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theme/themeOverride6.xml" ContentType="application/vnd.openxmlformats-officedocument.themeOverride+xml"/>
  <Override PartName="/xl/charts/chart14.xml" ContentType="application/vnd.openxmlformats-officedocument.drawingml.chart+xml"/>
  <Override PartName="/xl/theme/themeOverride7.xml" ContentType="application/vnd.openxmlformats-officedocument.themeOverrid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1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2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5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6.xml" ContentType="application/vnd.openxmlformats-officedocument.drawing+xml"/>
  <Override PartName="/xl/tables/table6.xml" ContentType="application/vnd.openxmlformats-officedocument.spreadsheetml.table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7.xml" ContentType="application/vnd.openxmlformats-officedocument.drawing+xml"/>
  <Override PartName="/xl/charts/chart6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.Turner\Desktop\Trading MI - New Packs\250815\"/>
    </mc:Choice>
  </mc:AlternateContent>
  <xr:revisionPtr revIDLastSave="0" documentId="13_ncr:1_{A3631636-978F-48AD-A220-F84636516633}" xr6:coauthVersionLast="47" xr6:coauthVersionMax="47" xr10:uidLastSave="{00000000-0000-0000-0000-000000000000}"/>
  <bookViews>
    <workbookView xWindow="-120" yWindow="-120" windowWidth="29040" windowHeight="15720" activeTab="3" xr2:uid="{EC3AFCC4-E052-415B-91D0-427286A98D35}"/>
  </bookViews>
  <sheets>
    <sheet name="Title Sheet" sheetId="45" r:id="rId1"/>
    <sheet name="Plan" sheetId="21" state="hidden" r:id="rId2"/>
    <sheet name="Total Sales Figures &gt;&gt;" sheetId="6" r:id="rId3"/>
    <sheet name="Headline - Sales, NWP, GWP" sheetId="3" r:id="rId4"/>
    <sheet name="Current - Sales, NWP, GWP" sheetId="47" r:id="rId5"/>
    <sheet name="Ultimate - Sales, NWP, GWP" sheetId="48" r:id="rId6"/>
    <sheet name="NB Sales Figures &gt;&gt;" sheetId="12" r:id="rId7"/>
    <sheet name="NB - Sales, NWP, GWP" sheetId="49" r:id="rId8"/>
    <sheet name="NB - Sales, NWP, GWP OLD" sheetId="29" state="hidden" r:id="rId9"/>
    <sheet name="REN Sales Figures &gt;&gt;" sheetId="16" r:id="rId10"/>
    <sheet name="RN - Sales, NWP, GWP" sheetId="50" r:id="rId11"/>
    <sheet name="RN - Sales, NWP, GWP OLD" sheetId="35" state="hidden" r:id="rId12"/>
    <sheet name="Charts &gt;&gt;" sheetId="11" r:id="rId13"/>
    <sheet name="Policies" sheetId="25" r:id="rId14"/>
    <sheet name="Premium" sheetId="23" r:id="rId15"/>
    <sheet name="Policies NBREN" sheetId="34" r:id="rId16"/>
    <sheet name="Premium NBREN" sheetId="26" r:id="rId17"/>
    <sheet name="Premium Distributions (NB+REN)" sheetId="10" state="hidden" r:id="rId18"/>
    <sheet name="Prem Dist Graph Data" sheetId="51" state="hidden" r:id="rId19"/>
    <sheet name="Risk Mix Tracking &gt;&gt;" sheetId="36" r:id="rId20"/>
    <sheet name="Proposer Age" sheetId="42" r:id="rId21"/>
    <sheet name="Proportion Aged u25" sheetId="27" r:id="rId22"/>
    <sheet name="Average Mileage" sheetId="28" r:id="rId23"/>
    <sheet name="Vehicle Value" sheetId="38" r:id="rId24"/>
    <sheet name="Vehicle Value Over 25k" sheetId="39" r:id="rId25"/>
    <sheet name="NCD" sheetId="40" r:id="rId26"/>
    <sheet name="Monthly Payments" sheetId="43" state="hidden" r:id="rId27"/>
    <sheet name="Area Rating" sheetId="41" r:id="rId28"/>
    <sheet name="Data Summaries &gt;&gt;" sheetId="8" state="hidden" r:id="rId29"/>
    <sheet name="PolCount" sheetId="32" state="hidden" r:id="rId30"/>
    <sheet name="NWP" sheetId="33" state="hidden" r:id="rId31"/>
    <sheet name="Averages Graph Data" sheetId="37" state="hidden" r:id="rId32"/>
    <sheet name="Plan Figures" sheetId="44" state="hidden" r:id="rId33"/>
  </sheets>
  <definedNames>
    <definedName name="_xlnm._FilterDatabase" localSheetId="18" hidden="1">'Prem Dist Graph Data'!$A$7:$B$351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V6" i="37" l="1"/>
  <c r="BW6" i="37"/>
  <c r="BX6" i="37"/>
  <c r="BY6" i="37"/>
  <c r="BV7" i="37"/>
  <c r="BW7" i="37"/>
  <c r="BX7" i="37"/>
  <c r="BY7" i="37"/>
  <c r="BV8" i="37"/>
  <c r="BW8" i="37"/>
  <c r="BX8" i="37"/>
  <c r="BY8" i="37"/>
  <c r="BV9" i="37"/>
  <c r="BW9" i="37"/>
  <c r="BX9" i="37"/>
  <c r="BY9" i="37"/>
  <c r="BV10" i="37"/>
  <c r="BW10" i="37"/>
  <c r="BX10" i="37"/>
  <c r="BY10" i="37"/>
  <c r="BV11" i="37"/>
  <c r="BW11" i="37"/>
  <c r="BX11" i="37"/>
  <c r="BY11" i="37"/>
  <c r="BV12" i="37"/>
  <c r="BW12" i="37"/>
  <c r="BX12" i="37"/>
  <c r="BY12" i="37"/>
  <c r="BV13" i="37"/>
  <c r="BW13" i="37"/>
  <c r="BX13" i="37"/>
  <c r="BY13" i="37"/>
  <c r="BV14" i="37"/>
  <c r="BW14" i="37"/>
  <c r="BX14" i="37"/>
  <c r="BY14" i="37"/>
  <c r="BV15" i="37"/>
  <c r="BW15" i="37"/>
  <c r="BX15" i="37"/>
  <c r="BY15" i="37"/>
  <c r="BV16" i="37"/>
  <c r="BW16" i="37"/>
  <c r="BX16" i="37"/>
  <c r="BY16" i="37"/>
  <c r="BV17" i="37"/>
  <c r="BW17" i="37"/>
  <c r="BX17" i="37"/>
  <c r="BY17" i="37"/>
  <c r="BV18" i="37"/>
  <c r="BW18" i="37"/>
  <c r="BX18" i="37"/>
  <c r="BY18" i="37"/>
  <c r="BV19" i="37"/>
  <c r="BW19" i="37"/>
  <c r="BX19" i="37"/>
  <c r="BY19" i="37"/>
  <c r="BV20" i="37"/>
  <c r="BW20" i="37"/>
  <c r="BX20" i="37"/>
  <c r="BY20" i="37"/>
  <c r="BV21" i="37"/>
  <c r="BW21" i="37"/>
  <c r="BX21" i="37"/>
  <c r="BY21" i="37"/>
  <c r="BV22" i="37"/>
  <c r="BW22" i="37"/>
  <c r="BX22" i="37"/>
  <c r="BY22" i="37"/>
  <c r="BV23" i="37"/>
  <c r="BW23" i="37"/>
  <c r="BX23" i="37"/>
  <c r="BY23" i="37"/>
  <c r="BV24" i="37"/>
  <c r="BW24" i="37"/>
  <c r="BX24" i="37"/>
  <c r="BY24" i="37"/>
  <c r="BV25" i="37"/>
  <c r="BW25" i="37"/>
  <c r="BX25" i="37"/>
  <c r="BY25" i="37"/>
  <c r="BV26" i="37"/>
  <c r="BW26" i="37"/>
  <c r="BX26" i="37"/>
  <c r="BY26" i="37"/>
  <c r="BV27" i="37"/>
  <c r="BW27" i="37"/>
  <c r="BX27" i="37"/>
  <c r="BY27" i="37"/>
  <c r="BV28" i="37"/>
  <c r="BW28" i="37"/>
  <c r="BX28" i="37"/>
  <c r="BY28" i="37"/>
  <c r="BV29" i="37"/>
  <c r="BW29" i="37"/>
  <c r="BX29" i="37"/>
  <c r="BY29" i="37"/>
  <c r="BV30" i="37"/>
  <c r="BW30" i="37"/>
  <c r="BX30" i="37"/>
  <c r="BY30" i="37"/>
  <c r="BV31" i="37"/>
  <c r="BW31" i="37"/>
  <c r="BX31" i="37"/>
  <c r="BY31" i="37"/>
  <c r="BV32" i="37"/>
  <c r="BW32" i="37"/>
  <c r="BX32" i="37"/>
  <c r="BY32" i="37"/>
  <c r="BV33" i="37"/>
  <c r="BW33" i="37"/>
  <c r="BX33" i="37"/>
  <c r="BY33" i="37"/>
  <c r="BV34" i="37"/>
  <c r="BW34" i="37"/>
  <c r="BX34" i="37"/>
  <c r="BY34" i="37"/>
  <c r="BV35" i="37"/>
  <c r="BW35" i="37"/>
  <c r="BX35" i="37"/>
  <c r="BY35" i="37"/>
  <c r="BV36" i="37"/>
  <c r="BW36" i="37"/>
  <c r="BX36" i="37"/>
  <c r="BY36" i="37"/>
  <c r="BV37" i="37"/>
  <c r="BW37" i="37"/>
  <c r="BX37" i="37"/>
  <c r="BY37" i="37"/>
  <c r="BV38" i="37"/>
  <c r="BW38" i="37"/>
  <c r="BX38" i="37"/>
  <c r="BY38" i="37"/>
  <c r="BV39" i="37"/>
  <c r="BW39" i="37"/>
  <c r="BX39" i="37"/>
  <c r="BY39" i="37"/>
  <c r="BV40" i="37"/>
  <c r="BW40" i="37"/>
  <c r="BX40" i="37"/>
  <c r="BY40" i="37"/>
  <c r="BV41" i="37"/>
  <c r="BW41" i="37"/>
  <c r="BX41" i="37"/>
  <c r="BY41" i="37"/>
  <c r="BV42" i="37"/>
  <c r="BW42" i="37"/>
  <c r="BX42" i="37"/>
  <c r="BY42" i="37"/>
  <c r="BV43" i="37"/>
  <c r="BW43" i="37"/>
  <c r="BX43" i="37"/>
  <c r="BY43" i="37"/>
  <c r="BV44" i="37"/>
  <c r="BW44" i="37"/>
  <c r="BX44" i="37"/>
  <c r="BY44" i="37"/>
  <c r="BV45" i="37"/>
  <c r="BW45" i="37"/>
  <c r="BX45" i="37"/>
  <c r="BY45" i="37"/>
  <c r="BV46" i="37"/>
  <c r="BW46" i="37"/>
  <c r="BX46" i="37"/>
  <c r="BY46" i="37"/>
  <c r="BV47" i="37"/>
  <c r="BW47" i="37"/>
  <c r="BX47" i="37"/>
  <c r="BY47" i="37"/>
  <c r="BV48" i="37"/>
  <c r="BW48" i="37"/>
  <c r="BX48" i="37"/>
  <c r="BY48" i="37"/>
  <c r="BV49" i="37"/>
  <c r="BW49" i="37"/>
  <c r="BX49" i="37"/>
  <c r="BY49" i="37"/>
  <c r="BV50" i="37"/>
  <c r="BW50" i="37"/>
  <c r="BX50" i="37"/>
  <c r="BY50" i="37"/>
  <c r="BV51" i="37"/>
  <c r="BW51" i="37"/>
  <c r="BX51" i="37"/>
  <c r="BY51" i="37"/>
  <c r="BV52" i="37"/>
  <c r="BW52" i="37"/>
  <c r="BX52" i="37"/>
  <c r="BY52" i="37"/>
  <c r="BV53" i="37"/>
  <c r="BW53" i="37"/>
  <c r="BX53" i="37"/>
  <c r="BY53" i="37"/>
  <c r="BV54" i="37"/>
  <c r="BW54" i="37"/>
  <c r="BX54" i="37"/>
  <c r="BY54" i="37"/>
  <c r="BV55" i="37"/>
  <c r="BW55" i="37"/>
  <c r="BX55" i="37"/>
  <c r="BY55" i="37"/>
  <c r="BV56" i="37"/>
  <c r="BW56" i="37"/>
  <c r="BX56" i="37"/>
  <c r="BY56" i="37"/>
  <c r="BV57" i="37"/>
  <c r="BW57" i="37"/>
  <c r="BX57" i="37"/>
  <c r="BY57" i="37"/>
  <c r="BV58" i="37"/>
  <c r="BW58" i="37"/>
  <c r="BX58" i="37"/>
  <c r="BY58" i="37"/>
  <c r="BV59" i="37"/>
  <c r="BW59" i="37"/>
  <c r="BX59" i="37"/>
  <c r="BY59" i="37"/>
  <c r="BV60" i="37"/>
  <c r="BW60" i="37"/>
  <c r="BX60" i="37"/>
  <c r="BY60" i="37"/>
  <c r="BV61" i="37"/>
  <c r="BW61" i="37"/>
  <c r="BX61" i="37"/>
  <c r="BY61" i="37"/>
  <c r="BV62" i="37"/>
  <c r="BW62" i="37"/>
  <c r="BX62" i="37"/>
  <c r="BY62" i="37"/>
  <c r="BV63" i="37"/>
  <c r="BW63" i="37"/>
  <c r="BX63" i="37"/>
  <c r="BY63" i="37"/>
  <c r="BV64" i="37"/>
  <c r="BW64" i="37"/>
  <c r="BX64" i="37"/>
  <c r="BY64" i="37"/>
  <c r="BV65" i="37"/>
  <c r="BW65" i="37"/>
  <c r="BX65" i="37"/>
  <c r="BY65" i="37"/>
  <c r="BV66" i="37"/>
  <c r="BW66" i="37"/>
  <c r="BX66" i="37"/>
  <c r="BY66" i="37"/>
  <c r="BV67" i="37"/>
  <c r="BW67" i="37"/>
  <c r="BX67" i="37"/>
  <c r="BY67" i="37"/>
  <c r="BV68" i="37"/>
  <c r="BW68" i="37"/>
  <c r="BX68" i="37"/>
  <c r="BY68" i="37"/>
  <c r="BV69" i="37"/>
  <c r="BW69" i="37"/>
  <c r="BX69" i="37"/>
  <c r="BY69" i="37"/>
  <c r="BV70" i="37"/>
  <c r="BW70" i="37"/>
  <c r="BX70" i="37"/>
  <c r="BY70" i="37"/>
  <c r="BV71" i="37"/>
  <c r="BW71" i="37"/>
  <c r="BX71" i="37"/>
  <c r="BY71" i="37"/>
  <c r="BV72" i="37"/>
  <c r="BW72" i="37"/>
  <c r="BX72" i="37"/>
  <c r="BY72" i="37"/>
  <c r="BV73" i="37"/>
  <c r="BW73" i="37"/>
  <c r="BX73" i="37"/>
  <c r="BY73" i="37"/>
  <c r="BV74" i="37"/>
  <c r="BW74" i="37"/>
  <c r="BX74" i="37"/>
  <c r="BY74" i="37"/>
  <c r="BV75" i="37"/>
  <c r="BW75" i="37"/>
  <c r="BX75" i="37"/>
  <c r="BY75" i="37"/>
  <c r="BV76" i="37"/>
  <c r="BW76" i="37"/>
  <c r="BX76" i="37"/>
  <c r="BY76" i="37"/>
  <c r="BV77" i="37"/>
  <c r="BW77" i="37"/>
  <c r="BX77" i="37"/>
  <c r="BY77" i="37"/>
  <c r="BV78" i="37"/>
  <c r="BW78" i="37"/>
  <c r="BX78" i="37"/>
  <c r="BY78" i="37"/>
  <c r="BV79" i="37"/>
  <c r="BW79" i="37"/>
  <c r="BX79" i="37"/>
  <c r="BY79" i="37"/>
  <c r="BV80" i="37"/>
  <c r="BW80" i="37"/>
  <c r="BX80" i="37"/>
  <c r="BY80" i="37"/>
  <c r="BV81" i="37"/>
  <c r="BW81" i="37"/>
  <c r="BX81" i="37"/>
  <c r="BY81" i="37"/>
  <c r="BV82" i="37"/>
  <c r="BW82" i="37"/>
  <c r="BX82" i="37"/>
  <c r="BY82" i="37"/>
  <c r="BV83" i="37"/>
  <c r="BW83" i="37"/>
  <c r="BX83" i="37"/>
  <c r="BY83" i="37"/>
  <c r="BV84" i="37"/>
  <c r="BW84" i="37"/>
  <c r="BX84" i="37"/>
  <c r="BY84" i="37"/>
  <c r="BV85" i="37"/>
  <c r="BW85" i="37"/>
  <c r="BX85" i="37"/>
  <c r="BY85" i="37"/>
  <c r="BV86" i="37"/>
  <c r="BW86" i="37"/>
  <c r="BX86" i="37"/>
  <c r="BY86" i="37"/>
  <c r="BV87" i="37"/>
  <c r="BW87" i="37"/>
  <c r="BX87" i="37"/>
  <c r="BY87" i="37"/>
  <c r="BV88" i="37"/>
  <c r="BW88" i="37"/>
  <c r="BX88" i="37"/>
  <c r="BY88" i="37"/>
  <c r="BV89" i="37"/>
  <c r="BW89" i="37"/>
  <c r="BX89" i="37"/>
  <c r="BY89" i="37"/>
  <c r="BV90" i="37"/>
  <c r="BW90" i="37"/>
  <c r="BX90" i="37"/>
  <c r="BY90" i="37"/>
  <c r="BV91" i="37"/>
  <c r="BW91" i="37"/>
  <c r="BX91" i="37"/>
  <c r="BY91" i="37"/>
  <c r="BV92" i="37"/>
  <c r="BW92" i="37"/>
  <c r="BX92" i="37"/>
  <c r="BY92" i="37"/>
  <c r="BV93" i="37"/>
  <c r="BW93" i="37"/>
  <c r="BX93" i="37"/>
  <c r="BY93" i="37"/>
  <c r="BV94" i="37"/>
  <c r="BW94" i="37"/>
  <c r="BX94" i="37"/>
  <c r="BY94" i="37"/>
  <c r="BV95" i="37"/>
  <c r="BW95" i="37"/>
  <c r="BX95" i="37"/>
  <c r="BY95" i="37"/>
  <c r="BV96" i="37"/>
  <c r="BW96" i="37"/>
  <c r="BX96" i="37"/>
  <c r="BY96" i="37"/>
  <c r="BV97" i="37"/>
  <c r="BW97" i="37"/>
  <c r="BX97" i="37"/>
  <c r="BY97" i="37"/>
  <c r="BV98" i="37"/>
  <c r="BW98" i="37"/>
  <c r="BX98" i="37"/>
  <c r="BY98" i="37"/>
  <c r="BV99" i="37"/>
  <c r="BW99" i="37"/>
  <c r="BX99" i="37"/>
  <c r="BY99" i="37"/>
  <c r="BV100" i="37"/>
  <c r="BW100" i="37"/>
  <c r="BX100" i="37"/>
  <c r="BY100" i="37"/>
  <c r="BV101" i="37"/>
  <c r="BW101" i="37"/>
  <c r="BX101" i="37"/>
  <c r="BY101" i="37"/>
  <c r="BV102" i="37"/>
  <c r="BW102" i="37"/>
  <c r="BX102" i="37"/>
  <c r="BY102" i="37"/>
  <c r="BV103" i="37"/>
  <c r="BW103" i="37"/>
  <c r="BX103" i="37"/>
  <c r="BY103" i="37"/>
  <c r="BV104" i="37"/>
  <c r="BW104" i="37"/>
  <c r="BX104" i="37"/>
  <c r="BY104" i="37"/>
  <c r="BV105" i="37"/>
  <c r="BW105" i="37"/>
  <c r="BX105" i="37"/>
  <c r="BY105" i="37"/>
  <c r="BV106" i="37"/>
  <c r="BW106" i="37"/>
  <c r="BX106" i="37"/>
  <c r="BY106" i="37"/>
  <c r="BV107" i="37"/>
  <c r="BW107" i="37"/>
  <c r="BX107" i="37"/>
  <c r="BY107" i="37"/>
  <c r="BV108" i="37"/>
  <c r="BW108" i="37"/>
  <c r="BX108" i="37"/>
  <c r="BY108" i="37"/>
  <c r="BV109" i="37"/>
  <c r="BW109" i="37"/>
  <c r="BX109" i="37"/>
  <c r="BY109" i="37"/>
  <c r="BV110" i="37"/>
  <c r="BW110" i="37"/>
  <c r="BX110" i="37"/>
  <c r="BY110" i="37"/>
  <c r="BV111" i="37"/>
  <c r="BW111" i="37"/>
  <c r="BX111" i="37"/>
  <c r="BY111" i="37"/>
  <c r="BV112" i="37"/>
  <c r="BW112" i="37"/>
  <c r="BX112" i="37"/>
  <c r="BY112" i="37"/>
  <c r="BV113" i="37"/>
  <c r="BW113" i="37"/>
  <c r="BX113" i="37"/>
  <c r="BY113" i="37"/>
  <c r="BV114" i="37"/>
  <c r="BW114" i="37"/>
  <c r="BX114" i="37"/>
  <c r="BY114" i="37"/>
  <c r="BV115" i="37"/>
  <c r="BW115" i="37"/>
  <c r="BX115" i="37"/>
  <c r="BY115" i="37"/>
  <c r="BV116" i="37"/>
  <c r="BW116" i="37"/>
  <c r="BX116" i="37"/>
  <c r="BY116" i="37"/>
  <c r="BV117" i="37"/>
  <c r="BW117" i="37"/>
  <c r="BX117" i="37"/>
  <c r="BY117" i="37"/>
  <c r="BV118" i="37"/>
  <c r="BW118" i="37"/>
  <c r="BX118" i="37"/>
  <c r="BY118" i="37"/>
  <c r="BV119" i="37"/>
  <c r="BW119" i="37"/>
  <c r="BX119" i="37"/>
  <c r="BY119" i="37"/>
  <c r="BV120" i="37"/>
  <c r="BW120" i="37"/>
  <c r="BX120" i="37"/>
  <c r="BY120" i="37"/>
  <c r="BV121" i="37"/>
  <c r="BW121" i="37"/>
  <c r="BX121" i="37"/>
  <c r="BY121" i="37"/>
  <c r="BV122" i="37"/>
  <c r="BW122" i="37"/>
  <c r="BX122" i="37"/>
  <c r="BY122" i="37"/>
  <c r="BV123" i="37"/>
  <c r="BW123" i="37"/>
  <c r="BX123" i="37"/>
  <c r="BY123" i="37"/>
  <c r="BV124" i="37"/>
  <c r="BW124" i="37"/>
  <c r="BX124" i="37"/>
  <c r="BY124" i="37"/>
  <c r="BV125" i="37"/>
  <c r="BW125" i="37"/>
  <c r="BX125" i="37"/>
  <c r="BY125" i="37"/>
  <c r="BY5" i="37"/>
  <c r="BX5" i="37"/>
  <c r="BW5" i="37"/>
  <c r="BV5" i="37"/>
  <c r="R66" i="49" l="1"/>
  <c r="Q66" i="49"/>
  <c r="O66" i="49"/>
  <c r="N66" i="49"/>
  <c r="M66" i="49"/>
  <c r="L66" i="49"/>
  <c r="K66" i="49"/>
  <c r="I66" i="49"/>
  <c r="H66" i="49"/>
  <c r="F66" i="49"/>
  <c r="R65" i="49"/>
  <c r="Q65" i="49"/>
  <c r="P65" i="49"/>
  <c r="N65" i="49"/>
  <c r="M65" i="49"/>
  <c r="L65" i="49"/>
  <c r="K65" i="49"/>
  <c r="J65" i="49"/>
  <c r="H65" i="49"/>
  <c r="G65" i="49"/>
  <c r="F65" i="49"/>
  <c r="B2" i="51"/>
  <c r="Q42" i="50"/>
  <c r="P42" i="50" s="1"/>
  <c r="O42" i="50" s="1"/>
  <c r="N42" i="50" s="1"/>
  <c r="M42" i="50" s="1"/>
  <c r="L42" i="50" s="1"/>
  <c r="K42" i="50" s="1"/>
  <c r="J42" i="50" s="1"/>
  <c r="I42" i="50" s="1"/>
  <c r="H42" i="50" s="1"/>
  <c r="G42" i="50" s="1"/>
  <c r="F42" i="50" s="1"/>
  <c r="Q23" i="50"/>
  <c r="P23" i="50" s="1"/>
  <c r="O23" i="50" s="1"/>
  <c r="N23" i="50" s="1"/>
  <c r="M23" i="50" s="1"/>
  <c r="L23" i="50" s="1"/>
  <c r="K23" i="50" s="1"/>
  <c r="J23" i="50" s="1"/>
  <c r="I23" i="50" s="1"/>
  <c r="H23" i="50" s="1"/>
  <c r="G23" i="50" s="1"/>
  <c r="F23" i="50" s="1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Q61" i="49"/>
  <c r="P61" i="49" s="1"/>
  <c r="O61" i="49" s="1"/>
  <c r="N61" i="49" s="1"/>
  <c r="M61" i="49" s="1"/>
  <c r="L61" i="49" s="1"/>
  <c r="K61" i="49" s="1"/>
  <c r="J61" i="49" s="1"/>
  <c r="I61" i="49" s="1"/>
  <c r="H61" i="49" s="1"/>
  <c r="G61" i="49" s="1"/>
  <c r="F61" i="49" s="1"/>
  <c r="Q42" i="49"/>
  <c r="P42" i="49" s="1"/>
  <c r="O42" i="49" s="1"/>
  <c r="N42" i="49" s="1"/>
  <c r="M42" i="49" s="1"/>
  <c r="L42" i="49" s="1"/>
  <c r="K42" i="49" s="1"/>
  <c r="J42" i="49" s="1"/>
  <c r="I42" i="49" s="1"/>
  <c r="H42" i="49" s="1"/>
  <c r="G42" i="49" s="1"/>
  <c r="F42" i="49" s="1"/>
  <c r="Q23" i="49"/>
  <c r="P23" i="49" s="1"/>
  <c r="O23" i="49" s="1"/>
  <c r="N23" i="49" s="1"/>
  <c r="M23" i="49" s="1"/>
  <c r="L23" i="49" s="1"/>
  <c r="K23" i="49" s="1"/>
  <c r="J23" i="49" s="1"/>
  <c r="I23" i="49" s="1"/>
  <c r="H23" i="49" s="1"/>
  <c r="G23" i="49" s="1"/>
  <c r="F23" i="49" s="1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B77" i="48"/>
  <c r="B76" i="48"/>
  <c r="B75" i="48"/>
  <c r="B74" i="48"/>
  <c r="B72" i="48"/>
  <c r="B71" i="48"/>
  <c r="B70" i="48"/>
  <c r="B69" i="48"/>
  <c r="B68" i="48"/>
  <c r="B67" i="48"/>
  <c r="B66" i="48"/>
  <c r="B65" i="48"/>
  <c r="B64" i="48"/>
  <c r="B56" i="48"/>
  <c r="B55" i="48"/>
  <c r="B54" i="48"/>
  <c r="B53" i="48"/>
  <c r="B52" i="48"/>
  <c r="B51" i="48"/>
  <c r="B50" i="48"/>
  <c r="B49" i="48"/>
  <c r="B48" i="48"/>
  <c r="B47" i="48"/>
  <c r="B46" i="48"/>
  <c r="B45" i="48"/>
  <c r="B44" i="48"/>
  <c r="B36" i="48"/>
  <c r="B35" i="48"/>
  <c r="B34" i="48"/>
  <c r="B33" i="48"/>
  <c r="B32" i="48"/>
  <c r="B31" i="48"/>
  <c r="B30" i="48"/>
  <c r="B29" i="48"/>
  <c r="B28" i="48"/>
  <c r="B27" i="48"/>
  <c r="B26" i="48"/>
  <c r="B25" i="48"/>
  <c r="B24" i="48"/>
  <c r="B15" i="48"/>
  <c r="B9" i="48"/>
  <c r="B6" i="48"/>
  <c r="P43" i="48"/>
  <c r="U75" i="49"/>
  <c r="U72" i="49"/>
  <c r="T72" i="49"/>
  <c r="S72" i="49"/>
  <c r="U66" i="49"/>
  <c r="U63" i="49"/>
  <c r="B77" i="47"/>
  <c r="B76" i="47"/>
  <c r="B75" i="47"/>
  <c r="B74" i="47"/>
  <c r="B72" i="47"/>
  <c r="B71" i="47"/>
  <c r="B70" i="47"/>
  <c r="B69" i="47"/>
  <c r="B68" i="47"/>
  <c r="B67" i="47"/>
  <c r="B66" i="47"/>
  <c r="B65" i="47"/>
  <c r="B64" i="47"/>
  <c r="B56" i="47"/>
  <c r="B55" i="47"/>
  <c r="B54" i="47"/>
  <c r="B53" i="47"/>
  <c r="B52" i="47"/>
  <c r="B51" i="47"/>
  <c r="B50" i="47"/>
  <c r="B49" i="47"/>
  <c r="B48" i="47"/>
  <c r="B47" i="47"/>
  <c r="B46" i="47"/>
  <c r="B45" i="47"/>
  <c r="B44" i="47"/>
  <c r="B36" i="47"/>
  <c r="B35" i="47"/>
  <c r="B34" i="47"/>
  <c r="B33" i="47"/>
  <c r="B32" i="47"/>
  <c r="B31" i="47"/>
  <c r="B30" i="47"/>
  <c r="B29" i="47"/>
  <c r="B28" i="47"/>
  <c r="B27" i="47"/>
  <c r="B26" i="47"/>
  <c r="B25" i="47"/>
  <c r="B24" i="47"/>
  <c r="B15" i="47"/>
  <c r="B9" i="47"/>
  <c r="B6" i="47"/>
  <c r="P23" i="47"/>
  <c r="B40" i="44"/>
  <c r="B57" i="44" s="1"/>
  <c r="R1" i="44"/>
  <c r="Q1" i="44"/>
  <c r="P1" i="44"/>
  <c r="O1" i="44"/>
  <c r="N1" i="44"/>
  <c r="M1" i="44"/>
  <c r="L1" i="44"/>
  <c r="K1" i="44"/>
  <c r="J1" i="44"/>
  <c r="I1" i="44"/>
  <c r="H1" i="44"/>
  <c r="G1" i="44"/>
  <c r="F1" i="44"/>
  <c r="E1" i="44"/>
  <c r="D1" i="44"/>
  <c r="C1" i="44"/>
  <c r="P64" i="35"/>
  <c r="Y3" i="37"/>
  <c r="X3" i="37"/>
  <c r="W3" i="37"/>
  <c r="V3" i="37"/>
  <c r="U3" i="37"/>
  <c r="T3" i="37"/>
  <c r="R3" i="37"/>
  <c r="S3" i="37"/>
  <c r="AM3" i="37"/>
  <c r="AL3" i="37"/>
  <c r="AK3" i="37"/>
  <c r="AJ3" i="37"/>
  <c r="BU3" i="37"/>
  <c r="BT3" i="37"/>
  <c r="BS3" i="37"/>
  <c r="BR3" i="37"/>
  <c r="BQ3" i="37"/>
  <c r="BP3" i="37"/>
  <c r="BO3" i="37"/>
  <c r="BN3" i="37"/>
  <c r="BM3" i="37"/>
  <c r="BL3" i="37"/>
  <c r="BK3" i="37"/>
  <c r="BJ3" i="37"/>
  <c r="BI3" i="37"/>
  <c r="BH3" i="37"/>
  <c r="BG3" i="37"/>
  <c r="BF3" i="37"/>
  <c r="BE3" i="37"/>
  <c r="BD3" i="37"/>
  <c r="BC3" i="37"/>
  <c r="BB3" i="37"/>
  <c r="BA3" i="37"/>
  <c r="AZ3" i="37"/>
  <c r="AY3" i="37"/>
  <c r="AX3" i="37"/>
  <c r="AW3" i="37"/>
  <c r="AV3" i="37"/>
  <c r="AU3" i="37"/>
  <c r="AT3" i="37"/>
  <c r="AS3" i="37"/>
  <c r="AR3" i="37"/>
  <c r="AQ3" i="37"/>
  <c r="AP3" i="37"/>
  <c r="AO3" i="37"/>
  <c r="AN3" i="37"/>
  <c r="AI3" i="37"/>
  <c r="AH3" i="37"/>
  <c r="AG3" i="37"/>
  <c r="AF3" i="37"/>
  <c r="AE3" i="37"/>
  <c r="AD3" i="37"/>
  <c r="AC3" i="37"/>
  <c r="AB3" i="37"/>
  <c r="AA3" i="37"/>
  <c r="Z3" i="37"/>
  <c r="Q3" i="37"/>
  <c r="P3" i="37"/>
  <c r="O3" i="37"/>
  <c r="N3" i="37"/>
  <c r="M3" i="37"/>
  <c r="L3" i="37"/>
  <c r="K3" i="37"/>
  <c r="J3" i="37"/>
  <c r="I3" i="37"/>
  <c r="H3" i="37"/>
  <c r="G3" i="37"/>
  <c r="F3" i="37"/>
  <c r="E3" i="37"/>
  <c r="C3" i="37"/>
  <c r="D3" i="37"/>
  <c r="B3" i="37"/>
  <c r="P45" i="3"/>
  <c r="A1" i="35" a="1"/>
  <c r="A1" i="35"/>
  <c r="B79" i="35"/>
  <c r="B78" i="35"/>
  <c r="B77" i="35"/>
  <c r="R76" i="35"/>
  <c r="Q76" i="35"/>
  <c r="B76" i="35"/>
  <c r="B75" i="35"/>
  <c r="B74" i="35"/>
  <c r="B73" i="35"/>
  <c r="S72" i="35"/>
  <c r="B72" i="35"/>
  <c r="B71" i="35"/>
  <c r="R70" i="35"/>
  <c r="Q70" i="35"/>
  <c r="B70" i="35"/>
  <c r="B69" i="35"/>
  <c r="B68" i="35"/>
  <c r="R67" i="35"/>
  <c r="Q67" i="35"/>
  <c r="B67" i="35"/>
  <c r="B66" i="35"/>
  <c r="B65" i="35"/>
  <c r="B59" i="35"/>
  <c r="B58" i="35"/>
  <c r="B57" i="35"/>
  <c r="B56" i="35"/>
  <c r="B55" i="35"/>
  <c r="B54" i="35"/>
  <c r="B53" i="35"/>
  <c r="S52" i="35"/>
  <c r="B52" i="35"/>
  <c r="B51" i="35"/>
  <c r="B50" i="35"/>
  <c r="B49" i="35"/>
  <c r="B48" i="35"/>
  <c r="R47" i="35"/>
  <c r="Q47" i="35"/>
  <c r="B47" i="35"/>
  <c r="B46" i="35"/>
  <c r="B45" i="35"/>
  <c r="B39" i="35"/>
  <c r="B38" i="35"/>
  <c r="B37" i="35"/>
  <c r="R36" i="35"/>
  <c r="Q36" i="35"/>
  <c r="B36" i="35"/>
  <c r="B35" i="35"/>
  <c r="B34" i="35"/>
  <c r="B33" i="35"/>
  <c r="S32" i="35"/>
  <c r="B32" i="35"/>
  <c r="B31" i="35"/>
  <c r="R30" i="35"/>
  <c r="Q30" i="35"/>
  <c r="B30" i="35"/>
  <c r="B29" i="35"/>
  <c r="B28" i="35"/>
  <c r="R27" i="35"/>
  <c r="Q27" i="35"/>
  <c r="B27" i="35"/>
  <c r="B26" i="35"/>
  <c r="B25" i="35"/>
  <c r="S12" i="35"/>
  <c r="R10" i="35"/>
  <c r="Q10" i="35"/>
  <c r="V9" i="35"/>
  <c r="V10" i="35"/>
  <c r="U1" i="33"/>
  <c r="P1" i="33"/>
  <c r="K1" i="33"/>
  <c r="F1" i="33"/>
  <c r="B82" i="3"/>
  <c r="B81" i="3"/>
  <c r="B80" i="3"/>
  <c r="B79" i="3"/>
  <c r="B78" i="3"/>
  <c r="B76" i="3"/>
  <c r="B75" i="3"/>
  <c r="B74" i="3"/>
  <c r="B73" i="3"/>
  <c r="B72" i="3"/>
  <c r="B71" i="3"/>
  <c r="B69" i="3"/>
  <c r="B68" i="3"/>
  <c r="B67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35" i="3"/>
  <c r="B29" i="3"/>
  <c r="B26" i="3"/>
  <c r="B15" i="3"/>
  <c r="B9" i="3"/>
  <c r="B6" i="3"/>
  <c r="AS3" i="33"/>
  <c r="AR3" i="33"/>
  <c r="AQ3" i="33"/>
  <c r="AP3" i="33"/>
  <c r="AO3" i="33"/>
  <c r="AN3" i="33"/>
  <c r="AM3" i="33"/>
  <c r="AL3" i="33"/>
  <c r="AK3" i="33"/>
  <c r="AJ3" i="33"/>
  <c r="AI3" i="33"/>
  <c r="AH3" i="33"/>
  <c r="AG3" i="33"/>
  <c r="AF3" i="33"/>
  <c r="AE3" i="33"/>
  <c r="AD3" i="33"/>
  <c r="AC3" i="33"/>
  <c r="AB3" i="33"/>
  <c r="AA3" i="33"/>
  <c r="Z3" i="33"/>
  <c r="Y3" i="33"/>
  <c r="X3" i="33"/>
  <c r="W3" i="33"/>
  <c r="V3" i="33"/>
  <c r="U3" i="32"/>
  <c r="T3" i="32"/>
  <c r="S3" i="32"/>
  <c r="R3" i="32"/>
  <c r="Q3" i="32"/>
  <c r="P3" i="32"/>
  <c r="O3" i="32"/>
  <c r="N3" i="32"/>
  <c r="M3" i="32"/>
  <c r="L3" i="32"/>
  <c r="K3" i="32"/>
  <c r="J3" i="32"/>
  <c r="P2" i="33"/>
  <c r="O2" i="33"/>
  <c r="N2" i="33"/>
  <c r="M2" i="33"/>
  <c r="L2" i="33"/>
  <c r="K2" i="33"/>
  <c r="H2" i="33"/>
  <c r="J2" i="33"/>
  <c r="I2" i="33"/>
  <c r="G2" i="33"/>
  <c r="G3" i="32"/>
  <c r="F3" i="32"/>
  <c r="E3" i="32"/>
  <c r="D3" i="32"/>
  <c r="T2" i="33"/>
  <c r="S2" i="33"/>
  <c r="Q2" i="33"/>
  <c r="B79" i="29"/>
  <c r="B78" i="29"/>
  <c r="B77" i="29"/>
  <c r="B76" i="29"/>
  <c r="B75" i="29"/>
  <c r="B74" i="29"/>
  <c r="B73" i="29"/>
  <c r="S72" i="29"/>
  <c r="B72" i="29"/>
  <c r="B71" i="29"/>
  <c r="B70" i="29"/>
  <c r="B69" i="29"/>
  <c r="B68" i="29"/>
  <c r="B67" i="29"/>
  <c r="B66" i="29"/>
  <c r="B65" i="29"/>
  <c r="B59" i="29"/>
  <c r="B58" i="29"/>
  <c r="B57" i="29"/>
  <c r="B56" i="29"/>
  <c r="B55" i="29"/>
  <c r="B54" i="29"/>
  <c r="B53" i="29"/>
  <c r="S52" i="29"/>
  <c r="B52" i="29"/>
  <c r="B51" i="29"/>
  <c r="B50" i="29"/>
  <c r="B49" i="29"/>
  <c r="B48" i="29"/>
  <c r="B47" i="29"/>
  <c r="B46" i="29"/>
  <c r="B45" i="29"/>
  <c r="B39" i="29"/>
  <c r="B38" i="29"/>
  <c r="B37" i="29"/>
  <c r="B36" i="29"/>
  <c r="B35" i="29"/>
  <c r="B34" i="29"/>
  <c r="B33" i="29"/>
  <c r="S32" i="29"/>
  <c r="B32" i="29"/>
  <c r="B31" i="29"/>
  <c r="B30" i="29"/>
  <c r="B29" i="29"/>
  <c r="B28" i="29"/>
  <c r="B27" i="29"/>
  <c r="B26" i="29"/>
  <c r="B25" i="29"/>
  <c r="S12" i="29"/>
  <c r="V9" i="29"/>
  <c r="V10" i="29"/>
  <c r="S12" i="3"/>
  <c r="B39" i="3"/>
  <c r="B38" i="3"/>
  <c r="B37" i="3"/>
  <c r="B36" i="3"/>
  <c r="B34" i="3"/>
  <c r="B33" i="3"/>
  <c r="B32" i="3"/>
  <c r="B31" i="3"/>
  <c r="B30" i="3"/>
  <c r="B28" i="3"/>
  <c r="B27" i="3"/>
  <c r="B25" i="3"/>
  <c r="Q27" i="29"/>
  <c r="Q47" i="29"/>
  <c r="Q36" i="29"/>
  <c r="Q76" i="29"/>
  <c r="Q67" i="29"/>
  <c r="R27" i="29"/>
  <c r="R47" i="29"/>
  <c r="Q30" i="29"/>
  <c r="R76" i="29"/>
  <c r="R70" i="29"/>
  <c r="R67" i="29"/>
  <c r="R36" i="29"/>
  <c r="R30" i="29"/>
  <c r="Q70" i="29"/>
  <c r="U62" i="49"/>
  <c r="U74" i="49"/>
  <c r="U71" i="49"/>
  <c r="U65" i="49"/>
  <c r="R75" i="49"/>
  <c r="U78" i="49"/>
  <c r="R62" i="49"/>
  <c r="R74" i="49"/>
  <c r="R63" i="49"/>
  <c r="R72" i="49"/>
  <c r="Q74" i="49"/>
  <c r="Q62" i="49"/>
  <c r="R71" i="49"/>
  <c r="Q78" i="49"/>
  <c r="Q63" i="49"/>
  <c r="R78" i="49"/>
  <c r="Q75" i="49"/>
  <c r="Q72" i="49"/>
  <c r="Q71" i="49"/>
  <c r="P74" i="49"/>
  <c r="P62" i="49"/>
  <c r="P75" i="49"/>
  <c r="P63" i="49"/>
  <c r="P72" i="49"/>
  <c r="P71" i="49"/>
  <c r="P78" i="49"/>
  <c r="O74" i="49"/>
  <c r="O62" i="49"/>
  <c r="O65" i="49"/>
  <c r="O75" i="49"/>
  <c r="O63" i="49"/>
  <c r="P66" i="49"/>
  <c r="O78" i="49"/>
  <c r="O72" i="49"/>
  <c r="S65" i="49"/>
  <c r="O71" i="49"/>
  <c r="S62" i="49"/>
  <c r="S74" i="49"/>
  <c r="N74" i="49"/>
  <c r="N62" i="49"/>
  <c r="S63" i="49"/>
  <c r="S75" i="49"/>
  <c r="N63" i="49"/>
  <c r="S66" i="49"/>
  <c r="N75" i="49"/>
  <c r="S78" i="49"/>
  <c r="S71" i="49"/>
  <c r="N78" i="49"/>
  <c r="N72" i="49"/>
  <c r="M74" i="49"/>
  <c r="M62" i="49"/>
  <c r="N71" i="49"/>
  <c r="M75" i="49"/>
  <c r="M63" i="49"/>
  <c r="M78" i="49"/>
  <c r="M72" i="49"/>
  <c r="M71" i="49"/>
  <c r="L62" i="49"/>
  <c r="L74" i="49"/>
  <c r="L75" i="49"/>
  <c r="L63" i="49"/>
  <c r="L78" i="49"/>
  <c r="L72" i="49"/>
  <c r="K74" i="49"/>
  <c r="K62" i="49"/>
  <c r="L71" i="49"/>
  <c r="K63" i="49"/>
  <c r="K75" i="49"/>
  <c r="K72" i="49"/>
  <c r="K78" i="49"/>
  <c r="K71" i="49"/>
  <c r="J74" i="49"/>
  <c r="J62" i="49"/>
  <c r="J75" i="49"/>
  <c r="J63" i="49"/>
  <c r="J78" i="49"/>
  <c r="J72" i="49"/>
  <c r="J71" i="49"/>
  <c r="I74" i="49"/>
  <c r="I62" i="49"/>
  <c r="J66" i="49"/>
  <c r="I63" i="49"/>
  <c r="I65" i="49"/>
  <c r="I75" i="49"/>
  <c r="I78" i="49"/>
  <c r="I72" i="49"/>
  <c r="H62" i="49"/>
  <c r="H74" i="49"/>
  <c r="I71" i="49"/>
  <c r="H75" i="49"/>
  <c r="H63" i="49"/>
  <c r="H78" i="49"/>
  <c r="H72" i="49"/>
  <c r="H71" i="49"/>
  <c r="G62" i="49"/>
  <c r="G74" i="49"/>
  <c r="G63" i="49"/>
  <c r="G72" i="49"/>
  <c r="F62" i="49"/>
  <c r="G71" i="49"/>
  <c r="T65" i="49"/>
  <c r="T74" i="49"/>
  <c r="T62" i="49"/>
  <c r="G78" i="49"/>
  <c r="T75" i="49"/>
  <c r="T63" i="49"/>
  <c r="G66" i="49"/>
  <c r="F63" i="49"/>
  <c r="F75" i="49"/>
  <c r="T66" i="49"/>
  <c r="T71" i="49"/>
  <c r="F78" i="49"/>
  <c r="F72" i="49"/>
  <c r="F71" i="49"/>
  <c r="T78" i="49"/>
  <c r="U67" i="49"/>
  <c r="U76" i="49"/>
  <c r="U64" i="49"/>
  <c r="P69" i="47" l="1"/>
  <c r="Q65" i="48"/>
  <c r="Q75" i="48"/>
  <c r="R65" i="48"/>
  <c r="S27" i="35"/>
  <c r="Q54" i="48"/>
  <c r="P24" i="35"/>
  <c r="S67" i="35"/>
  <c r="S56" i="35"/>
  <c r="F68" i="49"/>
  <c r="S76" i="35"/>
  <c r="S47" i="35"/>
  <c r="R75" i="48"/>
  <c r="P19" i="35"/>
  <c r="P44" i="35"/>
  <c r="S70" i="35"/>
  <c r="S16" i="35"/>
  <c r="O72" i="47"/>
  <c r="J68" i="49"/>
  <c r="O4" i="48"/>
  <c r="O23" i="48" s="1"/>
  <c r="P23" i="48"/>
  <c r="S50" i="35"/>
  <c r="A6" i="32"/>
  <c r="K51" i="48"/>
  <c r="P64" i="29"/>
  <c r="S76" i="29"/>
  <c r="P24" i="29"/>
  <c r="O4" i="29"/>
  <c r="S70" i="29"/>
  <c r="S27" i="29"/>
  <c r="S56" i="29"/>
  <c r="O4" i="3"/>
  <c r="N4" i="3" s="1"/>
  <c r="N66" i="3" s="1"/>
  <c r="P66" i="47"/>
  <c r="P66" i="3"/>
  <c r="P72" i="35"/>
  <c r="P59" i="35"/>
  <c r="O76" i="47"/>
  <c r="P79" i="35"/>
  <c r="S36" i="35"/>
  <c r="Q68" i="48"/>
  <c r="R68" i="48"/>
  <c r="M51" i="48"/>
  <c r="H51" i="48"/>
  <c r="Q45" i="48"/>
  <c r="I51" i="48"/>
  <c r="P63" i="48"/>
  <c r="G51" i="48"/>
  <c r="S36" i="29"/>
  <c r="Q48" i="48"/>
  <c r="D51" i="48"/>
  <c r="S68" i="49"/>
  <c r="F74" i="49"/>
  <c r="F51" i="48"/>
  <c r="N51" i="48"/>
  <c r="P51" i="48"/>
  <c r="E51" i="48"/>
  <c r="T68" i="49"/>
  <c r="I68" i="49"/>
  <c r="U18" i="50"/>
  <c r="B17" i="44"/>
  <c r="P72" i="47"/>
  <c r="G68" i="49"/>
  <c r="P24" i="3"/>
  <c r="P44" i="29"/>
  <c r="R48" i="48"/>
  <c r="P76" i="47"/>
  <c r="G69" i="49"/>
  <c r="L51" i="48"/>
  <c r="J51" i="48"/>
  <c r="O69" i="47"/>
  <c r="K68" i="49"/>
  <c r="O66" i="47"/>
  <c r="P68" i="49"/>
  <c r="S30" i="47"/>
  <c r="S31" i="3"/>
  <c r="T69" i="49"/>
  <c r="N69" i="49"/>
  <c r="H69" i="49"/>
  <c r="F69" i="49"/>
  <c r="M69" i="49"/>
  <c r="O69" i="49"/>
  <c r="O68" i="49"/>
  <c r="Q69" i="49"/>
  <c r="R69" i="49"/>
  <c r="I69" i="49"/>
  <c r="J69" i="49"/>
  <c r="K69" i="49"/>
  <c r="P69" i="49"/>
  <c r="R68" i="49"/>
  <c r="P43" i="47"/>
  <c r="S69" i="49"/>
  <c r="O4" i="47"/>
  <c r="N4" i="47" s="1"/>
  <c r="L68" i="49"/>
  <c r="U68" i="49"/>
  <c r="U69" i="49"/>
  <c r="L69" i="49"/>
  <c r="M68" i="49"/>
  <c r="H68" i="49"/>
  <c r="N68" i="49"/>
  <c r="Q68" i="49"/>
  <c r="G75" i="49"/>
  <c r="R54" i="48"/>
  <c r="O51" i="48"/>
  <c r="R45" i="48"/>
  <c r="Q4" i="49"/>
  <c r="P4" i="49" s="1"/>
  <c r="O4" i="49" s="1"/>
  <c r="N4" i="49" s="1"/>
  <c r="M4" i="49" s="1"/>
  <c r="L4" i="49" s="1"/>
  <c r="K4" i="49" s="1"/>
  <c r="J4" i="49" s="1"/>
  <c r="I4" i="49" s="1"/>
  <c r="H4" i="49" s="1"/>
  <c r="G4" i="49" s="1"/>
  <c r="F4" i="49" s="1"/>
  <c r="A6" i="33"/>
  <c r="A6" i="37"/>
  <c r="O4" i="35"/>
  <c r="S47" i="29"/>
  <c r="P63" i="47"/>
  <c r="Q4" i="50"/>
  <c r="P4" i="50" s="1"/>
  <c r="O4" i="50" s="1"/>
  <c r="N4" i="50" s="1"/>
  <c r="M4" i="50" s="1"/>
  <c r="L4" i="50" s="1"/>
  <c r="K4" i="50" s="1"/>
  <c r="J4" i="50" s="1"/>
  <c r="I4" i="50" s="1"/>
  <c r="H4" i="50" s="1"/>
  <c r="G4" i="50" s="1"/>
  <c r="F4" i="50" s="1"/>
  <c r="B4" i="51"/>
  <c r="B3" i="51"/>
  <c r="P71" i="29" l="1"/>
  <c r="Q71" i="48"/>
  <c r="P11" i="35"/>
  <c r="P51" i="35"/>
  <c r="P31" i="35"/>
  <c r="N4" i="48"/>
  <c r="N63" i="48" s="1"/>
  <c r="S51" i="35"/>
  <c r="S53" i="35" s="1"/>
  <c r="P12" i="29"/>
  <c r="P11" i="29"/>
  <c r="O43" i="48"/>
  <c r="P71" i="35"/>
  <c r="R71" i="48"/>
  <c r="P16" i="35"/>
  <c r="P12" i="35"/>
  <c r="A7" i="32"/>
  <c r="P56" i="35"/>
  <c r="P32" i="35"/>
  <c r="P72" i="29"/>
  <c r="S71" i="35"/>
  <c r="S73" i="35" s="1"/>
  <c r="S31" i="35"/>
  <c r="S33" i="35" s="1"/>
  <c r="O31" i="29"/>
  <c r="O64" i="29"/>
  <c r="O71" i="29"/>
  <c r="O56" i="29"/>
  <c r="O24" i="29"/>
  <c r="O44" i="29"/>
  <c r="N4" i="29"/>
  <c r="U11" i="50"/>
  <c r="O45" i="3"/>
  <c r="O63" i="48"/>
  <c r="S30" i="35"/>
  <c r="S11" i="29"/>
  <c r="P56" i="29"/>
  <c r="S18" i="3"/>
  <c r="P39" i="35"/>
  <c r="O66" i="3"/>
  <c r="P32" i="29"/>
  <c r="O24" i="3"/>
  <c r="M4" i="3"/>
  <c r="M45" i="3" s="1"/>
  <c r="P52" i="29"/>
  <c r="P50" i="29"/>
  <c r="P51" i="29"/>
  <c r="S11" i="3"/>
  <c r="S18" i="47"/>
  <c r="N24" i="3"/>
  <c r="N45" i="3"/>
  <c r="P31" i="29"/>
  <c r="S30" i="29"/>
  <c r="S31" i="29"/>
  <c r="S33" i="29" s="1"/>
  <c r="B39" i="44"/>
  <c r="B56" i="44" s="1"/>
  <c r="B16" i="44"/>
  <c r="S11" i="47"/>
  <c r="O63" i="47"/>
  <c r="O23" i="47"/>
  <c r="O43" i="47"/>
  <c r="R51" i="48"/>
  <c r="Q51" i="48"/>
  <c r="E6" i="51"/>
  <c r="D6" i="51"/>
  <c r="S51" i="29"/>
  <c r="S53" i="29" s="1"/>
  <c r="S50" i="29"/>
  <c r="N4" i="35"/>
  <c r="O79" i="35"/>
  <c r="O64" i="35"/>
  <c r="O24" i="35"/>
  <c r="O19" i="35"/>
  <c r="O44" i="35"/>
  <c r="S67" i="29"/>
  <c r="S71" i="29"/>
  <c r="S73" i="29" s="1"/>
  <c r="A7" i="37"/>
  <c r="A7" i="33"/>
  <c r="U18" i="49"/>
  <c r="U11" i="49"/>
  <c r="M4" i="47"/>
  <c r="N63" i="47"/>
  <c r="N23" i="47"/>
  <c r="N43" i="47"/>
  <c r="S10" i="35"/>
  <c r="S11" i="35"/>
  <c r="S13" i="35" s="1"/>
  <c r="P52" i="35"/>
  <c r="P50" i="35"/>
  <c r="N43" i="48" l="1"/>
  <c r="M4" i="48"/>
  <c r="N23" i="48"/>
  <c r="O12" i="29"/>
  <c r="M4" i="29"/>
  <c r="P53" i="35"/>
  <c r="P13" i="35"/>
  <c r="N64" i="29"/>
  <c r="N24" i="29"/>
  <c r="N44" i="29"/>
  <c r="A8" i="32"/>
  <c r="O72" i="29"/>
  <c r="O51" i="29"/>
  <c r="O52" i="29"/>
  <c r="O32" i="29"/>
  <c r="O50" i="29"/>
  <c r="O11" i="29"/>
  <c r="M66" i="3"/>
  <c r="O32" i="35"/>
  <c r="L4" i="3"/>
  <c r="L24" i="3" s="1"/>
  <c r="M24" i="3"/>
  <c r="F6" i="51"/>
  <c r="B9" i="51" s="1"/>
  <c r="O72" i="35"/>
  <c r="P53" i="29"/>
  <c r="O56" i="35"/>
  <c r="O12" i="35"/>
  <c r="O52" i="35"/>
  <c r="B38" i="44"/>
  <c r="B55" i="44" s="1"/>
  <c r="B15" i="44"/>
  <c r="M23" i="47"/>
  <c r="M63" i="47"/>
  <c r="L4" i="47"/>
  <c r="M43" i="47"/>
  <c r="A8" i="33"/>
  <c r="O11" i="35"/>
  <c r="M23" i="48"/>
  <c r="M63" i="48"/>
  <c r="M43" i="48"/>
  <c r="L4" i="48"/>
  <c r="O16" i="35"/>
  <c r="O50" i="35"/>
  <c r="O39" i="35"/>
  <c r="Q34" i="29"/>
  <c r="Q35" i="29"/>
  <c r="M64" i="29"/>
  <c r="M24" i="29"/>
  <c r="Q46" i="29"/>
  <c r="Q6" i="29"/>
  <c r="L4" i="29"/>
  <c r="Q66" i="29"/>
  <c r="Q26" i="29"/>
  <c r="M44" i="29"/>
  <c r="A8" i="37"/>
  <c r="O59" i="35"/>
  <c r="O51" i="35"/>
  <c r="O71" i="35"/>
  <c r="O31" i="35"/>
  <c r="C9" i="51"/>
  <c r="M4" i="35"/>
  <c r="N44" i="35"/>
  <c r="N59" i="35"/>
  <c r="N39" i="35"/>
  <c r="N24" i="35"/>
  <c r="N64" i="35"/>
  <c r="B64" i="51" l="1"/>
  <c r="B32" i="51"/>
  <c r="B47" i="51"/>
  <c r="B52" i="51"/>
  <c r="B71" i="51"/>
  <c r="B114" i="51"/>
  <c r="B19" i="51"/>
  <c r="B92" i="51"/>
  <c r="B143" i="51"/>
  <c r="B50" i="51"/>
  <c r="B103" i="51"/>
  <c r="Q14" i="29"/>
  <c r="Q45" i="29"/>
  <c r="Q65" i="29"/>
  <c r="Q5" i="29"/>
  <c r="N50" i="29"/>
  <c r="B22" i="51"/>
  <c r="B102" i="51"/>
  <c r="B97" i="51"/>
  <c r="B33" i="51"/>
  <c r="B86" i="51"/>
  <c r="B87" i="51"/>
  <c r="B126" i="51"/>
  <c r="B40" i="51"/>
  <c r="B74" i="51"/>
  <c r="B11" i="51"/>
  <c r="B106" i="51"/>
  <c r="B82" i="51"/>
  <c r="B116" i="51"/>
  <c r="B78" i="51"/>
  <c r="B60" i="51"/>
  <c r="B118" i="51"/>
  <c r="B36" i="51"/>
  <c r="B88" i="51"/>
  <c r="B77" i="51"/>
  <c r="B100" i="51"/>
  <c r="B68" i="51"/>
  <c r="B131" i="51"/>
  <c r="B31" i="51"/>
  <c r="B125" i="51"/>
  <c r="B128" i="51"/>
  <c r="Q55" i="29"/>
  <c r="Q74" i="29"/>
  <c r="B81" i="51"/>
  <c r="B101" i="51"/>
  <c r="B46" i="51"/>
  <c r="B56" i="51"/>
  <c r="B139" i="51"/>
  <c r="B123" i="51"/>
  <c r="N31" i="29"/>
  <c r="Q25" i="29"/>
  <c r="N52" i="29"/>
  <c r="N56" i="29"/>
  <c r="N11" i="29"/>
  <c r="N32" i="29"/>
  <c r="Q75" i="29"/>
  <c r="N71" i="29"/>
  <c r="N72" i="29"/>
  <c r="Q15" i="29"/>
  <c r="B99" i="51"/>
  <c r="B51" i="51"/>
  <c r="B43" i="51"/>
  <c r="N51" i="29"/>
  <c r="N12" i="29"/>
  <c r="B135" i="51"/>
  <c r="B145" i="51"/>
  <c r="B29" i="51"/>
  <c r="B76" i="51"/>
  <c r="B85" i="51"/>
  <c r="B83" i="51"/>
  <c r="B35" i="51"/>
  <c r="B107" i="51"/>
  <c r="A9" i="32"/>
  <c r="O53" i="35"/>
  <c r="O53" i="29"/>
  <c r="B144" i="51"/>
  <c r="B59" i="51"/>
  <c r="B94" i="51"/>
  <c r="B132" i="51"/>
  <c r="B115" i="51"/>
  <c r="B141" i="51"/>
  <c r="B41" i="51"/>
  <c r="B61" i="51"/>
  <c r="B137" i="51"/>
  <c r="B24" i="51"/>
  <c r="B75" i="51"/>
  <c r="B42" i="51"/>
  <c r="B39" i="51"/>
  <c r="B67" i="51"/>
  <c r="B138" i="51"/>
  <c r="B70" i="51"/>
  <c r="B55" i="51"/>
  <c r="B105" i="51"/>
  <c r="B12" i="51"/>
  <c r="B84" i="51"/>
  <c r="B44" i="51"/>
  <c r="B62" i="51"/>
  <c r="B57" i="51"/>
  <c r="B72" i="51"/>
  <c r="B90" i="51"/>
  <c r="B73" i="51"/>
  <c r="B26" i="51"/>
  <c r="B15" i="51"/>
  <c r="B110" i="51"/>
  <c r="B49" i="51"/>
  <c r="B121" i="51"/>
  <c r="B10" i="51"/>
  <c r="B119" i="51"/>
  <c r="B27" i="51"/>
  <c r="L45" i="3"/>
  <c r="L66" i="3"/>
  <c r="K4" i="3"/>
  <c r="K66" i="3" s="1"/>
  <c r="B80" i="51"/>
  <c r="B79" i="51"/>
  <c r="B38" i="51"/>
  <c r="B16" i="51"/>
  <c r="B104" i="51"/>
  <c r="B130" i="51"/>
  <c r="B93" i="51"/>
  <c r="B122" i="51"/>
  <c r="B17" i="51"/>
  <c r="B142" i="51"/>
  <c r="B66" i="51"/>
  <c r="B133" i="51"/>
  <c r="B13" i="51"/>
  <c r="B108" i="51"/>
  <c r="B58" i="51"/>
  <c r="B129" i="51"/>
  <c r="B127" i="51"/>
  <c r="B14" i="51"/>
  <c r="B109" i="51"/>
  <c r="B48" i="51"/>
  <c r="B20" i="51"/>
  <c r="B18" i="51"/>
  <c r="B89" i="51"/>
  <c r="B21" i="51"/>
  <c r="B45" i="51"/>
  <c r="B140" i="51"/>
  <c r="B54" i="51"/>
  <c r="B91" i="51"/>
  <c r="B96" i="51"/>
  <c r="B112" i="51"/>
  <c r="B136" i="51"/>
  <c r="B30" i="51"/>
  <c r="B98" i="51"/>
  <c r="B134" i="51"/>
  <c r="B95" i="51"/>
  <c r="B146" i="51"/>
  <c r="B53" i="51"/>
  <c r="B28" i="51"/>
  <c r="B23" i="51"/>
  <c r="B111" i="51"/>
  <c r="B34" i="51"/>
  <c r="B25" i="51"/>
  <c r="B117" i="51"/>
  <c r="B113" i="51"/>
  <c r="B63" i="51"/>
  <c r="B124" i="51"/>
  <c r="B69" i="51"/>
  <c r="B147" i="51"/>
  <c r="B37" i="51"/>
  <c r="B120" i="51"/>
  <c r="B65" i="51"/>
  <c r="O13" i="35"/>
  <c r="N32" i="35"/>
  <c r="B37" i="44"/>
  <c r="B54" i="44" s="1"/>
  <c r="B14" i="44"/>
  <c r="N11" i="35"/>
  <c r="L63" i="48"/>
  <c r="L23" i="48"/>
  <c r="K4" i="48"/>
  <c r="L43" i="48"/>
  <c r="Q28" i="29"/>
  <c r="M31" i="29"/>
  <c r="Q48" i="29"/>
  <c r="M51" i="29"/>
  <c r="M50" i="29"/>
  <c r="Q50" i="29" s="1"/>
  <c r="N50" i="35"/>
  <c r="N12" i="35"/>
  <c r="C10" i="51"/>
  <c r="Q58" i="29"/>
  <c r="L63" i="47"/>
  <c r="L43" i="47"/>
  <c r="K4" i="47"/>
  <c r="L23" i="47"/>
  <c r="N72" i="35"/>
  <c r="Q9" i="29"/>
  <c r="Q12" i="29" s="1"/>
  <c r="M12" i="29"/>
  <c r="Q69" i="29"/>
  <c r="Q72" i="29" s="1"/>
  <c r="M72" i="29"/>
  <c r="M11" i="29"/>
  <c r="Q8" i="29"/>
  <c r="Q11" i="29" s="1"/>
  <c r="Q49" i="29"/>
  <c r="Q52" i="29" s="1"/>
  <c r="M52" i="29"/>
  <c r="Q54" i="29"/>
  <c r="M56" i="29"/>
  <c r="Q68" i="29"/>
  <c r="Q71" i="29" s="1"/>
  <c r="M71" i="29"/>
  <c r="Q18" i="29"/>
  <c r="Q78" i="29"/>
  <c r="A9" i="33"/>
  <c r="N79" i="35"/>
  <c r="N52" i="35"/>
  <c r="N16" i="35"/>
  <c r="N31" i="35"/>
  <c r="N51" i="35"/>
  <c r="N71" i="35"/>
  <c r="Q38" i="29"/>
  <c r="L44" i="29"/>
  <c r="L64" i="29"/>
  <c r="L24" i="29"/>
  <c r="K4" i="29"/>
  <c r="N19" i="35"/>
  <c r="N56" i="35"/>
  <c r="Q5" i="35"/>
  <c r="M64" i="35"/>
  <c r="Q46" i="35"/>
  <c r="Q15" i="35"/>
  <c r="L4" i="35"/>
  <c r="Q55" i="35"/>
  <c r="Q6" i="35"/>
  <c r="Q74" i="35"/>
  <c r="Q26" i="35"/>
  <c r="Q34" i="35"/>
  <c r="Q66" i="35"/>
  <c r="M24" i="35"/>
  <c r="M44" i="35"/>
  <c r="Q35" i="35"/>
  <c r="Q75" i="35"/>
  <c r="A9" i="37"/>
  <c r="Q29" i="29"/>
  <c r="Q32" i="29" s="1"/>
  <c r="M32" i="29"/>
  <c r="Q51" i="29" l="1"/>
  <c r="Q56" i="29"/>
  <c r="Q31" i="29"/>
  <c r="N53" i="29"/>
  <c r="J4" i="3"/>
  <c r="K24" i="3"/>
  <c r="K45" i="3"/>
  <c r="A10" i="32"/>
  <c r="L56" i="29"/>
  <c r="L52" i="29"/>
  <c r="L11" i="29"/>
  <c r="N13" i="35"/>
  <c r="N53" i="35"/>
  <c r="L32" i="29"/>
  <c r="L12" i="29"/>
  <c r="B13" i="44"/>
  <c r="B36" i="44"/>
  <c r="B53" i="44" s="1"/>
  <c r="Q68" i="35"/>
  <c r="L50" i="29"/>
  <c r="L51" i="29"/>
  <c r="K23" i="48"/>
  <c r="K43" i="48"/>
  <c r="K63" i="48"/>
  <c r="J4" i="48"/>
  <c r="J24" i="3"/>
  <c r="I4" i="3"/>
  <c r="J66" i="3"/>
  <c r="J45" i="3"/>
  <c r="K4" i="35"/>
  <c r="L79" i="35"/>
  <c r="L64" i="35"/>
  <c r="L24" i="35"/>
  <c r="L44" i="35"/>
  <c r="L19" i="35"/>
  <c r="L59" i="35"/>
  <c r="K44" i="29"/>
  <c r="K64" i="29"/>
  <c r="J4" i="29"/>
  <c r="K24" i="29"/>
  <c r="Q73" i="29"/>
  <c r="Q25" i="35"/>
  <c r="Q45" i="35"/>
  <c r="Q65" i="35"/>
  <c r="A10" i="33"/>
  <c r="M53" i="29"/>
  <c r="A10" i="37"/>
  <c r="M32" i="35"/>
  <c r="Q29" i="35"/>
  <c r="Q32" i="35" s="1"/>
  <c r="L31" i="29"/>
  <c r="C11" i="51"/>
  <c r="Q53" i="29"/>
  <c r="M19" i="35"/>
  <c r="Q18" i="35"/>
  <c r="Q58" i="35"/>
  <c r="M59" i="35"/>
  <c r="M72" i="35"/>
  <c r="Q69" i="35"/>
  <c r="Q72" i="35" s="1"/>
  <c r="Q14" i="35"/>
  <c r="M16" i="35"/>
  <c r="Q16" i="35" s="1"/>
  <c r="Q48" i="35"/>
  <c r="M50" i="35"/>
  <c r="Q50" i="35" s="1"/>
  <c r="M11" i="35"/>
  <c r="Q8" i="35"/>
  <c r="Q11" i="35" s="1"/>
  <c r="Q54" i="35"/>
  <c r="M56" i="35"/>
  <c r="Q56" i="35" s="1"/>
  <c r="L72" i="29"/>
  <c r="Q33" i="29"/>
  <c r="M12" i="35"/>
  <c r="Q9" i="35"/>
  <c r="Q12" i="35" s="1"/>
  <c r="J4" i="47"/>
  <c r="K23" i="47"/>
  <c r="K43" i="47"/>
  <c r="K63" i="47"/>
  <c r="Q28" i="35"/>
  <c r="Q49" i="35"/>
  <c r="Q52" i="35" s="1"/>
  <c r="M52" i="35"/>
  <c r="L71" i="29"/>
  <c r="L12" i="35" l="1"/>
  <c r="A11" i="32"/>
  <c r="K12" i="29"/>
  <c r="Q31" i="35"/>
  <c r="Q33" i="35" s="1"/>
  <c r="L53" i="29"/>
  <c r="M31" i="35"/>
  <c r="K52" i="29"/>
  <c r="M51" i="35"/>
  <c r="M53" i="35" s="1"/>
  <c r="Q51" i="35"/>
  <c r="Q53" i="35" s="1"/>
  <c r="K31" i="29"/>
  <c r="K56" i="29"/>
  <c r="K71" i="29"/>
  <c r="B12" i="44"/>
  <c r="B35" i="44"/>
  <c r="B52" i="44" s="1"/>
  <c r="K11" i="29"/>
  <c r="A11" i="37"/>
  <c r="K72" i="29"/>
  <c r="I4" i="29"/>
  <c r="J44" i="29"/>
  <c r="J24" i="29"/>
  <c r="J64" i="29"/>
  <c r="L39" i="35"/>
  <c r="Q13" i="35"/>
  <c r="K32" i="29"/>
  <c r="L72" i="35"/>
  <c r="M13" i="35"/>
  <c r="C12" i="51"/>
  <c r="A11" i="33"/>
  <c r="L16" i="35"/>
  <c r="L52" i="35"/>
  <c r="L51" i="35"/>
  <c r="L71" i="35"/>
  <c r="L31" i="35"/>
  <c r="K50" i="29"/>
  <c r="K51" i="29"/>
  <c r="L56" i="35"/>
  <c r="L50" i="35"/>
  <c r="I66" i="3"/>
  <c r="I45" i="3"/>
  <c r="I24" i="3"/>
  <c r="H4" i="3"/>
  <c r="M71" i="35"/>
  <c r="M39" i="35"/>
  <c r="Q38" i="35"/>
  <c r="Q71" i="35"/>
  <c r="Q73" i="35" s="1"/>
  <c r="L11" i="35"/>
  <c r="L13" i="35" s="1"/>
  <c r="J4" i="35"/>
  <c r="K24" i="35"/>
  <c r="K64" i="35"/>
  <c r="K79" i="35"/>
  <c r="K44" i="35"/>
  <c r="J63" i="47"/>
  <c r="J43" i="47"/>
  <c r="J23" i="47"/>
  <c r="I4" i="47"/>
  <c r="L32" i="35"/>
  <c r="Q78" i="35"/>
  <c r="M79" i="35"/>
  <c r="I4" i="48"/>
  <c r="J43" i="48"/>
  <c r="J63" i="48"/>
  <c r="J23" i="48"/>
  <c r="K53" i="29" l="1"/>
  <c r="S11" i="32"/>
  <c r="E11" i="32"/>
  <c r="O11" i="32"/>
  <c r="U11" i="32"/>
  <c r="Q11" i="32"/>
  <c r="A12" i="32"/>
  <c r="M11" i="32"/>
  <c r="G11" i="32"/>
  <c r="C11" i="32"/>
  <c r="I11" i="32"/>
  <c r="J12" i="29"/>
  <c r="L53" i="35"/>
  <c r="J31" i="29"/>
  <c r="J72" i="29"/>
  <c r="J52" i="29"/>
  <c r="K52" i="35"/>
  <c r="CA11" i="37"/>
  <c r="J11" i="29"/>
  <c r="J71" i="29"/>
  <c r="K39" i="35"/>
  <c r="K56" i="35"/>
  <c r="K72" i="35"/>
  <c r="K11" i="35"/>
  <c r="B11" i="44"/>
  <c r="B34" i="44"/>
  <c r="B51" i="44" s="1"/>
  <c r="K12" i="35"/>
  <c r="C13" i="51"/>
  <c r="I23" i="48"/>
  <c r="H4" i="48"/>
  <c r="I63" i="48"/>
  <c r="I43" i="48"/>
  <c r="I24" i="29"/>
  <c r="H4" i="29"/>
  <c r="I64" i="29"/>
  <c r="I44" i="29"/>
  <c r="K16" i="35"/>
  <c r="K19" i="35"/>
  <c r="K51" i="35"/>
  <c r="K31" i="35"/>
  <c r="K71" i="35"/>
  <c r="K11" i="37"/>
  <c r="A12" i="37"/>
  <c r="O11" i="37"/>
  <c r="J51" i="29"/>
  <c r="J50" i="29"/>
  <c r="K50" i="35"/>
  <c r="K59" i="35"/>
  <c r="J56" i="29"/>
  <c r="I23" i="47"/>
  <c r="I63" i="47"/>
  <c r="I43" i="47"/>
  <c r="H4" i="47"/>
  <c r="H24" i="3"/>
  <c r="G4" i="3"/>
  <c r="H66" i="3"/>
  <c r="H45" i="3"/>
  <c r="A12" i="33"/>
  <c r="J32" i="29"/>
  <c r="K32" i="35"/>
  <c r="I4" i="35"/>
  <c r="J79" i="35"/>
  <c r="J59" i="35"/>
  <c r="J64" i="35"/>
  <c r="J44" i="35"/>
  <c r="J24" i="35"/>
  <c r="K11" i="32" l="1"/>
  <c r="K12" i="32"/>
  <c r="S12" i="32"/>
  <c r="A13" i="32"/>
  <c r="G12" i="32"/>
  <c r="O12" i="32"/>
  <c r="U12" i="32"/>
  <c r="M12" i="32"/>
  <c r="Q12" i="32"/>
  <c r="I12" i="32"/>
  <c r="C12" i="32"/>
  <c r="E12" i="32"/>
  <c r="J53" i="29"/>
  <c r="K53" i="35"/>
  <c r="J39" i="35"/>
  <c r="CA12" i="37"/>
  <c r="I12" i="29"/>
  <c r="K13" i="35"/>
  <c r="J16" i="35"/>
  <c r="J11" i="35"/>
  <c r="J52" i="35"/>
  <c r="I31" i="29"/>
  <c r="B10" i="44"/>
  <c r="B33" i="44"/>
  <c r="B50" i="44" s="1"/>
  <c r="I52" i="29"/>
  <c r="I56" i="29"/>
  <c r="J12" i="35"/>
  <c r="AE11" i="33"/>
  <c r="AH11" i="33"/>
  <c r="AY11" i="37"/>
  <c r="AO11" i="37"/>
  <c r="Q11" i="37"/>
  <c r="I72" i="29"/>
  <c r="I32" i="29"/>
  <c r="Z11" i="33"/>
  <c r="G66" i="3"/>
  <c r="G45" i="3"/>
  <c r="G24" i="3"/>
  <c r="F4" i="3"/>
  <c r="AM11" i="33"/>
  <c r="BQ11" i="37"/>
  <c r="U11" i="37"/>
  <c r="BA11" i="37"/>
  <c r="C11" i="33"/>
  <c r="AK11" i="37"/>
  <c r="AI11" i="37"/>
  <c r="AC11" i="37"/>
  <c r="AE11" i="37"/>
  <c r="J51" i="35"/>
  <c r="J31" i="35"/>
  <c r="J71" i="35"/>
  <c r="W11" i="33"/>
  <c r="AP11" i="33"/>
  <c r="M11" i="37"/>
  <c r="AU11" i="37"/>
  <c r="BG11" i="37"/>
  <c r="BS11" i="37"/>
  <c r="I11" i="29"/>
  <c r="AQ11" i="37"/>
  <c r="J32" i="35"/>
  <c r="J72" i="35"/>
  <c r="J19" i="35"/>
  <c r="J56" i="35"/>
  <c r="H11" i="33"/>
  <c r="R11" i="33"/>
  <c r="BO11" i="37"/>
  <c r="BE11" i="37"/>
  <c r="AW11" i="37"/>
  <c r="C11" i="37"/>
  <c r="BM11" i="37"/>
  <c r="AG11" i="37"/>
  <c r="W12" i="33"/>
  <c r="H12" i="33"/>
  <c r="A13" i="33"/>
  <c r="I11" i="37"/>
  <c r="AM11" i="37"/>
  <c r="W11" i="37"/>
  <c r="AA11" i="37"/>
  <c r="E11" i="37"/>
  <c r="J50" i="35"/>
  <c r="H4" i="35"/>
  <c r="I59" i="35"/>
  <c r="I64" i="35"/>
  <c r="I79" i="35"/>
  <c r="I44" i="35"/>
  <c r="I24" i="35"/>
  <c r="G11" i="37"/>
  <c r="BC11" i="37"/>
  <c r="BK11" i="37"/>
  <c r="Y11" i="37"/>
  <c r="I71" i="29"/>
  <c r="C14" i="51"/>
  <c r="M11" i="33"/>
  <c r="H23" i="47"/>
  <c r="G4" i="47"/>
  <c r="H63" i="47"/>
  <c r="H43" i="47"/>
  <c r="AS11" i="37"/>
  <c r="BU11" i="37"/>
  <c r="A13" i="37"/>
  <c r="BI12" i="37"/>
  <c r="AI12" i="37"/>
  <c r="Y12" i="37"/>
  <c r="S11" i="37"/>
  <c r="BI11" i="37"/>
  <c r="I50" i="29"/>
  <c r="I51" i="29"/>
  <c r="H64" i="29"/>
  <c r="H44" i="29"/>
  <c r="G4" i="29"/>
  <c r="H24" i="29"/>
  <c r="G4" i="48"/>
  <c r="H23" i="48"/>
  <c r="H43" i="48"/>
  <c r="H63" i="48"/>
  <c r="K13" i="32" l="1"/>
  <c r="I13" i="32"/>
  <c r="S13" i="32"/>
  <c r="G13" i="32"/>
  <c r="C13" i="32"/>
  <c r="E13" i="32"/>
  <c r="O13" i="32"/>
  <c r="M13" i="32"/>
  <c r="A14" i="32"/>
  <c r="U13" i="32"/>
  <c r="Q13" i="32"/>
  <c r="I53" i="29"/>
  <c r="J53" i="35"/>
  <c r="J13" i="35"/>
  <c r="H56" i="29"/>
  <c r="CA13" i="37"/>
  <c r="I16" i="35"/>
  <c r="H32" i="29"/>
  <c r="I39" i="35"/>
  <c r="H52" i="29"/>
  <c r="I19" i="35"/>
  <c r="I11" i="35"/>
  <c r="H12" i="29"/>
  <c r="H31" i="29"/>
  <c r="I32" i="35"/>
  <c r="B32" i="44"/>
  <c r="B49" i="44" s="1"/>
  <c r="B9" i="44"/>
  <c r="H71" i="29"/>
  <c r="I52" i="35"/>
  <c r="S12" i="37"/>
  <c r="BQ12" i="37"/>
  <c r="W12" i="37"/>
  <c r="O12" i="37"/>
  <c r="BK13" i="37"/>
  <c r="U13" i="37"/>
  <c r="BG13" i="37"/>
  <c r="AY13" i="37"/>
  <c r="K13" i="37"/>
  <c r="AO13" i="37"/>
  <c r="A14" i="37"/>
  <c r="BS13" i="37"/>
  <c r="BU13" i="37"/>
  <c r="AG13" i="37"/>
  <c r="I13" i="37"/>
  <c r="AW13" i="37"/>
  <c r="M12" i="33"/>
  <c r="E11" i="33"/>
  <c r="F24" i="3"/>
  <c r="E4" i="3"/>
  <c r="F66" i="3"/>
  <c r="F45" i="3"/>
  <c r="AE12" i="33"/>
  <c r="H11" i="29"/>
  <c r="BU12" i="37"/>
  <c r="G44" i="29"/>
  <c r="G64" i="29"/>
  <c r="F4" i="29"/>
  <c r="G24" i="29"/>
  <c r="U12" i="37"/>
  <c r="AS12" i="37"/>
  <c r="I72" i="35"/>
  <c r="AA12" i="33"/>
  <c r="Z12" i="33"/>
  <c r="AN11" i="33"/>
  <c r="AG12" i="37"/>
  <c r="E12" i="37"/>
  <c r="AC12" i="37"/>
  <c r="I12" i="35"/>
  <c r="AW12" i="37"/>
  <c r="AK12" i="37"/>
  <c r="AQ12" i="37"/>
  <c r="J11" i="33"/>
  <c r="I12" i="37"/>
  <c r="AA12" i="37"/>
  <c r="AF11" i="33"/>
  <c r="BA12" i="37"/>
  <c r="BO12" i="37"/>
  <c r="M12" i="37"/>
  <c r="F4" i="47"/>
  <c r="G23" i="47"/>
  <c r="G63" i="47"/>
  <c r="G43" i="47"/>
  <c r="I51" i="35"/>
  <c r="I31" i="35"/>
  <c r="I71" i="35"/>
  <c r="I56" i="35"/>
  <c r="AM12" i="37"/>
  <c r="T11" i="33"/>
  <c r="C12" i="33"/>
  <c r="H50" i="29"/>
  <c r="H51" i="29"/>
  <c r="H53" i="29" s="1"/>
  <c r="Q12" i="37"/>
  <c r="H72" i="29"/>
  <c r="BK12" i="37"/>
  <c r="O11" i="33"/>
  <c r="C15" i="51"/>
  <c r="I50" i="35"/>
  <c r="AH12" i="33"/>
  <c r="AP12" i="33"/>
  <c r="AQ11" i="33"/>
  <c r="F4" i="48"/>
  <c r="G63" i="48"/>
  <c r="G23" i="48"/>
  <c r="G43" i="48"/>
  <c r="AE12" i="37"/>
  <c r="AO12" i="37"/>
  <c r="AU12" i="37"/>
  <c r="BE12" i="37"/>
  <c r="G12" i="37"/>
  <c r="BM12" i="37"/>
  <c r="AE13" i="33"/>
  <c r="A14" i="33"/>
  <c r="W13" i="33"/>
  <c r="C12" i="37"/>
  <c r="X11" i="33"/>
  <c r="BG12" i="37"/>
  <c r="K12" i="37"/>
  <c r="BS12" i="37"/>
  <c r="G4" i="35"/>
  <c r="H44" i="35"/>
  <c r="H24" i="35"/>
  <c r="H19" i="35"/>
  <c r="H39" i="35"/>
  <c r="H64" i="35"/>
  <c r="AM12" i="33"/>
  <c r="BC12" i="37"/>
  <c r="AA11" i="33"/>
  <c r="AY12" i="37"/>
  <c r="AI11" i="33"/>
  <c r="R12" i="33"/>
  <c r="C14" i="32" l="1"/>
  <c r="G14" i="32"/>
  <c r="U14" i="32"/>
  <c r="E14" i="32"/>
  <c r="Q14" i="32"/>
  <c r="I14" i="32"/>
  <c r="O14" i="32"/>
  <c r="A15" i="32"/>
  <c r="S14" i="32"/>
  <c r="M14" i="32"/>
  <c r="K14" i="32"/>
  <c r="I53" i="35"/>
  <c r="I13" i="35"/>
  <c r="CA14" i="37"/>
  <c r="G71" i="29"/>
  <c r="B31" i="44"/>
  <c r="B48" i="44" s="1"/>
  <c r="B8" i="44"/>
  <c r="G32" i="29"/>
  <c r="H72" i="35"/>
  <c r="H12" i="35"/>
  <c r="H11" i="35"/>
  <c r="H56" i="35"/>
  <c r="AN12" i="33"/>
  <c r="H31" i="35"/>
  <c r="H71" i="35"/>
  <c r="H51" i="35"/>
  <c r="AQ12" i="33"/>
  <c r="J12" i="33"/>
  <c r="Y13" i="37"/>
  <c r="AC13" i="37"/>
  <c r="BO13" i="37"/>
  <c r="F44" i="29"/>
  <c r="F64" i="29"/>
  <c r="F24" i="29"/>
  <c r="E4" i="29"/>
  <c r="H52" i="35"/>
  <c r="H50" i="35"/>
  <c r="F4" i="35"/>
  <c r="G64" i="35"/>
  <c r="G59" i="35"/>
  <c r="G19" i="35"/>
  <c r="G44" i="35"/>
  <c r="G39" i="35"/>
  <c r="G24" i="35"/>
  <c r="T13" i="33"/>
  <c r="H59" i="35"/>
  <c r="H79" i="35"/>
  <c r="AP13" i="33"/>
  <c r="O12" i="33"/>
  <c r="C13" i="37"/>
  <c r="M13" i="37"/>
  <c r="Y14" i="37"/>
  <c r="AK14" i="37"/>
  <c r="A15" i="37"/>
  <c r="E14" i="37"/>
  <c r="AU13" i="37"/>
  <c r="BI13" i="37"/>
  <c r="O13" i="37"/>
  <c r="AS13" i="37"/>
  <c r="W13" i="37"/>
  <c r="BM13" i="37"/>
  <c r="X12" i="33"/>
  <c r="G11" i="29"/>
  <c r="AQ13" i="37"/>
  <c r="Q13" i="37"/>
  <c r="G13" i="37"/>
  <c r="AK13" i="37"/>
  <c r="A15" i="33"/>
  <c r="H14" i="33"/>
  <c r="Z14" i="33"/>
  <c r="H13" i="33"/>
  <c r="AI12" i="33"/>
  <c r="E4" i="47"/>
  <c r="F63" i="47"/>
  <c r="F43" i="47"/>
  <c r="F23" i="47"/>
  <c r="E66" i="3"/>
  <c r="D4" i="3"/>
  <c r="E45" i="3"/>
  <c r="E24" i="3"/>
  <c r="BA13" i="37"/>
  <c r="BQ13" i="37"/>
  <c r="AA13" i="37"/>
  <c r="BC13" i="37"/>
  <c r="M13" i="33"/>
  <c r="T12" i="33"/>
  <c r="AF13" i="33"/>
  <c r="F43" i="48"/>
  <c r="F23" i="48"/>
  <c r="E4" i="48"/>
  <c r="F63" i="48"/>
  <c r="G52" i="29"/>
  <c r="AI13" i="37"/>
  <c r="AE13" i="37"/>
  <c r="AF12" i="33"/>
  <c r="E13" i="33"/>
  <c r="C13" i="33"/>
  <c r="Z13" i="33"/>
  <c r="H32" i="35"/>
  <c r="H16" i="35"/>
  <c r="C16" i="51"/>
  <c r="G31" i="29"/>
  <c r="G12" i="29"/>
  <c r="G72" i="29"/>
  <c r="G56" i="29"/>
  <c r="E13" i="37"/>
  <c r="AM13" i="33"/>
  <c r="AH13" i="33"/>
  <c r="R13" i="33"/>
  <c r="E12" i="33"/>
  <c r="G50" i="29"/>
  <c r="G51" i="29"/>
  <c r="BE13" i="37"/>
  <c r="S13" i="37"/>
  <c r="AM13" i="37"/>
  <c r="A16" i="32" l="1"/>
  <c r="K15" i="32"/>
  <c r="M15" i="32"/>
  <c r="C15" i="32"/>
  <c r="I15" i="32"/>
  <c r="G15" i="32"/>
  <c r="O15" i="32"/>
  <c r="S15" i="32"/>
  <c r="Q15" i="32"/>
  <c r="E15" i="32"/>
  <c r="U15" i="32"/>
  <c r="G12" i="35"/>
  <c r="G79" i="35"/>
  <c r="G53" i="29"/>
  <c r="F56" i="29"/>
  <c r="CA15" i="37"/>
  <c r="H13" i="35"/>
  <c r="F12" i="29"/>
  <c r="G32" i="35"/>
  <c r="F32" i="29"/>
  <c r="G16" i="35"/>
  <c r="G52" i="35"/>
  <c r="B7" i="44"/>
  <c r="B30" i="44"/>
  <c r="B47" i="44" s="1"/>
  <c r="F72" i="29"/>
  <c r="R14" i="33"/>
  <c r="AW14" i="37"/>
  <c r="BK14" i="37"/>
  <c r="I14" i="37"/>
  <c r="AQ13" i="33"/>
  <c r="AO14" i="37"/>
  <c r="AN13" i="33"/>
  <c r="D4" i="47"/>
  <c r="E63" i="47"/>
  <c r="E23" i="47"/>
  <c r="E43" i="47"/>
  <c r="M14" i="33"/>
  <c r="A16" i="33"/>
  <c r="AH15" i="33"/>
  <c r="H15" i="33"/>
  <c r="R15" i="33"/>
  <c r="AA14" i="37"/>
  <c r="BE14" i="37"/>
  <c r="AI14" i="37"/>
  <c r="G72" i="35"/>
  <c r="F11" i="29"/>
  <c r="C14" i="33"/>
  <c r="U14" i="37"/>
  <c r="AC14" i="37"/>
  <c r="M14" i="37"/>
  <c r="G51" i="35"/>
  <c r="G31" i="35"/>
  <c r="G71" i="35"/>
  <c r="AE14" i="33"/>
  <c r="AG14" i="37"/>
  <c r="AU14" i="37"/>
  <c r="BC14" i="37"/>
  <c r="BQ14" i="37"/>
  <c r="G50" i="35"/>
  <c r="G56" i="35"/>
  <c r="F71" i="29"/>
  <c r="AI13" i="33"/>
  <c r="D24" i="3"/>
  <c r="D66" i="3"/>
  <c r="D45" i="3"/>
  <c r="BM14" i="37"/>
  <c r="AM14" i="37"/>
  <c r="Q14" i="37"/>
  <c r="S14" i="37"/>
  <c r="BS14" i="37"/>
  <c r="AH14" i="33"/>
  <c r="E4" i="35"/>
  <c r="F44" i="35"/>
  <c r="F24" i="35"/>
  <c r="F79" i="35"/>
  <c r="F59" i="35"/>
  <c r="F64" i="35"/>
  <c r="F50" i="29"/>
  <c r="F51" i="29"/>
  <c r="O13" i="33"/>
  <c r="W14" i="33"/>
  <c r="W14" i="37"/>
  <c r="X13" i="33"/>
  <c r="AA14" i="33"/>
  <c r="AQ14" i="37"/>
  <c r="BO14" i="37"/>
  <c r="BE15" i="37"/>
  <c r="BC15" i="37"/>
  <c r="AI15" i="37"/>
  <c r="BG15" i="37"/>
  <c r="BA15" i="37"/>
  <c r="AY15" i="37"/>
  <c r="AE15" i="37"/>
  <c r="AW15" i="37"/>
  <c r="BI15" i="37"/>
  <c r="A16" i="37"/>
  <c r="BU15" i="37"/>
  <c r="C15" i="37"/>
  <c r="G15" i="37"/>
  <c r="O15" i="37"/>
  <c r="BA14" i="37"/>
  <c r="BU14" i="37"/>
  <c r="H53" i="35"/>
  <c r="C17" i="51"/>
  <c r="AA13" i="33"/>
  <c r="E23" i="48"/>
  <c r="D4" i="48"/>
  <c r="E43" i="48"/>
  <c r="E63" i="48"/>
  <c r="J13" i="33"/>
  <c r="J14" i="33"/>
  <c r="AP14" i="33"/>
  <c r="BG14" i="37"/>
  <c r="K14" i="37"/>
  <c r="AY14" i="37"/>
  <c r="G14" i="37"/>
  <c r="G11" i="35"/>
  <c r="R5" i="29"/>
  <c r="R25" i="29"/>
  <c r="R26" i="29"/>
  <c r="R65" i="29"/>
  <c r="R35" i="29"/>
  <c r="R6" i="29"/>
  <c r="E44" i="29"/>
  <c r="E64" i="29"/>
  <c r="R14" i="29"/>
  <c r="E24" i="29"/>
  <c r="R75" i="29"/>
  <c r="D4" i="29"/>
  <c r="R15" i="29"/>
  <c r="R74" i="29"/>
  <c r="R34" i="29"/>
  <c r="R66" i="29"/>
  <c r="R55" i="29"/>
  <c r="R45" i="29"/>
  <c r="R46" i="29"/>
  <c r="AM14" i="33"/>
  <c r="C14" i="37"/>
  <c r="AE14" i="37"/>
  <c r="AS14" i="37"/>
  <c r="BI14" i="37"/>
  <c r="O14" i="37"/>
  <c r="F31" i="29"/>
  <c r="F52" i="29"/>
  <c r="G13" i="35" l="1"/>
  <c r="I16" i="32"/>
  <c r="G16" i="32"/>
  <c r="O16" i="32"/>
  <c r="E16" i="32"/>
  <c r="K16" i="32"/>
  <c r="C16" i="32"/>
  <c r="S16" i="32"/>
  <c r="A17" i="32"/>
  <c r="M16" i="32"/>
  <c r="Q16" i="32"/>
  <c r="U16" i="32"/>
  <c r="G53" i="35"/>
  <c r="CA16" i="37"/>
  <c r="F11" i="35"/>
  <c r="F39" i="35"/>
  <c r="F72" i="35"/>
  <c r="F16" i="35"/>
  <c r="B29" i="44"/>
  <c r="B46" i="44" s="1"/>
  <c r="B6" i="44"/>
  <c r="B28" i="44" s="1"/>
  <c r="B45" i="44" s="1"/>
  <c r="F52" i="35"/>
  <c r="E12" i="29"/>
  <c r="R9" i="29"/>
  <c r="R12" i="29" s="1"/>
  <c r="R18" i="29"/>
  <c r="AN14" i="33"/>
  <c r="E52" i="29"/>
  <c r="R49" i="29"/>
  <c r="R52" i="29" s="1"/>
  <c r="AO15" i="37"/>
  <c r="R5" i="35"/>
  <c r="D4" i="35"/>
  <c r="R66" i="35"/>
  <c r="E44" i="35"/>
  <c r="R74" i="35"/>
  <c r="R26" i="35"/>
  <c r="R34" i="35"/>
  <c r="E64" i="35"/>
  <c r="R55" i="35"/>
  <c r="R6" i="35"/>
  <c r="R15" i="35"/>
  <c r="R35" i="35"/>
  <c r="R46" i="35"/>
  <c r="E24" i="35"/>
  <c r="R75" i="35"/>
  <c r="X15" i="33"/>
  <c r="W15" i="33"/>
  <c r="AK15" i="37"/>
  <c r="I15" i="37"/>
  <c r="AA15" i="37"/>
  <c r="E14" i="33"/>
  <c r="AM15" i="33"/>
  <c r="O14" i="33"/>
  <c r="E71" i="29"/>
  <c r="R68" i="29"/>
  <c r="R71" i="29" s="1"/>
  <c r="F53" i="29"/>
  <c r="M15" i="37"/>
  <c r="T14" i="33"/>
  <c r="R29" i="29"/>
  <c r="R32" i="29" s="1"/>
  <c r="E32" i="29"/>
  <c r="AC15" i="37"/>
  <c r="M15" i="33"/>
  <c r="AP15" i="33"/>
  <c r="AQ14" i="33"/>
  <c r="C18" i="51"/>
  <c r="R58" i="29"/>
  <c r="E11" i="29"/>
  <c r="R8" i="29"/>
  <c r="R11" i="29" s="1"/>
  <c r="K15" i="37"/>
  <c r="BK15" i="37"/>
  <c r="AQ15" i="37"/>
  <c r="F12" i="35"/>
  <c r="F19" i="35"/>
  <c r="AH16" i="33"/>
  <c r="A17" i="33"/>
  <c r="W16" i="33"/>
  <c r="R38" i="29"/>
  <c r="D44" i="29"/>
  <c r="D64" i="29"/>
  <c r="D24" i="29"/>
  <c r="E72" i="29"/>
  <c r="R69" i="29"/>
  <c r="R72" i="29" s="1"/>
  <c r="E31" i="29"/>
  <c r="R28" i="29"/>
  <c r="R31" i="29" s="1"/>
  <c r="F32" i="35"/>
  <c r="AG15" i="37"/>
  <c r="H16" i="33"/>
  <c r="Z15" i="33"/>
  <c r="D23" i="47"/>
  <c r="D63" i="47"/>
  <c r="D43" i="47"/>
  <c r="D43" i="48"/>
  <c r="D63" i="48"/>
  <c r="D23" i="48"/>
  <c r="E56" i="29"/>
  <c r="R56" i="29" s="1"/>
  <c r="R54" i="29"/>
  <c r="BM16" i="37"/>
  <c r="Y16" i="37"/>
  <c r="AI16" i="37"/>
  <c r="A17" i="37"/>
  <c r="F50" i="35"/>
  <c r="BS15" i="37"/>
  <c r="Q15" i="37"/>
  <c r="BM15" i="37"/>
  <c r="AI14" i="33"/>
  <c r="E15" i="37"/>
  <c r="AE15" i="33"/>
  <c r="Y15" i="37"/>
  <c r="W15" i="37"/>
  <c r="X14" i="33"/>
  <c r="E50" i="29"/>
  <c r="R50" i="29" s="1"/>
  <c r="R48" i="29"/>
  <c r="R51" i="29" s="1"/>
  <c r="E51" i="29"/>
  <c r="R78" i="29"/>
  <c r="AM15" i="37"/>
  <c r="BQ15" i="37"/>
  <c r="S15" i="37"/>
  <c r="BO15" i="37"/>
  <c r="F56" i="35"/>
  <c r="F31" i="35"/>
  <c r="F71" i="35"/>
  <c r="F51" i="35"/>
  <c r="AU15" i="37"/>
  <c r="AF14" i="33"/>
  <c r="U15" i="37"/>
  <c r="C15" i="33"/>
  <c r="AS15" i="37"/>
  <c r="R53" i="29" l="1"/>
  <c r="Q17" i="32"/>
  <c r="O17" i="32"/>
  <c r="M17" i="32"/>
  <c r="K17" i="32"/>
  <c r="E17" i="32"/>
  <c r="A18" i="32"/>
  <c r="I17" i="32"/>
  <c r="S17" i="32"/>
  <c r="U17" i="32"/>
  <c r="C17" i="32"/>
  <c r="G17" i="32"/>
  <c r="E53" i="29"/>
  <c r="D11" i="29"/>
  <c r="R33" i="29"/>
  <c r="D12" i="29"/>
  <c r="F53" i="35"/>
  <c r="CA17" i="37"/>
  <c r="D52" i="29"/>
  <c r="F13" i="35"/>
  <c r="D31" i="29"/>
  <c r="D56" i="29"/>
  <c r="R38" i="35"/>
  <c r="D72" i="29"/>
  <c r="R78" i="35"/>
  <c r="AA15" i="33"/>
  <c r="J15" i="33"/>
  <c r="E15" i="33"/>
  <c r="BI16" i="37"/>
  <c r="Q16" i="37"/>
  <c r="C16" i="37"/>
  <c r="A18" i="33"/>
  <c r="R17" i="33"/>
  <c r="W17" i="33"/>
  <c r="AM17" i="33"/>
  <c r="K16" i="37"/>
  <c r="U16" i="37"/>
  <c r="AF15" i="33"/>
  <c r="AE16" i="37"/>
  <c r="BG16" i="37"/>
  <c r="I16" i="37"/>
  <c r="AC16" i="37"/>
  <c r="BA16" i="37"/>
  <c r="AG16" i="37"/>
  <c r="D32" i="29"/>
  <c r="AP16" i="33"/>
  <c r="AO16" i="37"/>
  <c r="AN15" i="33"/>
  <c r="M16" i="37"/>
  <c r="AA17" i="37"/>
  <c r="S17" i="37"/>
  <c r="BI17" i="37"/>
  <c r="I17" i="37"/>
  <c r="BK17" i="37"/>
  <c r="G17" i="37"/>
  <c r="BS17" i="37"/>
  <c r="AO17" i="37"/>
  <c r="E17" i="37"/>
  <c r="BC17" i="37"/>
  <c r="M17" i="37"/>
  <c r="Q17" i="37"/>
  <c r="AU17" i="37"/>
  <c r="A18" i="37"/>
  <c r="BC16" i="37"/>
  <c r="BQ16" i="37"/>
  <c r="R28" i="35"/>
  <c r="R68" i="35"/>
  <c r="AY16" i="37"/>
  <c r="C16" i="33"/>
  <c r="R16" i="33"/>
  <c r="AQ15" i="33"/>
  <c r="AQ16" i="37"/>
  <c r="AI15" i="33"/>
  <c r="E72" i="35"/>
  <c r="R69" i="35"/>
  <c r="R72" i="35" s="1"/>
  <c r="E16" i="35"/>
  <c r="R16" i="35" s="1"/>
  <c r="R14" i="35"/>
  <c r="E59" i="35"/>
  <c r="R58" i="35"/>
  <c r="R73" i="29"/>
  <c r="AW16" i="37"/>
  <c r="AM16" i="37"/>
  <c r="AF16" i="33"/>
  <c r="AE16" i="33"/>
  <c r="Z16" i="33"/>
  <c r="G16" i="37"/>
  <c r="S16" i="37"/>
  <c r="AS16" i="37"/>
  <c r="BS16" i="37"/>
  <c r="D71" i="29"/>
  <c r="AM16" i="33"/>
  <c r="C19" i="51"/>
  <c r="R48" i="35"/>
  <c r="E50" i="35"/>
  <c r="R50" i="35" s="1"/>
  <c r="BK16" i="37"/>
  <c r="BE16" i="37"/>
  <c r="BU16" i="37"/>
  <c r="R45" i="35"/>
  <c r="R65" i="35"/>
  <c r="R25" i="35"/>
  <c r="R29" i="35"/>
  <c r="R32" i="35" s="1"/>
  <c r="E32" i="35"/>
  <c r="E52" i="35"/>
  <c r="R49" i="35"/>
  <c r="R52" i="35" s="1"/>
  <c r="R54" i="35"/>
  <c r="E56" i="35"/>
  <c r="R56" i="35" s="1"/>
  <c r="AU16" i="37"/>
  <c r="D51" i="29"/>
  <c r="D53" i="29" s="1"/>
  <c r="D50" i="29"/>
  <c r="W16" i="37"/>
  <c r="O16" i="37"/>
  <c r="E16" i="37"/>
  <c r="M16" i="33"/>
  <c r="BO16" i="37"/>
  <c r="O15" i="33"/>
  <c r="T15" i="33"/>
  <c r="AK16" i="37"/>
  <c r="E12" i="35"/>
  <c r="R9" i="35"/>
  <c r="R12" i="35" s="1"/>
  <c r="E11" i="35"/>
  <c r="R8" i="35"/>
  <c r="R11" i="35" s="1"/>
  <c r="D64" i="35"/>
  <c r="D79" i="35"/>
  <c r="D44" i="35"/>
  <c r="D19" i="35"/>
  <c r="D24" i="35"/>
  <c r="AA16" i="37"/>
  <c r="A19" i="32" l="1"/>
  <c r="O18" i="32"/>
  <c r="Q18" i="32"/>
  <c r="M18" i="32"/>
  <c r="S18" i="32"/>
  <c r="K18" i="32"/>
  <c r="I18" i="32"/>
  <c r="G18" i="32"/>
  <c r="U18" i="32"/>
  <c r="C18" i="32"/>
  <c r="E18" i="32"/>
  <c r="E79" i="35"/>
  <c r="E39" i="35"/>
  <c r="D39" i="35"/>
  <c r="CA18" i="37"/>
  <c r="R13" i="35"/>
  <c r="E51" i="35"/>
  <c r="E53" i="35" s="1"/>
  <c r="D12" i="35"/>
  <c r="E13" i="35"/>
  <c r="D56" i="35"/>
  <c r="E71" i="35"/>
  <c r="C20" i="51"/>
  <c r="X16" i="33"/>
  <c r="BA17" i="37"/>
  <c r="W17" i="37"/>
  <c r="AC17" i="37"/>
  <c r="AE17" i="37"/>
  <c r="AH17" i="33"/>
  <c r="J16" i="33"/>
  <c r="AN16" i="33"/>
  <c r="BQ17" i="37"/>
  <c r="BM17" i="37"/>
  <c r="AQ17" i="37"/>
  <c r="AW17" i="37"/>
  <c r="O17" i="33"/>
  <c r="M17" i="33"/>
  <c r="T16" i="33"/>
  <c r="R71" i="35"/>
  <c r="R73" i="35" s="1"/>
  <c r="Q18" i="37"/>
  <c r="E18" i="37"/>
  <c r="S18" i="37"/>
  <c r="BA18" i="37"/>
  <c r="AU18" i="37"/>
  <c r="A19" i="37"/>
  <c r="AK18" i="37"/>
  <c r="AE18" i="37"/>
  <c r="BC18" i="37"/>
  <c r="AY18" i="37"/>
  <c r="C18" i="37"/>
  <c r="BI18" i="37"/>
  <c r="Y18" i="37"/>
  <c r="C17" i="37"/>
  <c r="AS17" i="37"/>
  <c r="BE17" i="37"/>
  <c r="AG17" i="37"/>
  <c r="H17" i="33"/>
  <c r="AA17" i="33"/>
  <c r="Z17" i="33"/>
  <c r="AY17" i="37"/>
  <c r="E31" i="35"/>
  <c r="AE17" i="33"/>
  <c r="BU17" i="37"/>
  <c r="D11" i="35"/>
  <c r="O16" i="33"/>
  <c r="AI16" i="33"/>
  <c r="D52" i="35"/>
  <c r="D16" i="35"/>
  <c r="AA16" i="33"/>
  <c r="R31" i="35"/>
  <c r="R33" i="35" s="1"/>
  <c r="AI17" i="37"/>
  <c r="C17" i="33"/>
  <c r="A19" i="33"/>
  <c r="D32" i="35"/>
  <c r="E19" i="35"/>
  <c r="R18" i="35"/>
  <c r="D59" i="35"/>
  <c r="D50" i="35"/>
  <c r="Y17" i="37"/>
  <c r="BG17" i="37"/>
  <c r="AQ16" i="33"/>
  <c r="AM17" i="37"/>
  <c r="AK17" i="37"/>
  <c r="D51" i="35"/>
  <c r="D31" i="35"/>
  <c r="D71" i="35"/>
  <c r="D72" i="35"/>
  <c r="R51" i="35"/>
  <c r="R53" i="35" s="1"/>
  <c r="E16" i="33"/>
  <c r="K17" i="37"/>
  <c r="BO17" i="37"/>
  <c r="U17" i="37"/>
  <c r="AP17" i="33"/>
  <c r="O17" i="37"/>
  <c r="U19" i="32" l="1"/>
  <c r="K19" i="32"/>
  <c r="Q19" i="32"/>
  <c r="O19" i="32"/>
  <c r="A20" i="32"/>
  <c r="G19" i="32"/>
  <c r="I19" i="32"/>
  <c r="S19" i="32"/>
  <c r="C19" i="32"/>
  <c r="E19" i="32"/>
  <c r="M19" i="32"/>
  <c r="D13" i="35"/>
  <c r="D53" i="35"/>
  <c r="CA19" i="37"/>
  <c r="W18" i="33"/>
  <c r="AA18" i="37"/>
  <c r="I18" i="37"/>
  <c r="BM18" i="37"/>
  <c r="AE18" i="33"/>
  <c r="AF17" i="33"/>
  <c r="U18" i="37"/>
  <c r="BE18" i="37"/>
  <c r="AP18" i="33"/>
  <c r="E18" i="33"/>
  <c r="E17" i="33"/>
  <c r="BK18" i="37"/>
  <c r="M18" i="37"/>
  <c r="BQ18" i="37"/>
  <c r="AM18" i="33"/>
  <c r="Z18" i="33"/>
  <c r="AM18" i="37"/>
  <c r="BO18" i="37"/>
  <c r="AQ18" i="37"/>
  <c r="AN17" i="33"/>
  <c r="M18" i="33"/>
  <c r="A20" i="33"/>
  <c r="AE19" i="33"/>
  <c r="C19" i="33"/>
  <c r="AH19" i="33"/>
  <c r="R19" i="33"/>
  <c r="AI18" i="37"/>
  <c r="BG18" i="37"/>
  <c r="AW18" i="37"/>
  <c r="W18" i="37"/>
  <c r="AI17" i="33"/>
  <c r="T17" i="33"/>
  <c r="X17" i="33"/>
  <c r="BU18" i="37"/>
  <c r="BA19" i="37"/>
  <c r="AY19" i="37"/>
  <c r="AQ19" i="37"/>
  <c r="A20" i="37"/>
  <c r="AS19" i="37"/>
  <c r="BS18" i="37"/>
  <c r="J17" i="33"/>
  <c r="R18" i="33"/>
  <c r="AH18" i="33"/>
  <c r="AG18" i="37"/>
  <c r="G18" i="37"/>
  <c r="AC18" i="37"/>
  <c r="AO18" i="37"/>
  <c r="AQ17" i="33"/>
  <c r="H18" i="33"/>
  <c r="H19" i="33"/>
  <c r="C18" i="33"/>
  <c r="K18" i="37"/>
  <c r="AS18" i="37"/>
  <c r="O18" i="37"/>
  <c r="C21" i="51"/>
  <c r="Q20" i="32" l="1"/>
  <c r="O20" i="32"/>
  <c r="M20" i="32"/>
  <c r="I20" i="32"/>
  <c r="U20" i="32"/>
  <c r="G20" i="32"/>
  <c r="A21" i="32"/>
  <c r="K20" i="32"/>
  <c r="C20" i="32"/>
  <c r="E20" i="32"/>
  <c r="S20" i="32"/>
  <c r="CA20" i="37"/>
  <c r="T18" i="33"/>
  <c r="BM19" i="37"/>
  <c r="BS19" i="37"/>
  <c r="Q19" i="37"/>
  <c r="Y19" i="37"/>
  <c r="AP19" i="33"/>
  <c r="M19" i="33"/>
  <c r="BK19" i="37"/>
  <c r="C22" i="51"/>
  <c r="AK19" i="37"/>
  <c r="BU20" i="37"/>
  <c r="W20" i="37"/>
  <c r="AY20" i="37"/>
  <c r="AO20" i="37"/>
  <c r="AA20" i="37"/>
  <c r="AU20" i="37"/>
  <c r="BO20" i="37"/>
  <c r="AG20" i="37"/>
  <c r="BI20" i="37"/>
  <c r="BG20" i="37"/>
  <c r="AC20" i="37"/>
  <c r="A21" i="37"/>
  <c r="Y20" i="37"/>
  <c r="AQ20" i="37"/>
  <c r="AK20" i="37"/>
  <c r="AI20" i="37"/>
  <c r="O20" i="37"/>
  <c r="BG19" i="37"/>
  <c r="AM19" i="33"/>
  <c r="I19" i="37"/>
  <c r="BC19" i="37"/>
  <c r="AC19" i="37"/>
  <c r="BI19" i="37"/>
  <c r="W19" i="37"/>
  <c r="O18" i="33"/>
  <c r="AA18" i="33"/>
  <c r="J18" i="33"/>
  <c r="O19" i="37"/>
  <c r="S19" i="37"/>
  <c r="W19" i="33"/>
  <c r="AF19" i="33"/>
  <c r="AQ18" i="33"/>
  <c r="BE19" i="37"/>
  <c r="AO19" i="37"/>
  <c r="AW19" i="37"/>
  <c r="H20" i="33"/>
  <c r="W20" i="33"/>
  <c r="A21" i="33"/>
  <c r="AI18" i="33"/>
  <c r="G19" i="37"/>
  <c r="K19" i="37"/>
  <c r="BU19" i="37"/>
  <c r="Z19" i="33"/>
  <c r="X18" i="33"/>
  <c r="E19" i="37"/>
  <c r="U19" i="37"/>
  <c r="M19" i="37"/>
  <c r="C19" i="37"/>
  <c r="AG19" i="37"/>
  <c r="AI19" i="37"/>
  <c r="AM19" i="37"/>
  <c r="AN18" i="33"/>
  <c r="AU19" i="37"/>
  <c r="AA19" i="37"/>
  <c r="AE19" i="37"/>
  <c r="BO19" i="37"/>
  <c r="BQ19" i="37"/>
  <c r="AF18" i="33"/>
  <c r="G21" i="32" l="1"/>
  <c r="Q21" i="32"/>
  <c r="K21" i="32"/>
  <c r="C21" i="32"/>
  <c r="S21" i="32"/>
  <c r="E21" i="32"/>
  <c r="M21" i="32"/>
  <c r="A22" i="32"/>
  <c r="I21" i="32"/>
  <c r="O21" i="32"/>
  <c r="U21" i="32"/>
  <c r="CA21" i="37"/>
  <c r="AE20" i="33"/>
  <c r="C20" i="33"/>
  <c r="G20" i="37"/>
  <c r="AI21" i="37"/>
  <c r="BS21" i="37"/>
  <c r="BA21" i="37"/>
  <c r="AO21" i="37"/>
  <c r="Q21" i="37"/>
  <c r="A22" i="37"/>
  <c r="C20" i="37"/>
  <c r="BM20" i="37"/>
  <c r="AH20" i="33"/>
  <c r="X19" i="33"/>
  <c r="M20" i="37"/>
  <c r="BS20" i="37"/>
  <c r="Q20" i="37"/>
  <c r="AA19" i="33"/>
  <c r="T20" i="33"/>
  <c r="R20" i="33"/>
  <c r="BE20" i="37"/>
  <c r="AS20" i="37"/>
  <c r="U20" i="37"/>
  <c r="AM20" i="33"/>
  <c r="E19" i="33"/>
  <c r="K20" i="37"/>
  <c r="BA20" i="37"/>
  <c r="AQ19" i="33"/>
  <c r="AI20" i="33"/>
  <c r="AN19" i="33"/>
  <c r="AE20" i="37"/>
  <c r="BC20" i="37"/>
  <c r="BQ20" i="37"/>
  <c r="M20" i="33"/>
  <c r="Z20" i="33"/>
  <c r="A22" i="33"/>
  <c r="H21" i="33"/>
  <c r="T19" i="33"/>
  <c r="BK20" i="37"/>
  <c r="S20" i="37"/>
  <c r="AW20" i="37"/>
  <c r="I20" i="37"/>
  <c r="J19" i="33"/>
  <c r="O19" i="33"/>
  <c r="AI19" i="33"/>
  <c r="AP20" i="33"/>
  <c r="AM20" i="37"/>
  <c r="E20" i="37"/>
  <c r="C23" i="51"/>
  <c r="K22" i="32" l="1"/>
  <c r="G22" i="32"/>
  <c r="Q22" i="32"/>
  <c r="I22" i="32"/>
  <c r="U22" i="32"/>
  <c r="E22" i="32"/>
  <c r="C22" i="32"/>
  <c r="S22" i="32"/>
  <c r="M22" i="32"/>
  <c r="A23" i="32"/>
  <c r="O22" i="32"/>
  <c r="CA22" i="37"/>
  <c r="AI21" i="33"/>
  <c r="AH21" i="33"/>
  <c r="C21" i="33"/>
  <c r="AN20" i="33"/>
  <c r="AA21" i="37"/>
  <c r="G21" i="37"/>
  <c r="AK21" i="37"/>
  <c r="BI21" i="37"/>
  <c r="C24" i="51"/>
  <c r="AY21" i="37"/>
  <c r="K21" i="37"/>
  <c r="BK21" i="37"/>
  <c r="Z21" i="33"/>
  <c r="AH22" i="33"/>
  <c r="Z22" i="33"/>
  <c r="R22" i="33"/>
  <c r="AP22" i="33"/>
  <c r="C22" i="33"/>
  <c r="A23" i="33"/>
  <c r="W21" i="33"/>
  <c r="O21" i="37"/>
  <c r="AM21" i="33"/>
  <c r="AG21" i="37"/>
  <c r="AE21" i="37"/>
  <c r="BG21" i="37"/>
  <c r="Y21" i="37"/>
  <c r="BU21" i="37"/>
  <c r="AQ21" i="33"/>
  <c r="J20" i="33"/>
  <c r="AF20" i="33"/>
  <c r="BQ22" i="37"/>
  <c r="M22" i="37"/>
  <c r="BU22" i="37"/>
  <c r="BC22" i="37"/>
  <c r="U22" i="37"/>
  <c r="C22" i="37"/>
  <c r="BO22" i="37"/>
  <c r="A23" i="37"/>
  <c r="G22" i="37"/>
  <c r="AW22" i="37"/>
  <c r="BA22" i="37"/>
  <c r="BQ21" i="37"/>
  <c r="AU21" i="37"/>
  <c r="U21" i="37"/>
  <c r="O20" i="33"/>
  <c r="AQ20" i="33"/>
  <c r="AA20" i="33"/>
  <c r="AM21" i="37"/>
  <c r="BE21" i="37"/>
  <c r="W21" i="37"/>
  <c r="I21" i="37"/>
  <c r="X20" i="33"/>
  <c r="E20" i="33"/>
  <c r="AE21" i="33"/>
  <c r="AQ21" i="37"/>
  <c r="E21" i="37"/>
  <c r="C21" i="37"/>
  <c r="AC21" i="37"/>
  <c r="BC21" i="37"/>
  <c r="AS21" i="37"/>
  <c r="M21" i="33"/>
  <c r="H22" i="33"/>
  <c r="R21" i="33"/>
  <c r="BM21" i="37"/>
  <c r="AW21" i="37"/>
  <c r="S21" i="37"/>
  <c r="BO21" i="37"/>
  <c r="M21" i="37"/>
  <c r="AP21" i="33"/>
  <c r="U23" i="32" l="1"/>
  <c r="Q23" i="32"/>
  <c r="G23" i="32"/>
  <c r="C23" i="32"/>
  <c r="A24" i="32"/>
  <c r="I23" i="32"/>
  <c r="O23" i="32"/>
  <c r="K23" i="32"/>
  <c r="M23" i="32"/>
  <c r="CA23" i="37"/>
  <c r="E21" i="33"/>
  <c r="W22" i="37"/>
  <c r="E22" i="37"/>
  <c r="X22" i="33"/>
  <c r="AY22" i="37"/>
  <c r="AU22" i="37"/>
  <c r="AF21" i="33"/>
  <c r="K22" i="37"/>
  <c r="AG22" i="37"/>
  <c r="J21" i="33"/>
  <c r="BS22" i="37"/>
  <c r="M22" i="33"/>
  <c r="T21" i="33"/>
  <c r="AC22" i="37"/>
  <c r="O22" i="37"/>
  <c r="W22" i="33"/>
  <c r="AO22" i="37"/>
  <c r="C25" i="51"/>
  <c r="AS22" i="37"/>
  <c r="I22" i="37"/>
  <c r="BM22" i="37"/>
  <c r="AN21" i="33"/>
  <c r="AE22" i="33"/>
  <c r="AA21" i="33"/>
  <c r="AI22" i="37"/>
  <c r="S22" i="37"/>
  <c r="O21" i="33"/>
  <c r="AE22" i="37"/>
  <c r="AA23" i="37"/>
  <c r="BK23" i="37"/>
  <c r="AK23" i="37"/>
  <c r="AY23" i="37"/>
  <c r="G23" i="37"/>
  <c r="A24" i="37"/>
  <c r="BG23" i="37"/>
  <c r="AU23" i="37"/>
  <c r="Y22" i="37"/>
  <c r="AM22" i="37"/>
  <c r="Q22" i="37"/>
  <c r="X21" i="33"/>
  <c r="BK22" i="37"/>
  <c r="AQ22" i="37"/>
  <c r="AA22" i="37"/>
  <c r="AK22" i="37"/>
  <c r="BE22" i="37"/>
  <c r="BG22" i="37"/>
  <c r="A24" i="33"/>
  <c r="BI22" i="37"/>
  <c r="AM22" i="33"/>
  <c r="E23" i="32" l="1"/>
  <c r="A25" i="32"/>
  <c r="G24" i="32"/>
  <c r="S24" i="32"/>
  <c r="O24" i="32"/>
  <c r="Q24" i="32"/>
  <c r="M24" i="32"/>
  <c r="K24" i="32"/>
  <c r="I24" i="32"/>
  <c r="U24" i="32"/>
  <c r="E24" i="32"/>
  <c r="C24" i="32"/>
  <c r="S23" i="32"/>
  <c r="CA24" i="37"/>
  <c r="BM23" i="37"/>
  <c r="AW24" i="37"/>
  <c r="AS24" i="37"/>
  <c r="E24" i="37"/>
  <c r="S24" i="37"/>
  <c r="U24" i="37"/>
  <c r="BG24" i="37"/>
  <c r="O24" i="37"/>
  <c r="A25" i="37"/>
  <c r="Q24" i="37"/>
  <c r="BS24" i="37"/>
  <c r="AY24" i="37"/>
  <c r="BU24" i="37"/>
  <c r="G24" i="37"/>
  <c r="AG24" i="37"/>
  <c r="BO24" i="37"/>
  <c r="AK24" i="37"/>
  <c r="BA23" i="37"/>
  <c r="I23" i="37"/>
  <c r="AS23" i="37"/>
  <c r="AA22" i="33"/>
  <c r="AC23" i="37"/>
  <c r="BU23" i="37"/>
  <c r="AI23" i="37"/>
  <c r="BQ23" i="37"/>
  <c r="AQ23" i="37"/>
  <c r="C26" i="51"/>
  <c r="W23" i="33"/>
  <c r="BS23" i="37"/>
  <c r="Z23" i="33"/>
  <c r="H23" i="33"/>
  <c r="Q23" i="37"/>
  <c r="E23" i="37"/>
  <c r="AF22" i="33"/>
  <c r="AE23" i="33"/>
  <c r="AP23" i="33"/>
  <c r="BO23" i="37"/>
  <c r="BC23" i="37"/>
  <c r="M23" i="33"/>
  <c r="AM23" i="33"/>
  <c r="A25" i="33"/>
  <c r="C24" i="33"/>
  <c r="AM24" i="33"/>
  <c r="AH24" i="33"/>
  <c r="AM23" i="37"/>
  <c r="O23" i="37"/>
  <c r="BE23" i="37"/>
  <c r="T22" i="33"/>
  <c r="K23" i="37"/>
  <c r="BI23" i="37"/>
  <c r="C23" i="33"/>
  <c r="Y23" i="37"/>
  <c r="M23" i="37"/>
  <c r="AQ22" i="33"/>
  <c r="O22" i="33"/>
  <c r="R23" i="33"/>
  <c r="AW23" i="37"/>
  <c r="C23" i="37"/>
  <c r="AI22" i="33"/>
  <c r="AN22" i="33"/>
  <c r="W23" i="37"/>
  <c r="AH23" i="33"/>
  <c r="U23" i="37"/>
  <c r="S23" i="37"/>
  <c r="AE23" i="37"/>
  <c r="J22" i="33"/>
  <c r="AO23" i="37"/>
  <c r="E22" i="33"/>
  <c r="AG23" i="37"/>
  <c r="U25" i="32" l="1"/>
  <c r="E25" i="32"/>
  <c r="I25" i="32"/>
  <c r="G25" i="32"/>
  <c r="A26" i="32"/>
  <c r="C25" i="32"/>
  <c r="Q25" i="32"/>
  <c r="O25" i="32"/>
  <c r="M25" i="32"/>
  <c r="K25" i="32"/>
  <c r="S25" i="32"/>
  <c r="CA25" i="37"/>
  <c r="AI24" i="33"/>
  <c r="R24" i="33"/>
  <c r="C27" i="51"/>
  <c r="BQ24" i="37"/>
  <c r="W24" i="37"/>
  <c r="BK24" i="37"/>
  <c r="AM24" i="37"/>
  <c r="E23" i="33"/>
  <c r="X24" i="33"/>
  <c r="W24" i="33"/>
  <c r="A26" i="33"/>
  <c r="M25" i="33"/>
  <c r="H25" i="33"/>
  <c r="I24" i="37"/>
  <c r="AC24" i="37"/>
  <c r="AP24" i="33"/>
  <c r="AI24" i="37"/>
  <c r="X23" i="33"/>
  <c r="AE24" i="33"/>
  <c r="AU24" i="37"/>
  <c r="AO24" i="37"/>
  <c r="AA23" i="33"/>
  <c r="BC24" i="37"/>
  <c r="AE24" i="37"/>
  <c r="C24" i="37"/>
  <c r="BM24" i="37"/>
  <c r="T23" i="33"/>
  <c r="O23" i="33"/>
  <c r="AQ23" i="33"/>
  <c r="AF23" i="33"/>
  <c r="H24" i="33"/>
  <c r="BA24" i="37"/>
  <c r="AA24" i="37"/>
  <c r="AI23" i="33"/>
  <c r="AA24" i="33"/>
  <c r="Z24" i="33"/>
  <c r="AN23" i="33"/>
  <c r="K24" i="37"/>
  <c r="M24" i="37"/>
  <c r="AQ24" i="37"/>
  <c r="BE24" i="37"/>
  <c r="M24" i="33"/>
  <c r="J23" i="33"/>
  <c r="BI24" i="37"/>
  <c r="Q25" i="37"/>
  <c r="A26" i="37"/>
  <c r="AK25" i="37"/>
  <c r="Y24" i="37"/>
  <c r="G26" i="32" l="1"/>
  <c r="A27" i="32"/>
  <c r="E26" i="32"/>
  <c r="I26" i="32"/>
  <c r="S26" i="32"/>
  <c r="U26" i="32"/>
  <c r="M26" i="32"/>
  <c r="Q26" i="32"/>
  <c r="K26" i="32"/>
  <c r="O26" i="32"/>
  <c r="C26" i="32"/>
  <c r="CA26" i="37"/>
  <c r="AG25" i="37"/>
  <c r="BG25" i="37"/>
  <c r="G25" i="37"/>
  <c r="Y25" i="37"/>
  <c r="AC25" i="37"/>
  <c r="AI25" i="37"/>
  <c r="BC25" i="37"/>
  <c r="C25" i="33"/>
  <c r="C28" i="51"/>
  <c r="K25" i="37"/>
  <c r="AF24" i="33"/>
  <c r="S25" i="37"/>
  <c r="AA25" i="37"/>
  <c r="AU25" i="37"/>
  <c r="BM25" i="37"/>
  <c r="M25" i="37"/>
  <c r="BU25" i="37"/>
  <c r="J24" i="33"/>
  <c r="AE25" i="33"/>
  <c r="AM25" i="33"/>
  <c r="E24" i="33"/>
  <c r="AQ25" i="37"/>
  <c r="BS25" i="37"/>
  <c r="I25" i="37"/>
  <c r="AE25" i="37"/>
  <c r="BI25" i="37"/>
  <c r="AP25" i="33"/>
  <c r="C25" i="37"/>
  <c r="AN24" i="33"/>
  <c r="Z25" i="33"/>
  <c r="AY25" i="37"/>
  <c r="BO25" i="37"/>
  <c r="O25" i="37"/>
  <c r="BA25" i="37"/>
  <c r="AO25" i="37"/>
  <c r="AH25" i="33"/>
  <c r="AW25" i="37"/>
  <c r="AQ24" i="33"/>
  <c r="O25" i="33"/>
  <c r="T24" i="33"/>
  <c r="AS25" i="37"/>
  <c r="E25" i="37"/>
  <c r="BE25" i="37"/>
  <c r="Q26" i="37"/>
  <c r="BQ26" i="37"/>
  <c r="U26" i="37"/>
  <c r="A27" i="37"/>
  <c r="AU26" i="37"/>
  <c r="BK26" i="37"/>
  <c r="U25" i="37"/>
  <c r="O24" i="33"/>
  <c r="R26" i="33"/>
  <c r="A27" i="33"/>
  <c r="AM25" i="37"/>
  <c r="BK25" i="37"/>
  <c r="BQ25" i="37"/>
  <c r="W25" i="33"/>
  <c r="R25" i="33"/>
  <c r="W25" i="37"/>
  <c r="A28" i="32" l="1"/>
  <c r="C27" i="32"/>
  <c r="S27" i="32"/>
  <c r="U27" i="32"/>
  <c r="K27" i="32"/>
  <c r="I27" i="32"/>
  <c r="O27" i="32"/>
  <c r="M27" i="32"/>
  <c r="E27" i="32"/>
  <c r="G27" i="32"/>
  <c r="Q27" i="32"/>
  <c r="CA27" i="37"/>
  <c r="AG27" i="37"/>
  <c r="BS27" i="37"/>
  <c r="BI27" i="37"/>
  <c r="M27" i="37"/>
  <c r="AC27" i="37"/>
  <c r="S27" i="37"/>
  <c r="A28" i="37"/>
  <c r="BU27" i="37"/>
  <c r="BM27" i="37"/>
  <c r="AU27" i="37"/>
  <c r="Y27" i="37"/>
  <c r="BE27" i="37"/>
  <c r="BQ27" i="37"/>
  <c r="BC27" i="37"/>
  <c r="I27" i="37"/>
  <c r="K27" i="37"/>
  <c r="E27" i="37"/>
  <c r="AK26" i="37"/>
  <c r="BO26" i="37"/>
  <c r="AE26" i="37"/>
  <c r="I26" i="37"/>
  <c r="AO26" i="37"/>
  <c r="C26" i="33"/>
  <c r="AG26" i="37"/>
  <c r="AM26" i="33"/>
  <c r="AQ25" i="33"/>
  <c r="W26" i="33"/>
  <c r="BI26" i="37"/>
  <c r="O26" i="37"/>
  <c r="AW26" i="37"/>
  <c r="AH26" i="33"/>
  <c r="BA26" i="37"/>
  <c r="BG26" i="37"/>
  <c r="T25" i="33"/>
  <c r="AQ26" i="37"/>
  <c r="AI26" i="37"/>
  <c r="AC26" i="37"/>
  <c r="G26" i="37"/>
  <c r="AQ26" i="33"/>
  <c r="AP26" i="33"/>
  <c r="E26" i="37"/>
  <c r="AS26" i="37"/>
  <c r="AM26" i="37"/>
  <c r="C29" i="51"/>
  <c r="E25" i="33"/>
  <c r="AA26" i="37"/>
  <c r="AF26" i="33"/>
  <c r="AE26" i="33"/>
  <c r="K26" i="37"/>
  <c r="AN25" i="33"/>
  <c r="BU26" i="37"/>
  <c r="M26" i="37"/>
  <c r="S26" i="37"/>
  <c r="M26" i="33"/>
  <c r="AA26" i="33"/>
  <c r="Z26" i="33"/>
  <c r="X25" i="33"/>
  <c r="BE26" i="37"/>
  <c r="AA25" i="33"/>
  <c r="W26" i="37"/>
  <c r="BS26" i="37"/>
  <c r="AI25" i="33"/>
  <c r="C26" i="37"/>
  <c r="J25" i="33"/>
  <c r="BC26" i="37"/>
  <c r="AY26" i="37"/>
  <c r="H26" i="33"/>
  <c r="A28" i="33"/>
  <c r="H27" i="33"/>
  <c r="AP27" i="33"/>
  <c r="AF25" i="33"/>
  <c r="BM26" i="37"/>
  <c r="Y26" i="37"/>
  <c r="S28" i="32" l="1"/>
  <c r="U28" i="32"/>
  <c r="A29" i="32"/>
  <c r="M28" i="32"/>
  <c r="E28" i="32"/>
  <c r="I28" i="32"/>
  <c r="G28" i="32"/>
  <c r="Q28" i="32"/>
  <c r="C28" i="32"/>
  <c r="K28" i="32"/>
  <c r="O28" i="32"/>
  <c r="CA28" i="37"/>
  <c r="AQ27" i="33"/>
  <c r="C27" i="33"/>
  <c r="AH27" i="33"/>
  <c r="O27" i="37"/>
  <c r="AA27" i="37"/>
  <c r="BA27" i="37"/>
  <c r="E26" i="33"/>
  <c r="C30" i="51"/>
  <c r="AY27" i="37"/>
  <c r="BK27" i="37"/>
  <c r="Q27" i="37"/>
  <c r="W27" i="33"/>
  <c r="AE27" i="33"/>
  <c r="AN26" i="33"/>
  <c r="AM27" i="37"/>
  <c r="AO27" i="37"/>
  <c r="AS27" i="37"/>
  <c r="G27" i="37"/>
  <c r="AW27" i="37"/>
  <c r="O27" i="33"/>
  <c r="AI26" i="33"/>
  <c r="BO27" i="37"/>
  <c r="BG27" i="37"/>
  <c r="O26" i="33"/>
  <c r="J26" i="33"/>
  <c r="U27" i="37"/>
  <c r="AE27" i="37"/>
  <c r="AQ27" i="37"/>
  <c r="W27" i="37"/>
  <c r="R27" i="33"/>
  <c r="A29" i="33"/>
  <c r="AE28" i="33"/>
  <c r="Z27" i="33"/>
  <c r="AM27" i="33"/>
  <c r="M27" i="33"/>
  <c r="C27" i="37"/>
  <c r="X26" i="33"/>
  <c r="AF27" i="33"/>
  <c r="T26" i="33"/>
  <c r="AI27" i="37"/>
  <c r="AK27" i="37"/>
  <c r="A29" i="37"/>
  <c r="BK28" i="37"/>
  <c r="M29" i="32" l="1"/>
  <c r="E29" i="32"/>
  <c r="K29" i="32"/>
  <c r="A30" i="32"/>
  <c r="S29" i="32"/>
  <c r="O29" i="32"/>
  <c r="I29" i="32"/>
  <c r="G29" i="32"/>
  <c r="U29" i="32"/>
  <c r="Q29" i="32"/>
  <c r="C29" i="32"/>
  <c r="CA29" i="37"/>
  <c r="BM29" i="37"/>
  <c r="W29" i="37"/>
  <c r="BG29" i="37"/>
  <c r="BA29" i="37"/>
  <c r="AM29" i="37"/>
  <c r="A30" i="37"/>
  <c r="BK29" i="37"/>
  <c r="BI29" i="37"/>
  <c r="BC29" i="37"/>
  <c r="AG29" i="37"/>
  <c r="AA29" i="37"/>
  <c r="BU29" i="37"/>
  <c r="O29" i="37"/>
  <c r="AE29" i="37"/>
  <c r="AQ29" i="37"/>
  <c r="BE29" i="37"/>
  <c r="BQ29" i="37"/>
  <c r="AC29" i="37"/>
  <c r="AS29" i="37"/>
  <c r="S29" i="37"/>
  <c r="Q29" i="37"/>
  <c r="AW29" i="37"/>
  <c r="M29" i="37"/>
  <c r="Y29" i="37"/>
  <c r="AK29" i="37"/>
  <c r="I29" i="37"/>
  <c r="BO29" i="37"/>
  <c r="BS29" i="37"/>
  <c r="U29" i="37"/>
  <c r="G29" i="37"/>
  <c r="AY29" i="37"/>
  <c r="AU29" i="37"/>
  <c r="E28" i="37"/>
  <c r="AW28" i="37"/>
  <c r="T28" i="33"/>
  <c r="R28" i="33"/>
  <c r="C31" i="51"/>
  <c r="BS28" i="37"/>
  <c r="AM28" i="37"/>
  <c r="M28" i="37"/>
  <c r="Q28" i="37"/>
  <c r="AI27" i="33"/>
  <c r="AN28" i="33"/>
  <c r="W28" i="33"/>
  <c r="AA28" i="37"/>
  <c r="AC28" i="37"/>
  <c r="U28" i="37"/>
  <c r="C28" i="33"/>
  <c r="R29" i="33"/>
  <c r="C29" i="33"/>
  <c r="A30" i="33"/>
  <c r="E27" i="33"/>
  <c r="AM28" i="33"/>
  <c r="AP28" i="33"/>
  <c r="AK28" i="37"/>
  <c r="BI28" i="37"/>
  <c r="AI28" i="37"/>
  <c r="AE28" i="37"/>
  <c r="BE28" i="37"/>
  <c r="AF28" i="33"/>
  <c r="AQ28" i="37"/>
  <c r="Y28" i="37"/>
  <c r="BG28" i="37"/>
  <c r="AO28" i="37"/>
  <c r="AG28" i="37"/>
  <c r="H28" i="33"/>
  <c r="AN27" i="33"/>
  <c r="O28" i="37"/>
  <c r="AU28" i="37"/>
  <c r="I28" i="37"/>
  <c r="BC28" i="37"/>
  <c r="BA28" i="37"/>
  <c r="BQ28" i="37"/>
  <c r="W28" i="37"/>
  <c r="C28" i="37"/>
  <c r="AA27" i="33"/>
  <c r="X27" i="33"/>
  <c r="Z28" i="33"/>
  <c r="BO28" i="37"/>
  <c r="BM28" i="37"/>
  <c r="M28" i="33"/>
  <c r="T27" i="33"/>
  <c r="J27" i="33"/>
  <c r="G28" i="37"/>
  <c r="AY28" i="37"/>
  <c r="BU28" i="37"/>
  <c r="S28" i="37"/>
  <c r="K28" i="37"/>
  <c r="AH28" i="33"/>
  <c r="AS28" i="37"/>
  <c r="E30" i="32" l="1"/>
  <c r="Q30" i="32"/>
  <c r="K30" i="32"/>
  <c r="M30" i="32"/>
  <c r="S30" i="32"/>
  <c r="A31" i="32"/>
  <c r="O30" i="32"/>
  <c r="U30" i="32"/>
  <c r="I30" i="32"/>
  <c r="G30" i="32"/>
  <c r="C30" i="32"/>
  <c r="CA30" i="37"/>
  <c r="AA29" i="33"/>
  <c r="Z29" i="33"/>
  <c r="C32" i="51"/>
  <c r="AO29" i="37"/>
  <c r="A31" i="37"/>
  <c r="M30" i="37"/>
  <c r="M29" i="33"/>
  <c r="AQ28" i="33"/>
  <c r="AM29" i="33"/>
  <c r="E28" i="33"/>
  <c r="C29" i="37"/>
  <c r="W29" i="33"/>
  <c r="AI29" i="37"/>
  <c r="AA28" i="33"/>
  <c r="AI28" i="33"/>
  <c r="H29" i="33"/>
  <c r="AP29" i="33"/>
  <c r="E29" i="37"/>
  <c r="A31" i="33"/>
  <c r="AM30" i="33"/>
  <c r="X28" i="33"/>
  <c r="K29" i="37"/>
  <c r="O28" i="33"/>
  <c r="AE29" i="33"/>
  <c r="AH29" i="33"/>
  <c r="J28" i="33"/>
  <c r="Q31" i="32" l="1"/>
  <c r="G31" i="32"/>
  <c r="S31" i="32"/>
  <c r="A32" i="32"/>
  <c r="K31" i="32"/>
  <c r="E31" i="32"/>
  <c r="C31" i="32"/>
  <c r="I31" i="32"/>
  <c r="M31" i="32"/>
  <c r="O31" i="32"/>
  <c r="U31" i="32"/>
  <c r="CA31" i="37"/>
  <c r="AP30" i="33"/>
  <c r="S30" i="37"/>
  <c r="BM30" i="37"/>
  <c r="BO30" i="37"/>
  <c r="BE30" i="37"/>
  <c r="E29" i="33"/>
  <c r="T29" i="33"/>
  <c r="J29" i="33"/>
  <c r="AF29" i="33"/>
  <c r="X29" i="33"/>
  <c r="X30" i="33"/>
  <c r="W30" i="33"/>
  <c r="C30" i="33"/>
  <c r="BS30" i="37"/>
  <c r="BC31" i="37"/>
  <c r="BG31" i="37"/>
  <c r="A32" i="37"/>
  <c r="BK31" i="37"/>
  <c r="BQ31" i="37"/>
  <c r="AW31" i="37"/>
  <c r="AQ31" i="37"/>
  <c r="C31" i="37"/>
  <c r="AG31" i="37"/>
  <c r="BU31" i="37"/>
  <c r="AC31" i="37"/>
  <c r="AK31" i="37"/>
  <c r="W31" i="37"/>
  <c r="AY31" i="37"/>
  <c r="E31" i="37"/>
  <c r="U31" i="37"/>
  <c r="BS31" i="37"/>
  <c r="O31" i="37"/>
  <c r="AS31" i="37"/>
  <c r="O30" i="37"/>
  <c r="AE30" i="37"/>
  <c r="AN29" i="33"/>
  <c r="Y30" i="37"/>
  <c r="AH30" i="33"/>
  <c r="H30" i="33"/>
  <c r="AE30" i="33"/>
  <c r="A32" i="33"/>
  <c r="W31" i="33"/>
  <c r="G30" i="37"/>
  <c r="AM30" i="37"/>
  <c r="I30" i="37"/>
  <c r="BK30" i="37"/>
  <c r="R30" i="33"/>
  <c r="AQ29" i="33"/>
  <c r="E30" i="37"/>
  <c r="AY30" i="37"/>
  <c r="AK30" i="37"/>
  <c r="AC30" i="37"/>
  <c r="Z30" i="33"/>
  <c r="BA30" i="37"/>
  <c r="AQ30" i="37"/>
  <c r="AW30" i="37"/>
  <c r="BG30" i="37"/>
  <c r="AG30" i="37"/>
  <c r="O29" i="33"/>
  <c r="AI31" i="37"/>
  <c r="AI30" i="37"/>
  <c r="AS30" i="37"/>
  <c r="BU30" i="37"/>
  <c r="U30" i="37"/>
  <c r="Q30" i="37"/>
  <c r="W30" i="37"/>
  <c r="AO30" i="37"/>
  <c r="BC30" i="37"/>
  <c r="C30" i="37"/>
  <c r="AI29" i="33"/>
  <c r="M30" i="33"/>
  <c r="BQ30" i="37"/>
  <c r="AU30" i="37"/>
  <c r="K30" i="37"/>
  <c r="AA30" i="37"/>
  <c r="BI30" i="37"/>
  <c r="C33" i="51"/>
  <c r="C32" i="32" l="1"/>
  <c r="I32" i="32"/>
  <c r="K32" i="32"/>
  <c r="M32" i="32"/>
  <c r="G32" i="32"/>
  <c r="S32" i="32"/>
  <c r="U32" i="32"/>
  <c r="A33" i="32"/>
  <c r="E32" i="32"/>
  <c r="O32" i="32"/>
  <c r="CA32" i="37"/>
  <c r="AN31" i="33"/>
  <c r="C34" i="51"/>
  <c r="AI30" i="33"/>
  <c r="BA31" i="37"/>
  <c r="BM32" i="37"/>
  <c r="BS32" i="37"/>
  <c r="AU32" i="37"/>
  <c r="Y32" i="37"/>
  <c r="A33" i="37"/>
  <c r="S32" i="37"/>
  <c r="BE32" i="37"/>
  <c r="O32" i="37"/>
  <c r="AE31" i="37"/>
  <c r="AN30" i="33"/>
  <c r="M31" i="37"/>
  <c r="I31" i="37"/>
  <c r="AM31" i="37"/>
  <c r="BE31" i="37"/>
  <c r="M31" i="33"/>
  <c r="A33" i="33"/>
  <c r="R32" i="33"/>
  <c r="W32" i="33"/>
  <c r="M32" i="33"/>
  <c r="AM32" i="33"/>
  <c r="AH31" i="33"/>
  <c r="C31" i="33"/>
  <c r="H32" i="33"/>
  <c r="G31" i="37"/>
  <c r="Y31" i="37"/>
  <c r="AQ30" i="33"/>
  <c r="O30" i="33"/>
  <c r="Z31" i="33"/>
  <c r="AM31" i="33"/>
  <c r="AA30" i="33"/>
  <c r="AU31" i="37"/>
  <c r="R31" i="33"/>
  <c r="J30" i="33"/>
  <c r="E30" i="33"/>
  <c r="H31" i="33"/>
  <c r="AE31" i="33"/>
  <c r="K31" i="37"/>
  <c r="AF30" i="33"/>
  <c r="AO31" i="37"/>
  <c r="BO31" i="37"/>
  <c r="S31" i="37"/>
  <c r="T30" i="33"/>
  <c r="Q31" i="37"/>
  <c r="AA31" i="37"/>
  <c r="BI31" i="37"/>
  <c r="BM31" i="37"/>
  <c r="AP31" i="33"/>
  <c r="K33" i="32" l="1"/>
  <c r="S33" i="32"/>
  <c r="C33" i="32"/>
  <c r="U33" i="32"/>
  <c r="E33" i="32"/>
  <c r="M33" i="32"/>
  <c r="Q33" i="32"/>
  <c r="O33" i="32"/>
  <c r="A34" i="32"/>
  <c r="G33" i="32"/>
  <c r="I33" i="32"/>
  <c r="Q32" i="32"/>
  <c r="CA33" i="37"/>
  <c r="AE32" i="33"/>
  <c r="AC32" i="37"/>
  <c r="W32" i="37"/>
  <c r="BG32" i="37"/>
  <c r="E32" i="37"/>
  <c r="Q32" i="37"/>
  <c r="J31" i="33"/>
  <c r="E31" i="33"/>
  <c r="C32" i="33"/>
  <c r="Z32" i="33"/>
  <c r="AK32" i="37"/>
  <c r="U33" i="37"/>
  <c r="AM33" i="37"/>
  <c r="I33" i="37"/>
  <c r="BC33" i="37"/>
  <c r="AE33" i="37"/>
  <c r="AA33" i="37"/>
  <c r="AQ33" i="37"/>
  <c r="A34" i="37"/>
  <c r="O33" i="37"/>
  <c r="AW33" i="37"/>
  <c r="K33" i="37"/>
  <c r="BK33" i="37"/>
  <c r="AI32" i="37"/>
  <c r="X31" i="33"/>
  <c r="AH33" i="33"/>
  <c r="A34" i="33"/>
  <c r="BA32" i="37"/>
  <c r="AO32" i="37"/>
  <c r="BO32" i="37"/>
  <c r="AQ31" i="33"/>
  <c r="AA31" i="33"/>
  <c r="BC32" i="37"/>
  <c r="AY32" i="37"/>
  <c r="U32" i="37"/>
  <c r="AI31" i="33"/>
  <c r="AP32" i="33"/>
  <c r="AA32" i="37"/>
  <c r="BI32" i="37"/>
  <c r="C32" i="37"/>
  <c r="BU32" i="37"/>
  <c r="O31" i="33"/>
  <c r="M32" i="37"/>
  <c r="AM32" i="37"/>
  <c r="BQ32" i="37"/>
  <c r="AS32" i="37"/>
  <c r="T31" i="33"/>
  <c r="AQ32" i="37"/>
  <c r="G32" i="37"/>
  <c r="BK32" i="37"/>
  <c r="AW32" i="37"/>
  <c r="C35" i="51"/>
  <c r="AH32" i="33"/>
  <c r="AQ32" i="33"/>
  <c r="AG32" i="37"/>
  <c r="K32" i="37"/>
  <c r="I32" i="37"/>
  <c r="AE32" i="37"/>
  <c r="AF31" i="33"/>
  <c r="C34" i="32" l="1"/>
  <c r="A35" i="32"/>
  <c r="I34" i="32"/>
  <c r="M34" i="32"/>
  <c r="K34" i="32"/>
  <c r="S34" i="32"/>
  <c r="G34" i="32"/>
  <c r="U34" i="32"/>
  <c r="Q34" i="32"/>
  <c r="E34" i="32"/>
  <c r="O34" i="32"/>
  <c r="CA34" i="37"/>
  <c r="AI32" i="33"/>
  <c r="AH34" i="33"/>
  <c r="R34" i="33"/>
  <c r="W34" i="33"/>
  <c r="A35" i="33"/>
  <c r="AM34" i="33"/>
  <c r="M34" i="33"/>
  <c r="BU33" i="37"/>
  <c r="BE33" i="37"/>
  <c r="AA32" i="33"/>
  <c r="T32" i="33"/>
  <c r="C33" i="33"/>
  <c r="AU33" i="37"/>
  <c r="G33" i="37"/>
  <c r="AO33" i="37"/>
  <c r="S33" i="37"/>
  <c r="M33" i="37"/>
  <c r="E33" i="37"/>
  <c r="AN32" i="33"/>
  <c r="H33" i="33"/>
  <c r="X33" i="33"/>
  <c r="W33" i="33"/>
  <c r="BA33" i="37"/>
  <c r="Y34" i="37"/>
  <c r="AC34" i="37"/>
  <c r="A35" i="37"/>
  <c r="C34" i="37"/>
  <c r="AI34" i="37"/>
  <c r="W34" i="37"/>
  <c r="BO34" i="37"/>
  <c r="BG34" i="37"/>
  <c r="BS34" i="37"/>
  <c r="AE33" i="33"/>
  <c r="AI33" i="37"/>
  <c r="Y33" i="37"/>
  <c r="AF32" i="33"/>
  <c r="AM33" i="33"/>
  <c r="BM33" i="37"/>
  <c r="BO33" i="37"/>
  <c r="E32" i="33"/>
  <c r="Q33" i="37"/>
  <c r="BG33" i="37"/>
  <c r="R33" i="33"/>
  <c r="AP33" i="33"/>
  <c r="C33" i="37"/>
  <c r="BS33" i="37"/>
  <c r="AK33" i="37"/>
  <c r="BQ33" i="37"/>
  <c r="C36" i="51"/>
  <c r="Z33" i="33"/>
  <c r="AY33" i="37"/>
  <c r="W33" i="37"/>
  <c r="O32" i="33"/>
  <c r="M33" i="33"/>
  <c r="X32" i="33"/>
  <c r="AG33" i="37"/>
  <c r="BI33" i="37"/>
  <c r="AS33" i="37"/>
  <c r="J32" i="33"/>
  <c r="AC33" i="37"/>
  <c r="O35" i="32" l="1"/>
  <c r="A36" i="32"/>
  <c r="Q35" i="32"/>
  <c r="E35" i="32"/>
  <c r="S35" i="32"/>
  <c r="G35" i="32"/>
  <c r="I35" i="32"/>
  <c r="M35" i="32"/>
  <c r="C35" i="32"/>
  <c r="U35" i="32"/>
  <c r="K35" i="32"/>
  <c r="CA35" i="37"/>
  <c r="AF33" i="33"/>
  <c r="BE34" i="37"/>
  <c r="BQ34" i="37"/>
  <c r="AP34" i="33"/>
  <c r="BI34" i="37"/>
  <c r="AE34" i="33"/>
  <c r="AI34" i="33"/>
  <c r="M34" i="37"/>
  <c r="BU34" i="37"/>
  <c r="AW34" i="37"/>
  <c r="C37" i="51"/>
  <c r="AQ33" i="33"/>
  <c r="AM34" i="37"/>
  <c r="AU34" i="37"/>
  <c r="BA34" i="37"/>
  <c r="AE34" i="37"/>
  <c r="I35" i="37"/>
  <c r="AG35" i="37"/>
  <c r="M35" i="37"/>
  <c r="K35" i="37"/>
  <c r="W35" i="37"/>
  <c r="O35" i="37"/>
  <c r="A36" i="37"/>
  <c r="AN33" i="33"/>
  <c r="S34" i="37"/>
  <c r="E33" i="33"/>
  <c r="H34" i="33"/>
  <c r="O33" i="33"/>
  <c r="AA34" i="37"/>
  <c r="BC34" i="37"/>
  <c r="G34" i="37"/>
  <c r="E34" i="37"/>
  <c r="T33" i="33"/>
  <c r="AY34" i="37"/>
  <c r="BM34" i="37"/>
  <c r="U34" i="37"/>
  <c r="K34" i="37"/>
  <c r="AK34" i="37"/>
  <c r="AI33" i="33"/>
  <c r="AA33" i="33"/>
  <c r="AG34" i="37"/>
  <c r="AO34" i="37"/>
  <c r="AQ34" i="37"/>
  <c r="A36" i="33"/>
  <c r="Z34" i="33"/>
  <c r="BK34" i="37"/>
  <c r="AS34" i="37"/>
  <c r="O34" i="37"/>
  <c r="I34" i="37"/>
  <c r="Q34" i="37"/>
  <c r="J33" i="33"/>
  <c r="C34" i="33"/>
  <c r="I36" i="32" l="1"/>
  <c r="G36" i="32"/>
  <c r="S36" i="32"/>
  <c r="U36" i="32"/>
  <c r="E36" i="32"/>
  <c r="M36" i="32"/>
  <c r="Q36" i="32"/>
  <c r="O36" i="32"/>
  <c r="C36" i="32"/>
  <c r="K36" i="32"/>
  <c r="A37" i="32"/>
  <c r="CA36" i="37"/>
  <c r="X34" i="33"/>
  <c r="AQ35" i="37"/>
  <c r="BG35" i="37"/>
  <c r="AO35" i="37"/>
  <c r="BM35" i="37"/>
  <c r="C38" i="51"/>
  <c r="BE35" i="37"/>
  <c r="AF35" i="33"/>
  <c r="AE35" i="33"/>
  <c r="O34" i="33"/>
  <c r="U35" i="37"/>
  <c r="AU35" i="37"/>
  <c r="AS35" i="37"/>
  <c r="S35" i="37"/>
  <c r="E35" i="33"/>
  <c r="AM35" i="33"/>
  <c r="Z35" i="33"/>
  <c r="AK35" i="37"/>
  <c r="AN34" i="33"/>
  <c r="BK35" i="37"/>
  <c r="E35" i="37"/>
  <c r="M35" i="33"/>
  <c r="Y35" i="37"/>
  <c r="T34" i="33"/>
  <c r="C35" i="33"/>
  <c r="AH35" i="33"/>
  <c r="J34" i="33"/>
  <c r="AM35" i="37"/>
  <c r="A37" i="33"/>
  <c r="W36" i="33"/>
  <c r="R36" i="33"/>
  <c r="M36" i="33"/>
  <c r="AK36" i="37"/>
  <c r="AM36" i="37"/>
  <c r="AW36" i="37"/>
  <c r="BS36" i="37"/>
  <c r="M36" i="37"/>
  <c r="A37" i="37"/>
  <c r="BI36" i="37"/>
  <c r="AW35" i="37"/>
  <c r="AI35" i="37"/>
  <c r="AF34" i="33"/>
  <c r="H35" i="33"/>
  <c r="E34" i="33"/>
  <c r="R35" i="33"/>
  <c r="AY35" i="37"/>
  <c r="BQ35" i="37"/>
  <c r="BO35" i="37"/>
  <c r="G35" i="37"/>
  <c r="AQ35" i="33"/>
  <c r="AP35" i="33"/>
  <c r="W35" i="33"/>
  <c r="BI35" i="37"/>
  <c r="BU35" i="37"/>
  <c r="Q35" i="37"/>
  <c r="AE35" i="37"/>
  <c r="BC35" i="37"/>
  <c r="AC35" i="37"/>
  <c r="C35" i="37"/>
  <c r="BS35" i="37"/>
  <c r="BA35" i="37"/>
  <c r="AA34" i="33"/>
  <c r="AA35" i="37"/>
  <c r="AQ34" i="33"/>
  <c r="K37" i="32" l="1"/>
  <c r="G37" i="32"/>
  <c r="C37" i="32"/>
  <c r="I37" i="32"/>
  <c r="A38" i="32"/>
  <c r="M37" i="32"/>
  <c r="E37" i="32"/>
  <c r="U37" i="32"/>
  <c r="S37" i="32"/>
  <c r="O37" i="32"/>
  <c r="Q37" i="32"/>
  <c r="CA37" i="37"/>
  <c r="BG36" i="37"/>
  <c r="K36" i="37"/>
  <c r="AE36" i="33"/>
  <c r="AA36" i="33"/>
  <c r="C36" i="37"/>
  <c r="BA36" i="37"/>
  <c r="AI36" i="37"/>
  <c r="I36" i="37"/>
  <c r="AG36" i="37"/>
  <c r="E36" i="37"/>
  <c r="Q36" i="37"/>
  <c r="BQ36" i="37"/>
  <c r="AA36" i="37"/>
  <c r="BE36" i="37"/>
  <c r="Y36" i="37"/>
  <c r="Z36" i="33"/>
  <c r="J35" i="33"/>
  <c r="AY36" i="37"/>
  <c r="BO36" i="37"/>
  <c r="T36" i="33"/>
  <c r="AI35" i="33"/>
  <c r="BM36" i="37"/>
  <c r="BK36" i="37"/>
  <c r="AS36" i="37"/>
  <c r="AM36" i="33"/>
  <c r="AQ36" i="33"/>
  <c r="AP36" i="33"/>
  <c r="C36" i="33"/>
  <c r="BU36" i="37"/>
  <c r="H36" i="33"/>
  <c r="O35" i="33"/>
  <c r="X35" i="33"/>
  <c r="W36" i="37"/>
  <c r="AN35" i="33"/>
  <c r="T35" i="33"/>
  <c r="U36" i="37"/>
  <c r="AE36" i="37"/>
  <c r="A38" i="33"/>
  <c r="AM37" i="33"/>
  <c r="Z37" i="33"/>
  <c r="C37" i="33"/>
  <c r="AA35" i="33"/>
  <c r="AU36" i="37"/>
  <c r="BC36" i="37"/>
  <c r="AO36" i="37"/>
  <c r="AC36" i="37"/>
  <c r="O36" i="37"/>
  <c r="E37" i="37"/>
  <c r="A38" i="37"/>
  <c r="AS37" i="37"/>
  <c r="U37" i="37"/>
  <c r="Y37" i="37"/>
  <c r="AQ36" i="37"/>
  <c r="S36" i="37"/>
  <c r="AH36" i="33"/>
  <c r="C39" i="51"/>
  <c r="G36" i="37"/>
  <c r="M38" i="32" l="1"/>
  <c r="O38" i="32"/>
  <c r="G38" i="32"/>
  <c r="I38" i="32"/>
  <c r="K38" i="32"/>
  <c r="E38" i="32"/>
  <c r="A39" i="32"/>
  <c r="C38" i="32"/>
  <c r="Q38" i="32"/>
  <c r="U38" i="32"/>
  <c r="S38" i="32"/>
  <c r="CA38" i="37"/>
  <c r="BI37" i="37"/>
  <c r="BC37" i="37"/>
  <c r="AP37" i="33"/>
  <c r="BU37" i="37"/>
  <c r="BM37" i="37"/>
  <c r="AA37" i="37"/>
  <c r="AC37" i="37"/>
  <c r="W37" i="33"/>
  <c r="O36" i="33"/>
  <c r="AN36" i="33"/>
  <c r="E36" i="33"/>
  <c r="BA37" i="37"/>
  <c r="M37" i="37"/>
  <c r="BK37" i="37"/>
  <c r="AE37" i="33"/>
  <c r="W37" i="37"/>
  <c r="AY37" i="37"/>
  <c r="BO37" i="37"/>
  <c r="C37" i="37"/>
  <c r="G37" i="37"/>
  <c r="BS37" i="37"/>
  <c r="AI37" i="37"/>
  <c r="AM37" i="37"/>
  <c r="J36" i="33"/>
  <c r="AW37" i="37"/>
  <c r="I37" i="37"/>
  <c r="AG37" i="37"/>
  <c r="O37" i="37"/>
  <c r="AO37" i="37"/>
  <c r="K37" i="37"/>
  <c r="S37" i="37"/>
  <c r="C40" i="51"/>
  <c r="Q37" i="37"/>
  <c r="H37" i="33"/>
  <c r="R37" i="33"/>
  <c r="AU37" i="37"/>
  <c r="X36" i="33"/>
  <c r="BQ37" i="37"/>
  <c r="AK37" i="37"/>
  <c r="A39" i="37"/>
  <c r="BA38" i="37"/>
  <c r="AG38" i="37"/>
  <c r="U38" i="37"/>
  <c r="AM38" i="37"/>
  <c r="G38" i="37"/>
  <c r="AA38" i="37"/>
  <c r="K38" i="37"/>
  <c r="AO38" i="37"/>
  <c r="AE37" i="37"/>
  <c r="AH37" i="33"/>
  <c r="BG37" i="37"/>
  <c r="AF36" i="33"/>
  <c r="M37" i="33"/>
  <c r="A39" i="33"/>
  <c r="AI36" i="33"/>
  <c r="AQ37" i="37"/>
  <c r="BE37" i="37"/>
  <c r="K39" i="32" l="1"/>
  <c r="E39" i="32"/>
  <c r="O39" i="32"/>
  <c r="C39" i="32"/>
  <c r="G39" i="32"/>
  <c r="S39" i="32"/>
  <c r="I39" i="32"/>
  <c r="U39" i="32"/>
  <c r="A40" i="32"/>
  <c r="M39" i="32"/>
  <c r="CA39" i="37"/>
  <c r="O38" i="33"/>
  <c r="Z38" i="33"/>
  <c r="O38" i="37"/>
  <c r="C41" i="51"/>
  <c r="AS38" i="37"/>
  <c r="BQ38" i="37"/>
  <c r="X37" i="33"/>
  <c r="AM38" i="33"/>
  <c r="AK38" i="37"/>
  <c r="W38" i="37"/>
  <c r="BK38" i="37"/>
  <c r="Q38" i="37"/>
  <c r="AE38" i="37"/>
  <c r="AW38" i="37"/>
  <c r="BO38" i="37"/>
  <c r="O37" i="33"/>
  <c r="E38" i="37"/>
  <c r="R38" i="33"/>
  <c r="H38" i="33"/>
  <c r="BI38" i="37"/>
  <c r="C38" i="33"/>
  <c r="AH38" i="33"/>
  <c r="AC38" i="37"/>
  <c r="AF38" i="33"/>
  <c r="AE38" i="33"/>
  <c r="E38" i="33"/>
  <c r="AE39" i="33"/>
  <c r="AM39" i="33"/>
  <c r="A40" i="33"/>
  <c r="W39" i="33"/>
  <c r="Z39" i="33"/>
  <c r="M39" i="33"/>
  <c r="S38" i="37"/>
  <c r="BU38" i="37"/>
  <c r="M38" i="37"/>
  <c r="E37" i="33"/>
  <c r="J38" i="33"/>
  <c r="BS38" i="37"/>
  <c r="J37" i="33"/>
  <c r="I38" i="37"/>
  <c r="AF37" i="33"/>
  <c r="BG38" i="37"/>
  <c r="AY38" i="37"/>
  <c r="W38" i="33"/>
  <c r="Y38" i="37"/>
  <c r="AU38" i="37"/>
  <c r="AI38" i="37"/>
  <c r="AQ37" i="33"/>
  <c r="AN37" i="33"/>
  <c r="M38" i="33"/>
  <c r="BC38" i="37"/>
  <c r="AQ38" i="37"/>
  <c r="BE38" i="37"/>
  <c r="AA37" i="33"/>
  <c r="C38" i="37"/>
  <c r="BM38" i="37"/>
  <c r="AP38" i="33"/>
  <c r="AI37" i="33"/>
  <c r="BE39" i="37"/>
  <c r="W39" i="37"/>
  <c r="BI39" i="37"/>
  <c r="G39" i="37"/>
  <c r="Q39" i="37"/>
  <c r="BS39" i="37"/>
  <c r="BC39" i="37"/>
  <c r="A40" i="37"/>
  <c r="T37" i="33"/>
  <c r="Q39" i="32" l="1"/>
  <c r="U40" i="32"/>
  <c r="S40" i="32"/>
  <c r="E40" i="32"/>
  <c r="C40" i="32"/>
  <c r="M40" i="32"/>
  <c r="O40" i="32"/>
  <c r="A41" i="32"/>
  <c r="G40" i="32"/>
  <c r="Q40" i="32"/>
  <c r="K40" i="32"/>
  <c r="I40" i="32"/>
  <c r="CA40" i="37"/>
  <c r="X38" i="33"/>
  <c r="BM39" i="37"/>
  <c r="I39" i="37"/>
  <c r="BK39" i="37"/>
  <c r="C39" i="37"/>
  <c r="AQ38" i="33"/>
  <c r="U39" i="37"/>
  <c r="AN38" i="33"/>
  <c r="BU39" i="37"/>
  <c r="AO39" i="37"/>
  <c r="BC40" i="37"/>
  <c r="BE40" i="37"/>
  <c r="Q40" i="37"/>
  <c r="BO40" i="37"/>
  <c r="AA40" i="37"/>
  <c r="AC40" i="37"/>
  <c r="A41" i="37"/>
  <c r="M40" i="37"/>
  <c r="AW40" i="37"/>
  <c r="AO40" i="37"/>
  <c r="BM40" i="37"/>
  <c r="BS40" i="37"/>
  <c r="S39" i="37"/>
  <c r="AU39" i="37"/>
  <c r="AA38" i="33"/>
  <c r="E39" i="37"/>
  <c r="K39" i="37"/>
  <c r="AC39" i="37"/>
  <c r="AG39" i="37"/>
  <c r="AY39" i="37"/>
  <c r="AW39" i="37"/>
  <c r="A41" i="33"/>
  <c r="AE39" i="37"/>
  <c r="C39" i="33"/>
  <c r="BQ39" i="37"/>
  <c r="O39" i="37"/>
  <c r="AI38" i="33"/>
  <c r="T38" i="33"/>
  <c r="AM39" i="37"/>
  <c r="AA39" i="37"/>
  <c r="BG39" i="37"/>
  <c r="AI39" i="37"/>
  <c r="AQ39" i="37"/>
  <c r="AP39" i="33"/>
  <c r="R39" i="33"/>
  <c r="AH39" i="33"/>
  <c r="AS39" i="37"/>
  <c r="C42" i="51"/>
  <c r="Y39" i="37"/>
  <c r="BA39" i="37"/>
  <c r="M39" i="37"/>
  <c r="H39" i="33"/>
  <c r="AK39" i="37"/>
  <c r="BO39" i="37"/>
  <c r="I41" i="32" l="1"/>
  <c r="O41" i="32"/>
  <c r="E41" i="32"/>
  <c r="S41" i="32"/>
  <c r="A42" i="32"/>
  <c r="U41" i="32"/>
  <c r="M41" i="32"/>
  <c r="C41" i="32"/>
  <c r="K41" i="32"/>
  <c r="G41" i="32"/>
  <c r="Q41" i="32"/>
  <c r="CA41" i="37"/>
  <c r="AN39" i="33"/>
  <c r="AN40" i="33"/>
  <c r="AM40" i="33"/>
  <c r="C41" i="33"/>
  <c r="Z41" i="33"/>
  <c r="A42" i="33"/>
  <c r="AH41" i="33"/>
  <c r="AM40" i="37"/>
  <c r="E40" i="33"/>
  <c r="BI40" i="37"/>
  <c r="X39" i="33"/>
  <c r="K40" i="37"/>
  <c r="AI39" i="33"/>
  <c r="AP40" i="33"/>
  <c r="BK40" i="37"/>
  <c r="AU40" i="37"/>
  <c r="AQ40" i="37"/>
  <c r="J39" i="33"/>
  <c r="Z40" i="33"/>
  <c r="W40" i="37"/>
  <c r="C40" i="37"/>
  <c r="AI40" i="37"/>
  <c r="O40" i="37"/>
  <c r="U40" i="37"/>
  <c r="C40" i="33"/>
  <c r="T39" i="33"/>
  <c r="H40" i="33"/>
  <c r="G40" i="37"/>
  <c r="BA40" i="37"/>
  <c r="AK40" i="37"/>
  <c r="S40" i="37"/>
  <c r="AG40" i="37"/>
  <c r="AQ39" i="33"/>
  <c r="AY40" i="37"/>
  <c r="AE40" i="33"/>
  <c r="C43" i="51"/>
  <c r="O39" i="33"/>
  <c r="E39" i="33"/>
  <c r="AH40" i="33"/>
  <c r="I40" i="37"/>
  <c r="A42" i="37"/>
  <c r="W41" i="37"/>
  <c r="BQ40" i="37"/>
  <c r="AS40" i="37"/>
  <c r="BU40" i="37"/>
  <c r="AE40" i="37"/>
  <c r="AA39" i="33"/>
  <c r="M40" i="33"/>
  <c r="W40" i="33"/>
  <c r="R40" i="33"/>
  <c r="E40" i="37"/>
  <c r="BG40" i="37"/>
  <c r="AF39" i="33"/>
  <c r="Y40" i="37"/>
  <c r="A43" i="32" l="1"/>
  <c r="I42" i="32"/>
  <c r="C42" i="32"/>
  <c r="E42" i="32"/>
  <c r="K42" i="32"/>
  <c r="Q42" i="32"/>
  <c r="G42" i="32"/>
  <c r="S42" i="32"/>
  <c r="U42" i="32"/>
  <c r="O42" i="32"/>
  <c r="M42" i="32"/>
  <c r="CA42" i="37"/>
  <c r="AQ41" i="37"/>
  <c r="AG41" i="37"/>
  <c r="BA41" i="37"/>
  <c r="O40" i="33"/>
  <c r="AU41" i="37"/>
  <c r="O41" i="37"/>
  <c r="BG41" i="37"/>
  <c r="K41" i="37"/>
  <c r="Q42" i="37"/>
  <c r="BO42" i="37"/>
  <c r="K42" i="37"/>
  <c r="I42" i="37"/>
  <c r="AW42" i="37"/>
  <c r="A43" i="37"/>
  <c r="BC42" i="37"/>
  <c r="S42" i="37"/>
  <c r="AS42" i="37"/>
  <c r="AC42" i="37"/>
  <c r="AI40" i="33"/>
  <c r="AM42" i="33"/>
  <c r="A43" i="33"/>
  <c r="W42" i="33"/>
  <c r="AW41" i="37"/>
  <c r="E41" i="37"/>
  <c r="E42" i="37"/>
  <c r="I41" i="37"/>
  <c r="U41" i="37"/>
  <c r="M41" i="37"/>
  <c r="AY41" i="37"/>
  <c r="R41" i="33"/>
  <c r="T40" i="33"/>
  <c r="AI41" i="37"/>
  <c r="AM41" i="37"/>
  <c r="BK41" i="37"/>
  <c r="AE41" i="37"/>
  <c r="Q41" i="37"/>
  <c r="X40" i="33"/>
  <c r="Y41" i="37"/>
  <c r="BO41" i="37"/>
  <c r="BE41" i="37"/>
  <c r="C41" i="37"/>
  <c r="AE41" i="33"/>
  <c r="BI41" i="37"/>
  <c r="AK41" i="37"/>
  <c r="AA41" i="37"/>
  <c r="AQ40" i="33"/>
  <c r="J40" i="33"/>
  <c r="AS41" i="37"/>
  <c r="BC41" i="37"/>
  <c r="BQ41" i="37"/>
  <c r="AC41" i="37"/>
  <c r="H41" i="33"/>
  <c r="G41" i="37"/>
  <c r="BS41" i="37"/>
  <c r="AA40" i="33"/>
  <c r="AF40" i="33"/>
  <c r="M41" i="33"/>
  <c r="W41" i="33"/>
  <c r="BU41" i="37"/>
  <c r="S41" i="37"/>
  <c r="AO41" i="37"/>
  <c r="BM41" i="37"/>
  <c r="C44" i="51"/>
  <c r="AM41" i="33"/>
  <c r="AP41" i="33"/>
  <c r="U43" i="32" l="1"/>
  <c r="K43" i="32"/>
  <c r="Q43" i="32"/>
  <c r="M43" i="32"/>
  <c r="I43" i="32"/>
  <c r="G43" i="32"/>
  <c r="S43" i="32"/>
  <c r="A44" i="32"/>
  <c r="C43" i="32"/>
  <c r="E43" i="32"/>
  <c r="O43" i="32"/>
  <c r="CA43" i="37"/>
  <c r="AA42" i="33"/>
  <c r="Z42" i="33"/>
  <c r="BK42" i="37"/>
  <c r="AU42" i="37"/>
  <c r="U42" i="37"/>
  <c r="W42" i="37"/>
  <c r="E41" i="33"/>
  <c r="AO42" i="37"/>
  <c r="BM42" i="37"/>
  <c r="O42" i="37"/>
  <c r="J41" i="33"/>
  <c r="T41" i="33"/>
  <c r="BG42" i="37"/>
  <c r="AE42" i="37"/>
  <c r="AA42" i="37"/>
  <c r="H42" i="33"/>
  <c r="AH42" i="33"/>
  <c r="BS42" i="37"/>
  <c r="AY42" i="37"/>
  <c r="AE42" i="33"/>
  <c r="X41" i="33"/>
  <c r="R42" i="33"/>
  <c r="BE42" i="37"/>
  <c r="AI42" i="37"/>
  <c r="BI42" i="37"/>
  <c r="AN41" i="33"/>
  <c r="C45" i="51"/>
  <c r="AA41" i="33"/>
  <c r="AI41" i="33"/>
  <c r="AQ41" i="33"/>
  <c r="AH43" i="33"/>
  <c r="A44" i="33"/>
  <c r="AM42" i="37"/>
  <c r="AG42" i="37"/>
  <c r="BU42" i="37"/>
  <c r="C42" i="33"/>
  <c r="AN42" i="33"/>
  <c r="G42" i="37"/>
  <c r="BA42" i="37"/>
  <c r="AA43" i="37"/>
  <c r="A44" i="37"/>
  <c r="AU43" i="37"/>
  <c r="C42" i="37"/>
  <c r="AK42" i="37"/>
  <c r="AF41" i="33"/>
  <c r="O41" i="33"/>
  <c r="AP42" i="33"/>
  <c r="M42" i="33"/>
  <c r="Y42" i="37"/>
  <c r="AQ42" i="37"/>
  <c r="BQ42" i="37"/>
  <c r="M42" i="37"/>
  <c r="O44" i="32" l="1"/>
  <c r="Q44" i="32"/>
  <c r="K44" i="32"/>
  <c r="C44" i="32"/>
  <c r="I44" i="32"/>
  <c r="G44" i="32"/>
  <c r="S44" i="32"/>
  <c r="A45" i="32"/>
  <c r="E44" i="32"/>
  <c r="U44" i="32"/>
  <c r="M44" i="32"/>
  <c r="CA44" i="37"/>
  <c r="AI43" i="37"/>
  <c r="Y44" i="37"/>
  <c r="AU44" i="37"/>
  <c r="AQ44" i="37"/>
  <c r="AO44" i="37"/>
  <c r="E44" i="37"/>
  <c r="S44" i="37"/>
  <c r="BQ44" i="37"/>
  <c r="M44" i="37"/>
  <c r="AA44" i="37"/>
  <c r="BU44" i="37"/>
  <c r="BS44" i="37"/>
  <c r="BI44" i="37"/>
  <c r="C44" i="37"/>
  <c r="BE44" i="37"/>
  <c r="O44" i="37"/>
  <c r="AI44" i="37"/>
  <c r="Q44" i="37"/>
  <c r="AW44" i="37"/>
  <c r="A45" i="37"/>
  <c r="U43" i="37"/>
  <c r="H43" i="33"/>
  <c r="AC43" i="37"/>
  <c r="AE43" i="37"/>
  <c r="BA43" i="37"/>
  <c r="BM43" i="37"/>
  <c r="W43" i="33"/>
  <c r="E43" i="37"/>
  <c r="BO43" i="37"/>
  <c r="BK43" i="37"/>
  <c r="AG43" i="37"/>
  <c r="J42" i="33"/>
  <c r="AK43" i="37"/>
  <c r="AM43" i="37"/>
  <c r="G43" i="37"/>
  <c r="W43" i="37"/>
  <c r="AY43" i="37"/>
  <c r="BI43" i="37"/>
  <c r="A45" i="33"/>
  <c r="AH44" i="33"/>
  <c r="AQ43" i="33"/>
  <c r="AP43" i="33"/>
  <c r="C46" i="51"/>
  <c r="R43" i="33"/>
  <c r="O42" i="33"/>
  <c r="I43" i="37"/>
  <c r="BS43" i="37"/>
  <c r="E42" i="33"/>
  <c r="AF42" i="33"/>
  <c r="AS43" i="37"/>
  <c r="AQ42" i="33"/>
  <c r="M43" i="37"/>
  <c r="K43" i="37"/>
  <c r="AW43" i="37"/>
  <c r="BE43" i="37"/>
  <c r="AM43" i="33"/>
  <c r="E43" i="33"/>
  <c r="C43" i="33"/>
  <c r="M43" i="33"/>
  <c r="Z43" i="33"/>
  <c r="X42" i="33"/>
  <c r="BC43" i="37"/>
  <c r="AQ43" i="37"/>
  <c r="BQ43" i="37"/>
  <c r="C43" i="37"/>
  <c r="BG43" i="37"/>
  <c r="AI42" i="33"/>
  <c r="BU43" i="37"/>
  <c r="S43" i="37"/>
  <c r="Y43" i="37"/>
  <c r="Q43" i="37"/>
  <c r="AO43" i="37"/>
  <c r="T42" i="33"/>
  <c r="O43" i="37"/>
  <c r="AE43" i="33"/>
  <c r="S45" i="32" l="1"/>
  <c r="U45" i="32"/>
  <c r="E45" i="32"/>
  <c r="G45" i="32"/>
  <c r="M45" i="32"/>
  <c r="C45" i="32"/>
  <c r="O45" i="32"/>
  <c r="K45" i="32"/>
  <c r="A46" i="32"/>
  <c r="Q45" i="32"/>
  <c r="I45" i="32"/>
  <c r="CA45" i="37"/>
  <c r="T43" i="33"/>
  <c r="BO44" i="37"/>
  <c r="U44" i="37"/>
  <c r="I44" i="37"/>
  <c r="X43" i="33"/>
  <c r="O43" i="33"/>
  <c r="AP44" i="33"/>
  <c r="BA44" i="37"/>
  <c r="M44" i="33"/>
  <c r="AN43" i="33"/>
  <c r="Z44" i="33"/>
  <c r="R44" i="33"/>
  <c r="G44" i="37"/>
  <c r="H44" i="33"/>
  <c r="BG44" i="37"/>
  <c r="AF43" i="33"/>
  <c r="AM44" i="33"/>
  <c r="C47" i="51"/>
  <c r="W44" i="33"/>
  <c r="AI43" i="33"/>
  <c r="BC44" i="37"/>
  <c r="A46" i="33"/>
  <c r="AM45" i="33"/>
  <c r="AK44" i="37"/>
  <c r="K44" i="37"/>
  <c r="W44" i="37"/>
  <c r="AE44" i="33"/>
  <c r="AE44" i="37"/>
  <c r="AY44" i="37"/>
  <c r="AC44" i="37"/>
  <c r="C44" i="33"/>
  <c r="J43" i="33"/>
  <c r="A46" i="37"/>
  <c r="BA45" i="37"/>
  <c r="BM44" i="37"/>
  <c r="AM44" i="37"/>
  <c r="AA43" i="33"/>
  <c r="AG44" i="37"/>
  <c r="BK44" i="37"/>
  <c r="AS44" i="37"/>
  <c r="G46" i="32" l="1"/>
  <c r="Q46" i="32"/>
  <c r="K46" i="32"/>
  <c r="A47" i="32"/>
  <c r="M46" i="32"/>
  <c r="S46" i="32"/>
  <c r="O46" i="32"/>
  <c r="E46" i="32"/>
  <c r="C46" i="32"/>
  <c r="U46" i="32"/>
  <c r="CA46" i="37"/>
  <c r="E45" i="37"/>
  <c r="AY45" i="37"/>
  <c r="U45" i="37"/>
  <c r="BM45" i="37"/>
  <c r="E44" i="33"/>
  <c r="M45" i="33"/>
  <c r="Q45" i="37"/>
  <c r="AU45" i="37"/>
  <c r="I45" i="37"/>
  <c r="C45" i="37"/>
  <c r="W45" i="33"/>
  <c r="T44" i="33"/>
  <c r="AQ44" i="33"/>
  <c r="AE45" i="37"/>
  <c r="AK45" i="37"/>
  <c r="W46" i="37"/>
  <c r="K46" i="37"/>
  <c r="BG46" i="37"/>
  <c r="BA46" i="37"/>
  <c r="BK46" i="37"/>
  <c r="Y46" i="37"/>
  <c r="BU46" i="37"/>
  <c r="O46" i="37"/>
  <c r="AO46" i="37"/>
  <c r="A47" i="37"/>
  <c r="AA46" i="37"/>
  <c r="AM46" i="37"/>
  <c r="AQ46" i="37"/>
  <c r="BE46" i="37"/>
  <c r="AA45" i="37"/>
  <c r="Z45" i="33"/>
  <c r="AE46" i="33"/>
  <c r="A47" i="33"/>
  <c r="M46" i="33"/>
  <c r="AN44" i="33"/>
  <c r="AH45" i="33"/>
  <c r="BK45" i="37"/>
  <c r="AS45" i="37"/>
  <c r="AO45" i="37"/>
  <c r="AC45" i="37"/>
  <c r="O44" i="33"/>
  <c r="BO45" i="37"/>
  <c r="O45" i="37"/>
  <c r="S45" i="37"/>
  <c r="BI45" i="37"/>
  <c r="K45" i="37"/>
  <c r="BQ45" i="37"/>
  <c r="R45" i="33"/>
  <c r="AP45" i="33"/>
  <c r="AA44" i="33"/>
  <c r="Y45" i="37"/>
  <c r="G45" i="37"/>
  <c r="BC45" i="37"/>
  <c r="AW45" i="37"/>
  <c r="BU45" i="37"/>
  <c r="C48" i="51"/>
  <c r="W45" i="37"/>
  <c r="AG45" i="37"/>
  <c r="AM45" i="37"/>
  <c r="AQ45" i="37"/>
  <c r="J44" i="33"/>
  <c r="C45" i="33"/>
  <c r="X44" i="33"/>
  <c r="AE45" i="33"/>
  <c r="H45" i="33"/>
  <c r="BE45" i="37"/>
  <c r="BS45" i="37"/>
  <c r="BG45" i="37"/>
  <c r="M45" i="37"/>
  <c r="AF44" i="33"/>
  <c r="AI45" i="33"/>
  <c r="AI44" i="33"/>
  <c r="AI45" i="37"/>
  <c r="I46" i="32" l="1"/>
  <c r="A48" i="32"/>
  <c r="M47" i="32"/>
  <c r="I47" i="32"/>
  <c r="C47" i="32"/>
  <c r="K47" i="32"/>
  <c r="G47" i="32"/>
  <c r="E47" i="32"/>
  <c r="Q47" i="32"/>
  <c r="S47" i="32"/>
  <c r="U47" i="32"/>
  <c r="O47" i="32"/>
  <c r="CA47" i="37"/>
  <c r="E45" i="33"/>
  <c r="BO46" i="37"/>
  <c r="AI46" i="37"/>
  <c r="AU46" i="37"/>
  <c r="AQ45" i="33"/>
  <c r="AH46" i="33"/>
  <c r="AA45" i="33"/>
  <c r="AG46" i="37"/>
  <c r="X45" i="33"/>
  <c r="BM46" i="37"/>
  <c r="M46" i="37"/>
  <c r="U46" i="37"/>
  <c r="C49" i="51"/>
  <c r="O45" i="33"/>
  <c r="AM46" i="33"/>
  <c r="BI46" i="37"/>
  <c r="AP47" i="33"/>
  <c r="A48" i="33"/>
  <c r="C47" i="33"/>
  <c r="AE47" i="33"/>
  <c r="I47" i="37"/>
  <c r="AY47" i="37"/>
  <c r="BM47" i="37"/>
  <c r="E47" i="37"/>
  <c r="C47" i="37"/>
  <c r="AE47" i="37"/>
  <c r="A48" i="37"/>
  <c r="J45" i="33"/>
  <c r="I46" i="37"/>
  <c r="AC46" i="37"/>
  <c r="T45" i="33"/>
  <c r="G46" i="37"/>
  <c r="BQ46" i="37"/>
  <c r="Q46" i="37"/>
  <c r="E46" i="37"/>
  <c r="AQ46" i="33"/>
  <c r="AE46" i="37"/>
  <c r="AF45" i="33"/>
  <c r="C46" i="37"/>
  <c r="AN45" i="33"/>
  <c r="AP46" i="33"/>
  <c r="Z46" i="33"/>
  <c r="AW46" i="37"/>
  <c r="BS46" i="37"/>
  <c r="AS46" i="37"/>
  <c r="S46" i="37"/>
  <c r="AY46" i="37"/>
  <c r="C46" i="33"/>
  <c r="H46" i="33"/>
  <c r="R46" i="33"/>
  <c r="W46" i="33"/>
  <c r="AK46" i="37"/>
  <c r="BC46" i="37"/>
  <c r="M48" i="32" l="1"/>
  <c r="Q48" i="32"/>
  <c r="C48" i="32"/>
  <c r="I48" i="32"/>
  <c r="G48" i="32"/>
  <c r="U48" i="32"/>
  <c r="S48" i="32"/>
  <c r="E48" i="32"/>
  <c r="O48" i="32"/>
  <c r="A49" i="32"/>
  <c r="CA48" i="37"/>
  <c r="Y47" i="37"/>
  <c r="AI47" i="37"/>
  <c r="AF47" i="33"/>
  <c r="AN47" i="33"/>
  <c r="AM47" i="33"/>
  <c r="AW47" i="37"/>
  <c r="S47" i="37"/>
  <c r="BS47" i="37"/>
  <c r="AC47" i="37"/>
  <c r="BA47" i="37"/>
  <c r="M47" i="33"/>
  <c r="W47" i="33"/>
  <c r="AU47" i="37"/>
  <c r="BI47" i="37"/>
  <c r="X46" i="33"/>
  <c r="AM47" i="37"/>
  <c r="BQ47" i="37"/>
  <c r="J47" i="33"/>
  <c r="H47" i="33"/>
  <c r="C50" i="51"/>
  <c r="O47" i="37"/>
  <c r="J46" i="33"/>
  <c r="AA46" i="33"/>
  <c r="Q47" i="37"/>
  <c r="BO47" i="37"/>
  <c r="AG47" i="37"/>
  <c r="M47" i="37"/>
  <c r="G47" i="37"/>
  <c r="BC47" i="37"/>
  <c r="R47" i="33"/>
  <c r="BM48" i="37"/>
  <c r="AE48" i="37"/>
  <c r="AU48" i="37"/>
  <c r="AI48" i="37"/>
  <c r="A49" i="37"/>
  <c r="M48" i="37"/>
  <c r="BG48" i="37"/>
  <c r="BK48" i="37"/>
  <c r="AY48" i="37"/>
  <c r="W48" i="37"/>
  <c r="AG48" i="37"/>
  <c r="AA48" i="37"/>
  <c r="W47" i="37"/>
  <c r="AI46" i="33"/>
  <c r="AF46" i="33"/>
  <c r="T46" i="33"/>
  <c r="U47" i="37"/>
  <c r="K47" i="37"/>
  <c r="BK47" i="37"/>
  <c r="AS47" i="37"/>
  <c r="A49" i="33"/>
  <c r="AH48" i="33"/>
  <c r="AP48" i="33"/>
  <c r="AK47" i="37"/>
  <c r="E46" i="33"/>
  <c r="AQ47" i="37"/>
  <c r="BG47" i="37"/>
  <c r="BE47" i="37"/>
  <c r="BU47" i="37"/>
  <c r="AO47" i="37"/>
  <c r="AA47" i="37"/>
  <c r="Z47" i="33"/>
  <c r="AH47" i="33"/>
  <c r="AN46" i="33"/>
  <c r="O46" i="33"/>
  <c r="K48" i="32" l="1"/>
  <c r="O49" i="32"/>
  <c r="M49" i="32"/>
  <c r="G49" i="32"/>
  <c r="A50" i="32"/>
  <c r="U49" i="32"/>
  <c r="I49" i="32"/>
  <c r="K49" i="32"/>
  <c r="C49" i="32"/>
  <c r="S49" i="32"/>
  <c r="E49" i="32"/>
  <c r="Q49" i="32"/>
  <c r="CA49" i="37"/>
  <c r="Z48" i="33"/>
  <c r="H48" i="33"/>
  <c r="AQ47" i="33"/>
  <c r="K48" i="37"/>
  <c r="Q49" i="37"/>
  <c r="BC49" i="37"/>
  <c r="BA49" i="37"/>
  <c r="AG49" i="37"/>
  <c r="BM49" i="37"/>
  <c r="BS49" i="37"/>
  <c r="AM49" i="37"/>
  <c r="M49" i="37"/>
  <c r="I49" i="37"/>
  <c r="AW49" i="37"/>
  <c r="BI49" i="37"/>
  <c r="S49" i="37"/>
  <c r="A50" i="37"/>
  <c r="O49" i="37"/>
  <c r="AU49" i="37"/>
  <c r="BQ49" i="37"/>
  <c r="Y49" i="37"/>
  <c r="AC49" i="37"/>
  <c r="BC48" i="37"/>
  <c r="BI48" i="37"/>
  <c r="AC48" i="37"/>
  <c r="AI47" i="33"/>
  <c r="AO48" i="37"/>
  <c r="AQ48" i="33"/>
  <c r="AM49" i="33"/>
  <c r="A50" i="33"/>
  <c r="BU48" i="37"/>
  <c r="BS48" i="37"/>
  <c r="AW48" i="37"/>
  <c r="AQ48" i="37"/>
  <c r="BO48" i="37"/>
  <c r="X47" i="33"/>
  <c r="M48" i="33"/>
  <c r="E48" i="37"/>
  <c r="E47" i="33"/>
  <c r="R48" i="33"/>
  <c r="O47" i="33"/>
  <c r="S48" i="37"/>
  <c r="O48" i="37"/>
  <c r="X48" i="33"/>
  <c r="AS48" i="37"/>
  <c r="BQ48" i="37"/>
  <c r="G48" i="37"/>
  <c r="C48" i="37"/>
  <c r="W48" i="33"/>
  <c r="AM48" i="33"/>
  <c r="U48" i="37"/>
  <c r="T47" i="33"/>
  <c r="C51" i="51"/>
  <c r="I48" i="37"/>
  <c r="AE48" i="33"/>
  <c r="BE48" i="37"/>
  <c r="Q48" i="37"/>
  <c r="AM48" i="37"/>
  <c r="BA48" i="37"/>
  <c r="Y48" i="37"/>
  <c r="C48" i="33"/>
  <c r="AA47" i="33"/>
  <c r="AK48" i="37"/>
  <c r="K50" i="32" l="1"/>
  <c r="C50" i="32"/>
  <c r="G50" i="32"/>
  <c r="S50" i="32"/>
  <c r="M50" i="32"/>
  <c r="E50" i="32"/>
  <c r="A51" i="32"/>
  <c r="I50" i="32"/>
  <c r="U50" i="32"/>
  <c r="Q50" i="32"/>
  <c r="O50" i="32"/>
  <c r="CA50" i="37"/>
  <c r="AF48" i="33"/>
  <c r="Z49" i="33"/>
  <c r="W49" i="33"/>
  <c r="BU49" i="37"/>
  <c r="AK49" i="37"/>
  <c r="AE49" i="37"/>
  <c r="E48" i="33"/>
  <c r="AP49" i="33"/>
  <c r="K49" i="37"/>
  <c r="BE49" i="37"/>
  <c r="BK49" i="37"/>
  <c r="E49" i="37"/>
  <c r="BG49" i="37"/>
  <c r="AA49" i="37"/>
  <c r="C52" i="51"/>
  <c r="C49" i="33"/>
  <c r="T48" i="33"/>
  <c r="AQ49" i="37"/>
  <c r="AY49" i="37"/>
  <c r="AA48" i="33"/>
  <c r="O48" i="33"/>
  <c r="M49" i="33"/>
  <c r="AO49" i="37"/>
  <c r="H49" i="33"/>
  <c r="AH49" i="33"/>
  <c r="C49" i="37"/>
  <c r="AI49" i="37"/>
  <c r="R49" i="33"/>
  <c r="A51" i="33"/>
  <c r="AP50" i="33"/>
  <c r="W49" i="37"/>
  <c r="AI48" i="33"/>
  <c r="J49" i="33"/>
  <c r="J48" i="33"/>
  <c r="G49" i="37"/>
  <c r="BO49" i="37"/>
  <c r="AN48" i="33"/>
  <c r="AE49" i="33"/>
  <c r="U49" i="37"/>
  <c r="A51" i="37"/>
  <c r="AS49" i="37"/>
  <c r="O51" i="32" l="1"/>
  <c r="K51" i="32"/>
  <c r="S51" i="32"/>
  <c r="U51" i="32"/>
  <c r="M51" i="32"/>
  <c r="I51" i="32"/>
  <c r="A52" i="32"/>
  <c r="C51" i="32"/>
  <c r="G51" i="32"/>
  <c r="E51" i="32"/>
  <c r="Q51" i="32"/>
  <c r="CA51" i="37"/>
  <c r="AQ50" i="37"/>
  <c r="E50" i="37"/>
  <c r="AI50" i="37"/>
  <c r="BS51" i="37"/>
  <c r="M51" i="37"/>
  <c r="AA51" i="37"/>
  <c r="AM51" i="37"/>
  <c r="A52" i="37"/>
  <c r="I51" i="37"/>
  <c r="BI51" i="37"/>
  <c r="BO51" i="37"/>
  <c r="AG51" i="37"/>
  <c r="G51" i="37"/>
  <c r="BE51" i="37"/>
  <c r="AW51" i="37"/>
  <c r="AE51" i="37"/>
  <c r="Y51" i="37"/>
  <c r="AC51" i="37"/>
  <c r="BK51" i="37"/>
  <c r="BC51" i="37"/>
  <c r="W51" i="37"/>
  <c r="AQ51" i="37"/>
  <c r="S51" i="37"/>
  <c r="BA51" i="37"/>
  <c r="BU51" i="37"/>
  <c r="AA50" i="33"/>
  <c r="AI49" i="33"/>
  <c r="AQ49" i="33"/>
  <c r="BI50" i="37"/>
  <c r="BQ50" i="37"/>
  <c r="AA50" i="37"/>
  <c r="AS50" i="37"/>
  <c r="AU50" i="37"/>
  <c r="U50" i="37"/>
  <c r="AM50" i="33"/>
  <c r="C53" i="51"/>
  <c r="Z50" i="33"/>
  <c r="AE50" i="37"/>
  <c r="Q50" i="37"/>
  <c r="J50" i="33"/>
  <c r="H50" i="33"/>
  <c r="Y50" i="37"/>
  <c r="AM50" i="37"/>
  <c r="BO50" i="37"/>
  <c r="BS50" i="37"/>
  <c r="AN49" i="33"/>
  <c r="C50" i="33"/>
  <c r="AO50" i="37"/>
  <c r="AY50" i="37"/>
  <c r="S50" i="37"/>
  <c r="BE50" i="37"/>
  <c r="O50" i="37"/>
  <c r="BU50" i="37"/>
  <c r="AH50" i="33"/>
  <c r="BM50" i="37"/>
  <c r="X49" i="33"/>
  <c r="AF49" i="33"/>
  <c r="R50" i="33"/>
  <c r="T49" i="33"/>
  <c r="E49" i="33"/>
  <c r="C50" i="37"/>
  <c r="BA50" i="37"/>
  <c r="I50" i="37"/>
  <c r="AC50" i="37"/>
  <c r="M50" i="37"/>
  <c r="AG50" i="37"/>
  <c r="BG50" i="37"/>
  <c r="AK50" i="37"/>
  <c r="AW50" i="37"/>
  <c r="W50" i="33"/>
  <c r="A52" i="33"/>
  <c r="BK50" i="37"/>
  <c r="K50" i="37"/>
  <c r="AA49" i="33"/>
  <c r="G50" i="37"/>
  <c r="BC50" i="37"/>
  <c r="W50" i="37"/>
  <c r="AE50" i="33"/>
  <c r="M50" i="33"/>
  <c r="O49" i="33"/>
  <c r="S52" i="32" l="1"/>
  <c r="M52" i="32"/>
  <c r="U52" i="32"/>
  <c r="Q52" i="32"/>
  <c r="O52" i="32"/>
  <c r="A53" i="32"/>
  <c r="K52" i="32"/>
  <c r="I52" i="32"/>
  <c r="C52" i="32"/>
  <c r="G52" i="32"/>
  <c r="CA52" i="37"/>
  <c r="C51" i="33"/>
  <c r="AN51" i="33"/>
  <c r="E51" i="37"/>
  <c r="AF50" i="33"/>
  <c r="O51" i="37"/>
  <c r="Q51" i="37"/>
  <c r="O50" i="33"/>
  <c r="AQ51" i="33"/>
  <c r="M51" i="33"/>
  <c r="AP51" i="33"/>
  <c r="AO51" i="37"/>
  <c r="AU51" i="37"/>
  <c r="U51" i="37"/>
  <c r="H51" i="33"/>
  <c r="AE51" i="33"/>
  <c r="E50" i="33"/>
  <c r="AM52" i="33"/>
  <c r="C52" i="33"/>
  <c r="A53" i="33"/>
  <c r="M52" i="33"/>
  <c r="AN50" i="33"/>
  <c r="AY51" i="37"/>
  <c r="X50" i="33"/>
  <c r="AI51" i="33"/>
  <c r="AH51" i="33"/>
  <c r="T50" i="33"/>
  <c r="Z51" i="33"/>
  <c r="W51" i="33"/>
  <c r="C51" i="37"/>
  <c r="AI52" i="37"/>
  <c r="A53" i="37"/>
  <c r="AI51" i="37"/>
  <c r="BQ51" i="37"/>
  <c r="AS51" i="37"/>
  <c r="AI50" i="33"/>
  <c r="BM51" i="37"/>
  <c r="BG51" i="37"/>
  <c r="T51" i="33"/>
  <c r="R51" i="33"/>
  <c r="C54" i="51"/>
  <c r="AM51" i="33"/>
  <c r="AQ50" i="33"/>
  <c r="AK51" i="37"/>
  <c r="K51" i="37"/>
  <c r="E52" i="32" l="1"/>
  <c r="Q53" i="32"/>
  <c r="U53" i="32"/>
  <c r="I53" i="32"/>
  <c r="A54" i="32"/>
  <c r="M53" i="32"/>
  <c r="K53" i="32"/>
  <c r="G53" i="32"/>
  <c r="C53" i="32"/>
  <c r="S53" i="32"/>
  <c r="E53" i="32"/>
  <c r="O53" i="32"/>
  <c r="CA53" i="37"/>
  <c r="BO52" i="37"/>
  <c r="G52" i="37"/>
  <c r="AA52" i="37"/>
  <c r="BQ52" i="37"/>
  <c r="AE52" i="37"/>
  <c r="AO52" i="37"/>
  <c r="BC52" i="37"/>
  <c r="X52" i="33"/>
  <c r="BM52" i="37"/>
  <c r="U52" i="37"/>
  <c r="AK52" i="37"/>
  <c r="AS52" i="37"/>
  <c r="AA51" i="33"/>
  <c r="H52" i="33"/>
  <c r="R52" i="33"/>
  <c r="BE53" i="37"/>
  <c r="BK53" i="37"/>
  <c r="BG53" i="37"/>
  <c r="BA53" i="37"/>
  <c r="C53" i="37"/>
  <c r="O53" i="37"/>
  <c r="Y53" i="37"/>
  <c r="S53" i="37"/>
  <c r="M53" i="37"/>
  <c r="BU53" i="37"/>
  <c r="AY53" i="37"/>
  <c r="Q53" i="37"/>
  <c r="AG53" i="37"/>
  <c r="I53" i="37"/>
  <c r="AQ53" i="37"/>
  <c r="W53" i="37"/>
  <c r="A54" i="37"/>
  <c r="AC53" i="37"/>
  <c r="BI52" i="37"/>
  <c r="BU52" i="37"/>
  <c r="Q52" i="37"/>
  <c r="E52" i="37"/>
  <c r="AY52" i="37"/>
  <c r="AE52" i="33"/>
  <c r="AN52" i="33"/>
  <c r="BG52" i="37"/>
  <c r="AG52" i="37"/>
  <c r="AU52" i="37"/>
  <c r="AW52" i="37"/>
  <c r="O52" i="33"/>
  <c r="AF51" i="33"/>
  <c r="AP52" i="33"/>
  <c r="W52" i="37"/>
  <c r="BS52" i="37"/>
  <c r="X51" i="33"/>
  <c r="J52" i="33"/>
  <c r="BK52" i="37"/>
  <c r="Y52" i="37"/>
  <c r="S52" i="37"/>
  <c r="BE52" i="37"/>
  <c r="O51" i="33"/>
  <c r="W52" i="33"/>
  <c r="AQ52" i="37"/>
  <c r="C52" i="37"/>
  <c r="BA52" i="37"/>
  <c r="Z52" i="33"/>
  <c r="J51" i="33"/>
  <c r="AM52" i="37"/>
  <c r="C55" i="51"/>
  <c r="I52" i="37"/>
  <c r="AC52" i="37"/>
  <c r="M52" i="37"/>
  <c r="K52" i="37"/>
  <c r="O52" i="37"/>
  <c r="A54" i="33"/>
  <c r="AP53" i="33"/>
  <c r="H53" i="33"/>
  <c r="E51" i="33"/>
  <c r="AH52" i="33"/>
  <c r="A55" i="32" l="1"/>
  <c r="S54" i="32"/>
  <c r="U54" i="32"/>
  <c r="I54" i="32"/>
  <c r="O54" i="32"/>
  <c r="C54" i="32"/>
  <c r="M54" i="32"/>
  <c r="G54" i="32"/>
  <c r="Q54" i="32"/>
  <c r="K54" i="32"/>
  <c r="E54" i="32"/>
  <c r="CA54" i="37"/>
  <c r="R53" i="33"/>
  <c r="AM53" i="33"/>
  <c r="W53" i="33"/>
  <c r="AF52" i="33"/>
  <c r="BQ53" i="37"/>
  <c r="BM53" i="37"/>
  <c r="Z53" i="33"/>
  <c r="O53" i="33"/>
  <c r="M53" i="33"/>
  <c r="C53" i="33"/>
  <c r="AF53" i="33"/>
  <c r="AE53" i="33"/>
  <c r="J53" i="33"/>
  <c r="AE53" i="37"/>
  <c r="K53" i="37"/>
  <c r="AU53" i="37"/>
  <c r="AA53" i="33"/>
  <c r="C56" i="51"/>
  <c r="AA52" i="33"/>
  <c r="AK53" i="37"/>
  <c r="E52" i="33"/>
  <c r="AQ52" i="33"/>
  <c r="AA53" i="37"/>
  <c r="G53" i="37"/>
  <c r="AM53" i="37"/>
  <c r="BC53" i="37"/>
  <c r="AS53" i="37"/>
  <c r="E53" i="37"/>
  <c r="A55" i="33"/>
  <c r="AI53" i="37"/>
  <c r="AW53" i="37"/>
  <c r="U53" i="37"/>
  <c r="T52" i="33"/>
  <c r="BO53" i="37"/>
  <c r="AI52" i="33"/>
  <c r="BI53" i="37"/>
  <c r="AO53" i="37"/>
  <c r="AH53" i="33"/>
  <c r="A55" i="37"/>
  <c r="BS53" i="37"/>
  <c r="A56" i="32" l="1"/>
  <c r="Q55" i="32"/>
  <c r="K55" i="32"/>
  <c r="E55" i="32"/>
  <c r="C55" i="32"/>
  <c r="S55" i="32"/>
  <c r="I55" i="32"/>
  <c r="U55" i="32"/>
  <c r="G55" i="32"/>
  <c r="O55" i="32"/>
  <c r="M55" i="32"/>
  <c r="CA55" i="37"/>
  <c r="BK54" i="37"/>
  <c r="Q54" i="37"/>
  <c r="AM55" i="33"/>
  <c r="M55" i="33"/>
  <c r="W55" i="33"/>
  <c r="Z55" i="33"/>
  <c r="C55" i="33"/>
  <c r="A56" i="33"/>
  <c r="AH54" i="33"/>
  <c r="AA54" i="37"/>
  <c r="BM54" i="37"/>
  <c r="C57" i="51"/>
  <c r="M54" i="33"/>
  <c r="AW54" i="37"/>
  <c r="BU54" i="37"/>
  <c r="BG54" i="37"/>
  <c r="Y55" i="37"/>
  <c r="AS55" i="37"/>
  <c r="AY55" i="37"/>
  <c r="K55" i="37"/>
  <c r="AM55" i="37"/>
  <c r="S55" i="37"/>
  <c r="BS55" i="37"/>
  <c r="U55" i="37"/>
  <c r="E55" i="37"/>
  <c r="O55" i="37"/>
  <c r="AU55" i="37"/>
  <c r="AQ55" i="37"/>
  <c r="BE55" i="37"/>
  <c r="A56" i="37"/>
  <c r="BI55" i="37"/>
  <c r="AI55" i="37"/>
  <c r="AA55" i="37"/>
  <c r="C54" i="37"/>
  <c r="BE54" i="37"/>
  <c r="R54" i="33"/>
  <c r="AE54" i="37"/>
  <c r="AM54" i="33"/>
  <c r="T53" i="33"/>
  <c r="BI54" i="37"/>
  <c r="S54" i="37"/>
  <c r="H54" i="33"/>
  <c r="BC54" i="37"/>
  <c r="O54" i="37"/>
  <c r="AC54" i="37"/>
  <c r="K54" i="37"/>
  <c r="AI53" i="33"/>
  <c r="W54" i="37"/>
  <c r="BA54" i="37"/>
  <c r="AY54" i="37"/>
  <c r="AO54" i="37"/>
  <c r="BQ54" i="37"/>
  <c r="AU54" i="37"/>
  <c r="Z54" i="33"/>
  <c r="H55" i="33"/>
  <c r="AN53" i="33"/>
  <c r="AM54" i="37"/>
  <c r="Y54" i="37"/>
  <c r="E54" i="37"/>
  <c r="X53" i="33"/>
  <c r="U54" i="37"/>
  <c r="AN54" i="33"/>
  <c r="AP54" i="33"/>
  <c r="AQ53" i="33"/>
  <c r="I54" i="37"/>
  <c r="AQ54" i="37"/>
  <c r="AK54" i="37"/>
  <c r="AI54" i="37"/>
  <c r="AE54" i="33"/>
  <c r="G54" i="37"/>
  <c r="BO54" i="37"/>
  <c r="AS54" i="37"/>
  <c r="BS54" i="37"/>
  <c r="M54" i="37"/>
  <c r="C54" i="33"/>
  <c r="W54" i="33"/>
  <c r="E53" i="33"/>
  <c r="AG54" i="37"/>
  <c r="U56" i="32" l="1"/>
  <c r="O56" i="32"/>
  <c r="K56" i="32"/>
  <c r="E56" i="32"/>
  <c r="I56" i="32"/>
  <c r="S56" i="32"/>
  <c r="A57" i="32"/>
  <c r="M56" i="32"/>
  <c r="G56" i="32"/>
  <c r="Q56" i="32"/>
  <c r="C56" i="32"/>
  <c r="CA56" i="37"/>
  <c r="AQ54" i="33"/>
  <c r="BM55" i="37"/>
  <c r="T55" i="33"/>
  <c r="R55" i="33"/>
  <c r="AW56" i="37"/>
  <c r="AG56" i="37"/>
  <c r="BU56" i="37"/>
  <c r="BA56" i="37"/>
  <c r="BS56" i="37"/>
  <c r="BG56" i="37"/>
  <c r="A57" i="37"/>
  <c r="BM56" i="37"/>
  <c r="BI56" i="37"/>
  <c r="M55" i="37"/>
  <c r="AK55" i="37"/>
  <c r="AW55" i="37"/>
  <c r="AE55" i="37"/>
  <c r="BK55" i="37"/>
  <c r="X54" i="33"/>
  <c r="T54" i="33"/>
  <c r="AG55" i="37"/>
  <c r="BC55" i="37"/>
  <c r="BQ55" i="37"/>
  <c r="C58" i="51"/>
  <c r="AA54" i="33"/>
  <c r="AO55" i="37"/>
  <c r="BU55" i="37"/>
  <c r="O55" i="33"/>
  <c r="G55" i="37"/>
  <c r="Q55" i="37"/>
  <c r="AI54" i="33"/>
  <c r="AH55" i="33"/>
  <c r="E54" i="33"/>
  <c r="BO55" i="37"/>
  <c r="AF54" i="33"/>
  <c r="I55" i="37"/>
  <c r="C55" i="37"/>
  <c r="A57" i="33"/>
  <c r="AE56" i="33"/>
  <c r="AC55" i="37"/>
  <c r="BG55" i="37"/>
  <c r="E55" i="33"/>
  <c r="AP55" i="33"/>
  <c r="BA55" i="37"/>
  <c r="O54" i="33"/>
  <c r="W55" i="37"/>
  <c r="AE55" i="33"/>
  <c r="J54" i="33"/>
  <c r="S57" i="32" l="1"/>
  <c r="M57" i="32"/>
  <c r="A58" i="32"/>
  <c r="K57" i="32"/>
  <c r="G57" i="32"/>
  <c r="C57" i="32"/>
  <c r="E57" i="32"/>
  <c r="U57" i="32"/>
  <c r="Q57" i="32"/>
  <c r="O57" i="32"/>
  <c r="I57" i="32"/>
  <c r="CA57" i="37"/>
  <c r="H56" i="33"/>
  <c r="AQ56" i="33"/>
  <c r="AP56" i="33"/>
  <c r="AI55" i="33"/>
  <c r="W56" i="37"/>
  <c r="K56" i="37"/>
  <c r="S56" i="37"/>
  <c r="AF55" i="33"/>
  <c r="AN55" i="33"/>
  <c r="M56" i="33"/>
  <c r="X55" i="33"/>
  <c r="BS57" i="37"/>
  <c r="AS57" i="37"/>
  <c r="BU57" i="37"/>
  <c r="AY57" i="37"/>
  <c r="BO57" i="37"/>
  <c r="M57" i="37"/>
  <c r="A58" i="37"/>
  <c r="W57" i="37"/>
  <c r="AK57" i="37"/>
  <c r="AU57" i="37"/>
  <c r="AE57" i="37"/>
  <c r="BQ57" i="37"/>
  <c r="AY56" i="37"/>
  <c r="BK56" i="37"/>
  <c r="R56" i="33"/>
  <c r="C59" i="51"/>
  <c r="J55" i="33"/>
  <c r="AU56" i="37"/>
  <c r="G56" i="37"/>
  <c r="AS56" i="37"/>
  <c r="AI56" i="37"/>
  <c r="AQ55" i="33"/>
  <c r="W56" i="33"/>
  <c r="AH56" i="33"/>
  <c r="O56" i="37"/>
  <c r="BQ56" i="37"/>
  <c r="BO56" i="37"/>
  <c r="C56" i="37"/>
  <c r="E56" i="37"/>
  <c r="AM56" i="37"/>
  <c r="Q56" i="37"/>
  <c r="Z56" i="33"/>
  <c r="AA56" i="37"/>
  <c r="AC56" i="37"/>
  <c r="M56" i="37"/>
  <c r="AE56" i="37"/>
  <c r="AM56" i="33"/>
  <c r="AA55" i="33"/>
  <c r="Y56" i="37"/>
  <c r="BE56" i="37"/>
  <c r="I56" i="37"/>
  <c r="C56" i="33"/>
  <c r="C57" i="33"/>
  <c r="A58" i="33"/>
  <c r="AP57" i="33"/>
  <c r="M57" i="33"/>
  <c r="U56" i="37"/>
  <c r="AO56" i="37"/>
  <c r="AQ56" i="37"/>
  <c r="AK56" i="37"/>
  <c r="BC56" i="37"/>
  <c r="O58" i="32" l="1"/>
  <c r="A59" i="32"/>
  <c r="U58" i="32"/>
  <c r="K58" i="32"/>
  <c r="C58" i="32"/>
  <c r="G58" i="32"/>
  <c r="M58" i="32"/>
  <c r="E58" i="32"/>
  <c r="S58" i="32"/>
  <c r="Q58" i="32"/>
  <c r="CA58" i="37"/>
  <c r="A59" i="33"/>
  <c r="AE58" i="33"/>
  <c r="AP58" i="33"/>
  <c r="R58" i="33"/>
  <c r="M58" i="33"/>
  <c r="AH57" i="33"/>
  <c r="S57" i="37"/>
  <c r="E57" i="37"/>
  <c r="AM57" i="37"/>
  <c r="I57" i="37"/>
  <c r="AQ57" i="37"/>
  <c r="H57" i="33"/>
  <c r="AI56" i="33"/>
  <c r="E56" i="33"/>
  <c r="C60" i="51"/>
  <c r="T56" i="33"/>
  <c r="BC57" i="37"/>
  <c r="AA57" i="37"/>
  <c r="C57" i="37"/>
  <c r="BA57" i="37"/>
  <c r="G57" i="37"/>
  <c r="AG57" i="37"/>
  <c r="O56" i="33"/>
  <c r="K57" i="37"/>
  <c r="AI57" i="37"/>
  <c r="AA56" i="33"/>
  <c r="BG57" i="37"/>
  <c r="AW57" i="37"/>
  <c r="J56" i="33"/>
  <c r="X57" i="33"/>
  <c r="Y57" i="37"/>
  <c r="AO57" i="37"/>
  <c r="AC57" i="37"/>
  <c r="BM57" i="37"/>
  <c r="Z57" i="33"/>
  <c r="W57" i="33"/>
  <c r="R57" i="33"/>
  <c r="Q57" i="37"/>
  <c r="BI57" i="37"/>
  <c r="BK57" i="37"/>
  <c r="AE57" i="33"/>
  <c r="AN56" i="33"/>
  <c r="U57" i="37"/>
  <c r="AF56" i="33"/>
  <c r="AM57" i="33"/>
  <c r="X56" i="33"/>
  <c r="BE57" i="37"/>
  <c r="W58" i="37"/>
  <c r="Q58" i="37"/>
  <c r="A59" i="37"/>
  <c r="AG58" i="37"/>
  <c r="O57" i="37"/>
  <c r="Q59" i="32" l="1"/>
  <c r="E59" i="32"/>
  <c r="U59" i="32"/>
  <c r="C59" i="32"/>
  <c r="K59" i="32"/>
  <c r="G59" i="32"/>
  <c r="S59" i="32"/>
  <c r="O59" i="32"/>
  <c r="I59" i="32"/>
  <c r="M59" i="32"/>
  <c r="A60" i="32"/>
  <c r="I58" i="32"/>
  <c r="CA59" i="37"/>
  <c r="AA58" i="37"/>
  <c r="AS58" i="37"/>
  <c r="AW58" i="37"/>
  <c r="BG58" i="37"/>
  <c r="AI58" i="37"/>
  <c r="AN58" i="33"/>
  <c r="AM58" i="33"/>
  <c r="Y58" i="37"/>
  <c r="E58" i="37"/>
  <c r="BE58" i="37"/>
  <c r="U58" i="37"/>
  <c r="AI57" i="33"/>
  <c r="AK58" i="37"/>
  <c r="AQ58" i="37"/>
  <c r="BS58" i="37"/>
  <c r="I58" i="37"/>
  <c r="S58" i="37"/>
  <c r="C58" i="37"/>
  <c r="AM58" i="37"/>
  <c r="AO58" i="37"/>
  <c r="O58" i="37"/>
  <c r="AF57" i="33"/>
  <c r="AE58" i="37"/>
  <c r="AY58" i="37"/>
  <c r="C58" i="33"/>
  <c r="G58" i="37"/>
  <c r="BC58" i="37"/>
  <c r="AA57" i="33"/>
  <c r="H58" i="33"/>
  <c r="K58" i="37"/>
  <c r="M58" i="37"/>
  <c r="AC58" i="37"/>
  <c r="BU58" i="37"/>
  <c r="J57" i="33"/>
  <c r="O57" i="33"/>
  <c r="C61" i="51"/>
  <c r="AU58" i="37"/>
  <c r="W58" i="33"/>
  <c r="A60" i="33"/>
  <c r="BQ58" i="37"/>
  <c r="BO58" i="37"/>
  <c r="U59" i="37"/>
  <c r="AS59" i="37"/>
  <c r="A60" i="37"/>
  <c r="AA59" i="37"/>
  <c r="AQ57" i="33"/>
  <c r="BI58" i="37"/>
  <c r="BM58" i="37"/>
  <c r="E57" i="33"/>
  <c r="Z58" i="33"/>
  <c r="AN57" i="33"/>
  <c r="BK58" i="37"/>
  <c r="BA58" i="37"/>
  <c r="AH58" i="33"/>
  <c r="T57" i="33"/>
  <c r="C60" i="32" l="1"/>
  <c r="A61" i="32"/>
  <c r="Q60" i="32"/>
  <c r="E60" i="32"/>
  <c r="U60" i="32"/>
  <c r="S60" i="32"/>
  <c r="G60" i="32"/>
  <c r="I60" i="32"/>
  <c r="O60" i="32"/>
  <c r="K60" i="32"/>
  <c r="CA60" i="37"/>
  <c r="BA59" i="37"/>
  <c r="G59" i="37"/>
  <c r="AI59" i="37"/>
  <c r="BQ59" i="37"/>
  <c r="C59" i="33"/>
  <c r="AH59" i="33"/>
  <c r="O58" i="33"/>
  <c r="O59" i="37"/>
  <c r="AM59" i="33"/>
  <c r="M59" i="33"/>
  <c r="C62" i="51"/>
  <c r="BC59" i="37"/>
  <c r="AQ58" i="33"/>
  <c r="J58" i="33"/>
  <c r="BG59" i="37"/>
  <c r="AI58" i="33"/>
  <c r="BO59" i="37"/>
  <c r="E59" i="37"/>
  <c r="Z59" i="33"/>
  <c r="AK59" i="37"/>
  <c r="AA58" i="33"/>
  <c r="AQ59" i="37"/>
  <c r="BM59" i="37"/>
  <c r="H59" i="33"/>
  <c r="BE59" i="37"/>
  <c r="T58" i="33"/>
  <c r="E58" i="33"/>
  <c r="AO59" i="37"/>
  <c r="AC59" i="37"/>
  <c r="AU59" i="37"/>
  <c r="AM59" i="37"/>
  <c r="BK59" i="37"/>
  <c r="AP59" i="33"/>
  <c r="X58" i="33"/>
  <c r="C59" i="37"/>
  <c r="AW59" i="37"/>
  <c r="M59" i="37"/>
  <c r="S59" i="37"/>
  <c r="I59" i="37"/>
  <c r="W60" i="33"/>
  <c r="C60" i="33"/>
  <c r="A61" i="33"/>
  <c r="R60" i="33"/>
  <c r="AE60" i="33"/>
  <c r="BU59" i="37"/>
  <c r="BI59" i="37"/>
  <c r="BS59" i="37"/>
  <c r="Q59" i="37"/>
  <c r="AU60" i="37"/>
  <c r="AG60" i="37"/>
  <c r="W60" i="37"/>
  <c r="A61" i="37"/>
  <c r="BA60" i="37"/>
  <c r="G60" i="37"/>
  <c r="AC60" i="37"/>
  <c r="O60" i="37"/>
  <c r="C60" i="37"/>
  <c r="Q60" i="37"/>
  <c r="AW60" i="37"/>
  <c r="W59" i="33"/>
  <c r="AG59" i="37"/>
  <c r="AY59" i="37"/>
  <c r="AF58" i="33"/>
  <c r="K59" i="37"/>
  <c r="AE59" i="37"/>
  <c r="Y59" i="37"/>
  <c r="W59" i="37"/>
  <c r="AE59" i="33"/>
  <c r="R59" i="33"/>
  <c r="M60" i="32" l="1"/>
  <c r="G61" i="32"/>
  <c r="C61" i="32"/>
  <c r="I61" i="32"/>
  <c r="O61" i="32"/>
  <c r="Q61" i="32"/>
  <c r="S61" i="32"/>
  <c r="E61" i="32"/>
  <c r="M61" i="32"/>
  <c r="U61" i="32"/>
  <c r="K61" i="32"/>
  <c r="A62" i="32"/>
  <c r="CA61" i="37"/>
  <c r="AM60" i="37"/>
  <c r="AO60" i="37"/>
  <c r="AN59" i="33"/>
  <c r="AF59" i="33"/>
  <c r="AA60" i="37"/>
  <c r="X59" i="33"/>
  <c r="AP60" i="33"/>
  <c r="H60" i="33"/>
  <c r="AA59" i="33"/>
  <c r="T59" i="33"/>
  <c r="BQ60" i="37"/>
  <c r="BU60" i="37"/>
  <c r="O59" i="33"/>
  <c r="AI60" i="37"/>
  <c r="AE61" i="33"/>
  <c r="C61" i="33"/>
  <c r="A62" i="33"/>
  <c r="AP61" i="33"/>
  <c r="AQ59" i="33"/>
  <c r="AK60" i="37"/>
  <c r="J59" i="33"/>
  <c r="BM60" i="37"/>
  <c r="C63" i="51"/>
  <c r="AH60" i="33"/>
  <c r="AS60" i="37"/>
  <c r="AY60" i="37"/>
  <c r="U60" i="37"/>
  <c r="Y60" i="37"/>
  <c r="Z60" i="33"/>
  <c r="E60" i="37"/>
  <c r="BK60" i="37"/>
  <c r="X60" i="33"/>
  <c r="BE60" i="37"/>
  <c r="M60" i="33"/>
  <c r="E59" i="33"/>
  <c r="AE60" i="37"/>
  <c r="BS60" i="37"/>
  <c r="AM60" i="33"/>
  <c r="AQ60" i="37"/>
  <c r="AI59" i="33"/>
  <c r="S60" i="37"/>
  <c r="K60" i="37"/>
  <c r="BG60" i="37"/>
  <c r="BI60" i="37"/>
  <c r="A62" i="37"/>
  <c r="G61" i="37"/>
  <c r="BO60" i="37"/>
  <c r="M60" i="37"/>
  <c r="I60" i="37"/>
  <c r="BC60" i="37"/>
  <c r="O62" i="32" l="1"/>
  <c r="A63" i="32"/>
  <c r="I62" i="32"/>
  <c r="S62" i="32"/>
  <c r="M62" i="32"/>
  <c r="Q62" i="32"/>
  <c r="G62" i="32"/>
  <c r="K62" i="32"/>
  <c r="E62" i="32"/>
  <c r="CA62" i="37"/>
  <c r="BK61" i="37"/>
  <c r="AO61" i="37"/>
  <c r="O61" i="33"/>
  <c r="AA61" i="37"/>
  <c r="O61" i="37"/>
  <c r="BS61" i="37"/>
  <c r="K61" i="37"/>
  <c r="AG62" i="37"/>
  <c r="AY62" i="37"/>
  <c r="BC62" i="37"/>
  <c r="BQ62" i="37"/>
  <c r="AS62" i="37"/>
  <c r="I62" i="37"/>
  <c r="AE62" i="37"/>
  <c r="AC62" i="37"/>
  <c r="E62" i="37"/>
  <c r="BU62" i="37"/>
  <c r="M62" i="37"/>
  <c r="C62" i="37"/>
  <c r="BM62" i="37"/>
  <c r="BO62" i="37"/>
  <c r="AI62" i="37"/>
  <c r="Q62" i="37"/>
  <c r="A63" i="37"/>
  <c r="BE62" i="37"/>
  <c r="O62" i="37"/>
  <c r="BI62" i="37"/>
  <c r="AA62" i="37"/>
  <c r="BA61" i="37"/>
  <c r="W61" i="33"/>
  <c r="BO61" i="37"/>
  <c r="O60" i="33"/>
  <c r="AQ61" i="37"/>
  <c r="AK61" i="37"/>
  <c r="I61" i="37"/>
  <c r="T60" i="33"/>
  <c r="M61" i="37"/>
  <c r="BG61" i="37"/>
  <c r="Y61" i="37"/>
  <c r="J60" i="33"/>
  <c r="E60" i="33"/>
  <c r="AQ61" i="33"/>
  <c r="R62" i="33"/>
  <c r="A63" i="33"/>
  <c r="H62" i="33"/>
  <c r="C62" i="33"/>
  <c r="AY61" i="37"/>
  <c r="BM61" i="37"/>
  <c r="Q61" i="37"/>
  <c r="AI61" i="37"/>
  <c r="AN61" i="33"/>
  <c r="AM61" i="33"/>
  <c r="AH61" i="33"/>
  <c r="BQ61" i="37"/>
  <c r="BE61" i="37"/>
  <c r="AC61" i="37"/>
  <c r="E61" i="37"/>
  <c r="BU61" i="37"/>
  <c r="C64" i="51"/>
  <c r="BC61" i="37"/>
  <c r="AI60" i="33"/>
  <c r="AS61" i="37"/>
  <c r="S61" i="37"/>
  <c r="BI61" i="37"/>
  <c r="AA60" i="33"/>
  <c r="AQ60" i="33"/>
  <c r="R61" i="33"/>
  <c r="C61" i="37"/>
  <c r="AW61" i="37"/>
  <c r="AU61" i="37"/>
  <c r="AM61" i="37"/>
  <c r="AG61" i="37"/>
  <c r="U61" i="37"/>
  <c r="W61" i="37"/>
  <c r="Z61" i="33"/>
  <c r="AE61" i="37"/>
  <c r="AN60" i="33"/>
  <c r="AF60" i="33"/>
  <c r="H61" i="33"/>
  <c r="M61" i="33"/>
  <c r="M63" i="32" l="1"/>
  <c r="A64" i="32"/>
  <c r="C63" i="32"/>
  <c r="G63" i="32"/>
  <c r="E63" i="32"/>
  <c r="S63" i="32"/>
  <c r="K63" i="32"/>
  <c r="I63" i="32"/>
  <c r="U63" i="32"/>
  <c r="Q63" i="32"/>
  <c r="O63" i="32"/>
  <c r="C62" i="32"/>
  <c r="U62" i="32"/>
  <c r="CA63" i="37"/>
  <c r="AF61" i="33"/>
  <c r="E61" i="33"/>
  <c r="Y62" i="37"/>
  <c r="AU62" i="37"/>
  <c r="BS62" i="37"/>
  <c r="AK62" i="37"/>
  <c r="AH62" i="33"/>
  <c r="W62" i="33"/>
  <c r="AI61" i="33"/>
  <c r="AM62" i="33"/>
  <c r="AW62" i="37"/>
  <c r="AE62" i="33"/>
  <c r="U62" i="37"/>
  <c r="BA62" i="37"/>
  <c r="S62" i="37"/>
  <c r="C65" i="51"/>
  <c r="T61" i="33"/>
  <c r="M62" i="33"/>
  <c r="BG62" i="37"/>
  <c r="BK62" i="37"/>
  <c r="K62" i="37"/>
  <c r="AQ62" i="37"/>
  <c r="X61" i="33"/>
  <c r="G62" i="37"/>
  <c r="A64" i="37"/>
  <c r="AA61" i="33"/>
  <c r="Z62" i="33"/>
  <c r="A64" i="33"/>
  <c r="AP63" i="33"/>
  <c r="J61" i="33"/>
  <c r="AO62" i="37"/>
  <c r="AM62" i="37"/>
  <c r="W62" i="37"/>
  <c r="AP62" i="33"/>
  <c r="S64" i="32" l="1"/>
  <c r="M64" i="32"/>
  <c r="I64" i="32"/>
  <c r="U64" i="32"/>
  <c r="A65" i="32"/>
  <c r="Q64" i="32"/>
  <c r="C64" i="32"/>
  <c r="E64" i="32"/>
  <c r="O64" i="32"/>
  <c r="K64" i="32"/>
  <c r="G64" i="32"/>
  <c r="CA64" i="37"/>
  <c r="M63" i="33"/>
  <c r="E63" i="37"/>
  <c r="BE63" i="37"/>
  <c r="U63" i="37"/>
  <c r="AN62" i="33"/>
  <c r="AA62" i="33"/>
  <c r="BQ63" i="37"/>
  <c r="BG63" i="37"/>
  <c r="AI63" i="37"/>
  <c r="BU63" i="37"/>
  <c r="K63" i="37"/>
  <c r="O62" i="33"/>
  <c r="W63" i="33"/>
  <c r="AM63" i="33"/>
  <c r="T63" i="33"/>
  <c r="S63" i="37"/>
  <c r="AC63" i="37"/>
  <c r="BA63" i="37"/>
  <c r="AA63" i="37"/>
  <c r="AU63" i="37"/>
  <c r="BI63" i="37"/>
  <c r="T62" i="33"/>
  <c r="AI62" i="33"/>
  <c r="BC63" i="37"/>
  <c r="BS63" i="37"/>
  <c r="AE63" i="33"/>
  <c r="Y63" i="37"/>
  <c r="AG63" i="37"/>
  <c r="AF62" i="33"/>
  <c r="AO63" i="37"/>
  <c r="AQ63" i="37"/>
  <c r="I63" i="37"/>
  <c r="Q63" i="37"/>
  <c r="AY63" i="37"/>
  <c r="AK63" i="37"/>
  <c r="G63" i="37"/>
  <c r="BM63" i="37"/>
  <c r="J62" i="33"/>
  <c r="C63" i="33"/>
  <c r="AH64" i="33"/>
  <c r="A65" i="33"/>
  <c r="Z63" i="33"/>
  <c r="AM63" i="37"/>
  <c r="BI64" i="37"/>
  <c r="A65" i="37"/>
  <c r="AS64" i="37"/>
  <c r="AW64" i="37"/>
  <c r="AC64" i="37"/>
  <c r="W63" i="37"/>
  <c r="O63" i="37"/>
  <c r="C63" i="37"/>
  <c r="AQ62" i="33"/>
  <c r="C66" i="51"/>
  <c r="H63" i="33"/>
  <c r="BO63" i="37"/>
  <c r="AH63" i="33"/>
  <c r="AW63" i="37"/>
  <c r="AS63" i="37"/>
  <c r="BK63" i="37"/>
  <c r="AE63" i="37"/>
  <c r="M63" i="37"/>
  <c r="R63" i="33"/>
  <c r="E62" i="33"/>
  <c r="X62" i="33"/>
  <c r="M65" i="32" l="1"/>
  <c r="K65" i="32"/>
  <c r="C65" i="32"/>
  <c r="I65" i="32"/>
  <c r="S65" i="32"/>
  <c r="Q65" i="32"/>
  <c r="E65" i="32"/>
  <c r="A66" i="32"/>
  <c r="G65" i="32"/>
  <c r="O65" i="32"/>
  <c r="CA65" i="37"/>
  <c r="BO65" i="37"/>
  <c r="BQ65" i="37"/>
  <c r="E65" i="37"/>
  <c r="BS65" i="37"/>
  <c r="I65" i="37"/>
  <c r="A66" i="37"/>
  <c r="S65" i="37"/>
  <c r="W65" i="37"/>
  <c r="BG65" i="37"/>
  <c r="Q65" i="37"/>
  <c r="AI65" i="37"/>
  <c r="Q64" i="37"/>
  <c r="W64" i="33"/>
  <c r="AO64" i="37"/>
  <c r="BA64" i="37"/>
  <c r="AI64" i="37"/>
  <c r="Y64" i="37"/>
  <c r="E64" i="37"/>
  <c r="AE64" i="37"/>
  <c r="AM64" i="37"/>
  <c r="AF64" i="33"/>
  <c r="AE64" i="33"/>
  <c r="AY64" i="37"/>
  <c r="Z64" i="33"/>
  <c r="BQ64" i="37"/>
  <c r="W64" i="37"/>
  <c r="AQ63" i="33"/>
  <c r="BU64" i="37"/>
  <c r="BE64" i="37"/>
  <c r="AI63" i="33"/>
  <c r="BG64" i="37"/>
  <c r="BO64" i="37"/>
  <c r="AE65" i="33"/>
  <c r="R65" i="33"/>
  <c r="AM65" i="33"/>
  <c r="C65" i="33"/>
  <c r="A66" i="33"/>
  <c r="J63" i="33"/>
  <c r="AM64" i="33"/>
  <c r="G64" i="37"/>
  <c r="K64" i="37"/>
  <c r="BS64" i="37"/>
  <c r="AG64" i="37"/>
  <c r="BK64" i="37"/>
  <c r="AQ64" i="37"/>
  <c r="C64" i="33"/>
  <c r="AY65" i="37"/>
  <c r="X63" i="33"/>
  <c r="BC64" i="37"/>
  <c r="AA64" i="37"/>
  <c r="S64" i="37"/>
  <c r="O64" i="37"/>
  <c r="I64" i="37"/>
  <c r="M64" i="37"/>
  <c r="BM64" i="37"/>
  <c r="Y65" i="37"/>
  <c r="AN63" i="33"/>
  <c r="O63" i="33"/>
  <c r="C64" i="37"/>
  <c r="AU64" i="37"/>
  <c r="AP64" i="33"/>
  <c r="AA63" i="33"/>
  <c r="U64" i="37"/>
  <c r="C67" i="51"/>
  <c r="J64" i="33"/>
  <c r="H64" i="33"/>
  <c r="R64" i="33"/>
  <c r="E63" i="33"/>
  <c r="AK64" i="37"/>
  <c r="AF63" i="33"/>
  <c r="M64" i="33"/>
  <c r="U65" i="32" l="1"/>
  <c r="E66" i="32"/>
  <c r="Q66" i="32"/>
  <c r="A67" i="32"/>
  <c r="O66" i="32"/>
  <c r="M66" i="32"/>
  <c r="U66" i="32"/>
  <c r="K66" i="32"/>
  <c r="S66" i="32"/>
  <c r="I66" i="32"/>
  <c r="G66" i="32"/>
  <c r="C66" i="32"/>
  <c r="CA66" i="37"/>
  <c r="AN64" i="33"/>
  <c r="K65" i="37"/>
  <c r="AG65" i="37"/>
  <c r="BU65" i="37"/>
  <c r="AC65" i="37"/>
  <c r="AF65" i="33"/>
  <c r="X64" i="33"/>
  <c r="G65" i="37"/>
  <c r="AO65" i="37"/>
  <c r="O65" i="37"/>
  <c r="AQ65" i="33"/>
  <c r="AP65" i="33"/>
  <c r="AS65" i="37"/>
  <c r="M65" i="37"/>
  <c r="C65" i="37"/>
  <c r="E64" i="33"/>
  <c r="T64" i="33"/>
  <c r="BE65" i="37"/>
  <c r="AU65" i="37"/>
  <c r="AK65" i="37"/>
  <c r="AA64" i="33"/>
  <c r="AH65" i="33"/>
  <c r="W65" i="33"/>
  <c r="BA65" i="37"/>
  <c r="AA65" i="37"/>
  <c r="BC65" i="37"/>
  <c r="AQ64" i="33"/>
  <c r="AM66" i="33"/>
  <c r="A67" i="33"/>
  <c r="Z66" i="33"/>
  <c r="M65" i="33"/>
  <c r="AQ65" i="37"/>
  <c r="AM65" i="37"/>
  <c r="BI65" i="37"/>
  <c r="BM65" i="37"/>
  <c r="O64" i="33"/>
  <c r="Z65" i="33"/>
  <c r="AI64" i="33"/>
  <c r="BK65" i="37"/>
  <c r="I66" i="37"/>
  <c r="AE66" i="37"/>
  <c r="A67" i="37"/>
  <c r="AW65" i="37"/>
  <c r="C68" i="51"/>
  <c r="H65" i="33"/>
  <c r="AE65" i="37"/>
  <c r="U65" i="37"/>
  <c r="Q67" i="32" l="1"/>
  <c r="M67" i="32"/>
  <c r="E67" i="32"/>
  <c r="U67" i="32"/>
  <c r="O67" i="32"/>
  <c r="A68" i="32"/>
  <c r="K67" i="32"/>
  <c r="I67" i="32"/>
  <c r="C67" i="32"/>
  <c r="S67" i="32"/>
  <c r="G67" i="32"/>
  <c r="CA67" i="37"/>
  <c r="AM66" i="37"/>
  <c r="BS66" i="37"/>
  <c r="Q67" i="37"/>
  <c r="AC67" i="37"/>
  <c r="C67" i="37"/>
  <c r="BI67" i="37"/>
  <c r="BG67" i="37"/>
  <c r="AS67" i="37"/>
  <c r="BE67" i="37"/>
  <c r="AU67" i="37"/>
  <c r="M67" i="37"/>
  <c r="AE67" i="37"/>
  <c r="AQ67" i="37"/>
  <c r="Y67" i="37"/>
  <c r="A68" i="37"/>
  <c r="BM67" i="37"/>
  <c r="BK67" i="37"/>
  <c r="I67" i="37"/>
  <c r="BA67" i="37"/>
  <c r="BO67" i="37"/>
  <c r="AG67" i="37"/>
  <c r="AY67" i="37"/>
  <c r="E67" i="37"/>
  <c r="AA66" i="37"/>
  <c r="BC66" i="37"/>
  <c r="C66" i="33"/>
  <c r="AI66" i="33"/>
  <c r="S66" i="37"/>
  <c r="AU66" i="37"/>
  <c r="BE66" i="37"/>
  <c r="BG66" i="37"/>
  <c r="AQ66" i="37"/>
  <c r="W66" i="33"/>
  <c r="H66" i="33"/>
  <c r="AP66" i="33"/>
  <c r="K66" i="37"/>
  <c r="Y66" i="37"/>
  <c r="M66" i="33"/>
  <c r="R66" i="33"/>
  <c r="AI65" i="33"/>
  <c r="T65" i="33"/>
  <c r="BQ66" i="37"/>
  <c r="BA66" i="37"/>
  <c r="C69" i="51"/>
  <c r="AW66" i="37"/>
  <c r="W66" i="37"/>
  <c r="C66" i="37"/>
  <c r="BK66" i="37"/>
  <c r="M66" i="37"/>
  <c r="AN65" i="33"/>
  <c r="G66" i="37"/>
  <c r="BO66" i="37"/>
  <c r="AO66" i="37"/>
  <c r="AA65" i="33"/>
  <c r="AE66" i="33"/>
  <c r="BU66" i="37"/>
  <c r="E66" i="37"/>
  <c r="AI66" i="37"/>
  <c r="BI66" i="37"/>
  <c r="AC66" i="37"/>
  <c r="AM67" i="33"/>
  <c r="AE67" i="33"/>
  <c r="A68" i="33"/>
  <c r="M67" i="33"/>
  <c r="AS66" i="37"/>
  <c r="AK66" i="37"/>
  <c r="O66" i="37"/>
  <c r="U66" i="37"/>
  <c r="BM66" i="37"/>
  <c r="AY66" i="37"/>
  <c r="O65" i="33"/>
  <c r="AH66" i="33"/>
  <c r="Q66" i="37"/>
  <c r="AG66" i="37"/>
  <c r="E65" i="33"/>
  <c r="J65" i="33"/>
  <c r="X65" i="33"/>
  <c r="S68" i="32" l="1"/>
  <c r="U68" i="32"/>
  <c r="I68" i="32"/>
  <c r="Q68" i="32"/>
  <c r="E68" i="32"/>
  <c r="C68" i="32"/>
  <c r="M68" i="32"/>
  <c r="G68" i="32"/>
  <c r="A69" i="32"/>
  <c r="O68" i="32"/>
  <c r="K68" i="32"/>
  <c r="CA68" i="37"/>
  <c r="J66" i="33"/>
  <c r="AA67" i="37"/>
  <c r="AW67" i="37"/>
  <c r="AM67" i="37"/>
  <c r="AN66" i="33"/>
  <c r="E66" i="33"/>
  <c r="U67" i="37"/>
  <c r="AP67" i="33"/>
  <c r="C70" i="51"/>
  <c r="AA66" i="33"/>
  <c r="A69" i="33"/>
  <c r="AH68" i="33"/>
  <c r="AP68" i="33"/>
  <c r="AM68" i="33"/>
  <c r="AQ66" i="33"/>
  <c r="W67" i="37"/>
  <c r="AK67" i="37"/>
  <c r="S67" i="37"/>
  <c r="BS67" i="37"/>
  <c r="C67" i="33"/>
  <c r="R67" i="33"/>
  <c r="X66" i="33"/>
  <c r="H67" i="33"/>
  <c r="AF66" i="33"/>
  <c r="K67" i="37"/>
  <c r="BC67" i="37"/>
  <c r="O67" i="37"/>
  <c r="AH67" i="33"/>
  <c r="O66" i="33"/>
  <c r="Z67" i="33"/>
  <c r="AO67" i="37"/>
  <c r="AI68" i="37"/>
  <c r="BO68" i="37"/>
  <c r="A69" i="37"/>
  <c r="BQ67" i="37"/>
  <c r="W67" i="33"/>
  <c r="T66" i="33"/>
  <c r="G67" i="37"/>
  <c r="AI67" i="37"/>
  <c r="BU67" i="37"/>
  <c r="G69" i="32" l="1"/>
  <c r="M69" i="32"/>
  <c r="K69" i="32"/>
  <c r="A70" i="32"/>
  <c r="O69" i="32"/>
  <c r="C69" i="32"/>
  <c r="I69" i="32"/>
  <c r="E69" i="32"/>
  <c r="U69" i="32"/>
  <c r="S69" i="32"/>
  <c r="Q69" i="32"/>
  <c r="CA69" i="37"/>
  <c r="AU68" i="37"/>
  <c r="AA68" i="37"/>
  <c r="K68" i="37"/>
  <c r="J67" i="33"/>
  <c r="AP69" i="33"/>
  <c r="AH69" i="33"/>
  <c r="A70" i="33"/>
  <c r="U68" i="37"/>
  <c r="T67" i="33"/>
  <c r="AY68" i="37"/>
  <c r="W68" i="37"/>
  <c r="X68" i="33"/>
  <c r="AQ67" i="33"/>
  <c r="AC68" i="37"/>
  <c r="AN67" i="33"/>
  <c r="AE68" i="37"/>
  <c r="O68" i="37"/>
  <c r="BK68" i="37"/>
  <c r="AN68" i="33"/>
  <c r="H68" i="33"/>
  <c r="C71" i="51"/>
  <c r="BA68" i="37"/>
  <c r="BE68" i="37"/>
  <c r="BM68" i="37"/>
  <c r="X67" i="33"/>
  <c r="E68" i="33"/>
  <c r="AE68" i="33"/>
  <c r="BI68" i="37"/>
  <c r="C68" i="33"/>
  <c r="AS68" i="37"/>
  <c r="I68" i="37"/>
  <c r="G68" i="37"/>
  <c r="S68" i="37"/>
  <c r="O67" i="33"/>
  <c r="BS68" i="37"/>
  <c r="AQ68" i="33"/>
  <c r="E67" i="33"/>
  <c r="BU68" i="37"/>
  <c r="M68" i="37"/>
  <c r="AI67" i="33"/>
  <c r="BG68" i="37"/>
  <c r="BC68" i="37"/>
  <c r="AQ68" i="37"/>
  <c r="E68" i="37"/>
  <c r="W68" i="33"/>
  <c r="Z68" i="33"/>
  <c r="R68" i="33"/>
  <c r="BQ68" i="37"/>
  <c r="AM68" i="37"/>
  <c r="AG68" i="37"/>
  <c r="Y68" i="37"/>
  <c r="C68" i="37"/>
  <c r="AW68" i="37"/>
  <c r="AA67" i="33"/>
  <c r="AF67" i="33"/>
  <c r="M68" i="33"/>
  <c r="AC69" i="37"/>
  <c r="A70" i="37"/>
  <c r="Q69" i="37"/>
  <c r="AY69" i="37"/>
  <c r="AE69" i="37"/>
  <c r="O69" i="37"/>
  <c r="AO68" i="37"/>
  <c r="Q68" i="37"/>
  <c r="AK68" i="37"/>
  <c r="Q70" i="32" l="1"/>
  <c r="I70" i="32"/>
  <c r="E70" i="32"/>
  <c r="M70" i="32"/>
  <c r="U70" i="32"/>
  <c r="O70" i="32"/>
  <c r="S70" i="32"/>
  <c r="A71" i="32"/>
  <c r="G70" i="32"/>
  <c r="C70" i="32"/>
  <c r="K70" i="32"/>
  <c r="CA70" i="37"/>
  <c r="E69" i="37"/>
  <c r="BM69" i="37"/>
  <c r="AW69" i="37"/>
  <c r="AG69" i="37"/>
  <c r="BQ69" i="37"/>
  <c r="BO69" i="37"/>
  <c r="AM69" i="33"/>
  <c r="AM69" i="37"/>
  <c r="AK69" i="37"/>
  <c r="U69" i="37"/>
  <c r="M69" i="33"/>
  <c r="AI69" i="37"/>
  <c r="AI68" i="33"/>
  <c r="C72" i="51"/>
  <c r="Z69" i="33"/>
  <c r="BU69" i="37"/>
  <c r="T68" i="33"/>
  <c r="AF68" i="33"/>
  <c r="R69" i="33"/>
  <c r="H69" i="33"/>
  <c r="K69" i="37"/>
  <c r="AU69" i="37"/>
  <c r="I69" i="37"/>
  <c r="BC69" i="37"/>
  <c r="BS69" i="37"/>
  <c r="G69" i="37"/>
  <c r="BA69" i="37"/>
  <c r="C70" i="33"/>
  <c r="AH70" i="33"/>
  <c r="A71" i="33"/>
  <c r="W69" i="33"/>
  <c r="AG70" i="37"/>
  <c r="BM70" i="37"/>
  <c r="AA70" i="37"/>
  <c r="I70" i="37"/>
  <c r="BQ70" i="37"/>
  <c r="AE70" i="37"/>
  <c r="A71" i="37"/>
  <c r="BK70" i="37"/>
  <c r="AA68" i="33"/>
  <c r="AQ69" i="37"/>
  <c r="M69" i="37"/>
  <c r="BE69" i="37"/>
  <c r="J68" i="33"/>
  <c r="BK69" i="37"/>
  <c r="C69" i="37"/>
  <c r="BI69" i="37"/>
  <c r="S69" i="37"/>
  <c r="AS69" i="37"/>
  <c r="AE69" i="33"/>
  <c r="C69" i="33"/>
  <c r="AA69" i="37"/>
  <c r="BG69" i="37"/>
  <c r="AO69" i="37"/>
  <c r="O68" i="33"/>
  <c r="Y69" i="37"/>
  <c r="W69" i="37"/>
  <c r="S71" i="32" l="1"/>
  <c r="M71" i="32"/>
  <c r="A72" i="32"/>
  <c r="G71" i="32"/>
  <c r="I71" i="32"/>
  <c r="U71" i="32"/>
  <c r="C71" i="32"/>
  <c r="Q71" i="32"/>
  <c r="O71" i="32"/>
  <c r="K71" i="32"/>
  <c r="CA71" i="37"/>
  <c r="AK70" i="37"/>
  <c r="M70" i="33"/>
  <c r="BU70" i="37"/>
  <c r="T69" i="33"/>
  <c r="BG70" i="37"/>
  <c r="AW70" i="37"/>
  <c r="AM70" i="33"/>
  <c r="AQ69" i="33"/>
  <c r="S70" i="37"/>
  <c r="W70" i="37"/>
  <c r="Y70" i="37"/>
  <c r="K70" i="37"/>
  <c r="AQ70" i="33"/>
  <c r="AP70" i="33"/>
  <c r="AC70" i="37"/>
  <c r="BS70" i="37"/>
  <c r="E70" i="33"/>
  <c r="AS70" i="37"/>
  <c r="E70" i="37"/>
  <c r="BO70" i="37"/>
  <c r="U70" i="37"/>
  <c r="C70" i="37"/>
  <c r="BC70" i="37"/>
  <c r="C73" i="51"/>
  <c r="O69" i="33"/>
  <c r="BA70" i="37"/>
  <c r="AA69" i="33"/>
  <c r="AN69" i="33"/>
  <c r="AM70" i="37"/>
  <c r="BM71" i="37"/>
  <c r="A72" i="37"/>
  <c r="Q71" i="37"/>
  <c r="BK71" i="37"/>
  <c r="I71" i="37"/>
  <c r="K71" i="37"/>
  <c r="BE71" i="37"/>
  <c r="AW71" i="37"/>
  <c r="O70" i="37"/>
  <c r="X69" i="33"/>
  <c r="W70" i="33"/>
  <c r="AF69" i="33"/>
  <c r="J69" i="33"/>
  <c r="R70" i="33"/>
  <c r="AQ70" i="37"/>
  <c r="AO70" i="37"/>
  <c r="Q70" i="37"/>
  <c r="E69" i="33"/>
  <c r="M70" i="37"/>
  <c r="AE71" i="33"/>
  <c r="M71" i="33"/>
  <c r="A72" i="33"/>
  <c r="W71" i="33"/>
  <c r="Z70" i="33"/>
  <c r="H70" i="33"/>
  <c r="AU70" i="37"/>
  <c r="AI69" i="33"/>
  <c r="AY70" i="37"/>
  <c r="BE70" i="37"/>
  <c r="G70" i="37"/>
  <c r="BI70" i="37"/>
  <c r="AE70" i="33"/>
  <c r="AI70" i="37"/>
  <c r="E71" i="32" l="1"/>
  <c r="U72" i="32"/>
  <c r="C72" i="32"/>
  <c r="G72" i="32"/>
  <c r="Q72" i="32"/>
  <c r="M72" i="32"/>
  <c r="O72" i="32"/>
  <c r="E72" i="32"/>
  <c r="A73" i="32"/>
  <c r="K72" i="32"/>
  <c r="S72" i="32"/>
  <c r="CA72" i="37"/>
  <c r="BU71" i="37"/>
  <c r="BO71" i="37"/>
  <c r="O71" i="37"/>
  <c r="AI71" i="37"/>
  <c r="R71" i="33"/>
  <c r="AE71" i="37"/>
  <c r="AM71" i="37"/>
  <c r="AU71" i="37"/>
  <c r="O70" i="33"/>
  <c r="AI71" i="33"/>
  <c r="AH71" i="33"/>
  <c r="AA71" i="33"/>
  <c r="AP71" i="33"/>
  <c r="AY71" i="37"/>
  <c r="S71" i="37"/>
  <c r="J70" i="33"/>
  <c r="AA70" i="33"/>
  <c r="AF71" i="33"/>
  <c r="AG71" i="37"/>
  <c r="BG71" i="37"/>
  <c r="AK71" i="37"/>
  <c r="BC71" i="37"/>
  <c r="T70" i="33"/>
  <c r="Z71" i="33"/>
  <c r="Z72" i="33"/>
  <c r="M72" i="33"/>
  <c r="H72" i="33"/>
  <c r="A73" i="33"/>
  <c r="C72" i="33"/>
  <c r="U71" i="37"/>
  <c r="AC71" i="37"/>
  <c r="AS71" i="37"/>
  <c r="AN70" i="33"/>
  <c r="AF70" i="33"/>
  <c r="X70" i="33"/>
  <c r="AQ71" i="37"/>
  <c r="E71" i="37"/>
  <c r="Y71" i="37"/>
  <c r="BQ71" i="37"/>
  <c r="G71" i="37"/>
  <c r="H71" i="33"/>
  <c r="AA71" i="37"/>
  <c r="M71" i="37"/>
  <c r="BI71" i="37"/>
  <c r="BE72" i="37"/>
  <c r="AE72" i="37"/>
  <c r="A73" i="37"/>
  <c r="S72" i="37"/>
  <c r="BI72" i="37"/>
  <c r="AQ72" i="37"/>
  <c r="M72" i="37"/>
  <c r="BS71" i="37"/>
  <c r="BA71" i="37"/>
  <c r="C71" i="33"/>
  <c r="AI70" i="33"/>
  <c r="W71" i="37"/>
  <c r="AO71" i="37"/>
  <c r="C74" i="51"/>
  <c r="C71" i="37"/>
  <c r="AM71" i="33"/>
  <c r="A74" i="32" l="1"/>
  <c r="K73" i="32"/>
  <c r="S73" i="32"/>
  <c r="I73" i="32"/>
  <c r="E73" i="32"/>
  <c r="O73" i="32"/>
  <c r="Q73" i="32"/>
  <c r="C73" i="32"/>
  <c r="U73" i="32"/>
  <c r="M73" i="32"/>
  <c r="G73" i="32"/>
  <c r="I72" i="32"/>
  <c r="CA73" i="37"/>
  <c r="E71" i="33"/>
  <c r="AU72" i="37"/>
  <c r="BM72" i="37"/>
  <c r="K72" i="37"/>
  <c r="BG72" i="37"/>
  <c r="Q72" i="37"/>
  <c r="T71" i="33"/>
  <c r="BQ72" i="37"/>
  <c r="AY72" i="37"/>
  <c r="X72" i="33"/>
  <c r="W72" i="33"/>
  <c r="AO72" i="37"/>
  <c r="AN71" i="33"/>
  <c r="O71" i="33"/>
  <c r="R73" i="33"/>
  <c r="A74" i="33"/>
  <c r="AH73" i="33"/>
  <c r="O72" i="33"/>
  <c r="W72" i="37"/>
  <c r="BS72" i="37"/>
  <c r="BK72" i="37"/>
  <c r="BO72" i="37"/>
  <c r="AW72" i="37"/>
  <c r="AK72" i="37"/>
  <c r="AM72" i="33"/>
  <c r="BC72" i="37"/>
  <c r="O72" i="37"/>
  <c r="AE72" i="33"/>
  <c r="AQ71" i="33"/>
  <c r="Y72" i="37"/>
  <c r="AI72" i="37"/>
  <c r="BA72" i="37"/>
  <c r="U72" i="37"/>
  <c r="E72" i="37"/>
  <c r="A74" i="37"/>
  <c r="BM73" i="37"/>
  <c r="K73" i="37"/>
  <c r="I72" i="37"/>
  <c r="AG72" i="37"/>
  <c r="R72" i="33"/>
  <c r="C75" i="51"/>
  <c r="AS72" i="37"/>
  <c r="AM72" i="37"/>
  <c r="BU72" i="37"/>
  <c r="AC72" i="37"/>
  <c r="AH72" i="33"/>
  <c r="AP72" i="33"/>
  <c r="AA72" i="37"/>
  <c r="G72" i="37"/>
  <c r="J71" i="33"/>
  <c r="T72" i="33"/>
  <c r="X71" i="33"/>
  <c r="C72" i="37"/>
  <c r="M74" i="32" l="1"/>
  <c r="K74" i="32"/>
  <c r="G74" i="32"/>
  <c r="I74" i="32"/>
  <c r="U74" i="32"/>
  <c r="A75" i="32"/>
  <c r="E74" i="32"/>
  <c r="Q74" i="32"/>
  <c r="C74" i="32"/>
  <c r="S74" i="32"/>
  <c r="O74" i="32"/>
  <c r="CA74" i="37"/>
  <c r="Q73" i="37"/>
  <c r="AY73" i="37"/>
  <c r="I73" i="37"/>
  <c r="AA72" i="33"/>
  <c r="AI72" i="33"/>
  <c r="BE73" i="37"/>
  <c r="AQ73" i="37"/>
  <c r="AF72" i="33"/>
  <c r="BS73" i="37"/>
  <c r="AP73" i="33"/>
  <c r="E72" i="33"/>
  <c r="S73" i="37"/>
  <c r="AM73" i="37"/>
  <c r="M73" i="37"/>
  <c r="Y73" i="37"/>
  <c r="AW74" i="37"/>
  <c r="E74" i="37"/>
  <c r="O74" i="37"/>
  <c r="A75" i="37"/>
  <c r="AU74" i="37"/>
  <c r="BQ74" i="37"/>
  <c r="AE74" i="37"/>
  <c r="C74" i="37"/>
  <c r="BE74" i="37"/>
  <c r="I74" i="37"/>
  <c r="AK74" i="37"/>
  <c r="AO74" i="37"/>
  <c r="AI73" i="37"/>
  <c r="BQ73" i="37"/>
  <c r="BC73" i="37"/>
  <c r="AC73" i="37"/>
  <c r="J72" i="33"/>
  <c r="A75" i="33"/>
  <c r="M74" i="33"/>
  <c r="Z74" i="33"/>
  <c r="W74" i="33"/>
  <c r="BK73" i="37"/>
  <c r="BI73" i="37"/>
  <c r="W73" i="37"/>
  <c r="AN72" i="33"/>
  <c r="AS73" i="37"/>
  <c r="C76" i="51"/>
  <c r="BU73" i="37"/>
  <c r="M73" i="33"/>
  <c r="AQ72" i="33"/>
  <c r="E73" i="37"/>
  <c r="BG73" i="37"/>
  <c r="U73" i="37"/>
  <c r="BA73" i="37"/>
  <c r="Z73" i="33"/>
  <c r="C73" i="37"/>
  <c r="AK73" i="37"/>
  <c r="AE73" i="37"/>
  <c r="O73" i="37"/>
  <c r="AG73" i="37"/>
  <c r="AU73" i="37"/>
  <c r="AW73" i="37"/>
  <c r="AM73" i="33"/>
  <c r="E73" i="33"/>
  <c r="C73" i="33"/>
  <c r="BO73" i="37"/>
  <c r="AA73" i="37"/>
  <c r="AO73" i="37"/>
  <c r="G73" i="37"/>
  <c r="W73" i="33"/>
  <c r="H73" i="33"/>
  <c r="AE73" i="33"/>
  <c r="Q75" i="32" l="1"/>
  <c r="C75" i="32"/>
  <c r="G75" i="32"/>
  <c r="A76" i="32"/>
  <c r="O75" i="32"/>
  <c r="I75" i="32"/>
  <c r="E75" i="32"/>
  <c r="M75" i="32"/>
  <c r="S75" i="32"/>
  <c r="U75" i="32"/>
  <c r="K75" i="32"/>
  <c r="CA75" i="37"/>
  <c r="AA74" i="33"/>
  <c r="AE74" i="33"/>
  <c r="G74" i="37"/>
  <c r="Y74" i="37"/>
  <c r="AN73" i="33"/>
  <c r="O74" i="33"/>
  <c r="A76" i="33"/>
  <c r="W75" i="33"/>
  <c r="U74" i="37"/>
  <c r="M74" i="37"/>
  <c r="AC74" i="37"/>
  <c r="BS74" i="37"/>
  <c r="BA74" i="37"/>
  <c r="AH74" i="33"/>
  <c r="C74" i="33"/>
  <c r="AY74" i="37"/>
  <c r="S74" i="37"/>
  <c r="O73" i="33"/>
  <c r="C77" i="51"/>
  <c r="BC74" i="37"/>
  <c r="BK74" i="37"/>
  <c r="BM74" i="37"/>
  <c r="BO74" i="37"/>
  <c r="T73" i="33"/>
  <c r="AI73" i="33"/>
  <c r="X73" i="33"/>
  <c r="AM74" i="33"/>
  <c r="T74" i="33"/>
  <c r="R74" i="33"/>
  <c r="K74" i="37"/>
  <c r="BG75" i="37"/>
  <c r="AG75" i="37"/>
  <c r="O75" i="37"/>
  <c r="AA75" i="37"/>
  <c r="A76" i="37"/>
  <c r="AI75" i="37"/>
  <c r="AA74" i="37"/>
  <c r="Q74" i="37"/>
  <c r="AI74" i="37"/>
  <c r="AQ74" i="37"/>
  <c r="AM74" i="37"/>
  <c r="AQ73" i="33"/>
  <c r="AA73" i="33"/>
  <c r="J73" i="33"/>
  <c r="AP74" i="33"/>
  <c r="AS74" i="37"/>
  <c r="W74" i="37"/>
  <c r="AG74" i="37"/>
  <c r="BG74" i="37"/>
  <c r="X74" i="33"/>
  <c r="H74" i="33"/>
  <c r="BI74" i="37"/>
  <c r="BU74" i="37"/>
  <c r="AF73" i="33"/>
  <c r="G76" i="32" l="1"/>
  <c r="U76" i="32"/>
  <c r="M76" i="32"/>
  <c r="C76" i="32"/>
  <c r="A77" i="32"/>
  <c r="I76" i="32"/>
  <c r="K76" i="32"/>
  <c r="Q76" i="32"/>
  <c r="E76" i="32"/>
  <c r="S76" i="32"/>
  <c r="O76" i="32"/>
  <c r="CA76" i="37"/>
  <c r="AK75" i="37"/>
  <c r="AW75" i="37"/>
  <c r="BS75" i="37"/>
  <c r="AQ75" i="37"/>
  <c r="AC75" i="37"/>
  <c r="AI75" i="33"/>
  <c r="G75" i="37"/>
  <c r="Z75" i="33"/>
  <c r="AQ74" i="33"/>
  <c r="BE75" i="37"/>
  <c r="AS75" i="37"/>
  <c r="AY75" i="37"/>
  <c r="X75" i="33"/>
  <c r="U75" i="37"/>
  <c r="BK75" i="37"/>
  <c r="AN74" i="33"/>
  <c r="I75" i="37"/>
  <c r="AM75" i="37"/>
  <c r="AH75" i="33"/>
  <c r="AE76" i="33"/>
  <c r="C76" i="33"/>
  <c r="Z76" i="33"/>
  <c r="A77" i="33"/>
  <c r="BO75" i="37"/>
  <c r="BU76" i="37"/>
  <c r="U76" i="37"/>
  <c r="BI76" i="37"/>
  <c r="A77" i="37"/>
  <c r="AY76" i="37"/>
  <c r="G76" i="37"/>
  <c r="Q76" i="37"/>
  <c r="AO76" i="37"/>
  <c r="S76" i="37"/>
  <c r="K76" i="37"/>
  <c r="M75" i="37"/>
  <c r="S75" i="37"/>
  <c r="BQ75" i="37"/>
  <c r="C75" i="33"/>
  <c r="Y75" i="37"/>
  <c r="E75" i="37"/>
  <c r="BA75" i="37"/>
  <c r="C78" i="51"/>
  <c r="E74" i="33"/>
  <c r="H75" i="33"/>
  <c r="H76" i="33"/>
  <c r="K75" i="37"/>
  <c r="BU75" i="37"/>
  <c r="AO75" i="37"/>
  <c r="AI74" i="33"/>
  <c r="AP75" i="33"/>
  <c r="AE75" i="33"/>
  <c r="BM75" i="37"/>
  <c r="BI75" i="37"/>
  <c r="C75" i="37"/>
  <c r="W75" i="37"/>
  <c r="BC75" i="37"/>
  <c r="AM75" i="33"/>
  <c r="M75" i="33"/>
  <c r="J74" i="33"/>
  <c r="AE75" i="37"/>
  <c r="AU75" i="37"/>
  <c r="Q75" i="37"/>
  <c r="R75" i="33"/>
  <c r="AF74" i="33"/>
  <c r="Q77" i="32" l="1"/>
  <c r="U77" i="32"/>
  <c r="A78" i="32"/>
  <c r="K77" i="32"/>
  <c r="C77" i="32"/>
  <c r="I77" i="32"/>
  <c r="S77" i="32"/>
  <c r="O77" i="32"/>
  <c r="E77" i="32"/>
  <c r="M77" i="32"/>
  <c r="G77" i="32"/>
  <c r="CA77" i="37"/>
  <c r="W76" i="37"/>
  <c r="C76" i="37"/>
  <c r="X76" i="33"/>
  <c r="O76" i="33"/>
  <c r="M76" i="33"/>
  <c r="W76" i="33"/>
  <c r="AS76" i="37"/>
  <c r="AF75" i="33"/>
  <c r="C79" i="51"/>
  <c r="BM76" i="37"/>
  <c r="E76" i="37"/>
  <c r="AQ76" i="33"/>
  <c r="AP76" i="33"/>
  <c r="Y76" i="37"/>
  <c r="AQ75" i="33"/>
  <c r="AN75" i="33"/>
  <c r="J75" i="33"/>
  <c r="AK76" i="37"/>
  <c r="AA76" i="37"/>
  <c r="AG76" i="37"/>
  <c r="BG76" i="37"/>
  <c r="AH77" i="33"/>
  <c r="R77" i="33"/>
  <c r="Z77" i="33"/>
  <c r="A78" i="33"/>
  <c r="AM77" i="33"/>
  <c r="E75" i="33"/>
  <c r="BQ76" i="37"/>
  <c r="AM76" i="37"/>
  <c r="AC76" i="37"/>
  <c r="AW76" i="37"/>
  <c r="BK76" i="37"/>
  <c r="O75" i="33"/>
  <c r="O76" i="37"/>
  <c r="AI76" i="37"/>
  <c r="M76" i="37"/>
  <c r="AE76" i="37"/>
  <c r="AH76" i="33"/>
  <c r="AA75" i="33"/>
  <c r="I76" i="37"/>
  <c r="BC76" i="37"/>
  <c r="AU76" i="37"/>
  <c r="BE76" i="37"/>
  <c r="BO76" i="37"/>
  <c r="AM76" i="33"/>
  <c r="BS76" i="37"/>
  <c r="T75" i="33"/>
  <c r="BA76" i="37"/>
  <c r="AQ76" i="37"/>
  <c r="A78" i="37"/>
  <c r="I77" i="37"/>
  <c r="BS77" i="37"/>
  <c r="R76" i="33"/>
  <c r="U78" i="32" l="1"/>
  <c r="E78" i="32"/>
  <c r="Q78" i="32"/>
  <c r="I78" i="32"/>
  <c r="S78" i="32"/>
  <c r="O78" i="32"/>
  <c r="C78" i="32"/>
  <c r="M78" i="32"/>
  <c r="K78" i="32"/>
  <c r="G78" i="32"/>
  <c r="A79" i="32"/>
  <c r="CA78" i="37"/>
  <c r="AC77" i="37"/>
  <c r="BE77" i="37"/>
  <c r="BO77" i="37"/>
  <c r="BC77" i="37"/>
  <c r="BU77" i="37"/>
  <c r="AI77" i="37"/>
  <c r="H77" i="33"/>
  <c r="AP77" i="33"/>
  <c r="C80" i="51"/>
  <c r="O77" i="37"/>
  <c r="S77" i="37"/>
  <c r="C77" i="37"/>
  <c r="AO77" i="37"/>
  <c r="G77" i="37"/>
  <c r="U77" i="37"/>
  <c r="J76" i="33"/>
  <c r="AY77" i="37"/>
  <c r="W77" i="33"/>
  <c r="AF76" i="33"/>
  <c r="AU77" i="37"/>
  <c r="BI77" i="37"/>
  <c r="T76" i="33"/>
  <c r="BK77" i="37"/>
  <c r="Q77" i="37"/>
  <c r="BQ77" i="37"/>
  <c r="BG77" i="37"/>
  <c r="W77" i="37"/>
  <c r="AI77" i="33"/>
  <c r="AM77" i="37"/>
  <c r="AG77" i="37"/>
  <c r="AQ77" i="37"/>
  <c r="E76" i="33"/>
  <c r="M77" i="33"/>
  <c r="BM77" i="37"/>
  <c r="BA77" i="37"/>
  <c r="AS77" i="37"/>
  <c r="E77" i="37"/>
  <c r="AM78" i="37"/>
  <c r="A79" i="37"/>
  <c r="BE78" i="37"/>
  <c r="AG78" i="37"/>
  <c r="Q78" i="37"/>
  <c r="M78" i="37"/>
  <c r="Y78" i="37"/>
  <c r="U78" i="37"/>
  <c r="AS78" i="37"/>
  <c r="K78" i="37"/>
  <c r="AW78" i="37"/>
  <c r="AA77" i="37"/>
  <c r="AA76" i="33"/>
  <c r="E77" i="33"/>
  <c r="C77" i="33"/>
  <c r="AW77" i="37"/>
  <c r="AE77" i="37"/>
  <c r="AK77" i="37"/>
  <c r="AE77" i="33"/>
  <c r="M77" i="37"/>
  <c r="K77" i="37"/>
  <c r="AN76" i="33"/>
  <c r="AI76" i="33"/>
  <c r="A79" i="33"/>
  <c r="Y77" i="37"/>
  <c r="G79" i="32" l="1"/>
  <c r="O79" i="32"/>
  <c r="C79" i="32"/>
  <c r="K79" i="32"/>
  <c r="S79" i="32"/>
  <c r="U79" i="32"/>
  <c r="E79" i="32"/>
  <c r="I79" i="32"/>
  <c r="A80" i="32"/>
  <c r="M79" i="32"/>
  <c r="CA79" i="37"/>
  <c r="AH78" i="33"/>
  <c r="C78" i="37"/>
  <c r="AC78" i="37"/>
  <c r="AU78" i="37"/>
  <c r="O77" i="33"/>
  <c r="T77" i="33"/>
  <c r="AP78" i="33"/>
  <c r="BC78" i="37"/>
  <c r="E78" i="33"/>
  <c r="C78" i="33"/>
  <c r="X78" i="33"/>
  <c r="W78" i="33"/>
  <c r="BA78" i="37"/>
  <c r="AA78" i="37"/>
  <c r="M78" i="33"/>
  <c r="AF77" i="33"/>
  <c r="BO78" i="37"/>
  <c r="AI78" i="37"/>
  <c r="BS78" i="37"/>
  <c r="AM78" i="33"/>
  <c r="AE78" i="37"/>
  <c r="BQ78" i="37"/>
  <c r="E78" i="37"/>
  <c r="AN77" i="33"/>
  <c r="J77" i="33"/>
  <c r="S78" i="37"/>
  <c r="AF78" i="33"/>
  <c r="AE78" i="33"/>
  <c r="AO78" i="37"/>
  <c r="U79" i="37"/>
  <c r="AE79" i="37"/>
  <c r="E79" i="37"/>
  <c r="BQ79" i="37"/>
  <c r="AI79" i="37"/>
  <c r="AC79" i="37"/>
  <c r="BG79" i="37"/>
  <c r="BI79" i="37"/>
  <c r="AK79" i="37"/>
  <c r="A80" i="37"/>
  <c r="AQ77" i="33"/>
  <c r="O78" i="37"/>
  <c r="BU78" i="37"/>
  <c r="R78" i="33"/>
  <c r="AA77" i="33"/>
  <c r="G78" i="37"/>
  <c r="C81" i="51"/>
  <c r="BK78" i="37"/>
  <c r="X77" i="33"/>
  <c r="Z78" i="33"/>
  <c r="A80" i="33"/>
  <c r="W79" i="33"/>
  <c r="BG78" i="37"/>
  <c r="H78" i="33"/>
  <c r="BI78" i="37"/>
  <c r="AK78" i="37"/>
  <c r="I78" i="37"/>
  <c r="AQ78" i="37"/>
  <c r="W78" i="37"/>
  <c r="AY78" i="37"/>
  <c r="BM78" i="37"/>
  <c r="Q79" i="32" l="1"/>
  <c r="K80" i="32"/>
  <c r="I80" i="32"/>
  <c r="C80" i="32"/>
  <c r="A81" i="32"/>
  <c r="S80" i="32"/>
  <c r="G80" i="32"/>
  <c r="Q80" i="32"/>
  <c r="O80" i="32"/>
  <c r="M80" i="32"/>
  <c r="CA80" i="37"/>
  <c r="O79" i="33"/>
  <c r="Y79" i="37"/>
  <c r="BU79" i="37"/>
  <c r="AU79" i="37"/>
  <c r="C79" i="37"/>
  <c r="Q79" i="37"/>
  <c r="BM79" i="37"/>
  <c r="BO79" i="37"/>
  <c r="I79" i="37"/>
  <c r="AM79" i="37"/>
  <c r="T78" i="33"/>
  <c r="O80" i="37"/>
  <c r="AA80" i="37"/>
  <c r="A81" i="37"/>
  <c r="BU80" i="37"/>
  <c r="U80" i="37"/>
  <c r="K80" i="37"/>
  <c r="BC80" i="37"/>
  <c r="BI80" i="37"/>
  <c r="AY80" i="37"/>
  <c r="Y80" i="37"/>
  <c r="AS80" i="37"/>
  <c r="AK80" i="37"/>
  <c r="W80" i="37"/>
  <c r="AC80" i="37"/>
  <c r="BK80" i="37"/>
  <c r="BS80" i="37"/>
  <c r="AA79" i="37"/>
  <c r="H79" i="33"/>
  <c r="AM79" i="33"/>
  <c r="O78" i="33"/>
  <c r="R79" i="33"/>
  <c r="M79" i="33"/>
  <c r="AP79" i="33"/>
  <c r="AE79" i="33"/>
  <c r="AQ78" i="33"/>
  <c r="AQ79" i="37"/>
  <c r="K79" i="37"/>
  <c r="BC79" i="37"/>
  <c r="G79" i="37"/>
  <c r="BS79" i="37"/>
  <c r="C79" i="33"/>
  <c r="AS79" i="37"/>
  <c r="X79" i="33"/>
  <c r="W79" i="37"/>
  <c r="AY79" i="37"/>
  <c r="BE79" i="37"/>
  <c r="AA78" i="33"/>
  <c r="BA79" i="37"/>
  <c r="AN78" i="33"/>
  <c r="J78" i="33"/>
  <c r="AH79" i="33"/>
  <c r="A81" i="33"/>
  <c r="AE80" i="33"/>
  <c r="O79" i="37"/>
  <c r="C82" i="51"/>
  <c r="M79" i="37"/>
  <c r="BK79" i="37"/>
  <c r="S79" i="37"/>
  <c r="AO79" i="37"/>
  <c r="AG79" i="37"/>
  <c r="AW79" i="37"/>
  <c r="Z79" i="33"/>
  <c r="AI78" i="33"/>
  <c r="I81" i="32" l="1"/>
  <c r="U81" i="32"/>
  <c r="K81" i="32"/>
  <c r="E81" i="32"/>
  <c r="Q81" i="32"/>
  <c r="C81" i="32"/>
  <c r="A82" i="32"/>
  <c r="S81" i="32"/>
  <c r="G81" i="32"/>
  <c r="M81" i="32"/>
  <c r="O81" i="32"/>
  <c r="E80" i="32"/>
  <c r="U80" i="32"/>
  <c r="CA81" i="37"/>
  <c r="T79" i="33"/>
  <c r="I80" i="37"/>
  <c r="S80" i="37"/>
  <c r="AA79" i="33"/>
  <c r="M80" i="33"/>
  <c r="G80" i="37"/>
  <c r="E80" i="37"/>
  <c r="M81" i="33"/>
  <c r="A82" i="33"/>
  <c r="AM81" i="33"/>
  <c r="C81" i="33"/>
  <c r="C80" i="33"/>
  <c r="X80" i="33"/>
  <c r="W80" i="33"/>
  <c r="AM80" i="33"/>
  <c r="BO80" i="37"/>
  <c r="AI80" i="37"/>
  <c r="BC81" i="37"/>
  <c r="BQ81" i="37"/>
  <c r="BO81" i="37"/>
  <c r="AY81" i="37"/>
  <c r="BK81" i="37"/>
  <c r="C81" i="37"/>
  <c r="BM81" i="37"/>
  <c r="O81" i="37"/>
  <c r="BA81" i="37"/>
  <c r="AA81" i="37"/>
  <c r="BU81" i="37"/>
  <c r="AU81" i="37"/>
  <c r="A82" i="37"/>
  <c r="AG81" i="37"/>
  <c r="AN79" i="33"/>
  <c r="AF79" i="33"/>
  <c r="BQ80" i="37"/>
  <c r="AG80" i="37"/>
  <c r="AO80" i="37"/>
  <c r="C80" i="37"/>
  <c r="AI79" i="33"/>
  <c r="J79" i="33"/>
  <c r="AW80" i="37"/>
  <c r="AQ80" i="37"/>
  <c r="BA80" i="37"/>
  <c r="AP80" i="33"/>
  <c r="BM80" i="37"/>
  <c r="BE80" i="37"/>
  <c r="AU80" i="37"/>
  <c r="E80" i="33"/>
  <c r="C83" i="51"/>
  <c r="Z80" i="33"/>
  <c r="E79" i="33"/>
  <c r="M80" i="37"/>
  <c r="AE80" i="37"/>
  <c r="AH80" i="33"/>
  <c r="H80" i="33"/>
  <c r="AQ79" i="33"/>
  <c r="R80" i="33"/>
  <c r="Q80" i="37"/>
  <c r="AM80" i="37"/>
  <c r="BG80" i="37"/>
  <c r="U82" i="32" l="1"/>
  <c r="C82" i="32"/>
  <c r="M82" i="32"/>
  <c r="O82" i="32"/>
  <c r="A83" i="32"/>
  <c r="K82" i="32"/>
  <c r="G82" i="32"/>
  <c r="S82" i="32"/>
  <c r="Q82" i="32"/>
  <c r="I82" i="32"/>
  <c r="E82" i="32"/>
  <c r="CA82" i="37"/>
  <c r="J80" i="33"/>
  <c r="I81" i="37"/>
  <c r="AP81" i="33"/>
  <c r="W81" i="33"/>
  <c r="AI80" i="33"/>
  <c r="O80" i="33"/>
  <c r="AF80" i="33"/>
  <c r="M81" i="37"/>
  <c r="S81" i="37"/>
  <c r="AW82" i="37"/>
  <c r="AQ82" i="37"/>
  <c r="AC82" i="37"/>
  <c r="AE82" i="37"/>
  <c r="AU82" i="37"/>
  <c r="A83" i="37"/>
  <c r="W82" i="37"/>
  <c r="AM82" i="37"/>
  <c r="BG81" i="37"/>
  <c r="AW81" i="37"/>
  <c r="G81" i="37"/>
  <c r="C84" i="51"/>
  <c r="AK81" i="37"/>
  <c r="BI81" i="37"/>
  <c r="J81" i="33"/>
  <c r="H81" i="33"/>
  <c r="AE81" i="33"/>
  <c r="K81" i="37"/>
  <c r="Q81" i="37"/>
  <c r="AS81" i="37"/>
  <c r="Z81" i="33"/>
  <c r="R81" i="33"/>
  <c r="U81" i="37"/>
  <c r="AC81" i="37"/>
  <c r="AI81" i="37"/>
  <c r="AE81" i="37"/>
  <c r="AH81" i="33"/>
  <c r="AQ80" i="33"/>
  <c r="AO81" i="37"/>
  <c r="Y81" i="37"/>
  <c r="E81" i="37"/>
  <c r="BS81" i="37"/>
  <c r="AN80" i="33"/>
  <c r="AA80" i="33"/>
  <c r="AQ81" i="37"/>
  <c r="W81" i="37"/>
  <c r="BE81" i="37"/>
  <c r="A83" i="33"/>
  <c r="T80" i="33"/>
  <c r="AM81" i="37"/>
  <c r="Q83" i="32" l="1"/>
  <c r="M83" i="32"/>
  <c r="I83" i="32"/>
  <c r="S83" i="32"/>
  <c r="E83" i="32"/>
  <c r="K83" i="32"/>
  <c r="O83" i="32"/>
  <c r="A84" i="32"/>
  <c r="C83" i="32"/>
  <c r="G83" i="32"/>
  <c r="U83" i="32"/>
  <c r="CA83" i="37"/>
  <c r="C85" i="51"/>
  <c r="AY82" i="37"/>
  <c r="BA82" i="37"/>
  <c r="M82" i="37"/>
  <c r="AA82" i="37"/>
  <c r="X81" i="33"/>
  <c r="AA81" i="33"/>
  <c r="T82" i="33"/>
  <c r="R82" i="33"/>
  <c r="AP82" i="33"/>
  <c r="AG82" i="37"/>
  <c r="BO82" i="37"/>
  <c r="Q82" i="37"/>
  <c r="W82" i="33"/>
  <c r="C83" i="33"/>
  <c r="A84" i="33"/>
  <c r="AH83" i="33"/>
  <c r="AQ81" i="33"/>
  <c r="H82" i="33"/>
  <c r="BK82" i="37"/>
  <c r="S83" i="37"/>
  <c r="A84" i="37"/>
  <c r="BQ83" i="37"/>
  <c r="U83" i="37"/>
  <c r="G83" i="37"/>
  <c r="BM83" i="37"/>
  <c r="U82" i="37"/>
  <c r="G82" i="37"/>
  <c r="E81" i="33"/>
  <c r="E82" i="37"/>
  <c r="AK82" i="37"/>
  <c r="BM82" i="37"/>
  <c r="O81" i="33"/>
  <c r="AM82" i="33"/>
  <c r="M82" i="33"/>
  <c r="AI81" i="33"/>
  <c r="T81" i="33"/>
  <c r="O82" i="37"/>
  <c r="AE82" i="33"/>
  <c r="C82" i="33"/>
  <c r="BU82" i="37"/>
  <c r="Y82" i="37"/>
  <c r="K82" i="37"/>
  <c r="BQ82" i="37"/>
  <c r="AF81" i="33"/>
  <c r="C82" i="37"/>
  <c r="Z82" i="33"/>
  <c r="AN81" i="33"/>
  <c r="AI82" i="37"/>
  <c r="BS82" i="37"/>
  <c r="BE82" i="37"/>
  <c r="BI82" i="37"/>
  <c r="AH82" i="33"/>
  <c r="BC82" i="37"/>
  <c r="BG82" i="37"/>
  <c r="S82" i="37"/>
  <c r="AS82" i="37"/>
  <c r="I82" i="37"/>
  <c r="AO82" i="37"/>
  <c r="Q84" i="32" l="1"/>
  <c r="E84" i="32"/>
  <c r="O84" i="32"/>
  <c r="K84" i="32"/>
  <c r="S84" i="32"/>
  <c r="G84" i="32"/>
  <c r="I84" i="32"/>
  <c r="A85" i="32"/>
  <c r="C84" i="32"/>
  <c r="CA84" i="37"/>
  <c r="AN82" i="33"/>
  <c r="AG83" i="37"/>
  <c r="BK83" i="37"/>
  <c r="W83" i="37"/>
  <c r="AY83" i="37"/>
  <c r="AE83" i="37"/>
  <c r="AU83" i="37"/>
  <c r="X83" i="33"/>
  <c r="W83" i="33"/>
  <c r="BE83" i="37"/>
  <c r="BS83" i="37"/>
  <c r="BU83" i="37"/>
  <c r="M83" i="33"/>
  <c r="AN83" i="33"/>
  <c r="AM83" i="33"/>
  <c r="X82" i="33"/>
  <c r="BA83" i="37"/>
  <c r="Y83" i="37"/>
  <c r="AS83" i="37"/>
  <c r="Q83" i="37"/>
  <c r="AI83" i="33"/>
  <c r="AP83" i="33"/>
  <c r="AQ82" i="33"/>
  <c r="M83" i="37"/>
  <c r="AK83" i="37"/>
  <c r="E82" i="33"/>
  <c r="J82" i="33"/>
  <c r="Z83" i="33"/>
  <c r="R83" i="33"/>
  <c r="C86" i="51"/>
  <c r="AI82" i="33"/>
  <c r="E83" i="37"/>
  <c r="AF82" i="33"/>
  <c r="AM83" i="37"/>
  <c r="BG83" i="37"/>
  <c r="AG84" i="37"/>
  <c r="A85" i="37"/>
  <c r="AI84" i="37"/>
  <c r="G84" i="37"/>
  <c r="BS84" i="37"/>
  <c r="Q84" i="37"/>
  <c r="BO84" i="37"/>
  <c r="BA84" i="37"/>
  <c r="AO84" i="37"/>
  <c r="W84" i="37"/>
  <c r="AY84" i="37"/>
  <c r="AQ84" i="37"/>
  <c r="O83" i="37"/>
  <c r="AA83" i="37"/>
  <c r="A85" i="33"/>
  <c r="R84" i="33"/>
  <c r="O82" i="33"/>
  <c r="AQ83" i="37"/>
  <c r="BC83" i="37"/>
  <c r="AC83" i="37"/>
  <c r="H83" i="33"/>
  <c r="C83" i="37"/>
  <c r="K83" i="37"/>
  <c r="I83" i="37"/>
  <c r="AI83" i="37"/>
  <c r="AE83" i="33"/>
  <c r="AA82" i="33"/>
  <c r="BO83" i="37"/>
  <c r="BI83" i="37"/>
  <c r="AO83" i="37"/>
  <c r="AW83" i="37"/>
  <c r="S85" i="32" l="1"/>
  <c r="E85" i="32"/>
  <c r="O85" i="32"/>
  <c r="U85" i="32"/>
  <c r="C85" i="32"/>
  <c r="K85" i="32"/>
  <c r="A86" i="32"/>
  <c r="M85" i="32"/>
  <c r="Q85" i="32"/>
  <c r="I85" i="32"/>
  <c r="G85" i="32"/>
  <c r="M84" i="32"/>
  <c r="U84" i="32"/>
  <c r="CA85" i="37"/>
  <c r="Z84" i="33"/>
  <c r="AA84" i="37"/>
  <c r="AS84" i="37"/>
  <c r="S84" i="37"/>
  <c r="AF84" i="33"/>
  <c r="AE84" i="33"/>
  <c r="AF83" i="33"/>
  <c r="AN84" i="33"/>
  <c r="AM84" i="33"/>
  <c r="BG84" i="37"/>
  <c r="BI84" i="37"/>
  <c r="AW84" i="37"/>
  <c r="C84" i="37"/>
  <c r="AK84" i="37"/>
  <c r="BQ84" i="37"/>
  <c r="AA83" i="33"/>
  <c r="O84" i="37"/>
  <c r="BK84" i="37"/>
  <c r="AM84" i="37"/>
  <c r="I84" i="37"/>
  <c r="BU84" i="37"/>
  <c r="U84" i="37"/>
  <c r="AQ84" i="33"/>
  <c r="M84" i="33"/>
  <c r="E84" i="37"/>
  <c r="C85" i="37"/>
  <c r="AK85" i="37"/>
  <c r="BK85" i="37"/>
  <c r="BM85" i="37"/>
  <c r="M85" i="37"/>
  <c r="A86" i="37"/>
  <c r="Q85" i="37"/>
  <c r="BG85" i="37"/>
  <c r="BS85" i="37"/>
  <c r="BM84" i="37"/>
  <c r="C87" i="51"/>
  <c r="T83" i="33"/>
  <c r="BE84" i="37"/>
  <c r="AP84" i="33"/>
  <c r="W84" i="33"/>
  <c r="E83" i="33"/>
  <c r="AH84" i="33"/>
  <c r="AC84" i="37"/>
  <c r="M84" i="37"/>
  <c r="Y84" i="37"/>
  <c r="BC84" i="37"/>
  <c r="AU84" i="37"/>
  <c r="AQ83" i="33"/>
  <c r="O83" i="33"/>
  <c r="T84" i="33"/>
  <c r="H84" i="33"/>
  <c r="J83" i="33"/>
  <c r="C84" i="33"/>
  <c r="Z85" i="33"/>
  <c r="W85" i="33"/>
  <c r="A86" i="33"/>
  <c r="K84" i="37"/>
  <c r="AE84" i="37"/>
  <c r="C86" i="32" l="1"/>
  <c r="U86" i="32"/>
  <c r="E86" i="32"/>
  <c r="S86" i="32"/>
  <c r="Q86" i="32"/>
  <c r="M86" i="32"/>
  <c r="I86" i="32"/>
  <c r="K86" i="32"/>
  <c r="O86" i="32"/>
  <c r="A87" i="32"/>
  <c r="CA86" i="37"/>
  <c r="E84" i="33"/>
  <c r="AA85" i="37"/>
  <c r="A87" i="33"/>
  <c r="M86" i="33"/>
  <c r="H86" i="33"/>
  <c r="C86" i="33"/>
  <c r="AP86" i="33"/>
  <c r="R86" i="33"/>
  <c r="AM86" i="33"/>
  <c r="AE86" i="33"/>
  <c r="Z86" i="33"/>
  <c r="W86" i="33"/>
  <c r="M85" i="33"/>
  <c r="BE85" i="37"/>
  <c r="C88" i="51"/>
  <c r="AS85" i="37"/>
  <c r="W85" i="37"/>
  <c r="BU85" i="37"/>
  <c r="X85" i="33"/>
  <c r="AH85" i="33"/>
  <c r="S85" i="37"/>
  <c r="AW86" i="37"/>
  <c r="AA86" i="37"/>
  <c r="I86" i="37"/>
  <c r="W86" i="37"/>
  <c r="A87" i="37"/>
  <c r="BU86" i="37"/>
  <c r="O86" i="37"/>
  <c r="AI86" i="37"/>
  <c r="BI86" i="37"/>
  <c r="Q86" i="37"/>
  <c r="BG86" i="37"/>
  <c r="G86" i="37"/>
  <c r="AE86" i="37"/>
  <c r="AY86" i="37"/>
  <c r="AC85" i="37"/>
  <c r="K85" i="37"/>
  <c r="AP85" i="33"/>
  <c r="E85" i="37"/>
  <c r="I85" i="37"/>
  <c r="BI85" i="37"/>
  <c r="AU85" i="37"/>
  <c r="Y85" i="37"/>
  <c r="AM85" i="33"/>
  <c r="AI84" i="33"/>
  <c r="AE85" i="37"/>
  <c r="AA85" i="33"/>
  <c r="X84" i="33"/>
  <c r="AQ85" i="37"/>
  <c r="O85" i="37"/>
  <c r="H85" i="33"/>
  <c r="AE85" i="33"/>
  <c r="C85" i="33"/>
  <c r="AI85" i="37"/>
  <c r="O84" i="33"/>
  <c r="BQ85" i="37"/>
  <c r="AY85" i="37"/>
  <c r="G85" i="37"/>
  <c r="AW85" i="37"/>
  <c r="BO85" i="37"/>
  <c r="J84" i="33"/>
  <c r="R85" i="33"/>
  <c r="AA84" i="33"/>
  <c r="AO85" i="37"/>
  <c r="U85" i="37"/>
  <c r="AG85" i="37"/>
  <c r="BA85" i="37"/>
  <c r="BC85" i="37"/>
  <c r="AM85" i="37"/>
  <c r="C87" i="32" l="1"/>
  <c r="S87" i="32"/>
  <c r="K87" i="32"/>
  <c r="U87" i="32"/>
  <c r="M87" i="32"/>
  <c r="Q87" i="32"/>
  <c r="A88" i="32"/>
  <c r="O87" i="32"/>
  <c r="E87" i="32"/>
  <c r="G87" i="32"/>
  <c r="I87" i="32"/>
  <c r="G86" i="32"/>
  <c r="CA87" i="37"/>
  <c r="AQ85" i="33"/>
  <c r="BE86" i="37"/>
  <c r="AN85" i="33"/>
  <c r="C86" i="37"/>
  <c r="AS86" i="37"/>
  <c r="AF86" i="33"/>
  <c r="E85" i="33"/>
  <c r="E86" i="37"/>
  <c r="AI85" i="33"/>
  <c r="BQ86" i="37"/>
  <c r="K86" i="37"/>
  <c r="BO86" i="37"/>
  <c r="BA86" i="37"/>
  <c r="J85" i="33"/>
  <c r="T85" i="33"/>
  <c r="AU86" i="37"/>
  <c r="BK87" i="37"/>
  <c r="Q87" i="37"/>
  <c r="BS87" i="37"/>
  <c r="AY87" i="37"/>
  <c r="BM87" i="37"/>
  <c r="A88" i="37"/>
  <c r="Y87" i="37"/>
  <c r="AK87" i="37"/>
  <c r="W87" i="37"/>
  <c r="S87" i="37"/>
  <c r="C87" i="37"/>
  <c r="BO87" i="37"/>
  <c r="M86" i="37"/>
  <c r="AM86" i="37"/>
  <c r="BK86" i="37"/>
  <c r="AF85" i="33"/>
  <c r="O85" i="33"/>
  <c r="S86" i="37"/>
  <c r="BS86" i="37"/>
  <c r="AC86" i="37"/>
  <c r="AQ86" i="37"/>
  <c r="AO86" i="37"/>
  <c r="C89" i="51"/>
  <c r="U86" i="37"/>
  <c r="AK86" i="37"/>
  <c r="AG86" i="37"/>
  <c r="BM86" i="37"/>
  <c r="BC86" i="37"/>
  <c r="Y86" i="37"/>
  <c r="AH86" i="33"/>
  <c r="A88" i="33"/>
  <c r="U88" i="32" l="1"/>
  <c r="G88" i="32"/>
  <c r="E88" i="32"/>
  <c r="O88" i="32"/>
  <c r="M88" i="32"/>
  <c r="Q88" i="32"/>
  <c r="K88" i="32"/>
  <c r="C88" i="32"/>
  <c r="I88" i="32"/>
  <c r="S88" i="32"/>
  <c r="A89" i="32"/>
  <c r="CA88" i="37"/>
  <c r="AW87" i="37"/>
  <c r="AU87" i="37"/>
  <c r="T86" i="33"/>
  <c r="Z87" i="33"/>
  <c r="AE88" i="33"/>
  <c r="A89" i="33"/>
  <c r="AM88" i="33"/>
  <c r="M88" i="33"/>
  <c r="H88" i="33"/>
  <c r="AI86" i="33"/>
  <c r="BE87" i="37"/>
  <c r="O87" i="37"/>
  <c r="BU87" i="37"/>
  <c r="R87" i="33"/>
  <c r="H87" i="33"/>
  <c r="AQ86" i="33"/>
  <c r="C87" i="33"/>
  <c r="X86" i="33"/>
  <c r="K87" i="37"/>
  <c r="AI87" i="37"/>
  <c r="BA87" i="37"/>
  <c r="I87" i="37"/>
  <c r="BI87" i="37"/>
  <c r="J86" i="33"/>
  <c r="U87" i="37"/>
  <c r="AP87" i="33"/>
  <c r="AF87" i="33"/>
  <c r="AE87" i="33"/>
  <c r="AM87" i="37"/>
  <c r="AC87" i="37"/>
  <c r="BC87" i="37"/>
  <c r="AH87" i="33"/>
  <c r="C90" i="51"/>
  <c r="AA87" i="37"/>
  <c r="AG87" i="37"/>
  <c r="AE87" i="37"/>
  <c r="M87" i="37"/>
  <c r="AU88" i="37"/>
  <c r="AQ88" i="37"/>
  <c r="E88" i="37"/>
  <c r="AG88" i="37"/>
  <c r="AY88" i="37"/>
  <c r="AS88" i="37"/>
  <c r="G88" i="37"/>
  <c r="M88" i="37"/>
  <c r="A89" i="37"/>
  <c r="AE88" i="37"/>
  <c r="G87" i="37"/>
  <c r="AA86" i="33"/>
  <c r="AN86" i="33"/>
  <c r="M87" i="33"/>
  <c r="O86" i="33"/>
  <c r="E86" i="33"/>
  <c r="AQ87" i="37"/>
  <c r="AO87" i="37"/>
  <c r="AM87" i="33"/>
  <c r="E87" i="37"/>
  <c r="W87" i="33"/>
  <c r="AS87" i="37"/>
  <c r="BQ87" i="37"/>
  <c r="BG87" i="37"/>
  <c r="O89" i="32" l="1"/>
  <c r="Q89" i="32"/>
  <c r="U89" i="32"/>
  <c r="A90" i="32"/>
  <c r="K89" i="32"/>
  <c r="C89" i="32"/>
  <c r="I89" i="32"/>
  <c r="G89" i="32"/>
  <c r="E89" i="32"/>
  <c r="S89" i="32"/>
  <c r="CA89" i="37"/>
  <c r="AC88" i="37"/>
  <c r="O87" i="33"/>
  <c r="BQ88" i="37"/>
  <c r="BM88" i="37"/>
  <c r="BG88" i="37"/>
  <c r="E87" i="33"/>
  <c r="Y88" i="37"/>
  <c r="AP88" i="33"/>
  <c r="K88" i="37"/>
  <c r="AA87" i="33"/>
  <c r="AA88" i="37"/>
  <c r="C88" i="37"/>
  <c r="W88" i="37"/>
  <c r="BE89" i="37"/>
  <c r="AW89" i="37"/>
  <c r="BA89" i="37"/>
  <c r="E89" i="37"/>
  <c r="BS89" i="37"/>
  <c r="AU89" i="37"/>
  <c r="AA89" i="37"/>
  <c r="C89" i="37"/>
  <c r="Q89" i="37"/>
  <c r="BC89" i="37"/>
  <c r="K89" i="37"/>
  <c r="BK89" i="37"/>
  <c r="A90" i="37"/>
  <c r="BM89" i="37"/>
  <c r="M89" i="37"/>
  <c r="AI89" i="37"/>
  <c r="AM89" i="37"/>
  <c r="O89" i="37"/>
  <c r="BS88" i="37"/>
  <c r="W88" i="33"/>
  <c r="Z88" i="33"/>
  <c r="T87" i="33"/>
  <c r="Z89" i="33"/>
  <c r="A90" i="33"/>
  <c r="AN87" i="33"/>
  <c r="BC88" i="37"/>
  <c r="U88" i="37"/>
  <c r="AI88" i="37"/>
  <c r="S88" i="37"/>
  <c r="C88" i="33"/>
  <c r="AM88" i="37"/>
  <c r="J87" i="33"/>
  <c r="AW88" i="37"/>
  <c r="BI88" i="37"/>
  <c r="BO88" i="37"/>
  <c r="AK88" i="37"/>
  <c r="AO88" i="37"/>
  <c r="BU88" i="37"/>
  <c r="C91" i="51"/>
  <c r="AI87" i="33"/>
  <c r="AI88" i="33"/>
  <c r="AH88" i="33"/>
  <c r="BK88" i="37"/>
  <c r="Q88" i="37"/>
  <c r="BA88" i="37"/>
  <c r="X87" i="33"/>
  <c r="R88" i="33"/>
  <c r="AQ87" i="33"/>
  <c r="BE88" i="37"/>
  <c r="O88" i="37"/>
  <c r="I88" i="37"/>
  <c r="Q90" i="32" l="1"/>
  <c r="I90" i="32"/>
  <c r="E90" i="32"/>
  <c r="O90" i="32"/>
  <c r="U90" i="32"/>
  <c r="M90" i="32"/>
  <c r="A91" i="32"/>
  <c r="K90" i="32"/>
  <c r="C90" i="32"/>
  <c r="S90" i="32"/>
  <c r="G90" i="32"/>
  <c r="M89" i="32"/>
  <c r="CA90" i="37"/>
  <c r="AN88" i="33"/>
  <c r="AM89" i="33"/>
  <c r="S89" i="37"/>
  <c r="AO89" i="37"/>
  <c r="AC89" i="37"/>
  <c r="O88" i="33"/>
  <c r="E88" i="33"/>
  <c r="O89" i="33"/>
  <c r="M89" i="33"/>
  <c r="AA89" i="33"/>
  <c r="Y89" i="37"/>
  <c r="BU89" i="37"/>
  <c r="U89" i="37"/>
  <c r="I89" i="37"/>
  <c r="AY89" i="37"/>
  <c r="AF88" i="33"/>
  <c r="R89" i="33"/>
  <c r="AQ89" i="37"/>
  <c r="BO89" i="37"/>
  <c r="J88" i="33"/>
  <c r="AG89" i="37"/>
  <c r="T88" i="33"/>
  <c r="C89" i="33"/>
  <c r="AK89" i="37"/>
  <c r="AQ88" i="33"/>
  <c r="AA88" i="33"/>
  <c r="AP89" i="33"/>
  <c r="H89" i="33"/>
  <c r="W89" i="37"/>
  <c r="BG89" i="37"/>
  <c r="C92" i="51"/>
  <c r="AE90" i="33"/>
  <c r="A91" i="33"/>
  <c r="W90" i="33"/>
  <c r="G89" i="37"/>
  <c r="AS89" i="37"/>
  <c r="BI89" i="37"/>
  <c r="BQ89" i="37"/>
  <c r="W89" i="33"/>
  <c r="X88" i="33"/>
  <c r="AH89" i="33"/>
  <c r="AE89" i="33"/>
  <c r="BA90" i="37"/>
  <c r="A91" i="37"/>
  <c r="W90" i="37"/>
  <c r="AC90" i="37"/>
  <c r="AE89" i="37"/>
  <c r="E91" i="32" l="1"/>
  <c r="G91" i="32"/>
  <c r="A92" i="32"/>
  <c r="U91" i="32"/>
  <c r="K91" i="32"/>
  <c r="I91" i="32"/>
  <c r="Q91" i="32"/>
  <c r="O91" i="32"/>
  <c r="M91" i="32"/>
  <c r="S91" i="32"/>
  <c r="CA91" i="37"/>
  <c r="C90" i="37"/>
  <c r="AM90" i="37"/>
  <c r="AF89" i="33"/>
  <c r="AF90" i="33"/>
  <c r="J89" i="33"/>
  <c r="AK90" i="37"/>
  <c r="Q90" i="37"/>
  <c r="U90" i="37"/>
  <c r="O90" i="37"/>
  <c r="M90" i="33"/>
  <c r="BC90" i="37"/>
  <c r="AA90" i="37"/>
  <c r="E90" i="37"/>
  <c r="I90" i="37"/>
  <c r="Z90" i="33"/>
  <c r="T89" i="33"/>
  <c r="BI90" i="37"/>
  <c r="AM90" i="33"/>
  <c r="AW90" i="37"/>
  <c r="M90" i="37"/>
  <c r="BC91" i="37"/>
  <c r="Y91" i="37"/>
  <c r="BI91" i="37"/>
  <c r="W91" i="37"/>
  <c r="AY91" i="37"/>
  <c r="M91" i="37"/>
  <c r="AQ91" i="37"/>
  <c r="AC91" i="37"/>
  <c r="AO91" i="37"/>
  <c r="BO91" i="37"/>
  <c r="AK91" i="37"/>
  <c r="BU91" i="37"/>
  <c r="AE91" i="37"/>
  <c r="A92" i="37"/>
  <c r="BG91" i="37"/>
  <c r="AG90" i="37"/>
  <c r="E89" i="33"/>
  <c r="BG90" i="37"/>
  <c r="BU90" i="37"/>
  <c r="AO90" i="37"/>
  <c r="K90" i="37"/>
  <c r="AI90" i="37"/>
  <c r="S90" i="37"/>
  <c r="BK90" i="37"/>
  <c r="AH90" i="33"/>
  <c r="BM90" i="37"/>
  <c r="AS90" i="37"/>
  <c r="AY90" i="37"/>
  <c r="G90" i="37"/>
  <c r="Y90" i="37"/>
  <c r="AE90" i="37"/>
  <c r="C93" i="51"/>
  <c r="AP90" i="33"/>
  <c r="AU90" i="37"/>
  <c r="BS90" i="37"/>
  <c r="AI89" i="33"/>
  <c r="AH91" i="33"/>
  <c r="A92" i="33"/>
  <c r="Z91" i="33"/>
  <c r="AQ90" i="37"/>
  <c r="R90" i="33"/>
  <c r="AN89" i="33"/>
  <c r="BE90" i="37"/>
  <c r="X89" i="33"/>
  <c r="H90" i="33"/>
  <c r="AQ89" i="33"/>
  <c r="BQ90" i="37"/>
  <c r="C90" i="33"/>
  <c r="BO90" i="37"/>
  <c r="C91" i="32" l="1"/>
  <c r="E92" i="32"/>
  <c r="A93" i="32"/>
  <c r="M92" i="32"/>
  <c r="U92" i="32"/>
  <c r="I92" i="32"/>
  <c r="C92" i="32"/>
  <c r="G92" i="32"/>
  <c r="O92" i="32"/>
  <c r="S92" i="32"/>
  <c r="K92" i="32"/>
  <c r="Q92" i="32"/>
  <c r="CA92" i="37"/>
  <c r="O91" i="37"/>
  <c r="J90" i="33"/>
  <c r="BQ91" i="37"/>
  <c r="AM91" i="37"/>
  <c r="I91" i="37"/>
  <c r="BM91" i="37"/>
  <c r="AA91" i="37"/>
  <c r="AN90" i="33"/>
  <c r="M91" i="33"/>
  <c r="T91" i="33"/>
  <c r="C94" i="51"/>
  <c r="K91" i="37"/>
  <c r="AA90" i="33"/>
  <c r="E91" i="37"/>
  <c r="U91" i="37"/>
  <c r="G91" i="37"/>
  <c r="E90" i="33"/>
  <c r="AS91" i="37"/>
  <c r="AI91" i="37"/>
  <c r="C91" i="33"/>
  <c r="S91" i="37"/>
  <c r="BS91" i="37"/>
  <c r="T90" i="33"/>
  <c r="AI90" i="33"/>
  <c r="AE91" i="33"/>
  <c r="X91" i="33"/>
  <c r="W91" i="33"/>
  <c r="AQ90" i="33"/>
  <c r="AP91" i="33"/>
  <c r="AG91" i="37"/>
  <c r="BE91" i="37"/>
  <c r="BA91" i="37"/>
  <c r="BK91" i="37"/>
  <c r="AA92" i="37"/>
  <c r="W92" i="37"/>
  <c r="BM92" i="37"/>
  <c r="BK92" i="37"/>
  <c r="K92" i="37"/>
  <c r="AK92" i="37"/>
  <c r="A93" i="37"/>
  <c r="AU91" i="37"/>
  <c r="AM91" i="33"/>
  <c r="X90" i="33"/>
  <c r="A93" i="33"/>
  <c r="AW91" i="37"/>
  <c r="O90" i="33"/>
  <c r="Q91" i="37"/>
  <c r="R91" i="33"/>
  <c r="C91" i="37"/>
  <c r="H91" i="33"/>
  <c r="U93" i="32" l="1"/>
  <c r="Q93" i="32"/>
  <c r="M93" i="32"/>
  <c r="O93" i="32"/>
  <c r="K93" i="32"/>
  <c r="I93" i="32"/>
  <c r="E93" i="32"/>
  <c r="C93" i="32"/>
  <c r="A94" i="32"/>
  <c r="S93" i="32"/>
  <c r="G93" i="32"/>
  <c r="CA93" i="37"/>
  <c r="AE92" i="37"/>
  <c r="AW92" i="37"/>
  <c r="BE92" i="37"/>
  <c r="J91" i="33"/>
  <c r="W92" i="33"/>
  <c r="T92" i="33"/>
  <c r="I92" i="37"/>
  <c r="AM92" i="37"/>
  <c r="C92" i="37"/>
  <c r="AG92" i="37"/>
  <c r="H92" i="33"/>
  <c r="C92" i="33"/>
  <c r="BC92" i="37"/>
  <c r="R92" i="33"/>
  <c r="AH92" i="33"/>
  <c r="AN91" i="33"/>
  <c r="M92" i="33"/>
  <c r="O91" i="33"/>
  <c r="E92" i="37"/>
  <c r="C95" i="51"/>
  <c r="AQ91" i="33"/>
  <c r="AP92" i="33"/>
  <c r="AN92" i="33"/>
  <c r="AM92" i="33"/>
  <c r="BO92" i="37"/>
  <c r="AO92" i="37"/>
  <c r="Z92" i="33"/>
  <c r="AF91" i="33"/>
  <c r="BQ92" i="37"/>
  <c r="AH93" i="33"/>
  <c r="A94" i="33"/>
  <c r="C93" i="33"/>
  <c r="AS92" i="37"/>
  <c r="Y92" i="37"/>
  <c r="AU92" i="37"/>
  <c r="BI92" i="37"/>
  <c r="G92" i="37"/>
  <c r="E91" i="33"/>
  <c r="AY92" i="37"/>
  <c r="BU92" i="37"/>
  <c r="S92" i="37"/>
  <c r="BG92" i="37"/>
  <c r="M92" i="37"/>
  <c r="AI92" i="37"/>
  <c r="AC92" i="37"/>
  <c r="AY93" i="37"/>
  <c r="AC93" i="37"/>
  <c r="A94" i="37"/>
  <c r="BO93" i="37"/>
  <c r="BC93" i="37"/>
  <c r="AE92" i="33"/>
  <c r="AQ92" i="37"/>
  <c r="BA92" i="37"/>
  <c r="AA91" i="33"/>
  <c r="H93" i="33"/>
  <c r="U92" i="37"/>
  <c r="AI91" i="33"/>
  <c r="O92" i="37"/>
  <c r="Q92" i="37"/>
  <c r="BS92" i="37"/>
  <c r="Q94" i="32" l="1"/>
  <c r="M94" i="32"/>
  <c r="S94" i="32"/>
  <c r="I94" i="32"/>
  <c r="C94" i="32"/>
  <c r="A95" i="32"/>
  <c r="G94" i="32"/>
  <c r="U94" i="32"/>
  <c r="E94" i="32"/>
  <c r="K94" i="32"/>
  <c r="CA94" i="37"/>
  <c r="AI93" i="37"/>
  <c r="BS93" i="37"/>
  <c r="BM93" i="37"/>
  <c r="BK93" i="37"/>
  <c r="Z93" i="33"/>
  <c r="A95" i="33"/>
  <c r="R94" i="33"/>
  <c r="AI92" i="33"/>
  <c r="W93" i="33"/>
  <c r="AM93" i="37"/>
  <c r="AQ93" i="37"/>
  <c r="AK93" i="37"/>
  <c r="S93" i="37"/>
  <c r="AN93" i="33"/>
  <c r="R93" i="33"/>
  <c r="Y93" i="37"/>
  <c r="BG93" i="37"/>
  <c r="AF92" i="33"/>
  <c r="BU93" i="37"/>
  <c r="AE93" i="33"/>
  <c r="W93" i="37"/>
  <c r="O93" i="33"/>
  <c r="AW93" i="37"/>
  <c r="AQ92" i="33"/>
  <c r="E92" i="33"/>
  <c r="X93" i="33"/>
  <c r="O92" i="33"/>
  <c r="AM93" i="33"/>
  <c r="AG93" i="37"/>
  <c r="K93" i="37"/>
  <c r="BU94" i="37"/>
  <c r="Y94" i="37"/>
  <c r="BM94" i="37"/>
  <c r="AU94" i="37"/>
  <c r="AQ94" i="37"/>
  <c r="K94" i="37"/>
  <c r="S94" i="37"/>
  <c r="AM94" i="37"/>
  <c r="A95" i="37"/>
  <c r="Q93" i="37"/>
  <c r="AA93" i="37"/>
  <c r="O93" i="37"/>
  <c r="J92" i="33"/>
  <c r="BI93" i="37"/>
  <c r="AO93" i="37"/>
  <c r="C96" i="51"/>
  <c r="I93" i="37"/>
  <c r="AE93" i="37"/>
  <c r="AS93" i="37"/>
  <c r="E93" i="37"/>
  <c r="BA93" i="37"/>
  <c r="BE93" i="37"/>
  <c r="U93" i="37"/>
  <c r="BQ93" i="37"/>
  <c r="C93" i="37"/>
  <c r="AU93" i="37"/>
  <c r="M93" i="37"/>
  <c r="AA92" i="33"/>
  <c r="G93" i="37"/>
  <c r="AQ93" i="33"/>
  <c r="AP93" i="33"/>
  <c r="M93" i="33"/>
  <c r="X92" i="33"/>
  <c r="O94" i="32" l="1"/>
  <c r="E95" i="32"/>
  <c r="U95" i="32"/>
  <c r="Q95" i="32"/>
  <c r="O95" i="32"/>
  <c r="K95" i="32"/>
  <c r="C95" i="32"/>
  <c r="G95" i="32"/>
  <c r="S95" i="32"/>
  <c r="A96" i="32"/>
  <c r="M95" i="32"/>
  <c r="I95" i="32"/>
  <c r="CA95" i="37"/>
  <c r="BI94" i="37"/>
  <c r="AI93" i="33"/>
  <c r="T94" i="33"/>
  <c r="A96" i="33"/>
  <c r="AH95" i="33"/>
  <c r="AP95" i="33"/>
  <c r="AA94" i="37"/>
  <c r="A96" i="37"/>
  <c r="AC95" i="37"/>
  <c r="I95" i="37"/>
  <c r="AU95" i="37"/>
  <c r="G95" i="37"/>
  <c r="AY95" i="37"/>
  <c r="M94" i="37"/>
  <c r="Q94" i="37"/>
  <c r="BG94" i="37"/>
  <c r="J94" i="33"/>
  <c r="AO94" i="37"/>
  <c r="W94" i="37"/>
  <c r="AK94" i="37"/>
  <c r="AI94" i="37"/>
  <c r="BC94" i="37"/>
  <c r="E93" i="33"/>
  <c r="AM94" i="33"/>
  <c r="Z94" i="33"/>
  <c r="BK94" i="37"/>
  <c r="AS94" i="37"/>
  <c r="AW94" i="37"/>
  <c r="AE94" i="37"/>
  <c r="E94" i="33"/>
  <c r="AA93" i="33"/>
  <c r="I94" i="37"/>
  <c r="AF93" i="33"/>
  <c r="J93" i="33"/>
  <c r="AG94" i="37"/>
  <c r="BA94" i="37"/>
  <c r="AH94" i="33"/>
  <c r="BO94" i="37"/>
  <c r="C97" i="51"/>
  <c r="U94" i="37"/>
  <c r="O94" i="37"/>
  <c r="T93" i="33"/>
  <c r="AP94" i="33"/>
  <c r="BE94" i="37"/>
  <c r="AY94" i="37"/>
  <c r="AC94" i="37"/>
  <c r="BS94" i="37"/>
  <c r="G94" i="37"/>
  <c r="M94" i="33"/>
  <c r="C94" i="33"/>
  <c r="E94" i="37"/>
  <c r="BQ94" i="37"/>
  <c r="C94" i="37"/>
  <c r="W94" i="33"/>
  <c r="AE94" i="33"/>
  <c r="H94" i="33"/>
  <c r="A97" i="32" l="1"/>
  <c r="U96" i="32"/>
  <c r="O96" i="32"/>
  <c r="M96" i="32"/>
  <c r="S96" i="32"/>
  <c r="K96" i="32"/>
  <c r="G96" i="32"/>
  <c r="C96" i="32"/>
  <c r="E96" i="32"/>
  <c r="I96" i="32"/>
  <c r="Q96" i="32"/>
  <c r="CA96" i="37"/>
  <c r="O94" i="33"/>
  <c r="BG95" i="37"/>
  <c r="K95" i="37"/>
  <c r="AI95" i="37"/>
  <c r="BI95" i="37"/>
  <c r="AE95" i="37"/>
  <c r="C98" i="51"/>
  <c r="AW95" i="37"/>
  <c r="U95" i="37"/>
  <c r="AQ95" i="37"/>
  <c r="BE95" i="37"/>
  <c r="C95" i="33"/>
  <c r="BU95" i="37"/>
  <c r="BS95" i="37"/>
  <c r="C95" i="37"/>
  <c r="W95" i="37"/>
  <c r="BM95" i="37"/>
  <c r="H95" i="33"/>
  <c r="AE95" i="33"/>
  <c r="M95" i="37"/>
  <c r="S95" i="37"/>
  <c r="R95" i="33"/>
  <c r="AN95" i="33"/>
  <c r="AM95" i="33"/>
  <c r="AG95" i="37"/>
  <c r="AI94" i="33"/>
  <c r="AA94" i="33"/>
  <c r="AA95" i="37"/>
  <c r="BQ95" i="37"/>
  <c r="W95" i="33"/>
  <c r="A97" i="33"/>
  <c r="M96" i="33"/>
  <c r="R96" i="33"/>
  <c r="AN94" i="33"/>
  <c r="X94" i="33"/>
  <c r="AO95" i="37"/>
  <c r="BA95" i="37"/>
  <c r="BC95" i="37"/>
  <c r="BK95" i="37"/>
  <c r="M95" i="33"/>
  <c r="AF94" i="33"/>
  <c r="AQ94" i="33"/>
  <c r="BO95" i="37"/>
  <c r="AK95" i="37"/>
  <c r="Q95" i="37"/>
  <c r="Y96" i="37"/>
  <c r="BI96" i="37"/>
  <c r="A97" i="37"/>
  <c r="AK96" i="37"/>
  <c r="Y95" i="37"/>
  <c r="AM95" i="37"/>
  <c r="O95" i="37"/>
  <c r="E95" i="37"/>
  <c r="AS95" i="37"/>
  <c r="Z95" i="33"/>
  <c r="E97" i="32" l="1"/>
  <c r="U97" i="32"/>
  <c r="O97" i="32"/>
  <c r="K97" i="32"/>
  <c r="G97" i="32"/>
  <c r="A98" i="32"/>
  <c r="M97" i="32"/>
  <c r="S97" i="32"/>
  <c r="Q97" i="32"/>
  <c r="I97" i="32"/>
  <c r="C97" i="32"/>
  <c r="CA97" i="37"/>
  <c r="BO96" i="37"/>
  <c r="BA96" i="37"/>
  <c r="Q96" i="37"/>
  <c r="O96" i="37"/>
  <c r="AM96" i="33"/>
  <c r="AF95" i="33"/>
  <c r="C99" i="51"/>
  <c r="BS96" i="37"/>
  <c r="AE96" i="37"/>
  <c r="E96" i="37"/>
  <c r="BE96" i="37"/>
  <c r="S96" i="37"/>
  <c r="O96" i="33"/>
  <c r="X95" i="33"/>
  <c r="U96" i="37"/>
  <c r="BG96" i="37"/>
  <c r="BK96" i="37"/>
  <c r="AC96" i="37"/>
  <c r="AI96" i="37"/>
  <c r="BM96" i="37"/>
  <c r="AA96" i="37"/>
  <c r="M96" i="37"/>
  <c r="W96" i="33"/>
  <c r="Z97" i="33"/>
  <c r="H97" i="33"/>
  <c r="AE97" i="33"/>
  <c r="C97" i="33"/>
  <c r="W97" i="33"/>
  <c r="AH97" i="33"/>
  <c r="A98" i="33"/>
  <c r="E95" i="33"/>
  <c r="I96" i="37"/>
  <c r="AE96" i="33"/>
  <c r="AP96" i="33"/>
  <c r="AU96" i="37"/>
  <c r="AS96" i="37"/>
  <c r="BU96" i="37"/>
  <c r="AY96" i="37"/>
  <c r="C96" i="33"/>
  <c r="J95" i="33"/>
  <c r="AQ95" i="33"/>
  <c r="BC96" i="37"/>
  <c r="C96" i="37"/>
  <c r="AW96" i="37"/>
  <c r="W96" i="37"/>
  <c r="Z96" i="33"/>
  <c r="AI95" i="33"/>
  <c r="AA95" i="33"/>
  <c r="T95" i="33"/>
  <c r="G96" i="37"/>
  <c r="AQ96" i="37"/>
  <c r="AE97" i="37"/>
  <c r="BQ97" i="37"/>
  <c r="BA97" i="37"/>
  <c r="AG97" i="37"/>
  <c r="A98" i="37"/>
  <c r="BI97" i="37"/>
  <c r="BS97" i="37"/>
  <c r="AM96" i="37"/>
  <c r="H96" i="33"/>
  <c r="AO96" i="37"/>
  <c r="K96" i="37"/>
  <c r="BQ96" i="37"/>
  <c r="O95" i="33"/>
  <c r="AH96" i="33"/>
  <c r="AG96" i="37"/>
  <c r="K98" i="32" l="1"/>
  <c r="S98" i="32"/>
  <c r="A99" i="32"/>
  <c r="Q98" i="32"/>
  <c r="C98" i="32"/>
  <c r="I98" i="32"/>
  <c r="M98" i="32"/>
  <c r="U98" i="32"/>
  <c r="G98" i="32"/>
  <c r="O98" i="32"/>
  <c r="E98" i="32"/>
  <c r="CA98" i="37"/>
  <c r="BM97" i="37"/>
  <c r="AK97" i="37"/>
  <c r="BO97" i="37"/>
  <c r="AU97" i="37"/>
  <c r="E97" i="33"/>
  <c r="AI96" i="33"/>
  <c r="AM97" i="37"/>
  <c r="U97" i="37"/>
  <c r="BU97" i="37"/>
  <c r="K97" i="37"/>
  <c r="Q97" i="37"/>
  <c r="A99" i="33"/>
  <c r="M98" i="33"/>
  <c r="AH98" i="33"/>
  <c r="AP98" i="33"/>
  <c r="AM98" i="33"/>
  <c r="AQ97" i="37"/>
  <c r="AA96" i="33"/>
  <c r="AA97" i="37"/>
  <c r="AC97" i="37"/>
  <c r="AW98" i="37"/>
  <c r="S98" i="37"/>
  <c r="A99" i="37"/>
  <c r="AG98" i="37"/>
  <c r="Y98" i="37"/>
  <c r="AS98" i="37"/>
  <c r="C98" i="37"/>
  <c r="AY98" i="37"/>
  <c r="M98" i="37"/>
  <c r="O98" i="37"/>
  <c r="I98" i="37"/>
  <c r="BA98" i="37"/>
  <c r="AC98" i="37"/>
  <c r="BG97" i="37"/>
  <c r="W97" i="37"/>
  <c r="M97" i="37"/>
  <c r="AI97" i="37"/>
  <c r="AN96" i="33"/>
  <c r="AQ96" i="33"/>
  <c r="S97" i="37"/>
  <c r="BC97" i="37"/>
  <c r="AW97" i="37"/>
  <c r="BK97" i="37"/>
  <c r="G97" i="37"/>
  <c r="AO97" i="37"/>
  <c r="AY97" i="37"/>
  <c r="BE97" i="37"/>
  <c r="E97" i="37"/>
  <c r="AF96" i="33"/>
  <c r="I97" i="37"/>
  <c r="AM97" i="33"/>
  <c r="M97" i="33"/>
  <c r="C100" i="51"/>
  <c r="J96" i="33"/>
  <c r="J97" i="33"/>
  <c r="AS97" i="37"/>
  <c r="T96" i="33"/>
  <c r="R97" i="33"/>
  <c r="O97" i="37"/>
  <c r="C97" i="37"/>
  <c r="E96" i="33"/>
  <c r="AP97" i="33"/>
  <c r="X96" i="33"/>
  <c r="Y97" i="37"/>
  <c r="U99" i="32" l="1"/>
  <c r="E99" i="32"/>
  <c r="A100" i="32"/>
  <c r="M99" i="32"/>
  <c r="O99" i="32"/>
  <c r="K99" i="32"/>
  <c r="C99" i="32"/>
  <c r="I99" i="32"/>
  <c r="S99" i="32"/>
  <c r="G99" i="32"/>
  <c r="Q99" i="32"/>
  <c r="CA99" i="37"/>
  <c r="C101" i="51"/>
  <c r="AA97" i="33"/>
  <c r="AU98" i="37"/>
  <c r="BU98" i="37"/>
  <c r="Q98" i="37"/>
  <c r="AA98" i="37"/>
  <c r="X98" i="33"/>
  <c r="W98" i="33"/>
  <c r="AM98" i="37"/>
  <c r="AN97" i="33"/>
  <c r="BS98" i="37"/>
  <c r="G98" i="37"/>
  <c r="BG98" i="37"/>
  <c r="Z98" i="33"/>
  <c r="C98" i="33"/>
  <c r="AI97" i="33"/>
  <c r="AO98" i="37"/>
  <c r="E98" i="37"/>
  <c r="K98" i="37"/>
  <c r="BI98" i="37"/>
  <c r="AE98" i="33"/>
  <c r="AI98" i="37"/>
  <c r="BC98" i="37"/>
  <c r="H98" i="33"/>
  <c r="C99" i="33"/>
  <c r="A100" i="33"/>
  <c r="O97" i="33"/>
  <c r="W98" i="37"/>
  <c r="U98" i="37"/>
  <c r="AQ97" i="33"/>
  <c r="BE98" i="37"/>
  <c r="AM99" i="37"/>
  <c r="AA99" i="37"/>
  <c r="AE99" i="37"/>
  <c r="C99" i="37"/>
  <c r="A100" i="37"/>
  <c r="AO99" i="37"/>
  <c r="H99" i="33"/>
  <c r="T98" i="33"/>
  <c r="R98" i="33"/>
  <c r="AF97" i="33"/>
  <c r="X97" i="33"/>
  <c r="BO98" i="37"/>
  <c r="BQ98" i="37"/>
  <c r="AQ98" i="37"/>
  <c r="AK98" i="37"/>
  <c r="AE98" i="37"/>
  <c r="BK98" i="37"/>
  <c r="T97" i="33"/>
  <c r="O98" i="33"/>
  <c r="BM98" i="37"/>
  <c r="U100" i="32" l="1"/>
  <c r="Q100" i="32"/>
  <c r="E100" i="32"/>
  <c r="C100" i="32"/>
  <c r="K100" i="32"/>
  <c r="O100" i="32"/>
  <c r="I100" i="32"/>
  <c r="A101" i="32"/>
  <c r="G100" i="32"/>
  <c r="S100" i="32"/>
  <c r="M100" i="32"/>
  <c r="CA100" i="37"/>
  <c r="AK99" i="37"/>
  <c r="I100" i="37"/>
  <c r="E100" i="37"/>
  <c r="AW100" i="37"/>
  <c r="AS100" i="37"/>
  <c r="Q100" i="37"/>
  <c r="BC100" i="37"/>
  <c r="G100" i="37"/>
  <c r="AE100" i="37"/>
  <c r="BI100" i="37"/>
  <c r="AG100" i="37"/>
  <c r="S100" i="37"/>
  <c r="BG100" i="37"/>
  <c r="BM100" i="37"/>
  <c r="AY100" i="37"/>
  <c r="A101" i="37"/>
  <c r="O100" i="37"/>
  <c r="AQ100" i="37"/>
  <c r="AA100" i="37"/>
  <c r="AC99" i="37"/>
  <c r="M99" i="37"/>
  <c r="M99" i="33"/>
  <c r="AF98" i="33"/>
  <c r="BI99" i="37"/>
  <c r="AI99" i="37"/>
  <c r="AY99" i="37"/>
  <c r="BE99" i="37"/>
  <c r="Z99" i="33"/>
  <c r="J98" i="33"/>
  <c r="K99" i="37"/>
  <c r="W99" i="37"/>
  <c r="G99" i="37"/>
  <c r="AQ98" i="33"/>
  <c r="BS99" i="37"/>
  <c r="U99" i="37"/>
  <c r="BA99" i="37"/>
  <c r="AN98" i="33"/>
  <c r="E98" i="33"/>
  <c r="AW99" i="37"/>
  <c r="BK99" i="37"/>
  <c r="Q99" i="37"/>
  <c r="E99" i="37"/>
  <c r="AH99" i="33"/>
  <c r="AM99" i="33"/>
  <c r="AG99" i="37"/>
  <c r="AE99" i="33"/>
  <c r="AU99" i="37"/>
  <c r="AS99" i="37"/>
  <c r="O99" i="37"/>
  <c r="Y99" i="37"/>
  <c r="R99" i="33"/>
  <c r="BO99" i="37"/>
  <c r="BC99" i="37"/>
  <c r="BM99" i="37"/>
  <c r="BG99" i="37"/>
  <c r="AP99" i="33"/>
  <c r="BU99" i="37"/>
  <c r="AI98" i="33"/>
  <c r="BQ99" i="37"/>
  <c r="S99" i="37"/>
  <c r="AQ99" i="37"/>
  <c r="A101" i="33"/>
  <c r="C100" i="33"/>
  <c r="AA98" i="33"/>
  <c r="I99" i="37"/>
  <c r="W99" i="33"/>
  <c r="C102" i="51"/>
  <c r="M101" i="32" l="1"/>
  <c r="G101" i="32"/>
  <c r="O101" i="32"/>
  <c r="K101" i="32"/>
  <c r="A102" i="32"/>
  <c r="S101" i="32"/>
  <c r="I101" i="32"/>
  <c r="C101" i="32"/>
  <c r="U101" i="32"/>
  <c r="Q101" i="32"/>
  <c r="E101" i="32"/>
  <c r="CA101" i="37"/>
  <c r="X100" i="33"/>
  <c r="X99" i="33"/>
  <c r="E99" i="33"/>
  <c r="Z100" i="33"/>
  <c r="BE100" i="37"/>
  <c r="BS100" i="37"/>
  <c r="AH100" i="33"/>
  <c r="AQ99" i="33"/>
  <c r="C103" i="51"/>
  <c r="AM100" i="33"/>
  <c r="AE100" i="33"/>
  <c r="O99" i="33"/>
  <c r="BQ101" i="37"/>
  <c r="BS101" i="37"/>
  <c r="AE101" i="37"/>
  <c r="AQ101" i="37"/>
  <c r="A102" i="37"/>
  <c r="BQ100" i="37"/>
  <c r="AO100" i="37"/>
  <c r="J100" i="33"/>
  <c r="AI99" i="33"/>
  <c r="A102" i="33"/>
  <c r="R101" i="33"/>
  <c r="AM101" i="33"/>
  <c r="M101" i="33"/>
  <c r="H100" i="33"/>
  <c r="R100" i="33"/>
  <c r="T99" i="33"/>
  <c r="AC100" i="37"/>
  <c r="AI100" i="37"/>
  <c r="AN99" i="33"/>
  <c r="M100" i="33"/>
  <c r="AM100" i="37"/>
  <c r="BO100" i="37"/>
  <c r="AU100" i="37"/>
  <c r="J99" i="33"/>
  <c r="AF99" i="33"/>
  <c r="AA99" i="33"/>
  <c r="U100" i="37"/>
  <c r="C100" i="37"/>
  <c r="Y100" i="37"/>
  <c r="W100" i="33"/>
  <c r="T100" i="33"/>
  <c r="AP100" i="33"/>
  <c r="BU100" i="37"/>
  <c r="AK100" i="37"/>
  <c r="W100" i="37"/>
  <c r="BK100" i="37"/>
  <c r="BA100" i="37"/>
  <c r="M100" i="37"/>
  <c r="K100" i="37"/>
  <c r="A103" i="32" l="1"/>
  <c r="C102" i="32"/>
  <c r="G102" i="32"/>
  <c r="U102" i="32"/>
  <c r="O102" i="32"/>
  <c r="I102" i="32"/>
  <c r="Q102" i="32"/>
  <c r="K102" i="32"/>
  <c r="E102" i="32"/>
  <c r="M102" i="32"/>
  <c r="S102" i="32"/>
  <c r="CA102" i="37"/>
  <c r="C101" i="37"/>
  <c r="BA101" i="37"/>
  <c r="BM101" i="37"/>
  <c r="AW101" i="37"/>
  <c r="O101" i="33"/>
  <c r="AA100" i="33"/>
  <c r="I102" i="37"/>
  <c r="BG102" i="37"/>
  <c r="BI102" i="37"/>
  <c r="AM102" i="37"/>
  <c r="BU102" i="37"/>
  <c r="AE102" i="37"/>
  <c r="K102" i="37"/>
  <c r="G102" i="37"/>
  <c r="BS102" i="37"/>
  <c r="BK102" i="37"/>
  <c r="W102" i="37"/>
  <c r="AS102" i="37"/>
  <c r="AO102" i="37"/>
  <c r="A103" i="37"/>
  <c r="BO102" i="37"/>
  <c r="AA102" i="37"/>
  <c r="AU101" i="37"/>
  <c r="Y101" i="37"/>
  <c r="AY101" i="37"/>
  <c r="AO101" i="37"/>
  <c r="M101" i="37"/>
  <c r="O101" i="37"/>
  <c r="Z101" i="33"/>
  <c r="AQ100" i="33"/>
  <c r="T101" i="33"/>
  <c r="AS101" i="37"/>
  <c r="E101" i="37"/>
  <c r="K101" i="37"/>
  <c r="O100" i="33"/>
  <c r="AG101" i="37"/>
  <c r="AA101" i="37"/>
  <c r="I101" i="37"/>
  <c r="AI101" i="37"/>
  <c r="AP101" i="33"/>
  <c r="AH101" i="33"/>
  <c r="W101" i="33"/>
  <c r="S101" i="37"/>
  <c r="BK101" i="37"/>
  <c r="BG101" i="37"/>
  <c r="W101" i="37"/>
  <c r="BO101" i="37"/>
  <c r="E100" i="33"/>
  <c r="AF100" i="33"/>
  <c r="AI100" i="33"/>
  <c r="H101" i="33"/>
  <c r="AE101" i="33"/>
  <c r="AK101" i="37"/>
  <c r="AK102" i="37"/>
  <c r="BU101" i="37"/>
  <c r="G101" i="37"/>
  <c r="Q101" i="37"/>
  <c r="U101" i="37"/>
  <c r="AN100" i="33"/>
  <c r="C101" i="33"/>
  <c r="A103" i="33"/>
  <c r="AC101" i="37"/>
  <c r="BC101" i="37"/>
  <c r="BI101" i="37"/>
  <c r="AM101" i="37"/>
  <c r="BE101" i="37"/>
  <c r="C104" i="51"/>
  <c r="G103" i="32" l="1"/>
  <c r="S103" i="32"/>
  <c r="U103" i="32"/>
  <c r="Q103" i="32"/>
  <c r="A104" i="32"/>
  <c r="I103" i="32"/>
  <c r="O103" i="32"/>
  <c r="C103" i="32"/>
  <c r="M103" i="32"/>
  <c r="K103" i="32"/>
  <c r="E103" i="32"/>
  <c r="CA103" i="37"/>
  <c r="M102" i="33"/>
  <c r="AM102" i="33"/>
  <c r="AU102" i="37"/>
  <c r="BC102" i="37"/>
  <c r="U102" i="37"/>
  <c r="AQ102" i="37"/>
  <c r="AA101" i="33"/>
  <c r="AF101" i="33"/>
  <c r="AE102" i="33"/>
  <c r="AC102" i="37"/>
  <c r="AW102" i="37"/>
  <c r="X102" i="33"/>
  <c r="W102" i="33"/>
  <c r="AI101" i="33"/>
  <c r="E101" i="33"/>
  <c r="AG102" i="37"/>
  <c r="BM102" i="37"/>
  <c r="BQ102" i="37"/>
  <c r="AP102" i="33"/>
  <c r="J101" i="33"/>
  <c r="C105" i="51"/>
  <c r="R102" i="33"/>
  <c r="AQ101" i="33"/>
  <c r="AA103" i="37"/>
  <c r="E103" i="37"/>
  <c r="AU103" i="37"/>
  <c r="A104" i="37"/>
  <c r="BA103" i="37"/>
  <c r="Q102" i="37"/>
  <c r="BA102" i="37"/>
  <c r="E102" i="33"/>
  <c r="C102" i="33"/>
  <c r="X101" i="33"/>
  <c r="AN101" i="33"/>
  <c r="M102" i="37"/>
  <c r="BE102" i="37"/>
  <c r="H102" i="33"/>
  <c r="W103" i="33"/>
  <c r="A104" i="33"/>
  <c r="AH102" i="33"/>
  <c r="AI102" i="37"/>
  <c r="S102" i="37"/>
  <c r="C102" i="37"/>
  <c r="Y102" i="37"/>
  <c r="Z102" i="33"/>
  <c r="AI102" i="33"/>
  <c r="E102" i="37"/>
  <c r="AY102" i="37"/>
  <c r="O102" i="37"/>
  <c r="E104" i="32" l="1"/>
  <c r="Q104" i="32"/>
  <c r="S104" i="32"/>
  <c r="G104" i="32"/>
  <c r="I104" i="32"/>
  <c r="O104" i="32"/>
  <c r="C104" i="32"/>
  <c r="U104" i="32"/>
  <c r="M104" i="32"/>
  <c r="A105" i="32"/>
  <c r="K104" i="32"/>
  <c r="CA104" i="37"/>
  <c r="BQ104" i="37"/>
  <c r="AQ104" i="37"/>
  <c r="G104" i="37"/>
  <c r="BK104" i="37"/>
  <c r="K104" i="37"/>
  <c r="BC104" i="37"/>
  <c r="BI104" i="37"/>
  <c r="AY104" i="37"/>
  <c r="BE104" i="37"/>
  <c r="AE104" i="37"/>
  <c r="AK104" i="37"/>
  <c r="W104" i="37"/>
  <c r="AC104" i="37"/>
  <c r="A105" i="37"/>
  <c r="AI104" i="37"/>
  <c r="AE103" i="37"/>
  <c r="BI103" i="37"/>
  <c r="M103" i="37"/>
  <c r="AK103" i="37"/>
  <c r="AW103" i="37"/>
  <c r="K103" i="37"/>
  <c r="BO103" i="37"/>
  <c r="BE103" i="37"/>
  <c r="T102" i="33"/>
  <c r="AQ102" i="33"/>
  <c r="AF102" i="33"/>
  <c r="BM103" i="37"/>
  <c r="J102" i="33"/>
  <c r="AM103" i="37"/>
  <c r="AG103" i="37"/>
  <c r="BG103" i="37"/>
  <c r="BK103" i="37"/>
  <c r="M103" i="33"/>
  <c r="AI103" i="33"/>
  <c r="E103" i="33"/>
  <c r="C103" i="33"/>
  <c r="AC103" i="37"/>
  <c r="BU103" i="37"/>
  <c r="AH103" i="33"/>
  <c r="AE103" i="33"/>
  <c r="H103" i="33"/>
  <c r="W103" i="37"/>
  <c r="AY103" i="37"/>
  <c r="BS103" i="37"/>
  <c r="Y103" i="37"/>
  <c r="C106" i="51"/>
  <c r="U103" i="37"/>
  <c r="AE104" i="33"/>
  <c r="AH104" i="33"/>
  <c r="R104" i="33"/>
  <c r="A105" i="33"/>
  <c r="AQ103" i="37"/>
  <c r="AO103" i="37"/>
  <c r="O103" i="37"/>
  <c r="BC103" i="37"/>
  <c r="Z103" i="33"/>
  <c r="AP103" i="33"/>
  <c r="AM103" i="33"/>
  <c r="AI103" i="37"/>
  <c r="S103" i="37"/>
  <c r="Q103" i="37"/>
  <c r="R103" i="33"/>
  <c r="C103" i="37"/>
  <c r="AA102" i="33"/>
  <c r="AS103" i="37"/>
  <c r="I103" i="37"/>
  <c r="G103" i="37"/>
  <c r="BQ103" i="37"/>
  <c r="O102" i="33"/>
  <c r="AN102" i="33"/>
  <c r="U105" i="32" l="1"/>
  <c r="O105" i="32"/>
  <c r="Q105" i="32"/>
  <c r="K105" i="32"/>
  <c r="M105" i="32"/>
  <c r="E105" i="32"/>
  <c r="A106" i="32"/>
  <c r="C105" i="32"/>
  <c r="I105" i="32"/>
  <c r="S105" i="32"/>
  <c r="G105" i="32"/>
  <c r="CA105" i="37"/>
  <c r="AA104" i="37"/>
  <c r="S104" i="37"/>
  <c r="X104" i="33"/>
  <c r="W104" i="33"/>
  <c r="AQ103" i="33"/>
  <c r="BU104" i="37"/>
  <c r="T103" i="33"/>
  <c r="O104" i="37"/>
  <c r="BS104" i="37"/>
  <c r="BG104" i="37"/>
  <c r="AP104" i="33"/>
  <c r="M104" i="33"/>
  <c r="Q104" i="37"/>
  <c r="I104" i="37"/>
  <c r="E104" i="37"/>
  <c r="Y104" i="37"/>
  <c r="H104" i="33"/>
  <c r="C104" i="33"/>
  <c r="AS104" i="37"/>
  <c r="U104" i="37"/>
  <c r="BM104" i="37"/>
  <c r="O103" i="33"/>
  <c r="C107" i="51"/>
  <c r="AG104" i="37"/>
  <c r="BO104" i="37"/>
  <c r="AO104" i="37"/>
  <c r="O104" i="33"/>
  <c r="Z104" i="33"/>
  <c r="AF103" i="33"/>
  <c r="BE105" i="37"/>
  <c r="A106" i="37"/>
  <c r="AW104" i="37"/>
  <c r="AM104" i="33"/>
  <c r="AA103" i="33"/>
  <c r="C104" i="37"/>
  <c r="AU104" i="37"/>
  <c r="M104" i="37"/>
  <c r="J103" i="33"/>
  <c r="A106" i="33"/>
  <c r="AN103" i="33"/>
  <c r="X103" i="33"/>
  <c r="BA104" i="37"/>
  <c r="AM104" i="37"/>
  <c r="S106" i="32" l="1"/>
  <c r="Q106" i="32"/>
  <c r="M106" i="32"/>
  <c r="E106" i="32"/>
  <c r="C106" i="32"/>
  <c r="I106" i="32"/>
  <c r="K106" i="32"/>
  <c r="U106" i="32"/>
  <c r="A107" i="32"/>
  <c r="G106" i="32"/>
  <c r="O106" i="32"/>
  <c r="CA106" i="37"/>
  <c r="AN105" i="33"/>
  <c r="AM105" i="33"/>
  <c r="AG105" i="37"/>
  <c r="BC105" i="37"/>
  <c r="BG105" i="37"/>
  <c r="AI104" i="33"/>
  <c r="AE105" i="33"/>
  <c r="H105" i="33"/>
  <c r="Z105" i="33"/>
  <c r="AW105" i="37"/>
  <c r="BS106" i="37"/>
  <c r="W106" i="37"/>
  <c r="AQ106" i="37"/>
  <c r="S106" i="37"/>
  <c r="BC106" i="37"/>
  <c r="BO106" i="37"/>
  <c r="AI106" i="37"/>
  <c r="A107" i="37"/>
  <c r="O106" i="37"/>
  <c r="AC106" i="37"/>
  <c r="G106" i="37"/>
  <c r="Q106" i="37"/>
  <c r="U106" i="37"/>
  <c r="I106" i="37"/>
  <c r="BQ106" i="37"/>
  <c r="AO106" i="37"/>
  <c r="AE106" i="37"/>
  <c r="AM105" i="37"/>
  <c r="BI105" i="37"/>
  <c r="AY105" i="37"/>
  <c r="C105" i="33"/>
  <c r="BA105" i="37"/>
  <c r="AA104" i="33"/>
  <c r="R105" i="33"/>
  <c r="Y105" i="37"/>
  <c r="M105" i="37"/>
  <c r="AI105" i="37"/>
  <c r="O105" i="37"/>
  <c r="BQ105" i="37"/>
  <c r="AO105" i="37"/>
  <c r="T104" i="33"/>
  <c r="AI105" i="33"/>
  <c r="BO105" i="37"/>
  <c r="BK105" i="37"/>
  <c r="AF104" i="33"/>
  <c r="AQ104" i="33"/>
  <c r="E104" i="33"/>
  <c r="AN104" i="33"/>
  <c r="C105" i="37"/>
  <c r="BS105" i="37"/>
  <c r="AS105" i="37"/>
  <c r="G105" i="37"/>
  <c r="BU105" i="37"/>
  <c r="AP105" i="33"/>
  <c r="M105" i="33"/>
  <c r="AE105" i="37"/>
  <c r="BM105" i="37"/>
  <c r="AU105" i="37"/>
  <c r="AK105" i="37"/>
  <c r="I105" i="37"/>
  <c r="H106" i="33"/>
  <c r="A107" i="33"/>
  <c r="Q105" i="37"/>
  <c r="AQ105" i="37"/>
  <c r="E105" i="37"/>
  <c r="U105" i="37"/>
  <c r="W105" i="33"/>
  <c r="C108" i="51"/>
  <c r="AH105" i="33"/>
  <c r="AA105" i="37"/>
  <c r="S105" i="37"/>
  <c r="AC105" i="37"/>
  <c r="K105" i="37"/>
  <c r="W105" i="37"/>
  <c r="J104" i="33"/>
  <c r="M107" i="32" l="1"/>
  <c r="C107" i="32"/>
  <c r="S107" i="32"/>
  <c r="I107" i="32"/>
  <c r="K107" i="32"/>
  <c r="A108" i="32"/>
  <c r="O107" i="32"/>
  <c r="Q107" i="32"/>
  <c r="E107" i="32"/>
  <c r="G107" i="32"/>
  <c r="CA107" i="37"/>
  <c r="AU106" i="37"/>
  <c r="K106" i="37"/>
  <c r="J105" i="33"/>
  <c r="R106" i="33"/>
  <c r="AH106" i="33"/>
  <c r="BI106" i="37"/>
  <c r="M106" i="37"/>
  <c r="X105" i="33"/>
  <c r="AS106" i="37"/>
  <c r="BU106" i="37"/>
  <c r="Y106" i="37"/>
  <c r="AM106" i="33"/>
  <c r="AA106" i="37"/>
  <c r="AM106" i="37"/>
  <c r="AW106" i="37"/>
  <c r="O106" i="33"/>
  <c r="W106" i="33"/>
  <c r="AP106" i="33"/>
  <c r="AF105" i="33"/>
  <c r="AY106" i="37"/>
  <c r="BE106" i="37"/>
  <c r="AA105" i="33"/>
  <c r="C109" i="51"/>
  <c r="AF106" i="33"/>
  <c r="AE106" i="33"/>
  <c r="BM106" i="37"/>
  <c r="O105" i="33"/>
  <c r="AW107" i="37"/>
  <c r="AA107" i="37"/>
  <c r="BG107" i="37"/>
  <c r="A108" i="37"/>
  <c r="AG107" i="37"/>
  <c r="BK106" i="37"/>
  <c r="BA106" i="37"/>
  <c r="M106" i="33"/>
  <c r="E105" i="33"/>
  <c r="M107" i="33"/>
  <c r="A108" i="33"/>
  <c r="C106" i="33"/>
  <c r="E106" i="37"/>
  <c r="AQ105" i="33"/>
  <c r="C106" i="37"/>
  <c r="AG106" i="37"/>
  <c r="Z106" i="33"/>
  <c r="T105" i="33"/>
  <c r="AK106" i="37"/>
  <c r="BG106" i="37"/>
  <c r="U107" i="32" l="1"/>
  <c r="I108" i="32"/>
  <c r="S108" i="32"/>
  <c r="A109" i="32"/>
  <c r="O108" i="32"/>
  <c r="K108" i="32"/>
  <c r="U108" i="32"/>
  <c r="Q108" i="32"/>
  <c r="G108" i="32"/>
  <c r="E108" i="32"/>
  <c r="M108" i="32"/>
  <c r="CA108" i="37"/>
  <c r="I107" i="37"/>
  <c r="AK107" i="37"/>
  <c r="BU107" i="37"/>
  <c r="AQ106" i="33"/>
  <c r="AA106" i="33"/>
  <c r="AI106" i="33"/>
  <c r="X107" i="33"/>
  <c r="W107" i="33"/>
  <c r="AN106" i="33"/>
  <c r="AS107" i="37"/>
  <c r="K107" i="37"/>
  <c r="BM107" i="37"/>
  <c r="E107" i="37"/>
  <c r="BC107" i="37"/>
  <c r="AP107" i="33"/>
  <c r="H107" i="33"/>
  <c r="AE107" i="37"/>
  <c r="BO107" i="37"/>
  <c r="C107" i="37"/>
  <c r="AC107" i="37"/>
  <c r="BQ107" i="37"/>
  <c r="BI107" i="37"/>
  <c r="E106" i="33"/>
  <c r="BE107" i="37"/>
  <c r="AH108" i="33"/>
  <c r="Z108" i="33"/>
  <c r="A109" i="33"/>
  <c r="AE108" i="33"/>
  <c r="AE107" i="33"/>
  <c r="S107" i="37"/>
  <c r="BE108" i="37"/>
  <c r="Y108" i="37"/>
  <c r="AA108" i="37"/>
  <c r="AI108" i="37"/>
  <c r="S108" i="37"/>
  <c r="U108" i="37"/>
  <c r="BG108" i="37"/>
  <c r="AY108" i="37"/>
  <c r="BA108" i="37"/>
  <c r="AW108" i="37"/>
  <c r="G108" i="37"/>
  <c r="A109" i="37"/>
  <c r="K108" i="37"/>
  <c r="AO108" i="37"/>
  <c r="O108" i="37"/>
  <c r="AM108" i="37"/>
  <c r="AO107" i="37"/>
  <c r="AY107" i="37"/>
  <c r="AI107" i="37"/>
  <c r="Q107" i="37"/>
  <c r="Y107" i="37"/>
  <c r="X106" i="33"/>
  <c r="T106" i="33"/>
  <c r="AM107" i="33"/>
  <c r="G107" i="37"/>
  <c r="AA107" i="33"/>
  <c r="Z107" i="33"/>
  <c r="M107" i="37"/>
  <c r="BA107" i="37"/>
  <c r="AM107" i="37"/>
  <c r="AQ107" i="37"/>
  <c r="BS107" i="37"/>
  <c r="C107" i="33"/>
  <c r="AH107" i="33"/>
  <c r="W107" i="37"/>
  <c r="C110" i="51"/>
  <c r="J106" i="33"/>
  <c r="J107" i="33"/>
  <c r="AU107" i="37"/>
  <c r="U107" i="37"/>
  <c r="O107" i="37"/>
  <c r="BK107" i="37"/>
  <c r="R107" i="33"/>
  <c r="C108" i="32" l="1"/>
  <c r="C109" i="32"/>
  <c r="I109" i="32"/>
  <c r="U109" i="32"/>
  <c r="S109" i="32"/>
  <c r="Q109" i="32"/>
  <c r="K109" i="32"/>
  <c r="E109" i="32"/>
  <c r="O109" i="32"/>
  <c r="G109" i="32"/>
  <c r="A110" i="32"/>
  <c r="M109" i="32"/>
  <c r="CA109" i="37"/>
  <c r="AI107" i="33"/>
  <c r="BM108" i="37"/>
  <c r="AQ108" i="37"/>
  <c r="E108" i="33"/>
  <c r="AS108" i="37"/>
  <c r="I108" i="37"/>
  <c r="AE108" i="37"/>
  <c r="BQ108" i="37"/>
  <c r="C108" i="37"/>
  <c r="A110" i="33"/>
  <c r="R109" i="33"/>
  <c r="H109" i="33"/>
  <c r="AC108" i="37"/>
  <c r="AF107" i="33"/>
  <c r="M108" i="33"/>
  <c r="BO108" i="37"/>
  <c r="AN107" i="33"/>
  <c r="T107" i="33"/>
  <c r="BU108" i="37"/>
  <c r="BK108" i="37"/>
  <c r="AQ108" i="33"/>
  <c r="AP108" i="33"/>
  <c r="C108" i="33"/>
  <c r="BS108" i="37"/>
  <c r="Q108" i="37"/>
  <c r="H108" i="33"/>
  <c r="R108" i="33"/>
  <c r="AK108" i="37"/>
  <c r="BI108" i="37"/>
  <c r="O107" i="33"/>
  <c r="AG108" i="37"/>
  <c r="E108" i="37"/>
  <c r="W108" i="33"/>
  <c r="M108" i="37"/>
  <c r="W108" i="37"/>
  <c r="E107" i="33"/>
  <c r="BU109" i="37"/>
  <c r="AK109" i="37"/>
  <c r="A110" i="37"/>
  <c r="AC109" i="37"/>
  <c r="BO109" i="37"/>
  <c r="AS109" i="37"/>
  <c r="BC108" i="37"/>
  <c r="AM108" i="33"/>
  <c r="AQ107" i="33"/>
  <c r="AU108" i="37"/>
  <c r="A111" i="32" l="1"/>
  <c r="I110" i="32"/>
  <c r="C110" i="32"/>
  <c r="Q110" i="32"/>
  <c r="E110" i="32"/>
  <c r="O110" i="32"/>
  <c r="G110" i="32"/>
  <c r="U110" i="32"/>
  <c r="M110" i="32"/>
  <c r="S110" i="32"/>
  <c r="CA110" i="37"/>
  <c r="U109" i="37"/>
  <c r="BU110" i="37"/>
  <c r="K110" i="37"/>
  <c r="AS110" i="37"/>
  <c r="AQ110" i="37"/>
  <c r="G110" i="37"/>
  <c r="BE110" i="37"/>
  <c r="AG110" i="37"/>
  <c r="M110" i="37"/>
  <c r="AI110" i="37"/>
  <c r="BG110" i="37"/>
  <c r="BI110" i="37"/>
  <c r="BC110" i="37"/>
  <c r="AA110" i="37"/>
  <c r="A111" i="37"/>
  <c r="C110" i="37"/>
  <c r="BO110" i="37"/>
  <c r="BK110" i="37"/>
  <c r="AU110" i="37"/>
  <c r="AO110" i="37"/>
  <c r="BQ110" i="37"/>
  <c r="BA109" i="37"/>
  <c r="AU109" i="37"/>
  <c r="X108" i="33"/>
  <c r="C109" i="33"/>
  <c r="M109" i="33"/>
  <c r="AM109" i="37"/>
  <c r="AE109" i="33"/>
  <c r="Z109" i="33"/>
  <c r="AW109" i="37"/>
  <c r="AE109" i="37"/>
  <c r="AN108" i="33"/>
  <c r="BC109" i="37"/>
  <c r="J108" i="33"/>
  <c r="I109" i="37"/>
  <c r="AP109" i="33"/>
  <c r="O108" i="33"/>
  <c r="K109" i="37"/>
  <c r="AQ109" i="37"/>
  <c r="AI109" i="37"/>
  <c r="BS109" i="37"/>
  <c r="E109" i="37"/>
  <c r="S109" i="37"/>
  <c r="BE109" i="37"/>
  <c r="BK109" i="37"/>
  <c r="G109" i="37"/>
  <c r="AF108" i="33"/>
  <c r="AA109" i="37"/>
  <c r="BG109" i="37"/>
  <c r="AH109" i="33"/>
  <c r="AG109" i="37"/>
  <c r="AI108" i="33"/>
  <c r="C109" i="37"/>
  <c r="M109" i="37"/>
  <c r="AO109" i="37"/>
  <c r="BQ109" i="37"/>
  <c r="Y109" i="37"/>
  <c r="Q109" i="37"/>
  <c r="O109" i="37"/>
  <c r="O110" i="37"/>
  <c r="AY109" i="37"/>
  <c r="AA108" i="33"/>
  <c r="BI109" i="37"/>
  <c r="A111" i="33"/>
  <c r="W109" i="37"/>
  <c r="T108" i="33"/>
  <c r="W109" i="33"/>
  <c r="AM109" i="33"/>
  <c r="BM109" i="37"/>
  <c r="K111" i="32" l="1"/>
  <c r="G111" i="32"/>
  <c r="A112" i="32"/>
  <c r="S111" i="32"/>
  <c r="Q111" i="32"/>
  <c r="I111" i="32"/>
  <c r="C111" i="32"/>
  <c r="E111" i="32"/>
  <c r="M111" i="32"/>
  <c r="U111" i="32"/>
  <c r="O111" i="32"/>
  <c r="K110" i="32"/>
  <c r="CA111" i="37"/>
  <c r="T109" i="33"/>
  <c r="E109" i="33"/>
  <c r="Q110" i="37"/>
  <c r="E110" i="37"/>
  <c r="AE110" i="37"/>
  <c r="BA110" i="37"/>
  <c r="O110" i="33"/>
  <c r="AH110" i="33"/>
  <c r="AN109" i="33"/>
  <c r="AQ110" i="33"/>
  <c r="AP110" i="33"/>
  <c r="AA109" i="33"/>
  <c r="BS110" i="37"/>
  <c r="AF110" i="33"/>
  <c r="AE110" i="33"/>
  <c r="I110" i="37"/>
  <c r="U110" i="37"/>
  <c r="AK110" i="37"/>
  <c r="W110" i="33"/>
  <c r="J109" i="33"/>
  <c r="AY110" i="37"/>
  <c r="AW110" i="37"/>
  <c r="AQ109" i="33"/>
  <c r="X109" i="33"/>
  <c r="S110" i="37"/>
  <c r="BM110" i="37"/>
  <c r="O109" i="33"/>
  <c r="C110" i="33"/>
  <c r="M110" i="33"/>
  <c r="H110" i="33"/>
  <c r="Z110" i="33"/>
  <c r="AM110" i="33"/>
  <c r="AI109" i="33"/>
  <c r="AF109" i="33"/>
  <c r="Y110" i="37"/>
  <c r="AC110" i="37"/>
  <c r="W110" i="37"/>
  <c r="AM110" i="37"/>
  <c r="A112" i="33"/>
  <c r="R111" i="33"/>
  <c r="R110" i="33"/>
  <c r="AU111" i="37"/>
  <c r="A112" i="37"/>
  <c r="AS111" i="37"/>
  <c r="S112" i="32" l="1"/>
  <c r="E112" i="32"/>
  <c r="O112" i="32"/>
  <c r="G112" i="32"/>
  <c r="K112" i="32"/>
  <c r="Q112" i="32"/>
  <c r="M112" i="32"/>
  <c r="A113" i="32"/>
  <c r="U112" i="32"/>
  <c r="C112" i="32"/>
  <c r="CA112" i="37"/>
  <c r="AK111" i="37"/>
  <c r="BO111" i="37"/>
  <c r="BM111" i="37"/>
  <c r="C111" i="37"/>
  <c r="S111" i="37"/>
  <c r="BI111" i="37"/>
  <c r="O111" i="37"/>
  <c r="Z111" i="33"/>
  <c r="AI111" i="37"/>
  <c r="G111" i="37"/>
  <c r="AY111" i="37"/>
  <c r="AE111" i="37"/>
  <c r="AH111" i="33"/>
  <c r="X110" i="33"/>
  <c r="AM111" i="33"/>
  <c r="AQ111" i="33"/>
  <c r="AA110" i="33"/>
  <c r="AP111" i="33"/>
  <c r="E111" i="37"/>
  <c r="AW112" i="37"/>
  <c r="AQ112" i="37"/>
  <c r="AK112" i="37"/>
  <c r="BQ112" i="37"/>
  <c r="M112" i="37"/>
  <c r="A113" i="37"/>
  <c r="BA112" i="37"/>
  <c r="S112" i="37"/>
  <c r="AS112" i="37"/>
  <c r="K112" i="37"/>
  <c r="AU112" i="37"/>
  <c r="AC112" i="37"/>
  <c r="BO112" i="37"/>
  <c r="AA112" i="37"/>
  <c r="BU111" i="37"/>
  <c r="C111" i="33"/>
  <c r="A113" i="33"/>
  <c r="W112" i="33"/>
  <c r="AH112" i="33"/>
  <c r="E110" i="33"/>
  <c r="AN110" i="33"/>
  <c r="AQ111" i="37"/>
  <c r="AO111" i="37"/>
  <c r="AC111" i="37"/>
  <c r="BS111" i="37"/>
  <c r="AM111" i="37"/>
  <c r="H111" i="33"/>
  <c r="BK111" i="37"/>
  <c r="AA111" i="37"/>
  <c r="K111" i="37"/>
  <c r="W111" i="37"/>
  <c r="BE111" i="37"/>
  <c r="W111" i="33"/>
  <c r="BA111" i="37"/>
  <c r="BQ111" i="37"/>
  <c r="BC111" i="37"/>
  <c r="AW111" i="37"/>
  <c r="I111" i="37"/>
  <c r="T110" i="33"/>
  <c r="M111" i="33"/>
  <c r="U111" i="37"/>
  <c r="AG111" i="37"/>
  <c r="Y111" i="37"/>
  <c r="M111" i="37"/>
  <c r="BG111" i="37"/>
  <c r="AE111" i="33"/>
  <c r="Q111" i="37"/>
  <c r="AI110" i="33"/>
  <c r="J110" i="33"/>
  <c r="I113" i="32" l="1"/>
  <c r="G113" i="32"/>
  <c r="Q113" i="32"/>
  <c r="C113" i="32"/>
  <c r="E113" i="32"/>
  <c r="U113" i="32"/>
  <c r="O113" i="32"/>
  <c r="S113" i="32"/>
  <c r="M113" i="32"/>
  <c r="A114" i="32"/>
  <c r="K113" i="32"/>
  <c r="I112" i="32"/>
  <c r="CA113" i="37"/>
  <c r="C112" i="33"/>
  <c r="R112" i="33"/>
  <c r="AE112" i="37"/>
  <c r="G112" i="37"/>
  <c r="BM112" i="37"/>
  <c r="BU112" i="37"/>
  <c r="U112" i="37"/>
  <c r="E112" i="37"/>
  <c r="AN111" i="33"/>
  <c r="AA111" i="33"/>
  <c r="J112" i="33"/>
  <c r="AM112" i="37"/>
  <c r="W112" i="37"/>
  <c r="AG112" i="37"/>
  <c r="T111" i="33"/>
  <c r="X111" i="33"/>
  <c r="X112" i="33"/>
  <c r="I112" i="37"/>
  <c r="BK112" i="37"/>
  <c r="O111" i="33"/>
  <c r="AE112" i="33"/>
  <c r="O112" i="33"/>
  <c r="M112" i="33"/>
  <c r="E111" i="33"/>
  <c r="BI112" i="37"/>
  <c r="G113" i="37"/>
  <c r="BU113" i="37"/>
  <c r="AY113" i="37"/>
  <c r="E113" i="37"/>
  <c r="AE113" i="37"/>
  <c r="A114" i="37"/>
  <c r="U113" i="37"/>
  <c r="AK113" i="37"/>
  <c r="Q113" i="37"/>
  <c r="AI113" i="37"/>
  <c r="C113" i="37"/>
  <c r="BS112" i="37"/>
  <c r="AY112" i="37"/>
  <c r="Z112" i="33"/>
  <c r="O112" i="37"/>
  <c r="BE112" i="37"/>
  <c r="AI111" i="33"/>
  <c r="C112" i="37"/>
  <c r="H112" i="33"/>
  <c r="AP112" i="33"/>
  <c r="AF111" i="33"/>
  <c r="BC112" i="37"/>
  <c r="AO112" i="37"/>
  <c r="AM112" i="33"/>
  <c r="J111" i="33"/>
  <c r="AM113" i="33"/>
  <c r="A114" i="33"/>
  <c r="BG112" i="37"/>
  <c r="Y112" i="37"/>
  <c r="Q112" i="37"/>
  <c r="AI112" i="37"/>
  <c r="U114" i="32" l="1"/>
  <c r="Q114" i="32"/>
  <c r="A115" i="32"/>
  <c r="O114" i="32"/>
  <c r="M114" i="32"/>
  <c r="C114" i="32"/>
  <c r="G114" i="32"/>
  <c r="I114" i="32"/>
  <c r="K114" i="32"/>
  <c r="S114" i="32"/>
  <c r="E114" i="32"/>
  <c r="CA114" i="37"/>
  <c r="T113" i="33"/>
  <c r="AP114" i="33"/>
  <c r="C114" i="33"/>
  <c r="A115" i="33"/>
  <c r="R114" i="33"/>
  <c r="AM114" i="33"/>
  <c r="Z114" i="33"/>
  <c r="AA112" i="33"/>
  <c r="AQ113" i="37"/>
  <c r="AG113" i="37"/>
  <c r="AU113" i="37"/>
  <c r="I113" i="37"/>
  <c r="W113" i="33"/>
  <c r="C113" i="33"/>
  <c r="AH113" i="33"/>
  <c r="Z113" i="33"/>
  <c r="AM113" i="37"/>
  <c r="AQ114" i="37"/>
  <c r="AC114" i="37"/>
  <c r="BK114" i="37"/>
  <c r="BA114" i="37"/>
  <c r="A115" i="37"/>
  <c r="BE114" i="37"/>
  <c r="BS114" i="37"/>
  <c r="BC114" i="37"/>
  <c r="U114" i="37"/>
  <c r="BO114" i="37"/>
  <c r="AS114" i="37"/>
  <c r="AY114" i="37"/>
  <c r="AP113" i="33"/>
  <c r="AA113" i="37"/>
  <c r="BO113" i="37"/>
  <c r="BI113" i="37"/>
  <c r="M113" i="33"/>
  <c r="AC113" i="37"/>
  <c r="BA113" i="37"/>
  <c r="BQ113" i="37"/>
  <c r="K113" i="37"/>
  <c r="E112" i="33"/>
  <c r="AE113" i="33"/>
  <c r="BC113" i="37"/>
  <c r="T112" i="33"/>
  <c r="AN112" i="33"/>
  <c r="AW113" i="37"/>
  <c r="AO113" i="37"/>
  <c r="BE113" i="37"/>
  <c r="W113" i="37"/>
  <c r="BM113" i="37"/>
  <c r="AF112" i="33"/>
  <c r="AQ112" i="33"/>
  <c r="M113" i="37"/>
  <c r="AI112" i="33"/>
  <c r="AS113" i="37"/>
  <c r="S113" i="37"/>
  <c r="BK113" i="37"/>
  <c r="R113" i="33"/>
  <c r="H113" i="33"/>
  <c r="H114" i="33"/>
  <c r="BS113" i="37"/>
  <c r="Y113" i="37"/>
  <c r="BG113" i="37"/>
  <c r="O113" i="37"/>
  <c r="Q115" i="32" l="1"/>
  <c r="U115" i="32"/>
  <c r="C115" i="32"/>
  <c r="M115" i="32"/>
  <c r="O115" i="32"/>
  <c r="K115" i="32"/>
  <c r="E115" i="32"/>
  <c r="I115" i="32"/>
  <c r="A116" i="32"/>
  <c r="S115" i="32"/>
  <c r="G115" i="32"/>
  <c r="CA115" i="37"/>
  <c r="BQ114" i="37"/>
  <c r="Q114" i="37"/>
  <c r="AM114" i="37"/>
  <c r="W114" i="37"/>
  <c r="AH114" i="33"/>
  <c r="G114" i="37"/>
  <c r="AE114" i="37"/>
  <c r="O114" i="37"/>
  <c r="AQ113" i="33"/>
  <c r="AA114" i="37"/>
  <c r="K114" i="37"/>
  <c r="BM114" i="37"/>
  <c r="BU114" i="37"/>
  <c r="X113" i="33"/>
  <c r="C114" i="37"/>
  <c r="AI114" i="37"/>
  <c r="AK114" i="37"/>
  <c r="AN113" i="33"/>
  <c r="AA113" i="33"/>
  <c r="A116" i="33"/>
  <c r="J113" i="33"/>
  <c r="AF113" i="33"/>
  <c r="S114" i="37"/>
  <c r="BI114" i="37"/>
  <c r="Y114" i="37"/>
  <c r="E113" i="33"/>
  <c r="AF114" i="33"/>
  <c r="AE114" i="33"/>
  <c r="J114" i="33"/>
  <c r="O113" i="33"/>
  <c r="AO114" i="37"/>
  <c r="BG114" i="37"/>
  <c r="I114" i="37"/>
  <c r="AU114" i="37"/>
  <c r="AA114" i="33"/>
  <c r="W114" i="33"/>
  <c r="M114" i="37"/>
  <c r="AW114" i="37"/>
  <c r="E114" i="37"/>
  <c r="M115" i="37"/>
  <c r="BO115" i="37"/>
  <c r="A116" i="37"/>
  <c r="AI113" i="33"/>
  <c r="AG114" i="37"/>
  <c r="M114" i="33"/>
  <c r="M116" i="32" l="1"/>
  <c r="K116" i="32"/>
  <c r="A117" i="32"/>
  <c r="I116" i="32"/>
  <c r="O116" i="32"/>
  <c r="C116" i="32"/>
  <c r="E116" i="32"/>
  <c r="S116" i="32"/>
  <c r="G116" i="32"/>
  <c r="U116" i="32"/>
  <c r="Q116" i="32"/>
  <c r="CA116" i="37"/>
  <c r="AO115" i="37"/>
  <c r="BM115" i="37"/>
  <c r="K115" i="37"/>
  <c r="AM115" i="33"/>
  <c r="X114" i="33"/>
  <c r="BG115" i="37"/>
  <c r="BQ115" i="37"/>
  <c r="AW115" i="37"/>
  <c r="C115" i="37"/>
  <c r="U115" i="37"/>
  <c r="X115" i="33"/>
  <c r="W115" i="33"/>
  <c r="I115" i="37"/>
  <c r="AI116" i="37"/>
  <c r="AK116" i="37"/>
  <c r="A117" i="37"/>
  <c r="BU116" i="37"/>
  <c r="AC116" i="37"/>
  <c r="BM116" i="37"/>
  <c r="BO116" i="37"/>
  <c r="AE116" i="37"/>
  <c r="AO116" i="37"/>
  <c r="G116" i="37"/>
  <c r="AY116" i="37"/>
  <c r="AS116" i="37"/>
  <c r="E116" i="37"/>
  <c r="W115" i="37"/>
  <c r="AE115" i="37"/>
  <c r="Q115" i="37"/>
  <c r="AU115" i="37"/>
  <c r="BI115" i="37"/>
  <c r="AP115" i="33"/>
  <c r="BK115" i="37"/>
  <c r="BC115" i="37"/>
  <c r="AM115" i="37"/>
  <c r="Z115" i="33"/>
  <c r="H115" i="33"/>
  <c r="AI114" i="33"/>
  <c r="BS115" i="37"/>
  <c r="S115" i="37"/>
  <c r="BE115" i="37"/>
  <c r="E115" i="37"/>
  <c r="AA115" i="37"/>
  <c r="E115" i="33"/>
  <c r="C115" i="33"/>
  <c r="AH116" i="33"/>
  <c r="R116" i="33"/>
  <c r="A117" i="33"/>
  <c r="H116" i="33"/>
  <c r="BU115" i="37"/>
  <c r="O114" i="33"/>
  <c r="AC115" i="37"/>
  <c r="O115" i="37"/>
  <c r="E114" i="33"/>
  <c r="AK115" i="37"/>
  <c r="M115" i="33"/>
  <c r="AF115" i="33"/>
  <c r="AE115" i="33"/>
  <c r="T114" i="33"/>
  <c r="AQ115" i="37"/>
  <c r="AQ114" i="33"/>
  <c r="BA115" i="37"/>
  <c r="AI115" i="37"/>
  <c r="AS115" i="37"/>
  <c r="AY115" i="37"/>
  <c r="Y115" i="37"/>
  <c r="AH115" i="33"/>
  <c r="AG115" i="37"/>
  <c r="AN114" i="33"/>
  <c r="G115" i="37"/>
  <c r="R115" i="33"/>
  <c r="O117" i="32" l="1"/>
  <c r="S117" i="32"/>
  <c r="G117" i="32"/>
  <c r="Q117" i="32"/>
  <c r="E117" i="32"/>
  <c r="U117" i="32"/>
  <c r="K117" i="32"/>
  <c r="A118" i="32"/>
  <c r="M117" i="32"/>
  <c r="C117" i="32"/>
  <c r="I117" i="32"/>
  <c r="CA117" i="37"/>
  <c r="M116" i="33"/>
  <c r="AG116" i="37"/>
  <c r="AQ116" i="37"/>
  <c r="BG116" i="37"/>
  <c r="Z116" i="33"/>
  <c r="AU116" i="37"/>
  <c r="T116" i="33"/>
  <c r="AW116" i="37"/>
  <c r="BC116" i="37"/>
  <c r="T115" i="33"/>
  <c r="AI116" i="33"/>
  <c r="J115" i="33"/>
  <c r="AP116" i="33"/>
  <c r="BA116" i="37"/>
  <c r="Y116" i="37"/>
  <c r="U116" i="37"/>
  <c r="BK116" i="37"/>
  <c r="C116" i="37"/>
  <c r="AM116" i="33"/>
  <c r="BS116" i="37"/>
  <c r="S116" i="37"/>
  <c r="C116" i="33"/>
  <c r="BE116" i="37"/>
  <c r="M116" i="37"/>
  <c r="BG117" i="37"/>
  <c r="AW117" i="37"/>
  <c r="AA117" i="37"/>
  <c r="A118" i="37"/>
  <c r="U117" i="37"/>
  <c r="K117" i="37"/>
  <c r="O117" i="37"/>
  <c r="AO117" i="37"/>
  <c r="BM117" i="37"/>
  <c r="BQ116" i="37"/>
  <c r="AI115" i="33"/>
  <c r="AE116" i="33"/>
  <c r="I116" i="37"/>
  <c r="K116" i="37"/>
  <c r="W116" i="37"/>
  <c r="W116" i="33"/>
  <c r="O116" i="37"/>
  <c r="A118" i="33"/>
  <c r="W117" i="33"/>
  <c r="AA115" i="33"/>
  <c r="AM116" i="37"/>
  <c r="AA116" i="37"/>
  <c r="AQ115" i="33"/>
  <c r="O115" i="33"/>
  <c r="AN115" i="33"/>
  <c r="BI116" i="37"/>
  <c r="Q116" i="37"/>
  <c r="E118" i="32" l="1"/>
  <c r="C118" i="32"/>
  <c r="K118" i="32"/>
  <c r="A119" i="32"/>
  <c r="U118" i="32"/>
  <c r="Q118" i="32"/>
  <c r="G118" i="32"/>
  <c r="S118" i="32"/>
  <c r="M118" i="32"/>
  <c r="O118" i="32"/>
  <c r="I118" i="32"/>
  <c r="CA118" i="37"/>
  <c r="R117" i="33"/>
  <c r="AI117" i="37"/>
  <c r="AQ117" i="37"/>
  <c r="AS117" i="37"/>
  <c r="E116" i="33"/>
  <c r="BO117" i="37"/>
  <c r="BE117" i="37"/>
  <c r="Y117" i="37"/>
  <c r="AY117" i="37"/>
  <c r="BI117" i="37"/>
  <c r="AE117" i="33"/>
  <c r="A119" i="33"/>
  <c r="AP118" i="33"/>
  <c r="AM118" i="33"/>
  <c r="AH118" i="33"/>
  <c r="AA117" i="33"/>
  <c r="Z117" i="33"/>
  <c r="W117" i="37"/>
  <c r="G117" i="37"/>
  <c r="BA118" i="37"/>
  <c r="O118" i="37"/>
  <c r="A119" i="37"/>
  <c r="AA118" i="37"/>
  <c r="AU118" i="37"/>
  <c r="AC118" i="37"/>
  <c r="K118" i="37"/>
  <c r="BK118" i="37"/>
  <c r="AE118" i="37"/>
  <c r="AK118" i="37"/>
  <c r="S118" i="37"/>
  <c r="BQ118" i="37"/>
  <c r="AC117" i="37"/>
  <c r="AM117" i="33"/>
  <c r="X116" i="33"/>
  <c r="C117" i="33"/>
  <c r="E117" i="37"/>
  <c r="BC117" i="37"/>
  <c r="AG117" i="37"/>
  <c r="AN116" i="33"/>
  <c r="J116" i="33"/>
  <c r="AA116" i="33"/>
  <c r="AH117" i="33"/>
  <c r="M117" i="37"/>
  <c r="AM117" i="37"/>
  <c r="Q117" i="37"/>
  <c r="C117" i="37"/>
  <c r="BS117" i="37"/>
  <c r="BA117" i="37"/>
  <c r="I117" i="37"/>
  <c r="AQ116" i="33"/>
  <c r="H117" i="33"/>
  <c r="AF116" i="33"/>
  <c r="BK117" i="37"/>
  <c r="S117" i="37"/>
  <c r="AE117" i="37"/>
  <c r="O117" i="33"/>
  <c r="M117" i="33"/>
  <c r="AP117" i="33"/>
  <c r="BU117" i="37"/>
  <c r="AK117" i="37"/>
  <c r="BQ117" i="37"/>
  <c r="AU117" i="37"/>
  <c r="O116" i="33"/>
  <c r="A120" i="32" l="1"/>
  <c r="O119" i="32"/>
  <c r="G119" i="32"/>
  <c r="I119" i="32"/>
  <c r="Q119" i="32"/>
  <c r="E119" i="32"/>
  <c r="C119" i="32"/>
  <c r="K119" i="32"/>
  <c r="S119" i="32"/>
  <c r="M119" i="32"/>
  <c r="U119" i="32"/>
  <c r="CA119" i="37"/>
  <c r="Q118" i="37"/>
  <c r="BE119" i="37"/>
  <c r="A120" i="37"/>
  <c r="CA120" i="37" s="1"/>
  <c r="Y119" i="37"/>
  <c r="AI119" i="37"/>
  <c r="AS119" i="37"/>
  <c r="BG119" i="37"/>
  <c r="AC119" i="37"/>
  <c r="AY119" i="37"/>
  <c r="G119" i="37"/>
  <c r="AQ119" i="37"/>
  <c r="K119" i="37"/>
  <c r="BU119" i="37"/>
  <c r="T118" i="33"/>
  <c r="E118" i="33"/>
  <c r="C118" i="33"/>
  <c r="Y118" i="37"/>
  <c r="E118" i="37"/>
  <c r="BC118" i="37"/>
  <c r="H118" i="33"/>
  <c r="AQ118" i="33"/>
  <c r="AS118" i="37"/>
  <c r="BO118" i="37"/>
  <c r="BM118" i="37"/>
  <c r="AE118" i="33"/>
  <c r="A120" i="33"/>
  <c r="AO118" i="37"/>
  <c r="I118" i="37"/>
  <c r="BI118" i="37"/>
  <c r="AF117" i="33"/>
  <c r="Z118" i="33"/>
  <c r="BS118" i="37"/>
  <c r="G118" i="37"/>
  <c r="C118" i="37"/>
  <c r="BG118" i="37"/>
  <c r="W119" i="37"/>
  <c r="W118" i="33"/>
  <c r="AY118" i="37"/>
  <c r="AQ117" i="33"/>
  <c r="R118" i="33"/>
  <c r="X117" i="33"/>
  <c r="BE118" i="37"/>
  <c r="U118" i="37"/>
  <c r="W118" i="37"/>
  <c r="E117" i="33"/>
  <c r="AI117" i="33"/>
  <c r="M118" i="37"/>
  <c r="AM118" i="37"/>
  <c r="AQ118" i="37"/>
  <c r="BU118" i="37"/>
  <c r="J117" i="33"/>
  <c r="AN117" i="33"/>
  <c r="AG118" i="37"/>
  <c r="AW118" i="37"/>
  <c r="M118" i="33"/>
  <c r="AI118" i="37"/>
  <c r="T117" i="33"/>
  <c r="A121" i="32" l="1"/>
  <c r="S120" i="32"/>
  <c r="K120" i="32"/>
  <c r="U120" i="32"/>
  <c r="Q120" i="32"/>
  <c r="G120" i="32"/>
  <c r="M120" i="32"/>
  <c r="C120" i="32"/>
  <c r="E120" i="32"/>
  <c r="I120" i="32"/>
  <c r="O120" i="32"/>
  <c r="E119" i="33"/>
  <c r="C119" i="33"/>
  <c r="AF119" i="33"/>
  <c r="C119" i="37"/>
  <c r="BK119" i="37"/>
  <c r="O118" i="33"/>
  <c r="Z120" i="33"/>
  <c r="M120" i="33"/>
  <c r="A121" i="33"/>
  <c r="AI119" i="33"/>
  <c r="AH119" i="33"/>
  <c r="AM119" i="37"/>
  <c r="AE119" i="37"/>
  <c r="S119" i="37"/>
  <c r="J118" i="33"/>
  <c r="AW119" i="37"/>
  <c r="AU119" i="37"/>
  <c r="BI119" i="37"/>
  <c r="BQ119" i="37"/>
  <c r="AM119" i="33"/>
  <c r="AI118" i="33"/>
  <c r="J120" i="33"/>
  <c r="H119" i="33"/>
  <c r="AK119" i="37"/>
  <c r="I119" i="37"/>
  <c r="AP119" i="33"/>
  <c r="AA119" i="33"/>
  <c r="Z119" i="33"/>
  <c r="AF118" i="33"/>
  <c r="AA119" i="37"/>
  <c r="BC119" i="37"/>
  <c r="BA119" i="37"/>
  <c r="AA118" i="33"/>
  <c r="R119" i="33"/>
  <c r="M119" i="37"/>
  <c r="E119" i="37"/>
  <c r="BS119" i="37"/>
  <c r="AE119" i="33"/>
  <c r="AN118" i="33"/>
  <c r="X118" i="33"/>
  <c r="W119" i="33"/>
  <c r="U119" i="37"/>
  <c r="O119" i="37"/>
  <c r="Q120" i="37"/>
  <c r="AW120" i="37"/>
  <c r="AG120" i="37"/>
  <c r="BG120" i="37"/>
  <c r="K120" i="37"/>
  <c r="A121" i="37"/>
  <c r="CA121" i="37" s="1"/>
  <c r="BO119" i="37"/>
  <c r="M119" i="33"/>
  <c r="AG119" i="37"/>
  <c r="BM119" i="37"/>
  <c r="Q119" i="37"/>
  <c r="AO119" i="37"/>
  <c r="I121" i="32" l="1"/>
  <c r="U121" i="32"/>
  <c r="E121" i="32"/>
  <c r="A122" i="32"/>
  <c r="G121" i="32"/>
  <c r="M121" i="32"/>
  <c r="C121" i="32"/>
  <c r="S121" i="32"/>
  <c r="Q121" i="32"/>
  <c r="O121" i="32"/>
  <c r="K121" i="32"/>
  <c r="AN120" i="33"/>
  <c r="H120" i="33"/>
  <c r="J119" i="33"/>
  <c r="AO120" i="37"/>
  <c r="AQ119" i="33"/>
  <c r="BQ120" i="37"/>
  <c r="O120" i="37"/>
  <c r="M120" i="37"/>
  <c r="W120" i="33"/>
  <c r="BA120" i="37"/>
  <c r="E120" i="33"/>
  <c r="C120" i="33"/>
  <c r="I120" i="37"/>
  <c r="BS120" i="37"/>
  <c r="AY120" i="37"/>
  <c r="AA120" i="37"/>
  <c r="AM120" i="37"/>
  <c r="AN119" i="33"/>
  <c r="BE120" i="37"/>
  <c r="Y120" i="37"/>
  <c r="AS120" i="37"/>
  <c r="U120" i="37"/>
  <c r="AP120" i="33"/>
  <c r="BM120" i="37"/>
  <c r="W120" i="37"/>
  <c r="C120" i="37"/>
  <c r="E121" i="37"/>
  <c r="I121" i="37"/>
  <c r="AU121" i="37"/>
  <c r="AS121" i="37"/>
  <c r="C121" i="37"/>
  <c r="BU121" i="37"/>
  <c r="BO121" i="37"/>
  <c r="BK121" i="37"/>
  <c r="AE121" i="37"/>
  <c r="AM121" i="37"/>
  <c r="AI121" i="37"/>
  <c r="A122" i="37"/>
  <c r="CA122" i="37" s="1"/>
  <c r="BI121" i="37"/>
  <c r="AQ121" i="37"/>
  <c r="AA121" i="37"/>
  <c r="G121" i="37"/>
  <c r="AW121" i="37"/>
  <c r="AK121" i="37"/>
  <c r="Q121" i="37"/>
  <c r="BA121" i="37"/>
  <c r="BC120" i="37"/>
  <c r="AK120" i="37"/>
  <c r="AE120" i="37"/>
  <c r="A122" i="33"/>
  <c r="R121" i="33"/>
  <c r="S120" i="37"/>
  <c r="AC120" i="37"/>
  <c r="X119" i="33"/>
  <c r="T119" i="33"/>
  <c r="R120" i="33"/>
  <c r="O120" i="33"/>
  <c r="AE120" i="33"/>
  <c r="AQ120" i="33"/>
  <c r="O119" i="33"/>
  <c r="AI120" i="37"/>
  <c r="BI120" i="37"/>
  <c r="AU120" i="37"/>
  <c r="G120" i="37"/>
  <c r="E120" i="37"/>
  <c r="AQ120" i="37"/>
  <c r="AM120" i="33"/>
  <c r="AH120" i="33"/>
  <c r="BO120" i="37"/>
  <c r="BK120" i="37"/>
  <c r="BU120" i="37"/>
  <c r="C122" i="32" l="1"/>
  <c r="O122" i="32"/>
  <c r="E122" i="32"/>
  <c r="G122" i="32"/>
  <c r="S122" i="32"/>
  <c r="M122" i="32"/>
  <c r="U122" i="32"/>
  <c r="K122" i="32"/>
  <c r="Q122" i="32"/>
  <c r="A123" i="32"/>
  <c r="I122" i="32"/>
  <c r="E121" i="33"/>
  <c r="AA121" i="33"/>
  <c r="BM121" i="37"/>
  <c r="AF120" i="33"/>
  <c r="AA120" i="33"/>
  <c r="Y122" i="37"/>
  <c r="K122" i="37"/>
  <c r="C122" i="37"/>
  <c r="BS122" i="37"/>
  <c r="W122" i="37"/>
  <c r="A123" i="37"/>
  <c r="CA123" i="37" s="1"/>
  <c r="BM122" i="37"/>
  <c r="AG122" i="37"/>
  <c r="AO122" i="37"/>
  <c r="BE122" i="37"/>
  <c r="O122" i="37"/>
  <c r="BG122" i="37"/>
  <c r="BA122" i="37"/>
  <c r="I122" i="37"/>
  <c r="AY122" i="37"/>
  <c r="AS122" i="37"/>
  <c r="AW122" i="37"/>
  <c r="AQ122" i="37"/>
  <c r="S122" i="37"/>
  <c r="BQ122" i="37"/>
  <c r="AA122" i="37"/>
  <c r="C121" i="33"/>
  <c r="S121" i="37"/>
  <c r="O121" i="37"/>
  <c r="AP121" i="33"/>
  <c r="AY121" i="37"/>
  <c r="X120" i="33"/>
  <c r="M121" i="33"/>
  <c r="W121" i="33"/>
  <c r="M121" i="37"/>
  <c r="BG121" i="37"/>
  <c r="W121" i="37"/>
  <c r="Y121" i="37"/>
  <c r="AC121" i="37"/>
  <c r="AH121" i="33"/>
  <c r="AI120" i="33"/>
  <c r="K121" i="37"/>
  <c r="Z121" i="33"/>
  <c r="T120" i="33"/>
  <c r="A123" i="33"/>
  <c r="AM121" i="33"/>
  <c r="BS121" i="37"/>
  <c r="H121" i="33"/>
  <c r="AO121" i="37"/>
  <c r="BQ121" i="37"/>
  <c r="T121" i="33"/>
  <c r="AE121" i="33"/>
  <c r="BC121" i="37"/>
  <c r="BE121" i="37"/>
  <c r="AG121" i="37"/>
  <c r="U121" i="37"/>
  <c r="AI121" i="33"/>
  <c r="AA122" i="33" l="1"/>
  <c r="S123" i="32"/>
  <c r="O123" i="32"/>
  <c r="M123" i="32"/>
  <c r="U123" i="32"/>
  <c r="K123" i="32"/>
  <c r="A124" i="32"/>
  <c r="Q123" i="32"/>
  <c r="G123" i="32"/>
  <c r="I123" i="32"/>
  <c r="E123" i="32"/>
  <c r="C123" i="32"/>
  <c r="AP122" i="33"/>
  <c r="W122" i="33"/>
  <c r="X122" i="33"/>
  <c r="AF121" i="33"/>
  <c r="T122" i="33"/>
  <c r="R122" i="33"/>
  <c r="AI122" i="33"/>
  <c r="AH122" i="33"/>
  <c r="BI122" i="37"/>
  <c r="AN121" i="33"/>
  <c r="J122" i="33"/>
  <c r="H122" i="33"/>
  <c r="C122" i="33"/>
  <c r="AM122" i="37"/>
  <c r="BO122" i="37"/>
  <c r="BU122" i="37"/>
  <c r="AF122" i="33"/>
  <c r="AU122" i="37"/>
  <c r="X121" i="33"/>
  <c r="E122" i="37"/>
  <c r="G122" i="37"/>
  <c r="BC122" i="37"/>
  <c r="AE122" i="33"/>
  <c r="AN122" i="33"/>
  <c r="AM122" i="33"/>
  <c r="AA123" i="33"/>
  <c r="A124" i="33"/>
  <c r="X123" i="33"/>
  <c r="AM123" i="33"/>
  <c r="AY123" i="37"/>
  <c r="AC123" i="37"/>
  <c r="AK123" i="37"/>
  <c r="A124" i="37"/>
  <c r="CA124" i="37" s="1"/>
  <c r="AQ123" i="37"/>
  <c r="BM123" i="37"/>
  <c r="AE123" i="37"/>
  <c r="M123" i="37"/>
  <c r="AI123" i="37"/>
  <c r="G123" i="37"/>
  <c r="AA123" i="37"/>
  <c r="E123" i="37"/>
  <c r="C123" i="37"/>
  <c r="BA123" i="37"/>
  <c r="W123" i="37"/>
  <c r="AM123" i="37"/>
  <c r="U122" i="37"/>
  <c r="M122" i="33"/>
  <c r="AI122" i="37"/>
  <c r="M122" i="37"/>
  <c r="BK122" i="37"/>
  <c r="Z122" i="33"/>
  <c r="J121" i="33"/>
  <c r="AQ121" i="33"/>
  <c r="AQ122" i="33"/>
  <c r="Q122" i="37"/>
  <c r="AK122" i="37"/>
  <c r="AC122" i="37"/>
  <c r="O121" i="33"/>
  <c r="AE122" i="37"/>
  <c r="G124" i="32" l="1"/>
  <c r="M124" i="32"/>
  <c r="E124" i="32"/>
  <c r="Q124" i="32"/>
  <c r="C124" i="32"/>
  <c r="O124" i="32"/>
  <c r="K124" i="32"/>
  <c r="A125" i="32"/>
  <c r="U124" i="32"/>
  <c r="M123" i="33"/>
  <c r="H123" i="33"/>
  <c r="AG123" i="37"/>
  <c r="O122" i="33"/>
  <c r="K123" i="37"/>
  <c r="AO123" i="37"/>
  <c r="S123" i="37"/>
  <c r="AF123" i="33"/>
  <c r="AE123" i="33"/>
  <c r="W123" i="33"/>
  <c r="AU123" i="37"/>
  <c r="O123" i="37"/>
  <c r="BG123" i="37"/>
  <c r="T123" i="33"/>
  <c r="A125" i="33"/>
  <c r="Z124" i="33"/>
  <c r="Z123" i="33"/>
  <c r="U123" i="37"/>
  <c r="BQ123" i="37"/>
  <c r="AI123" i="33"/>
  <c r="AH123" i="33"/>
  <c r="O123" i="33"/>
  <c r="BU123" i="37"/>
  <c r="BI123" i="37"/>
  <c r="BC123" i="37"/>
  <c r="AN123" i="33"/>
  <c r="BK123" i="37"/>
  <c r="AW123" i="37"/>
  <c r="Y123" i="37"/>
  <c r="BS123" i="37"/>
  <c r="I123" i="37"/>
  <c r="C123" i="33"/>
  <c r="AS123" i="37"/>
  <c r="R123" i="33"/>
  <c r="BO123" i="37"/>
  <c r="E122" i="33"/>
  <c r="BE123" i="37"/>
  <c r="Q123" i="37"/>
  <c r="BQ124" i="37"/>
  <c r="AW124" i="37"/>
  <c r="BU124" i="37"/>
  <c r="W124" i="37"/>
  <c r="AY124" i="37"/>
  <c r="BM124" i="37"/>
  <c r="AC124" i="37"/>
  <c r="AK124" i="37"/>
  <c r="C124" i="37"/>
  <c r="AE124" i="37"/>
  <c r="U124" i="37"/>
  <c r="AQ124" i="37"/>
  <c r="Q124" i="37"/>
  <c r="BK124" i="37"/>
  <c r="AI124" i="37"/>
  <c r="A125" i="37"/>
  <c r="CA125" i="37" s="1"/>
  <c r="BA124" i="37"/>
  <c r="AA124" i="37"/>
  <c r="AO124" i="37"/>
  <c r="E124" i="37"/>
  <c r="G124" i="37"/>
  <c r="BI124" i="37"/>
  <c r="S124" i="37"/>
  <c r="AS124" i="37"/>
  <c r="I124" i="37"/>
  <c r="Y124" i="37"/>
  <c r="K124" i="37"/>
  <c r="O124" i="37"/>
  <c r="AU124" i="37"/>
  <c r="AM124" i="37"/>
  <c r="BO124" i="37"/>
  <c r="AP123" i="33"/>
  <c r="Q125" i="32" l="1"/>
  <c r="K125" i="32"/>
  <c r="S125" i="32"/>
  <c r="U125" i="32"/>
  <c r="E125" i="32"/>
  <c r="C13" i="45"/>
  <c r="M125" i="32"/>
  <c r="C125" i="32"/>
  <c r="G125" i="32"/>
  <c r="I125" i="32"/>
  <c r="O125" i="32"/>
  <c r="I124" i="32"/>
  <c r="S124" i="32"/>
  <c r="AM124" i="33"/>
  <c r="C124" i="33"/>
  <c r="AF124" i="33"/>
  <c r="BE124" i="37"/>
  <c r="BS124" i="37"/>
  <c r="AI124" i="33"/>
  <c r="AN124" i="33"/>
  <c r="J123" i="33"/>
  <c r="J124" i="33"/>
  <c r="BC124" i="37"/>
  <c r="R124" i="33"/>
  <c r="BG124" i="37"/>
  <c r="M124" i="37"/>
  <c r="AG124" i="37"/>
  <c r="AQ123" i="33"/>
  <c r="E123" i="33"/>
  <c r="S125" i="37"/>
  <c r="W125" i="37"/>
  <c r="AK125" i="37"/>
  <c r="BU125" i="37"/>
  <c r="G125" i="37"/>
  <c r="BM125" i="37"/>
  <c r="BS125" i="37"/>
  <c r="O125" i="37"/>
  <c r="AU125" i="37"/>
  <c r="M125" i="37"/>
  <c r="AQ125" i="37"/>
  <c r="K125" i="37"/>
  <c r="BE125" i="37"/>
  <c r="AO125" i="37"/>
  <c r="E125" i="37"/>
  <c r="Q125" i="37"/>
  <c r="BQ125" i="37"/>
  <c r="AG125" i="37"/>
  <c r="BO125" i="37"/>
  <c r="BI125" i="37"/>
  <c r="Y125" i="37"/>
  <c r="AW125" i="37"/>
  <c r="AE125" i="37"/>
  <c r="BG125" i="37"/>
  <c r="BA125" i="37"/>
  <c r="AA125" i="37"/>
  <c r="BC125" i="37"/>
  <c r="AY125" i="37"/>
  <c r="I125" i="37"/>
  <c r="BK125" i="37"/>
  <c r="AS125" i="37"/>
  <c r="U125" i="37"/>
  <c r="AI125" i="37"/>
  <c r="AM125" i="37"/>
  <c r="AC125" i="37"/>
  <c r="C125" i="37"/>
  <c r="W124" i="33"/>
  <c r="AE124" i="33"/>
  <c r="O124" i="33"/>
  <c r="M124" i="33"/>
  <c r="AP124" i="33"/>
  <c r="H124" i="33"/>
  <c r="AH124" i="33"/>
  <c r="AA124" i="33"/>
  <c r="E124" i="33"/>
  <c r="AP125" i="33" l="1"/>
  <c r="AQ125" i="33"/>
  <c r="M125" i="33"/>
  <c r="Z125" i="33"/>
  <c r="R125" i="33"/>
  <c r="AF125" i="33"/>
  <c r="AE125" i="33"/>
  <c r="O125" i="33"/>
  <c r="E125" i="33"/>
  <c r="C125" i="33"/>
  <c r="AQ124" i="33"/>
  <c r="AA125" i="33"/>
  <c r="X124" i="33"/>
  <c r="J125" i="33"/>
  <c r="H125" i="33"/>
  <c r="AI125" i="33"/>
  <c r="AH125" i="33"/>
  <c r="T124" i="33"/>
  <c r="T125" i="33"/>
  <c r="X125" i="33"/>
  <c r="W125" i="33"/>
  <c r="AN125" i="33"/>
  <c r="AM125" i="33"/>
  <c r="P55" i="48" l="1"/>
  <c r="P49" i="48"/>
  <c r="P46" i="48" l="1"/>
  <c r="P57" i="48"/>
  <c r="P50" i="48"/>
  <c r="P52" i="48" s="1"/>
  <c r="O49" i="48"/>
  <c r="O55" i="48"/>
  <c r="O57" i="48" l="1"/>
  <c r="O46" i="48"/>
  <c r="O50" i="48"/>
  <c r="O52" i="48" s="1"/>
  <c r="N49" i="48"/>
  <c r="N55" i="48"/>
  <c r="N46" i="48" l="1"/>
  <c r="N57" i="48"/>
  <c r="N50" i="48"/>
  <c r="N52" i="48" s="1"/>
  <c r="M49" i="48"/>
  <c r="M55" i="48"/>
  <c r="M57" i="48" l="1"/>
  <c r="Q47" i="48"/>
  <c r="Q49" i="48" s="1"/>
  <c r="M50" i="48"/>
  <c r="Q53" i="48"/>
  <c r="Q55" i="48" s="1"/>
  <c r="M46" i="48"/>
  <c r="Q44" i="48"/>
  <c r="Q46" i="48" s="1"/>
  <c r="L49" i="48"/>
  <c r="L55" i="48"/>
  <c r="L57" i="48" l="1"/>
  <c r="L50" i="48"/>
  <c r="L52" i="48" s="1"/>
  <c r="Q57" i="48"/>
  <c r="L46" i="48"/>
  <c r="M52" i="48"/>
  <c r="Q50" i="48"/>
  <c r="Q52" i="48" s="1"/>
  <c r="K49" i="48"/>
  <c r="K55" i="48"/>
  <c r="K50" i="48" l="1"/>
  <c r="K52" i="48" s="1"/>
  <c r="K46" i="48"/>
  <c r="K57" i="48"/>
  <c r="J49" i="48"/>
  <c r="J55" i="48"/>
  <c r="J57" i="48" l="1"/>
  <c r="J46" i="48"/>
  <c r="J50" i="48"/>
  <c r="J52" i="48" s="1"/>
  <c r="I49" i="48"/>
  <c r="I55" i="48"/>
  <c r="I57" i="48" l="1"/>
  <c r="I50" i="48"/>
  <c r="I52" i="48" s="1"/>
  <c r="I46" i="48"/>
  <c r="H55" i="48"/>
  <c r="H49" i="48"/>
  <c r="H57" i="48" l="1"/>
  <c r="H50" i="48"/>
  <c r="H52" i="48" s="1"/>
  <c r="H46" i="48"/>
  <c r="G49" i="48"/>
  <c r="G55" i="48"/>
  <c r="G57" i="48" l="1"/>
  <c r="G50" i="48"/>
  <c r="G52" i="48" s="1"/>
  <c r="G46" i="48"/>
  <c r="J51" i="3"/>
  <c r="O51" i="3"/>
  <c r="M51" i="3"/>
  <c r="N51" i="3"/>
  <c r="P51" i="3"/>
  <c r="K51" i="3"/>
  <c r="I51" i="3"/>
  <c r="L51" i="3"/>
  <c r="H51" i="3"/>
  <c r="G51" i="3"/>
  <c r="F51" i="3"/>
  <c r="E51" i="3"/>
  <c r="F55" i="48"/>
  <c r="F49" i="48"/>
  <c r="F48" i="3" l="1"/>
  <c r="P48" i="3"/>
  <c r="L57" i="3"/>
  <c r="I48" i="3"/>
  <c r="F46" i="48"/>
  <c r="H57" i="3"/>
  <c r="G57" i="3"/>
  <c r="M48" i="3"/>
  <c r="N57" i="3"/>
  <c r="K48" i="3"/>
  <c r="N48" i="3"/>
  <c r="J57" i="3"/>
  <c r="E48" i="3"/>
  <c r="O57" i="3"/>
  <c r="F57" i="3"/>
  <c r="I57" i="3"/>
  <c r="O48" i="3"/>
  <c r="E57" i="3"/>
  <c r="H48" i="3"/>
  <c r="M57" i="3"/>
  <c r="L48" i="3"/>
  <c r="J48" i="3"/>
  <c r="G48" i="3"/>
  <c r="P57" i="3"/>
  <c r="F57" i="48"/>
  <c r="F50" i="48"/>
  <c r="F52" i="48" s="1"/>
  <c r="K57" i="3"/>
  <c r="K54" i="3"/>
  <c r="M54" i="3"/>
  <c r="Q51" i="3"/>
  <c r="R57" i="3"/>
  <c r="F54" i="3"/>
  <c r="H54" i="3"/>
  <c r="L54" i="3"/>
  <c r="Q57" i="3"/>
  <c r="P54" i="3"/>
  <c r="O54" i="3"/>
  <c r="J54" i="3"/>
  <c r="G54" i="3"/>
  <c r="Q48" i="3"/>
  <c r="I54" i="3"/>
  <c r="N54" i="3"/>
  <c r="R48" i="3"/>
  <c r="R51" i="3"/>
  <c r="E54" i="3"/>
  <c r="E55" i="48"/>
  <c r="E49" i="48"/>
  <c r="R47" i="48" l="1"/>
  <c r="R49" i="48" s="1"/>
  <c r="E50" i="48"/>
  <c r="R53" i="48"/>
  <c r="R55" i="48" s="1"/>
  <c r="E57" i="48"/>
  <c r="D48" i="3"/>
  <c r="E46" i="48"/>
  <c r="R44" i="48"/>
  <c r="R46" i="48" s="1"/>
  <c r="D51" i="3"/>
  <c r="R54" i="3"/>
  <c r="Q54" i="3"/>
  <c r="D55" i="48"/>
  <c r="D49" i="48"/>
  <c r="R57" i="48" l="1"/>
  <c r="D46" i="48"/>
  <c r="D57" i="3"/>
  <c r="E52" i="48"/>
  <c r="R50" i="48"/>
  <c r="R52" i="48" s="1"/>
  <c r="D57" i="48"/>
  <c r="D50" i="48"/>
  <c r="D52" i="48" s="1"/>
  <c r="D54" i="3" l="1"/>
  <c r="E49" i="47" l="1"/>
  <c r="J49" i="47"/>
  <c r="L49" i="47"/>
  <c r="N55" i="47"/>
  <c r="J55" i="47"/>
  <c r="G55" i="47"/>
  <c r="P55" i="47"/>
  <c r="H55" i="47"/>
  <c r="L55" i="47"/>
  <c r="M55" i="47"/>
  <c r="F49" i="47"/>
  <c r="P49" i="47"/>
  <c r="I55" i="47"/>
  <c r="E55" i="47"/>
  <c r="D49" i="47"/>
  <c r="K49" i="47"/>
  <c r="O55" i="47"/>
  <c r="K55" i="47"/>
  <c r="O49" i="47"/>
  <c r="F55" i="47"/>
  <c r="D55" i="47"/>
  <c r="G49" i="47"/>
  <c r="M49" i="47"/>
  <c r="I49" i="47"/>
  <c r="N49" i="47"/>
  <c r="H49" i="47"/>
  <c r="M46" i="47" l="1"/>
  <c r="F46" i="47"/>
  <c r="P46" i="47"/>
  <c r="J46" i="47"/>
  <c r="D46" i="47"/>
  <c r="H46" i="47"/>
  <c r="L46" i="47"/>
  <c r="E46" i="47"/>
  <c r="I46" i="47"/>
  <c r="N46" i="47"/>
  <c r="K46" i="47"/>
  <c r="O46" i="47"/>
  <c r="G46" i="47"/>
  <c r="G52" i="47"/>
  <c r="Q49" i="47"/>
  <c r="H52" i="47"/>
  <c r="M52" i="47"/>
  <c r="N52" i="47"/>
  <c r="F52" i="47"/>
  <c r="J52" i="47" l="1"/>
  <c r="K52" i="47"/>
  <c r="D52" i="47"/>
  <c r="P52" i="47"/>
  <c r="O52" i="47"/>
  <c r="L52" i="47"/>
  <c r="I52" i="47"/>
  <c r="R55" i="47"/>
  <c r="Q55" i="47"/>
  <c r="R49" i="47"/>
  <c r="R46" i="47"/>
  <c r="E52" i="47"/>
  <c r="Q46" i="47"/>
  <c r="Q52" i="47"/>
  <c r="R52" i="47" l="1"/>
  <c r="O78" i="48" l="1"/>
  <c r="P78" i="48"/>
  <c r="O69" i="48"/>
  <c r="Q67" i="49"/>
  <c r="P66" i="48"/>
  <c r="R64" i="49"/>
  <c r="R76" i="49"/>
  <c r="P76" i="48"/>
  <c r="P69" i="48"/>
  <c r="R67" i="49"/>
  <c r="O66" i="48"/>
  <c r="Q64" i="49"/>
  <c r="O76" i="48"/>
  <c r="Q76" i="49"/>
  <c r="P72" i="48"/>
  <c r="O72" i="48"/>
  <c r="N78" i="48" l="1"/>
  <c r="N69" i="48"/>
  <c r="P67" i="49"/>
  <c r="P76" i="49"/>
  <c r="N76" i="48"/>
  <c r="R70" i="49"/>
  <c r="N66" i="48"/>
  <c r="P64" i="49"/>
  <c r="Q70" i="49"/>
  <c r="N72" i="48"/>
  <c r="M78" i="48" l="1"/>
  <c r="M69" i="48"/>
  <c r="O67" i="49"/>
  <c r="Q67" i="48"/>
  <c r="M76" i="48"/>
  <c r="O76" i="49"/>
  <c r="Q74" i="48"/>
  <c r="M66" i="48"/>
  <c r="Q64" i="48"/>
  <c r="O64" i="49"/>
  <c r="P70" i="49"/>
  <c r="M72" i="48"/>
  <c r="Q78" i="48" l="1"/>
  <c r="L78" i="48"/>
  <c r="S76" i="49"/>
  <c r="Q76" i="48"/>
  <c r="L76" i="48"/>
  <c r="N76" i="49"/>
  <c r="N64" i="49"/>
  <c r="L66" i="48"/>
  <c r="L69" i="48"/>
  <c r="N67" i="49"/>
  <c r="Q66" i="48"/>
  <c r="S64" i="49"/>
  <c r="Q69" i="48"/>
  <c r="Q70" i="48"/>
  <c r="Q72" i="48" s="1"/>
  <c r="S67" i="49"/>
  <c r="O70" i="49"/>
  <c r="L72" i="48"/>
  <c r="K78" i="48" l="1"/>
  <c r="K76" i="48"/>
  <c r="M76" i="49"/>
  <c r="M64" i="49"/>
  <c r="K66" i="48"/>
  <c r="N70" i="49"/>
  <c r="K69" i="48"/>
  <c r="M67" i="49"/>
  <c r="K72" i="48"/>
  <c r="J78" i="48" l="1"/>
  <c r="L67" i="49"/>
  <c r="J69" i="48"/>
  <c r="L76" i="49"/>
  <c r="J76" i="48"/>
  <c r="L64" i="49"/>
  <c r="J66" i="48"/>
  <c r="M70" i="49"/>
  <c r="J72" i="48"/>
  <c r="I78" i="48" l="1"/>
  <c r="I69" i="48"/>
  <c r="K67" i="49"/>
  <c r="I66" i="48"/>
  <c r="K64" i="49"/>
  <c r="K76" i="49"/>
  <c r="I76" i="48"/>
  <c r="L70" i="49"/>
  <c r="I72" i="48"/>
  <c r="H78" i="48" l="1"/>
  <c r="H66" i="48"/>
  <c r="J64" i="49"/>
  <c r="H76" i="48"/>
  <c r="J76" i="49"/>
  <c r="H69" i="48"/>
  <c r="J67" i="49"/>
  <c r="K70" i="49"/>
  <c r="H72" i="48"/>
  <c r="G78" i="48" l="1"/>
  <c r="G69" i="48"/>
  <c r="I67" i="49"/>
  <c r="J70" i="49"/>
  <c r="G66" i="48"/>
  <c r="I64" i="49"/>
  <c r="G76" i="48"/>
  <c r="I76" i="49"/>
  <c r="G72" i="48"/>
  <c r="F78" i="48" l="1"/>
  <c r="F76" i="48"/>
  <c r="H76" i="49"/>
  <c r="F69" i="48"/>
  <c r="H67" i="49"/>
  <c r="I70" i="49"/>
  <c r="H64" i="49"/>
  <c r="F66" i="48"/>
  <c r="F72" i="48"/>
  <c r="E78" i="48" l="1"/>
  <c r="H70" i="49"/>
  <c r="G67" i="49"/>
  <c r="E69" i="48"/>
  <c r="R67" i="48"/>
  <c r="G76" i="49"/>
  <c r="R74" i="48"/>
  <c r="E76" i="48"/>
  <c r="E66" i="48"/>
  <c r="R64" i="48"/>
  <c r="G64" i="49"/>
  <c r="E72" i="48"/>
  <c r="R78" i="48" l="1"/>
  <c r="D78" i="48"/>
  <c r="R66" i="48"/>
  <c r="T64" i="49"/>
  <c r="T67" i="49"/>
  <c r="R70" i="48"/>
  <c r="R72" i="48" s="1"/>
  <c r="R69" i="48"/>
  <c r="D76" i="48"/>
  <c r="F76" i="49"/>
  <c r="G70" i="49"/>
  <c r="T76" i="49"/>
  <c r="R76" i="48"/>
  <c r="D66" i="48"/>
  <c r="F64" i="49"/>
  <c r="F67" i="49"/>
  <c r="D69" i="48"/>
  <c r="D72" i="48"/>
  <c r="F70" i="49" l="1"/>
  <c r="N76" i="47" l="1"/>
  <c r="N69" i="47"/>
  <c r="H76" i="47"/>
  <c r="M66" i="47"/>
  <c r="G76" i="47"/>
  <c r="F66" i="47"/>
  <c r="E66" i="47"/>
  <c r="I66" i="47"/>
  <c r="L69" i="47"/>
  <c r="F76" i="47"/>
  <c r="K66" i="47"/>
  <c r="F69" i="47"/>
  <c r="G69" i="47"/>
  <c r="E69" i="47"/>
  <c r="K69" i="47"/>
  <c r="J76" i="47"/>
  <c r="H69" i="47"/>
  <c r="J66" i="47"/>
  <c r="E76" i="47"/>
  <c r="L76" i="47"/>
  <c r="G66" i="47"/>
  <c r="L66" i="47"/>
  <c r="I76" i="47"/>
  <c r="M69" i="47"/>
  <c r="M76" i="47"/>
  <c r="J69" i="47"/>
  <c r="I69" i="47"/>
  <c r="H66" i="47"/>
  <c r="N66" i="47"/>
  <c r="K76" i="47"/>
  <c r="K72" i="47"/>
  <c r="H72" i="47"/>
  <c r="R76" i="47"/>
  <c r="M72" i="47"/>
  <c r="Q69" i="47"/>
  <c r="Q76" i="47"/>
  <c r="J72" i="47"/>
  <c r="I72" i="47"/>
  <c r="N72" i="47"/>
  <c r="Q66" i="47"/>
  <c r="R66" i="47"/>
  <c r="L72" i="47"/>
  <c r="F72" i="47"/>
  <c r="G72" i="47"/>
  <c r="R69" i="47"/>
  <c r="E72" i="47"/>
  <c r="Q72" i="47" l="1"/>
  <c r="R72" i="47"/>
  <c r="D66" i="47" l="1"/>
  <c r="D76" i="47"/>
  <c r="D72" i="47" l="1"/>
  <c r="D69" i="47"/>
  <c r="R8" i="50" l="1"/>
  <c r="R6" i="50"/>
  <c r="Q9" i="50"/>
  <c r="R15" i="49"/>
  <c r="R14" i="49"/>
  <c r="R9" i="49"/>
  <c r="R8" i="49"/>
  <c r="R6" i="49"/>
  <c r="Q9" i="49"/>
  <c r="Q6" i="49"/>
  <c r="Q8" i="49"/>
  <c r="Q15" i="49"/>
  <c r="Q14" i="49"/>
  <c r="E18" i="44"/>
  <c r="C18" i="44"/>
  <c r="D18" i="44"/>
  <c r="F18" i="44"/>
  <c r="Q12" i="49" l="1"/>
  <c r="R18" i="49"/>
  <c r="R12" i="49"/>
  <c r="Q18" i="49"/>
  <c r="R15" i="50"/>
  <c r="E40" i="44"/>
  <c r="Q14" i="50"/>
  <c r="Q8" i="50"/>
  <c r="Q15" i="50"/>
  <c r="R9" i="50" l="1"/>
  <c r="R12" i="50" s="1"/>
  <c r="Q6" i="50"/>
  <c r="Q12" i="50" s="1"/>
  <c r="P5" i="47"/>
  <c r="Q18" i="50"/>
  <c r="P8" i="3"/>
  <c r="P14" i="3"/>
  <c r="R14" i="50"/>
  <c r="R18" i="50" s="1"/>
  <c r="P30" i="47"/>
  <c r="P8" i="47"/>
  <c r="E39" i="44"/>
  <c r="E17" i="44"/>
  <c r="F17" i="44"/>
  <c r="C17" i="44"/>
  <c r="D17" i="44"/>
  <c r="P9" i="49"/>
  <c r="P14" i="49"/>
  <c r="P6" i="49"/>
  <c r="P8" i="49"/>
  <c r="P15" i="49"/>
  <c r="P8" i="50"/>
  <c r="P6" i="50"/>
  <c r="P14" i="50"/>
  <c r="P15" i="50"/>
  <c r="P9" i="50"/>
  <c r="P18" i="50" l="1"/>
  <c r="P12" i="50"/>
  <c r="O14" i="47"/>
  <c r="Q5" i="50"/>
  <c r="Q11" i="50" s="1"/>
  <c r="P14" i="47"/>
  <c r="P18" i="47" s="1"/>
  <c r="P31" i="3"/>
  <c r="P5" i="3"/>
  <c r="P11" i="3" s="1"/>
  <c r="P12" i="49"/>
  <c r="O5" i="47"/>
  <c r="O8" i="3"/>
  <c r="R5" i="50"/>
  <c r="R11" i="50" s="1"/>
  <c r="P18" i="3"/>
  <c r="P11" i="47"/>
  <c r="O30" i="47"/>
  <c r="O8" i="47"/>
  <c r="R5" i="49"/>
  <c r="R11" i="49" s="1"/>
  <c r="O31" i="3"/>
  <c r="O5" i="3"/>
  <c r="P18" i="49"/>
  <c r="Q5" i="49"/>
  <c r="Q11" i="49" s="1"/>
  <c r="P5" i="49"/>
  <c r="P11" i="49" s="1"/>
  <c r="O8" i="49"/>
  <c r="O9" i="49"/>
  <c r="S9" i="49" s="1"/>
  <c r="O8" i="50"/>
  <c r="O9" i="50"/>
  <c r="E38" i="44"/>
  <c r="D16" i="44"/>
  <c r="F16" i="44"/>
  <c r="E16" i="44"/>
  <c r="C16" i="44"/>
  <c r="O18" i="47" l="1"/>
  <c r="N14" i="47"/>
  <c r="N30" i="47"/>
  <c r="N8" i="47"/>
  <c r="S8" i="49"/>
  <c r="O14" i="49"/>
  <c r="S14" i="49" s="1"/>
  <c r="N8" i="3"/>
  <c r="O6" i="50"/>
  <c r="S6" i="50" s="1"/>
  <c r="O11" i="47"/>
  <c r="O11" i="3"/>
  <c r="O14" i="50"/>
  <c r="S14" i="50" s="1"/>
  <c r="O6" i="49"/>
  <c r="O14" i="3"/>
  <c r="O18" i="3" s="1"/>
  <c r="S8" i="50"/>
  <c r="N5" i="47"/>
  <c r="S9" i="50"/>
  <c r="O15" i="50"/>
  <c r="S15" i="50" s="1"/>
  <c r="O15" i="49"/>
  <c r="S15" i="49" s="1"/>
  <c r="P5" i="50"/>
  <c r="P11" i="50" s="1"/>
  <c r="E37" i="44"/>
  <c r="F15" i="44"/>
  <c r="E15" i="44"/>
  <c r="C15" i="44"/>
  <c r="D15" i="44"/>
  <c r="N9" i="49"/>
  <c r="N15" i="49"/>
  <c r="N6" i="49"/>
  <c r="N8" i="49"/>
  <c r="N14" i="49"/>
  <c r="N6" i="50"/>
  <c r="N14" i="50"/>
  <c r="N8" i="50"/>
  <c r="N15" i="50"/>
  <c r="O18" i="50" l="1"/>
  <c r="N9" i="50"/>
  <c r="N12" i="50" s="1"/>
  <c r="M30" i="47"/>
  <c r="Q27" i="47"/>
  <c r="M8" i="47"/>
  <c r="N14" i="3"/>
  <c r="N18" i="3" s="1"/>
  <c r="O12" i="50"/>
  <c r="O12" i="49"/>
  <c r="S6" i="49"/>
  <c r="S12" i="49" s="1"/>
  <c r="S18" i="49"/>
  <c r="N18" i="50"/>
  <c r="S12" i="50"/>
  <c r="O18" i="49"/>
  <c r="N12" i="49"/>
  <c r="Q28" i="3"/>
  <c r="M8" i="3"/>
  <c r="N11" i="47"/>
  <c r="O5" i="50"/>
  <c r="Q24" i="47"/>
  <c r="M5" i="47"/>
  <c r="S18" i="50"/>
  <c r="O5" i="49"/>
  <c r="N31" i="3"/>
  <c r="N5" i="3"/>
  <c r="N11" i="3" s="1"/>
  <c r="N18" i="49"/>
  <c r="N18" i="47"/>
  <c r="M9" i="50"/>
  <c r="M14" i="50"/>
  <c r="M6" i="50"/>
  <c r="M15" i="50"/>
  <c r="M8" i="50"/>
  <c r="N5" i="49"/>
  <c r="N11" i="49" s="1"/>
  <c r="M9" i="49"/>
  <c r="M14" i="49"/>
  <c r="M15" i="49"/>
  <c r="M6" i="49"/>
  <c r="M8" i="49"/>
  <c r="E36" i="44"/>
  <c r="E14" i="44"/>
  <c r="C14" i="44"/>
  <c r="F14" i="44"/>
  <c r="D14" i="44"/>
  <c r="L30" i="47" l="1"/>
  <c r="L8" i="47"/>
  <c r="M18" i="49"/>
  <c r="Q8" i="3"/>
  <c r="S5" i="49"/>
  <c r="S11" i="49" s="1"/>
  <c r="O11" i="49"/>
  <c r="L31" i="3"/>
  <c r="L5" i="47"/>
  <c r="M18" i="50"/>
  <c r="M31" i="3"/>
  <c r="M5" i="3"/>
  <c r="M11" i="3" s="1"/>
  <c r="Q25" i="3"/>
  <c r="Q31" i="3" s="1"/>
  <c r="Q8" i="47"/>
  <c r="M11" i="47"/>
  <c r="Q30" i="47"/>
  <c r="M12" i="50"/>
  <c r="Q5" i="47"/>
  <c r="Q34" i="3"/>
  <c r="M14" i="3"/>
  <c r="M18" i="3" s="1"/>
  <c r="Q33" i="47"/>
  <c r="M14" i="47"/>
  <c r="N5" i="50"/>
  <c r="N11" i="50" s="1"/>
  <c r="M12" i="49"/>
  <c r="L8" i="3"/>
  <c r="O11" i="50"/>
  <c r="S5" i="50"/>
  <c r="S11" i="50" s="1"/>
  <c r="L9" i="50"/>
  <c r="L8" i="50"/>
  <c r="L14" i="50"/>
  <c r="L15" i="50"/>
  <c r="L6" i="50"/>
  <c r="M5" i="49"/>
  <c r="M11" i="49" s="1"/>
  <c r="L9" i="49"/>
  <c r="L6" i="49"/>
  <c r="L14" i="49"/>
  <c r="L8" i="49"/>
  <c r="L15" i="49"/>
  <c r="E35" i="44"/>
  <c r="F13" i="44"/>
  <c r="E13" i="44"/>
  <c r="D13" i="44"/>
  <c r="C13" i="44"/>
  <c r="L12" i="50" l="1"/>
  <c r="Q11" i="47"/>
  <c r="M5" i="50"/>
  <c r="M11" i="50" s="1"/>
  <c r="K30" i="47"/>
  <c r="K5" i="47"/>
  <c r="L14" i="3"/>
  <c r="L18" i="3" s="1"/>
  <c r="L12" i="49"/>
  <c r="L14" i="47"/>
  <c r="L18" i="47" s="1"/>
  <c r="K8" i="47"/>
  <c r="Q14" i="47"/>
  <c r="Q18" i="47" s="1"/>
  <c r="M18" i="47"/>
  <c r="L18" i="49"/>
  <c r="L5" i="3"/>
  <c r="L11" i="3" s="1"/>
  <c r="L18" i="50"/>
  <c r="L11" i="47"/>
  <c r="K8" i="3"/>
  <c r="Q14" i="3"/>
  <c r="Q18" i="3" s="1"/>
  <c r="Q5" i="3"/>
  <c r="Q11" i="3" s="1"/>
  <c r="K9" i="49"/>
  <c r="K14" i="49"/>
  <c r="K6" i="49"/>
  <c r="K15" i="49"/>
  <c r="K8" i="49"/>
  <c r="K9" i="50"/>
  <c r="K14" i="50"/>
  <c r="K15" i="50"/>
  <c r="K8" i="50"/>
  <c r="K6" i="50"/>
  <c r="E34" i="44"/>
  <c r="F12" i="44"/>
  <c r="D12" i="44"/>
  <c r="C12" i="44"/>
  <c r="E12" i="44"/>
  <c r="K12" i="50" l="1"/>
  <c r="L5" i="49"/>
  <c r="L11" i="49" s="1"/>
  <c r="K14" i="3"/>
  <c r="K18" i="3" s="1"/>
  <c r="K31" i="3"/>
  <c r="K5" i="3"/>
  <c r="K11" i="3" s="1"/>
  <c r="K18" i="50"/>
  <c r="K18" i="49"/>
  <c r="J30" i="47"/>
  <c r="J5" i="47"/>
  <c r="J31" i="3"/>
  <c r="K11" i="47"/>
  <c r="K12" i="49"/>
  <c r="L5" i="50"/>
  <c r="L11" i="50" s="1"/>
  <c r="J8" i="3"/>
  <c r="J8" i="47"/>
  <c r="K14" i="47"/>
  <c r="K18" i="47" s="1"/>
  <c r="J14" i="49"/>
  <c r="J15" i="49"/>
  <c r="J8" i="49"/>
  <c r="J6" i="49"/>
  <c r="J9" i="49"/>
  <c r="K5" i="49"/>
  <c r="K11" i="49" s="1"/>
  <c r="E33" i="44"/>
  <c r="C11" i="44"/>
  <c r="D11" i="44"/>
  <c r="E11" i="44"/>
  <c r="F11" i="44"/>
  <c r="J15" i="50"/>
  <c r="J6" i="50"/>
  <c r="J9" i="50"/>
  <c r="J8" i="50"/>
  <c r="J14" i="50"/>
  <c r="J18" i="50" l="1"/>
  <c r="J12" i="49"/>
  <c r="I31" i="3"/>
  <c r="J18" i="49"/>
  <c r="I8" i="47"/>
  <c r="J11" i="47"/>
  <c r="J5" i="3"/>
  <c r="J11" i="3" s="1"/>
  <c r="J14" i="47"/>
  <c r="J18" i="47" s="1"/>
  <c r="I8" i="3"/>
  <c r="J14" i="3"/>
  <c r="J18" i="3" s="1"/>
  <c r="K5" i="50"/>
  <c r="K11" i="50" s="1"/>
  <c r="J12" i="50"/>
  <c r="I30" i="47"/>
  <c r="I5" i="47"/>
  <c r="I9" i="50"/>
  <c r="I14" i="50"/>
  <c r="I15" i="50"/>
  <c r="I8" i="50"/>
  <c r="I6" i="50"/>
  <c r="E32" i="44"/>
  <c r="E10" i="44"/>
  <c r="D10" i="44"/>
  <c r="F10" i="44"/>
  <c r="C10" i="44"/>
  <c r="I15" i="49"/>
  <c r="I6" i="49"/>
  <c r="I14" i="49"/>
  <c r="I9" i="49"/>
  <c r="I8" i="49"/>
  <c r="I12" i="49" l="1"/>
  <c r="H8" i="3"/>
  <c r="H8" i="47"/>
  <c r="J5" i="49"/>
  <c r="J11" i="49" s="1"/>
  <c r="I11" i="47"/>
  <c r="H30" i="47"/>
  <c r="H5" i="47"/>
  <c r="I18" i="50"/>
  <c r="I14" i="47"/>
  <c r="I18" i="47" s="1"/>
  <c r="I5" i="3"/>
  <c r="I11" i="3" s="1"/>
  <c r="J5" i="50"/>
  <c r="J11" i="50" s="1"/>
  <c r="I12" i="50"/>
  <c r="I18" i="49"/>
  <c r="I14" i="3"/>
  <c r="I18" i="3" s="1"/>
  <c r="E31" i="44"/>
  <c r="F9" i="44"/>
  <c r="C9" i="44"/>
  <c r="D9" i="44"/>
  <c r="E9" i="44"/>
  <c r="H6" i="50"/>
  <c r="H14" i="50"/>
  <c r="H9" i="50"/>
  <c r="H8" i="50"/>
  <c r="H15" i="50"/>
  <c r="H8" i="49"/>
  <c r="H6" i="49"/>
  <c r="H14" i="49"/>
  <c r="H15" i="49"/>
  <c r="H18" i="49" l="1"/>
  <c r="H31" i="3"/>
  <c r="H5" i="3"/>
  <c r="H11" i="3" s="1"/>
  <c r="H14" i="3"/>
  <c r="H18" i="3" s="1"/>
  <c r="I5" i="49"/>
  <c r="I11" i="49" s="1"/>
  <c r="H9" i="49"/>
  <c r="H12" i="49" s="1"/>
  <c r="H12" i="50"/>
  <c r="G8" i="47"/>
  <c r="G30" i="47"/>
  <c r="G5" i="47"/>
  <c r="H18" i="50"/>
  <c r="G14" i="47"/>
  <c r="H14" i="47"/>
  <c r="H18" i="47" s="1"/>
  <c r="H11" i="47"/>
  <c r="I5" i="50"/>
  <c r="I11" i="50" s="1"/>
  <c r="G8" i="3"/>
  <c r="H5" i="49"/>
  <c r="H11" i="49" s="1"/>
  <c r="G8" i="49"/>
  <c r="G9" i="49"/>
  <c r="G9" i="50"/>
  <c r="G8" i="50"/>
  <c r="E30" i="44"/>
  <c r="C8" i="44"/>
  <c r="F8" i="44"/>
  <c r="E8" i="44"/>
  <c r="D8" i="44"/>
  <c r="G18" i="47" l="1"/>
  <c r="T8" i="50"/>
  <c r="G11" i="47"/>
  <c r="H5" i="50"/>
  <c r="H11" i="50" s="1"/>
  <c r="G15" i="50"/>
  <c r="T15" i="50" s="1"/>
  <c r="F8" i="47"/>
  <c r="F30" i="47"/>
  <c r="G15" i="49"/>
  <c r="T15" i="49" s="1"/>
  <c r="G31" i="3"/>
  <c r="G5" i="3"/>
  <c r="G11" i="3" s="1"/>
  <c r="G14" i="3"/>
  <c r="G18" i="3" s="1"/>
  <c r="G14" i="50"/>
  <c r="T14" i="50" s="1"/>
  <c r="T8" i="49"/>
  <c r="F8" i="3"/>
  <c r="F14" i="47"/>
  <c r="G6" i="50"/>
  <c r="T6" i="50" s="1"/>
  <c r="G6" i="49"/>
  <c r="T6" i="49" s="1"/>
  <c r="T9" i="49"/>
  <c r="F5" i="47"/>
  <c r="T9" i="50"/>
  <c r="G14" i="49"/>
  <c r="T14" i="49" s="1"/>
  <c r="F9" i="49"/>
  <c r="F14" i="49"/>
  <c r="F15" i="49"/>
  <c r="F6" i="49"/>
  <c r="F8" i="49"/>
  <c r="F9" i="50"/>
  <c r="F15" i="50"/>
  <c r="F14" i="50"/>
  <c r="F6" i="50"/>
  <c r="F8" i="50"/>
  <c r="D7" i="44"/>
  <c r="E7" i="44"/>
  <c r="F7" i="44"/>
  <c r="C7" i="44"/>
  <c r="E29" i="44"/>
  <c r="F18" i="47" l="1"/>
  <c r="G12" i="49"/>
  <c r="F12" i="49"/>
  <c r="G12" i="50"/>
  <c r="F12" i="50"/>
  <c r="F14" i="3"/>
  <c r="F18" i="3" s="1"/>
  <c r="F18" i="49"/>
  <c r="E5" i="47"/>
  <c r="R24" i="47"/>
  <c r="F18" i="50"/>
  <c r="R33" i="47"/>
  <c r="E14" i="47"/>
  <c r="G5" i="49"/>
  <c r="T12" i="50"/>
  <c r="F5" i="3"/>
  <c r="F11" i="3" s="1"/>
  <c r="F31" i="3"/>
  <c r="E14" i="3"/>
  <c r="R34" i="3"/>
  <c r="E31" i="3"/>
  <c r="R25" i="3"/>
  <c r="E5" i="3"/>
  <c r="T18" i="49"/>
  <c r="F11" i="47"/>
  <c r="G18" i="50"/>
  <c r="G5" i="50"/>
  <c r="T18" i="50"/>
  <c r="E30" i="47"/>
  <c r="R27" i="47"/>
  <c r="E8" i="47"/>
  <c r="E8" i="3"/>
  <c r="R28" i="3"/>
  <c r="T12" i="49"/>
  <c r="G18" i="49"/>
  <c r="E6" i="44"/>
  <c r="E28" i="44"/>
  <c r="F6" i="48"/>
  <c r="F15" i="48"/>
  <c r="L31" i="48" l="1"/>
  <c r="C6" i="44"/>
  <c r="L9" i="48"/>
  <c r="P9" i="48"/>
  <c r="K31" i="48"/>
  <c r="J9" i="48"/>
  <c r="O9" i="48"/>
  <c r="E6" i="48"/>
  <c r="E15" i="48"/>
  <c r="D5" i="47"/>
  <c r="E11" i="47"/>
  <c r="R8" i="47"/>
  <c r="F5" i="49"/>
  <c r="F11" i="49" s="1"/>
  <c r="R30" i="47"/>
  <c r="F9" i="48"/>
  <c r="F12" i="48" s="1"/>
  <c r="F31" i="48"/>
  <c r="H9" i="48"/>
  <c r="G31" i="48"/>
  <c r="P31" i="48"/>
  <c r="R28" i="48"/>
  <c r="E31" i="48"/>
  <c r="E9" i="48"/>
  <c r="D8" i="3"/>
  <c r="R14" i="3"/>
  <c r="M6" i="48"/>
  <c r="K9" i="48"/>
  <c r="M31" i="48"/>
  <c r="M9" i="48"/>
  <c r="Q28" i="48"/>
  <c r="I9" i="48"/>
  <c r="M15" i="48"/>
  <c r="D6" i="44"/>
  <c r="T5" i="49"/>
  <c r="T11" i="49" s="1"/>
  <c r="G11" i="49"/>
  <c r="F5" i="50"/>
  <c r="F11" i="50" s="1"/>
  <c r="D8" i="47"/>
  <c r="D30" i="47"/>
  <c r="D31" i="3"/>
  <c r="E18" i="3"/>
  <c r="E11" i="3"/>
  <c r="R8" i="3"/>
  <c r="T5" i="50"/>
  <c r="T11" i="50" s="1"/>
  <c r="G11" i="50"/>
  <c r="R5" i="3"/>
  <c r="G9" i="48"/>
  <c r="N9" i="48"/>
  <c r="D15" i="48"/>
  <c r="F6" i="44"/>
  <c r="R31" i="3"/>
  <c r="R14" i="47"/>
  <c r="E18" i="47"/>
  <c r="R5" i="47"/>
  <c r="D14" i="47"/>
  <c r="R18" i="47" l="1"/>
  <c r="D18" i="47"/>
  <c r="Q25" i="48"/>
  <c r="R34" i="48"/>
  <c r="D14" i="3"/>
  <c r="D18" i="3" s="1"/>
  <c r="H6" i="48"/>
  <c r="O15" i="48"/>
  <c r="N15" i="48"/>
  <c r="G15" i="48"/>
  <c r="J6" i="48"/>
  <c r="D11" i="47"/>
  <c r="P6" i="48"/>
  <c r="R18" i="3"/>
  <c r="R11" i="3"/>
  <c r="K15" i="48"/>
  <c r="H15" i="48"/>
  <c r="J31" i="48"/>
  <c r="G6" i="48"/>
  <c r="R11" i="47"/>
  <c r="D6" i="48"/>
  <c r="N31" i="48"/>
  <c r="P15" i="48"/>
  <c r="I6" i="48"/>
  <c r="I31" i="48"/>
  <c r="E12" i="48"/>
  <c r="R9" i="48"/>
  <c r="L15" i="48"/>
  <c r="K6" i="48"/>
  <c r="D5" i="3"/>
  <c r="D11" i="3" s="1"/>
  <c r="D9" i="48"/>
  <c r="O6" i="48"/>
  <c r="I15" i="48"/>
  <c r="R25" i="48"/>
  <c r="R31" i="48" s="1"/>
  <c r="L6" i="48"/>
  <c r="N6" i="48"/>
  <c r="Q34" i="48"/>
  <c r="Q9" i="48"/>
  <c r="M12" i="48"/>
  <c r="J15" i="48"/>
  <c r="H31" i="48"/>
  <c r="O31" i="48"/>
  <c r="Q31" i="48" l="1"/>
  <c r="J12" i="48"/>
  <c r="H12" i="48"/>
  <c r="D31" i="48"/>
  <c r="R6" i="48"/>
  <c r="R12" i="48" s="1"/>
  <c r="D12" i="48"/>
  <c r="N12" i="48"/>
  <c r="P12" i="48"/>
  <c r="K12" i="48"/>
  <c r="I12" i="48"/>
  <c r="G12" i="48"/>
  <c r="O12" i="48"/>
  <c r="Q15" i="48"/>
  <c r="Q6" i="48"/>
  <c r="R15" i="48"/>
  <c r="L12" i="48"/>
  <c r="Q12" i="48" l="1"/>
  <c r="E55" i="44" l="1"/>
  <c r="E46" i="44"/>
  <c r="E49" i="44"/>
  <c r="E50" i="44"/>
  <c r="E52" i="44"/>
  <c r="E47" i="44"/>
  <c r="E51" i="44"/>
  <c r="E57" i="44"/>
  <c r="E48" i="44"/>
  <c r="E45" i="44"/>
  <c r="E54" i="44"/>
  <c r="E53" i="44"/>
  <c r="E56" i="44"/>
  <c r="C57" i="44" l="1"/>
  <c r="C56" i="44"/>
  <c r="P6" i="47" l="1"/>
  <c r="P7" i="47" s="1"/>
  <c r="P26" i="47"/>
  <c r="O6" i="47"/>
  <c r="O7" i="47" s="1"/>
  <c r="O26" i="47"/>
  <c r="G16" i="49" l="1"/>
  <c r="F10" i="49"/>
  <c r="F10" i="50"/>
  <c r="G10" i="49"/>
  <c r="F16" i="49"/>
  <c r="G16" i="50"/>
  <c r="F16" i="50"/>
  <c r="G10" i="50"/>
  <c r="D35" i="48" l="1"/>
  <c r="D14" i="48"/>
  <c r="E8" i="48"/>
  <c r="E29" i="48"/>
  <c r="E35" i="48"/>
  <c r="E37" i="48"/>
  <c r="E14" i="48"/>
  <c r="H16" i="49"/>
  <c r="I16" i="49"/>
  <c r="H10" i="49"/>
  <c r="H10" i="50"/>
  <c r="J16" i="50"/>
  <c r="J10" i="50"/>
  <c r="I10" i="49"/>
  <c r="K16" i="50"/>
  <c r="H16" i="50"/>
  <c r="I10" i="50"/>
  <c r="K16" i="49"/>
  <c r="K10" i="50"/>
  <c r="K10" i="49"/>
  <c r="J10" i="49"/>
  <c r="I16" i="50"/>
  <c r="J16" i="49"/>
  <c r="G8" i="48" l="1"/>
  <c r="G29" i="48"/>
  <c r="F35" i="48"/>
  <c r="F14" i="48"/>
  <c r="I14" i="48"/>
  <c r="I35" i="48"/>
  <c r="G37" i="48"/>
  <c r="G14" i="48"/>
  <c r="G35" i="48"/>
  <c r="D29" i="48"/>
  <c r="D8" i="48"/>
  <c r="D16" i="48"/>
  <c r="E16" i="48"/>
  <c r="E18" i="48"/>
  <c r="H14" i="48"/>
  <c r="H35" i="48"/>
  <c r="D37" i="48"/>
  <c r="E10" i="48"/>
  <c r="I37" i="48"/>
  <c r="L10" i="50"/>
  <c r="N16" i="50"/>
  <c r="L16" i="50"/>
  <c r="R16" i="49"/>
  <c r="Q16" i="49"/>
  <c r="L10" i="49"/>
  <c r="Q16" i="50"/>
  <c r="P16" i="49"/>
  <c r="M16" i="50"/>
  <c r="R16" i="50"/>
  <c r="N16" i="49"/>
  <c r="N10" i="49"/>
  <c r="P10" i="49"/>
  <c r="P10" i="50"/>
  <c r="M16" i="49"/>
  <c r="P16" i="50"/>
  <c r="O16" i="50"/>
  <c r="R10" i="49"/>
  <c r="Q10" i="49"/>
  <c r="O10" i="50"/>
  <c r="O16" i="49"/>
  <c r="M10" i="49"/>
  <c r="Q10" i="50"/>
  <c r="L16" i="49"/>
  <c r="N10" i="50"/>
  <c r="O10" i="49"/>
  <c r="R10" i="50"/>
  <c r="M10" i="50"/>
  <c r="T16" i="49" l="1"/>
  <c r="D18" i="48"/>
  <c r="F16" i="48"/>
  <c r="F29" i="48"/>
  <c r="F8" i="48"/>
  <c r="F37" i="48"/>
  <c r="I16" i="48"/>
  <c r="O37" i="48"/>
  <c r="T16" i="50"/>
  <c r="S10" i="49"/>
  <c r="D10" i="48"/>
  <c r="K14" i="48"/>
  <c r="K37" i="48"/>
  <c r="K35" i="48"/>
  <c r="G10" i="48"/>
  <c r="M37" i="48"/>
  <c r="N8" i="48"/>
  <c r="N29" i="48"/>
  <c r="O14" i="48"/>
  <c r="O35" i="48"/>
  <c r="H16" i="48"/>
  <c r="H8" i="48"/>
  <c r="H29" i="48"/>
  <c r="S16" i="50"/>
  <c r="H37" i="48"/>
  <c r="L14" i="48"/>
  <c r="L35" i="48"/>
  <c r="T10" i="49"/>
  <c r="G18" i="48"/>
  <c r="G16" i="48"/>
  <c r="J14" i="48"/>
  <c r="J35" i="48"/>
  <c r="S16" i="49"/>
  <c r="Q33" i="48"/>
  <c r="M14" i="48"/>
  <c r="M35" i="48"/>
  <c r="L37" i="48"/>
  <c r="R33" i="48"/>
  <c r="K8" i="48"/>
  <c r="K29" i="48"/>
  <c r="P14" i="48"/>
  <c r="P35" i="48"/>
  <c r="S10" i="50"/>
  <c r="N37" i="48"/>
  <c r="N14" i="48"/>
  <c r="N35" i="48"/>
  <c r="I8" i="48"/>
  <c r="I29" i="48"/>
  <c r="T10" i="50"/>
  <c r="I18" i="48" l="1"/>
  <c r="H18" i="48"/>
  <c r="R14" i="48"/>
  <c r="R16" i="48" s="1"/>
  <c r="I10" i="48"/>
  <c r="J8" i="48"/>
  <c r="J29" i="48"/>
  <c r="K10" i="48"/>
  <c r="P8" i="48"/>
  <c r="P29" i="48"/>
  <c r="R35" i="48"/>
  <c r="O16" i="48"/>
  <c r="K18" i="48"/>
  <c r="K16" i="48"/>
  <c r="L8" i="48"/>
  <c r="L29" i="48"/>
  <c r="L16" i="48"/>
  <c r="N18" i="48"/>
  <c r="N16" i="48"/>
  <c r="J16" i="48"/>
  <c r="Q14" i="48"/>
  <c r="M16" i="48"/>
  <c r="R27" i="48"/>
  <c r="R37" i="48" s="1"/>
  <c r="N10" i="48"/>
  <c r="F10" i="48"/>
  <c r="Q35" i="48"/>
  <c r="H10" i="48"/>
  <c r="M8" i="48"/>
  <c r="Q27" i="48"/>
  <c r="Q37" i="48" s="1"/>
  <c r="M29" i="48"/>
  <c r="O8" i="48"/>
  <c r="O29" i="48"/>
  <c r="P37" i="48"/>
  <c r="P16" i="48"/>
  <c r="J37" i="48"/>
  <c r="F18" i="48"/>
  <c r="P18" i="48" l="1"/>
  <c r="L18" i="48"/>
  <c r="R8" i="48"/>
  <c r="J18" i="48"/>
  <c r="O10" i="48"/>
  <c r="L10" i="48"/>
  <c r="J10" i="48"/>
  <c r="Q29" i="48"/>
  <c r="P10" i="48"/>
  <c r="Q8" i="48"/>
  <c r="M10" i="48"/>
  <c r="Q16" i="48"/>
  <c r="R29" i="48"/>
  <c r="O18" i="48"/>
  <c r="M18" i="48"/>
  <c r="R10" i="48" l="1"/>
  <c r="R18" i="48"/>
  <c r="Q10" i="48"/>
  <c r="Q18" i="48"/>
  <c r="G7" i="49" l="1"/>
  <c r="G13" i="49" l="1"/>
  <c r="F7" i="50"/>
  <c r="F13" i="50" s="1"/>
  <c r="F7" i="49"/>
  <c r="F13" i="49" s="1"/>
  <c r="E26" i="48"/>
  <c r="E5" i="48"/>
  <c r="E30" i="48"/>
  <c r="E32" i="48" s="1"/>
  <c r="D26" i="48"/>
  <c r="D5" i="48"/>
  <c r="D30" i="48"/>
  <c r="D32" i="48" s="1"/>
  <c r="G7" i="50"/>
  <c r="O7" i="49"/>
  <c r="R24" i="48" l="1"/>
  <c r="R26" i="48" s="1"/>
  <c r="P7" i="50"/>
  <c r="P13" i="50" s="1"/>
  <c r="O13" i="49"/>
  <c r="N5" i="48"/>
  <c r="N26" i="48"/>
  <c r="N30" i="48"/>
  <c r="N32" i="48" s="1"/>
  <c r="D7" i="48"/>
  <c r="D11" i="48"/>
  <c r="D13" i="48" s="1"/>
  <c r="H5" i="48"/>
  <c r="H26" i="48"/>
  <c r="H30" i="48"/>
  <c r="H32" i="48" s="1"/>
  <c r="L7" i="49"/>
  <c r="L13" i="49" s="1"/>
  <c r="I5" i="48"/>
  <c r="I26" i="48"/>
  <c r="I30" i="48"/>
  <c r="I32" i="48" s="1"/>
  <c r="O7" i="50"/>
  <c r="E7" i="48"/>
  <c r="E11" i="48"/>
  <c r="E13" i="48" s="1"/>
  <c r="N7" i="50"/>
  <c r="N13" i="50" s="1"/>
  <c r="O5" i="48"/>
  <c r="O26" i="48"/>
  <c r="O30" i="48"/>
  <c r="O32" i="48" s="1"/>
  <c r="L7" i="50"/>
  <c r="L13" i="50" s="1"/>
  <c r="R7" i="50"/>
  <c r="R13" i="50" s="1"/>
  <c r="I7" i="50"/>
  <c r="I13" i="50" s="1"/>
  <c r="J7" i="49"/>
  <c r="J13" i="49" s="1"/>
  <c r="M7" i="50"/>
  <c r="M13" i="50" s="1"/>
  <c r="J7" i="50"/>
  <c r="J13" i="50" s="1"/>
  <c r="K7" i="50"/>
  <c r="K13" i="50" s="1"/>
  <c r="Q7" i="49"/>
  <c r="Q13" i="49" s="1"/>
  <c r="P7" i="49"/>
  <c r="P13" i="49" s="1"/>
  <c r="M5" i="48"/>
  <c r="Q24" i="48"/>
  <c r="M26" i="48"/>
  <c r="M30" i="48"/>
  <c r="M32" i="48" s="1"/>
  <c r="L5" i="48"/>
  <c r="L26" i="48"/>
  <c r="L30" i="48"/>
  <c r="L32" i="48" s="1"/>
  <c r="K7" i="49"/>
  <c r="K13" i="49" s="1"/>
  <c r="M7" i="49"/>
  <c r="M13" i="49" s="1"/>
  <c r="K5" i="48"/>
  <c r="K26" i="48"/>
  <c r="K30" i="48"/>
  <c r="K32" i="48" s="1"/>
  <c r="R7" i="49"/>
  <c r="R13" i="49" s="1"/>
  <c r="H7" i="49"/>
  <c r="P5" i="48"/>
  <c r="P26" i="48"/>
  <c r="P30" i="48"/>
  <c r="P32" i="48" s="1"/>
  <c r="N7" i="49"/>
  <c r="N13" i="49" s="1"/>
  <c r="I7" i="49"/>
  <c r="I13" i="49" s="1"/>
  <c r="H7" i="50"/>
  <c r="H13" i="50" s="1"/>
  <c r="G5" i="48"/>
  <c r="G26" i="48"/>
  <c r="G30" i="48"/>
  <c r="G32" i="48" s="1"/>
  <c r="F5" i="48"/>
  <c r="F26" i="48"/>
  <c r="F30" i="48"/>
  <c r="F32" i="48" s="1"/>
  <c r="J5" i="48"/>
  <c r="J26" i="48"/>
  <c r="J30" i="48"/>
  <c r="J32" i="48" s="1"/>
  <c r="Q7" i="50"/>
  <c r="Q13" i="50" s="1"/>
  <c r="G13" i="50"/>
  <c r="R30" i="48" l="1"/>
  <c r="R32" i="48" s="1"/>
  <c r="R5" i="48"/>
  <c r="R11" i="48" s="1"/>
  <c r="R13" i="48" s="1"/>
  <c r="O7" i="48"/>
  <c r="O11" i="48"/>
  <c r="O13" i="48" s="1"/>
  <c r="H7" i="48"/>
  <c r="H11" i="48"/>
  <c r="H13" i="48" s="1"/>
  <c r="J7" i="48"/>
  <c r="J11" i="48"/>
  <c r="J13" i="48" s="1"/>
  <c r="P7" i="48"/>
  <c r="P11" i="48"/>
  <c r="P13" i="48" s="1"/>
  <c r="L7" i="48"/>
  <c r="L11" i="48"/>
  <c r="L13" i="48" s="1"/>
  <c r="H13" i="49"/>
  <c r="T7" i="49"/>
  <c r="T13" i="49" s="1"/>
  <c r="Q26" i="48"/>
  <c r="Q30" i="48"/>
  <c r="Q32" i="48" s="1"/>
  <c r="S7" i="50"/>
  <c r="S13" i="50" s="1"/>
  <c r="O13" i="50"/>
  <c r="N7" i="48"/>
  <c r="N11" i="48"/>
  <c r="N13" i="48" s="1"/>
  <c r="S7" i="49"/>
  <c r="S13" i="49" s="1"/>
  <c r="G7" i="48"/>
  <c r="G11" i="48"/>
  <c r="G13" i="48" s="1"/>
  <c r="F7" i="48"/>
  <c r="F11" i="48"/>
  <c r="F13" i="48" s="1"/>
  <c r="Q5" i="48"/>
  <c r="M7" i="48"/>
  <c r="M11" i="48"/>
  <c r="M13" i="48" s="1"/>
  <c r="I7" i="48"/>
  <c r="I11" i="48"/>
  <c r="I13" i="48" s="1"/>
  <c r="K7" i="48"/>
  <c r="K11" i="48"/>
  <c r="K13" i="48" s="1"/>
  <c r="T7" i="50"/>
  <c r="T13" i="50" s="1"/>
  <c r="R7" i="48" l="1"/>
  <c r="Q7" i="48"/>
  <c r="Q11" i="48"/>
  <c r="Q13" i="48" s="1"/>
  <c r="F40" i="44" l="1"/>
  <c r="F29" i="44"/>
  <c r="F33" i="44"/>
  <c r="F36" i="44"/>
  <c r="C38" i="44"/>
  <c r="F32" i="44"/>
  <c r="C35" i="44"/>
  <c r="F35" i="44"/>
  <c r="L30" i="3"/>
  <c r="D36" i="44"/>
  <c r="H30" i="3"/>
  <c r="D32" i="44"/>
  <c r="P30" i="3"/>
  <c r="D40" i="44"/>
  <c r="N30" i="3"/>
  <c r="D38" i="44"/>
  <c r="D30" i="3"/>
  <c r="D28" i="44"/>
  <c r="C30" i="44"/>
  <c r="F30" i="3"/>
  <c r="D30" i="44"/>
  <c r="F28" i="44"/>
  <c r="C32" i="44"/>
  <c r="C34" i="44"/>
  <c r="E30" i="3"/>
  <c r="D29" i="44"/>
  <c r="F38" i="44"/>
  <c r="C33" i="44"/>
  <c r="C28" i="44"/>
  <c r="F39" i="44"/>
  <c r="F37" i="44"/>
  <c r="C36" i="44"/>
  <c r="C37" i="44"/>
  <c r="F34" i="44"/>
  <c r="C40" i="44"/>
  <c r="F30" i="44"/>
  <c r="F31" i="44"/>
  <c r="K30" i="3"/>
  <c r="D35" i="44"/>
  <c r="C39" i="44"/>
  <c r="G30" i="3"/>
  <c r="D31" i="44"/>
  <c r="J30" i="3"/>
  <c r="D34" i="44"/>
  <c r="I30" i="3"/>
  <c r="D33" i="44"/>
  <c r="D9" i="3" l="1"/>
  <c r="K32" i="3"/>
  <c r="K33" i="3" s="1"/>
  <c r="C29" i="44"/>
  <c r="J9" i="3"/>
  <c r="G32" i="3"/>
  <c r="G33" i="3" s="1"/>
  <c r="C31" i="44"/>
  <c r="G9" i="3"/>
  <c r="M6" i="3"/>
  <c r="M27" i="3"/>
  <c r="E9" i="3"/>
  <c r="N9" i="3"/>
  <c r="O30" i="3"/>
  <c r="D39" i="44"/>
  <c r="I9" i="3"/>
  <c r="L32" i="3"/>
  <c r="L33" i="3" s="1"/>
  <c r="J32" i="3"/>
  <c r="J33" i="3" s="1"/>
  <c r="P9" i="3"/>
  <c r="I32" i="3"/>
  <c r="I33" i="3" s="1"/>
  <c r="M36" i="3"/>
  <c r="M15" i="3"/>
  <c r="H32" i="3"/>
  <c r="H33" i="3" s="1"/>
  <c r="H9" i="3"/>
  <c r="K9" i="3"/>
  <c r="D37" i="44"/>
  <c r="L9" i="3"/>
  <c r="F32" i="3"/>
  <c r="F33" i="3" s="1"/>
  <c r="F9" i="3"/>
  <c r="Q35" i="3" l="1"/>
  <c r="Q36" i="3" s="1"/>
  <c r="Q26" i="3"/>
  <c r="Q27" i="3" s="1"/>
  <c r="M16" i="3"/>
  <c r="J10" i="3"/>
  <c r="D6" i="3"/>
  <c r="D7" i="3" s="1"/>
  <c r="D27" i="3"/>
  <c r="M30" i="3"/>
  <c r="E10" i="3"/>
  <c r="I27" i="3"/>
  <c r="I6" i="3"/>
  <c r="I7" i="3" s="1"/>
  <c r="F36" i="3"/>
  <c r="F15" i="3"/>
  <c r="F16" i="3" s="1"/>
  <c r="O15" i="3"/>
  <c r="O16" i="3" s="1"/>
  <c r="O36" i="3"/>
  <c r="I10" i="3"/>
  <c r="M7" i="3"/>
  <c r="G15" i="3"/>
  <c r="G16" i="3" s="1"/>
  <c r="G36" i="3"/>
  <c r="G10" i="3"/>
  <c r="O6" i="3"/>
  <c r="O7" i="3" s="1"/>
  <c r="O27" i="3"/>
  <c r="O32" i="3"/>
  <c r="O33" i="3" s="1"/>
  <c r="O9" i="3"/>
  <c r="K6" i="3"/>
  <c r="K7" i="3" s="1"/>
  <c r="K27" i="3"/>
  <c r="F6" i="3"/>
  <c r="F7" i="3" s="1"/>
  <c r="F27" i="3"/>
  <c r="I15" i="3"/>
  <c r="I16" i="3" s="1"/>
  <c r="I36" i="3"/>
  <c r="N6" i="3"/>
  <c r="N7" i="3" s="1"/>
  <c r="N27" i="3"/>
  <c r="R35" i="3"/>
  <c r="R36" i="3" s="1"/>
  <c r="E15" i="3"/>
  <c r="E36" i="3"/>
  <c r="P10" i="3"/>
  <c r="H15" i="3"/>
  <c r="H16" i="3" s="1"/>
  <c r="H36" i="3"/>
  <c r="G6" i="3"/>
  <c r="G7" i="3" s="1"/>
  <c r="G27" i="3"/>
  <c r="J36" i="3"/>
  <c r="J15" i="3"/>
  <c r="J16" i="3" s="1"/>
  <c r="F10" i="3"/>
  <c r="H10" i="3"/>
  <c r="D15" i="3"/>
  <c r="D16" i="3" s="1"/>
  <c r="D36" i="3"/>
  <c r="J27" i="3"/>
  <c r="J6" i="3"/>
  <c r="J7" i="3" s="1"/>
  <c r="N10" i="3"/>
  <c r="D10" i="3"/>
  <c r="L36" i="3"/>
  <c r="L15" i="3"/>
  <c r="L16" i="3" s="1"/>
  <c r="P15" i="3"/>
  <c r="P16" i="3" s="1"/>
  <c r="P36" i="3"/>
  <c r="L10" i="3"/>
  <c r="N32" i="3"/>
  <c r="N33" i="3" s="1"/>
  <c r="N15" i="3"/>
  <c r="N16" i="3" s="1"/>
  <c r="N36" i="3"/>
  <c r="D32" i="3"/>
  <c r="D33" i="3" s="1"/>
  <c r="K10" i="3"/>
  <c r="P6" i="3"/>
  <c r="P7" i="3" s="1"/>
  <c r="P27" i="3"/>
  <c r="P32" i="3"/>
  <c r="P33" i="3" s="1"/>
  <c r="K36" i="3"/>
  <c r="K15" i="3"/>
  <c r="K16" i="3" s="1"/>
  <c r="H6" i="3"/>
  <c r="H7" i="3" s="1"/>
  <c r="H27" i="3"/>
  <c r="L6" i="3"/>
  <c r="L7" i="3" s="1"/>
  <c r="L27" i="3"/>
  <c r="D12" i="3" l="1"/>
  <c r="D13" i="3" s="1"/>
  <c r="K12" i="3"/>
  <c r="K13" i="3" s="1"/>
  <c r="H12" i="3"/>
  <c r="H13" i="3" s="1"/>
  <c r="J12" i="3"/>
  <c r="J13" i="3" s="1"/>
  <c r="G12" i="3"/>
  <c r="G13" i="3" s="1"/>
  <c r="R15" i="3"/>
  <c r="R16" i="3" s="1"/>
  <c r="E16" i="3"/>
  <c r="R26" i="3"/>
  <c r="R27" i="3" s="1"/>
  <c r="E6" i="3"/>
  <c r="E27" i="3"/>
  <c r="E32" i="3"/>
  <c r="E33" i="3" s="1"/>
  <c r="L12" i="3"/>
  <c r="L13" i="3" s="1"/>
  <c r="F12" i="3"/>
  <c r="F13" i="3" s="1"/>
  <c r="M32" i="3"/>
  <c r="M33" i="3" s="1"/>
  <c r="M9" i="3"/>
  <c r="Q29" i="3"/>
  <c r="Q30" i="3" s="1"/>
  <c r="R29" i="3"/>
  <c r="R30" i="3" s="1"/>
  <c r="Q6" i="3"/>
  <c r="Q7" i="3" s="1"/>
  <c r="O12" i="3"/>
  <c r="O13" i="3" s="1"/>
  <c r="O10" i="3"/>
  <c r="I12" i="3"/>
  <c r="I13" i="3" s="1"/>
  <c r="N12" i="3"/>
  <c r="N13" i="3" s="1"/>
  <c r="P12" i="3"/>
  <c r="P13" i="3" s="1"/>
  <c r="Q15" i="3"/>
  <c r="Q16" i="3" s="1"/>
  <c r="R32" i="3" l="1"/>
  <c r="R33" i="3" s="1"/>
  <c r="Q32" i="3"/>
  <c r="Q33" i="3" s="1"/>
  <c r="M12" i="3"/>
  <c r="M13" i="3" s="1"/>
  <c r="Q9" i="3"/>
  <c r="M10" i="3"/>
  <c r="R9" i="3"/>
  <c r="R6" i="3"/>
  <c r="R7" i="3" s="1"/>
  <c r="E7" i="3"/>
  <c r="E12" i="3"/>
  <c r="E13" i="3" s="1"/>
  <c r="R10" i="3" l="1"/>
  <c r="R12" i="3"/>
  <c r="R13" i="3" s="1"/>
  <c r="Q12" i="3"/>
  <c r="Q13" i="3" s="1"/>
  <c r="Q10" i="3"/>
  <c r="F84" i="33" l="1"/>
  <c r="F100" i="33"/>
  <c r="F86" i="33"/>
  <c r="F103" i="33"/>
  <c r="F88" i="33"/>
  <c r="F90" i="33"/>
  <c r="F96" i="33"/>
  <c r="F97" i="33"/>
  <c r="F101" i="33"/>
  <c r="F7" i="33"/>
  <c r="F106" i="33"/>
  <c r="F91" i="33"/>
  <c r="F108" i="33"/>
  <c r="F102" i="33"/>
  <c r="F87" i="33"/>
  <c r="F82" i="33"/>
  <c r="F89" i="33"/>
  <c r="F99" i="33"/>
  <c r="F8" i="33"/>
  <c r="F44" i="33"/>
  <c r="F28" i="33"/>
  <c r="F110" i="33"/>
  <c r="F124" i="33"/>
  <c r="F111" i="33"/>
  <c r="F107" i="33"/>
  <c r="F42" i="33"/>
  <c r="F21" i="33"/>
  <c r="F76" i="33"/>
  <c r="F55" i="33"/>
  <c r="F43" i="33"/>
  <c r="F29" i="33"/>
  <c r="F49" i="33"/>
  <c r="F79" i="33"/>
  <c r="F65" i="33"/>
  <c r="F14" i="33"/>
  <c r="F81" i="33"/>
  <c r="F83" i="33"/>
  <c r="F109" i="33"/>
  <c r="F15" i="33"/>
  <c r="F120" i="33"/>
  <c r="F25" i="33"/>
  <c r="F27" i="33"/>
  <c r="F73" i="33"/>
  <c r="F58" i="33"/>
  <c r="F68" i="33"/>
  <c r="F71" i="33"/>
  <c r="F52" i="33"/>
  <c r="F121" i="33"/>
  <c r="F104" i="33"/>
  <c r="F23" i="33"/>
  <c r="F33" i="33"/>
  <c r="F50" i="33"/>
  <c r="F54" i="33"/>
  <c r="F85" i="33"/>
  <c r="F105" i="33"/>
  <c r="F13" i="33"/>
  <c r="F112" i="33"/>
  <c r="F24" i="33"/>
  <c r="F37" i="33"/>
  <c r="F56" i="33"/>
  <c r="F57" i="33"/>
  <c r="F115" i="33"/>
  <c r="F31" i="33"/>
  <c r="F41" i="33"/>
  <c r="F59" i="33"/>
  <c r="F60" i="33"/>
  <c r="F18" i="33"/>
  <c r="F12" i="33"/>
  <c r="F125" i="33"/>
  <c r="F35" i="33"/>
  <c r="F46" i="33"/>
  <c r="F62" i="33"/>
  <c r="F63" i="33"/>
  <c r="F69" i="33"/>
  <c r="F80" i="33"/>
  <c r="F6" i="33"/>
  <c r="F19" i="33"/>
  <c r="F39" i="33"/>
  <c r="F47" i="33"/>
  <c r="F74" i="33"/>
  <c r="F66" i="33"/>
  <c r="F9" i="33"/>
  <c r="F20" i="33"/>
  <c r="F116" i="33"/>
  <c r="F45" i="33"/>
  <c r="F48" i="33"/>
  <c r="F77" i="33"/>
  <c r="F70" i="33"/>
  <c r="F92" i="33"/>
  <c r="F118" i="33"/>
  <c r="F30" i="33"/>
  <c r="F22" i="33"/>
  <c r="F51" i="33"/>
  <c r="F72" i="33"/>
  <c r="F93" i="33"/>
  <c r="F5" i="33"/>
  <c r="F122" i="33"/>
  <c r="F114" i="33"/>
  <c r="F26" i="33"/>
  <c r="F32" i="33"/>
  <c r="F61" i="33"/>
  <c r="F78" i="33"/>
  <c r="F16" i="33"/>
  <c r="F94" i="33"/>
  <c r="F98" i="33"/>
  <c r="F10" i="33"/>
  <c r="F11" i="33"/>
  <c r="F123" i="33"/>
  <c r="F117" i="33"/>
  <c r="F34" i="33"/>
  <c r="F36" i="33"/>
  <c r="F64" i="33"/>
  <c r="F53" i="33"/>
  <c r="F95" i="33"/>
  <c r="F17" i="33"/>
  <c r="F113" i="33"/>
  <c r="F119" i="33"/>
  <c r="F38" i="33"/>
  <c r="F40" i="33"/>
  <c r="F67" i="33"/>
  <c r="F75" i="33"/>
  <c r="F53" i="44" l="1"/>
  <c r="F56" i="44" l="1"/>
  <c r="F45" i="44"/>
  <c r="F55" i="44"/>
  <c r="F50" i="44"/>
  <c r="F57" i="44"/>
  <c r="F47" i="44"/>
  <c r="F52" i="44"/>
  <c r="F51" i="44" l="1"/>
  <c r="F46" i="44"/>
  <c r="F54" i="44"/>
  <c r="F49" i="44"/>
  <c r="F48" i="44"/>
  <c r="C55" i="44"/>
  <c r="C49" i="44"/>
  <c r="C52" i="44"/>
  <c r="C45" i="44"/>
  <c r="C53" i="44"/>
  <c r="C54" i="44"/>
  <c r="C46" i="44"/>
  <c r="C51" i="44"/>
  <c r="C50" i="44"/>
  <c r="C48" i="44"/>
  <c r="D48" i="44" l="1"/>
  <c r="D45" i="44"/>
  <c r="D49" i="44"/>
  <c r="D56" i="44"/>
  <c r="C47" i="44"/>
  <c r="D46" i="44"/>
  <c r="D54" i="44"/>
  <c r="D57" i="44"/>
  <c r="H15" i="47"/>
  <c r="H16" i="47" s="1"/>
  <c r="H35" i="47"/>
  <c r="D47" i="44"/>
  <c r="L35" i="47"/>
  <c r="L15" i="47"/>
  <c r="L16" i="47" s="1"/>
  <c r="D55" i="44"/>
  <c r="D51" i="44"/>
  <c r="D50" i="44"/>
  <c r="E35" i="47"/>
  <c r="E15" i="47"/>
  <c r="R34" i="47" l="1"/>
  <c r="R35" i="47" s="1"/>
  <c r="F15" i="47"/>
  <c r="F16" i="47" s="1"/>
  <c r="F35" i="47"/>
  <c r="O35" i="47"/>
  <c r="O15" i="47"/>
  <c r="O16" i="47" s="1"/>
  <c r="Q28" i="47"/>
  <c r="G31" i="47"/>
  <c r="G32" i="47" s="1"/>
  <c r="E16" i="47"/>
  <c r="Q34" i="47"/>
  <c r="Q35" i="47" s="1"/>
  <c r="M15" i="47"/>
  <c r="M35" i="47"/>
  <c r="N35" i="47"/>
  <c r="N15" i="47"/>
  <c r="N16" i="47" s="1"/>
  <c r="O29" i="47"/>
  <c r="O9" i="47"/>
  <c r="O31" i="47"/>
  <c r="O32" i="47" s="1"/>
  <c r="E6" i="47"/>
  <c r="E26" i="47"/>
  <c r="M9" i="47"/>
  <c r="M29" i="47"/>
  <c r="I31" i="47"/>
  <c r="I32" i="47" s="1"/>
  <c r="D53" i="44"/>
  <c r="H31" i="47"/>
  <c r="H32" i="47" s="1"/>
  <c r="D15" i="47"/>
  <c r="D16" i="47" s="1"/>
  <c r="D35" i="47"/>
  <c r="I35" i="47"/>
  <c r="I15" i="47"/>
  <c r="I16" i="47" s="1"/>
  <c r="D31" i="47"/>
  <c r="D32" i="47" s="1"/>
  <c r="E31" i="47"/>
  <c r="E32" i="47" s="1"/>
  <c r="E9" i="47"/>
  <c r="E29" i="47"/>
  <c r="H9" i="47"/>
  <c r="H29" i="47"/>
  <c r="J15" i="47"/>
  <c r="J16" i="47" s="1"/>
  <c r="J35" i="47"/>
  <c r="G15" i="47"/>
  <c r="G16" i="47" s="1"/>
  <c r="G35" i="47"/>
  <c r="M31" i="47"/>
  <c r="M32" i="47" s="1"/>
  <c r="I9" i="47"/>
  <c r="I29" i="47"/>
  <c r="F6" i="47"/>
  <c r="F7" i="47" s="1"/>
  <c r="F26" i="47"/>
  <c r="D52" i="44"/>
  <c r="J29" i="47"/>
  <c r="J9" i="47"/>
  <c r="F31" i="47"/>
  <c r="F32" i="47" s="1"/>
  <c r="F9" i="47"/>
  <c r="F29" i="47"/>
  <c r="D9" i="47"/>
  <c r="D29" i="47"/>
  <c r="K15" i="47"/>
  <c r="K16" i="47" s="1"/>
  <c r="K35" i="47"/>
  <c r="J31" i="47"/>
  <c r="J32" i="47" s="1"/>
  <c r="P15" i="47"/>
  <c r="P16" i="47" s="1"/>
  <c r="P35" i="47"/>
  <c r="N9" i="47"/>
  <c r="N29" i="47"/>
  <c r="G9" i="47"/>
  <c r="G29" i="47"/>
  <c r="R15" i="47" l="1"/>
  <c r="R16" i="47" s="1"/>
  <c r="R25" i="47"/>
  <c r="R26" i="47" s="1"/>
  <c r="Q15" i="47"/>
  <c r="Q16" i="47" s="1"/>
  <c r="M16" i="47"/>
  <c r="K6" i="47"/>
  <c r="K7" i="47" s="1"/>
  <c r="K26" i="47"/>
  <c r="Q29" i="47"/>
  <c r="J6" i="47"/>
  <c r="J7" i="47" s="1"/>
  <c r="J26" i="47"/>
  <c r="R28" i="47"/>
  <c r="R29" i="47" s="1"/>
  <c r="L6" i="47"/>
  <c r="L7" i="47" s="1"/>
  <c r="L26" i="47"/>
  <c r="M10" i="47"/>
  <c r="G6" i="47"/>
  <c r="G7" i="47" s="1"/>
  <c r="G26" i="47"/>
  <c r="J10" i="47"/>
  <c r="H10" i="47"/>
  <c r="G10" i="47"/>
  <c r="N6" i="47"/>
  <c r="N7" i="47" s="1"/>
  <c r="N26" i="47"/>
  <c r="H6" i="47"/>
  <c r="H7" i="47" s="1"/>
  <c r="H26" i="47"/>
  <c r="E7" i="47"/>
  <c r="P9" i="47"/>
  <c r="Q9" i="47" s="1"/>
  <c r="P29" i="47"/>
  <c r="P31" i="47"/>
  <c r="P32" i="47" s="1"/>
  <c r="N10" i="47"/>
  <c r="D10" i="47"/>
  <c r="E10" i="47"/>
  <c r="E12" i="47"/>
  <c r="E13" i="47" s="1"/>
  <c r="L31" i="47"/>
  <c r="L32" i="47" s="1"/>
  <c r="L29" i="47"/>
  <c r="L9" i="47"/>
  <c r="O10" i="47"/>
  <c r="O12" i="47"/>
  <c r="O13" i="47" s="1"/>
  <c r="D6" i="47"/>
  <c r="D7" i="47" s="1"/>
  <c r="D26" i="47"/>
  <c r="N31" i="47"/>
  <c r="N32" i="47" s="1"/>
  <c r="I10" i="47"/>
  <c r="F12" i="47"/>
  <c r="F13" i="47" s="1"/>
  <c r="F10" i="47"/>
  <c r="I6" i="47"/>
  <c r="I7" i="47" s="1"/>
  <c r="I26" i="47"/>
  <c r="M26" i="47"/>
  <c r="M6" i="47"/>
  <c r="Q25" i="47"/>
  <c r="Q26" i="47" s="1"/>
  <c r="R31" i="47" l="1"/>
  <c r="R32" i="47" s="1"/>
  <c r="R6" i="47"/>
  <c r="R7" i="47" s="1"/>
  <c r="Q31" i="47"/>
  <c r="Q32" i="47" s="1"/>
  <c r="N12" i="47"/>
  <c r="N13" i="47" s="1"/>
  <c r="G12" i="47"/>
  <c r="G13" i="47" s="1"/>
  <c r="D12" i="47"/>
  <c r="D13" i="47" s="1"/>
  <c r="K9" i="47"/>
  <c r="R9" i="47" s="1"/>
  <c r="K29" i="47"/>
  <c r="K31" i="47"/>
  <c r="K32" i="47" s="1"/>
  <c r="Q10" i="47"/>
  <c r="H12" i="47"/>
  <c r="H13" i="47" s="1"/>
  <c r="I12" i="47"/>
  <c r="I13" i="47" s="1"/>
  <c r="P10" i="47"/>
  <c r="P12" i="47"/>
  <c r="P13" i="47" s="1"/>
  <c r="J12" i="47"/>
  <c r="J13" i="47" s="1"/>
  <c r="M7" i="47"/>
  <c r="Q6" i="47"/>
  <c r="Q7" i="47" s="1"/>
  <c r="L12" i="47"/>
  <c r="L13" i="47" s="1"/>
  <c r="L10" i="47"/>
  <c r="M12" i="47"/>
  <c r="M13" i="47" s="1"/>
  <c r="Q12" i="47" l="1"/>
  <c r="Q13" i="47" s="1"/>
  <c r="R12" i="47"/>
  <c r="R13" i="47" s="1"/>
  <c r="R10" i="47"/>
  <c r="K12" i="47"/>
  <c r="K13" i="47" s="1"/>
  <c r="K10" i="47"/>
  <c r="D19" i="3" l="1"/>
  <c r="I19" i="3"/>
  <c r="O19" i="3"/>
  <c r="L19" i="3"/>
  <c r="F19" i="3"/>
  <c r="P19" i="3"/>
  <c r="J19" i="3"/>
  <c r="N19" i="3"/>
  <c r="K19" i="3"/>
  <c r="H19" i="3"/>
  <c r="G19" i="3"/>
  <c r="E19" i="3" l="1"/>
  <c r="M1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<sst xmlns="http://schemas.openxmlformats.org/spreadsheetml/2006/main" count="1242" uniqueCount="347">
  <si>
    <t>Packs</t>
  </si>
  <si>
    <t>Contents</t>
  </si>
  <si>
    <t>Splits</t>
  </si>
  <si>
    <t>Notes</t>
  </si>
  <si>
    <t>1. MICL</t>
  </si>
  <si>
    <t>Total</t>
  </si>
  <si>
    <t>NBREN</t>
  </si>
  <si>
    <t>Use table format from 'MICL' table on 'Headline - Sales, NWP, GWP tab'</t>
  </si>
  <si>
    <t>PC Annual Direct</t>
  </si>
  <si>
    <t>NBREN, Annual/Subs</t>
  </si>
  <si>
    <t>PC Annual Broker</t>
  </si>
  <si>
    <t>MICL</t>
  </si>
  <si>
    <t>Short Term</t>
  </si>
  <si>
    <t>Portfolio Section</t>
  </si>
  <si>
    <t>Product</t>
  </si>
  <si>
    <t>2. PC Annual Direct</t>
  </si>
  <si>
    <t>MICL Direct</t>
  </si>
  <si>
    <t>Distributor</t>
  </si>
  <si>
    <t>3. PC Annual Broker</t>
  </si>
  <si>
    <t>MICL Core</t>
  </si>
  <si>
    <t>U Drive</t>
  </si>
  <si>
    <t>CCG</t>
  </si>
  <si>
    <t>Hedgehog</t>
  </si>
  <si>
    <t>Got You Covered</t>
  </si>
  <si>
    <t>MICL All Sections</t>
  </si>
  <si>
    <t>Hedgehog Legacy</t>
  </si>
  <si>
    <t>4. Short Term</t>
  </si>
  <si>
    <t>MICL Short Term</t>
  </si>
  <si>
    <t>Go Shorty</t>
  </si>
  <si>
    <t>Cuvva</t>
  </si>
  <si>
    <t>Hiycar</t>
  </si>
  <si>
    <t>Dayinsure</t>
  </si>
  <si>
    <t>Pack contents</t>
  </si>
  <si>
    <t>Tabs</t>
  </si>
  <si>
    <t>Headline - Sales, NWP, GWP</t>
  </si>
  <si>
    <t>Ult - Sales, NWP, GWP</t>
  </si>
  <si>
    <t>Current - Sales, NWP, GWP</t>
  </si>
  <si>
    <t>NB Headline - Sales, NWP, GWP</t>
  </si>
  <si>
    <t>NB Ult - Sales, NWP, GWP</t>
  </si>
  <si>
    <t>NB Current - Sales, NWP, GWP</t>
  </si>
  <si>
    <t>REN Headline - Sales, NWP, GWP</t>
  </si>
  <si>
    <t>REN Ult - Sales, NWP, GWP</t>
  </si>
  <si>
    <t>REN Current - Sales, NWP, GWP</t>
  </si>
  <si>
    <t>Charts - Policies</t>
  </si>
  <si>
    <t>Charts - Premium</t>
  </si>
  <si>
    <t>Charts - Premium split NBREN</t>
  </si>
  <si>
    <t>Charts - Premium and commission distributions</t>
  </si>
  <si>
    <t>Charts - SLR + maybe split NBREN</t>
  </si>
  <si>
    <t>Charts - Proportion aged under 25</t>
  </si>
  <si>
    <t>Charts - Annual mileage</t>
  </si>
  <si>
    <t>Charts - Fault claims last 5 years</t>
  </si>
  <si>
    <t>Charts - Vehicle manufacturer mix</t>
  </si>
  <si>
    <t>Charts - Region</t>
  </si>
  <si>
    <t>MICL Total</t>
  </si>
  <si>
    <t>Comparators (average of)</t>
  </si>
  <si>
    <t>Performance vs plan (w/e basis)</t>
  </si>
  <si>
    <t>Last Month</t>
  </si>
  <si>
    <t>Last 3 months</t>
  </si>
  <si>
    <t>Last 12 months</t>
  </si>
  <si>
    <t>Difference</t>
  </si>
  <si>
    <t>NWP (Actual)</t>
  </si>
  <si>
    <t>NWP (Plan)</t>
  </si>
  <si>
    <t>Average NWP (Actual)</t>
  </si>
  <si>
    <t>Average NWP (Plan)</t>
  </si>
  <si>
    <t>GWP (Actual)</t>
  </si>
  <si>
    <t>GWP (Plan)</t>
  </si>
  <si>
    <t>Top metrics</t>
  </si>
  <si>
    <t>Average Commission %</t>
  </si>
  <si>
    <t>SLR</t>
  </si>
  <si>
    <t>Short-Term</t>
  </si>
  <si>
    <t>Average NWP (Actual) - per policy</t>
  </si>
  <si>
    <t>NB Trading (w/e basis)</t>
  </si>
  <si>
    <t>Sales (Headline) - incl terminated</t>
  </si>
  <si>
    <t>Sales (Latest)</t>
  </si>
  <si>
    <t>Sales (Projected Ultimate)</t>
  </si>
  <si>
    <t>Derived from cancellation patterns</t>
  </si>
  <si>
    <t>NWP (Headline)</t>
  </si>
  <si>
    <t>NWP (Latest)</t>
  </si>
  <si>
    <t>NWP (Projected Ultimate)</t>
  </si>
  <si>
    <t>Average NWP (Headline)</t>
  </si>
  <si>
    <t>Average NWP (Latest)</t>
  </si>
  <si>
    <t>Average NWP (Projected Ultimate)</t>
  </si>
  <si>
    <t>GWP (Headline)</t>
  </si>
  <si>
    <t>GWP (Latest)</t>
  </si>
  <si>
    <t>GWP (Projected Ultimate)</t>
  </si>
  <si>
    <t>Boom Annual cancellations not coming through correctly</t>
  </si>
  <si>
    <t>- Steve has policies where W_pols is &gt; than the risk hours / 8760 hours, leading to latest being higher than headline in some cases</t>
  </si>
  <si>
    <t>RN Trading (w/e basis)</t>
  </si>
  <si>
    <t>Overall</t>
  </si>
  <si>
    <t>NB and REN</t>
  </si>
  <si>
    <t>Last week</t>
  </si>
  <si>
    <t>Last month</t>
  </si>
  <si>
    <t>Policy Count (CV)</t>
  </si>
  <si>
    <t>7 Day Average (CV)</t>
  </si>
  <si>
    <t>Policy Count (Short-Term)</t>
  </si>
  <si>
    <t>7 Day Average (Short-Term)</t>
  </si>
  <si>
    <t>NB</t>
  </si>
  <si>
    <t>RN</t>
  </si>
  <si>
    <t>UW_dt</t>
  </si>
  <si>
    <t>Policy Count (MICL)</t>
  </si>
  <si>
    <t>7 Day Average (MICL)</t>
  </si>
  <si>
    <t>Policy Count (PC Annual Direct)</t>
  </si>
  <si>
    <t>7 Day Average (PC Annual Direct)</t>
  </si>
  <si>
    <t>Policy Count (PC Annual Broker)</t>
  </si>
  <si>
    <t>7 Day Average (PC Annual Broker)</t>
  </si>
  <si>
    <t>NB Policy Count (Overall)</t>
  </si>
  <si>
    <t>NB 7 Day Average (Overall)</t>
  </si>
  <si>
    <t>RN Policy Count (Overall)</t>
  </si>
  <si>
    <t>RN 7 Day Average (Overall)</t>
  </si>
  <si>
    <t>NB Policy Count (PC Annual Direct)</t>
  </si>
  <si>
    <t>NB 7 Day Average (PC Annual Direct)</t>
  </si>
  <si>
    <t>RN Policy Count (PC Annual Direct)</t>
  </si>
  <si>
    <t>RN 7 Day Average (PC Annual Direct)</t>
  </si>
  <si>
    <t>NB Policy Count (PC Annual Broker)</t>
  </si>
  <si>
    <t>NB 7 Day Average (PC Annual Broker)</t>
  </si>
  <si>
    <t>RN Policy Count (PC Annual Broker)</t>
  </si>
  <si>
    <t>RN 7 Day Average (PC Annual Broker)</t>
  </si>
  <si>
    <t>NWP</t>
  </si>
  <si>
    <t>NWP - 7 Day Average</t>
  </si>
  <si>
    <t>Average NWP</t>
  </si>
  <si>
    <t>7 Day Average</t>
  </si>
  <si>
    <t>NWP (Short-Term)</t>
  </si>
  <si>
    <t>Average NWP (Short-Term)</t>
  </si>
  <si>
    <t>NWP (MICL)</t>
  </si>
  <si>
    <t>NWP - 7 Day Average (MICL)</t>
  </si>
  <si>
    <t>Average NWP (MICL)</t>
  </si>
  <si>
    <t>Average NWP - 7 Day Average (MICL)</t>
  </si>
  <si>
    <t>Plan (MICL)</t>
  </si>
  <si>
    <t>NWP (PC Annual Direct)</t>
  </si>
  <si>
    <t>NWP - 7 Day Average (PC Annual Direct)</t>
  </si>
  <si>
    <t>Average NWP (PC Annual Direct)</t>
  </si>
  <si>
    <t>Plan (PC Annual Direct)</t>
  </si>
  <si>
    <t>NWP (PC Annual Broker)</t>
  </si>
  <si>
    <t>NWP - 7 Day Average (PC Annual Broker)</t>
  </si>
  <si>
    <t>Average NWP (PC Annual Broker)</t>
  </si>
  <si>
    <t>Plan (PC Annual Broker)</t>
  </si>
  <si>
    <t>NWP - 7 Day Average (Short-Term)</t>
  </si>
  <si>
    <t>Average NWP - 7 Day Average (Short-Term)</t>
  </si>
  <si>
    <t>Plan (Short-Term</t>
  </si>
  <si>
    <t>NB NWP (Overall)</t>
  </si>
  <si>
    <t>NB NWP - 7 Day Average (Overall)</t>
  </si>
  <si>
    <t>NB Average NWP - 7 Day Average (Overall)</t>
  </si>
  <si>
    <t>RN NWP (Overall)</t>
  </si>
  <si>
    <t>RN NWP - 7 Day Average (Overall)</t>
  </si>
  <si>
    <t>RN Average NWP - 7 Day Average (Overall)</t>
  </si>
  <si>
    <t>NB Average NWP (Overall)</t>
  </si>
  <si>
    <t>RN Average NWP (Overall)</t>
  </si>
  <si>
    <t>NB NWP (PC Annual Direct)</t>
  </si>
  <si>
    <t>NB NWP - 7 Day Average (PC Annual Direct)</t>
  </si>
  <si>
    <t>NB Average NWP - 7 Day Average (PC Annual Direct)</t>
  </si>
  <si>
    <t>RN NWP (PC Annual Direct)</t>
  </si>
  <si>
    <t>RN NWP - 7 Day Average (PC Annual Direct)</t>
  </si>
  <si>
    <t>RN Average NWP - 7 Day Average (PC Annual Direct)</t>
  </si>
  <si>
    <t>NB Average NWP (PC Annual Direct)</t>
  </si>
  <si>
    <t>RN Average NWP (PC Annual Direct)</t>
  </si>
  <si>
    <t>NB NWP (PC Annual Broker)</t>
  </si>
  <si>
    <t>NB NWP - 7 Day Average (PC Annual Broker)</t>
  </si>
  <si>
    <t>NB Average NWP - 7 Day Average (PC Annual Broker)</t>
  </si>
  <si>
    <t>RN NWP (PC Annual Broker)</t>
  </si>
  <si>
    <t>RN NWP - 7 Day Average (PC Annual Broker)</t>
  </si>
  <si>
    <t>RN Average NWP - 7 Day Average (PC Annual Broker)</t>
  </si>
  <si>
    <t>NB Average NWP (PC Annual Broker)</t>
  </si>
  <si>
    <t>RN Average NWP (PC Annual Broker)</t>
  </si>
  <si>
    <t>NCD</t>
  </si>
  <si>
    <t>Policy</t>
  </si>
  <si>
    <t>Premium</t>
  </si>
  <si>
    <t>Proposer Age</t>
  </si>
  <si>
    <t>Proportion Under 25</t>
  </si>
  <si>
    <t>Premium Proportion Under 25</t>
  </si>
  <si>
    <t>Mileage</t>
  </si>
  <si>
    <t>Monthly Payment</t>
  </si>
  <si>
    <t>Vehicle Value</t>
  </si>
  <si>
    <t>Proportion Over £25k</t>
  </si>
  <si>
    <t>Area Rating</t>
  </si>
  <si>
    <t>Average Proposer Age (Overall)</t>
  </si>
  <si>
    <t>Average Proposer Age - 7 Day Avg (Overall)</t>
  </si>
  <si>
    <t>Average Proposer Age (PC Annual Direct)</t>
  </si>
  <si>
    <t>Average Proposer Age - 7 Day Avg (PC Annual Direct)</t>
  </si>
  <si>
    <t>Average Proposer Age (PC Annual Broker)</t>
  </si>
  <si>
    <t>Average Proposer Age - 7 Day Avg (PC Annual Broker)</t>
  </si>
  <si>
    <t>Average Proposer Age (Short-Term)</t>
  </si>
  <si>
    <t>Average Proposer Age - 7 Day Avg (Short-Term)</t>
  </si>
  <si>
    <t>Average Proportion Under 25 (Overall)</t>
  </si>
  <si>
    <t>Average Proportion Under 25 - 7 Day Avg (Overall)</t>
  </si>
  <si>
    <t>Average Proportion Under 25 (PC Annual Direct)</t>
  </si>
  <si>
    <t>Average Proportion Under 25 - 7 Day Avg (PC Annual Direct)</t>
  </si>
  <si>
    <t>Average Proportion Under 25 (PC Annual Broker)</t>
  </si>
  <si>
    <t>Average Proportion Under 25 - 7 Day Avg (PC Annual Broker)</t>
  </si>
  <si>
    <t>Average Proportion Under 25 (Short-Term)</t>
  </si>
  <si>
    <t>Average Proportion Under 25 - 7 Day Avg (Short-Term)</t>
  </si>
  <si>
    <t>Average Premium Proportion Under 25 (Overall)</t>
  </si>
  <si>
    <t>Average Premium Proportion Under 25 - 7 Day Avg (Overall)</t>
  </si>
  <si>
    <t>Average Premium Proportion Under 25 (PC Annual Direct)</t>
  </si>
  <si>
    <t>Average Premium Proportion Under 25 - 7 Day Avg (PC Annual Direct)</t>
  </si>
  <si>
    <t>Average Premium Proportion Under 25 (PC Annual Broker)</t>
  </si>
  <si>
    <t>Average Premium Proportion Under 25 - 7 Day Avg (PC Annual Broker)</t>
  </si>
  <si>
    <t>Average Premium Proportion Under 25 (Short-Term)</t>
  </si>
  <si>
    <t>Average Premium Proportion Under 25 - 7 Day Avg (Short-Term)</t>
  </si>
  <si>
    <t>Average Mileage (Overall)</t>
  </si>
  <si>
    <t>Average Mileage - 7 Day Avg (Overall)</t>
  </si>
  <si>
    <t>Average Mileage (PC Annual Direct)</t>
  </si>
  <si>
    <t>Average Mileage - 7 Day Avg (PC Annual Direct)</t>
  </si>
  <si>
    <t>Average Mileage (PC Annual Broker)</t>
  </si>
  <si>
    <t>Average Mileage - 7 Day Avg (PC Annual Broker)</t>
  </si>
  <si>
    <t>Average Mileage (Short-Term)</t>
  </si>
  <si>
    <t>Average Mileage - 7 Day Avg (Short-Term)</t>
  </si>
  <si>
    <t>Average NCD (Overall)</t>
  </si>
  <si>
    <t>Average NCD - 7 Day Avg (Overall)</t>
  </si>
  <si>
    <t>Average NCD (PC Annual Direct)</t>
  </si>
  <si>
    <t>Average NCD - 7 Day Avg (PC Annual Direct)</t>
  </si>
  <si>
    <t>Average NCD (PC Annual Broker)</t>
  </si>
  <si>
    <t>Average NCD - 7 Day Avg (PC Annual Broker)</t>
  </si>
  <si>
    <t>Average NCD (Short-Term)</t>
  </si>
  <si>
    <t>Average NCD - 7 Day Avg (Short-Term)</t>
  </si>
  <si>
    <t>Average Monthly Payment (Overall)</t>
  </si>
  <si>
    <t>Average Monthly Payment - 7 Day Avg (Overall)</t>
  </si>
  <si>
    <t>Average Monthly Payment (PC Annual Direct)</t>
  </si>
  <si>
    <t>Average Monthly Payment - 7 Day Avg (PC Annual Direct)</t>
  </si>
  <si>
    <t>Average Monthly Payment (PC Annual Broker)</t>
  </si>
  <si>
    <t>Average Monthly Payment - 7 Day Avg (PC Annual Broker)</t>
  </si>
  <si>
    <t>Average Monthly Payment (Short-Term)</t>
  </si>
  <si>
    <t>Average Monthly Payment - 7 Day Avg (Short-Term)</t>
  </si>
  <si>
    <t>Average Vehicle Value (Overall)</t>
  </si>
  <si>
    <t>Average Vehicle Value - 7 Day Avg (Overall)</t>
  </si>
  <si>
    <t>Average Vehicle Value (PC Annual Direct)</t>
  </si>
  <si>
    <t>Average Vehicle Value - 7 Day Avg (PC Annual Direct)</t>
  </si>
  <si>
    <t>Average Vehicle Value (PC Annual Broker)</t>
  </si>
  <si>
    <t>Average Vehicle Value - 7 Day Avg (PC Annual Broker)</t>
  </si>
  <si>
    <t>Average Vehicle Value (Short-Term)</t>
  </si>
  <si>
    <t>Average Vehicle Value - 7 Day Avg (Short-Term)</t>
  </si>
  <si>
    <t>Average Proportion Over £25k (Overall)</t>
  </si>
  <si>
    <t>Average Proportion Over £25k - 7 Day Avg (Overall)</t>
  </si>
  <si>
    <t>Average Proportion Over £25k (PC Annual Direct)</t>
  </si>
  <si>
    <t>Average Proportion Over £25k - 7 Day Avg (PC Annual Direct)</t>
  </si>
  <si>
    <t>Average Proportion Over £25k (PC Annual Broker)</t>
  </si>
  <si>
    <t>Average Proportion Over £25k - 7 Day Avg (PC Annual Broker)</t>
  </si>
  <si>
    <t>Average Proportion Over £25k (Short-Term)</t>
  </si>
  <si>
    <t>Average Proportion Over £25k - 7 Day Avg (Short-Term)</t>
  </si>
  <si>
    <t>Average Area Rating (Overall)</t>
  </si>
  <si>
    <t>Average Area Rating - 7 Day Avg (Overall)</t>
  </si>
  <si>
    <t>Average Area Rating (PC Annual Direct)</t>
  </si>
  <si>
    <t>Average Area Rating - 7 Day Avg (PC Annual Direct)</t>
  </si>
  <si>
    <t>Average Area Rating (PC Annual Broker)</t>
  </si>
  <si>
    <t>Average Area Rating - 7 Day Avg (PC Annual Broker)</t>
  </si>
  <si>
    <t>Average Area Rating (Short-Term)</t>
  </si>
  <si>
    <t>Average Area Rating - 7 Day Avg (Short-Term)</t>
  </si>
  <si>
    <t xml:space="preserve"> </t>
  </si>
  <si>
    <t>Underwriting week</t>
  </si>
  <si>
    <t>Sales (Headline)</t>
  </si>
  <si>
    <t>% of MICL total</t>
  </si>
  <si>
    <t>Sold Vehicle Years (Actual)</t>
  </si>
  <si>
    <t>Dev Pattern</t>
  </si>
  <si>
    <t>Boom Annual WVYRS</t>
  </si>
  <si>
    <t>Boom Annual NWP</t>
  </si>
  <si>
    <t>NA</t>
  </si>
  <si>
    <t>Boom Subs WVYRS</t>
  </si>
  <si>
    <t>Boom Subs NWP</t>
  </si>
  <si>
    <t>Ultimate</t>
  </si>
  <si>
    <t>UWWeek</t>
  </si>
  <si>
    <t>W VYRs</t>
  </si>
  <si>
    <t>NLR</t>
  </si>
  <si>
    <t>GWP</t>
  </si>
  <si>
    <t>Lookups</t>
  </si>
  <si>
    <t>L</t>
  </si>
  <si>
    <t>Boom Subs</t>
  </si>
  <si>
    <t>Boom Annual</t>
  </si>
  <si>
    <t>O</t>
  </si>
  <si>
    <t>R</t>
  </si>
  <si>
    <t>U</t>
  </si>
  <si>
    <t>Headline</t>
  </si>
  <si>
    <t>Current</t>
  </si>
  <si>
    <t>Weeks Developed</t>
  </si>
  <si>
    <t>Sold Vehicle Years (Plan)</t>
  </si>
  <si>
    <t>SLR (excl. ST)</t>
  </si>
  <si>
    <t xml:space="preserve">Data as at: </t>
  </si>
  <si>
    <t>Scored loss ratios are on 'headline sales' basis</t>
  </si>
  <si>
    <t>MICL Total - Weekly MI</t>
  </si>
  <si>
    <t>Underwriting Week</t>
  </si>
  <si>
    <t>need to update for ultimate</t>
  </si>
  <si>
    <t>Note: Headline Sales and WVYs are equivalent for annual policies</t>
  </si>
  <si>
    <t>NOTE: NWP NB + NWP REN currently doesn't sum to total NWP for Boom Subscription. To be investigated</t>
  </si>
  <si>
    <t>Average Commission % (Headline)</t>
  </si>
  <si>
    <t>Average NWP (Headline) - per policy</t>
  </si>
  <si>
    <t>Average NWP (Latest) - per policy</t>
  </si>
  <si>
    <t>Average NWP (Projected Ultimate) - per policy</t>
  </si>
  <si>
    <t>0247FE</t>
  </si>
  <si>
    <t>000E33</t>
  </si>
  <si>
    <t>243b71</t>
  </si>
  <si>
    <t>4a6db5</t>
  </si>
  <si>
    <t>70a4ff</t>
  </si>
  <si>
    <t>5760ff</t>
  </si>
  <si>
    <t>7c79ff</t>
  </si>
  <si>
    <t>9a93ff</t>
  </si>
  <si>
    <t>4589ff</t>
  </si>
  <si>
    <t>0043ce</t>
  </si>
  <si>
    <t>001141</t>
  </si>
  <si>
    <t>79ACFF</t>
  </si>
  <si>
    <t>% of MICL Total</t>
  </si>
  <si>
    <t>'Sold vehicle years' refers to vehicle years written:</t>
  </si>
  <si>
    <t>On 'Current' and 'Ultimate' basis this will be adjusted for cancellations</t>
  </si>
  <si>
    <t>For 'Headline' basis figures for annual business this is equal to policies sold</t>
  </si>
  <si>
    <t>For 'Headline' basis for Direct Subscription policies and Short Term policies, it is the number of days on cover/365</t>
  </si>
  <si>
    <t>Sold Policies (Actual)</t>
  </si>
  <si>
    <t>Sold Vehicle Years (Headline)</t>
  </si>
  <si>
    <t>Sold Vehicle Years (Latest)</t>
  </si>
  <si>
    <t>Sold Vehicle Years (Projected Ultimate)</t>
  </si>
  <si>
    <t>Max Week</t>
  </si>
  <si>
    <t>Past Week</t>
  </si>
  <si>
    <t>Past Month</t>
  </si>
  <si>
    <t>Past 3 Months</t>
  </si>
  <si>
    <t>Description of the portfolio sections:</t>
  </si>
  <si>
    <t>Boom monthly subscription</t>
  </si>
  <si>
    <t>Boom annual (will include Boom premium finance when this goes live)</t>
  </si>
  <si>
    <t>CCG - noting no further business from Jan '24</t>
  </si>
  <si>
    <t>Hedgehog MGA legacy renewals</t>
  </si>
  <si>
    <t>Hiyacar (including Hiyacar fleet policies from 1st Jan '24)</t>
  </si>
  <si>
    <t>Veh Yrs</t>
  </si>
  <si>
    <t>Max</t>
  </si>
  <si>
    <t>Min</t>
  </si>
  <si>
    <t>BinWidth</t>
  </si>
  <si>
    <t>Simple Formula</t>
  </si>
  <si>
    <t>=SUMIFS(TradingDataset.xlsx!DataHeadline[VehYrsIncepting],TradingDataset.xlsx!DataHeadline[NWP],"&gt;="&amp;A8,TradingDataset.xlsx!DataHeadline[NWP],"&lt;"&amp;A9,TradingDataset.xlsx!DataHeadline[UW_Week],$B$2,TradingDataset.xlsx!DataHeadline[Pack1],$A$6)</t>
  </si>
  <si>
    <t>NWP Values</t>
  </si>
  <si>
    <t>Lower Bin for NWP Value</t>
  </si>
  <si>
    <t>Sorted Bin Values</t>
  </si>
  <si>
    <t>ColumnA</t>
  </si>
  <si>
    <t>ColumnB</t>
  </si>
  <si>
    <t>PolCnt</t>
  </si>
  <si>
    <t>NWP_Start</t>
  </si>
  <si>
    <t>NWP_End</t>
  </si>
  <si>
    <t>Other</t>
  </si>
  <si>
    <t>All other lines, except this currently excludes Pukka</t>
  </si>
  <si>
    <t>U25 Targets</t>
  </si>
  <si>
    <t>Source: \\Files\ccgebhfs01\The A&amp;A Group Shares\Mulsanne\Reinsurance\2024\IUA Questionnaire\Final - Sent to RI Markets\MICL 2024 IUA Questionnaire - v1.7.2.xlsx</t>
  </si>
  <si>
    <t>Sheet: 1(b) 2024 OE Boom</t>
  </si>
  <si>
    <t>Value</t>
  </si>
  <si>
    <t>Cell</t>
  </si>
  <si>
    <t>AY95</t>
  </si>
  <si>
    <t>BF95</t>
  </si>
  <si>
    <t>Boom</t>
  </si>
  <si>
    <t>Sheet: 1(b) 2024 OE Short-Term and Fleet</t>
  </si>
  <si>
    <t>U25 Target (Boom - Veh Yrs)</t>
  </si>
  <si>
    <t>U25 Target (Boom - Premium)</t>
  </si>
  <si>
    <t>U25 Target (ST - Veh Yrs)</t>
  </si>
  <si>
    <t>U25 Target (ST - Premium)</t>
  </si>
  <si>
    <t>Average Vehicle Years Proportion Under 25 (Short-Term)</t>
  </si>
  <si>
    <t>Average Vehicle Years Proportion Under 25 - 7 Day Avg (Short-Term)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</si>
</sst>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£&quot;#,##0;[Red]\-&quot;£&quot;#,##0"/>
    <numFmt numFmtId="8" formatCode="&quot;£&quot;#,##0.00;[Red]\-&quot;£&quot;#,##0.00"/>
    <numFmt numFmtId="164" formatCode="0.0%"/>
    <numFmt numFmtId="165" formatCode="#,##0.0"/>
    <numFmt numFmtId="166" formatCode="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i/>
      <sz val="11"/>
      <name val="Calibri"/>
      <family val="2"/>
      <scheme val="minor"/>
    </font>
    <font>
      <i/>
      <sz val="10.5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161616"/>
      <name val="Courier New"/>
      <family val="3"/>
    </font>
    <font>
      <sz val="11"/>
      <name val="Courier New"/>
      <family val="3"/>
    </font>
    <font>
      <sz val="12"/>
      <color theme="1"/>
      <name val="Calibri"/>
      <family val="2"/>
      <scheme val="minor"/>
    </font>
    <font>
      <i/>
      <sz val="10.5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247FE"/>
        <bgColor indexed="64"/>
      </patternFill>
    </fill>
    <fill>
      <patternFill patternType="solid">
        <fgColor rgb="FF000E33"/>
        <bgColor indexed="64"/>
      </patternFill>
    </fill>
    <fill>
      <patternFill patternType="solid">
        <fgColor rgb="FF243B71"/>
        <bgColor indexed="64"/>
      </patternFill>
    </fill>
    <fill>
      <patternFill patternType="solid">
        <fgColor rgb="FF4A6DB5"/>
        <bgColor indexed="64"/>
      </patternFill>
    </fill>
    <fill>
      <patternFill patternType="solid">
        <fgColor rgb="FF70A4FF"/>
        <bgColor indexed="64"/>
      </patternFill>
    </fill>
    <fill>
      <patternFill patternType="solid">
        <fgColor rgb="FF5760FF"/>
        <bgColor indexed="64"/>
      </patternFill>
    </fill>
    <fill>
      <patternFill patternType="solid">
        <fgColor rgb="FF7C79FF"/>
        <bgColor indexed="64"/>
      </patternFill>
    </fill>
    <fill>
      <patternFill patternType="solid">
        <fgColor rgb="FF9A93FF"/>
        <bgColor indexed="64"/>
      </patternFill>
    </fill>
    <fill>
      <patternFill patternType="solid">
        <fgColor rgb="FF001141"/>
        <bgColor indexed="64"/>
      </patternFill>
    </fill>
    <fill>
      <patternFill patternType="solid">
        <fgColor rgb="FF0043CE"/>
        <bgColor indexed="64"/>
      </patternFill>
    </fill>
    <fill>
      <patternFill patternType="solid">
        <fgColor rgb="FF4589FF"/>
        <bgColor indexed="64"/>
      </patternFill>
    </fill>
    <fill>
      <patternFill patternType="solid">
        <fgColor rgb="FF79ACFF"/>
        <bgColor indexed="64"/>
      </patternFill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4" fillId="3" borderId="0" applyNumberFormat="0" applyBorder="0" applyAlignment="0" applyProtection="0"/>
    <xf numFmtId="9" fontId="12" fillId="0" borderId="0" applyFont="0" applyFill="0" applyBorder="0" applyAlignment="0" applyProtection="0"/>
  </cellStyleXfs>
  <cellXfs count="293">
    <xf numFmtId="0" fontId="0" fillId="0" borderId="0" xfId="0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0" borderId="6" xfId="0" applyBorder="1"/>
    <xf numFmtId="0" fontId="6" fillId="2" borderId="6" xfId="0" applyFont="1" applyFill="1" applyBorder="1" applyAlignment="1">
      <alignment horizontal="center" vertical="center"/>
    </xf>
    <xf numFmtId="3" fontId="5" fillId="4" borderId="7" xfId="0" applyNumberFormat="1" applyFont="1" applyFill="1" applyBorder="1" applyAlignment="1">
      <alignment horizontal="center"/>
    </xf>
    <xf numFmtId="3" fontId="5" fillId="4" borderId="8" xfId="0" applyNumberFormat="1" applyFont="1" applyFill="1" applyBorder="1" applyAlignment="1">
      <alignment horizontal="center"/>
    </xf>
    <xf numFmtId="3" fontId="5" fillId="4" borderId="6" xfId="0" applyNumberFormat="1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 vertical="center"/>
    </xf>
    <xf numFmtId="3" fontId="7" fillId="0" borderId="0" xfId="0" applyNumberFormat="1" applyFont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/>
    </xf>
    <xf numFmtId="3" fontId="5" fillId="4" borderId="5" xfId="0" applyNumberFormat="1" applyFont="1" applyFill="1" applyBorder="1" applyAlignment="1">
      <alignment horizontal="center"/>
    </xf>
    <xf numFmtId="3" fontId="5" fillId="4" borderId="10" xfId="0" applyNumberFormat="1" applyFont="1" applyFill="1" applyBorder="1" applyAlignment="1">
      <alignment horizontal="center"/>
    </xf>
    <xf numFmtId="3" fontId="5" fillId="4" borderId="0" xfId="0" applyNumberFormat="1" applyFont="1" applyFill="1" applyAlignment="1">
      <alignment horizontal="center"/>
    </xf>
    <xf numFmtId="3" fontId="5" fillId="4" borderId="4" xfId="0" applyNumberFormat="1" applyFont="1" applyFill="1" applyBorder="1" applyAlignment="1">
      <alignment horizontal="center"/>
    </xf>
    <xf numFmtId="3" fontId="5" fillId="0" borderId="0" xfId="0" applyNumberFormat="1" applyFont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3" fillId="0" borderId="9" xfId="0" applyFont="1" applyBorder="1"/>
    <xf numFmtId="0" fontId="4" fillId="0" borderId="0" xfId="0" applyFont="1"/>
    <xf numFmtId="0" fontId="4" fillId="3" borderId="11" xfId="1" applyBorder="1" applyAlignment="1">
      <alignment horizontal="centerContinuous" vertical="center"/>
    </xf>
    <xf numFmtId="16" fontId="4" fillId="3" borderId="2" xfId="1" applyNumberFormat="1" applyBorder="1" applyAlignment="1">
      <alignment horizontal="center" vertical="center"/>
    </xf>
    <xf numFmtId="16" fontId="4" fillId="3" borderId="3" xfId="1" applyNumberFormat="1" applyBorder="1" applyAlignment="1">
      <alignment horizontal="center" vertical="center"/>
    </xf>
    <xf numFmtId="3" fontId="4" fillId="3" borderId="11" xfId="1" applyNumberFormat="1" applyBorder="1" applyAlignment="1">
      <alignment horizontal="center"/>
    </xf>
    <xf numFmtId="3" fontId="4" fillId="3" borderId="2" xfId="1" applyNumberFormat="1" applyBorder="1" applyAlignment="1">
      <alignment horizontal="center"/>
    </xf>
    <xf numFmtId="3" fontId="4" fillId="3" borderId="3" xfId="1" applyNumberFormat="1" applyBorder="1" applyAlignment="1">
      <alignment horizontal="center"/>
    </xf>
    <xf numFmtId="0" fontId="4" fillId="3" borderId="11" xfId="1" applyBorder="1" applyAlignment="1">
      <alignment horizontal="center"/>
    </xf>
    <xf numFmtId="0" fontId="4" fillId="3" borderId="2" xfId="1" applyBorder="1" applyAlignment="1">
      <alignment horizontal="center"/>
    </xf>
    <xf numFmtId="0" fontId="4" fillId="3" borderId="3" xfId="1" applyBorder="1" applyAlignment="1">
      <alignment horizontal="center"/>
    </xf>
    <xf numFmtId="3" fontId="8" fillId="0" borderId="0" xfId="0" applyNumberFormat="1" applyFont="1" applyAlignment="1">
      <alignment horizontal="center"/>
    </xf>
    <xf numFmtId="3" fontId="8" fillId="0" borderId="4" xfId="0" applyNumberFormat="1" applyFont="1" applyBorder="1" applyAlignment="1">
      <alignment horizontal="center"/>
    </xf>
    <xf numFmtId="3" fontId="8" fillId="0" borderId="9" xfId="0" applyNumberFormat="1" applyFont="1" applyBorder="1" applyAlignment="1">
      <alignment horizontal="center"/>
    </xf>
    <xf numFmtId="0" fontId="2" fillId="5" borderId="6" xfId="0" applyFont="1" applyFill="1" applyBorder="1" applyAlignment="1">
      <alignment horizontal="left" vertical="center"/>
    </xf>
    <xf numFmtId="0" fontId="4" fillId="5" borderId="0" xfId="0" applyFont="1" applyFill="1"/>
    <xf numFmtId="0" fontId="2" fillId="6" borderId="6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0" fillId="8" borderId="0" xfId="0" applyFill="1"/>
    <xf numFmtId="0" fontId="1" fillId="0" borderId="0" xfId="0" applyFont="1"/>
    <xf numFmtId="0" fontId="0" fillId="6" borderId="0" xfId="0" applyFill="1"/>
    <xf numFmtId="0" fontId="0" fillId="5" borderId="0" xfId="0" applyFill="1"/>
    <xf numFmtId="0" fontId="4" fillId="0" borderId="0" xfId="1" applyFill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0" xfId="1" applyFill="1" applyBorder="1" applyAlignment="1">
      <alignment horizontal="centerContinuous" vertical="center"/>
    </xf>
    <xf numFmtId="16" fontId="4" fillId="0" borderId="0" xfId="1" applyNumberFormat="1" applyFill="1" applyBorder="1" applyAlignment="1">
      <alignment horizontal="center" vertical="center"/>
    </xf>
    <xf numFmtId="3" fontId="4" fillId="0" borderId="0" xfId="1" applyNumberFormat="1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7" borderId="0" xfId="0" applyFill="1"/>
    <xf numFmtId="0" fontId="0" fillId="9" borderId="0" xfId="0" applyFill="1"/>
    <xf numFmtId="0" fontId="5" fillId="6" borderId="0" xfId="1" applyFont="1" applyFill="1" applyBorder="1" applyAlignment="1">
      <alignment horizontal="center"/>
    </xf>
    <xf numFmtId="0" fontId="5" fillId="7" borderId="0" xfId="0" applyFont="1" applyFill="1"/>
    <xf numFmtId="0" fontId="5" fillId="7" borderId="0" xfId="1" applyFont="1" applyFill="1" applyBorder="1" applyAlignment="1">
      <alignment horizontal="center"/>
    </xf>
    <xf numFmtId="0" fontId="5" fillId="9" borderId="0" xfId="0" applyFont="1" applyFill="1"/>
    <xf numFmtId="0" fontId="5" fillId="7" borderId="0" xfId="1" applyFont="1" applyFill="1" applyBorder="1" applyAlignment="1">
      <alignment horizontal="left"/>
    </xf>
    <xf numFmtId="0" fontId="9" fillId="6" borderId="0" xfId="0" applyFont="1" applyFill="1"/>
    <xf numFmtId="0" fontId="10" fillId="0" borderId="0" xfId="0" applyFont="1"/>
    <xf numFmtId="0" fontId="9" fillId="7" borderId="0" xfId="0" applyFont="1" applyFill="1"/>
    <xf numFmtId="0" fontId="9" fillId="0" borderId="0" xfId="0" applyFont="1"/>
    <xf numFmtId="0" fontId="11" fillId="5" borderId="0" xfId="0" applyFont="1" applyFill="1"/>
    <xf numFmtId="0" fontId="9" fillId="9" borderId="0" xfId="0" applyFont="1" applyFill="1"/>
    <xf numFmtId="14" fontId="0" fillId="0" borderId="0" xfId="0" applyNumberFormat="1"/>
    <xf numFmtId="0" fontId="2" fillId="6" borderId="0" xfId="0" applyFont="1" applyFill="1"/>
    <xf numFmtId="164" fontId="5" fillId="0" borderId="0" xfId="2" applyNumberFormat="1" applyFont="1" applyAlignment="1">
      <alignment horizontal="center"/>
    </xf>
    <xf numFmtId="164" fontId="5" fillId="0" borderId="4" xfId="2" applyNumberFormat="1" applyFont="1" applyBorder="1" applyAlignment="1">
      <alignment horizontal="center"/>
    </xf>
    <xf numFmtId="164" fontId="7" fillId="0" borderId="4" xfId="2" applyNumberFormat="1" applyFont="1" applyBorder="1" applyAlignment="1">
      <alignment horizontal="center"/>
    </xf>
    <xf numFmtId="164" fontId="7" fillId="0" borderId="9" xfId="2" applyNumberFormat="1" applyFont="1" applyBorder="1" applyAlignment="1">
      <alignment horizontal="center"/>
    </xf>
    <xf numFmtId="164" fontId="7" fillId="0" borderId="0" xfId="2" applyNumberFormat="1" applyFont="1" applyAlignment="1">
      <alignment horizontal="center"/>
    </xf>
    <xf numFmtId="3" fontId="0" fillId="0" borderId="0" xfId="0" applyNumberFormat="1"/>
    <xf numFmtId="3" fontId="0" fillId="0" borderId="12" xfId="0" applyNumberFormat="1" applyBorder="1"/>
    <xf numFmtId="0" fontId="0" fillId="0" borderId="0" xfId="0" applyAlignment="1">
      <alignment horizontal="centerContinuous"/>
    </xf>
    <xf numFmtId="0" fontId="0" fillId="0" borderId="9" xfId="0" applyBorder="1" applyAlignment="1">
      <alignment horizontal="centerContinuous"/>
    </xf>
    <xf numFmtId="3" fontId="0" fillId="0" borderId="13" xfId="0" applyNumberFormat="1" applyBorder="1"/>
    <xf numFmtId="0" fontId="3" fillId="10" borderId="0" xfId="0" applyFont="1" applyFill="1"/>
    <xf numFmtId="3" fontId="0" fillId="0" borderId="14" xfId="0" applyNumberFormat="1" applyBorder="1"/>
    <xf numFmtId="3" fontId="3" fillId="10" borderId="0" xfId="0" applyNumberFormat="1" applyFont="1" applyFill="1"/>
    <xf numFmtId="14" fontId="0" fillId="11" borderId="12" xfId="0" applyNumberFormat="1" applyFill="1" applyBorder="1"/>
    <xf numFmtId="3" fontId="0" fillId="0" borderId="15" xfId="0" applyNumberFormat="1" applyBorder="1"/>
    <xf numFmtId="3" fontId="0" fillId="0" borderId="16" xfId="0" applyNumberFormat="1" applyBorder="1"/>
    <xf numFmtId="3" fontId="0" fillId="0" borderId="0" xfId="0" applyNumberFormat="1" applyAlignment="1">
      <alignment horizontal="centerContinuous"/>
    </xf>
    <xf numFmtId="3" fontId="0" fillId="0" borderId="4" xfId="0" applyNumberFormat="1" applyBorder="1" applyAlignment="1">
      <alignment horizontal="centerContinuous"/>
    </xf>
    <xf numFmtId="0" fontId="3" fillId="10" borderId="12" xfId="0" applyFont="1" applyFill="1" applyBorder="1"/>
    <xf numFmtId="3" fontId="0" fillId="0" borderId="4" xfId="0" applyNumberFormat="1" applyBorder="1"/>
    <xf numFmtId="0" fontId="0" fillId="0" borderId="4" xfId="0" applyBorder="1"/>
    <xf numFmtId="3" fontId="0" fillId="0" borderId="17" xfId="0" applyNumberFormat="1" applyBorder="1"/>
    <xf numFmtId="3" fontId="0" fillId="0" borderId="19" xfId="0" applyNumberFormat="1" applyBorder="1"/>
    <xf numFmtId="3" fontId="0" fillId="0" borderId="21" xfId="0" applyNumberFormat="1" applyBorder="1"/>
    <xf numFmtId="3" fontId="0" fillId="0" borderId="9" xfId="0" applyNumberFormat="1" applyBorder="1"/>
    <xf numFmtId="3" fontId="0" fillId="0" borderId="19" xfId="0" applyNumberFormat="1" applyBorder="1" applyAlignment="1">
      <alignment horizontal="centerContinuous"/>
    </xf>
    <xf numFmtId="3" fontId="0" fillId="0" borderId="22" xfId="0" applyNumberFormat="1" applyBorder="1"/>
    <xf numFmtId="3" fontId="3" fillId="10" borderId="13" xfId="0" applyNumberFormat="1" applyFont="1" applyFill="1" applyBorder="1"/>
    <xf numFmtId="3" fontId="3" fillId="10" borderId="4" xfId="0" applyNumberFormat="1" applyFont="1" applyFill="1" applyBorder="1"/>
    <xf numFmtId="2" fontId="0" fillId="0" borderId="0" xfId="0" applyNumberFormat="1"/>
    <xf numFmtId="0" fontId="3" fillId="0" borderId="4" xfId="0" applyFont="1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4" fontId="0" fillId="0" borderId="0" xfId="0" applyNumberFormat="1"/>
    <xf numFmtId="3" fontId="13" fillId="0" borderId="0" xfId="0" applyNumberFormat="1" applyFont="1" applyAlignment="1">
      <alignment horizontal="center"/>
    </xf>
    <xf numFmtId="3" fontId="13" fillId="0" borderId="4" xfId="0" applyNumberFormat="1" applyFon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3" fontId="5" fillId="4" borderId="1" xfId="0" applyNumberFormat="1" applyFont="1" applyFill="1" applyBorder="1" applyAlignment="1">
      <alignment horizontal="left"/>
    </xf>
    <xf numFmtId="3" fontId="0" fillId="0" borderId="20" xfId="0" applyNumberFormat="1" applyBorder="1"/>
    <xf numFmtId="3" fontId="0" fillId="0" borderId="18" xfId="0" applyNumberFormat="1" applyBorder="1"/>
    <xf numFmtId="3" fontId="3" fillId="10" borderId="23" xfId="0" applyNumberFormat="1" applyFont="1" applyFill="1" applyBorder="1"/>
    <xf numFmtId="0" fontId="3" fillId="10" borderId="4" xfId="0" applyFont="1" applyFill="1" applyBorder="1"/>
    <xf numFmtId="164" fontId="0" fillId="0" borderId="12" xfId="0" applyNumberFormat="1" applyBorder="1"/>
    <xf numFmtId="164" fontId="0" fillId="0" borderId="14" xfId="0" applyNumberFormat="1" applyBorder="1"/>
    <xf numFmtId="165" fontId="0" fillId="0" borderId="12" xfId="0" applyNumberFormat="1" applyBorder="1"/>
    <xf numFmtId="165" fontId="0" fillId="0" borderId="14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164" fontId="0" fillId="0" borderId="15" xfId="0" applyNumberFormat="1" applyBorder="1"/>
    <xf numFmtId="165" fontId="0" fillId="0" borderId="15" xfId="0" applyNumberFormat="1" applyBorder="1"/>
    <xf numFmtId="9" fontId="0" fillId="0" borderId="15" xfId="0" applyNumberFormat="1" applyBorder="1"/>
    <xf numFmtId="14" fontId="0" fillId="0" borderId="12" xfId="0" applyNumberFormat="1" applyBorder="1"/>
    <xf numFmtId="164" fontId="0" fillId="0" borderId="17" xfId="0" applyNumberFormat="1" applyBorder="1"/>
    <xf numFmtId="165" fontId="0" fillId="0" borderId="17" xfId="0" applyNumberFormat="1" applyBorder="1"/>
    <xf numFmtId="9" fontId="0" fillId="0" borderId="17" xfId="0" applyNumberFormat="1" applyBorder="1"/>
    <xf numFmtId="9" fontId="0" fillId="0" borderId="18" xfId="0" applyNumberFormat="1" applyBorder="1"/>
    <xf numFmtId="165" fontId="0" fillId="0" borderId="18" xfId="0" applyNumberFormat="1" applyBorder="1"/>
    <xf numFmtId="0" fontId="0" fillId="0" borderId="25" xfId="0" applyBorder="1"/>
    <xf numFmtId="0" fontId="0" fillId="0" borderId="24" xfId="0" applyBorder="1"/>
    <xf numFmtId="0" fontId="0" fillId="0" borderId="26" xfId="0" applyBorder="1"/>
    <xf numFmtId="0" fontId="15" fillId="0" borderId="27" xfId="0" applyFont="1" applyBorder="1"/>
    <xf numFmtId="0" fontId="6" fillId="13" borderId="32" xfId="0" applyFont="1" applyFill="1" applyBorder="1" applyAlignment="1">
      <alignment horizontal="center" vertical="center"/>
    </xf>
    <xf numFmtId="3" fontId="5" fillId="13" borderId="7" xfId="0" applyNumberFormat="1" applyFont="1" applyFill="1" applyBorder="1" applyAlignment="1">
      <alignment horizontal="center"/>
    </xf>
    <xf numFmtId="3" fontId="5" fillId="13" borderId="33" xfId="0" applyNumberFormat="1" applyFont="1" applyFill="1" applyBorder="1" applyAlignment="1">
      <alignment horizontal="center"/>
    </xf>
    <xf numFmtId="3" fontId="5" fillId="13" borderId="34" xfId="0" applyNumberFormat="1" applyFont="1" applyFill="1" applyBorder="1" applyAlignment="1">
      <alignment horizontal="center"/>
    </xf>
    <xf numFmtId="0" fontId="6" fillId="0" borderId="35" xfId="0" applyFont="1" applyBorder="1" applyAlignment="1">
      <alignment horizontal="center" vertical="center"/>
    </xf>
    <xf numFmtId="3" fontId="8" fillId="0" borderId="27" xfId="0" applyNumberFormat="1" applyFont="1" applyBorder="1" applyAlignment="1">
      <alignment horizontal="center"/>
    </xf>
    <xf numFmtId="3" fontId="8" fillId="0" borderId="19" xfId="0" applyNumberFormat="1" applyFont="1" applyBorder="1" applyAlignment="1">
      <alignment horizontal="center"/>
    </xf>
    <xf numFmtId="0" fontId="6" fillId="13" borderId="36" xfId="0" applyFont="1" applyFill="1" applyBorder="1" applyAlignment="1">
      <alignment horizontal="center" vertical="center"/>
    </xf>
    <xf numFmtId="9" fontId="5" fillId="13" borderId="1" xfId="0" applyNumberFormat="1" applyFont="1" applyFill="1" applyBorder="1" applyAlignment="1">
      <alignment horizontal="center"/>
    </xf>
    <xf numFmtId="3" fontId="5" fillId="13" borderId="1" xfId="0" applyNumberFormat="1" applyFont="1" applyFill="1" applyBorder="1" applyAlignment="1">
      <alignment horizontal="center"/>
    </xf>
    <xf numFmtId="3" fontId="5" fillId="13" borderId="38" xfId="0" applyNumberFormat="1" applyFont="1" applyFill="1" applyBorder="1" applyAlignment="1">
      <alignment horizontal="center"/>
    </xf>
    <xf numFmtId="0" fontId="4" fillId="12" borderId="35" xfId="1" applyFill="1" applyBorder="1" applyAlignment="1">
      <alignment horizontal="centerContinuous" vertical="center"/>
    </xf>
    <xf numFmtId="16" fontId="4" fillId="12" borderId="0" xfId="1" applyNumberFormat="1" applyFill="1" applyBorder="1" applyAlignment="1">
      <alignment horizontal="center" vertical="center"/>
    </xf>
    <xf numFmtId="3" fontId="4" fillId="12" borderId="27" xfId="1" applyNumberFormat="1" applyFill="1" applyBorder="1" applyAlignment="1">
      <alignment horizontal="center"/>
    </xf>
    <xf numFmtId="3" fontId="4" fillId="12" borderId="0" xfId="1" applyNumberFormat="1" applyFill="1" applyBorder="1" applyAlignment="1">
      <alignment horizontal="center"/>
    </xf>
    <xf numFmtId="3" fontId="4" fillId="12" borderId="19" xfId="1" applyNumberFormat="1" applyFill="1" applyBorder="1" applyAlignment="1">
      <alignment horizontal="center"/>
    </xf>
    <xf numFmtId="164" fontId="5" fillId="13" borderId="25" xfId="2" applyNumberFormat="1" applyFont="1" applyFill="1" applyBorder="1" applyAlignment="1">
      <alignment horizontal="center"/>
    </xf>
    <xf numFmtId="164" fontId="5" fillId="13" borderId="26" xfId="2" applyNumberFormat="1" applyFont="1" applyFill="1" applyBorder="1" applyAlignment="1">
      <alignment horizontal="center"/>
    </xf>
    <xf numFmtId="164" fontId="7" fillId="13" borderId="25" xfId="2" applyNumberFormat="1" applyFont="1" applyFill="1" applyBorder="1" applyAlignment="1">
      <alignment horizontal="center"/>
    </xf>
    <xf numFmtId="164" fontId="7" fillId="13" borderId="26" xfId="2" applyNumberFormat="1" applyFont="1" applyFill="1" applyBorder="1" applyAlignment="1">
      <alignment horizontal="center"/>
    </xf>
    <xf numFmtId="9" fontId="5" fillId="0" borderId="0" xfId="0" applyNumberFormat="1" applyFont="1" applyAlignment="1">
      <alignment horizontal="center"/>
    </xf>
    <xf numFmtId="9" fontId="5" fillId="0" borderId="19" xfId="0" applyNumberFormat="1" applyFont="1" applyBorder="1" applyAlignment="1">
      <alignment horizontal="center"/>
    </xf>
    <xf numFmtId="0" fontId="6" fillId="13" borderId="39" xfId="0" applyFont="1" applyFill="1" applyBorder="1" applyAlignment="1">
      <alignment horizontal="center" vertical="center"/>
    </xf>
    <xf numFmtId="9" fontId="5" fillId="13" borderId="40" xfId="0" applyNumberFormat="1" applyFont="1" applyFill="1" applyBorder="1" applyAlignment="1">
      <alignment horizontal="center"/>
    </xf>
    <xf numFmtId="9" fontId="5" fillId="13" borderId="41" xfId="0" applyNumberFormat="1" applyFont="1" applyFill="1" applyBorder="1" applyAlignment="1">
      <alignment horizontal="center"/>
    </xf>
    <xf numFmtId="4" fontId="5" fillId="13" borderId="7" xfId="0" applyNumberFormat="1" applyFont="1" applyFill="1" applyBorder="1" applyAlignment="1">
      <alignment horizontal="center"/>
    </xf>
    <xf numFmtId="4" fontId="5" fillId="13" borderId="33" xfId="0" applyNumberFormat="1" applyFont="1" applyFill="1" applyBorder="1" applyAlignment="1">
      <alignment horizontal="center"/>
    </xf>
    <xf numFmtId="4" fontId="5" fillId="13" borderId="34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14" borderId="0" xfId="0" applyFont="1" applyFill="1"/>
    <xf numFmtId="0" fontId="0" fillId="15" borderId="0" xfId="0" applyFill="1"/>
    <xf numFmtId="0" fontId="0" fillId="15" borderId="4" xfId="0" applyFill="1" applyBorder="1"/>
    <xf numFmtId="0" fontId="3" fillId="16" borderId="0" xfId="0" applyFont="1" applyFill="1"/>
    <xf numFmtId="0" fontId="0" fillId="17" borderId="0" xfId="0" applyFill="1"/>
    <xf numFmtId="0" fontId="0" fillId="17" borderId="4" xfId="0" applyFill="1" applyBorder="1"/>
    <xf numFmtId="0" fontId="0" fillId="18" borderId="0" xfId="0" applyFill="1"/>
    <xf numFmtId="0" fontId="0" fillId="18" borderId="4" xfId="0" applyFill="1" applyBorder="1"/>
    <xf numFmtId="0" fontId="1" fillId="0" borderId="1" xfId="0" applyFont="1" applyBorder="1" applyAlignment="1">
      <alignment horizontal="center" vertical="center" wrapText="1"/>
    </xf>
    <xf numFmtId="14" fontId="4" fillId="3" borderId="0" xfId="1" applyNumberForma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6" fontId="0" fillId="0" borderId="0" xfId="0" applyNumberFormat="1" applyAlignment="1">
      <alignment horizontal="center"/>
    </xf>
    <xf numFmtId="8" fontId="0" fillId="0" borderId="0" xfId="0" applyNumberFormat="1"/>
    <xf numFmtId="0" fontId="16" fillId="0" borderId="0" xfId="0" applyFont="1"/>
    <xf numFmtId="4" fontId="0" fillId="0" borderId="0" xfId="0" applyNumberFormat="1" applyAlignment="1">
      <alignment horizontal="center"/>
    </xf>
    <xf numFmtId="0" fontId="3" fillId="19" borderId="0" xfId="0" applyFont="1" applyFill="1"/>
    <xf numFmtId="0" fontId="3" fillId="19" borderId="4" xfId="0" applyFont="1" applyFill="1" applyBorder="1"/>
    <xf numFmtId="0" fontId="3" fillId="20" borderId="0" xfId="0" applyFont="1" applyFill="1"/>
    <xf numFmtId="0" fontId="3" fillId="21" borderId="0" xfId="0" applyFont="1" applyFill="1"/>
    <xf numFmtId="0" fontId="3" fillId="21" borderId="4" xfId="0" applyFont="1" applyFill="1" applyBorder="1"/>
    <xf numFmtId="164" fontId="0" fillId="0" borderId="0" xfId="2" applyNumberFormat="1" applyFont="1"/>
    <xf numFmtId="0" fontId="6" fillId="0" borderId="39" xfId="0" applyFont="1" applyBorder="1" applyAlignment="1">
      <alignment horizontal="center" vertical="center"/>
    </xf>
    <xf numFmtId="9" fontId="5" fillId="0" borderId="40" xfId="0" applyNumberFormat="1" applyFont="1" applyBorder="1" applyAlignment="1">
      <alignment horizontal="center"/>
    </xf>
    <xf numFmtId="9" fontId="5" fillId="0" borderId="41" xfId="0" applyNumberFormat="1" applyFont="1" applyBorder="1" applyAlignment="1">
      <alignment horizontal="center"/>
    </xf>
    <xf numFmtId="3" fontId="5" fillId="0" borderId="40" xfId="0" applyNumberFormat="1" applyFont="1" applyBorder="1" applyAlignment="1">
      <alignment horizontal="center"/>
    </xf>
    <xf numFmtId="3" fontId="5" fillId="0" borderId="41" xfId="0" applyNumberFormat="1" applyFont="1" applyBorder="1" applyAlignment="1">
      <alignment horizontal="center"/>
    </xf>
    <xf numFmtId="9" fontId="5" fillId="0" borderId="0" xfId="2" applyFont="1" applyAlignment="1">
      <alignment horizontal="center"/>
    </xf>
    <xf numFmtId="9" fontId="5" fillId="0" borderId="19" xfId="2" applyFont="1" applyBorder="1" applyAlignment="1">
      <alignment horizontal="center"/>
    </xf>
    <xf numFmtId="9" fontId="5" fillId="13" borderId="40" xfId="2" applyFont="1" applyFill="1" applyBorder="1" applyAlignment="1">
      <alignment horizontal="center"/>
    </xf>
    <xf numFmtId="9" fontId="5" fillId="13" borderId="41" xfId="2" applyFont="1" applyFill="1" applyBorder="1" applyAlignment="1">
      <alignment horizontal="center"/>
    </xf>
    <xf numFmtId="9" fontId="5" fillId="13" borderId="37" xfId="2" applyFont="1" applyFill="1" applyBorder="1" applyAlignment="1">
      <alignment horizontal="center"/>
    </xf>
    <xf numFmtId="9" fontId="5" fillId="13" borderId="1" xfId="2" applyFont="1" applyFill="1" applyBorder="1" applyAlignment="1">
      <alignment horizontal="center"/>
    </xf>
    <xf numFmtId="9" fontId="5" fillId="13" borderId="38" xfId="2" applyFont="1" applyFill="1" applyBorder="1" applyAlignment="1">
      <alignment horizontal="center"/>
    </xf>
    <xf numFmtId="0" fontId="15" fillId="0" borderId="0" xfId="0" applyFont="1" applyAlignment="1">
      <alignment horizontal="centerContinuous"/>
    </xf>
    <xf numFmtId="0" fontId="18" fillId="0" borderId="0" xfId="0" applyFont="1"/>
    <xf numFmtId="164" fontId="5" fillId="0" borderId="40" xfId="2" applyNumberFormat="1" applyFont="1" applyBorder="1" applyAlignment="1">
      <alignment horizontal="center"/>
    </xf>
    <xf numFmtId="164" fontId="7" fillId="0" borderId="40" xfId="2" applyNumberFormat="1" applyFont="1" applyBorder="1" applyAlignment="1">
      <alignment horizontal="center"/>
    </xf>
    <xf numFmtId="164" fontId="7" fillId="0" borderId="41" xfId="2" applyNumberFormat="1" applyFont="1" applyBorder="1" applyAlignment="1">
      <alignment horizontal="center"/>
    </xf>
    <xf numFmtId="164" fontId="5" fillId="0" borderId="41" xfId="2" applyNumberFormat="1" applyFont="1" applyBorder="1" applyAlignment="1">
      <alignment horizontal="center"/>
    </xf>
    <xf numFmtId="3" fontId="5" fillId="13" borderId="37" xfId="2" applyNumberFormat="1" applyFont="1" applyFill="1" applyBorder="1" applyAlignment="1">
      <alignment horizontal="center"/>
    </xf>
    <xf numFmtId="3" fontId="5" fillId="13" borderId="1" xfId="2" applyNumberFormat="1" applyFont="1" applyFill="1" applyBorder="1" applyAlignment="1">
      <alignment horizontal="center"/>
    </xf>
    <xf numFmtId="3" fontId="5" fillId="13" borderId="38" xfId="2" applyNumberFormat="1" applyFont="1" applyFill="1" applyBorder="1" applyAlignment="1">
      <alignment horizontal="center"/>
    </xf>
    <xf numFmtId="0" fontId="3" fillId="22" borderId="0" xfId="0" applyFont="1" applyFill="1"/>
    <xf numFmtId="0" fontId="3" fillId="23" borderId="0" xfId="0" applyFont="1" applyFill="1"/>
    <xf numFmtId="49" fontId="0" fillId="0" borderId="0" xfId="0" applyNumberFormat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20" fillId="0" borderId="0" xfId="0" applyFont="1"/>
    <xf numFmtId="0" fontId="21" fillId="0" borderId="0" xfId="0" applyFont="1"/>
    <xf numFmtId="0" fontId="19" fillId="30" borderId="24" xfId="0" applyFont="1" applyFill="1" applyBorder="1" applyAlignment="1">
      <alignment horizontal="center"/>
    </xf>
    <xf numFmtId="0" fontId="19" fillId="31" borderId="24" xfId="0" applyFont="1" applyFill="1" applyBorder="1" applyAlignment="1">
      <alignment horizontal="center"/>
    </xf>
    <xf numFmtId="0" fontId="4" fillId="33" borderId="0" xfId="0" applyFont="1" applyFill="1"/>
    <xf numFmtId="0" fontId="3" fillId="30" borderId="28" xfId="1" applyFont="1" applyFill="1" applyBorder="1" applyAlignment="1">
      <alignment horizontal="centerContinuous" vertical="center"/>
    </xf>
    <xf numFmtId="16" fontId="3" fillId="30" borderId="29" xfId="1" applyNumberFormat="1" applyFont="1" applyFill="1" applyBorder="1" applyAlignment="1">
      <alignment horizontal="center" vertical="center"/>
    </xf>
    <xf numFmtId="0" fontId="3" fillId="30" borderId="30" xfId="1" applyFont="1" applyFill="1" applyBorder="1" applyAlignment="1">
      <alignment horizontal="center"/>
    </xf>
    <xf numFmtId="0" fontId="3" fillId="30" borderId="29" xfId="1" applyFont="1" applyFill="1" applyBorder="1" applyAlignment="1">
      <alignment horizontal="center"/>
    </xf>
    <xf numFmtId="0" fontId="3" fillId="30" borderId="31" xfId="1" applyFont="1" applyFill="1" applyBorder="1" applyAlignment="1">
      <alignment horizontal="center"/>
    </xf>
    <xf numFmtId="0" fontId="4" fillId="30" borderId="35" xfId="1" applyFill="1" applyBorder="1" applyAlignment="1">
      <alignment horizontal="centerContinuous" vertical="center"/>
    </xf>
    <xf numFmtId="16" fontId="4" fillId="30" borderId="0" xfId="1" applyNumberFormat="1" applyFill="1" applyBorder="1" applyAlignment="1">
      <alignment horizontal="center" vertical="center"/>
    </xf>
    <xf numFmtId="3" fontId="4" fillId="30" borderId="27" xfId="1" applyNumberFormat="1" applyFill="1" applyBorder="1" applyAlignment="1">
      <alignment horizontal="center"/>
    </xf>
    <xf numFmtId="3" fontId="4" fillId="30" borderId="0" xfId="1" applyNumberFormat="1" applyFill="1" applyBorder="1" applyAlignment="1">
      <alignment horizontal="center"/>
    </xf>
    <xf numFmtId="3" fontId="4" fillId="30" borderId="19" xfId="1" applyNumberFormat="1" applyFill="1" applyBorder="1" applyAlignment="1">
      <alignment horizontal="center"/>
    </xf>
    <xf numFmtId="0" fontId="6" fillId="13" borderId="35" xfId="0" applyFont="1" applyFill="1" applyBorder="1" applyAlignment="1">
      <alignment horizontal="center" vertical="center"/>
    </xf>
    <xf numFmtId="3" fontId="5" fillId="13" borderId="0" xfId="0" applyNumberFormat="1" applyFont="1" applyFill="1" applyAlignment="1">
      <alignment horizontal="center"/>
    </xf>
    <xf numFmtId="3" fontId="5" fillId="13" borderId="27" xfId="2" applyNumberFormat="1" applyFont="1" applyFill="1" applyBorder="1" applyAlignment="1">
      <alignment horizontal="center"/>
    </xf>
    <xf numFmtId="3" fontId="5" fillId="13" borderId="0" xfId="2" applyNumberFormat="1" applyFont="1" applyFill="1" applyBorder="1" applyAlignment="1">
      <alignment horizontal="center"/>
    </xf>
    <xf numFmtId="3" fontId="5" fillId="13" borderId="19" xfId="2" applyNumberFormat="1" applyFont="1" applyFill="1" applyBorder="1" applyAlignment="1">
      <alignment horizontal="center"/>
    </xf>
    <xf numFmtId="0" fontId="2" fillId="30" borderId="6" xfId="0" applyFont="1" applyFill="1" applyBorder="1" applyAlignment="1">
      <alignment horizontal="left" vertical="center"/>
    </xf>
    <xf numFmtId="0" fontId="2" fillId="31" borderId="6" xfId="0" applyFont="1" applyFill="1" applyBorder="1" applyAlignment="1">
      <alignment horizontal="left" vertical="center"/>
    </xf>
    <xf numFmtId="166" fontId="0" fillId="0" borderId="0" xfId="0" applyNumberFormat="1"/>
    <xf numFmtId="1" fontId="0" fillId="0" borderId="0" xfId="0" applyNumberFormat="1"/>
    <xf numFmtId="0" fontId="6" fillId="34" borderId="35" xfId="0" applyFont="1" applyFill="1" applyBorder="1" applyAlignment="1">
      <alignment horizontal="center" vertical="center"/>
    </xf>
    <xf numFmtId="3" fontId="8" fillId="34" borderId="0" xfId="0" applyNumberFormat="1" applyFont="1" applyFill="1" applyAlignment="1">
      <alignment horizontal="center"/>
    </xf>
    <xf numFmtId="3" fontId="8" fillId="34" borderId="27" xfId="0" applyNumberFormat="1" applyFont="1" applyFill="1" applyBorder="1" applyAlignment="1">
      <alignment horizontal="center"/>
    </xf>
    <xf numFmtId="3" fontId="8" fillId="34" borderId="19" xfId="0" applyNumberFormat="1" applyFont="1" applyFill="1" applyBorder="1" applyAlignment="1">
      <alignment horizontal="center"/>
    </xf>
    <xf numFmtId="0" fontId="6" fillId="34" borderId="39" xfId="0" applyFont="1" applyFill="1" applyBorder="1" applyAlignment="1">
      <alignment horizontal="center" vertical="center"/>
    </xf>
    <xf numFmtId="9" fontId="5" fillId="34" borderId="40" xfId="0" applyNumberFormat="1" applyFont="1" applyFill="1" applyBorder="1" applyAlignment="1">
      <alignment horizontal="center"/>
    </xf>
    <xf numFmtId="9" fontId="5" fillId="34" borderId="41" xfId="0" applyNumberFormat="1" applyFont="1" applyFill="1" applyBorder="1" applyAlignment="1">
      <alignment horizontal="center"/>
    </xf>
    <xf numFmtId="9" fontId="5" fillId="34" borderId="40" xfId="2" applyFont="1" applyFill="1" applyBorder="1" applyAlignment="1">
      <alignment horizontal="center"/>
    </xf>
    <xf numFmtId="9" fontId="5" fillId="34" borderId="41" xfId="2" applyFont="1" applyFill="1" applyBorder="1" applyAlignment="1">
      <alignment horizontal="center"/>
    </xf>
    <xf numFmtId="0" fontId="22" fillId="34" borderId="35" xfId="0" applyFont="1" applyFill="1" applyBorder="1" applyAlignment="1">
      <alignment horizontal="center" vertical="center"/>
    </xf>
    <xf numFmtId="3" fontId="23" fillId="34" borderId="0" xfId="0" applyNumberFormat="1" applyFont="1" applyFill="1" applyAlignment="1">
      <alignment horizontal="center"/>
    </xf>
    <xf numFmtId="3" fontId="23" fillId="34" borderId="27" xfId="0" applyNumberFormat="1" applyFont="1" applyFill="1" applyBorder="1" applyAlignment="1">
      <alignment horizontal="center"/>
    </xf>
    <xf numFmtId="3" fontId="23" fillId="34" borderId="19" xfId="0" applyNumberFormat="1" applyFont="1" applyFill="1" applyBorder="1" applyAlignment="1">
      <alignment horizontal="center"/>
    </xf>
    <xf numFmtId="0" fontId="0" fillId="0" borderId="40" xfId="0" applyBorder="1"/>
    <xf numFmtId="0" fontId="6" fillId="13" borderId="42" xfId="0" applyFont="1" applyFill="1" applyBorder="1" applyAlignment="1">
      <alignment horizontal="center" vertical="center"/>
    </xf>
    <xf numFmtId="164" fontId="5" fillId="13" borderId="43" xfId="2" applyNumberFormat="1" applyFont="1" applyFill="1" applyBorder="1" applyAlignment="1">
      <alignment horizontal="center"/>
    </xf>
    <xf numFmtId="164" fontId="5" fillId="13" borderId="44" xfId="2" applyNumberFormat="1" applyFont="1" applyFill="1" applyBorder="1" applyAlignment="1">
      <alignment horizontal="center"/>
    </xf>
    <xf numFmtId="164" fontId="5" fillId="13" borderId="45" xfId="2" applyNumberFormat="1" applyFont="1" applyFill="1" applyBorder="1" applyAlignment="1">
      <alignment horizontal="center"/>
    </xf>
    <xf numFmtId="164" fontId="7" fillId="13" borderId="44" xfId="2" applyNumberFormat="1" applyFont="1" applyFill="1" applyBorder="1" applyAlignment="1">
      <alignment horizontal="center"/>
    </xf>
    <xf numFmtId="164" fontId="7" fillId="13" borderId="45" xfId="2" applyNumberFormat="1" applyFont="1" applyFill="1" applyBorder="1" applyAlignment="1">
      <alignment horizontal="center"/>
    </xf>
    <xf numFmtId="3" fontId="4" fillId="34" borderId="19" xfId="1" applyNumberFormat="1" applyFill="1" applyBorder="1" applyAlignment="1">
      <alignment horizontal="center"/>
    </xf>
    <xf numFmtId="0" fontId="6" fillId="34" borderId="35" xfId="1" applyFont="1" applyFill="1" applyBorder="1" applyAlignment="1">
      <alignment horizontal="centerContinuous" vertical="center"/>
    </xf>
    <xf numFmtId="164" fontId="5" fillId="34" borderId="0" xfId="2" applyNumberFormat="1" applyFont="1" applyFill="1" applyBorder="1" applyAlignment="1">
      <alignment horizontal="center" vertical="center"/>
    </xf>
    <xf numFmtId="164" fontId="5" fillId="13" borderId="40" xfId="0" applyNumberFormat="1" applyFont="1" applyFill="1" applyBorder="1" applyAlignment="1">
      <alignment horizontal="center"/>
    </xf>
    <xf numFmtId="164" fontId="5" fillId="13" borderId="41" xfId="0" applyNumberFormat="1" applyFont="1" applyFill="1" applyBorder="1" applyAlignment="1">
      <alignment horizontal="center"/>
    </xf>
    <xf numFmtId="164" fontId="5" fillId="13" borderId="40" xfId="2" applyNumberFormat="1" applyFont="1" applyFill="1" applyBorder="1" applyAlignment="1">
      <alignment horizontal="center"/>
    </xf>
    <xf numFmtId="164" fontId="5" fillId="13" borderId="41" xfId="2" applyNumberFormat="1" applyFont="1" applyFill="1" applyBorder="1" applyAlignment="1">
      <alignment horizontal="center"/>
    </xf>
    <xf numFmtId="164" fontId="5" fillId="34" borderId="27" xfId="2" applyNumberFormat="1" applyFont="1" applyFill="1" applyBorder="1" applyAlignment="1">
      <alignment horizontal="center" vertical="center"/>
    </xf>
    <xf numFmtId="164" fontId="0" fillId="34" borderId="0" xfId="2" applyNumberFormat="1" applyFont="1" applyFill="1" applyAlignment="1">
      <alignment horizontal="center"/>
    </xf>
    <xf numFmtId="164" fontId="0" fillId="34" borderId="27" xfId="2" applyNumberFormat="1" applyFont="1" applyFill="1" applyBorder="1" applyAlignment="1">
      <alignment horizontal="center"/>
    </xf>
    <xf numFmtId="164" fontId="0" fillId="34" borderId="0" xfId="2" applyNumberFormat="1" applyFont="1" applyFill="1" applyBorder="1" applyAlignment="1">
      <alignment horizontal="center"/>
    </xf>
    <xf numFmtId="164" fontId="0" fillId="34" borderId="19" xfId="2" applyNumberFormat="1" applyFont="1" applyFill="1" applyBorder="1" applyAlignment="1">
      <alignment horizontal="center"/>
    </xf>
    <xf numFmtId="0" fontId="22" fillId="34" borderId="39" xfId="0" applyFont="1" applyFill="1" applyBorder="1" applyAlignment="1">
      <alignment horizontal="center" vertical="center"/>
    </xf>
    <xf numFmtId="164" fontId="0" fillId="34" borderId="40" xfId="2" applyNumberFormat="1" applyFont="1" applyFill="1" applyBorder="1" applyAlignment="1">
      <alignment horizontal="center"/>
    </xf>
    <xf numFmtId="164" fontId="0" fillId="34" borderId="46" xfId="2" applyNumberFormat="1" applyFont="1" applyFill="1" applyBorder="1" applyAlignment="1">
      <alignment horizontal="center"/>
    </xf>
    <xf numFmtId="164" fontId="0" fillId="34" borderId="41" xfId="2" applyNumberFormat="1" applyFont="1" applyFill="1" applyBorder="1" applyAlignment="1">
      <alignment horizontal="center"/>
    </xf>
    <xf numFmtId="0" fontId="2" fillId="31" borderId="0" xfId="0" applyFont="1" applyFill="1" applyAlignment="1">
      <alignment horizontal="left" vertical="center"/>
    </xf>
    <xf numFmtId="0" fontId="2" fillId="30" borderId="0" xfId="0" applyFont="1" applyFill="1" applyAlignment="1">
      <alignment horizontal="left" vertical="center"/>
    </xf>
    <xf numFmtId="165" fontId="5" fillId="13" borderId="7" xfId="0" applyNumberFormat="1" applyFont="1" applyFill="1" applyBorder="1" applyAlignment="1">
      <alignment horizontal="center"/>
    </xf>
    <xf numFmtId="165" fontId="5" fillId="13" borderId="33" xfId="0" applyNumberFormat="1" applyFont="1" applyFill="1" applyBorder="1" applyAlignment="1">
      <alignment horizontal="center"/>
    </xf>
    <xf numFmtId="165" fontId="5" fillId="13" borderId="34" xfId="0" applyNumberFormat="1" applyFont="1" applyFill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165" fontId="8" fillId="0" borderId="27" xfId="0" applyNumberFormat="1" applyFont="1" applyBorder="1" applyAlignment="1">
      <alignment horizontal="center"/>
    </xf>
    <xf numFmtId="165" fontId="8" fillId="0" borderId="19" xfId="0" applyNumberFormat="1" applyFont="1" applyBorder="1" applyAlignment="1">
      <alignment horizontal="center"/>
    </xf>
    <xf numFmtId="165" fontId="5" fillId="13" borderId="1" xfId="0" applyNumberFormat="1" applyFont="1" applyFill="1" applyBorder="1" applyAlignment="1">
      <alignment horizontal="center"/>
    </xf>
    <xf numFmtId="165" fontId="5" fillId="13" borderId="37" xfId="2" applyNumberFormat="1" applyFont="1" applyFill="1" applyBorder="1" applyAlignment="1">
      <alignment horizontal="center"/>
    </xf>
    <xf numFmtId="165" fontId="5" fillId="13" borderId="1" xfId="2" applyNumberFormat="1" applyFont="1" applyFill="1" applyBorder="1" applyAlignment="1">
      <alignment horizontal="center"/>
    </xf>
    <xf numFmtId="165" fontId="5" fillId="13" borderId="38" xfId="2" applyNumberFormat="1" applyFont="1" applyFill="1" applyBorder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15" fillId="34" borderId="27" xfId="1" applyFont="1" applyFill="1" applyBorder="1" applyAlignment="1">
      <alignment horizontal="center"/>
    </xf>
    <xf numFmtId="0" fontId="15" fillId="34" borderId="0" xfId="1" applyFont="1" applyFill="1" applyBorder="1" applyAlignment="1">
      <alignment horizontal="center"/>
    </xf>
    <xf numFmtId="0" fontId="15" fillId="34" borderId="19" xfId="1" applyFont="1" applyFill="1" applyBorder="1" applyAlignment="1">
      <alignment horizontal="center"/>
    </xf>
    <xf numFmtId="0" fontId="15" fillId="0" borderId="27" xfId="1" applyFont="1" applyFill="1" applyBorder="1" applyAlignment="1">
      <alignment horizontal="center"/>
    </xf>
    <xf numFmtId="0" fontId="15" fillId="0" borderId="0" xfId="1" applyFont="1" applyFill="1" applyBorder="1" applyAlignment="1">
      <alignment horizontal="center"/>
    </xf>
    <xf numFmtId="0" fontId="15" fillId="0" borderId="19" xfId="1" applyFont="1" applyFill="1" applyBorder="1" applyAlignment="1">
      <alignment horizontal="center"/>
    </xf>
    <xf numFmtId="0" fontId="4" fillId="3" borderId="9" xfId="1" applyBorder="1" applyAlignment="1">
      <alignment horizontal="center"/>
    </xf>
    <xf numFmtId="0" fontId="4" fillId="3" borderId="0" xfId="1" applyBorder="1" applyAlignment="1">
      <alignment horizontal="center"/>
    </xf>
    <xf numFmtId="0" fontId="4" fillId="3" borderId="4" xfId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9" fontId="15" fillId="0" borderId="5" xfId="0" applyNumberFormat="1" applyFont="1" applyBorder="1" applyAlignment="1">
      <alignment horizontal="center"/>
    </xf>
    <xf numFmtId="0" fontId="4" fillId="0" borderId="0" xfId="1" applyFill="1" applyBorder="1" applyAlignment="1">
      <alignment horizontal="center"/>
    </xf>
  </cellXfs>
  <cellStyles count="3">
    <cellStyle name="Accent1" xfId="1" builtinId="29"/>
    <cellStyle name="Normal" xfId="0" builtinId="0"/>
    <cellStyle name="Per cent" xfId="2" builtinId="5"/>
  </cellStyles>
  <dxfs count="347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border diagonalUp="0" diagonalDown="0">
        <left/>
        <right style="thin">
          <color indexed="64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3" formatCode="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3" formatCode="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3" formatCode="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3" formatCode="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medium">
          <color indexed="64"/>
        </right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dd/mm/yyyy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166" formatCode="0.0"/>
    </dxf>
    <dxf>
      <numFmt numFmtId="2" formatCode="0.00"/>
    </dxf>
    <dxf>
      <numFmt numFmtId="3" formatCode="#,##0"/>
    </dxf>
  </dxfs>
  <tableStyles count="0" defaultTableStyle="TableStyleMedium2" defaultPivotStyle="PivotStyleLight16"/>
  <colors>
    <mruColors>
      <color rgb="FF009644"/>
      <color rgb="FF000E33"/>
      <color rgb="FF001141"/>
      <color rgb="FF4589FF"/>
      <color rgb="FF0043CE"/>
      <color rgb="FFAFCDFF"/>
      <color rgb="FF79ACFF"/>
      <color rgb="FFA6C8FF"/>
      <color rgb="FF9A93FF"/>
      <color rgb="FF7C7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Policy Count with 7 Day Rolling Average</a:t>
            </a:r>
            <a:endParaRPr lang="en-GB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PolCount!$B$4</c:f>
              <c:strCache>
                <c:ptCount val="1"/>
                <c:pt idx="0">
                  <c:v>Policy Count (MICL)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PolCount!$B$5:$B$125</c:f>
              <c:numCache>
                <c:formatCode>#,##0</c:formatCode>
                <c:ptCount val="121"/>
                <c:pt idx="0">
                  <c:v>275</c:v>
                </c:pt>
                <c:pt idx="1">
                  <c:v>350</c:v>
                </c:pt>
                <c:pt idx="2">
                  <c:v>277</c:v>
                </c:pt>
                <c:pt idx="3">
                  <c:v>237</c:v>
                </c:pt>
                <c:pt idx="4">
                  <c:v>210</c:v>
                </c:pt>
                <c:pt idx="5">
                  <c:v>201</c:v>
                </c:pt>
                <c:pt idx="6">
                  <c:v>181</c:v>
                </c:pt>
                <c:pt idx="7">
                  <c:v>223</c:v>
                </c:pt>
                <c:pt idx="8">
                  <c:v>316</c:v>
                </c:pt>
                <c:pt idx="9">
                  <c:v>288</c:v>
                </c:pt>
                <c:pt idx="10">
                  <c:v>200</c:v>
                </c:pt>
                <c:pt idx="11">
                  <c:v>282</c:v>
                </c:pt>
                <c:pt idx="12">
                  <c:v>226</c:v>
                </c:pt>
                <c:pt idx="13">
                  <c:v>257</c:v>
                </c:pt>
                <c:pt idx="14">
                  <c:v>408</c:v>
                </c:pt>
                <c:pt idx="15">
                  <c:v>313</c:v>
                </c:pt>
                <c:pt idx="16">
                  <c:v>309</c:v>
                </c:pt>
                <c:pt idx="17">
                  <c:v>271</c:v>
                </c:pt>
                <c:pt idx="18">
                  <c:v>232</c:v>
                </c:pt>
                <c:pt idx="19">
                  <c:v>240</c:v>
                </c:pt>
                <c:pt idx="20">
                  <c:v>204</c:v>
                </c:pt>
                <c:pt idx="21">
                  <c:v>196</c:v>
                </c:pt>
                <c:pt idx="22">
                  <c:v>267</c:v>
                </c:pt>
                <c:pt idx="23">
                  <c:v>327</c:v>
                </c:pt>
                <c:pt idx="24">
                  <c:v>215</c:v>
                </c:pt>
                <c:pt idx="25">
                  <c:v>241</c:v>
                </c:pt>
                <c:pt idx="26">
                  <c:v>209</c:v>
                </c:pt>
                <c:pt idx="27">
                  <c:v>201</c:v>
                </c:pt>
                <c:pt idx="28">
                  <c:v>257</c:v>
                </c:pt>
                <c:pt idx="29">
                  <c:v>270</c:v>
                </c:pt>
                <c:pt idx="30">
                  <c:v>285</c:v>
                </c:pt>
                <c:pt idx="31">
                  <c:v>193</c:v>
                </c:pt>
                <c:pt idx="32">
                  <c:v>207</c:v>
                </c:pt>
                <c:pt idx="33">
                  <c:v>222</c:v>
                </c:pt>
                <c:pt idx="34">
                  <c:v>203</c:v>
                </c:pt>
                <c:pt idx="35">
                  <c:v>256</c:v>
                </c:pt>
                <c:pt idx="36">
                  <c:v>306</c:v>
                </c:pt>
                <c:pt idx="37">
                  <c:v>311</c:v>
                </c:pt>
                <c:pt idx="38">
                  <c:v>263</c:v>
                </c:pt>
                <c:pt idx="39">
                  <c:v>249</c:v>
                </c:pt>
                <c:pt idx="40">
                  <c:v>215</c:v>
                </c:pt>
                <c:pt idx="41">
                  <c:v>234</c:v>
                </c:pt>
                <c:pt idx="42">
                  <c:v>219</c:v>
                </c:pt>
                <c:pt idx="43">
                  <c:v>370</c:v>
                </c:pt>
                <c:pt idx="44">
                  <c:v>303</c:v>
                </c:pt>
                <c:pt idx="45">
                  <c:v>340</c:v>
                </c:pt>
                <c:pt idx="46">
                  <c:v>245</c:v>
                </c:pt>
                <c:pt idx="47">
                  <c:v>207</c:v>
                </c:pt>
                <c:pt idx="48">
                  <c:v>197</c:v>
                </c:pt>
                <c:pt idx="49">
                  <c:v>249</c:v>
                </c:pt>
                <c:pt idx="50">
                  <c:v>286</c:v>
                </c:pt>
                <c:pt idx="51">
                  <c:v>281</c:v>
                </c:pt>
                <c:pt idx="52">
                  <c:v>223</c:v>
                </c:pt>
                <c:pt idx="53">
                  <c:v>246</c:v>
                </c:pt>
                <c:pt idx="54">
                  <c:v>244</c:v>
                </c:pt>
                <c:pt idx="55">
                  <c:v>202</c:v>
                </c:pt>
                <c:pt idx="56">
                  <c:v>236</c:v>
                </c:pt>
                <c:pt idx="57">
                  <c:v>272</c:v>
                </c:pt>
                <c:pt idx="58">
                  <c:v>260</c:v>
                </c:pt>
                <c:pt idx="59">
                  <c:v>223</c:v>
                </c:pt>
                <c:pt idx="60">
                  <c:v>242</c:v>
                </c:pt>
                <c:pt idx="61">
                  <c:v>201</c:v>
                </c:pt>
                <c:pt idx="62">
                  <c:v>205</c:v>
                </c:pt>
                <c:pt idx="63">
                  <c:v>192</c:v>
                </c:pt>
                <c:pt idx="64">
                  <c:v>296</c:v>
                </c:pt>
                <c:pt idx="65">
                  <c:v>255</c:v>
                </c:pt>
                <c:pt idx="66">
                  <c:v>184</c:v>
                </c:pt>
                <c:pt idx="67">
                  <c:v>209</c:v>
                </c:pt>
                <c:pt idx="68">
                  <c:v>222</c:v>
                </c:pt>
                <c:pt idx="69">
                  <c:v>216</c:v>
                </c:pt>
                <c:pt idx="70">
                  <c:v>250</c:v>
                </c:pt>
                <c:pt idx="71">
                  <c:v>314</c:v>
                </c:pt>
                <c:pt idx="72">
                  <c:v>294</c:v>
                </c:pt>
                <c:pt idx="73">
                  <c:v>225</c:v>
                </c:pt>
                <c:pt idx="74">
                  <c:v>295</c:v>
                </c:pt>
                <c:pt idx="75">
                  <c:v>350</c:v>
                </c:pt>
                <c:pt idx="76">
                  <c:v>198</c:v>
                </c:pt>
                <c:pt idx="77">
                  <c:v>237</c:v>
                </c:pt>
                <c:pt idx="78">
                  <c:v>313</c:v>
                </c:pt>
                <c:pt idx="79">
                  <c:v>303</c:v>
                </c:pt>
                <c:pt idx="80">
                  <c:v>216</c:v>
                </c:pt>
                <c:pt idx="81">
                  <c:v>249</c:v>
                </c:pt>
                <c:pt idx="82">
                  <c:v>211</c:v>
                </c:pt>
                <c:pt idx="83">
                  <c:v>185</c:v>
                </c:pt>
                <c:pt idx="84">
                  <c:v>233</c:v>
                </c:pt>
                <c:pt idx="85">
                  <c:v>291</c:v>
                </c:pt>
                <c:pt idx="86">
                  <c:v>248</c:v>
                </c:pt>
                <c:pt idx="87">
                  <c:v>209</c:v>
                </c:pt>
                <c:pt idx="88">
                  <c:v>214</c:v>
                </c:pt>
                <c:pt idx="89">
                  <c:v>232</c:v>
                </c:pt>
                <c:pt idx="90">
                  <c:v>183</c:v>
                </c:pt>
                <c:pt idx="91">
                  <c:v>190</c:v>
                </c:pt>
                <c:pt idx="92">
                  <c:v>263</c:v>
                </c:pt>
                <c:pt idx="93">
                  <c:v>222</c:v>
                </c:pt>
                <c:pt idx="94">
                  <c:v>179</c:v>
                </c:pt>
                <c:pt idx="95">
                  <c:v>182</c:v>
                </c:pt>
                <c:pt idx="96">
                  <c:v>210</c:v>
                </c:pt>
                <c:pt idx="97">
                  <c:v>180</c:v>
                </c:pt>
                <c:pt idx="98">
                  <c:v>196</c:v>
                </c:pt>
                <c:pt idx="99">
                  <c:v>293</c:v>
                </c:pt>
                <c:pt idx="100">
                  <c:v>237</c:v>
                </c:pt>
                <c:pt idx="101">
                  <c:v>169</c:v>
                </c:pt>
                <c:pt idx="102">
                  <c:v>210</c:v>
                </c:pt>
                <c:pt idx="103">
                  <c:v>179</c:v>
                </c:pt>
                <c:pt idx="104">
                  <c:v>180</c:v>
                </c:pt>
                <c:pt idx="105">
                  <c:v>217</c:v>
                </c:pt>
                <c:pt idx="106">
                  <c:v>372</c:v>
                </c:pt>
                <c:pt idx="107">
                  <c:v>223</c:v>
                </c:pt>
                <c:pt idx="108">
                  <c:v>175</c:v>
                </c:pt>
                <c:pt idx="109">
                  <c:v>203</c:v>
                </c:pt>
                <c:pt idx="110">
                  <c:v>175</c:v>
                </c:pt>
                <c:pt idx="111">
                  <c:v>145</c:v>
                </c:pt>
                <c:pt idx="112">
                  <c:v>184</c:v>
                </c:pt>
                <c:pt idx="113">
                  <c:v>252</c:v>
                </c:pt>
                <c:pt idx="114">
                  <c:v>262</c:v>
                </c:pt>
                <c:pt idx="115">
                  <c:v>173</c:v>
                </c:pt>
                <c:pt idx="116">
                  <c:v>205</c:v>
                </c:pt>
                <c:pt idx="117">
                  <c:v>184</c:v>
                </c:pt>
                <c:pt idx="118">
                  <c:v>142</c:v>
                </c:pt>
                <c:pt idx="119">
                  <c:v>192</c:v>
                </c:pt>
                <c:pt idx="120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8-4A12-8AE7-C14F10733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PolCount!$C$4</c:f>
              <c:strCache>
                <c:ptCount val="1"/>
                <c:pt idx="0">
                  <c:v>7 Day Average (MICL)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PolCount!$C$5:$C$125</c:f>
              <c:numCache>
                <c:formatCode>#,##0</c:formatCode>
                <c:ptCount val="121"/>
                <c:pt idx="6">
                  <c:v>247.28571428571428</c:v>
                </c:pt>
                <c:pt idx="7">
                  <c:v>239.85714285714286</c:v>
                </c:pt>
                <c:pt idx="8">
                  <c:v>235</c:v>
                </c:pt>
                <c:pt idx="9">
                  <c:v>236.57142857142858</c:v>
                </c:pt>
                <c:pt idx="10">
                  <c:v>231.28571428571428</c:v>
                </c:pt>
                <c:pt idx="11">
                  <c:v>241.57142857142858</c:v>
                </c:pt>
                <c:pt idx="12">
                  <c:v>245.14285714285714</c:v>
                </c:pt>
                <c:pt idx="13">
                  <c:v>256</c:v>
                </c:pt>
                <c:pt idx="14">
                  <c:v>282.42857142857144</c:v>
                </c:pt>
                <c:pt idx="15">
                  <c:v>282</c:v>
                </c:pt>
                <c:pt idx="16">
                  <c:v>285</c:v>
                </c:pt>
                <c:pt idx="17">
                  <c:v>295.14285714285717</c:v>
                </c:pt>
                <c:pt idx="18">
                  <c:v>288</c:v>
                </c:pt>
                <c:pt idx="19">
                  <c:v>290</c:v>
                </c:pt>
                <c:pt idx="20">
                  <c:v>282.42857142857144</c:v>
                </c:pt>
                <c:pt idx="21">
                  <c:v>252.14285714285714</c:v>
                </c:pt>
                <c:pt idx="22">
                  <c:v>245.57142857142858</c:v>
                </c:pt>
                <c:pt idx="23">
                  <c:v>248.14285714285714</c:v>
                </c:pt>
                <c:pt idx="24">
                  <c:v>240.14285714285714</c:v>
                </c:pt>
                <c:pt idx="25">
                  <c:v>241.42857142857142</c:v>
                </c:pt>
                <c:pt idx="26">
                  <c:v>237</c:v>
                </c:pt>
                <c:pt idx="27">
                  <c:v>236.57142857142858</c:v>
                </c:pt>
                <c:pt idx="28">
                  <c:v>245.28571428571428</c:v>
                </c:pt>
                <c:pt idx="29">
                  <c:v>245.71428571428572</c:v>
                </c:pt>
                <c:pt idx="30">
                  <c:v>239.71428571428572</c:v>
                </c:pt>
                <c:pt idx="31">
                  <c:v>236.57142857142858</c:v>
                </c:pt>
                <c:pt idx="32">
                  <c:v>231.71428571428572</c:v>
                </c:pt>
                <c:pt idx="33">
                  <c:v>233.57142857142858</c:v>
                </c:pt>
                <c:pt idx="34">
                  <c:v>233.85714285714286</c:v>
                </c:pt>
                <c:pt idx="35">
                  <c:v>233.71428571428572</c:v>
                </c:pt>
                <c:pt idx="36">
                  <c:v>238.85714285714286</c:v>
                </c:pt>
                <c:pt idx="37">
                  <c:v>242.57142857142858</c:v>
                </c:pt>
                <c:pt idx="38">
                  <c:v>252.57142857142858</c:v>
                </c:pt>
                <c:pt idx="39">
                  <c:v>258.57142857142856</c:v>
                </c:pt>
                <c:pt idx="40">
                  <c:v>257.57142857142856</c:v>
                </c:pt>
                <c:pt idx="41">
                  <c:v>262</c:v>
                </c:pt>
                <c:pt idx="42">
                  <c:v>256.71428571428572</c:v>
                </c:pt>
                <c:pt idx="43">
                  <c:v>265.85714285714283</c:v>
                </c:pt>
                <c:pt idx="44">
                  <c:v>264.71428571428572</c:v>
                </c:pt>
                <c:pt idx="45">
                  <c:v>275.71428571428572</c:v>
                </c:pt>
                <c:pt idx="46">
                  <c:v>275.14285714285717</c:v>
                </c:pt>
                <c:pt idx="47">
                  <c:v>274</c:v>
                </c:pt>
                <c:pt idx="48">
                  <c:v>268.71428571428572</c:v>
                </c:pt>
                <c:pt idx="49">
                  <c:v>273</c:v>
                </c:pt>
                <c:pt idx="50">
                  <c:v>261</c:v>
                </c:pt>
                <c:pt idx="51">
                  <c:v>257.85714285714283</c:v>
                </c:pt>
                <c:pt idx="52">
                  <c:v>241.14285714285714</c:v>
                </c:pt>
                <c:pt idx="53">
                  <c:v>241.28571428571428</c:v>
                </c:pt>
                <c:pt idx="54">
                  <c:v>246.57142857142858</c:v>
                </c:pt>
                <c:pt idx="55">
                  <c:v>247.28571428571428</c:v>
                </c:pt>
                <c:pt idx="56">
                  <c:v>245.42857142857142</c:v>
                </c:pt>
                <c:pt idx="57">
                  <c:v>243.42857142857142</c:v>
                </c:pt>
                <c:pt idx="58">
                  <c:v>240.42857142857142</c:v>
                </c:pt>
                <c:pt idx="59">
                  <c:v>240.42857142857142</c:v>
                </c:pt>
                <c:pt idx="60">
                  <c:v>239.85714285714286</c:v>
                </c:pt>
                <c:pt idx="61">
                  <c:v>233.71428571428572</c:v>
                </c:pt>
                <c:pt idx="62">
                  <c:v>234.14285714285714</c:v>
                </c:pt>
                <c:pt idx="63">
                  <c:v>227.85714285714286</c:v>
                </c:pt>
                <c:pt idx="64">
                  <c:v>231.28571428571428</c:v>
                </c:pt>
                <c:pt idx="65">
                  <c:v>230.57142857142858</c:v>
                </c:pt>
                <c:pt idx="66">
                  <c:v>225</c:v>
                </c:pt>
                <c:pt idx="67">
                  <c:v>220.28571428571428</c:v>
                </c:pt>
                <c:pt idx="68">
                  <c:v>223.28571428571428</c:v>
                </c:pt>
                <c:pt idx="69">
                  <c:v>224.85714285714286</c:v>
                </c:pt>
                <c:pt idx="70">
                  <c:v>233.14285714285714</c:v>
                </c:pt>
                <c:pt idx="71">
                  <c:v>235.71428571428572</c:v>
                </c:pt>
                <c:pt idx="72">
                  <c:v>241.28571428571428</c:v>
                </c:pt>
                <c:pt idx="73">
                  <c:v>247.14285714285714</c:v>
                </c:pt>
                <c:pt idx="74">
                  <c:v>259.42857142857144</c:v>
                </c:pt>
                <c:pt idx="75">
                  <c:v>277.71428571428572</c:v>
                </c:pt>
                <c:pt idx="76">
                  <c:v>275.14285714285717</c:v>
                </c:pt>
                <c:pt idx="77">
                  <c:v>273.28571428571428</c:v>
                </c:pt>
                <c:pt idx="78">
                  <c:v>273.14285714285717</c:v>
                </c:pt>
                <c:pt idx="79">
                  <c:v>274.42857142857144</c:v>
                </c:pt>
                <c:pt idx="80">
                  <c:v>273.14285714285717</c:v>
                </c:pt>
                <c:pt idx="81">
                  <c:v>266.57142857142856</c:v>
                </c:pt>
                <c:pt idx="82">
                  <c:v>246.71428571428572</c:v>
                </c:pt>
                <c:pt idx="83">
                  <c:v>244.85714285714286</c:v>
                </c:pt>
                <c:pt idx="84">
                  <c:v>244.28571428571428</c:v>
                </c:pt>
                <c:pt idx="85">
                  <c:v>241.14285714285714</c:v>
                </c:pt>
                <c:pt idx="86">
                  <c:v>233.28571428571428</c:v>
                </c:pt>
                <c:pt idx="87">
                  <c:v>232.28571428571428</c:v>
                </c:pt>
                <c:pt idx="88">
                  <c:v>227.28571428571428</c:v>
                </c:pt>
                <c:pt idx="89">
                  <c:v>230.28571428571428</c:v>
                </c:pt>
                <c:pt idx="90">
                  <c:v>230</c:v>
                </c:pt>
                <c:pt idx="91">
                  <c:v>223.85714285714286</c:v>
                </c:pt>
                <c:pt idx="92">
                  <c:v>219.85714285714286</c:v>
                </c:pt>
                <c:pt idx="93">
                  <c:v>216.14285714285714</c:v>
                </c:pt>
                <c:pt idx="94">
                  <c:v>211.85714285714286</c:v>
                </c:pt>
                <c:pt idx="95">
                  <c:v>207.28571428571428</c:v>
                </c:pt>
                <c:pt idx="96">
                  <c:v>204.14285714285714</c:v>
                </c:pt>
                <c:pt idx="97">
                  <c:v>203.71428571428572</c:v>
                </c:pt>
                <c:pt idx="98">
                  <c:v>204.57142857142858</c:v>
                </c:pt>
                <c:pt idx="99">
                  <c:v>208.85714285714286</c:v>
                </c:pt>
                <c:pt idx="100">
                  <c:v>211</c:v>
                </c:pt>
                <c:pt idx="101">
                  <c:v>209.57142857142858</c:v>
                </c:pt>
                <c:pt idx="102">
                  <c:v>213.57142857142858</c:v>
                </c:pt>
                <c:pt idx="103">
                  <c:v>209.14285714285714</c:v>
                </c:pt>
                <c:pt idx="104">
                  <c:v>209.14285714285714</c:v>
                </c:pt>
                <c:pt idx="105">
                  <c:v>212.14285714285714</c:v>
                </c:pt>
                <c:pt idx="106">
                  <c:v>223.42857142857142</c:v>
                </c:pt>
                <c:pt idx="107">
                  <c:v>221.42857142857142</c:v>
                </c:pt>
                <c:pt idx="108">
                  <c:v>222.28571428571428</c:v>
                </c:pt>
                <c:pt idx="109">
                  <c:v>221.28571428571428</c:v>
                </c:pt>
                <c:pt idx="110">
                  <c:v>220.71428571428572</c:v>
                </c:pt>
                <c:pt idx="111">
                  <c:v>215.71428571428572</c:v>
                </c:pt>
                <c:pt idx="112">
                  <c:v>211</c:v>
                </c:pt>
                <c:pt idx="113">
                  <c:v>193.85714285714286</c:v>
                </c:pt>
                <c:pt idx="114">
                  <c:v>199.42857142857142</c:v>
                </c:pt>
                <c:pt idx="115">
                  <c:v>199.14285714285714</c:v>
                </c:pt>
                <c:pt idx="116">
                  <c:v>199.42857142857142</c:v>
                </c:pt>
                <c:pt idx="117">
                  <c:v>200.71428571428572</c:v>
                </c:pt>
                <c:pt idx="118">
                  <c:v>200.28571428571428</c:v>
                </c:pt>
                <c:pt idx="119">
                  <c:v>201.42857142857142</c:v>
                </c:pt>
                <c:pt idx="120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8-4A12-8AE7-C14F10733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Policy Count with 7 Day Rolling Average</a:t>
            </a:r>
            <a:endParaRPr lang="en-GB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PolCount!$H$4</c:f>
              <c:strCache>
                <c:ptCount val="1"/>
                <c:pt idx="0">
                  <c:v>Policy Count (Short-Term)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PolCount!$H$5:$H$125</c:f>
              <c:numCache>
                <c:formatCode>#,##0</c:formatCode>
                <c:ptCount val="121"/>
                <c:pt idx="0">
                  <c:v>91</c:v>
                </c:pt>
                <c:pt idx="1">
                  <c:v>140</c:v>
                </c:pt>
                <c:pt idx="2">
                  <c:v>90</c:v>
                </c:pt>
                <c:pt idx="3">
                  <c:v>76</c:v>
                </c:pt>
                <c:pt idx="4">
                  <c:v>69</c:v>
                </c:pt>
                <c:pt idx="5">
                  <c:v>31</c:v>
                </c:pt>
                <c:pt idx="6">
                  <c:v>29</c:v>
                </c:pt>
                <c:pt idx="7">
                  <c:v>44</c:v>
                </c:pt>
                <c:pt idx="8">
                  <c:v>69</c:v>
                </c:pt>
                <c:pt idx="9">
                  <c:v>100</c:v>
                </c:pt>
                <c:pt idx="10">
                  <c:v>48</c:v>
                </c:pt>
                <c:pt idx="11">
                  <c:v>53</c:v>
                </c:pt>
                <c:pt idx="12">
                  <c:v>32</c:v>
                </c:pt>
                <c:pt idx="13">
                  <c:v>39</c:v>
                </c:pt>
                <c:pt idx="14">
                  <c:v>49</c:v>
                </c:pt>
                <c:pt idx="15">
                  <c:v>95</c:v>
                </c:pt>
                <c:pt idx="16">
                  <c:v>112</c:v>
                </c:pt>
                <c:pt idx="17">
                  <c:v>95</c:v>
                </c:pt>
                <c:pt idx="18">
                  <c:v>78</c:v>
                </c:pt>
                <c:pt idx="19">
                  <c:v>47</c:v>
                </c:pt>
                <c:pt idx="20">
                  <c:v>35</c:v>
                </c:pt>
                <c:pt idx="21">
                  <c:v>46</c:v>
                </c:pt>
                <c:pt idx="22">
                  <c:v>78</c:v>
                </c:pt>
                <c:pt idx="23">
                  <c:v>97</c:v>
                </c:pt>
                <c:pt idx="24">
                  <c:v>77</c:v>
                </c:pt>
                <c:pt idx="25">
                  <c:v>40</c:v>
                </c:pt>
                <c:pt idx="26">
                  <c:v>30</c:v>
                </c:pt>
                <c:pt idx="27">
                  <c:v>47</c:v>
                </c:pt>
                <c:pt idx="28">
                  <c:v>33</c:v>
                </c:pt>
                <c:pt idx="29">
                  <c:v>75</c:v>
                </c:pt>
                <c:pt idx="30">
                  <c:v>124</c:v>
                </c:pt>
                <c:pt idx="31">
                  <c:v>63</c:v>
                </c:pt>
                <c:pt idx="32">
                  <c:v>37</c:v>
                </c:pt>
                <c:pt idx="33">
                  <c:v>40</c:v>
                </c:pt>
                <c:pt idx="34">
                  <c:v>50</c:v>
                </c:pt>
                <c:pt idx="35">
                  <c:v>58</c:v>
                </c:pt>
                <c:pt idx="36">
                  <c:v>77</c:v>
                </c:pt>
                <c:pt idx="37">
                  <c:v>117</c:v>
                </c:pt>
                <c:pt idx="38">
                  <c:v>77</c:v>
                </c:pt>
                <c:pt idx="39">
                  <c:v>65</c:v>
                </c:pt>
                <c:pt idx="40">
                  <c:v>51</c:v>
                </c:pt>
                <c:pt idx="41">
                  <c:v>50</c:v>
                </c:pt>
                <c:pt idx="42">
                  <c:v>64</c:v>
                </c:pt>
                <c:pt idx="43">
                  <c:v>97</c:v>
                </c:pt>
                <c:pt idx="44">
                  <c:v>105</c:v>
                </c:pt>
                <c:pt idx="45">
                  <c:v>64</c:v>
                </c:pt>
                <c:pt idx="46">
                  <c:v>36</c:v>
                </c:pt>
                <c:pt idx="47">
                  <c:v>63</c:v>
                </c:pt>
                <c:pt idx="48">
                  <c:v>45</c:v>
                </c:pt>
                <c:pt idx="49">
                  <c:v>56</c:v>
                </c:pt>
                <c:pt idx="50">
                  <c:v>70</c:v>
                </c:pt>
                <c:pt idx="51">
                  <c:v>84</c:v>
                </c:pt>
                <c:pt idx="52">
                  <c:v>89</c:v>
                </c:pt>
                <c:pt idx="53">
                  <c:v>64</c:v>
                </c:pt>
                <c:pt idx="54">
                  <c:v>48</c:v>
                </c:pt>
                <c:pt idx="55">
                  <c:v>49</c:v>
                </c:pt>
                <c:pt idx="56">
                  <c:v>53</c:v>
                </c:pt>
                <c:pt idx="57">
                  <c:v>82</c:v>
                </c:pt>
                <c:pt idx="58">
                  <c:v>100</c:v>
                </c:pt>
                <c:pt idx="59">
                  <c:v>78</c:v>
                </c:pt>
                <c:pt idx="60">
                  <c:v>57</c:v>
                </c:pt>
                <c:pt idx="61">
                  <c:v>49</c:v>
                </c:pt>
                <c:pt idx="62">
                  <c:v>56</c:v>
                </c:pt>
                <c:pt idx="63">
                  <c:v>45</c:v>
                </c:pt>
                <c:pt idx="64">
                  <c:v>122</c:v>
                </c:pt>
                <c:pt idx="65">
                  <c:v>97</c:v>
                </c:pt>
                <c:pt idx="66">
                  <c:v>65</c:v>
                </c:pt>
                <c:pt idx="67">
                  <c:v>48</c:v>
                </c:pt>
                <c:pt idx="68">
                  <c:v>51</c:v>
                </c:pt>
                <c:pt idx="69">
                  <c:v>58</c:v>
                </c:pt>
                <c:pt idx="70">
                  <c:v>76</c:v>
                </c:pt>
                <c:pt idx="71">
                  <c:v>104</c:v>
                </c:pt>
                <c:pt idx="72">
                  <c:v>130</c:v>
                </c:pt>
                <c:pt idx="73">
                  <c:v>81</c:v>
                </c:pt>
                <c:pt idx="74">
                  <c:v>58</c:v>
                </c:pt>
                <c:pt idx="75">
                  <c:v>50</c:v>
                </c:pt>
                <c:pt idx="76">
                  <c:v>60</c:v>
                </c:pt>
                <c:pt idx="77">
                  <c:v>78</c:v>
                </c:pt>
                <c:pt idx="78">
                  <c:v>106</c:v>
                </c:pt>
                <c:pt idx="79">
                  <c:v>101</c:v>
                </c:pt>
                <c:pt idx="80">
                  <c:v>74</c:v>
                </c:pt>
                <c:pt idx="81">
                  <c:v>57</c:v>
                </c:pt>
                <c:pt idx="82">
                  <c:v>49</c:v>
                </c:pt>
                <c:pt idx="83">
                  <c:v>60</c:v>
                </c:pt>
                <c:pt idx="84">
                  <c:v>55</c:v>
                </c:pt>
                <c:pt idx="85">
                  <c:v>95</c:v>
                </c:pt>
                <c:pt idx="86">
                  <c:v>118</c:v>
                </c:pt>
                <c:pt idx="87">
                  <c:v>80</c:v>
                </c:pt>
                <c:pt idx="88">
                  <c:v>41</c:v>
                </c:pt>
                <c:pt idx="89">
                  <c:v>62</c:v>
                </c:pt>
                <c:pt idx="90">
                  <c:v>51</c:v>
                </c:pt>
                <c:pt idx="91">
                  <c:v>56</c:v>
                </c:pt>
                <c:pt idx="92">
                  <c:v>99</c:v>
                </c:pt>
                <c:pt idx="93">
                  <c:v>98</c:v>
                </c:pt>
                <c:pt idx="94">
                  <c:v>64</c:v>
                </c:pt>
                <c:pt idx="95">
                  <c:v>53</c:v>
                </c:pt>
                <c:pt idx="96">
                  <c:v>57</c:v>
                </c:pt>
                <c:pt idx="97">
                  <c:v>53</c:v>
                </c:pt>
                <c:pt idx="98">
                  <c:v>49</c:v>
                </c:pt>
                <c:pt idx="99">
                  <c:v>100</c:v>
                </c:pt>
                <c:pt idx="100">
                  <c:v>88</c:v>
                </c:pt>
                <c:pt idx="101">
                  <c:v>67</c:v>
                </c:pt>
                <c:pt idx="102">
                  <c:v>41</c:v>
                </c:pt>
                <c:pt idx="103">
                  <c:v>36</c:v>
                </c:pt>
                <c:pt idx="104">
                  <c:v>46</c:v>
                </c:pt>
                <c:pt idx="105">
                  <c:v>56</c:v>
                </c:pt>
                <c:pt idx="106">
                  <c:v>87</c:v>
                </c:pt>
                <c:pt idx="107">
                  <c:v>97</c:v>
                </c:pt>
                <c:pt idx="108">
                  <c:v>70</c:v>
                </c:pt>
                <c:pt idx="109">
                  <c:v>52</c:v>
                </c:pt>
                <c:pt idx="110">
                  <c:v>54</c:v>
                </c:pt>
                <c:pt idx="111">
                  <c:v>42</c:v>
                </c:pt>
                <c:pt idx="112">
                  <c:v>65</c:v>
                </c:pt>
                <c:pt idx="113">
                  <c:v>95</c:v>
                </c:pt>
                <c:pt idx="114">
                  <c:v>121</c:v>
                </c:pt>
                <c:pt idx="115">
                  <c:v>52</c:v>
                </c:pt>
                <c:pt idx="116">
                  <c:v>49</c:v>
                </c:pt>
                <c:pt idx="117">
                  <c:v>43</c:v>
                </c:pt>
                <c:pt idx="118">
                  <c:v>34</c:v>
                </c:pt>
                <c:pt idx="119">
                  <c:v>57</c:v>
                </c:pt>
                <c:pt idx="12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1-4E2E-AFD7-0561AC3DC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PolCount!$I$4</c:f>
              <c:strCache>
                <c:ptCount val="1"/>
                <c:pt idx="0">
                  <c:v>7 Day Average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PolCount!$I$5:$I$125</c:f>
              <c:numCache>
                <c:formatCode>#,##0</c:formatCode>
                <c:ptCount val="121"/>
                <c:pt idx="6">
                  <c:v>75.142857142857139</c:v>
                </c:pt>
                <c:pt idx="7">
                  <c:v>68.428571428571431</c:v>
                </c:pt>
                <c:pt idx="8">
                  <c:v>58.285714285714285</c:v>
                </c:pt>
                <c:pt idx="9">
                  <c:v>59.714285714285715</c:v>
                </c:pt>
                <c:pt idx="10">
                  <c:v>55.714285714285715</c:v>
                </c:pt>
                <c:pt idx="11">
                  <c:v>53.428571428571431</c:v>
                </c:pt>
                <c:pt idx="12">
                  <c:v>53.571428571428569</c:v>
                </c:pt>
                <c:pt idx="13">
                  <c:v>55</c:v>
                </c:pt>
                <c:pt idx="14">
                  <c:v>55.714285714285715</c:v>
                </c:pt>
                <c:pt idx="15">
                  <c:v>59.428571428571431</c:v>
                </c:pt>
                <c:pt idx="16">
                  <c:v>61.142857142857146</c:v>
                </c:pt>
                <c:pt idx="17">
                  <c:v>67.857142857142861</c:v>
                </c:pt>
                <c:pt idx="18">
                  <c:v>71.428571428571431</c:v>
                </c:pt>
                <c:pt idx="19">
                  <c:v>73.571428571428569</c:v>
                </c:pt>
                <c:pt idx="20">
                  <c:v>73</c:v>
                </c:pt>
                <c:pt idx="21">
                  <c:v>72.571428571428569</c:v>
                </c:pt>
                <c:pt idx="22">
                  <c:v>70.142857142857139</c:v>
                </c:pt>
                <c:pt idx="23">
                  <c:v>68</c:v>
                </c:pt>
                <c:pt idx="24">
                  <c:v>65.428571428571431</c:v>
                </c:pt>
                <c:pt idx="25">
                  <c:v>60</c:v>
                </c:pt>
                <c:pt idx="26">
                  <c:v>57.571428571428569</c:v>
                </c:pt>
                <c:pt idx="27">
                  <c:v>59.285714285714285</c:v>
                </c:pt>
                <c:pt idx="28">
                  <c:v>57.428571428571431</c:v>
                </c:pt>
                <c:pt idx="29">
                  <c:v>57</c:v>
                </c:pt>
                <c:pt idx="30">
                  <c:v>60.857142857142854</c:v>
                </c:pt>
                <c:pt idx="31">
                  <c:v>58.857142857142854</c:v>
                </c:pt>
                <c:pt idx="32">
                  <c:v>58.428571428571431</c:v>
                </c:pt>
                <c:pt idx="33">
                  <c:v>59.857142857142854</c:v>
                </c:pt>
                <c:pt idx="34">
                  <c:v>60.285714285714285</c:v>
                </c:pt>
                <c:pt idx="35">
                  <c:v>63.857142857142854</c:v>
                </c:pt>
                <c:pt idx="36">
                  <c:v>64.142857142857139</c:v>
                </c:pt>
                <c:pt idx="37">
                  <c:v>63.142857142857146</c:v>
                </c:pt>
                <c:pt idx="38">
                  <c:v>65.142857142857139</c:v>
                </c:pt>
                <c:pt idx="39">
                  <c:v>69.142857142857139</c:v>
                </c:pt>
                <c:pt idx="40">
                  <c:v>70.714285714285708</c:v>
                </c:pt>
                <c:pt idx="41">
                  <c:v>70.714285714285708</c:v>
                </c:pt>
                <c:pt idx="42">
                  <c:v>71.571428571428569</c:v>
                </c:pt>
                <c:pt idx="43">
                  <c:v>74.428571428571431</c:v>
                </c:pt>
                <c:pt idx="44">
                  <c:v>72.714285714285708</c:v>
                </c:pt>
                <c:pt idx="45">
                  <c:v>70.857142857142861</c:v>
                </c:pt>
                <c:pt idx="46">
                  <c:v>66.714285714285708</c:v>
                </c:pt>
                <c:pt idx="47">
                  <c:v>68.428571428571431</c:v>
                </c:pt>
                <c:pt idx="48">
                  <c:v>67.714285714285708</c:v>
                </c:pt>
                <c:pt idx="49">
                  <c:v>66.571428571428569</c:v>
                </c:pt>
                <c:pt idx="50">
                  <c:v>62.714285714285715</c:v>
                </c:pt>
                <c:pt idx="51">
                  <c:v>59.714285714285715</c:v>
                </c:pt>
                <c:pt idx="52">
                  <c:v>63.285714285714285</c:v>
                </c:pt>
                <c:pt idx="53">
                  <c:v>67.285714285714292</c:v>
                </c:pt>
                <c:pt idx="54">
                  <c:v>65.142857142857139</c:v>
                </c:pt>
                <c:pt idx="55">
                  <c:v>65.714285714285708</c:v>
                </c:pt>
                <c:pt idx="56">
                  <c:v>65.285714285714292</c:v>
                </c:pt>
                <c:pt idx="57">
                  <c:v>67</c:v>
                </c:pt>
                <c:pt idx="58">
                  <c:v>69.285714285714292</c:v>
                </c:pt>
                <c:pt idx="59">
                  <c:v>67.714285714285708</c:v>
                </c:pt>
                <c:pt idx="60">
                  <c:v>66.714285714285708</c:v>
                </c:pt>
                <c:pt idx="61">
                  <c:v>66.857142857142861</c:v>
                </c:pt>
                <c:pt idx="62">
                  <c:v>67.857142857142861</c:v>
                </c:pt>
                <c:pt idx="63">
                  <c:v>66.714285714285708</c:v>
                </c:pt>
                <c:pt idx="64">
                  <c:v>72.428571428571431</c:v>
                </c:pt>
                <c:pt idx="65">
                  <c:v>72</c:v>
                </c:pt>
                <c:pt idx="66">
                  <c:v>70.142857142857139</c:v>
                </c:pt>
                <c:pt idx="67">
                  <c:v>68.857142857142861</c:v>
                </c:pt>
                <c:pt idx="68">
                  <c:v>69.142857142857139</c:v>
                </c:pt>
                <c:pt idx="69">
                  <c:v>69.428571428571431</c:v>
                </c:pt>
                <c:pt idx="70">
                  <c:v>73.857142857142861</c:v>
                </c:pt>
                <c:pt idx="71">
                  <c:v>71.285714285714292</c:v>
                </c:pt>
                <c:pt idx="72">
                  <c:v>76</c:v>
                </c:pt>
                <c:pt idx="73">
                  <c:v>78.285714285714292</c:v>
                </c:pt>
                <c:pt idx="74">
                  <c:v>79.714285714285708</c:v>
                </c:pt>
                <c:pt idx="75">
                  <c:v>79.571428571428569</c:v>
                </c:pt>
                <c:pt idx="76">
                  <c:v>79.857142857142861</c:v>
                </c:pt>
                <c:pt idx="77">
                  <c:v>80.142857142857139</c:v>
                </c:pt>
                <c:pt idx="78">
                  <c:v>80.428571428571431</c:v>
                </c:pt>
                <c:pt idx="79">
                  <c:v>76.285714285714292</c:v>
                </c:pt>
                <c:pt idx="80">
                  <c:v>75.285714285714292</c:v>
                </c:pt>
                <c:pt idx="81">
                  <c:v>75.142857142857139</c:v>
                </c:pt>
                <c:pt idx="82">
                  <c:v>75</c:v>
                </c:pt>
                <c:pt idx="83">
                  <c:v>75</c:v>
                </c:pt>
                <c:pt idx="84">
                  <c:v>71.714285714285708</c:v>
                </c:pt>
                <c:pt idx="85">
                  <c:v>70.142857142857139</c:v>
                </c:pt>
                <c:pt idx="86">
                  <c:v>72.571428571428569</c:v>
                </c:pt>
                <c:pt idx="87">
                  <c:v>73.428571428571431</c:v>
                </c:pt>
                <c:pt idx="88">
                  <c:v>71.142857142857139</c:v>
                </c:pt>
                <c:pt idx="89">
                  <c:v>73</c:v>
                </c:pt>
                <c:pt idx="90">
                  <c:v>71.714285714285708</c:v>
                </c:pt>
                <c:pt idx="91">
                  <c:v>71.857142857142861</c:v>
                </c:pt>
                <c:pt idx="92">
                  <c:v>72.428571428571431</c:v>
                </c:pt>
                <c:pt idx="93">
                  <c:v>69.571428571428569</c:v>
                </c:pt>
                <c:pt idx="94">
                  <c:v>67.285714285714292</c:v>
                </c:pt>
                <c:pt idx="95">
                  <c:v>69</c:v>
                </c:pt>
                <c:pt idx="96">
                  <c:v>68.285714285714292</c:v>
                </c:pt>
                <c:pt idx="97">
                  <c:v>68.571428571428569</c:v>
                </c:pt>
                <c:pt idx="98">
                  <c:v>67.571428571428569</c:v>
                </c:pt>
                <c:pt idx="99">
                  <c:v>67.714285714285708</c:v>
                </c:pt>
                <c:pt idx="100">
                  <c:v>66.285714285714292</c:v>
                </c:pt>
                <c:pt idx="101">
                  <c:v>66.714285714285708</c:v>
                </c:pt>
                <c:pt idx="102">
                  <c:v>65</c:v>
                </c:pt>
                <c:pt idx="103">
                  <c:v>62</c:v>
                </c:pt>
                <c:pt idx="104">
                  <c:v>61</c:v>
                </c:pt>
                <c:pt idx="105">
                  <c:v>62</c:v>
                </c:pt>
                <c:pt idx="106">
                  <c:v>60.142857142857146</c:v>
                </c:pt>
                <c:pt idx="107">
                  <c:v>61.428571428571431</c:v>
                </c:pt>
                <c:pt idx="108">
                  <c:v>61.857142857142854</c:v>
                </c:pt>
                <c:pt idx="109">
                  <c:v>63.428571428571431</c:v>
                </c:pt>
                <c:pt idx="110">
                  <c:v>66</c:v>
                </c:pt>
                <c:pt idx="111">
                  <c:v>65.428571428571431</c:v>
                </c:pt>
                <c:pt idx="112">
                  <c:v>66.714285714285708</c:v>
                </c:pt>
                <c:pt idx="113">
                  <c:v>67.857142857142861</c:v>
                </c:pt>
                <c:pt idx="114">
                  <c:v>71.285714285714292</c:v>
                </c:pt>
                <c:pt idx="115">
                  <c:v>68.714285714285708</c:v>
                </c:pt>
                <c:pt idx="116">
                  <c:v>68.285714285714292</c:v>
                </c:pt>
                <c:pt idx="117">
                  <c:v>66.714285714285708</c:v>
                </c:pt>
                <c:pt idx="118">
                  <c:v>65.571428571428569</c:v>
                </c:pt>
                <c:pt idx="119">
                  <c:v>64.428571428571431</c:v>
                </c:pt>
                <c:pt idx="120">
                  <c:v>64.428571428571431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A1-4E2E-AFD7-0561AC3DC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Policy Count with 7 Day Rolling Average</a:t>
            </a:r>
            <a:endParaRPr lang="en-GB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PolCount!$D$4</c:f>
              <c:strCache>
                <c:ptCount val="1"/>
                <c:pt idx="0">
                  <c:v>Policy Count (PC Annual Direct)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PolCount!$D$5:$D$125</c:f>
              <c:numCache>
                <c:formatCode>#,##0</c:formatCode>
                <c:ptCount val="121"/>
                <c:pt idx="0">
                  <c:v>135</c:v>
                </c:pt>
                <c:pt idx="1">
                  <c:v>174</c:v>
                </c:pt>
                <c:pt idx="2">
                  <c:v>137</c:v>
                </c:pt>
                <c:pt idx="3">
                  <c:v>113</c:v>
                </c:pt>
                <c:pt idx="4">
                  <c:v>121</c:v>
                </c:pt>
                <c:pt idx="5">
                  <c:v>129</c:v>
                </c:pt>
                <c:pt idx="6">
                  <c:v>125</c:v>
                </c:pt>
                <c:pt idx="7">
                  <c:v>151</c:v>
                </c:pt>
                <c:pt idx="8">
                  <c:v>193</c:v>
                </c:pt>
                <c:pt idx="9">
                  <c:v>139</c:v>
                </c:pt>
                <c:pt idx="10">
                  <c:v>120</c:v>
                </c:pt>
                <c:pt idx="11">
                  <c:v>182</c:v>
                </c:pt>
                <c:pt idx="12">
                  <c:v>148</c:v>
                </c:pt>
                <c:pt idx="13">
                  <c:v>190</c:v>
                </c:pt>
                <c:pt idx="14">
                  <c:v>272</c:v>
                </c:pt>
                <c:pt idx="15">
                  <c:v>164</c:v>
                </c:pt>
                <c:pt idx="16">
                  <c:v>153</c:v>
                </c:pt>
                <c:pt idx="17">
                  <c:v>135</c:v>
                </c:pt>
                <c:pt idx="18">
                  <c:v>124</c:v>
                </c:pt>
                <c:pt idx="19">
                  <c:v>141</c:v>
                </c:pt>
                <c:pt idx="20">
                  <c:v>130</c:v>
                </c:pt>
                <c:pt idx="21">
                  <c:v>112</c:v>
                </c:pt>
                <c:pt idx="22">
                  <c:v>148</c:v>
                </c:pt>
                <c:pt idx="23">
                  <c:v>163</c:v>
                </c:pt>
                <c:pt idx="24">
                  <c:v>102</c:v>
                </c:pt>
                <c:pt idx="25">
                  <c:v>147</c:v>
                </c:pt>
                <c:pt idx="26">
                  <c:v>127</c:v>
                </c:pt>
                <c:pt idx="27">
                  <c:v>125</c:v>
                </c:pt>
                <c:pt idx="28">
                  <c:v>152</c:v>
                </c:pt>
                <c:pt idx="29">
                  <c:v>133</c:v>
                </c:pt>
                <c:pt idx="30">
                  <c:v>113</c:v>
                </c:pt>
                <c:pt idx="31">
                  <c:v>95</c:v>
                </c:pt>
                <c:pt idx="32">
                  <c:v>123</c:v>
                </c:pt>
                <c:pt idx="33">
                  <c:v>137</c:v>
                </c:pt>
                <c:pt idx="34">
                  <c:v>114</c:v>
                </c:pt>
                <c:pt idx="35">
                  <c:v>139</c:v>
                </c:pt>
                <c:pt idx="36">
                  <c:v>166</c:v>
                </c:pt>
                <c:pt idx="37">
                  <c:v>147</c:v>
                </c:pt>
                <c:pt idx="38">
                  <c:v>143</c:v>
                </c:pt>
                <c:pt idx="39">
                  <c:v>129</c:v>
                </c:pt>
                <c:pt idx="40">
                  <c:v>126</c:v>
                </c:pt>
                <c:pt idx="41">
                  <c:v>137</c:v>
                </c:pt>
                <c:pt idx="42">
                  <c:v>110</c:v>
                </c:pt>
                <c:pt idx="43">
                  <c:v>196</c:v>
                </c:pt>
                <c:pt idx="44">
                  <c:v>142</c:v>
                </c:pt>
                <c:pt idx="45">
                  <c:v>204</c:v>
                </c:pt>
                <c:pt idx="46">
                  <c:v>150</c:v>
                </c:pt>
                <c:pt idx="47">
                  <c:v>103</c:v>
                </c:pt>
                <c:pt idx="48">
                  <c:v>117</c:v>
                </c:pt>
                <c:pt idx="49">
                  <c:v>136</c:v>
                </c:pt>
                <c:pt idx="50">
                  <c:v>133</c:v>
                </c:pt>
                <c:pt idx="51">
                  <c:v>146</c:v>
                </c:pt>
                <c:pt idx="52">
                  <c:v>90</c:v>
                </c:pt>
                <c:pt idx="53">
                  <c:v>121</c:v>
                </c:pt>
                <c:pt idx="54">
                  <c:v>145</c:v>
                </c:pt>
                <c:pt idx="55">
                  <c:v>112</c:v>
                </c:pt>
                <c:pt idx="56">
                  <c:v>128</c:v>
                </c:pt>
                <c:pt idx="57">
                  <c:v>133</c:v>
                </c:pt>
                <c:pt idx="58">
                  <c:v>118</c:v>
                </c:pt>
                <c:pt idx="59">
                  <c:v>108</c:v>
                </c:pt>
                <c:pt idx="60">
                  <c:v>118</c:v>
                </c:pt>
                <c:pt idx="61">
                  <c:v>108</c:v>
                </c:pt>
                <c:pt idx="62">
                  <c:v>122</c:v>
                </c:pt>
                <c:pt idx="63">
                  <c:v>110</c:v>
                </c:pt>
                <c:pt idx="64">
                  <c:v>127</c:v>
                </c:pt>
                <c:pt idx="65">
                  <c:v>120</c:v>
                </c:pt>
                <c:pt idx="66">
                  <c:v>92</c:v>
                </c:pt>
                <c:pt idx="67">
                  <c:v>120</c:v>
                </c:pt>
                <c:pt idx="68">
                  <c:v>115</c:v>
                </c:pt>
                <c:pt idx="69">
                  <c:v>132</c:v>
                </c:pt>
                <c:pt idx="70">
                  <c:v>117</c:v>
                </c:pt>
                <c:pt idx="71">
                  <c:v>153</c:v>
                </c:pt>
                <c:pt idx="72">
                  <c:v>113</c:v>
                </c:pt>
                <c:pt idx="73">
                  <c:v>106</c:v>
                </c:pt>
                <c:pt idx="74">
                  <c:v>178</c:v>
                </c:pt>
                <c:pt idx="75">
                  <c:v>227</c:v>
                </c:pt>
                <c:pt idx="76">
                  <c:v>111</c:v>
                </c:pt>
                <c:pt idx="77">
                  <c:v>109</c:v>
                </c:pt>
                <c:pt idx="78">
                  <c:v>143</c:v>
                </c:pt>
                <c:pt idx="79">
                  <c:v>142</c:v>
                </c:pt>
                <c:pt idx="80">
                  <c:v>109</c:v>
                </c:pt>
                <c:pt idx="81">
                  <c:v>132</c:v>
                </c:pt>
                <c:pt idx="82">
                  <c:v>130</c:v>
                </c:pt>
                <c:pt idx="83">
                  <c:v>100</c:v>
                </c:pt>
                <c:pt idx="84">
                  <c:v>122</c:v>
                </c:pt>
                <c:pt idx="85">
                  <c:v>137</c:v>
                </c:pt>
                <c:pt idx="86">
                  <c:v>97</c:v>
                </c:pt>
                <c:pt idx="87">
                  <c:v>92</c:v>
                </c:pt>
                <c:pt idx="88">
                  <c:v>124</c:v>
                </c:pt>
                <c:pt idx="89">
                  <c:v>125</c:v>
                </c:pt>
                <c:pt idx="90">
                  <c:v>96</c:v>
                </c:pt>
                <c:pt idx="91">
                  <c:v>87</c:v>
                </c:pt>
                <c:pt idx="92">
                  <c:v>120</c:v>
                </c:pt>
                <c:pt idx="93">
                  <c:v>86</c:v>
                </c:pt>
                <c:pt idx="94">
                  <c:v>77</c:v>
                </c:pt>
                <c:pt idx="95">
                  <c:v>96</c:v>
                </c:pt>
                <c:pt idx="96">
                  <c:v>116</c:v>
                </c:pt>
                <c:pt idx="97">
                  <c:v>96</c:v>
                </c:pt>
                <c:pt idx="98">
                  <c:v>118</c:v>
                </c:pt>
                <c:pt idx="99">
                  <c:v>140</c:v>
                </c:pt>
                <c:pt idx="100">
                  <c:v>114</c:v>
                </c:pt>
                <c:pt idx="101">
                  <c:v>79</c:v>
                </c:pt>
                <c:pt idx="102">
                  <c:v>121</c:v>
                </c:pt>
                <c:pt idx="103">
                  <c:v>95</c:v>
                </c:pt>
                <c:pt idx="104">
                  <c:v>99</c:v>
                </c:pt>
                <c:pt idx="105">
                  <c:v>120</c:v>
                </c:pt>
                <c:pt idx="106">
                  <c:v>208</c:v>
                </c:pt>
                <c:pt idx="107">
                  <c:v>91</c:v>
                </c:pt>
                <c:pt idx="108">
                  <c:v>77</c:v>
                </c:pt>
                <c:pt idx="109">
                  <c:v>107</c:v>
                </c:pt>
                <c:pt idx="110">
                  <c:v>81</c:v>
                </c:pt>
                <c:pt idx="111">
                  <c:v>73</c:v>
                </c:pt>
                <c:pt idx="112">
                  <c:v>77</c:v>
                </c:pt>
                <c:pt idx="113">
                  <c:v>112</c:v>
                </c:pt>
                <c:pt idx="114">
                  <c:v>94</c:v>
                </c:pt>
                <c:pt idx="115">
                  <c:v>92</c:v>
                </c:pt>
                <c:pt idx="116">
                  <c:v>119</c:v>
                </c:pt>
                <c:pt idx="117">
                  <c:v>105</c:v>
                </c:pt>
                <c:pt idx="118">
                  <c:v>92</c:v>
                </c:pt>
                <c:pt idx="119">
                  <c:v>103</c:v>
                </c:pt>
                <c:pt idx="12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F-4A62-8148-AB52078DF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PolCount!$E$4</c:f>
              <c:strCache>
                <c:ptCount val="1"/>
                <c:pt idx="0">
                  <c:v>7 Day Average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val>
            <c:numRef>
              <c:f>PolCount!$E$5:$E$125</c:f>
              <c:numCache>
                <c:formatCode>#,##0</c:formatCode>
                <c:ptCount val="121"/>
                <c:pt idx="6">
                  <c:v>133.42857142857142</c:v>
                </c:pt>
                <c:pt idx="7">
                  <c:v>135.71428571428572</c:v>
                </c:pt>
                <c:pt idx="8">
                  <c:v>138.42857142857142</c:v>
                </c:pt>
                <c:pt idx="9">
                  <c:v>138.71428571428572</c:v>
                </c:pt>
                <c:pt idx="10">
                  <c:v>139.71428571428572</c:v>
                </c:pt>
                <c:pt idx="11">
                  <c:v>148.42857142857142</c:v>
                </c:pt>
                <c:pt idx="12">
                  <c:v>151.14285714285714</c:v>
                </c:pt>
                <c:pt idx="13">
                  <c:v>160.42857142857142</c:v>
                </c:pt>
                <c:pt idx="14">
                  <c:v>177.71428571428572</c:v>
                </c:pt>
                <c:pt idx="15">
                  <c:v>173.57142857142858</c:v>
                </c:pt>
                <c:pt idx="16">
                  <c:v>175.57142857142858</c:v>
                </c:pt>
                <c:pt idx="17">
                  <c:v>177.71428571428572</c:v>
                </c:pt>
                <c:pt idx="18">
                  <c:v>169.42857142857142</c:v>
                </c:pt>
                <c:pt idx="19">
                  <c:v>168.42857142857142</c:v>
                </c:pt>
                <c:pt idx="20">
                  <c:v>159.85714285714286</c:v>
                </c:pt>
                <c:pt idx="21">
                  <c:v>137</c:v>
                </c:pt>
                <c:pt idx="22">
                  <c:v>134.71428571428572</c:v>
                </c:pt>
                <c:pt idx="23">
                  <c:v>136.14285714285714</c:v>
                </c:pt>
                <c:pt idx="24">
                  <c:v>131.42857142857142</c:v>
                </c:pt>
                <c:pt idx="25">
                  <c:v>134.71428571428572</c:v>
                </c:pt>
                <c:pt idx="26">
                  <c:v>132.71428571428572</c:v>
                </c:pt>
                <c:pt idx="27">
                  <c:v>132</c:v>
                </c:pt>
                <c:pt idx="28">
                  <c:v>137.71428571428572</c:v>
                </c:pt>
                <c:pt idx="29">
                  <c:v>135.57142857142858</c:v>
                </c:pt>
                <c:pt idx="30">
                  <c:v>128.42857142857142</c:v>
                </c:pt>
                <c:pt idx="31">
                  <c:v>127.42857142857143</c:v>
                </c:pt>
                <c:pt idx="32">
                  <c:v>124</c:v>
                </c:pt>
                <c:pt idx="33">
                  <c:v>125.42857142857143</c:v>
                </c:pt>
                <c:pt idx="34">
                  <c:v>123.85714285714286</c:v>
                </c:pt>
                <c:pt idx="35">
                  <c:v>122</c:v>
                </c:pt>
                <c:pt idx="36">
                  <c:v>126.71428571428571</c:v>
                </c:pt>
                <c:pt idx="37">
                  <c:v>131.57142857142858</c:v>
                </c:pt>
                <c:pt idx="38">
                  <c:v>138.42857142857142</c:v>
                </c:pt>
                <c:pt idx="39">
                  <c:v>139.28571428571428</c:v>
                </c:pt>
                <c:pt idx="40">
                  <c:v>137.71428571428572</c:v>
                </c:pt>
                <c:pt idx="41">
                  <c:v>141</c:v>
                </c:pt>
                <c:pt idx="42">
                  <c:v>136.85714285714286</c:v>
                </c:pt>
                <c:pt idx="43">
                  <c:v>141.14285714285714</c:v>
                </c:pt>
                <c:pt idx="44">
                  <c:v>140.42857142857142</c:v>
                </c:pt>
                <c:pt idx="45">
                  <c:v>149.14285714285714</c:v>
                </c:pt>
                <c:pt idx="46">
                  <c:v>152.14285714285714</c:v>
                </c:pt>
                <c:pt idx="47">
                  <c:v>148.85714285714286</c:v>
                </c:pt>
                <c:pt idx="48">
                  <c:v>146</c:v>
                </c:pt>
                <c:pt idx="49">
                  <c:v>149.71428571428572</c:v>
                </c:pt>
                <c:pt idx="50">
                  <c:v>140.71428571428572</c:v>
                </c:pt>
                <c:pt idx="51">
                  <c:v>141.28571428571428</c:v>
                </c:pt>
                <c:pt idx="52">
                  <c:v>125</c:v>
                </c:pt>
                <c:pt idx="53">
                  <c:v>120.85714285714286</c:v>
                </c:pt>
                <c:pt idx="54">
                  <c:v>126.85714285714286</c:v>
                </c:pt>
                <c:pt idx="55">
                  <c:v>126.14285714285714</c:v>
                </c:pt>
                <c:pt idx="56">
                  <c:v>125</c:v>
                </c:pt>
                <c:pt idx="57">
                  <c:v>125</c:v>
                </c:pt>
                <c:pt idx="58">
                  <c:v>121</c:v>
                </c:pt>
                <c:pt idx="59">
                  <c:v>123.57142857142857</c:v>
                </c:pt>
                <c:pt idx="60">
                  <c:v>123.14285714285714</c:v>
                </c:pt>
                <c:pt idx="61">
                  <c:v>117.85714285714286</c:v>
                </c:pt>
                <c:pt idx="62">
                  <c:v>119.28571428571429</c:v>
                </c:pt>
                <c:pt idx="63">
                  <c:v>116.71428571428571</c:v>
                </c:pt>
                <c:pt idx="64">
                  <c:v>115.85714285714286</c:v>
                </c:pt>
                <c:pt idx="65">
                  <c:v>116.14285714285714</c:v>
                </c:pt>
                <c:pt idx="66">
                  <c:v>113.85714285714286</c:v>
                </c:pt>
                <c:pt idx="67">
                  <c:v>114.14285714285714</c:v>
                </c:pt>
                <c:pt idx="68">
                  <c:v>115.14285714285714</c:v>
                </c:pt>
                <c:pt idx="69">
                  <c:v>116.57142857142857</c:v>
                </c:pt>
                <c:pt idx="70">
                  <c:v>117.57142857142857</c:v>
                </c:pt>
                <c:pt idx="71">
                  <c:v>121.28571428571429</c:v>
                </c:pt>
                <c:pt idx="72">
                  <c:v>120.28571428571429</c:v>
                </c:pt>
                <c:pt idx="73">
                  <c:v>122.28571428571429</c:v>
                </c:pt>
                <c:pt idx="74">
                  <c:v>130.57142857142858</c:v>
                </c:pt>
                <c:pt idx="75">
                  <c:v>146.57142857142858</c:v>
                </c:pt>
                <c:pt idx="76">
                  <c:v>143.57142857142858</c:v>
                </c:pt>
                <c:pt idx="77">
                  <c:v>142.42857142857142</c:v>
                </c:pt>
                <c:pt idx="78">
                  <c:v>141</c:v>
                </c:pt>
                <c:pt idx="79">
                  <c:v>145.14285714285714</c:v>
                </c:pt>
                <c:pt idx="80">
                  <c:v>145.57142857142858</c:v>
                </c:pt>
                <c:pt idx="81">
                  <c:v>139</c:v>
                </c:pt>
                <c:pt idx="82">
                  <c:v>125.14285714285714</c:v>
                </c:pt>
                <c:pt idx="83">
                  <c:v>123.57142857142857</c:v>
                </c:pt>
                <c:pt idx="84">
                  <c:v>125.42857142857143</c:v>
                </c:pt>
                <c:pt idx="85">
                  <c:v>124.57142857142857</c:v>
                </c:pt>
                <c:pt idx="86">
                  <c:v>118.14285714285714</c:v>
                </c:pt>
                <c:pt idx="87">
                  <c:v>115.71428571428571</c:v>
                </c:pt>
                <c:pt idx="88">
                  <c:v>114.57142857142857</c:v>
                </c:pt>
                <c:pt idx="89">
                  <c:v>113.85714285714286</c:v>
                </c:pt>
                <c:pt idx="90">
                  <c:v>113.28571428571429</c:v>
                </c:pt>
                <c:pt idx="91">
                  <c:v>108.28571428571429</c:v>
                </c:pt>
                <c:pt idx="92">
                  <c:v>105.85714285714286</c:v>
                </c:pt>
                <c:pt idx="93">
                  <c:v>104.28571428571429</c:v>
                </c:pt>
                <c:pt idx="94">
                  <c:v>102.14285714285714</c:v>
                </c:pt>
                <c:pt idx="95">
                  <c:v>98.142857142857139</c:v>
                </c:pt>
                <c:pt idx="96">
                  <c:v>96.857142857142861</c:v>
                </c:pt>
                <c:pt idx="97">
                  <c:v>96.857142857142861</c:v>
                </c:pt>
                <c:pt idx="98">
                  <c:v>101.28571428571429</c:v>
                </c:pt>
                <c:pt idx="99">
                  <c:v>104.14285714285714</c:v>
                </c:pt>
                <c:pt idx="100">
                  <c:v>108.14285714285714</c:v>
                </c:pt>
                <c:pt idx="101">
                  <c:v>108.42857142857143</c:v>
                </c:pt>
                <c:pt idx="102">
                  <c:v>112</c:v>
                </c:pt>
                <c:pt idx="103">
                  <c:v>109</c:v>
                </c:pt>
                <c:pt idx="104">
                  <c:v>109.42857142857143</c:v>
                </c:pt>
                <c:pt idx="105">
                  <c:v>109.71428571428571</c:v>
                </c:pt>
                <c:pt idx="106">
                  <c:v>119.42857142857143</c:v>
                </c:pt>
                <c:pt idx="107">
                  <c:v>116.14285714285714</c:v>
                </c:pt>
                <c:pt idx="108">
                  <c:v>115.85714285714286</c:v>
                </c:pt>
                <c:pt idx="109">
                  <c:v>113.85714285714286</c:v>
                </c:pt>
                <c:pt idx="110">
                  <c:v>111.85714285714286</c:v>
                </c:pt>
                <c:pt idx="111">
                  <c:v>108.14285714285714</c:v>
                </c:pt>
                <c:pt idx="112">
                  <c:v>102</c:v>
                </c:pt>
                <c:pt idx="113">
                  <c:v>88.285714285714292</c:v>
                </c:pt>
                <c:pt idx="114">
                  <c:v>88.714285714285708</c:v>
                </c:pt>
                <c:pt idx="115">
                  <c:v>90.857142857142861</c:v>
                </c:pt>
                <c:pt idx="116">
                  <c:v>92.571428571428569</c:v>
                </c:pt>
                <c:pt idx="117">
                  <c:v>96</c:v>
                </c:pt>
                <c:pt idx="118">
                  <c:v>98.714285714285708</c:v>
                </c:pt>
                <c:pt idx="119">
                  <c:v>102.42857142857143</c:v>
                </c:pt>
                <c:pt idx="120">
                  <c:v>106.14285714285714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FF-4A62-8148-AB52078DF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Policy Count with 7 Day Rolling Average</a:t>
            </a:r>
            <a:endParaRPr lang="en-GB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PolCount!$F$4</c:f>
              <c:strCache>
                <c:ptCount val="1"/>
                <c:pt idx="0">
                  <c:v>Policy Count (PC Annual Broker)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PolCount!$F$5:$F$125</c:f>
              <c:numCache>
                <c:formatCode>#,##0</c:formatCode>
                <c:ptCount val="121"/>
                <c:pt idx="0">
                  <c:v>49</c:v>
                </c:pt>
                <c:pt idx="1">
                  <c:v>36</c:v>
                </c:pt>
                <c:pt idx="2">
                  <c:v>50</c:v>
                </c:pt>
                <c:pt idx="3">
                  <c:v>48</c:v>
                </c:pt>
                <c:pt idx="4">
                  <c:v>20</c:v>
                </c:pt>
                <c:pt idx="5">
                  <c:v>41</c:v>
                </c:pt>
                <c:pt idx="6">
                  <c:v>27</c:v>
                </c:pt>
                <c:pt idx="7">
                  <c:v>28</c:v>
                </c:pt>
                <c:pt idx="8">
                  <c:v>54</c:v>
                </c:pt>
                <c:pt idx="9">
                  <c:v>49</c:v>
                </c:pt>
                <c:pt idx="10">
                  <c:v>32</c:v>
                </c:pt>
                <c:pt idx="11">
                  <c:v>47</c:v>
                </c:pt>
                <c:pt idx="12">
                  <c:v>46</c:v>
                </c:pt>
                <c:pt idx="13">
                  <c:v>28</c:v>
                </c:pt>
                <c:pt idx="14">
                  <c:v>87</c:v>
                </c:pt>
                <c:pt idx="15">
                  <c:v>54</c:v>
                </c:pt>
                <c:pt idx="16">
                  <c:v>44</c:v>
                </c:pt>
                <c:pt idx="17">
                  <c:v>41</c:v>
                </c:pt>
                <c:pt idx="18">
                  <c:v>30</c:v>
                </c:pt>
                <c:pt idx="19">
                  <c:v>52</c:v>
                </c:pt>
                <c:pt idx="20">
                  <c:v>37</c:v>
                </c:pt>
                <c:pt idx="21">
                  <c:v>38</c:v>
                </c:pt>
                <c:pt idx="22">
                  <c:v>41</c:v>
                </c:pt>
                <c:pt idx="23">
                  <c:v>67</c:v>
                </c:pt>
                <c:pt idx="24">
                  <c:v>36</c:v>
                </c:pt>
                <c:pt idx="25">
                  <c:v>54</c:v>
                </c:pt>
                <c:pt idx="26">
                  <c:v>52</c:v>
                </c:pt>
                <c:pt idx="27">
                  <c:v>29</c:v>
                </c:pt>
                <c:pt idx="28">
                  <c:v>72</c:v>
                </c:pt>
                <c:pt idx="29">
                  <c:v>62</c:v>
                </c:pt>
                <c:pt idx="30">
                  <c:v>48</c:v>
                </c:pt>
                <c:pt idx="31">
                  <c:v>35</c:v>
                </c:pt>
                <c:pt idx="32">
                  <c:v>47</c:v>
                </c:pt>
                <c:pt idx="33">
                  <c:v>45</c:v>
                </c:pt>
                <c:pt idx="34">
                  <c:v>39</c:v>
                </c:pt>
                <c:pt idx="35">
                  <c:v>59</c:v>
                </c:pt>
                <c:pt idx="36">
                  <c:v>63</c:v>
                </c:pt>
                <c:pt idx="37">
                  <c:v>47</c:v>
                </c:pt>
                <c:pt idx="38">
                  <c:v>43</c:v>
                </c:pt>
                <c:pt idx="39">
                  <c:v>55</c:v>
                </c:pt>
                <c:pt idx="40">
                  <c:v>38</c:v>
                </c:pt>
                <c:pt idx="41">
                  <c:v>47</c:v>
                </c:pt>
                <c:pt idx="42">
                  <c:v>45</c:v>
                </c:pt>
                <c:pt idx="43">
                  <c:v>77</c:v>
                </c:pt>
                <c:pt idx="44">
                  <c:v>56</c:v>
                </c:pt>
                <c:pt idx="45">
                  <c:v>72</c:v>
                </c:pt>
                <c:pt idx="46">
                  <c:v>59</c:v>
                </c:pt>
                <c:pt idx="47">
                  <c:v>41</c:v>
                </c:pt>
                <c:pt idx="48">
                  <c:v>35</c:v>
                </c:pt>
                <c:pt idx="49">
                  <c:v>57</c:v>
                </c:pt>
                <c:pt idx="50">
                  <c:v>83</c:v>
                </c:pt>
                <c:pt idx="51">
                  <c:v>51</c:v>
                </c:pt>
                <c:pt idx="52">
                  <c:v>44</c:v>
                </c:pt>
                <c:pt idx="53">
                  <c:v>61</c:v>
                </c:pt>
                <c:pt idx="54">
                  <c:v>51</c:v>
                </c:pt>
                <c:pt idx="55">
                  <c:v>41</c:v>
                </c:pt>
                <c:pt idx="56">
                  <c:v>55</c:v>
                </c:pt>
                <c:pt idx="57">
                  <c:v>57</c:v>
                </c:pt>
                <c:pt idx="58">
                  <c:v>42</c:v>
                </c:pt>
                <c:pt idx="59">
                  <c:v>37</c:v>
                </c:pt>
                <c:pt idx="60">
                  <c:v>67</c:v>
                </c:pt>
                <c:pt idx="61">
                  <c:v>44</c:v>
                </c:pt>
                <c:pt idx="62">
                  <c:v>27</c:v>
                </c:pt>
                <c:pt idx="63">
                  <c:v>37</c:v>
                </c:pt>
                <c:pt idx="64">
                  <c:v>47</c:v>
                </c:pt>
                <c:pt idx="65">
                  <c:v>38</c:v>
                </c:pt>
                <c:pt idx="66">
                  <c:v>27</c:v>
                </c:pt>
                <c:pt idx="67">
                  <c:v>41</c:v>
                </c:pt>
                <c:pt idx="68">
                  <c:v>56</c:v>
                </c:pt>
                <c:pt idx="69">
                  <c:v>26</c:v>
                </c:pt>
                <c:pt idx="70">
                  <c:v>57</c:v>
                </c:pt>
                <c:pt idx="71">
                  <c:v>57</c:v>
                </c:pt>
                <c:pt idx="72">
                  <c:v>51</c:v>
                </c:pt>
                <c:pt idx="73">
                  <c:v>38</c:v>
                </c:pt>
                <c:pt idx="74">
                  <c:v>59</c:v>
                </c:pt>
                <c:pt idx="75">
                  <c:v>73</c:v>
                </c:pt>
                <c:pt idx="76">
                  <c:v>27</c:v>
                </c:pt>
                <c:pt idx="77">
                  <c:v>50</c:v>
                </c:pt>
                <c:pt idx="78">
                  <c:v>64</c:v>
                </c:pt>
                <c:pt idx="79">
                  <c:v>60</c:v>
                </c:pt>
                <c:pt idx="80">
                  <c:v>33</c:v>
                </c:pt>
                <c:pt idx="81">
                  <c:v>60</c:v>
                </c:pt>
                <c:pt idx="82">
                  <c:v>32</c:v>
                </c:pt>
                <c:pt idx="83">
                  <c:v>25</c:v>
                </c:pt>
                <c:pt idx="84">
                  <c:v>56</c:v>
                </c:pt>
                <c:pt idx="85">
                  <c:v>59</c:v>
                </c:pt>
                <c:pt idx="86">
                  <c:v>33</c:v>
                </c:pt>
                <c:pt idx="87">
                  <c:v>37</c:v>
                </c:pt>
                <c:pt idx="88">
                  <c:v>49</c:v>
                </c:pt>
                <c:pt idx="89">
                  <c:v>45</c:v>
                </c:pt>
                <c:pt idx="90">
                  <c:v>36</c:v>
                </c:pt>
                <c:pt idx="91">
                  <c:v>47</c:v>
                </c:pt>
                <c:pt idx="92">
                  <c:v>44</c:v>
                </c:pt>
                <c:pt idx="93">
                  <c:v>38</c:v>
                </c:pt>
                <c:pt idx="94">
                  <c:v>38</c:v>
                </c:pt>
                <c:pt idx="95">
                  <c:v>33</c:v>
                </c:pt>
                <c:pt idx="96">
                  <c:v>37</c:v>
                </c:pt>
                <c:pt idx="97">
                  <c:v>31</c:v>
                </c:pt>
                <c:pt idx="98">
                  <c:v>29</c:v>
                </c:pt>
                <c:pt idx="99">
                  <c:v>53</c:v>
                </c:pt>
                <c:pt idx="100">
                  <c:v>35</c:v>
                </c:pt>
                <c:pt idx="101">
                  <c:v>23</c:v>
                </c:pt>
                <c:pt idx="102">
                  <c:v>48</c:v>
                </c:pt>
                <c:pt idx="103">
                  <c:v>48</c:v>
                </c:pt>
                <c:pt idx="104">
                  <c:v>35</c:v>
                </c:pt>
                <c:pt idx="105">
                  <c:v>41</c:v>
                </c:pt>
                <c:pt idx="106">
                  <c:v>77</c:v>
                </c:pt>
                <c:pt idx="107">
                  <c:v>35</c:v>
                </c:pt>
                <c:pt idx="108">
                  <c:v>28</c:v>
                </c:pt>
                <c:pt idx="109">
                  <c:v>44</c:v>
                </c:pt>
                <c:pt idx="110">
                  <c:v>40</c:v>
                </c:pt>
                <c:pt idx="111">
                  <c:v>30</c:v>
                </c:pt>
                <c:pt idx="112">
                  <c:v>42</c:v>
                </c:pt>
                <c:pt idx="113">
                  <c:v>45</c:v>
                </c:pt>
                <c:pt idx="114">
                  <c:v>47</c:v>
                </c:pt>
                <c:pt idx="115">
                  <c:v>29</c:v>
                </c:pt>
                <c:pt idx="116">
                  <c:v>37</c:v>
                </c:pt>
                <c:pt idx="117">
                  <c:v>36</c:v>
                </c:pt>
                <c:pt idx="118">
                  <c:v>16</c:v>
                </c:pt>
                <c:pt idx="119">
                  <c:v>32</c:v>
                </c:pt>
                <c:pt idx="12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4-43A1-BDDC-9E578FCCF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PolCount!$G$4</c:f>
              <c:strCache>
                <c:ptCount val="1"/>
                <c:pt idx="0">
                  <c:v>7 Day Average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PolCount!$G$5:$G$125</c:f>
              <c:numCache>
                <c:formatCode>#,##0</c:formatCode>
                <c:ptCount val="121"/>
                <c:pt idx="6">
                  <c:v>38.714285714285715</c:v>
                </c:pt>
                <c:pt idx="7">
                  <c:v>35.714285714285715</c:v>
                </c:pt>
                <c:pt idx="8">
                  <c:v>38.285714285714285</c:v>
                </c:pt>
                <c:pt idx="9">
                  <c:v>38.142857142857146</c:v>
                </c:pt>
                <c:pt idx="10">
                  <c:v>35.857142857142854</c:v>
                </c:pt>
                <c:pt idx="11">
                  <c:v>39.714285714285715</c:v>
                </c:pt>
                <c:pt idx="12">
                  <c:v>40.428571428571431</c:v>
                </c:pt>
                <c:pt idx="13">
                  <c:v>40.571428571428569</c:v>
                </c:pt>
                <c:pt idx="14">
                  <c:v>49</c:v>
                </c:pt>
                <c:pt idx="15">
                  <c:v>49</c:v>
                </c:pt>
                <c:pt idx="16">
                  <c:v>48.285714285714285</c:v>
                </c:pt>
                <c:pt idx="17">
                  <c:v>49.571428571428569</c:v>
                </c:pt>
                <c:pt idx="18">
                  <c:v>47.142857142857146</c:v>
                </c:pt>
                <c:pt idx="19">
                  <c:v>48</c:v>
                </c:pt>
                <c:pt idx="20">
                  <c:v>49.285714285714285</c:v>
                </c:pt>
                <c:pt idx="21">
                  <c:v>42.285714285714285</c:v>
                </c:pt>
                <c:pt idx="22">
                  <c:v>40.428571428571431</c:v>
                </c:pt>
                <c:pt idx="23">
                  <c:v>43.714285714285715</c:v>
                </c:pt>
                <c:pt idx="24">
                  <c:v>43</c:v>
                </c:pt>
                <c:pt idx="25">
                  <c:v>46.428571428571431</c:v>
                </c:pt>
                <c:pt idx="26">
                  <c:v>46.428571428571431</c:v>
                </c:pt>
                <c:pt idx="27">
                  <c:v>45.285714285714285</c:v>
                </c:pt>
                <c:pt idx="28">
                  <c:v>50.142857142857146</c:v>
                </c:pt>
                <c:pt idx="29">
                  <c:v>53.142857142857146</c:v>
                </c:pt>
                <c:pt idx="30">
                  <c:v>50.428571428571431</c:v>
                </c:pt>
                <c:pt idx="31">
                  <c:v>50.285714285714285</c:v>
                </c:pt>
                <c:pt idx="32">
                  <c:v>49.285714285714285</c:v>
                </c:pt>
                <c:pt idx="33">
                  <c:v>48.285714285714285</c:v>
                </c:pt>
                <c:pt idx="34">
                  <c:v>49.714285714285715</c:v>
                </c:pt>
                <c:pt idx="35">
                  <c:v>47.857142857142854</c:v>
                </c:pt>
                <c:pt idx="36">
                  <c:v>48</c:v>
                </c:pt>
                <c:pt idx="37">
                  <c:v>47.857142857142854</c:v>
                </c:pt>
                <c:pt idx="38">
                  <c:v>49</c:v>
                </c:pt>
                <c:pt idx="39">
                  <c:v>50.142857142857146</c:v>
                </c:pt>
                <c:pt idx="40">
                  <c:v>49.142857142857146</c:v>
                </c:pt>
                <c:pt idx="41">
                  <c:v>50.285714285714285</c:v>
                </c:pt>
                <c:pt idx="42">
                  <c:v>48.285714285714285</c:v>
                </c:pt>
                <c:pt idx="43">
                  <c:v>50.285714285714285</c:v>
                </c:pt>
                <c:pt idx="44">
                  <c:v>51.571428571428569</c:v>
                </c:pt>
                <c:pt idx="45">
                  <c:v>55.714285714285715</c:v>
                </c:pt>
                <c:pt idx="46">
                  <c:v>56.285714285714285</c:v>
                </c:pt>
                <c:pt idx="47">
                  <c:v>56.714285714285715</c:v>
                </c:pt>
                <c:pt idx="48">
                  <c:v>55</c:v>
                </c:pt>
                <c:pt idx="49">
                  <c:v>56.714285714285715</c:v>
                </c:pt>
                <c:pt idx="50">
                  <c:v>57.571428571428569</c:v>
                </c:pt>
                <c:pt idx="51">
                  <c:v>56.857142857142854</c:v>
                </c:pt>
                <c:pt idx="52">
                  <c:v>52.857142857142854</c:v>
                </c:pt>
                <c:pt idx="53">
                  <c:v>53.142857142857146</c:v>
                </c:pt>
                <c:pt idx="54">
                  <c:v>54.571428571428569</c:v>
                </c:pt>
                <c:pt idx="55">
                  <c:v>55.428571428571431</c:v>
                </c:pt>
                <c:pt idx="56">
                  <c:v>55.142857142857146</c:v>
                </c:pt>
                <c:pt idx="57">
                  <c:v>51.428571428571431</c:v>
                </c:pt>
                <c:pt idx="58">
                  <c:v>50.142857142857146</c:v>
                </c:pt>
                <c:pt idx="59">
                  <c:v>49.142857142857146</c:v>
                </c:pt>
                <c:pt idx="60">
                  <c:v>50</c:v>
                </c:pt>
                <c:pt idx="61">
                  <c:v>49</c:v>
                </c:pt>
                <c:pt idx="62">
                  <c:v>47</c:v>
                </c:pt>
                <c:pt idx="63">
                  <c:v>44.428571428571431</c:v>
                </c:pt>
                <c:pt idx="64">
                  <c:v>43</c:v>
                </c:pt>
                <c:pt idx="65">
                  <c:v>42.428571428571431</c:v>
                </c:pt>
                <c:pt idx="66">
                  <c:v>41</c:v>
                </c:pt>
                <c:pt idx="67">
                  <c:v>37.285714285714285</c:v>
                </c:pt>
                <c:pt idx="68">
                  <c:v>39</c:v>
                </c:pt>
                <c:pt idx="69">
                  <c:v>38.857142857142854</c:v>
                </c:pt>
                <c:pt idx="70">
                  <c:v>41.714285714285715</c:v>
                </c:pt>
                <c:pt idx="71">
                  <c:v>43.142857142857146</c:v>
                </c:pt>
                <c:pt idx="72">
                  <c:v>45</c:v>
                </c:pt>
                <c:pt idx="73">
                  <c:v>46.571428571428569</c:v>
                </c:pt>
                <c:pt idx="74">
                  <c:v>49.142857142857146</c:v>
                </c:pt>
                <c:pt idx="75">
                  <c:v>51.571428571428569</c:v>
                </c:pt>
                <c:pt idx="76">
                  <c:v>51.714285714285715</c:v>
                </c:pt>
                <c:pt idx="77">
                  <c:v>50.714285714285715</c:v>
                </c:pt>
                <c:pt idx="78">
                  <c:v>51.714285714285715</c:v>
                </c:pt>
                <c:pt idx="79">
                  <c:v>53</c:v>
                </c:pt>
                <c:pt idx="80">
                  <c:v>52.285714285714285</c:v>
                </c:pt>
                <c:pt idx="81">
                  <c:v>52.428571428571431</c:v>
                </c:pt>
                <c:pt idx="82">
                  <c:v>46.571428571428569</c:v>
                </c:pt>
                <c:pt idx="83">
                  <c:v>46.285714285714285</c:v>
                </c:pt>
                <c:pt idx="84">
                  <c:v>47.142857142857146</c:v>
                </c:pt>
                <c:pt idx="85">
                  <c:v>46.428571428571431</c:v>
                </c:pt>
                <c:pt idx="86">
                  <c:v>42.571428571428569</c:v>
                </c:pt>
                <c:pt idx="87">
                  <c:v>43.142857142857146</c:v>
                </c:pt>
                <c:pt idx="88">
                  <c:v>41.571428571428569</c:v>
                </c:pt>
                <c:pt idx="89">
                  <c:v>43.428571428571431</c:v>
                </c:pt>
                <c:pt idx="90">
                  <c:v>45</c:v>
                </c:pt>
                <c:pt idx="91">
                  <c:v>43.714285714285715</c:v>
                </c:pt>
                <c:pt idx="92">
                  <c:v>41.571428571428569</c:v>
                </c:pt>
                <c:pt idx="93">
                  <c:v>42.285714285714285</c:v>
                </c:pt>
                <c:pt idx="94">
                  <c:v>42.428571428571431</c:v>
                </c:pt>
                <c:pt idx="95">
                  <c:v>40.142857142857146</c:v>
                </c:pt>
                <c:pt idx="96">
                  <c:v>39</c:v>
                </c:pt>
                <c:pt idx="97">
                  <c:v>38.285714285714285</c:v>
                </c:pt>
                <c:pt idx="98">
                  <c:v>35.714285714285715</c:v>
                </c:pt>
                <c:pt idx="99">
                  <c:v>37</c:v>
                </c:pt>
                <c:pt idx="100">
                  <c:v>36.571428571428569</c:v>
                </c:pt>
                <c:pt idx="101">
                  <c:v>34.428571428571431</c:v>
                </c:pt>
                <c:pt idx="102">
                  <c:v>36.571428571428569</c:v>
                </c:pt>
                <c:pt idx="103">
                  <c:v>38.142857142857146</c:v>
                </c:pt>
                <c:pt idx="104">
                  <c:v>38.714285714285715</c:v>
                </c:pt>
                <c:pt idx="105">
                  <c:v>40.428571428571431</c:v>
                </c:pt>
                <c:pt idx="106">
                  <c:v>43.857142857142854</c:v>
                </c:pt>
                <c:pt idx="107">
                  <c:v>43.857142857142854</c:v>
                </c:pt>
                <c:pt idx="108">
                  <c:v>44.571428571428569</c:v>
                </c:pt>
                <c:pt idx="109">
                  <c:v>44</c:v>
                </c:pt>
                <c:pt idx="110">
                  <c:v>42.857142857142854</c:v>
                </c:pt>
                <c:pt idx="111">
                  <c:v>42.142857142857146</c:v>
                </c:pt>
                <c:pt idx="112">
                  <c:v>42.285714285714285</c:v>
                </c:pt>
                <c:pt idx="113">
                  <c:v>37.714285714285715</c:v>
                </c:pt>
                <c:pt idx="114">
                  <c:v>39.428571428571431</c:v>
                </c:pt>
                <c:pt idx="115">
                  <c:v>39.571428571428569</c:v>
                </c:pt>
                <c:pt idx="116">
                  <c:v>38.571428571428569</c:v>
                </c:pt>
                <c:pt idx="117">
                  <c:v>38</c:v>
                </c:pt>
                <c:pt idx="118">
                  <c:v>36</c:v>
                </c:pt>
                <c:pt idx="119">
                  <c:v>34.571428571428569</c:v>
                </c:pt>
                <c:pt idx="120">
                  <c:v>34.428571428571431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14-43A1-BDDC-9E578FCCF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MICL: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NWP!$B$4</c:f>
              <c:strCache>
                <c:ptCount val="1"/>
                <c:pt idx="0">
                  <c:v>NWP (MICL)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NWP!$B$5:$B$125</c:f>
              <c:numCache>
                <c:formatCode>#,##0</c:formatCode>
                <c:ptCount val="121"/>
                <c:pt idx="0">
                  <c:v>203469.81857116416</c:v>
                </c:pt>
                <c:pt idx="1">
                  <c:v>233302.74142815155</c:v>
                </c:pt>
                <c:pt idx="2">
                  <c:v>198351.7953568621</c:v>
                </c:pt>
                <c:pt idx="3">
                  <c:v>156610.4571430111</c:v>
                </c:pt>
                <c:pt idx="4">
                  <c:v>146050.75750017029</c:v>
                </c:pt>
                <c:pt idx="5">
                  <c:v>169994.16499972218</c:v>
                </c:pt>
                <c:pt idx="6">
                  <c:v>154533.02357139316</c:v>
                </c:pt>
                <c:pt idx="7">
                  <c:v>188197.75571428408</c:v>
                </c:pt>
                <c:pt idx="8">
                  <c:v>274507.52714257315</c:v>
                </c:pt>
                <c:pt idx="9">
                  <c:v>200269.7803573104</c:v>
                </c:pt>
                <c:pt idx="10">
                  <c:v>150699.20750003474</c:v>
                </c:pt>
                <c:pt idx="11">
                  <c:v>250757.84928547114</c:v>
                </c:pt>
                <c:pt idx="12">
                  <c:v>202055.89107128981</c:v>
                </c:pt>
                <c:pt idx="13">
                  <c:v>218234.32464296353</c:v>
                </c:pt>
                <c:pt idx="14">
                  <c:v>362632.51499972318</c:v>
                </c:pt>
                <c:pt idx="15">
                  <c:v>244729.04000010988</c:v>
                </c:pt>
                <c:pt idx="16">
                  <c:v>197559.85714287948</c:v>
                </c:pt>
                <c:pt idx="17">
                  <c:v>184404.91714286225</c:v>
                </c:pt>
                <c:pt idx="18">
                  <c:v>190965.34107143214</c:v>
                </c:pt>
                <c:pt idx="19">
                  <c:v>206234.08285702099</c:v>
                </c:pt>
                <c:pt idx="20">
                  <c:v>178327.36571437056</c:v>
                </c:pt>
                <c:pt idx="21">
                  <c:v>174016.02678585943</c:v>
                </c:pt>
                <c:pt idx="22">
                  <c:v>208210.5642855945</c:v>
                </c:pt>
                <c:pt idx="23">
                  <c:v>257634.39928589927</c:v>
                </c:pt>
                <c:pt idx="24">
                  <c:v>139663.0371426325</c:v>
                </c:pt>
                <c:pt idx="25">
                  <c:v>215581.8582143212</c:v>
                </c:pt>
                <c:pt idx="26">
                  <c:v>197973.54107109012</c:v>
                </c:pt>
                <c:pt idx="27">
                  <c:v>158061.93392875002</c:v>
                </c:pt>
                <c:pt idx="28">
                  <c:v>236890.48892855042</c:v>
                </c:pt>
                <c:pt idx="29">
                  <c:v>228436.50285700677</c:v>
                </c:pt>
                <c:pt idx="30">
                  <c:v>186359.76642807314</c:v>
                </c:pt>
                <c:pt idx="31">
                  <c:v>139439.92642898549</c:v>
                </c:pt>
                <c:pt idx="32">
                  <c:v>196723.76107147447</c:v>
                </c:pt>
                <c:pt idx="33">
                  <c:v>188224.86785756718</c:v>
                </c:pt>
                <c:pt idx="34">
                  <c:v>169662.65571410768</c:v>
                </c:pt>
                <c:pt idx="35">
                  <c:v>217822.85464274517</c:v>
                </c:pt>
                <c:pt idx="36">
                  <c:v>262476.64107142831</c:v>
                </c:pt>
                <c:pt idx="37">
                  <c:v>203755.63964298391</c:v>
                </c:pt>
                <c:pt idx="38">
                  <c:v>182684.70035711388</c:v>
                </c:pt>
                <c:pt idx="39">
                  <c:v>195771.17000027752</c:v>
                </c:pt>
                <c:pt idx="40">
                  <c:v>174148.21535729562</c:v>
                </c:pt>
                <c:pt idx="41">
                  <c:v>205989.29071392698</c:v>
                </c:pt>
                <c:pt idx="42">
                  <c:v>169068.6071431012</c:v>
                </c:pt>
                <c:pt idx="43">
                  <c:v>305931.57892835344</c:v>
                </c:pt>
                <c:pt idx="44">
                  <c:v>198084.60428604216</c:v>
                </c:pt>
                <c:pt idx="45">
                  <c:v>271665.50321457291</c:v>
                </c:pt>
                <c:pt idx="46">
                  <c:v>221225.75464253945</c:v>
                </c:pt>
                <c:pt idx="47">
                  <c:v>158946.98142873927</c:v>
                </c:pt>
                <c:pt idx="48">
                  <c:v>164549.10928519003</c:v>
                </c:pt>
                <c:pt idx="49">
                  <c:v>206921.97428587443</c:v>
                </c:pt>
                <c:pt idx="50">
                  <c:v>229762.64535746205</c:v>
                </c:pt>
                <c:pt idx="51">
                  <c:v>221568.87178602989</c:v>
                </c:pt>
                <c:pt idx="52">
                  <c:v>133892.16964299971</c:v>
                </c:pt>
                <c:pt idx="53">
                  <c:v>214299.29642885309</c:v>
                </c:pt>
                <c:pt idx="54">
                  <c:v>215565.64000029326</c:v>
                </c:pt>
                <c:pt idx="55">
                  <c:v>156555.75678558703</c:v>
                </c:pt>
                <c:pt idx="56">
                  <c:v>204882.73071413705</c:v>
                </c:pt>
                <c:pt idx="57">
                  <c:v>213376.49892836128</c:v>
                </c:pt>
                <c:pt idx="58">
                  <c:v>168738.86892872464</c:v>
                </c:pt>
                <c:pt idx="59">
                  <c:v>132781.29750035243</c:v>
                </c:pt>
                <c:pt idx="60">
                  <c:v>204289.56142831917</c:v>
                </c:pt>
                <c:pt idx="61">
                  <c:v>162800.73571463878</c:v>
                </c:pt>
                <c:pt idx="62">
                  <c:v>154359.82714317681</c:v>
                </c:pt>
                <c:pt idx="63">
                  <c:v>171975.58964309341</c:v>
                </c:pt>
                <c:pt idx="64">
                  <c:v>188064.84107135178</c:v>
                </c:pt>
                <c:pt idx="65">
                  <c:v>176011.68178551437</c:v>
                </c:pt>
                <c:pt idx="66">
                  <c:v>126157.1403572148</c:v>
                </c:pt>
                <c:pt idx="67">
                  <c:v>177475.63250011558</c:v>
                </c:pt>
                <c:pt idx="68">
                  <c:v>182750.90642866743</c:v>
                </c:pt>
                <c:pt idx="69">
                  <c:v>176431.86928601301</c:v>
                </c:pt>
                <c:pt idx="70">
                  <c:v>202019.48535685733</c:v>
                </c:pt>
                <c:pt idx="71">
                  <c:v>236389.58285685544</c:v>
                </c:pt>
                <c:pt idx="72">
                  <c:v>182314.78857108924</c:v>
                </c:pt>
                <c:pt idx="73">
                  <c:v>157644.80571424309</c:v>
                </c:pt>
                <c:pt idx="74">
                  <c:v>260153.29357167386</c:v>
                </c:pt>
                <c:pt idx="75">
                  <c:v>316559.25464256096</c:v>
                </c:pt>
                <c:pt idx="76">
                  <c:v>145897.66428565999</c:v>
                </c:pt>
                <c:pt idx="77">
                  <c:v>190609.76178581954</c:v>
                </c:pt>
                <c:pt idx="78">
                  <c:v>220972.97357103741</c:v>
                </c:pt>
                <c:pt idx="79">
                  <c:v>231946.95928591915</c:v>
                </c:pt>
                <c:pt idx="80">
                  <c:v>150771.85571413842</c:v>
                </c:pt>
                <c:pt idx="81">
                  <c:v>233436.50178577722</c:v>
                </c:pt>
                <c:pt idx="82">
                  <c:v>156527.793214398</c:v>
                </c:pt>
                <c:pt idx="83">
                  <c:v>138990.2485717143</c:v>
                </c:pt>
                <c:pt idx="84">
                  <c:v>216139.76214255876</c:v>
                </c:pt>
                <c:pt idx="85">
                  <c:v>237558.38500014198</c:v>
                </c:pt>
                <c:pt idx="86">
                  <c:v>156673.93857161791</c:v>
                </c:pt>
                <c:pt idx="87">
                  <c:v>116345.67714275961</c:v>
                </c:pt>
                <c:pt idx="88">
                  <c:v>208179.48428584231</c:v>
                </c:pt>
                <c:pt idx="89">
                  <c:v>177103.12642861728</c:v>
                </c:pt>
                <c:pt idx="90">
                  <c:v>137875.41357133142</c:v>
                </c:pt>
                <c:pt idx="91">
                  <c:v>146186.92321436052</c:v>
                </c:pt>
                <c:pt idx="92">
                  <c:v>193035.6028577259</c:v>
                </c:pt>
                <c:pt idx="93">
                  <c:v>138898.65642853279</c:v>
                </c:pt>
                <c:pt idx="94">
                  <c:v>122392.66714305979</c:v>
                </c:pt>
                <c:pt idx="95">
                  <c:v>141917.69142848541</c:v>
                </c:pt>
                <c:pt idx="96">
                  <c:v>169505.28857131721</c:v>
                </c:pt>
                <c:pt idx="97">
                  <c:v>144228.21500015623</c:v>
                </c:pt>
                <c:pt idx="98">
                  <c:v>166755.18642839103</c:v>
                </c:pt>
                <c:pt idx="99">
                  <c:v>226805.31928574727</c:v>
                </c:pt>
                <c:pt idx="100">
                  <c:v>147493.70821424539</c:v>
                </c:pt>
                <c:pt idx="101">
                  <c:v>108643.82214324237</c:v>
                </c:pt>
                <c:pt idx="102">
                  <c:v>186654.22071425646</c:v>
                </c:pt>
                <c:pt idx="103">
                  <c:v>150939.7346430287</c:v>
                </c:pt>
                <c:pt idx="104">
                  <c:v>135656.4728571556</c:v>
                </c:pt>
                <c:pt idx="105">
                  <c:v>159079.53999950411</c:v>
                </c:pt>
                <c:pt idx="106">
                  <c:v>306934.95321427181</c:v>
                </c:pt>
                <c:pt idx="107">
                  <c:v>143419.33392819559</c:v>
                </c:pt>
                <c:pt idx="108">
                  <c:v>134886.65535708089</c:v>
                </c:pt>
                <c:pt idx="109">
                  <c:v>180492.90285706756</c:v>
                </c:pt>
                <c:pt idx="110">
                  <c:v>141131.53571381513</c:v>
                </c:pt>
                <c:pt idx="111">
                  <c:v>112612.65321464</c:v>
                </c:pt>
                <c:pt idx="112">
                  <c:v>152939.08857121962</c:v>
                </c:pt>
                <c:pt idx="113">
                  <c:v>195291.64142855271</c:v>
                </c:pt>
                <c:pt idx="114">
                  <c:v>153967.34107139733</c:v>
                </c:pt>
                <c:pt idx="115">
                  <c:v>123763.03857147222</c:v>
                </c:pt>
                <c:pt idx="116">
                  <c:v>179735.63535726332</c:v>
                </c:pt>
                <c:pt idx="117">
                  <c:v>156537.82821448045</c:v>
                </c:pt>
                <c:pt idx="118">
                  <c:v>119467.83571413942</c:v>
                </c:pt>
                <c:pt idx="119">
                  <c:v>158633.24678543006</c:v>
                </c:pt>
                <c:pt idx="120">
                  <c:v>200064.17678540718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1-4C45-806C-0FCDBBC95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NWP!$C$4</c:f>
              <c:strCache>
                <c:ptCount val="1"/>
                <c:pt idx="0">
                  <c:v>NWP - 7 Day Average (MICL)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NWP!$C$5:$C$125</c:f>
              <c:numCache>
                <c:formatCode>#,##0</c:formatCode>
                <c:ptCount val="121"/>
                <c:pt idx="6">
                  <c:v>180330.39408149637</c:v>
                </c:pt>
                <c:pt idx="7">
                  <c:v>178148.67081622776</c:v>
                </c:pt>
                <c:pt idx="8">
                  <c:v>184035.06877543085</c:v>
                </c:pt>
                <c:pt idx="9">
                  <c:v>184309.06663263775</c:v>
                </c:pt>
                <c:pt idx="10">
                  <c:v>183464.60239792685</c:v>
                </c:pt>
                <c:pt idx="11">
                  <c:v>198422.75836725559</c:v>
                </c:pt>
                <c:pt idx="12">
                  <c:v>203003.00494890806</c:v>
                </c:pt>
                <c:pt idx="13">
                  <c:v>212103.19081627525</c:v>
                </c:pt>
                <c:pt idx="14">
                  <c:v>237022.44214276658</c:v>
                </c:pt>
                <c:pt idx="15">
                  <c:v>232768.3725509861</c:v>
                </c:pt>
                <c:pt idx="16">
                  <c:v>232381.24066321022</c:v>
                </c:pt>
                <c:pt idx="17">
                  <c:v>237196.34204075701</c:v>
                </c:pt>
                <c:pt idx="18">
                  <c:v>228654.55515303719</c:v>
                </c:pt>
                <c:pt idx="19">
                  <c:v>229251.43969385597</c:v>
                </c:pt>
                <c:pt idx="20">
                  <c:v>223550.44556119974</c:v>
                </c:pt>
                <c:pt idx="21">
                  <c:v>196605.23295921923</c:v>
                </c:pt>
                <c:pt idx="22">
                  <c:v>191388.30785714561</c:v>
                </c:pt>
                <c:pt idx="23">
                  <c:v>199970.38530614841</c:v>
                </c:pt>
                <c:pt idx="24">
                  <c:v>193578.68816325846</c:v>
                </c:pt>
                <c:pt idx="25">
                  <c:v>197095.33346938548</c:v>
                </c:pt>
                <c:pt idx="26">
                  <c:v>195915.25607139539</c:v>
                </c:pt>
                <c:pt idx="27">
                  <c:v>193020.1943877353</c:v>
                </c:pt>
                <c:pt idx="28">
                  <c:v>202002.26040811974</c:v>
                </c:pt>
                <c:pt idx="29">
                  <c:v>204891.68020403577</c:v>
                </c:pt>
                <c:pt idx="30">
                  <c:v>194709.58979577487</c:v>
                </c:pt>
                <c:pt idx="31">
                  <c:v>194677.71683668246</c:v>
                </c:pt>
                <c:pt idx="32">
                  <c:v>191983.7029591329</c:v>
                </c:pt>
                <c:pt idx="33">
                  <c:v>190591.03535720109</c:v>
                </c:pt>
                <c:pt idx="34">
                  <c:v>192248.28132653789</c:v>
                </c:pt>
                <c:pt idx="35">
                  <c:v>189524.33357142285</c:v>
                </c:pt>
                <c:pt idx="36">
                  <c:v>194387.21045919735</c:v>
                </c:pt>
                <c:pt idx="37">
                  <c:v>196872.33520418458</c:v>
                </c:pt>
                <c:pt idx="38">
                  <c:v>203050.16005106011</c:v>
                </c:pt>
                <c:pt idx="39">
                  <c:v>202914.07561231768</c:v>
                </c:pt>
                <c:pt idx="40">
                  <c:v>200903.12525513602</c:v>
                </c:pt>
                <c:pt idx="41">
                  <c:v>206092.64454082449</c:v>
                </c:pt>
                <c:pt idx="42">
                  <c:v>199127.75204087535</c:v>
                </c:pt>
                <c:pt idx="43">
                  <c:v>205335.60030615036</c:v>
                </c:pt>
                <c:pt idx="44">
                  <c:v>204525.45239801586</c:v>
                </c:pt>
                <c:pt idx="45">
                  <c:v>217236.99566336715</c:v>
                </c:pt>
                <c:pt idx="46">
                  <c:v>220873.36489797599</c:v>
                </c:pt>
                <c:pt idx="47">
                  <c:v>218701.76005103931</c:v>
                </c:pt>
                <c:pt idx="48">
                  <c:v>212781.73413264836</c:v>
                </c:pt>
                <c:pt idx="49">
                  <c:v>218189.35801018737</c:v>
                </c:pt>
                <c:pt idx="50">
                  <c:v>207308.08178577432</c:v>
                </c:pt>
                <c:pt idx="51">
                  <c:v>210662.97714291539</c:v>
                </c:pt>
                <c:pt idx="52">
                  <c:v>190981.07234697643</c:v>
                </c:pt>
                <c:pt idx="53">
                  <c:v>189991.5783164498</c:v>
                </c:pt>
                <c:pt idx="54">
                  <c:v>198079.95811238608</c:v>
                </c:pt>
                <c:pt idx="55">
                  <c:v>196938.05061244281</c:v>
                </c:pt>
                <c:pt idx="56">
                  <c:v>196646.73010219456</c:v>
                </c:pt>
                <c:pt idx="57">
                  <c:v>194305.8520408945</c:v>
                </c:pt>
                <c:pt idx="58">
                  <c:v>186758.70877556517</c:v>
                </c:pt>
                <c:pt idx="59">
                  <c:v>186600.01275518697</c:v>
                </c:pt>
                <c:pt idx="60">
                  <c:v>185170.05061225357</c:v>
                </c:pt>
                <c:pt idx="61">
                  <c:v>177632.20714287437</c:v>
                </c:pt>
                <c:pt idx="62">
                  <c:v>177318.50290824432</c:v>
                </c:pt>
                <c:pt idx="63">
                  <c:v>172617.48275523804</c:v>
                </c:pt>
                <c:pt idx="64">
                  <c:v>169001.53163280818</c:v>
                </c:pt>
                <c:pt idx="65">
                  <c:v>170040.50489806381</c:v>
                </c:pt>
                <c:pt idx="66">
                  <c:v>169094.19673475841</c:v>
                </c:pt>
                <c:pt idx="67">
                  <c:v>165263.6354593008</c:v>
                </c:pt>
                <c:pt idx="68">
                  <c:v>168113.65984701918</c:v>
                </c:pt>
                <c:pt idx="69">
                  <c:v>171266.80872456721</c:v>
                </c:pt>
                <c:pt idx="70">
                  <c:v>175558.79382653348</c:v>
                </c:pt>
                <c:pt idx="71">
                  <c:v>182462.32836731969</c:v>
                </c:pt>
                <c:pt idx="72">
                  <c:v>183362.7721938304</c:v>
                </c:pt>
                <c:pt idx="73">
                  <c:v>187861.0101019773</c:v>
                </c:pt>
                <c:pt idx="74">
                  <c:v>199672.10454077134</c:v>
                </c:pt>
                <c:pt idx="75">
                  <c:v>218787.58285704188</c:v>
                </c:pt>
                <c:pt idx="76">
                  <c:v>214425.55357127712</c:v>
                </c:pt>
                <c:pt idx="77">
                  <c:v>212795.59306112883</c:v>
                </c:pt>
                <c:pt idx="78">
                  <c:v>210593.22030601199</c:v>
                </c:pt>
                <c:pt idx="79">
                  <c:v>217683.53040813055</c:v>
                </c:pt>
                <c:pt idx="80">
                  <c:v>216701.68040811559</c:v>
                </c:pt>
                <c:pt idx="81">
                  <c:v>212884.99586727325</c:v>
                </c:pt>
                <c:pt idx="82">
                  <c:v>190023.35852039282</c:v>
                </c:pt>
                <c:pt idx="83">
                  <c:v>189036.58484697202</c:v>
                </c:pt>
                <c:pt idx="84">
                  <c:v>192683.72775507762</c:v>
                </c:pt>
                <c:pt idx="85">
                  <c:v>195053.07224494967</c:v>
                </c:pt>
                <c:pt idx="86">
                  <c:v>184299.78357147807</c:v>
                </c:pt>
                <c:pt idx="87">
                  <c:v>179381.75806128111</c:v>
                </c:pt>
                <c:pt idx="88">
                  <c:v>175773.61270414756</c:v>
                </c:pt>
                <c:pt idx="89">
                  <c:v>178712.94602046462</c:v>
                </c:pt>
                <c:pt idx="90">
                  <c:v>178553.68387755277</c:v>
                </c:pt>
                <c:pt idx="91">
                  <c:v>168560.42117352443</c:v>
                </c:pt>
                <c:pt idx="92">
                  <c:v>162200.02372460783</c:v>
                </c:pt>
                <c:pt idx="93">
                  <c:v>159660.69770416711</c:v>
                </c:pt>
                <c:pt idx="94">
                  <c:v>160524.55341849572</c:v>
                </c:pt>
                <c:pt idx="95">
                  <c:v>151058.58301030187</c:v>
                </c:pt>
                <c:pt idx="96">
                  <c:v>149973.17760211616</c:v>
                </c:pt>
                <c:pt idx="97">
                  <c:v>150880.72066337685</c:v>
                </c:pt>
                <c:pt idx="98">
                  <c:v>153819.04397966692</c:v>
                </c:pt>
                <c:pt idx="99">
                  <c:v>158643.28918366996</c:v>
                </c:pt>
                <c:pt idx="100">
                  <c:v>159871.15372448604</c:v>
                </c:pt>
                <c:pt idx="101">
                  <c:v>157907.03301022641</c:v>
                </c:pt>
                <c:pt idx="102">
                  <c:v>164297.96576533656</c:v>
                </c:pt>
                <c:pt idx="103">
                  <c:v>161645.74377558107</c:v>
                </c:pt>
                <c:pt idx="104">
                  <c:v>160421.20918372381</c:v>
                </c:pt>
                <c:pt idx="105">
                  <c:v>159324.68826531139</c:v>
                </c:pt>
                <c:pt idx="106">
                  <c:v>170771.77882652922</c:v>
                </c:pt>
                <c:pt idx="107">
                  <c:v>170189.72535709353</c:v>
                </c:pt>
                <c:pt idx="108">
                  <c:v>173938.70153049906</c:v>
                </c:pt>
                <c:pt idx="109">
                  <c:v>173058.51326518631</c:v>
                </c:pt>
                <c:pt idx="110">
                  <c:v>171657.34198958441</c:v>
                </c:pt>
                <c:pt idx="111">
                  <c:v>168365.36775493927</c:v>
                </c:pt>
                <c:pt idx="112">
                  <c:v>167488.1604080415</c:v>
                </c:pt>
                <c:pt idx="113">
                  <c:v>151539.11586722449</c:v>
                </c:pt>
                <c:pt idx="114">
                  <c:v>153045.97403053902</c:v>
                </c:pt>
                <c:pt idx="115">
                  <c:v>151456.88591830921</c:v>
                </c:pt>
                <c:pt idx="116">
                  <c:v>151348.7048469086</c:v>
                </c:pt>
                <c:pt idx="117">
                  <c:v>153549.60377557509</c:v>
                </c:pt>
                <c:pt idx="118">
                  <c:v>154528.91556121784</c:v>
                </c:pt>
                <c:pt idx="119">
                  <c:v>155342.3667346765</c:v>
                </c:pt>
                <c:pt idx="120">
                  <c:v>156024.15749994144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1-4C45-806C-0FCDBBC95770}"/>
            </c:ext>
          </c:extLst>
        </c:ser>
        <c:ser>
          <c:idx val="4"/>
          <c:order val="4"/>
          <c:tx>
            <c:strRef>
              <c:f>NWP!$F$4</c:f>
              <c:strCache>
                <c:ptCount val="1"/>
                <c:pt idx="0">
                  <c:v>Plan (MICL)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NWP!$F$5:$F$125</c:f>
              <c:numCache>
                <c:formatCode>#,##0</c:formatCode>
                <c:ptCount val="121"/>
                <c:pt idx="0">
                  <c:v>196224.45186441002</c:v>
                </c:pt>
                <c:pt idx="1">
                  <c:v>196224.45186441002</c:v>
                </c:pt>
                <c:pt idx="2">
                  <c:v>196224.45186441002</c:v>
                </c:pt>
                <c:pt idx="3">
                  <c:v>196224.45186441002</c:v>
                </c:pt>
                <c:pt idx="4">
                  <c:v>196224.45186441002</c:v>
                </c:pt>
                <c:pt idx="5">
                  <c:v>196224.45186441002</c:v>
                </c:pt>
                <c:pt idx="6">
                  <c:v>196224.45186441002</c:v>
                </c:pt>
                <c:pt idx="7">
                  <c:v>196224.45186441002</c:v>
                </c:pt>
                <c:pt idx="8">
                  <c:v>196224.45186441002</c:v>
                </c:pt>
                <c:pt idx="9">
                  <c:v>196224.45186441002</c:v>
                </c:pt>
                <c:pt idx="10">
                  <c:v>196224.45186441002</c:v>
                </c:pt>
                <c:pt idx="11">
                  <c:v>196224.45186441002</c:v>
                </c:pt>
                <c:pt idx="12">
                  <c:v>196224.45186441002</c:v>
                </c:pt>
                <c:pt idx="13">
                  <c:v>196224.45186441002</c:v>
                </c:pt>
                <c:pt idx="14">
                  <c:v>195346.707050094</c:v>
                </c:pt>
                <c:pt idx="15">
                  <c:v>195346.707050094</c:v>
                </c:pt>
                <c:pt idx="16">
                  <c:v>195346.707050094</c:v>
                </c:pt>
                <c:pt idx="17">
                  <c:v>195346.707050094</c:v>
                </c:pt>
                <c:pt idx="18">
                  <c:v>195346.707050094</c:v>
                </c:pt>
                <c:pt idx="19">
                  <c:v>195346.707050094</c:v>
                </c:pt>
                <c:pt idx="20">
                  <c:v>195346.707050094</c:v>
                </c:pt>
                <c:pt idx="21">
                  <c:v>195346.707050094</c:v>
                </c:pt>
                <c:pt idx="22">
                  <c:v>195346.707050094</c:v>
                </c:pt>
                <c:pt idx="23">
                  <c:v>195346.707050094</c:v>
                </c:pt>
                <c:pt idx="24">
                  <c:v>195346.707050094</c:v>
                </c:pt>
                <c:pt idx="25">
                  <c:v>195346.707050094</c:v>
                </c:pt>
                <c:pt idx="26">
                  <c:v>195346.707050094</c:v>
                </c:pt>
                <c:pt idx="27">
                  <c:v>195346.707050094</c:v>
                </c:pt>
                <c:pt idx="28">
                  <c:v>195346.707050094</c:v>
                </c:pt>
                <c:pt idx="29">
                  <c:v>195346.707050094</c:v>
                </c:pt>
                <c:pt idx="30">
                  <c:v>195346.707050094</c:v>
                </c:pt>
                <c:pt idx="31">
                  <c:v>195346.707050094</c:v>
                </c:pt>
                <c:pt idx="32">
                  <c:v>195346.707050094</c:v>
                </c:pt>
                <c:pt idx="33">
                  <c:v>195346.707050094</c:v>
                </c:pt>
                <c:pt idx="34">
                  <c:v>195346.707050094</c:v>
                </c:pt>
                <c:pt idx="35">
                  <c:v>195346.707050094</c:v>
                </c:pt>
                <c:pt idx="36">
                  <c:v>195346.707050094</c:v>
                </c:pt>
                <c:pt idx="37">
                  <c:v>195346.707050094</c:v>
                </c:pt>
                <c:pt idx="38">
                  <c:v>195346.707050094</c:v>
                </c:pt>
                <c:pt idx="39">
                  <c:v>195346.707050094</c:v>
                </c:pt>
                <c:pt idx="40">
                  <c:v>195346.707050094</c:v>
                </c:pt>
                <c:pt idx="41">
                  <c:v>195346.707050094</c:v>
                </c:pt>
                <c:pt idx="42">
                  <c:v>195346.707050094</c:v>
                </c:pt>
                <c:pt idx="43">
                  <c:v>195346.707050094</c:v>
                </c:pt>
                <c:pt idx="44">
                  <c:v>195346.707050094</c:v>
                </c:pt>
                <c:pt idx="45">
                  <c:v>197317.67152141826</c:v>
                </c:pt>
                <c:pt idx="46">
                  <c:v>197317.67152141826</c:v>
                </c:pt>
                <c:pt idx="47">
                  <c:v>197317.67152141826</c:v>
                </c:pt>
                <c:pt idx="48">
                  <c:v>197317.67152141826</c:v>
                </c:pt>
                <c:pt idx="49">
                  <c:v>197317.67152141826</c:v>
                </c:pt>
                <c:pt idx="50">
                  <c:v>197317.67152141826</c:v>
                </c:pt>
                <c:pt idx="51">
                  <c:v>197317.67152141826</c:v>
                </c:pt>
                <c:pt idx="52">
                  <c:v>197317.67152141826</c:v>
                </c:pt>
                <c:pt idx="53">
                  <c:v>197317.67152141826</c:v>
                </c:pt>
                <c:pt idx="54">
                  <c:v>197317.67152141826</c:v>
                </c:pt>
                <c:pt idx="55">
                  <c:v>197317.67152141826</c:v>
                </c:pt>
                <c:pt idx="56">
                  <c:v>197317.67152141826</c:v>
                </c:pt>
                <c:pt idx="57">
                  <c:v>197317.67152141826</c:v>
                </c:pt>
                <c:pt idx="58">
                  <c:v>197317.67152141826</c:v>
                </c:pt>
                <c:pt idx="59">
                  <c:v>197317.67152141826</c:v>
                </c:pt>
                <c:pt idx="60">
                  <c:v>197317.67152141826</c:v>
                </c:pt>
                <c:pt idx="61">
                  <c:v>197317.67152141826</c:v>
                </c:pt>
                <c:pt idx="62">
                  <c:v>197317.67152141826</c:v>
                </c:pt>
                <c:pt idx="63">
                  <c:v>197317.67152141826</c:v>
                </c:pt>
                <c:pt idx="64">
                  <c:v>197317.67152141826</c:v>
                </c:pt>
                <c:pt idx="65">
                  <c:v>197317.67152141826</c:v>
                </c:pt>
                <c:pt idx="66">
                  <c:v>197317.67152141826</c:v>
                </c:pt>
                <c:pt idx="67">
                  <c:v>197317.67152141826</c:v>
                </c:pt>
                <c:pt idx="68">
                  <c:v>197317.67152141826</c:v>
                </c:pt>
                <c:pt idx="69">
                  <c:v>197317.67152141826</c:v>
                </c:pt>
                <c:pt idx="70">
                  <c:v>197317.67152141826</c:v>
                </c:pt>
                <c:pt idx="71">
                  <c:v>197317.67152141826</c:v>
                </c:pt>
                <c:pt idx="72">
                  <c:v>197317.67152141826</c:v>
                </c:pt>
                <c:pt idx="73">
                  <c:v>197317.67152141826</c:v>
                </c:pt>
                <c:pt idx="74">
                  <c:v>197317.67152141826</c:v>
                </c:pt>
                <c:pt idx="75">
                  <c:v>195975.90554548241</c:v>
                </c:pt>
                <c:pt idx="76">
                  <c:v>195975.90554548241</c:v>
                </c:pt>
                <c:pt idx="77">
                  <c:v>195975.90554548241</c:v>
                </c:pt>
                <c:pt idx="78">
                  <c:v>195975.90554548241</c:v>
                </c:pt>
                <c:pt idx="79">
                  <c:v>195975.90554548241</c:v>
                </c:pt>
                <c:pt idx="80">
                  <c:v>195975.90554548241</c:v>
                </c:pt>
                <c:pt idx="81">
                  <c:v>195975.90554548241</c:v>
                </c:pt>
                <c:pt idx="82">
                  <c:v>195975.90554548241</c:v>
                </c:pt>
                <c:pt idx="83">
                  <c:v>195975.90554548241</c:v>
                </c:pt>
                <c:pt idx="84">
                  <c:v>195975.90554548241</c:v>
                </c:pt>
                <c:pt idx="85">
                  <c:v>195975.90554548241</c:v>
                </c:pt>
                <c:pt idx="86">
                  <c:v>195975.90554548241</c:v>
                </c:pt>
                <c:pt idx="87">
                  <c:v>195975.90554548241</c:v>
                </c:pt>
                <c:pt idx="88">
                  <c:v>195975.90554548241</c:v>
                </c:pt>
                <c:pt idx="89">
                  <c:v>195975.90554548241</c:v>
                </c:pt>
                <c:pt idx="90">
                  <c:v>195975.90554548241</c:v>
                </c:pt>
                <c:pt idx="91">
                  <c:v>195975.90554548241</c:v>
                </c:pt>
                <c:pt idx="92">
                  <c:v>195975.90554548241</c:v>
                </c:pt>
                <c:pt idx="93">
                  <c:v>195975.90554548241</c:v>
                </c:pt>
                <c:pt idx="94">
                  <c:v>195975.90554548241</c:v>
                </c:pt>
                <c:pt idx="95">
                  <c:v>195975.90554548241</c:v>
                </c:pt>
                <c:pt idx="96">
                  <c:v>195975.90554548241</c:v>
                </c:pt>
                <c:pt idx="97">
                  <c:v>195975.90554548241</c:v>
                </c:pt>
                <c:pt idx="98">
                  <c:v>195975.90554548241</c:v>
                </c:pt>
                <c:pt idx="99">
                  <c:v>195975.90554548241</c:v>
                </c:pt>
                <c:pt idx="100">
                  <c:v>195975.90554548241</c:v>
                </c:pt>
                <c:pt idx="101">
                  <c:v>195975.90554548241</c:v>
                </c:pt>
                <c:pt idx="102">
                  <c:v>195975.90554548241</c:v>
                </c:pt>
                <c:pt idx="103">
                  <c:v>195975.90554548241</c:v>
                </c:pt>
                <c:pt idx="104">
                  <c:v>195975.90554548241</c:v>
                </c:pt>
                <c:pt idx="105">
                  <c:v>195975.90554548241</c:v>
                </c:pt>
                <c:pt idx="106">
                  <c:v>197370.21845711308</c:v>
                </c:pt>
                <c:pt idx="107">
                  <c:v>197370.21845711308</c:v>
                </c:pt>
                <c:pt idx="108">
                  <c:v>197370.21845711308</c:v>
                </c:pt>
                <c:pt idx="109">
                  <c:v>197370.21845711308</c:v>
                </c:pt>
                <c:pt idx="110">
                  <c:v>197370.21845711308</c:v>
                </c:pt>
                <c:pt idx="111">
                  <c:v>197370.21845711308</c:v>
                </c:pt>
                <c:pt idx="112">
                  <c:v>197370.21845711308</c:v>
                </c:pt>
                <c:pt idx="113">
                  <c:v>197370.21845711308</c:v>
                </c:pt>
                <c:pt idx="114">
                  <c:v>197370.21845711308</c:v>
                </c:pt>
                <c:pt idx="115">
                  <c:v>197370.21845711308</c:v>
                </c:pt>
                <c:pt idx="116">
                  <c:v>197370.21845711308</c:v>
                </c:pt>
                <c:pt idx="117">
                  <c:v>197370.21845711308</c:v>
                </c:pt>
                <c:pt idx="118">
                  <c:v>197370.21845711308</c:v>
                </c:pt>
                <c:pt idx="119">
                  <c:v>197370.21845711308</c:v>
                </c:pt>
                <c:pt idx="120">
                  <c:v>197370.21845711308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1-4C45-806C-0FCDBBC95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NWP!$D$4</c:f>
              <c:strCache>
                <c:ptCount val="1"/>
                <c:pt idx="0">
                  <c:v>Average NWP (MICL)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NWP!$D$5:$D$125</c:f>
              <c:numCache>
                <c:formatCode>#,##0</c:formatCode>
                <c:ptCount val="121"/>
                <c:pt idx="0">
                  <c:v>1105.5079916894797</c:v>
                </c:pt>
                <c:pt idx="1">
                  <c:v>1109.9593159849144</c:v>
                </c:pt>
                <c:pt idx="2">
                  <c:v>1061.4551390227725</c:v>
                </c:pt>
                <c:pt idx="3">
                  <c:v>967.6667535775216</c:v>
                </c:pt>
                <c:pt idx="4">
                  <c:v>1036.8131649607856</c:v>
                </c:pt>
                <c:pt idx="5">
                  <c:v>1001.7176060087356</c:v>
                </c:pt>
                <c:pt idx="6">
                  <c:v>1018.6165333891589</c:v>
                </c:pt>
                <c:pt idx="7">
                  <c:v>1053.2184635850876</c:v>
                </c:pt>
                <c:pt idx="8">
                  <c:v>1108.4492786915625</c:v>
                </c:pt>
                <c:pt idx="9">
                  <c:v>1060.3739648658568</c:v>
                </c:pt>
                <c:pt idx="10">
                  <c:v>993.20363799359291</c:v>
                </c:pt>
                <c:pt idx="11">
                  <c:v>1096.6943529881478</c:v>
                </c:pt>
                <c:pt idx="12">
                  <c:v>1043.4079557037185</c:v>
                </c:pt>
                <c:pt idx="13">
                  <c:v>1003.1024356041474</c:v>
                </c:pt>
                <c:pt idx="14">
                  <c:v>1008.7180169628878</c:v>
                </c:pt>
                <c:pt idx="15">
                  <c:v>1123.22344622421</c:v>
                </c:pt>
                <c:pt idx="16">
                  <c:v>1003.3596645523216</c:v>
                </c:pt>
                <c:pt idx="17">
                  <c:v>1043.0354512441199</c:v>
                </c:pt>
                <c:pt idx="18">
                  <c:v>1241.0203856757798</c:v>
                </c:pt>
                <c:pt idx="19">
                  <c:v>1070.0498067114509</c:v>
                </c:pt>
                <c:pt idx="20">
                  <c:v>1038.6437497109782</c:v>
                </c:pt>
                <c:pt idx="21">
                  <c:v>1161.3866685754554</c:v>
                </c:pt>
                <c:pt idx="22">
                  <c:v>1102.8165267874708</c:v>
                </c:pt>
                <c:pt idx="23">
                  <c:v>1121.5542882386051</c:v>
                </c:pt>
                <c:pt idx="24">
                  <c:v>1013.3070660266468</c:v>
                </c:pt>
                <c:pt idx="25">
                  <c:v>1074.1335766476425</c:v>
                </c:pt>
                <c:pt idx="26">
                  <c:v>1095.3211217323708</c:v>
                </c:pt>
                <c:pt idx="27">
                  <c:v>1028.0042639918574</c:v>
                </c:pt>
                <c:pt idx="28">
                  <c:v>1058.8840292723689</c:v>
                </c:pt>
                <c:pt idx="29">
                  <c:v>1172.5812824359962</c:v>
                </c:pt>
                <c:pt idx="30">
                  <c:v>1150.8912056900122</c:v>
                </c:pt>
                <c:pt idx="31">
                  <c:v>1073.6868083896616</c:v>
                </c:pt>
                <c:pt idx="32">
                  <c:v>1152.2821288655205</c:v>
                </c:pt>
                <c:pt idx="33">
                  <c:v>1024.5859912826634</c:v>
                </c:pt>
                <c:pt idx="34">
                  <c:v>1103.5596290101209</c:v>
                </c:pt>
                <c:pt idx="35">
                  <c:v>1095.5817700281002</c:v>
                </c:pt>
                <c:pt idx="36">
                  <c:v>1146.9386188479982</c:v>
                </c:pt>
                <c:pt idx="37">
                  <c:v>1050.1595056989429</c:v>
                </c:pt>
                <c:pt idx="38">
                  <c:v>983.23727688751399</c:v>
                </c:pt>
                <c:pt idx="39">
                  <c:v>1065.355809611119</c:v>
                </c:pt>
                <c:pt idx="40">
                  <c:v>1063.3018938178582</c:v>
                </c:pt>
                <c:pt idx="41">
                  <c:v>1114.9213418068116</c:v>
                </c:pt>
                <c:pt idx="42">
                  <c:v>1091.8668847949011</c:v>
                </c:pt>
                <c:pt idx="43">
                  <c:v>1117.4925730893965</c:v>
                </c:pt>
                <c:pt idx="44">
                  <c:v>1001.5001157265996</c:v>
                </c:pt>
                <c:pt idx="45">
                  <c:v>985.41164160018889</c:v>
                </c:pt>
                <c:pt idx="46">
                  <c:v>1055.2658046553354</c:v>
                </c:pt>
                <c:pt idx="47">
                  <c:v>1104.3973277071759</c:v>
                </c:pt>
                <c:pt idx="48">
                  <c:v>1084.2202312828724</c:v>
                </c:pt>
                <c:pt idx="49">
                  <c:v>1061.6778076580026</c:v>
                </c:pt>
                <c:pt idx="50">
                  <c:v>1064.4593778313485</c:v>
                </c:pt>
                <c:pt idx="51">
                  <c:v>1126.0279100689659</c:v>
                </c:pt>
                <c:pt idx="52">
                  <c:v>1000.059178474707</c:v>
                </c:pt>
                <c:pt idx="53">
                  <c:v>1178.2490765369319</c:v>
                </c:pt>
                <c:pt idx="54">
                  <c:v>1095.9797388446825</c:v>
                </c:pt>
                <c:pt idx="55">
                  <c:v>1024.6396516377222</c:v>
                </c:pt>
                <c:pt idx="56">
                  <c:v>1120.1346584984503</c:v>
                </c:pt>
                <c:pt idx="57">
                  <c:v>1123.4469588908198</c:v>
                </c:pt>
                <c:pt idx="58">
                  <c:v>1055.5898476630016</c:v>
                </c:pt>
                <c:pt idx="59">
                  <c:v>916.94911578030019</c:v>
                </c:pt>
                <c:pt idx="60">
                  <c:v>1105.0800372698911</c:v>
                </c:pt>
                <c:pt idx="61">
                  <c:v>1071.920872358997</c:v>
                </c:pt>
                <c:pt idx="62">
                  <c:v>1037.4607349613314</c:v>
                </c:pt>
                <c:pt idx="63">
                  <c:v>1171.135658964138</c:v>
                </c:pt>
                <c:pt idx="64">
                  <c:v>1080.2962549310012</c:v>
                </c:pt>
                <c:pt idx="65">
                  <c:v>1114.6801243265768</c:v>
                </c:pt>
                <c:pt idx="66">
                  <c:v>1061.2037744454774</c:v>
                </c:pt>
                <c:pt idx="67">
                  <c:v>1104.022392148629</c:v>
                </c:pt>
                <c:pt idx="68">
                  <c:v>1069.4191035970159</c:v>
                </c:pt>
                <c:pt idx="69">
                  <c:v>1118.096947917755</c:v>
                </c:pt>
                <c:pt idx="70">
                  <c:v>1161.6511271571885</c:v>
                </c:pt>
                <c:pt idx="71">
                  <c:v>1126.0579680461331</c:v>
                </c:pt>
                <c:pt idx="72">
                  <c:v>1111.8171639359002</c:v>
                </c:pt>
                <c:pt idx="73">
                  <c:v>1095.8697607489185</c:v>
                </c:pt>
                <c:pt idx="74">
                  <c:v>1099.2056010424949</c:v>
                </c:pt>
                <c:pt idx="75">
                  <c:v>1052.9459819874464</c:v>
                </c:pt>
                <c:pt idx="76">
                  <c:v>1058.5499242251619</c:v>
                </c:pt>
                <c:pt idx="77">
                  <c:v>1199.6566534022284</c:v>
                </c:pt>
                <c:pt idx="78">
                  <c:v>1067.578529906614</c:v>
                </c:pt>
                <c:pt idx="79">
                  <c:v>1148.6673991297682</c:v>
                </c:pt>
                <c:pt idx="80">
                  <c:v>1063.4552644304197</c:v>
                </c:pt>
                <c:pt idx="81">
                  <c:v>1216.7222729614125</c:v>
                </c:pt>
                <c:pt idx="82">
                  <c:v>967.80210108727795</c:v>
                </c:pt>
                <c:pt idx="83">
                  <c:v>1112.971434214392</c:v>
                </c:pt>
                <c:pt idx="84">
                  <c:v>1208.8693181445815</c:v>
                </c:pt>
                <c:pt idx="85">
                  <c:v>1211.7343996096572</c:v>
                </c:pt>
                <c:pt idx="86">
                  <c:v>1204.7530426799337</c:v>
                </c:pt>
                <c:pt idx="87">
                  <c:v>902.57219399576775</c:v>
                </c:pt>
                <c:pt idx="88">
                  <c:v>1204.8745160807443</c:v>
                </c:pt>
                <c:pt idx="89">
                  <c:v>1043.2556478988272</c:v>
                </c:pt>
                <c:pt idx="90">
                  <c:v>1029.9190313468557</c:v>
                </c:pt>
                <c:pt idx="91">
                  <c:v>1083.7632771672347</c:v>
                </c:pt>
                <c:pt idx="92">
                  <c:v>1176.6397144510702</c:v>
                </c:pt>
                <c:pt idx="93">
                  <c:v>1120.4351436080644</c:v>
                </c:pt>
                <c:pt idx="94">
                  <c:v>1056.0892539757813</c:v>
                </c:pt>
                <c:pt idx="95">
                  <c:v>1100.9574732544775</c:v>
                </c:pt>
                <c:pt idx="96">
                  <c:v>1108.9607824571206</c:v>
                </c:pt>
                <c:pt idx="97">
                  <c:v>1137.0938256717018</c:v>
                </c:pt>
                <c:pt idx="98">
                  <c:v>1127.975334448417</c:v>
                </c:pt>
                <c:pt idx="99">
                  <c:v>1175.108093646943</c:v>
                </c:pt>
                <c:pt idx="100">
                  <c:v>983.65108696662605</c:v>
                </c:pt>
                <c:pt idx="101">
                  <c:v>1066.0135956200113</c:v>
                </c:pt>
                <c:pt idx="102">
                  <c:v>1105.6551781337673</c:v>
                </c:pt>
                <c:pt idx="103">
                  <c:v>1056.845068245651</c:v>
                </c:pt>
                <c:pt idx="104">
                  <c:v>1013.6246236397456</c:v>
                </c:pt>
                <c:pt idx="105">
                  <c:v>988.89870414936308</c:v>
                </c:pt>
                <c:pt idx="106">
                  <c:v>1073.6253115176521</c:v>
                </c:pt>
                <c:pt idx="107">
                  <c:v>1138.7402831505838</c:v>
                </c:pt>
                <c:pt idx="108">
                  <c:v>1286.2191641783641</c:v>
                </c:pt>
                <c:pt idx="109">
                  <c:v>1196.812393382105</c:v>
                </c:pt>
                <c:pt idx="110">
                  <c:v>1157.291249051674</c:v>
                </c:pt>
                <c:pt idx="111">
                  <c:v>1094.0348433823854</c:v>
                </c:pt>
                <c:pt idx="112">
                  <c:v>1274.793761519175</c:v>
                </c:pt>
                <c:pt idx="113">
                  <c:v>1243.5689357402794</c:v>
                </c:pt>
                <c:pt idx="114">
                  <c:v>1083.7947997827735</c:v>
                </c:pt>
                <c:pt idx="115">
                  <c:v>1023.9856076872099</c:v>
                </c:pt>
                <c:pt idx="116">
                  <c:v>1153.1299173328673</c:v>
                </c:pt>
                <c:pt idx="117">
                  <c:v>1111.6869207074992</c:v>
                </c:pt>
                <c:pt idx="118">
                  <c:v>1108.1555690122243</c:v>
                </c:pt>
                <c:pt idx="119">
                  <c:v>1175.7873790700505</c:v>
                </c:pt>
                <c:pt idx="120">
                  <c:v>1099.7189704919676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A1-4C45-806C-0FCDBBC95770}"/>
            </c:ext>
          </c:extLst>
        </c:ser>
        <c:ser>
          <c:idx val="3"/>
          <c:order val="3"/>
          <c:tx>
            <c:strRef>
              <c:f>NWP!$E$4</c:f>
              <c:strCache>
                <c:ptCount val="1"/>
                <c:pt idx="0">
                  <c:v>Average NWP - 7 Day Average (MICL)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NWP!$E$5:$E$125</c:f>
              <c:numCache>
                <c:formatCode>#,##0</c:formatCode>
                <c:ptCount val="121"/>
                <c:pt idx="6">
                  <c:v>1043.1052149476241</c:v>
                </c:pt>
                <c:pt idx="7">
                  <c:v>1035.6352823612822</c:v>
                </c:pt>
                <c:pt idx="8">
                  <c:v>1035.4195627479464</c:v>
                </c:pt>
                <c:pt idx="9">
                  <c:v>1035.2651092969584</c:v>
                </c:pt>
                <c:pt idx="10">
                  <c:v>1038.9132356421112</c:v>
                </c:pt>
                <c:pt idx="11">
                  <c:v>1047.4676910745916</c:v>
                </c:pt>
                <c:pt idx="12">
                  <c:v>1053.4234553167321</c:v>
                </c:pt>
                <c:pt idx="13">
                  <c:v>1051.2071556331591</c:v>
                </c:pt>
                <c:pt idx="14">
                  <c:v>1044.8499489728449</c:v>
                </c:pt>
                <c:pt idx="15">
                  <c:v>1046.9605443346516</c:v>
                </c:pt>
                <c:pt idx="16">
                  <c:v>1038.815644289861</c:v>
                </c:pt>
                <c:pt idx="17">
                  <c:v>1045.934474754222</c:v>
                </c:pt>
                <c:pt idx="18">
                  <c:v>1066.5524794238836</c:v>
                </c:pt>
                <c:pt idx="19">
                  <c:v>1070.3584581392738</c:v>
                </c:pt>
                <c:pt idx="20">
                  <c:v>1075.4357887259641</c:v>
                </c:pt>
                <c:pt idx="21">
                  <c:v>1097.2455960991879</c:v>
                </c:pt>
                <c:pt idx="22">
                  <c:v>1094.3303218939395</c:v>
                </c:pt>
                <c:pt idx="23">
                  <c:v>1111.2152681348373</c:v>
                </c:pt>
                <c:pt idx="24">
                  <c:v>1106.9683559609125</c:v>
                </c:pt>
                <c:pt idx="25">
                  <c:v>1083.127383242607</c:v>
                </c:pt>
                <c:pt idx="26">
                  <c:v>1086.7375711027385</c:v>
                </c:pt>
                <c:pt idx="27">
                  <c:v>1085.2176445714354</c:v>
                </c:pt>
                <c:pt idx="28">
                  <c:v>1070.5744103852803</c:v>
                </c:pt>
                <c:pt idx="29">
                  <c:v>1080.5408040493553</c:v>
                </c:pt>
                <c:pt idx="30">
                  <c:v>1084.7317922566995</c:v>
                </c:pt>
                <c:pt idx="31">
                  <c:v>1093.35746973713</c:v>
                </c:pt>
                <c:pt idx="32">
                  <c:v>1104.5215486253983</c:v>
                </c:pt>
                <c:pt idx="33">
                  <c:v>1094.4165299897256</c:v>
                </c:pt>
                <c:pt idx="34">
                  <c:v>1105.2101535637635</c:v>
                </c:pt>
                <c:pt idx="35">
                  <c:v>1110.4526879574394</c:v>
                </c:pt>
                <c:pt idx="36">
                  <c:v>1106.7894503020111</c:v>
                </c:pt>
                <c:pt idx="37">
                  <c:v>1092.3992074461441</c:v>
                </c:pt>
                <c:pt idx="38">
                  <c:v>1079.47784580298</c:v>
                </c:pt>
                <c:pt idx="39">
                  <c:v>1067.0598001952083</c:v>
                </c:pt>
                <c:pt idx="40">
                  <c:v>1072.590643414522</c:v>
                </c:pt>
                <c:pt idx="41">
                  <c:v>1074.2137452426207</c:v>
                </c:pt>
                <c:pt idx="42">
                  <c:v>1073.6830473521636</c:v>
                </c:pt>
                <c:pt idx="43">
                  <c:v>1069.4764693866489</c:v>
                </c:pt>
                <c:pt idx="44">
                  <c:v>1062.5251279620286</c:v>
                </c:pt>
                <c:pt idx="45">
                  <c:v>1062.8357514924107</c:v>
                </c:pt>
                <c:pt idx="46">
                  <c:v>1061.3943222130131</c:v>
                </c:pt>
                <c:pt idx="47">
                  <c:v>1067.2650984829156</c:v>
                </c:pt>
                <c:pt idx="48">
                  <c:v>1062.879225550924</c:v>
                </c:pt>
                <c:pt idx="49">
                  <c:v>1058.5665002456531</c:v>
                </c:pt>
                <c:pt idx="50">
                  <c:v>1050.9903294945034</c:v>
                </c:pt>
                <c:pt idx="51">
                  <c:v>1068.7800144005557</c:v>
                </c:pt>
                <c:pt idx="52">
                  <c:v>1070.872519668344</c:v>
                </c:pt>
                <c:pt idx="53">
                  <c:v>1088.4415585085721</c:v>
                </c:pt>
                <c:pt idx="54">
                  <c:v>1087.23904581393</c:v>
                </c:pt>
                <c:pt idx="55">
                  <c:v>1078.7275344360514</c:v>
                </c:pt>
                <c:pt idx="56">
                  <c:v>1087.0785131275438</c:v>
                </c:pt>
                <c:pt idx="57">
                  <c:v>1095.5053104217541</c:v>
                </c:pt>
                <c:pt idx="58">
                  <c:v>1085.4427300780449</c:v>
                </c:pt>
                <c:pt idx="59">
                  <c:v>1073.5698639788441</c:v>
                </c:pt>
                <c:pt idx="60">
                  <c:v>1063.1171440835526</c:v>
                </c:pt>
                <c:pt idx="61">
                  <c:v>1059.6801631570263</c:v>
                </c:pt>
                <c:pt idx="62">
                  <c:v>1061.5117464889704</c:v>
                </c:pt>
                <c:pt idx="63">
                  <c:v>1068.7976036983544</c:v>
                </c:pt>
                <c:pt idx="64">
                  <c:v>1062.6332174183801</c:v>
                </c:pt>
                <c:pt idx="65">
                  <c:v>1071.0746855131765</c:v>
                </c:pt>
                <c:pt idx="66">
                  <c:v>1091.682493893916</c:v>
                </c:pt>
                <c:pt idx="67">
                  <c:v>1091.5314017337357</c:v>
                </c:pt>
                <c:pt idx="68">
                  <c:v>1091.1740061963098</c:v>
                </c:pt>
                <c:pt idx="69">
                  <c:v>1102.6934651900847</c:v>
                </c:pt>
                <c:pt idx="70">
                  <c:v>1101.3385320748062</c:v>
                </c:pt>
                <c:pt idx="71">
                  <c:v>1107.8759196626822</c:v>
                </c:pt>
                <c:pt idx="72">
                  <c:v>1107.4669253211571</c:v>
                </c:pt>
                <c:pt idx="73">
                  <c:v>1112.4192090787915</c:v>
                </c:pt>
                <c:pt idx="74">
                  <c:v>1111.7310960636294</c:v>
                </c:pt>
                <c:pt idx="75">
                  <c:v>1109.3777929765481</c:v>
                </c:pt>
                <c:pt idx="76">
                  <c:v>1100.8710753061775</c:v>
                </c:pt>
                <c:pt idx="77">
                  <c:v>1106.3004361983262</c:v>
                </c:pt>
                <c:pt idx="78">
                  <c:v>1097.9462307498234</c:v>
                </c:pt>
                <c:pt idx="79">
                  <c:v>1103.2105500632331</c:v>
                </c:pt>
                <c:pt idx="80">
                  <c:v>1098.5799077320191</c:v>
                </c:pt>
                <c:pt idx="81">
                  <c:v>1115.3680037204358</c:v>
                </c:pt>
                <c:pt idx="82">
                  <c:v>1103.2045921632689</c:v>
                </c:pt>
                <c:pt idx="83">
                  <c:v>1110.9790935903018</c:v>
                </c:pt>
                <c:pt idx="84">
                  <c:v>1112.2951885534951</c:v>
                </c:pt>
                <c:pt idx="85">
                  <c:v>1132.8888842253584</c:v>
                </c:pt>
                <c:pt idx="86">
                  <c:v>1140.9011190182393</c:v>
                </c:pt>
                <c:pt idx="87">
                  <c:v>1117.9178232418603</c:v>
                </c:pt>
                <c:pt idx="88">
                  <c:v>1116.2252865446221</c:v>
                </c:pt>
                <c:pt idx="89">
                  <c:v>1127.0043646605577</c:v>
                </c:pt>
                <c:pt idx="90">
                  <c:v>1115.139735679481</c:v>
                </c:pt>
                <c:pt idx="91">
                  <c:v>1097.2674441112886</c:v>
                </c:pt>
                <c:pt idx="92">
                  <c:v>1092.2539176600619</c:v>
                </c:pt>
                <c:pt idx="93">
                  <c:v>1080.2085035069379</c:v>
                </c:pt>
                <c:pt idx="94">
                  <c:v>1102.1395120755112</c:v>
                </c:pt>
                <c:pt idx="95">
                  <c:v>1087.2942202431873</c:v>
                </c:pt>
                <c:pt idx="96">
                  <c:v>1096.6806680372292</c:v>
                </c:pt>
                <c:pt idx="97">
                  <c:v>1111.9913529407788</c:v>
                </c:pt>
                <c:pt idx="98">
                  <c:v>1118.3073611238046</c:v>
                </c:pt>
                <c:pt idx="99">
                  <c:v>1118.0885581517866</c:v>
                </c:pt>
                <c:pt idx="100">
                  <c:v>1098.5479786315811</c:v>
                </c:pt>
                <c:pt idx="101">
                  <c:v>1099.965741723614</c:v>
                </c:pt>
                <c:pt idx="102">
                  <c:v>1100.6368424206553</c:v>
                </c:pt>
                <c:pt idx="103">
                  <c:v>1093.1917403904451</c:v>
                </c:pt>
                <c:pt idx="104">
                  <c:v>1075.5532829573087</c:v>
                </c:pt>
                <c:pt idx="105">
                  <c:v>1055.6851929145867</c:v>
                </c:pt>
                <c:pt idx="106">
                  <c:v>1041.1876526104024</c:v>
                </c:pt>
                <c:pt idx="107">
                  <c:v>1063.3432520652534</c:v>
                </c:pt>
                <c:pt idx="108">
                  <c:v>1094.8011904307323</c:v>
                </c:pt>
                <c:pt idx="109">
                  <c:v>1107.8236497519235</c:v>
                </c:pt>
                <c:pt idx="110">
                  <c:v>1122.1731041527839</c:v>
                </c:pt>
                <c:pt idx="111">
                  <c:v>1133.6602784017325</c:v>
                </c:pt>
                <c:pt idx="112">
                  <c:v>1174.5024294545626</c:v>
                </c:pt>
                <c:pt idx="113">
                  <c:v>1198.7800900577952</c:v>
                </c:pt>
                <c:pt idx="114">
                  <c:v>1190.9307352909652</c:v>
                </c:pt>
                <c:pt idx="115">
                  <c:v>1153.4687986493718</c:v>
                </c:pt>
                <c:pt idx="116">
                  <c:v>1147.2284449280519</c:v>
                </c:pt>
                <c:pt idx="117">
                  <c:v>1140.7135408788843</c:v>
                </c:pt>
                <c:pt idx="118">
                  <c:v>1142.7307873974328</c:v>
                </c:pt>
                <c:pt idx="119">
                  <c:v>1128.5870184761293</c:v>
                </c:pt>
                <c:pt idx="120">
                  <c:v>1108.037023440656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A1-4C45-806C-0FCDBBC95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300"/>
          <c:min val="9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Short Term: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NWP!$Q$4</c:f>
              <c:strCache>
                <c:ptCount val="1"/>
                <c:pt idx="0">
                  <c:v>NWP (Short-Term)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NWP!$Q$5:$Q$125</c:f>
              <c:numCache>
                <c:formatCode>#,##0</c:formatCode>
                <c:ptCount val="121"/>
                <c:pt idx="0">
                  <c:v>3802.2678571441998</c:v>
                </c:pt>
                <c:pt idx="1">
                  <c:v>6282.6875000116006</c:v>
                </c:pt>
                <c:pt idx="2">
                  <c:v>3625.9464285620998</c:v>
                </c:pt>
                <c:pt idx="3">
                  <c:v>2473.2500000011</c:v>
                </c:pt>
                <c:pt idx="4">
                  <c:v>2920.5803571402998</c:v>
                </c:pt>
                <c:pt idx="5">
                  <c:v>870.54464286220002</c:v>
                </c:pt>
                <c:pt idx="6">
                  <c:v>1189.0625000032001</c:v>
                </c:pt>
                <c:pt idx="7">
                  <c:v>1515.0089285741001</c:v>
                </c:pt>
                <c:pt idx="8">
                  <c:v>2999.9642857030999</c:v>
                </c:pt>
                <c:pt idx="9">
                  <c:v>4343.1160714204007</c:v>
                </c:pt>
                <c:pt idx="10">
                  <c:v>1529.1964285746999</c:v>
                </c:pt>
                <c:pt idx="11">
                  <c:v>2218.2499999912002</c:v>
                </c:pt>
                <c:pt idx="12">
                  <c:v>1582.2678571398001</c:v>
                </c:pt>
                <c:pt idx="13">
                  <c:v>1376.0089285734998</c:v>
                </c:pt>
                <c:pt idx="14">
                  <c:v>1917.6160714331002</c:v>
                </c:pt>
                <c:pt idx="15">
                  <c:v>4435.3035714099005</c:v>
                </c:pt>
                <c:pt idx="16">
                  <c:v>3910.2857142794001</c:v>
                </c:pt>
                <c:pt idx="17">
                  <c:v>2984.9017857222998</c:v>
                </c:pt>
                <c:pt idx="18">
                  <c:v>9922.8035714721009</c:v>
                </c:pt>
                <c:pt idx="19">
                  <c:v>1870.6428571409999</c:v>
                </c:pt>
                <c:pt idx="20">
                  <c:v>869.04464286049995</c:v>
                </c:pt>
                <c:pt idx="21">
                  <c:v>2180.6071428493997</c:v>
                </c:pt>
                <c:pt idx="22">
                  <c:v>3256.6696428645</c:v>
                </c:pt>
                <c:pt idx="23">
                  <c:v>3253.7857142793</c:v>
                </c:pt>
                <c:pt idx="24">
                  <c:v>2416.2767857125</c:v>
                </c:pt>
                <c:pt idx="25">
                  <c:v>1726.2410714312</c:v>
                </c:pt>
                <c:pt idx="26">
                  <c:v>1107.9464285700999</c:v>
                </c:pt>
                <c:pt idx="27">
                  <c:v>1777.6607142899998</c:v>
                </c:pt>
                <c:pt idx="28">
                  <c:v>1560.1785714204</c:v>
                </c:pt>
                <c:pt idx="29">
                  <c:v>2642.3392857067997</c:v>
                </c:pt>
                <c:pt idx="30">
                  <c:v>3732.9553571532006</c:v>
                </c:pt>
                <c:pt idx="31">
                  <c:v>2006.8928571454999</c:v>
                </c:pt>
                <c:pt idx="32">
                  <c:v>1197.9464285744</c:v>
                </c:pt>
                <c:pt idx="33">
                  <c:v>1363.5267857172</c:v>
                </c:pt>
                <c:pt idx="34">
                  <c:v>1478.8749999977001</c:v>
                </c:pt>
                <c:pt idx="35">
                  <c:v>2461.5982142752</c:v>
                </c:pt>
                <c:pt idx="36">
                  <c:v>3387.7589285783001</c:v>
                </c:pt>
                <c:pt idx="37">
                  <c:v>4959.6607142839002</c:v>
                </c:pt>
                <c:pt idx="38">
                  <c:v>2557.8839285738995</c:v>
                </c:pt>
                <c:pt idx="39">
                  <c:v>1700.2232142775001</c:v>
                </c:pt>
                <c:pt idx="40">
                  <c:v>2269.1696428555997</c:v>
                </c:pt>
                <c:pt idx="41">
                  <c:v>2071.3035714369998</c:v>
                </c:pt>
                <c:pt idx="42">
                  <c:v>2650.0982142911998</c:v>
                </c:pt>
                <c:pt idx="43">
                  <c:v>4545.1607142734001</c:v>
                </c:pt>
                <c:pt idx="44">
                  <c:v>3715.6607142921994</c:v>
                </c:pt>
                <c:pt idx="45">
                  <c:v>1872.4553571428999</c:v>
                </c:pt>
                <c:pt idx="46">
                  <c:v>1211.0714285694999</c:v>
                </c:pt>
                <c:pt idx="47">
                  <c:v>2583.4999999992997</c:v>
                </c:pt>
                <c:pt idx="48">
                  <c:v>1247.4107142900002</c:v>
                </c:pt>
                <c:pt idx="49">
                  <c:v>6894.0714285844006</c:v>
                </c:pt>
                <c:pt idx="50">
                  <c:v>2618.2678571421002</c:v>
                </c:pt>
                <c:pt idx="51">
                  <c:v>2766.2589285798999</c:v>
                </c:pt>
                <c:pt idx="52">
                  <c:v>3151.8392857097001</c:v>
                </c:pt>
                <c:pt idx="53">
                  <c:v>4041.6428571431002</c:v>
                </c:pt>
                <c:pt idx="54">
                  <c:v>1523.5357142833</c:v>
                </c:pt>
                <c:pt idx="55">
                  <c:v>1830.1428571470001</c:v>
                </c:pt>
                <c:pt idx="56">
                  <c:v>2859.3928571469996</c:v>
                </c:pt>
                <c:pt idx="57">
                  <c:v>3524.5178571502997</c:v>
                </c:pt>
                <c:pt idx="58">
                  <c:v>3230.0803571445999</c:v>
                </c:pt>
                <c:pt idx="59">
                  <c:v>2060.3571428624</c:v>
                </c:pt>
                <c:pt idx="60">
                  <c:v>3422.4732142792</c:v>
                </c:pt>
                <c:pt idx="61">
                  <c:v>2522.3035714387997</c:v>
                </c:pt>
                <c:pt idx="62">
                  <c:v>2837.6517857168001</c:v>
                </c:pt>
                <c:pt idx="63">
                  <c:v>2235.1607142833996</c:v>
                </c:pt>
                <c:pt idx="64">
                  <c:v>5512.0357142818002</c:v>
                </c:pt>
                <c:pt idx="65">
                  <c:v>4043.6517856944001</c:v>
                </c:pt>
                <c:pt idx="66">
                  <c:v>2643.3124999848001</c:v>
                </c:pt>
                <c:pt idx="67">
                  <c:v>1562.6249999956001</c:v>
                </c:pt>
                <c:pt idx="68">
                  <c:v>2728.4732142973999</c:v>
                </c:pt>
                <c:pt idx="69">
                  <c:v>2224.0982143030001</c:v>
                </c:pt>
                <c:pt idx="70">
                  <c:v>3297.4642857073</c:v>
                </c:pt>
                <c:pt idx="71">
                  <c:v>4494.0624999953998</c:v>
                </c:pt>
                <c:pt idx="72">
                  <c:v>5287.6339285592003</c:v>
                </c:pt>
                <c:pt idx="73">
                  <c:v>3093.9821428531</c:v>
                </c:pt>
                <c:pt idx="74">
                  <c:v>2162.6607142839002</c:v>
                </c:pt>
                <c:pt idx="75">
                  <c:v>2141.0357142809003</c:v>
                </c:pt>
                <c:pt idx="76">
                  <c:v>2383.1607142799999</c:v>
                </c:pt>
                <c:pt idx="77">
                  <c:v>3594.6785714195003</c:v>
                </c:pt>
                <c:pt idx="78">
                  <c:v>4495.4553571473998</c:v>
                </c:pt>
                <c:pt idx="79">
                  <c:v>8093.3571428691002</c:v>
                </c:pt>
                <c:pt idx="80">
                  <c:v>2229.6517857083995</c:v>
                </c:pt>
                <c:pt idx="81">
                  <c:v>3397.9999999972001</c:v>
                </c:pt>
                <c:pt idx="82">
                  <c:v>1812.1160714279999</c:v>
                </c:pt>
                <c:pt idx="83">
                  <c:v>2476.4017857242998</c:v>
                </c:pt>
                <c:pt idx="84">
                  <c:v>2145.4285714286998</c:v>
                </c:pt>
                <c:pt idx="85">
                  <c:v>4939.8035714318994</c:v>
                </c:pt>
                <c:pt idx="86">
                  <c:v>5175.5357142778994</c:v>
                </c:pt>
                <c:pt idx="87">
                  <c:v>2909.7410714296002</c:v>
                </c:pt>
                <c:pt idx="88">
                  <c:v>2021.0178571523002</c:v>
                </c:pt>
                <c:pt idx="89">
                  <c:v>2206.2053571472998</c:v>
                </c:pt>
                <c:pt idx="90">
                  <c:v>2332.8928571413999</c:v>
                </c:pt>
                <c:pt idx="91">
                  <c:v>2046.6160714305001</c:v>
                </c:pt>
                <c:pt idx="92">
                  <c:v>3969.9285714159</c:v>
                </c:pt>
                <c:pt idx="93">
                  <c:v>3430.2321428528003</c:v>
                </c:pt>
                <c:pt idx="94">
                  <c:v>2126.4017857097997</c:v>
                </c:pt>
                <c:pt idx="95">
                  <c:v>3015.6160714553998</c:v>
                </c:pt>
                <c:pt idx="96">
                  <c:v>2203.1964285772001</c:v>
                </c:pt>
                <c:pt idx="97">
                  <c:v>2303.7142857161998</c:v>
                </c:pt>
                <c:pt idx="98">
                  <c:v>2322.4732142910002</c:v>
                </c:pt>
                <c:pt idx="99">
                  <c:v>4191.1249999772999</c:v>
                </c:pt>
                <c:pt idx="100">
                  <c:v>3748.3660714453999</c:v>
                </c:pt>
                <c:pt idx="101">
                  <c:v>3171.8125000124001</c:v>
                </c:pt>
                <c:pt idx="102">
                  <c:v>2233.1875000065002</c:v>
                </c:pt>
                <c:pt idx="103">
                  <c:v>1161.6517857086999</c:v>
                </c:pt>
                <c:pt idx="104">
                  <c:v>1975.8392857255997</c:v>
                </c:pt>
                <c:pt idx="105">
                  <c:v>2725.2142857140998</c:v>
                </c:pt>
                <c:pt idx="106">
                  <c:v>3835.9642857118001</c:v>
                </c:pt>
                <c:pt idx="107">
                  <c:v>3601.6607142756002</c:v>
                </c:pt>
                <c:pt idx="108">
                  <c:v>2590.2946428409</c:v>
                </c:pt>
                <c:pt idx="109">
                  <c:v>1834.0803571375</c:v>
                </c:pt>
                <c:pt idx="110">
                  <c:v>6771.9553571451006</c:v>
                </c:pt>
                <c:pt idx="111">
                  <c:v>2001.72321429</c:v>
                </c:pt>
                <c:pt idx="112">
                  <c:v>2762.6517857196</c:v>
                </c:pt>
                <c:pt idx="113">
                  <c:v>4992.5803571427004</c:v>
                </c:pt>
                <c:pt idx="114">
                  <c:v>4161.6160714273001</c:v>
                </c:pt>
                <c:pt idx="115">
                  <c:v>2689.9732143022002</c:v>
                </c:pt>
                <c:pt idx="116">
                  <c:v>2524.0178571532997</c:v>
                </c:pt>
                <c:pt idx="117">
                  <c:v>2412.1964285804002</c:v>
                </c:pt>
                <c:pt idx="118">
                  <c:v>1120.5535714294001</c:v>
                </c:pt>
                <c:pt idx="119">
                  <c:v>3456.3750000100999</c:v>
                </c:pt>
                <c:pt idx="120">
                  <c:v>3616.0446428572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986-456C-8B1F-E454F97A7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NWP!$R$4</c:f>
              <c:strCache>
                <c:ptCount val="1"/>
                <c:pt idx="0">
                  <c:v>NWP - 7 Day Average (Short-Term)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NWP!$R$5:$R$125</c:f>
              <c:numCache>
                <c:formatCode>#,##0</c:formatCode>
                <c:ptCount val="121"/>
                <c:pt idx="6">
                  <c:v>3023.4770408178151</c:v>
                </c:pt>
                <c:pt idx="7">
                  <c:v>2696.7257653078004</c:v>
                </c:pt>
                <c:pt idx="8">
                  <c:v>2227.7653061208712</c:v>
                </c:pt>
                <c:pt idx="9">
                  <c:v>2330.2181122434854</c:v>
                </c:pt>
                <c:pt idx="10">
                  <c:v>2195.3533163254283</c:v>
                </c:pt>
                <c:pt idx="11">
                  <c:v>2095.0204081612715</c:v>
                </c:pt>
                <c:pt idx="12">
                  <c:v>2196.6951530580714</c:v>
                </c:pt>
                <c:pt idx="13">
                  <c:v>2223.4017857109711</c:v>
                </c:pt>
                <c:pt idx="14">
                  <c:v>2280.9170918336858</c:v>
                </c:pt>
                <c:pt idx="15">
                  <c:v>2485.9655612203715</c:v>
                </c:pt>
                <c:pt idx="16">
                  <c:v>2424.1326530573715</c:v>
                </c:pt>
                <c:pt idx="17">
                  <c:v>2632.0905612213141</c:v>
                </c:pt>
                <c:pt idx="18">
                  <c:v>3732.7410714328716</c:v>
                </c:pt>
                <c:pt idx="19">
                  <c:v>3773.9375000044715</c:v>
                </c:pt>
                <c:pt idx="20">
                  <c:v>3701.5140306169001</c:v>
                </c:pt>
                <c:pt idx="21">
                  <c:v>3739.0841836763716</c:v>
                </c:pt>
                <c:pt idx="22">
                  <c:v>3570.7079081698857</c:v>
                </c:pt>
                <c:pt idx="23">
                  <c:v>3476.9221938841574</c:v>
                </c:pt>
                <c:pt idx="24">
                  <c:v>3395.6900510256141</c:v>
                </c:pt>
                <c:pt idx="25">
                  <c:v>2224.7525510197711</c:v>
                </c:pt>
                <c:pt idx="26">
                  <c:v>2115.7959183667854</c:v>
                </c:pt>
                <c:pt idx="27">
                  <c:v>2245.5982142852854</c:v>
                </c:pt>
                <c:pt idx="28">
                  <c:v>2156.9655612239999</c:v>
                </c:pt>
                <c:pt idx="29">
                  <c:v>2069.2040816300428</c:v>
                </c:pt>
                <c:pt idx="30">
                  <c:v>2137.6568877548857</c:v>
                </c:pt>
                <c:pt idx="31">
                  <c:v>2079.1734693881713</c:v>
                </c:pt>
                <c:pt idx="32">
                  <c:v>2003.7028061229144</c:v>
                </c:pt>
                <c:pt idx="33">
                  <c:v>2040.2142857153574</c:v>
                </c:pt>
                <c:pt idx="34">
                  <c:v>1997.5306122450288</c:v>
                </c:pt>
                <c:pt idx="35">
                  <c:v>2126.3048469385717</c:v>
                </c:pt>
                <c:pt idx="36">
                  <c:v>2232.7933673487855</c:v>
                </c:pt>
                <c:pt idx="37">
                  <c:v>2408.0369897960286</c:v>
                </c:pt>
                <c:pt idx="38">
                  <c:v>2486.7500000000859</c:v>
                </c:pt>
                <c:pt idx="39">
                  <c:v>2558.5038265291</c:v>
                </c:pt>
                <c:pt idx="40">
                  <c:v>2687.8813775488711</c:v>
                </c:pt>
                <c:pt idx="41">
                  <c:v>2772.5140306116277</c:v>
                </c:pt>
                <c:pt idx="42">
                  <c:v>2799.4426020424858</c:v>
                </c:pt>
                <c:pt idx="43">
                  <c:v>2964.7857142846428</c:v>
                </c:pt>
                <c:pt idx="44">
                  <c:v>2787.071428571543</c:v>
                </c:pt>
                <c:pt idx="45">
                  <c:v>2689.1530612242568</c:v>
                </c:pt>
                <c:pt idx="46">
                  <c:v>2619.2742346945424</c:v>
                </c:pt>
                <c:pt idx="47">
                  <c:v>2664.1785714293574</c:v>
                </c:pt>
                <c:pt idx="48">
                  <c:v>2546.4795918369282</c:v>
                </c:pt>
                <c:pt idx="49">
                  <c:v>3152.7614795930999</c:v>
                </c:pt>
                <c:pt idx="50">
                  <c:v>2877.491071431486</c:v>
                </c:pt>
                <c:pt idx="51">
                  <c:v>2741.8622449011573</c:v>
                </c:pt>
                <c:pt idx="52">
                  <c:v>2924.6313775535568</c:v>
                </c:pt>
                <c:pt idx="53">
                  <c:v>3328.9987244926429</c:v>
                </c:pt>
                <c:pt idx="54">
                  <c:v>3177.575255104643</c:v>
                </c:pt>
                <c:pt idx="55">
                  <c:v>3260.8227040842139</c:v>
                </c:pt>
                <c:pt idx="56">
                  <c:v>2684.4400510217288</c:v>
                </c:pt>
                <c:pt idx="57">
                  <c:v>2813.9043367371855</c:v>
                </c:pt>
                <c:pt idx="58">
                  <c:v>2880.164540817857</c:v>
                </c:pt>
                <c:pt idx="59">
                  <c:v>2724.2385204111001</c:v>
                </c:pt>
                <c:pt idx="60">
                  <c:v>2635.7857142876856</c:v>
                </c:pt>
                <c:pt idx="61">
                  <c:v>2778.4668367384716</c:v>
                </c:pt>
                <c:pt idx="62">
                  <c:v>2922.3966836770137</c:v>
                </c:pt>
                <c:pt idx="63">
                  <c:v>2833.2206632679286</c:v>
                </c:pt>
                <c:pt idx="64">
                  <c:v>3117.1517857152858</c:v>
                </c:pt>
                <c:pt idx="65">
                  <c:v>3233.3762755081143</c:v>
                </c:pt>
                <c:pt idx="66">
                  <c:v>3316.6556122398861</c:v>
                </c:pt>
                <c:pt idx="67">
                  <c:v>3050.9630101993716</c:v>
                </c:pt>
                <c:pt idx="68">
                  <c:v>3080.4158163220286</c:v>
                </c:pt>
                <c:pt idx="69">
                  <c:v>2992.7653061200576</c:v>
                </c:pt>
                <c:pt idx="70">
                  <c:v>3144.5229591806151</c:v>
                </c:pt>
                <c:pt idx="71">
                  <c:v>2999.0982142825565</c:v>
                </c:pt>
                <c:pt idx="72">
                  <c:v>3176.8099489775282</c:v>
                </c:pt>
                <c:pt idx="73">
                  <c:v>3241.1913265301432</c:v>
                </c:pt>
                <c:pt idx="74">
                  <c:v>3326.9107142856146</c:v>
                </c:pt>
                <c:pt idx="75">
                  <c:v>3242.9910714261141</c:v>
                </c:pt>
                <c:pt idx="76">
                  <c:v>3265.7142857085428</c:v>
                </c:pt>
                <c:pt idx="77">
                  <c:v>3308.1734693817139</c:v>
                </c:pt>
                <c:pt idx="78">
                  <c:v>3308.372448974857</c:v>
                </c:pt>
                <c:pt idx="79">
                  <c:v>3709.1900510191285</c:v>
                </c:pt>
                <c:pt idx="80">
                  <c:v>3585.7142857127428</c:v>
                </c:pt>
                <c:pt idx="81">
                  <c:v>3762.1913265289286</c:v>
                </c:pt>
                <c:pt idx="82">
                  <c:v>3715.2028061213714</c:v>
                </c:pt>
                <c:pt idx="83">
                  <c:v>3728.5229591848433</c:v>
                </c:pt>
                <c:pt idx="84">
                  <c:v>3521.4872449004433</c:v>
                </c:pt>
                <c:pt idx="85">
                  <c:v>3584.9655612268002</c:v>
                </c:pt>
                <c:pt idx="86">
                  <c:v>3168.1339285709141</c:v>
                </c:pt>
                <c:pt idx="87">
                  <c:v>3265.2895408168001</c:v>
                </c:pt>
                <c:pt idx="88">
                  <c:v>3068.5778061246706</c:v>
                </c:pt>
                <c:pt idx="89">
                  <c:v>3124.8762755131424</c:v>
                </c:pt>
                <c:pt idx="90">
                  <c:v>3104.3750000012997</c:v>
                </c:pt>
                <c:pt idx="91">
                  <c:v>3090.2589285729855</c:v>
                </c:pt>
                <c:pt idx="92">
                  <c:v>2951.7053571421288</c:v>
                </c:pt>
                <c:pt idx="93">
                  <c:v>2702.3762755099715</c:v>
                </c:pt>
                <c:pt idx="94">
                  <c:v>2590.4706632642856</c:v>
                </c:pt>
                <c:pt idx="95">
                  <c:v>2732.5561224504427</c:v>
                </c:pt>
                <c:pt idx="96">
                  <c:v>2732.1262755118573</c:v>
                </c:pt>
                <c:pt idx="97">
                  <c:v>2727.9579081654001</c:v>
                </c:pt>
                <c:pt idx="98">
                  <c:v>2767.3660714311854</c:v>
                </c:pt>
                <c:pt idx="99">
                  <c:v>2798.9655612256715</c:v>
                </c:pt>
                <c:pt idx="100">
                  <c:v>2844.4132653103288</c:v>
                </c:pt>
                <c:pt idx="101">
                  <c:v>2993.7576530678425</c:v>
                </c:pt>
                <c:pt idx="102">
                  <c:v>2881.982142860857</c:v>
                </c:pt>
                <c:pt idx="103">
                  <c:v>2733.1900510224996</c:v>
                </c:pt>
                <c:pt idx="104">
                  <c:v>2686.3507653095571</c:v>
                </c:pt>
                <c:pt idx="105">
                  <c:v>2743.8852040842858</c:v>
                </c:pt>
                <c:pt idx="106">
                  <c:v>2693.1479591892144</c:v>
                </c:pt>
                <c:pt idx="107">
                  <c:v>2672.1900510220999</c:v>
                </c:pt>
                <c:pt idx="108">
                  <c:v>2589.1160714261714</c:v>
                </c:pt>
                <c:pt idx="109">
                  <c:v>2532.1007653020283</c:v>
                </c:pt>
                <c:pt idx="110">
                  <c:v>3333.5727040786574</c:v>
                </c:pt>
                <c:pt idx="111">
                  <c:v>3337.2704081592856</c:v>
                </c:pt>
                <c:pt idx="112">
                  <c:v>3342.6186224457856</c:v>
                </c:pt>
                <c:pt idx="113">
                  <c:v>3507.8494897930577</c:v>
                </c:pt>
                <c:pt idx="114">
                  <c:v>3587.8431122432999</c:v>
                </c:pt>
                <c:pt idx="115">
                  <c:v>3602.0829081663428</c:v>
                </c:pt>
                <c:pt idx="116">
                  <c:v>3700.6454081686002</c:v>
                </c:pt>
                <c:pt idx="117">
                  <c:v>3077.8227040879283</c:v>
                </c:pt>
                <c:pt idx="118">
                  <c:v>2951.9413265364137</c:v>
                </c:pt>
                <c:pt idx="119">
                  <c:v>3051.0446428636287</c:v>
                </c:pt>
                <c:pt idx="120">
                  <c:v>2854.3966836799855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986-456C-8B1F-E454F97A73FD}"/>
            </c:ext>
          </c:extLst>
        </c:ser>
        <c:ser>
          <c:idx val="4"/>
          <c:order val="4"/>
          <c:tx>
            <c:strRef>
              <c:f>NWP!$U$4</c:f>
              <c:strCache>
                <c:ptCount val="1"/>
                <c:pt idx="0">
                  <c:v>Plan (Short-Term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NWP!$U$5:$U$125</c:f>
              <c:numCache>
                <c:formatCode>#,##0</c:formatCode>
                <c:ptCount val="121"/>
                <c:pt idx="0">
                  <c:v>1652.7619656738848</c:v>
                </c:pt>
                <c:pt idx="1">
                  <c:v>1652.7619656738848</c:v>
                </c:pt>
                <c:pt idx="2">
                  <c:v>1652.7619656738848</c:v>
                </c:pt>
                <c:pt idx="3">
                  <c:v>1652.7619656738848</c:v>
                </c:pt>
                <c:pt idx="4">
                  <c:v>1652.7619656738848</c:v>
                </c:pt>
                <c:pt idx="5">
                  <c:v>1652.7619656738848</c:v>
                </c:pt>
                <c:pt idx="6">
                  <c:v>1652.7619656738848</c:v>
                </c:pt>
                <c:pt idx="7">
                  <c:v>1652.7619656738848</c:v>
                </c:pt>
                <c:pt idx="8">
                  <c:v>1652.7619656738848</c:v>
                </c:pt>
                <c:pt idx="9">
                  <c:v>1652.7619656738848</c:v>
                </c:pt>
                <c:pt idx="10">
                  <c:v>1652.7619656738848</c:v>
                </c:pt>
                <c:pt idx="11">
                  <c:v>1652.7619656738848</c:v>
                </c:pt>
                <c:pt idx="12">
                  <c:v>1652.7619656738848</c:v>
                </c:pt>
                <c:pt idx="13">
                  <c:v>1652.7619656738848</c:v>
                </c:pt>
                <c:pt idx="14">
                  <c:v>1599.4470635553726</c:v>
                </c:pt>
                <c:pt idx="15">
                  <c:v>1599.4470635553726</c:v>
                </c:pt>
                <c:pt idx="16">
                  <c:v>1599.4470635553726</c:v>
                </c:pt>
                <c:pt idx="17">
                  <c:v>1599.4470635553726</c:v>
                </c:pt>
                <c:pt idx="18">
                  <c:v>1599.4470635553726</c:v>
                </c:pt>
                <c:pt idx="19">
                  <c:v>1599.4470635553726</c:v>
                </c:pt>
                <c:pt idx="20">
                  <c:v>1599.4470635553726</c:v>
                </c:pt>
                <c:pt idx="21">
                  <c:v>1599.4470635553726</c:v>
                </c:pt>
                <c:pt idx="22">
                  <c:v>1599.4470635553726</c:v>
                </c:pt>
                <c:pt idx="23">
                  <c:v>1599.4470635553726</c:v>
                </c:pt>
                <c:pt idx="24">
                  <c:v>1599.4470635553726</c:v>
                </c:pt>
                <c:pt idx="25">
                  <c:v>1599.4470635553726</c:v>
                </c:pt>
                <c:pt idx="26">
                  <c:v>1599.4470635553726</c:v>
                </c:pt>
                <c:pt idx="27">
                  <c:v>1599.4470635553726</c:v>
                </c:pt>
                <c:pt idx="28">
                  <c:v>1599.4470635553726</c:v>
                </c:pt>
                <c:pt idx="29">
                  <c:v>1599.4470635553726</c:v>
                </c:pt>
                <c:pt idx="30">
                  <c:v>1599.4470635553726</c:v>
                </c:pt>
                <c:pt idx="31">
                  <c:v>1599.4470635553726</c:v>
                </c:pt>
                <c:pt idx="32">
                  <c:v>1599.4470635553726</c:v>
                </c:pt>
                <c:pt idx="33">
                  <c:v>1599.4470635553726</c:v>
                </c:pt>
                <c:pt idx="34">
                  <c:v>1599.4470635553726</c:v>
                </c:pt>
                <c:pt idx="35">
                  <c:v>1599.4470635553726</c:v>
                </c:pt>
                <c:pt idx="36">
                  <c:v>1599.4470635553726</c:v>
                </c:pt>
                <c:pt idx="37">
                  <c:v>1599.4470635553726</c:v>
                </c:pt>
                <c:pt idx="38">
                  <c:v>1599.4470635553726</c:v>
                </c:pt>
                <c:pt idx="39">
                  <c:v>1599.4470635553726</c:v>
                </c:pt>
                <c:pt idx="40">
                  <c:v>1599.4470635553726</c:v>
                </c:pt>
                <c:pt idx="41">
                  <c:v>1599.4470635553726</c:v>
                </c:pt>
                <c:pt idx="42">
                  <c:v>1599.4470635553726</c:v>
                </c:pt>
                <c:pt idx="43">
                  <c:v>1599.4470635553726</c:v>
                </c:pt>
                <c:pt idx="44">
                  <c:v>1599.4470635553726</c:v>
                </c:pt>
                <c:pt idx="45">
                  <c:v>1652.7619656738848</c:v>
                </c:pt>
                <c:pt idx="46">
                  <c:v>1652.7619656738848</c:v>
                </c:pt>
                <c:pt idx="47">
                  <c:v>1652.7619656738848</c:v>
                </c:pt>
                <c:pt idx="48">
                  <c:v>1652.7619656738848</c:v>
                </c:pt>
                <c:pt idx="49">
                  <c:v>1652.7619656738848</c:v>
                </c:pt>
                <c:pt idx="50">
                  <c:v>1652.7619656738848</c:v>
                </c:pt>
                <c:pt idx="51">
                  <c:v>1652.7619656738848</c:v>
                </c:pt>
                <c:pt idx="52">
                  <c:v>1652.7619656738848</c:v>
                </c:pt>
                <c:pt idx="53">
                  <c:v>1652.7619656738848</c:v>
                </c:pt>
                <c:pt idx="54">
                  <c:v>1652.7619656738848</c:v>
                </c:pt>
                <c:pt idx="55">
                  <c:v>1652.7619656738848</c:v>
                </c:pt>
                <c:pt idx="56">
                  <c:v>1652.7619656738848</c:v>
                </c:pt>
                <c:pt idx="57">
                  <c:v>1652.7619656738848</c:v>
                </c:pt>
                <c:pt idx="58">
                  <c:v>1652.7619656738848</c:v>
                </c:pt>
                <c:pt idx="59">
                  <c:v>1652.7619656738848</c:v>
                </c:pt>
                <c:pt idx="60">
                  <c:v>1652.7619656738848</c:v>
                </c:pt>
                <c:pt idx="61">
                  <c:v>1652.7619656738848</c:v>
                </c:pt>
                <c:pt idx="62">
                  <c:v>1652.7619656738848</c:v>
                </c:pt>
                <c:pt idx="63">
                  <c:v>1652.7619656738848</c:v>
                </c:pt>
                <c:pt idx="64">
                  <c:v>1652.7619656738848</c:v>
                </c:pt>
                <c:pt idx="65">
                  <c:v>1652.7619656738848</c:v>
                </c:pt>
                <c:pt idx="66">
                  <c:v>1652.7619656738848</c:v>
                </c:pt>
                <c:pt idx="67">
                  <c:v>1652.7619656738848</c:v>
                </c:pt>
                <c:pt idx="68">
                  <c:v>1652.7619656738848</c:v>
                </c:pt>
                <c:pt idx="69">
                  <c:v>1652.7619656738848</c:v>
                </c:pt>
                <c:pt idx="70">
                  <c:v>1652.7619656738848</c:v>
                </c:pt>
                <c:pt idx="71">
                  <c:v>1652.7619656738848</c:v>
                </c:pt>
                <c:pt idx="72">
                  <c:v>1652.7619656738848</c:v>
                </c:pt>
                <c:pt idx="73">
                  <c:v>1652.7619656738848</c:v>
                </c:pt>
                <c:pt idx="74">
                  <c:v>1652.7619656738848</c:v>
                </c:pt>
                <c:pt idx="75">
                  <c:v>1599.4470635553726</c:v>
                </c:pt>
                <c:pt idx="76">
                  <c:v>1599.4470635553726</c:v>
                </c:pt>
                <c:pt idx="77">
                  <c:v>1599.4470635553726</c:v>
                </c:pt>
                <c:pt idx="78">
                  <c:v>1599.4470635553726</c:v>
                </c:pt>
                <c:pt idx="79">
                  <c:v>1599.4470635553726</c:v>
                </c:pt>
                <c:pt idx="80">
                  <c:v>1599.4470635553726</c:v>
                </c:pt>
                <c:pt idx="81">
                  <c:v>1599.4470635553726</c:v>
                </c:pt>
                <c:pt idx="82">
                  <c:v>1599.4470635553726</c:v>
                </c:pt>
                <c:pt idx="83">
                  <c:v>1599.4470635553726</c:v>
                </c:pt>
                <c:pt idx="84">
                  <c:v>1599.4470635553726</c:v>
                </c:pt>
                <c:pt idx="85">
                  <c:v>1599.4470635553726</c:v>
                </c:pt>
                <c:pt idx="86">
                  <c:v>1599.4470635553726</c:v>
                </c:pt>
                <c:pt idx="87">
                  <c:v>1599.4470635553726</c:v>
                </c:pt>
                <c:pt idx="88">
                  <c:v>1599.4470635553726</c:v>
                </c:pt>
                <c:pt idx="89">
                  <c:v>1599.4470635553726</c:v>
                </c:pt>
                <c:pt idx="90">
                  <c:v>1599.4470635553726</c:v>
                </c:pt>
                <c:pt idx="91">
                  <c:v>1599.4470635553726</c:v>
                </c:pt>
                <c:pt idx="92">
                  <c:v>1599.4470635553726</c:v>
                </c:pt>
                <c:pt idx="93">
                  <c:v>1599.4470635553726</c:v>
                </c:pt>
                <c:pt idx="94">
                  <c:v>1599.4470635553726</c:v>
                </c:pt>
                <c:pt idx="95">
                  <c:v>1599.4470635553726</c:v>
                </c:pt>
                <c:pt idx="96">
                  <c:v>1599.4470635553726</c:v>
                </c:pt>
                <c:pt idx="97">
                  <c:v>1599.4470635553726</c:v>
                </c:pt>
                <c:pt idx="98">
                  <c:v>1599.4470635553726</c:v>
                </c:pt>
                <c:pt idx="99">
                  <c:v>1599.4470635553726</c:v>
                </c:pt>
                <c:pt idx="100">
                  <c:v>1599.4470635553726</c:v>
                </c:pt>
                <c:pt idx="101">
                  <c:v>1599.4470635553726</c:v>
                </c:pt>
                <c:pt idx="102">
                  <c:v>1599.4470635553726</c:v>
                </c:pt>
                <c:pt idx="103">
                  <c:v>1599.4470635553726</c:v>
                </c:pt>
                <c:pt idx="104">
                  <c:v>1599.4470635553726</c:v>
                </c:pt>
                <c:pt idx="105">
                  <c:v>1599.4470635553726</c:v>
                </c:pt>
                <c:pt idx="106">
                  <c:v>1599.4470635553726</c:v>
                </c:pt>
                <c:pt idx="107">
                  <c:v>1599.4470635553726</c:v>
                </c:pt>
                <c:pt idx="108">
                  <c:v>1599.4470635553726</c:v>
                </c:pt>
                <c:pt idx="109">
                  <c:v>1599.4470635553726</c:v>
                </c:pt>
                <c:pt idx="110">
                  <c:v>1599.4470635553726</c:v>
                </c:pt>
                <c:pt idx="111">
                  <c:v>1599.4470635553726</c:v>
                </c:pt>
                <c:pt idx="112">
                  <c:v>1599.4470635553726</c:v>
                </c:pt>
                <c:pt idx="113">
                  <c:v>1599.4470635553726</c:v>
                </c:pt>
                <c:pt idx="114">
                  <c:v>1599.4470635553726</c:v>
                </c:pt>
                <c:pt idx="115">
                  <c:v>1599.4470635553726</c:v>
                </c:pt>
                <c:pt idx="116">
                  <c:v>1599.4470635553726</c:v>
                </c:pt>
                <c:pt idx="117">
                  <c:v>1599.4470635553726</c:v>
                </c:pt>
                <c:pt idx="118">
                  <c:v>1599.4470635553726</c:v>
                </c:pt>
                <c:pt idx="119">
                  <c:v>1599.4470635553726</c:v>
                </c:pt>
                <c:pt idx="120">
                  <c:v>1599.4470635553726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986-456C-8B1F-E454F97A7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NWP!$S$4</c:f>
              <c:strCache>
                <c:ptCount val="1"/>
                <c:pt idx="0">
                  <c:v>Average NWP (Short-Term)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NWP!$S$5:$S$125</c:f>
              <c:numCache>
                <c:formatCode>#,##0</c:formatCode>
                <c:ptCount val="121"/>
                <c:pt idx="0">
                  <c:v>41.783163265320873</c:v>
                </c:pt>
                <c:pt idx="1">
                  <c:v>44.876339285797144</c:v>
                </c:pt>
                <c:pt idx="2">
                  <c:v>40.288293650689994</c:v>
                </c:pt>
                <c:pt idx="3">
                  <c:v>32.542763157909214</c:v>
                </c:pt>
                <c:pt idx="4">
                  <c:v>42.327251552757971</c:v>
                </c:pt>
                <c:pt idx="5">
                  <c:v>28.082085253619354</c:v>
                </c:pt>
                <c:pt idx="6">
                  <c:v>41.002155172524141</c:v>
                </c:pt>
                <c:pt idx="7">
                  <c:v>34.432021103956821</c:v>
                </c:pt>
                <c:pt idx="8">
                  <c:v>43.477743271059417</c:v>
                </c:pt>
                <c:pt idx="9">
                  <c:v>43.431160714204005</c:v>
                </c:pt>
                <c:pt idx="10">
                  <c:v>31.858258928639582</c:v>
                </c:pt>
                <c:pt idx="11">
                  <c:v>41.853773584739628</c:v>
                </c:pt>
                <c:pt idx="12">
                  <c:v>49.445870535618752</c:v>
                </c:pt>
                <c:pt idx="13">
                  <c:v>35.282280219833332</c:v>
                </c:pt>
                <c:pt idx="14">
                  <c:v>39.135021865981635</c:v>
                </c:pt>
                <c:pt idx="15">
                  <c:v>46.687406014841059</c:v>
                </c:pt>
                <c:pt idx="16">
                  <c:v>34.913265306066073</c:v>
                </c:pt>
                <c:pt idx="17">
                  <c:v>31.420018797076839</c:v>
                </c:pt>
                <c:pt idx="18">
                  <c:v>127.21543040348847</c:v>
                </c:pt>
                <c:pt idx="19">
                  <c:v>39.800911854063827</c:v>
                </c:pt>
                <c:pt idx="20">
                  <c:v>24.829846938871427</c:v>
                </c:pt>
                <c:pt idx="21">
                  <c:v>47.404503105421732</c:v>
                </c:pt>
                <c:pt idx="22">
                  <c:v>41.75217490851923</c:v>
                </c:pt>
                <c:pt idx="23">
                  <c:v>33.544182621436086</c:v>
                </c:pt>
                <c:pt idx="24">
                  <c:v>31.380217996266232</c:v>
                </c:pt>
                <c:pt idx="25">
                  <c:v>43.15602678578</c:v>
                </c:pt>
                <c:pt idx="26">
                  <c:v>36.931547619003332</c:v>
                </c:pt>
                <c:pt idx="27">
                  <c:v>37.822568389148934</c:v>
                </c:pt>
                <c:pt idx="28">
                  <c:v>47.27813852789091</c:v>
                </c:pt>
                <c:pt idx="29">
                  <c:v>35.23119047609066</c:v>
                </c:pt>
                <c:pt idx="30">
                  <c:v>30.104478686719361</c:v>
                </c:pt>
                <c:pt idx="31">
                  <c:v>31.855442176912696</c:v>
                </c:pt>
                <c:pt idx="32">
                  <c:v>32.376930502010808</c:v>
                </c:pt>
                <c:pt idx="33">
                  <c:v>34.088169642929998</c:v>
                </c:pt>
                <c:pt idx="34">
                  <c:v>29.577499999954004</c:v>
                </c:pt>
                <c:pt idx="35">
                  <c:v>42.441348521986207</c:v>
                </c:pt>
                <c:pt idx="36">
                  <c:v>43.996869202315587</c:v>
                </c:pt>
                <c:pt idx="37">
                  <c:v>42.390262515247009</c:v>
                </c:pt>
                <c:pt idx="38">
                  <c:v>33.21927179966103</c:v>
                </c:pt>
                <c:pt idx="39">
                  <c:v>26.157280219653849</c:v>
                </c:pt>
                <c:pt idx="40">
                  <c:v>44.49352240893333</c:v>
                </c:pt>
                <c:pt idx="41">
                  <c:v>41.426071428739995</c:v>
                </c:pt>
                <c:pt idx="42">
                  <c:v>41.407784598299997</c:v>
                </c:pt>
                <c:pt idx="43">
                  <c:v>46.857326951272164</c:v>
                </c:pt>
                <c:pt idx="44">
                  <c:v>35.387244898020946</c:v>
                </c:pt>
                <c:pt idx="45">
                  <c:v>29.25711495535781</c:v>
                </c:pt>
                <c:pt idx="46">
                  <c:v>33.640873015819437</c:v>
                </c:pt>
                <c:pt idx="47">
                  <c:v>41.007936507925393</c:v>
                </c:pt>
                <c:pt idx="48">
                  <c:v>27.72023809533334</c:v>
                </c:pt>
                <c:pt idx="49">
                  <c:v>123.10841836757858</c:v>
                </c:pt>
                <c:pt idx="50">
                  <c:v>37.403826530601428</c:v>
                </c:pt>
                <c:pt idx="51">
                  <c:v>32.931653911665478</c:v>
                </c:pt>
                <c:pt idx="52">
                  <c:v>35.413924558535953</c:v>
                </c:pt>
                <c:pt idx="53">
                  <c:v>63.15066964286094</c:v>
                </c:pt>
                <c:pt idx="54">
                  <c:v>31.740327380902084</c:v>
                </c:pt>
                <c:pt idx="55">
                  <c:v>37.3498542274898</c:v>
                </c:pt>
                <c:pt idx="56">
                  <c:v>53.950808625415085</c:v>
                </c:pt>
                <c:pt idx="57">
                  <c:v>42.981925087198775</c:v>
                </c:pt>
                <c:pt idx="58">
                  <c:v>32.300803571445996</c:v>
                </c:pt>
                <c:pt idx="59">
                  <c:v>26.414835164902563</c:v>
                </c:pt>
                <c:pt idx="60">
                  <c:v>60.043389724196487</c:v>
                </c:pt>
                <c:pt idx="61">
                  <c:v>51.475583090587747</c:v>
                </c:pt>
                <c:pt idx="62">
                  <c:v>50.672353316371428</c:v>
                </c:pt>
                <c:pt idx="63">
                  <c:v>49.670238095186654</c:v>
                </c:pt>
                <c:pt idx="64">
                  <c:v>45.180620608867216</c:v>
                </c:pt>
                <c:pt idx="65">
                  <c:v>41.687131811282477</c:v>
                </c:pt>
                <c:pt idx="66">
                  <c:v>40.666346153612309</c:v>
                </c:pt>
                <c:pt idx="67">
                  <c:v>32.554687499908333</c:v>
                </c:pt>
                <c:pt idx="68">
                  <c:v>53.499474790145094</c:v>
                </c:pt>
                <c:pt idx="69">
                  <c:v>38.346520936258621</c:v>
                </c:pt>
                <c:pt idx="70">
                  <c:v>43.387687969832896</c:v>
                </c:pt>
                <c:pt idx="71">
                  <c:v>43.212139423032689</c:v>
                </c:pt>
                <c:pt idx="72">
                  <c:v>40.674107142763077</c:v>
                </c:pt>
                <c:pt idx="73">
                  <c:v>38.197310405593825</c:v>
                </c:pt>
                <c:pt idx="74">
                  <c:v>37.287253694550003</c:v>
                </c:pt>
                <c:pt idx="75">
                  <c:v>42.820714285618003</c:v>
                </c:pt>
                <c:pt idx="76">
                  <c:v>39.719345237999995</c:v>
                </c:pt>
                <c:pt idx="77">
                  <c:v>46.085622710506414</c:v>
                </c:pt>
                <c:pt idx="78">
                  <c:v>42.409956199503775</c:v>
                </c:pt>
                <c:pt idx="79">
                  <c:v>80.132248939298023</c:v>
                </c:pt>
                <c:pt idx="80">
                  <c:v>30.130429536599994</c:v>
                </c:pt>
                <c:pt idx="81">
                  <c:v>59.614035087670175</c:v>
                </c:pt>
                <c:pt idx="82">
                  <c:v>36.981960641387751</c:v>
                </c:pt>
                <c:pt idx="83">
                  <c:v>41.273363095404996</c:v>
                </c:pt>
                <c:pt idx="84">
                  <c:v>39.007792207794544</c:v>
                </c:pt>
                <c:pt idx="85">
                  <c:v>51.997932330862099</c:v>
                </c:pt>
                <c:pt idx="86">
                  <c:v>43.860472154897451</c:v>
                </c:pt>
                <c:pt idx="87">
                  <c:v>36.371763392870001</c:v>
                </c:pt>
                <c:pt idx="88">
                  <c:v>49.293118467129275</c:v>
                </c:pt>
                <c:pt idx="89">
                  <c:v>35.583957373343544</c:v>
                </c:pt>
                <c:pt idx="90">
                  <c:v>45.742997198850979</c:v>
                </c:pt>
                <c:pt idx="91">
                  <c:v>36.546715561258928</c:v>
                </c:pt>
                <c:pt idx="92">
                  <c:v>40.100288600160603</c:v>
                </c:pt>
                <c:pt idx="93">
                  <c:v>35.00236880462041</c:v>
                </c:pt>
                <c:pt idx="94">
                  <c:v>33.22502790171562</c:v>
                </c:pt>
                <c:pt idx="95">
                  <c:v>56.898416442554712</c:v>
                </c:pt>
                <c:pt idx="96">
                  <c:v>38.652568922407021</c:v>
                </c:pt>
                <c:pt idx="97">
                  <c:v>43.46630727766415</c:v>
                </c:pt>
                <c:pt idx="98">
                  <c:v>47.397412536551023</c:v>
                </c:pt>
                <c:pt idx="99">
                  <c:v>41.911249999772998</c:v>
                </c:pt>
                <c:pt idx="100">
                  <c:v>42.59506899369773</c:v>
                </c:pt>
                <c:pt idx="101">
                  <c:v>47.340485074811944</c:v>
                </c:pt>
                <c:pt idx="102">
                  <c:v>54.467987805036586</c:v>
                </c:pt>
                <c:pt idx="103">
                  <c:v>32.268105158574997</c:v>
                </c:pt>
                <c:pt idx="104">
                  <c:v>42.953027950556518</c:v>
                </c:pt>
                <c:pt idx="105">
                  <c:v>48.66454081632321</c:v>
                </c:pt>
                <c:pt idx="106">
                  <c:v>44.091543513928734</c:v>
                </c:pt>
                <c:pt idx="107">
                  <c:v>37.130522827583505</c:v>
                </c:pt>
                <c:pt idx="108">
                  <c:v>37.004209183441425</c:v>
                </c:pt>
                <c:pt idx="109">
                  <c:v>35.270776098798073</c:v>
                </c:pt>
                <c:pt idx="110">
                  <c:v>125.40658068787224</c:v>
                </c:pt>
                <c:pt idx="111">
                  <c:v>47.660076530714285</c:v>
                </c:pt>
                <c:pt idx="112">
                  <c:v>42.502335164916921</c:v>
                </c:pt>
                <c:pt idx="113">
                  <c:v>52.55347744360737</c:v>
                </c:pt>
                <c:pt idx="114">
                  <c:v>34.393521251465287</c:v>
                </c:pt>
                <c:pt idx="115">
                  <c:v>51.730254121196154</c:v>
                </c:pt>
                <c:pt idx="116">
                  <c:v>51.51056851333265</c:v>
                </c:pt>
                <c:pt idx="117">
                  <c:v>56.097591362334889</c:v>
                </c:pt>
                <c:pt idx="118">
                  <c:v>32.957457983217651</c:v>
                </c:pt>
                <c:pt idx="119">
                  <c:v>60.638157894914031</c:v>
                </c:pt>
                <c:pt idx="120">
                  <c:v>38.063627819549474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986-456C-8B1F-E454F97A73FD}"/>
            </c:ext>
          </c:extLst>
        </c:ser>
        <c:ser>
          <c:idx val="3"/>
          <c:order val="3"/>
          <c:tx>
            <c:strRef>
              <c:f>NWP!$T$4</c:f>
              <c:strCache>
                <c:ptCount val="1"/>
                <c:pt idx="0">
                  <c:v>Average NWP - 7 Day Average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NWP!$T$5:$T$125</c:f>
              <c:numCache>
                <c:formatCode>#,##0</c:formatCode>
                <c:ptCount val="121"/>
                <c:pt idx="6">
                  <c:v>38.700293048374093</c:v>
                </c:pt>
                <c:pt idx="7">
                  <c:v>37.650129882464952</c:v>
                </c:pt>
                <c:pt idx="8">
                  <c:v>37.450330451788133</c:v>
                </c:pt>
                <c:pt idx="9">
                  <c:v>37.899311460861561</c:v>
                </c:pt>
                <c:pt idx="10">
                  <c:v>37.801525142394475</c:v>
                </c:pt>
                <c:pt idx="11">
                  <c:v>37.733885432677553</c:v>
                </c:pt>
                <c:pt idx="12">
                  <c:v>40.785854758677473</c:v>
                </c:pt>
                <c:pt idx="13">
                  <c:v>39.968729765435931</c:v>
                </c:pt>
                <c:pt idx="14">
                  <c:v>40.64058701715377</c:v>
                </c:pt>
                <c:pt idx="15">
                  <c:v>41.099110266265427</c:v>
                </c:pt>
                <c:pt idx="16">
                  <c:v>39.88226806510287</c:v>
                </c:pt>
                <c:pt idx="17">
                  <c:v>39.819662332022475</c:v>
                </c:pt>
                <c:pt idx="18">
                  <c:v>52.014184734700883</c:v>
                </c:pt>
                <c:pt idx="19">
                  <c:v>50.636333494478741</c:v>
                </c:pt>
                <c:pt idx="20">
                  <c:v>49.143128740055616</c:v>
                </c:pt>
                <c:pt idx="21">
                  <c:v>50.324483202832774</c:v>
                </c:pt>
                <c:pt idx="22">
                  <c:v>49.619450187643942</c:v>
                </c:pt>
                <c:pt idx="23">
                  <c:v>49.423866946982521</c:v>
                </c:pt>
                <c:pt idx="24">
                  <c:v>49.418181118295294</c:v>
                </c:pt>
                <c:pt idx="25">
                  <c:v>37.409694887194078</c:v>
                </c:pt>
                <c:pt idx="26">
                  <c:v>36.999785710756861</c:v>
                </c:pt>
                <c:pt idx="27">
                  <c:v>38.855888775082221</c:v>
                </c:pt>
                <c:pt idx="28">
                  <c:v>38.837836692577817</c:v>
                </c:pt>
                <c:pt idx="29">
                  <c:v>37.906267487945165</c:v>
                </c:pt>
                <c:pt idx="30">
                  <c:v>37.414881211557066</c:v>
                </c:pt>
                <c:pt idx="31">
                  <c:v>37.482770380220835</c:v>
                </c:pt>
                <c:pt idx="32">
                  <c:v>35.942899482539531</c:v>
                </c:pt>
                <c:pt idx="33">
                  <c:v>35.536702628814773</c:v>
                </c:pt>
                <c:pt idx="34">
                  <c:v>34.358835716072633</c:v>
                </c:pt>
                <c:pt idx="35">
                  <c:v>33.667865715229105</c:v>
                </c:pt>
                <c:pt idx="36">
                  <c:v>34.920105533261236</c:v>
                </c:pt>
                <c:pt idx="37">
                  <c:v>36.675217508765186</c:v>
                </c:pt>
                <c:pt idx="38">
                  <c:v>36.870050312014946</c:v>
                </c:pt>
                <c:pt idx="39">
                  <c:v>35.981528843106808</c:v>
                </c:pt>
                <c:pt idx="40">
                  <c:v>37.468007809678724</c:v>
                </c:pt>
                <c:pt idx="41">
                  <c:v>39.16066087093386</c:v>
                </c:pt>
                <c:pt idx="42">
                  <c:v>39.01300888183583</c:v>
                </c:pt>
                <c:pt idx="43">
                  <c:v>39.421645703115338</c:v>
                </c:pt>
                <c:pt idx="44">
                  <c:v>38.42121461494019</c:v>
                </c:pt>
                <c:pt idx="45">
                  <c:v>37.85519220861115</c:v>
                </c:pt>
                <c:pt idx="46">
                  <c:v>38.924276893777673</c:v>
                </c:pt>
                <c:pt idx="47">
                  <c:v>38.426336050776534</c:v>
                </c:pt>
                <c:pt idx="48">
                  <c:v>36.468359860289873</c:v>
                </c:pt>
                <c:pt idx="49">
                  <c:v>48.139878970186814</c:v>
                </c:pt>
                <c:pt idx="50">
                  <c:v>46.789378910090988</c:v>
                </c:pt>
                <c:pt idx="51">
                  <c:v>46.43858019775449</c:v>
                </c:pt>
                <c:pt idx="52">
                  <c:v>47.318124426779939</c:v>
                </c:pt>
                <c:pt idx="53">
                  <c:v>51.533809659214448</c:v>
                </c:pt>
                <c:pt idx="54">
                  <c:v>50.209865498211116</c:v>
                </c:pt>
                <c:pt idx="55">
                  <c:v>51.585524945662037</c:v>
                </c:pt>
                <c:pt idx="56">
                  <c:v>41.705866411067248</c:v>
                </c:pt>
                <c:pt idx="57">
                  <c:v>42.502737633438301</c:v>
                </c:pt>
                <c:pt idx="58">
                  <c:v>42.412616156264093</c:v>
                </c:pt>
                <c:pt idx="59">
                  <c:v>41.127031957173607</c:v>
                </c:pt>
                <c:pt idx="60">
                  <c:v>40.683134825935831</c:v>
                </c:pt>
                <c:pt idx="61">
                  <c:v>43.502457070176646</c:v>
                </c:pt>
                <c:pt idx="62">
                  <c:v>45.405671225731162</c:v>
                </c:pt>
                <c:pt idx="63">
                  <c:v>44.794161149984241</c:v>
                </c:pt>
                <c:pt idx="64">
                  <c:v>45.108260510222586</c:v>
                </c:pt>
                <c:pt idx="65">
                  <c:v>46.449164544484937</c:v>
                </c:pt>
                <c:pt idx="66">
                  <c:v>48.485094685729187</c:v>
                </c:pt>
                <c:pt idx="67">
                  <c:v>44.558137225116596</c:v>
                </c:pt>
                <c:pt idx="68">
                  <c:v>44.847264610767645</c:v>
                </c:pt>
                <c:pt idx="69">
                  <c:v>43.086431413608679</c:v>
                </c:pt>
                <c:pt idx="70">
                  <c:v>42.188924252843847</c:v>
                </c:pt>
                <c:pt idx="71">
                  <c:v>41.907712654867488</c:v>
                </c:pt>
                <c:pt idx="72">
                  <c:v>41.762994845079</c:v>
                </c:pt>
                <c:pt idx="73">
                  <c:v>41.410275452504941</c:v>
                </c:pt>
                <c:pt idx="74">
                  <c:v>42.086356337453743</c:v>
                </c:pt>
                <c:pt idx="75">
                  <c:v>40.560819122521302</c:v>
                </c:pt>
                <c:pt idx="76">
                  <c:v>40.756936879912928</c:v>
                </c:pt>
                <c:pt idx="77">
                  <c:v>41.142356128580573</c:v>
                </c:pt>
                <c:pt idx="78">
                  <c:v>41.027758525219305</c:v>
                </c:pt>
                <c:pt idx="79">
                  <c:v>46.664635924724287</c:v>
                </c:pt>
                <c:pt idx="80">
                  <c:v>45.512224372010891</c:v>
                </c:pt>
                <c:pt idx="81">
                  <c:v>48.70176457102805</c:v>
                </c:pt>
                <c:pt idx="82">
                  <c:v>47.867656907566584</c:v>
                </c:pt>
                <c:pt idx="83">
                  <c:v>48.089659458624439</c:v>
                </c:pt>
                <c:pt idx="84">
                  <c:v>47.078540815379888</c:v>
                </c:pt>
                <c:pt idx="85">
                  <c:v>48.448251691288228</c:v>
                </c:pt>
                <c:pt idx="86">
                  <c:v>43.266569293516717</c:v>
                </c:pt>
                <c:pt idx="87">
                  <c:v>44.158188415840996</c:v>
                </c:pt>
                <c:pt idx="88">
                  <c:v>42.683771755763736</c:v>
                </c:pt>
                <c:pt idx="89">
                  <c:v>42.484057003185981</c:v>
                </c:pt>
                <c:pt idx="90">
                  <c:v>43.122576160821119</c:v>
                </c:pt>
                <c:pt idx="91">
                  <c:v>42.770993782744604</c:v>
                </c:pt>
                <c:pt idx="92">
                  <c:v>41.071330392644391</c:v>
                </c:pt>
                <c:pt idx="93">
                  <c:v>39.805887056890533</c:v>
                </c:pt>
                <c:pt idx="94">
                  <c:v>39.356353415297058</c:v>
                </c:pt>
                <c:pt idx="95">
                  <c:v>40.442824554643543</c:v>
                </c:pt>
                <c:pt idx="96">
                  <c:v>40.881197633081179</c:v>
                </c:pt>
                <c:pt idx="97">
                  <c:v>40.555956215768781</c:v>
                </c:pt>
                <c:pt idx="98">
                  <c:v>42.106055783667649</c:v>
                </c:pt>
                <c:pt idx="99">
                  <c:v>42.36476455504085</c:v>
                </c:pt>
                <c:pt idx="100">
                  <c:v>43.44943601062333</c:v>
                </c:pt>
                <c:pt idx="101">
                  <c:v>45.465929892494223</c:v>
                </c:pt>
                <c:pt idx="102">
                  <c:v>45.118725801420204</c:v>
                </c:pt>
                <c:pt idx="103">
                  <c:v>44.206659549444204</c:v>
                </c:pt>
                <c:pt idx="104">
                  <c:v>44.133333931285968</c:v>
                </c:pt>
                <c:pt idx="105">
                  <c:v>44.314352256967709</c:v>
                </c:pt>
                <c:pt idx="106">
                  <c:v>44.625822758989962</c:v>
                </c:pt>
                <c:pt idx="107">
                  <c:v>43.845173306687926</c:v>
                </c:pt>
                <c:pt idx="108">
                  <c:v>42.368562465063569</c:v>
                </c:pt>
                <c:pt idx="109">
                  <c:v>39.626103649886637</c:v>
                </c:pt>
                <c:pt idx="110">
                  <c:v>52.931600154071965</c:v>
                </c:pt>
                <c:pt idx="111">
                  <c:v>53.604035665523057</c:v>
                </c:pt>
                <c:pt idx="112">
                  <c:v>52.72372057246502</c:v>
                </c:pt>
                <c:pt idx="113">
                  <c:v>53.932568276704835</c:v>
                </c:pt>
                <c:pt idx="114">
                  <c:v>53.541568051545092</c:v>
                </c:pt>
                <c:pt idx="115">
                  <c:v>55.645288756938619</c:v>
                </c:pt>
                <c:pt idx="116">
                  <c:v>57.965259101872128</c:v>
                </c:pt>
                <c:pt idx="117">
                  <c:v>48.06397491250965</c:v>
                </c:pt>
                <c:pt idx="118">
                  <c:v>45.963600834295839</c:v>
                </c:pt>
                <c:pt idx="119">
                  <c:v>48.554432652866872</c:v>
                </c:pt>
                <c:pt idx="120">
                  <c:v>46.484454135144304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986-456C-8B1F-E454F97A7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60"/>
          <c:min val="1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PC Annual Direct: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NWP!$G$4</c:f>
              <c:strCache>
                <c:ptCount val="1"/>
                <c:pt idx="0">
                  <c:v>NWP (PC Annual Direct)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NWP!$G$5:$G$125</c:f>
              <c:numCache>
                <c:formatCode>#,##0</c:formatCode>
                <c:ptCount val="121"/>
                <c:pt idx="0">
                  <c:v>146147.37214266998</c:v>
                </c:pt>
                <c:pt idx="1">
                  <c:v>188988.20571401998</c:v>
                </c:pt>
                <c:pt idx="2">
                  <c:v>148805.66142843998</c:v>
                </c:pt>
                <c:pt idx="3">
                  <c:v>101090.44821437</c:v>
                </c:pt>
                <c:pt idx="4">
                  <c:v>124411.41821441001</c:v>
                </c:pt>
                <c:pt idx="5">
                  <c:v>126954.99535682997</c:v>
                </c:pt>
                <c:pt idx="6">
                  <c:v>123429.85392856998</c:v>
                </c:pt>
                <c:pt idx="7">
                  <c:v>160663.68428574994</c:v>
                </c:pt>
                <c:pt idx="8">
                  <c:v>205469.55392858002</c:v>
                </c:pt>
                <c:pt idx="9">
                  <c:v>145318.92321436998</c:v>
                </c:pt>
                <c:pt idx="10">
                  <c:v>113920.09142839002</c:v>
                </c:pt>
                <c:pt idx="11">
                  <c:v>195094.39392821997</c:v>
                </c:pt>
                <c:pt idx="12">
                  <c:v>158486.47142851999</c:v>
                </c:pt>
                <c:pt idx="13">
                  <c:v>189487.92285726001</c:v>
                </c:pt>
                <c:pt idx="14">
                  <c:v>274421.81857132999</c:v>
                </c:pt>
                <c:pt idx="15">
                  <c:v>170058.95071419998</c:v>
                </c:pt>
                <c:pt idx="16">
                  <c:v>148619.24999995003</c:v>
                </c:pt>
                <c:pt idx="17">
                  <c:v>140455.31892868</c:v>
                </c:pt>
                <c:pt idx="18">
                  <c:v>151917.2785712</c:v>
                </c:pt>
                <c:pt idx="19">
                  <c:v>148524.44892870999</c:v>
                </c:pt>
                <c:pt idx="20">
                  <c:v>133485.23178590002</c:v>
                </c:pt>
                <c:pt idx="21">
                  <c:v>122428.87499989</c:v>
                </c:pt>
                <c:pt idx="22">
                  <c:v>160883.32321419002</c:v>
                </c:pt>
                <c:pt idx="23">
                  <c:v>179137.06892872995</c:v>
                </c:pt>
                <c:pt idx="24">
                  <c:v>97712.679999930013</c:v>
                </c:pt>
                <c:pt idx="25">
                  <c:v>153877.26000008997</c:v>
                </c:pt>
                <c:pt idx="26">
                  <c:v>129952.20178537002</c:v>
                </c:pt>
                <c:pt idx="27">
                  <c:v>128082.39821449999</c:v>
                </c:pt>
                <c:pt idx="28">
                  <c:v>154536.94428562</c:v>
                </c:pt>
                <c:pt idx="29">
                  <c:v>161059.88678562999</c:v>
                </c:pt>
                <c:pt idx="30">
                  <c:v>124845.10571412</c:v>
                </c:pt>
                <c:pt idx="31">
                  <c:v>101491.92642896999</c:v>
                </c:pt>
                <c:pt idx="32">
                  <c:v>132145.33250011</c:v>
                </c:pt>
                <c:pt idx="33">
                  <c:v>138520.30535730999</c:v>
                </c:pt>
                <c:pt idx="34">
                  <c:v>122942.16464261001</c:v>
                </c:pt>
                <c:pt idx="35">
                  <c:v>149423.04214263998</c:v>
                </c:pt>
                <c:pt idx="36">
                  <c:v>183736.06071420002</c:v>
                </c:pt>
                <c:pt idx="37">
                  <c:v>146303.2200001</c:v>
                </c:pt>
                <c:pt idx="38">
                  <c:v>136662.86107156001</c:v>
                </c:pt>
                <c:pt idx="39">
                  <c:v>132090.57178600997</c:v>
                </c:pt>
                <c:pt idx="40">
                  <c:v>127052.82250021996</c:v>
                </c:pt>
                <c:pt idx="41">
                  <c:v>154319.04964267998</c:v>
                </c:pt>
                <c:pt idx="42">
                  <c:v>119280.63392873999</c:v>
                </c:pt>
                <c:pt idx="43">
                  <c:v>210552.10571384002</c:v>
                </c:pt>
                <c:pt idx="44">
                  <c:v>141070.87214302996</c:v>
                </c:pt>
                <c:pt idx="45">
                  <c:v>199494.75321459002</c:v>
                </c:pt>
                <c:pt idx="46">
                  <c:v>148604.71892844999</c:v>
                </c:pt>
                <c:pt idx="47">
                  <c:v>114509.66892875999</c:v>
                </c:pt>
                <c:pt idx="48">
                  <c:v>128064.19857112999</c:v>
                </c:pt>
                <c:pt idx="49">
                  <c:v>131786.67964295999</c:v>
                </c:pt>
                <c:pt idx="50">
                  <c:v>145086.35071459998</c:v>
                </c:pt>
                <c:pt idx="51">
                  <c:v>159245.29142867003</c:v>
                </c:pt>
                <c:pt idx="52">
                  <c:v>89471.625000139989</c:v>
                </c:pt>
                <c:pt idx="53">
                  <c:v>138416.81428597998</c:v>
                </c:pt>
                <c:pt idx="54">
                  <c:v>156469.30964314</c:v>
                </c:pt>
                <c:pt idx="55">
                  <c:v>108363.38178572</c:v>
                </c:pt>
                <c:pt idx="56">
                  <c:v>136284.67714297</c:v>
                </c:pt>
                <c:pt idx="57">
                  <c:v>153278.06142848</c:v>
                </c:pt>
                <c:pt idx="58">
                  <c:v>119081.61892871998</c:v>
                </c:pt>
                <c:pt idx="59">
                  <c:v>92945.467143069996</c:v>
                </c:pt>
                <c:pt idx="60">
                  <c:v>132841.02571405002</c:v>
                </c:pt>
                <c:pt idx="61">
                  <c:v>117931.5660717</c:v>
                </c:pt>
                <c:pt idx="62">
                  <c:v>116305.26464312999</c:v>
                </c:pt>
                <c:pt idx="63">
                  <c:v>126560.92000024</c:v>
                </c:pt>
                <c:pt idx="64">
                  <c:v>132276.09107140999</c:v>
                </c:pt>
                <c:pt idx="65">
                  <c:v>132376.89607131001</c:v>
                </c:pt>
                <c:pt idx="66">
                  <c:v>91271.756428620007</c:v>
                </c:pt>
                <c:pt idx="67">
                  <c:v>136376.65035722</c:v>
                </c:pt>
                <c:pt idx="68">
                  <c:v>120180.59392860001</c:v>
                </c:pt>
                <c:pt idx="69">
                  <c:v>147098.53000022002</c:v>
                </c:pt>
                <c:pt idx="70">
                  <c:v>132454.74428539001</c:v>
                </c:pt>
                <c:pt idx="71">
                  <c:v>160820.90428585</c:v>
                </c:pt>
                <c:pt idx="72">
                  <c:v>123410.65464275</c:v>
                </c:pt>
                <c:pt idx="73">
                  <c:v>109555.22535713</c:v>
                </c:pt>
                <c:pt idx="74">
                  <c:v>189883.37392889993</c:v>
                </c:pt>
                <c:pt idx="75">
                  <c:v>237958.28142851003</c:v>
                </c:pt>
                <c:pt idx="76">
                  <c:v>117353.90535726002</c:v>
                </c:pt>
                <c:pt idx="77">
                  <c:v>126918.43142857002</c:v>
                </c:pt>
                <c:pt idx="78">
                  <c:v>148427.58964262003</c:v>
                </c:pt>
                <c:pt idx="79">
                  <c:v>158435.76285728</c:v>
                </c:pt>
                <c:pt idx="80">
                  <c:v>110019.81999988</c:v>
                </c:pt>
                <c:pt idx="81">
                  <c:v>156986.34107149002</c:v>
                </c:pt>
                <c:pt idx="82">
                  <c:v>125332.48964294</c:v>
                </c:pt>
                <c:pt idx="83">
                  <c:v>109933.54321451999</c:v>
                </c:pt>
                <c:pt idx="84">
                  <c:v>133067.94071422998</c:v>
                </c:pt>
                <c:pt idx="85">
                  <c:v>163678.39392884003</c:v>
                </c:pt>
                <c:pt idx="86">
                  <c:v>108281.39392851002</c:v>
                </c:pt>
                <c:pt idx="87">
                  <c:v>75813.570000020001</c:v>
                </c:pt>
                <c:pt idx="88">
                  <c:v>147187.12714283998</c:v>
                </c:pt>
                <c:pt idx="89">
                  <c:v>129676.39428580001</c:v>
                </c:pt>
                <c:pt idx="90">
                  <c:v>97627.26178565</c:v>
                </c:pt>
                <c:pt idx="91">
                  <c:v>93786.262499930002</c:v>
                </c:pt>
                <c:pt idx="92">
                  <c:v>143150.60285748</c:v>
                </c:pt>
                <c:pt idx="93">
                  <c:v>94639.781428499991</c:v>
                </c:pt>
                <c:pt idx="94">
                  <c:v>73892.970714320007</c:v>
                </c:pt>
                <c:pt idx="95">
                  <c:v>104702.81642856001</c:v>
                </c:pt>
                <c:pt idx="96">
                  <c:v>127381.34214278999</c:v>
                </c:pt>
                <c:pt idx="97">
                  <c:v>110414.09892867004</c:v>
                </c:pt>
                <c:pt idx="98">
                  <c:v>127946.04357124001</c:v>
                </c:pt>
                <c:pt idx="99">
                  <c:v>167892.83714268001</c:v>
                </c:pt>
                <c:pt idx="100">
                  <c:v>106741.58321411</c:v>
                </c:pt>
                <c:pt idx="101">
                  <c:v>81861.197142949983</c:v>
                </c:pt>
                <c:pt idx="102">
                  <c:v>133375.38142860998</c:v>
                </c:pt>
                <c:pt idx="103">
                  <c:v>105414.02928572</c:v>
                </c:pt>
                <c:pt idx="104">
                  <c:v>100853.42821444999</c:v>
                </c:pt>
                <c:pt idx="105">
                  <c:v>119949.85249964998</c:v>
                </c:pt>
                <c:pt idx="106">
                  <c:v>222977.74785728005</c:v>
                </c:pt>
                <c:pt idx="107">
                  <c:v>101036.53928562001</c:v>
                </c:pt>
                <c:pt idx="108">
                  <c:v>102792.25357143997</c:v>
                </c:pt>
                <c:pt idx="109">
                  <c:v>132586.31357134</c:v>
                </c:pt>
                <c:pt idx="110">
                  <c:v>95174.589285260008</c:v>
                </c:pt>
                <c:pt idx="111">
                  <c:v>83946.67107163</c:v>
                </c:pt>
                <c:pt idx="112">
                  <c:v>93272.552857090021</c:v>
                </c:pt>
                <c:pt idx="113">
                  <c:v>132142.20392855001</c:v>
                </c:pt>
                <c:pt idx="114">
                  <c:v>104788.30535733001</c:v>
                </c:pt>
                <c:pt idx="115">
                  <c:v>94107.681428600015</c:v>
                </c:pt>
                <c:pt idx="116">
                  <c:v>132718.75142862002</c:v>
                </c:pt>
                <c:pt idx="117">
                  <c:v>119133.62285736001</c:v>
                </c:pt>
                <c:pt idx="118">
                  <c:v>103411.8357142</c:v>
                </c:pt>
                <c:pt idx="119">
                  <c:v>119779.64857112002</c:v>
                </c:pt>
                <c:pt idx="120">
                  <c:v>152976.82857121999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773-4C3E-BBCE-7ECB4A37E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NWP!$H$4</c:f>
              <c:strCache>
                <c:ptCount val="1"/>
                <c:pt idx="0">
                  <c:v>NWP - 7 Day Average (PC Annual Direct)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NWP!$H$5:$H$125</c:f>
              <c:numCache>
                <c:formatCode>#,##0</c:formatCode>
                <c:ptCount val="121"/>
                <c:pt idx="6">
                  <c:v>137118.27928561569</c:v>
                </c:pt>
                <c:pt idx="7">
                  <c:v>139192.03816319854</c:v>
                </c:pt>
                <c:pt idx="8">
                  <c:v>141546.51647956428</c:v>
                </c:pt>
                <c:pt idx="9">
                  <c:v>141048.41102041141</c:v>
                </c:pt>
                <c:pt idx="10">
                  <c:v>142881.21719384284</c:v>
                </c:pt>
                <c:pt idx="11">
                  <c:v>152978.78515295856</c:v>
                </c:pt>
                <c:pt idx="12">
                  <c:v>157483.28173462857</c:v>
                </c:pt>
                <c:pt idx="13">
                  <c:v>166920.14872444145</c:v>
                </c:pt>
                <c:pt idx="14">
                  <c:v>183171.31076523854</c:v>
                </c:pt>
                <c:pt idx="15">
                  <c:v>178112.65316318427</c:v>
                </c:pt>
                <c:pt idx="16">
                  <c:v>178584.12841826715</c:v>
                </c:pt>
                <c:pt idx="17">
                  <c:v>182374.87520402283</c:v>
                </c:pt>
                <c:pt idx="18">
                  <c:v>176206.71586730573</c:v>
                </c:pt>
                <c:pt idx="19">
                  <c:v>174783.5697959043</c:v>
                </c:pt>
                <c:pt idx="20">
                  <c:v>166783.18535713857</c:v>
                </c:pt>
                <c:pt idx="21">
                  <c:v>145069.90770407571</c:v>
                </c:pt>
                <c:pt idx="22">
                  <c:v>143759.10377550285</c:v>
                </c:pt>
                <c:pt idx="23">
                  <c:v>148118.79219390001</c:v>
                </c:pt>
                <c:pt idx="24">
                  <c:v>142012.70091836428</c:v>
                </c:pt>
                <c:pt idx="25">
                  <c:v>142292.69826534856</c:v>
                </c:pt>
                <c:pt idx="26">
                  <c:v>139639.52010201427</c:v>
                </c:pt>
                <c:pt idx="27">
                  <c:v>138867.68673467141</c:v>
                </c:pt>
                <c:pt idx="28">
                  <c:v>143454.55377549</c:v>
                </c:pt>
                <c:pt idx="29">
                  <c:v>143479.77714283855</c:v>
                </c:pt>
                <c:pt idx="30">
                  <c:v>135723.78239789428</c:v>
                </c:pt>
                <c:pt idx="31">
                  <c:v>136263.6747449</c:v>
                </c:pt>
                <c:pt idx="32">
                  <c:v>133159.11367347426</c:v>
                </c:pt>
                <c:pt idx="33">
                  <c:v>134383.12846946571</c:v>
                </c:pt>
                <c:pt idx="34">
                  <c:v>133648.80938776713</c:v>
                </c:pt>
                <c:pt idx="35">
                  <c:v>132918.25193877</c:v>
                </c:pt>
                <c:pt idx="36">
                  <c:v>136157.70535713714</c:v>
                </c:pt>
                <c:pt idx="37">
                  <c:v>139223.15025513427</c:v>
                </c:pt>
                <c:pt idx="38">
                  <c:v>144247.56948978998</c:v>
                </c:pt>
                <c:pt idx="39">
                  <c:v>144239.74653063287</c:v>
                </c:pt>
                <c:pt idx="40">
                  <c:v>142601.53469390571</c:v>
                </c:pt>
                <c:pt idx="41">
                  <c:v>147083.94683677281</c:v>
                </c:pt>
                <c:pt idx="42">
                  <c:v>142777.88852050141</c:v>
                </c:pt>
                <c:pt idx="43">
                  <c:v>146608.75209187853</c:v>
                </c:pt>
                <c:pt idx="44">
                  <c:v>145861.27382658285</c:v>
                </c:pt>
                <c:pt idx="45">
                  <c:v>154837.25841844428</c:v>
                </c:pt>
                <c:pt idx="46">
                  <c:v>157196.42229593568</c:v>
                </c:pt>
                <c:pt idx="47">
                  <c:v>155404.54321429858</c:v>
                </c:pt>
                <c:pt idx="48">
                  <c:v>151653.85020407714</c:v>
                </c:pt>
                <c:pt idx="49">
                  <c:v>153440.42816325143</c:v>
                </c:pt>
                <c:pt idx="50">
                  <c:v>144088.17744907428</c:v>
                </c:pt>
                <c:pt idx="51">
                  <c:v>146684.52306130857</c:v>
                </c:pt>
                <c:pt idx="52">
                  <c:v>130966.93331638713</c:v>
                </c:pt>
                <c:pt idx="53">
                  <c:v>129511.51836746284</c:v>
                </c:pt>
                <c:pt idx="54">
                  <c:v>135505.75275523143</c:v>
                </c:pt>
                <c:pt idx="55">
                  <c:v>132691.35035731568</c:v>
                </c:pt>
                <c:pt idx="56">
                  <c:v>133333.92142874573</c:v>
                </c:pt>
                <c:pt idx="57">
                  <c:v>134504.16581644287</c:v>
                </c:pt>
                <c:pt idx="58">
                  <c:v>128766.49831645</c:v>
                </c:pt>
                <c:pt idx="59">
                  <c:v>129262.76147972571</c:v>
                </c:pt>
                <c:pt idx="60">
                  <c:v>128466.22025516428</c:v>
                </c:pt>
                <c:pt idx="61">
                  <c:v>122960.82831638714</c:v>
                </c:pt>
                <c:pt idx="62">
                  <c:v>124095.38301030286</c:v>
                </c:pt>
                <c:pt idx="63">
                  <c:v>122706.2748470557</c:v>
                </c:pt>
                <c:pt idx="64">
                  <c:v>119705.99336747428</c:v>
                </c:pt>
                <c:pt idx="65">
                  <c:v>121605.31867355858</c:v>
                </c:pt>
                <c:pt idx="66">
                  <c:v>121366.21714292285</c:v>
                </c:pt>
                <c:pt idx="67">
                  <c:v>121871.30637766141</c:v>
                </c:pt>
                <c:pt idx="68">
                  <c:v>122192.59607150427</c:v>
                </c:pt>
                <c:pt idx="69">
                  <c:v>126591.63397966001</c:v>
                </c:pt>
                <c:pt idx="70">
                  <c:v>127433.60887753859</c:v>
                </c:pt>
                <c:pt idx="71">
                  <c:v>131511.43933674428</c:v>
                </c:pt>
                <c:pt idx="72">
                  <c:v>130230.54770409288</c:v>
                </c:pt>
                <c:pt idx="73">
                  <c:v>132842.47183673715</c:v>
                </c:pt>
                <c:pt idx="74">
                  <c:v>140486.28948983428</c:v>
                </c:pt>
                <c:pt idx="75">
                  <c:v>157311.67341839286</c:v>
                </c:pt>
                <c:pt idx="76">
                  <c:v>153062.44132654142</c:v>
                </c:pt>
                <c:pt idx="77">
                  <c:v>152271.53948985288</c:v>
                </c:pt>
                <c:pt idx="78">
                  <c:v>150501.06596939143</c:v>
                </c:pt>
                <c:pt idx="79">
                  <c:v>155504.65285718144</c:v>
                </c:pt>
                <c:pt idx="80">
                  <c:v>155571.02352043145</c:v>
                </c:pt>
                <c:pt idx="81">
                  <c:v>150871.44739794431</c:v>
                </c:pt>
                <c:pt idx="82">
                  <c:v>134782.04857143431</c:v>
                </c:pt>
                <c:pt idx="83">
                  <c:v>133721.99683675714</c:v>
                </c:pt>
                <c:pt idx="84">
                  <c:v>134600.49816327999</c:v>
                </c:pt>
                <c:pt idx="85">
                  <c:v>136779.18448988287</c:v>
                </c:pt>
                <c:pt idx="86">
                  <c:v>129614.27464291571</c:v>
                </c:pt>
                <c:pt idx="87">
                  <c:v>124727.66750007858</c:v>
                </c:pt>
                <c:pt idx="88">
                  <c:v>123327.7797959857</c:v>
                </c:pt>
                <c:pt idx="89">
                  <c:v>123948.33760210857</c:v>
                </c:pt>
                <c:pt idx="90">
                  <c:v>122190.29739798429</c:v>
                </c:pt>
                <c:pt idx="91">
                  <c:v>116578.62908165573</c:v>
                </c:pt>
                <c:pt idx="92">
                  <c:v>113646.08750003287</c:v>
                </c:pt>
                <c:pt idx="93">
                  <c:v>111697.28571431713</c:v>
                </c:pt>
                <c:pt idx="94">
                  <c:v>111422.91438778855</c:v>
                </c:pt>
                <c:pt idx="95">
                  <c:v>105353.72714289141</c:v>
                </c:pt>
                <c:pt idx="96">
                  <c:v>105025.86255103284</c:v>
                </c:pt>
                <c:pt idx="97">
                  <c:v>106852.55357146429</c:v>
                </c:pt>
                <c:pt idx="98">
                  <c:v>111732.52229593716</c:v>
                </c:pt>
                <c:pt idx="99">
                  <c:v>115267.12719382286</c:v>
                </c:pt>
                <c:pt idx="100">
                  <c:v>116995.95602033859</c:v>
                </c:pt>
                <c:pt idx="101">
                  <c:v>118134.27408157142</c:v>
                </c:pt>
                <c:pt idx="102">
                  <c:v>122230.3547958643</c:v>
                </c:pt>
                <c:pt idx="103">
                  <c:v>119092.16724485428</c:v>
                </c:pt>
                <c:pt idx="104">
                  <c:v>117726.35714282285</c:v>
                </c:pt>
                <c:pt idx="105">
                  <c:v>116584.04413259569</c:v>
                </c:pt>
                <c:pt idx="106">
                  <c:v>124453.31709182428</c:v>
                </c:pt>
                <c:pt idx="107">
                  <c:v>123638.31081632571</c:v>
                </c:pt>
                <c:pt idx="108">
                  <c:v>126628.46173468142</c:v>
                </c:pt>
                <c:pt idx="109">
                  <c:v>126515.73775507144</c:v>
                </c:pt>
                <c:pt idx="110">
                  <c:v>125052.96061214858</c:v>
                </c:pt>
                <c:pt idx="111">
                  <c:v>122637.70959174573</c:v>
                </c:pt>
                <c:pt idx="112">
                  <c:v>118826.66678566571</c:v>
                </c:pt>
                <c:pt idx="113">
                  <c:v>105850.16051013286</c:v>
                </c:pt>
                <c:pt idx="114">
                  <c:v>106386.12709180571</c:v>
                </c:pt>
                <c:pt idx="115">
                  <c:v>105145.47392854285</c:v>
                </c:pt>
                <c:pt idx="116">
                  <c:v>105164.39362244002</c:v>
                </c:pt>
                <c:pt idx="117">
                  <c:v>108587.11270416858</c:v>
                </c:pt>
                <c:pt idx="118">
                  <c:v>111367.85051025003</c:v>
                </c:pt>
                <c:pt idx="119">
                  <c:v>115154.57846939715</c:v>
                </c:pt>
                <c:pt idx="120">
                  <c:v>118130.95341835001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73-4C3E-BBCE-7ECB4A37E95C}"/>
            </c:ext>
          </c:extLst>
        </c:ser>
        <c:ser>
          <c:idx val="4"/>
          <c:order val="4"/>
          <c:tx>
            <c:strRef>
              <c:f>NWP!$K$4</c:f>
              <c:strCache>
                <c:ptCount val="1"/>
                <c:pt idx="0">
                  <c:v>Plan (PC Annual Direct)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NWP!$K$5:$K$125</c:f>
              <c:numCache>
                <c:formatCode>#,##0</c:formatCode>
                <c:ptCount val="121"/>
                <c:pt idx="0">
                  <c:v>143168.45166355453</c:v>
                </c:pt>
                <c:pt idx="1">
                  <c:v>143168.45166355453</c:v>
                </c:pt>
                <c:pt idx="2">
                  <c:v>143168.45166355453</c:v>
                </c:pt>
                <c:pt idx="3">
                  <c:v>143168.45166355453</c:v>
                </c:pt>
                <c:pt idx="4">
                  <c:v>143168.45166355453</c:v>
                </c:pt>
                <c:pt idx="5">
                  <c:v>143168.45166355453</c:v>
                </c:pt>
                <c:pt idx="6">
                  <c:v>143168.45166355453</c:v>
                </c:pt>
                <c:pt idx="7">
                  <c:v>143168.45166355453</c:v>
                </c:pt>
                <c:pt idx="8">
                  <c:v>143168.45166355453</c:v>
                </c:pt>
                <c:pt idx="9">
                  <c:v>143168.45166355453</c:v>
                </c:pt>
                <c:pt idx="10">
                  <c:v>143168.45166355453</c:v>
                </c:pt>
                <c:pt idx="11">
                  <c:v>143168.45166355453</c:v>
                </c:pt>
                <c:pt idx="12">
                  <c:v>143168.45166355453</c:v>
                </c:pt>
                <c:pt idx="13">
                  <c:v>143168.45166355453</c:v>
                </c:pt>
                <c:pt idx="14">
                  <c:v>144002.19072668548</c:v>
                </c:pt>
                <c:pt idx="15">
                  <c:v>144002.19072668548</c:v>
                </c:pt>
                <c:pt idx="16">
                  <c:v>144002.19072668548</c:v>
                </c:pt>
                <c:pt idx="17">
                  <c:v>144002.19072668548</c:v>
                </c:pt>
                <c:pt idx="18">
                  <c:v>144002.19072668548</c:v>
                </c:pt>
                <c:pt idx="19">
                  <c:v>144002.19072668548</c:v>
                </c:pt>
                <c:pt idx="20">
                  <c:v>144002.19072668548</c:v>
                </c:pt>
                <c:pt idx="21">
                  <c:v>144002.19072668548</c:v>
                </c:pt>
                <c:pt idx="22">
                  <c:v>144002.19072668548</c:v>
                </c:pt>
                <c:pt idx="23">
                  <c:v>144002.19072668548</c:v>
                </c:pt>
                <c:pt idx="24">
                  <c:v>144002.19072668548</c:v>
                </c:pt>
                <c:pt idx="25">
                  <c:v>144002.19072668548</c:v>
                </c:pt>
                <c:pt idx="26">
                  <c:v>144002.19072668548</c:v>
                </c:pt>
                <c:pt idx="27">
                  <c:v>144002.19072668548</c:v>
                </c:pt>
                <c:pt idx="28">
                  <c:v>144002.19072668548</c:v>
                </c:pt>
                <c:pt idx="29">
                  <c:v>144002.19072668548</c:v>
                </c:pt>
                <c:pt idx="30">
                  <c:v>144002.19072668548</c:v>
                </c:pt>
                <c:pt idx="31">
                  <c:v>144002.19072668548</c:v>
                </c:pt>
                <c:pt idx="32">
                  <c:v>144002.19072668548</c:v>
                </c:pt>
                <c:pt idx="33">
                  <c:v>144002.19072668548</c:v>
                </c:pt>
                <c:pt idx="34">
                  <c:v>144002.19072668548</c:v>
                </c:pt>
                <c:pt idx="35">
                  <c:v>144002.19072668548</c:v>
                </c:pt>
                <c:pt idx="36">
                  <c:v>144002.19072668548</c:v>
                </c:pt>
                <c:pt idx="37">
                  <c:v>144002.19072668548</c:v>
                </c:pt>
                <c:pt idx="38">
                  <c:v>144002.19072668548</c:v>
                </c:pt>
                <c:pt idx="39">
                  <c:v>144002.19072668548</c:v>
                </c:pt>
                <c:pt idx="40">
                  <c:v>144002.19072668548</c:v>
                </c:pt>
                <c:pt idx="41">
                  <c:v>144002.19072668548</c:v>
                </c:pt>
                <c:pt idx="42">
                  <c:v>144002.19072668548</c:v>
                </c:pt>
                <c:pt idx="43">
                  <c:v>144002.19072668548</c:v>
                </c:pt>
                <c:pt idx="44">
                  <c:v>144002.19072668548</c:v>
                </c:pt>
                <c:pt idx="45">
                  <c:v>146940.67594120422</c:v>
                </c:pt>
                <c:pt idx="46">
                  <c:v>146940.67594120422</c:v>
                </c:pt>
                <c:pt idx="47">
                  <c:v>146940.67594120422</c:v>
                </c:pt>
                <c:pt idx="48">
                  <c:v>146940.67594120422</c:v>
                </c:pt>
                <c:pt idx="49">
                  <c:v>146940.67594120422</c:v>
                </c:pt>
                <c:pt idx="50">
                  <c:v>146940.67594120422</c:v>
                </c:pt>
                <c:pt idx="51">
                  <c:v>146940.67594120422</c:v>
                </c:pt>
                <c:pt idx="52">
                  <c:v>146940.67594120422</c:v>
                </c:pt>
                <c:pt idx="53">
                  <c:v>146940.67594120422</c:v>
                </c:pt>
                <c:pt idx="54">
                  <c:v>146940.67594120422</c:v>
                </c:pt>
                <c:pt idx="55">
                  <c:v>146940.67594120422</c:v>
                </c:pt>
                <c:pt idx="56">
                  <c:v>146940.67594120422</c:v>
                </c:pt>
                <c:pt idx="57">
                  <c:v>146940.67594120422</c:v>
                </c:pt>
                <c:pt idx="58">
                  <c:v>146940.67594120422</c:v>
                </c:pt>
                <c:pt idx="59">
                  <c:v>146940.67594120422</c:v>
                </c:pt>
                <c:pt idx="60">
                  <c:v>146940.67594120422</c:v>
                </c:pt>
                <c:pt idx="61">
                  <c:v>146940.67594120422</c:v>
                </c:pt>
                <c:pt idx="62">
                  <c:v>146940.67594120422</c:v>
                </c:pt>
                <c:pt idx="63">
                  <c:v>146940.67594120422</c:v>
                </c:pt>
                <c:pt idx="64">
                  <c:v>146940.67594120422</c:v>
                </c:pt>
                <c:pt idx="65">
                  <c:v>146940.67594120422</c:v>
                </c:pt>
                <c:pt idx="66">
                  <c:v>146940.67594120422</c:v>
                </c:pt>
                <c:pt idx="67">
                  <c:v>146940.67594120422</c:v>
                </c:pt>
                <c:pt idx="68">
                  <c:v>146940.67594120422</c:v>
                </c:pt>
                <c:pt idx="69">
                  <c:v>146940.67594120422</c:v>
                </c:pt>
                <c:pt idx="70">
                  <c:v>146940.67594120422</c:v>
                </c:pt>
                <c:pt idx="71">
                  <c:v>146940.67594120422</c:v>
                </c:pt>
                <c:pt idx="72">
                  <c:v>146940.67594120422</c:v>
                </c:pt>
                <c:pt idx="73">
                  <c:v>146940.67594120422</c:v>
                </c:pt>
                <c:pt idx="74">
                  <c:v>146940.67594120422</c:v>
                </c:pt>
                <c:pt idx="75">
                  <c:v>151027.14087178677</c:v>
                </c:pt>
                <c:pt idx="76">
                  <c:v>151027.14087178677</c:v>
                </c:pt>
                <c:pt idx="77">
                  <c:v>151027.14087178677</c:v>
                </c:pt>
                <c:pt idx="78">
                  <c:v>151027.14087178677</c:v>
                </c:pt>
                <c:pt idx="79">
                  <c:v>151027.14087178677</c:v>
                </c:pt>
                <c:pt idx="80">
                  <c:v>151027.14087178677</c:v>
                </c:pt>
                <c:pt idx="81">
                  <c:v>151027.14087178677</c:v>
                </c:pt>
                <c:pt idx="82">
                  <c:v>151027.14087178677</c:v>
                </c:pt>
                <c:pt idx="83">
                  <c:v>151027.14087178677</c:v>
                </c:pt>
                <c:pt idx="84">
                  <c:v>151027.14087178677</c:v>
                </c:pt>
                <c:pt idx="85">
                  <c:v>151027.14087178677</c:v>
                </c:pt>
                <c:pt idx="86">
                  <c:v>151027.14087178677</c:v>
                </c:pt>
                <c:pt idx="87">
                  <c:v>151027.14087178677</c:v>
                </c:pt>
                <c:pt idx="88">
                  <c:v>151027.14087178677</c:v>
                </c:pt>
                <c:pt idx="89">
                  <c:v>151027.14087178677</c:v>
                </c:pt>
                <c:pt idx="90">
                  <c:v>151027.14087178677</c:v>
                </c:pt>
                <c:pt idx="91">
                  <c:v>151027.14087178677</c:v>
                </c:pt>
                <c:pt idx="92">
                  <c:v>151027.14087178677</c:v>
                </c:pt>
                <c:pt idx="93">
                  <c:v>151027.14087178677</c:v>
                </c:pt>
                <c:pt idx="94">
                  <c:v>151027.14087178677</c:v>
                </c:pt>
                <c:pt idx="95">
                  <c:v>151027.14087178677</c:v>
                </c:pt>
                <c:pt idx="96">
                  <c:v>151027.14087178677</c:v>
                </c:pt>
                <c:pt idx="97">
                  <c:v>151027.14087178677</c:v>
                </c:pt>
                <c:pt idx="98">
                  <c:v>151027.14087178677</c:v>
                </c:pt>
                <c:pt idx="99">
                  <c:v>151027.14087178677</c:v>
                </c:pt>
                <c:pt idx="100">
                  <c:v>151027.14087178677</c:v>
                </c:pt>
                <c:pt idx="101">
                  <c:v>151027.14087178677</c:v>
                </c:pt>
                <c:pt idx="102">
                  <c:v>151027.14087178677</c:v>
                </c:pt>
                <c:pt idx="103">
                  <c:v>151027.14087178677</c:v>
                </c:pt>
                <c:pt idx="104">
                  <c:v>151027.14087178677</c:v>
                </c:pt>
                <c:pt idx="105">
                  <c:v>151027.14087178677</c:v>
                </c:pt>
                <c:pt idx="106">
                  <c:v>155917.86923125098</c:v>
                </c:pt>
                <c:pt idx="107">
                  <c:v>155917.86923125098</c:v>
                </c:pt>
                <c:pt idx="108">
                  <c:v>155917.86923125098</c:v>
                </c:pt>
                <c:pt idx="109">
                  <c:v>155917.86923125098</c:v>
                </c:pt>
                <c:pt idx="110">
                  <c:v>155917.86923125098</c:v>
                </c:pt>
                <c:pt idx="111">
                  <c:v>155917.86923125098</c:v>
                </c:pt>
                <c:pt idx="112">
                  <c:v>155917.86923125098</c:v>
                </c:pt>
                <c:pt idx="113">
                  <c:v>155917.86923125098</c:v>
                </c:pt>
                <c:pt idx="114">
                  <c:v>155917.86923125098</c:v>
                </c:pt>
                <c:pt idx="115">
                  <c:v>155917.86923125098</c:v>
                </c:pt>
                <c:pt idx="116">
                  <c:v>155917.86923125098</c:v>
                </c:pt>
                <c:pt idx="117">
                  <c:v>155917.86923125098</c:v>
                </c:pt>
                <c:pt idx="118">
                  <c:v>155917.86923125098</c:v>
                </c:pt>
                <c:pt idx="119">
                  <c:v>155917.86923125098</c:v>
                </c:pt>
                <c:pt idx="120">
                  <c:v>155917.86923125098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73-4C3E-BBCE-7ECB4A37E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NWP!$I$4</c:f>
              <c:strCache>
                <c:ptCount val="1"/>
                <c:pt idx="0">
                  <c:v>Average NWP (PC Annual Direct)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NWP!$I$5:$I$125</c:f>
              <c:numCache>
                <c:formatCode>#,##0</c:formatCode>
                <c:ptCount val="121"/>
                <c:pt idx="0">
                  <c:v>1085.5472289501233</c:v>
                </c:pt>
                <c:pt idx="1">
                  <c:v>1089.1230119319537</c:v>
                </c:pt>
                <c:pt idx="2">
                  <c:v>1089.1567020912901</c:v>
                </c:pt>
                <c:pt idx="3">
                  <c:v>897.06344445277102</c:v>
                </c:pt>
                <c:pt idx="4">
                  <c:v>1031.0182464583627</c:v>
                </c:pt>
                <c:pt idx="5">
                  <c:v>986.85095203956689</c:v>
                </c:pt>
                <c:pt idx="6">
                  <c:v>990.15157544374404</c:v>
                </c:pt>
                <c:pt idx="7">
                  <c:v>1066.9209803268989</c:v>
                </c:pt>
                <c:pt idx="8">
                  <c:v>1067.533837924492</c:v>
                </c:pt>
                <c:pt idx="9">
                  <c:v>1048.3320217366563</c:v>
                </c:pt>
                <c:pt idx="10">
                  <c:v>951.94215591163072</c:v>
                </c:pt>
                <c:pt idx="11">
                  <c:v>1074.8921292996615</c:v>
                </c:pt>
                <c:pt idx="12">
                  <c:v>1073.7964447174893</c:v>
                </c:pt>
                <c:pt idx="13">
                  <c:v>1000.0447056246361</c:v>
                </c:pt>
                <c:pt idx="14">
                  <c:v>1011.6754583042153</c:v>
                </c:pt>
                <c:pt idx="15">
                  <c:v>1039.7935709089006</c:v>
                </c:pt>
                <c:pt idx="16">
                  <c:v>974.03623946871164</c:v>
                </c:pt>
                <c:pt idx="17">
                  <c:v>1043.2680384118803</c:v>
                </c:pt>
                <c:pt idx="18">
                  <c:v>1228.5051107090717</c:v>
                </c:pt>
                <c:pt idx="19">
                  <c:v>1056.2587455671776</c:v>
                </c:pt>
                <c:pt idx="20">
                  <c:v>1029.6303803997253</c:v>
                </c:pt>
                <c:pt idx="21">
                  <c:v>1096.1180183902129</c:v>
                </c:pt>
                <c:pt idx="22">
                  <c:v>1090.0358808205767</c:v>
                </c:pt>
                <c:pt idx="23">
                  <c:v>1102.0196547763455</c:v>
                </c:pt>
                <c:pt idx="24">
                  <c:v>960.59922966479871</c:v>
                </c:pt>
                <c:pt idx="25">
                  <c:v>1049.6598620484756</c:v>
                </c:pt>
                <c:pt idx="26">
                  <c:v>1026.0567978358781</c:v>
                </c:pt>
                <c:pt idx="27">
                  <c:v>1027.4741834507288</c:v>
                </c:pt>
                <c:pt idx="28">
                  <c:v>1019.4835284612072</c:v>
                </c:pt>
                <c:pt idx="29">
                  <c:v>1214.3034511100536</c:v>
                </c:pt>
                <c:pt idx="30">
                  <c:v>1107.8591749587169</c:v>
                </c:pt>
                <c:pt idx="31">
                  <c:v>1071.2710568408429</c:v>
                </c:pt>
                <c:pt idx="32">
                  <c:v>1077.3038140180263</c:v>
                </c:pt>
                <c:pt idx="33">
                  <c:v>1013.8748587075706</c:v>
                </c:pt>
                <c:pt idx="34">
                  <c:v>1081.4027880595684</c:v>
                </c:pt>
                <c:pt idx="35">
                  <c:v>1077.9391726730425</c:v>
                </c:pt>
                <c:pt idx="36">
                  <c:v>1109.8845187150903</c:v>
                </c:pt>
                <c:pt idx="37">
                  <c:v>997.99423074249569</c:v>
                </c:pt>
                <c:pt idx="38">
                  <c:v>958.30984956868167</c:v>
                </c:pt>
                <c:pt idx="39">
                  <c:v>1026.7709920046236</c:v>
                </c:pt>
                <c:pt idx="40">
                  <c:v>1011.1259421617452</c:v>
                </c:pt>
                <c:pt idx="41">
                  <c:v>1129.5109713249135</c:v>
                </c:pt>
                <c:pt idx="42">
                  <c:v>1087.3484361337169</c:v>
                </c:pt>
                <c:pt idx="43">
                  <c:v>1077.1966610148063</c:v>
                </c:pt>
                <c:pt idx="44">
                  <c:v>996.18612309997206</c:v>
                </c:pt>
                <c:pt idx="45">
                  <c:v>980.60203783296902</c:v>
                </c:pt>
                <c:pt idx="46">
                  <c:v>993.41982431124734</c:v>
                </c:pt>
                <c:pt idx="47">
                  <c:v>1114.7986012442434</c:v>
                </c:pt>
                <c:pt idx="48">
                  <c:v>1097.5728486235159</c:v>
                </c:pt>
                <c:pt idx="49">
                  <c:v>971.68184527227947</c:v>
                </c:pt>
                <c:pt idx="50">
                  <c:v>1093.8717262119753</c:v>
                </c:pt>
                <c:pt idx="51">
                  <c:v>1093.7176608811483</c:v>
                </c:pt>
                <c:pt idx="52">
                  <c:v>996.86029072508938</c:v>
                </c:pt>
                <c:pt idx="53">
                  <c:v>1147.0833078965293</c:v>
                </c:pt>
                <c:pt idx="54">
                  <c:v>1082.0632439972933</c:v>
                </c:pt>
                <c:pt idx="55">
                  <c:v>970.18824447363602</c:v>
                </c:pt>
                <c:pt idx="56">
                  <c:v>1067.649106194571</c:v>
                </c:pt>
                <c:pt idx="57">
                  <c:v>1155.6327443579733</c:v>
                </c:pt>
                <c:pt idx="58">
                  <c:v>1011.9386968660067</c:v>
                </c:pt>
                <c:pt idx="59">
                  <c:v>862.97047991169484</c:v>
                </c:pt>
                <c:pt idx="60">
                  <c:v>1128.8641829087401</c:v>
                </c:pt>
                <c:pt idx="61">
                  <c:v>1094.9588322900884</c:v>
                </c:pt>
                <c:pt idx="62">
                  <c:v>955.94085735849853</c:v>
                </c:pt>
                <c:pt idx="63">
                  <c:v>1153.714680290173</c:v>
                </c:pt>
                <c:pt idx="64">
                  <c:v>1044.4054088374633</c:v>
                </c:pt>
                <c:pt idx="65">
                  <c:v>1106.1714071588999</c:v>
                </c:pt>
                <c:pt idx="66">
                  <c:v>994.80981532283442</c:v>
                </c:pt>
                <c:pt idx="67">
                  <c:v>1139.5942623401509</c:v>
                </c:pt>
                <c:pt idx="68">
                  <c:v>1047.9196555837052</c:v>
                </c:pt>
                <c:pt idx="69">
                  <c:v>1117.4442942183916</c:v>
                </c:pt>
                <c:pt idx="70">
                  <c:v>1135.2019738621013</c:v>
                </c:pt>
                <c:pt idx="71">
                  <c:v>1054.0047055721222</c:v>
                </c:pt>
                <c:pt idx="72">
                  <c:v>1095.1300433571494</c:v>
                </c:pt>
                <c:pt idx="73">
                  <c:v>1036.3792570561345</c:v>
                </c:pt>
                <c:pt idx="74">
                  <c:v>1069.6911884514209</c:v>
                </c:pt>
                <c:pt idx="75">
                  <c:v>1051.1542421336601</c:v>
                </c:pt>
                <c:pt idx="76">
                  <c:v>1060.1469026389257</c:v>
                </c:pt>
                <c:pt idx="77">
                  <c:v>1167.588150775164</c:v>
                </c:pt>
                <c:pt idx="78">
                  <c:v>1040.8066974961187</c:v>
                </c:pt>
                <c:pt idx="79">
                  <c:v>1118.8100418147053</c:v>
                </c:pt>
                <c:pt idx="80">
                  <c:v>1012.1291032073038</c:v>
                </c:pt>
                <c:pt idx="81">
                  <c:v>1192.5577441208725</c:v>
                </c:pt>
                <c:pt idx="82">
                  <c:v>966.74468973829937</c:v>
                </c:pt>
                <c:pt idx="83">
                  <c:v>1102.3555844010286</c:v>
                </c:pt>
                <c:pt idx="84">
                  <c:v>1093.7173112808418</c:v>
                </c:pt>
                <c:pt idx="85">
                  <c:v>1198.015035341007</c:v>
                </c:pt>
                <c:pt idx="86">
                  <c:v>1119.3697967265316</c:v>
                </c:pt>
                <c:pt idx="87">
                  <c:v>826.32444604775083</c:v>
                </c:pt>
                <c:pt idx="88">
                  <c:v>1190.2539304692634</c:v>
                </c:pt>
                <c:pt idx="89">
                  <c:v>1040.2611849014654</c:v>
                </c:pt>
                <c:pt idx="90">
                  <c:v>1019.744464021958</c:v>
                </c:pt>
                <c:pt idx="91">
                  <c:v>1080.9645639615389</c:v>
                </c:pt>
                <c:pt idx="92">
                  <c:v>1196.1989478375635</c:v>
                </c:pt>
                <c:pt idx="93">
                  <c:v>1103.4858235514153</c:v>
                </c:pt>
                <c:pt idx="94">
                  <c:v>962.28536855950654</c:v>
                </c:pt>
                <c:pt idx="95">
                  <c:v>1093.6506408932721</c:v>
                </c:pt>
                <c:pt idx="96">
                  <c:v>1101.1318179433742</c:v>
                </c:pt>
                <c:pt idx="97">
                  <c:v>1153.3066079400585</c:v>
                </c:pt>
                <c:pt idx="98">
                  <c:v>1087.2673193848864</c:v>
                </c:pt>
                <c:pt idx="99">
                  <c:v>1202.5291514009944</c:v>
                </c:pt>
                <c:pt idx="100">
                  <c:v>938.90201156930323</c:v>
                </c:pt>
                <c:pt idx="101">
                  <c:v>1039.0644372080919</c:v>
                </c:pt>
                <c:pt idx="102">
                  <c:v>1105.3041099833174</c:v>
                </c:pt>
                <c:pt idx="103">
                  <c:v>1112.669771203897</c:v>
                </c:pt>
                <c:pt idx="104">
                  <c:v>1021.5201825192295</c:v>
                </c:pt>
                <c:pt idx="105">
                  <c:v>1002.3282088179822</c:v>
                </c:pt>
                <c:pt idx="106">
                  <c:v>1074.9534811611281</c:v>
                </c:pt>
                <c:pt idx="107">
                  <c:v>1113.3418922303517</c:v>
                </c:pt>
                <c:pt idx="108">
                  <c:v>1338.6318164886845</c:v>
                </c:pt>
                <c:pt idx="109">
                  <c:v>1242.5286138494814</c:v>
                </c:pt>
                <c:pt idx="110">
                  <c:v>1178.2229374632188</c:v>
                </c:pt>
                <c:pt idx="111">
                  <c:v>1153.1136135896122</c:v>
                </c:pt>
                <c:pt idx="112">
                  <c:v>1214.6596900207855</c:v>
                </c:pt>
                <c:pt idx="113">
                  <c:v>1183.0824281935763</c:v>
                </c:pt>
                <c:pt idx="114">
                  <c:v>1117.8317586618746</c:v>
                </c:pt>
                <c:pt idx="115">
                  <c:v>1025.7197718733682</c:v>
                </c:pt>
                <c:pt idx="116">
                  <c:v>1118.34759142385</c:v>
                </c:pt>
                <c:pt idx="117">
                  <c:v>1137.7229812072685</c:v>
                </c:pt>
                <c:pt idx="118">
                  <c:v>1127.1297191425599</c:v>
                </c:pt>
                <c:pt idx="119">
                  <c:v>1166.1040149167216</c:v>
                </c:pt>
                <c:pt idx="120">
                  <c:v>1111.5731491272757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773-4C3E-BBCE-7ECB4A37E95C}"/>
            </c:ext>
          </c:extLst>
        </c:ser>
        <c:ser>
          <c:idx val="3"/>
          <c:order val="3"/>
          <c:tx>
            <c:strRef>
              <c:f>NWP!$J$4</c:f>
              <c:strCache>
                <c:ptCount val="1"/>
                <c:pt idx="0">
                  <c:v>7 Day Average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NWP!$J$5:$J$125</c:f>
              <c:numCache>
                <c:formatCode>#,##0</c:formatCode>
                <c:ptCount val="121"/>
                <c:pt idx="6">
                  <c:v>1024.1301659096875</c:v>
                </c:pt>
                <c:pt idx="7">
                  <c:v>1021.4692732492268</c:v>
                </c:pt>
                <c:pt idx="8">
                  <c:v>1018.3851055338752</c:v>
                </c:pt>
                <c:pt idx="9">
                  <c:v>1012.5530083403561</c:v>
                </c:pt>
                <c:pt idx="10">
                  <c:v>1020.3928242630502</c:v>
                </c:pt>
                <c:pt idx="11">
                  <c:v>1026.6605218118073</c:v>
                </c:pt>
                <c:pt idx="12">
                  <c:v>1039.0813064800818</c:v>
                </c:pt>
                <c:pt idx="13">
                  <c:v>1040.4946107916378</c:v>
                </c:pt>
                <c:pt idx="14">
                  <c:v>1032.6023933598258</c:v>
                </c:pt>
                <c:pt idx="15">
                  <c:v>1028.6394980718844</c:v>
                </c:pt>
                <c:pt idx="16">
                  <c:v>1018.0258148907494</c:v>
                </c:pt>
                <c:pt idx="17">
                  <c:v>1031.0723695336421</c:v>
                </c:pt>
                <c:pt idx="18">
                  <c:v>1053.0170811635578</c:v>
                </c:pt>
                <c:pt idx="19">
                  <c:v>1050.511695570656</c:v>
                </c:pt>
                <c:pt idx="20">
                  <c:v>1054.7382205385261</c:v>
                </c:pt>
                <c:pt idx="21">
                  <c:v>1066.8014434079544</c:v>
                </c:pt>
                <c:pt idx="22">
                  <c:v>1073.9789162524794</c:v>
                </c:pt>
                <c:pt idx="23">
                  <c:v>1092.2622612964271</c:v>
                </c:pt>
                <c:pt idx="24">
                  <c:v>1080.4524314754156</c:v>
                </c:pt>
                <c:pt idx="25">
                  <c:v>1054.9031102381875</c:v>
                </c:pt>
                <c:pt idx="26">
                  <c:v>1050.5885462765732</c:v>
                </c:pt>
                <c:pt idx="27">
                  <c:v>1050.2805181410024</c:v>
                </c:pt>
                <c:pt idx="28">
                  <c:v>1039.3327338654301</c:v>
                </c:pt>
                <c:pt idx="29">
                  <c:v>1057.0852439067839</c:v>
                </c:pt>
                <c:pt idx="30">
                  <c:v>1057.919461075694</c:v>
                </c:pt>
                <c:pt idx="31">
                  <c:v>1073.7297221008432</c:v>
                </c:pt>
                <c:pt idx="32">
                  <c:v>1077.6788580964935</c:v>
                </c:pt>
                <c:pt idx="33">
                  <c:v>1075.9385810781637</c:v>
                </c:pt>
                <c:pt idx="34">
                  <c:v>1083.6426674508552</c:v>
                </c:pt>
                <c:pt idx="35">
                  <c:v>1091.9934737668316</c:v>
                </c:pt>
                <c:pt idx="36">
                  <c:v>1077.0764834246941</c:v>
                </c:pt>
                <c:pt idx="37">
                  <c:v>1061.3814913938052</c:v>
                </c:pt>
                <c:pt idx="38">
                  <c:v>1045.2441760692107</c:v>
                </c:pt>
                <c:pt idx="39">
                  <c:v>1038.0252014958676</c:v>
                </c:pt>
                <c:pt idx="40">
                  <c:v>1037.6324991321783</c:v>
                </c:pt>
                <c:pt idx="41">
                  <c:v>1044.5050967415132</c:v>
                </c:pt>
                <c:pt idx="42">
                  <c:v>1045.8492772358954</c:v>
                </c:pt>
                <c:pt idx="43">
                  <c:v>1041.1795832787118</c:v>
                </c:pt>
                <c:pt idx="44">
                  <c:v>1040.9212821869228</c:v>
                </c:pt>
                <c:pt idx="45">
                  <c:v>1044.1058805103926</c:v>
                </c:pt>
                <c:pt idx="46">
                  <c:v>1039.3414279827671</c:v>
                </c:pt>
                <c:pt idx="47">
                  <c:v>1054.1518078516954</c:v>
                </c:pt>
                <c:pt idx="48">
                  <c:v>1049.5892188943531</c:v>
                </c:pt>
                <c:pt idx="49">
                  <c:v>1033.0654201998618</c:v>
                </c:pt>
                <c:pt idx="50">
                  <c:v>1035.4475723708861</c:v>
                </c:pt>
                <c:pt idx="51">
                  <c:v>1049.3806491967682</c:v>
                </c:pt>
                <c:pt idx="52">
                  <c:v>1051.7032567527856</c:v>
                </c:pt>
                <c:pt idx="53">
                  <c:v>1073.6551829792545</c:v>
                </c:pt>
                <c:pt idx="54">
                  <c:v>1068.9787033725472</c:v>
                </c:pt>
                <c:pt idx="55">
                  <c:v>1050.7809027797073</c:v>
                </c:pt>
                <c:pt idx="56">
                  <c:v>1064.4905114828919</c:v>
                </c:pt>
                <c:pt idx="57">
                  <c:v>1073.313514075177</c:v>
                </c:pt>
                <c:pt idx="58">
                  <c:v>1061.6308049301567</c:v>
                </c:pt>
                <c:pt idx="59">
                  <c:v>1042.5036890996721</c:v>
                </c:pt>
                <c:pt idx="60">
                  <c:v>1039.9009569585592</c:v>
                </c:pt>
                <c:pt idx="61">
                  <c:v>1041.7431838575301</c:v>
                </c:pt>
                <c:pt idx="62">
                  <c:v>1039.7078428410819</c:v>
                </c:pt>
                <c:pt idx="63">
                  <c:v>1052.0029248547394</c:v>
                </c:pt>
                <c:pt idx="64">
                  <c:v>1036.1133054946663</c:v>
                </c:pt>
                <c:pt idx="65">
                  <c:v>1049.5751212507942</c:v>
                </c:pt>
                <c:pt idx="66">
                  <c:v>1068.409312023814</c:v>
                </c:pt>
                <c:pt idx="67">
                  <c:v>1069.9421805140153</c:v>
                </c:pt>
                <c:pt idx="68">
                  <c:v>1063.2222981273894</c:v>
                </c:pt>
                <c:pt idx="69">
                  <c:v>1086.2942176788026</c:v>
                </c:pt>
                <c:pt idx="70">
                  <c:v>1083.6495453319351</c:v>
                </c:pt>
                <c:pt idx="71">
                  <c:v>1085.0208734368864</c:v>
                </c:pt>
                <c:pt idx="72">
                  <c:v>1083.4435357509221</c:v>
                </c:pt>
                <c:pt idx="73">
                  <c:v>1089.3820274271079</c:v>
                </c:pt>
                <c:pt idx="74">
                  <c:v>1079.3958740144321</c:v>
                </c:pt>
                <c:pt idx="75">
                  <c:v>1079.8579578072829</c:v>
                </c:pt>
                <c:pt idx="76">
                  <c:v>1071.6726161530735</c:v>
                </c:pt>
                <c:pt idx="77">
                  <c:v>1076.2992128549395</c:v>
                </c:pt>
                <c:pt idx="78">
                  <c:v>1074.4137831297962</c:v>
                </c:pt>
                <c:pt idx="79">
                  <c:v>1077.7966400523042</c:v>
                </c:pt>
                <c:pt idx="80">
                  <c:v>1074.3323323596139</c:v>
                </c:pt>
                <c:pt idx="81">
                  <c:v>1091.88469745525</c:v>
                </c:pt>
                <c:pt idx="82">
                  <c:v>1079.8261899701986</c:v>
                </c:pt>
                <c:pt idx="83">
                  <c:v>1085.8560016504991</c:v>
                </c:pt>
                <c:pt idx="84">
                  <c:v>1075.3030245798816</c:v>
                </c:pt>
                <c:pt idx="85">
                  <c:v>1097.7613585577228</c:v>
                </c:pt>
                <c:pt idx="86">
                  <c:v>1097.8413235451264</c:v>
                </c:pt>
                <c:pt idx="87">
                  <c:v>1071.2978010937618</c:v>
                </c:pt>
                <c:pt idx="88">
                  <c:v>1070.9686848578176</c:v>
                </c:pt>
                <c:pt idx="89">
                  <c:v>1081.4710413096984</c:v>
                </c:pt>
                <c:pt idx="90">
                  <c:v>1069.669452684117</c:v>
                </c:pt>
                <c:pt idx="91">
                  <c:v>1067.8476316385024</c:v>
                </c:pt>
                <c:pt idx="92">
                  <c:v>1067.5881905665817</c:v>
                </c:pt>
                <c:pt idx="93">
                  <c:v>1065.3190515415649</c:v>
                </c:pt>
                <c:pt idx="94">
                  <c:v>1084.7420404718157</c:v>
                </c:pt>
                <c:pt idx="95">
                  <c:v>1070.9415705323884</c:v>
                </c:pt>
                <c:pt idx="96">
                  <c:v>1079.6373752526613</c:v>
                </c:pt>
                <c:pt idx="97">
                  <c:v>1098.7176815266755</c:v>
                </c:pt>
                <c:pt idx="98">
                  <c:v>1099.6180751585823</c:v>
                </c:pt>
                <c:pt idx="99">
                  <c:v>1100.5223899533582</c:v>
                </c:pt>
                <c:pt idx="100">
                  <c:v>1077.0104168130565</c:v>
                </c:pt>
                <c:pt idx="101">
                  <c:v>1087.9788551914257</c:v>
                </c:pt>
                <c:pt idx="102">
                  <c:v>1089.6436364900037</c:v>
                </c:pt>
                <c:pt idx="103">
                  <c:v>1091.2919155272211</c:v>
                </c:pt>
                <c:pt idx="104">
                  <c:v>1072.4652833242458</c:v>
                </c:pt>
                <c:pt idx="105">
                  <c:v>1060.3311246718308</c:v>
                </c:pt>
                <c:pt idx="106">
                  <c:v>1042.1060289232785</c:v>
                </c:pt>
                <c:pt idx="107">
                  <c:v>1067.026011874857</c:v>
                </c:pt>
                <c:pt idx="108">
                  <c:v>1109.8213517720844</c:v>
                </c:pt>
                <c:pt idx="109">
                  <c:v>1129.4248523243934</c:v>
                </c:pt>
                <c:pt idx="110">
                  <c:v>1138.7895903614394</c:v>
                </c:pt>
                <c:pt idx="111">
                  <c:v>1157.5886519429228</c:v>
                </c:pt>
                <c:pt idx="112">
                  <c:v>1187.9217206861802</c:v>
                </c:pt>
                <c:pt idx="113">
                  <c:v>1203.3687131193872</c:v>
                </c:pt>
                <c:pt idx="114">
                  <c:v>1204.0101226096049</c:v>
                </c:pt>
                <c:pt idx="115">
                  <c:v>1159.3084019502737</c:v>
                </c:pt>
                <c:pt idx="116">
                  <c:v>1141.5682558894694</c:v>
                </c:pt>
                <c:pt idx="117">
                  <c:v>1135.7825478529051</c:v>
                </c:pt>
                <c:pt idx="118">
                  <c:v>1132.0705629318975</c:v>
                </c:pt>
                <c:pt idx="119">
                  <c:v>1125.1340379170313</c:v>
                </c:pt>
                <c:pt idx="120">
                  <c:v>1114.9184266218456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73-4C3E-BBCE-7ECB4A37E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300"/>
          <c:min val="9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PC Annual Broker: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NWP!$L$4</c:f>
              <c:strCache>
                <c:ptCount val="1"/>
                <c:pt idx="0">
                  <c:v>NWP (PC Annual Broker)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NWP!$L$5:$L$125</c:f>
              <c:numCache>
                <c:formatCode>#,##0</c:formatCode>
                <c:ptCount val="121"/>
                <c:pt idx="0">
                  <c:v>53520.178571349999</c:v>
                </c:pt>
                <c:pt idx="1">
                  <c:v>38031.84821412</c:v>
                </c:pt>
                <c:pt idx="2">
                  <c:v>45920.187499860003</c:v>
                </c:pt>
                <c:pt idx="3">
                  <c:v>53046.758928640003</c:v>
                </c:pt>
                <c:pt idx="4">
                  <c:v>18718.758928619998</c:v>
                </c:pt>
                <c:pt idx="5">
                  <c:v>42168.625000029999</c:v>
                </c:pt>
                <c:pt idx="6">
                  <c:v>29914.107142820001</c:v>
                </c:pt>
                <c:pt idx="7">
                  <c:v>26019.06249996</c:v>
                </c:pt>
                <c:pt idx="8">
                  <c:v>66038.008928290001</c:v>
                </c:pt>
                <c:pt idx="9">
                  <c:v>50607.741071520002</c:v>
                </c:pt>
                <c:pt idx="10">
                  <c:v>35249.919643070003</c:v>
                </c:pt>
                <c:pt idx="11">
                  <c:v>53445.205357259998</c:v>
                </c:pt>
                <c:pt idx="12">
                  <c:v>41987.151785629998</c:v>
                </c:pt>
                <c:pt idx="13">
                  <c:v>27370.392857129998</c:v>
                </c:pt>
                <c:pt idx="14">
                  <c:v>86293.080356959996</c:v>
                </c:pt>
                <c:pt idx="15">
                  <c:v>70234.785714500002</c:v>
                </c:pt>
                <c:pt idx="16">
                  <c:v>45030.321428650001</c:v>
                </c:pt>
                <c:pt idx="17">
                  <c:v>40964.696428460004</c:v>
                </c:pt>
                <c:pt idx="18">
                  <c:v>29125.258928759999</c:v>
                </c:pt>
                <c:pt idx="19">
                  <c:v>55838.991071169999</c:v>
                </c:pt>
                <c:pt idx="20">
                  <c:v>35946.303571320001</c:v>
                </c:pt>
                <c:pt idx="21">
                  <c:v>49406.544643120003</c:v>
                </c:pt>
                <c:pt idx="22">
                  <c:v>44070.571428540003</c:v>
                </c:pt>
                <c:pt idx="23">
                  <c:v>75243.544642890003</c:v>
                </c:pt>
                <c:pt idx="24">
                  <c:v>39534.080356990002</c:v>
                </c:pt>
                <c:pt idx="25">
                  <c:v>59978.3571428</c:v>
                </c:pt>
                <c:pt idx="26">
                  <c:v>66913.39285715</c:v>
                </c:pt>
                <c:pt idx="27">
                  <c:v>28201.87499996</c:v>
                </c:pt>
                <c:pt idx="28">
                  <c:v>80793.366071509998</c:v>
                </c:pt>
                <c:pt idx="29">
                  <c:v>64734.276785670001</c:v>
                </c:pt>
                <c:pt idx="30">
                  <c:v>57781.705356799997</c:v>
                </c:pt>
                <c:pt idx="31">
                  <c:v>35941.107142870002</c:v>
                </c:pt>
                <c:pt idx="32">
                  <c:v>63380.482142790002</c:v>
                </c:pt>
                <c:pt idx="33">
                  <c:v>48341.035714539998</c:v>
                </c:pt>
                <c:pt idx="34">
                  <c:v>45241.616071500001</c:v>
                </c:pt>
                <c:pt idx="35">
                  <c:v>65938.214285830007</c:v>
                </c:pt>
                <c:pt idx="36">
                  <c:v>75352.821428650001</c:v>
                </c:pt>
                <c:pt idx="37">
                  <c:v>52492.7589286</c:v>
                </c:pt>
                <c:pt idx="38">
                  <c:v>43463.955356979997</c:v>
                </c:pt>
                <c:pt idx="39">
                  <c:v>61980.374999990003</c:v>
                </c:pt>
                <c:pt idx="40">
                  <c:v>44826.223214220001</c:v>
                </c:pt>
                <c:pt idx="41">
                  <c:v>49598.937499810003</c:v>
                </c:pt>
                <c:pt idx="42">
                  <c:v>47137.875000070002</c:v>
                </c:pt>
                <c:pt idx="43">
                  <c:v>90834.312500240005</c:v>
                </c:pt>
                <c:pt idx="44">
                  <c:v>53298.071428720003</c:v>
                </c:pt>
                <c:pt idx="45">
                  <c:v>70298.294642840003</c:v>
                </c:pt>
                <c:pt idx="46">
                  <c:v>71409.964285519993</c:v>
                </c:pt>
                <c:pt idx="47">
                  <c:v>41853.812499979998</c:v>
                </c:pt>
                <c:pt idx="48">
                  <c:v>35237.49999977</c:v>
                </c:pt>
                <c:pt idx="49">
                  <c:v>68241.223214330006</c:v>
                </c:pt>
                <c:pt idx="50">
                  <c:v>82058.026785719994</c:v>
                </c:pt>
                <c:pt idx="51">
                  <c:v>59557.32142878</c:v>
                </c:pt>
                <c:pt idx="52">
                  <c:v>41268.70535715</c:v>
                </c:pt>
                <c:pt idx="53">
                  <c:v>71840.839285730006</c:v>
                </c:pt>
                <c:pt idx="54">
                  <c:v>57572.794642869994</c:v>
                </c:pt>
                <c:pt idx="55">
                  <c:v>46362.23214272</c:v>
                </c:pt>
                <c:pt idx="56">
                  <c:v>65738.660714019992</c:v>
                </c:pt>
                <c:pt idx="57">
                  <c:v>56573.919642731002</c:v>
                </c:pt>
                <c:pt idx="58">
                  <c:v>46427.169642859997</c:v>
                </c:pt>
                <c:pt idx="59">
                  <c:v>37775.473214420002</c:v>
                </c:pt>
                <c:pt idx="60">
                  <c:v>68026.062499990003</c:v>
                </c:pt>
                <c:pt idx="61">
                  <c:v>42346.866071500001</c:v>
                </c:pt>
                <c:pt idx="62">
                  <c:v>35216.910714329999</c:v>
                </c:pt>
                <c:pt idx="63">
                  <c:v>43179.508928570001</c:v>
                </c:pt>
                <c:pt idx="64">
                  <c:v>50276.714285659997</c:v>
                </c:pt>
                <c:pt idx="65">
                  <c:v>39591.133928509997</c:v>
                </c:pt>
                <c:pt idx="66">
                  <c:v>32242.071428610001</c:v>
                </c:pt>
                <c:pt idx="67">
                  <c:v>39536.3571429</c:v>
                </c:pt>
                <c:pt idx="68">
                  <c:v>59841.839285770002</c:v>
                </c:pt>
                <c:pt idx="69">
                  <c:v>27109.24107149</c:v>
                </c:pt>
                <c:pt idx="70">
                  <c:v>66267.276785759997</c:v>
                </c:pt>
                <c:pt idx="71">
                  <c:v>71074.616071010008</c:v>
                </c:pt>
                <c:pt idx="72">
                  <c:v>53616.499999779997</c:v>
                </c:pt>
                <c:pt idx="73">
                  <c:v>44995.598214260004</c:v>
                </c:pt>
                <c:pt idx="74">
                  <c:v>68107.258928490002</c:v>
                </c:pt>
                <c:pt idx="75">
                  <c:v>76459.937499770007</c:v>
                </c:pt>
                <c:pt idx="76">
                  <c:v>26160.59821412</c:v>
                </c:pt>
                <c:pt idx="77">
                  <c:v>60096.651785829999</c:v>
                </c:pt>
                <c:pt idx="78">
                  <c:v>68049.928571269993</c:v>
                </c:pt>
                <c:pt idx="79">
                  <c:v>65417.839285770002</c:v>
                </c:pt>
                <c:pt idx="80">
                  <c:v>38522.38392855</c:v>
                </c:pt>
                <c:pt idx="81">
                  <c:v>73052.160714290003</c:v>
                </c:pt>
                <c:pt idx="82">
                  <c:v>29383.187500029999</c:v>
                </c:pt>
                <c:pt idx="83">
                  <c:v>26580.303571469998</c:v>
                </c:pt>
                <c:pt idx="84">
                  <c:v>80926.392856899998</c:v>
                </c:pt>
                <c:pt idx="85">
                  <c:v>68940.187499870008</c:v>
                </c:pt>
                <c:pt idx="86">
                  <c:v>43217.008928830001</c:v>
                </c:pt>
                <c:pt idx="87">
                  <c:v>37622.366071310003</c:v>
                </c:pt>
                <c:pt idx="88">
                  <c:v>58971.339285850001</c:v>
                </c:pt>
                <c:pt idx="89">
                  <c:v>45220.526785670001</c:v>
                </c:pt>
                <c:pt idx="90">
                  <c:v>37915.258928540003</c:v>
                </c:pt>
                <c:pt idx="91">
                  <c:v>50354.044643000001</c:v>
                </c:pt>
                <c:pt idx="92">
                  <c:v>45915.071428830001</c:v>
                </c:pt>
                <c:pt idx="93">
                  <c:v>40828.642857179999</c:v>
                </c:pt>
                <c:pt idx="94">
                  <c:v>46373.294643029993</c:v>
                </c:pt>
                <c:pt idx="95">
                  <c:v>34199.258928470001</c:v>
                </c:pt>
                <c:pt idx="96">
                  <c:v>39920.74999995</c:v>
                </c:pt>
                <c:pt idx="97">
                  <c:v>31510.401785769998</c:v>
                </c:pt>
                <c:pt idx="98">
                  <c:v>36486.669642859997</c:v>
                </c:pt>
                <c:pt idx="99">
                  <c:v>54721.357143089997</c:v>
                </c:pt>
                <c:pt idx="100">
                  <c:v>37003.758928689997</c:v>
                </c:pt>
                <c:pt idx="101">
                  <c:v>23610.812500280001</c:v>
                </c:pt>
                <c:pt idx="102">
                  <c:v>51045.651785640002</c:v>
                </c:pt>
                <c:pt idx="103">
                  <c:v>44364.053571600001</c:v>
                </c:pt>
                <c:pt idx="104">
                  <c:v>32827.205356980005</c:v>
                </c:pt>
                <c:pt idx="105">
                  <c:v>36404.473214140002</c:v>
                </c:pt>
                <c:pt idx="106">
                  <c:v>80121.241071280005</c:v>
                </c:pt>
                <c:pt idx="107">
                  <c:v>38781.133928299998</c:v>
                </c:pt>
                <c:pt idx="108">
                  <c:v>29504.1071428</c:v>
                </c:pt>
                <c:pt idx="109">
                  <c:v>46072.508928590003</c:v>
                </c:pt>
                <c:pt idx="110">
                  <c:v>39184.991071409997</c:v>
                </c:pt>
                <c:pt idx="111">
                  <c:v>26664.258928719999</c:v>
                </c:pt>
                <c:pt idx="112">
                  <c:v>56903.883928410003</c:v>
                </c:pt>
                <c:pt idx="113">
                  <c:v>58156.857142859997</c:v>
                </c:pt>
                <c:pt idx="114">
                  <c:v>45017.419642640001</c:v>
                </c:pt>
                <c:pt idx="115">
                  <c:v>26965.383928570001</c:v>
                </c:pt>
                <c:pt idx="116">
                  <c:v>44492.866071490003</c:v>
                </c:pt>
                <c:pt idx="117">
                  <c:v>34992.008928540003</c:v>
                </c:pt>
                <c:pt idx="118">
                  <c:v>14935.44642851</c:v>
                </c:pt>
                <c:pt idx="119">
                  <c:v>35397.2232143</c:v>
                </c:pt>
                <c:pt idx="120">
                  <c:v>43471.303571329998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AF-4B43-98D1-C6F913159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NWP!$M$4</c:f>
              <c:strCache>
                <c:ptCount val="1"/>
                <c:pt idx="0">
                  <c:v>NWP - 7 Day Average (PC Annual Broker)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NWP!$M$5:$M$125</c:f>
              <c:numCache>
                <c:formatCode>#,##0</c:formatCode>
                <c:ptCount val="121"/>
                <c:pt idx="6">
                  <c:v>40188.63775506286</c:v>
                </c:pt>
                <c:pt idx="7">
                  <c:v>36259.90688772143</c:v>
                </c:pt>
                <c:pt idx="8">
                  <c:v>40260.78698974572</c:v>
                </c:pt>
                <c:pt idx="9">
                  <c:v>40930.437499982865</c:v>
                </c:pt>
                <c:pt idx="10">
                  <c:v>38388.031887758574</c:v>
                </c:pt>
                <c:pt idx="11">
                  <c:v>43348.952806135712</c:v>
                </c:pt>
                <c:pt idx="12">
                  <c:v>43323.028061221426</c:v>
                </c:pt>
                <c:pt idx="13">
                  <c:v>42959.640306122848</c:v>
                </c:pt>
                <c:pt idx="14">
                  <c:v>51570.214285694288</c:v>
                </c:pt>
                <c:pt idx="15">
                  <c:v>52169.753826581429</c:v>
                </c:pt>
                <c:pt idx="16">
                  <c:v>51372.979591885713</c:v>
                </c:pt>
                <c:pt idx="17">
                  <c:v>52189.376275512855</c:v>
                </c:pt>
                <c:pt idx="18">
                  <c:v>48715.098214298567</c:v>
                </c:pt>
                <c:pt idx="19">
                  <c:v>50693.932397947145</c:v>
                </c:pt>
                <c:pt idx="20">
                  <c:v>51919.062499974294</c:v>
                </c:pt>
                <c:pt idx="21">
                  <c:v>46649.557397997145</c:v>
                </c:pt>
                <c:pt idx="22">
                  <c:v>42911.812500002859</c:v>
                </c:pt>
                <c:pt idx="23">
                  <c:v>47227.987244894277</c:v>
                </c:pt>
                <c:pt idx="24">
                  <c:v>47023.613520398569</c:v>
                </c:pt>
                <c:pt idx="25">
                  <c:v>51431.198979547138</c:v>
                </c:pt>
                <c:pt idx="26">
                  <c:v>53013.25637754429</c:v>
                </c:pt>
                <c:pt idx="27">
                  <c:v>51906.909438778574</c:v>
                </c:pt>
                <c:pt idx="28">
                  <c:v>56390.741071405719</c:v>
                </c:pt>
                <c:pt idx="29">
                  <c:v>59342.698979567147</c:v>
                </c:pt>
                <c:pt idx="30">
                  <c:v>56848.150510125721</c:v>
                </c:pt>
                <c:pt idx="31">
                  <c:v>56334.868622394293</c:v>
                </c:pt>
                <c:pt idx="32">
                  <c:v>56820.886479535715</c:v>
                </c:pt>
                <c:pt idx="33">
                  <c:v>54167.692602019997</c:v>
                </c:pt>
                <c:pt idx="34">
                  <c:v>56601.94132652571</c:v>
                </c:pt>
                <c:pt idx="35">
                  <c:v>54479.776785714283</c:v>
                </c:pt>
                <c:pt idx="36">
                  <c:v>55996.711734711433</c:v>
                </c:pt>
                <c:pt idx="37">
                  <c:v>55241.147959254282</c:v>
                </c:pt>
                <c:pt idx="38">
                  <c:v>56315.840561270001</c:v>
                </c:pt>
                <c:pt idx="39">
                  <c:v>56115.825255155716</c:v>
                </c:pt>
                <c:pt idx="40">
                  <c:v>55613.709183681429</c:v>
                </c:pt>
                <c:pt idx="41">
                  <c:v>56236.183673440006</c:v>
                </c:pt>
                <c:pt idx="42">
                  <c:v>53550.420918331438</c:v>
                </c:pt>
                <c:pt idx="43">
                  <c:v>55762.062499987143</c:v>
                </c:pt>
                <c:pt idx="44">
                  <c:v>55877.10714286143</c:v>
                </c:pt>
                <c:pt idx="45">
                  <c:v>59710.584183698578</c:v>
                </c:pt>
                <c:pt idx="46">
                  <c:v>61057.668367345716</c:v>
                </c:pt>
                <c:pt idx="47">
                  <c:v>60633.038265311428</c:v>
                </c:pt>
                <c:pt idx="48">
                  <c:v>58581.404336734282</c:v>
                </c:pt>
                <c:pt idx="49">
                  <c:v>61596.168367342856</c:v>
                </c:pt>
                <c:pt idx="50">
                  <c:v>60342.413265268588</c:v>
                </c:pt>
                <c:pt idx="51">
                  <c:v>61236.591836705724</c:v>
                </c:pt>
                <c:pt idx="52">
                  <c:v>57089.507653035711</c:v>
                </c:pt>
                <c:pt idx="53">
                  <c:v>57151.061224494282</c:v>
                </c:pt>
                <c:pt idx="54">
                  <c:v>59396.630102049989</c:v>
                </c:pt>
                <c:pt idx="55">
                  <c:v>60985.87755104286</c:v>
                </c:pt>
                <c:pt idx="56">
                  <c:v>60628.368622427144</c:v>
                </c:pt>
                <c:pt idx="57">
                  <c:v>56987.781887714424</c:v>
                </c:pt>
                <c:pt idx="58">
                  <c:v>55112.045918297292</c:v>
                </c:pt>
                <c:pt idx="59">
                  <c:v>54613.012755050149</c:v>
                </c:pt>
                <c:pt idx="60">
                  <c:v>54068.044642801571</c:v>
                </c:pt>
                <c:pt idx="61">
                  <c:v>51892.911989748711</c:v>
                </c:pt>
                <c:pt idx="62">
                  <c:v>50300.723214264428</c:v>
                </c:pt>
                <c:pt idx="63">
                  <c:v>47077.987244914424</c:v>
                </c:pt>
                <c:pt idx="64">
                  <c:v>46178.386479618574</c:v>
                </c:pt>
                <c:pt idx="65">
                  <c:v>45201.80994899715</c:v>
                </c:pt>
                <c:pt idx="66">
                  <c:v>44411.32397959572</c:v>
                </c:pt>
                <c:pt idx="67">
                  <c:v>40341.366071440003</c:v>
                </c:pt>
                <c:pt idx="68">
                  <c:v>42840.647959192858</c:v>
                </c:pt>
                <c:pt idx="69">
                  <c:v>41682.409438787145</c:v>
                </c:pt>
                <c:pt idx="70">
                  <c:v>44980.661989814274</c:v>
                </c:pt>
                <c:pt idx="71">
                  <c:v>47951.790816292858</c:v>
                </c:pt>
                <c:pt idx="72">
                  <c:v>49955.414540759994</c:v>
                </c:pt>
                <c:pt idx="73">
                  <c:v>51777.346938710005</c:v>
                </c:pt>
                <c:pt idx="74">
                  <c:v>55858.904336651431</c:v>
                </c:pt>
                <c:pt idx="75">
                  <c:v>58232.918367222861</c:v>
                </c:pt>
                <c:pt idx="76">
                  <c:v>58097.397959027156</c:v>
                </c:pt>
                <c:pt idx="77">
                  <c:v>57215.880101894298</c:v>
                </c:pt>
                <c:pt idx="78">
                  <c:v>56783.781887645717</c:v>
                </c:pt>
                <c:pt idx="79">
                  <c:v>58469.687499930013</c:v>
                </c:pt>
                <c:pt idx="80">
                  <c:v>57544.94260197143</c:v>
                </c:pt>
                <c:pt idx="81">
                  <c:v>58251.3571428</c:v>
                </c:pt>
                <c:pt idx="82">
                  <c:v>51526.107142837136</c:v>
                </c:pt>
                <c:pt idx="83">
                  <c:v>51586.065051030004</c:v>
                </c:pt>
                <c:pt idx="84">
                  <c:v>54561.742346897139</c:v>
                </c:pt>
                <c:pt idx="85">
                  <c:v>54688.922193840008</c:v>
                </c:pt>
                <c:pt idx="86">
                  <c:v>51517.374999991429</c:v>
                </c:pt>
                <c:pt idx="87">
                  <c:v>51388.801020385712</c:v>
                </c:pt>
                <c:pt idx="88">
                  <c:v>49377.255102037147</c:v>
                </c:pt>
                <c:pt idx="89">
                  <c:v>51639.732142842862</c:v>
                </c:pt>
                <c:pt idx="90">
                  <c:v>53259.011479567154</c:v>
                </c:pt>
                <c:pt idx="91">
                  <c:v>48891.533163295717</c:v>
                </c:pt>
                <c:pt idx="92">
                  <c:v>45602.230867432852</c:v>
                </c:pt>
                <c:pt idx="93">
                  <c:v>45261.035714339996</c:v>
                </c:pt>
                <c:pt idx="94">
                  <c:v>46511.168367442857</c:v>
                </c:pt>
                <c:pt idx="95">
                  <c:v>42972.299744960001</c:v>
                </c:pt>
                <c:pt idx="96">
                  <c:v>42215.188775571427</c:v>
                </c:pt>
                <c:pt idx="97">
                  <c:v>41300.209183747138</c:v>
                </c:pt>
                <c:pt idx="98">
                  <c:v>39319.155612298571</c:v>
                </c:pt>
                <c:pt idx="99">
                  <c:v>40577.196428621421</c:v>
                </c:pt>
                <c:pt idx="100">
                  <c:v>40030.784438837138</c:v>
                </c:pt>
                <c:pt idx="101">
                  <c:v>36779.001275587143</c:v>
                </c:pt>
                <c:pt idx="102">
                  <c:v>39185.628826611428</c:v>
                </c:pt>
                <c:pt idx="103">
                  <c:v>39820.386479704284</c:v>
                </c:pt>
                <c:pt idx="104">
                  <c:v>40008.501275591436</c:v>
                </c:pt>
                <c:pt idx="105">
                  <c:v>39996.758928631432</c:v>
                </c:pt>
                <c:pt idx="106">
                  <c:v>43625.313775515715</c:v>
                </c:pt>
                <c:pt idx="107">
                  <c:v>43879.22448974572</c:v>
                </c:pt>
                <c:pt idx="108">
                  <c:v>44721.123724391437</c:v>
                </c:pt>
                <c:pt idx="109">
                  <c:v>44010.674744812852</c:v>
                </c:pt>
                <c:pt idx="110">
                  <c:v>43270.80867335714</c:v>
                </c:pt>
                <c:pt idx="111">
                  <c:v>42390.387755034295</c:v>
                </c:pt>
                <c:pt idx="112">
                  <c:v>45318.874999929998</c:v>
                </c:pt>
                <c:pt idx="113">
                  <c:v>42181.105867298567</c:v>
                </c:pt>
                <c:pt idx="114">
                  <c:v>43072.003826489999</c:v>
                </c:pt>
                <c:pt idx="115">
                  <c:v>42709.329081600001</c:v>
                </c:pt>
                <c:pt idx="116">
                  <c:v>42483.665816300003</c:v>
                </c:pt>
                <c:pt idx="117">
                  <c:v>41884.668367318569</c:v>
                </c:pt>
                <c:pt idx="118">
                  <c:v>40209.123724431432</c:v>
                </c:pt>
                <c:pt idx="119">
                  <c:v>37136.743622415714</c:v>
                </c:pt>
                <c:pt idx="120">
                  <c:v>35038.807397911434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FAF-4B43-98D1-C6F913159968}"/>
            </c:ext>
          </c:extLst>
        </c:ser>
        <c:ser>
          <c:idx val="4"/>
          <c:order val="4"/>
          <c:tx>
            <c:strRef>
              <c:f>NWP!$P$4</c:f>
              <c:strCache>
                <c:ptCount val="1"/>
                <c:pt idx="0">
                  <c:v>Plan (PC Annual Broker)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NWP!$P$5:$P$125</c:f>
              <c:numCache>
                <c:formatCode>#,##0</c:formatCode>
                <c:ptCount val="121"/>
                <c:pt idx="0">
                  <c:v>51403.238235181598</c:v>
                </c:pt>
                <c:pt idx="1">
                  <c:v>51403.238235181598</c:v>
                </c:pt>
                <c:pt idx="2">
                  <c:v>51403.238235181598</c:v>
                </c:pt>
                <c:pt idx="3">
                  <c:v>51403.238235181598</c:v>
                </c:pt>
                <c:pt idx="4">
                  <c:v>51403.238235181598</c:v>
                </c:pt>
                <c:pt idx="5">
                  <c:v>51403.238235181598</c:v>
                </c:pt>
                <c:pt idx="6">
                  <c:v>51403.238235181598</c:v>
                </c:pt>
                <c:pt idx="7">
                  <c:v>51403.238235181598</c:v>
                </c:pt>
                <c:pt idx="8">
                  <c:v>51403.238235181598</c:v>
                </c:pt>
                <c:pt idx="9">
                  <c:v>51403.238235181598</c:v>
                </c:pt>
                <c:pt idx="10">
                  <c:v>51403.238235181598</c:v>
                </c:pt>
                <c:pt idx="11">
                  <c:v>51403.238235181598</c:v>
                </c:pt>
                <c:pt idx="12">
                  <c:v>51403.238235181598</c:v>
                </c:pt>
                <c:pt idx="13">
                  <c:v>51403.238235181598</c:v>
                </c:pt>
                <c:pt idx="14">
                  <c:v>49745.069259853153</c:v>
                </c:pt>
                <c:pt idx="15">
                  <c:v>49745.069259853153</c:v>
                </c:pt>
                <c:pt idx="16">
                  <c:v>49745.069259853153</c:v>
                </c:pt>
                <c:pt idx="17">
                  <c:v>49745.069259853153</c:v>
                </c:pt>
                <c:pt idx="18">
                  <c:v>49745.069259853153</c:v>
                </c:pt>
                <c:pt idx="19">
                  <c:v>49745.069259853153</c:v>
                </c:pt>
                <c:pt idx="20">
                  <c:v>49745.069259853153</c:v>
                </c:pt>
                <c:pt idx="21">
                  <c:v>49745.069259853153</c:v>
                </c:pt>
                <c:pt idx="22">
                  <c:v>49745.069259853153</c:v>
                </c:pt>
                <c:pt idx="23">
                  <c:v>49745.069259853153</c:v>
                </c:pt>
                <c:pt idx="24">
                  <c:v>49745.069259853153</c:v>
                </c:pt>
                <c:pt idx="25">
                  <c:v>49745.069259853153</c:v>
                </c:pt>
                <c:pt idx="26">
                  <c:v>49745.069259853153</c:v>
                </c:pt>
                <c:pt idx="27">
                  <c:v>49745.069259853153</c:v>
                </c:pt>
                <c:pt idx="28">
                  <c:v>49745.069259853153</c:v>
                </c:pt>
                <c:pt idx="29">
                  <c:v>49745.069259853153</c:v>
                </c:pt>
                <c:pt idx="30">
                  <c:v>49745.069259853153</c:v>
                </c:pt>
                <c:pt idx="31">
                  <c:v>49745.069259853153</c:v>
                </c:pt>
                <c:pt idx="32">
                  <c:v>49745.069259853153</c:v>
                </c:pt>
                <c:pt idx="33">
                  <c:v>49745.069259853153</c:v>
                </c:pt>
                <c:pt idx="34">
                  <c:v>49745.069259853153</c:v>
                </c:pt>
                <c:pt idx="35">
                  <c:v>49745.069259853153</c:v>
                </c:pt>
                <c:pt idx="36">
                  <c:v>49745.069259853153</c:v>
                </c:pt>
                <c:pt idx="37">
                  <c:v>49745.069259853153</c:v>
                </c:pt>
                <c:pt idx="38">
                  <c:v>49745.069259853153</c:v>
                </c:pt>
                <c:pt idx="39">
                  <c:v>49745.069259853153</c:v>
                </c:pt>
                <c:pt idx="40">
                  <c:v>49745.069259853153</c:v>
                </c:pt>
                <c:pt idx="41">
                  <c:v>49745.069259853153</c:v>
                </c:pt>
                <c:pt idx="42">
                  <c:v>49745.069259853153</c:v>
                </c:pt>
                <c:pt idx="43">
                  <c:v>49745.069259853153</c:v>
                </c:pt>
                <c:pt idx="44">
                  <c:v>49745.069259853153</c:v>
                </c:pt>
                <c:pt idx="45">
                  <c:v>48724.233614540164</c:v>
                </c:pt>
                <c:pt idx="46">
                  <c:v>48724.233614540164</c:v>
                </c:pt>
                <c:pt idx="47">
                  <c:v>48724.233614540164</c:v>
                </c:pt>
                <c:pt idx="48">
                  <c:v>48724.233614540164</c:v>
                </c:pt>
                <c:pt idx="49">
                  <c:v>48724.233614540164</c:v>
                </c:pt>
                <c:pt idx="50">
                  <c:v>48724.233614540164</c:v>
                </c:pt>
                <c:pt idx="51">
                  <c:v>48724.233614540164</c:v>
                </c:pt>
                <c:pt idx="52">
                  <c:v>48724.233614540164</c:v>
                </c:pt>
                <c:pt idx="53">
                  <c:v>48724.233614540164</c:v>
                </c:pt>
                <c:pt idx="54">
                  <c:v>48724.233614540164</c:v>
                </c:pt>
                <c:pt idx="55">
                  <c:v>48724.233614540164</c:v>
                </c:pt>
                <c:pt idx="56">
                  <c:v>48724.233614540164</c:v>
                </c:pt>
                <c:pt idx="57">
                  <c:v>48724.233614540164</c:v>
                </c:pt>
                <c:pt idx="58">
                  <c:v>48724.233614540164</c:v>
                </c:pt>
                <c:pt idx="59">
                  <c:v>48724.233614540164</c:v>
                </c:pt>
                <c:pt idx="60">
                  <c:v>48724.233614540164</c:v>
                </c:pt>
                <c:pt idx="61">
                  <c:v>48724.233614540164</c:v>
                </c:pt>
                <c:pt idx="62">
                  <c:v>48724.233614540164</c:v>
                </c:pt>
                <c:pt idx="63">
                  <c:v>48724.233614540164</c:v>
                </c:pt>
                <c:pt idx="64">
                  <c:v>48724.233614540164</c:v>
                </c:pt>
                <c:pt idx="65">
                  <c:v>48724.233614540164</c:v>
                </c:pt>
                <c:pt idx="66">
                  <c:v>48724.233614540164</c:v>
                </c:pt>
                <c:pt idx="67">
                  <c:v>48724.233614540164</c:v>
                </c:pt>
                <c:pt idx="68">
                  <c:v>48724.233614540164</c:v>
                </c:pt>
                <c:pt idx="69">
                  <c:v>48724.233614540164</c:v>
                </c:pt>
                <c:pt idx="70">
                  <c:v>48724.233614540164</c:v>
                </c:pt>
                <c:pt idx="71">
                  <c:v>48724.233614540164</c:v>
                </c:pt>
                <c:pt idx="72">
                  <c:v>48724.233614540164</c:v>
                </c:pt>
                <c:pt idx="73">
                  <c:v>48724.233614540164</c:v>
                </c:pt>
                <c:pt idx="74">
                  <c:v>48724.233614540164</c:v>
                </c:pt>
                <c:pt idx="75">
                  <c:v>43349.317610140293</c:v>
                </c:pt>
                <c:pt idx="76">
                  <c:v>43349.317610140293</c:v>
                </c:pt>
                <c:pt idx="77">
                  <c:v>43349.317610140293</c:v>
                </c:pt>
                <c:pt idx="78">
                  <c:v>43349.317610140293</c:v>
                </c:pt>
                <c:pt idx="79">
                  <c:v>43349.317610140293</c:v>
                </c:pt>
                <c:pt idx="80">
                  <c:v>43349.317610140293</c:v>
                </c:pt>
                <c:pt idx="81">
                  <c:v>43349.317610140293</c:v>
                </c:pt>
                <c:pt idx="82">
                  <c:v>43349.317610140293</c:v>
                </c:pt>
                <c:pt idx="83">
                  <c:v>43349.317610140293</c:v>
                </c:pt>
                <c:pt idx="84">
                  <c:v>43349.317610140293</c:v>
                </c:pt>
                <c:pt idx="85">
                  <c:v>43349.317610140293</c:v>
                </c:pt>
                <c:pt idx="86">
                  <c:v>43349.317610140293</c:v>
                </c:pt>
                <c:pt idx="87">
                  <c:v>43349.317610140293</c:v>
                </c:pt>
                <c:pt idx="88">
                  <c:v>43349.317610140293</c:v>
                </c:pt>
                <c:pt idx="89">
                  <c:v>43349.317610140293</c:v>
                </c:pt>
                <c:pt idx="90">
                  <c:v>43349.317610140293</c:v>
                </c:pt>
                <c:pt idx="91">
                  <c:v>43349.317610140293</c:v>
                </c:pt>
                <c:pt idx="92">
                  <c:v>43349.317610140293</c:v>
                </c:pt>
                <c:pt idx="93">
                  <c:v>43349.317610140293</c:v>
                </c:pt>
                <c:pt idx="94">
                  <c:v>43349.317610140293</c:v>
                </c:pt>
                <c:pt idx="95">
                  <c:v>43349.317610140293</c:v>
                </c:pt>
                <c:pt idx="96">
                  <c:v>43349.317610140293</c:v>
                </c:pt>
                <c:pt idx="97">
                  <c:v>43349.317610140293</c:v>
                </c:pt>
                <c:pt idx="98">
                  <c:v>43349.317610140293</c:v>
                </c:pt>
                <c:pt idx="99">
                  <c:v>43349.317610140293</c:v>
                </c:pt>
                <c:pt idx="100">
                  <c:v>43349.317610140293</c:v>
                </c:pt>
                <c:pt idx="101">
                  <c:v>43349.317610140293</c:v>
                </c:pt>
                <c:pt idx="102">
                  <c:v>43349.317610140293</c:v>
                </c:pt>
                <c:pt idx="103">
                  <c:v>43349.317610140293</c:v>
                </c:pt>
                <c:pt idx="104">
                  <c:v>43349.317610140293</c:v>
                </c:pt>
                <c:pt idx="105">
                  <c:v>43349.317610140293</c:v>
                </c:pt>
                <c:pt idx="106">
                  <c:v>39852.902162306746</c:v>
                </c:pt>
                <c:pt idx="107">
                  <c:v>39852.902162306746</c:v>
                </c:pt>
                <c:pt idx="108">
                  <c:v>39852.902162306746</c:v>
                </c:pt>
                <c:pt idx="109">
                  <c:v>39852.902162306746</c:v>
                </c:pt>
                <c:pt idx="110">
                  <c:v>39852.902162306746</c:v>
                </c:pt>
                <c:pt idx="111">
                  <c:v>39852.902162306746</c:v>
                </c:pt>
                <c:pt idx="112">
                  <c:v>39852.902162306746</c:v>
                </c:pt>
                <c:pt idx="113">
                  <c:v>39852.902162306746</c:v>
                </c:pt>
                <c:pt idx="114">
                  <c:v>39852.902162306746</c:v>
                </c:pt>
                <c:pt idx="115">
                  <c:v>39852.902162306746</c:v>
                </c:pt>
                <c:pt idx="116">
                  <c:v>39852.902162306746</c:v>
                </c:pt>
                <c:pt idx="117">
                  <c:v>39852.902162306746</c:v>
                </c:pt>
                <c:pt idx="118">
                  <c:v>39852.902162306746</c:v>
                </c:pt>
                <c:pt idx="119">
                  <c:v>39852.902162306746</c:v>
                </c:pt>
                <c:pt idx="120">
                  <c:v>39852.902162306746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FAF-4B43-98D1-C6F913159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2"/>
          <c:order val="2"/>
          <c:tx>
            <c:strRef>
              <c:f>NWP!$N$4</c:f>
              <c:strCache>
                <c:ptCount val="1"/>
                <c:pt idx="0">
                  <c:v>Average NWP (PC Annual Broker)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NWP!$N$5:$N$125</c:f>
              <c:numCache>
                <c:formatCode>#,##0</c:formatCode>
                <c:ptCount val="121"/>
                <c:pt idx="0">
                  <c:v>1092.248542272449</c:v>
                </c:pt>
                <c:pt idx="1">
                  <c:v>1056.44022817</c:v>
                </c:pt>
                <c:pt idx="2">
                  <c:v>918.40374999720007</c:v>
                </c:pt>
                <c:pt idx="3">
                  <c:v>1082.5869169110206</c:v>
                </c:pt>
                <c:pt idx="4">
                  <c:v>935.93794643099989</c:v>
                </c:pt>
                <c:pt idx="5">
                  <c:v>1028.5030487812194</c:v>
                </c:pt>
                <c:pt idx="6">
                  <c:v>1107.9298941785185</c:v>
                </c:pt>
                <c:pt idx="7">
                  <c:v>929.25223214142864</c:v>
                </c:pt>
                <c:pt idx="8">
                  <c:v>1200.6910714234546</c:v>
                </c:pt>
                <c:pt idx="9">
                  <c:v>1012.1548214304</c:v>
                </c:pt>
                <c:pt idx="10">
                  <c:v>1101.5599888459376</c:v>
                </c:pt>
                <c:pt idx="11">
                  <c:v>1137.1320288778722</c:v>
                </c:pt>
                <c:pt idx="12">
                  <c:v>912.76416925282604</c:v>
                </c:pt>
                <c:pt idx="13">
                  <c:v>977.51403061178564</c:v>
                </c:pt>
                <c:pt idx="14">
                  <c:v>980.60318587454537</c:v>
                </c:pt>
                <c:pt idx="15">
                  <c:v>1300.6441798981482</c:v>
                </c:pt>
                <c:pt idx="16">
                  <c:v>1023.4163961056819</c:v>
                </c:pt>
                <c:pt idx="17">
                  <c:v>975.34991496333339</c:v>
                </c:pt>
                <c:pt idx="18">
                  <c:v>970.84196429199994</c:v>
                </c:pt>
                <c:pt idx="19">
                  <c:v>1073.8267513686537</c:v>
                </c:pt>
                <c:pt idx="20">
                  <c:v>945.95535714000005</c:v>
                </c:pt>
                <c:pt idx="21">
                  <c:v>1300.1722274505264</c:v>
                </c:pt>
                <c:pt idx="22">
                  <c:v>1074.8919860619512</c:v>
                </c:pt>
                <c:pt idx="23">
                  <c:v>1123.0379797446269</c:v>
                </c:pt>
                <c:pt idx="24">
                  <c:v>1098.1688988052779</c:v>
                </c:pt>
                <c:pt idx="25">
                  <c:v>1110.7103174592592</c:v>
                </c:pt>
                <c:pt idx="26">
                  <c:v>1239.1369047620371</c:v>
                </c:pt>
                <c:pt idx="27">
                  <c:v>972.47844827448273</c:v>
                </c:pt>
                <c:pt idx="28">
                  <c:v>1122.1300843265278</c:v>
                </c:pt>
                <c:pt idx="29">
                  <c:v>1044.1012384785483</c:v>
                </c:pt>
                <c:pt idx="30">
                  <c:v>1179.2184766693877</c:v>
                </c:pt>
                <c:pt idx="31">
                  <c:v>1026.8887755105716</c:v>
                </c:pt>
                <c:pt idx="32">
                  <c:v>1320.426711308125</c:v>
                </c:pt>
                <c:pt idx="33">
                  <c:v>1028.5326747774468</c:v>
                </c:pt>
                <c:pt idx="34">
                  <c:v>1131.0404017875001</c:v>
                </c:pt>
                <c:pt idx="35">
                  <c:v>1098.9702380971669</c:v>
                </c:pt>
                <c:pt idx="36">
                  <c:v>1196.076530613492</c:v>
                </c:pt>
                <c:pt idx="37">
                  <c:v>1116.8672112468084</c:v>
                </c:pt>
                <c:pt idx="38">
                  <c:v>1010.7896594646511</c:v>
                </c:pt>
                <c:pt idx="39">
                  <c:v>1126.9159090907274</c:v>
                </c:pt>
                <c:pt idx="40">
                  <c:v>1179.6374530057894</c:v>
                </c:pt>
                <c:pt idx="41">
                  <c:v>1033.3111979127084</c:v>
                </c:pt>
                <c:pt idx="42">
                  <c:v>1047.5083333348889</c:v>
                </c:pt>
                <c:pt idx="43">
                  <c:v>1164.5424679517948</c:v>
                </c:pt>
                <c:pt idx="44">
                  <c:v>951.75127551285721</c:v>
                </c:pt>
                <c:pt idx="45">
                  <c:v>976.36520337277784</c:v>
                </c:pt>
                <c:pt idx="46">
                  <c:v>1190.1660714253333</c:v>
                </c:pt>
                <c:pt idx="47">
                  <c:v>1020.8246951214634</c:v>
                </c:pt>
                <c:pt idx="48">
                  <c:v>1006.7857142791429</c:v>
                </c:pt>
                <c:pt idx="49">
                  <c:v>1156.6309019377968</c:v>
                </c:pt>
                <c:pt idx="50">
                  <c:v>988.65092512915658</c:v>
                </c:pt>
                <c:pt idx="51">
                  <c:v>1167.7906162505883</c:v>
                </c:pt>
                <c:pt idx="52">
                  <c:v>937.92512175340914</c:v>
                </c:pt>
                <c:pt idx="53">
                  <c:v>1177.718676815246</c:v>
                </c:pt>
                <c:pt idx="54">
                  <c:v>1107.1691277474999</c:v>
                </c:pt>
                <c:pt idx="55">
                  <c:v>1130.786149822439</c:v>
                </c:pt>
                <c:pt idx="56">
                  <c:v>1195.2483766185453</c:v>
                </c:pt>
                <c:pt idx="57">
                  <c:v>992.52490601282454</c:v>
                </c:pt>
                <c:pt idx="58">
                  <c:v>1105.4088010204762</c:v>
                </c:pt>
                <c:pt idx="59">
                  <c:v>1020.9587355248649</c:v>
                </c:pt>
                <c:pt idx="60">
                  <c:v>1015.3143656714926</c:v>
                </c:pt>
                <c:pt idx="61">
                  <c:v>962.42877435227274</c:v>
                </c:pt>
                <c:pt idx="62">
                  <c:v>1304.3300264566667</c:v>
                </c:pt>
                <c:pt idx="63">
                  <c:v>1167.0137548262162</c:v>
                </c:pt>
                <c:pt idx="64">
                  <c:v>1069.7173252268085</c:v>
                </c:pt>
                <c:pt idx="65">
                  <c:v>1041.8719454871052</c:v>
                </c:pt>
                <c:pt idx="66">
                  <c:v>1194.1507936522223</c:v>
                </c:pt>
                <c:pt idx="67">
                  <c:v>964.30139372926828</c:v>
                </c:pt>
                <c:pt idx="68">
                  <c:v>1068.6042729601786</c:v>
                </c:pt>
                <c:pt idx="69">
                  <c:v>1042.6631181342307</c:v>
                </c:pt>
                <c:pt idx="70">
                  <c:v>1162.5838032589472</c:v>
                </c:pt>
                <c:pt idx="71">
                  <c:v>1246.9230889650878</c:v>
                </c:pt>
                <c:pt idx="72">
                  <c:v>1051.3039215643137</c:v>
                </c:pt>
                <c:pt idx="73">
                  <c:v>1184.0946898489474</c:v>
                </c:pt>
                <c:pt idx="74">
                  <c:v>1154.3603208218644</c:v>
                </c:pt>
                <c:pt idx="75">
                  <c:v>1033.2423986455406</c:v>
                </c:pt>
                <c:pt idx="76">
                  <c:v>968.91104496740741</c:v>
                </c:pt>
                <c:pt idx="77">
                  <c:v>1201.9330357166</c:v>
                </c:pt>
                <c:pt idx="78">
                  <c:v>1063.2801339260936</c:v>
                </c:pt>
                <c:pt idx="79">
                  <c:v>1090.2973214295</c:v>
                </c:pt>
                <c:pt idx="80">
                  <c:v>1167.3449675318182</c:v>
                </c:pt>
                <c:pt idx="81">
                  <c:v>1217.5360119048335</c:v>
                </c:pt>
                <c:pt idx="82">
                  <c:v>918.22460937593746</c:v>
                </c:pt>
                <c:pt idx="83">
                  <c:v>1063.2121428588</c:v>
                </c:pt>
                <c:pt idx="84">
                  <c:v>1419.761278191228</c:v>
                </c:pt>
                <c:pt idx="85">
                  <c:v>1168.4777542350848</c:v>
                </c:pt>
                <c:pt idx="86">
                  <c:v>1309.6063311766666</c:v>
                </c:pt>
                <c:pt idx="87">
                  <c:v>1016.8207046300001</c:v>
                </c:pt>
                <c:pt idx="88">
                  <c:v>1203.4967201193879</c:v>
                </c:pt>
                <c:pt idx="89">
                  <c:v>1004.9005952371111</c:v>
                </c:pt>
                <c:pt idx="90">
                  <c:v>997.76997180368426</c:v>
                </c:pt>
                <c:pt idx="91">
                  <c:v>1049.0425967291667</c:v>
                </c:pt>
                <c:pt idx="92">
                  <c:v>1043.5243506552272</c:v>
                </c:pt>
                <c:pt idx="93">
                  <c:v>1074.4379699257895</c:v>
                </c:pt>
                <c:pt idx="94">
                  <c:v>1189.058837000769</c:v>
                </c:pt>
                <c:pt idx="95">
                  <c:v>1036.3411796506061</c:v>
                </c:pt>
                <c:pt idx="96">
                  <c:v>1078.9391891878379</c:v>
                </c:pt>
                <c:pt idx="97">
                  <c:v>1016.4645737345161</c:v>
                </c:pt>
                <c:pt idx="98">
                  <c:v>1216.2223214286666</c:v>
                </c:pt>
                <c:pt idx="99">
                  <c:v>1032.4784366620754</c:v>
                </c:pt>
                <c:pt idx="100">
                  <c:v>1027.8821924636111</c:v>
                </c:pt>
                <c:pt idx="101">
                  <c:v>1026.5570652295653</c:v>
                </c:pt>
                <c:pt idx="102">
                  <c:v>1063.4510788675</c:v>
                </c:pt>
                <c:pt idx="103">
                  <c:v>924.25111607500003</c:v>
                </c:pt>
                <c:pt idx="104">
                  <c:v>937.92015305657151</c:v>
                </c:pt>
                <c:pt idx="105">
                  <c:v>887.91398083268302</c:v>
                </c:pt>
                <c:pt idx="106">
                  <c:v>1027.1953983497438</c:v>
                </c:pt>
                <c:pt idx="107">
                  <c:v>1108.0323979514285</c:v>
                </c:pt>
                <c:pt idx="108">
                  <c:v>1053.7181122428572</c:v>
                </c:pt>
                <c:pt idx="109">
                  <c:v>1047.1024756497727</c:v>
                </c:pt>
                <c:pt idx="110">
                  <c:v>955.73148954658529</c:v>
                </c:pt>
                <c:pt idx="111">
                  <c:v>888.80863095733332</c:v>
                </c:pt>
                <c:pt idx="112">
                  <c:v>1323.3461378700001</c:v>
                </c:pt>
                <c:pt idx="113">
                  <c:v>1292.3746031746666</c:v>
                </c:pt>
                <c:pt idx="114">
                  <c:v>937.86290922166665</c:v>
                </c:pt>
                <c:pt idx="115">
                  <c:v>929.84082512310351</c:v>
                </c:pt>
                <c:pt idx="116">
                  <c:v>1202.5098938240542</c:v>
                </c:pt>
                <c:pt idx="117">
                  <c:v>972.00024801500012</c:v>
                </c:pt>
                <c:pt idx="118">
                  <c:v>933.46540178187502</c:v>
                </c:pt>
                <c:pt idx="119">
                  <c:v>1106.163225446875</c:v>
                </c:pt>
                <c:pt idx="120">
                  <c:v>987.98417207568173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FAF-4B43-98D1-C6F913159968}"/>
            </c:ext>
          </c:extLst>
        </c:ser>
        <c:ser>
          <c:idx val="3"/>
          <c:order val="3"/>
          <c:tx>
            <c:strRef>
              <c:f>NWP!$O$4</c:f>
              <c:strCache>
                <c:ptCount val="1"/>
                <c:pt idx="0">
                  <c:v>7 Day Average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NWP!$O$5:$O$125</c:f>
              <c:numCache>
                <c:formatCode>#,##0</c:formatCode>
                <c:ptCount val="121"/>
                <c:pt idx="6">
                  <c:v>1031.7214752487723</c:v>
                </c:pt>
                <c:pt idx="7">
                  <c:v>1008.4362880871982</c:v>
                </c:pt>
                <c:pt idx="8">
                  <c:v>1029.0435514091203</c:v>
                </c:pt>
                <c:pt idx="9">
                  <c:v>1042.4365616138632</c:v>
                </c:pt>
                <c:pt idx="10">
                  <c:v>1045.1470004617083</c:v>
                </c:pt>
                <c:pt idx="11">
                  <c:v>1073.8890122398329</c:v>
                </c:pt>
                <c:pt idx="12">
                  <c:v>1057.3548865929197</c:v>
                </c:pt>
                <c:pt idx="13">
                  <c:v>1038.7240489405292</c:v>
                </c:pt>
                <c:pt idx="14">
                  <c:v>1046.0598994738316</c:v>
                </c:pt>
                <c:pt idx="15">
                  <c:v>1060.3389149702164</c:v>
                </c:pt>
                <c:pt idx="16">
                  <c:v>1061.9477113523994</c:v>
                </c:pt>
                <c:pt idx="17">
                  <c:v>1043.9177007977419</c:v>
                </c:pt>
                <c:pt idx="18">
                  <c:v>1020.1619772854743</c:v>
                </c:pt>
                <c:pt idx="19">
                  <c:v>1043.1709175877354</c:v>
                </c:pt>
                <c:pt idx="20">
                  <c:v>1038.6625356631946</c:v>
                </c:pt>
                <c:pt idx="21">
                  <c:v>1084.3152558883348</c:v>
                </c:pt>
                <c:pt idx="22">
                  <c:v>1052.0649424831638</c:v>
                </c:pt>
                <c:pt idx="23">
                  <c:v>1066.2965972887275</c:v>
                </c:pt>
                <c:pt idx="24">
                  <c:v>1083.8421664090054</c:v>
                </c:pt>
                <c:pt idx="25">
                  <c:v>1103.8233597186136</c:v>
                </c:pt>
                <c:pt idx="26">
                  <c:v>1127.4390959176685</c:v>
                </c:pt>
                <c:pt idx="27">
                  <c:v>1131.2281089368803</c:v>
                </c:pt>
                <c:pt idx="28">
                  <c:v>1105.7935170620233</c:v>
                </c:pt>
                <c:pt idx="29">
                  <c:v>1101.3948388358228</c:v>
                </c:pt>
                <c:pt idx="30">
                  <c:v>1109.4206241107888</c:v>
                </c:pt>
                <c:pt idx="31">
                  <c:v>1099.237749354402</c:v>
                </c:pt>
                <c:pt idx="32">
                  <c:v>1129.1972341899543</c:v>
                </c:pt>
                <c:pt idx="33">
                  <c:v>1099.1109156207272</c:v>
                </c:pt>
                <c:pt idx="34">
                  <c:v>1121.7626232654438</c:v>
                </c:pt>
                <c:pt idx="35">
                  <c:v>1118.4540738041067</c:v>
                </c:pt>
                <c:pt idx="36">
                  <c:v>1140.1648298233843</c:v>
                </c:pt>
                <c:pt idx="37">
                  <c:v>1131.2575061915873</c:v>
                </c:pt>
                <c:pt idx="38">
                  <c:v>1128.9576324707414</c:v>
                </c:pt>
                <c:pt idx="39">
                  <c:v>1101.3132321539704</c:v>
                </c:pt>
                <c:pt idx="40">
                  <c:v>1122.8996290437335</c:v>
                </c:pt>
                <c:pt idx="41">
                  <c:v>1108.9383142044776</c:v>
                </c:pt>
                <c:pt idx="42">
                  <c:v>1101.586613524152</c:v>
                </c:pt>
                <c:pt idx="43">
                  <c:v>1097.0817474296239</c:v>
                </c:pt>
                <c:pt idx="44">
                  <c:v>1073.4937566104879</c:v>
                </c:pt>
                <c:pt idx="45">
                  <c:v>1068.575977168792</c:v>
                </c:pt>
                <c:pt idx="46">
                  <c:v>1077.6117146451643</c:v>
                </c:pt>
                <c:pt idx="47">
                  <c:v>1054.9241778045462</c:v>
                </c:pt>
                <c:pt idx="48">
                  <c:v>1051.1348229997511</c:v>
                </c:pt>
                <c:pt idx="49">
                  <c:v>1066.7237613715949</c:v>
                </c:pt>
                <c:pt idx="50">
                  <c:v>1041.5963981112182</c:v>
                </c:pt>
                <c:pt idx="51">
                  <c:v>1072.4591610737514</c:v>
                </c:pt>
                <c:pt idx="52">
                  <c:v>1066.967720842413</c:v>
                </c:pt>
                <c:pt idx="53">
                  <c:v>1065.1895216124005</c:v>
                </c:pt>
                <c:pt idx="54">
                  <c:v>1077.5244405589769</c:v>
                </c:pt>
                <c:pt idx="55">
                  <c:v>1095.2387884937336</c:v>
                </c:pt>
                <c:pt idx="56">
                  <c:v>1100.7555705909836</c:v>
                </c:pt>
                <c:pt idx="57">
                  <c:v>1101.3089964315075</c:v>
                </c:pt>
                <c:pt idx="58">
                  <c:v>1092.3973085414914</c:v>
                </c:pt>
                <c:pt idx="59">
                  <c:v>1104.2592533659852</c:v>
                </c:pt>
                <c:pt idx="60">
                  <c:v>1081.0586374883062</c:v>
                </c:pt>
                <c:pt idx="61">
                  <c:v>1060.3814441461307</c:v>
                </c:pt>
                <c:pt idx="62">
                  <c:v>1085.1734265224491</c:v>
                </c:pt>
                <c:pt idx="63">
                  <c:v>1081.1399091235448</c:v>
                </c:pt>
                <c:pt idx="64">
                  <c:v>1092.1673975826855</c:v>
                </c:pt>
                <c:pt idx="65">
                  <c:v>1083.0907039350609</c:v>
                </c:pt>
                <c:pt idx="66">
                  <c:v>1107.8324265246833</c:v>
                </c:pt>
                <c:pt idx="67">
                  <c:v>1100.5448591043657</c:v>
                </c:pt>
                <c:pt idx="68">
                  <c:v>1115.7127874769237</c:v>
                </c:pt>
                <c:pt idx="69">
                  <c:v>1078.3318005737185</c:v>
                </c:pt>
                <c:pt idx="70">
                  <c:v>1077.698950349823</c:v>
                </c:pt>
                <c:pt idx="71">
                  <c:v>1103.0140594552915</c:v>
                </c:pt>
                <c:pt idx="72">
                  <c:v>1104.3614846091784</c:v>
                </c:pt>
                <c:pt idx="73">
                  <c:v>1102.9248983515677</c:v>
                </c:pt>
                <c:pt idx="74">
                  <c:v>1130.0761736505101</c:v>
                </c:pt>
                <c:pt idx="75">
                  <c:v>1125.0244773198476</c:v>
                </c:pt>
                <c:pt idx="76">
                  <c:v>1114.4884668674442</c:v>
                </c:pt>
                <c:pt idx="77">
                  <c:v>1120.1097857899658</c:v>
                </c:pt>
                <c:pt idx="78">
                  <c:v>1093.8750779272525</c:v>
                </c:pt>
                <c:pt idx="79">
                  <c:v>1099.445563622279</c:v>
                </c:pt>
                <c:pt idx="80">
                  <c:v>1097.0527461484032</c:v>
                </c:pt>
                <c:pt idx="81">
                  <c:v>1106.0778448745418</c:v>
                </c:pt>
                <c:pt idx="82">
                  <c:v>1089.6467321217415</c:v>
                </c:pt>
                <c:pt idx="83">
                  <c:v>1103.1183175347976</c:v>
                </c:pt>
                <c:pt idx="84">
                  <c:v>1134.236637888316</c:v>
                </c:pt>
                <c:pt idx="85">
                  <c:v>1149.2648693610288</c:v>
                </c:pt>
                <c:pt idx="86">
                  <c:v>1180.5947278963383</c:v>
                </c:pt>
                <c:pt idx="87">
                  <c:v>1159.0912617675074</c:v>
                </c:pt>
                <c:pt idx="88">
                  <c:v>1157.0856486553007</c:v>
                </c:pt>
                <c:pt idx="89">
                  <c:v>1169.4679323497542</c:v>
                </c:pt>
                <c:pt idx="90">
                  <c:v>1160.1190507704518</c:v>
                </c:pt>
                <c:pt idx="91">
                  <c:v>1107.1592391330144</c:v>
                </c:pt>
                <c:pt idx="92">
                  <c:v>1089.3087529073205</c:v>
                </c:pt>
                <c:pt idx="93">
                  <c:v>1055.7132727286239</c:v>
                </c:pt>
                <c:pt idx="94">
                  <c:v>1080.3187202101622</c:v>
                </c:pt>
                <c:pt idx="95">
                  <c:v>1056.4393572860506</c:v>
                </c:pt>
                <c:pt idx="96">
                  <c:v>1067.0162992790115</c:v>
                </c:pt>
                <c:pt idx="97">
                  <c:v>1069.6869566977018</c:v>
                </c:pt>
                <c:pt idx="98">
                  <c:v>1093.5697745119162</c:v>
                </c:pt>
                <c:pt idx="99">
                  <c:v>1091.9917867986087</c:v>
                </c:pt>
                <c:pt idx="100">
                  <c:v>1085.340961446869</c:v>
                </c:pt>
                <c:pt idx="101">
                  <c:v>1062.1264226224114</c:v>
                </c:pt>
                <c:pt idx="102">
                  <c:v>1065.9992653676818</c:v>
                </c:pt>
                <c:pt idx="103">
                  <c:v>1043.900969208705</c:v>
                </c:pt>
                <c:pt idx="104">
                  <c:v>1032.6803376832843</c:v>
                </c:pt>
                <c:pt idx="105">
                  <c:v>985.7791461695723</c:v>
                </c:pt>
                <c:pt idx="106">
                  <c:v>985.02442641066773</c:v>
                </c:pt>
                <c:pt idx="107">
                  <c:v>996.47445576607038</c:v>
                </c:pt>
                <c:pt idx="108">
                  <c:v>1000.3546053393977</c:v>
                </c:pt>
                <c:pt idx="109">
                  <c:v>998.01909059400816</c:v>
                </c:pt>
                <c:pt idx="110">
                  <c:v>1002.5162868042346</c:v>
                </c:pt>
                <c:pt idx="111">
                  <c:v>995.50035507577206</c:v>
                </c:pt>
                <c:pt idx="112">
                  <c:v>1057.7049489382459</c:v>
                </c:pt>
                <c:pt idx="113">
                  <c:v>1095.5876924846636</c:v>
                </c:pt>
                <c:pt idx="114">
                  <c:v>1071.277765523269</c:v>
                </c:pt>
                <c:pt idx="115">
                  <c:v>1053.5810102204468</c:v>
                </c:pt>
                <c:pt idx="116">
                  <c:v>1075.78206995963</c:v>
                </c:pt>
                <c:pt idx="117">
                  <c:v>1078.1061783122607</c:v>
                </c:pt>
                <c:pt idx="118">
                  <c:v>1084.4857170014809</c:v>
                </c:pt>
                <c:pt idx="119">
                  <c:v>1053.4595866553202</c:v>
                </c:pt>
                <c:pt idx="120">
                  <c:v>1009.9752393554653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FAF-4B43-98D1-C6F913159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1450"/>
          <c:min val="85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PC Annual Direct: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PolCount!$N$4</c:f>
              <c:strCache>
                <c:ptCount val="1"/>
                <c:pt idx="0">
                  <c:v>NB Policy Count (PC Annual Direct)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PolCount!$N$5:$N$125</c:f>
              <c:numCache>
                <c:formatCode>#,##0</c:formatCode>
                <c:ptCount val="121"/>
                <c:pt idx="0">
                  <c:v>103</c:v>
                </c:pt>
                <c:pt idx="1">
                  <c:v>140</c:v>
                </c:pt>
                <c:pt idx="2">
                  <c:v>92</c:v>
                </c:pt>
                <c:pt idx="3">
                  <c:v>72</c:v>
                </c:pt>
                <c:pt idx="4">
                  <c:v>97</c:v>
                </c:pt>
                <c:pt idx="5">
                  <c:v>94</c:v>
                </c:pt>
                <c:pt idx="6">
                  <c:v>101</c:v>
                </c:pt>
                <c:pt idx="7">
                  <c:v>110</c:v>
                </c:pt>
                <c:pt idx="8">
                  <c:v>150</c:v>
                </c:pt>
                <c:pt idx="9">
                  <c:v>103</c:v>
                </c:pt>
                <c:pt idx="10">
                  <c:v>89</c:v>
                </c:pt>
                <c:pt idx="11">
                  <c:v>141</c:v>
                </c:pt>
                <c:pt idx="12">
                  <c:v>118</c:v>
                </c:pt>
                <c:pt idx="13">
                  <c:v>143</c:v>
                </c:pt>
                <c:pt idx="14">
                  <c:v>197</c:v>
                </c:pt>
                <c:pt idx="15">
                  <c:v>131</c:v>
                </c:pt>
                <c:pt idx="16">
                  <c:v>113</c:v>
                </c:pt>
                <c:pt idx="17">
                  <c:v>90</c:v>
                </c:pt>
                <c:pt idx="18">
                  <c:v>92</c:v>
                </c:pt>
                <c:pt idx="19">
                  <c:v>102</c:v>
                </c:pt>
                <c:pt idx="20">
                  <c:v>97</c:v>
                </c:pt>
                <c:pt idx="21">
                  <c:v>111</c:v>
                </c:pt>
                <c:pt idx="22">
                  <c:v>116</c:v>
                </c:pt>
                <c:pt idx="23">
                  <c:v>114</c:v>
                </c:pt>
                <c:pt idx="24">
                  <c:v>77</c:v>
                </c:pt>
                <c:pt idx="25">
                  <c:v>120</c:v>
                </c:pt>
                <c:pt idx="26">
                  <c:v>89</c:v>
                </c:pt>
                <c:pt idx="27">
                  <c:v>98</c:v>
                </c:pt>
                <c:pt idx="28">
                  <c:v>107</c:v>
                </c:pt>
                <c:pt idx="29">
                  <c:v>106</c:v>
                </c:pt>
                <c:pt idx="30">
                  <c:v>79</c:v>
                </c:pt>
                <c:pt idx="31">
                  <c:v>68</c:v>
                </c:pt>
                <c:pt idx="32">
                  <c:v>99</c:v>
                </c:pt>
                <c:pt idx="33">
                  <c:v>99</c:v>
                </c:pt>
                <c:pt idx="34">
                  <c:v>81</c:v>
                </c:pt>
                <c:pt idx="35">
                  <c:v>103</c:v>
                </c:pt>
                <c:pt idx="36">
                  <c:v>132</c:v>
                </c:pt>
                <c:pt idx="37">
                  <c:v>96</c:v>
                </c:pt>
                <c:pt idx="38">
                  <c:v>104</c:v>
                </c:pt>
                <c:pt idx="39">
                  <c:v>94</c:v>
                </c:pt>
                <c:pt idx="40">
                  <c:v>95</c:v>
                </c:pt>
                <c:pt idx="41">
                  <c:v>111</c:v>
                </c:pt>
                <c:pt idx="42">
                  <c:v>92</c:v>
                </c:pt>
                <c:pt idx="43">
                  <c:v>158</c:v>
                </c:pt>
                <c:pt idx="44">
                  <c:v>101</c:v>
                </c:pt>
                <c:pt idx="45">
                  <c:v>147</c:v>
                </c:pt>
                <c:pt idx="46">
                  <c:v>111</c:v>
                </c:pt>
                <c:pt idx="47">
                  <c:v>75</c:v>
                </c:pt>
                <c:pt idx="48">
                  <c:v>86</c:v>
                </c:pt>
                <c:pt idx="49">
                  <c:v>106</c:v>
                </c:pt>
                <c:pt idx="50">
                  <c:v>114</c:v>
                </c:pt>
                <c:pt idx="51">
                  <c:v>105</c:v>
                </c:pt>
                <c:pt idx="52">
                  <c:v>59</c:v>
                </c:pt>
                <c:pt idx="53">
                  <c:v>98</c:v>
                </c:pt>
                <c:pt idx="54">
                  <c:v>101</c:v>
                </c:pt>
                <c:pt idx="55">
                  <c:v>84</c:v>
                </c:pt>
                <c:pt idx="56">
                  <c:v>102</c:v>
                </c:pt>
                <c:pt idx="57">
                  <c:v>111</c:v>
                </c:pt>
                <c:pt idx="58">
                  <c:v>86</c:v>
                </c:pt>
                <c:pt idx="59">
                  <c:v>75</c:v>
                </c:pt>
                <c:pt idx="60">
                  <c:v>96</c:v>
                </c:pt>
                <c:pt idx="61">
                  <c:v>84</c:v>
                </c:pt>
                <c:pt idx="62">
                  <c:v>95</c:v>
                </c:pt>
                <c:pt idx="63">
                  <c:v>81</c:v>
                </c:pt>
                <c:pt idx="64">
                  <c:v>105</c:v>
                </c:pt>
                <c:pt idx="65">
                  <c:v>89</c:v>
                </c:pt>
                <c:pt idx="66">
                  <c:v>62</c:v>
                </c:pt>
                <c:pt idx="67">
                  <c:v>99</c:v>
                </c:pt>
                <c:pt idx="68">
                  <c:v>85</c:v>
                </c:pt>
                <c:pt idx="69">
                  <c:v>110</c:v>
                </c:pt>
                <c:pt idx="70">
                  <c:v>98</c:v>
                </c:pt>
                <c:pt idx="71">
                  <c:v>127</c:v>
                </c:pt>
                <c:pt idx="72">
                  <c:v>86</c:v>
                </c:pt>
                <c:pt idx="73">
                  <c:v>82</c:v>
                </c:pt>
                <c:pt idx="74">
                  <c:v>145</c:v>
                </c:pt>
                <c:pt idx="75">
                  <c:v>180</c:v>
                </c:pt>
                <c:pt idx="76">
                  <c:v>89</c:v>
                </c:pt>
                <c:pt idx="77">
                  <c:v>82</c:v>
                </c:pt>
                <c:pt idx="78">
                  <c:v>109</c:v>
                </c:pt>
                <c:pt idx="79">
                  <c:v>107</c:v>
                </c:pt>
                <c:pt idx="80">
                  <c:v>88</c:v>
                </c:pt>
                <c:pt idx="81">
                  <c:v>101</c:v>
                </c:pt>
                <c:pt idx="82">
                  <c:v>102</c:v>
                </c:pt>
                <c:pt idx="83">
                  <c:v>77</c:v>
                </c:pt>
                <c:pt idx="84">
                  <c:v>88</c:v>
                </c:pt>
                <c:pt idx="85">
                  <c:v>113</c:v>
                </c:pt>
                <c:pt idx="86">
                  <c:v>72</c:v>
                </c:pt>
                <c:pt idx="87">
                  <c:v>58</c:v>
                </c:pt>
                <c:pt idx="88">
                  <c:v>102</c:v>
                </c:pt>
                <c:pt idx="89">
                  <c:v>103</c:v>
                </c:pt>
                <c:pt idx="90">
                  <c:v>77</c:v>
                </c:pt>
                <c:pt idx="91">
                  <c:v>68</c:v>
                </c:pt>
                <c:pt idx="92">
                  <c:v>104</c:v>
                </c:pt>
                <c:pt idx="93">
                  <c:v>74</c:v>
                </c:pt>
                <c:pt idx="94">
                  <c:v>58</c:v>
                </c:pt>
                <c:pt idx="95">
                  <c:v>80</c:v>
                </c:pt>
                <c:pt idx="96">
                  <c:v>94</c:v>
                </c:pt>
                <c:pt idx="97">
                  <c:v>72</c:v>
                </c:pt>
                <c:pt idx="98">
                  <c:v>93</c:v>
                </c:pt>
                <c:pt idx="99">
                  <c:v>117</c:v>
                </c:pt>
                <c:pt idx="100">
                  <c:v>82</c:v>
                </c:pt>
                <c:pt idx="101">
                  <c:v>55</c:v>
                </c:pt>
                <c:pt idx="102">
                  <c:v>96</c:v>
                </c:pt>
                <c:pt idx="103">
                  <c:v>76</c:v>
                </c:pt>
                <c:pt idx="104">
                  <c:v>83</c:v>
                </c:pt>
                <c:pt idx="105">
                  <c:v>99</c:v>
                </c:pt>
                <c:pt idx="106">
                  <c:v>164</c:v>
                </c:pt>
                <c:pt idx="107">
                  <c:v>72</c:v>
                </c:pt>
                <c:pt idx="108">
                  <c:v>63</c:v>
                </c:pt>
                <c:pt idx="109">
                  <c:v>101</c:v>
                </c:pt>
                <c:pt idx="110">
                  <c:v>75</c:v>
                </c:pt>
                <c:pt idx="111">
                  <c:v>71</c:v>
                </c:pt>
                <c:pt idx="112">
                  <c:v>67</c:v>
                </c:pt>
                <c:pt idx="113">
                  <c:v>93</c:v>
                </c:pt>
                <c:pt idx="114">
                  <c:v>71</c:v>
                </c:pt>
                <c:pt idx="115">
                  <c:v>65</c:v>
                </c:pt>
                <c:pt idx="116">
                  <c:v>97</c:v>
                </c:pt>
                <c:pt idx="117">
                  <c:v>83</c:v>
                </c:pt>
                <c:pt idx="118">
                  <c:v>69</c:v>
                </c:pt>
                <c:pt idx="119">
                  <c:v>72</c:v>
                </c:pt>
                <c:pt idx="12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FB-4CAD-A3DC-3C981D2D940C}"/>
            </c:ext>
          </c:extLst>
        </c:ser>
        <c:ser>
          <c:idx val="2"/>
          <c:order val="2"/>
          <c:tx>
            <c:strRef>
              <c:f>PolCount!$P$4</c:f>
              <c:strCache>
                <c:ptCount val="1"/>
                <c:pt idx="0">
                  <c:v>RN Policy Count (PC Annual Direct)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PolCount!$P$5:$P$125</c:f>
              <c:numCache>
                <c:formatCode>#,##0</c:formatCode>
                <c:ptCount val="121"/>
                <c:pt idx="0">
                  <c:v>32</c:v>
                </c:pt>
                <c:pt idx="1">
                  <c:v>34</c:v>
                </c:pt>
                <c:pt idx="2">
                  <c:v>45</c:v>
                </c:pt>
                <c:pt idx="3">
                  <c:v>41</c:v>
                </c:pt>
                <c:pt idx="4">
                  <c:v>24</c:v>
                </c:pt>
                <c:pt idx="5">
                  <c:v>35</c:v>
                </c:pt>
                <c:pt idx="6">
                  <c:v>24</c:v>
                </c:pt>
                <c:pt idx="7">
                  <c:v>41</c:v>
                </c:pt>
                <c:pt idx="8">
                  <c:v>43</c:v>
                </c:pt>
                <c:pt idx="9">
                  <c:v>36</c:v>
                </c:pt>
                <c:pt idx="10">
                  <c:v>31</c:v>
                </c:pt>
                <c:pt idx="11">
                  <c:v>41</c:v>
                </c:pt>
                <c:pt idx="12">
                  <c:v>30</c:v>
                </c:pt>
                <c:pt idx="13">
                  <c:v>47</c:v>
                </c:pt>
                <c:pt idx="14">
                  <c:v>75</c:v>
                </c:pt>
                <c:pt idx="15">
                  <c:v>33</c:v>
                </c:pt>
                <c:pt idx="16">
                  <c:v>40</c:v>
                </c:pt>
                <c:pt idx="17">
                  <c:v>45</c:v>
                </c:pt>
                <c:pt idx="18">
                  <c:v>32</c:v>
                </c:pt>
                <c:pt idx="19">
                  <c:v>39</c:v>
                </c:pt>
                <c:pt idx="20">
                  <c:v>33</c:v>
                </c:pt>
                <c:pt idx="21">
                  <c:v>1</c:v>
                </c:pt>
                <c:pt idx="22">
                  <c:v>32</c:v>
                </c:pt>
                <c:pt idx="23">
                  <c:v>49</c:v>
                </c:pt>
                <c:pt idx="24">
                  <c:v>25</c:v>
                </c:pt>
                <c:pt idx="25">
                  <c:v>27</c:v>
                </c:pt>
                <c:pt idx="26">
                  <c:v>38</c:v>
                </c:pt>
                <c:pt idx="27">
                  <c:v>27</c:v>
                </c:pt>
                <c:pt idx="28">
                  <c:v>45</c:v>
                </c:pt>
                <c:pt idx="29">
                  <c:v>27</c:v>
                </c:pt>
                <c:pt idx="30">
                  <c:v>34</c:v>
                </c:pt>
                <c:pt idx="31">
                  <c:v>27</c:v>
                </c:pt>
                <c:pt idx="32">
                  <c:v>24</c:v>
                </c:pt>
                <c:pt idx="33">
                  <c:v>38</c:v>
                </c:pt>
                <c:pt idx="34">
                  <c:v>33</c:v>
                </c:pt>
                <c:pt idx="35">
                  <c:v>36</c:v>
                </c:pt>
                <c:pt idx="36">
                  <c:v>34</c:v>
                </c:pt>
                <c:pt idx="37">
                  <c:v>51</c:v>
                </c:pt>
                <c:pt idx="38">
                  <c:v>39</c:v>
                </c:pt>
                <c:pt idx="39">
                  <c:v>35</c:v>
                </c:pt>
                <c:pt idx="40">
                  <c:v>31</c:v>
                </c:pt>
                <c:pt idx="41">
                  <c:v>26</c:v>
                </c:pt>
                <c:pt idx="42">
                  <c:v>18</c:v>
                </c:pt>
                <c:pt idx="43">
                  <c:v>38</c:v>
                </c:pt>
                <c:pt idx="44">
                  <c:v>41</c:v>
                </c:pt>
                <c:pt idx="45">
                  <c:v>57</c:v>
                </c:pt>
                <c:pt idx="46">
                  <c:v>39</c:v>
                </c:pt>
                <c:pt idx="47">
                  <c:v>28</c:v>
                </c:pt>
                <c:pt idx="48">
                  <c:v>31</c:v>
                </c:pt>
                <c:pt idx="49">
                  <c:v>30</c:v>
                </c:pt>
                <c:pt idx="50">
                  <c:v>19</c:v>
                </c:pt>
                <c:pt idx="51">
                  <c:v>41</c:v>
                </c:pt>
                <c:pt idx="52">
                  <c:v>31</c:v>
                </c:pt>
                <c:pt idx="53">
                  <c:v>23</c:v>
                </c:pt>
                <c:pt idx="54">
                  <c:v>44</c:v>
                </c:pt>
                <c:pt idx="55">
                  <c:v>28</c:v>
                </c:pt>
                <c:pt idx="56">
                  <c:v>26</c:v>
                </c:pt>
                <c:pt idx="57">
                  <c:v>22</c:v>
                </c:pt>
                <c:pt idx="58">
                  <c:v>32</c:v>
                </c:pt>
                <c:pt idx="59">
                  <c:v>33</c:v>
                </c:pt>
                <c:pt idx="60">
                  <c:v>22</c:v>
                </c:pt>
                <c:pt idx="61">
                  <c:v>24</c:v>
                </c:pt>
                <c:pt idx="62">
                  <c:v>27</c:v>
                </c:pt>
                <c:pt idx="63">
                  <c:v>29</c:v>
                </c:pt>
                <c:pt idx="64">
                  <c:v>22</c:v>
                </c:pt>
                <c:pt idx="65">
                  <c:v>31</c:v>
                </c:pt>
                <c:pt idx="66">
                  <c:v>30</c:v>
                </c:pt>
                <c:pt idx="67">
                  <c:v>21</c:v>
                </c:pt>
                <c:pt idx="68">
                  <c:v>30</c:v>
                </c:pt>
                <c:pt idx="69">
                  <c:v>22</c:v>
                </c:pt>
                <c:pt idx="70">
                  <c:v>19</c:v>
                </c:pt>
                <c:pt idx="71">
                  <c:v>26</c:v>
                </c:pt>
                <c:pt idx="72">
                  <c:v>27</c:v>
                </c:pt>
                <c:pt idx="73">
                  <c:v>24</c:v>
                </c:pt>
                <c:pt idx="74">
                  <c:v>33</c:v>
                </c:pt>
                <c:pt idx="75">
                  <c:v>47</c:v>
                </c:pt>
                <c:pt idx="76">
                  <c:v>22</c:v>
                </c:pt>
                <c:pt idx="77">
                  <c:v>27</c:v>
                </c:pt>
                <c:pt idx="78">
                  <c:v>34</c:v>
                </c:pt>
                <c:pt idx="79">
                  <c:v>35</c:v>
                </c:pt>
                <c:pt idx="80">
                  <c:v>21</c:v>
                </c:pt>
                <c:pt idx="81">
                  <c:v>31</c:v>
                </c:pt>
                <c:pt idx="82">
                  <c:v>28</c:v>
                </c:pt>
                <c:pt idx="83">
                  <c:v>23</c:v>
                </c:pt>
                <c:pt idx="84">
                  <c:v>34</c:v>
                </c:pt>
                <c:pt idx="85">
                  <c:v>24</c:v>
                </c:pt>
                <c:pt idx="86">
                  <c:v>25</c:v>
                </c:pt>
                <c:pt idx="87">
                  <c:v>34</c:v>
                </c:pt>
                <c:pt idx="88">
                  <c:v>22</c:v>
                </c:pt>
                <c:pt idx="89">
                  <c:v>22</c:v>
                </c:pt>
                <c:pt idx="90">
                  <c:v>19</c:v>
                </c:pt>
                <c:pt idx="91">
                  <c:v>19</c:v>
                </c:pt>
                <c:pt idx="92">
                  <c:v>16</c:v>
                </c:pt>
                <c:pt idx="93">
                  <c:v>12</c:v>
                </c:pt>
                <c:pt idx="94">
                  <c:v>19</c:v>
                </c:pt>
                <c:pt idx="95">
                  <c:v>16</c:v>
                </c:pt>
                <c:pt idx="96">
                  <c:v>22</c:v>
                </c:pt>
                <c:pt idx="97">
                  <c:v>24</c:v>
                </c:pt>
                <c:pt idx="98">
                  <c:v>25</c:v>
                </c:pt>
                <c:pt idx="99">
                  <c:v>23</c:v>
                </c:pt>
                <c:pt idx="100">
                  <c:v>32</c:v>
                </c:pt>
                <c:pt idx="101">
                  <c:v>24</c:v>
                </c:pt>
                <c:pt idx="102">
                  <c:v>25</c:v>
                </c:pt>
                <c:pt idx="103">
                  <c:v>19</c:v>
                </c:pt>
                <c:pt idx="104">
                  <c:v>16</c:v>
                </c:pt>
                <c:pt idx="105">
                  <c:v>21</c:v>
                </c:pt>
                <c:pt idx="106">
                  <c:v>44</c:v>
                </c:pt>
                <c:pt idx="107">
                  <c:v>19</c:v>
                </c:pt>
                <c:pt idx="108">
                  <c:v>14</c:v>
                </c:pt>
                <c:pt idx="109">
                  <c:v>6</c:v>
                </c:pt>
                <c:pt idx="110">
                  <c:v>6</c:v>
                </c:pt>
                <c:pt idx="111">
                  <c:v>2</c:v>
                </c:pt>
                <c:pt idx="112">
                  <c:v>10</c:v>
                </c:pt>
                <c:pt idx="113">
                  <c:v>19</c:v>
                </c:pt>
                <c:pt idx="114">
                  <c:v>23</c:v>
                </c:pt>
                <c:pt idx="115">
                  <c:v>27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31</c:v>
                </c:pt>
                <c:pt idx="1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FB-4CAD-A3DC-3C981D2D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PolCount!$O$4</c:f>
              <c:strCache>
                <c:ptCount val="1"/>
                <c:pt idx="0">
                  <c:v>NB 7 Day Average (PC Annual Direct)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PolCount!$O$5:$O$125</c:f>
              <c:numCache>
                <c:formatCode>#,##0</c:formatCode>
                <c:ptCount val="121"/>
                <c:pt idx="6">
                  <c:v>99.857142857142861</c:v>
                </c:pt>
                <c:pt idx="7">
                  <c:v>100.85714285714286</c:v>
                </c:pt>
                <c:pt idx="8">
                  <c:v>102.28571428571429</c:v>
                </c:pt>
                <c:pt idx="9">
                  <c:v>103.85714285714286</c:v>
                </c:pt>
                <c:pt idx="10">
                  <c:v>106.28571428571429</c:v>
                </c:pt>
                <c:pt idx="11">
                  <c:v>112.57142857142857</c:v>
                </c:pt>
                <c:pt idx="12">
                  <c:v>116</c:v>
                </c:pt>
                <c:pt idx="13">
                  <c:v>122</c:v>
                </c:pt>
                <c:pt idx="14">
                  <c:v>134.42857142857142</c:v>
                </c:pt>
                <c:pt idx="15">
                  <c:v>131.71428571428572</c:v>
                </c:pt>
                <c:pt idx="16">
                  <c:v>133.14285714285714</c:v>
                </c:pt>
                <c:pt idx="17">
                  <c:v>133.28571428571428</c:v>
                </c:pt>
                <c:pt idx="18">
                  <c:v>126.28571428571429</c:v>
                </c:pt>
                <c:pt idx="19">
                  <c:v>124</c:v>
                </c:pt>
                <c:pt idx="20">
                  <c:v>117.42857142857143</c:v>
                </c:pt>
                <c:pt idx="21">
                  <c:v>105.14285714285714</c:v>
                </c:pt>
                <c:pt idx="22">
                  <c:v>103</c:v>
                </c:pt>
                <c:pt idx="23">
                  <c:v>103.14285714285714</c:v>
                </c:pt>
                <c:pt idx="24">
                  <c:v>101.28571428571429</c:v>
                </c:pt>
                <c:pt idx="25">
                  <c:v>105.28571428571429</c:v>
                </c:pt>
                <c:pt idx="26">
                  <c:v>103.42857142857143</c:v>
                </c:pt>
                <c:pt idx="27">
                  <c:v>103.57142857142857</c:v>
                </c:pt>
                <c:pt idx="28">
                  <c:v>103</c:v>
                </c:pt>
                <c:pt idx="29">
                  <c:v>101.57142857142857</c:v>
                </c:pt>
                <c:pt idx="30">
                  <c:v>96.571428571428569</c:v>
                </c:pt>
                <c:pt idx="31">
                  <c:v>95.285714285714292</c:v>
                </c:pt>
                <c:pt idx="32">
                  <c:v>92.285714285714292</c:v>
                </c:pt>
                <c:pt idx="33">
                  <c:v>93.714285714285708</c:v>
                </c:pt>
                <c:pt idx="34">
                  <c:v>91.285714285714292</c:v>
                </c:pt>
                <c:pt idx="35">
                  <c:v>90.714285714285708</c:v>
                </c:pt>
                <c:pt idx="36">
                  <c:v>94.428571428571431</c:v>
                </c:pt>
                <c:pt idx="37">
                  <c:v>96.857142857142861</c:v>
                </c:pt>
                <c:pt idx="38">
                  <c:v>102</c:v>
                </c:pt>
                <c:pt idx="39">
                  <c:v>101.28571428571429</c:v>
                </c:pt>
                <c:pt idx="40">
                  <c:v>100.71428571428571</c:v>
                </c:pt>
                <c:pt idx="41">
                  <c:v>105</c:v>
                </c:pt>
                <c:pt idx="42">
                  <c:v>103.42857142857143</c:v>
                </c:pt>
                <c:pt idx="43">
                  <c:v>107.14285714285714</c:v>
                </c:pt>
                <c:pt idx="44">
                  <c:v>107.85714285714286</c:v>
                </c:pt>
                <c:pt idx="45">
                  <c:v>114</c:v>
                </c:pt>
                <c:pt idx="46">
                  <c:v>116.42857142857143</c:v>
                </c:pt>
                <c:pt idx="47">
                  <c:v>113.57142857142857</c:v>
                </c:pt>
                <c:pt idx="48">
                  <c:v>110</c:v>
                </c:pt>
                <c:pt idx="49">
                  <c:v>112</c:v>
                </c:pt>
                <c:pt idx="50">
                  <c:v>105.71428571428571</c:v>
                </c:pt>
                <c:pt idx="51">
                  <c:v>106.28571428571429</c:v>
                </c:pt>
                <c:pt idx="52">
                  <c:v>93.714285714285708</c:v>
                </c:pt>
                <c:pt idx="53">
                  <c:v>91.857142857142861</c:v>
                </c:pt>
                <c:pt idx="54">
                  <c:v>95.571428571428569</c:v>
                </c:pt>
                <c:pt idx="55">
                  <c:v>95.285714285714292</c:v>
                </c:pt>
                <c:pt idx="56">
                  <c:v>94.714285714285708</c:v>
                </c:pt>
                <c:pt idx="57">
                  <c:v>94.285714285714292</c:v>
                </c:pt>
                <c:pt idx="58">
                  <c:v>91.571428571428569</c:v>
                </c:pt>
                <c:pt idx="59">
                  <c:v>93.857142857142861</c:v>
                </c:pt>
                <c:pt idx="60">
                  <c:v>93.571428571428569</c:v>
                </c:pt>
                <c:pt idx="61">
                  <c:v>91.142857142857139</c:v>
                </c:pt>
                <c:pt idx="62">
                  <c:v>92.714285714285708</c:v>
                </c:pt>
                <c:pt idx="63">
                  <c:v>89.714285714285708</c:v>
                </c:pt>
                <c:pt idx="64">
                  <c:v>88.857142857142861</c:v>
                </c:pt>
                <c:pt idx="65">
                  <c:v>89.285714285714292</c:v>
                </c:pt>
                <c:pt idx="66">
                  <c:v>87.428571428571431</c:v>
                </c:pt>
                <c:pt idx="67">
                  <c:v>87.857142857142861</c:v>
                </c:pt>
                <c:pt idx="68">
                  <c:v>88</c:v>
                </c:pt>
                <c:pt idx="69">
                  <c:v>90.142857142857139</c:v>
                </c:pt>
                <c:pt idx="70">
                  <c:v>92.571428571428569</c:v>
                </c:pt>
                <c:pt idx="71">
                  <c:v>95.714285714285708</c:v>
                </c:pt>
                <c:pt idx="72">
                  <c:v>95.285714285714292</c:v>
                </c:pt>
                <c:pt idx="73">
                  <c:v>98.142857142857139</c:v>
                </c:pt>
                <c:pt idx="74">
                  <c:v>104.71428571428571</c:v>
                </c:pt>
                <c:pt idx="75">
                  <c:v>118.28571428571429</c:v>
                </c:pt>
                <c:pt idx="76">
                  <c:v>115.28571428571429</c:v>
                </c:pt>
                <c:pt idx="77">
                  <c:v>113</c:v>
                </c:pt>
                <c:pt idx="78">
                  <c:v>110.42857142857143</c:v>
                </c:pt>
                <c:pt idx="79">
                  <c:v>113.42857142857143</c:v>
                </c:pt>
                <c:pt idx="80">
                  <c:v>114.28571428571429</c:v>
                </c:pt>
                <c:pt idx="81">
                  <c:v>108</c:v>
                </c:pt>
                <c:pt idx="82">
                  <c:v>96.857142857142861</c:v>
                </c:pt>
                <c:pt idx="83">
                  <c:v>95.142857142857139</c:v>
                </c:pt>
                <c:pt idx="84">
                  <c:v>96</c:v>
                </c:pt>
                <c:pt idx="85">
                  <c:v>96.571428571428569</c:v>
                </c:pt>
                <c:pt idx="86">
                  <c:v>91.571428571428569</c:v>
                </c:pt>
                <c:pt idx="87">
                  <c:v>87.285714285714292</c:v>
                </c:pt>
                <c:pt idx="88">
                  <c:v>87.428571428571431</c:v>
                </c:pt>
                <c:pt idx="89">
                  <c:v>87.571428571428569</c:v>
                </c:pt>
                <c:pt idx="90">
                  <c:v>87.571428571428569</c:v>
                </c:pt>
                <c:pt idx="91">
                  <c:v>84.714285714285708</c:v>
                </c:pt>
                <c:pt idx="92">
                  <c:v>83.428571428571431</c:v>
                </c:pt>
                <c:pt idx="93">
                  <c:v>83.714285714285708</c:v>
                </c:pt>
                <c:pt idx="94">
                  <c:v>83.714285714285708</c:v>
                </c:pt>
                <c:pt idx="95">
                  <c:v>80.571428571428569</c:v>
                </c:pt>
                <c:pt idx="96">
                  <c:v>79.285714285714292</c:v>
                </c:pt>
                <c:pt idx="97">
                  <c:v>78.571428571428569</c:v>
                </c:pt>
                <c:pt idx="98">
                  <c:v>82.142857142857139</c:v>
                </c:pt>
                <c:pt idx="99">
                  <c:v>84</c:v>
                </c:pt>
                <c:pt idx="100">
                  <c:v>85.142857142857139</c:v>
                </c:pt>
                <c:pt idx="101">
                  <c:v>84.714285714285708</c:v>
                </c:pt>
                <c:pt idx="102">
                  <c:v>87</c:v>
                </c:pt>
                <c:pt idx="103">
                  <c:v>84.428571428571431</c:v>
                </c:pt>
                <c:pt idx="104">
                  <c:v>86</c:v>
                </c:pt>
                <c:pt idx="105">
                  <c:v>86.857142857142861</c:v>
                </c:pt>
                <c:pt idx="106">
                  <c:v>93.571428571428569</c:v>
                </c:pt>
                <c:pt idx="107">
                  <c:v>92.142857142857139</c:v>
                </c:pt>
                <c:pt idx="108">
                  <c:v>93.285714285714292</c:v>
                </c:pt>
                <c:pt idx="109">
                  <c:v>94</c:v>
                </c:pt>
                <c:pt idx="110">
                  <c:v>93.857142857142861</c:v>
                </c:pt>
                <c:pt idx="111">
                  <c:v>92.142857142857139</c:v>
                </c:pt>
                <c:pt idx="112">
                  <c:v>87.571428571428569</c:v>
                </c:pt>
                <c:pt idx="113">
                  <c:v>77.428571428571431</c:v>
                </c:pt>
                <c:pt idx="114">
                  <c:v>77.285714285714292</c:v>
                </c:pt>
                <c:pt idx="115">
                  <c:v>77.571428571428569</c:v>
                </c:pt>
                <c:pt idx="116">
                  <c:v>77</c:v>
                </c:pt>
                <c:pt idx="117">
                  <c:v>78.142857142857139</c:v>
                </c:pt>
                <c:pt idx="118">
                  <c:v>77.857142857142861</c:v>
                </c:pt>
                <c:pt idx="119">
                  <c:v>78.571428571428569</c:v>
                </c:pt>
                <c:pt idx="120">
                  <c:v>80.285714285714292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5FB-4CAD-A3DC-3C981D2D940C}"/>
            </c:ext>
          </c:extLst>
        </c:ser>
        <c:ser>
          <c:idx val="3"/>
          <c:order val="3"/>
          <c:tx>
            <c:strRef>
              <c:f>PolCount!$Q$4</c:f>
              <c:strCache>
                <c:ptCount val="1"/>
                <c:pt idx="0">
                  <c:v>RN 7 Day Average (PC Annual Direct)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PolCount!$Q$5:$Q$125</c:f>
              <c:numCache>
                <c:formatCode>#,##0</c:formatCode>
                <c:ptCount val="121"/>
                <c:pt idx="6">
                  <c:v>33.571428571428569</c:v>
                </c:pt>
                <c:pt idx="7">
                  <c:v>34.857142857142854</c:v>
                </c:pt>
                <c:pt idx="8">
                  <c:v>36.142857142857146</c:v>
                </c:pt>
                <c:pt idx="9">
                  <c:v>34.857142857142854</c:v>
                </c:pt>
                <c:pt idx="10">
                  <c:v>33.428571428571431</c:v>
                </c:pt>
                <c:pt idx="11">
                  <c:v>35.857142857142854</c:v>
                </c:pt>
                <c:pt idx="12">
                  <c:v>35.142857142857146</c:v>
                </c:pt>
                <c:pt idx="13">
                  <c:v>38.428571428571431</c:v>
                </c:pt>
                <c:pt idx="14">
                  <c:v>43.285714285714285</c:v>
                </c:pt>
                <c:pt idx="15">
                  <c:v>41.857142857142854</c:v>
                </c:pt>
                <c:pt idx="16">
                  <c:v>42.428571428571431</c:v>
                </c:pt>
                <c:pt idx="17">
                  <c:v>44.428571428571431</c:v>
                </c:pt>
                <c:pt idx="18">
                  <c:v>43.142857142857146</c:v>
                </c:pt>
                <c:pt idx="19">
                  <c:v>44.428571428571431</c:v>
                </c:pt>
                <c:pt idx="20">
                  <c:v>42.428571428571431</c:v>
                </c:pt>
                <c:pt idx="21">
                  <c:v>31.857142857142858</c:v>
                </c:pt>
                <c:pt idx="22">
                  <c:v>31.714285714285715</c:v>
                </c:pt>
                <c:pt idx="23">
                  <c:v>33</c:v>
                </c:pt>
                <c:pt idx="24">
                  <c:v>30.142857142857142</c:v>
                </c:pt>
                <c:pt idx="25">
                  <c:v>29.428571428571427</c:v>
                </c:pt>
                <c:pt idx="26">
                  <c:v>29.285714285714285</c:v>
                </c:pt>
                <c:pt idx="27">
                  <c:v>28.428571428571427</c:v>
                </c:pt>
                <c:pt idx="28">
                  <c:v>34.714285714285715</c:v>
                </c:pt>
                <c:pt idx="29">
                  <c:v>34</c:v>
                </c:pt>
                <c:pt idx="30">
                  <c:v>31.857142857142858</c:v>
                </c:pt>
                <c:pt idx="31">
                  <c:v>32.142857142857146</c:v>
                </c:pt>
                <c:pt idx="32">
                  <c:v>31.714285714285715</c:v>
                </c:pt>
                <c:pt idx="33">
                  <c:v>31.714285714285715</c:v>
                </c:pt>
                <c:pt idx="34">
                  <c:v>32.571428571428569</c:v>
                </c:pt>
                <c:pt idx="35">
                  <c:v>31.285714285714285</c:v>
                </c:pt>
                <c:pt idx="36">
                  <c:v>32.285714285714285</c:v>
                </c:pt>
                <c:pt idx="37">
                  <c:v>34.714285714285715</c:v>
                </c:pt>
                <c:pt idx="38">
                  <c:v>36.428571428571431</c:v>
                </c:pt>
                <c:pt idx="39">
                  <c:v>38</c:v>
                </c:pt>
                <c:pt idx="40">
                  <c:v>37</c:v>
                </c:pt>
                <c:pt idx="41">
                  <c:v>36</c:v>
                </c:pt>
                <c:pt idx="42">
                  <c:v>33.428571428571431</c:v>
                </c:pt>
                <c:pt idx="43">
                  <c:v>34</c:v>
                </c:pt>
                <c:pt idx="44">
                  <c:v>32.571428571428569</c:v>
                </c:pt>
                <c:pt idx="45">
                  <c:v>35.142857142857146</c:v>
                </c:pt>
                <c:pt idx="46">
                  <c:v>35.714285714285715</c:v>
                </c:pt>
                <c:pt idx="47">
                  <c:v>35.285714285714285</c:v>
                </c:pt>
                <c:pt idx="48">
                  <c:v>36</c:v>
                </c:pt>
                <c:pt idx="49">
                  <c:v>37.714285714285715</c:v>
                </c:pt>
                <c:pt idx="50">
                  <c:v>35</c:v>
                </c:pt>
                <c:pt idx="51">
                  <c:v>35</c:v>
                </c:pt>
                <c:pt idx="52">
                  <c:v>31.285714285714285</c:v>
                </c:pt>
                <c:pt idx="53">
                  <c:v>29</c:v>
                </c:pt>
                <c:pt idx="54">
                  <c:v>31.285714285714285</c:v>
                </c:pt>
                <c:pt idx="55">
                  <c:v>30.857142857142858</c:v>
                </c:pt>
                <c:pt idx="56">
                  <c:v>30.285714285714285</c:v>
                </c:pt>
                <c:pt idx="57">
                  <c:v>30.714285714285715</c:v>
                </c:pt>
                <c:pt idx="58">
                  <c:v>29.428571428571427</c:v>
                </c:pt>
                <c:pt idx="59">
                  <c:v>29.714285714285715</c:v>
                </c:pt>
                <c:pt idx="60">
                  <c:v>29.571428571428573</c:v>
                </c:pt>
                <c:pt idx="61">
                  <c:v>26.714285714285715</c:v>
                </c:pt>
                <c:pt idx="62">
                  <c:v>26.571428571428573</c:v>
                </c:pt>
                <c:pt idx="63">
                  <c:v>27</c:v>
                </c:pt>
                <c:pt idx="64">
                  <c:v>27</c:v>
                </c:pt>
                <c:pt idx="65">
                  <c:v>26.857142857142858</c:v>
                </c:pt>
                <c:pt idx="66">
                  <c:v>26.428571428571427</c:v>
                </c:pt>
                <c:pt idx="67">
                  <c:v>26.285714285714285</c:v>
                </c:pt>
                <c:pt idx="68">
                  <c:v>27.142857142857142</c:v>
                </c:pt>
                <c:pt idx="69">
                  <c:v>26.428571428571427</c:v>
                </c:pt>
                <c:pt idx="70">
                  <c:v>25</c:v>
                </c:pt>
                <c:pt idx="71">
                  <c:v>25.571428571428573</c:v>
                </c:pt>
                <c:pt idx="72">
                  <c:v>25</c:v>
                </c:pt>
                <c:pt idx="73">
                  <c:v>24.142857142857142</c:v>
                </c:pt>
                <c:pt idx="74">
                  <c:v>25.857142857142858</c:v>
                </c:pt>
                <c:pt idx="75">
                  <c:v>28.285714285714285</c:v>
                </c:pt>
                <c:pt idx="76">
                  <c:v>28.285714285714285</c:v>
                </c:pt>
                <c:pt idx="77">
                  <c:v>29.428571428571427</c:v>
                </c:pt>
                <c:pt idx="78">
                  <c:v>30.571428571428573</c:v>
                </c:pt>
                <c:pt idx="79">
                  <c:v>31.714285714285715</c:v>
                </c:pt>
                <c:pt idx="80">
                  <c:v>31.285714285714285</c:v>
                </c:pt>
                <c:pt idx="81">
                  <c:v>31</c:v>
                </c:pt>
                <c:pt idx="82">
                  <c:v>28.285714285714285</c:v>
                </c:pt>
                <c:pt idx="83">
                  <c:v>28.428571428571427</c:v>
                </c:pt>
                <c:pt idx="84">
                  <c:v>29.428571428571427</c:v>
                </c:pt>
                <c:pt idx="85">
                  <c:v>28</c:v>
                </c:pt>
                <c:pt idx="86">
                  <c:v>26.571428571428573</c:v>
                </c:pt>
                <c:pt idx="87">
                  <c:v>28.428571428571427</c:v>
                </c:pt>
                <c:pt idx="88">
                  <c:v>27.142857142857142</c:v>
                </c:pt>
                <c:pt idx="89">
                  <c:v>26.285714285714285</c:v>
                </c:pt>
                <c:pt idx="90">
                  <c:v>25.714285714285715</c:v>
                </c:pt>
                <c:pt idx="91">
                  <c:v>23.571428571428573</c:v>
                </c:pt>
                <c:pt idx="92">
                  <c:v>22.428571428571427</c:v>
                </c:pt>
                <c:pt idx="93">
                  <c:v>20.571428571428573</c:v>
                </c:pt>
                <c:pt idx="94">
                  <c:v>18.428571428571427</c:v>
                </c:pt>
                <c:pt idx="95">
                  <c:v>17.571428571428573</c:v>
                </c:pt>
                <c:pt idx="96">
                  <c:v>17.571428571428573</c:v>
                </c:pt>
                <c:pt idx="97">
                  <c:v>18.285714285714285</c:v>
                </c:pt>
                <c:pt idx="98">
                  <c:v>19.142857142857142</c:v>
                </c:pt>
                <c:pt idx="99">
                  <c:v>20.142857142857142</c:v>
                </c:pt>
                <c:pt idx="100">
                  <c:v>23</c:v>
                </c:pt>
                <c:pt idx="101">
                  <c:v>23.714285714285715</c:v>
                </c:pt>
                <c:pt idx="102">
                  <c:v>25</c:v>
                </c:pt>
                <c:pt idx="103">
                  <c:v>24.571428571428573</c:v>
                </c:pt>
                <c:pt idx="104">
                  <c:v>23.428571428571427</c:v>
                </c:pt>
                <c:pt idx="105">
                  <c:v>22.857142857142858</c:v>
                </c:pt>
                <c:pt idx="106">
                  <c:v>25.857142857142858</c:v>
                </c:pt>
                <c:pt idx="107">
                  <c:v>24</c:v>
                </c:pt>
                <c:pt idx="108">
                  <c:v>22.571428571428573</c:v>
                </c:pt>
                <c:pt idx="109">
                  <c:v>19.857142857142858</c:v>
                </c:pt>
                <c:pt idx="110">
                  <c:v>18</c:v>
                </c:pt>
                <c:pt idx="111">
                  <c:v>16</c:v>
                </c:pt>
                <c:pt idx="112">
                  <c:v>14.428571428571429</c:v>
                </c:pt>
                <c:pt idx="113">
                  <c:v>10.857142857142858</c:v>
                </c:pt>
                <c:pt idx="114">
                  <c:v>11.428571428571429</c:v>
                </c:pt>
                <c:pt idx="115">
                  <c:v>13.285714285714286</c:v>
                </c:pt>
                <c:pt idx="116">
                  <c:v>15.571428571428571</c:v>
                </c:pt>
                <c:pt idx="117">
                  <c:v>17.857142857142858</c:v>
                </c:pt>
                <c:pt idx="118">
                  <c:v>20.857142857142858</c:v>
                </c:pt>
                <c:pt idx="119">
                  <c:v>23.857142857142858</c:v>
                </c:pt>
                <c:pt idx="120">
                  <c:v>25.857142857142858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5FB-4CAD-A3DC-3C981D2D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PC Annual Broker: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PolCount!$R$4</c:f>
              <c:strCache>
                <c:ptCount val="1"/>
                <c:pt idx="0">
                  <c:v>NB Policy Count (PC Annual Broker)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PolCount!$R$5:$R$125</c:f>
              <c:numCache>
                <c:formatCode>#,##0</c:formatCode>
                <c:ptCount val="121"/>
                <c:pt idx="0">
                  <c:v>40</c:v>
                </c:pt>
                <c:pt idx="1">
                  <c:v>27</c:v>
                </c:pt>
                <c:pt idx="2">
                  <c:v>30</c:v>
                </c:pt>
                <c:pt idx="3">
                  <c:v>30</c:v>
                </c:pt>
                <c:pt idx="4">
                  <c:v>13</c:v>
                </c:pt>
                <c:pt idx="5">
                  <c:v>24</c:v>
                </c:pt>
                <c:pt idx="6">
                  <c:v>20</c:v>
                </c:pt>
                <c:pt idx="7">
                  <c:v>23</c:v>
                </c:pt>
                <c:pt idx="8">
                  <c:v>46</c:v>
                </c:pt>
                <c:pt idx="9">
                  <c:v>31</c:v>
                </c:pt>
                <c:pt idx="10">
                  <c:v>27</c:v>
                </c:pt>
                <c:pt idx="11">
                  <c:v>40</c:v>
                </c:pt>
                <c:pt idx="12">
                  <c:v>28</c:v>
                </c:pt>
                <c:pt idx="13">
                  <c:v>17</c:v>
                </c:pt>
                <c:pt idx="14">
                  <c:v>62</c:v>
                </c:pt>
                <c:pt idx="15">
                  <c:v>41</c:v>
                </c:pt>
                <c:pt idx="16">
                  <c:v>27</c:v>
                </c:pt>
                <c:pt idx="17">
                  <c:v>31</c:v>
                </c:pt>
                <c:pt idx="18">
                  <c:v>24</c:v>
                </c:pt>
                <c:pt idx="19">
                  <c:v>35</c:v>
                </c:pt>
                <c:pt idx="20">
                  <c:v>21</c:v>
                </c:pt>
                <c:pt idx="21">
                  <c:v>25</c:v>
                </c:pt>
                <c:pt idx="22">
                  <c:v>23</c:v>
                </c:pt>
                <c:pt idx="23">
                  <c:v>47</c:v>
                </c:pt>
                <c:pt idx="24">
                  <c:v>22</c:v>
                </c:pt>
                <c:pt idx="25">
                  <c:v>40</c:v>
                </c:pt>
                <c:pt idx="26">
                  <c:v>31</c:v>
                </c:pt>
                <c:pt idx="27">
                  <c:v>16</c:v>
                </c:pt>
                <c:pt idx="28">
                  <c:v>54</c:v>
                </c:pt>
                <c:pt idx="29">
                  <c:v>38</c:v>
                </c:pt>
                <c:pt idx="30">
                  <c:v>36</c:v>
                </c:pt>
                <c:pt idx="31">
                  <c:v>22</c:v>
                </c:pt>
                <c:pt idx="32">
                  <c:v>40</c:v>
                </c:pt>
                <c:pt idx="33">
                  <c:v>26</c:v>
                </c:pt>
                <c:pt idx="34">
                  <c:v>21</c:v>
                </c:pt>
                <c:pt idx="35">
                  <c:v>49</c:v>
                </c:pt>
                <c:pt idx="36">
                  <c:v>52</c:v>
                </c:pt>
                <c:pt idx="37">
                  <c:v>31</c:v>
                </c:pt>
                <c:pt idx="38">
                  <c:v>31</c:v>
                </c:pt>
                <c:pt idx="39">
                  <c:v>37</c:v>
                </c:pt>
                <c:pt idx="40">
                  <c:v>24</c:v>
                </c:pt>
                <c:pt idx="41">
                  <c:v>23</c:v>
                </c:pt>
                <c:pt idx="42">
                  <c:v>30</c:v>
                </c:pt>
                <c:pt idx="43">
                  <c:v>55</c:v>
                </c:pt>
                <c:pt idx="44">
                  <c:v>29</c:v>
                </c:pt>
                <c:pt idx="45">
                  <c:v>38</c:v>
                </c:pt>
                <c:pt idx="46">
                  <c:v>48</c:v>
                </c:pt>
                <c:pt idx="47">
                  <c:v>22</c:v>
                </c:pt>
                <c:pt idx="48">
                  <c:v>20</c:v>
                </c:pt>
                <c:pt idx="49">
                  <c:v>46</c:v>
                </c:pt>
                <c:pt idx="50">
                  <c:v>43</c:v>
                </c:pt>
                <c:pt idx="51">
                  <c:v>30</c:v>
                </c:pt>
                <c:pt idx="52">
                  <c:v>22</c:v>
                </c:pt>
                <c:pt idx="53">
                  <c:v>47</c:v>
                </c:pt>
                <c:pt idx="54">
                  <c:v>31</c:v>
                </c:pt>
                <c:pt idx="55">
                  <c:v>24</c:v>
                </c:pt>
                <c:pt idx="56">
                  <c:v>36</c:v>
                </c:pt>
                <c:pt idx="57">
                  <c:v>40</c:v>
                </c:pt>
                <c:pt idx="58">
                  <c:v>30</c:v>
                </c:pt>
                <c:pt idx="59">
                  <c:v>25</c:v>
                </c:pt>
                <c:pt idx="60">
                  <c:v>46</c:v>
                </c:pt>
                <c:pt idx="61">
                  <c:v>23</c:v>
                </c:pt>
                <c:pt idx="62">
                  <c:v>18</c:v>
                </c:pt>
                <c:pt idx="63">
                  <c:v>30</c:v>
                </c:pt>
                <c:pt idx="64">
                  <c:v>36</c:v>
                </c:pt>
                <c:pt idx="65">
                  <c:v>22</c:v>
                </c:pt>
                <c:pt idx="66">
                  <c:v>18</c:v>
                </c:pt>
                <c:pt idx="67">
                  <c:v>33</c:v>
                </c:pt>
                <c:pt idx="68">
                  <c:v>30</c:v>
                </c:pt>
                <c:pt idx="69">
                  <c:v>15</c:v>
                </c:pt>
                <c:pt idx="70">
                  <c:v>50</c:v>
                </c:pt>
                <c:pt idx="71">
                  <c:v>46</c:v>
                </c:pt>
                <c:pt idx="72">
                  <c:v>35</c:v>
                </c:pt>
                <c:pt idx="73">
                  <c:v>25</c:v>
                </c:pt>
                <c:pt idx="74">
                  <c:v>45</c:v>
                </c:pt>
                <c:pt idx="75">
                  <c:v>46</c:v>
                </c:pt>
                <c:pt idx="76">
                  <c:v>15</c:v>
                </c:pt>
                <c:pt idx="77">
                  <c:v>37</c:v>
                </c:pt>
                <c:pt idx="78">
                  <c:v>45</c:v>
                </c:pt>
                <c:pt idx="79">
                  <c:v>41</c:v>
                </c:pt>
                <c:pt idx="80">
                  <c:v>23</c:v>
                </c:pt>
                <c:pt idx="81">
                  <c:v>45</c:v>
                </c:pt>
                <c:pt idx="82">
                  <c:v>13</c:v>
                </c:pt>
                <c:pt idx="83">
                  <c:v>14</c:v>
                </c:pt>
                <c:pt idx="84">
                  <c:v>48</c:v>
                </c:pt>
                <c:pt idx="85">
                  <c:v>50</c:v>
                </c:pt>
                <c:pt idx="86">
                  <c:v>23</c:v>
                </c:pt>
                <c:pt idx="87">
                  <c:v>24</c:v>
                </c:pt>
                <c:pt idx="88">
                  <c:v>36</c:v>
                </c:pt>
                <c:pt idx="89">
                  <c:v>30</c:v>
                </c:pt>
                <c:pt idx="90">
                  <c:v>21</c:v>
                </c:pt>
                <c:pt idx="91">
                  <c:v>33</c:v>
                </c:pt>
                <c:pt idx="92">
                  <c:v>29</c:v>
                </c:pt>
                <c:pt idx="93">
                  <c:v>28</c:v>
                </c:pt>
                <c:pt idx="94">
                  <c:v>25</c:v>
                </c:pt>
                <c:pt idx="95">
                  <c:v>24</c:v>
                </c:pt>
                <c:pt idx="96">
                  <c:v>24</c:v>
                </c:pt>
                <c:pt idx="97">
                  <c:v>21</c:v>
                </c:pt>
                <c:pt idx="98">
                  <c:v>25</c:v>
                </c:pt>
                <c:pt idx="99">
                  <c:v>35</c:v>
                </c:pt>
                <c:pt idx="100">
                  <c:v>22</c:v>
                </c:pt>
                <c:pt idx="101">
                  <c:v>13</c:v>
                </c:pt>
                <c:pt idx="102">
                  <c:v>31</c:v>
                </c:pt>
                <c:pt idx="103">
                  <c:v>30</c:v>
                </c:pt>
                <c:pt idx="104">
                  <c:v>23</c:v>
                </c:pt>
                <c:pt idx="105">
                  <c:v>19</c:v>
                </c:pt>
                <c:pt idx="106">
                  <c:v>53</c:v>
                </c:pt>
                <c:pt idx="107">
                  <c:v>16</c:v>
                </c:pt>
                <c:pt idx="108">
                  <c:v>12</c:v>
                </c:pt>
                <c:pt idx="109">
                  <c:v>29</c:v>
                </c:pt>
                <c:pt idx="110">
                  <c:v>26</c:v>
                </c:pt>
                <c:pt idx="111">
                  <c:v>20</c:v>
                </c:pt>
                <c:pt idx="112">
                  <c:v>35</c:v>
                </c:pt>
                <c:pt idx="113">
                  <c:v>26</c:v>
                </c:pt>
                <c:pt idx="114">
                  <c:v>30</c:v>
                </c:pt>
                <c:pt idx="115">
                  <c:v>16</c:v>
                </c:pt>
                <c:pt idx="116">
                  <c:v>31</c:v>
                </c:pt>
                <c:pt idx="117">
                  <c:v>20</c:v>
                </c:pt>
                <c:pt idx="118">
                  <c:v>8</c:v>
                </c:pt>
                <c:pt idx="119">
                  <c:v>23</c:v>
                </c:pt>
                <c:pt idx="12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DE3-41CF-8CF7-9F0531DA80E5}"/>
            </c:ext>
          </c:extLst>
        </c:ser>
        <c:ser>
          <c:idx val="2"/>
          <c:order val="2"/>
          <c:tx>
            <c:strRef>
              <c:f>PolCount!$T$4</c:f>
              <c:strCache>
                <c:ptCount val="1"/>
                <c:pt idx="0">
                  <c:v>RN Policy Count (PC Annual Broker)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PolCount!$T$5:$T$125</c:f>
              <c:numCache>
                <c:formatCode>#,##0</c:formatCode>
                <c:ptCount val="121"/>
                <c:pt idx="0">
                  <c:v>9</c:v>
                </c:pt>
                <c:pt idx="1">
                  <c:v>9</c:v>
                </c:pt>
                <c:pt idx="2">
                  <c:v>20</c:v>
                </c:pt>
                <c:pt idx="3">
                  <c:v>18</c:v>
                </c:pt>
                <c:pt idx="4">
                  <c:v>7</c:v>
                </c:pt>
                <c:pt idx="5">
                  <c:v>17</c:v>
                </c:pt>
                <c:pt idx="6">
                  <c:v>7</c:v>
                </c:pt>
                <c:pt idx="7">
                  <c:v>5</c:v>
                </c:pt>
                <c:pt idx="8">
                  <c:v>8</c:v>
                </c:pt>
                <c:pt idx="9">
                  <c:v>18</c:v>
                </c:pt>
                <c:pt idx="10">
                  <c:v>5</c:v>
                </c:pt>
                <c:pt idx="11">
                  <c:v>7</c:v>
                </c:pt>
                <c:pt idx="12">
                  <c:v>18</c:v>
                </c:pt>
                <c:pt idx="13">
                  <c:v>11</c:v>
                </c:pt>
                <c:pt idx="14">
                  <c:v>25</c:v>
                </c:pt>
                <c:pt idx="15">
                  <c:v>13</c:v>
                </c:pt>
                <c:pt idx="16">
                  <c:v>17</c:v>
                </c:pt>
                <c:pt idx="17">
                  <c:v>10</c:v>
                </c:pt>
                <c:pt idx="18">
                  <c:v>6</c:v>
                </c:pt>
                <c:pt idx="19">
                  <c:v>17</c:v>
                </c:pt>
                <c:pt idx="20">
                  <c:v>16</c:v>
                </c:pt>
                <c:pt idx="21">
                  <c:v>13</c:v>
                </c:pt>
                <c:pt idx="22">
                  <c:v>18</c:v>
                </c:pt>
                <c:pt idx="23">
                  <c:v>20</c:v>
                </c:pt>
                <c:pt idx="24">
                  <c:v>14</c:v>
                </c:pt>
                <c:pt idx="25">
                  <c:v>14</c:v>
                </c:pt>
                <c:pt idx="26">
                  <c:v>21</c:v>
                </c:pt>
                <c:pt idx="27">
                  <c:v>13</c:v>
                </c:pt>
                <c:pt idx="28">
                  <c:v>18</c:v>
                </c:pt>
                <c:pt idx="29">
                  <c:v>24</c:v>
                </c:pt>
                <c:pt idx="30">
                  <c:v>12</c:v>
                </c:pt>
                <c:pt idx="31">
                  <c:v>13</c:v>
                </c:pt>
                <c:pt idx="32">
                  <c:v>7</c:v>
                </c:pt>
                <c:pt idx="33">
                  <c:v>19</c:v>
                </c:pt>
                <c:pt idx="34">
                  <c:v>18</c:v>
                </c:pt>
                <c:pt idx="35">
                  <c:v>10</c:v>
                </c:pt>
                <c:pt idx="36">
                  <c:v>11</c:v>
                </c:pt>
                <c:pt idx="37">
                  <c:v>16</c:v>
                </c:pt>
                <c:pt idx="38">
                  <c:v>12</c:v>
                </c:pt>
                <c:pt idx="39">
                  <c:v>18</c:v>
                </c:pt>
                <c:pt idx="40">
                  <c:v>14</c:v>
                </c:pt>
                <c:pt idx="41">
                  <c:v>24</c:v>
                </c:pt>
                <c:pt idx="42">
                  <c:v>15</c:v>
                </c:pt>
                <c:pt idx="43">
                  <c:v>22</c:v>
                </c:pt>
                <c:pt idx="44">
                  <c:v>27</c:v>
                </c:pt>
                <c:pt idx="45">
                  <c:v>34</c:v>
                </c:pt>
                <c:pt idx="46">
                  <c:v>11</c:v>
                </c:pt>
                <c:pt idx="47">
                  <c:v>19</c:v>
                </c:pt>
                <c:pt idx="48">
                  <c:v>15</c:v>
                </c:pt>
                <c:pt idx="49">
                  <c:v>11</c:v>
                </c:pt>
                <c:pt idx="50">
                  <c:v>40</c:v>
                </c:pt>
                <c:pt idx="51">
                  <c:v>21</c:v>
                </c:pt>
                <c:pt idx="52">
                  <c:v>22</c:v>
                </c:pt>
                <c:pt idx="53">
                  <c:v>14</c:v>
                </c:pt>
                <c:pt idx="54">
                  <c:v>20</c:v>
                </c:pt>
                <c:pt idx="55">
                  <c:v>17</c:v>
                </c:pt>
                <c:pt idx="56">
                  <c:v>19</c:v>
                </c:pt>
                <c:pt idx="57">
                  <c:v>17</c:v>
                </c:pt>
                <c:pt idx="58">
                  <c:v>12</c:v>
                </c:pt>
                <c:pt idx="59">
                  <c:v>12</c:v>
                </c:pt>
                <c:pt idx="60">
                  <c:v>21</c:v>
                </c:pt>
                <c:pt idx="61">
                  <c:v>21</c:v>
                </c:pt>
                <c:pt idx="62">
                  <c:v>9</c:v>
                </c:pt>
                <c:pt idx="63">
                  <c:v>7</c:v>
                </c:pt>
                <c:pt idx="64">
                  <c:v>11</c:v>
                </c:pt>
                <c:pt idx="65">
                  <c:v>16</c:v>
                </c:pt>
                <c:pt idx="66">
                  <c:v>9</c:v>
                </c:pt>
                <c:pt idx="67">
                  <c:v>8</c:v>
                </c:pt>
                <c:pt idx="68">
                  <c:v>26</c:v>
                </c:pt>
                <c:pt idx="69">
                  <c:v>11</c:v>
                </c:pt>
                <c:pt idx="70">
                  <c:v>7</c:v>
                </c:pt>
                <c:pt idx="71">
                  <c:v>11</c:v>
                </c:pt>
                <c:pt idx="72">
                  <c:v>16</c:v>
                </c:pt>
                <c:pt idx="73">
                  <c:v>13</c:v>
                </c:pt>
                <c:pt idx="74">
                  <c:v>14</c:v>
                </c:pt>
                <c:pt idx="75">
                  <c:v>27</c:v>
                </c:pt>
                <c:pt idx="76">
                  <c:v>12</c:v>
                </c:pt>
                <c:pt idx="77">
                  <c:v>13</c:v>
                </c:pt>
                <c:pt idx="78">
                  <c:v>19</c:v>
                </c:pt>
                <c:pt idx="79">
                  <c:v>19</c:v>
                </c:pt>
                <c:pt idx="80">
                  <c:v>10</c:v>
                </c:pt>
                <c:pt idx="81">
                  <c:v>15</c:v>
                </c:pt>
                <c:pt idx="82">
                  <c:v>19</c:v>
                </c:pt>
                <c:pt idx="83">
                  <c:v>11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13</c:v>
                </c:pt>
                <c:pt idx="88">
                  <c:v>13</c:v>
                </c:pt>
                <c:pt idx="89">
                  <c:v>15</c:v>
                </c:pt>
                <c:pt idx="90">
                  <c:v>15</c:v>
                </c:pt>
                <c:pt idx="91">
                  <c:v>14</c:v>
                </c:pt>
                <c:pt idx="92">
                  <c:v>15</c:v>
                </c:pt>
                <c:pt idx="93">
                  <c:v>10</c:v>
                </c:pt>
                <c:pt idx="94">
                  <c:v>13</c:v>
                </c:pt>
                <c:pt idx="95">
                  <c:v>9</c:v>
                </c:pt>
                <c:pt idx="96">
                  <c:v>13</c:v>
                </c:pt>
                <c:pt idx="97">
                  <c:v>10</c:v>
                </c:pt>
                <c:pt idx="98">
                  <c:v>4</c:v>
                </c:pt>
                <c:pt idx="99">
                  <c:v>18</c:v>
                </c:pt>
                <c:pt idx="100">
                  <c:v>13</c:v>
                </c:pt>
                <c:pt idx="101">
                  <c:v>10</c:v>
                </c:pt>
                <c:pt idx="102">
                  <c:v>17</c:v>
                </c:pt>
                <c:pt idx="103">
                  <c:v>18</c:v>
                </c:pt>
                <c:pt idx="104">
                  <c:v>12</c:v>
                </c:pt>
                <c:pt idx="105">
                  <c:v>22</c:v>
                </c:pt>
                <c:pt idx="106">
                  <c:v>24</c:v>
                </c:pt>
                <c:pt idx="107">
                  <c:v>19</c:v>
                </c:pt>
                <c:pt idx="108">
                  <c:v>16</c:v>
                </c:pt>
                <c:pt idx="109">
                  <c:v>15</c:v>
                </c:pt>
                <c:pt idx="110">
                  <c:v>14</c:v>
                </c:pt>
                <c:pt idx="111">
                  <c:v>10</c:v>
                </c:pt>
                <c:pt idx="112">
                  <c:v>7</c:v>
                </c:pt>
                <c:pt idx="113">
                  <c:v>19</c:v>
                </c:pt>
                <c:pt idx="114">
                  <c:v>17</c:v>
                </c:pt>
                <c:pt idx="115">
                  <c:v>13</c:v>
                </c:pt>
                <c:pt idx="116">
                  <c:v>6</c:v>
                </c:pt>
                <c:pt idx="117">
                  <c:v>16</c:v>
                </c:pt>
                <c:pt idx="118">
                  <c:v>8</c:v>
                </c:pt>
                <c:pt idx="119">
                  <c:v>9</c:v>
                </c:pt>
                <c:pt idx="1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DE3-41CF-8CF7-9F0531DA8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PolCount!$S$4</c:f>
              <c:strCache>
                <c:ptCount val="1"/>
                <c:pt idx="0">
                  <c:v>NB 7 Day Average (PC Annual Broker)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PolCount!$S$5:$S$125</c:f>
              <c:numCache>
                <c:formatCode>#,##0</c:formatCode>
                <c:ptCount val="121"/>
                <c:pt idx="6">
                  <c:v>26.285714285714285</c:v>
                </c:pt>
                <c:pt idx="7">
                  <c:v>23.857142857142858</c:v>
                </c:pt>
                <c:pt idx="8">
                  <c:v>26.571428571428573</c:v>
                </c:pt>
                <c:pt idx="9">
                  <c:v>26.714285714285715</c:v>
                </c:pt>
                <c:pt idx="10">
                  <c:v>26.285714285714285</c:v>
                </c:pt>
                <c:pt idx="11">
                  <c:v>30.142857142857142</c:v>
                </c:pt>
                <c:pt idx="12">
                  <c:v>30.714285714285715</c:v>
                </c:pt>
                <c:pt idx="13">
                  <c:v>30.285714285714285</c:v>
                </c:pt>
                <c:pt idx="14">
                  <c:v>35.857142857142854</c:v>
                </c:pt>
                <c:pt idx="15">
                  <c:v>35.142857142857146</c:v>
                </c:pt>
                <c:pt idx="16">
                  <c:v>34.571428571428569</c:v>
                </c:pt>
                <c:pt idx="17">
                  <c:v>35.142857142857146</c:v>
                </c:pt>
                <c:pt idx="18">
                  <c:v>32.857142857142854</c:v>
                </c:pt>
                <c:pt idx="19">
                  <c:v>33.857142857142854</c:v>
                </c:pt>
                <c:pt idx="20">
                  <c:v>34.428571428571431</c:v>
                </c:pt>
                <c:pt idx="21">
                  <c:v>29.142857142857142</c:v>
                </c:pt>
                <c:pt idx="22">
                  <c:v>26.571428571428573</c:v>
                </c:pt>
                <c:pt idx="23">
                  <c:v>29.428571428571427</c:v>
                </c:pt>
                <c:pt idx="24">
                  <c:v>28.142857142857142</c:v>
                </c:pt>
                <c:pt idx="25">
                  <c:v>30.428571428571427</c:v>
                </c:pt>
                <c:pt idx="26">
                  <c:v>29.857142857142858</c:v>
                </c:pt>
                <c:pt idx="27">
                  <c:v>29.142857142857142</c:v>
                </c:pt>
                <c:pt idx="28">
                  <c:v>33.285714285714285</c:v>
                </c:pt>
                <c:pt idx="29">
                  <c:v>35.428571428571431</c:v>
                </c:pt>
                <c:pt idx="30">
                  <c:v>33.857142857142854</c:v>
                </c:pt>
                <c:pt idx="31">
                  <c:v>33.857142857142854</c:v>
                </c:pt>
                <c:pt idx="32">
                  <c:v>33.857142857142854</c:v>
                </c:pt>
                <c:pt idx="33">
                  <c:v>33.142857142857146</c:v>
                </c:pt>
                <c:pt idx="34">
                  <c:v>33.857142857142854</c:v>
                </c:pt>
                <c:pt idx="35">
                  <c:v>33.142857142857146</c:v>
                </c:pt>
                <c:pt idx="36">
                  <c:v>35.142857142857146</c:v>
                </c:pt>
                <c:pt idx="37">
                  <c:v>34.428571428571431</c:v>
                </c:pt>
                <c:pt idx="38">
                  <c:v>35.714285714285715</c:v>
                </c:pt>
                <c:pt idx="39">
                  <c:v>35.285714285714285</c:v>
                </c:pt>
                <c:pt idx="40">
                  <c:v>35</c:v>
                </c:pt>
                <c:pt idx="41">
                  <c:v>35.285714285714285</c:v>
                </c:pt>
                <c:pt idx="42">
                  <c:v>32.571428571428569</c:v>
                </c:pt>
                <c:pt idx="43">
                  <c:v>33</c:v>
                </c:pt>
                <c:pt idx="44">
                  <c:v>32.714285714285715</c:v>
                </c:pt>
                <c:pt idx="45">
                  <c:v>33.714285714285715</c:v>
                </c:pt>
                <c:pt idx="46">
                  <c:v>35.285714285714285</c:v>
                </c:pt>
                <c:pt idx="47">
                  <c:v>35</c:v>
                </c:pt>
                <c:pt idx="48">
                  <c:v>34.571428571428569</c:v>
                </c:pt>
                <c:pt idx="49">
                  <c:v>36.857142857142854</c:v>
                </c:pt>
                <c:pt idx="50">
                  <c:v>35.142857142857146</c:v>
                </c:pt>
                <c:pt idx="51">
                  <c:v>35.285714285714285</c:v>
                </c:pt>
                <c:pt idx="52">
                  <c:v>33</c:v>
                </c:pt>
                <c:pt idx="53">
                  <c:v>32.857142857142854</c:v>
                </c:pt>
                <c:pt idx="54">
                  <c:v>34.142857142857146</c:v>
                </c:pt>
                <c:pt idx="55">
                  <c:v>34.714285714285715</c:v>
                </c:pt>
                <c:pt idx="56">
                  <c:v>33.285714285714285</c:v>
                </c:pt>
                <c:pt idx="57">
                  <c:v>32.857142857142854</c:v>
                </c:pt>
                <c:pt idx="58">
                  <c:v>32.857142857142854</c:v>
                </c:pt>
                <c:pt idx="59">
                  <c:v>33.285714285714285</c:v>
                </c:pt>
                <c:pt idx="60">
                  <c:v>33.142857142857146</c:v>
                </c:pt>
                <c:pt idx="61">
                  <c:v>32</c:v>
                </c:pt>
                <c:pt idx="62">
                  <c:v>31.142857142857142</c:v>
                </c:pt>
                <c:pt idx="63">
                  <c:v>30.285714285714285</c:v>
                </c:pt>
                <c:pt idx="64">
                  <c:v>29.714285714285715</c:v>
                </c:pt>
                <c:pt idx="65">
                  <c:v>28.571428571428573</c:v>
                </c:pt>
                <c:pt idx="66">
                  <c:v>27.571428571428573</c:v>
                </c:pt>
                <c:pt idx="67">
                  <c:v>25.714285714285715</c:v>
                </c:pt>
                <c:pt idx="68">
                  <c:v>26.714285714285715</c:v>
                </c:pt>
                <c:pt idx="69">
                  <c:v>26.285714285714285</c:v>
                </c:pt>
                <c:pt idx="70">
                  <c:v>29.142857142857142</c:v>
                </c:pt>
                <c:pt idx="71">
                  <c:v>30.571428571428573</c:v>
                </c:pt>
                <c:pt idx="72">
                  <c:v>32.428571428571431</c:v>
                </c:pt>
                <c:pt idx="73">
                  <c:v>33.428571428571431</c:v>
                </c:pt>
                <c:pt idx="74">
                  <c:v>35.142857142857146</c:v>
                </c:pt>
                <c:pt idx="75">
                  <c:v>37.428571428571431</c:v>
                </c:pt>
                <c:pt idx="76">
                  <c:v>37.428571428571431</c:v>
                </c:pt>
                <c:pt idx="77">
                  <c:v>35.571428571428569</c:v>
                </c:pt>
                <c:pt idx="78">
                  <c:v>35.428571428571431</c:v>
                </c:pt>
                <c:pt idx="79">
                  <c:v>36.285714285714285</c:v>
                </c:pt>
                <c:pt idx="80">
                  <c:v>36</c:v>
                </c:pt>
                <c:pt idx="81">
                  <c:v>36</c:v>
                </c:pt>
                <c:pt idx="82">
                  <c:v>31.285714285714285</c:v>
                </c:pt>
                <c:pt idx="83">
                  <c:v>31.142857142857142</c:v>
                </c:pt>
                <c:pt idx="84">
                  <c:v>32.714285714285715</c:v>
                </c:pt>
                <c:pt idx="85">
                  <c:v>33.428571428571431</c:v>
                </c:pt>
                <c:pt idx="86">
                  <c:v>30.857142857142858</c:v>
                </c:pt>
                <c:pt idx="87">
                  <c:v>31</c:v>
                </c:pt>
                <c:pt idx="88">
                  <c:v>29.714285714285715</c:v>
                </c:pt>
                <c:pt idx="89">
                  <c:v>32.142857142857146</c:v>
                </c:pt>
                <c:pt idx="90">
                  <c:v>33.142857142857146</c:v>
                </c:pt>
                <c:pt idx="91">
                  <c:v>31</c:v>
                </c:pt>
                <c:pt idx="92">
                  <c:v>28</c:v>
                </c:pt>
                <c:pt idx="93">
                  <c:v>28.714285714285715</c:v>
                </c:pt>
                <c:pt idx="94">
                  <c:v>28.857142857142858</c:v>
                </c:pt>
                <c:pt idx="95">
                  <c:v>27.142857142857142</c:v>
                </c:pt>
                <c:pt idx="96">
                  <c:v>26.285714285714285</c:v>
                </c:pt>
                <c:pt idx="97">
                  <c:v>26.285714285714285</c:v>
                </c:pt>
                <c:pt idx="98">
                  <c:v>25.142857142857142</c:v>
                </c:pt>
                <c:pt idx="99">
                  <c:v>26</c:v>
                </c:pt>
                <c:pt idx="100">
                  <c:v>25.142857142857142</c:v>
                </c:pt>
                <c:pt idx="101">
                  <c:v>23.428571428571427</c:v>
                </c:pt>
                <c:pt idx="102">
                  <c:v>24.428571428571427</c:v>
                </c:pt>
                <c:pt idx="103">
                  <c:v>25.285714285714285</c:v>
                </c:pt>
                <c:pt idx="104">
                  <c:v>25.571428571428573</c:v>
                </c:pt>
                <c:pt idx="105">
                  <c:v>24.714285714285715</c:v>
                </c:pt>
                <c:pt idx="106">
                  <c:v>27.285714285714285</c:v>
                </c:pt>
                <c:pt idx="107">
                  <c:v>26.428571428571427</c:v>
                </c:pt>
                <c:pt idx="108">
                  <c:v>26.285714285714285</c:v>
                </c:pt>
                <c:pt idx="109">
                  <c:v>26</c:v>
                </c:pt>
                <c:pt idx="110">
                  <c:v>25.428571428571427</c:v>
                </c:pt>
                <c:pt idx="111">
                  <c:v>25</c:v>
                </c:pt>
                <c:pt idx="112">
                  <c:v>27.285714285714285</c:v>
                </c:pt>
                <c:pt idx="113">
                  <c:v>23.428571428571427</c:v>
                </c:pt>
                <c:pt idx="114">
                  <c:v>25.428571428571427</c:v>
                </c:pt>
                <c:pt idx="115">
                  <c:v>26</c:v>
                </c:pt>
                <c:pt idx="116">
                  <c:v>26.285714285714285</c:v>
                </c:pt>
                <c:pt idx="117">
                  <c:v>25.428571428571427</c:v>
                </c:pt>
                <c:pt idx="118">
                  <c:v>23.714285714285715</c:v>
                </c:pt>
                <c:pt idx="119">
                  <c:v>22</c:v>
                </c:pt>
                <c:pt idx="120">
                  <c:v>21.285714285714285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E3-41CF-8CF7-9F0531DA80E5}"/>
            </c:ext>
          </c:extLst>
        </c:ser>
        <c:ser>
          <c:idx val="3"/>
          <c:order val="3"/>
          <c:tx>
            <c:strRef>
              <c:f>PolCount!$U$4</c:f>
              <c:strCache>
                <c:ptCount val="1"/>
                <c:pt idx="0">
                  <c:v>RN 7 Day Average (PC Annual Broker)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PolCount!$U$5:$U$125</c:f>
              <c:numCache>
                <c:formatCode>#,##0</c:formatCode>
                <c:ptCount val="121"/>
                <c:pt idx="6">
                  <c:v>12.428571428571429</c:v>
                </c:pt>
                <c:pt idx="7">
                  <c:v>11.857142857142858</c:v>
                </c:pt>
                <c:pt idx="8">
                  <c:v>11.714285714285714</c:v>
                </c:pt>
                <c:pt idx="9">
                  <c:v>11.428571428571429</c:v>
                </c:pt>
                <c:pt idx="10">
                  <c:v>9.5714285714285712</c:v>
                </c:pt>
                <c:pt idx="11">
                  <c:v>9.5714285714285712</c:v>
                </c:pt>
                <c:pt idx="12">
                  <c:v>9.7142857142857135</c:v>
                </c:pt>
                <c:pt idx="13">
                  <c:v>10.285714285714286</c:v>
                </c:pt>
                <c:pt idx="14">
                  <c:v>13.142857142857142</c:v>
                </c:pt>
                <c:pt idx="15">
                  <c:v>13.857142857142858</c:v>
                </c:pt>
                <c:pt idx="16">
                  <c:v>13.714285714285714</c:v>
                </c:pt>
                <c:pt idx="17">
                  <c:v>14.428571428571429</c:v>
                </c:pt>
                <c:pt idx="18">
                  <c:v>14.285714285714286</c:v>
                </c:pt>
                <c:pt idx="19">
                  <c:v>14.142857142857142</c:v>
                </c:pt>
                <c:pt idx="20">
                  <c:v>14.857142857142858</c:v>
                </c:pt>
                <c:pt idx="21">
                  <c:v>13.142857142857142</c:v>
                </c:pt>
                <c:pt idx="22">
                  <c:v>13.857142857142858</c:v>
                </c:pt>
                <c:pt idx="23">
                  <c:v>14.285714285714286</c:v>
                </c:pt>
                <c:pt idx="24">
                  <c:v>14.857142857142858</c:v>
                </c:pt>
                <c:pt idx="25">
                  <c:v>16</c:v>
                </c:pt>
                <c:pt idx="26">
                  <c:v>16.571428571428573</c:v>
                </c:pt>
                <c:pt idx="27">
                  <c:v>16.142857142857142</c:v>
                </c:pt>
                <c:pt idx="28">
                  <c:v>16.857142857142858</c:v>
                </c:pt>
                <c:pt idx="29">
                  <c:v>17.714285714285715</c:v>
                </c:pt>
                <c:pt idx="30">
                  <c:v>16.571428571428573</c:v>
                </c:pt>
                <c:pt idx="31">
                  <c:v>16.428571428571427</c:v>
                </c:pt>
                <c:pt idx="32">
                  <c:v>15.428571428571429</c:v>
                </c:pt>
                <c:pt idx="33">
                  <c:v>15.142857142857142</c:v>
                </c:pt>
                <c:pt idx="34">
                  <c:v>15.857142857142858</c:v>
                </c:pt>
                <c:pt idx="35">
                  <c:v>14.714285714285714</c:v>
                </c:pt>
                <c:pt idx="36">
                  <c:v>12.857142857142858</c:v>
                </c:pt>
                <c:pt idx="37">
                  <c:v>13.428571428571429</c:v>
                </c:pt>
                <c:pt idx="38">
                  <c:v>13.285714285714286</c:v>
                </c:pt>
                <c:pt idx="39">
                  <c:v>14.857142857142858</c:v>
                </c:pt>
                <c:pt idx="40">
                  <c:v>14.142857142857142</c:v>
                </c:pt>
                <c:pt idx="41">
                  <c:v>15</c:v>
                </c:pt>
                <c:pt idx="42">
                  <c:v>15.714285714285714</c:v>
                </c:pt>
                <c:pt idx="43">
                  <c:v>17.285714285714285</c:v>
                </c:pt>
                <c:pt idx="44">
                  <c:v>18.857142857142858</c:v>
                </c:pt>
                <c:pt idx="45">
                  <c:v>22</c:v>
                </c:pt>
                <c:pt idx="46">
                  <c:v>21</c:v>
                </c:pt>
                <c:pt idx="47">
                  <c:v>21.714285714285715</c:v>
                </c:pt>
                <c:pt idx="48">
                  <c:v>20.428571428571427</c:v>
                </c:pt>
                <c:pt idx="49">
                  <c:v>19.857142857142858</c:v>
                </c:pt>
                <c:pt idx="50">
                  <c:v>22.428571428571427</c:v>
                </c:pt>
                <c:pt idx="51">
                  <c:v>21.571428571428573</c:v>
                </c:pt>
                <c:pt idx="52">
                  <c:v>19.857142857142858</c:v>
                </c:pt>
                <c:pt idx="53">
                  <c:v>20.285714285714285</c:v>
                </c:pt>
                <c:pt idx="54">
                  <c:v>20.428571428571427</c:v>
                </c:pt>
                <c:pt idx="55">
                  <c:v>20.714285714285715</c:v>
                </c:pt>
                <c:pt idx="56">
                  <c:v>21.857142857142858</c:v>
                </c:pt>
                <c:pt idx="57">
                  <c:v>18.571428571428573</c:v>
                </c:pt>
                <c:pt idx="58">
                  <c:v>17.285714285714285</c:v>
                </c:pt>
                <c:pt idx="59">
                  <c:v>15.857142857142858</c:v>
                </c:pt>
                <c:pt idx="60">
                  <c:v>16.857142857142858</c:v>
                </c:pt>
                <c:pt idx="61">
                  <c:v>17</c:v>
                </c:pt>
                <c:pt idx="62">
                  <c:v>15.857142857142858</c:v>
                </c:pt>
                <c:pt idx="63">
                  <c:v>14.142857142857142</c:v>
                </c:pt>
                <c:pt idx="64">
                  <c:v>13.285714285714286</c:v>
                </c:pt>
                <c:pt idx="65">
                  <c:v>13.857142857142858</c:v>
                </c:pt>
                <c:pt idx="66">
                  <c:v>13.428571428571429</c:v>
                </c:pt>
                <c:pt idx="67">
                  <c:v>11.571428571428571</c:v>
                </c:pt>
                <c:pt idx="68">
                  <c:v>12.285714285714286</c:v>
                </c:pt>
                <c:pt idx="69">
                  <c:v>12.571428571428571</c:v>
                </c:pt>
                <c:pt idx="70">
                  <c:v>12.571428571428571</c:v>
                </c:pt>
                <c:pt idx="71">
                  <c:v>12.571428571428571</c:v>
                </c:pt>
                <c:pt idx="72">
                  <c:v>12.571428571428571</c:v>
                </c:pt>
                <c:pt idx="73">
                  <c:v>13.142857142857142</c:v>
                </c:pt>
                <c:pt idx="74">
                  <c:v>14</c:v>
                </c:pt>
                <c:pt idx="75">
                  <c:v>14.142857142857142</c:v>
                </c:pt>
                <c:pt idx="76">
                  <c:v>14.285714285714286</c:v>
                </c:pt>
                <c:pt idx="77">
                  <c:v>15.142857142857142</c:v>
                </c:pt>
                <c:pt idx="78">
                  <c:v>16.285714285714285</c:v>
                </c:pt>
                <c:pt idx="79">
                  <c:v>16.714285714285715</c:v>
                </c:pt>
                <c:pt idx="80">
                  <c:v>16.285714285714285</c:v>
                </c:pt>
                <c:pt idx="81">
                  <c:v>16.428571428571427</c:v>
                </c:pt>
                <c:pt idx="82">
                  <c:v>15.285714285714286</c:v>
                </c:pt>
                <c:pt idx="83">
                  <c:v>15.142857142857142</c:v>
                </c:pt>
                <c:pt idx="84">
                  <c:v>14.428571428571429</c:v>
                </c:pt>
                <c:pt idx="85">
                  <c:v>13</c:v>
                </c:pt>
                <c:pt idx="86">
                  <c:v>11.714285714285714</c:v>
                </c:pt>
                <c:pt idx="87">
                  <c:v>12.142857142857142</c:v>
                </c:pt>
                <c:pt idx="88">
                  <c:v>11.857142857142858</c:v>
                </c:pt>
                <c:pt idx="89">
                  <c:v>11.285714285714286</c:v>
                </c:pt>
                <c:pt idx="90">
                  <c:v>11.857142857142858</c:v>
                </c:pt>
                <c:pt idx="91">
                  <c:v>12.714285714285714</c:v>
                </c:pt>
                <c:pt idx="92">
                  <c:v>13.571428571428571</c:v>
                </c:pt>
                <c:pt idx="93">
                  <c:v>13.571428571428571</c:v>
                </c:pt>
                <c:pt idx="94">
                  <c:v>13.571428571428571</c:v>
                </c:pt>
                <c:pt idx="95">
                  <c:v>13</c:v>
                </c:pt>
                <c:pt idx="96">
                  <c:v>12.714285714285714</c:v>
                </c:pt>
                <c:pt idx="97">
                  <c:v>12</c:v>
                </c:pt>
                <c:pt idx="98">
                  <c:v>10.571428571428571</c:v>
                </c:pt>
                <c:pt idx="99">
                  <c:v>11</c:v>
                </c:pt>
                <c:pt idx="100">
                  <c:v>11.428571428571429</c:v>
                </c:pt>
                <c:pt idx="101">
                  <c:v>11</c:v>
                </c:pt>
                <c:pt idx="102">
                  <c:v>12.142857142857142</c:v>
                </c:pt>
                <c:pt idx="103">
                  <c:v>12.857142857142858</c:v>
                </c:pt>
                <c:pt idx="104">
                  <c:v>13.142857142857142</c:v>
                </c:pt>
                <c:pt idx="105">
                  <c:v>15.714285714285714</c:v>
                </c:pt>
                <c:pt idx="106">
                  <c:v>16.571428571428573</c:v>
                </c:pt>
                <c:pt idx="107">
                  <c:v>17.428571428571427</c:v>
                </c:pt>
                <c:pt idx="108">
                  <c:v>18.285714285714285</c:v>
                </c:pt>
                <c:pt idx="109">
                  <c:v>18</c:v>
                </c:pt>
                <c:pt idx="110">
                  <c:v>17.428571428571427</c:v>
                </c:pt>
                <c:pt idx="111">
                  <c:v>17.142857142857142</c:v>
                </c:pt>
                <c:pt idx="112">
                  <c:v>15</c:v>
                </c:pt>
                <c:pt idx="113">
                  <c:v>14.285714285714286</c:v>
                </c:pt>
                <c:pt idx="114">
                  <c:v>14</c:v>
                </c:pt>
                <c:pt idx="115">
                  <c:v>13.571428571428571</c:v>
                </c:pt>
                <c:pt idx="116">
                  <c:v>12.285714285714286</c:v>
                </c:pt>
                <c:pt idx="117">
                  <c:v>12.571428571428571</c:v>
                </c:pt>
                <c:pt idx="118">
                  <c:v>12.285714285714286</c:v>
                </c:pt>
                <c:pt idx="119">
                  <c:v>12.571428571428571</c:v>
                </c:pt>
                <c:pt idx="120">
                  <c:v>13.142857142857142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DE3-41CF-8CF7-9F0531DA8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MICL: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PolCount!$J$4</c:f>
              <c:strCache>
                <c:ptCount val="1"/>
                <c:pt idx="0">
                  <c:v>NB Policy Count (Overall)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PolCount!$J$5:$J$125</c:f>
              <c:numCache>
                <c:formatCode>#,##0</c:formatCode>
                <c:ptCount val="121"/>
                <c:pt idx="0">
                  <c:v>234</c:v>
                </c:pt>
                <c:pt idx="1">
                  <c:v>307</c:v>
                </c:pt>
                <c:pt idx="2">
                  <c:v>212</c:v>
                </c:pt>
                <c:pt idx="3">
                  <c:v>178</c:v>
                </c:pt>
                <c:pt idx="4">
                  <c:v>179</c:v>
                </c:pt>
                <c:pt idx="5">
                  <c:v>149</c:v>
                </c:pt>
                <c:pt idx="6">
                  <c:v>150</c:v>
                </c:pt>
                <c:pt idx="7">
                  <c:v>177</c:v>
                </c:pt>
                <c:pt idx="8">
                  <c:v>265</c:v>
                </c:pt>
                <c:pt idx="9">
                  <c:v>234</c:v>
                </c:pt>
                <c:pt idx="10">
                  <c:v>164</c:v>
                </c:pt>
                <c:pt idx="11">
                  <c:v>234</c:v>
                </c:pt>
                <c:pt idx="12">
                  <c:v>178</c:v>
                </c:pt>
                <c:pt idx="13">
                  <c:v>199</c:v>
                </c:pt>
                <c:pt idx="14">
                  <c:v>308</c:v>
                </c:pt>
                <c:pt idx="15">
                  <c:v>267</c:v>
                </c:pt>
                <c:pt idx="16">
                  <c:v>252</c:v>
                </c:pt>
                <c:pt idx="17">
                  <c:v>216</c:v>
                </c:pt>
                <c:pt idx="18">
                  <c:v>194</c:v>
                </c:pt>
                <c:pt idx="19">
                  <c:v>184</c:v>
                </c:pt>
                <c:pt idx="20">
                  <c:v>155</c:v>
                </c:pt>
                <c:pt idx="21">
                  <c:v>182</c:v>
                </c:pt>
                <c:pt idx="22">
                  <c:v>217</c:v>
                </c:pt>
                <c:pt idx="23">
                  <c:v>258</c:v>
                </c:pt>
                <c:pt idx="24">
                  <c:v>176</c:v>
                </c:pt>
                <c:pt idx="25">
                  <c:v>200</c:v>
                </c:pt>
                <c:pt idx="26">
                  <c:v>150</c:v>
                </c:pt>
                <c:pt idx="27">
                  <c:v>161</c:v>
                </c:pt>
                <c:pt idx="28">
                  <c:v>194</c:v>
                </c:pt>
                <c:pt idx="29">
                  <c:v>219</c:v>
                </c:pt>
                <c:pt idx="30">
                  <c:v>239</c:v>
                </c:pt>
                <c:pt idx="31">
                  <c:v>153</c:v>
                </c:pt>
                <c:pt idx="32">
                  <c:v>176</c:v>
                </c:pt>
                <c:pt idx="33">
                  <c:v>165</c:v>
                </c:pt>
                <c:pt idx="34">
                  <c:v>152</c:v>
                </c:pt>
                <c:pt idx="35">
                  <c:v>210</c:v>
                </c:pt>
                <c:pt idx="36">
                  <c:v>261</c:v>
                </c:pt>
                <c:pt idx="37">
                  <c:v>244</c:v>
                </c:pt>
                <c:pt idx="38">
                  <c:v>212</c:v>
                </c:pt>
                <c:pt idx="39">
                  <c:v>196</c:v>
                </c:pt>
                <c:pt idx="40">
                  <c:v>170</c:v>
                </c:pt>
                <c:pt idx="41">
                  <c:v>184</c:v>
                </c:pt>
                <c:pt idx="42">
                  <c:v>186</c:v>
                </c:pt>
                <c:pt idx="43">
                  <c:v>310</c:v>
                </c:pt>
                <c:pt idx="44">
                  <c:v>235</c:v>
                </c:pt>
                <c:pt idx="45">
                  <c:v>249</c:v>
                </c:pt>
                <c:pt idx="46">
                  <c:v>195</c:v>
                </c:pt>
                <c:pt idx="47">
                  <c:v>160</c:v>
                </c:pt>
                <c:pt idx="48">
                  <c:v>151</c:v>
                </c:pt>
                <c:pt idx="49">
                  <c:v>208</c:v>
                </c:pt>
                <c:pt idx="50">
                  <c:v>227</c:v>
                </c:pt>
                <c:pt idx="51">
                  <c:v>219</c:v>
                </c:pt>
                <c:pt idx="52">
                  <c:v>170</c:v>
                </c:pt>
                <c:pt idx="53">
                  <c:v>209</c:v>
                </c:pt>
                <c:pt idx="54">
                  <c:v>180</c:v>
                </c:pt>
                <c:pt idx="55">
                  <c:v>157</c:v>
                </c:pt>
                <c:pt idx="56">
                  <c:v>191</c:v>
                </c:pt>
                <c:pt idx="57">
                  <c:v>233</c:v>
                </c:pt>
                <c:pt idx="58">
                  <c:v>216</c:v>
                </c:pt>
                <c:pt idx="59">
                  <c:v>178</c:v>
                </c:pt>
                <c:pt idx="60">
                  <c:v>199</c:v>
                </c:pt>
                <c:pt idx="61">
                  <c:v>156</c:v>
                </c:pt>
                <c:pt idx="62">
                  <c:v>169</c:v>
                </c:pt>
                <c:pt idx="63">
                  <c:v>156</c:v>
                </c:pt>
                <c:pt idx="64">
                  <c:v>263</c:v>
                </c:pt>
                <c:pt idx="65">
                  <c:v>208</c:v>
                </c:pt>
                <c:pt idx="66">
                  <c:v>145</c:v>
                </c:pt>
                <c:pt idx="67">
                  <c:v>180</c:v>
                </c:pt>
                <c:pt idx="68">
                  <c:v>166</c:v>
                </c:pt>
                <c:pt idx="69">
                  <c:v>183</c:v>
                </c:pt>
                <c:pt idx="70">
                  <c:v>224</c:v>
                </c:pt>
                <c:pt idx="71">
                  <c:v>277</c:v>
                </c:pt>
                <c:pt idx="72">
                  <c:v>251</c:v>
                </c:pt>
                <c:pt idx="73">
                  <c:v>188</c:v>
                </c:pt>
                <c:pt idx="74">
                  <c:v>248</c:v>
                </c:pt>
                <c:pt idx="75">
                  <c:v>276</c:v>
                </c:pt>
                <c:pt idx="76">
                  <c:v>164</c:v>
                </c:pt>
                <c:pt idx="77">
                  <c:v>197</c:v>
                </c:pt>
                <c:pt idx="78">
                  <c:v>260</c:v>
                </c:pt>
                <c:pt idx="79">
                  <c:v>249</c:v>
                </c:pt>
                <c:pt idx="80">
                  <c:v>185</c:v>
                </c:pt>
                <c:pt idx="81">
                  <c:v>203</c:v>
                </c:pt>
                <c:pt idx="82">
                  <c:v>164</c:v>
                </c:pt>
                <c:pt idx="83">
                  <c:v>151</c:v>
                </c:pt>
                <c:pt idx="84">
                  <c:v>191</c:v>
                </c:pt>
                <c:pt idx="85">
                  <c:v>258</c:v>
                </c:pt>
                <c:pt idx="86">
                  <c:v>213</c:v>
                </c:pt>
                <c:pt idx="87">
                  <c:v>162</c:v>
                </c:pt>
                <c:pt idx="88">
                  <c:v>179</c:v>
                </c:pt>
                <c:pt idx="89">
                  <c:v>195</c:v>
                </c:pt>
                <c:pt idx="90">
                  <c:v>149</c:v>
                </c:pt>
                <c:pt idx="91">
                  <c:v>157</c:v>
                </c:pt>
                <c:pt idx="92">
                  <c:v>232</c:v>
                </c:pt>
                <c:pt idx="93">
                  <c:v>200</c:v>
                </c:pt>
                <c:pt idx="94">
                  <c:v>147</c:v>
                </c:pt>
                <c:pt idx="95">
                  <c:v>157</c:v>
                </c:pt>
                <c:pt idx="96">
                  <c:v>175</c:v>
                </c:pt>
                <c:pt idx="97">
                  <c:v>146</c:v>
                </c:pt>
                <c:pt idx="98">
                  <c:v>167</c:v>
                </c:pt>
                <c:pt idx="99">
                  <c:v>252</c:v>
                </c:pt>
                <c:pt idx="100">
                  <c:v>192</c:v>
                </c:pt>
                <c:pt idx="101">
                  <c:v>135</c:v>
                </c:pt>
                <c:pt idx="102">
                  <c:v>168</c:v>
                </c:pt>
                <c:pt idx="103">
                  <c:v>142</c:v>
                </c:pt>
                <c:pt idx="104">
                  <c:v>152</c:v>
                </c:pt>
                <c:pt idx="105">
                  <c:v>174</c:v>
                </c:pt>
                <c:pt idx="106">
                  <c:v>304</c:v>
                </c:pt>
                <c:pt idx="107">
                  <c:v>185</c:v>
                </c:pt>
                <c:pt idx="108">
                  <c:v>145</c:v>
                </c:pt>
                <c:pt idx="109">
                  <c:v>182</c:v>
                </c:pt>
                <c:pt idx="110">
                  <c:v>155</c:v>
                </c:pt>
                <c:pt idx="111">
                  <c:v>133</c:v>
                </c:pt>
                <c:pt idx="112">
                  <c:v>167</c:v>
                </c:pt>
                <c:pt idx="113">
                  <c:v>214</c:v>
                </c:pt>
                <c:pt idx="114">
                  <c:v>222</c:v>
                </c:pt>
                <c:pt idx="115">
                  <c:v>133</c:v>
                </c:pt>
                <c:pt idx="116">
                  <c:v>177</c:v>
                </c:pt>
                <c:pt idx="117">
                  <c:v>146</c:v>
                </c:pt>
                <c:pt idx="118">
                  <c:v>111</c:v>
                </c:pt>
                <c:pt idx="119">
                  <c:v>152</c:v>
                </c:pt>
                <c:pt idx="120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44-49C7-81DE-F976C83DB023}"/>
            </c:ext>
          </c:extLst>
        </c:ser>
        <c:ser>
          <c:idx val="2"/>
          <c:order val="2"/>
          <c:tx>
            <c:strRef>
              <c:f>PolCount!$L$4</c:f>
              <c:strCache>
                <c:ptCount val="1"/>
                <c:pt idx="0">
                  <c:v>RN Policy Count (Overall)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PolCount!$L$5:$L$125</c:f>
              <c:numCache>
                <c:formatCode>#,##0</c:formatCode>
                <c:ptCount val="121"/>
                <c:pt idx="0">
                  <c:v>41</c:v>
                </c:pt>
                <c:pt idx="1">
                  <c:v>43</c:v>
                </c:pt>
                <c:pt idx="2">
                  <c:v>65</c:v>
                </c:pt>
                <c:pt idx="3">
                  <c:v>59</c:v>
                </c:pt>
                <c:pt idx="4">
                  <c:v>31</c:v>
                </c:pt>
                <c:pt idx="5">
                  <c:v>52</c:v>
                </c:pt>
                <c:pt idx="6">
                  <c:v>31</c:v>
                </c:pt>
                <c:pt idx="7">
                  <c:v>46</c:v>
                </c:pt>
                <c:pt idx="8">
                  <c:v>51</c:v>
                </c:pt>
                <c:pt idx="9">
                  <c:v>58</c:v>
                </c:pt>
                <c:pt idx="10">
                  <c:v>40</c:v>
                </c:pt>
                <c:pt idx="11">
                  <c:v>49</c:v>
                </c:pt>
                <c:pt idx="12">
                  <c:v>51</c:v>
                </c:pt>
                <c:pt idx="13">
                  <c:v>58</c:v>
                </c:pt>
                <c:pt idx="14">
                  <c:v>106</c:v>
                </c:pt>
                <c:pt idx="15">
                  <c:v>52</c:v>
                </c:pt>
                <c:pt idx="16">
                  <c:v>69</c:v>
                </c:pt>
                <c:pt idx="17">
                  <c:v>68</c:v>
                </c:pt>
                <c:pt idx="18">
                  <c:v>43</c:v>
                </c:pt>
                <c:pt idx="19">
                  <c:v>61</c:v>
                </c:pt>
                <c:pt idx="20">
                  <c:v>52</c:v>
                </c:pt>
                <c:pt idx="21">
                  <c:v>18</c:v>
                </c:pt>
                <c:pt idx="22">
                  <c:v>57</c:v>
                </c:pt>
                <c:pt idx="23">
                  <c:v>71</c:v>
                </c:pt>
                <c:pt idx="24">
                  <c:v>41</c:v>
                </c:pt>
                <c:pt idx="25">
                  <c:v>43</c:v>
                </c:pt>
                <c:pt idx="26">
                  <c:v>60</c:v>
                </c:pt>
                <c:pt idx="27">
                  <c:v>40</c:v>
                </c:pt>
                <c:pt idx="28">
                  <c:v>64</c:v>
                </c:pt>
                <c:pt idx="29">
                  <c:v>53</c:v>
                </c:pt>
                <c:pt idx="30">
                  <c:v>46</c:v>
                </c:pt>
                <c:pt idx="31">
                  <c:v>43</c:v>
                </c:pt>
                <c:pt idx="32">
                  <c:v>31</c:v>
                </c:pt>
                <c:pt idx="33">
                  <c:v>57</c:v>
                </c:pt>
                <c:pt idx="34">
                  <c:v>51</c:v>
                </c:pt>
                <c:pt idx="35">
                  <c:v>47</c:v>
                </c:pt>
                <c:pt idx="36">
                  <c:v>46</c:v>
                </c:pt>
                <c:pt idx="37">
                  <c:v>67</c:v>
                </c:pt>
                <c:pt idx="38">
                  <c:v>51</c:v>
                </c:pt>
                <c:pt idx="39">
                  <c:v>55</c:v>
                </c:pt>
                <c:pt idx="40">
                  <c:v>47</c:v>
                </c:pt>
                <c:pt idx="41">
                  <c:v>50</c:v>
                </c:pt>
                <c:pt idx="42">
                  <c:v>33</c:v>
                </c:pt>
                <c:pt idx="43">
                  <c:v>62</c:v>
                </c:pt>
                <c:pt idx="44">
                  <c:v>68</c:v>
                </c:pt>
                <c:pt idx="45">
                  <c:v>94</c:v>
                </c:pt>
                <c:pt idx="46">
                  <c:v>50</c:v>
                </c:pt>
                <c:pt idx="47">
                  <c:v>47</c:v>
                </c:pt>
                <c:pt idx="48">
                  <c:v>46</c:v>
                </c:pt>
                <c:pt idx="49">
                  <c:v>43</c:v>
                </c:pt>
                <c:pt idx="50">
                  <c:v>59</c:v>
                </c:pt>
                <c:pt idx="51">
                  <c:v>62</c:v>
                </c:pt>
                <c:pt idx="52">
                  <c:v>53</c:v>
                </c:pt>
                <c:pt idx="53">
                  <c:v>37</c:v>
                </c:pt>
                <c:pt idx="54">
                  <c:v>64</c:v>
                </c:pt>
                <c:pt idx="55">
                  <c:v>45</c:v>
                </c:pt>
                <c:pt idx="56">
                  <c:v>45</c:v>
                </c:pt>
                <c:pt idx="57">
                  <c:v>39</c:v>
                </c:pt>
                <c:pt idx="58">
                  <c:v>45</c:v>
                </c:pt>
                <c:pt idx="59">
                  <c:v>45</c:v>
                </c:pt>
                <c:pt idx="60">
                  <c:v>43</c:v>
                </c:pt>
                <c:pt idx="61">
                  <c:v>45</c:v>
                </c:pt>
                <c:pt idx="62">
                  <c:v>36</c:v>
                </c:pt>
                <c:pt idx="63">
                  <c:v>37</c:v>
                </c:pt>
                <c:pt idx="64">
                  <c:v>33</c:v>
                </c:pt>
                <c:pt idx="65">
                  <c:v>47</c:v>
                </c:pt>
                <c:pt idx="66">
                  <c:v>39</c:v>
                </c:pt>
                <c:pt idx="67">
                  <c:v>29</c:v>
                </c:pt>
                <c:pt idx="68">
                  <c:v>56</c:v>
                </c:pt>
                <c:pt idx="69">
                  <c:v>33</c:v>
                </c:pt>
                <c:pt idx="70">
                  <c:v>26</c:v>
                </c:pt>
                <c:pt idx="71">
                  <c:v>37</c:v>
                </c:pt>
                <c:pt idx="72">
                  <c:v>44</c:v>
                </c:pt>
                <c:pt idx="73">
                  <c:v>37</c:v>
                </c:pt>
                <c:pt idx="74">
                  <c:v>47</c:v>
                </c:pt>
                <c:pt idx="75">
                  <c:v>76</c:v>
                </c:pt>
                <c:pt idx="76">
                  <c:v>34</c:v>
                </c:pt>
                <c:pt idx="77">
                  <c:v>40</c:v>
                </c:pt>
                <c:pt idx="78">
                  <c:v>53</c:v>
                </c:pt>
                <c:pt idx="79">
                  <c:v>55</c:v>
                </c:pt>
                <c:pt idx="80">
                  <c:v>31</c:v>
                </c:pt>
                <c:pt idx="81">
                  <c:v>46</c:v>
                </c:pt>
                <c:pt idx="82">
                  <c:v>47</c:v>
                </c:pt>
                <c:pt idx="83">
                  <c:v>34</c:v>
                </c:pt>
                <c:pt idx="84">
                  <c:v>42</c:v>
                </c:pt>
                <c:pt idx="85">
                  <c:v>34</c:v>
                </c:pt>
                <c:pt idx="86">
                  <c:v>35</c:v>
                </c:pt>
                <c:pt idx="87">
                  <c:v>47</c:v>
                </c:pt>
                <c:pt idx="88">
                  <c:v>35</c:v>
                </c:pt>
                <c:pt idx="89">
                  <c:v>37</c:v>
                </c:pt>
                <c:pt idx="90">
                  <c:v>34</c:v>
                </c:pt>
                <c:pt idx="91">
                  <c:v>33</c:v>
                </c:pt>
                <c:pt idx="92">
                  <c:v>31</c:v>
                </c:pt>
                <c:pt idx="93">
                  <c:v>22</c:v>
                </c:pt>
                <c:pt idx="94">
                  <c:v>32</c:v>
                </c:pt>
                <c:pt idx="95">
                  <c:v>25</c:v>
                </c:pt>
                <c:pt idx="96">
                  <c:v>35</c:v>
                </c:pt>
                <c:pt idx="97">
                  <c:v>34</c:v>
                </c:pt>
                <c:pt idx="98">
                  <c:v>29</c:v>
                </c:pt>
                <c:pt idx="99">
                  <c:v>41</c:v>
                </c:pt>
                <c:pt idx="100">
                  <c:v>45</c:v>
                </c:pt>
                <c:pt idx="101">
                  <c:v>34</c:v>
                </c:pt>
                <c:pt idx="102">
                  <c:v>42</c:v>
                </c:pt>
                <c:pt idx="103">
                  <c:v>37</c:v>
                </c:pt>
                <c:pt idx="104">
                  <c:v>28</c:v>
                </c:pt>
                <c:pt idx="105">
                  <c:v>43</c:v>
                </c:pt>
                <c:pt idx="106">
                  <c:v>70</c:v>
                </c:pt>
                <c:pt idx="107">
                  <c:v>38</c:v>
                </c:pt>
                <c:pt idx="108">
                  <c:v>30</c:v>
                </c:pt>
                <c:pt idx="109">
                  <c:v>21</c:v>
                </c:pt>
                <c:pt idx="110">
                  <c:v>21</c:v>
                </c:pt>
                <c:pt idx="111">
                  <c:v>12</c:v>
                </c:pt>
                <c:pt idx="112">
                  <c:v>17</c:v>
                </c:pt>
                <c:pt idx="113">
                  <c:v>38</c:v>
                </c:pt>
                <c:pt idx="114">
                  <c:v>40</c:v>
                </c:pt>
                <c:pt idx="115">
                  <c:v>40</c:v>
                </c:pt>
                <c:pt idx="116">
                  <c:v>28</c:v>
                </c:pt>
                <c:pt idx="117">
                  <c:v>38</c:v>
                </c:pt>
                <c:pt idx="118">
                  <c:v>31</c:v>
                </c:pt>
                <c:pt idx="119">
                  <c:v>40</c:v>
                </c:pt>
                <c:pt idx="12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644-49C7-81DE-F976C83DB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PolCount!$K$4</c:f>
              <c:strCache>
                <c:ptCount val="1"/>
                <c:pt idx="0">
                  <c:v>NB 7 Day Average (Overall)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PolCount!$K$5:$K$125</c:f>
              <c:numCache>
                <c:formatCode>#,##0</c:formatCode>
                <c:ptCount val="121"/>
                <c:pt idx="6">
                  <c:v>201.28571428571428</c:v>
                </c:pt>
                <c:pt idx="7">
                  <c:v>193.14285714285714</c:v>
                </c:pt>
                <c:pt idx="8">
                  <c:v>187.14285714285714</c:v>
                </c:pt>
                <c:pt idx="9">
                  <c:v>190.28571428571428</c:v>
                </c:pt>
                <c:pt idx="10">
                  <c:v>188.28571428571428</c:v>
                </c:pt>
                <c:pt idx="11">
                  <c:v>196.14285714285714</c:v>
                </c:pt>
                <c:pt idx="12">
                  <c:v>200.28571428571428</c:v>
                </c:pt>
                <c:pt idx="13">
                  <c:v>207.28571428571428</c:v>
                </c:pt>
                <c:pt idx="14">
                  <c:v>226</c:v>
                </c:pt>
                <c:pt idx="15">
                  <c:v>226.28571428571428</c:v>
                </c:pt>
                <c:pt idx="16">
                  <c:v>228.85714285714286</c:v>
                </c:pt>
                <c:pt idx="17">
                  <c:v>236.28571428571428</c:v>
                </c:pt>
                <c:pt idx="18">
                  <c:v>230.57142857142858</c:v>
                </c:pt>
                <c:pt idx="19">
                  <c:v>231.42857142857142</c:v>
                </c:pt>
                <c:pt idx="20">
                  <c:v>225.14285714285714</c:v>
                </c:pt>
                <c:pt idx="21">
                  <c:v>207.14285714285714</c:v>
                </c:pt>
                <c:pt idx="22">
                  <c:v>200</c:v>
                </c:pt>
                <c:pt idx="23">
                  <c:v>200.85714285714286</c:v>
                </c:pt>
                <c:pt idx="24">
                  <c:v>195.14285714285714</c:v>
                </c:pt>
                <c:pt idx="25">
                  <c:v>196</c:v>
                </c:pt>
                <c:pt idx="26">
                  <c:v>191.14285714285714</c:v>
                </c:pt>
                <c:pt idx="27">
                  <c:v>192</c:v>
                </c:pt>
                <c:pt idx="28">
                  <c:v>193.71428571428572</c:v>
                </c:pt>
                <c:pt idx="29">
                  <c:v>194</c:v>
                </c:pt>
                <c:pt idx="30">
                  <c:v>191.28571428571428</c:v>
                </c:pt>
                <c:pt idx="31">
                  <c:v>188</c:v>
                </c:pt>
                <c:pt idx="32">
                  <c:v>184.57142857142858</c:v>
                </c:pt>
                <c:pt idx="33">
                  <c:v>186.71428571428572</c:v>
                </c:pt>
                <c:pt idx="34">
                  <c:v>185.42857142857142</c:v>
                </c:pt>
                <c:pt idx="35">
                  <c:v>187.71428571428572</c:v>
                </c:pt>
                <c:pt idx="36">
                  <c:v>193.71428571428572</c:v>
                </c:pt>
                <c:pt idx="37">
                  <c:v>194.42857142857142</c:v>
                </c:pt>
                <c:pt idx="38">
                  <c:v>202.85714285714286</c:v>
                </c:pt>
                <c:pt idx="39">
                  <c:v>205.71428571428572</c:v>
                </c:pt>
                <c:pt idx="40">
                  <c:v>206.42857142857142</c:v>
                </c:pt>
                <c:pt idx="41">
                  <c:v>211</c:v>
                </c:pt>
                <c:pt idx="42">
                  <c:v>207.57142857142858</c:v>
                </c:pt>
                <c:pt idx="43">
                  <c:v>214.57142857142858</c:v>
                </c:pt>
                <c:pt idx="44">
                  <c:v>213.28571428571428</c:v>
                </c:pt>
                <c:pt idx="45">
                  <c:v>218.57142857142858</c:v>
                </c:pt>
                <c:pt idx="46">
                  <c:v>218.42857142857142</c:v>
                </c:pt>
                <c:pt idx="47">
                  <c:v>217</c:v>
                </c:pt>
                <c:pt idx="48">
                  <c:v>212.28571428571428</c:v>
                </c:pt>
                <c:pt idx="49">
                  <c:v>215.42857142857142</c:v>
                </c:pt>
                <c:pt idx="50">
                  <c:v>203.57142857142858</c:v>
                </c:pt>
                <c:pt idx="51">
                  <c:v>201.28571428571428</c:v>
                </c:pt>
                <c:pt idx="52">
                  <c:v>190</c:v>
                </c:pt>
                <c:pt idx="53">
                  <c:v>192</c:v>
                </c:pt>
                <c:pt idx="54">
                  <c:v>194.85714285714286</c:v>
                </c:pt>
                <c:pt idx="55">
                  <c:v>195.71428571428572</c:v>
                </c:pt>
                <c:pt idx="56">
                  <c:v>193.28571428571428</c:v>
                </c:pt>
                <c:pt idx="57">
                  <c:v>194.14285714285714</c:v>
                </c:pt>
                <c:pt idx="58">
                  <c:v>193.71428571428572</c:v>
                </c:pt>
                <c:pt idx="59">
                  <c:v>194.85714285714286</c:v>
                </c:pt>
                <c:pt idx="60">
                  <c:v>193.42857142857142</c:v>
                </c:pt>
                <c:pt idx="61">
                  <c:v>190</c:v>
                </c:pt>
                <c:pt idx="62">
                  <c:v>191.71428571428572</c:v>
                </c:pt>
                <c:pt idx="63">
                  <c:v>186.71428571428572</c:v>
                </c:pt>
                <c:pt idx="64">
                  <c:v>191</c:v>
                </c:pt>
                <c:pt idx="65">
                  <c:v>189.85714285714286</c:v>
                </c:pt>
                <c:pt idx="66">
                  <c:v>185.14285714285714</c:v>
                </c:pt>
                <c:pt idx="67">
                  <c:v>182.42857142857142</c:v>
                </c:pt>
                <c:pt idx="68">
                  <c:v>183.85714285714286</c:v>
                </c:pt>
                <c:pt idx="69">
                  <c:v>185.85714285714286</c:v>
                </c:pt>
                <c:pt idx="70">
                  <c:v>195.57142857142858</c:v>
                </c:pt>
                <c:pt idx="71">
                  <c:v>197.57142857142858</c:v>
                </c:pt>
                <c:pt idx="72">
                  <c:v>203.71428571428572</c:v>
                </c:pt>
                <c:pt idx="73">
                  <c:v>209.85714285714286</c:v>
                </c:pt>
                <c:pt idx="74">
                  <c:v>219.57142857142858</c:v>
                </c:pt>
                <c:pt idx="75">
                  <c:v>235.28571428571428</c:v>
                </c:pt>
                <c:pt idx="76">
                  <c:v>232.57142857142858</c:v>
                </c:pt>
                <c:pt idx="77">
                  <c:v>228.71428571428572</c:v>
                </c:pt>
                <c:pt idx="78">
                  <c:v>226.28571428571428</c:v>
                </c:pt>
                <c:pt idx="79">
                  <c:v>226</c:v>
                </c:pt>
                <c:pt idx="80">
                  <c:v>225.57142857142858</c:v>
                </c:pt>
                <c:pt idx="81">
                  <c:v>219.14285714285714</c:v>
                </c:pt>
                <c:pt idx="82">
                  <c:v>203.14285714285714</c:v>
                </c:pt>
                <c:pt idx="83">
                  <c:v>201.28571428571428</c:v>
                </c:pt>
                <c:pt idx="84">
                  <c:v>200.42857142857142</c:v>
                </c:pt>
                <c:pt idx="85">
                  <c:v>200.14285714285714</c:v>
                </c:pt>
                <c:pt idx="86">
                  <c:v>195</c:v>
                </c:pt>
                <c:pt idx="87">
                  <c:v>191.71428571428572</c:v>
                </c:pt>
                <c:pt idx="88">
                  <c:v>188.28571428571428</c:v>
                </c:pt>
                <c:pt idx="89">
                  <c:v>192.71428571428572</c:v>
                </c:pt>
                <c:pt idx="90">
                  <c:v>192.42857142857142</c:v>
                </c:pt>
                <c:pt idx="91">
                  <c:v>187.57142857142858</c:v>
                </c:pt>
                <c:pt idx="92">
                  <c:v>183.85714285714286</c:v>
                </c:pt>
                <c:pt idx="93">
                  <c:v>182</c:v>
                </c:pt>
                <c:pt idx="94">
                  <c:v>179.85714285714286</c:v>
                </c:pt>
                <c:pt idx="95">
                  <c:v>176.71428571428572</c:v>
                </c:pt>
                <c:pt idx="96">
                  <c:v>173.85714285714286</c:v>
                </c:pt>
                <c:pt idx="97">
                  <c:v>173.42857142857142</c:v>
                </c:pt>
                <c:pt idx="98">
                  <c:v>174.85714285714286</c:v>
                </c:pt>
                <c:pt idx="99">
                  <c:v>177.71428571428572</c:v>
                </c:pt>
                <c:pt idx="100">
                  <c:v>176.57142857142858</c:v>
                </c:pt>
                <c:pt idx="101">
                  <c:v>174.85714285714286</c:v>
                </c:pt>
                <c:pt idx="102">
                  <c:v>176.42857142857142</c:v>
                </c:pt>
                <c:pt idx="103">
                  <c:v>171.71428571428572</c:v>
                </c:pt>
                <c:pt idx="104">
                  <c:v>172.57142857142858</c:v>
                </c:pt>
                <c:pt idx="105">
                  <c:v>173.57142857142858</c:v>
                </c:pt>
                <c:pt idx="106">
                  <c:v>181</c:v>
                </c:pt>
                <c:pt idx="107">
                  <c:v>180</c:v>
                </c:pt>
                <c:pt idx="108">
                  <c:v>181.42857142857142</c:v>
                </c:pt>
                <c:pt idx="109">
                  <c:v>183.42857142857142</c:v>
                </c:pt>
                <c:pt idx="110">
                  <c:v>185.28571428571428</c:v>
                </c:pt>
                <c:pt idx="111">
                  <c:v>182.57142857142858</c:v>
                </c:pt>
                <c:pt idx="112">
                  <c:v>181.57142857142858</c:v>
                </c:pt>
                <c:pt idx="113">
                  <c:v>168.71428571428572</c:v>
                </c:pt>
                <c:pt idx="114">
                  <c:v>174</c:v>
                </c:pt>
                <c:pt idx="115">
                  <c:v>172.28571428571428</c:v>
                </c:pt>
                <c:pt idx="116">
                  <c:v>171.57142857142858</c:v>
                </c:pt>
                <c:pt idx="117">
                  <c:v>170.28571428571428</c:v>
                </c:pt>
                <c:pt idx="118">
                  <c:v>167.14285714285714</c:v>
                </c:pt>
                <c:pt idx="119">
                  <c:v>165</c:v>
                </c:pt>
                <c:pt idx="120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644-49C7-81DE-F976C83DB023}"/>
            </c:ext>
          </c:extLst>
        </c:ser>
        <c:ser>
          <c:idx val="3"/>
          <c:order val="3"/>
          <c:tx>
            <c:strRef>
              <c:f>PolCount!$M$4</c:f>
              <c:strCache>
                <c:ptCount val="1"/>
                <c:pt idx="0">
                  <c:v>RN 7 Day Average (Overall)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PolCount!$A$5:$A$125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PolCount!$M$5:$M$125</c:f>
              <c:numCache>
                <c:formatCode>#,##0</c:formatCode>
                <c:ptCount val="121"/>
                <c:pt idx="6">
                  <c:v>46</c:v>
                </c:pt>
                <c:pt idx="7">
                  <c:v>46.714285714285715</c:v>
                </c:pt>
                <c:pt idx="8">
                  <c:v>47.857142857142854</c:v>
                </c:pt>
                <c:pt idx="9">
                  <c:v>46.857142857142854</c:v>
                </c:pt>
                <c:pt idx="10">
                  <c:v>44.142857142857146</c:v>
                </c:pt>
                <c:pt idx="11">
                  <c:v>46.714285714285715</c:v>
                </c:pt>
                <c:pt idx="12">
                  <c:v>46.571428571428569</c:v>
                </c:pt>
                <c:pt idx="13">
                  <c:v>50.428571428571431</c:v>
                </c:pt>
                <c:pt idx="14">
                  <c:v>59</c:v>
                </c:pt>
                <c:pt idx="15">
                  <c:v>59.142857142857146</c:v>
                </c:pt>
                <c:pt idx="16">
                  <c:v>60.714285714285715</c:v>
                </c:pt>
                <c:pt idx="17">
                  <c:v>64.714285714285708</c:v>
                </c:pt>
                <c:pt idx="18">
                  <c:v>63.857142857142854</c:v>
                </c:pt>
                <c:pt idx="19">
                  <c:v>65.285714285714292</c:v>
                </c:pt>
                <c:pt idx="20">
                  <c:v>64.428571428571431</c:v>
                </c:pt>
                <c:pt idx="21">
                  <c:v>51.857142857142854</c:v>
                </c:pt>
                <c:pt idx="22">
                  <c:v>52.571428571428569</c:v>
                </c:pt>
                <c:pt idx="23">
                  <c:v>52.857142857142854</c:v>
                </c:pt>
                <c:pt idx="24">
                  <c:v>49</c:v>
                </c:pt>
                <c:pt idx="25">
                  <c:v>49</c:v>
                </c:pt>
                <c:pt idx="26">
                  <c:v>48.857142857142854</c:v>
                </c:pt>
                <c:pt idx="27">
                  <c:v>47.142857142857146</c:v>
                </c:pt>
                <c:pt idx="28">
                  <c:v>53.714285714285715</c:v>
                </c:pt>
                <c:pt idx="29">
                  <c:v>53.142857142857146</c:v>
                </c:pt>
                <c:pt idx="30">
                  <c:v>49.571428571428569</c:v>
                </c:pt>
                <c:pt idx="31">
                  <c:v>49.857142857142854</c:v>
                </c:pt>
                <c:pt idx="32">
                  <c:v>48.142857142857146</c:v>
                </c:pt>
                <c:pt idx="33">
                  <c:v>47.714285714285715</c:v>
                </c:pt>
                <c:pt idx="34">
                  <c:v>49.285714285714285</c:v>
                </c:pt>
                <c:pt idx="35">
                  <c:v>46.857142857142854</c:v>
                </c:pt>
                <c:pt idx="36">
                  <c:v>45.857142857142854</c:v>
                </c:pt>
                <c:pt idx="37">
                  <c:v>48.857142857142854</c:v>
                </c:pt>
                <c:pt idx="38">
                  <c:v>50</c:v>
                </c:pt>
                <c:pt idx="39">
                  <c:v>53.428571428571431</c:v>
                </c:pt>
                <c:pt idx="40">
                  <c:v>52</c:v>
                </c:pt>
                <c:pt idx="41">
                  <c:v>51.857142857142854</c:v>
                </c:pt>
                <c:pt idx="42">
                  <c:v>49.857142857142854</c:v>
                </c:pt>
                <c:pt idx="43">
                  <c:v>52.142857142857146</c:v>
                </c:pt>
                <c:pt idx="44">
                  <c:v>52.285714285714285</c:v>
                </c:pt>
                <c:pt idx="45">
                  <c:v>58.428571428571431</c:v>
                </c:pt>
                <c:pt idx="46">
                  <c:v>57.714285714285715</c:v>
                </c:pt>
                <c:pt idx="47">
                  <c:v>57.714285714285715</c:v>
                </c:pt>
                <c:pt idx="48">
                  <c:v>57.142857142857146</c:v>
                </c:pt>
                <c:pt idx="49">
                  <c:v>58.571428571428569</c:v>
                </c:pt>
                <c:pt idx="50">
                  <c:v>58.142857142857146</c:v>
                </c:pt>
                <c:pt idx="51">
                  <c:v>57.285714285714285</c:v>
                </c:pt>
                <c:pt idx="52">
                  <c:v>51.428571428571431</c:v>
                </c:pt>
                <c:pt idx="53">
                  <c:v>49.571428571428569</c:v>
                </c:pt>
                <c:pt idx="54">
                  <c:v>52</c:v>
                </c:pt>
                <c:pt idx="55">
                  <c:v>51.857142857142854</c:v>
                </c:pt>
                <c:pt idx="56">
                  <c:v>52.142857142857146</c:v>
                </c:pt>
                <c:pt idx="57">
                  <c:v>49.285714285714285</c:v>
                </c:pt>
                <c:pt idx="58">
                  <c:v>46.857142857142854</c:v>
                </c:pt>
                <c:pt idx="59">
                  <c:v>45.714285714285715</c:v>
                </c:pt>
                <c:pt idx="60">
                  <c:v>46.571428571428569</c:v>
                </c:pt>
                <c:pt idx="61">
                  <c:v>43.857142857142854</c:v>
                </c:pt>
                <c:pt idx="62">
                  <c:v>42.571428571428569</c:v>
                </c:pt>
                <c:pt idx="63">
                  <c:v>41.428571428571431</c:v>
                </c:pt>
                <c:pt idx="64">
                  <c:v>40.571428571428569</c:v>
                </c:pt>
                <c:pt idx="65">
                  <c:v>40.857142857142854</c:v>
                </c:pt>
                <c:pt idx="66">
                  <c:v>40</c:v>
                </c:pt>
                <c:pt idx="67">
                  <c:v>38</c:v>
                </c:pt>
                <c:pt idx="68">
                  <c:v>39.571428571428569</c:v>
                </c:pt>
                <c:pt idx="69">
                  <c:v>39.142857142857146</c:v>
                </c:pt>
                <c:pt idx="70">
                  <c:v>37.571428571428569</c:v>
                </c:pt>
                <c:pt idx="71">
                  <c:v>38.142857142857146</c:v>
                </c:pt>
                <c:pt idx="72">
                  <c:v>37.714285714285715</c:v>
                </c:pt>
                <c:pt idx="73">
                  <c:v>37.428571428571431</c:v>
                </c:pt>
                <c:pt idx="74">
                  <c:v>40</c:v>
                </c:pt>
                <c:pt idx="75">
                  <c:v>42.857142857142854</c:v>
                </c:pt>
                <c:pt idx="76">
                  <c:v>43</c:v>
                </c:pt>
                <c:pt idx="77">
                  <c:v>45</c:v>
                </c:pt>
                <c:pt idx="78">
                  <c:v>47.285714285714285</c:v>
                </c:pt>
                <c:pt idx="79">
                  <c:v>48.857142857142854</c:v>
                </c:pt>
                <c:pt idx="80">
                  <c:v>48</c:v>
                </c:pt>
                <c:pt idx="81">
                  <c:v>47.857142857142854</c:v>
                </c:pt>
                <c:pt idx="82">
                  <c:v>43.714285714285715</c:v>
                </c:pt>
                <c:pt idx="83">
                  <c:v>43.714285714285715</c:v>
                </c:pt>
                <c:pt idx="84">
                  <c:v>44</c:v>
                </c:pt>
                <c:pt idx="85">
                  <c:v>41.285714285714285</c:v>
                </c:pt>
                <c:pt idx="86">
                  <c:v>38.428571428571431</c:v>
                </c:pt>
                <c:pt idx="87">
                  <c:v>40.714285714285715</c:v>
                </c:pt>
                <c:pt idx="88">
                  <c:v>39.142857142857146</c:v>
                </c:pt>
                <c:pt idx="89">
                  <c:v>37.714285714285715</c:v>
                </c:pt>
                <c:pt idx="90">
                  <c:v>37.714285714285715</c:v>
                </c:pt>
                <c:pt idx="91">
                  <c:v>36.428571428571431</c:v>
                </c:pt>
                <c:pt idx="92">
                  <c:v>36</c:v>
                </c:pt>
                <c:pt idx="93">
                  <c:v>34.142857142857146</c:v>
                </c:pt>
                <c:pt idx="94">
                  <c:v>32</c:v>
                </c:pt>
                <c:pt idx="95">
                  <c:v>30.571428571428573</c:v>
                </c:pt>
                <c:pt idx="96">
                  <c:v>30.285714285714285</c:v>
                </c:pt>
                <c:pt idx="97">
                  <c:v>30.285714285714285</c:v>
                </c:pt>
                <c:pt idx="98">
                  <c:v>29.714285714285715</c:v>
                </c:pt>
                <c:pt idx="99">
                  <c:v>31.142857142857142</c:v>
                </c:pt>
                <c:pt idx="100">
                  <c:v>34.428571428571431</c:v>
                </c:pt>
                <c:pt idx="101">
                  <c:v>34.714285714285715</c:v>
                </c:pt>
                <c:pt idx="102">
                  <c:v>37.142857142857146</c:v>
                </c:pt>
                <c:pt idx="103">
                  <c:v>37.428571428571431</c:v>
                </c:pt>
                <c:pt idx="104">
                  <c:v>36.571428571428569</c:v>
                </c:pt>
                <c:pt idx="105">
                  <c:v>38.571428571428569</c:v>
                </c:pt>
                <c:pt idx="106">
                  <c:v>42.714285714285715</c:v>
                </c:pt>
                <c:pt idx="107">
                  <c:v>41.714285714285715</c:v>
                </c:pt>
                <c:pt idx="108">
                  <c:v>41.142857142857146</c:v>
                </c:pt>
                <c:pt idx="109">
                  <c:v>38.142857142857146</c:v>
                </c:pt>
                <c:pt idx="110">
                  <c:v>35.857142857142854</c:v>
                </c:pt>
                <c:pt idx="111">
                  <c:v>33.571428571428569</c:v>
                </c:pt>
                <c:pt idx="112">
                  <c:v>29.857142857142858</c:v>
                </c:pt>
                <c:pt idx="113">
                  <c:v>25.285714285714285</c:v>
                </c:pt>
                <c:pt idx="114">
                  <c:v>25.571428571428573</c:v>
                </c:pt>
                <c:pt idx="115">
                  <c:v>27</c:v>
                </c:pt>
                <c:pt idx="116">
                  <c:v>28</c:v>
                </c:pt>
                <c:pt idx="117">
                  <c:v>30.428571428571427</c:v>
                </c:pt>
                <c:pt idx="118">
                  <c:v>33.142857142857146</c:v>
                </c:pt>
                <c:pt idx="119">
                  <c:v>36.428571428571431</c:v>
                </c:pt>
                <c:pt idx="120">
                  <c:v>39.142857142857146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644-49C7-81DE-F976C83DB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MICL: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NWP!$V$4</c:f>
              <c:strCache>
                <c:ptCount val="1"/>
                <c:pt idx="0">
                  <c:v>NB NWP (Overall)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NWP!$V$5:$V$125</c:f>
              <c:numCache>
                <c:formatCode>#,##0</c:formatCode>
                <c:ptCount val="121"/>
                <c:pt idx="0">
                  <c:v>168545.30107117421</c:v>
                </c:pt>
                <c:pt idx="1">
                  <c:v>202611.37964245159</c:v>
                </c:pt>
                <c:pt idx="2">
                  <c:v>145134.3067853121</c:v>
                </c:pt>
                <c:pt idx="3">
                  <c:v>108113.71000018109</c:v>
                </c:pt>
                <c:pt idx="4">
                  <c:v>114370.70000017031</c:v>
                </c:pt>
                <c:pt idx="5">
                  <c:v>128004.96714266219</c:v>
                </c:pt>
                <c:pt idx="6">
                  <c:v>130224.96642868318</c:v>
                </c:pt>
                <c:pt idx="7">
                  <c:v>149472.00857151407</c:v>
                </c:pt>
                <c:pt idx="8">
                  <c:v>225931.37964252307</c:v>
                </c:pt>
                <c:pt idx="9">
                  <c:v>152579.26464300044</c:v>
                </c:pt>
                <c:pt idx="10">
                  <c:v>125820.01892861469</c:v>
                </c:pt>
                <c:pt idx="11">
                  <c:v>210614.38642820119</c:v>
                </c:pt>
                <c:pt idx="12">
                  <c:v>165287.8864285498</c:v>
                </c:pt>
                <c:pt idx="13">
                  <c:v>170114.2728571035</c:v>
                </c:pt>
                <c:pt idx="14">
                  <c:v>284330.90892826306</c:v>
                </c:pt>
                <c:pt idx="15">
                  <c:v>211776.04107160988</c:v>
                </c:pt>
                <c:pt idx="16">
                  <c:v>150973.21821415942</c:v>
                </c:pt>
                <c:pt idx="17">
                  <c:v>138727.66785722229</c:v>
                </c:pt>
                <c:pt idx="18">
                  <c:v>159064.18357142209</c:v>
                </c:pt>
                <c:pt idx="19">
                  <c:v>162431.51357123101</c:v>
                </c:pt>
                <c:pt idx="20">
                  <c:v>140670.57392854051</c:v>
                </c:pt>
                <c:pt idx="21">
                  <c:v>161356.96035726945</c:v>
                </c:pt>
                <c:pt idx="22">
                  <c:v>165137.93285702448</c:v>
                </c:pt>
                <c:pt idx="23">
                  <c:v>199960.7439286093</c:v>
                </c:pt>
                <c:pt idx="24">
                  <c:v>106130.51607126252</c:v>
                </c:pt>
                <c:pt idx="25">
                  <c:v>181635.0225000612</c:v>
                </c:pt>
                <c:pt idx="26">
                  <c:v>146496.14428544012</c:v>
                </c:pt>
                <c:pt idx="27">
                  <c:v>126726.20071444999</c:v>
                </c:pt>
                <c:pt idx="28">
                  <c:v>182509.60250007038</c:v>
                </c:pt>
                <c:pt idx="29">
                  <c:v>187200.89607133676</c:v>
                </c:pt>
                <c:pt idx="30">
                  <c:v>142599.41178539317</c:v>
                </c:pt>
                <c:pt idx="31">
                  <c:v>105723.2300003155</c:v>
                </c:pt>
                <c:pt idx="32">
                  <c:v>169125.1435714144</c:v>
                </c:pt>
                <c:pt idx="33">
                  <c:v>142451.87678604719</c:v>
                </c:pt>
                <c:pt idx="34">
                  <c:v>123328.80178562771</c:v>
                </c:pt>
                <c:pt idx="35">
                  <c:v>182529.1446429952</c:v>
                </c:pt>
                <c:pt idx="36">
                  <c:v>227122.6710714683</c:v>
                </c:pt>
                <c:pt idx="37">
                  <c:v>144784.53285733389</c:v>
                </c:pt>
                <c:pt idx="38">
                  <c:v>142499.6210714239</c:v>
                </c:pt>
                <c:pt idx="39">
                  <c:v>153209.28357172749</c:v>
                </c:pt>
                <c:pt idx="40">
                  <c:v>141483.55071443564</c:v>
                </c:pt>
                <c:pt idx="41">
                  <c:v>160681.31678540699</c:v>
                </c:pt>
                <c:pt idx="42">
                  <c:v>143116.71178600122</c:v>
                </c:pt>
                <c:pt idx="43">
                  <c:v>260706.83892827347</c:v>
                </c:pt>
                <c:pt idx="44">
                  <c:v>144997.19428601221</c:v>
                </c:pt>
                <c:pt idx="45">
                  <c:v>198492.94321479293</c:v>
                </c:pt>
                <c:pt idx="46">
                  <c:v>178189.50249968949</c:v>
                </c:pt>
                <c:pt idx="47">
                  <c:v>114389.7928571393</c:v>
                </c:pt>
                <c:pt idx="48">
                  <c:v>125920.31107099999</c:v>
                </c:pt>
                <c:pt idx="49">
                  <c:v>173526.85142864441</c:v>
                </c:pt>
                <c:pt idx="50">
                  <c:v>182142.39250029207</c:v>
                </c:pt>
                <c:pt idx="51">
                  <c:v>165774.16607153989</c:v>
                </c:pt>
                <c:pt idx="52">
                  <c:v>90415.861428709672</c:v>
                </c:pt>
                <c:pt idx="53">
                  <c:v>181986.32071455312</c:v>
                </c:pt>
                <c:pt idx="54">
                  <c:v>158536.28142870331</c:v>
                </c:pt>
                <c:pt idx="55">
                  <c:v>122183.662499807</c:v>
                </c:pt>
                <c:pt idx="56">
                  <c:v>169539.96214279701</c:v>
                </c:pt>
                <c:pt idx="57">
                  <c:v>182219.40535683127</c:v>
                </c:pt>
                <c:pt idx="58">
                  <c:v>134629.49892874461</c:v>
                </c:pt>
                <c:pt idx="59">
                  <c:v>99395.13142892241</c:v>
                </c:pt>
                <c:pt idx="60">
                  <c:v>173925.81964255916</c:v>
                </c:pt>
                <c:pt idx="61">
                  <c:v>124075.07571451878</c:v>
                </c:pt>
                <c:pt idx="62">
                  <c:v>126933.9828573768</c:v>
                </c:pt>
                <c:pt idx="63">
                  <c:v>143845.07142883341</c:v>
                </c:pt>
                <c:pt idx="64">
                  <c:v>159978.08035724179</c:v>
                </c:pt>
                <c:pt idx="65">
                  <c:v>137358.12785688441</c:v>
                </c:pt>
                <c:pt idx="66">
                  <c:v>97330.80857151479</c:v>
                </c:pt>
                <c:pt idx="67">
                  <c:v>154892.5846429056</c:v>
                </c:pt>
                <c:pt idx="68">
                  <c:v>135818.69535724743</c:v>
                </c:pt>
                <c:pt idx="69">
                  <c:v>151008.832857323</c:v>
                </c:pt>
                <c:pt idx="70">
                  <c:v>180977.54678542732</c:v>
                </c:pt>
                <c:pt idx="71">
                  <c:v>207968.13071407544</c:v>
                </c:pt>
                <c:pt idx="72">
                  <c:v>147750.18749967922</c:v>
                </c:pt>
                <c:pt idx="73">
                  <c:v>129075.48964283311</c:v>
                </c:pt>
                <c:pt idx="74">
                  <c:v>222387.84535726393</c:v>
                </c:pt>
                <c:pt idx="75">
                  <c:v>253330.29428539088</c:v>
                </c:pt>
                <c:pt idx="76">
                  <c:v>117823.67357133001</c:v>
                </c:pt>
                <c:pt idx="77">
                  <c:v>155663.67928575957</c:v>
                </c:pt>
                <c:pt idx="78">
                  <c:v>182137.71749968739</c:v>
                </c:pt>
                <c:pt idx="79">
                  <c:v>184247.80392880912</c:v>
                </c:pt>
                <c:pt idx="80">
                  <c:v>126449.27107124841</c:v>
                </c:pt>
                <c:pt idx="81">
                  <c:v>195151.4864286072</c:v>
                </c:pt>
                <c:pt idx="82">
                  <c:v>118626.75142858802</c:v>
                </c:pt>
                <c:pt idx="83">
                  <c:v>113704.6996429943</c:v>
                </c:pt>
                <c:pt idx="84">
                  <c:v>182730.50857113872</c:v>
                </c:pt>
                <c:pt idx="85">
                  <c:v>209961.25464298195</c:v>
                </c:pt>
                <c:pt idx="86">
                  <c:v>123951.8478573779</c:v>
                </c:pt>
                <c:pt idx="87">
                  <c:v>80935.438928529591</c:v>
                </c:pt>
                <c:pt idx="88">
                  <c:v>175687.4621428923</c:v>
                </c:pt>
                <c:pt idx="89">
                  <c:v>150227.46214290729</c:v>
                </c:pt>
                <c:pt idx="90">
                  <c:v>112560.91214269141</c:v>
                </c:pt>
                <c:pt idx="91">
                  <c:v>121035.67071437051</c:v>
                </c:pt>
                <c:pt idx="92">
                  <c:v>172765.43750057591</c:v>
                </c:pt>
                <c:pt idx="93">
                  <c:v>117059.32607132281</c:v>
                </c:pt>
                <c:pt idx="94">
                  <c:v>95668.175000099814</c:v>
                </c:pt>
                <c:pt idx="95">
                  <c:v>120347.21964292538</c:v>
                </c:pt>
                <c:pt idx="96">
                  <c:v>139559.62035706724</c:v>
                </c:pt>
                <c:pt idx="97">
                  <c:v>117093.08214294621</c:v>
                </c:pt>
                <c:pt idx="98">
                  <c:v>142629.65499982101</c:v>
                </c:pt>
                <c:pt idx="99">
                  <c:v>189722.65607152725</c:v>
                </c:pt>
                <c:pt idx="100">
                  <c:v>113002.09321425542</c:v>
                </c:pt>
                <c:pt idx="101">
                  <c:v>81598.975357252377</c:v>
                </c:pt>
                <c:pt idx="102">
                  <c:v>151280.05964282647</c:v>
                </c:pt>
                <c:pt idx="103">
                  <c:v>124415.6921431487</c:v>
                </c:pt>
                <c:pt idx="104">
                  <c:v>114440.38035719561</c:v>
                </c:pt>
                <c:pt idx="105">
                  <c:v>125427.67785678408</c:v>
                </c:pt>
                <c:pt idx="106">
                  <c:v>250801.46357130181</c:v>
                </c:pt>
                <c:pt idx="107">
                  <c:v>112625.83964273562</c:v>
                </c:pt>
                <c:pt idx="108">
                  <c:v>103870.74249996089</c:v>
                </c:pt>
                <c:pt idx="109">
                  <c:v>163094.35285700753</c:v>
                </c:pt>
                <c:pt idx="110">
                  <c:v>123373.00928526511</c:v>
                </c:pt>
                <c:pt idx="111">
                  <c:v>105455.39535748</c:v>
                </c:pt>
                <c:pt idx="112">
                  <c:v>137019.92178547964</c:v>
                </c:pt>
                <c:pt idx="113">
                  <c:v>163379.07928567272</c:v>
                </c:pt>
                <c:pt idx="114">
                  <c:v>124137.5100001573</c:v>
                </c:pt>
                <c:pt idx="115">
                  <c:v>86296.51464293219</c:v>
                </c:pt>
                <c:pt idx="116">
                  <c:v>158186.37464294332</c:v>
                </c:pt>
                <c:pt idx="117">
                  <c:v>123936.8396430104</c:v>
                </c:pt>
                <c:pt idx="118">
                  <c:v>93625.408928449411</c:v>
                </c:pt>
                <c:pt idx="119">
                  <c:v>120022.32607125012</c:v>
                </c:pt>
                <c:pt idx="120">
                  <c:v>159627.49499979717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7C3-40E1-91D0-B84015541AA5}"/>
            </c:ext>
          </c:extLst>
        </c:ser>
        <c:ser>
          <c:idx val="5"/>
          <c:order val="3"/>
          <c:tx>
            <c:strRef>
              <c:f>NWP!$Y$4</c:f>
              <c:strCache>
                <c:ptCount val="1"/>
                <c:pt idx="0">
                  <c:v>RN NWP (Overall)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val>
            <c:numRef>
              <c:f>NWP!$Y$5:$Y$125</c:f>
              <c:numCache>
                <c:formatCode>#,##0</c:formatCode>
                <c:ptCount val="121"/>
                <c:pt idx="0">
                  <c:v>38726.785357134198</c:v>
                </c:pt>
                <c:pt idx="1">
                  <c:v>36974.049285711597</c:v>
                </c:pt>
                <c:pt idx="2">
                  <c:v>56843.435000112106</c:v>
                </c:pt>
                <c:pt idx="3">
                  <c:v>50969.997142831104</c:v>
                </c:pt>
                <c:pt idx="4">
                  <c:v>34600.637857140311</c:v>
                </c:pt>
                <c:pt idx="5">
                  <c:v>42859.742499922191</c:v>
                </c:pt>
                <c:pt idx="6">
                  <c:v>25497.119642713194</c:v>
                </c:pt>
                <c:pt idx="7">
                  <c:v>40240.756071344105</c:v>
                </c:pt>
                <c:pt idx="8">
                  <c:v>51576.111785753092</c:v>
                </c:pt>
                <c:pt idx="9">
                  <c:v>52033.631785730402</c:v>
                </c:pt>
                <c:pt idx="10">
                  <c:v>26408.384999994702</c:v>
                </c:pt>
                <c:pt idx="11">
                  <c:v>42361.712857261205</c:v>
                </c:pt>
                <c:pt idx="12">
                  <c:v>38350.272499879808</c:v>
                </c:pt>
                <c:pt idx="13">
                  <c:v>49496.060714433494</c:v>
                </c:pt>
                <c:pt idx="14">
                  <c:v>80219.222142893123</c:v>
                </c:pt>
                <c:pt idx="15">
                  <c:v>37388.3024999099</c:v>
                </c:pt>
                <c:pt idx="16">
                  <c:v>50496.924642999402</c:v>
                </c:pt>
                <c:pt idx="17">
                  <c:v>48662.151071362307</c:v>
                </c:pt>
                <c:pt idx="18">
                  <c:v>41823.961071482096</c:v>
                </c:pt>
                <c:pt idx="19">
                  <c:v>45673.212142930992</c:v>
                </c:pt>
                <c:pt idx="20">
                  <c:v>38525.836428690498</c:v>
                </c:pt>
                <c:pt idx="21">
                  <c:v>14839.673571439398</c:v>
                </c:pt>
                <c:pt idx="22">
                  <c:v>46329.3010714345</c:v>
                </c:pt>
                <c:pt idx="23">
                  <c:v>60927.441071569294</c:v>
                </c:pt>
                <c:pt idx="24">
                  <c:v>35948.797857082507</c:v>
                </c:pt>
                <c:pt idx="25">
                  <c:v>35673.076785691199</c:v>
                </c:pt>
                <c:pt idx="26">
                  <c:v>52585.343214220098</c:v>
                </c:pt>
                <c:pt idx="27">
                  <c:v>33113.393928589998</c:v>
                </c:pt>
                <c:pt idx="28">
                  <c:v>55941.06499990038</c:v>
                </c:pt>
                <c:pt idx="29">
                  <c:v>43877.946071376798</c:v>
                </c:pt>
                <c:pt idx="30">
                  <c:v>47493.309999833211</c:v>
                </c:pt>
                <c:pt idx="31">
                  <c:v>35723.589285815498</c:v>
                </c:pt>
                <c:pt idx="32">
                  <c:v>28796.563928634398</c:v>
                </c:pt>
                <c:pt idx="33">
                  <c:v>47136.517857237195</c:v>
                </c:pt>
                <c:pt idx="34">
                  <c:v>47812.728928477707</c:v>
                </c:pt>
                <c:pt idx="35">
                  <c:v>37755.308214025201</c:v>
                </c:pt>
                <c:pt idx="36">
                  <c:v>38741.728928538294</c:v>
                </c:pt>
                <c:pt idx="37">
                  <c:v>63930.7674999339</c:v>
                </c:pt>
                <c:pt idx="38">
                  <c:v>42742.963214263895</c:v>
                </c:pt>
                <c:pt idx="39">
                  <c:v>44262.109642827505</c:v>
                </c:pt>
                <c:pt idx="40">
                  <c:v>34933.834285715602</c:v>
                </c:pt>
                <c:pt idx="41">
                  <c:v>47379.277499956996</c:v>
                </c:pt>
                <c:pt idx="42">
                  <c:v>28601.993571391202</c:v>
                </c:pt>
                <c:pt idx="43">
                  <c:v>49769.900714353396</c:v>
                </c:pt>
                <c:pt idx="44">
                  <c:v>56803.070714322188</c:v>
                </c:pt>
                <c:pt idx="45">
                  <c:v>75045.015356922901</c:v>
                </c:pt>
                <c:pt idx="46">
                  <c:v>44247.323571419496</c:v>
                </c:pt>
                <c:pt idx="47">
                  <c:v>47140.68857159929</c:v>
                </c:pt>
                <c:pt idx="48">
                  <c:v>39876.208928480002</c:v>
                </c:pt>
                <c:pt idx="49">
                  <c:v>40289.194285814403</c:v>
                </c:pt>
                <c:pt idx="50">
                  <c:v>50238.520714312108</c:v>
                </c:pt>
                <c:pt idx="51">
                  <c:v>58560.964643069892</c:v>
                </c:pt>
                <c:pt idx="52">
                  <c:v>46628.147499999694</c:v>
                </c:pt>
                <c:pt idx="53">
                  <c:v>36354.618571443105</c:v>
                </c:pt>
                <c:pt idx="54">
                  <c:v>58552.894285873299</c:v>
                </c:pt>
                <c:pt idx="55">
                  <c:v>36202.237142926999</c:v>
                </c:pt>
                <c:pt idx="56">
                  <c:v>38202.161428487001</c:v>
                </c:pt>
                <c:pt idx="57">
                  <c:v>34681.611428680299</c:v>
                </c:pt>
                <c:pt idx="58">
                  <c:v>37339.450357124602</c:v>
                </c:pt>
                <c:pt idx="59">
                  <c:v>35446.523214292407</c:v>
                </c:pt>
                <c:pt idx="60">
                  <c:v>33786.215000039199</c:v>
                </c:pt>
                <c:pt idx="61">
                  <c:v>41247.963571558801</c:v>
                </c:pt>
                <c:pt idx="62">
                  <c:v>30263.496071516794</c:v>
                </c:pt>
                <c:pt idx="63">
                  <c:v>30365.678928543399</c:v>
                </c:pt>
                <c:pt idx="64">
                  <c:v>33598.796428391797</c:v>
                </c:pt>
                <c:pt idx="65">
                  <c:v>42697.205714324395</c:v>
                </c:pt>
                <c:pt idx="66">
                  <c:v>31469.64428568479</c:v>
                </c:pt>
                <c:pt idx="67">
                  <c:v>24145.672857205598</c:v>
                </c:pt>
                <c:pt idx="68">
                  <c:v>49660.684285717405</c:v>
                </c:pt>
                <c:pt idx="69">
                  <c:v>27647.134642992998</c:v>
                </c:pt>
                <c:pt idx="70">
                  <c:v>24339.402857137295</c:v>
                </c:pt>
                <c:pt idx="71">
                  <c:v>32915.514642775401</c:v>
                </c:pt>
                <c:pt idx="72">
                  <c:v>39852.234999969209</c:v>
                </c:pt>
                <c:pt idx="73">
                  <c:v>31663.298214263097</c:v>
                </c:pt>
                <c:pt idx="74">
                  <c:v>39928.10892869391</c:v>
                </c:pt>
                <c:pt idx="75">
                  <c:v>65369.9960714509</c:v>
                </c:pt>
                <c:pt idx="76">
                  <c:v>30457.151428610003</c:v>
                </c:pt>
                <c:pt idx="77">
                  <c:v>38540.761071479501</c:v>
                </c:pt>
                <c:pt idx="78">
                  <c:v>43330.711428497394</c:v>
                </c:pt>
                <c:pt idx="79">
                  <c:v>55792.512499979101</c:v>
                </c:pt>
                <c:pt idx="80">
                  <c:v>26552.2364285984</c:v>
                </c:pt>
                <c:pt idx="81">
                  <c:v>41683.015357167198</c:v>
                </c:pt>
                <c:pt idx="82">
                  <c:v>39713.157857237995</c:v>
                </c:pt>
                <c:pt idx="83">
                  <c:v>27761.950714444298</c:v>
                </c:pt>
                <c:pt idx="84">
                  <c:v>35554.682142848695</c:v>
                </c:pt>
                <c:pt idx="85">
                  <c:v>32536.933928591898</c:v>
                </c:pt>
                <c:pt idx="86">
                  <c:v>37897.626428517891</c:v>
                </c:pt>
                <c:pt idx="87">
                  <c:v>38319.979285659596</c:v>
                </c:pt>
                <c:pt idx="88">
                  <c:v>34513.040000102301</c:v>
                </c:pt>
                <c:pt idx="89">
                  <c:v>29081.869642857306</c:v>
                </c:pt>
                <c:pt idx="90">
                  <c:v>27647.3942857814</c:v>
                </c:pt>
                <c:pt idx="91">
                  <c:v>27197.868571420506</c:v>
                </c:pt>
                <c:pt idx="92">
                  <c:v>24240.093928565897</c:v>
                </c:pt>
                <c:pt idx="93">
                  <c:v>25269.562500062799</c:v>
                </c:pt>
                <c:pt idx="94">
                  <c:v>28850.893928669797</c:v>
                </c:pt>
                <c:pt idx="95">
                  <c:v>24586.087857015395</c:v>
                </c:pt>
                <c:pt idx="96">
                  <c:v>32148.864642827197</c:v>
                </c:pt>
                <c:pt idx="97">
                  <c:v>29438.847142926203</c:v>
                </c:pt>
                <c:pt idx="98">
                  <c:v>26448.004642861</c:v>
                </c:pt>
                <c:pt idx="99">
                  <c:v>41273.78821419731</c:v>
                </c:pt>
                <c:pt idx="100">
                  <c:v>38239.981071435395</c:v>
                </c:pt>
                <c:pt idx="101">
                  <c:v>30216.659286002403</c:v>
                </c:pt>
                <c:pt idx="102">
                  <c:v>37607.348571436494</c:v>
                </c:pt>
                <c:pt idx="103">
                  <c:v>27685.694285588695</c:v>
                </c:pt>
                <c:pt idx="104">
                  <c:v>23191.9317856856</c:v>
                </c:pt>
                <c:pt idx="105">
                  <c:v>36377.076428434091</c:v>
                </c:pt>
                <c:pt idx="106">
                  <c:v>59969.453928681796</c:v>
                </c:pt>
                <c:pt idx="107">
                  <c:v>34395.154999735591</c:v>
                </c:pt>
                <c:pt idx="108">
                  <c:v>33606.207499960903</c:v>
                </c:pt>
                <c:pt idx="109">
                  <c:v>19232.6303571975</c:v>
                </c:pt>
                <c:pt idx="110">
                  <c:v>24530.481785695101</c:v>
                </c:pt>
                <c:pt idx="111">
                  <c:v>9158.9810714499981</c:v>
                </c:pt>
                <c:pt idx="112">
                  <c:v>18681.818571459597</c:v>
                </c:pt>
                <c:pt idx="113">
                  <c:v>36905.142500022703</c:v>
                </c:pt>
                <c:pt idx="114">
                  <c:v>33991.447142667304</c:v>
                </c:pt>
                <c:pt idx="115">
                  <c:v>40156.4971428422</c:v>
                </c:pt>
                <c:pt idx="116">
                  <c:v>24073.2785714733</c:v>
                </c:pt>
                <c:pt idx="117">
                  <c:v>35013.185000050406</c:v>
                </c:pt>
                <c:pt idx="118">
                  <c:v>26962.980357119399</c:v>
                </c:pt>
                <c:pt idx="119">
                  <c:v>42067.295714190099</c:v>
                </c:pt>
                <c:pt idx="120">
                  <c:v>44052.726428467198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7C3-40E1-91D0-B84015541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NWP!$W$4</c:f>
              <c:strCache>
                <c:ptCount val="1"/>
                <c:pt idx="0">
                  <c:v>NB NWP - 7 Day Average (Overall)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val>
            <c:numRef>
              <c:f>NWP!$W$5:$W$125</c:f>
              <c:numCache>
                <c:formatCode>#,##0</c:formatCode>
                <c:ptCount val="121"/>
                <c:pt idx="6">
                  <c:v>142429.33301009066</c:v>
                </c:pt>
                <c:pt idx="7">
                  <c:v>139704.57693871061</c:v>
                </c:pt>
                <c:pt idx="8">
                  <c:v>143036.00551014944</c:v>
                </c:pt>
                <c:pt idx="9">
                  <c:v>144099.57091839061</c:v>
                </c:pt>
                <c:pt idx="10">
                  <c:v>146629.04362245256</c:v>
                </c:pt>
                <c:pt idx="11">
                  <c:v>160378.14168359982</c:v>
                </c:pt>
                <c:pt idx="12">
                  <c:v>165704.27301015522</c:v>
                </c:pt>
                <c:pt idx="13">
                  <c:v>171402.74535707239</c:v>
                </c:pt>
                <c:pt idx="14">
                  <c:v>190668.30255089368</c:v>
                </c:pt>
                <c:pt idx="15">
                  <c:v>188646.11132647749</c:v>
                </c:pt>
                <c:pt idx="16">
                  <c:v>188416.67612235734</c:v>
                </c:pt>
                <c:pt idx="17">
                  <c:v>190260.62596930127</c:v>
                </c:pt>
                <c:pt idx="18">
                  <c:v>182896.31127547569</c:v>
                </c:pt>
                <c:pt idx="19">
                  <c:v>182488.25801014443</c:v>
                </c:pt>
                <c:pt idx="20">
                  <c:v>178282.01530606407</c:v>
                </c:pt>
                <c:pt idx="21">
                  <c:v>160714.30836735066</c:v>
                </c:pt>
                <c:pt idx="22">
                  <c:v>154051.72147955277</c:v>
                </c:pt>
                <c:pt idx="23">
                  <c:v>161049.93943875987</c:v>
                </c:pt>
                <c:pt idx="24">
                  <c:v>156393.20346933702</c:v>
                </c:pt>
                <c:pt idx="25">
                  <c:v>159617.60903057124</c:v>
                </c:pt>
                <c:pt idx="26">
                  <c:v>157341.12770402967</c:v>
                </c:pt>
                <c:pt idx="27">
                  <c:v>155349.074387731</c:v>
                </c:pt>
                <c:pt idx="28">
                  <c:v>158370.88040813114</c:v>
                </c:pt>
                <c:pt idx="29">
                  <c:v>161522.73229589005</c:v>
                </c:pt>
                <c:pt idx="30">
                  <c:v>153328.25627543058</c:v>
                </c:pt>
                <c:pt idx="31">
                  <c:v>153270.07255100957</c:v>
                </c:pt>
                <c:pt idx="32">
                  <c:v>151482.94698977433</c:v>
                </c:pt>
                <c:pt idx="33">
                  <c:v>150905.19448986105</c:v>
                </c:pt>
                <c:pt idx="34">
                  <c:v>150419.85178574358</c:v>
                </c:pt>
                <c:pt idx="35">
                  <c:v>150422.64352044716</c:v>
                </c:pt>
                <c:pt idx="36">
                  <c:v>156125.75423475166</c:v>
                </c:pt>
                <c:pt idx="37">
                  <c:v>156437.914387886</c:v>
                </c:pt>
                <c:pt idx="38">
                  <c:v>161691.68454090151</c:v>
                </c:pt>
                <c:pt idx="39">
                  <c:v>159417.99025523197</c:v>
                </c:pt>
                <c:pt idx="40">
                  <c:v>159279.65795928746</c:v>
                </c:pt>
                <c:pt idx="41">
                  <c:v>164615.73153068448</c:v>
                </c:pt>
                <c:pt idx="42">
                  <c:v>158985.38397968534</c:v>
                </c:pt>
                <c:pt idx="43">
                  <c:v>163783.12224494322</c:v>
                </c:pt>
                <c:pt idx="44">
                  <c:v>163813.5024490401</c:v>
                </c:pt>
                <c:pt idx="45">
                  <c:v>171812.5484695214</c:v>
                </c:pt>
                <c:pt idx="46">
                  <c:v>175381.151173516</c:v>
                </c:pt>
                <c:pt idx="47">
                  <c:v>171510.61433675938</c:v>
                </c:pt>
                <c:pt idx="48">
                  <c:v>166544.7563775584</c:v>
                </c:pt>
                <c:pt idx="49">
                  <c:v>170889.0620407931</c:v>
                </c:pt>
                <c:pt idx="50">
                  <c:v>159665.56969393863</c:v>
                </c:pt>
                <c:pt idx="51">
                  <c:v>162633.70852044257</c:v>
                </c:pt>
                <c:pt idx="52">
                  <c:v>147194.12540814496</c:v>
                </c:pt>
                <c:pt idx="53">
                  <c:v>147736.52801026835</c:v>
                </c:pt>
                <c:pt idx="54">
                  <c:v>154043.16923477751</c:v>
                </c:pt>
                <c:pt idx="55">
                  <c:v>153509.36229603566</c:v>
                </c:pt>
                <c:pt idx="56">
                  <c:v>152939.80668377172</c:v>
                </c:pt>
                <c:pt idx="57">
                  <c:v>152950.80852042019</c:v>
                </c:pt>
                <c:pt idx="58">
                  <c:v>148501.57035716373</c:v>
                </c:pt>
                <c:pt idx="59">
                  <c:v>149784.32321433697</c:v>
                </c:pt>
                <c:pt idx="60">
                  <c:v>148632.82306119494</c:v>
                </c:pt>
                <c:pt idx="61">
                  <c:v>143709.79367345432</c:v>
                </c:pt>
                <c:pt idx="62">
                  <c:v>144388.41086739287</c:v>
                </c:pt>
                <c:pt idx="63">
                  <c:v>140717.71219396949</c:v>
                </c:pt>
                <c:pt idx="64">
                  <c:v>137540.380051171</c:v>
                </c:pt>
                <c:pt idx="65">
                  <c:v>137930.18418376238</c:v>
                </c:pt>
                <c:pt idx="66">
                  <c:v>137635.28091841846</c:v>
                </c:pt>
                <c:pt idx="67">
                  <c:v>134916.24734703937</c:v>
                </c:pt>
                <c:pt idx="68">
                  <c:v>136593.9072960006</c:v>
                </c:pt>
                <c:pt idx="69">
                  <c:v>140033.17158170723</c:v>
                </c:pt>
                <c:pt idx="70">
                  <c:v>145337.81091836348</c:v>
                </c:pt>
                <c:pt idx="71">
                  <c:v>152193.53239791116</c:v>
                </c:pt>
                <c:pt idx="72">
                  <c:v>153678.1123468818</c:v>
                </c:pt>
                <c:pt idx="73">
                  <c:v>158213.06678564157</c:v>
                </c:pt>
                <c:pt idx="74">
                  <c:v>167855.24688769277</c:v>
                </c:pt>
                <c:pt idx="75">
                  <c:v>184642.61816314183</c:v>
                </c:pt>
                <c:pt idx="76">
                  <c:v>179901.8811222857</c:v>
                </c:pt>
                <c:pt idx="77">
                  <c:v>176285.61433661889</c:v>
                </c:pt>
                <c:pt idx="78">
                  <c:v>172595.55530599202</c:v>
                </c:pt>
                <c:pt idx="79">
                  <c:v>177809.50051015342</c:v>
                </c:pt>
                <c:pt idx="80">
                  <c:v>177434.32642849852</c:v>
                </c:pt>
                <c:pt idx="81">
                  <c:v>173543.41801011894</c:v>
                </c:pt>
                <c:pt idx="82">
                  <c:v>154300.05474486141</c:v>
                </c:pt>
                <c:pt idx="83">
                  <c:v>153711.62989795627</c:v>
                </c:pt>
                <c:pt idx="84">
                  <c:v>157578.3197958676</c:v>
                </c:pt>
                <c:pt idx="85">
                  <c:v>161553.11081633827</c:v>
                </c:pt>
                <c:pt idx="86">
                  <c:v>152939.40280613376</c:v>
                </c:pt>
                <c:pt idx="87">
                  <c:v>146437.4267857454</c:v>
                </c:pt>
                <c:pt idx="88">
                  <c:v>143656.85188778612</c:v>
                </c:pt>
                <c:pt idx="89">
                  <c:v>148171.23913268888</c:v>
                </c:pt>
                <c:pt idx="90">
                  <c:v>148007.84091835987</c:v>
                </c:pt>
                <c:pt idx="91">
                  <c:v>139194.29265310729</c:v>
                </c:pt>
                <c:pt idx="92">
                  <c:v>133880.60448990643</c:v>
                </c:pt>
                <c:pt idx="93">
                  <c:v>132895.95852046998</c:v>
                </c:pt>
                <c:pt idx="94">
                  <c:v>135000.63510212288</c:v>
                </c:pt>
                <c:pt idx="95">
                  <c:v>127094.88617355617</c:v>
                </c:pt>
                <c:pt idx="96">
                  <c:v>125570.90877557902</c:v>
                </c:pt>
                <c:pt idx="97">
                  <c:v>126218.36163275827</c:v>
                </c:pt>
                <c:pt idx="98">
                  <c:v>129303.21653067975</c:v>
                </c:pt>
                <c:pt idx="99">
                  <c:v>131725.67632652997</c:v>
                </c:pt>
                <c:pt idx="100">
                  <c:v>131146.0716326632</c:v>
                </c:pt>
                <c:pt idx="101">
                  <c:v>129136.18596939927</c:v>
                </c:pt>
                <c:pt idx="102">
                  <c:v>133555.1631122423</c:v>
                </c:pt>
                <c:pt idx="103">
                  <c:v>131391.7447959682</c:v>
                </c:pt>
                <c:pt idx="104">
                  <c:v>131012.78739800384</c:v>
                </c:pt>
                <c:pt idx="105">
                  <c:v>128555.36209185571</c:v>
                </c:pt>
                <c:pt idx="106">
                  <c:v>137280.9060203949</c:v>
                </c:pt>
                <c:pt idx="107">
                  <c:v>137227.15551017781</c:v>
                </c:pt>
                <c:pt idx="108">
                  <c:v>140408.83653056476</c:v>
                </c:pt>
                <c:pt idx="109">
                  <c:v>142096.59270401919</c:v>
                </c:pt>
                <c:pt idx="110">
                  <c:v>141947.63801003582</c:v>
                </c:pt>
                <c:pt idx="111">
                  <c:v>140664.06872436215</c:v>
                </c:pt>
                <c:pt idx="112">
                  <c:v>142320.10357131864</c:v>
                </c:pt>
                <c:pt idx="113">
                  <c:v>129831.19153051451</c:v>
                </c:pt>
                <c:pt idx="114">
                  <c:v>131475.71586728902</c:v>
                </c:pt>
                <c:pt idx="115">
                  <c:v>128965.1118877135</c:v>
                </c:pt>
                <c:pt idx="116">
                  <c:v>128263.97214284718</c:v>
                </c:pt>
                <c:pt idx="117">
                  <c:v>128344.5193368108</c:v>
                </c:pt>
                <c:pt idx="118">
                  <c:v>126654.5212755207</c:v>
                </c:pt>
                <c:pt idx="119">
                  <c:v>124226.29331634507</c:v>
                </c:pt>
                <c:pt idx="120">
                  <c:v>123690.35270407714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7C3-40E1-91D0-B84015541AA5}"/>
            </c:ext>
          </c:extLst>
        </c:ser>
        <c:ser>
          <c:idx val="3"/>
          <c:order val="4"/>
          <c:tx>
            <c:strRef>
              <c:f>NWP!$Z$4</c:f>
              <c:strCache>
                <c:ptCount val="1"/>
                <c:pt idx="0">
                  <c:v>RN NWP - 7 Day Average (Overall)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val>
            <c:numRef>
              <c:f>NWP!$Z$5:$Z$125</c:f>
              <c:numCache>
                <c:formatCode>#,##0</c:formatCode>
                <c:ptCount val="121"/>
                <c:pt idx="6">
                  <c:v>40924.538112223534</c:v>
                </c:pt>
                <c:pt idx="7">
                  <c:v>41140.819642824943</c:v>
                </c:pt>
                <c:pt idx="8">
                  <c:v>43226.8285714023</c:v>
                </c:pt>
                <c:pt idx="9">
                  <c:v>42539.713826490632</c:v>
                </c:pt>
                <c:pt idx="10">
                  <c:v>39030.912091799713</c:v>
                </c:pt>
                <c:pt idx="11">
                  <c:v>40139.637091816985</c:v>
                </c:pt>
                <c:pt idx="12">
                  <c:v>39495.427091810932</c:v>
                </c:pt>
                <c:pt idx="13">
                  <c:v>42923.847244913828</c:v>
                </c:pt>
                <c:pt idx="14">
                  <c:v>48635.056683706542</c:v>
                </c:pt>
                <c:pt idx="15">
                  <c:v>46608.226785728948</c:v>
                </c:pt>
                <c:pt idx="16">
                  <c:v>46388.697193910237</c:v>
                </c:pt>
                <c:pt idx="17">
                  <c:v>49567.806632677035</c:v>
                </c:pt>
                <c:pt idx="18">
                  <c:v>49490.984948994301</c:v>
                </c:pt>
                <c:pt idx="19">
                  <c:v>50537.119183715899</c:v>
                </c:pt>
                <c:pt idx="20">
                  <c:v>48969.944285752616</c:v>
                </c:pt>
                <c:pt idx="21">
                  <c:v>39630.008775544942</c:v>
                </c:pt>
                <c:pt idx="22">
                  <c:v>40907.294285762742</c:v>
                </c:pt>
                <c:pt idx="23">
                  <c:v>42397.368061272726</c:v>
                </c:pt>
                <c:pt idx="24">
                  <c:v>40581.174744947042</c:v>
                </c:pt>
                <c:pt idx="25">
                  <c:v>39702.476989834053</c:v>
                </c:pt>
                <c:pt idx="26">
                  <c:v>40689.924285732501</c:v>
                </c:pt>
                <c:pt idx="27">
                  <c:v>39916.718214289569</c:v>
                </c:pt>
                <c:pt idx="28">
                  <c:v>45788.345561212576</c:v>
                </c:pt>
                <c:pt idx="29">
                  <c:v>45438.151989775753</c:v>
                </c:pt>
                <c:pt idx="30">
                  <c:v>43518.990408099176</c:v>
                </c:pt>
                <c:pt idx="31">
                  <c:v>43486.817755061027</c:v>
                </c:pt>
                <c:pt idx="32">
                  <c:v>42504.458775481486</c:v>
                </c:pt>
                <c:pt idx="33">
                  <c:v>41726.055153055349</c:v>
                </c:pt>
                <c:pt idx="34">
                  <c:v>43825.960153039312</c:v>
                </c:pt>
                <c:pt idx="35">
                  <c:v>41227.994897914286</c:v>
                </c:pt>
                <c:pt idx="36">
                  <c:v>40494.249591794498</c:v>
                </c:pt>
                <c:pt idx="37">
                  <c:v>42842.457806094601</c:v>
                </c:pt>
                <c:pt idx="38">
                  <c:v>43845.225510158656</c:v>
                </c:pt>
                <c:pt idx="39">
                  <c:v>46054.589183614808</c:v>
                </c:pt>
                <c:pt idx="40">
                  <c:v>44311.348673397442</c:v>
                </c:pt>
                <c:pt idx="41">
                  <c:v>44249.427040751631</c:v>
                </c:pt>
                <c:pt idx="42">
                  <c:v>42941.810663232485</c:v>
                </c:pt>
                <c:pt idx="43">
                  <c:v>44517.263775491789</c:v>
                </c:pt>
                <c:pt idx="44">
                  <c:v>43499.021377547251</c:v>
                </c:pt>
                <c:pt idx="45">
                  <c:v>48113.60025506997</c:v>
                </c:pt>
                <c:pt idx="46">
                  <c:v>48111.48795915454</c:v>
                </c:pt>
                <c:pt idx="47">
                  <c:v>49855.324285709357</c:v>
                </c:pt>
                <c:pt idx="48">
                  <c:v>48783.457346926923</c:v>
                </c:pt>
                <c:pt idx="49">
                  <c:v>50453.057448987383</c:v>
                </c:pt>
                <c:pt idx="50">
                  <c:v>50520.003163267196</c:v>
                </c:pt>
                <c:pt idx="51">
                  <c:v>50771.130867374013</c:v>
                </c:pt>
                <c:pt idx="52">
                  <c:v>46711.578316384977</c:v>
                </c:pt>
                <c:pt idx="53">
                  <c:v>45584.049030674076</c:v>
                </c:pt>
                <c:pt idx="54">
                  <c:v>47214.364132713214</c:v>
                </c:pt>
                <c:pt idx="55">
                  <c:v>46689.511020491358</c:v>
                </c:pt>
                <c:pt idx="56">
                  <c:v>46391.363469444579</c:v>
                </c:pt>
                <c:pt idx="57">
                  <c:v>44168.947857211468</c:v>
                </c:pt>
                <c:pt idx="58">
                  <c:v>41137.302959219283</c:v>
                </c:pt>
                <c:pt idx="59">
                  <c:v>39539.928061261111</c:v>
                </c:pt>
                <c:pt idx="60">
                  <c:v>39173.013265346257</c:v>
                </c:pt>
                <c:pt idx="61">
                  <c:v>36700.880306158477</c:v>
                </c:pt>
                <c:pt idx="62">
                  <c:v>35852.488724528441</c:v>
                </c:pt>
                <c:pt idx="63">
                  <c:v>34732.991224536498</c:v>
                </c:pt>
                <c:pt idx="64">
                  <c:v>34578.303367352426</c:v>
                </c:pt>
                <c:pt idx="65">
                  <c:v>35343.696989809549</c:v>
                </c:pt>
                <c:pt idx="66">
                  <c:v>34775.571428579882</c:v>
                </c:pt>
                <c:pt idx="67">
                  <c:v>33398.351122460801</c:v>
                </c:pt>
                <c:pt idx="68">
                  <c:v>34600.168367340593</c:v>
                </c:pt>
                <c:pt idx="69">
                  <c:v>34226.402448980058</c:v>
                </c:pt>
                <c:pt idx="70">
                  <c:v>33365.505867350606</c:v>
                </c:pt>
                <c:pt idx="71">
                  <c:v>33267.894183691133</c:v>
                </c:pt>
                <c:pt idx="72">
                  <c:v>32861.469795926103</c:v>
                </c:pt>
                <c:pt idx="73">
                  <c:v>32889.134642865858</c:v>
                </c:pt>
                <c:pt idx="74">
                  <c:v>35143.768367364188</c:v>
                </c:pt>
                <c:pt idx="75">
                  <c:v>37387.955765326114</c:v>
                </c:pt>
                <c:pt idx="76">
                  <c:v>37789.386734699969</c:v>
                </c:pt>
                <c:pt idx="77">
                  <c:v>39818.152193891714</c:v>
                </c:pt>
                <c:pt idx="78">
                  <c:v>41306.037448994859</c:v>
                </c:pt>
                <c:pt idx="79">
                  <c:v>43583.219948996273</c:v>
                </c:pt>
                <c:pt idx="80">
                  <c:v>42853.068265329886</c:v>
                </c:pt>
                <c:pt idx="81">
                  <c:v>43103.769183683209</c:v>
                </c:pt>
                <c:pt idx="82">
                  <c:v>39438.5065816528</c:v>
                </c:pt>
                <c:pt idx="83">
                  <c:v>39053.477908200548</c:v>
                </c:pt>
                <c:pt idx="84">
                  <c:v>38626.895204110435</c:v>
                </c:pt>
                <c:pt idx="85">
                  <c:v>37084.926989838226</c:v>
                </c:pt>
                <c:pt idx="86">
                  <c:v>34528.514693915196</c:v>
                </c:pt>
                <c:pt idx="87">
                  <c:v>36209.620816352508</c:v>
                </c:pt>
                <c:pt idx="88">
                  <c:v>35185.338622486095</c:v>
                </c:pt>
                <c:pt idx="89">
                  <c:v>33666.583163288851</c:v>
                </c:pt>
                <c:pt idx="90">
                  <c:v>33650.21795919416</c:v>
                </c:pt>
                <c:pt idx="91">
                  <c:v>32456.387448990128</c:v>
                </c:pt>
                <c:pt idx="92">
                  <c:v>31271.124591843556</c:v>
                </c:pt>
                <c:pt idx="93">
                  <c:v>29467.115459207114</c:v>
                </c:pt>
                <c:pt idx="94">
                  <c:v>28114.388979637148</c:v>
                </c:pt>
                <c:pt idx="95">
                  <c:v>26696.252959196157</c:v>
                </c:pt>
                <c:pt idx="96">
                  <c:v>27134.395102048999</c:v>
                </c:pt>
                <c:pt idx="97">
                  <c:v>27390.316938783973</c:v>
                </c:pt>
                <c:pt idx="98">
                  <c:v>27283.193520418328</c:v>
                </c:pt>
                <c:pt idx="99">
                  <c:v>29716.578418365672</c:v>
                </c:pt>
                <c:pt idx="100">
                  <c:v>31569.495357133183</c:v>
                </c:pt>
                <c:pt idx="101">
                  <c:v>31764.60469389498</c:v>
                </c:pt>
                <c:pt idx="102">
                  <c:v>33624.784795955136</c:v>
                </c:pt>
                <c:pt idx="103">
                  <c:v>32987.189030635353</c:v>
                </c:pt>
                <c:pt idx="104">
                  <c:v>32094.772551029553</c:v>
                </c:pt>
                <c:pt idx="105">
                  <c:v>33513.211377539992</c:v>
                </c:pt>
                <c:pt idx="106">
                  <c:v>36184.020765323497</c:v>
                </c:pt>
                <c:pt idx="107">
                  <c:v>35634.759897937809</c:v>
                </c:pt>
                <c:pt idx="108">
                  <c:v>36118.981071360453</c:v>
                </c:pt>
                <c:pt idx="109">
                  <c:v>33494.021326469163</c:v>
                </c:pt>
                <c:pt idx="110">
                  <c:v>33043.276683627228</c:v>
                </c:pt>
                <c:pt idx="111">
                  <c:v>31038.569438736424</c:v>
                </c:pt>
                <c:pt idx="112">
                  <c:v>28510.675459168637</c:v>
                </c:pt>
                <c:pt idx="113">
                  <c:v>25215.773826503053</c:v>
                </c:pt>
                <c:pt idx="114">
                  <c:v>25158.1012754933</c:v>
                </c:pt>
                <c:pt idx="115">
                  <c:v>26093.856938762059</c:v>
                </c:pt>
                <c:pt idx="116">
                  <c:v>26785.378112230032</c:v>
                </c:pt>
                <c:pt idx="117">
                  <c:v>28282.907142852211</c:v>
                </c:pt>
                <c:pt idx="118">
                  <c:v>30826.335612233557</c:v>
                </c:pt>
                <c:pt idx="119">
                  <c:v>34167.118061195062</c:v>
                </c:pt>
                <c:pt idx="120">
                  <c:v>35188.201479544274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7C3-40E1-91D0-B84015541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NWP!$X$4</c:f>
              <c:strCache>
                <c:ptCount val="1"/>
                <c:pt idx="0">
                  <c:v>NB Average NWP - 7 Day Average (Overall)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val>
            <c:numRef>
              <c:f>NWP!$X$5:$X$125</c:f>
              <c:numCache>
                <c:formatCode>#,##0</c:formatCode>
                <c:ptCount val="121"/>
                <c:pt idx="6">
                  <c:v>1119.1105298849657</c:v>
                </c:pt>
                <c:pt idx="7">
                  <c:v>1111.6877491642313</c:v>
                </c:pt>
                <c:pt idx="8">
                  <c:v>1102.6916268301288</c:v>
                </c:pt>
                <c:pt idx="9">
                  <c:v>1094.233235885403</c:v>
                </c:pt>
                <c:pt idx="10">
                  <c:v>1099.4168619022116</c:v>
                </c:pt>
                <c:pt idx="11">
                  <c:v>1117.2404542290262</c:v>
                </c:pt>
                <c:pt idx="12">
                  <c:v>1124.0328737977202</c:v>
                </c:pt>
                <c:pt idx="13">
                  <c:v>1122.1816870627463</c:v>
                </c:pt>
                <c:pt idx="14">
                  <c:v>1117.7945359271882</c:v>
                </c:pt>
                <c:pt idx="15">
                  <c:v>1129.687107244968</c:v>
                </c:pt>
                <c:pt idx="16">
                  <c:v>1122.2321733077479</c:v>
                </c:pt>
                <c:pt idx="17">
                  <c:v>1129.5859486175598</c:v>
                </c:pt>
                <c:pt idx="18">
                  <c:v>1159.0858863440649</c:v>
                </c:pt>
                <c:pt idx="19">
                  <c:v>1166.6327410661972</c:v>
                </c:pt>
                <c:pt idx="20">
                  <c:v>1178.117655030559</c:v>
                </c:pt>
                <c:pt idx="21">
                  <c:v>1191.4091873751076</c:v>
                </c:pt>
                <c:pt idx="22">
                  <c:v>1185.3451924318399</c:v>
                </c:pt>
                <c:pt idx="23">
                  <c:v>1208.8967563874703</c:v>
                </c:pt>
                <c:pt idx="24">
                  <c:v>1199.6504976807266</c:v>
                </c:pt>
                <c:pt idx="25">
                  <c:v>1166.1005960318769</c:v>
                </c:pt>
                <c:pt idx="26">
                  <c:v>1168.2805735525849</c:v>
                </c:pt>
                <c:pt idx="27">
                  <c:v>1163.6530969746609</c:v>
                </c:pt>
                <c:pt idx="28">
                  <c:v>1156.0612015195925</c:v>
                </c:pt>
                <c:pt idx="29">
                  <c:v>1172.0606140107045</c:v>
                </c:pt>
                <c:pt idx="30">
                  <c:v>1170.0487942591519</c:v>
                </c:pt>
                <c:pt idx="31">
                  <c:v>1184.6622764984209</c:v>
                </c:pt>
                <c:pt idx="32">
                  <c:v>1195.0963773520514</c:v>
                </c:pt>
                <c:pt idx="33">
                  <c:v>1183.8179152325979</c:v>
                </c:pt>
                <c:pt idx="34">
                  <c:v>1196.1085162548382</c:v>
                </c:pt>
                <c:pt idx="35">
                  <c:v>1204.5250932325996</c:v>
                </c:pt>
                <c:pt idx="36">
                  <c:v>1195.0589009511953</c:v>
                </c:pt>
                <c:pt idx="37">
                  <c:v>1182.1267543494448</c:v>
                </c:pt>
                <c:pt idx="38">
                  <c:v>1165.1062165756218</c:v>
                </c:pt>
                <c:pt idx="39">
                  <c:v>1159.5306211770719</c:v>
                </c:pt>
                <c:pt idx="40">
                  <c:v>1169.0955034872843</c:v>
                </c:pt>
                <c:pt idx="41">
                  <c:v>1168.0131024393729</c:v>
                </c:pt>
                <c:pt idx="42">
                  <c:v>1165.2241700569064</c:v>
                </c:pt>
                <c:pt idx="43">
                  <c:v>1162.9742030890643</c:v>
                </c:pt>
                <c:pt idx="44">
                  <c:v>1159.7809885339016</c:v>
                </c:pt>
                <c:pt idx="45">
                  <c:v>1162.2889080083571</c:v>
                </c:pt>
                <c:pt idx="46">
                  <c:v>1154.379978940847</c:v>
                </c:pt>
                <c:pt idx="47">
                  <c:v>1152.8100361314823</c:v>
                </c:pt>
                <c:pt idx="48">
                  <c:v>1152.5009456393705</c:v>
                </c:pt>
                <c:pt idx="49">
                  <c:v>1145.7585256897351</c:v>
                </c:pt>
                <c:pt idx="50">
                  <c:v>1137.4553223628247</c:v>
                </c:pt>
                <c:pt idx="51">
                  <c:v>1153.5703850176767</c:v>
                </c:pt>
                <c:pt idx="52">
                  <c:v>1159.688504166211</c:v>
                </c:pt>
                <c:pt idx="53">
                  <c:v>1179.7064913343643</c:v>
                </c:pt>
                <c:pt idx="54">
                  <c:v>1181.7680716743841</c:v>
                </c:pt>
                <c:pt idx="55">
                  <c:v>1173.6438933320649</c:v>
                </c:pt>
                <c:pt idx="56">
                  <c:v>1188.187453622126</c:v>
                </c:pt>
                <c:pt idx="57">
                  <c:v>1194.7523159439927</c:v>
                </c:pt>
                <c:pt idx="58">
                  <c:v>1185.0624678314059</c:v>
                </c:pt>
                <c:pt idx="59">
                  <c:v>1167.6760256509845</c:v>
                </c:pt>
                <c:pt idx="60">
                  <c:v>1163.3769710187712</c:v>
                </c:pt>
                <c:pt idx="61">
                  <c:v>1158.587081338454</c:v>
                </c:pt>
                <c:pt idx="62">
                  <c:v>1157.4419637583785</c:v>
                </c:pt>
                <c:pt idx="63">
                  <c:v>1167.1642674759034</c:v>
                </c:pt>
                <c:pt idx="64">
                  <c:v>1156.6771832849349</c:v>
                </c:pt>
                <c:pt idx="65">
                  <c:v>1167.5908263972271</c:v>
                </c:pt>
                <c:pt idx="66">
                  <c:v>1199.3376292022074</c:v>
                </c:pt>
                <c:pt idx="67">
                  <c:v>1192.1414376531095</c:v>
                </c:pt>
                <c:pt idx="68">
                  <c:v>1195.161936790779</c:v>
                </c:pt>
                <c:pt idx="69">
                  <c:v>1207.2696954579442</c:v>
                </c:pt>
                <c:pt idx="70">
                  <c:v>1196.7519319689054</c:v>
                </c:pt>
                <c:pt idx="71">
                  <c:v>1206.5697858252818</c:v>
                </c:pt>
                <c:pt idx="72">
                  <c:v>1204.1338968283912</c:v>
                </c:pt>
                <c:pt idx="73">
                  <c:v>1202.7096518991732</c:v>
                </c:pt>
                <c:pt idx="74">
                  <c:v>1202.2534269178209</c:v>
                </c:pt>
                <c:pt idx="75">
                  <c:v>1193.079838720422</c:v>
                </c:pt>
                <c:pt idx="76">
                  <c:v>1182.3204368879285</c:v>
                </c:pt>
                <c:pt idx="77">
                  <c:v>1194.5161508938886</c:v>
                </c:pt>
                <c:pt idx="78">
                  <c:v>1191.6544794735507</c:v>
                </c:pt>
                <c:pt idx="79">
                  <c:v>1195.1094243613677</c:v>
                </c:pt>
                <c:pt idx="80">
                  <c:v>1185.6346070607826</c:v>
                </c:pt>
                <c:pt idx="81">
                  <c:v>1209.2447873724207</c:v>
                </c:pt>
                <c:pt idx="82">
                  <c:v>1197.2594442319294</c:v>
                </c:pt>
                <c:pt idx="83">
                  <c:v>1213.8474269050423</c:v>
                </c:pt>
                <c:pt idx="84">
                  <c:v>1217.613328788113</c:v>
                </c:pt>
                <c:pt idx="85">
                  <c:v>1232.6268759809152</c:v>
                </c:pt>
                <c:pt idx="86">
                  <c:v>1240.9773769339611</c:v>
                </c:pt>
                <c:pt idx="87">
                  <c:v>1218.9982091961795</c:v>
                </c:pt>
                <c:pt idx="88">
                  <c:v>1210.051900676302</c:v>
                </c:pt>
                <c:pt idx="89">
                  <c:v>1224.0279219185429</c:v>
                </c:pt>
                <c:pt idx="90">
                  <c:v>1206.346448639968</c:v>
                </c:pt>
                <c:pt idx="91">
                  <c:v>1185.2649925743588</c:v>
                </c:pt>
                <c:pt idx="92">
                  <c:v>1186.8080732223657</c:v>
                </c:pt>
                <c:pt idx="93">
                  <c:v>1164.5861352780835</c:v>
                </c:pt>
                <c:pt idx="94">
                  <c:v>1186.3884318022017</c:v>
                </c:pt>
                <c:pt idx="95">
                  <c:v>1169.7032551632713</c:v>
                </c:pt>
                <c:pt idx="96">
                  <c:v>1177.2096972393065</c:v>
                </c:pt>
                <c:pt idx="97">
                  <c:v>1196.3334517296819</c:v>
                </c:pt>
                <c:pt idx="98">
                  <c:v>1198.0782549933167</c:v>
                </c:pt>
                <c:pt idx="99">
                  <c:v>1190.8760854157808</c:v>
                </c:pt>
                <c:pt idx="100">
                  <c:v>1180.6259552366778</c:v>
                </c:pt>
                <c:pt idx="101">
                  <c:v>1189.2897022872837</c:v>
                </c:pt>
                <c:pt idx="102">
                  <c:v>1194.2157947903993</c:v>
                </c:pt>
                <c:pt idx="103">
                  <c:v>1193.0067494143309</c:v>
                </c:pt>
                <c:pt idx="104">
                  <c:v>1167.3681601475985</c:v>
                </c:pt>
                <c:pt idx="105">
                  <c:v>1147.9551156317905</c:v>
                </c:pt>
                <c:pt idx="106">
                  <c:v>1134.0745833959115</c:v>
                </c:pt>
                <c:pt idx="107">
                  <c:v>1163.2172969242158</c:v>
                </c:pt>
                <c:pt idx="108">
                  <c:v>1189.8341539801033</c:v>
                </c:pt>
                <c:pt idx="109">
                  <c:v>1198.9750852151831</c:v>
                </c:pt>
                <c:pt idx="110">
                  <c:v>1203.9463951807722</c:v>
                </c:pt>
                <c:pt idx="111">
                  <c:v>1215.1961910362845</c:v>
                </c:pt>
                <c:pt idx="112">
                  <c:v>1253.2906957406269</c:v>
                </c:pt>
                <c:pt idx="113">
                  <c:v>1284.9234419963773</c:v>
                </c:pt>
                <c:pt idx="114">
                  <c:v>1275.7316397866311</c:v>
                </c:pt>
                <c:pt idx="115">
                  <c:v>1229.9573058601623</c:v>
                </c:pt>
                <c:pt idx="116">
                  <c:v>1227.1417991866062</c:v>
                </c:pt>
                <c:pt idx="117">
                  <c:v>1226.4041345868898</c:v>
                </c:pt>
                <c:pt idx="118">
                  <c:v>1234.7366050902231</c:v>
                </c:pt>
                <c:pt idx="119">
                  <c:v>1225.1750874481354</c:v>
                </c:pt>
                <c:pt idx="120">
                  <c:v>1210.1597196948665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7C3-40E1-91D0-B84015541AA5}"/>
            </c:ext>
          </c:extLst>
        </c:ser>
        <c:ser>
          <c:idx val="6"/>
          <c:order val="5"/>
          <c:tx>
            <c:strRef>
              <c:f>NWP!$AA$4</c:f>
              <c:strCache>
                <c:ptCount val="1"/>
                <c:pt idx="0">
                  <c:v>RN Average NWP - 7 Day Average (Overall)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val>
            <c:numRef>
              <c:f>NWP!$AA$5:$AA$125</c:f>
              <c:numCache>
                <c:formatCode>#,##0</c:formatCode>
                <c:ptCount val="121"/>
                <c:pt idx="6">
                  <c:v>897.2681433492736</c:v>
                </c:pt>
                <c:pt idx="7">
                  <c:v>888.41877300902433</c:v>
                </c:pt>
                <c:pt idx="8">
                  <c:v>911.49756493079781</c:v>
                </c:pt>
                <c:pt idx="9">
                  <c:v>924.07242319688464</c:v>
                </c:pt>
                <c:pt idx="10">
                  <c:v>905.61350234342365</c:v>
                </c:pt>
                <c:pt idx="11">
                  <c:v>872.81801231316172</c:v>
                </c:pt>
                <c:pt idx="12">
                  <c:v>869.18272031093477</c:v>
                </c:pt>
                <c:pt idx="13">
                  <c:v>873.64354347644405</c:v>
                </c:pt>
                <c:pt idx="14">
                  <c:v>863.19923416240465</c:v>
                </c:pt>
                <c:pt idx="15">
                  <c:v>834.41130611102119</c:v>
                </c:pt>
                <c:pt idx="16">
                  <c:v>823.23448048405589</c:v>
                </c:pt>
                <c:pt idx="17">
                  <c:v>844.66081775968109</c:v>
                </c:pt>
                <c:pt idx="18">
                  <c:v>875.37437179972972</c:v>
                </c:pt>
                <c:pt idx="19">
                  <c:v>877.66002361308324</c:v>
                </c:pt>
                <c:pt idx="20">
                  <c:v>868.06170635248316</c:v>
                </c:pt>
                <c:pt idx="21">
                  <c:v>903.44506479656616</c:v>
                </c:pt>
                <c:pt idx="22">
                  <c:v>919.99586697180428</c:v>
                </c:pt>
                <c:pt idx="23">
                  <c:v>919.99659995597483</c:v>
                </c:pt>
                <c:pt idx="24">
                  <c:v>925.24610187523433</c:v>
                </c:pt>
                <c:pt idx="25">
                  <c:v>892.74828223102907</c:v>
                </c:pt>
                <c:pt idx="26">
                  <c:v>903.61115132004954</c:v>
                </c:pt>
                <c:pt idx="27">
                  <c:v>909.38463908089761</c:v>
                </c:pt>
                <c:pt idx="28">
                  <c:v>886.27587356443848</c:v>
                </c:pt>
                <c:pt idx="29">
                  <c:v>876.86847183726138</c:v>
                </c:pt>
                <c:pt idx="30">
                  <c:v>897.80693725277263</c:v>
                </c:pt>
                <c:pt idx="31">
                  <c:v>893.66519857140997</c:v>
                </c:pt>
                <c:pt idx="32">
                  <c:v>902.18279237443915</c:v>
                </c:pt>
                <c:pt idx="33">
                  <c:v>893.01210473407866</c:v>
                </c:pt>
                <c:pt idx="34">
                  <c:v>908.84863262265651</c:v>
                </c:pt>
                <c:pt idx="35">
                  <c:v>899.01308345598693</c:v>
                </c:pt>
                <c:pt idx="36">
                  <c:v>898.77384426739161</c:v>
                </c:pt>
                <c:pt idx="37">
                  <c:v>887.46840940345021</c:v>
                </c:pt>
                <c:pt idx="38">
                  <c:v>879.59514562109484</c:v>
                </c:pt>
                <c:pt idx="39">
                  <c:v>866.13991750648631</c:v>
                </c:pt>
                <c:pt idx="40">
                  <c:v>858.76111457283525</c:v>
                </c:pt>
                <c:pt idx="41">
                  <c:v>859.93983340671184</c:v>
                </c:pt>
                <c:pt idx="42">
                  <c:v>866.40583933616995</c:v>
                </c:pt>
                <c:pt idx="43">
                  <c:v>862.09943439248616</c:v>
                </c:pt>
                <c:pt idx="44">
                  <c:v>845.58786716877421</c:v>
                </c:pt>
                <c:pt idx="45">
                  <c:v>843.75044621797758</c:v>
                </c:pt>
                <c:pt idx="46">
                  <c:v>851.05075502036539</c:v>
                </c:pt>
                <c:pt idx="47">
                  <c:v>883.14775202705312</c:v>
                </c:pt>
                <c:pt idx="48">
                  <c:v>871.77454752812343</c:v>
                </c:pt>
                <c:pt idx="49">
                  <c:v>888.04271950147211</c:v>
                </c:pt>
                <c:pt idx="50">
                  <c:v>891.24552788072174</c:v>
                </c:pt>
                <c:pt idx="51">
                  <c:v>906.83163471005616</c:v>
                </c:pt>
                <c:pt idx="52">
                  <c:v>914.71166184808214</c:v>
                </c:pt>
                <c:pt idx="53">
                  <c:v>927.9551643741936</c:v>
                </c:pt>
                <c:pt idx="54">
                  <c:v>915.82904810788841</c:v>
                </c:pt>
                <c:pt idx="55">
                  <c:v>906.87125303497282</c:v>
                </c:pt>
                <c:pt idx="56">
                  <c:v>887.91370681855562</c:v>
                </c:pt>
                <c:pt idx="57">
                  <c:v>892.88301132982508</c:v>
                </c:pt>
                <c:pt idx="58">
                  <c:v>879.0651839008093</c:v>
                </c:pt>
                <c:pt idx="59">
                  <c:v>865.98725845022966</c:v>
                </c:pt>
                <c:pt idx="60">
                  <c:v>838.09683056347762</c:v>
                </c:pt>
                <c:pt idx="61">
                  <c:v>837.95876533619833</c:v>
                </c:pt>
                <c:pt idx="62">
                  <c:v>843.02353205679742</c:v>
                </c:pt>
                <c:pt idx="63">
                  <c:v>842.52730547199553</c:v>
                </c:pt>
                <c:pt idx="64">
                  <c:v>860.06635449842452</c:v>
                </c:pt>
                <c:pt idx="65">
                  <c:v>868.45087526255622</c:v>
                </c:pt>
                <c:pt idx="66">
                  <c:v>871.07798742520595</c:v>
                </c:pt>
                <c:pt idx="67">
                  <c:v>878.00432970471297</c:v>
                </c:pt>
                <c:pt idx="68">
                  <c:v>873.78360355677808</c:v>
                </c:pt>
                <c:pt idx="69">
                  <c:v>873.17554496518335</c:v>
                </c:pt>
                <c:pt idx="70">
                  <c:v>885.73628373353699</c:v>
                </c:pt>
                <c:pt idx="71">
                  <c:v>868.06771436613508</c:v>
                </c:pt>
                <c:pt idx="72">
                  <c:v>870.43559599730077</c:v>
                </c:pt>
                <c:pt idx="73">
                  <c:v>877.30690409601209</c:v>
                </c:pt>
                <c:pt idx="74">
                  <c:v>879.64320825112907</c:v>
                </c:pt>
                <c:pt idx="75">
                  <c:v>879.19838319454448</c:v>
                </c:pt>
                <c:pt idx="76">
                  <c:v>887.56995762228996</c:v>
                </c:pt>
                <c:pt idx="77">
                  <c:v>891.99721653948461</c:v>
                </c:pt>
                <c:pt idx="78">
                  <c:v>882.01872971986961</c:v>
                </c:pt>
                <c:pt idx="79">
                  <c:v>897.27709318571704</c:v>
                </c:pt>
                <c:pt idx="80">
                  <c:v>897.57822561618684</c:v>
                </c:pt>
                <c:pt idx="81">
                  <c:v>905.4752880580545</c:v>
                </c:pt>
                <c:pt idx="82">
                  <c:v>900.17831941409088</c:v>
                </c:pt>
                <c:pt idx="83">
                  <c:v>888.80469563206566</c:v>
                </c:pt>
                <c:pt idx="84">
                  <c:v>872.37255155608761</c:v>
                </c:pt>
                <c:pt idx="85">
                  <c:v>895.54199716153664</c:v>
                </c:pt>
                <c:pt idx="86">
                  <c:v>902.15630111764381</c:v>
                </c:pt>
                <c:pt idx="87">
                  <c:v>896.17808726853116</c:v>
                </c:pt>
                <c:pt idx="88">
                  <c:v>907.72896075288554</c:v>
                </c:pt>
                <c:pt idx="89">
                  <c:v>899.21540699104935</c:v>
                </c:pt>
                <c:pt idx="90">
                  <c:v>898.77613553709216</c:v>
                </c:pt>
                <c:pt idx="91">
                  <c:v>895.41995089790726</c:v>
                </c:pt>
                <c:pt idx="92">
                  <c:v>866.56626894003</c:v>
                </c:pt>
                <c:pt idx="93">
                  <c:v>875.77280135525041</c:v>
                </c:pt>
                <c:pt idx="94">
                  <c:v>888.04843994127884</c:v>
                </c:pt>
                <c:pt idx="95">
                  <c:v>887.22574510817594</c:v>
                </c:pt>
                <c:pt idx="96">
                  <c:v>905.88437039854318</c:v>
                </c:pt>
                <c:pt idx="97">
                  <c:v>913.55497742584339</c:v>
                </c:pt>
                <c:pt idx="98">
                  <c:v>925.96044713634899</c:v>
                </c:pt>
                <c:pt idx="99">
                  <c:v>958.14017908306755</c:v>
                </c:pt>
                <c:pt idx="100">
                  <c:v>916.25979685396953</c:v>
                </c:pt>
                <c:pt idx="101">
                  <c:v>914.37943318031523</c:v>
                </c:pt>
                <c:pt idx="102">
                  <c:v>902.24631352493873</c:v>
                </c:pt>
                <c:pt idx="103">
                  <c:v>878.24055645125134</c:v>
                </c:pt>
                <c:pt idx="104">
                  <c:v>872.75217693309673</c:v>
                </c:pt>
                <c:pt idx="105">
                  <c:v>863.34378283545016</c:v>
                </c:pt>
                <c:pt idx="106">
                  <c:v>846.04326700417244</c:v>
                </c:pt>
                <c:pt idx="107">
                  <c:v>853.9236438029036</c:v>
                </c:pt>
                <c:pt idx="108">
                  <c:v>887.01044941945531</c:v>
                </c:pt>
                <c:pt idx="109">
                  <c:v>889.62761796647567</c:v>
                </c:pt>
                <c:pt idx="110">
                  <c:v>956.68465358575952</c:v>
                </c:pt>
                <c:pt idx="111">
                  <c:v>946.49937671137354</c:v>
                </c:pt>
                <c:pt idx="112">
                  <c:v>981.59783692847134</c:v>
                </c:pt>
                <c:pt idx="113">
                  <c:v>993.89920742857919</c:v>
                </c:pt>
                <c:pt idx="114">
                  <c:v>985.6993385081015</c:v>
                </c:pt>
                <c:pt idx="115">
                  <c:v>969.16542627939191</c:v>
                </c:pt>
                <c:pt idx="116">
                  <c:v>961.11811628513567</c:v>
                </c:pt>
                <c:pt idx="117">
                  <c:v>918.74642692984776</c:v>
                </c:pt>
                <c:pt idx="118">
                  <c:v>935.12635821053823</c:v>
                </c:pt>
                <c:pt idx="119">
                  <c:v>929.37035295836336</c:v>
                </c:pt>
                <c:pt idx="120">
                  <c:v>903.66001892244753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57C3-40E1-91D0-B84015541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cat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PC Annual Direct: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NWP!$AD$4</c:f>
              <c:strCache>
                <c:ptCount val="1"/>
                <c:pt idx="0">
                  <c:v>NB NWP (PC Annual Direct)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NWP!$AD$5:$AD$125</c:f>
              <c:numCache>
                <c:formatCode>#,##0</c:formatCode>
                <c:ptCount val="121"/>
                <c:pt idx="0">
                  <c:v>119840.99749979001</c:v>
                </c:pt>
                <c:pt idx="1">
                  <c:v>166619.55821401995</c:v>
                </c:pt>
                <c:pt idx="2">
                  <c:v>111929.56571413</c:v>
                </c:pt>
                <c:pt idx="3">
                  <c:v>69759.585000060004</c:v>
                </c:pt>
                <c:pt idx="4">
                  <c:v>98574.780357270007</c:v>
                </c:pt>
                <c:pt idx="5">
                  <c:v>99637.547499759996</c:v>
                </c:pt>
                <c:pt idx="6">
                  <c:v>106069.91285723998</c:v>
                </c:pt>
                <c:pt idx="7">
                  <c:v>126215.16928581001</c:v>
                </c:pt>
                <c:pt idx="8">
                  <c:v>165132.41535706999</c:v>
                </c:pt>
                <c:pt idx="9">
                  <c:v>113993.96107155002</c:v>
                </c:pt>
                <c:pt idx="10">
                  <c:v>92447.108214100008</c:v>
                </c:pt>
                <c:pt idx="11">
                  <c:v>161303.28821386001</c:v>
                </c:pt>
                <c:pt idx="12">
                  <c:v>137123.78821423999</c:v>
                </c:pt>
                <c:pt idx="13">
                  <c:v>150947.41571427998</c:v>
                </c:pt>
                <c:pt idx="14">
                  <c:v>216844.72142844001</c:v>
                </c:pt>
                <c:pt idx="15">
                  <c:v>147568.23749999001</c:v>
                </c:pt>
                <c:pt idx="16">
                  <c:v>118463.16464272002</c:v>
                </c:pt>
                <c:pt idx="17">
                  <c:v>104832.73928589</c:v>
                </c:pt>
                <c:pt idx="18">
                  <c:v>125344.83535692</c:v>
                </c:pt>
                <c:pt idx="19">
                  <c:v>119547.87071434999</c:v>
                </c:pt>
                <c:pt idx="20">
                  <c:v>107053.83285720999</c:v>
                </c:pt>
                <c:pt idx="21">
                  <c:v>121097.51392849001</c:v>
                </c:pt>
                <c:pt idx="22">
                  <c:v>135306.07571419998</c:v>
                </c:pt>
                <c:pt idx="23">
                  <c:v>136642.81535721998</c:v>
                </c:pt>
                <c:pt idx="24">
                  <c:v>76920.507142810005</c:v>
                </c:pt>
                <c:pt idx="25">
                  <c:v>130950.49571434999</c:v>
                </c:pt>
                <c:pt idx="26">
                  <c:v>100542.96571407003</c:v>
                </c:pt>
                <c:pt idx="27">
                  <c:v>108404.79892875999</c:v>
                </c:pt>
                <c:pt idx="28">
                  <c:v>114518.19178569</c:v>
                </c:pt>
                <c:pt idx="29">
                  <c:v>139599.61035700998</c:v>
                </c:pt>
                <c:pt idx="30">
                  <c:v>92304.438571360006</c:v>
                </c:pt>
                <c:pt idx="31">
                  <c:v>78216.283571669992</c:v>
                </c:pt>
                <c:pt idx="32">
                  <c:v>110586.00071430003</c:v>
                </c:pt>
                <c:pt idx="33">
                  <c:v>110498.49285732</c:v>
                </c:pt>
                <c:pt idx="34">
                  <c:v>90697.453571260019</c:v>
                </c:pt>
                <c:pt idx="35">
                  <c:v>120462.61785716002</c:v>
                </c:pt>
                <c:pt idx="36">
                  <c:v>157355.14428566</c:v>
                </c:pt>
                <c:pt idx="37">
                  <c:v>102791.69357154</c:v>
                </c:pt>
                <c:pt idx="38">
                  <c:v>106672.42464301999</c:v>
                </c:pt>
                <c:pt idx="39">
                  <c:v>105531.38178589997</c:v>
                </c:pt>
                <c:pt idx="40">
                  <c:v>104859.47928590997</c:v>
                </c:pt>
                <c:pt idx="41">
                  <c:v>128276.78107127002</c:v>
                </c:pt>
                <c:pt idx="42">
                  <c:v>106337.22071449002</c:v>
                </c:pt>
                <c:pt idx="43">
                  <c:v>183287.32107093002</c:v>
                </c:pt>
                <c:pt idx="44">
                  <c:v>110263.39071440001</c:v>
                </c:pt>
                <c:pt idx="45">
                  <c:v>155000.05035756997</c:v>
                </c:pt>
                <c:pt idx="46">
                  <c:v>118144.72571411</c:v>
                </c:pt>
                <c:pt idx="47">
                  <c:v>85416.899999989997</c:v>
                </c:pt>
                <c:pt idx="48">
                  <c:v>103381.70392826998</c:v>
                </c:pt>
                <c:pt idx="49">
                  <c:v>108729.66392865001</c:v>
                </c:pt>
                <c:pt idx="50">
                  <c:v>131210.50857171</c:v>
                </c:pt>
                <c:pt idx="51">
                  <c:v>123697.97857145999</c:v>
                </c:pt>
                <c:pt idx="52">
                  <c:v>64659.334642909998</c:v>
                </c:pt>
                <c:pt idx="53">
                  <c:v>117331.53500023999</c:v>
                </c:pt>
                <c:pt idx="54">
                  <c:v>115305.53142877002</c:v>
                </c:pt>
                <c:pt idx="55">
                  <c:v>86227.501785620014</c:v>
                </c:pt>
                <c:pt idx="56">
                  <c:v>116686.274643</c:v>
                </c:pt>
                <c:pt idx="57">
                  <c:v>135104.24464267</c:v>
                </c:pt>
                <c:pt idx="58">
                  <c:v>93576.400714449977</c:v>
                </c:pt>
                <c:pt idx="59">
                  <c:v>68969.024285899999</c:v>
                </c:pt>
                <c:pt idx="60">
                  <c:v>119435.52499978001</c:v>
                </c:pt>
                <c:pt idx="61">
                  <c:v>97134.763214459977</c:v>
                </c:pt>
                <c:pt idx="62">
                  <c:v>96293.000714509995</c:v>
                </c:pt>
                <c:pt idx="63">
                  <c:v>105379.11607166</c:v>
                </c:pt>
                <c:pt idx="64">
                  <c:v>113384.74107153999</c:v>
                </c:pt>
                <c:pt idx="65">
                  <c:v>105588.51178557999</c:v>
                </c:pt>
                <c:pt idx="66">
                  <c:v>70343.853214319999</c:v>
                </c:pt>
                <c:pt idx="67">
                  <c:v>118457.40607144</c:v>
                </c:pt>
                <c:pt idx="68">
                  <c:v>94658.784642900006</c:v>
                </c:pt>
                <c:pt idx="69">
                  <c:v>130200.78821443002</c:v>
                </c:pt>
                <c:pt idx="70">
                  <c:v>117687.01999968001</c:v>
                </c:pt>
                <c:pt idx="71">
                  <c:v>141245.63964301001</c:v>
                </c:pt>
                <c:pt idx="72">
                  <c:v>102937.77678553999</c:v>
                </c:pt>
                <c:pt idx="73">
                  <c:v>93051.45392860999</c:v>
                </c:pt>
                <c:pt idx="74">
                  <c:v>164225.79178591</c:v>
                </c:pt>
                <c:pt idx="75">
                  <c:v>198092.07107124</c:v>
                </c:pt>
                <c:pt idx="76">
                  <c:v>99683.003928680031</c:v>
                </c:pt>
                <c:pt idx="77">
                  <c:v>102466.29535707002</c:v>
                </c:pt>
                <c:pt idx="78">
                  <c:v>123982.25321407002</c:v>
                </c:pt>
                <c:pt idx="79">
                  <c:v>126642.60750007001</c:v>
                </c:pt>
                <c:pt idx="80">
                  <c:v>94315.512142710009</c:v>
                </c:pt>
                <c:pt idx="81">
                  <c:v>132446.05785715999</c:v>
                </c:pt>
                <c:pt idx="82">
                  <c:v>104506.61750003</c:v>
                </c:pt>
                <c:pt idx="83">
                  <c:v>93693.092500159997</c:v>
                </c:pt>
                <c:pt idx="84">
                  <c:v>105622.85678566998</c:v>
                </c:pt>
                <c:pt idx="85">
                  <c:v>143308.21000025998</c:v>
                </c:pt>
                <c:pt idx="86">
                  <c:v>85363.954999950001</c:v>
                </c:pt>
                <c:pt idx="87">
                  <c:v>51061.117499989996</c:v>
                </c:pt>
                <c:pt idx="88">
                  <c:v>126880.56035704</c:v>
                </c:pt>
                <c:pt idx="89">
                  <c:v>114042.01571440001</c:v>
                </c:pt>
                <c:pt idx="90">
                  <c:v>83029.188928440009</c:v>
                </c:pt>
                <c:pt idx="91">
                  <c:v>80108.92071435001</c:v>
                </c:pt>
                <c:pt idx="92">
                  <c:v>134368.41071465999</c:v>
                </c:pt>
                <c:pt idx="93">
                  <c:v>81707.254642689993</c:v>
                </c:pt>
                <c:pt idx="94">
                  <c:v>60849.764285670004</c:v>
                </c:pt>
                <c:pt idx="95">
                  <c:v>92558.576785729994</c:v>
                </c:pt>
                <c:pt idx="96">
                  <c:v>107833.61142849999</c:v>
                </c:pt>
                <c:pt idx="97">
                  <c:v>89614.760714360018</c:v>
                </c:pt>
                <c:pt idx="98">
                  <c:v>106268.52107124001</c:v>
                </c:pt>
                <c:pt idx="99">
                  <c:v>146408.03999989998</c:v>
                </c:pt>
                <c:pt idx="100">
                  <c:v>84156.61999983</c:v>
                </c:pt>
                <c:pt idx="101">
                  <c:v>63645.421785660001</c:v>
                </c:pt>
                <c:pt idx="102">
                  <c:v>111587.31857148002</c:v>
                </c:pt>
                <c:pt idx="103">
                  <c:v>92178.549285779998</c:v>
                </c:pt>
                <c:pt idx="104">
                  <c:v>86498.505357360002</c:v>
                </c:pt>
                <c:pt idx="105">
                  <c:v>101732.92785691998</c:v>
                </c:pt>
                <c:pt idx="106">
                  <c:v>189075.21357150003</c:v>
                </c:pt>
                <c:pt idx="107">
                  <c:v>85874.027142880004</c:v>
                </c:pt>
                <c:pt idx="108">
                  <c:v>88374.063928549993</c:v>
                </c:pt>
                <c:pt idx="109">
                  <c:v>126954.22785700997</c:v>
                </c:pt>
                <c:pt idx="110">
                  <c:v>88133.919999580015</c:v>
                </c:pt>
                <c:pt idx="111">
                  <c:v>83067.806071629995</c:v>
                </c:pt>
                <c:pt idx="112">
                  <c:v>83878.162857019997</c:v>
                </c:pt>
                <c:pt idx="113">
                  <c:v>116521.07035713998</c:v>
                </c:pt>
                <c:pt idx="114">
                  <c:v>88490.233214540014</c:v>
                </c:pt>
                <c:pt idx="115">
                  <c:v>66041.978928669996</c:v>
                </c:pt>
                <c:pt idx="116">
                  <c:v>115053.48178573002</c:v>
                </c:pt>
                <c:pt idx="117">
                  <c:v>102464.41107163002</c:v>
                </c:pt>
                <c:pt idx="118">
                  <c:v>84630.524999929999</c:v>
                </c:pt>
                <c:pt idx="119">
                  <c:v>87917.486785520014</c:v>
                </c:pt>
                <c:pt idx="120">
                  <c:v>128647.13785702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3E0-4AC4-BF10-6613FCFCDC07}"/>
            </c:ext>
          </c:extLst>
        </c:ser>
        <c:ser>
          <c:idx val="5"/>
          <c:order val="3"/>
          <c:tx>
            <c:strRef>
              <c:f>NWP!$AG$4</c:f>
              <c:strCache>
                <c:ptCount val="1"/>
                <c:pt idx="0">
                  <c:v>RN NWP (PC Annual Direct)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NWP!$AG$5:$AG$125</c:f>
              <c:numCache>
                <c:formatCode>#,##0</c:formatCode>
                <c:ptCount val="121"/>
                <c:pt idx="0">
                  <c:v>26306.37464288</c:v>
                </c:pt>
                <c:pt idx="1">
                  <c:v>22368.647499999999</c:v>
                </c:pt>
                <c:pt idx="2">
                  <c:v>36876.095714310002</c:v>
                </c:pt>
                <c:pt idx="3">
                  <c:v>31330.86321431</c:v>
                </c:pt>
                <c:pt idx="4">
                  <c:v>25836.637857140006</c:v>
                </c:pt>
                <c:pt idx="5">
                  <c:v>27317.447857070001</c:v>
                </c:pt>
                <c:pt idx="6">
                  <c:v>17359.941071329999</c:v>
                </c:pt>
                <c:pt idx="7">
                  <c:v>34448.514999940002</c:v>
                </c:pt>
                <c:pt idx="8">
                  <c:v>40337.138571509997</c:v>
                </c:pt>
                <c:pt idx="9">
                  <c:v>31324.962142820001</c:v>
                </c:pt>
                <c:pt idx="10">
                  <c:v>21472.983214289998</c:v>
                </c:pt>
                <c:pt idx="11">
                  <c:v>33791.105714360005</c:v>
                </c:pt>
                <c:pt idx="12">
                  <c:v>21362.683214280001</c:v>
                </c:pt>
                <c:pt idx="13">
                  <c:v>38540.507142980001</c:v>
                </c:pt>
                <c:pt idx="14">
                  <c:v>57577.097142890001</c:v>
                </c:pt>
                <c:pt idx="15">
                  <c:v>22490.713214209998</c:v>
                </c:pt>
                <c:pt idx="16">
                  <c:v>30156.08535723</c:v>
                </c:pt>
                <c:pt idx="17">
                  <c:v>35622.579642790006</c:v>
                </c:pt>
                <c:pt idx="18">
                  <c:v>26572.44321428</c:v>
                </c:pt>
                <c:pt idx="19">
                  <c:v>28976.578214359997</c:v>
                </c:pt>
                <c:pt idx="20">
                  <c:v>26431.39892869</c:v>
                </c:pt>
                <c:pt idx="21">
                  <c:v>1331.3610713999999</c:v>
                </c:pt>
                <c:pt idx="22">
                  <c:v>25577.247499990001</c:v>
                </c:pt>
                <c:pt idx="23">
                  <c:v>42494.253571510002</c:v>
                </c:pt>
                <c:pt idx="24">
                  <c:v>20792.17285712</c:v>
                </c:pt>
                <c:pt idx="25">
                  <c:v>22926.764285740002</c:v>
                </c:pt>
                <c:pt idx="26">
                  <c:v>29409.236071299998</c:v>
                </c:pt>
                <c:pt idx="27">
                  <c:v>19677.599285740002</c:v>
                </c:pt>
                <c:pt idx="28">
                  <c:v>40018.752499929986</c:v>
                </c:pt>
                <c:pt idx="29">
                  <c:v>21460.276428619996</c:v>
                </c:pt>
                <c:pt idx="30">
                  <c:v>32540.667142760001</c:v>
                </c:pt>
                <c:pt idx="31">
                  <c:v>23275.642857300001</c:v>
                </c:pt>
                <c:pt idx="32">
                  <c:v>21559.331785809998</c:v>
                </c:pt>
                <c:pt idx="33">
                  <c:v>28021.812499989999</c:v>
                </c:pt>
                <c:pt idx="34">
                  <c:v>32244.711071349997</c:v>
                </c:pt>
                <c:pt idx="35">
                  <c:v>28960.42428548</c:v>
                </c:pt>
                <c:pt idx="36">
                  <c:v>26380.91642854</c:v>
                </c:pt>
                <c:pt idx="37">
                  <c:v>43511.526428559999</c:v>
                </c:pt>
                <c:pt idx="38">
                  <c:v>29990.436428540001</c:v>
                </c:pt>
                <c:pt idx="39">
                  <c:v>26559.19000011</c:v>
                </c:pt>
                <c:pt idx="40">
                  <c:v>22193.34321431</c:v>
                </c:pt>
                <c:pt idx="41">
                  <c:v>26042.268571410001</c:v>
                </c:pt>
                <c:pt idx="42">
                  <c:v>12943.41321425</c:v>
                </c:pt>
                <c:pt idx="43">
                  <c:v>27264.784642910003</c:v>
                </c:pt>
                <c:pt idx="44">
                  <c:v>30807.481428629999</c:v>
                </c:pt>
                <c:pt idx="45">
                  <c:v>44494.702857020005</c:v>
                </c:pt>
                <c:pt idx="46">
                  <c:v>30459.99321434</c:v>
                </c:pt>
                <c:pt idx="47">
                  <c:v>29092.768928769998</c:v>
                </c:pt>
                <c:pt idx="48">
                  <c:v>24682.494642860001</c:v>
                </c:pt>
                <c:pt idx="49">
                  <c:v>23057.01571431</c:v>
                </c:pt>
                <c:pt idx="50">
                  <c:v>13875.84214289</c:v>
                </c:pt>
                <c:pt idx="51">
                  <c:v>35547.312857209996</c:v>
                </c:pt>
                <c:pt idx="52">
                  <c:v>24812.290357229998</c:v>
                </c:pt>
                <c:pt idx="53">
                  <c:v>21085.279285740002</c:v>
                </c:pt>
                <c:pt idx="54">
                  <c:v>41163.778214369995</c:v>
                </c:pt>
                <c:pt idx="55">
                  <c:v>22135.880000099998</c:v>
                </c:pt>
                <c:pt idx="56">
                  <c:v>19598.402499969998</c:v>
                </c:pt>
                <c:pt idx="57">
                  <c:v>18173.816785809999</c:v>
                </c:pt>
                <c:pt idx="58">
                  <c:v>25505.21821427</c:v>
                </c:pt>
                <c:pt idx="59">
                  <c:v>23976.442857170001</c:v>
                </c:pt>
                <c:pt idx="60">
                  <c:v>13405.500714270001</c:v>
                </c:pt>
                <c:pt idx="61">
                  <c:v>20796.80285724</c:v>
                </c:pt>
                <c:pt idx="62">
                  <c:v>20012.263928619999</c:v>
                </c:pt>
                <c:pt idx="63">
                  <c:v>21181.803928580001</c:v>
                </c:pt>
                <c:pt idx="64">
                  <c:v>18891.349999869999</c:v>
                </c:pt>
                <c:pt idx="65">
                  <c:v>26788.384285730001</c:v>
                </c:pt>
                <c:pt idx="66">
                  <c:v>20927.903214299997</c:v>
                </c:pt>
                <c:pt idx="67">
                  <c:v>17919.244285780002</c:v>
                </c:pt>
                <c:pt idx="68">
                  <c:v>25521.809285700001</c:v>
                </c:pt>
                <c:pt idx="69">
                  <c:v>16897.74178579</c:v>
                </c:pt>
                <c:pt idx="70">
                  <c:v>14767.724285709999</c:v>
                </c:pt>
                <c:pt idx="71">
                  <c:v>19575.264642840004</c:v>
                </c:pt>
                <c:pt idx="72">
                  <c:v>20472.877857209998</c:v>
                </c:pt>
                <c:pt idx="73">
                  <c:v>16503.771428520002</c:v>
                </c:pt>
                <c:pt idx="74">
                  <c:v>25657.582142989995</c:v>
                </c:pt>
                <c:pt idx="75">
                  <c:v>39866.21035727</c:v>
                </c:pt>
                <c:pt idx="76">
                  <c:v>17670.90142858</c:v>
                </c:pt>
                <c:pt idx="77">
                  <c:v>24452.136071500001</c:v>
                </c:pt>
                <c:pt idx="78">
                  <c:v>24445.336428549996</c:v>
                </c:pt>
                <c:pt idx="79">
                  <c:v>31793.155357210006</c:v>
                </c:pt>
                <c:pt idx="80">
                  <c:v>15704.307857170001</c:v>
                </c:pt>
                <c:pt idx="81">
                  <c:v>24540.283214330004</c:v>
                </c:pt>
                <c:pt idx="82">
                  <c:v>20825.872142910001</c:v>
                </c:pt>
                <c:pt idx="83">
                  <c:v>16240.450714360002</c:v>
                </c:pt>
                <c:pt idx="84">
                  <c:v>27445.083928560001</c:v>
                </c:pt>
                <c:pt idx="85">
                  <c:v>20370.183928579998</c:v>
                </c:pt>
                <c:pt idx="86">
                  <c:v>22917.438928559997</c:v>
                </c:pt>
                <c:pt idx="87">
                  <c:v>24752.452500029998</c:v>
                </c:pt>
                <c:pt idx="88">
                  <c:v>20306.566785800002</c:v>
                </c:pt>
                <c:pt idx="89">
                  <c:v>15634.378571400001</c:v>
                </c:pt>
                <c:pt idx="90">
                  <c:v>14598.07285721</c:v>
                </c:pt>
                <c:pt idx="91">
                  <c:v>13677.34178558</c:v>
                </c:pt>
                <c:pt idx="92">
                  <c:v>8782.1921428200003</c:v>
                </c:pt>
                <c:pt idx="93">
                  <c:v>12932.52678581</c:v>
                </c:pt>
                <c:pt idx="94">
                  <c:v>13043.206428649999</c:v>
                </c:pt>
                <c:pt idx="95">
                  <c:v>12144.239642830002</c:v>
                </c:pt>
                <c:pt idx="96">
                  <c:v>19547.730714289999</c:v>
                </c:pt>
                <c:pt idx="97">
                  <c:v>20799.338214310003</c:v>
                </c:pt>
                <c:pt idx="98">
                  <c:v>21677.522499999999</c:v>
                </c:pt>
                <c:pt idx="99">
                  <c:v>21484.79714278</c:v>
                </c:pt>
                <c:pt idx="100">
                  <c:v>22584.963214279996</c:v>
                </c:pt>
                <c:pt idx="101">
                  <c:v>18215.77535729</c:v>
                </c:pt>
                <c:pt idx="102">
                  <c:v>21788.062857129997</c:v>
                </c:pt>
                <c:pt idx="103">
                  <c:v>13235.47999994</c:v>
                </c:pt>
                <c:pt idx="104">
                  <c:v>14354.922857090001</c:v>
                </c:pt>
                <c:pt idx="105">
                  <c:v>18216.924642730002</c:v>
                </c:pt>
                <c:pt idx="106">
                  <c:v>33902.534285779999</c:v>
                </c:pt>
                <c:pt idx="107">
                  <c:v>15162.512142739999</c:v>
                </c:pt>
                <c:pt idx="108">
                  <c:v>14418.18964289</c:v>
                </c:pt>
                <c:pt idx="109">
                  <c:v>5632.08571433</c:v>
                </c:pt>
                <c:pt idx="110">
                  <c:v>7040.6692856799991</c:v>
                </c:pt>
                <c:pt idx="111">
                  <c:v>878.86500000000001</c:v>
                </c:pt>
                <c:pt idx="112">
                  <c:v>9394.3900000699996</c:v>
                </c:pt>
                <c:pt idx="113">
                  <c:v>15621.133571410001</c:v>
                </c:pt>
                <c:pt idx="114">
                  <c:v>16298.072142789999</c:v>
                </c:pt>
                <c:pt idx="115">
                  <c:v>28065.702499930001</c:v>
                </c:pt>
                <c:pt idx="116">
                  <c:v>17665.269642889998</c:v>
                </c:pt>
                <c:pt idx="117">
                  <c:v>16669.211785729996</c:v>
                </c:pt>
                <c:pt idx="118">
                  <c:v>18781.310714269999</c:v>
                </c:pt>
                <c:pt idx="119">
                  <c:v>31862.161785600001</c:v>
                </c:pt>
                <c:pt idx="120">
                  <c:v>24329.690714200002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3E0-4AC4-BF10-6613FCFCD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NWP!$AE$4</c:f>
              <c:strCache>
                <c:ptCount val="1"/>
                <c:pt idx="0">
                  <c:v>NB NWP - 7 Day Average (PC Annual Direct)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NWP!$AE$5:$AE$125</c:f>
              <c:numCache>
                <c:formatCode>#,##0</c:formatCode>
                <c:ptCount val="121"/>
                <c:pt idx="6">
                  <c:v>110347.4210203243</c:v>
                </c:pt>
                <c:pt idx="7">
                  <c:v>111258.01698975571</c:v>
                </c:pt>
                <c:pt idx="8">
                  <c:v>111045.56801019143</c:v>
                </c:pt>
                <c:pt idx="9">
                  <c:v>111340.48163268001</c:v>
                </c:pt>
                <c:pt idx="10">
                  <c:v>114581.55637754287</c:v>
                </c:pt>
                <c:pt idx="11">
                  <c:v>123542.77178562713</c:v>
                </c:pt>
                <c:pt idx="12">
                  <c:v>128897.94903055286</c:v>
                </c:pt>
                <c:pt idx="13">
                  <c:v>135309.02086727286</c:v>
                </c:pt>
                <c:pt idx="14">
                  <c:v>148256.09974479143</c:v>
                </c:pt>
                <c:pt idx="15">
                  <c:v>145746.93147949429</c:v>
                </c:pt>
                <c:pt idx="16">
                  <c:v>146385.38913251858</c:v>
                </c:pt>
                <c:pt idx="17">
                  <c:v>148154.76499991716</c:v>
                </c:pt>
                <c:pt idx="18">
                  <c:v>143017.84316321142</c:v>
                </c:pt>
                <c:pt idx="19">
                  <c:v>140506.99780608428</c:v>
                </c:pt>
                <c:pt idx="20">
                  <c:v>134236.48596936002</c:v>
                </c:pt>
                <c:pt idx="21">
                  <c:v>120558.31346936715</c:v>
                </c:pt>
                <c:pt idx="22">
                  <c:v>118806.57607139714</c:v>
                </c:pt>
                <c:pt idx="23">
                  <c:v>121403.66903061142</c:v>
                </c:pt>
                <c:pt idx="24">
                  <c:v>117416.2072958857</c:v>
                </c:pt>
                <c:pt idx="25">
                  <c:v>118217.01591837571</c:v>
                </c:pt>
                <c:pt idx="26">
                  <c:v>115502.02948976429</c:v>
                </c:pt>
                <c:pt idx="27">
                  <c:v>115695.02464284285</c:v>
                </c:pt>
                <c:pt idx="28">
                  <c:v>114755.12147958572</c:v>
                </c:pt>
                <c:pt idx="29">
                  <c:v>115368.48357141569</c:v>
                </c:pt>
                <c:pt idx="30">
                  <c:v>109034.42974486428</c:v>
                </c:pt>
                <c:pt idx="31">
                  <c:v>109219.54066327286</c:v>
                </c:pt>
                <c:pt idx="32">
                  <c:v>106310.32709183714</c:v>
                </c:pt>
                <c:pt idx="33">
                  <c:v>107732.54525515856</c:v>
                </c:pt>
                <c:pt idx="34">
                  <c:v>105202.92448980141</c:v>
                </c:pt>
                <c:pt idx="35">
                  <c:v>106052.12821429715</c:v>
                </c:pt>
                <c:pt idx="36">
                  <c:v>108588.63306124715</c:v>
                </c:pt>
                <c:pt idx="37">
                  <c:v>110086.81234698716</c:v>
                </c:pt>
                <c:pt idx="38">
                  <c:v>114151.97535718001</c:v>
                </c:pt>
                <c:pt idx="39">
                  <c:v>113429.88693883715</c:v>
                </c:pt>
                <c:pt idx="40">
                  <c:v>112624.31357149284</c:v>
                </c:pt>
                <c:pt idx="41">
                  <c:v>117992.78892863714</c:v>
                </c:pt>
                <c:pt idx="42">
                  <c:v>115974.87505111285</c:v>
                </c:pt>
                <c:pt idx="43">
                  <c:v>119679.47173472286</c:v>
                </c:pt>
                <c:pt idx="44">
                  <c:v>120746.8570408457</c:v>
                </c:pt>
                <c:pt idx="45">
                  <c:v>127650.80357149569</c:v>
                </c:pt>
                <c:pt idx="46">
                  <c:v>129452.70984695425</c:v>
                </c:pt>
                <c:pt idx="47">
                  <c:v>126675.19852039427</c:v>
                </c:pt>
                <c:pt idx="48">
                  <c:v>123118.75892853714</c:v>
                </c:pt>
                <c:pt idx="49">
                  <c:v>123460.53653056</c:v>
                </c:pt>
                <c:pt idx="50">
                  <c:v>116020.99188781428</c:v>
                </c:pt>
                <c:pt idx="51">
                  <c:v>117940.21872453713</c:v>
                </c:pt>
                <c:pt idx="52">
                  <c:v>105034.40219387144</c:v>
                </c:pt>
                <c:pt idx="53">
                  <c:v>104918.23209188999</c:v>
                </c:pt>
                <c:pt idx="54">
                  <c:v>109188.03658171571</c:v>
                </c:pt>
                <c:pt idx="55">
                  <c:v>106737.43627562285</c:v>
                </c:pt>
                <c:pt idx="56">
                  <c:v>107874.09494910143</c:v>
                </c:pt>
                <c:pt idx="57">
                  <c:v>108430.34295923858</c:v>
                </c:pt>
                <c:pt idx="58">
                  <c:v>104127.26040823713</c:v>
                </c:pt>
                <c:pt idx="59">
                  <c:v>104742.93035723572</c:v>
                </c:pt>
                <c:pt idx="60">
                  <c:v>105043.50035717001</c:v>
                </c:pt>
                <c:pt idx="61">
                  <c:v>102447.67632655428</c:v>
                </c:pt>
                <c:pt idx="62">
                  <c:v>103885.60474496715</c:v>
                </c:pt>
                <c:pt idx="63">
                  <c:v>102270.29637763285</c:v>
                </c:pt>
                <c:pt idx="64">
                  <c:v>99167.510153185707</c:v>
                </c:pt>
                <c:pt idx="65">
                  <c:v>100883.52602048998</c:v>
                </c:pt>
                <c:pt idx="66">
                  <c:v>101079.93015312143</c:v>
                </c:pt>
                <c:pt idx="67">
                  <c:v>100940.19887764427</c:v>
                </c:pt>
                <c:pt idx="68">
                  <c:v>100586.4876531357</c:v>
                </c:pt>
                <c:pt idx="69">
                  <c:v>105430.45729598142</c:v>
                </c:pt>
                <c:pt idx="70">
                  <c:v>107188.72928569857</c:v>
                </c:pt>
                <c:pt idx="71">
                  <c:v>111168.85765305143</c:v>
                </c:pt>
                <c:pt idx="72">
                  <c:v>110790.18122447429</c:v>
                </c:pt>
                <c:pt idx="73">
                  <c:v>114034.12418365855</c:v>
                </c:pt>
                <c:pt idx="74">
                  <c:v>120572.46500001145</c:v>
                </c:pt>
                <c:pt idx="75">
                  <c:v>135348.64877548857</c:v>
                </c:pt>
                <c:pt idx="76">
                  <c:v>130988.96530609571</c:v>
                </c:pt>
                <c:pt idx="77">
                  <c:v>128814.57607143717</c:v>
                </c:pt>
                <c:pt idx="78">
                  <c:v>126348.37801015998</c:v>
                </c:pt>
                <c:pt idx="79">
                  <c:v>129734.78239795</c:v>
                </c:pt>
                <c:pt idx="80">
                  <c:v>129915.36214282144</c:v>
                </c:pt>
                <c:pt idx="81">
                  <c:v>125375.40015300001</c:v>
                </c:pt>
                <c:pt idx="82">
                  <c:v>112006.04964282714</c:v>
                </c:pt>
                <c:pt idx="83">
                  <c:v>111150.34801018143</c:v>
                </c:pt>
                <c:pt idx="84">
                  <c:v>111601.28535712427</c:v>
                </c:pt>
                <c:pt idx="85">
                  <c:v>114362.13632658</c:v>
                </c:pt>
                <c:pt idx="86">
                  <c:v>108465.18596942001</c:v>
                </c:pt>
                <c:pt idx="87">
                  <c:v>102285.9867347457</c:v>
                </c:pt>
                <c:pt idx="88">
                  <c:v>101490.91566329999</c:v>
                </c:pt>
                <c:pt idx="89">
                  <c:v>102853.11540820998</c:v>
                </c:pt>
                <c:pt idx="90">
                  <c:v>101329.70061224999</c:v>
                </c:pt>
                <c:pt idx="91">
                  <c:v>97684.852602061423</c:v>
                </c:pt>
                <c:pt idx="92">
                  <c:v>96407.73841840426</c:v>
                </c:pt>
                <c:pt idx="93">
                  <c:v>95885.352653081427</c:v>
                </c:pt>
                <c:pt idx="94">
                  <c:v>97283.730765321423</c:v>
                </c:pt>
                <c:pt idx="95">
                  <c:v>92380.590255134273</c:v>
                </c:pt>
                <c:pt idx="96">
                  <c:v>91493.67535714859</c:v>
                </c:pt>
                <c:pt idx="97">
                  <c:v>92434.471326565719</c:v>
                </c:pt>
                <c:pt idx="98">
                  <c:v>96171.557091835726</c:v>
                </c:pt>
                <c:pt idx="99">
                  <c:v>97891.504132584276</c:v>
                </c:pt>
                <c:pt idx="100">
                  <c:v>98241.413469318577</c:v>
                </c:pt>
                <c:pt idx="101">
                  <c:v>98640.793112174288</c:v>
                </c:pt>
                <c:pt idx="102">
                  <c:v>101359.18479585285</c:v>
                </c:pt>
                <c:pt idx="103">
                  <c:v>99122.747346892851</c:v>
                </c:pt>
                <c:pt idx="104">
                  <c:v>98677.568010178555</c:v>
                </c:pt>
                <c:pt idx="105">
                  <c:v>98029.626122418573</c:v>
                </c:pt>
                <c:pt idx="106">
                  <c:v>104124.93663264715</c:v>
                </c:pt>
                <c:pt idx="107">
                  <c:v>104370.28051022573</c:v>
                </c:pt>
                <c:pt idx="108">
                  <c:v>107902.94367349571</c:v>
                </c:pt>
                <c:pt idx="109">
                  <c:v>110098.21642857142</c:v>
                </c:pt>
                <c:pt idx="110">
                  <c:v>109520.41224482856</c:v>
                </c:pt>
                <c:pt idx="111">
                  <c:v>109030.31234686714</c:v>
                </c:pt>
                <c:pt idx="112">
                  <c:v>106479.63163259572</c:v>
                </c:pt>
                <c:pt idx="113">
                  <c:v>96114.754030544282</c:v>
                </c:pt>
                <c:pt idx="114">
                  <c:v>96488.497755067146</c:v>
                </c:pt>
                <c:pt idx="115">
                  <c:v>93298.199897941435</c:v>
                </c:pt>
                <c:pt idx="116">
                  <c:v>91598.093316329992</c:v>
                </c:pt>
                <c:pt idx="117">
                  <c:v>93645.306326622842</c:v>
                </c:pt>
                <c:pt idx="118">
                  <c:v>93868.551887808571</c:v>
                </c:pt>
                <c:pt idx="119">
                  <c:v>94445.598163308576</c:v>
                </c:pt>
                <c:pt idx="120">
                  <c:v>96177.893520434285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3E0-4AC4-BF10-6613FCFCDC07}"/>
            </c:ext>
          </c:extLst>
        </c:ser>
        <c:ser>
          <c:idx val="3"/>
          <c:order val="4"/>
          <c:tx>
            <c:strRef>
              <c:f>NWP!$AH$4</c:f>
              <c:strCache>
                <c:ptCount val="1"/>
                <c:pt idx="0">
                  <c:v>RN NWP - 7 Day Average (PC Annual Direct)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NWP!$AH$5:$AH$125</c:f>
              <c:numCache>
                <c:formatCode>#,##0</c:formatCode>
                <c:ptCount val="121"/>
                <c:pt idx="6">
                  <c:v>26770.858265291427</c:v>
                </c:pt>
                <c:pt idx="7">
                  <c:v>27934.021173442856</c:v>
                </c:pt>
                <c:pt idx="8">
                  <c:v>30500.948469372863</c:v>
                </c:pt>
                <c:pt idx="9">
                  <c:v>29707.92938773143</c:v>
                </c:pt>
                <c:pt idx="10">
                  <c:v>28299.660816299998</c:v>
                </c:pt>
                <c:pt idx="11">
                  <c:v>29436.01336733143</c:v>
                </c:pt>
                <c:pt idx="12">
                  <c:v>28585.33270407571</c:v>
                </c:pt>
                <c:pt idx="13">
                  <c:v>31611.127857168573</c:v>
                </c:pt>
                <c:pt idx="14">
                  <c:v>34915.211020447146</c:v>
                </c:pt>
                <c:pt idx="15">
                  <c:v>32365.721683690004</c:v>
                </c:pt>
                <c:pt idx="16">
                  <c:v>32198.739285748572</c:v>
                </c:pt>
                <c:pt idx="17">
                  <c:v>34220.110204105717</c:v>
                </c:pt>
                <c:pt idx="18">
                  <c:v>33188.87270409429</c:v>
                </c:pt>
                <c:pt idx="19">
                  <c:v>34276.571989820004</c:v>
                </c:pt>
                <c:pt idx="20">
                  <c:v>32546.699387778568</c:v>
                </c:pt>
                <c:pt idx="21">
                  <c:v>24511.594234708573</c:v>
                </c:pt>
                <c:pt idx="22">
                  <c:v>24952.527704105712</c:v>
                </c:pt>
                <c:pt idx="23">
                  <c:v>26715.123163288572</c:v>
                </c:pt>
                <c:pt idx="24">
                  <c:v>24596.493622478571</c:v>
                </c:pt>
                <c:pt idx="25">
                  <c:v>24075.682346972859</c:v>
                </c:pt>
                <c:pt idx="26">
                  <c:v>24137.49061225</c:v>
                </c:pt>
                <c:pt idx="27">
                  <c:v>23172.66209182857</c:v>
                </c:pt>
                <c:pt idx="28">
                  <c:v>28699.432295904284</c:v>
                </c:pt>
                <c:pt idx="29">
                  <c:v>28111.293571422859</c:v>
                </c:pt>
                <c:pt idx="30">
                  <c:v>26689.352653029997</c:v>
                </c:pt>
                <c:pt idx="31">
                  <c:v>27044.134081627144</c:v>
                </c:pt>
                <c:pt idx="32">
                  <c:v>26848.786581637141</c:v>
                </c:pt>
                <c:pt idx="33">
                  <c:v>26650.583214307142</c:v>
                </c:pt>
                <c:pt idx="34">
                  <c:v>28445.884897965709</c:v>
                </c:pt>
                <c:pt idx="35">
                  <c:v>26866.123724472855</c:v>
                </c:pt>
                <c:pt idx="36">
                  <c:v>27569.072295889997</c:v>
                </c:pt>
                <c:pt idx="37">
                  <c:v>29136.337908147139</c:v>
                </c:pt>
                <c:pt idx="38">
                  <c:v>30095.594132609996</c:v>
                </c:pt>
                <c:pt idx="39">
                  <c:v>30809.859591795714</c:v>
                </c:pt>
                <c:pt idx="40">
                  <c:v>29977.221122412859</c:v>
                </c:pt>
                <c:pt idx="41">
                  <c:v>29091.157908135712</c:v>
                </c:pt>
                <c:pt idx="42">
                  <c:v>26803.01346938857</c:v>
                </c:pt>
                <c:pt idx="43">
                  <c:v>26929.280357155716</c:v>
                </c:pt>
                <c:pt idx="44">
                  <c:v>25114.416785737147</c:v>
                </c:pt>
                <c:pt idx="45">
                  <c:v>27186.454846948578</c:v>
                </c:pt>
                <c:pt idx="46">
                  <c:v>27743.712448981434</c:v>
                </c:pt>
                <c:pt idx="47">
                  <c:v>28729.344693904288</c:v>
                </c:pt>
                <c:pt idx="48">
                  <c:v>28535.091275540002</c:v>
                </c:pt>
                <c:pt idx="49">
                  <c:v>29979.89163269143</c:v>
                </c:pt>
                <c:pt idx="50">
                  <c:v>28067.185561260001</c:v>
                </c:pt>
                <c:pt idx="51">
                  <c:v>28744.304336771427</c:v>
                </c:pt>
                <c:pt idx="52">
                  <c:v>25932.531122515713</c:v>
                </c:pt>
                <c:pt idx="53">
                  <c:v>24593.286275572853</c:v>
                </c:pt>
                <c:pt idx="54">
                  <c:v>26317.716173515713</c:v>
                </c:pt>
                <c:pt idx="55">
                  <c:v>25953.914081692859</c:v>
                </c:pt>
                <c:pt idx="56">
                  <c:v>25459.826479644285</c:v>
                </c:pt>
                <c:pt idx="57">
                  <c:v>26073.822857204283</c:v>
                </c:pt>
                <c:pt idx="58">
                  <c:v>24639.237908212854</c:v>
                </c:pt>
                <c:pt idx="59">
                  <c:v>24519.831122489995</c:v>
                </c:pt>
                <c:pt idx="60">
                  <c:v>23422.71989799428</c:v>
                </c:pt>
                <c:pt idx="61">
                  <c:v>20513.151989832859</c:v>
                </c:pt>
                <c:pt idx="62">
                  <c:v>20209.778265335714</c:v>
                </c:pt>
                <c:pt idx="63">
                  <c:v>20435.978469422855</c:v>
                </c:pt>
                <c:pt idx="64">
                  <c:v>20538.483214288575</c:v>
                </c:pt>
                <c:pt idx="65">
                  <c:v>20721.792653068573</c:v>
                </c:pt>
                <c:pt idx="66">
                  <c:v>20286.286989801429</c:v>
                </c:pt>
                <c:pt idx="67">
                  <c:v>20931.107500017144</c:v>
                </c:pt>
                <c:pt idx="68">
                  <c:v>21606.108418368571</c:v>
                </c:pt>
                <c:pt idx="69">
                  <c:v>21161.176683678576</c:v>
                </c:pt>
                <c:pt idx="70">
                  <c:v>20244.879591839999</c:v>
                </c:pt>
                <c:pt idx="71">
                  <c:v>20342.581683692853</c:v>
                </c:pt>
                <c:pt idx="72">
                  <c:v>19440.366479618573</c:v>
                </c:pt>
                <c:pt idx="73">
                  <c:v>18808.347653078574</c:v>
                </c:pt>
                <c:pt idx="74">
                  <c:v>19913.824489822855</c:v>
                </c:pt>
                <c:pt idx="75">
                  <c:v>21963.024642904285</c:v>
                </c:pt>
                <c:pt idx="76">
                  <c:v>22073.476020445716</c:v>
                </c:pt>
                <c:pt idx="77">
                  <c:v>23456.963418415715</c:v>
                </c:pt>
                <c:pt idx="78">
                  <c:v>24152.687959231425</c:v>
                </c:pt>
                <c:pt idx="79">
                  <c:v>25769.870459231428</c:v>
                </c:pt>
                <c:pt idx="80">
                  <c:v>25655.661377609998</c:v>
                </c:pt>
                <c:pt idx="81">
                  <c:v>25496.047244944286</c:v>
                </c:pt>
                <c:pt idx="82">
                  <c:v>22775.998928607147</c:v>
                </c:pt>
                <c:pt idx="83">
                  <c:v>22571.648826575714</c:v>
                </c:pt>
                <c:pt idx="84">
                  <c:v>22999.212806155712</c:v>
                </c:pt>
                <c:pt idx="85">
                  <c:v>22417.048163302858</c:v>
                </c:pt>
                <c:pt idx="86">
                  <c:v>21149.088673495717</c:v>
                </c:pt>
                <c:pt idx="87">
                  <c:v>22441.680765332858</c:v>
                </c:pt>
                <c:pt idx="88">
                  <c:v>21836.864132685714</c:v>
                </c:pt>
                <c:pt idx="89">
                  <c:v>21095.222193898571</c:v>
                </c:pt>
                <c:pt idx="90">
                  <c:v>20860.596785734288</c:v>
                </c:pt>
                <c:pt idx="91">
                  <c:v>18893.776479594286</c:v>
                </c:pt>
                <c:pt idx="92">
                  <c:v>17238.34908162857</c:v>
                </c:pt>
                <c:pt idx="93">
                  <c:v>15811.933061235713</c:v>
                </c:pt>
                <c:pt idx="94">
                  <c:v>14139.183622467142</c:v>
                </c:pt>
                <c:pt idx="95">
                  <c:v>12973.136887757142</c:v>
                </c:pt>
                <c:pt idx="96">
                  <c:v>13532.187193884283</c:v>
                </c:pt>
                <c:pt idx="97">
                  <c:v>14418.082244898571</c:v>
                </c:pt>
                <c:pt idx="98">
                  <c:v>15560.965204101425</c:v>
                </c:pt>
                <c:pt idx="99">
                  <c:v>17375.623061238573</c:v>
                </c:pt>
                <c:pt idx="100">
                  <c:v>18754.542551020004</c:v>
                </c:pt>
                <c:pt idx="101">
                  <c:v>19493.480969397144</c:v>
                </c:pt>
                <c:pt idx="102">
                  <c:v>20871.170000011425</c:v>
                </c:pt>
                <c:pt idx="103">
                  <c:v>19969.419897961427</c:v>
                </c:pt>
                <c:pt idx="104">
                  <c:v>19048.78913264428</c:v>
                </c:pt>
                <c:pt idx="105">
                  <c:v>18554.418010177142</c:v>
                </c:pt>
                <c:pt idx="106">
                  <c:v>20328.38045917714</c:v>
                </c:pt>
                <c:pt idx="107">
                  <c:v>19268.030306100001</c:v>
                </c:pt>
                <c:pt idx="108">
                  <c:v>18725.518061185714</c:v>
                </c:pt>
                <c:pt idx="109">
                  <c:v>16417.521326499998</c:v>
                </c:pt>
                <c:pt idx="110">
                  <c:v>15532.548367319998</c:v>
                </c:pt>
                <c:pt idx="111">
                  <c:v>13607.397244878568</c:v>
                </c:pt>
                <c:pt idx="112">
                  <c:v>12347.035153069999</c:v>
                </c:pt>
                <c:pt idx="113">
                  <c:v>9735.4064795885733</c:v>
                </c:pt>
                <c:pt idx="114">
                  <c:v>9897.6293367385715</c:v>
                </c:pt>
                <c:pt idx="115">
                  <c:v>11847.274030601429</c:v>
                </c:pt>
                <c:pt idx="116">
                  <c:v>13566.300306109999</c:v>
                </c:pt>
                <c:pt idx="117">
                  <c:v>14941.806377545714</c:v>
                </c:pt>
                <c:pt idx="118">
                  <c:v>17499.298622441427</c:v>
                </c:pt>
                <c:pt idx="119">
                  <c:v>20708.980306088572</c:v>
                </c:pt>
                <c:pt idx="120">
                  <c:v>21953.059897915715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3E0-4AC4-BF10-6613FCFCD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NWP!$AF$4</c:f>
              <c:strCache>
                <c:ptCount val="1"/>
                <c:pt idx="0">
                  <c:v>NB Average NWP - 7 Day Average (PC Annual Direct)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NWP!$AF$5:$AF$125</c:f>
              <c:numCache>
                <c:formatCode>#,##0</c:formatCode>
                <c:ptCount val="121"/>
                <c:pt idx="6">
                  <c:v>1098.0883593035571</c:v>
                </c:pt>
                <c:pt idx="7">
                  <c:v>1095.7828714379305</c:v>
                </c:pt>
                <c:pt idx="8">
                  <c:v>1082.9968508904885</c:v>
                </c:pt>
                <c:pt idx="9">
                  <c:v>1067.2554053353281</c:v>
                </c:pt>
                <c:pt idx="10">
                  <c:v>1077.2611652282253</c:v>
                </c:pt>
                <c:pt idx="11">
                  <c:v>1095.5627498164097</c:v>
                </c:pt>
                <c:pt idx="12">
                  <c:v>1110.1874019623745</c:v>
                </c:pt>
                <c:pt idx="13">
                  <c:v>1110.9579669083228</c:v>
                </c:pt>
                <c:pt idx="14">
                  <c:v>1104.2716477500669</c:v>
                </c:pt>
                <c:pt idx="15">
                  <c:v>1107.9377384587624</c:v>
                </c:pt>
                <c:pt idx="16">
                  <c:v>1099.5732654699289</c:v>
                </c:pt>
                <c:pt idx="17">
                  <c:v>1117.6336977229223</c:v>
                </c:pt>
                <c:pt idx="18">
                  <c:v>1148.9264184469105</c:v>
                </c:pt>
                <c:pt idx="19">
                  <c:v>1150.3548958499216</c:v>
                </c:pt>
                <c:pt idx="20">
                  <c:v>1157.2411090083308</c:v>
                </c:pt>
                <c:pt idx="21">
                  <c:v>1155.8421286726825</c:v>
                </c:pt>
                <c:pt idx="22">
                  <c:v>1161.5658947622571</c:v>
                </c:pt>
                <c:pt idx="23">
                  <c:v>1183.09267188831</c:v>
                </c:pt>
                <c:pt idx="24">
                  <c:v>1159.3360725932114</c:v>
                </c:pt>
                <c:pt idx="25">
                  <c:v>1120.4882499717748</c:v>
                </c:pt>
                <c:pt idx="26">
                  <c:v>1114.4228174626874</c:v>
                </c:pt>
                <c:pt idx="27">
                  <c:v>1114.7843302265878</c:v>
                </c:pt>
                <c:pt idx="28">
                  <c:v>1111.8183300104304</c:v>
                </c:pt>
                <c:pt idx="29">
                  <c:v>1133.3839523361692</c:v>
                </c:pt>
                <c:pt idx="30">
                  <c:v>1129.0562996798546</c:v>
                </c:pt>
                <c:pt idx="31">
                  <c:v>1150.7259312554593</c:v>
                </c:pt>
                <c:pt idx="32">
                  <c:v>1154.4183588227738</c:v>
                </c:pt>
                <c:pt idx="33">
                  <c:v>1152.4773479161363</c:v>
                </c:pt>
                <c:pt idx="34">
                  <c:v>1154.4184132443543</c:v>
                </c:pt>
                <c:pt idx="35">
                  <c:v>1168.639733560108</c:v>
                </c:pt>
                <c:pt idx="36">
                  <c:v>1150.7488560590423</c:v>
                </c:pt>
                <c:pt idx="37">
                  <c:v>1136.7585540662867</c:v>
                </c:pt>
                <c:pt idx="38">
                  <c:v>1118.9178076679489</c:v>
                </c:pt>
                <c:pt idx="39">
                  <c:v>1119.7263033062743</c:v>
                </c:pt>
                <c:pt idx="40">
                  <c:v>1117.9553943559911</c:v>
                </c:pt>
                <c:pt idx="41">
                  <c:v>1123.1016404158161</c:v>
                </c:pt>
                <c:pt idx="42">
                  <c:v>1121.1390314616872</c:v>
                </c:pt>
                <c:pt idx="43">
                  <c:v>1116.5495875694226</c:v>
                </c:pt>
                <c:pt idx="44">
                  <c:v>1119.5535220567913</c:v>
                </c:pt>
                <c:pt idx="45">
                  <c:v>1123.6684702412806</c:v>
                </c:pt>
                <c:pt idx="46">
                  <c:v>1115.3159615141315</c:v>
                </c:pt>
                <c:pt idx="47">
                  <c:v>1120.3451698120939</c:v>
                </c:pt>
                <c:pt idx="48">
                  <c:v>1127.0014290038193</c:v>
                </c:pt>
                <c:pt idx="49">
                  <c:v>1108.3664014062588</c:v>
                </c:pt>
                <c:pt idx="50">
                  <c:v>1107.0661300968725</c:v>
                </c:pt>
                <c:pt idx="51">
                  <c:v>1119.4370582859508</c:v>
                </c:pt>
                <c:pt idx="52">
                  <c:v>1125.3817472298167</c:v>
                </c:pt>
                <c:pt idx="53">
                  <c:v>1144.4187122838825</c:v>
                </c:pt>
                <c:pt idx="54">
                  <c:v>1144.8122082174168</c:v>
                </c:pt>
                <c:pt idx="55">
                  <c:v>1119.6582994030086</c:v>
                </c:pt>
                <c:pt idx="56">
                  <c:v>1136.5949208535196</c:v>
                </c:pt>
                <c:pt idx="57">
                  <c:v>1146.0760370433566</c:v>
                </c:pt>
                <c:pt idx="58">
                  <c:v>1133.186680356476</c:v>
                </c:pt>
                <c:pt idx="59">
                  <c:v>1107.9269132769473</c:v>
                </c:pt>
                <c:pt idx="60">
                  <c:v>1114.6395169509181</c:v>
                </c:pt>
                <c:pt idx="61">
                  <c:v>1116.749197426833</c:v>
                </c:pt>
                <c:pt idx="62">
                  <c:v>1114.9002253838694</c:v>
                </c:pt>
                <c:pt idx="63">
                  <c:v>1137.3895051182988</c:v>
                </c:pt>
                <c:pt idx="64">
                  <c:v>1117.7212365559203</c:v>
                </c:pt>
                <c:pt idx="65">
                  <c:v>1131.8012533934909</c:v>
                </c:pt>
                <c:pt idx="66">
                  <c:v>1162.5986709034985</c:v>
                </c:pt>
                <c:pt idx="67">
                  <c:v>1155.782769083788</c:v>
                </c:pt>
                <c:pt idx="68">
                  <c:v>1149.6612165301153</c:v>
                </c:pt>
                <c:pt idx="69">
                  <c:v>1174.0183763864231</c:v>
                </c:pt>
                <c:pt idx="70">
                  <c:v>1159.6806975828792</c:v>
                </c:pt>
                <c:pt idx="71">
                  <c:v>1164.3099109330592</c:v>
                </c:pt>
                <c:pt idx="72">
                  <c:v>1165.8230737249926</c:v>
                </c:pt>
                <c:pt idx="73">
                  <c:v>1165.8510862928044</c:v>
                </c:pt>
                <c:pt idx="74">
                  <c:v>1156.6905907911002</c:v>
                </c:pt>
                <c:pt idx="75">
                  <c:v>1154.8109762260106</c:v>
                </c:pt>
                <c:pt idx="76">
                  <c:v>1145.6989006048816</c:v>
                </c:pt>
                <c:pt idx="77">
                  <c:v>1152.675300971601</c:v>
                </c:pt>
                <c:pt idx="78">
                  <c:v>1156.2968621224786</c:v>
                </c:pt>
                <c:pt idx="79">
                  <c:v>1154.3808811701588</c:v>
                </c:pt>
                <c:pt idx="80">
                  <c:v>1145.3552040080851</c:v>
                </c:pt>
                <c:pt idx="81">
                  <c:v>1170.9618506332736</c:v>
                </c:pt>
                <c:pt idx="82">
                  <c:v>1160.0839303152254</c:v>
                </c:pt>
                <c:pt idx="83">
                  <c:v>1173.9447132175724</c:v>
                </c:pt>
                <c:pt idx="84">
                  <c:v>1166.8783201555814</c:v>
                </c:pt>
                <c:pt idx="85">
                  <c:v>1185.6099802633223</c:v>
                </c:pt>
                <c:pt idx="86">
                  <c:v>1185.9014524002177</c:v>
                </c:pt>
                <c:pt idx="87">
                  <c:v>1158.4830350761858</c:v>
                </c:pt>
                <c:pt idx="88">
                  <c:v>1148.8251400654465</c:v>
                </c:pt>
                <c:pt idx="89">
                  <c:v>1160.6617626952593</c:v>
                </c:pt>
                <c:pt idx="90">
                  <c:v>1140.8228016380979</c:v>
                </c:pt>
                <c:pt idx="91">
                  <c:v>1137.644469198867</c:v>
                </c:pt>
                <c:pt idx="92">
                  <c:v>1141.0523345862036</c:v>
                </c:pt>
                <c:pt idx="93">
                  <c:v>1129.3834512797414</c:v>
                </c:pt>
                <c:pt idx="94">
                  <c:v>1153.5596549058109</c:v>
                </c:pt>
                <c:pt idx="95">
                  <c:v>1141.1048389079829</c:v>
                </c:pt>
                <c:pt idx="96">
                  <c:v>1146.829385878794</c:v>
                </c:pt>
                <c:pt idx="97">
                  <c:v>1170.6587144887071</c:v>
                </c:pt>
                <c:pt idx="98">
                  <c:v>1165.587664936244</c:v>
                </c:pt>
                <c:pt idx="99">
                  <c:v>1159.7641128635744</c:v>
                </c:pt>
                <c:pt idx="100">
                  <c:v>1148.6118664977164</c:v>
                </c:pt>
                <c:pt idx="101">
                  <c:v>1164.090791656811</c:v>
                </c:pt>
                <c:pt idx="102">
                  <c:v>1164.8622899170286</c:v>
                </c:pt>
                <c:pt idx="103">
                  <c:v>1174.2751599547355</c:v>
                </c:pt>
                <c:pt idx="104">
                  <c:v>1145.2672881326762</c:v>
                </c:pt>
                <c:pt idx="105">
                  <c:v>1128.7839944680081</c:v>
                </c:pt>
                <c:pt idx="106">
                  <c:v>1114.680622879715</c:v>
                </c:pt>
                <c:pt idx="107">
                  <c:v>1138.5165808060265</c:v>
                </c:pt>
                <c:pt idx="108">
                  <c:v>1173.6948786301818</c:v>
                </c:pt>
                <c:pt idx="109">
                  <c:v>1187.2469577928825</c:v>
                </c:pt>
                <c:pt idx="110">
                  <c:v>1181.8383231631958</c:v>
                </c:pt>
                <c:pt idx="111">
                  <c:v>1200.1482634747656</c:v>
                </c:pt>
                <c:pt idx="112">
                  <c:v>1232.2802314879486</c:v>
                </c:pt>
                <c:pt idx="113">
                  <c:v>1246.6076405622953</c:v>
                </c:pt>
                <c:pt idx="114">
                  <c:v>1254.2924794082242</c:v>
                </c:pt>
                <c:pt idx="115">
                  <c:v>1198.8932042244317</c:v>
                </c:pt>
                <c:pt idx="116">
                  <c:v>1188.743370158051</c:v>
                </c:pt>
                <c:pt idx="117">
                  <c:v>1197.2512570711594</c:v>
                </c:pt>
                <c:pt idx="118">
                  <c:v>1205.3534904312187</c:v>
                </c:pt>
                <c:pt idx="119">
                  <c:v>1200.9361491108468</c:v>
                </c:pt>
                <c:pt idx="120">
                  <c:v>1196.9675765537881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3E0-4AC4-BF10-6613FCFCDC07}"/>
            </c:ext>
          </c:extLst>
        </c:ser>
        <c:ser>
          <c:idx val="6"/>
          <c:order val="5"/>
          <c:tx>
            <c:strRef>
              <c:f>NWP!$AI$4</c:f>
              <c:strCache>
                <c:ptCount val="1"/>
                <c:pt idx="0">
                  <c:v>RN Average NWP - 7 Day Average (PC Annual Direct)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NWP!$AI$5:$AI$125</c:f>
              <c:numCache>
                <c:formatCode>#,##0</c:formatCode>
                <c:ptCount val="121"/>
                <c:pt idx="6">
                  <c:v>808.49616644325499</c:v>
                </c:pt>
                <c:pt idx="7">
                  <c:v>811.09377966822615</c:v>
                </c:pt>
                <c:pt idx="8">
                  <c:v>851.22825040352325</c:v>
                </c:pt>
                <c:pt idx="9">
                  <c:v>858.48657102026505</c:v>
                </c:pt>
                <c:pt idx="10">
                  <c:v>848.24558243318847</c:v>
                </c:pt>
                <c:pt idx="11">
                  <c:v>812.0960759368545</c:v>
                </c:pt>
                <c:pt idx="12">
                  <c:v>802.29650354701766</c:v>
                </c:pt>
                <c:pt idx="13">
                  <c:v>816.14586304074703</c:v>
                </c:pt>
                <c:pt idx="14">
                  <c:v>805.75839646370616</c:v>
                </c:pt>
                <c:pt idx="15">
                  <c:v>769.00968277618608</c:v>
                </c:pt>
                <c:pt idx="16">
                  <c:v>752.35896388732692</c:v>
                </c:pt>
                <c:pt idx="17">
                  <c:v>766.53150749790962</c:v>
                </c:pt>
                <c:pt idx="18">
                  <c:v>767.42188121219681</c:v>
                </c:pt>
                <c:pt idx="19">
                  <c:v>771.84825748572916</c:v>
                </c:pt>
                <c:pt idx="20">
                  <c:v>769.11801915384308</c:v>
                </c:pt>
                <c:pt idx="21">
                  <c:v>849.86301586758577</c:v>
                </c:pt>
                <c:pt idx="22">
                  <c:v>866.73097521261582</c:v>
                </c:pt>
                <c:pt idx="23">
                  <c:v>882.96509952134943</c:v>
                </c:pt>
                <c:pt idx="24">
                  <c:v>888.70568906863173</c:v>
                </c:pt>
                <c:pt idx="25">
                  <c:v>891.39170051031761</c:v>
                </c:pt>
                <c:pt idx="26">
                  <c:v>895.82356833534357</c:v>
                </c:pt>
                <c:pt idx="27">
                  <c:v>885.48789296800521</c:v>
                </c:pt>
                <c:pt idx="28">
                  <c:v>822.16362177429266</c:v>
                </c:pt>
                <c:pt idx="29">
                  <c:v>821.52416534419444</c:v>
                </c:pt>
                <c:pt idx="30">
                  <c:v>834.3949679095665</c:v>
                </c:pt>
                <c:pt idx="31">
                  <c:v>838.7460217881287</c:v>
                </c:pt>
                <c:pt idx="32">
                  <c:v>845.78904246142099</c:v>
                </c:pt>
                <c:pt idx="33">
                  <c:v>840.55883503852772</c:v>
                </c:pt>
                <c:pt idx="34">
                  <c:v>876.12950079657799</c:v>
                </c:pt>
                <c:pt idx="35">
                  <c:v>863.97486027515879</c:v>
                </c:pt>
                <c:pt idx="36">
                  <c:v>861.26518705726573</c:v>
                </c:pt>
                <c:pt idx="37">
                  <c:v>846.37993977232429</c:v>
                </c:pt>
                <c:pt idx="38">
                  <c:v>833.04693998945788</c:v>
                </c:pt>
                <c:pt idx="39">
                  <c:v>813.06770363153737</c:v>
                </c:pt>
                <c:pt idx="40">
                  <c:v>809.98757618557852</c:v>
                </c:pt>
                <c:pt idx="41">
                  <c:v>813.49909071286027</c:v>
                </c:pt>
                <c:pt idx="42">
                  <c:v>801.2687660817021</c:v>
                </c:pt>
                <c:pt idx="43">
                  <c:v>792.90084398029671</c:v>
                </c:pt>
                <c:pt idx="44">
                  <c:v>778.32301919047109</c:v>
                </c:pt>
                <c:pt idx="45">
                  <c:v>779.98804842911534</c:v>
                </c:pt>
                <c:pt idx="46">
                  <c:v>783.16696737188283</c:v>
                </c:pt>
                <c:pt idx="47">
                  <c:v>829.45280137558871</c:v>
                </c:pt>
                <c:pt idx="48">
                  <c:v>800.02700995882878</c:v>
                </c:pt>
                <c:pt idx="49">
                  <c:v>807.11624374183305</c:v>
                </c:pt>
                <c:pt idx="50">
                  <c:v>808.95172223520933</c:v>
                </c:pt>
                <c:pt idx="51">
                  <c:v>825.51218545250231</c:v>
                </c:pt>
                <c:pt idx="52">
                  <c:v>828.34675727168121</c:v>
                </c:pt>
                <c:pt idx="53">
                  <c:v>847.78942575011877</c:v>
                </c:pt>
                <c:pt idx="54">
                  <c:v>832.9649467712195</c:v>
                </c:pt>
                <c:pt idx="55">
                  <c:v>832.15668066531521</c:v>
                </c:pt>
                <c:pt idx="56">
                  <c:v>830.03909635886328</c:v>
                </c:pt>
                <c:pt idx="57">
                  <c:v>843.75884184062215</c:v>
                </c:pt>
                <c:pt idx="58">
                  <c:v>833.73572962122796</c:v>
                </c:pt>
                <c:pt idx="59">
                  <c:v>823.15852402221901</c:v>
                </c:pt>
                <c:pt idx="60">
                  <c:v>779.12211465004168</c:v>
                </c:pt>
                <c:pt idx="61">
                  <c:v>769.23689448706625</c:v>
                </c:pt>
                <c:pt idx="62">
                  <c:v>762.16434871503486</c:v>
                </c:pt>
                <c:pt idx="63">
                  <c:v>758.81550529918604</c:v>
                </c:pt>
                <c:pt idx="64">
                  <c:v>763.48761217667834</c:v>
                </c:pt>
                <c:pt idx="65">
                  <c:v>773.10014207132758</c:v>
                </c:pt>
                <c:pt idx="66">
                  <c:v>768.95133251997402</c:v>
                </c:pt>
                <c:pt idx="67">
                  <c:v>803.89799184602521</c:v>
                </c:pt>
                <c:pt idx="68">
                  <c:v>801.63372033463736</c:v>
                </c:pt>
                <c:pt idx="69">
                  <c:v>805.48487311834947</c:v>
                </c:pt>
                <c:pt idx="70">
                  <c:v>812.19491602540813</c:v>
                </c:pt>
                <c:pt idx="71">
                  <c:v>797.03868735287574</c:v>
                </c:pt>
                <c:pt idx="72">
                  <c:v>781.87046012068038</c:v>
                </c:pt>
                <c:pt idx="73">
                  <c:v>780.44661188736995</c:v>
                </c:pt>
                <c:pt idx="74">
                  <c:v>769.58902826029691</c:v>
                </c:pt>
                <c:pt idx="75">
                  <c:v>769.22950977158052</c:v>
                </c:pt>
                <c:pt idx="76">
                  <c:v>774.26381956197929</c:v>
                </c:pt>
                <c:pt idx="77">
                  <c:v>792.65506692605493</c:v>
                </c:pt>
                <c:pt idx="78">
                  <c:v>787.79685521959539</c:v>
                </c:pt>
                <c:pt idx="79">
                  <c:v>809.30164844595583</c:v>
                </c:pt>
                <c:pt idx="80">
                  <c:v>817.9205534297115</c:v>
                </c:pt>
                <c:pt idx="81">
                  <c:v>819.9431734243592</c:v>
                </c:pt>
                <c:pt idx="82">
                  <c:v>804.98274399216257</c:v>
                </c:pt>
                <c:pt idx="83">
                  <c:v>791.0708808117671</c:v>
                </c:pt>
                <c:pt idx="84">
                  <c:v>776.97134931949051</c:v>
                </c:pt>
                <c:pt idx="85">
                  <c:v>795.56187949238563</c:v>
                </c:pt>
                <c:pt idx="86">
                  <c:v>796.75395828930857</c:v>
                </c:pt>
                <c:pt idx="87">
                  <c:v>793.91605824214253</c:v>
                </c:pt>
                <c:pt idx="88">
                  <c:v>812.73959010737315</c:v>
                </c:pt>
                <c:pt idx="89">
                  <c:v>807.99407777044064</c:v>
                </c:pt>
                <c:pt idx="90">
                  <c:v>816.9060758125346</c:v>
                </c:pt>
                <c:pt idx="91">
                  <c:v>804.39347229848715</c:v>
                </c:pt>
                <c:pt idx="92">
                  <c:v>761.43711869328092</c:v>
                </c:pt>
                <c:pt idx="93">
                  <c:v>784.50216894568689</c:v>
                </c:pt>
                <c:pt idx="94">
                  <c:v>778.55319038185678</c:v>
                </c:pt>
                <c:pt idx="95">
                  <c:v>755.05870975470702</c:v>
                </c:pt>
                <c:pt idx="96">
                  <c:v>780.5398987820297</c:v>
                </c:pt>
                <c:pt idx="97">
                  <c:v>794.62412401426457</c:v>
                </c:pt>
                <c:pt idx="98">
                  <c:v>815.71631168953616</c:v>
                </c:pt>
                <c:pt idx="99">
                  <c:v>870.90101780328234</c:v>
                </c:pt>
                <c:pt idx="100">
                  <c:v>817.6221246576348</c:v>
                </c:pt>
                <c:pt idx="101">
                  <c:v>828.00859373856213</c:v>
                </c:pt>
                <c:pt idx="102">
                  <c:v>844.1252542020278</c:v>
                </c:pt>
                <c:pt idx="103">
                  <c:v>816.6314997391238</c:v>
                </c:pt>
                <c:pt idx="104">
                  <c:v>821.0068564899459</c:v>
                </c:pt>
                <c:pt idx="105">
                  <c:v>821.0601026605442</c:v>
                </c:pt>
                <c:pt idx="106">
                  <c:v>797.62311000170325</c:v>
                </c:pt>
                <c:pt idx="107">
                  <c:v>810.83743569549358</c:v>
                </c:pt>
                <c:pt idx="108">
                  <c:v>849.64089638717962</c:v>
                </c:pt>
                <c:pt idx="109">
                  <c:v>859.26131628787437</c:v>
                </c:pt>
                <c:pt idx="110">
                  <c:v>927.56855518104533</c:v>
                </c:pt>
                <c:pt idx="111">
                  <c:v>861.99602175373923</c:v>
                </c:pt>
                <c:pt idx="112">
                  <c:v>872.30518001870973</c:v>
                </c:pt>
                <c:pt idx="113">
                  <c:v>879.7044207612978</c:v>
                </c:pt>
                <c:pt idx="114">
                  <c:v>866.89573954350612</c:v>
                </c:pt>
                <c:pt idx="115">
                  <c:v>868.27090342754116</c:v>
                </c:pt>
                <c:pt idx="116">
                  <c:v>848.82990464072918</c:v>
                </c:pt>
                <c:pt idx="117">
                  <c:v>789.27338808374031</c:v>
                </c:pt>
                <c:pt idx="118">
                  <c:v>843.29943704151742</c:v>
                </c:pt>
                <c:pt idx="119">
                  <c:v>855.95878740660226</c:v>
                </c:pt>
                <c:pt idx="120">
                  <c:v>843.79667084889763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E3E0-4AC4-BF10-6613FCFCD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PC Annual Direct: Daily NWP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NWP!$AL$4</c:f>
              <c:strCache>
                <c:ptCount val="1"/>
                <c:pt idx="0">
                  <c:v>NB NWP (PC Annual Broker)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NWP!$AL$5:$AL$125</c:f>
              <c:numCache>
                <c:formatCode>#,##0</c:formatCode>
                <c:ptCount val="121"/>
                <c:pt idx="0">
                  <c:v>44902.035714240003</c:v>
                </c:pt>
                <c:pt idx="1">
                  <c:v>29709.13392842</c:v>
                </c:pt>
                <c:pt idx="2">
                  <c:v>29578.79464262</c:v>
                </c:pt>
                <c:pt idx="3">
                  <c:v>35880.875000119995</c:v>
                </c:pt>
                <c:pt idx="4">
                  <c:v>12875.339285759999</c:v>
                </c:pt>
                <c:pt idx="5">
                  <c:v>27496.87500004</c:v>
                </c:pt>
                <c:pt idx="6">
                  <c:v>22965.991071439999</c:v>
                </c:pt>
                <c:pt idx="7">
                  <c:v>21741.830357129998</c:v>
                </c:pt>
                <c:pt idx="8">
                  <c:v>57798.999999749998</c:v>
                </c:pt>
                <c:pt idx="9">
                  <c:v>34242.187500029999</c:v>
                </c:pt>
                <c:pt idx="10">
                  <c:v>31843.714285940001</c:v>
                </c:pt>
                <c:pt idx="11">
                  <c:v>47092.84821435</c:v>
                </c:pt>
                <c:pt idx="12">
                  <c:v>26581.830357170002</c:v>
                </c:pt>
                <c:pt idx="13">
                  <c:v>17790.84821425</c:v>
                </c:pt>
                <c:pt idx="14">
                  <c:v>65568.571428390002</c:v>
                </c:pt>
                <c:pt idx="15">
                  <c:v>59772.500000209999</c:v>
                </c:pt>
                <c:pt idx="16">
                  <c:v>28599.767857160001</c:v>
                </c:pt>
                <c:pt idx="17">
                  <c:v>30910.02678561</c:v>
                </c:pt>
                <c:pt idx="18">
                  <c:v>23796.54464303</c:v>
                </c:pt>
                <c:pt idx="19">
                  <c:v>41012.999999740001</c:v>
                </c:pt>
                <c:pt idx="20">
                  <c:v>24720.910714180001</c:v>
                </c:pt>
                <c:pt idx="21">
                  <c:v>38078.83928593</c:v>
                </c:pt>
                <c:pt idx="22">
                  <c:v>26575.18749996</c:v>
                </c:pt>
                <c:pt idx="23">
                  <c:v>60064.142857109997</c:v>
                </c:pt>
                <c:pt idx="24">
                  <c:v>26793.732142739998</c:v>
                </c:pt>
                <c:pt idx="25">
                  <c:v>48958.285714279999</c:v>
                </c:pt>
                <c:pt idx="26">
                  <c:v>44845.2321428</c:v>
                </c:pt>
                <c:pt idx="27">
                  <c:v>16543.7410714</c:v>
                </c:pt>
                <c:pt idx="28">
                  <c:v>66431.232142959998</c:v>
                </c:pt>
                <c:pt idx="29">
                  <c:v>44958.946428620002</c:v>
                </c:pt>
                <c:pt idx="30">
                  <c:v>46562.017856879997</c:v>
                </c:pt>
                <c:pt idx="31">
                  <c:v>25500.053571500001</c:v>
                </c:pt>
                <c:pt idx="32">
                  <c:v>57341.196428540003</c:v>
                </c:pt>
                <c:pt idx="33">
                  <c:v>30589.857143009998</c:v>
                </c:pt>
                <c:pt idx="34">
                  <c:v>31152.473214369998</c:v>
                </c:pt>
                <c:pt idx="35">
                  <c:v>59604.928571559998</c:v>
                </c:pt>
                <c:pt idx="36">
                  <c:v>66379.767857230006</c:v>
                </c:pt>
                <c:pt idx="37">
                  <c:v>37033.178571509998</c:v>
                </c:pt>
                <c:pt idx="38">
                  <c:v>33269.312499829997</c:v>
                </c:pt>
                <c:pt idx="39">
                  <c:v>45977.678571550001</c:v>
                </c:pt>
                <c:pt idx="40">
                  <c:v>34354.901785670001</c:v>
                </c:pt>
                <c:pt idx="41">
                  <c:v>30333.232142699999</c:v>
                </c:pt>
                <c:pt idx="42">
                  <c:v>34129.392857219995</c:v>
                </c:pt>
                <c:pt idx="43">
                  <c:v>72874.357143069996</c:v>
                </c:pt>
                <c:pt idx="44">
                  <c:v>31018.142857319999</c:v>
                </c:pt>
                <c:pt idx="45">
                  <c:v>41620.437500079999</c:v>
                </c:pt>
                <c:pt idx="46">
                  <c:v>58833.705357010003</c:v>
                </c:pt>
                <c:pt idx="47">
                  <c:v>26389.39285715</c:v>
                </c:pt>
                <c:pt idx="48">
                  <c:v>21291.196428439998</c:v>
                </c:pt>
                <c:pt idx="49">
                  <c:v>57903.116071409997</c:v>
                </c:pt>
                <c:pt idx="50">
                  <c:v>48313.616071440003</c:v>
                </c:pt>
                <c:pt idx="51">
                  <c:v>39309.928571500001</c:v>
                </c:pt>
                <c:pt idx="52">
                  <c:v>22604.68750009</c:v>
                </c:pt>
                <c:pt idx="53">
                  <c:v>60613.142857170002</c:v>
                </c:pt>
                <c:pt idx="54">
                  <c:v>41707.21428565</c:v>
                </c:pt>
                <c:pt idx="55">
                  <c:v>34126.017857040002</c:v>
                </c:pt>
                <c:pt idx="56">
                  <c:v>49994.294642649998</c:v>
                </c:pt>
                <c:pt idx="57">
                  <c:v>43590.642857011</c:v>
                </c:pt>
                <c:pt idx="58">
                  <c:v>37823.01785715</c:v>
                </c:pt>
                <c:pt idx="59">
                  <c:v>28365.750000160002</c:v>
                </c:pt>
                <c:pt idx="60">
                  <c:v>51067.821428499999</c:v>
                </c:pt>
                <c:pt idx="61">
                  <c:v>24418.008928619998</c:v>
                </c:pt>
                <c:pt idx="62">
                  <c:v>27803.33035715</c:v>
                </c:pt>
                <c:pt idx="63">
                  <c:v>36230.794642890003</c:v>
                </c:pt>
                <c:pt idx="64">
                  <c:v>41081.303571420001</c:v>
                </c:pt>
                <c:pt idx="65">
                  <c:v>27725.96428561</c:v>
                </c:pt>
                <c:pt idx="66">
                  <c:v>24343.642857210001</c:v>
                </c:pt>
                <c:pt idx="67">
                  <c:v>34872.553571470002</c:v>
                </c:pt>
                <c:pt idx="68">
                  <c:v>38431.43750005</c:v>
                </c:pt>
                <c:pt idx="69">
                  <c:v>18583.946428589999</c:v>
                </c:pt>
                <c:pt idx="70">
                  <c:v>59993.062500040003</c:v>
                </c:pt>
                <c:pt idx="71">
                  <c:v>62228.428571069999</c:v>
                </c:pt>
                <c:pt idx="72">
                  <c:v>39524.776785579998</c:v>
                </c:pt>
                <c:pt idx="73">
                  <c:v>32930.053571370001</c:v>
                </c:pt>
                <c:pt idx="74">
                  <c:v>55999.392857070001</c:v>
                </c:pt>
                <c:pt idx="75">
                  <c:v>53097.18749987</c:v>
                </c:pt>
                <c:pt idx="76">
                  <c:v>15757.50892837</c:v>
                </c:pt>
                <c:pt idx="77">
                  <c:v>49602.705357270002</c:v>
                </c:pt>
                <c:pt idx="78">
                  <c:v>53660.008928470001</c:v>
                </c:pt>
                <c:pt idx="79">
                  <c:v>49511.839285870003</c:v>
                </c:pt>
                <c:pt idx="80">
                  <c:v>29904.107142830002</c:v>
                </c:pt>
                <c:pt idx="81">
                  <c:v>59307.42857145</c:v>
                </c:pt>
                <c:pt idx="82">
                  <c:v>12308.01785713</c:v>
                </c:pt>
                <c:pt idx="83">
                  <c:v>17535.20535711</c:v>
                </c:pt>
                <c:pt idx="84">
                  <c:v>74962.223214040001</c:v>
                </c:pt>
                <c:pt idx="85">
                  <c:v>61713.241071290002</c:v>
                </c:pt>
                <c:pt idx="86">
                  <c:v>33412.357143150002</c:v>
                </c:pt>
                <c:pt idx="87">
                  <c:v>26964.58035711</c:v>
                </c:pt>
                <c:pt idx="88">
                  <c:v>46785.883928700001</c:v>
                </c:pt>
                <c:pt idx="89">
                  <c:v>33979.241071359997</c:v>
                </c:pt>
                <c:pt idx="90">
                  <c:v>27198.83035711</c:v>
                </c:pt>
                <c:pt idx="91">
                  <c:v>38880.133928590003</c:v>
                </c:pt>
                <c:pt idx="92">
                  <c:v>34427.098214500002</c:v>
                </c:pt>
                <c:pt idx="93">
                  <c:v>31921.839285779999</c:v>
                </c:pt>
                <c:pt idx="94">
                  <c:v>32692.008928719999</c:v>
                </c:pt>
                <c:pt idx="95">
                  <c:v>24773.026785739999</c:v>
                </c:pt>
                <c:pt idx="96">
                  <c:v>29522.812499989999</c:v>
                </c:pt>
                <c:pt idx="97">
                  <c:v>25174.607142870002</c:v>
                </c:pt>
                <c:pt idx="98">
                  <c:v>34038.660714290003</c:v>
                </c:pt>
                <c:pt idx="99">
                  <c:v>39123.491071650002</c:v>
                </c:pt>
                <c:pt idx="100">
                  <c:v>25097.107142979999</c:v>
                </c:pt>
                <c:pt idx="101">
                  <c:v>14781.74107158</c:v>
                </c:pt>
                <c:pt idx="102">
                  <c:v>37459.553571340002</c:v>
                </c:pt>
                <c:pt idx="103">
                  <c:v>31075.491071659999</c:v>
                </c:pt>
                <c:pt idx="104">
                  <c:v>25966.035714109999</c:v>
                </c:pt>
                <c:pt idx="105">
                  <c:v>20969.535714149999</c:v>
                </c:pt>
                <c:pt idx="106">
                  <c:v>57890.285714090001</c:v>
                </c:pt>
                <c:pt idx="107">
                  <c:v>23150.151785580001</c:v>
                </c:pt>
                <c:pt idx="108">
                  <c:v>12906.38392857</c:v>
                </c:pt>
                <c:pt idx="109">
                  <c:v>34306.044642859997</c:v>
                </c:pt>
                <c:pt idx="110">
                  <c:v>28467.133928539999</c:v>
                </c:pt>
                <c:pt idx="111">
                  <c:v>20385.866071560002</c:v>
                </c:pt>
                <c:pt idx="112">
                  <c:v>50379.107142740002</c:v>
                </c:pt>
                <c:pt idx="113">
                  <c:v>41865.428571390003</c:v>
                </c:pt>
                <c:pt idx="114">
                  <c:v>31485.660714189999</c:v>
                </c:pt>
                <c:pt idx="115">
                  <c:v>17564.56249996</c:v>
                </c:pt>
                <c:pt idx="116">
                  <c:v>40608.875000059998</c:v>
                </c:pt>
                <c:pt idx="117">
                  <c:v>19060.2321428</c:v>
                </c:pt>
                <c:pt idx="118">
                  <c:v>7874.3303570899998</c:v>
                </c:pt>
                <c:pt idx="119">
                  <c:v>28648.464285720001</c:v>
                </c:pt>
                <c:pt idx="120">
                  <c:v>27364.312499920001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341-49A2-AE60-A2090886A58B}"/>
            </c:ext>
          </c:extLst>
        </c:ser>
        <c:ser>
          <c:idx val="5"/>
          <c:order val="3"/>
          <c:tx>
            <c:strRef>
              <c:f>NWP!$AO$4</c:f>
              <c:strCache>
                <c:ptCount val="1"/>
                <c:pt idx="0">
                  <c:v>RN NWP (PC Annual Broker)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NWP!$AO$5:$AO$125</c:f>
              <c:numCache>
                <c:formatCode>#,##0</c:formatCode>
                <c:ptCount val="121"/>
                <c:pt idx="0">
                  <c:v>8618.1428571100005</c:v>
                </c:pt>
                <c:pt idx="1">
                  <c:v>8322.7142856999999</c:v>
                </c:pt>
                <c:pt idx="2">
                  <c:v>16341.39285724</c:v>
                </c:pt>
                <c:pt idx="3">
                  <c:v>17165.883928520001</c:v>
                </c:pt>
                <c:pt idx="4">
                  <c:v>5843.4196428599998</c:v>
                </c:pt>
                <c:pt idx="5">
                  <c:v>14671.749999989999</c:v>
                </c:pt>
                <c:pt idx="6">
                  <c:v>6948.11607138</c:v>
                </c:pt>
                <c:pt idx="7">
                  <c:v>4277.2321428300002</c:v>
                </c:pt>
                <c:pt idx="8">
                  <c:v>8239.008928539999</c:v>
                </c:pt>
                <c:pt idx="9">
                  <c:v>16365.55357149</c:v>
                </c:pt>
                <c:pt idx="10">
                  <c:v>3406.2053571299998</c:v>
                </c:pt>
                <c:pt idx="11">
                  <c:v>6352.3571429100002</c:v>
                </c:pt>
                <c:pt idx="12">
                  <c:v>15405.32142846</c:v>
                </c:pt>
                <c:pt idx="13">
                  <c:v>9579.5446428800005</c:v>
                </c:pt>
                <c:pt idx="14">
                  <c:v>20724.508928570001</c:v>
                </c:pt>
                <c:pt idx="15">
                  <c:v>10462.285714289999</c:v>
                </c:pt>
                <c:pt idx="16">
                  <c:v>16430.55357149</c:v>
                </c:pt>
                <c:pt idx="17">
                  <c:v>10054.66964285</c:v>
                </c:pt>
                <c:pt idx="18">
                  <c:v>5328.7142857299996</c:v>
                </c:pt>
                <c:pt idx="19">
                  <c:v>14825.99107143</c:v>
                </c:pt>
                <c:pt idx="20">
                  <c:v>11225.392857139999</c:v>
                </c:pt>
                <c:pt idx="21">
                  <c:v>11327.70535719</c:v>
                </c:pt>
                <c:pt idx="22">
                  <c:v>17495.383928579999</c:v>
                </c:pt>
                <c:pt idx="23">
                  <c:v>15179.401785780001</c:v>
                </c:pt>
                <c:pt idx="24">
                  <c:v>12740.34821425</c:v>
                </c:pt>
                <c:pt idx="25">
                  <c:v>11020.071428519999</c:v>
                </c:pt>
                <c:pt idx="26">
                  <c:v>22068.16071435</c:v>
                </c:pt>
                <c:pt idx="27">
                  <c:v>11658.133928560001</c:v>
                </c:pt>
                <c:pt idx="28">
                  <c:v>14362.13392855</c:v>
                </c:pt>
                <c:pt idx="29">
                  <c:v>19775.330357049999</c:v>
                </c:pt>
                <c:pt idx="30">
                  <c:v>11219.687499919999</c:v>
                </c:pt>
                <c:pt idx="31">
                  <c:v>10441.053571369999</c:v>
                </c:pt>
                <c:pt idx="32">
                  <c:v>6039.2857142499997</c:v>
                </c:pt>
                <c:pt idx="33">
                  <c:v>17751.178571529999</c:v>
                </c:pt>
                <c:pt idx="34">
                  <c:v>14089.142857129998</c:v>
                </c:pt>
                <c:pt idx="35">
                  <c:v>6333.2857142700004</c:v>
                </c:pt>
                <c:pt idx="36">
                  <c:v>8973.0535714199996</c:v>
                </c:pt>
                <c:pt idx="37">
                  <c:v>15459.580357090001</c:v>
                </c:pt>
                <c:pt idx="38">
                  <c:v>10194.64285715</c:v>
                </c:pt>
                <c:pt idx="39">
                  <c:v>16002.69642844</c:v>
                </c:pt>
                <c:pt idx="40">
                  <c:v>10471.32142855</c:v>
                </c:pt>
                <c:pt idx="41">
                  <c:v>19265.70535711</c:v>
                </c:pt>
                <c:pt idx="42">
                  <c:v>13008.48214285</c:v>
                </c:pt>
                <c:pt idx="43">
                  <c:v>17959.955357170002</c:v>
                </c:pt>
                <c:pt idx="44">
                  <c:v>22279.9285714</c:v>
                </c:pt>
                <c:pt idx="45">
                  <c:v>28677.85714276</c:v>
                </c:pt>
                <c:pt idx="46">
                  <c:v>12576.25892851</c:v>
                </c:pt>
                <c:pt idx="47">
                  <c:v>15464.41964283</c:v>
                </c:pt>
                <c:pt idx="48">
                  <c:v>13946.30357133</c:v>
                </c:pt>
                <c:pt idx="49">
                  <c:v>10338.10714292</c:v>
                </c:pt>
                <c:pt idx="50">
                  <c:v>33744.410714279999</c:v>
                </c:pt>
                <c:pt idx="51">
                  <c:v>20247.39285728</c:v>
                </c:pt>
                <c:pt idx="52">
                  <c:v>18664.01785706</c:v>
                </c:pt>
                <c:pt idx="53">
                  <c:v>11227.696428560001</c:v>
                </c:pt>
                <c:pt idx="54">
                  <c:v>15865.58035722</c:v>
                </c:pt>
                <c:pt idx="55">
                  <c:v>12236.214285679998</c:v>
                </c:pt>
                <c:pt idx="56">
                  <c:v>15744.366071369999</c:v>
                </c:pt>
                <c:pt idx="57">
                  <c:v>12983.27678572</c:v>
                </c:pt>
                <c:pt idx="58">
                  <c:v>8604.1517857100007</c:v>
                </c:pt>
                <c:pt idx="59">
                  <c:v>9409.7232142600005</c:v>
                </c:pt>
                <c:pt idx="60">
                  <c:v>16958.24107149</c:v>
                </c:pt>
                <c:pt idx="61">
                  <c:v>17928.857142879999</c:v>
                </c:pt>
                <c:pt idx="62">
                  <c:v>7413.5803571799997</c:v>
                </c:pt>
                <c:pt idx="63">
                  <c:v>6948.7142856800001</c:v>
                </c:pt>
                <c:pt idx="64">
                  <c:v>9195.4107142400007</c:v>
                </c:pt>
                <c:pt idx="65">
                  <c:v>11865.1696429</c:v>
                </c:pt>
                <c:pt idx="66">
                  <c:v>7898.4285713999998</c:v>
                </c:pt>
                <c:pt idx="67">
                  <c:v>4663.8035714300004</c:v>
                </c:pt>
                <c:pt idx="68">
                  <c:v>21410.401785720001</c:v>
                </c:pt>
                <c:pt idx="69">
                  <c:v>8525.2946429000003</c:v>
                </c:pt>
                <c:pt idx="70">
                  <c:v>6274.2142857199997</c:v>
                </c:pt>
                <c:pt idx="71">
                  <c:v>8846.1874999400006</c:v>
                </c:pt>
                <c:pt idx="72">
                  <c:v>14091.723214199999</c:v>
                </c:pt>
                <c:pt idx="73">
                  <c:v>12065.54464289</c:v>
                </c:pt>
                <c:pt idx="74">
                  <c:v>12107.86607142</c:v>
                </c:pt>
                <c:pt idx="75">
                  <c:v>23362.749999899999</c:v>
                </c:pt>
                <c:pt idx="76">
                  <c:v>10403.08928575</c:v>
                </c:pt>
                <c:pt idx="77">
                  <c:v>10493.946428560001</c:v>
                </c:pt>
                <c:pt idx="78">
                  <c:v>14389.9196428</c:v>
                </c:pt>
                <c:pt idx="79">
                  <c:v>15905.999999899999</c:v>
                </c:pt>
                <c:pt idx="80">
                  <c:v>8618.2767857199997</c:v>
                </c:pt>
                <c:pt idx="81">
                  <c:v>13744.732142839999</c:v>
                </c:pt>
                <c:pt idx="82">
                  <c:v>17075.1696429</c:v>
                </c:pt>
                <c:pt idx="83">
                  <c:v>9045.0982143599995</c:v>
                </c:pt>
                <c:pt idx="84">
                  <c:v>5964.1696428599998</c:v>
                </c:pt>
                <c:pt idx="85">
                  <c:v>7226.9464285800004</c:v>
                </c:pt>
                <c:pt idx="86">
                  <c:v>9804.6517856800001</c:v>
                </c:pt>
                <c:pt idx="87">
                  <c:v>10657.785714199999</c:v>
                </c:pt>
                <c:pt idx="88">
                  <c:v>12185.45535715</c:v>
                </c:pt>
                <c:pt idx="89">
                  <c:v>11241.285714309999</c:v>
                </c:pt>
                <c:pt idx="90">
                  <c:v>10716.42857143</c:v>
                </c:pt>
                <c:pt idx="91">
                  <c:v>11473.91071441</c:v>
                </c:pt>
                <c:pt idx="92">
                  <c:v>11487.973214330001</c:v>
                </c:pt>
                <c:pt idx="93">
                  <c:v>8906.8035713999998</c:v>
                </c:pt>
                <c:pt idx="94">
                  <c:v>13681.285714309999</c:v>
                </c:pt>
                <c:pt idx="95">
                  <c:v>9426.2321427299994</c:v>
                </c:pt>
                <c:pt idx="96">
                  <c:v>10397.93749996</c:v>
                </c:pt>
                <c:pt idx="97">
                  <c:v>6335.7946429000003</c:v>
                </c:pt>
                <c:pt idx="98">
                  <c:v>2448.0089285700001</c:v>
                </c:pt>
                <c:pt idx="99">
                  <c:v>15597.866071439999</c:v>
                </c:pt>
                <c:pt idx="100">
                  <c:v>11906.651785709999</c:v>
                </c:pt>
                <c:pt idx="101">
                  <c:v>8829.0714286999992</c:v>
                </c:pt>
                <c:pt idx="102">
                  <c:v>13586.0982143</c:v>
                </c:pt>
                <c:pt idx="103">
                  <c:v>13288.562499940001</c:v>
                </c:pt>
                <c:pt idx="104">
                  <c:v>6861.1696428699997</c:v>
                </c:pt>
                <c:pt idx="105">
                  <c:v>15434.937499989999</c:v>
                </c:pt>
                <c:pt idx="106">
                  <c:v>22230.95535719</c:v>
                </c:pt>
                <c:pt idx="107">
                  <c:v>15630.98214272</c:v>
                </c:pt>
                <c:pt idx="108">
                  <c:v>16597.723214230002</c:v>
                </c:pt>
                <c:pt idx="109">
                  <c:v>11766.46428573</c:v>
                </c:pt>
                <c:pt idx="110">
                  <c:v>10717.85714287</c:v>
                </c:pt>
                <c:pt idx="111">
                  <c:v>6278.3928571599999</c:v>
                </c:pt>
                <c:pt idx="112">
                  <c:v>6524.7767856699993</c:v>
                </c:pt>
                <c:pt idx="113">
                  <c:v>16291.42857147</c:v>
                </c:pt>
                <c:pt idx="114">
                  <c:v>13531.758928450001</c:v>
                </c:pt>
                <c:pt idx="115">
                  <c:v>9400.8214286099992</c:v>
                </c:pt>
                <c:pt idx="116">
                  <c:v>3883.9910714299999</c:v>
                </c:pt>
                <c:pt idx="117">
                  <c:v>15931.776785739999</c:v>
                </c:pt>
                <c:pt idx="118">
                  <c:v>7061.1160714199996</c:v>
                </c:pt>
                <c:pt idx="119">
                  <c:v>6748.7589285800004</c:v>
                </c:pt>
                <c:pt idx="120">
                  <c:v>16106.991071410001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341-49A2-AE60-A2090886A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NWP!$AM$4</c:f>
              <c:strCache>
                <c:ptCount val="1"/>
                <c:pt idx="0">
                  <c:v>NB NWP - 7 Day Average (PC Annual Broker)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NWP!$AM$5:$AM$125</c:f>
              <c:numCache>
                <c:formatCode>#,##0</c:formatCode>
                <c:ptCount val="121"/>
                <c:pt idx="6">
                  <c:v>29058.434948948568</c:v>
                </c:pt>
                <c:pt idx="7">
                  <c:v>25749.834183647141</c:v>
                </c:pt>
                <c:pt idx="8">
                  <c:v>29762.672193837145</c:v>
                </c:pt>
                <c:pt idx="9">
                  <c:v>30428.871173467141</c:v>
                </c:pt>
                <c:pt idx="10">
                  <c:v>29852.133928584284</c:v>
                </c:pt>
                <c:pt idx="11">
                  <c:v>34740.349489811422</c:v>
                </c:pt>
                <c:pt idx="12">
                  <c:v>34609.628826544285</c:v>
                </c:pt>
                <c:pt idx="13">
                  <c:v>33870.322704088569</c:v>
                </c:pt>
                <c:pt idx="14">
                  <c:v>40131.285714268575</c:v>
                </c:pt>
                <c:pt idx="15">
                  <c:v>40413.214285762857</c:v>
                </c:pt>
                <c:pt idx="16">
                  <c:v>39607.15433678143</c:v>
                </c:pt>
                <c:pt idx="17">
                  <c:v>39473.770408162862</c:v>
                </c:pt>
                <c:pt idx="18">
                  <c:v>36145.727040831436</c:v>
                </c:pt>
                <c:pt idx="19">
                  <c:v>38207.322704055718</c:v>
                </c:pt>
                <c:pt idx="20">
                  <c:v>39197.331632617148</c:v>
                </c:pt>
                <c:pt idx="21">
                  <c:v>35270.227040837148</c:v>
                </c:pt>
                <c:pt idx="22">
                  <c:v>30527.753826515716</c:v>
                </c:pt>
                <c:pt idx="23">
                  <c:v>35022.664540794285</c:v>
                </c:pt>
                <c:pt idx="24">
                  <c:v>34434.622448955713</c:v>
                </c:pt>
                <c:pt idx="25">
                  <c:v>38029.156887705714</c:v>
                </c:pt>
                <c:pt idx="26">
                  <c:v>38576.61862242857</c:v>
                </c:pt>
                <c:pt idx="27">
                  <c:v>37408.451530602855</c:v>
                </c:pt>
                <c:pt idx="28">
                  <c:v>41458.793367321428</c:v>
                </c:pt>
                <c:pt idx="29">
                  <c:v>44085.044642844288</c:v>
                </c:pt>
                <c:pt idx="30">
                  <c:v>42156.169642811423</c:v>
                </c:pt>
                <c:pt idx="31">
                  <c:v>41971.358418348573</c:v>
                </c:pt>
                <c:pt idx="32">
                  <c:v>43168.917091814285</c:v>
                </c:pt>
                <c:pt idx="33">
                  <c:v>41132.434948987146</c:v>
                </c:pt>
                <c:pt idx="34">
                  <c:v>43219.396683697145</c:v>
                </c:pt>
                <c:pt idx="35">
                  <c:v>42244.210459211426</c:v>
                </c:pt>
                <c:pt idx="36">
                  <c:v>45304.327806155714</c:v>
                </c:pt>
                <c:pt idx="37">
                  <c:v>43943.065051102858</c:v>
                </c:pt>
                <c:pt idx="38">
                  <c:v>45052.959183721418</c:v>
                </c:pt>
                <c:pt idx="39">
                  <c:v>43429.599489865708</c:v>
                </c:pt>
                <c:pt idx="40">
                  <c:v>43967.463010245723</c:v>
                </c:pt>
                <c:pt idx="41">
                  <c:v>43850.428571435717</c:v>
                </c:pt>
                <c:pt idx="42">
                  <c:v>40211.066326530003</c:v>
                </c:pt>
                <c:pt idx="43">
                  <c:v>41138.864795935704</c:v>
                </c:pt>
                <c:pt idx="44">
                  <c:v>40279.573979622859</c:v>
                </c:pt>
                <c:pt idx="45">
                  <c:v>41472.591836801425</c:v>
                </c:pt>
                <c:pt idx="46">
                  <c:v>43309.167091867137</c:v>
                </c:pt>
                <c:pt idx="47">
                  <c:v>42171.237244935714</c:v>
                </c:pt>
                <c:pt idx="48">
                  <c:v>40879.517857184284</c:v>
                </c:pt>
                <c:pt idx="49">
                  <c:v>44275.764030639999</c:v>
                </c:pt>
                <c:pt idx="50">
                  <c:v>40767.086734692857</c:v>
                </c:pt>
                <c:pt idx="51">
                  <c:v>41951.627551004283</c:v>
                </c:pt>
                <c:pt idx="52">
                  <c:v>39235.091836719999</c:v>
                </c:pt>
                <c:pt idx="53">
                  <c:v>39489.297193885715</c:v>
                </c:pt>
                <c:pt idx="54">
                  <c:v>41677.557397957142</c:v>
                </c:pt>
                <c:pt idx="55">
                  <c:v>43511.103316328561</c:v>
                </c:pt>
                <c:pt idx="56">
                  <c:v>42381.271683648571</c:v>
                </c:pt>
                <c:pt idx="57">
                  <c:v>41706.561224444427</c:v>
                </c:pt>
                <c:pt idx="58">
                  <c:v>41494.145408108714</c:v>
                </c:pt>
                <c:pt idx="59">
                  <c:v>42317.154336690146</c:v>
                </c:pt>
                <c:pt idx="60">
                  <c:v>40953.536989737288</c:v>
                </c:pt>
                <c:pt idx="61">
                  <c:v>38483.650510161577</c:v>
                </c:pt>
                <c:pt idx="62">
                  <c:v>37580.409438748713</c:v>
                </c:pt>
                <c:pt idx="63">
                  <c:v>35614.195153068715</c:v>
                </c:pt>
                <c:pt idx="64">
                  <c:v>35255.718112270006</c:v>
                </c:pt>
                <c:pt idx="65">
                  <c:v>33813.281887764279</c:v>
                </c:pt>
                <c:pt idx="66">
                  <c:v>33238.695153057146</c:v>
                </c:pt>
                <c:pt idx="67">
                  <c:v>30925.085459195718</c:v>
                </c:pt>
                <c:pt idx="68">
                  <c:v>32927.003826542859</c:v>
                </c:pt>
                <c:pt idx="69">
                  <c:v>31609.948979605713</c:v>
                </c:pt>
                <c:pt idx="70">
                  <c:v>35004.558673484287</c:v>
                </c:pt>
                <c:pt idx="71">
                  <c:v>38025.576530577149</c:v>
                </c:pt>
                <c:pt idx="72">
                  <c:v>39711.121173430001</c:v>
                </c:pt>
                <c:pt idx="73">
                  <c:v>40937.751275452858</c:v>
                </c:pt>
                <c:pt idx="74">
                  <c:v>43955.871173395717</c:v>
                </c:pt>
                <c:pt idx="75">
                  <c:v>46050.978316227149</c:v>
                </c:pt>
                <c:pt idx="76">
                  <c:v>45647.201530481434</c:v>
                </c:pt>
                <c:pt idx="77">
                  <c:v>44162.8647958</c:v>
                </c:pt>
                <c:pt idx="78">
                  <c:v>42938.804846857143</c:v>
                </c:pt>
                <c:pt idx="79">
                  <c:v>44365.528061184283</c:v>
                </c:pt>
                <c:pt idx="80">
                  <c:v>43933.249999964282</c:v>
                </c:pt>
                <c:pt idx="81">
                  <c:v>44405.826530590006</c:v>
                </c:pt>
                <c:pt idx="82">
                  <c:v>38578.802295912858</c:v>
                </c:pt>
                <c:pt idx="83">
                  <c:v>38832.758928590003</c:v>
                </c:pt>
                <c:pt idx="84">
                  <c:v>42455.54719384286</c:v>
                </c:pt>
                <c:pt idx="85">
                  <c:v>43606.008928531432</c:v>
                </c:pt>
                <c:pt idx="86">
                  <c:v>41306.08290814286</c:v>
                </c:pt>
                <c:pt idx="87">
                  <c:v>40886.150510182859</c:v>
                </c:pt>
                <c:pt idx="88">
                  <c:v>39097.358418361437</c:v>
                </c:pt>
                <c:pt idx="89">
                  <c:v>42193.247448965718</c:v>
                </c:pt>
                <c:pt idx="90">
                  <c:v>43573.765306108573</c:v>
                </c:pt>
                <c:pt idx="91">
                  <c:v>38419.181122472859</c:v>
                </c:pt>
                <c:pt idx="92">
                  <c:v>34521.160714360005</c:v>
                </c:pt>
                <c:pt idx="93">
                  <c:v>34308.229591878575</c:v>
                </c:pt>
                <c:pt idx="94">
                  <c:v>35126.433673537147</c:v>
                </c:pt>
                <c:pt idx="95">
                  <c:v>31981.739795971429</c:v>
                </c:pt>
                <c:pt idx="96">
                  <c:v>31345.107142918569</c:v>
                </c:pt>
                <c:pt idx="97">
                  <c:v>31055.932398027137</c:v>
                </c:pt>
                <c:pt idx="98">
                  <c:v>30364.293367412854</c:v>
                </c:pt>
                <c:pt idx="99">
                  <c:v>31035.206632719997</c:v>
                </c:pt>
                <c:pt idx="100">
                  <c:v>30060.244898034289</c:v>
                </c:pt>
                <c:pt idx="101">
                  <c:v>27501.635204157144</c:v>
                </c:pt>
                <c:pt idx="102">
                  <c:v>29313.996173528572</c:v>
                </c:pt>
                <c:pt idx="103">
                  <c:v>29535.807398052861</c:v>
                </c:pt>
                <c:pt idx="104">
                  <c:v>29648.868622515718</c:v>
                </c:pt>
                <c:pt idx="105">
                  <c:v>27781.850765352861</c:v>
                </c:pt>
                <c:pt idx="106">
                  <c:v>30462.821428558575</c:v>
                </c:pt>
                <c:pt idx="107">
                  <c:v>30184.68494893</c:v>
                </c:pt>
                <c:pt idx="108">
                  <c:v>29916.776785642858</c:v>
                </c:pt>
                <c:pt idx="109">
                  <c:v>29466.275510145719</c:v>
                </c:pt>
                <c:pt idx="110">
                  <c:v>29093.653061128571</c:v>
                </c:pt>
                <c:pt idx="111">
                  <c:v>28296.485969335714</c:v>
                </c:pt>
                <c:pt idx="112">
                  <c:v>32497.853316277142</c:v>
                </c:pt>
                <c:pt idx="113">
                  <c:v>30208.58801017714</c:v>
                </c:pt>
                <c:pt idx="114">
                  <c:v>31399.374999978572</c:v>
                </c:pt>
                <c:pt idx="115">
                  <c:v>32064.829081605712</c:v>
                </c:pt>
                <c:pt idx="116">
                  <c:v>32965.233418348573</c:v>
                </c:pt>
                <c:pt idx="117">
                  <c:v>31621.390306099998</c:v>
                </c:pt>
                <c:pt idx="118">
                  <c:v>29834.028061175712</c:v>
                </c:pt>
                <c:pt idx="119">
                  <c:v>26729.650510172854</c:v>
                </c:pt>
                <c:pt idx="120">
                  <c:v>24658.062499962856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341-49A2-AE60-A2090886A58B}"/>
            </c:ext>
          </c:extLst>
        </c:ser>
        <c:ser>
          <c:idx val="3"/>
          <c:order val="4"/>
          <c:tx>
            <c:strRef>
              <c:f>NWP!$AP$4</c:f>
              <c:strCache>
                <c:ptCount val="1"/>
                <c:pt idx="0">
                  <c:v>RN NWP - 7 Day Average (PC Annual Broker)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NWP!$AP$5:$AP$125</c:f>
              <c:numCache>
                <c:formatCode>#,##0</c:formatCode>
                <c:ptCount val="121"/>
                <c:pt idx="6">
                  <c:v>11130.202806114286</c:v>
                </c:pt>
                <c:pt idx="7">
                  <c:v>10510.072704074288</c:v>
                </c:pt>
                <c:pt idx="8">
                  <c:v>10498.11479590857</c:v>
                </c:pt>
                <c:pt idx="9">
                  <c:v>10501.566326515715</c:v>
                </c:pt>
                <c:pt idx="10">
                  <c:v>8535.8979591742864</c:v>
                </c:pt>
                <c:pt idx="11">
                  <c:v>8608.6033163242864</c:v>
                </c:pt>
                <c:pt idx="12">
                  <c:v>8713.3992346771429</c:v>
                </c:pt>
                <c:pt idx="13">
                  <c:v>9089.3176020342853</c:v>
                </c:pt>
                <c:pt idx="14">
                  <c:v>11438.928571425713</c:v>
                </c:pt>
                <c:pt idx="15">
                  <c:v>11756.539540818572</c:v>
                </c:pt>
                <c:pt idx="16">
                  <c:v>11765.825255104286</c:v>
                </c:pt>
                <c:pt idx="17">
                  <c:v>12715.605867349999</c:v>
                </c:pt>
                <c:pt idx="18">
                  <c:v>12569.371173467143</c:v>
                </c:pt>
                <c:pt idx="19">
                  <c:v>12486.609693891431</c:v>
                </c:pt>
                <c:pt idx="20">
                  <c:v>12721.730867357142</c:v>
                </c:pt>
                <c:pt idx="21">
                  <c:v>11379.330357159999</c:v>
                </c:pt>
                <c:pt idx="22">
                  <c:v>12384.058673487145</c:v>
                </c:pt>
                <c:pt idx="23">
                  <c:v>12205.322704100001</c:v>
                </c:pt>
                <c:pt idx="24">
                  <c:v>12588.991071442857</c:v>
                </c:pt>
                <c:pt idx="25">
                  <c:v>13402.042091841427</c:v>
                </c:pt>
                <c:pt idx="26">
                  <c:v>14436.637755115711</c:v>
                </c:pt>
                <c:pt idx="27">
                  <c:v>14498.457908175713</c:v>
                </c:pt>
                <c:pt idx="28">
                  <c:v>14931.947704084287</c:v>
                </c:pt>
                <c:pt idx="29">
                  <c:v>15257.654336722857</c:v>
                </c:pt>
                <c:pt idx="30">
                  <c:v>14691.980867314285</c:v>
                </c:pt>
                <c:pt idx="31">
                  <c:v>14363.510204045713</c:v>
                </c:pt>
                <c:pt idx="32">
                  <c:v>13651.969387721427</c:v>
                </c:pt>
                <c:pt idx="33">
                  <c:v>13035.257653032857</c:v>
                </c:pt>
                <c:pt idx="34">
                  <c:v>13382.54464282857</c:v>
                </c:pt>
                <c:pt idx="35">
                  <c:v>12235.566326502856</c:v>
                </c:pt>
                <c:pt idx="36">
                  <c:v>10692.383928555713</c:v>
                </c:pt>
                <c:pt idx="37">
                  <c:v>11298.082908151428</c:v>
                </c:pt>
                <c:pt idx="38">
                  <c:v>11262.881377548572</c:v>
                </c:pt>
                <c:pt idx="39">
                  <c:v>12686.225765290001</c:v>
                </c:pt>
                <c:pt idx="40">
                  <c:v>11646.246173435715</c:v>
                </c:pt>
                <c:pt idx="41">
                  <c:v>12385.755102004285</c:v>
                </c:pt>
                <c:pt idx="42">
                  <c:v>13339.354591801428</c:v>
                </c:pt>
                <c:pt idx="43">
                  <c:v>14623.19770405143</c:v>
                </c:pt>
                <c:pt idx="44">
                  <c:v>15597.53316323857</c:v>
                </c:pt>
                <c:pt idx="45">
                  <c:v>18237.992346897143</c:v>
                </c:pt>
                <c:pt idx="46">
                  <c:v>17748.501275478571</c:v>
                </c:pt>
                <c:pt idx="47">
                  <c:v>18461.801020375715</c:v>
                </c:pt>
                <c:pt idx="48">
                  <c:v>17701.886479550001</c:v>
                </c:pt>
                <c:pt idx="49">
                  <c:v>17320.404336702857</c:v>
                </c:pt>
                <c:pt idx="50">
                  <c:v>19575.326530575716</c:v>
                </c:pt>
                <c:pt idx="51">
                  <c:v>19284.96428570143</c:v>
                </c:pt>
                <c:pt idx="52">
                  <c:v>17854.415816315715</c:v>
                </c:pt>
                <c:pt idx="53">
                  <c:v>17661.76403060857</c:v>
                </c:pt>
                <c:pt idx="54">
                  <c:v>17719.072704092854</c:v>
                </c:pt>
                <c:pt idx="55">
                  <c:v>17474.774234714285</c:v>
                </c:pt>
                <c:pt idx="56">
                  <c:v>18247.096938778566</c:v>
                </c:pt>
                <c:pt idx="57">
                  <c:v>15281.220663269998</c:v>
                </c:pt>
                <c:pt idx="58">
                  <c:v>13617.90051018857</c:v>
                </c:pt>
                <c:pt idx="59">
                  <c:v>12295.85841836</c:v>
                </c:pt>
                <c:pt idx="60">
                  <c:v>13114.507653064285</c:v>
                </c:pt>
                <c:pt idx="61">
                  <c:v>13409.261479587145</c:v>
                </c:pt>
                <c:pt idx="62">
                  <c:v>12720.313775515717</c:v>
                </c:pt>
                <c:pt idx="63">
                  <c:v>11463.792091845715</c:v>
                </c:pt>
                <c:pt idx="64">
                  <c:v>10922.668367348571</c:v>
                </c:pt>
                <c:pt idx="65">
                  <c:v>11388.528061232855</c:v>
                </c:pt>
                <c:pt idx="66">
                  <c:v>11172.62882653857</c:v>
                </c:pt>
                <c:pt idx="67">
                  <c:v>9416.2806122442853</c:v>
                </c:pt>
                <c:pt idx="68">
                  <c:v>9913.6441326500008</c:v>
                </c:pt>
                <c:pt idx="69">
                  <c:v>10072.460459181428</c:v>
                </c:pt>
                <c:pt idx="70">
                  <c:v>9976.1033163299999</c:v>
                </c:pt>
                <c:pt idx="71">
                  <c:v>9926.2142857157141</c:v>
                </c:pt>
                <c:pt idx="72">
                  <c:v>10244.293367330001</c:v>
                </c:pt>
                <c:pt idx="73">
                  <c:v>10839.595663257143</c:v>
                </c:pt>
                <c:pt idx="74">
                  <c:v>11903.033163255715</c:v>
                </c:pt>
                <c:pt idx="75">
                  <c:v>12181.940050995714</c:v>
                </c:pt>
                <c:pt idx="76">
                  <c:v>12450.196428545712</c:v>
                </c:pt>
                <c:pt idx="77">
                  <c:v>13053.015306094285</c:v>
                </c:pt>
                <c:pt idx="78">
                  <c:v>13844.97704078857</c:v>
                </c:pt>
                <c:pt idx="79">
                  <c:v>14104.159438745713</c:v>
                </c:pt>
                <c:pt idx="80">
                  <c:v>13611.692602007142</c:v>
                </c:pt>
                <c:pt idx="81">
                  <c:v>13845.530612209999</c:v>
                </c:pt>
                <c:pt idx="82">
                  <c:v>12947.304846924284</c:v>
                </c:pt>
                <c:pt idx="83">
                  <c:v>12753.306122439999</c:v>
                </c:pt>
                <c:pt idx="84">
                  <c:v>12106.195153054285</c:v>
                </c:pt>
                <c:pt idx="85">
                  <c:v>11082.913265308571</c:v>
                </c:pt>
                <c:pt idx="86">
                  <c:v>10211.292091848571</c:v>
                </c:pt>
                <c:pt idx="87">
                  <c:v>10502.650510202857</c:v>
                </c:pt>
                <c:pt idx="88">
                  <c:v>10279.896683675715</c:v>
                </c:pt>
                <c:pt idx="89">
                  <c:v>9446.4846938771425</c:v>
                </c:pt>
                <c:pt idx="90">
                  <c:v>9685.2461734585704</c:v>
                </c:pt>
                <c:pt idx="91">
                  <c:v>10472.352040822856</c:v>
                </c:pt>
                <c:pt idx="92">
                  <c:v>11081.070153072857</c:v>
                </c:pt>
                <c:pt idx="93">
                  <c:v>10952.806122461427</c:v>
                </c:pt>
                <c:pt idx="94">
                  <c:v>11384.734693905713</c:v>
                </c:pt>
                <c:pt idx="95">
                  <c:v>10990.559948988574</c:v>
                </c:pt>
                <c:pt idx="96">
                  <c:v>10870.081632652857</c:v>
                </c:pt>
                <c:pt idx="97">
                  <c:v>10244.27678572</c:v>
                </c:pt>
                <c:pt idx="98">
                  <c:v>8954.8622448857132</c:v>
                </c:pt>
                <c:pt idx="99">
                  <c:v>9541.9897959014288</c:v>
                </c:pt>
                <c:pt idx="100">
                  <c:v>9970.5395408028562</c:v>
                </c:pt>
                <c:pt idx="101">
                  <c:v>9277.3660714300004</c:v>
                </c:pt>
                <c:pt idx="102">
                  <c:v>9871.6326530828574</c:v>
                </c:pt>
                <c:pt idx="103">
                  <c:v>10284.579081651429</c:v>
                </c:pt>
                <c:pt idx="104">
                  <c:v>10359.632653075712</c:v>
                </c:pt>
                <c:pt idx="105">
                  <c:v>12214.908163278571</c:v>
                </c:pt>
                <c:pt idx="106">
                  <c:v>13162.492346957142</c:v>
                </c:pt>
                <c:pt idx="107">
                  <c:v>13694.539540815716</c:v>
                </c:pt>
                <c:pt idx="108">
                  <c:v>14804.346938748573</c:v>
                </c:pt>
                <c:pt idx="109">
                  <c:v>14544.399234667146</c:v>
                </c:pt>
                <c:pt idx="110">
                  <c:v>14177.155612228571</c:v>
                </c:pt>
                <c:pt idx="111">
                  <c:v>14093.901785698572</c:v>
                </c:pt>
                <c:pt idx="112">
                  <c:v>12821.021683652856</c:v>
                </c:pt>
                <c:pt idx="113">
                  <c:v>11972.517857121429</c:v>
                </c:pt>
                <c:pt idx="114">
                  <c:v>11672.628826511429</c:v>
                </c:pt>
                <c:pt idx="115">
                  <c:v>10644.499999994285</c:v>
                </c:pt>
                <c:pt idx="116">
                  <c:v>9518.4323979514284</c:v>
                </c:pt>
                <c:pt idx="117">
                  <c:v>10263.278061218571</c:v>
                </c:pt>
                <c:pt idx="118">
                  <c:v>10375.095663255712</c:v>
                </c:pt>
                <c:pt idx="119">
                  <c:v>10407.093112242857</c:v>
                </c:pt>
                <c:pt idx="120">
                  <c:v>10380.744897948573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341-49A2-AE60-A2090886A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NWP!$AN$4</c:f>
              <c:strCache>
                <c:ptCount val="1"/>
                <c:pt idx="0">
                  <c:v>NB Average NWP - 7 Day Average (PC Annual Broker)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NWP!$AN$5:$AN$125</c:f>
              <c:numCache>
                <c:formatCode>#,##0</c:formatCode>
                <c:ptCount val="121"/>
                <c:pt idx="6">
                  <c:v>1092.9585687762544</c:v>
                </c:pt>
                <c:pt idx="7">
                  <c:v>1067.6365800895587</c:v>
                </c:pt>
                <c:pt idx="8">
                  <c:v>1086.1262463461737</c:v>
                </c:pt>
                <c:pt idx="9">
                  <c:v>1098.1417517683551</c:v>
                </c:pt>
                <c:pt idx="10">
                  <c:v>1101.2773581620913</c:v>
                </c:pt>
                <c:pt idx="11">
                  <c:v>1127.9788568863082</c:v>
                </c:pt>
                <c:pt idx="12">
                  <c:v>1099.9285653410193</c:v>
                </c:pt>
                <c:pt idx="13">
                  <c:v>1085.3886981437588</c:v>
                </c:pt>
                <c:pt idx="14">
                  <c:v>1099.0278414301417</c:v>
                </c:pt>
                <c:pt idx="15">
                  <c:v>1131.6135408904515</c:v>
                </c:pt>
                <c:pt idx="16">
                  <c:v>1130.0681554619312</c:v>
                </c:pt>
                <c:pt idx="17">
                  <c:v>1099.5740856969494</c:v>
                </c:pt>
                <c:pt idx="18">
                  <c:v>1073.0314411399256</c:v>
                </c:pt>
                <c:pt idx="19">
                  <c:v>1104.8098576839154</c:v>
                </c:pt>
                <c:pt idx="20">
                  <c:v>1115.8323257616696</c:v>
                </c:pt>
                <c:pt idx="21">
                  <c:v>1184.744125245011</c:v>
                </c:pt>
                <c:pt idx="22">
                  <c:v>1141.5408511188984</c:v>
                </c:pt>
                <c:pt idx="23">
                  <c:v>1172.7851118253545</c:v>
                </c:pt>
                <c:pt idx="24">
                  <c:v>1208.7791944723226</c:v>
                </c:pt>
                <c:pt idx="25">
                  <c:v>1241.9841158148108</c:v>
                </c:pt>
                <c:pt idx="26">
                  <c:v>1268.7193198972575</c:v>
                </c:pt>
                <c:pt idx="27">
                  <c:v>1255.9058995011208</c:v>
                </c:pt>
                <c:pt idx="28">
                  <c:v>1214.0565325311507</c:v>
                </c:pt>
                <c:pt idx="29">
                  <c:v>1218.0118517301992</c:v>
                </c:pt>
                <c:pt idx="30">
                  <c:v>1215.2221986915308</c:v>
                </c:pt>
                <c:pt idx="31">
                  <c:v>1206.8216884886738</c:v>
                </c:pt>
                <c:pt idx="32">
                  <c:v>1231.7657775876391</c:v>
                </c:pt>
                <c:pt idx="33">
                  <c:v>1193.7012732154885</c:v>
                </c:pt>
                <c:pt idx="34">
                  <c:v>1248.2780864700014</c:v>
                </c:pt>
                <c:pt idx="35">
                  <c:v>1242.833882010543</c:v>
                </c:pt>
                <c:pt idx="36">
                  <c:v>1256.1772860220021</c:v>
                </c:pt>
                <c:pt idx="37">
                  <c:v>1247.0609643857572</c:v>
                </c:pt>
                <c:pt idx="38">
                  <c:v>1234.7910050811404</c:v>
                </c:pt>
                <c:pt idx="39">
                  <c:v>1212.5158900587817</c:v>
                </c:pt>
                <c:pt idx="40">
                  <c:v>1260.9386533594875</c:v>
                </c:pt>
                <c:pt idx="41">
                  <c:v>1239.2048194835459</c:v>
                </c:pt>
                <c:pt idx="42">
                  <c:v>1231.4259419325172</c:v>
                </c:pt>
                <c:pt idx="43">
                  <c:v>1234.9679146284925</c:v>
                </c:pt>
                <c:pt idx="44">
                  <c:v>1217.1068388304834</c:v>
                </c:pt>
                <c:pt idx="45">
                  <c:v>1220.2598448344781</c:v>
                </c:pt>
                <c:pt idx="46">
                  <c:v>1214.2666881252685</c:v>
                </c:pt>
                <c:pt idx="47">
                  <c:v>1181.1329189929254</c:v>
                </c:pt>
                <c:pt idx="48">
                  <c:v>1152.6579402514255</c:v>
                </c:pt>
                <c:pt idx="49">
                  <c:v>1162.4677244771933</c:v>
                </c:pt>
                <c:pt idx="50">
                  <c:v>1137.0741045702539</c:v>
                </c:pt>
                <c:pt idx="51">
                  <c:v>1171.4655073377253</c:v>
                </c:pt>
                <c:pt idx="52">
                  <c:v>1161.7813822525679</c:v>
                </c:pt>
                <c:pt idx="53">
                  <c:v>1174.4890212465423</c:v>
                </c:pt>
                <c:pt idx="54">
                  <c:v>1189.3222482870256</c:v>
                </c:pt>
                <c:pt idx="55">
                  <c:v>1240.3733324710254</c:v>
                </c:pt>
                <c:pt idx="56">
                  <c:v>1266.4326879832972</c:v>
                </c:pt>
                <c:pt idx="57">
                  <c:v>1261.6032029329542</c:v>
                </c:pt>
                <c:pt idx="58">
                  <c:v>1254.5226757217638</c:v>
                </c:pt>
                <c:pt idx="59">
                  <c:v>1269.8289906571588</c:v>
                </c:pt>
                <c:pt idx="60">
                  <c:v>1244.1902326096947</c:v>
                </c:pt>
                <c:pt idx="61">
                  <c:v>1209.6619634221734</c:v>
                </c:pt>
                <c:pt idx="62">
                  <c:v>1227.1922567901893</c:v>
                </c:pt>
                <c:pt idx="63">
                  <c:v>1201.3297922220067</c:v>
                </c:pt>
                <c:pt idx="64">
                  <c:v>1208.6699707938722</c:v>
                </c:pt>
                <c:pt idx="65">
                  <c:v>1208.5990910776384</c:v>
                </c:pt>
                <c:pt idx="66">
                  <c:v>1239.7126058164863</c:v>
                </c:pt>
                <c:pt idx="67">
                  <c:v>1232.0803224687654</c:v>
                </c:pt>
                <c:pt idx="68">
                  <c:v>1263.4225159765397</c:v>
                </c:pt>
                <c:pt idx="69">
                  <c:v>1219.7511299222383</c:v>
                </c:pt>
                <c:pt idx="70">
                  <c:v>1218.6322863847811</c:v>
                </c:pt>
                <c:pt idx="71">
                  <c:v>1248.8672298175968</c:v>
                </c:pt>
                <c:pt idx="72">
                  <c:v>1230.1541202232386</c:v>
                </c:pt>
                <c:pt idx="73">
                  <c:v>1225.1223401770196</c:v>
                </c:pt>
                <c:pt idx="74">
                  <c:v>1251.9347551425951</c:v>
                </c:pt>
                <c:pt idx="75">
                  <c:v>1230.3175375634414</c:v>
                </c:pt>
                <c:pt idx="76">
                  <c:v>1203.3990851803937</c:v>
                </c:pt>
                <c:pt idx="77">
                  <c:v>1223.5065720809359</c:v>
                </c:pt>
                <c:pt idx="78">
                  <c:v>1200.5998174233423</c:v>
                </c:pt>
                <c:pt idx="79">
                  <c:v>1211.7893173533243</c:v>
                </c:pt>
                <c:pt idx="80">
                  <c:v>1209.3573785779804</c:v>
                </c:pt>
                <c:pt idx="81">
                  <c:v>1219.8590792585517</c:v>
                </c:pt>
                <c:pt idx="82">
                  <c:v>1193.7223950843177</c:v>
                </c:pt>
                <c:pt idx="83">
                  <c:v>1222.5815483900794</c:v>
                </c:pt>
                <c:pt idx="84">
                  <c:v>1249.6140672154872</c:v>
                </c:pt>
                <c:pt idx="85">
                  <c:v>1255.588378439903</c:v>
                </c:pt>
                <c:pt idx="86">
                  <c:v>1290.6034275679351</c:v>
                </c:pt>
                <c:pt idx="87">
                  <c:v>1265.3670861563435</c:v>
                </c:pt>
                <c:pt idx="88">
                  <c:v>1262.7478046942008</c:v>
                </c:pt>
                <c:pt idx="89">
                  <c:v>1289.3007710728743</c:v>
                </c:pt>
                <c:pt idx="90">
                  <c:v>1279.3069386797999</c:v>
                </c:pt>
                <c:pt idx="91">
                  <c:v>1224.1200902167191</c:v>
                </c:pt>
                <c:pt idx="92">
                  <c:v>1217.3881611189447</c:v>
                </c:pt>
                <c:pt idx="93">
                  <c:v>1172.7245194962163</c:v>
                </c:pt>
                <c:pt idx="94">
                  <c:v>1191.847487674884</c:v>
                </c:pt>
                <c:pt idx="95">
                  <c:v>1153.6477108888123</c:v>
                </c:pt>
                <c:pt idx="96">
                  <c:v>1167.5728278108479</c:v>
                </c:pt>
                <c:pt idx="97">
                  <c:v>1169.8918241985145</c:v>
                </c:pt>
                <c:pt idx="98">
                  <c:v>1193.5555252558061</c:v>
                </c:pt>
                <c:pt idx="99">
                  <c:v>1183.6516270954048</c:v>
                </c:pt>
                <c:pt idx="100">
                  <c:v>1176.6677531891271</c:v>
                </c:pt>
                <c:pt idx="101">
                  <c:v>1159.47804557616</c:v>
                </c:pt>
                <c:pt idx="102">
                  <c:v>1184.6442236395665</c:v>
                </c:pt>
                <c:pt idx="103">
                  <c:v>1156.8917257665782</c:v>
                </c:pt>
                <c:pt idx="104">
                  <c:v>1146.915619795061</c:v>
                </c:pt>
                <c:pt idx="105">
                  <c:v>1117.5556935360646</c:v>
                </c:pt>
                <c:pt idx="106">
                  <c:v>1111.0168788817978</c:v>
                </c:pt>
                <c:pt idx="107">
                  <c:v>1161.8320096196317</c:v>
                </c:pt>
                <c:pt idx="108">
                  <c:v>1153.0427222683952</c:v>
                </c:pt>
                <c:pt idx="109">
                  <c:v>1149.4133452399192</c:v>
                </c:pt>
                <c:pt idx="110">
                  <c:v>1152.054572562914</c:v>
                </c:pt>
                <c:pt idx="111">
                  <c:v>1136.3881767131249</c:v>
                </c:pt>
                <c:pt idx="112">
                  <c:v>1178.6395864881165</c:v>
                </c:pt>
                <c:pt idx="113">
                  <c:v>1255.5205097979174</c:v>
                </c:pt>
                <c:pt idx="114">
                  <c:v>1193.917936662566</c:v>
                </c:pt>
                <c:pt idx="115">
                  <c:v>1197.0969598339946</c:v>
                </c:pt>
                <c:pt idx="116">
                  <c:v>1215.2393388381388</c:v>
                </c:pt>
                <c:pt idx="117">
                  <c:v>1200.7640979081918</c:v>
                </c:pt>
                <c:pt idx="118">
                  <c:v>1195.763810916513</c:v>
                </c:pt>
                <c:pt idx="119">
                  <c:v>1173.7874910412372</c:v>
                </c:pt>
                <c:pt idx="120">
                  <c:v>1129.9094494396488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341-49A2-AE60-A2090886A58B}"/>
            </c:ext>
          </c:extLst>
        </c:ser>
        <c:ser>
          <c:idx val="6"/>
          <c:order val="5"/>
          <c:tx>
            <c:strRef>
              <c:f>NWP!$AQ$4</c:f>
              <c:strCache>
                <c:ptCount val="1"/>
                <c:pt idx="0">
                  <c:v>RN Average NWP - 7 Day Average (PC Annual Broker)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NWP!$A$5:$A$125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NWP!$AQ$5:$AQ$125</c:f>
              <c:numCache>
                <c:formatCode>#,##0</c:formatCode>
                <c:ptCount val="121"/>
                <c:pt idx="6">
                  <c:v>906.20766913760451</c:v>
                </c:pt>
                <c:pt idx="7">
                  <c:v>891.61838342306498</c:v>
                </c:pt>
                <c:pt idx="8">
                  <c:v>906.63696689778715</c:v>
                </c:pt>
                <c:pt idx="9">
                  <c:v>919.79807800869196</c:v>
                </c:pt>
                <c:pt idx="10">
                  <c:v>880.88105703367603</c:v>
                </c:pt>
                <c:pt idx="11">
                  <c:v>891.26753662653323</c:v>
                </c:pt>
                <c:pt idx="12">
                  <c:v>890.23997560132307</c:v>
                </c:pt>
                <c:pt idx="13">
                  <c:v>872.85135911705595</c:v>
                </c:pt>
                <c:pt idx="14">
                  <c:v>869.07049177088447</c:v>
                </c:pt>
                <c:pt idx="15">
                  <c:v>836.91550501717575</c:v>
                </c:pt>
                <c:pt idx="16">
                  <c:v>845.1020379637165</c:v>
                </c:pt>
                <c:pt idx="17">
                  <c:v>891.42002265785936</c:v>
                </c:pt>
                <c:pt idx="18">
                  <c:v>888.65423062605646</c:v>
                </c:pt>
                <c:pt idx="19">
                  <c:v>890.97793510874544</c:v>
                </c:pt>
                <c:pt idx="20">
                  <c:v>866.79498636074243</c:v>
                </c:pt>
                <c:pt idx="21">
                  <c:v>872.84949970506761</c:v>
                </c:pt>
                <c:pt idx="22">
                  <c:v>896.73158042199066</c:v>
                </c:pt>
                <c:pt idx="23">
                  <c:v>867.08400013983089</c:v>
                </c:pt>
                <c:pt idx="24">
                  <c:v>853.44941559146343</c:v>
                </c:pt>
                <c:pt idx="25">
                  <c:v>839.0249743855112</c:v>
                </c:pt>
                <c:pt idx="26">
                  <c:v>864.56035639588333</c:v>
                </c:pt>
                <c:pt idx="27">
                  <c:v>892.44499630944119</c:v>
                </c:pt>
                <c:pt idx="28">
                  <c:v>881.94990756812854</c:v>
                </c:pt>
                <c:pt idx="29">
                  <c:v>860.80795391104516</c:v>
                </c:pt>
                <c:pt idx="30">
                  <c:v>885.95136377356891</c:v>
                </c:pt>
                <c:pt idx="31">
                  <c:v>870.68466299957367</c:v>
                </c:pt>
                <c:pt idx="32">
                  <c:v>881.48568340753297</c:v>
                </c:pt>
                <c:pt idx="33">
                  <c:v>864.82964918965968</c:v>
                </c:pt>
                <c:pt idx="34">
                  <c:v>848.53688144155819</c:v>
                </c:pt>
                <c:pt idx="35">
                  <c:v>825.02720173628848</c:v>
                </c:pt>
                <c:pt idx="36">
                  <c:v>823.850065257138</c:v>
                </c:pt>
                <c:pt idx="37">
                  <c:v>828.31432439877494</c:v>
                </c:pt>
                <c:pt idx="38">
                  <c:v>834.9422678845898</c:v>
                </c:pt>
                <c:pt idx="39">
                  <c:v>838.69706623218633</c:v>
                </c:pt>
                <c:pt idx="40">
                  <c:v>812.07977683424326</c:v>
                </c:pt>
                <c:pt idx="41">
                  <c:v>814.93800033188211</c:v>
                </c:pt>
                <c:pt idx="42">
                  <c:v>848.35279625040596</c:v>
                </c:pt>
                <c:pt idx="43">
                  <c:v>848.4427197200813</c:v>
                </c:pt>
                <c:pt idx="44">
                  <c:v>828.29397220056069</c:v>
                </c:pt>
                <c:pt idx="45">
                  <c:v>827.42437436093189</c:v>
                </c:pt>
                <c:pt idx="46">
                  <c:v>863.74688518368816</c:v>
                </c:pt>
                <c:pt idx="47">
                  <c:v>873.17049842599204</c:v>
                </c:pt>
                <c:pt idx="48">
                  <c:v>891.31561959871829</c:v>
                </c:pt>
                <c:pt idx="49">
                  <c:v>901.68644520257112</c:v>
                </c:pt>
                <c:pt idx="50">
                  <c:v>905.57911101870093</c:v>
                </c:pt>
                <c:pt idx="51">
                  <c:v>925.43325744025788</c:v>
                </c:pt>
                <c:pt idx="52">
                  <c:v>926.13298051117465</c:v>
                </c:pt>
                <c:pt idx="53">
                  <c:v>877.37327338225077</c:v>
                </c:pt>
                <c:pt idx="54">
                  <c:v>874.42501546141625</c:v>
                </c:pt>
                <c:pt idx="55">
                  <c:v>844.42840681860946</c:v>
                </c:pt>
                <c:pt idx="56">
                  <c:v>828.54596735831547</c:v>
                </c:pt>
                <c:pt idx="57">
                  <c:v>817.13338107387005</c:v>
                </c:pt>
                <c:pt idx="58">
                  <c:v>781.8263930991252</c:v>
                </c:pt>
                <c:pt idx="59">
                  <c:v>772.65198640486119</c:v>
                </c:pt>
                <c:pt idx="60">
                  <c:v>773.44583966098367</c:v>
                </c:pt>
                <c:pt idx="61">
                  <c:v>782.08528025825581</c:v>
                </c:pt>
                <c:pt idx="62">
                  <c:v>796.93582881188797</c:v>
                </c:pt>
                <c:pt idx="63">
                  <c:v>820.36763217207056</c:v>
                </c:pt>
                <c:pt idx="64">
                  <c:v>830.68538427226929</c:v>
                </c:pt>
                <c:pt idx="65">
                  <c:v>834.19402053970964</c:v>
                </c:pt>
                <c:pt idx="66">
                  <c:v>847.54538816994773</c:v>
                </c:pt>
                <c:pt idx="67">
                  <c:v>815.46541064283031</c:v>
                </c:pt>
                <c:pt idx="68">
                  <c:v>811.13996631662417</c:v>
                </c:pt>
                <c:pt idx="69">
                  <c:v>804.18219987668192</c:v>
                </c:pt>
                <c:pt idx="70">
                  <c:v>790.41689375504927</c:v>
                </c:pt>
                <c:pt idx="71">
                  <c:v>785.88152733556865</c:v>
                </c:pt>
                <c:pt idx="72">
                  <c:v>805.76146993646159</c:v>
                </c:pt>
                <c:pt idx="73">
                  <c:v>812.97799051986817</c:v>
                </c:pt>
                <c:pt idx="74">
                  <c:v>853.24543767718967</c:v>
                </c:pt>
                <c:pt idx="75">
                  <c:v>859.21830128788554</c:v>
                </c:pt>
                <c:pt idx="76">
                  <c:v>872.34649006326435</c:v>
                </c:pt>
                <c:pt idx="77">
                  <c:v>859.61939318031307</c:v>
                </c:pt>
                <c:pt idx="78">
                  <c:v>852.92872576537115</c:v>
                </c:pt>
                <c:pt idx="79">
                  <c:v>846.7037534573825</c:v>
                </c:pt>
                <c:pt idx="80">
                  <c:v>837.23359058426161</c:v>
                </c:pt>
                <c:pt idx="81">
                  <c:v>844.58614767845199</c:v>
                </c:pt>
                <c:pt idx="82">
                  <c:v>849.35844797368998</c:v>
                </c:pt>
                <c:pt idx="83">
                  <c:v>842.98095493155802</c:v>
                </c:pt>
                <c:pt idx="84">
                  <c:v>834.16589164680522</c:v>
                </c:pt>
                <c:pt idx="85">
                  <c:v>840.68444248876017</c:v>
                </c:pt>
                <c:pt idx="86">
                  <c:v>861.15691160824895</c:v>
                </c:pt>
                <c:pt idx="87">
                  <c:v>855.15719614411705</c:v>
                </c:pt>
                <c:pt idx="88">
                  <c:v>858.16108808575086</c:v>
                </c:pt>
                <c:pt idx="89">
                  <c:v>836.83621787441746</c:v>
                </c:pt>
                <c:pt idx="90">
                  <c:v>821.42863438552581</c:v>
                </c:pt>
                <c:pt idx="91">
                  <c:v>832.00632662435214</c:v>
                </c:pt>
                <c:pt idx="92">
                  <c:v>826.70215995797116</c:v>
                </c:pt>
                <c:pt idx="93">
                  <c:v>813.87575689682831</c:v>
                </c:pt>
                <c:pt idx="94">
                  <c:v>847.101031623312</c:v>
                </c:pt>
                <c:pt idx="95">
                  <c:v>862.81766122177339</c:v>
                </c:pt>
                <c:pt idx="96">
                  <c:v>870.02084672607373</c:v>
                </c:pt>
                <c:pt idx="97">
                  <c:v>858.4709742776929</c:v>
                </c:pt>
                <c:pt idx="98">
                  <c:v>828.81914300815208</c:v>
                </c:pt>
                <c:pt idx="99">
                  <c:v>843.20246216881878</c:v>
                </c:pt>
                <c:pt idx="100">
                  <c:v>846.80473846431323</c:v>
                </c:pt>
                <c:pt idx="101">
                  <c:v>822.59053124453294</c:v>
                </c:pt>
                <c:pt idx="102">
                  <c:v>787.13669137739009</c:v>
                </c:pt>
                <c:pt idx="103">
                  <c:v>778.33842367283592</c:v>
                </c:pt>
                <c:pt idx="104">
                  <c:v>769.50766261795491</c:v>
                </c:pt>
                <c:pt idx="105">
                  <c:v>782.30563919493522</c:v>
                </c:pt>
                <c:pt idx="106">
                  <c:v>790.84016654773302</c:v>
                </c:pt>
                <c:pt idx="107">
                  <c:v>777.52402075644898</c:v>
                </c:pt>
                <c:pt idx="108">
                  <c:v>799.58838618778839</c:v>
                </c:pt>
                <c:pt idx="109">
                  <c:v>797.48105825664538</c:v>
                </c:pt>
                <c:pt idx="110">
                  <c:v>801.38216572404906</c:v>
                </c:pt>
                <c:pt idx="111">
                  <c:v>809.39290126835851</c:v>
                </c:pt>
                <c:pt idx="112">
                  <c:v>842.32474429693934</c:v>
                </c:pt>
                <c:pt idx="113">
                  <c:v>832.48957322196111</c:v>
                </c:pt>
                <c:pt idx="114">
                  <c:v>828.67565160069182</c:v>
                </c:pt>
                <c:pt idx="115">
                  <c:v>783.78742431550643</c:v>
                </c:pt>
                <c:pt idx="116">
                  <c:v>764.20183758069686</c:v>
                </c:pt>
                <c:pt idx="117">
                  <c:v>797.08395538327352</c:v>
                </c:pt>
                <c:pt idx="118">
                  <c:v>833.48398727063056</c:v>
                </c:pt>
                <c:pt idx="119">
                  <c:v>807.44843495550583</c:v>
                </c:pt>
                <c:pt idx="120">
                  <c:v>784.9999136129037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C341-49A2-AE60-A2090886A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NWP Distribution - Overall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'Premium Distributions (NB+REN)'!$A$14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'Premium Distributions (NB+REN)'!$B$14:$V$14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0-F994-4F87-8990-76E14BFD04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922736"/>
        <c:axId val="779297536"/>
      </c:barChart>
      <c:catAx>
        <c:axId val="95922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97536"/>
        <c:crosses val="autoZero"/>
        <c:auto val="1"/>
        <c:lblAlgn val="ctr"/>
        <c:lblOffset val="100"/>
        <c:noMultiLvlLbl val="0"/>
      </c:catAx>
      <c:valAx>
        <c:axId val="7792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</a:t>
            </a:r>
            <a:r>
              <a:rPr lang="en-US" baseline="0"/>
              <a:t> % Distribution - Overall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'Premium Distributions (NB+REN)'!$A$14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'Premium Distributions (NB+REN)'!$B$14:$V$14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0-80B3-4607-B36C-2CBF0D0C3F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922736"/>
        <c:axId val="779297536"/>
      </c:barChart>
      <c:catAx>
        <c:axId val="95922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97536"/>
        <c:crosses val="autoZero"/>
        <c:auto val="1"/>
        <c:lblAlgn val="ctr"/>
        <c:lblOffset val="100"/>
        <c:noMultiLvlLbl val="0"/>
      </c:catAx>
      <c:valAx>
        <c:axId val="7792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NWP Distribution - Overall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'Premium Distributions (NB+REN)'!$A$14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'Premium Distributions (NB+REN)'!$B$14:$V$14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0-016A-4465-B8DE-28CF4E14D1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922736"/>
        <c:axId val="779297536"/>
      </c:barChart>
      <c:catAx>
        <c:axId val="95922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97536"/>
        <c:crosses val="autoZero"/>
        <c:auto val="1"/>
        <c:lblAlgn val="ctr"/>
        <c:lblOffset val="100"/>
        <c:noMultiLvlLbl val="0"/>
      </c:catAx>
      <c:valAx>
        <c:axId val="7792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</a:t>
            </a:r>
            <a:r>
              <a:rPr lang="en-US" baseline="0"/>
              <a:t> % Distribution - Overall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'Premium Distributions (NB+REN)'!$A$14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'Premium Distributions (NB+REN)'!$B$14:$V$14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0-9D28-48F5-AC5E-E9F7C1751D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922736"/>
        <c:axId val="779297536"/>
      </c:barChart>
      <c:catAx>
        <c:axId val="95922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97536"/>
        <c:crosses val="autoZero"/>
        <c:auto val="1"/>
        <c:lblAlgn val="ctr"/>
        <c:lblOffset val="100"/>
        <c:noMultiLvlLbl val="0"/>
      </c:catAx>
      <c:valAx>
        <c:axId val="7792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'Prem Dist Graph Data'!$D$8</c:f>
              <c:strCache>
                <c:ptCount val="1"/>
                <c:pt idx="0">
                  <c:v>Veh Yrs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'Prem Dist Graph Data'!$C$9:$C$110</c:f>
              <c:numCache>
                <c:formatCode>#,##0</c:formatCode>
                <c:ptCount val="102"/>
                <c:pt idx="0">
                  <c:v>2800.5178571000001</c:v>
                </c:pt>
                <c:pt idx="1">
                  <c:v>3240.2755356716002</c:v>
                </c:pt>
                <c:pt idx="2">
                  <c:v>3680.0332142432003</c:v>
                </c:pt>
                <c:pt idx="3">
                  <c:v>4119.7908928147999</c:v>
                </c:pt>
                <c:pt idx="4">
                  <c:v>4559.5485713864</c:v>
                </c:pt>
                <c:pt idx="5">
                  <c:v>4999.3062499580001</c:v>
                </c:pt>
                <c:pt idx="6">
                  <c:v>5439.0639285296002</c:v>
                </c:pt>
                <c:pt idx="7">
                  <c:v>5878.8216071012002</c:v>
                </c:pt>
                <c:pt idx="8">
                  <c:v>6318.5792856728003</c:v>
                </c:pt>
                <c:pt idx="9">
                  <c:v>6758.3369642444004</c:v>
                </c:pt>
                <c:pt idx="10">
                  <c:v>7198.0946428160005</c:v>
                </c:pt>
                <c:pt idx="11">
                  <c:v>7637.8523213876006</c:v>
                </c:pt>
                <c:pt idx="12">
                  <c:v>8077.6099999592006</c:v>
                </c:pt>
                <c:pt idx="13">
                  <c:v>8517.3676785307998</c:v>
                </c:pt>
                <c:pt idx="14">
                  <c:v>8957.125357102399</c:v>
                </c:pt>
                <c:pt idx="15">
                  <c:v>9396.8830356739982</c:v>
                </c:pt>
                <c:pt idx="16">
                  <c:v>9836.6407142455973</c:v>
                </c:pt>
                <c:pt idx="17">
                  <c:v>10276.398392817197</c:v>
                </c:pt>
                <c:pt idx="18">
                  <c:v>10716.156071388796</c:v>
                </c:pt>
                <c:pt idx="19">
                  <c:v>11155.913749960395</c:v>
                </c:pt>
                <c:pt idx="20">
                  <c:v>11595.671428531994</c:v>
                </c:pt>
                <c:pt idx="21">
                  <c:v>12035.429107103593</c:v>
                </c:pt>
                <c:pt idx="22">
                  <c:v>12475.186785675192</c:v>
                </c:pt>
                <c:pt idx="23">
                  <c:v>12914.944464246792</c:v>
                </c:pt>
                <c:pt idx="24">
                  <c:v>13354.702142818391</c:v>
                </c:pt>
                <c:pt idx="25">
                  <c:v>13794.45982138999</c:v>
                </c:pt>
                <c:pt idx="26">
                  <c:v>14234.217499961589</c:v>
                </c:pt>
                <c:pt idx="27">
                  <c:v>14673.975178533188</c:v>
                </c:pt>
                <c:pt idx="28">
                  <c:v>15113.732857104787</c:v>
                </c:pt>
                <c:pt idx="29">
                  <c:v>15553.490535676387</c:v>
                </c:pt>
                <c:pt idx="30">
                  <c:v>15993.248214247986</c:v>
                </c:pt>
                <c:pt idx="31">
                  <c:v>16433.005892819587</c:v>
                </c:pt>
                <c:pt idx="32">
                  <c:v>16872.763571391188</c:v>
                </c:pt>
                <c:pt idx="33">
                  <c:v>17312.521249962789</c:v>
                </c:pt>
                <c:pt idx="34">
                  <c:v>17752.27892853439</c:v>
                </c:pt>
                <c:pt idx="35">
                  <c:v>18192.036607105991</c:v>
                </c:pt>
                <c:pt idx="36">
                  <c:v>18631.794285677592</c:v>
                </c:pt>
                <c:pt idx="37">
                  <c:v>19071.551964249193</c:v>
                </c:pt>
                <c:pt idx="38">
                  <c:v>19511.309642820794</c:v>
                </c:pt>
                <c:pt idx="39">
                  <c:v>19951.067321392395</c:v>
                </c:pt>
                <c:pt idx="40">
                  <c:v>20390.824999963996</c:v>
                </c:pt>
                <c:pt idx="41">
                  <c:v>20830.582678535597</c:v>
                </c:pt>
                <c:pt idx="42">
                  <c:v>21270.340357107198</c:v>
                </c:pt>
                <c:pt idx="43">
                  <c:v>21710.098035678799</c:v>
                </c:pt>
                <c:pt idx="44">
                  <c:v>22149.8557142504</c:v>
                </c:pt>
                <c:pt idx="45">
                  <c:v>22589.613392822001</c:v>
                </c:pt>
                <c:pt idx="46">
                  <c:v>23029.371071393602</c:v>
                </c:pt>
                <c:pt idx="47">
                  <c:v>23469.128749965203</c:v>
                </c:pt>
                <c:pt idx="48">
                  <c:v>23908.886428536804</c:v>
                </c:pt>
                <c:pt idx="49">
                  <c:v>24348.644107108405</c:v>
                </c:pt>
                <c:pt idx="50">
                  <c:v>24788.401785680006</c:v>
                </c:pt>
                <c:pt idx="51">
                  <c:v>25228.159464251607</c:v>
                </c:pt>
                <c:pt idx="52">
                  <c:v>25667.917142823208</c:v>
                </c:pt>
                <c:pt idx="53">
                  <c:v>26107.674821394809</c:v>
                </c:pt>
                <c:pt idx="54">
                  <c:v>26547.43249996641</c:v>
                </c:pt>
                <c:pt idx="55">
                  <c:v>26987.190178538011</c:v>
                </c:pt>
                <c:pt idx="56">
                  <c:v>27426.947857109612</c:v>
                </c:pt>
                <c:pt idx="57">
                  <c:v>27866.705535681212</c:v>
                </c:pt>
                <c:pt idx="58">
                  <c:v>28306.463214252813</c:v>
                </c:pt>
                <c:pt idx="59">
                  <c:v>28746.220892824414</c:v>
                </c:pt>
                <c:pt idx="60">
                  <c:v>29185.978571396015</c:v>
                </c:pt>
                <c:pt idx="61">
                  <c:v>29625.736249967616</c:v>
                </c:pt>
                <c:pt idx="62">
                  <c:v>30065.493928539217</c:v>
                </c:pt>
                <c:pt idx="63">
                  <c:v>30505.251607110818</c:v>
                </c:pt>
                <c:pt idx="64">
                  <c:v>30945.009285682419</c:v>
                </c:pt>
                <c:pt idx="65">
                  <c:v>31384.76696425402</c:v>
                </c:pt>
                <c:pt idx="66">
                  <c:v>31824.524642825621</c:v>
                </c:pt>
                <c:pt idx="67">
                  <c:v>32264.282321397222</c:v>
                </c:pt>
                <c:pt idx="68">
                  <c:v>32704.039999968823</c:v>
                </c:pt>
                <c:pt idx="69">
                  <c:v>33143.797678540424</c:v>
                </c:pt>
                <c:pt idx="70">
                  <c:v>33583.555357112025</c:v>
                </c:pt>
                <c:pt idx="71">
                  <c:v>34023.313035683626</c:v>
                </c:pt>
                <c:pt idx="72">
                  <c:v>34463.070714255227</c:v>
                </c:pt>
                <c:pt idx="73">
                  <c:v>34902.828392826828</c:v>
                </c:pt>
                <c:pt idx="74">
                  <c:v>35342.586071398429</c:v>
                </c:pt>
                <c:pt idx="75">
                  <c:v>35782.34374997003</c:v>
                </c:pt>
                <c:pt idx="76">
                  <c:v>36222.101428541631</c:v>
                </c:pt>
                <c:pt idx="77">
                  <c:v>36661.859107113232</c:v>
                </c:pt>
                <c:pt idx="78">
                  <c:v>37101.616785684833</c:v>
                </c:pt>
                <c:pt idx="79">
                  <c:v>37541.374464256434</c:v>
                </c:pt>
                <c:pt idx="80">
                  <c:v>37981.132142828035</c:v>
                </c:pt>
                <c:pt idx="81">
                  <c:v>38420.889821399636</c:v>
                </c:pt>
                <c:pt idx="82">
                  <c:v>38860.647499971237</c:v>
                </c:pt>
                <c:pt idx="83">
                  <c:v>39300.405178542838</c:v>
                </c:pt>
                <c:pt idx="84">
                  <c:v>39740.162857114439</c:v>
                </c:pt>
                <c:pt idx="85">
                  <c:v>40179.92053568604</c:v>
                </c:pt>
                <c:pt idx="86">
                  <c:v>40619.678214257641</c:v>
                </c:pt>
                <c:pt idx="87">
                  <c:v>41059.435892829242</c:v>
                </c:pt>
                <c:pt idx="88">
                  <c:v>41499.193571400843</c:v>
                </c:pt>
                <c:pt idx="89">
                  <c:v>41938.951249972444</c:v>
                </c:pt>
                <c:pt idx="90">
                  <c:v>42378.708928544045</c:v>
                </c:pt>
                <c:pt idx="91">
                  <c:v>42818.466607115646</c:v>
                </c:pt>
                <c:pt idx="92">
                  <c:v>43258.224285687247</c:v>
                </c:pt>
                <c:pt idx="93">
                  <c:v>43697.981964258848</c:v>
                </c:pt>
                <c:pt idx="94">
                  <c:v>44137.739642830449</c:v>
                </c:pt>
                <c:pt idx="95">
                  <c:v>44577.49732140205</c:v>
                </c:pt>
                <c:pt idx="96">
                  <c:v>45017.254999973651</c:v>
                </c:pt>
                <c:pt idx="97">
                  <c:v>45457.012678545252</c:v>
                </c:pt>
                <c:pt idx="98">
                  <c:v>45896.770357116853</c:v>
                </c:pt>
                <c:pt idx="99">
                  <c:v>46336.528035688454</c:v>
                </c:pt>
                <c:pt idx="100">
                  <c:v>46776.285714260055</c:v>
                </c:pt>
                <c:pt idx="101">
                  <c:v>47216.043392831656</c:v>
                </c:pt>
              </c:numCache>
            </c:numRef>
          </c:cat>
          <c:val>
            <c:numRef>
              <c:f>'Prem Dist Graph Data'!$D$9:$D$110</c:f>
              <c:numCache>
                <c:formatCode>0.00</c:formatCode>
                <c:ptCount val="10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42</c:v>
                </c:pt>
                <c:pt idx="76">
                  <c:v>39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38</c:v>
                </c:pt>
                <c:pt idx="97">
                  <c:v>0</c:v>
                </c:pt>
                <c:pt idx="98">
                  <c:v>0</c:v>
                </c:pt>
                <c:pt idx="99">
                  <c:v>40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F3-4441-9737-B20E7E8C9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955167"/>
        <c:axId val="334405455"/>
      </c:barChart>
      <c:catAx>
        <c:axId val="770955167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05455"/>
        <c:crosses val="autoZero"/>
        <c:auto val="1"/>
        <c:lblAlgn val="ctr"/>
        <c:lblOffset val="100"/>
        <c:noMultiLvlLbl val="0"/>
      </c:catAx>
      <c:valAx>
        <c:axId val="33440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5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Proposer</a:t>
            </a:r>
            <a:r>
              <a:rPr lang="en-GB" b="1" baseline="0"/>
              <a:t> Age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Data'!$B$4</c:f>
              <c:strCache>
                <c:ptCount val="1"/>
                <c:pt idx="0">
                  <c:v>Average Proposer Age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Data'!$B$5:$B$125</c:f>
              <c:numCache>
                <c:formatCode>#,##0</c:formatCode>
                <c:ptCount val="121"/>
                <c:pt idx="0">
                  <c:v>37.889849601755238</c:v>
                </c:pt>
                <c:pt idx="1">
                  <c:v>39.297091813117994</c:v>
                </c:pt>
                <c:pt idx="2">
                  <c:v>38.872817756298808</c:v>
                </c:pt>
                <c:pt idx="3">
                  <c:v>39.634520380256475</c:v>
                </c:pt>
                <c:pt idx="4">
                  <c:v>39.719980421030328</c:v>
                </c:pt>
                <c:pt idx="5">
                  <c:v>39.691779303766985</c:v>
                </c:pt>
                <c:pt idx="6">
                  <c:v>39.729605705461516</c:v>
                </c:pt>
                <c:pt idx="7">
                  <c:v>40.497438844322708</c:v>
                </c:pt>
                <c:pt idx="8">
                  <c:v>39.167086787727584</c:v>
                </c:pt>
                <c:pt idx="9">
                  <c:v>39.300660753008806</c:v>
                </c:pt>
                <c:pt idx="10">
                  <c:v>39.260716836991186</c:v>
                </c:pt>
                <c:pt idx="11">
                  <c:v>38.696817740313413</c:v>
                </c:pt>
                <c:pt idx="12">
                  <c:v>38.971392502894787</c:v>
                </c:pt>
                <c:pt idx="13">
                  <c:v>39.774547701248423</c:v>
                </c:pt>
                <c:pt idx="14">
                  <c:v>39.537278285390101</c:v>
                </c:pt>
                <c:pt idx="15">
                  <c:v>39.075714220204361</c:v>
                </c:pt>
                <c:pt idx="16">
                  <c:v>40.581144107298073</c:v>
                </c:pt>
                <c:pt idx="17">
                  <c:v>40.266954062234205</c:v>
                </c:pt>
                <c:pt idx="18">
                  <c:v>40.219561881449408</c:v>
                </c:pt>
                <c:pt idx="19">
                  <c:v>39.690902171799905</c:v>
                </c:pt>
                <c:pt idx="20">
                  <c:v>39.780828994670152</c:v>
                </c:pt>
                <c:pt idx="21">
                  <c:v>39.065297603476921</c:v>
                </c:pt>
                <c:pt idx="22">
                  <c:v>38.296226113362025</c:v>
                </c:pt>
                <c:pt idx="23">
                  <c:v>38.335726228490529</c:v>
                </c:pt>
                <c:pt idx="24">
                  <c:v>38.994023015886931</c:v>
                </c:pt>
                <c:pt idx="25">
                  <c:v>38.660624170125232</c:v>
                </c:pt>
                <c:pt idx="26">
                  <c:v>38.716118747656196</c:v>
                </c:pt>
                <c:pt idx="27">
                  <c:v>38.726572839092988</c:v>
                </c:pt>
                <c:pt idx="28">
                  <c:v>38.730068498135445</c:v>
                </c:pt>
                <c:pt idx="29">
                  <c:v>38.234862707834722</c:v>
                </c:pt>
                <c:pt idx="30">
                  <c:v>38.627233030373404</c:v>
                </c:pt>
                <c:pt idx="31">
                  <c:v>38.401084503930996</c:v>
                </c:pt>
                <c:pt idx="32">
                  <c:v>37.591724872569799</c:v>
                </c:pt>
                <c:pt idx="33">
                  <c:v>38.905922447485274</c:v>
                </c:pt>
                <c:pt idx="34">
                  <c:v>38.500100425158067</c:v>
                </c:pt>
                <c:pt idx="35">
                  <c:v>36.921433749151163</c:v>
                </c:pt>
                <c:pt idx="36">
                  <c:v>39.327579756604017</c:v>
                </c:pt>
                <c:pt idx="37">
                  <c:v>39.360452706006264</c:v>
                </c:pt>
                <c:pt idx="38">
                  <c:v>39.873113557991125</c:v>
                </c:pt>
                <c:pt idx="39">
                  <c:v>39.472318044599319</c:v>
                </c:pt>
                <c:pt idx="40">
                  <c:v>38.92543064213455</c:v>
                </c:pt>
                <c:pt idx="41">
                  <c:v>37.190473159963076</c:v>
                </c:pt>
                <c:pt idx="42">
                  <c:v>38.387003383880369</c:v>
                </c:pt>
                <c:pt idx="43">
                  <c:v>38.652727826944499</c:v>
                </c:pt>
                <c:pt idx="44">
                  <c:v>39.90325789469788</c:v>
                </c:pt>
                <c:pt idx="45">
                  <c:v>38.973667309742495</c:v>
                </c:pt>
                <c:pt idx="46">
                  <c:v>38.022599369964595</c:v>
                </c:pt>
                <c:pt idx="47">
                  <c:v>38.444278670887783</c:v>
                </c:pt>
                <c:pt idx="48">
                  <c:v>38.505276871168824</c:v>
                </c:pt>
                <c:pt idx="49">
                  <c:v>38.437279041234142</c:v>
                </c:pt>
                <c:pt idx="50">
                  <c:v>37.832761761511819</c:v>
                </c:pt>
                <c:pt idx="51">
                  <c:v>38.382579590061859</c:v>
                </c:pt>
                <c:pt idx="52">
                  <c:v>38.779247305238506</c:v>
                </c:pt>
                <c:pt idx="53">
                  <c:v>38.732589828197966</c:v>
                </c:pt>
                <c:pt idx="54">
                  <c:v>37.909742606393998</c:v>
                </c:pt>
                <c:pt idx="55">
                  <c:v>38.400683029124565</c:v>
                </c:pt>
                <c:pt idx="56">
                  <c:v>37.68380648111895</c:v>
                </c:pt>
                <c:pt idx="57">
                  <c:v>38.195720489754748</c:v>
                </c:pt>
                <c:pt idx="58">
                  <c:v>39.365199621974035</c:v>
                </c:pt>
                <c:pt idx="59">
                  <c:v>40.760447152606886</c:v>
                </c:pt>
                <c:pt idx="60">
                  <c:v>36.782637678328015</c:v>
                </c:pt>
                <c:pt idx="61">
                  <c:v>37.020016197569497</c:v>
                </c:pt>
                <c:pt idx="62">
                  <c:v>39.421962118122281</c:v>
                </c:pt>
                <c:pt idx="63">
                  <c:v>38.63532547374826</c:v>
                </c:pt>
                <c:pt idx="64">
                  <c:v>37.779747035456246</c:v>
                </c:pt>
                <c:pt idx="65">
                  <c:v>39.260652399127181</c:v>
                </c:pt>
                <c:pt idx="66">
                  <c:v>38.308837919000354</c:v>
                </c:pt>
                <c:pt idx="67">
                  <c:v>37.66579191052999</c:v>
                </c:pt>
                <c:pt idx="68">
                  <c:v>39.198144062159031</c:v>
                </c:pt>
                <c:pt idx="69">
                  <c:v>35.291332259740464</c:v>
                </c:pt>
                <c:pt idx="70">
                  <c:v>38.923608088885246</c:v>
                </c:pt>
                <c:pt idx="71">
                  <c:v>37.479615760554466</c:v>
                </c:pt>
                <c:pt idx="72">
                  <c:v>36.920048424722928</c:v>
                </c:pt>
                <c:pt idx="73">
                  <c:v>37.300024798487314</c:v>
                </c:pt>
                <c:pt idx="74">
                  <c:v>37.048475748488741</c:v>
                </c:pt>
                <c:pt idx="75">
                  <c:v>39.886522711411551</c:v>
                </c:pt>
                <c:pt idx="76">
                  <c:v>37.806259379845287</c:v>
                </c:pt>
                <c:pt idx="77">
                  <c:v>37.628887677859552</c:v>
                </c:pt>
                <c:pt idx="78">
                  <c:v>38.943106088395858</c:v>
                </c:pt>
                <c:pt idx="79">
                  <c:v>36.371679997607401</c:v>
                </c:pt>
                <c:pt idx="80">
                  <c:v>37.160403010414321</c:v>
                </c:pt>
                <c:pt idx="81">
                  <c:v>36.670602903841846</c:v>
                </c:pt>
                <c:pt idx="82">
                  <c:v>39.468105094458835</c:v>
                </c:pt>
                <c:pt idx="83">
                  <c:v>38.939002301230545</c:v>
                </c:pt>
                <c:pt idx="84">
                  <c:v>36.836228582537878</c:v>
                </c:pt>
                <c:pt idx="85">
                  <c:v>37.784521502928641</c:v>
                </c:pt>
                <c:pt idx="86">
                  <c:v>38.483066078852019</c:v>
                </c:pt>
                <c:pt idx="87">
                  <c:v>39.536411932644469</c:v>
                </c:pt>
                <c:pt idx="88">
                  <c:v>37.81733784276355</c:v>
                </c:pt>
                <c:pt idx="89">
                  <c:v>38.328981008617802</c:v>
                </c:pt>
                <c:pt idx="90">
                  <c:v>39.361246351907162</c:v>
                </c:pt>
                <c:pt idx="91">
                  <c:v>38.711710861597503</c:v>
                </c:pt>
                <c:pt idx="92">
                  <c:v>37.640049849193019</c:v>
                </c:pt>
                <c:pt idx="93">
                  <c:v>36.692315767368555</c:v>
                </c:pt>
                <c:pt idx="94">
                  <c:v>38.33477079283638</c:v>
                </c:pt>
                <c:pt idx="95">
                  <c:v>37.058897553804591</c:v>
                </c:pt>
                <c:pt idx="96">
                  <c:v>38.317135322563779</c:v>
                </c:pt>
                <c:pt idx="97">
                  <c:v>38.602603696774111</c:v>
                </c:pt>
                <c:pt idx="98">
                  <c:v>40.133392198849272</c:v>
                </c:pt>
                <c:pt idx="99">
                  <c:v>37.199336034480531</c:v>
                </c:pt>
                <c:pt idx="100">
                  <c:v>37.764756442540225</c:v>
                </c:pt>
                <c:pt idx="101">
                  <c:v>36.747437790090977</c:v>
                </c:pt>
                <c:pt idx="102">
                  <c:v>38.119217483132019</c:v>
                </c:pt>
                <c:pt idx="103">
                  <c:v>37.329107094684289</c:v>
                </c:pt>
                <c:pt idx="104">
                  <c:v>38.422194216444439</c:v>
                </c:pt>
                <c:pt idx="105">
                  <c:v>37.767808666101118</c:v>
                </c:pt>
                <c:pt idx="106">
                  <c:v>38.796621140175176</c:v>
                </c:pt>
                <c:pt idx="107">
                  <c:v>36.737279221530407</c:v>
                </c:pt>
                <c:pt idx="108">
                  <c:v>37.781303780317998</c:v>
                </c:pt>
                <c:pt idx="109">
                  <c:v>38.873397887786503</c:v>
                </c:pt>
                <c:pt idx="110">
                  <c:v>37.472645773936385</c:v>
                </c:pt>
                <c:pt idx="111">
                  <c:v>35.786664241635883</c:v>
                </c:pt>
                <c:pt idx="112">
                  <c:v>36.54803480463589</c:v>
                </c:pt>
                <c:pt idx="113">
                  <c:v>36.873981005082705</c:v>
                </c:pt>
                <c:pt idx="114">
                  <c:v>37.437084437763481</c:v>
                </c:pt>
                <c:pt idx="115">
                  <c:v>37.932892349466407</c:v>
                </c:pt>
                <c:pt idx="116">
                  <c:v>37.241383022757915</c:v>
                </c:pt>
                <c:pt idx="117">
                  <c:v>38.087501469391015</c:v>
                </c:pt>
                <c:pt idx="118">
                  <c:v>38.504225185048604</c:v>
                </c:pt>
                <c:pt idx="119">
                  <c:v>38.278268032107988</c:v>
                </c:pt>
                <c:pt idx="120">
                  <c:v>37.664679817413663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D-41A9-AB2B-13F5EA0CAA82}"/>
            </c:ext>
          </c:extLst>
        </c:ser>
        <c:ser>
          <c:idx val="2"/>
          <c:order val="1"/>
          <c:tx>
            <c:strRef>
              <c:f>'Averages Graph Data'!$C$4</c:f>
              <c:strCache>
                <c:ptCount val="1"/>
                <c:pt idx="0">
                  <c:v>Average Proposer Age - 7 Day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Data'!$C$5:$C$125</c:f>
              <c:numCache>
                <c:formatCode>#,##0</c:formatCode>
                <c:ptCount val="121"/>
                <c:pt idx="6">
                  <c:v>39.262234997383906</c:v>
                </c:pt>
                <c:pt idx="7">
                  <c:v>39.634747746322113</c:v>
                </c:pt>
                <c:pt idx="8">
                  <c:v>39.616175599837774</c:v>
                </c:pt>
                <c:pt idx="9">
                  <c:v>39.6772960279392</c:v>
                </c:pt>
                <c:pt idx="10">
                  <c:v>39.623895521758449</c:v>
                </c:pt>
                <c:pt idx="11">
                  <c:v>39.477729424513164</c:v>
                </c:pt>
                <c:pt idx="12">
                  <c:v>39.37481702438857</c:v>
                </c:pt>
                <c:pt idx="13">
                  <c:v>39.381237309500989</c:v>
                </c:pt>
                <c:pt idx="14">
                  <c:v>39.24407151536775</c:v>
                </c:pt>
                <c:pt idx="15">
                  <c:v>39.231018291435866</c:v>
                </c:pt>
                <c:pt idx="16">
                  <c:v>39.413944484905763</c:v>
                </c:pt>
                <c:pt idx="17">
                  <c:v>39.557692659940479</c:v>
                </c:pt>
                <c:pt idx="18">
                  <c:v>39.77522753724562</c:v>
                </c:pt>
                <c:pt idx="19">
                  <c:v>39.878014632803499</c:v>
                </c:pt>
                <c:pt idx="20">
                  <c:v>39.878911960435175</c:v>
                </c:pt>
                <c:pt idx="21">
                  <c:v>39.811486148733287</c:v>
                </c:pt>
                <c:pt idx="22">
                  <c:v>39.700130704898662</c:v>
                </c:pt>
                <c:pt idx="23">
                  <c:v>39.379356722211874</c:v>
                </c:pt>
                <c:pt idx="24">
                  <c:v>39.197509429876554</c:v>
                </c:pt>
                <c:pt idx="25">
                  <c:v>38.974804042544527</c:v>
                </c:pt>
                <c:pt idx="26">
                  <c:v>38.835549267666856</c:v>
                </c:pt>
                <c:pt idx="27">
                  <c:v>38.68494124544155</c:v>
                </c:pt>
                <c:pt idx="28">
                  <c:v>38.637051373249911</c:v>
                </c:pt>
                <c:pt idx="29">
                  <c:v>38.628285172460288</c:v>
                </c:pt>
                <c:pt idx="30">
                  <c:v>38.669929001300709</c:v>
                </c:pt>
                <c:pt idx="31">
                  <c:v>38.585223499592708</c:v>
                </c:pt>
                <c:pt idx="32">
                  <c:v>38.432523599941938</c:v>
                </c:pt>
                <c:pt idx="33">
                  <c:v>38.459638414203241</c:v>
                </c:pt>
                <c:pt idx="34">
                  <c:v>38.427285212212531</c:v>
                </c:pt>
                <c:pt idx="35">
                  <c:v>38.168908819500487</c:v>
                </c:pt>
                <c:pt idx="36">
                  <c:v>38.325011255038952</c:v>
                </c:pt>
                <c:pt idx="37">
                  <c:v>38.429756922986506</c:v>
                </c:pt>
                <c:pt idx="38">
                  <c:v>38.640046787852249</c:v>
                </c:pt>
                <c:pt idx="39">
                  <c:v>38.908702955285037</c:v>
                </c:pt>
                <c:pt idx="40">
                  <c:v>38.911489840234928</c:v>
                </c:pt>
                <c:pt idx="41">
                  <c:v>38.724400230921368</c:v>
                </c:pt>
                <c:pt idx="42">
                  <c:v>38.93376732159696</c:v>
                </c:pt>
                <c:pt idx="43">
                  <c:v>38.837359903074173</c:v>
                </c:pt>
                <c:pt idx="44">
                  <c:v>38.914903501458696</c:v>
                </c:pt>
                <c:pt idx="45">
                  <c:v>38.786411180280311</c:v>
                </c:pt>
                <c:pt idx="46">
                  <c:v>38.57930851247535</c:v>
                </c:pt>
                <c:pt idx="47">
                  <c:v>38.510572516582961</c:v>
                </c:pt>
                <c:pt idx="48">
                  <c:v>38.698401618183773</c:v>
                </c:pt>
                <c:pt idx="49">
                  <c:v>38.7055838549486</c:v>
                </c:pt>
                <c:pt idx="50">
                  <c:v>38.588445845601079</c:v>
                </c:pt>
                <c:pt idx="51">
                  <c:v>38.371206087795933</c:v>
                </c:pt>
                <c:pt idx="52">
                  <c:v>38.343431801438221</c:v>
                </c:pt>
                <c:pt idx="53">
                  <c:v>38.444859009757273</c:v>
                </c:pt>
                <c:pt idx="54">
                  <c:v>38.36849671482959</c:v>
                </c:pt>
                <c:pt idx="55">
                  <c:v>38.353554737394688</c:v>
                </c:pt>
                <c:pt idx="56">
                  <c:v>38.24591580023538</c:v>
                </c:pt>
                <c:pt idx="57">
                  <c:v>38.29776704712723</c:v>
                </c:pt>
                <c:pt idx="58">
                  <c:v>38.438141337400396</c:v>
                </c:pt>
                <c:pt idx="59">
                  <c:v>38.721169887024452</c:v>
                </c:pt>
                <c:pt idx="60">
                  <c:v>38.442605294185874</c:v>
                </c:pt>
                <c:pt idx="61">
                  <c:v>38.315501521496671</c:v>
                </c:pt>
                <c:pt idx="62">
                  <c:v>38.46139853421063</c:v>
                </c:pt>
                <c:pt idx="63">
                  <c:v>38.597329818871962</c:v>
                </c:pt>
                <c:pt idx="64">
                  <c:v>38.537905039686457</c:v>
                </c:pt>
                <c:pt idx="65">
                  <c:v>38.522969722136907</c:v>
                </c:pt>
                <c:pt idx="66">
                  <c:v>38.172739831621683</c:v>
                </c:pt>
                <c:pt idx="67">
                  <c:v>38.298904721936253</c:v>
                </c:pt>
                <c:pt idx="68">
                  <c:v>38.61006584544905</c:v>
                </c:pt>
                <c:pt idx="69">
                  <c:v>38.019975865680216</c:v>
                </c:pt>
                <c:pt idx="70">
                  <c:v>38.061159096414073</c:v>
                </c:pt>
                <c:pt idx="71">
                  <c:v>38.01828319999953</c:v>
                </c:pt>
                <c:pt idx="72">
                  <c:v>37.683911203656066</c:v>
                </c:pt>
                <c:pt idx="73">
                  <c:v>37.539795043582778</c:v>
                </c:pt>
                <c:pt idx="74">
                  <c:v>37.451607020434025</c:v>
                </c:pt>
                <c:pt idx="75">
                  <c:v>37.549946827470094</c:v>
                </c:pt>
                <c:pt idx="76">
                  <c:v>37.909222130342222</c:v>
                </c:pt>
                <c:pt idx="77">
                  <c:v>37.72426207162426</c:v>
                </c:pt>
                <c:pt idx="78">
                  <c:v>37.933332118458743</c:v>
                </c:pt>
                <c:pt idx="79">
                  <c:v>37.854993771727955</c:v>
                </c:pt>
                <c:pt idx="80">
                  <c:v>37.835047802003245</c:v>
                </c:pt>
                <c:pt idx="81">
                  <c:v>37.781065967053685</c:v>
                </c:pt>
                <c:pt idx="82">
                  <c:v>37.72129202177473</c:v>
                </c:pt>
                <c:pt idx="83">
                  <c:v>37.883112439115472</c:v>
                </c:pt>
                <c:pt idx="84">
                  <c:v>37.769875425498093</c:v>
                </c:pt>
                <c:pt idx="85">
                  <c:v>37.60436334185993</c:v>
                </c:pt>
                <c:pt idx="86">
                  <c:v>37.905989924894868</c:v>
                </c:pt>
                <c:pt idx="87">
                  <c:v>38.245419770927747</c:v>
                </c:pt>
                <c:pt idx="88">
                  <c:v>38.409239047916564</c:v>
                </c:pt>
                <c:pt idx="89">
                  <c:v>38.246507035653558</c:v>
                </c:pt>
                <c:pt idx="90">
                  <c:v>38.306827614321648</c:v>
                </c:pt>
                <c:pt idx="91">
                  <c:v>38.574753654187305</c:v>
                </c:pt>
                <c:pt idx="92">
                  <c:v>38.554114846510792</c:v>
                </c:pt>
                <c:pt idx="93">
                  <c:v>38.298293373441723</c:v>
                </c:pt>
                <c:pt idx="94">
                  <c:v>38.126630353469139</c:v>
                </c:pt>
                <c:pt idx="95">
                  <c:v>38.018281740760713</c:v>
                </c:pt>
                <c:pt idx="96">
                  <c:v>38.016589499895858</c:v>
                </c:pt>
                <c:pt idx="97">
                  <c:v>37.908211977733991</c:v>
                </c:pt>
                <c:pt idx="98">
                  <c:v>38.111309311627103</c:v>
                </c:pt>
                <c:pt idx="99">
                  <c:v>38.048350195239607</c:v>
                </c:pt>
                <c:pt idx="100">
                  <c:v>38.201556005978411</c:v>
                </c:pt>
                <c:pt idx="101">
                  <c:v>37.974794148443358</c:v>
                </c:pt>
                <c:pt idx="102">
                  <c:v>38.126268424061557</c:v>
                </c:pt>
                <c:pt idx="103">
                  <c:v>37.985121534364488</c:v>
                </c:pt>
                <c:pt idx="104">
                  <c:v>37.959348751460247</c:v>
                </c:pt>
                <c:pt idx="105">
                  <c:v>37.62140824678194</c:v>
                </c:pt>
                <c:pt idx="106">
                  <c:v>37.849591833309759</c:v>
                </c:pt>
                <c:pt idx="107">
                  <c:v>37.702809373165493</c:v>
                </c:pt>
                <c:pt idx="108">
                  <c:v>37.850504514626493</c:v>
                </c:pt>
                <c:pt idx="109">
                  <c:v>37.958244572434275</c:v>
                </c:pt>
                <c:pt idx="110">
                  <c:v>37.978750098041715</c:v>
                </c:pt>
                <c:pt idx="111">
                  <c:v>37.60224581592621</c:v>
                </c:pt>
                <c:pt idx="112">
                  <c:v>37.42799240714546</c:v>
                </c:pt>
                <c:pt idx="113">
                  <c:v>37.153329530703687</c:v>
                </c:pt>
                <c:pt idx="114">
                  <c:v>37.253301704451268</c:v>
                </c:pt>
                <c:pt idx="115">
                  <c:v>37.274957214329611</c:v>
                </c:pt>
                <c:pt idx="116">
                  <c:v>37.041812233611232</c:v>
                </c:pt>
                <c:pt idx="117">
                  <c:v>37.129648761533318</c:v>
                </c:pt>
                <c:pt idx="118">
                  <c:v>37.517871753449434</c:v>
                </c:pt>
                <c:pt idx="119">
                  <c:v>37.765047928802588</c:v>
                </c:pt>
                <c:pt idx="120">
                  <c:v>37.878004901992725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DD-41A9-AB2B-13F5EA0C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1"/>
          <c:min val="3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Data'!$D$4</c:f>
              <c:strCache>
                <c:ptCount val="1"/>
                <c:pt idx="0">
                  <c:v>Average Proposer 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Data'!$D$5:$D$125</c:f>
              <c:numCache>
                <c:formatCode>#,##0</c:formatCode>
                <c:ptCount val="121"/>
                <c:pt idx="0">
                  <c:v>38.296296296296291</c:v>
                </c:pt>
                <c:pt idx="1">
                  <c:v>39.988505747126439</c:v>
                </c:pt>
                <c:pt idx="2">
                  <c:v>39.620437956204377</c:v>
                </c:pt>
                <c:pt idx="3">
                  <c:v>42.035398230088532</c:v>
                </c:pt>
                <c:pt idx="4">
                  <c:v>40.355371900826484</c:v>
                </c:pt>
                <c:pt idx="5">
                  <c:v>40.465116279069761</c:v>
                </c:pt>
                <c:pt idx="6">
                  <c:v>40.208000000000034</c:v>
                </c:pt>
                <c:pt idx="7">
                  <c:v>40.801324503311257</c:v>
                </c:pt>
                <c:pt idx="8">
                  <c:v>40.69948186528498</c:v>
                </c:pt>
                <c:pt idx="9">
                  <c:v>39.863309352517987</c:v>
                </c:pt>
                <c:pt idx="10">
                  <c:v>40.025000000000027</c:v>
                </c:pt>
                <c:pt idx="11">
                  <c:v>39.5</c:v>
                </c:pt>
                <c:pt idx="12">
                  <c:v>40.020270270270274</c:v>
                </c:pt>
                <c:pt idx="13">
                  <c:v>40.078947368421048</c:v>
                </c:pt>
                <c:pt idx="14">
                  <c:v>41.080882352941039</c:v>
                </c:pt>
                <c:pt idx="15">
                  <c:v>40.146341463414643</c:v>
                </c:pt>
                <c:pt idx="16">
                  <c:v>42.183006535947705</c:v>
                </c:pt>
                <c:pt idx="17">
                  <c:v>41.014814814814812</c:v>
                </c:pt>
                <c:pt idx="18">
                  <c:v>40.951612903225836</c:v>
                </c:pt>
                <c:pt idx="19">
                  <c:v>40.836879432624116</c:v>
                </c:pt>
                <c:pt idx="20">
                  <c:v>39.015384615384612</c:v>
                </c:pt>
                <c:pt idx="21">
                  <c:v>40.883928571428605</c:v>
                </c:pt>
                <c:pt idx="22">
                  <c:v>39.027027027027025</c:v>
                </c:pt>
                <c:pt idx="23">
                  <c:v>39.638036809815958</c:v>
                </c:pt>
                <c:pt idx="24">
                  <c:v>41.088235294117688</c:v>
                </c:pt>
                <c:pt idx="25">
                  <c:v>38.938775510204081</c:v>
                </c:pt>
                <c:pt idx="26">
                  <c:v>40.023622047244132</c:v>
                </c:pt>
                <c:pt idx="27">
                  <c:v>39.632000000000033</c:v>
                </c:pt>
                <c:pt idx="28">
                  <c:v>39.907894736842103</c:v>
                </c:pt>
                <c:pt idx="29">
                  <c:v>37.872180451127825</c:v>
                </c:pt>
                <c:pt idx="30">
                  <c:v>39.530973451327462</c:v>
                </c:pt>
                <c:pt idx="31">
                  <c:v>39.252631578947408</c:v>
                </c:pt>
                <c:pt idx="32">
                  <c:v>39.178861788617915</c:v>
                </c:pt>
                <c:pt idx="33">
                  <c:v>39.846715328467155</c:v>
                </c:pt>
                <c:pt idx="34">
                  <c:v>38.964912280701789</c:v>
                </c:pt>
                <c:pt idx="35">
                  <c:v>37.661870503597122</c:v>
                </c:pt>
                <c:pt idx="36">
                  <c:v>40.114457831325296</c:v>
                </c:pt>
                <c:pt idx="37">
                  <c:v>40.523809523809533</c:v>
                </c:pt>
                <c:pt idx="38">
                  <c:v>40.825174825174827</c:v>
                </c:pt>
                <c:pt idx="39">
                  <c:v>41.147286821705421</c:v>
                </c:pt>
                <c:pt idx="40">
                  <c:v>39.428571428571423</c:v>
                </c:pt>
                <c:pt idx="41">
                  <c:v>37.459854014598534</c:v>
                </c:pt>
                <c:pt idx="42">
                  <c:v>39.927272727272765</c:v>
                </c:pt>
                <c:pt idx="43">
                  <c:v>39.862244897959187</c:v>
                </c:pt>
                <c:pt idx="44">
                  <c:v>41.126760563380287</c:v>
                </c:pt>
                <c:pt idx="45">
                  <c:v>40.549019607843135</c:v>
                </c:pt>
                <c:pt idx="46">
                  <c:v>38.813333333333333</c:v>
                </c:pt>
                <c:pt idx="47">
                  <c:v>38.718446601941785</c:v>
                </c:pt>
                <c:pt idx="48">
                  <c:v>39.205128205128233</c:v>
                </c:pt>
                <c:pt idx="49">
                  <c:v>40.132352941176471</c:v>
                </c:pt>
                <c:pt idx="50">
                  <c:v>39.766917293233078</c:v>
                </c:pt>
                <c:pt idx="51">
                  <c:v>39.698630136986296</c:v>
                </c:pt>
                <c:pt idx="52">
                  <c:v>40.022222222222268</c:v>
                </c:pt>
                <c:pt idx="53">
                  <c:v>40.14876033057854</c:v>
                </c:pt>
                <c:pt idx="54">
                  <c:v>39.234482758620693</c:v>
                </c:pt>
                <c:pt idx="55">
                  <c:v>39.54464285714289</c:v>
                </c:pt>
                <c:pt idx="56">
                  <c:v>37.8203125</c:v>
                </c:pt>
                <c:pt idx="57">
                  <c:v>40.157894736842103</c:v>
                </c:pt>
                <c:pt idx="58">
                  <c:v>39.86440677966101</c:v>
                </c:pt>
                <c:pt idx="59">
                  <c:v>42.805555555555593</c:v>
                </c:pt>
                <c:pt idx="60">
                  <c:v>38.25423728813562</c:v>
                </c:pt>
                <c:pt idx="61">
                  <c:v>38.111111111111143</c:v>
                </c:pt>
                <c:pt idx="62">
                  <c:v>40.000000000000036</c:v>
                </c:pt>
                <c:pt idx="63">
                  <c:v>39.854545454545494</c:v>
                </c:pt>
                <c:pt idx="64">
                  <c:v>37.755905511811029</c:v>
                </c:pt>
                <c:pt idx="65">
                  <c:v>39.483333333333363</c:v>
                </c:pt>
                <c:pt idx="66">
                  <c:v>39.739130434782659</c:v>
                </c:pt>
                <c:pt idx="67">
                  <c:v>38.058333333333358</c:v>
                </c:pt>
                <c:pt idx="68">
                  <c:v>40.217391304347863</c:v>
                </c:pt>
                <c:pt idx="69">
                  <c:v>35.765151515151508</c:v>
                </c:pt>
                <c:pt idx="70">
                  <c:v>40.615384615384649</c:v>
                </c:pt>
                <c:pt idx="71">
                  <c:v>38.313725490196077</c:v>
                </c:pt>
                <c:pt idx="72">
                  <c:v>37.778761061946938</c:v>
                </c:pt>
                <c:pt idx="73">
                  <c:v>37.754716981132113</c:v>
                </c:pt>
                <c:pt idx="74">
                  <c:v>37.528089887640441</c:v>
                </c:pt>
                <c:pt idx="75">
                  <c:v>40.290748898678231</c:v>
                </c:pt>
                <c:pt idx="76">
                  <c:v>38.081081081081109</c:v>
                </c:pt>
                <c:pt idx="77">
                  <c:v>38.935779816513786</c:v>
                </c:pt>
                <c:pt idx="78">
                  <c:v>39.853146853146846</c:v>
                </c:pt>
                <c:pt idx="79">
                  <c:v>37.338028169014081</c:v>
                </c:pt>
                <c:pt idx="80">
                  <c:v>37.614678899082598</c:v>
                </c:pt>
                <c:pt idx="81">
                  <c:v>36.848484848484851</c:v>
                </c:pt>
                <c:pt idx="82">
                  <c:v>40.22307692307696</c:v>
                </c:pt>
                <c:pt idx="83">
                  <c:v>39.920000000000044</c:v>
                </c:pt>
                <c:pt idx="84">
                  <c:v>37.721311475409863</c:v>
                </c:pt>
                <c:pt idx="85">
                  <c:v>38.700729927007288</c:v>
                </c:pt>
                <c:pt idx="86">
                  <c:v>39.835051546391796</c:v>
                </c:pt>
                <c:pt idx="87">
                  <c:v>41.108695652173964</c:v>
                </c:pt>
                <c:pt idx="88">
                  <c:v>38.532258064516128</c:v>
                </c:pt>
                <c:pt idx="89">
                  <c:v>38.53600000000003</c:v>
                </c:pt>
                <c:pt idx="90">
                  <c:v>39.937500000000043</c:v>
                </c:pt>
                <c:pt idx="91">
                  <c:v>40.701149425287404</c:v>
                </c:pt>
                <c:pt idx="92">
                  <c:v>38.458333333333329</c:v>
                </c:pt>
                <c:pt idx="93">
                  <c:v>36.511627906976791</c:v>
                </c:pt>
                <c:pt idx="94">
                  <c:v>39.818181818181877</c:v>
                </c:pt>
                <c:pt idx="95">
                  <c:v>37.114583333333371</c:v>
                </c:pt>
                <c:pt idx="96">
                  <c:v>39.275862068965559</c:v>
                </c:pt>
                <c:pt idx="97">
                  <c:v>39.697916666666707</c:v>
                </c:pt>
                <c:pt idx="98">
                  <c:v>41.3983050847458</c:v>
                </c:pt>
                <c:pt idx="99">
                  <c:v>37.921428571428578</c:v>
                </c:pt>
                <c:pt idx="100">
                  <c:v>37.508771929824597</c:v>
                </c:pt>
                <c:pt idx="101">
                  <c:v>35.987341772151943</c:v>
                </c:pt>
                <c:pt idx="102">
                  <c:v>38.99173553719011</c:v>
                </c:pt>
                <c:pt idx="103">
                  <c:v>38.252631578947408</c:v>
                </c:pt>
                <c:pt idx="104">
                  <c:v>38.91919191919196</c:v>
                </c:pt>
                <c:pt idx="105">
                  <c:v>38.275000000000027</c:v>
                </c:pt>
                <c:pt idx="106">
                  <c:v>39.25</c:v>
                </c:pt>
                <c:pt idx="107">
                  <c:v>37.47252747252751</c:v>
                </c:pt>
                <c:pt idx="108">
                  <c:v>37.714285714285765</c:v>
                </c:pt>
                <c:pt idx="109">
                  <c:v>40.439252336448639</c:v>
                </c:pt>
                <c:pt idx="110">
                  <c:v>36.061728395061778</c:v>
                </c:pt>
                <c:pt idx="111">
                  <c:v>36.945205479452099</c:v>
                </c:pt>
                <c:pt idx="112">
                  <c:v>36.831168831168881</c:v>
                </c:pt>
                <c:pt idx="113">
                  <c:v>36.875000000000036</c:v>
                </c:pt>
                <c:pt idx="114">
                  <c:v>37.542553191489404</c:v>
                </c:pt>
                <c:pt idx="115">
                  <c:v>38.195652173913089</c:v>
                </c:pt>
                <c:pt idx="116">
                  <c:v>37.899159663865582</c:v>
                </c:pt>
                <c:pt idx="117">
                  <c:v>38.400000000000034</c:v>
                </c:pt>
                <c:pt idx="118">
                  <c:v>39.173913043478301</c:v>
                </c:pt>
                <c:pt idx="119">
                  <c:v>38.058252427184506</c:v>
                </c:pt>
                <c:pt idx="120">
                  <c:v>37.905797101449274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F-4311-B0E6-D7FAC8DDF3B2}"/>
            </c:ext>
          </c:extLst>
        </c:ser>
        <c:ser>
          <c:idx val="2"/>
          <c:order val="1"/>
          <c:tx>
            <c:strRef>
              <c:f>'Averages Graph Data'!$E$4</c:f>
              <c:strCache>
                <c:ptCount val="1"/>
                <c:pt idx="0">
                  <c:v>Average Proposer Age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Data'!$E$5:$E$125</c:f>
              <c:numCache>
                <c:formatCode>#,##0</c:formatCode>
                <c:ptCount val="121"/>
                <c:pt idx="6">
                  <c:v>40.138446629944561</c:v>
                </c:pt>
                <c:pt idx="7">
                  <c:v>40.49630780237527</c:v>
                </c:pt>
                <c:pt idx="8">
                  <c:v>40.597875819255059</c:v>
                </c:pt>
                <c:pt idx="9">
                  <c:v>40.632571733014153</c:v>
                </c:pt>
                <c:pt idx="10">
                  <c:v>40.345371985858648</c:v>
                </c:pt>
                <c:pt idx="11">
                  <c:v>40.223176000026292</c:v>
                </c:pt>
                <c:pt idx="12">
                  <c:v>40.159626570197794</c:v>
                </c:pt>
                <c:pt idx="13">
                  <c:v>40.141190479972224</c:v>
                </c:pt>
                <c:pt idx="14">
                  <c:v>40.181127315633617</c:v>
                </c:pt>
                <c:pt idx="15">
                  <c:v>40.102107258223569</c:v>
                </c:pt>
                <c:pt idx="16">
                  <c:v>40.433492570142107</c:v>
                </c:pt>
                <c:pt idx="17">
                  <c:v>40.574894686544219</c:v>
                </c:pt>
                <c:pt idx="18">
                  <c:v>40.782267958433629</c:v>
                </c:pt>
                <c:pt idx="19">
                  <c:v>40.898926410198456</c:v>
                </c:pt>
                <c:pt idx="20">
                  <c:v>40.746988874050395</c:v>
                </c:pt>
                <c:pt idx="21">
                  <c:v>40.71885261954862</c:v>
                </c:pt>
                <c:pt idx="22">
                  <c:v>40.558950557207531</c:v>
                </c:pt>
                <c:pt idx="23">
                  <c:v>40.195383453474427</c:v>
                </c:pt>
                <c:pt idx="24">
                  <c:v>40.205872093374843</c:v>
                </c:pt>
                <c:pt idx="25">
                  <c:v>39.918323894371724</c:v>
                </c:pt>
                <c:pt idx="26">
                  <c:v>39.80214426788887</c:v>
                </c:pt>
                <c:pt idx="27">
                  <c:v>39.890232179976792</c:v>
                </c:pt>
                <c:pt idx="28">
                  <c:v>39.750798775035868</c:v>
                </c:pt>
                <c:pt idx="29">
                  <c:v>39.58582069276455</c:v>
                </c:pt>
                <c:pt idx="30">
                  <c:v>39.570525927266189</c:v>
                </c:pt>
                <c:pt idx="31">
                  <c:v>39.308296825099013</c:v>
                </c:pt>
                <c:pt idx="32">
                  <c:v>39.34259486487241</c:v>
                </c:pt>
                <c:pt idx="33">
                  <c:v>39.317322476475702</c:v>
                </c:pt>
                <c:pt idx="34">
                  <c:v>39.22202423086167</c:v>
                </c:pt>
                <c:pt idx="35">
                  <c:v>38.901163626112385</c:v>
                </c:pt>
                <c:pt idx="36">
                  <c:v>39.221488966140591</c:v>
                </c:pt>
                <c:pt idx="37">
                  <c:v>39.36332269078089</c:v>
                </c:pt>
                <c:pt idx="38">
                  <c:v>39.58797172595623</c:v>
                </c:pt>
                <c:pt idx="39">
                  <c:v>39.869175302111593</c:v>
                </c:pt>
                <c:pt idx="40">
                  <c:v>39.809440459269346</c:v>
                </c:pt>
                <c:pt idx="41">
                  <c:v>39.594432135540309</c:v>
                </c:pt>
                <c:pt idx="42">
                  <c:v>39.918061024636827</c:v>
                </c:pt>
                <c:pt idx="43">
                  <c:v>39.882030605584532</c:v>
                </c:pt>
                <c:pt idx="44">
                  <c:v>39.968166468380346</c:v>
                </c:pt>
                <c:pt idx="45">
                  <c:v>39.928715723047254</c:v>
                </c:pt>
                <c:pt idx="46">
                  <c:v>39.59529379613695</c:v>
                </c:pt>
                <c:pt idx="47">
                  <c:v>39.493847392332718</c:v>
                </c:pt>
                <c:pt idx="48">
                  <c:v>39.743172276694104</c:v>
                </c:pt>
                <c:pt idx="49">
                  <c:v>39.772469450108922</c:v>
                </c:pt>
                <c:pt idx="50">
                  <c:v>39.758851220862326</c:v>
                </c:pt>
                <c:pt idx="51">
                  <c:v>39.554832588520334</c:v>
                </c:pt>
                <c:pt idx="52">
                  <c:v>39.479575819145921</c:v>
                </c:pt>
                <c:pt idx="53">
                  <c:v>39.670351104466668</c:v>
                </c:pt>
                <c:pt idx="54">
                  <c:v>39.744070555420798</c:v>
                </c:pt>
                <c:pt idx="55">
                  <c:v>39.792572648565752</c:v>
                </c:pt>
                <c:pt idx="56">
                  <c:v>39.462281156969105</c:v>
                </c:pt>
                <c:pt idx="57">
                  <c:v>39.518135077484679</c:v>
                </c:pt>
                <c:pt idx="58">
                  <c:v>39.54181745500965</c:v>
                </c:pt>
                <c:pt idx="59">
                  <c:v>39.939436502628688</c:v>
                </c:pt>
                <c:pt idx="60">
                  <c:v>39.668790353708275</c:v>
                </c:pt>
                <c:pt idx="61">
                  <c:v>39.508308689778339</c:v>
                </c:pt>
                <c:pt idx="62">
                  <c:v>39.573359710186502</c:v>
                </c:pt>
                <c:pt idx="63">
                  <c:v>39.863964417978714</c:v>
                </c:pt>
                <c:pt idx="64">
                  <c:v>39.520823100117134</c:v>
                </c:pt>
                <c:pt idx="65">
                  <c:v>39.46638403635604</c:v>
                </c:pt>
                <c:pt idx="66">
                  <c:v>39.02832330481705</c:v>
                </c:pt>
                <c:pt idx="67">
                  <c:v>39.000337025559581</c:v>
                </c:pt>
                <c:pt idx="68">
                  <c:v>39.301234196021973</c:v>
                </c:pt>
                <c:pt idx="69">
                  <c:v>38.696255841043616</c:v>
                </c:pt>
                <c:pt idx="70">
                  <c:v>38.804947149734922</c:v>
                </c:pt>
                <c:pt idx="71">
                  <c:v>38.884635718075643</c:v>
                </c:pt>
                <c:pt idx="72">
                  <c:v>38.641125393591857</c:v>
                </c:pt>
                <c:pt idx="73">
                  <c:v>38.357637757356073</c:v>
                </c:pt>
                <c:pt idx="74">
                  <c:v>38.281888693685652</c:v>
                </c:pt>
                <c:pt idx="75">
                  <c:v>38.29236835001857</c:v>
                </c:pt>
                <c:pt idx="76">
                  <c:v>38.623215430865649</c:v>
                </c:pt>
                <c:pt idx="77">
                  <c:v>38.383271888169816</c:v>
                </c:pt>
                <c:pt idx="78">
                  <c:v>38.603189225734205</c:v>
                </c:pt>
                <c:pt idx="79">
                  <c:v>38.540227383886659</c:v>
                </c:pt>
                <c:pt idx="80">
                  <c:v>38.520221943593867</c:v>
                </c:pt>
                <c:pt idx="81">
                  <c:v>38.423135509428789</c:v>
                </c:pt>
                <c:pt idx="82">
                  <c:v>38.413468084342888</c:v>
                </c:pt>
                <c:pt idx="83">
                  <c:v>38.676170787045599</c:v>
                </c:pt>
                <c:pt idx="84">
                  <c:v>38.502675309745037</c:v>
                </c:pt>
                <c:pt idx="85">
                  <c:v>38.338044320296525</c:v>
                </c:pt>
                <c:pt idx="86">
                  <c:v>38.694761945636209</c:v>
                </c:pt>
                <c:pt idx="87">
                  <c:v>39.193907196077831</c:v>
                </c:pt>
                <c:pt idx="88">
                  <c:v>39.434446226939436</c:v>
                </c:pt>
                <c:pt idx="89">
                  <c:v>39.193435237928448</c:v>
                </c:pt>
                <c:pt idx="90">
                  <c:v>39.195935237928445</c:v>
                </c:pt>
                <c:pt idx="91">
                  <c:v>39.621626373625233</c:v>
                </c:pt>
                <c:pt idx="92">
                  <c:v>39.586998288814677</c:v>
                </c:pt>
                <c:pt idx="93">
                  <c:v>39.112223483183961</c:v>
                </c:pt>
                <c:pt idx="94">
                  <c:v>38.927864364042229</c:v>
                </c:pt>
                <c:pt idx="95">
                  <c:v>38.725339402444696</c:v>
                </c:pt>
                <c:pt idx="96">
                  <c:v>38.831033983725483</c:v>
                </c:pt>
                <c:pt idx="97">
                  <c:v>38.796807793249286</c:v>
                </c:pt>
                <c:pt idx="98">
                  <c:v>38.896401458886203</c:v>
                </c:pt>
                <c:pt idx="99">
                  <c:v>38.819700778614099</c:v>
                </c:pt>
                <c:pt idx="100">
                  <c:v>38.962149924735215</c:v>
                </c:pt>
                <c:pt idx="101">
                  <c:v>38.41488706101665</c:v>
                </c:pt>
                <c:pt idx="102">
                  <c:v>38.683051661567617</c:v>
                </c:pt>
                <c:pt idx="103">
                  <c:v>38.536875877279307</c:v>
                </c:pt>
                <c:pt idx="104">
                  <c:v>38.425629484782917</c:v>
                </c:pt>
                <c:pt idx="105">
                  <c:v>37.979443044104947</c:v>
                </c:pt>
                <c:pt idx="106">
                  <c:v>38.169238962472299</c:v>
                </c:pt>
                <c:pt idx="107">
                  <c:v>38.164061182858426</c:v>
                </c:pt>
                <c:pt idx="108">
                  <c:v>38.410767460306104</c:v>
                </c:pt>
                <c:pt idx="109">
                  <c:v>38.617555574485898</c:v>
                </c:pt>
                <c:pt idx="110">
                  <c:v>38.304569405359381</c:v>
                </c:pt>
                <c:pt idx="111">
                  <c:v>38.022571342539401</c:v>
                </c:pt>
                <c:pt idx="112">
                  <c:v>37.816309746992097</c:v>
                </c:pt>
                <c:pt idx="113">
                  <c:v>37.477024032706389</c:v>
                </c:pt>
                <c:pt idx="114">
                  <c:v>37.487027706843797</c:v>
                </c:pt>
                <c:pt idx="115">
                  <c:v>37.555794343933421</c:v>
                </c:pt>
                <c:pt idx="116">
                  <c:v>37.192923962135829</c:v>
                </c:pt>
                <c:pt idx="117">
                  <c:v>37.526962762841308</c:v>
                </c:pt>
                <c:pt idx="118">
                  <c:v>37.845349557702193</c:v>
                </c:pt>
                <c:pt idx="119">
                  <c:v>38.020647214275854</c:v>
                </c:pt>
                <c:pt idx="120">
                  <c:v>38.167903943054306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7F-4311-B0E6-D7FAC8DDF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4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</a:t>
            </a:r>
            <a:r>
              <a:rPr lang="en-GB" b="1" baseline="0"/>
              <a:t> Broker: </a:t>
            </a:r>
            <a:r>
              <a:rPr lang="en-GB" b="1"/>
              <a:t>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Data'!$F$4</c:f>
              <c:strCache>
                <c:ptCount val="1"/>
                <c:pt idx="0">
                  <c:v>Average Proposer Age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Data'!$F$5:$F$125</c:f>
              <c:numCache>
                <c:formatCode>#,##0</c:formatCode>
                <c:ptCount val="121"/>
                <c:pt idx="0">
                  <c:v>36.755102040816325</c:v>
                </c:pt>
                <c:pt idx="1">
                  <c:v>35.972222222222221</c:v>
                </c:pt>
                <c:pt idx="2">
                  <c:v>36.840000000000003</c:v>
                </c:pt>
                <c:pt idx="3">
                  <c:v>34.122448979591837</c:v>
                </c:pt>
                <c:pt idx="4">
                  <c:v>35.85</c:v>
                </c:pt>
                <c:pt idx="5">
                  <c:v>37.268292682926827</c:v>
                </c:pt>
                <c:pt idx="6">
                  <c:v>37.518518518518519</c:v>
                </c:pt>
                <c:pt idx="7">
                  <c:v>38.857142857142854</c:v>
                </c:pt>
                <c:pt idx="8">
                  <c:v>33.799999999999997</c:v>
                </c:pt>
                <c:pt idx="9">
                  <c:v>37.76</c:v>
                </c:pt>
                <c:pt idx="10">
                  <c:v>36.40625</c:v>
                </c:pt>
                <c:pt idx="11">
                  <c:v>35.595744680851062</c:v>
                </c:pt>
                <c:pt idx="12">
                  <c:v>35.608695652173914</c:v>
                </c:pt>
                <c:pt idx="13">
                  <c:v>37.714285714285715</c:v>
                </c:pt>
                <c:pt idx="14">
                  <c:v>34.852272727272727</c:v>
                </c:pt>
                <c:pt idx="15">
                  <c:v>35.851851851851855</c:v>
                </c:pt>
                <c:pt idx="16">
                  <c:v>35.022727272727273</c:v>
                </c:pt>
                <c:pt idx="17">
                  <c:v>37.88095238095238</c:v>
                </c:pt>
                <c:pt idx="18">
                  <c:v>37.200000000000003</c:v>
                </c:pt>
                <c:pt idx="19">
                  <c:v>36.596153846153847</c:v>
                </c:pt>
                <c:pt idx="20">
                  <c:v>41.526315789473685</c:v>
                </c:pt>
                <c:pt idx="21">
                  <c:v>33.736842105263158</c:v>
                </c:pt>
                <c:pt idx="22">
                  <c:v>35.658536585365852</c:v>
                </c:pt>
                <c:pt idx="23">
                  <c:v>35.179104477611943</c:v>
                </c:pt>
                <c:pt idx="24">
                  <c:v>33.083333333333336</c:v>
                </c:pt>
                <c:pt idx="25">
                  <c:v>37.907407407407405</c:v>
                </c:pt>
                <c:pt idx="26">
                  <c:v>35.648148148148145</c:v>
                </c:pt>
                <c:pt idx="27">
                  <c:v>34.827586206896555</c:v>
                </c:pt>
                <c:pt idx="28">
                  <c:v>36.25</c:v>
                </c:pt>
                <c:pt idx="29">
                  <c:v>39</c:v>
                </c:pt>
                <c:pt idx="30">
                  <c:v>36.530612244897959</c:v>
                </c:pt>
                <c:pt idx="31">
                  <c:v>36.085714285714289</c:v>
                </c:pt>
                <c:pt idx="32">
                  <c:v>33.541666666666664</c:v>
                </c:pt>
                <c:pt idx="33">
                  <c:v>36.170212765957444</c:v>
                </c:pt>
                <c:pt idx="34">
                  <c:v>37.174999999999997</c:v>
                </c:pt>
                <c:pt idx="35">
                  <c:v>35.200000000000003</c:v>
                </c:pt>
                <c:pt idx="36">
                  <c:v>37.269841269841272</c:v>
                </c:pt>
                <c:pt idx="37">
                  <c:v>35.744680851063826</c:v>
                </c:pt>
                <c:pt idx="38">
                  <c:v>36.720930232558139</c:v>
                </c:pt>
                <c:pt idx="39">
                  <c:v>35.545454545454547</c:v>
                </c:pt>
                <c:pt idx="40">
                  <c:v>37.263157894736842</c:v>
                </c:pt>
                <c:pt idx="41">
                  <c:v>36.416666666666664</c:v>
                </c:pt>
                <c:pt idx="42">
                  <c:v>34.62222222222222</c:v>
                </c:pt>
                <c:pt idx="43">
                  <c:v>35.615384615384613</c:v>
                </c:pt>
                <c:pt idx="44">
                  <c:v>36.821428571428569</c:v>
                </c:pt>
                <c:pt idx="45">
                  <c:v>34.611111111111114</c:v>
                </c:pt>
                <c:pt idx="46">
                  <c:v>36.049999999999997</c:v>
                </c:pt>
                <c:pt idx="47">
                  <c:v>37.756097560975611</c:v>
                </c:pt>
                <c:pt idx="48">
                  <c:v>36.171428571428571</c:v>
                </c:pt>
                <c:pt idx="49">
                  <c:v>34.542372881355931</c:v>
                </c:pt>
                <c:pt idx="50">
                  <c:v>34.734939759036145</c:v>
                </c:pt>
                <c:pt idx="51">
                  <c:v>34.627450980392155</c:v>
                </c:pt>
                <c:pt idx="52">
                  <c:v>36.25</c:v>
                </c:pt>
                <c:pt idx="53">
                  <c:v>35.950819672131146</c:v>
                </c:pt>
                <c:pt idx="54">
                  <c:v>34.230769230769234</c:v>
                </c:pt>
                <c:pt idx="55">
                  <c:v>35.292682926829265</c:v>
                </c:pt>
                <c:pt idx="56">
                  <c:v>37.363636363636367</c:v>
                </c:pt>
                <c:pt idx="57">
                  <c:v>33.631578947368418</c:v>
                </c:pt>
                <c:pt idx="58">
                  <c:v>37.976190476190474</c:v>
                </c:pt>
                <c:pt idx="59">
                  <c:v>34.810810810810814</c:v>
                </c:pt>
                <c:pt idx="60">
                  <c:v>34.194029850746269</c:v>
                </c:pt>
                <c:pt idx="61">
                  <c:v>34.340909090909093</c:v>
                </c:pt>
                <c:pt idx="62">
                  <c:v>36.814814814814817</c:v>
                </c:pt>
                <c:pt idx="63">
                  <c:v>35</c:v>
                </c:pt>
                <c:pt idx="64">
                  <c:v>37.851063829787236</c:v>
                </c:pt>
                <c:pt idx="65">
                  <c:v>38.55263157894737</c:v>
                </c:pt>
                <c:pt idx="66">
                  <c:v>33.444444444444443</c:v>
                </c:pt>
                <c:pt idx="67">
                  <c:v>36.512195121951223</c:v>
                </c:pt>
                <c:pt idx="68">
                  <c:v>37.125</c:v>
                </c:pt>
                <c:pt idx="69">
                  <c:v>32.884615384615387</c:v>
                </c:pt>
                <c:pt idx="70">
                  <c:v>35.456140350877192</c:v>
                </c:pt>
                <c:pt idx="71">
                  <c:v>35.228070175438596</c:v>
                </c:pt>
                <c:pt idx="72">
                  <c:v>35.019607843137258</c:v>
                </c:pt>
                <c:pt idx="73">
                  <c:v>36.026315789473685</c:v>
                </c:pt>
                <c:pt idx="74">
                  <c:v>35.593220338983052</c:v>
                </c:pt>
                <c:pt idx="75">
                  <c:v>38.743243243243242</c:v>
                </c:pt>
                <c:pt idx="76">
                  <c:v>36.666666666666664</c:v>
                </c:pt>
                <c:pt idx="77">
                  <c:v>34.78</c:v>
                </c:pt>
                <c:pt idx="78">
                  <c:v>36.90625</c:v>
                </c:pt>
                <c:pt idx="79">
                  <c:v>34.06666666666667</c:v>
                </c:pt>
                <c:pt idx="80">
                  <c:v>35.666666666666664</c:v>
                </c:pt>
                <c:pt idx="81">
                  <c:v>36.25</c:v>
                </c:pt>
                <c:pt idx="82">
                  <c:v>36.40625</c:v>
                </c:pt>
                <c:pt idx="83">
                  <c:v>35</c:v>
                </c:pt>
                <c:pt idx="84">
                  <c:v>34.94736842105263</c:v>
                </c:pt>
                <c:pt idx="85">
                  <c:v>35.610169491525426</c:v>
                </c:pt>
                <c:pt idx="86">
                  <c:v>34.545454545454547</c:v>
                </c:pt>
                <c:pt idx="87">
                  <c:v>35.648648648648646</c:v>
                </c:pt>
                <c:pt idx="88">
                  <c:v>36</c:v>
                </c:pt>
                <c:pt idx="89">
                  <c:v>37.755555555555553</c:v>
                </c:pt>
                <c:pt idx="90">
                  <c:v>37.921052631578945</c:v>
                </c:pt>
                <c:pt idx="91">
                  <c:v>35.104166666666664</c:v>
                </c:pt>
                <c:pt idx="92">
                  <c:v>35.386363636363633</c:v>
                </c:pt>
                <c:pt idx="93">
                  <c:v>37.078947368421055</c:v>
                </c:pt>
                <c:pt idx="94">
                  <c:v>35.410256410256409</c:v>
                </c:pt>
                <c:pt idx="95">
                  <c:v>36.848484848484851</c:v>
                </c:pt>
                <c:pt idx="96">
                  <c:v>35.324324324324323</c:v>
                </c:pt>
                <c:pt idx="97">
                  <c:v>35.225806451612904</c:v>
                </c:pt>
                <c:pt idx="98">
                  <c:v>35.166666666666664</c:v>
                </c:pt>
                <c:pt idx="99">
                  <c:v>35.283018867924525</c:v>
                </c:pt>
                <c:pt idx="100">
                  <c:v>38.527777777777779</c:v>
                </c:pt>
                <c:pt idx="101">
                  <c:v>39.347826086956523</c:v>
                </c:pt>
                <c:pt idx="102">
                  <c:v>35.895833333333336</c:v>
                </c:pt>
                <c:pt idx="103">
                  <c:v>35.5</c:v>
                </c:pt>
                <c:pt idx="104">
                  <c:v>37</c:v>
                </c:pt>
                <c:pt idx="105">
                  <c:v>36.292682926829265</c:v>
                </c:pt>
                <c:pt idx="106">
                  <c:v>37.679487179487182</c:v>
                </c:pt>
                <c:pt idx="107">
                  <c:v>34.828571428571429</c:v>
                </c:pt>
                <c:pt idx="108">
                  <c:v>37.964285714285715</c:v>
                </c:pt>
                <c:pt idx="109">
                  <c:v>35.06818181818182</c:v>
                </c:pt>
                <c:pt idx="110">
                  <c:v>40.243902439024389</c:v>
                </c:pt>
                <c:pt idx="111">
                  <c:v>32.966666666666669</c:v>
                </c:pt>
                <c:pt idx="112">
                  <c:v>36.02325581395349</c:v>
                </c:pt>
                <c:pt idx="113">
                  <c:v>36.844444444444441</c:v>
                </c:pt>
                <c:pt idx="114">
                  <c:v>37.208333333333336</c:v>
                </c:pt>
                <c:pt idx="115">
                  <c:v>37.103448275862071</c:v>
                </c:pt>
                <c:pt idx="116">
                  <c:v>35.054054054054056</c:v>
                </c:pt>
                <c:pt idx="117">
                  <c:v>37.194444444444443</c:v>
                </c:pt>
                <c:pt idx="118">
                  <c:v>34.625</c:v>
                </c:pt>
                <c:pt idx="119">
                  <c:v>38.96875</c:v>
                </c:pt>
                <c:pt idx="120">
                  <c:v>36.909090909090907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90-4914-BA27-1AD167EA64A6}"/>
            </c:ext>
          </c:extLst>
        </c:ser>
        <c:ser>
          <c:idx val="2"/>
          <c:order val="1"/>
          <c:tx>
            <c:strRef>
              <c:f>'Averages Graph Data'!$G$4</c:f>
              <c:strCache>
                <c:ptCount val="1"/>
                <c:pt idx="0">
                  <c:v>Average Proposer Age - 7 Day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Data'!$G$5:$G$125</c:f>
              <c:numCache>
                <c:formatCode>#,##0</c:formatCode>
                <c:ptCount val="121"/>
                <c:pt idx="6">
                  <c:v>36.332369206296541</c:v>
                </c:pt>
                <c:pt idx="7">
                  <c:v>36.632660751486036</c:v>
                </c:pt>
                <c:pt idx="8">
                  <c:v>36.322343291168579</c:v>
                </c:pt>
                <c:pt idx="9">
                  <c:v>36.453771862597144</c:v>
                </c:pt>
                <c:pt idx="10">
                  <c:v>36.780029151226884</c:v>
                </c:pt>
                <c:pt idx="11">
                  <c:v>36.743706962777033</c:v>
                </c:pt>
                <c:pt idx="12">
                  <c:v>36.506621672669475</c:v>
                </c:pt>
                <c:pt idx="13">
                  <c:v>36.534588414921934</c:v>
                </c:pt>
                <c:pt idx="14">
                  <c:v>35.962464110654771</c:v>
                </c:pt>
                <c:pt idx="15">
                  <c:v>36.255585803776462</c:v>
                </c:pt>
                <c:pt idx="16">
                  <c:v>35.864546842737504</c:v>
                </c:pt>
                <c:pt idx="17">
                  <c:v>36.075218611444988</c:v>
                </c:pt>
                <c:pt idx="18">
                  <c:v>36.304397942751976</c:v>
                </c:pt>
                <c:pt idx="19">
                  <c:v>36.445463399034828</c:v>
                </c:pt>
                <c:pt idx="20">
                  <c:v>36.990039124061681</c:v>
                </c:pt>
                <c:pt idx="21">
                  <c:v>36.830691892346024</c:v>
                </c:pt>
                <c:pt idx="22">
                  <c:v>36.803075425705174</c:v>
                </c:pt>
                <c:pt idx="23">
                  <c:v>36.825415026402979</c:v>
                </c:pt>
                <c:pt idx="24">
                  <c:v>36.140040876743122</c:v>
                </c:pt>
                <c:pt idx="25">
                  <c:v>36.241099077801323</c:v>
                </c:pt>
                <c:pt idx="26">
                  <c:v>36.105669692371933</c:v>
                </c:pt>
                <c:pt idx="27">
                  <c:v>35.148708323432345</c:v>
                </c:pt>
                <c:pt idx="28">
                  <c:v>35.50773087982332</c:v>
                </c:pt>
                <c:pt idx="29">
                  <c:v>35.98508279619962</c:v>
                </c:pt>
                <c:pt idx="30">
                  <c:v>36.178155334383341</c:v>
                </c:pt>
                <c:pt idx="31">
                  <c:v>36.60706689900919</c:v>
                </c:pt>
                <c:pt idx="32">
                  <c:v>35.983389650331944</c:v>
                </c:pt>
                <c:pt idx="33">
                  <c:v>36.057970310018987</c:v>
                </c:pt>
                <c:pt idx="34">
                  <c:v>36.393315137605192</c:v>
                </c:pt>
                <c:pt idx="35">
                  <c:v>36.243315137605187</c:v>
                </c:pt>
                <c:pt idx="36">
                  <c:v>35.996149604725368</c:v>
                </c:pt>
                <c:pt idx="37">
                  <c:v>35.883873691320495</c:v>
                </c:pt>
                <c:pt idx="38">
                  <c:v>35.974618826583907</c:v>
                </c:pt>
                <c:pt idx="39">
                  <c:v>36.260874237839325</c:v>
                </c:pt>
                <c:pt idx="40">
                  <c:v>36.417009256236376</c:v>
                </c:pt>
                <c:pt idx="41">
                  <c:v>36.308675922903042</c:v>
                </c:pt>
                <c:pt idx="42">
                  <c:v>36.22613624036336</c:v>
                </c:pt>
                <c:pt idx="43">
                  <c:v>35.989785289726697</c:v>
                </c:pt>
                <c:pt idx="44">
                  <c:v>36.143606392635945</c:v>
                </c:pt>
                <c:pt idx="45">
                  <c:v>35.842203661000653</c:v>
                </c:pt>
                <c:pt idx="46">
                  <c:v>35.914281583078569</c:v>
                </c:pt>
                <c:pt idx="47">
                  <c:v>35.984701535398401</c:v>
                </c:pt>
                <c:pt idx="48">
                  <c:v>35.949667521792954</c:v>
                </c:pt>
                <c:pt idx="49">
                  <c:v>35.93826047309777</c:v>
                </c:pt>
                <c:pt idx="50">
                  <c:v>35.81248263647656</c:v>
                </c:pt>
                <c:pt idx="51">
                  <c:v>35.499057266328506</c:v>
                </c:pt>
                <c:pt idx="52">
                  <c:v>35.733184250455487</c:v>
                </c:pt>
                <c:pt idx="53">
                  <c:v>35.719015632188508</c:v>
                </c:pt>
                <c:pt idx="54">
                  <c:v>35.215397299301877</c:v>
                </c:pt>
                <c:pt idx="55">
                  <c:v>35.089862207216264</c:v>
                </c:pt>
                <c:pt idx="56">
                  <c:v>35.492899847542041</c:v>
                </c:pt>
                <c:pt idx="57">
                  <c:v>35.335276874446656</c:v>
                </c:pt>
                <c:pt idx="58">
                  <c:v>35.813668230989272</c:v>
                </c:pt>
                <c:pt idx="59">
                  <c:v>35.608069775390817</c:v>
                </c:pt>
                <c:pt idx="60">
                  <c:v>35.357099800907257</c:v>
                </c:pt>
                <c:pt idx="61">
                  <c:v>35.372834066641524</c:v>
                </c:pt>
                <c:pt idx="62">
                  <c:v>35.590281479210894</c:v>
                </c:pt>
                <c:pt idx="63">
                  <c:v>35.25261914154855</c:v>
                </c:pt>
                <c:pt idx="64">
                  <c:v>35.855402696179809</c:v>
                </c:pt>
                <c:pt idx="65">
                  <c:v>35.937751425145088</c:v>
                </c:pt>
                <c:pt idx="66">
                  <c:v>35.742556229949891</c:v>
                </c:pt>
                <c:pt idx="67">
                  <c:v>36.073722697264877</c:v>
                </c:pt>
                <c:pt idx="68">
                  <c:v>36.47144996999215</c:v>
                </c:pt>
                <c:pt idx="69">
                  <c:v>35.909992908535095</c:v>
                </c:pt>
                <c:pt idx="70">
                  <c:v>35.975155815803262</c:v>
                </c:pt>
                <c:pt idx="71">
                  <c:v>35.600442436610606</c:v>
                </c:pt>
                <c:pt idx="72">
                  <c:v>35.095724760066297</c:v>
                </c:pt>
                <c:pt idx="73">
                  <c:v>35.464563523641907</c:v>
                </c:pt>
                <c:pt idx="74">
                  <c:v>35.333281411789315</c:v>
                </c:pt>
                <c:pt idx="75">
                  <c:v>35.564459017966918</c:v>
                </c:pt>
                <c:pt idx="76">
                  <c:v>36.104752058259955</c:v>
                </c:pt>
                <c:pt idx="77">
                  <c:v>36.00816057956321</c:v>
                </c:pt>
                <c:pt idx="78">
                  <c:v>36.247900554500561</c:v>
                </c:pt>
                <c:pt idx="79">
                  <c:v>36.111766100719045</c:v>
                </c:pt>
                <c:pt idx="80">
                  <c:v>36.060387654603751</c:v>
                </c:pt>
                <c:pt idx="81">
                  <c:v>36.15421332046332</c:v>
                </c:pt>
                <c:pt idx="82">
                  <c:v>35.820357142857141</c:v>
                </c:pt>
                <c:pt idx="83">
                  <c:v>35.5822619047619</c:v>
                </c:pt>
                <c:pt idx="84">
                  <c:v>35.606171679197992</c:v>
                </c:pt>
                <c:pt idx="85">
                  <c:v>35.421017320844484</c:v>
                </c:pt>
                <c:pt idx="86">
                  <c:v>35.489415589242753</c:v>
                </c:pt>
                <c:pt idx="87">
                  <c:v>35.486841586668746</c:v>
                </c:pt>
                <c:pt idx="88">
                  <c:v>35.451127300954461</c:v>
                </c:pt>
                <c:pt idx="89">
                  <c:v>35.643885237462399</c:v>
                </c:pt>
                <c:pt idx="90">
                  <c:v>36.061178470545102</c:v>
                </c:pt>
                <c:pt idx="91">
                  <c:v>36.083578219918543</c:v>
                </c:pt>
                <c:pt idx="92">
                  <c:v>36.051605954895429</c:v>
                </c:pt>
                <c:pt idx="93">
                  <c:v>36.413533501033498</c:v>
                </c:pt>
                <c:pt idx="94">
                  <c:v>36.379477466977463</c:v>
                </c:pt>
                <c:pt idx="95">
                  <c:v>36.500689588189587</c:v>
                </c:pt>
                <c:pt idx="96">
                  <c:v>36.153370840870842</c:v>
                </c:pt>
                <c:pt idx="97">
                  <c:v>35.768335672304261</c:v>
                </c:pt>
                <c:pt idx="98">
                  <c:v>35.77726424373283</c:v>
                </c:pt>
                <c:pt idx="99">
                  <c:v>35.76250070538439</c:v>
                </c:pt>
                <c:pt idx="100">
                  <c:v>35.969476478149637</c:v>
                </c:pt>
                <c:pt idx="101">
                  <c:v>36.531986431963936</c:v>
                </c:pt>
                <c:pt idx="102">
                  <c:v>36.395893358370863</c:v>
                </c:pt>
                <c:pt idx="103">
                  <c:v>36.420989883467392</c:v>
                </c:pt>
                <c:pt idx="104">
                  <c:v>36.674446104665549</c:v>
                </c:pt>
                <c:pt idx="105">
                  <c:v>36.835305570403065</c:v>
                </c:pt>
                <c:pt idx="106">
                  <c:v>37.177658186340587</c:v>
                </c:pt>
                <c:pt idx="107">
                  <c:v>36.649200136453963</c:v>
                </c:pt>
                <c:pt idx="108">
                  <c:v>36.451551511786704</c:v>
                </c:pt>
                <c:pt idx="109">
                  <c:v>36.333315581050769</c:v>
                </c:pt>
                <c:pt idx="110">
                  <c:v>37.011015929482824</c:v>
                </c:pt>
                <c:pt idx="111">
                  <c:v>36.434825453292355</c:v>
                </c:pt>
                <c:pt idx="112">
                  <c:v>36.396335865738671</c:v>
                </c:pt>
                <c:pt idx="113">
                  <c:v>36.277044046446846</c:v>
                </c:pt>
                <c:pt idx="114">
                  <c:v>36.617010032841407</c:v>
                </c:pt>
                <c:pt idx="115">
                  <c:v>36.494033255923746</c:v>
                </c:pt>
                <c:pt idx="116">
                  <c:v>36.492015003905493</c:v>
                </c:pt>
                <c:pt idx="117">
                  <c:v>36.056378147536925</c:v>
                </c:pt>
                <c:pt idx="118">
                  <c:v>36.293282909441693</c:v>
                </c:pt>
                <c:pt idx="119">
                  <c:v>36.71406779316262</c:v>
                </c:pt>
                <c:pt idx="120">
                  <c:v>36.723303002397834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90-4914-BA27-1AD167EA6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39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</a:t>
            </a:r>
            <a:r>
              <a:rPr lang="en-GB" b="1" baseline="0"/>
              <a:t> </a:t>
            </a:r>
            <a:r>
              <a:rPr lang="en-GB" b="1"/>
              <a:t>Term: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Data'!$H$4</c:f>
              <c:strCache>
                <c:ptCount val="1"/>
                <c:pt idx="0">
                  <c:v>Average Proposer Age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Data'!$H$5:$H$125</c:f>
              <c:numCache>
                <c:formatCode>#,##0</c:formatCode>
                <c:ptCount val="121"/>
                <c:pt idx="0">
                  <c:v>35.230769230769234</c:v>
                </c:pt>
                <c:pt idx="1">
                  <c:v>37.978571428571428</c:v>
                </c:pt>
                <c:pt idx="2">
                  <c:v>35.455555555555556</c:v>
                </c:pt>
                <c:pt idx="3">
                  <c:v>36.05263157894737</c:v>
                </c:pt>
                <c:pt idx="4">
                  <c:v>38.173913043478258</c:v>
                </c:pt>
                <c:pt idx="5">
                  <c:v>35.354838709677416</c:v>
                </c:pt>
                <c:pt idx="6">
                  <c:v>33.724137931034484</c:v>
                </c:pt>
                <c:pt idx="7">
                  <c:v>36.340909090909093</c:v>
                </c:pt>
                <c:pt idx="8">
                  <c:v>37.521739130434781</c:v>
                </c:pt>
                <c:pt idx="9">
                  <c:v>35.619999999999997</c:v>
                </c:pt>
                <c:pt idx="10">
                  <c:v>33.4375</c:v>
                </c:pt>
                <c:pt idx="11">
                  <c:v>32.471698113207545</c:v>
                </c:pt>
                <c:pt idx="12">
                  <c:v>35.9375</c:v>
                </c:pt>
                <c:pt idx="13">
                  <c:v>32.743589743589745</c:v>
                </c:pt>
                <c:pt idx="14">
                  <c:v>33.979591836734691</c:v>
                </c:pt>
                <c:pt idx="15">
                  <c:v>35.147368421052633</c:v>
                </c:pt>
                <c:pt idx="16">
                  <c:v>37.875</c:v>
                </c:pt>
                <c:pt idx="17">
                  <c:v>35.905263157894737</c:v>
                </c:pt>
                <c:pt idx="18">
                  <c:v>36.820512820512818</c:v>
                </c:pt>
                <c:pt idx="19">
                  <c:v>34.808510638297875</c:v>
                </c:pt>
                <c:pt idx="20">
                  <c:v>32.799999999999997</c:v>
                </c:pt>
                <c:pt idx="21">
                  <c:v>35.369565217391305</c:v>
                </c:pt>
                <c:pt idx="22">
                  <c:v>36.666666666666664</c:v>
                </c:pt>
                <c:pt idx="23">
                  <c:v>35.03092783505155</c:v>
                </c:pt>
                <c:pt idx="24">
                  <c:v>35.441558441558442</c:v>
                </c:pt>
                <c:pt idx="25">
                  <c:v>36.200000000000003</c:v>
                </c:pt>
                <c:pt idx="26">
                  <c:v>35.466666666666669</c:v>
                </c:pt>
                <c:pt idx="27">
                  <c:v>38.425531914893618</c:v>
                </c:pt>
                <c:pt idx="28">
                  <c:v>33.333333333333336</c:v>
                </c:pt>
                <c:pt idx="29">
                  <c:v>36.946666666666665</c:v>
                </c:pt>
                <c:pt idx="30">
                  <c:v>37.838709677419352</c:v>
                </c:pt>
                <c:pt idx="31">
                  <c:v>36.063492063492063</c:v>
                </c:pt>
                <c:pt idx="32">
                  <c:v>31.513513513513512</c:v>
                </c:pt>
                <c:pt idx="33">
                  <c:v>32.625</c:v>
                </c:pt>
                <c:pt idx="34">
                  <c:v>38.64</c:v>
                </c:pt>
                <c:pt idx="35">
                  <c:v>34.517241379310342</c:v>
                </c:pt>
                <c:pt idx="36">
                  <c:v>34.376623376623378</c:v>
                </c:pt>
                <c:pt idx="37">
                  <c:v>35.042735042735046</c:v>
                </c:pt>
                <c:pt idx="38">
                  <c:v>36.662337662337663</c:v>
                </c:pt>
                <c:pt idx="39">
                  <c:v>34.553846153846152</c:v>
                </c:pt>
                <c:pt idx="40">
                  <c:v>35.607843137254903</c:v>
                </c:pt>
                <c:pt idx="41">
                  <c:v>37.340000000000003</c:v>
                </c:pt>
                <c:pt idx="42">
                  <c:v>34.8125</c:v>
                </c:pt>
                <c:pt idx="43">
                  <c:v>35.587628865979383</c:v>
                </c:pt>
                <c:pt idx="44">
                  <c:v>35.55238095238095</c:v>
                </c:pt>
                <c:pt idx="45">
                  <c:v>34.28125</c:v>
                </c:pt>
                <c:pt idx="46">
                  <c:v>33.25</c:v>
                </c:pt>
                <c:pt idx="47">
                  <c:v>33.476190476190474</c:v>
                </c:pt>
                <c:pt idx="48">
                  <c:v>36.422222222222224</c:v>
                </c:pt>
                <c:pt idx="49">
                  <c:v>34.142857142857146</c:v>
                </c:pt>
                <c:pt idx="50">
                  <c:v>37.185714285714283</c:v>
                </c:pt>
                <c:pt idx="51">
                  <c:v>37.107142857142854</c:v>
                </c:pt>
                <c:pt idx="52">
                  <c:v>35.606741573033709</c:v>
                </c:pt>
                <c:pt idx="53">
                  <c:v>31.703125</c:v>
                </c:pt>
                <c:pt idx="54">
                  <c:v>37.979166666666664</c:v>
                </c:pt>
                <c:pt idx="55">
                  <c:v>33.04081632653061</c:v>
                </c:pt>
                <c:pt idx="56">
                  <c:v>35.660377358490564</c:v>
                </c:pt>
                <c:pt idx="57">
                  <c:v>36.207317073170735</c:v>
                </c:pt>
                <c:pt idx="58">
                  <c:v>36.35</c:v>
                </c:pt>
                <c:pt idx="59">
                  <c:v>34.666666666666664</c:v>
                </c:pt>
                <c:pt idx="60">
                  <c:v>35.754385964912281</c:v>
                </c:pt>
                <c:pt idx="61">
                  <c:v>38.061224489795919</c:v>
                </c:pt>
                <c:pt idx="62">
                  <c:v>38.446428571428569</c:v>
                </c:pt>
                <c:pt idx="63">
                  <c:v>38.866666666666667</c:v>
                </c:pt>
                <c:pt idx="64">
                  <c:v>36.106557377049178</c:v>
                </c:pt>
                <c:pt idx="65">
                  <c:v>36.226804123711339</c:v>
                </c:pt>
                <c:pt idx="66">
                  <c:v>34.153846153846153</c:v>
                </c:pt>
                <c:pt idx="67">
                  <c:v>37</c:v>
                </c:pt>
                <c:pt idx="68">
                  <c:v>34.490196078431374</c:v>
                </c:pt>
                <c:pt idx="69">
                  <c:v>34.948275862068968</c:v>
                </c:pt>
                <c:pt idx="70">
                  <c:v>38.39473684210526</c:v>
                </c:pt>
                <c:pt idx="71">
                  <c:v>37.730769230769234</c:v>
                </c:pt>
                <c:pt idx="72">
                  <c:v>36.007692307692309</c:v>
                </c:pt>
                <c:pt idx="73">
                  <c:v>36.950617283950621</c:v>
                </c:pt>
                <c:pt idx="74">
                  <c:v>36.206896551724135</c:v>
                </c:pt>
                <c:pt idx="75">
                  <c:v>33.72</c:v>
                </c:pt>
                <c:pt idx="76">
                  <c:v>37.166666666666664</c:v>
                </c:pt>
                <c:pt idx="77">
                  <c:v>36.333333333333336</c:v>
                </c:pt>
                <c:pt idx="78">
                  <c:v>37.764150943396224</c:v>
                </c:pt>
                <c:pt idx="79">
                  <c:v>36.910891089108908</c:v>
                </c:pt>
                <c:pt idx="80">
                  <c:v>35.148648648648646</c:v>
                </c:pt>
                <c:pt idx="81">
                  <c:v>35.94736842105263</c:v>
                </c:pt>
                <c:pt idx="82">
                  <c:v>34.448979591836732</c:v>
                </c:pt>
                <c:pt idx="83">
                  <c:v>35.6</c:v>
                </c:pt>
                <c:pt idx="84">
                  <c:v>37.236363636363635</c:v>
                </c:pt>
                <c:pt idx="85">
                  <c:v>38.305263157894736</c:v>
                </c:pt>
                <c:pt idx="86">
                  <c:v>33.728813559322035</c:v>
                </c:pt>
                <c:pt idx="87">
                  <c:v>36.1</c:v>
                </c:pt>
                <c:pt idx="88">
                  <c:v>35.365853658536587</c:v>
                </c:pt>
                <c:pt idx="89">
                  <c:v>35.387096774193552</c:v>
                </c:pt>
                <c:pt idx="90">
                  <c:v>34.313725490196077</c:v>
                </c:pt>
                <c:pt idx="91">
                  <c:v>33.517857142857146</c:v>
                </c:pt>
                <c:pt idx="92">
                  <c:v>38.959595959595958</c:v>
                </c:pt>
                <c:pt idx="93">
                  <c:v>37</c:v>
                </c:pt>
                <c:pt idx="94">
                  <c:v>36.515625</c:v>
                </c:pt>
                <c:pt idx="95">
                  <c:v>33.566037735849058</c:v>
                </c:pt>
                <c:pt idx="96">
                  <c:v>31.964912280701753</c:v>
                </c:pt>
                <c:pt idx="97">
                  <c:v>35.150943396226417</c:v>
                </c:pt>
                <c:pt idx="98">
                  <c:v>35.408163265306122</c:v>
                </c:pt>
                <c:pt idx="99">
                  <c:v>35.4</c:v>
                </c:pt>
                <c:pt idx="100">
                  <c:v>37</c:v>
                </c:pt>
                <c:pt idx="101">
                  <c:v>36.373134328358212</c:v>
                </c:pt>
                <c:pt idx="102">
                  <c:v>34.878048780487802</c:v>
                </c:pt>
                <c:pt idx="103">
                  <c:v>34.555555555555557</c:v>
                </c:pt>
                <c:pt idx="104">
                  <c:v>37.717391304347828</c:v>
                </c:pt>
                <c:pt idx="105">
                  <c:v>35.589285714285715</c:v>
                </c:pt>
                <c:pt idx="106">
                  <c:v>35.4367816091954</c:v>
                </c:pt>
                <c:pt idx="107">
                  <c:v>36.298969072164951</c:v>
                </c:pt>
                <c:pt idx="108">
                  <c:v>32.457142857142856</c:v>
                </c:pt>
                <c:pt idx="109">
                  <c:v>36.346153846153847</c:v>
                </c:pt>
                <c:pt idx="110">
                  <c:v>36.703703703703702</c:v>
                </c:pt>
                <c:pt idx="111">
                  <c:v>34.666666666666664</c:v>
                </c:pt>
                <c:pt idx="112">
                  <c:v>37.200000000000003</c:v>
                </c:pt>
                <c:pt idx="113">
                  <c:v>39.357894736842105</c:v>
                </c:pt>
                <c:pt idx="114">
                  <c:v>36.355371900826448</c:v>
                </c:pt>
                <c:pt idx="115">
                  <c:v>36.67307692307692</c:v>
                </c:pt>
                <c:pt idx="116">
                  <c:v>35.775510204081634</c:v>
                </c:pt>
                <c:pt idx="117">
                  <c:v>33.581395348837212</c:v>
                </c:pt>
                <c:pt idx="118">
                  <c:v>37.764705882352942</c:v>
                </c:pt>
                <c:pt idx="119">
                  <c:v>34.929824561403507</c:v>
                </c:pt>
                <c:pt idx="120">
                  <c:v>36.010526315789477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DA-42D2-AB01-14DE23B74777}"/>
            </c:ext>
          </c:extLst>
        </c:ser>
        <c:ser>
          <c:idx val="2"/>
          <c:order val="1"/>
          <c:tx>
            <c:strRef>
              <c:f>'Averages Graph Data'!$I$4</c:f>
              <c:strCache>
                <c:ptCount val="1"/>
                <c:pt idx="0">
                  <c:v>Average Proposer Age - 7 Day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Data'!$I$5:$I$125</c:f>
              <c:numCache>
                <c:formatCode>#,##0</c:formatCode>
                <c:ptCount val="121"/>
                <c:pt idx="6">
                  <c:v>35.99577392543339</c:v>
                </c:pt>
                <c:pt idx="7">
                  <c:v>36.154365334024796</c:v>
                </c:pt>
                <c:pt idx="8">
                  <c:v>36.08910357714813</c:v>
                </c:pt>
                <c:pt idx="9">
                  <c:v>36.112595640640201</c:v>
                </c:pt>
                <c:pt idx="10">
                  <c:v>35.739005415076292</c:v>
                </c:pt>
                <c:pt idx="11">
                  <c:v>34.924403282180478</c:v>
                </c:pt>
                <c:pt idx="12">
                  <c:v>35.00764060936941</c:v>
                </c:pt>
                <c:pt idx="13">
                  <c:v>34.86756229687731</c:v>
                </c:pt>
                <c:pt idx="14">
                  <c:v>34.53023126056668</c:v>
                </c:pt>
                <c:pt idx="15">
                  <c:v>34.19103544494066</c:v>
                </c:pt>
                <c:pt idx="16">
                  <c:v>34.513178302083517</c:v>
                </c:pt>
                <c:pt idx="17">
                  <c:v>34.86571589606848</c:v>
                </c:pt>
                <c:pt idx="18">
                  <c:v>35.486975139969232</c:v>
                </c:pt>
                <c:pt idx="19">
                  <c:v>35.325690945440364</c:v>
                </c:pt>
                <c:pt idx="20">
                  <c:v>35.333749553498969</c:v>
                </c:pt>
                <c:pt idx="21">
                  <c:v>35.53231717930705</c:v>
                </c:pt>
                <c:pt idx="22">
                  <c:v>35.749359785823337</c:v>
                </c:pt>
                <c:pt idx="23">
                  <c:v>35.343063762259277</c:v>
                </c:pt>
                <c:pt idx="24">
                  <c:v>35.276820231354094</c:v>
                </c:pt>
                <c:pt idx="25">
                  <c:v>35.188175542709409</c:v>
                </c:pt>
                <c:pt idx="26">
                  <c:v>35.282197832476378</c:v>
                </c:pt>
                <c:pt idx="27">
                  <c:v>36.085845248889747</c:v>
                </c:pt>
                <c:pt idx="28">
                  <c:v>35.794954979738613</c:v>
                </c:pt>
                <c:pt idx="29">
                  <c:v>35.834954979738612</c:v>
                </c:pt>
                <c:pt idx="30">
                  <c:v>36.236066671505441</c:v>
                </c:pt>
                <c:pt idx="31">
                  <c:v>36.32491433178167</c:v>
                </c:pt>
                <c:pt idx="32">
                  <c:v>35.655416262283602</c:v>
                </c:pt>
                <c:pt idx="33">
                  <c:v>35.249463881331216</c:v>
                </c:pt>
                <c:pt idx="34">
                  <c:v>35.28010217920356</c:v>
                </c:pt>
                <c:pt idx="35">
                  <c:v>35.44923190005742</c:v>
                </c:pt>
                <c:pt idx="36">
                  <c:v>35.082082858622663</c:v>
                </c:pt>
                <c:pt idx="37">
                  <c:v>34.682657910810619</c:v>
                </c:pt>
                <c:pt idx="38">
                  <c:v>34.768207282074279</c:v>
                </c:pt>
                <c:pt idx="39">
                  <c:v>35.20254051640751</c:v>
                </c:pt>
                <c:pt idx="40">
                  <c:v>35.628660964586786</c:v>
                </c:pt>
                <c:pt idx="41">
                  <c:v>35.442946678872502</c:v>
                </c:pt>
                <c:pt idx="42">
                  <c:v>35.485126481828168</c:v>
                </c:pt>
                <c:pt idx="43">
                  <c:v>35.658127266021879</c:v>
                </c:pt>
                <c:pt idx="44">
                  <c:v>35.730933824542724</c:v>
                </c:pt>
                <c:pt idx="45">
                  <c:v>35.39077844420877</c:v>
                </c:pt>
                <c:pt idx="46">
                  <c:v>35.204514707945037</c:v>
                </c:pt>
                <c:pt idx="47">
                  <c:v>34.899992899221544</c:v>
                </c:pt>
                <c:pt idx="48">
                  <c:v>34.768881788110434</c:v>
                </c:pt>
                <c:pt idx="49">
                  <c:v>34.673218522804312</c:v>
                </c:pt>
                <c:pt idx="50">
                  <c:v>34.901516439909294</c:v>
                </c:pt>
                <c:pt idx="51">
                  <c:v>35.123625283446714</c:v>
                </c:pt>
                <c:pt idx="52">
                  <c:v>35.312981222451526</c:v>
                </c:pt>
                <c:pt idx="53">
                  <c:v>35.09199907959438</c:v>
                </c:pt>
                <c:pt idx="54">
                  <c:v>35.735281392519553</c:v>
                </c:pt>
                <c:pt idx="55">
                  <c:v>35.25222340742075</c:v>
                </c:pt>
                <c:pt idx="56">
                  <c:v>35.469012009654094</c:v>
                </c:pt>
                <c:pt idx="57">
                  <c:v>35.329240979290731</c:v>
                </c:pt>
                <c:pt idx="58">
                  <c:v>35.221077713984606</c:v>
                </c:pt>
                <c:pt idx="59">
                  <c:v>35.086781298789319</c:v>
                </c:pt>
                <c:pt idx="60">
                  <c:v>35.665532865205357</c:v>
                </c:pt>
                <c:pt idx="61">
                  <c:v>35.67725541136668</c:v>
                </c:pt>
                <c:pt idx="62">
                  <c:v>36.449485732066385</c:v>
                </c:pt>
                <c:pt idx="63">
                  <c:v>36.90752706180583</c:v>
                </c:pt>
                <c:pt idx="64">
                  <c:v>36.893132819502753</c:v>
                </c:pt>
                <c:pt idx="65">
                  <c:v>36.875533408604376</c:v>
                </c:pt>
                <c:pt idx="66">
                  <c:v>36.802273335344296</c:v>
                </c:pt>
                <c:pt idx="67">
                  <c:v>36.980218197499688</c:v>
                </c:pt>
                <c:pt idx="68">
                  <c:v>36.470071281590471</c:v>
                </c:pt>
                <c:pt idx="69">
                  <c:v>35.970335180253379</c:v>
                </c:pt>
                <c:pt idx="70">
                  <c:v>35.902916633887465</c:v>
                </c:pt>
                <c:pt idx="71">
                  <c:v>36.134946898704619</c:v>
                </c:pt>
                <c:pt idx="72">
                  <c:v>36.103645210701906</c:v>
                </c:pt>
                <c:pt idx="73">
                  <c:v>36.503183943573966</c:v>
                </c:pt>
                <c:pt idx="74">
                  <c:v>36.389883450963126</c:v>
                </c:pt>
                <c:pt idx="75">
                  <c:v>36.279855439758641</c:v>
                </c:pt>
                <c:pt idx="76">
                  <c:v>36.596768411844032</c:v>
                </c:pt>
                <c:pt idx="77">
                  <c:v>36.302282196305185</c:v>
                </c:pt>
                <c:pt idx="78">
                  <c:v>36.307051012394759</c:v>
                </c:pt>
                <c:pt idx="79">
                  <c:v>36.436079409739982</c:v>
                </c:pt>
                <c:pt idx="80">
                  <c:v>36.178655318982557</c:v>
                </c:pt>
                <c:pt idx="81">
                  <c:v>36.141579871743772</c:v>
                </c:pt>
                <c:pt idx="82">
                  <c:v>36.245719813434732</c:v>
                </c:pt>
                <c:pt idx="83">
                  <c:v>36.021910289625211</c:v>
                </c:pt>
                <c:pt idx="84">
                  <c:v>36.150914618629535</c:v>
                </c:pt>
                <c:pt idx="85">
                  <c:v>36.228216363557898</c:v>
                </c:pt>
                <c:pt idx="86">
                  <c:v>35.773633859302628</c:v>
                </c:pt>
                <c:pt idx="87">
                  <c:v>35.909541195209968</c:v>
                </c:pt>
                <c:pt idx="88">
                  <c:v>35.826467657707681</c:v>
                </c:pt>
                <c:pt idx="89">
                  <c:v>35.960484398044365</c:v>
                </c:pt>
                <c:pt idx="90">
                  <c:v>35.776730896643805</c:v>
                </c:pt>
                <c:pt idx="91">
                  <c:v>35.245515683285731</c:v>
                </c:pt>
                <c:pt idx="92">
                  <c:v>35.338991797814479</c:v>
                </c:pt>
                <c:pt idx="93">
                  <c:v>35.806304146482759</c:v>
                </c:pt>
                <c:pt idx="94">
                  <c:v>35.865679146482755</c:v>
                </c:pt>
                <c:pt idx="95">
                  <c:v>35.608562586098827</c:v>
                </c:pt>
                <c:pt idx="96">
                  <c:v>35.119679087028565</c:v>
                </c:pt>
                <c:pt idx="97">
                  <c:v>35.239281645032904</c:v>
                </c:pt>
                <c:pt idx="98">
                  <c:v>35.509325376811326</c:v>
                </c:pt>
                <c:pt idx="99">
                  <c:v>35.000811668297622</c:v>
                </c:pt>
                <c:pt idx="100">
                  <c:v>35.000811668297622</c:v>
                </c:pt>
                <c:pt idx="101">
                  <c:v>34.980455858063081</c:v>
                </c:pt>
                <c:pt idx="102">
                  <c:v>35.167886007297184</c:v>
                </c:pt>
                <c:pt idx="103">
                  <c:v>35.537977903704871</c:v>
                </c:pt>
                <c:pt idx="104">
                  <c:v>35.904613319150783</c:v>
                </c:pt>
                <c:pt idx="105">
                  <c:v>35.930487954719304</c:v>
                </c:pt>
                <c:pt idx="106">
                  <c:v>35.935742470318644</c:v>
                </c:pt>
                <c:pt idx="107">
                  <c:v>35.835595194913644</c:v>
                </c:pt>
                <c:pt idx="108">
                  <c:v>35.276167841882874</c:v>
                </c:pt>
                <c:pt idx="109">
                  <c:v>35.485897136978025</c:v>
                </c:pt>
                <c:pt idx="110">
                  <c:v>35.792775443856321</c:v>
                </c:pt>
                <c:pt idx="111">
                  <c:v>35.356957638473304</c:v>
                </c:pt>
                <c:pt idx="112">
                  <c:v>35.587059679289624</c:v>
                </c:pt>
                <c:pt idx="113">
                  <c:v>36.147218697524877</c:v>
                </c:pt>
                <c:pt idx="114">
                  <c:v>36.155276244476511</c:v>
                </c:pt>
                <c:pt idx="115">
                  <c:v>36.757552539609954</c:v>
                </c:pt>
                <c:pt idx="116">
                  <c:v>36.676032019313922</c:v>
                </c:pt>
                <c:pt idx="117">
                  <c:v>36.229987968618708</c:v>
                </c:pt>
                <c:pt idx="118">
                  <c:v>36.672564999431039</c:v>
                </c:pt>
                <c:pt idx="119">
                  <c:v>36.348254222488677</c:v>
                </c:pt>
                <c:pt idx="120">
                  <c:v>35.870058733766882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DA-42D2-AB01-14DE23B74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39"/>
          <c:min val="2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Data'!$J$4</c:f>
              <c:strCache>
                <c:ptCount val="1"/>
                <c:pt idx="0">
                  <c:v>Average Proportion Under 25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Data'!$J$5:$J$125</c:f>
              <c:numCache>
                <c:formatCode>0.0%</c:formatCode>
                <c:ptCount val="121"/>
                <c:pt idx="0">
                  <c:v>2.7152742395804494E-2</c:v>
                </c:pt>
                <c:pt idx="1">
                  <c:v>5.2206156901220546E-2</c:v>
                </c:pt>
                <c:pt idx="2">
                  <c:v>5.3436793280903318E-2</c:v>
                </c:pt>
                <c:pt idx="3">
                  <c:v>5.558463140287731E-2</c:v>
                </c:pt>
                <c:pt idx="4">
                  <c:v>3.5504684849017913E-2</c:v>
                </c:pt>
                <c:pt idx="5">
                  <c:v>3.5329045460547652E-2</c:v>
                </c:pt>
                <c:pt idx="6">
                  <c:v>3.9484758292235751E-2</c:v>
                </c:pt>
                <c:pt idx="7">
                  <c:v>2.791110253701197E-2</c:v>
                </c:pt>
                <c:pt idx="8">
                  <c:v>3.630288264401324E-2</c:v>
                </c:pt>
                <c:pt idx="9">
                  <c:v>6.8740797691766234E-2</c:v>
                </c:pt>
                <c:pt idx="10">
                  <c:v>5.9189705367933498E-2</c:v>
                </c:pt>
                <c:pt idx="11">
                  <c:v>6.1140405204977856E-2</c:v>
                </c:pt>
                <c:pt idx="12">
                  <c:v>4.6368915809073298E-2</c:v>
                </c:pt>
                <c:pt idx="13">
                  <c:v>5.5038513606496385E-2</c:v>
                </c:pt>
                <c:pt idx="14">
                  <c:v>4.1623348870943773E-2</c:v>
                </c:pt>
                <c:pt idx="15">
                  <c:v>4.5895566864856151E-2</c:v>
                </c:pt>
                <c:pt idx="16">
                  <c:v>5.5807834920354703E-2</c:v>
                </c:pt>
                <c:pt idx="17">
                  <c:v>3.3911514322718023E-2</c:v>
                </c:pt>
                <c:pt idx="18">
                  <c:v>7.137407142757965E-2</c:v>
                </c:pt>
                <c:pt idx="19">
                  <c:v>5.696948338467718E-2</c:v>
                </c:pt>
                <c:pt idx="20">
                  <c:v>8.147130386375187E-2</c:v>
                </c:pt>
                <c:pt idx="21">
                  <c:v>6.6693738610037523E-2</c:v>
                </c:pt>
                <c:pt idx="22">
                  <c:v>4.7636510179476954E-2</c:v>
                </c:pt>
                <c:pt idx="23">
                  <c:v>4.3565583557660638E-2</c:v>
                </c:pt>
                <c:pt idx="24">
                  <c:v>8.6963399723334348E-2</c:v>
                </c:pt>
                <c:pt idx="25">
                  <c:v>5.4716625378352035E-2</c:v>
                </c:pt>
                <c:pt idx="26">
                  <c:v>7.1764528297206476E-2</c:v>
                </c:pt>
                <c:pt idx="27">
                  <c:v>5.1913147453995237E-2</c:v>
                </c:pt>
                <c:pt idx="28">
                  <c:v>5.8005768047840106E-2</c:v>
                </c:pt>
                <c:pt idx="29">
                  <c:v>5.6337235877233716E-2</c:v>
                </c:pt>
                <c:pt idx="30">
                  <c:v>6.7928889881123458E-2</c:v>
                </c:pt>
                <c:pt idx="31">
                  <c:v>4.6148112403857376E-2</c:v>
                </c:pt>
                <c:pt idx="32">
                  <c:v>5.850006084605458E-2</c:v>
                </c:pt>
                <c:pt idx="33">
                  <c:v>7.0640421455663419E-2</c:v>
                </c:pt>
                <c:pt idx="34">
                  <c:v>0.11684035957224789</c:v>
                </c:pt>
                <c:pt idx="35">
                  <c:v>8.0406738984696344E-2</c:v>
                </c:pt>
                <c:pt idx="36">
                  <c:v>6.9826320232925593E-2</c:v>
                </c:pt>
                <c:pt idx="37">
                  <c:v>2.0642239619893726E-2</c:v>
                </c:pt>
                <c:pt idx="38">
                  <c:v>3.7676310103412144E-2</c:v>
                </c:pt>
                <c:pt idx="39">
                  <c:v>4.8923465710075734E-2</c:v>
                </c:pt>
                <c:pt idx="40">
                  <c:v>4.8867442940184636E-2</c:v>
                </c:pt>
                <c:pt idx="41">
                  <c:v>9.1815137697440999E-2</c:v>
                </c:pt>
                <c:pt idx="42">
                  <c:v>3.2266316729648754E-2</c:v>
                </c:pt>
                <c:pt idx="43">
                  <c:v>6.5678254985153436E-2</c:v>
                </c:pt>
                <c:pt idx="44">
                  <c:v>3.0302050881852269E-2</c:v>
                </c:pt>
                <c:pt idx="45">
                  <c:v>4.7093586350101149E-2</c:v>
                </c:pt>
                <c:pt idx="46">
                  <c:v>6.6687268065281954E-2</c:v>
                </c:pt>
                <c:pt idx="47">
                  <c:v>6.2510509568994163E-2</c:v>
                </c:pt>
                <c:pt idx="48">
                  <c:v>3.9436817827152977E-2</c:v>
                </c:pt>
                <c:pt idx="49">
                  <c:v>6.6594839199638295E-2</c:v>
                </c:pt>
                <c:pt idx="50">
                  <c:v>6.4754604902460308E-2</c:v>
                </c:pt>
                <c:pt idx="51">
                  <c:v>7.6157910737446072E-2</c:v>
                </c:pt>
                <c:pt idx="52">
                  <c:v>7.461805928613946E-2</c:v>
                </c:pt>
                <c:pt idx="53">
                  <c:v>3.3088678335514356E-2</c:v>
                </c:pt>
                <c:pt idx="54">
                  <c:v>0.11167460396520056</c:v>
                </c:pt>
                <c:pt idx="55">
                  <c:v>5.2403546044691385E-2</c:v>
                </c:pt>
                <c:pt idx="56">
                  <c:v>9.8215795836586475E-2</c:v>
                </c:pt>
                <c:pt idx="57">
                  <c:v>6.8556790722119634E-2</c:v>
                </c:pt>
                <c:pt idx="58">
                  <c:v>8.1220258808525195E-2</c:v>
                </c:pt>
                <c:pt idx="59">
                  <c:v>4.1399178806299702E-2</c:v>
                </c:pt>
                <c:pt idx="60">
                  <c:v>4.8651081970286975E-2</c:v>
                </c:pt>
                <c:pt idx="61">
                  <c:v>5.264243797779123E-2</c:v>
                </c:pt>
                <c:pt idx="62">
                  <c:v>7.3849115407522911E-2</c:v>
                </c:pt>
                <c:pt idx="63">
                  <c:v>6.8013434771081197E-2</c:v>
                </c:pt>
                <c:pt idx="64">
                  <c:v>4.5925679174675292E-2</c:v>
                </c:pt>
                <c:pt idx="65">
                  <c:v>6.3215307906234725E-2</c:v>
                </c:pt>
                <c:pt idx="66">
                  <c:v>2.5401407145436757E-2</c:v>
                </c:pt>
                <c:pt idx="67">
                  <c:v>5.5857043238062634E-2</c:v>
                </c:pt>
                <c:pt idx="68">
                  <c:v>7.6093919821527065E-2</c:v>
                </c:pt>
                <c:pt idx="69">
                  <c:v>0.1011652335471607</c:v>
                </c:pt>
                <c:pt idx="70">
                  <c:v>5.1840029091994561E-2</c:v>
                </c:pt>
                <c:pt idx="71">
                  <c:v>9.5137870233759206E-2</c:v>
                </c:pt>
                <c:pt idx="72">
                  <c:v>5.5002342570660133E-2</c:v>
                </c:pt>
                <c:pt idx="73">
                  <c:v>0.10412706348287042</c:v>
                </c:pt>
                <c:pt idx="74">
                  <c:v>5.4869291820339922E-2</c:v>
                </c:pt>
                <c:pt idx="75">
                  <c:v>6.3067956477302359E-2</c:v>
                </c:pt>
                <c:pt idx="76">
                  <c:v>7.2469379779090029E-2</c:v>
                </c:pt>
                <c:pt idx="77">
                  <c:v>7.5448530893772819E-2</c:v>
                </c:pt>
                <c:pt idx="78">
                  <c:v>1.4532118937488884E-2</c:v>
                </c:pt>
                <c:pt idx="79">
                  <c:v>4.9575706217583115E-2</c:v>
                </c:pt>
                <c:pt idx="80">
                  <c:v>7.0509914627117587E-2</c:v>
                </c:pt>
                <c:pt idx="81">
                  <c:v>0.10931886525929448</c:v>
                </c:pt>
                <c:pt idx="82">
                  <c:v>8.6452477641422956E-2</c:v>
                </c:pt>
                <c:pt idx="83">
                  <c:v>4.797674519814682E-2</c:v>
                </c:pt>
                <c:pt idx="84">
                  <c:v>3.9125129929344603E-2</c:v>
                </c:pt>
                <c:pt idx="85">
                  <c:v>0.10694501661747094</c:v>
                </c:pt>
                <c:pt idx="86">
                  <c:v>5.4013864902556712E-2</c:v>
                </c:pt>
                <c:pt idx="87">
                  <c:v>4.6584142458436256E-2</c:v>
                </c:pt>
                <c:pt idx="88">
                  <c:v>0.10405586292414737</c:v>
                </c:pt>
                <c:pt idx="89">
                  <c:v>7.053603730443761E-2</c:v>
                </c:pt>
                <c:pt idx="90">
                  <c:v>6.7119324808172356E-2</c:v>
                </c:pt>
                <c:pt idx="91">
                  <c:v>2.96562941960587E-2</c:v>
                </c:pt>
                <c:pt idx="92">
                  <c:v>6.0898877734316098E-2</c:v>
                </c:pt>
                <c:pt idx="93">
                  <c:v>4.0327764088718264E-2</c:v>
                </c:pt>
                <c:pt idx="94">
                  <c:v>7.7625276173761928E-2</c:v>
                </c:pt>
                <c:pt idx="95">
                  <c:v>4.6475905910950729E-2</c:v>
                </c:pt>
                <c:pt idx="96">
                  <c:v>7.1844722553889989E-2</c:v>
                </c:pt>
                <c:pt idx="97">
                  <c:v>3.9390250762895464E-2</c:v>
                </c:pt>
                <c:pt idx="98">
                  <c:v>8.1036754022276516E-2</c:v>
                </c:pt>
                <c:pt idx="99">
                  <c:v>7.7704546000271477E-2</c:v>
                </c:pt>
                <c:pt idx="100">
                  <c:v>8.6532023317143797E-2</c:v>
                </c:pt>
                <c:pt idx="101">
                  <c:v>8.8344997222140662E-2</c:v>
                </c:pt>
                <c:pt idx="102">
                  <c:v>7.0976408255287823E-2</c:v>
                </c:pt>
                <c:pt idx="103">
                  <c:v>7.68412113238615E-2</c:v>
                </c:pt>
                <c:pt idx="104">
                  <c:v>6.7132813451060119E-2</c:v>
                </c:pt>
                <c:pt idx="105">
                  <c:v>8.0602520402629621E-2</c:v>
                </c:pt>
                <c:pt idx="106">
                  <c:v>6.9856616376756775E-2</c:v>
                </c:pt>
                <c:pt idx="107">
                  <c:v>2.3837934675009251E-2</c:v>
                </c:pt>
                <c:pt idx="108">
                  <c:v>5.7149652708475093E-2</c:v>
                </c:pt>
                <c:pt idx="109">
                  <c:v>0.10592627776428262</c:v>
                </c:pt>
                <c:pt idx="110">
                  <c:v>6.5542680249942406E-2</c:v>
                </c:pt>
                <c:pt idx="111">
                  <c:v>0.11636072468040409</c:v>
                </c:pt>
                <c:pt idx="112">
                  <c:v>6.6705742367747151E-2</c:v>
                </c:pt>
                <c:pt idx="113">
                  <c:v>0.12087645286978367</c:v>
                </c:pt>
                <c:pt idx="114">
                  <c:v>9.8407880923928145E-2</c:v>
                </c:pt>
                <c:pt idx="115">
                  <c:v>4.1334795410662525E-2</c:v>
                </c:pt>
                <c:pt idx="116">
                  <c:v>5.7666596726367925E-2</c:v>
                </c:pt>
                <c:pt idx="117">
                  <c:v>5.6765882587560858E-2</c:v>
                </c:pt>
                <c:pt idx="118">
                  <c:v>7.4065289315408553E-2</c:v>
                </c:pt>
                <c:pt idx="119">
                  <c:v>7.3974326270625515E-2</c:v>
                </c:pt>
                <c:pt idx="120">
                  <c:v>8.2332927869974259E-2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8A-44D2-BC1A-464C2830D451}"/>
            </c:ext>
          </c:extLst>
        </c:ser>
        <c:ser>
          <c:idx val="1"/>
          <c:order val="1"/>
          <c:tx>
            <c:strRef>
              <c:f>'Averages Graph Data'!$K$4</c:f>
              <c:strCache>
                <c:ptCount val="1"/>
                <c:pt idx="0">
                  <c:v>Average Proportion Under 25 - 7 Day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Data'!$K$5:$K$125</c:f>
              <c:numCache>
                <c:formatCode>0.0%</c:formatCode>
                <c:ptCount val="121"/>
                <c:pt idx="6">
                  <c:v>4.2671258940372429E-2</c:v>
                </c:pt>
                <c:pt idx="7">
                  <c:v>4.2779596103402061E-2</c:v>
                </c:pt>
                <c:pt idx="8">
                  <c:v>4.050769978094388E-2</c:v>
                </c:pt>
                <c:pt idx="9">
                  <c:v>4.269398612535287E-2</c:v>
                </c:pt>
                <c:pt idx="10">
                  <c:v>4.3208996691789466E-2</c:v>
                </c:pt>
                <c:pt idx="11">
                  <c:v>4.6871242456926601E-2</c:v>
                </c:pt>
                <c:pt idx="12">
                  <c:v>4.8448366792430267E-2</c:v>
                </c:pt>
                <c:pt idx="13">
                  <c:v>5.0670331837324646E-2</c:v>
                </c:pt>
                <c:pt idx="14">
                  <c:v>5.2629224170743463E-2</c:v>
                </c:pt>
                <c:pt idx="15">
                  <c:v>5.3999607630863873E-2</c:v>
                </c:pt>
                <c:pt idx="16">
                  <c:v>5.2152041520662232E-2</c:v>
                </c:pt>
                <c:pt idx="17">
                  <c:v>4.8540871371345738E-2</c:v>
                </c:pt>
                <c:pt idx="18">
                  <c:v>5.0002823688860283E-2</c:v>
                </c:pt>
                <c:pt idx="19">
                  <c:v>5.1517190485375119E-2</c:v>
                </c:pt>
                <c:pt idx="20">
                  <c:v>5.5293303379268757E-2</c:v>
                </c:pt>
                <c:pt idx="21">
                  <c:v>5.8874787627710722E-2</c:v>
                </c:pt>
                <c:pt idx="22">
                  <c:v>5.9123493815513704E-2</c:v>
                </c:pt>
                <c:pt idx="23">
                  <c:v>5.7374600763700268E-2</c:v>
                </c:pt>
                <c:pt idx="24">
                  <c:v>6.4953441535216885E-2</c:v>
                </c:pt>
                <c:pt idx="25">
                  <c:v>6.2573806385327224E-2</c:v>
                </c:pt>
                <c:pt idx="26">
                  <c:v>6.4687384229974262E-2</c:v>
                </c:pt>
                <c:pt idx="27">
                  <c:v>6.0464790457151883E-2</c:v>
                </c:pt>
                <c:pt idx="28">
                  <c:v>5.9223651805409401E-2</c:v>
                </c:pt>
                <c:pt idx="29">
                  <c:v>6.0466612619374645E-2</c:v>
                </c:pt>
                <c:pt idx="30">
                  <c:v>6.3947084951297903E-2</c:v>
                </c:pt>
                <c:pt idx="31">
                  <c:v>5.8116329619944056E-2</c:v>
                </c:pt>
                <c:pt idx="32">
                  <c:v>5.8656820401044418E-2</c:v>
                </c:pt>
                <c:pt idx="33">
                  <c:v>5.8496233709395405E-2</c:v>
                </c:pt>
                <c:pt idx="34">
                  <c:v>6.7771549726288655E-2</c:v>
                </c:pt>
                <c:pt idx="35">
                  <c:v>7.0971688431553825E-2</c:v>
                </c:pt>
                <c:pt idx="36">
                  <c:v>7.2898700482366949E-2</c:v>
                </c:pt>
                <c:pt idx="37">
                  <c:v>6.6143464730762713E-2</c:v>
                </c:pt>
                <c:pt idx="38">
                  <c:v>6.4933207259270528E-2</c:v>
                </c:pt>
                <c:pt idx="39">
                  <c:v>6.3565122239844993E-2</c:v>
                </c:pt>
                <c:pt idx="40">
                  <c:v>6.045469673763372E-2</c:v>
                </c:pt>
                <c:pt idx="41">
                  <c:v>5.6879665041232728E-2</c:v>
                </c:pt>
                <c:pt idx="42">
                  <c:v>5.0002461861940226E-2</c:v>
                </c:pt>
                <c:pt idx="43">
                  <c:v>4.940988111225849E-2</c:v>
                </c:pt>
                <c:pt idx="44">
                  <c:v>5.0789854149681138E-2</c:v>
                </c:pt>
                <c:pt idx="45">
                  <c:v>5.2135179327779564E-2</c:v>
                </c:pt>
                <c:pt idx="46">
                  <c:v>5.4672865378523318E-2</c:v>
                </c:pt>
                <c:pt idx="47">
                  <c:v>5.6621874896924676E-2</c:v>
                </c:pt>
                <c:pt idx="48">
                  <c:v>4.9139257772597818E-2</c:v>
                </c:pt>
                <c:pt idx="49">
                  <c:v>5.4043332411167752E-2</c:v>
                </c:pt>
                <c:pt idx="50">
                  <c:v>5.3911382399354446E-2</c:v>
                </c:pt>
                <c:pt idx="51">
                  <c:v>6.0462219521582136E-2</c:v>
                </c:pt>
                <c:pt idx="52">
                  <c:v>6.4394287083873319E-2</c:v>
                </c:pt>
                <c:pt idx="53">
                  <c:v>5.9594488551049381E-2</c:v>
                </c:pt>
                <c:pt idx="54">
                  <c:v>6.6617930607650283E-2</c:v>
                </c:pt>
                <c:pt idx="55">
                  <c:v>6.8470320353012926E-2</c:v>
                </c:pt>
                <c:pt idx="56">
                  <c:v>7.2987599872576941E-2</c:v>
                </c:pt>
                <c:pt idx="57">
                  <c:v>7.3530769275385419E-2</c:v>
                </c:pt>
                <c:pt idx="58">
                  <c:v>7.4253961856968156E-2</c:v>
                </c:pt>
                <c:pt idx="59">
                  <c:v>6.950840750270533E-2</c:v>
                </c:pt>
                <c:pt idx="60">
                  <c:v>7.1731608021958562E-2</c:v>
                </c:pt>
                <c:pt idx="61">
                  <c:v>6.3298441452328658E-2</c:v>
                </c:pt>
                <c:pt idx="62">
                  <c:v>6.6362094218447451E-2</c:v>
                </c:pt>
                <c:pt idx="63">
                  <c:v>6.2047471209089551E-2</c:v>
                </c:pt>
                <c:pt idx="64">
                  <c:v>5.8814455273740351E-2</c:v>
                </c:pt>
                <c:pt idx="65">
                  <c:v>5.6242319430556006E-2</c:v>
                </c:pt>
                <c:pt idx="66">
                  <c:v>5.3956923479004153E-2</c:v>
                </c:pt>
                <c:pt idx="67">
                  <c:v>5.4986346517257818E-2</c:v>
                </c:pt>
                <c:pt idx="68">
                  <c:v>5.8336558209220082E-2</c:v>
                </c:pt>
                <c:pt idx="69">
                  <c:v>6.2238860800596915E-2</c:v>
                </c:pt>
                <c:pt idx="70">
                  <c:v>5.9928374275013109E-2</c:v>
                </c:pt>
                <c:pt idx="71">
                  <c:v>6.6958687283453666E-2</c:v>
                </c:pt>
                <c:pt idx="72">
                  <c:v>6.5785406521228718E-2</c:v>
                </c:pt>
                <c:pt idx="73">
                  <c:v>7.7031928855147799E-2</c:v>
                </c:pt>
                <c:pt idx="74">
                  <c:v>7.6890821509758858E-2</c:v>
                </c:pt>
                <c:pt idx="75">
                  <c:v>7.5029969603441035E-2</c:v>
                </c:pt>
                <c:pt idx="76">
                  <c:v>7.0930561922288096E-2</c:v>
                </c:pt>
                <c:pt idx="77">
                  <c:v>7.4303205036827843E-2</c:v>
                </c:pt>
                <c:pt idx="78">
                  <c:v>6.2788097708789223E-2</c:v>
                </c:pt>
                <c:pt idx="79">
                  <c:v>6.2012863944063933E-2</c:v>
                </c:pt>
                <c:pt idx="80">
                  <c:v>5.7210414107527821E-2</c:v>
                </c:pt>
                <c:pt idx="81">
                  <c:v>6.4988924598807035E-2</c:v>
                </c:pt>
                <c:pt idx="82">
                  <c:v>6.8329570479395696E-2</c:v>
                </c:pt>
                <c:pt idx="83">
                  <c:v>6.4830622682118089E-2</c:v>
                </c:pt>
                <c:pt idx="84">
                  <c:v>5.9641565401485484E-2</c:v>
                </c:pt>
                <c:pt idx="85">
                  <c:v>7.2843407927197207E-2</c:v>
                </c:pt>
                <c:pt idx="86">
                  <c:v>7.347743059647914E-2</c:v>
                </c:pt>
                <c:pt idx="87">
                  <c:v>7.0059463143810397E-2</c:v>
                </c:pt>
                <c:pt idx="88">
                  <c:v>6.9307605667360814E-2</c:v>
                </c:pt>
                <c:pt idx="89">
                  <c:v>6.7033828476362897E-2</c:v>
                </c:pt>
                <c:pt idx="90">
                  <c:v>6.9768482706366541E-2</c:v>
                </c:pt>
                <c:pt idx="91">
                  <c:v>6.8415791887325703E-2</c:v>
                </c:pt>
                <c:pt idx="92">
                  <c:v>6.1837772046875017E-2</c:v>
                </c:pt>
                <c:pt idx="93">
                  <c:v>5.988261478775523E-2</c:v>
                </c:pt>
                <c:pt idx="94">
                  <c:v>6.4317062461373184E-2</c:v>
                </c:pt>
                <c:pt idx="95">
                  <c:v>5.6091354316630815E-2</c:v>
                </c:pt>
                <c:pt idx="96">
                  <c:v>5.6278309352266867E-2</c:v>
                </c:pt>
                <c:pt idx="97">
                  <c:v>5.2317013060084454E-2</c:v>
                </c:pt>
                <c:pt idx="98">
                  <c:v>5.9657078749544144E-2</c:v>
                </c:pt>
                <c:pt idx="99">
                  <c:v>6.2057888501823477E-2</c:v>
                </c:pt>
                <c:pt idx="100">
                  <c:v>6.865849696302713E-2</c:v>
                </c:pt>
                <c:pt idx="101">
                  <c:v>7.0189885684224088E-2</c:v>
                </c:pt>
                <c:pt idx="102">
                  <c:v>7.3689957447700807E-2</c:v>
                </c:pt>
                <c:pt idx="103">
                  <c:v>7.4403741557696759E-2</c:v>
                </c:pt>
                <c:pt idx="104">
                  <c:v>7.836696479886314E-2</c:v>
                </c:pt>
                <c:pt idx="105">
                  <c:v>7.8304931424627869E-2</c:v>
                </c:pt>
                <c:pt idx="106">
                  <c:v>7.7183798621268604E-2</c:v>
                </c:pt>
                <c:pt idx="107">
                  <c:v>6.8227500243820821E-2</c:v>
                </c:pt>
                <c:pt idx="108">
                  <c:v>6.3771022456154319E-2</c:v>
                </c:pt>
                <c:pt idx="109">
                  <c:v>6.8763860957439277E-2</c:v>
                </c:pt>
                <c:pt idx="110">
                  <c:v>6.7149785089736555E-2</c:v>
                </c:pt>
                <c:pt idx="111">
                  <c:v>7.4182343836785694E-2</c:v>
                </c:pt>
                <c:pt idx="112">
                  <c:v>7.2197089831802494E-2</c:v>
                </c:pt>
                <c:pt idx="113">
                  <c:v>7.948563790223491E-2</c:v>
                </c:pt>
                <c:pt idx="114">
                  <c:v>9.0138487366366177E-2</c:v>
                </c:pt>
                <c:pt idx="115">
                  <c:v>8.7879222038107233E-2</c:v>
                </c:pt>
                <c:pt idx="116">
                  <c:v>8.0984981889833704E-2</c:v>
                </c:pt>
                <c:pt idx="117">
                  <c:v>7.9731153652350631E-2</c:v>
                </c:pt>
                <c:pt idx="118">
                  <c:v>7.3688948600208401E-2</c:v>
                </c:pt>
                <c:pt idx="119">
                  <c:v>7.4727317729191042E-2</c:v>
                </c:pt>
                <c:pt idx="120">
                  <c:v>6.9221099872075392E-2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A-44D2-BC1A-464C2830D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9.0000000000000024E-2"/>
          <c:min val="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Data'!$R$4</c:f>
              <c:strCache>
                <c:ptCount val="1"/>
                <c:pt idx="0">
                  <c:v>Average Premium Proportion Under 25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Data'!$R$5:$R$125</c:f>
              <c:numCache>
                <c:formatCode>0.0%</c:formatCode>
                <c:ptCount val="121"/>
                <c:pt idx="0">
                  <c:v>4.6200304133543486E-2</c:v>
                </c:pt>
                <c:pt idx="1">
                  <c:v>8.4543538429831616E-2</c:v>
                </c:pt>
                <c:pt idx="2">
                  <c:v>0.10369744987721592</c:v>
                </c:pt>
                <c:pt idx="3">
                  <c:v>8.6064101083741032E-2</c:v>
                </c:pt>
                <c:pt idx="4">
                  <c:v>5.8570623493637314E-2</c:v>
                </c:pt>
                <c:pt idx="5">
                  <c:v>6.9190986222828418E-2</c:v>
                </c:pt>
                <c:pt idx="6">
                  <c:v>6.5583342049868043E-2</c:v>
                </c:pt>
                <c:pt idx="7">
                  <c:v>6.0526528291970652E-2</c:v>
                </c:pt>
                <c:pt idx="8">
                  <c:v>7.4410513562411212E-2</c:v>
                </c:pt>
                <c:pt idx="9">
                  <c:v>0.11269804390813139</c:v>
                </c:pt>
                <c:pt idx="10">
                  <c:v>9.0671279741572977E-2</c:v>
                </c:pt>
                <c:pt idx="11">
                  <c:v>9.9390358351424984E-2</c:v>
                </c:pt>
                <c:pt idx="12">
                  <c:v>7.431650961390672E-2</c:v>
                </c:pt>
                <c:pt idx="13">
                  <c:v>9.0596675467483498E-2</c:v>
                </c:pt>
                <c:pt idx="14">
                  <c:v>6.1902215446229758E-2</c:v>
                </c:pt>
                <c:pt idx="15">
                  <c:v>0.10429123251665941</c:v>
                </c:pt>
                <c:pt idx="16">
                  <c:v>8.4737786522404282E-2</c:v>
                </c:pt>
                <c:pt idx="17">
                  <c:v>4.4994839461915931E-2</c:v>
                </c:pt>
                <c:pt idx="18">
                  <c:v>9.073170915956863E-2</c:v>
                </c:pt>
                <c:pt idx="19">
                  <c:v>0.10195216069927693</c:v>
                </c:pt>
                <c:pt idx="20">
                  <c:v>0.15672204817277088</c:v>
                </c:pt>
                <c:pt idx="21">
                  <c:v>0.10384131593015075</c:v>
                </c:pt>
                <c:pt idx="22">
                  <c:v>8.0370518801037502E-2</c:v>
                </c:pt>
                <c:pt idx="23">
                  <c:v>7.3842876001237609E-2</c:v>
                </c:pt>
                <c:pt idx="24">
                  <c:v>0.12224364384972584</c:v>
                </c:pt>
                <c:pt idx="25">
                  <c:v>0.10240619521497575</c:v>
                </c:pt>
                <c:pt idx="26">
                  <c:v>0.1177985211100694</c:v>
                </c:pt>
                <c:pt idx="27">
                  <c:v>7.7511906131711147E-2</c:v>
                </c:pt>
                <c:pt idx="28">
                  <c:v>0.11029216244113428</c:v>
                </c:pt>
                <c:pt idx="29">
                  <c:v>7.8207217282329017E-2</c:v>
                </c:pt>
                <c:pt idx="30">
                  <c:v>0.12247873758346066</c:v>
                </c:pt>
                <c:pt idx="31">
                  <c:v>6.2475188688346346E-2</c:v>
                </c:pt>
                <c:pt idx="32">
                  <c:v>0.11690100853164642</c:v>
                </c:pt>
                <c:pt idx="33">
                  <c:v>0.12490689375544275</c:v>
                </c:pt>
                <c:pt idx="34">
                  <c:v>0.19392474650177341</c:v>
                </c:pt>
                <c:pt idx="35">
                  <c:v>0.16789644628433875</c:v>
                </c:pt>
                <c:pt idx="36">
                  <c:v>0.11836546624982662</c:v>
                </c:pt>
                <c:pt idx="37">
                  <c:v>3.5942793036409473E-2</c:v>
                </c:pt>
                <c:pt idx="38">
                  <c:v>6.8283061963931121E-2</c:v>
                </c:pt>
                <c:pt idx="39">
                  <c:v>7.8971616271579129E-2</c:v>
                </c:pt>
                <c:pt idx="40">
                  <c:v>0.10089334146311664</c:v>
                </c:pt>
                <c:pt idx="41">
                  <c:v>0.13878956786329708</c:v>
                </c:pt>
                <c:pt idx="42">
                  <c:v>7.5074928373053837E-2</c:v>
                </c:pt>
                <c:pt idx="43">
                  <c:v>0.10495366587075332</c:v>
                </c:pt>
                <c:pt idx="44">
                  <c:v>4.5296135836939623E-2</c:v>
                </c:pt>
                <c:pt idx="45">
                  <c:v>7.1445025956659039E-2</c:v>
                </c:pt>
                <c:pt idx="46">
                  <c:v>8.7312273394965639E-2</c:v>
                </c:pt>
                <c:pt idx="47">
                  <c:v>0.11703530351567523</c:v>
                </c:pt>
                <c:pt idx="48">
                  <c:v>3.7980011985579827E-2</c:v>
                </c:pt>
                <c:pt idx="49">
                  <c:v>0.13076945732355308</c:v>
                </c:pt>
                <c:pt idx="50">
                  <c:v>0.11796861664072586</c:v>
                </c:pt>
                <c:pt idx="51">
                  <c:v>0.12231365352004619</c:v>
                </c:pt>
                <c:pt idx="52">
                  <c:v>0.14421543775475407</c:v>
                </c:pt>
                <c:pt idx="53">
                  <c:v>6.2570252422544353E-2</c:v>
                </c:pt>
                <c:pt idx="54">
                  <c:v>0.18948599269319744</c:v>
                </c:pt>
                <c:pt idx="55">
                  <c:v>0.13118071473742646</c:v>
                </c:pt>
                <c:pt idx="56">
                  <c:v>0.16390257154185767</c:v>
                </c:pt>
                <c:pt idx="57">
                  <c:v>0.11772903655788709</c:v>
                </c:pt>
                <c:pt idx="58">
                  <c:v>0.12278814801740062</c:v>
                </c:pt>
                <c:pt idx="59">
                  <c:v>7.0536386023733064E-2</c:v>
                </c:pt>
                <c:pt idx="60">
                  <c:v>6.5571817588315401E-2</c:v>
                </c:pt>
                <c:pt idx="61">
                  <c:v>7.373212774581861E-2</c:v>
                </c:pt>
                <c:pt idx="62">
                  <c:v>0.12862848271171221</c:v>
                </c:pt>
                <c:pt idx="63">
                  <c:v>0.11317926430484596</c:v>
                </c:pt>
                <c:pt idx="64">
                  <c:v>5.5855788568760126E-2</c:v>
                </c:pt>
                <c:pt idx="65">
                  <c:v>9.9182244010077483E-2</c:v>
                </c:pt>
                <c:pt idx="66">
                  <c:v>7.2437024422600443E-2</c:v>
                </c:pt>
                <c:pt idx="67">
                  <c:v>0.10585074666152698</c:v>
                </c:pt>
                <c:pt idx="68">
                  <c:v>0.12686983584999045</c:v>
                </c:pt>
                <c:pt idx="69">
                  <c:v>0.12255515450609795</c:v>
                </c:pt>
                <c:pt idx="70">
                  <c:v>0.11296268717967201</c:v>
                </c:pt>
                <c:pt idx="71">
                  <c:v>0.1492390606186304</c:v>
                </c:pt>
                <c:pt idx="72">
                  <c:v>9.5992071859861222E-2</c:v>
                </c:pt>
                <c:pt idx="73">
                  <c:v>0.19637717391523912</c:v>
                </c:pt>
                <c:pt idx="74">
                  <c:v>0.108296803062518</c:v>
                </c:pt>
                <c:pt idx="75">
                  <c:v>8.981681022735867E-2</c:v>
                </c:pt>
                <c:pt idx="76">
                  <c:v>9.4258238150229684E-2</c:v>
                </c:pt>
                <c:pt idx="77">
                  <c:v>0.13184462466392222</c:v>
                </c:pt>
                <c:pt idx="78">
                  <c:v>3.2844666269261212E-2</c:v>
                </c:pt>
                <c:pt idx="79">
                  <c:v>8.2345990659220963E-2</c:v>
                </c:pt>
                <c:pt idx="80">
                  <c:v>9.2890993705701724E-2</c:v>
                </c:pt>
                <c:pt idx="81">
                  <c:v>0.17591001976426951</c:v>
                </c:pt>
                <c:pt idx="82">
                  <c:v>0.11226299995747746</c:v>
                </c:pt>
                <c:pt idx="83">
                  <c:v>7.5046210332564547E-2</c:v>
                </c:pt>
                <c:pt idx="84">
                  <c:v>5.1162616284440625E-2</c:v>
                </c:pt>
                <c:pt idx="85">
                  <c:v>0.14392973481955973</c:v>
                </c:pt>
                <c:pt idx="86">
                  <c:v>9.7911137686397726E-2</c:v>
                </c:pt>
                <c:pt idx="87">
                  <c:v>8.6876473548867225E-2</c:v>
                </c:pt>
                <c:pt idx="88">
                  <c:v>0.16404488540229559</c:v>
                </c:pt>
                <c:pt idx="89">
                  <c:v>0.10831797770549258</c:v>
                </c:pt>
                <c:pt idx="90">
                  <c:v>0.10474907058885524</c:v>
                </c:pt>
                <c:pt idx="91">
                  <c:v>4.096773996961435E-2</c:v>
                </c:pt>
                <c:pt idx="92">
                  <c:v>9.1708167646761513E-2</c:v>
                </c:pt>
                <c:pt idx="93">
                  <c:v>7.5607010268226901E-2</c:v>
                </c:pt>
                <c:pt idx="94">
                  <c:v>0.13477631952518709</c:v>
                </c:pt>
                <c:pt idx="95">
                  <c:v>4.8217475835923208E-2</c:v>
                </c:pt>
                <c:pt idx="96">
                  <c:v>0.1350506956788641</c:v>
                </c:pt>
                <c:pt idx="97">
                  <c:v>8.9346377693678355E-2</c:v>
                </c:pt>
                <c:pt idx="98">
                  <c:v>0.12392859564923575</c:v>
                </c:pt>
                <c:pt idx="99">
                  <c:v>0.14727196480768351</c:v>
                </c:pt>
                <c:pt idx="100">
                  <c:v>0.15486601277126119</c:v>
                </c:pt>
                <c:pt idx="101">
                  <c:v>0.11590422691303699</c:v>
                </c:pt>
                <c:pt idx="102">
                  <c:v>0.11471861822238028</c:v>
                </c:pt>
                <c:pt idx="103">
                  <c:v>0.13066158757870774</c:v>
                </c:pt>
                <c:pt idx="104">
                  <c:v>0.11277443282684488</c:v>
                </c:pt>
                <c:pt idx="105">
                  <c:v>0.12198186696928777</c:v>
                </c:pt>
                <c:pt idx="106">
                  <c:v>9.9931691087620941E-2</c:v>
                </c:pt>
                <c:pt idx="107">
                  <c:v>3.1356185327980346E-2</c:v>
                </c:pt>
                <c:pt idx="108">
                  <c:v>6.524104291918699E-2</c:v>
                </c:pt>
                <c:pt idx="109">
                  <c:v>0.2048472254132564</c:v>
                </c:pt>
                <c:pt idx="110">
                  <c:v>0.11997659731263387</c:v>
                </c:pt>
                <c:pt idx="111">
                  <c:v>0.18211731719614974</c:v>
                </c:pt>
                <c:pt idx="112">
                  <c:v>0.11604140311259002</c:v>
                </c:pt>
                <c:pt idx="113">
                  <c:v>0.19839740562667119</c:v>
                </c:pt>
                <c:pt idx="114">
                  <c:v>0.17075497840707374</c:v>
                </c:pt>
                <c:pt idx="115">
                  <c:v>5.496463016242089E-2</c:v>
                </c:pt>
                <c:pt idx="116">
                  <c:v>0.11908727957380562</c:v>
                </c:pt>
                <c:pt idx="117">
                  <c:v>7.2773354448405547E-2</c:v>
                </c:pt>
                <c:pt idx="118">
                  <c:v>0.12599055202950804</c:v>
                </c:pt>
                <c:pt idx="119">
                  <c:v>0.1098380541025674</c:v>
                </c:pt>
                <c:pt idx="120">
                  <c:v>0.12117671812427794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9-44E2-91A9-F4107A019C86}"/>
            </c:ext>
          </c:extLst>
        </c:ser>
        <c:ser>
          <c:idx val="1"/>
          <c:order val="1"/>
          <c:tx>
            <c:strRef>
              <c:f>'Averages Graph Data'!$S$4</c:f>
              <c:strCache>
                <c:ptCount val="1"/>
                <c:pt idx="0">
                  <c:v>Average Premium Proportion Under 25 - 7 Day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Data'!$S$5:$S$125</c:f>
              <c:numCache>
                <c:formatCode>0.0%</c:formatCode>
                <c:ptCount val="121"/>
                <c:pt idx="6">
                  <c:v>7.3407192184380826E-2</c:v>
                </c:pt>
                <c:pt idx="7">
                  <c:v>7.5453795635584714E-2</c:v>
                </c:pt>
                <c:pt idx="8">
                  <c:v>7.4006220654524654E-2</c:v>
                </c:pt>
                <c:pt idx="9">
                  <c:v>7.529201980179831E-2</c:v>
                </c:pt>
                <c:pt idx="10">
                  <c:v>7.5950188181488576E-2</c:v>
                </c:pt>
                <c:pt idx="11">
                  <c:v>8.1781578875458241E-2</c:v>
                </c:pt>
                <c:pt idx="12">
                  <c:v>8.251379650275513E-2</c:v>
                </c:pt>
                <c:pt idx="13">
                  <c:v>8.608712984812876E-2</c:v>
                </c:pt>
                <c:pt idx="14">
                  <c:v>8.6283656584451501E-2</c:v>
                </c:pt>
                <c:pt idx="15">
                  <c:v>9.0552330720772664E-2</c:v>
                </c:pt>
                <c:pt idx="16">
                  <c:v>8.6558008237097375E-2</c:v>
                </c:pt>
                <c:pt idx="17">
                  <c:v>8.0032802482860668E-2</c:v>
                </c:pt>
                <c:pt idx="18">
                  <c:v>7.8795852598309749E-2</c:v>
                </c:pt>
                <c:pt idx="19">
                  <c:v>8.2743802753362641E-2</c:v>
                </c:pt>
                <c:pt idx="20">
                  <c:v>9.2190284568403696E-2</c:v>
                </c:pt>
                <c:pt idx="21">
                  <c:v>9.8181584637535263E-2</c:v>
                </c:pt>
                <c:pt idx="22">
                  <c:v>9.4764339821017854E-2</c:v>
                </c:pt>
                <c:pt idx="23">
                  <c:v>9.3207924032279746E-2</c:v>
                </c:pt>
                <c:pt idx="24">
                  <c:v>0.1042434675162526</c:v>
                </c:pt>
                <c:pt idx="25">
                  <c:v>0.10591125123845362</c:v>
                </c:pt>
                <c:pt idx="26">
                  <c:v>0.10817501701142396</c:v>
                </c:pt>
                <c:pt idx="27">
                  <c:v>9.6859282434129709E-2</c:v>
                </c:pt>
                <c:pt idx="28">
                  <c:v>9.7780831935698781E-2</c:v>
                </c:pt>
                <c:pt idx="29">
                  <c:v>9.7471788861597589E-2</c:v>
                </c:pt>
                <c:pt idx="30">
                  <c:v>0.10441976908762944</c:v>
                </c:pt>
                <c:pt idx="31">
                  <c:v>9.5881418350289502E-2</c:v>
                </c:pt>
                <c:pt idx="32">
                  <c:v>9.7952105966956735E-2</c:v>
                </c:pt>
                <c:pt idx="33">
                  <c:v>9.8967587773438642E-2</c:v>
                </c:pt>
                <c:pt idx="34">
                  <c:v>0.11559799354059042</c:v>
                </c:pt>
                <c:pt idx="35">
                  <c:v>0.12382717694676247</c:v>
                </c:pt>
                <c:pt idx="36">
                  <c:v>0.12956406965640499</c:v>
                </c:pt>
                <c:pt idx="37">
                  <c:v>0.11720179186396909</c:v>
                </c:pt>
                <c:pt idx="38">
                  <c:v>0.11803148804619548</c:v>
                </c:pt>
                <c:pt idx="39">
                  <c:v>0.11261300343761446</c:v>
                </c:pt>
                <c:pt idx="40">
                  <c:v>0.10918249596728216</c:v>
                </c:pt>
                <c:pt idx="41">
                  <c:v>0.10130604187607127</c:v>
                </c:pt>
                <c:pt idx="42">
                  <c:v>8.8045825031601979E-2</c:v>
                </c:pt>
                <c:pt idx="43">
                  <c:v>8.6129853548877228E-2</c:v>
                </c:pt>
                <c:pt idx="44">
                  <c:v>8.7466045377524379E-2</c:v>
                </c:pt>
                <c:pt idx="45">
                  <c:v>8.7917754519342667E-2</c:v>
                </c:pt>
                <c:pt idx="46">
                  <c:v>8.9109276965540746E-2</c:v>
                </c:pt>
                <c:pt idx="47">
                  <c:v>9.1415271544477691E-2</c:v>
                </c:pt>
                <c:pt idx="48">
                  <c:v>7.701390641908952E-2</c:v>
                </c:pt>
                <c:pt idx="49">
                  <c:v>8.4970267697732263E-2</c:v>
                </c:pt>
                <c:pt idx="50">
                  <c:v>8.6829546379156894E-2</c:v>
                </c:pt>
                <c:pt idx="51">
                  <c:v>9.7832048905314981E-2</c:v>
                </c:pt>
                <c:pt idx="52">
                  <c:v>0.10822782201932857</c:v>
                </c:pt>
                <c:pt idx="53">
                  <c:v>0.10469324759469693</c:v>
                </c:pt>
                <c:pt idx="54">
                  <c:v>0.11504334604862868</c:v>
                </c:pt>
                <c:pt idx="55">
                  <c:v>0.12835773215603535</c:v>
                </c:pt>
                <c:pt idx="56">
                  <c:v>0.13309103418722174</c:v>
                </c:pt>
                <c:pt idx="57">
                  <c:v>0.13305680846110191</c:v>
                </c:pt>
                <c:pt idx="58">
                  <c:v>0.13312459338929541</c:v>
                </c:pt>
                <c:pt idx="59">
                  <c:v>0.12259901457057809</c:v>
                </c:pt>
                <c:pt idx="60">
                  <c:v>0.12302780959425966</c:v>
                </c:pt>
                <c:pt idx="61">
                  <c:v>0.10649154317320556</c:v>
                </c:pt>
                <c:pt idx="62">
                  <c:v>0.10612693859810353</c:v>
                </c:pt>
                <c:pt idx="63">
                  <c:v>9.8880751849958995E-2</c:v>
                </c:pt>
                <c:pt idx="64">
                  <c:v>9.0041716422940871E-2</c:v>
                </c:pt>
                <c:pt idx="65">
                  <c:v>8.6669444421894698E-2</c:v>
                </c:pt>
                <c:pt idx="66">
                  <c:v>8.6940964193161469E-2</c:v>
                </c:pt>
                <c:pt idx="67">
                  <c:v>9.2695096917905964E-2</c:v>
                </c:pt>
                <c:pt idx="68">
                  <c:v>0.10028619807564479</c:v>
                </c:pt>
                <c:pt idx="69">
                  <c:v>9.9418579760557083E-2</c:v>
                </c:pt>
                <c:pt idx="70">
                  <c:v>9.9387640171246502E-2</c:v>
                </c:pt>
                <c:pt idx="71">
                  <c:v>0.11272810760694225</c:v>
                </c:pt>
                <c:pt idx="72">
                  <c:v>0.11227236872833991</c:v>
                </c:pt>
                <c:pt idx="73">
                  <c:v>0.12997810437014545</c:v>
                </c:pt>
                <c:pt idx="74">
                  <c:v>0.13032754099885846</c:v>
                </c:pt>
                <c:pt idx="75">
                  <c:v>0.12503425162419676</c:v>
                </c:pt>
                <c:pt idx="76">
                  <c:v>0.12099183500192988</c:v>
                </c:pt>
                <c:pt idx="77">
                  <c:v>0.12368925464253704</c:v>
                </c:pt>
                <c:pt idx="78">
                  <c:v>0.1070614840211986</c:v>
                </c:pt>
                <c:pt idx="79">
                  <c:v>0.10511204384967855</c:v>
                </c:pt>
                <c:pt idx="80">
                  <c:v>9.0328303819744646E-2</c:v>
                </c:pt>
                <c:pt idx="81">
                  <c:v>9.9987334777137712E-2</c:v>
                </c:pt>
                <c:pt idx="82">
                  <c:v>0.10319393331001182</c:v>
                </c:pt>
                <c:pt idx="83">
                  <c:v>0.10044935790748823</c:v>
                </c:pt>
                <c:pt idx="84">
                  <c:v>8.8923356710419427E-2</c:v>
                </c:pt>
                <c:pt idx="85">
                  <c:v>0.10479265221760493</c:v>
                </c:pt>
                <c:pt idx="86">
                  <c:v>0.10701624465005875</c:v>
                </c:pt>
                <c:pt idx="87">
                  <c:v>0.10615702748479669</c:v>
                </c:pt>
                <c:pt idx="88">
                  <c:v>0.10446200829022897</c:v>
                </c:pt>
                <c:pt idx="89">
                  <c:v>0.10389843368280258</c:v>
                </c:pt>
                <c:pt idx="90">
                  <c:v>0.10814169943370125</c:v>
                </c:pt>
                <c:pt idx="91">
                  <c:v>0.1066852885315832</c:v>
                </c:pt>
                <c:pt idx="92">
                  <c:v>9.922506464975489E-2</c:v>
                </c:pt>
                <c:pt idx="93">
                  <c:v>9.6038760732873332E-2</c:v>
                </c:pt>
                <c:pt idx="94">
                  <c:v>0.1028815958723476</c:v>
                </c:pt>
                <c:pt idx="95">
                  <c:v>8.6334823077151554E-2</c:v>
                </c:pt>
                <c:pt idx="96">
                  <c:v>9.0153782787633197E-2</c:v>
                </c:pt>
                <c:pt idx="97">
                  <c:v>8.7953398088322227E-2</c:v>
                </c:pt>
                <c:pt idx="98">
                  <c:v>9.980494889969671E-2</c:v>
                </c:pt>
                <c:pt idx="99">
                  <c:v>0.10774263420839987</c:v>
                </c:pt>
                <c:pt idx="100">
                  <c:v>0.11906534885169044</c:v>
                </c:pt>
                <c:pt idx="101">
                  <c:v>0.11636933562138331</c:v>
                </c:pt>
                <c:pt idx="102">
                  <c:v>0.12586949881944859</c:v>
                </c:pt>
                <c:pt idx="103">
                  <c:v>0.12524248337656912</c:v>
                </c:pt>
                <c:pt idx="104">
                  <c:v>0.12858934839559291</c:v>
                </c:pt>
                <c:pt idx="105">
                  <c:v>0.12831124429845747</c:v>
                </c:pt>
                <c:pt idx="106">
                  <c:v>0.12154834805273426</c:v>
                </c:pt>
                <c:pt idx="107">
                  <c:v>0.10390408698940842</c:v>
                </c:pt>
                <c:pt idx="108">
                  <c:v>9.6666489276001272E-2</c:v>
                </c:pt>
                <c:pt idx="109">
                  <c:v>0.10954200458898358</c:v>
                </c:pt>
                <c:pt idx="110">
                  <c:v>0.10801557740811589</c:v>
                </c:pt>
                <c:pt idx="111">
                  <c:v>0.11792170374658802</c:v>
                </c:pt>
                <c:pt idx="112">
                  <c:v>0.11707306605277404</c:v>
                </c:pt>
                <c:pt idx="113">
                  <c:v>0.13113959670120981</c:v>
                </c:pt>
                <c:pt idx="114">
                  <c:v>0.15105370999822315</c:v>
                </c:pt>
                <c:pt idx="115">
                  <c:v>0.14958565103297086</c:v>
                </c:pt>
                <c:pt idx="116">
                  <c:v>0.13733423019876359</c:v>
                </c:pt>
                <c:pt idx="117">
                  <c:v>0.13059090978958809</c:v>
                </c:pt>
                <c:pt idx="118">
                  <c:v>0.12257280048006787</c:v>
                </c:pt>
                <c:pt idx="119">
                  <c:v>0.12168660776435035</c:v>
                </c:pt>
                <c:pt idx="120">
                  <c:v>0.11065508097829417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9-44E2-91A9-F4107A01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Data'!$L$4</c:f>
              <c:strCache>
                <c:ptCount val="1"/>
                <c:pt idx="0">
                  <c:v>Average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Data'!$L$5:$L$125</c:f>
              <c:numCache>
                <c:formatCode>0.0%</c:formatCode>
                <c:ptCount val="121"/>
                <c:pt idx="0">
                  <c:v>2.9629629629629627E-2</c:v>
                </c:pt>
                <c:pt idx="1">
                  <c:v>6.3218390804597693E-2</c:v>
                </c:pt>
                <c:pt idx="2">
                  <c:v>6.5693430656934296E-2</c:v>
                </c:pt>
                <c:pt idx="3">
                  <c:v>6.1946902654867304E-2</c:v>
                </c:pt>
                <c:pt idx="4">
                  <c:v>4.1322314049586813E-2</c:v>
                </c:pt>
                <c:pt idx="5">
                  <c:v>3.1007751937984489E-2</c:v>
                </c:pt>
                <c:pt idx="6">
                  <c:v>4.0000000000000029E-2</c:v>
                </c:pt>
                <c:pt idx="7">
                  <c:v>3.3112582781456949E-2</c:v>
                </c:pt>
                <c:pt idx="8">
                  <c:v>2.5906735751295339E-2</c:v>
                </c:pt>
                <c:pt idx="9">
                  <c:v>8.6330935251798552E-2</c:v>
                </c:pt>
                <c:pt idx="10">
                  <c:v>7.5000000000000053E-2</c:v>
                </c:pt>
                <c:pt idx="11">
                  <c:v>5.4945054945054944E-2</c:v>
                </c:pt>
                <c:pt idx="12">
                  <c:v>6.0810810810810814E-2</c:v>
                </c:pt>
                <c:pt idx="13">
                  <c:v>5.7894736842105263E-2</c:v>
                </c:pt>
                <c:pt idx="14">
                  <c:v>5.5147058823529223E-2</c:v>
                </c:pt>
                <c:pt idx="15">
                  <c:v>4.2682926829268296E-2</c:v>
                </c:pt>
                <c:pt idx="16">
                  <c:v>5.8823529411764691E-2</c:v>
                </c:pt>
                <c:pt idx="17">
                  <c:v>4.4444444444444439E-2</c:v>
                </c:pt>
                <c:pt idx="18">
                  <c:v>8.0645161290322634E-2</c:v>
                </c:pt>
                <c:pt idx="19">
                  <c:v>6.3829787234042562E-2</c:v>
                </c:pt>
                <c:pt idx="20">
                  <c:v>6.1538461538461535E-2</c:v>
                </c:pt>
                <c:pt idx="21">
                  <c:v>5.3571428571428617E-2</c:v>
                </c:pt>
                <c:pt idx="22">
                  <c:v>4.0540540540540536E-2</c:v>
                </c:pt>
                <c:pt idx="23">
                  <c:v>4.2944785276073615E-2</c:v>
                </c:pt>
                <c:pt idx="24">
                  <c:v>7.843137254901969E-2</c:v>
                </c:pt>
                <c:pt idx="25">
                  <c:v>6.1224489795918366E-2</c:v>
                </c:pt>
                <c:pt idx="26">
                  <c:v>8.6614173228346525E-2</c:v>
                </c:pt>
                <c:pt idx="27">
                  <c:v>5.600000000000005E-2</c:v>
                </c:pt>
                <c:pt idx="28">
                  <c:v>7.2368421052631582E-2</c:v>
                </c:pt>
                <c:pt idx="29">
                  <c:v>8.2706766917293242E-2</c:v>
                </c:pt>
                <c:pt idx="30">
                  <c:v>6.1946902654867311E-2</c:v>
                </c:pt>
                <c:pt idx="31">
                  <c:v>6.3157894736842177E-2</c:v>
                </c:pt>
                <c:pt idx="32">
                  <c:v>4.0650406504065068E-2</c:v>
                </c:pt>
                <c:pt idx="33">
                  <c:v>8.0291970802919693E-2</c:v>
                </c:pt>
                <c:pt idx="34">
                  <c:v>0.12280701754385974</c:v>
                </c:pt>
                <c:pt idx="35">
                  <c:v>7.1942446043165464E-2</c:v>
                </c:pt>
                <c:pt idx="36">
                  <c:v>7.2289156626506021E-2</c:v>
                </c:pt>
                <c:pt idx="37">
                  <c:v>2.0408163265306124E-2</c:v>
                </c:pt>
                <c:pt idx="38">
                  <c:v>4.195804195804196E-2</c:v>
                </c:pt>
                <c:pt idx="39">
                  <c:v>3.8759689922480613E-2</c:v>
                </c:pt>
                <c:pt idx="40">
                  <c:v>3.9682539682539673E-2</c:v>
                </c:pt>
                <c:pt idx="41">
                  <c:v>0.10218978102189781</c:v>
                </c:pt>
                <c:pt idx="42">
                  <c:v>3.6363636363636397E-2</c:v>
                </c:pt>
                <c:pt idx="43">
                  <c:v>6.6326530612244902E-2</c:v>
                </c:pt>
                <c:pt idx="44">
                  <c:v>4.225352112676057E-2</c:v>
                </c:pt>
                <c:pt idx="45">
                  <c:v>4.9019607843137247E-2</c:v>
                </c:pt>
                <c:pt idx="46">
                  <c:v>7.3333333333333334E-2</c:v>
                </c:pt>
                <c:pt idx="47">
                  <c:v>6.7961165048543742E-2</c:v>
                </c:pt>
                <c:pt idx="48">
                  <c:v>5.1282051282051322E-2</c:v>
                </c:pt>
                <c:pt idx="49">
                  <c:v>7.3529411764705899E-2</c:v>
                </c:pt>
                <c:pt idx="50">
                  <c:v>8.2706766917293215E-2</c:v>
                </c:pt>
                <c:pt idx="51">
                  <c:v>8.2191780821917804E-2</c:v>
                </c:pt>
                <c:pt idx="52">
                  <c:v>8.8888888888888989E-2</c:v>
                </c:pt>
                <c:pt idx="53">
                  <c:v>4.1322314049586806E-2</c:v>
                </c:pt>
                <c:pt idx="54">
                  <c:v>0.12413793103448277</c:v>
                </c:pt>
                <c:pt idx="55">
                  <c:v>3.571428571428574E-2</c:v>
                </c:pt>
                <c:pt idx="56">
                  <c:v>0.12499999999999999</c:v>
                </c:pt>
                <c:pt idx="57">
                  <c:v>6.0150375939849621E-2</c:v>
                </c:pt>
                <c:pt idx="58">
                  <c:v>8.4745762711864389E-2</c:v>
                </c:pt>
                <c:pt idx="59">
                  <c:v>4.6296296296296328E-2</c:v>
                </c:pt>
                <c:pt idx="60">
                  <c:v>5.0847457627118682E-2</c:v>
                </c:pt>
                <c:pt idx="61">
                  <c:v>5.5555555555555608E-2</c:v>
                </c:pt>
                <c:pt idx="62">
                  <c:v>8.1967213114754162E-2</c:v>
                </c:pt>
                <c:pt idx="63">
                  <c:v>5.4545454545454598E-2</c:v>
                </c:pt>
                <c:pt idx="64">
                  <c:v>6.2992125984251982E-2</c:v>
                </c:pt>
                <c:pt idx="65">
                  <c:v>8.3333333333333398E-2</c:v>
                </c:pt>
                <c:pt idx="66">
                  <c:v>1.0869565217391316E-2</c:v>
                </c:pt>
                <c:pt idx="67">
                  <c:v>7.5000000000000067E-2</c:v>
                </c:pt>
                <c:pt idx="68">
                  <c:v>6.9565217391304418E-2</c:v>
                </c:pt>
                <c:pt idx="69">
                  <c:v>0.12121212121212122</c:v>
                </c:pt>
                <c:pt idx="70">
                  <c:v>5.9829059829059887E-2</c:v>
                </c:pt>
                <c:pt idx="71">
                  <c:v>0.10457516339869281</c:v>
                </c:pt>
                <c:pt idx="72">
                  <c:v>7.9646017699115126E-2</c:v>
                </c:pt>
                <c:pt idx="73">
                  <c:v>0.11320754716981143</c:v>
                </c:pt>
                <c:pt idx="74">
                  <c:v>4.4943820224719093E-2</c:v>
                </c:pt>
                <c:pt idx="75">
                  <c:v>7.9295154185021657E-2</c:v>
                </c:pt>
                <c:pt idx="76">
                  <c:v>7.2072072072072127E-2</c:v>
                </c:pt>
                <c:pt idx="77">
                  <c:v>7.3394495412844096E-2</c:v>
                </c:pt>
                <c:pt idx="78">
                  <c:v>6.993006993006993E-3</c:v>
                </c:pt>
                <c:pt idx="79">
                  <c:v>4.2253521126760556E-2</c:v>
                </c:pt>
                <c:pt idx="80">
                  <c:v>7.3394495412844096E-2</c:v>
                </c:pt>
                <c:pt idx="81">
                  <c:v>0.1212121212121212</c:v>
                </c:pt>
                <c:pt idx="82">
                  <c:v>9.2307692307692382E-2</c:v>
                </c:pt>
                <c:pt idx="83">
                  <c:v>5.0000000000000051E-2</c:v>
                </c:pt>
                <c:pt idx="84">
                  <c:v>4.91803278688525E-2</c:v>
                </c:pt>
                <c:pt idx="85">
                  <c:v>0.1094890510948905</c:v>
                </c:pt>
                <c:pt idx="86">
                  <c:v>4.1237113402061897E-2</c:v>
                </c:pt>
                <c:pt idx="87">
                  <c:v>3.2608695652173954E-2</c:v>
                </c:pt>
                <c:pt idx="88">
                  <c:v>9.6774193548387094E-2</c:v>
                </c:pt>
                <c:pt idx="89">
                  <c:v>8.0000000000000057E-2</c:v>
                </c:pt>
                <c:pt idx="90">
                  <c:v>8.3333333333333412E-2</c:v>
                </c:pt>
                <c:pt idx="91">
                  <c:v>4.5977011494252928E-2</c:v>
                </c:pt>
                <c:pt idx="92">
                  <c:v>8.3333333333333329E-2</c:v>
                </c:pt>
                <c:pt idx="93">
                  <c:v>4.6511627906976799E-2</c:v>
                </c:pt>
                <c:pt idx="94">
                  <c:v>7.7922077922078017E-2</c:v>
                </c:pt>
                <c:pt idx="95">
                  <c:v>6.2500000000000069E-2</c:v>
                </c:pt>
                <c:pt idx="96">
                  <c:v>8.6206896551724213E-2</c:v>
                </c:pt>
                <c:pt idx="97">
                  <c:v>5.2083333333333384E-2</c:v>
                </c:pt>
                <c:pt idx="98">
                  <c:v>8.4745762711864486E-2</c:v>
                </c:pt>
                <c:pt idx="99">
                  <c:v>7.1428571428571438E-2</c:v>
                </c:pt>
                <c:pt idx="100">
                  <c:v>0.10526315789473695</c:v>
                </c:pt>
                <c:pt idx="101">
                  <c:v>7.5949367088607694E-2</c:v>
                </c:pt>
                <c:pt idx="102">
                  <c:v>9.0909090909090981E-2</c:v>
                </c:pt>
                <c:pt idx="103">
                  <c:v>0.11578947368421066</c:v>
                </c:pt>
                <c:pt idx="104">
                  <c:v>7.0707070707070788E-2</c:v>
                </c:pt>
                <c:pt idx="105">
                  <c:v>0.10833333333333342</c:v>
                </c:pt>
                <c:pt idx="106">
                  <c:v>8.653846153846155E-2</c:v>
                </c:pt>
                <c:pt idx="107">
                  <c:v>3.2967032967033003E-2</c:v>
                </c:pt>
                <c:pt idx="108">
                  <c:v>7.7922077922078017E-2</c:v>
                </c:pt>
                <c:pt idx="109">
                  <c:v>0.13084112149532723</c:v>
                </c:pt>
                <c:pt idx="110">
                  <c:v>8.6419753086419873E-2</c:v>
                </c:pt>
                <c:pt idx="111">
                  <c:v>0.16438356164383583</c:v>
                </c:pt>
                <c:pt idx="112">
                  <c:v>5.1948051948052014E-2</c:v>
                </c:pt>
                <c:pt idx="113">
                  <c:v>0.12500000000000011</c:v>
                </c:pt>
                <c:pt idx="114">
                  <c:v>0.12765957446808526</c:v>
                </c:pt>
                <c:pt idx="115">
                  <c:v>5.4347826086956583E-2</c:v>
                </c:pt>
                <c:pt idx="116">
                  <c:v>5.8823529411764761E-2</c:v>
                </c:pt>
                <c:pt idx="117">
                  <c:v>5.7142857142857197E-2</c:v>
                </c:pt>
                <c:pt idx="118">
                  <c:v>7.6086956521739205E-2</c:v>
                </c:pt>
                <c:pt idx="119">
                  <c:v>8.7378640776699115E-2</c:v>
                </c:pt>
                <c:pt idx="120">
                  <c:v>0.10144927536231885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73-46DB-93D4-20001A2CF2F7}"/>
            </c:ext>
          </c:extLst>
        </c:ser>
        <c:ser>
          <c:idx val="1"/>
          <c:order val="1"/>
          <c:tx>
            <c:strRef>
              <c:f>'Averages Graph Data'!$M$4</c:f>
              <c:strCache>
                <c:ptCount val="1"/>
                <c:pt idx="0">
                  <c:v>Average Proportion Under 25 - 7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Data'!$M$5:$M$125</c:f>
              <c:numCache>
                <c:formatCode>0.0%</c:formatCode>
                <c:ptCount val="121"/>
                <c:pt idx="6">
                  <c:v>4.7545488533371469E-2</c:v>
                </c:pt>
                <c:pt idx="7">
                  <c:v>4.804305326934679E-2</c:v>
                </c:pt>
                <c:pt idx="8">
                  <c:v>4.2712816833160742E-2</c:v>
                </c:pt>
                <c:pt idx="9">
                  <c:v>4.566103177528421E-2</c:v>
                </c:pt>
                <c:pt idx="10">
                  <c:v>4.7525759967446034E-2</c:v>
                </c:pt>
                <c:pt idx="11">
                  <c:v>4.9471865809655756E-2</c:v>
                </c:pt>
                <c:pt idx="12">
                  <c:v>5.3729445648630955E-2</c:v>
                </c:pt>
                <c:pt idx="13">
                  <c:v>5.6285836626074559E-2</c:v>
                </c:pt>
                <c:pt idx="14">
                  <c:v>5.9433618917799177E-2</c:v>
                </c:pt>
                <c:pt idx="15">
                  <c:v>6.1830217643223877E-2</c:v>
                </c:pt>
                <c:pt idx="16">
                  <c:v>5.7900588237504755E-2</c:v>
                </c:pt>
                <c:pt idx="17">
                  <c:v>5.3535508872425377E-2</c:v>
                </c:pt>
                <c:pt idx="18">
                  <c:v>5.7206952636035049E-2</c:v>
                </c:pt>
                <c:pt idx="19">
                  <c:v>5.7638234982211024E-2</c:v>
                </c:pt>
                <c:pt idx="20">
                  <c:v>5.8158767081690481E-2</c:v>
                </c:pt>
                <c:pt idx="21">
                  <c:v>5.7933677045676105E-2</c:v>
                </c:pt>
                <c:pt idx="22">
                  <c:v>5.7627621861572144E-2</c:v>
                </c:pt>
                <c:pt idx="23">
                  <c:v>5.5359229842187697E-2</c:v>
                </c:pt>
                <c:pt idx="24">
                  <c:v>6.0214505285698446E-2</c:v>
                </c:pt>
                <c:pt idx="25">
                  <c:v>5.7440123643640713E-2</c:v>
                </c:pt>
                <c:pt idx="26">
                  <c:v>6.0695035928541266E-2</c:v>
                </c:pt>
                <c:pt idx="27">
                  <c:v>5.9903827137332485E-2</c:v>
                </c:pt>
                <c:pt idx="28">
                  <c:v>6.2589111777504342E-2</c:v>
                </c:pt>
                <c:pt idx="29">
                  <c:v>6.8612858402754731E-2</c:v>
                </c:pt>
                <c:pt idx="30">
                  <c:v>7.1327446599725244E-2</c:v>
                </c:pt>
                <c:pt idx="31">
                  <c:v>6.9145521197985602E-2</c:v>
                </c:pt>
                <c:pt idx="32">
                  <c:v>6.6206366442006573E-2</c:v>
                </c:pt>
                <c:pt idx="33">
                  <c:v>6.5303194666945591E-2</c:v>
                </c:pt>
                <c:pt idx="34">
                  <c:v>7.4847054316068404E-2</c:v>
                </c:pt>
                <c:pt idx="35">
                  <c:v>7.478620074328754E-2</c:v>
                </c:pt>
                <c:pt idx="36">
                  <c:v>7.3297970701746498E-2</c:v>
                </c:pt>
                <c:pt idx="37">
                  <c:v>6.7363865074666338E-2</c:v>
                </c:pt>
                <c:pt idx="38">
                  <c:v>6.4335314677694877E-2</c:v>
                </c:pt>
                <c:pt idx="39">
                  <c:v>6.4065212308897099E-2</c:v>
                </c:pt>
                <c:pt idx="40">
                  <c:v>5.8263865005985668E-2</c:v>
                </c:pt>
                <c:pt idx="41">
                  <c:v>5.5318545502848239E-2</c:v>
                </c:pt>
                <c:pt idx="42">
                  <c:v>5.0235858405772653E-2</c:v>
                </c:pt>
                <c:pt idx="43">
                  <c:v>4.938405468944964E-2</c:v>
                </c:pt>
                <c:pt idx="44">
                  <c:v>5.2504820098228842E-2</c:v>
                </c:pt>
                <c:pt idx="45">
                  <c:v>5.3513615224671025E-2</c:v>
                </c:pt>
                <c:pt idx="46">
                  <c:v>5.8452707140507133E-2</c:v>
                </c:pt>
                <c:pt idx="47">
                  <c:v>6.2492510764222006E-2</c:v>
                </c:pt>
                <c:pt idx="48">
                  <c:v>5.5219977944243936E-2</c:v>
                </c:pt>
                <c:pt idx="49">
                  <c:v>6.0529374430111006E-2</c:v>
                </c:pt>
                <c:pt idx="50">
                  <c:v>6.2869408187975054E-2</c:v>
                </c:pt>
                <c:pt idx="51">
                  <c:v>6.8574873858711791E-2</c:v>
                </c:pt>
                <c:pt idx="52">
                  <c:v>7.4270485436676331E-2</c:v>
                </c:pt>
                <c:pt idx="53">
                  <c:v>6.9697482681855397E-2</c:v>
                </c:pt>
                <c:pt idx="54">
                  <c:v>7.7722734965560966E-2</c:v>
                </c:pt>
                <c:pt idx="55">
                  <c:v>7.5498768455880189E-2</c:v>
                </c:pt>
                <c:pt idx="56">
                  <c:v>8.2851709632350765E-2</c:v>
                </c:pt>
                <c:pt idx="57">
                  <c:v>7.9629368064144543E-2</c:v>
                </c:pt>
                <c:pt idx="58">
                  <c:v>7.9994222619851188E-2</c:v>
                </c:pt>
                <c:pt idx="59">
                  <c:v>7.3909566535195093E-2</c:v>
                </c:pt>
                <c:pt idx="60">
                  <c:v>7.5270301331985354E-2</c:v>
                </c:pt>
                <c:pt idx="61">
                  <c:v>6.5472819120710041E-2</c:v>
                </c:pt>
                <c:pt idx="62">
                  <c:v>7.2080380177919831E-2</c:v>
                </c:pt>
                <c:pt idx="63">
                  <c:v>6.2015445112984777E-2</c:v>
                </c:pt>
                <c:pt idx="64">
                  <c:v>6.2421409405042254E-2</c:v>
                </c:pt>
                <c:pt idx="65">
                  <c:v>6.2219633779537827E-2</c:v>
                </c:pt>
                <c:pt idx="66">
                  <c:v>5.7158672196837103E-2</c:v>
                </c:pt>
                <c:pt idx="67">
                  <c:v>6.0609035392963022E-2</c:v>
                </c:pt>
                <c:pt idx="68">
                  <c:v>6.2610415655212845E-2</c:v>
                </c:pt>
                <c:pt idx="69">
                  <c:v>6.8216831097693859E-2</c:v>
                </c:pt>
                <c:pt idx="70">
                  <c:v>6.8971631852494622E-2</c:v>
                </c:pt>
                <c:pt idx="71">
                  <c:v>7.4912065768843308E-2</c:v>
                </c:pt>
                <c:pt idx="72">
                  <c:v>7.4385306392526412E-2</c:v>
                </c:pt>
                <c:pt idx="73">
                  <c:v>8.9005018100015001E-2</c:v>
                </c:pt>
                <c:pt idx="74">
                  <c:v>8.4711278132117721E-2</c:v>
                </c:pt>
                <c:pt idx="75">
                  <c:v>8.6101269102648745E-2</c:v>
                </c:pt>
                <c:pt idx="76">
                  <c:v>7.908126208264174E-2</c:v>
                </c:pt>
                <c:pt idx="77">
                  <c:v>8.1019181451753769E-2</c:v>
                </c:pt>
                <c:pt idx="78">
                  <c:v>6.7078873393798644E-2</c:v>
                </c:pt>
                <c:pt idx="79">
                  <c:v>6.1737088169176564E-2</c:v>
                </c:pt>
                <c:pt idx="80">
                  <c:v>5.6049509346752659E-2</c:v>
                </c:pt>
                <c:pt idx="81">
                  <c:v>6.6944980916381541E-2</c:v>
                </c:pt>
                <c:pt idx="82">
                  <c:v>6.8803914933905932E-2</c:v>
                </c:pt>
                <c:pt idx="83">
                  <c:v>6.565076178075277E-2</c:v>
                </c:pt>
                <c:pt idx="84">
                  <c:v>6.219159498875397E-2</c:v>
                </c:pt>
                <c:pt idx="85">
                  <c:v>7.683388700330876E-2</c:v>
                </c:pt>
                <c:pt idx="86">
                  <c:v>7.6688685899780382E-2</c:v>
                </c:pt>
                <c:pt idx="87">
                  <c:v>7.0862143076827491E-2</c:v>
                </c:pt>
                <c:pt idx="88">
                  <c:v>6.7371010553436902E-2</c:v>
                </c:pt>
                <c:pt idx="89">
                  <c:v>6.5612768795195162E-2</c:v>
                </c:pt>
                <c:pt idx="90">
                  <c:v>7.037467355709992E-2</c:v>
                </c:pt>
                <c:pt idx="91">
                  <c:v>6.9917056932157121E-2</c:v>
                </c:pt>
                <c:pt idx="92">
                  <c:v>6.6180525823363243E-2</c:v>
                </c:pt>
                <c:pt idx="93">
                  <c:v>6.6934027895493936E-2</c:v>
                </c:pt>
                <c:pt idx="94">
                  <c:v>7.3407368219765942E-2</c:v>
                </c:pt>
                <c:pt idx="95">
                  <c:v>6.8511054855710657E-2</c:v>
                </c:pt>
                <c:pt idx="96">
                  <c:v>6.939775436309982E-2</c:v>
                </c:pt>
                <c:pt idx="97">
                  <c:v>6.4933468648814094E-2</c:v>
                </c:pt>
                <c:pt idx="98">
                  <c:v>7.0471861679901465E-2</c:v>
                </c:pt>
                <c:pt idx="99">
                  <c:v>6.8771181407792634E-2</c:v>
                </c:pt>
                <c:pt idx="100">
                  <c:v>7.7164257120329802E-2</c:v>
                </c:pt>
                <c:pt idx="101">
                  <c:v>7.6882441286976896E-2</c:v>
                </c:pt>
                <c:pt idx="102">
                  <c:v>8.0940882845418449E-2</c:v>
                </c:pt>
                <c:pt idx="103">
                  <c:v>8.5166965292916536E-2</c:v>
                </c:pt>
                <c:pt idx="104">
                  <c:v>8.782749920345044E-2</c:v>
                </c:pt>
                <c:pt idx="105">
                  <c:v>9.1197152149374558E-2</c:v>
                </c:pt>
                <c:pt idx="106">
                  <c:v>9.335570787935886E-2</c:v>
                </c:pt>
                <c:pt idx="107">
                  <c:v>8.3027690032543996E-2</c:v>
                </c:pt>
                <c:pt idx="108">
                  <c:v>8.3309505865896916E-2</c:v>
                </c:pt>
                <c:pt idx="109">
                  <c:v>8.9014081663930669E-2</c:v>
                </c:pt>
                <c:pt idx="110">
                  <c:v>8.4818407292817713E-2</c:v>
                </c:pt>
                <c:pt idx="111">
                  <c:v>9.8200763140926989E-2</c:v>
                </c:pt>
                <c:pt idx="112">
                  <c:v>9.0145722943029652E-2</c:v>
                </c:pt>
                <c:pt idx="113">
                  <c:v>9.5640228437535155E-2</c:v>
                </c:pt>
                <c:pt idx="114">
                  <c:v>0.1091677343662569</c:v>
                </c:pt>
                <c:pt idx="115">
                  <c:v>0.1057999841040967</c:v>
                </c:pt>
                <c:pt idx="116">
                  <c:v>9.5511756663587771E-2</c:v>
                </c:pt>
                <c:pt idx="117">
                  <c:v>9.1329342957364515E-2</c:v>
                </c:pt>
                <c:pt idx="118">
                  <c:v>7.8715542225636453E-2</c:v>
                </c:pt>
                <c:pt idx="119">
                  <c:v>8.3777054915443183E-2</c:v>
                </c:pt>
                <c:pt idx="120">
                  <c:v>8.0412665681488721E-2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73-46DB-93D4-20001A2CF2F7}"/>
            </c:ext>
          </c:extLst>
        </c:ser>
        <c:ser>
          <c:idx val="2"/>
          <c:order val="2"/>
          <c:tx>
            <c:strRef>
              <c:f>'Averages Graph Data'!$BV$4</c:f>
              <c:strCache>
                <c:ptCount val="1"/>
                <c:pt idx="0">
                  <c:v>U25 Target (Boom - Veh Yrs)</c:v>
                </c:pt>
              </c:strCache>
            </c:strRef>
          </c:tx>
          <c:spPr>
            <a:ln w="28575">
              <a:solidFill>
                <a:srgbClr val="000E33"/>
              </a:solidFill>
            </a:ln>
          </c:spPr>
          <c:marker>
            <c:symbol val="none"/>
          </c:marker>
          <c:val>
            <c:numRef>
              <c:f>'Averages Graph Data'!$BV$5:$BV$125</c:f>
              <c:numCache>
                <c:formatCode>0.0%</c:formatCode>
                <c:ptCount val="121"/>
                <c:pt idx="0">
                  <c:v>7.6707847839770166E-2</c:v>
                </c:pt>
                <c:pt idx="1">
                  <c:v>7.6707847839770166E-2</c:v>
                </c:pt>
                <c:pt idx="2">
                  <c:v>7.6707847839770166E-2</c:v>
                </c:pt>
                <c:pt idx="3">
                  <c:v>7.6707847839770166E-2</c:v>
                </c:pt>
                <c:pt idx="4">
                  <c:v>7.6707847839770166E-2</c:v>
                </c:pt>
                <c:pt idx="5">
                  <c:v>7.6707847839770166E-2</c:v>
                </c:pt>
                <c:pt idx="6">
                  <c:v>7.6707847839770166E-2</c:v>
                </c:pt>
                <c:pt idx="7">
                  <c:v>7.6707847839770166E-2</c:v>
                </c:pt>
                <c:pt idx="8">
                  <c:v>7.6707847839770166E-2</c:v>
                </c:pt>
                <c:pt idx="9">
                  <c:v>7.6707847839770166E-2</c:v>
                </c:pt>
                <c:pt idx="10">
                  <c:v>7.6707847839770166E-2</c:v>
                </c:pt>
                <c:pt idx="11">
                  <c:v>7.6707847839770166E-2</c:v>
                </c:pt>
                <c:pt idx="12">
                  <c:v>7.6707847839770166E-2</c:v>
                </c:pt>
                <c:pt idx="13">
                  <c:v>7.6707847839770166E-2</c:v>
                </c:pt>
                <c:pt idx="14">
                  <c:v>7.6707847839770166E-2</c:v>
                </c:pt>
                <c:pt idx="15">
                  <c:v>7.6707847839770166E-2</c:v>
                </c:pt>
                <c:pt idx="16">
                  <c:v>7.6707847839770166E-2</c:v>
                </c:pt>
                <c:pt idx="17">
                  <c:v>7.6707847839770166E-2</c:v>
                </c:pt>
                <c:pt idx="18">
                  <c:v>7.6707847839770166E-2</c:v>
                </c:pt>
                <c:pt idx="19">
                  <c:v>7.6707847839770166E-2</c:v>
                </c:pt>
                <c:pt idx="20">
                  <c:v>7.6707847839770166E-2</c:v>
                </c:pt>
                <c:pt idx="21">
                  <c:v>7.6707847839770166E-2</c:v>
                </c:pt>
                <c:pt idx="22">
                  <c:v>7.6707847839770166E-2</c:v>
                </c:pt>
                <c:pt idx="23">
                  <c:v>7.6707847839770166E-2</c:v>
                </c:pt>
                <c:pt idx="24">
                  <c:v>7.6707847839770166E-2</c:v>
                </c:pt>
                <c:pt idx="25">
                  <c:v>7.6707847839770166E-2</c:v>
                </c:pt>
                <c:pt idx="26">
                  <c:v>7.6707847839770166E-2</c:v>
                </c:pt>
                <c:pt idx="27">
                  <c:v>7.6707847839770166E-2</c:v>
                </c:pt>
                <c:pt idx="28">
                  <c:v>7.6707847839770166E-2</c:v>
                </c:pt>
                <c:pt idx="29">
                  <c:v>7.6707847839770166E-2</c:v>
                </c:pt>
                <c:pt idx="30">
                  <c:v>7.6707847839770166E-2</c:v>
                </c:pt>
                <c:pt idx="31">
                  <c:v>7.6707847839770166E-2</c:v>
                </c:pt>
                <c:pt idx="32">
                  <c:v>7.6707847839770166E-2</c:v>
                </c:pt>
                <c:pt idx="33">
                  <c:v>7.6707847839770166E-2</c:v>
                </c:pt>
                <c:pt idx="34">
                  <c:v>7.6707847839770166E-2</c:v>
                </c:pt>
                <c:pt idx="35">
                  <c:v>7.6707847839770166E-2</c:v>
                </c:pt>
                <c:pt idx="36">
                  <c:v>7.6707847839770166E-2</c:v>
                </c:pt>
                <c:pt idx="37">
                  <c:v>7.6707847839770166E-2</c:v>
                </c:pt>
                <c:pt idx="38">
                  <c:v>7.6707847839770166E-2</c:v>
                </c:pt>
                <c:pt idx="39">
                  <c:v>7.6707847839770166E-2</c:v>
                </c:pt>
                <c:pt idx="40">
                  <c:v>7.6707847839770166E-2</c:v>
                </c:pt>
                <c:pt idx="41">
                  <c:v>7.6707847839770166E-2</c:v>
                </c:pt>
                <c:pt idx="42">
                  <c:v>7.6707847839770166E-2</c:v>
                </c:pt>
                <c:pt idx="43">
                  <c:v>7.6707847839770166E-2</c:v>
                </c:pt>
                <c:pt idx="44">
                  <c:v>7.6707847839770166E-2</c:v>
                </c:pt>
                <c:pt idx="45">
                  <c:v>7.6707847839770166E-2</c:v>
                </c:pt>
                <c:pt idx="46">
                  <c:v>7.6707847839770166E-2</c:v>
                </c:pt>
                <c:pt idx="47">
                  <c:v>7.6707847839770166E-2</c:v>
                </c:pt>
                <c:pt idx="48">
                  <c:v>7.6707847839770166E-2</c:v>
                </c:pt>
                <c:pt idx="49">
                  <c:v>7.6707847839770166E-2</c:v>
                </c:pt>
                <c:pt idx="50">
                  <c:v>7.6707847839770166E-2</c:v>
                </c:pt>
                <c:pt idx="51">
                  <c:v>7.6707847839770166E-2</c:v>
                </c:pt>
                <c:pt idx="52">
                  <c:v>7.6707847839770166E-2</c:v>
                </c:pt>
                <c:pt idx="53">
                  <c:v>7.6707847839770166E-2</c:v>
                </c:pt>
                <c:pt idx="54">
                  <c:v>7.6707847839770166E-2</c:v>
                </c:pt>
                <c:pt idx="55">
                  <c:v>7.6707847839770166E-2</c:v>
                </c:pt>
                <c:pt idx="56">
                  <c:v>7.6707847839770166E-2</c:v>
                </c:pt>
                <c:pt idx="57">
                  <c:v>7.6707847839770166E-2</c:v>
                </c:pt>
                <c:pt idx="58">
                  <c:v>7.6707847839770166E-2</c:v>
                </c:pt>
                <c:pt idx="59">
                  <c:v>7.6707847839770166E-2</c:v>
                </c:pt>
                <c:pt idx="60">
                  <c:v>7.6707847839770166E-2</c:v>
                </c:pt>
                <c:pt idx="61">
                  <c:v>7.6707847839770166E-2</c:v>
                </c:pt>
                <c:pt idx="62">
                  <c:v>7.6707847839770166E-2</c:v>
                </c:pt>
                <c:pt idx="63">
                  <c:v>7.6707847839770166E-2</c:v>
                </c:pt>
                <c:pt idx="64">
                  <c:v>7.6707847839770166E-2</c:v>
                </c:pt>
                <c:pt idx="65">
                  <c:v>7.6707847839770166E-2</c:v>
                </c:pt>
                <c:pt idx="66">
                  <c:v>7.6707847839770166E-2</c:v>
                </c:pt>
                <c:pt idx="67">
                  <c:v>7.6707847839770166E-2</c:v>
                </c:pt>
                <c:pt idx="68">
                  <c:v>7.6707847839770166E-2</c:v>
                </c:pt>
                <c:pt idx="69">
                  <c:v>7.6707847839770166E-2</c:v>
                </c:pt>
                <c:pt idx="70">
                  <c:v>7.6707847839770166E-2</c:v>
                </c:pt>
                <c:pt idx="71">
                  <c:v>7.6707847839770166E-2</c:v>
                </c:pt>
                <c:pt idx="72">
                  <c:v>7.6707847839770166E-2</c:v>
                </c:pt>
                <c:pt idx="73">
                  <c:v>7.6707847839770166E-2</c:v>
                </c:pt>
                <c:pt idx="74">
                  <c:v>7.6707847839770166E-2</c:v>
                </c:pt>
                <c:pt idx="75">
                  <c:v>7.6707847839770166E-2</c:v>
                </c:pt>
                <c:pt idx="76">
                  <c:v>7.6707847839770166E-2</c:v>
                </c:pt>
                <c:pt idx="77">
                  <c:v>7.6707847839770166E-2</c:v>
                </c:pt>
                <c:pt idx="78">
                  <c:v>7.6707847839770166E-2</c:v>
                </c:pt>
                <c:pt idx="79">
                  <c:v>7.6707847839770166E-2</c:v>
                </c:pt>
                <c:pt idx="80">
                  <c:v>7.6707847839770166E-2</c:v>
                </c:pt>
                <c:pt idx="81">
                  <c:v>7.6707847839770166E-2</c:v>
                </c:pt>
                <c:pt idx="82">
                  <c:v>7.6707847839770166E-2</c:v>
                </c:pt>
                <c:pt idx="83">
                  <c:v>7.6707847839770166E-2</c:v>
                </c:pt>
                <c:pt idx="84">
                  <c:v>7.6707847839770166E-2</c:v>
                </c:pt>
                <c:pt idx="85">
                  <c:v>7.6707847839770166E-2</c:v>
                </c:pt>
                <c:pt idx="86">
                  <c:v>7.6707847839770166E-2</c:v>
                </c:pt>
                <c:pt idx="87">
                  <c:v>7.6707847839770166E-2</c:v>
                </c:pt>
                <c:pt idx="88">
                  <c:v>7.6707847839770166E-2</c:v>
                </c:pt>
                <c:pt idx="89">
                  <c:v>7.6707847839770166E-2</c:v>
                </c:pt>
                <c:pt idx="90">
                  <c:v>7.6707847839770166E-2</c:v>
                </c:pt>
                <c:pt idx="91">
                  <c:v>7.6707847839770166E-2</c:v>
                </c:pt>
                <c:pt idx="92">
                  <c:v>7.6707847839770166E-2</c:v>
                </c:pt>
                <c:pt idx="93">
                  <c:v>7.6707847839770166E-2</c:v>
                </c:pt>
                <c:pt idx="94">
                  <c:v>7.6707847839770166E-2</c:v>
                </c:pt>
                <c:pt idx="95">
                  <c:v>7.6707847839770166E-2</c:v>
                </c:pt>
                <c:pt idx="96">
                  <c:v>7.6707847839770166E-2</c:v>
                </c:pt>
                <c:pt idx="97">
                  <c:v>7.6707847839770166E-2</c:v>
                </c:pt>
                <c:pt idx="98">
                  <c:v>7.6707847839770166E-2</c:v>
                </c:pt>
                <c:pt idx="99">
                  <c:v>7.6707847839770166E-2</c:v>
                </c:pt>
                <c:pt idx="100">
                  <c:v>7.6707847839770166E-2</c:v>
                </c:pt>
                <c:pt idx="101">
                  <c:v>7.6707847839770166E-2</c:v>
                </c:pt>
                <c:pt idx="102">
                  <c:v>7.6707847839770166E-2</c:v>
                </c:pt>
                <c:pt idx="103">
                  <c:v>7.6707847839770166E-2</c:v>
                </c:pt>
                <c:pt idx="104">
                  <c:v>7.6707847839770166E-2</c:v>
                </c:pt>
                <c:pt idx="105">
                  <c:v>7.6707847839770166E-2</c:v>
                </c:pt>
                <c:pt idx="106">
                  <c:v>7.6707847839770166E-2</c:v>
                </c:pt>
                <c:pt idx="107">
                  <c:v>7.6707847839770166E-2</c:v>
                </c:pt>
                <c:pt idx="108">
                  <c:v>7.6707847839770166E-2</c:v>
                </c:pt>
                <c:pt idx="109">
                  <c:v>7.6707847839770166E-2</c:v>
                </c:pt>
                <c:pt idx="110">
                  <c:v>7.6707847839770166E-2</c:v>
                </c:pt>
                <c:pt idx="111">
                  <c:v>7.6707847839770166E-2</c:v>
                </c:pt>
                <c:pt idx="112">
                  <c:v>7.6707847839770166E-2</c:v>
                </c:pt>
                <c:pt idx="113">
                  <c:v>7.6707847839770166E-2</c:v>
                </c:pt>
                <c:pt idx="114">
                  <c:v>7.6707847839770166E-2</c:v>
                </c:pt>
                <c:pt idx="115">
                  <c:v>7.6707847839770166E-2</c:v>
                </c:pt>
                <c:pt idx="116">
                  <c:v>7.6707847839770166E-2</c:v>
                </c:pt>
                <c:pt idx="117">
                  <c:v>7.6707847839770166E-2</c:v>
                </c:pt>
                <c:pt idx="118">
                  <c:v>7.6707847839770166E-2</c:v>
                </c:pt>
                <c:pt idx="119">
                  <c:v>7.6707847839770166E-2</c:v>
                </c:pt>
                <c:pt idx="120">
                  <c:v>7.6707847839770166E-2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63-B23A-7AEE27AD7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Data'!$N$4</c:f>
              <c:strCache>
                <c:ptCount val="1"/>
                <c:pt idx="0">
                  <c:v>Average Proportion Under 25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Data'!$N$5:$N$125</c:f>
              <c:numCache>
                <c:formatCode>0.0%</c:formatCode>
                <c:ptCount val="121"/>
                <c:pt idx="0">
                  <c:v>2.0408163265306121E-2</c:v>
                </c:pt>
                <c:pt idx="1">
                  <c:v>0</c:v>
                </c:pt>
                <c:pt idx="2">
                  <c:v>0.02</c:v>
                </c:pt>
                <c:pt idx="3">
                  <c:v>4.0816326530612242E-2</c:v>
                </c:pt>
                <c:pt idx="4">
                  <c:v>0</c:v>
                </c:pt>
                <c:pt idx="5">
                  <c:v>4.878048780487805E-2</c:v>
                </c:pt>
                <c:pt idx="6">
                  <c:v>3.7037037037037035E-2</c:v>
                </c:pt>
                <c:pt idx="7">
                  <c:v>0</c:v>
                </c:pt>
                <c:pt idx="8">
                  <c:v>7.2727272727272724E-2</c:v>
                </c:pt>
                <c:pt idx="9">
                  <c:v>0.02</c:v>
                </c:pt>
                <c:pt idx="10">
                  <c:v>0</c:v>
                </c:pt>
                <c:pt idx="11">
                  <c:v>8.5106382978723402E-2</c:v>
                </c:pt>
                <c:pt idx="12">
                  <c:v>0</c:v>
                </c:pt>
                <c:pt idx="13">
                  <c:v>3.5714285714285712E-2</c:v>
                </c:pt>
                <c:pt idx="14">
                  <c:v>0</c:v>
                </c:pt>
                <c:pt idx="15">
                  <c:v>5.5555555555555552E-2</c:v>
                </c:pt>
                <c:pt idx="16">
                  <c:v>4.5454545454545456E-2</c:v>
                </c:pt>
                <c:pt idx="17">
                  <c:v>0</c:v>
                </c:pt>
                <c:pt idx="18">
                  <c:v>3.3333333333333333E-2</c:v>
                </c:pt>
                <c:pt idx="19">
                  <c:v>3.8461538461538464E-2</c:v>
                </c:pt>
                <c:pt idx="20">
                  <c:v>5.2631578947368418E-2</c:v>
                </c:pt>
                <c:pt idx="21">
                  <c:v>0.10526315789473684</c:v>
                </c:pt>
                <c:pt idx="22">
                  <c:v>7.3170731707317069E-2</c:v>
                </c:pt>
                <c:pt idx="23">
                  <c:v>4.4776119402985072E-2</c:v>
                </c:pt>
                <c:pt idx="24">
                  <c:v>0.1111111111111111</c:v>
                </c:pt>
                <c:pt idx="25">
                  <c:v>3.7037037037037035E-2</c:v>
                </c:pt>
                <c:pt idx="26">
                  <c:v>3.7037037037037035E-2</c:v>
                </c:pt>
                <c:pt idx="27">
                  <c:v>3.4482758620689655E-2</c:v>
                </c:pt>
                <c:pt idx="28">
                  <c:v>2.7777777777777776E-2</c:v>
                </c:pt>
                <c:pt idx="29">
                  <c:v>0</c:v>
                </c:pt>
                <c:pt idx="30">
                  <c:v>8.1632653061224483E-2</c:v>
                </c:pt>
                <c:pt idx="31">
                  <c:v>0</c:v>
                </c:pt>
                <c:pt idx="32">
                  <c:v>0.10416666666666667</c:v>
                </c:pt>
                <c:pt idx="33">
                  <c:v>4.2553191489361701E-2</c:v>
                </c:pt>
                <c:pt idx="34">
                  <c:v>0.1</c:v>
                </c:pt>
                <c:pt idx="35">
                  <c:v>0.1</c:v>
                </c:pt>
                <c:pt idx="36">
                  <c:v>6.3492063492063489E-2</c:v>
                </c:pt>
                <c:pt idx="37">
                  <c:v>2.1276595744680851E-2</c:v>
                </c:pt>
                <c:pt idx="38">
                  <c:v>2.3255813953488372E-2</c:v>
                </c:pt>
                <c:pt idx="39">
                  <c:v>7.2727272727272724E-2</c:v>
                </c:pt>
                <c:pt idx="40">
                  <c:v>7.8947368421052627E-2</c:v>
                </c:pt>
                <c:pt idx="41">
                  <c:v>6.25E-2</c:v>
                </c:pt>
                <c:pt idx="42">
                  <c:v>2.2222222222222223E-2</c:v>
                </c:pt>
                <c:pt idx="43">
                  <c:v>6.4102564102564097E-2</c:v>
                </c:pt>
                <c:pt idx="44">
                  <c:v>0</c:v>
                </c:pt>
                <c:pt idx="45">
                  <c:v>4.1666666666666664E-2</c:v>
                </c:pt>
                <c:pt idx="46">
                  <c:v>0.05</c:v>
                </c:pt>
                <c:pt idx="47">
                  <c:v>4.878048780487805E-2</c:v>
                </c:pt>
                <c:pt idx="48">
                  <c:v>0</c:v>
                </c:pt>
                <c:pt idx="49">
                  <c:v>5.0847457627118647E-2</c:v>
                </c:pt>
                <c:pt idx="50">
                  <c:v>3.614457831325301E-2</c:v>
                </c:pt>
                <c:pt idx="51">
                  <c:v>5.8823529411764705E-2</c:v>
                </c:pt>
                <c:pt idx="52">
                  <c:v>4.5454545454545456E-2</c:v>
                </c:pt>
                <c:pt idx="53">
                  <c:v>1.6393442622950821E-2</c:v>
                </c:pt>
                <c:pt idx="54">
                  <c:v>7.6923076923076927E-2</c:v>
                </c:pt>
                <c:pt idx="55">
                  <c:v>9.7560975609756101E-2</c:v>
                </c:pt>
                <c:pt idx="56">
                  <c:v>3.6363636363636362E-2</c:v>
                </c:pt>
                <c:pt idx="57">
                  <c:v>8.771929824561403E-2</c:v>
                </c:pt>
                <c:pt idx="58">
                  <c:v>7.1428571428571425E-2</c:v>
                </c:pt>
                <c:pt idx="59">
                  <c:v>2.7027027027027029E-2</c:v>
                </c:pt>
                <c:pt idx="60">
                  <c:v>4.4776119402985072E-2</c:v>
                </c:pt>
                <c:pt idx="61">
                  <c:v>4.5454545454545456E-2</c:v>
                </c:pt>
                <c:pt idx="62">
                  <c:v>3.7037037037037035E-2</c:v>
                </c:pt>
                <c:pt idx="63">
                  <c:v>0.10810810810810811</c:v>
                </c:pt>
                <c:pt idx="64">
                  <c:v>0</c:v>
                </c:pt>
                <c:pt idx="65">
                  <c:v>0</c:v>
                </c:pt>
                <c:pt idx="66">
                  <c:v>7.407407407407407E-2</c:v>
                </c:pt>
                <c:pt idx="67">
                  <c:v>0</c:v>
                </c:pt>
                <c:pt idx="68">
                  <c:v>8.9285714285714288E-2</c:v>
                </c:pt>
                <c:pt idx="69">
                  <c:v>0</c:v>
                </c:pt>
                <c:pt idx="70">
                  <c:v>3.5087719298245612E-2</c:v>
                </c:pt>
                <c:pt idx="71">
                  <c:v>7.0175438596491224E-2</c:v>
                </c:pt>
                <c:pt idx="72">
                  <c:v>0</c:v>
                </c:pt>
                <c:pt idx="73">
                  <c:v>7.8947368421052627E-2</c:v>
                </c:pt>
                <c:pt idx="74">
                  <c:v>8.4745762711864403E-2</c:v>
                </c:pt>
                <c:pt idx="75">
                  <c:v>1.3513513513513514E-2</c:v>
                </c:pt>
                <c:pt idx="76">
                  <c:v>7.407407407407407E-2</c:v>
                </c:pt>
                <c:pt idx="77">
                  <c:v>0.08</c:v>
                </c:pt>
                <c:pt idx="78">
                  <c:v>3.125E-2</c:v>
                </c:pt>
                <c:pt idx="79">
                  <c:v>6.6666666666666666E-2</c:v>
                </c:pt>
                <c:pt idx="80">
                  <c:v>6.0606060606060608E-2</c:v>
                </c:pt>
                <c:pt idx="81">
                  <c:v>8.3333333333333329E-2</c:v>
                </c:pt>
                <c:pt idx="82">
                  <c:v>6.25E-2</c:v>
                </c:pt>
                <c:pt idx="83">
                  <c:v>0.04</c:v>
                </c:pt>
                <c:pt idx="84">
                  <c:v>1.7543859649122806E-2</c:v>
                </c:pt>
                <c:pt idx="85">
                  <c:v>0.10169491525423729</c:v>
                </c:pt>
                <c:pt idx="86">
                  <c:v>9.0909090909090912E-2</c:v>
                </c:pt>
                <c:pt idx="87">
                  <c:v>8.1081081081081086E-2</c:v>
                </c:pt>
                <c:pt idx="88">
                  <c:v>0.12244897959183673</c:v>
                </c:pt>
                <c:pt idx="89">
                  <c:v>4.4444444444444446E-2</c:v>
                </c:pt>
                <c:pt idx="90">
                  <c:v>2.6315789473684209E-2</c:v>
                </c:pt>
                <c:pt idx="91">
                  <c:v>0</c:v>
                </c:pt>
                <c:pt idx="92">
                  <c:v>0</c:v>
                </c:pt>
                <c:pt idx="93">
                  <c:v>2.6315789473684209E-2</c:v>
                </c:pt>
                <c:pt idx="94">
                  <c:v>7.6923076923076927E-2</c:v>
                </c:pt>
                <c:pt idx="95">
                  <c:v>0</c:v>
                </c:pt>
                <c:pt idx="96">
                  <c:v>2.7027027027027029E-2</c:v>
                </c:pt>
                <c:pt idx="97">
                  <c:v>0</c:v>
                </c:pt>
                <c:pt idx="98">
                  <c:v>6.6666666666666666E-2</c:v>
                </c:pt>
                <c:pt idx="99">
                  <c:v>9.4339622641509441E-2</c:v>
                </c:pt>
                <c:pt idx="100">
                  <c:v>2.7777777777777776E-2</c:v>
                </c:pt>
                <c:pt idx="101">
                  <c:v>0.13043478260869565</c:v>
                </c:pt>
                <c:pt idx="102">
                  <c:v>2.0833333333333332E-2</c:v>
                </c:pt>
                <c:pt idx="103">
                  <c:v>0</c:v>
                </c:pt>
                <c:pt idx="104">
                  <c:v>5.7142857142857141E-2</c:v>
                </c:pt>
                <c:pt idx="105">
                  <c:v>0</c:v>
                </c:pt>
                <c:pt idx="106">
                  <c:v>2.564102564102564E-2</c:v>
                </c:pt>
                <c:pt idx="107">
                  <c:v>0</c:v>
                </c:pt>
                <c:pt idx="108">
                  <c:v>0</c:v>
                </c:pt>
                <c:pt idx="109">
                  <c:v>4.5454545454545456E-2</c:v>
                </c:pt>
                <c:pt idx="110">
                  <c:v>2.4390243902439025E-2</c:v>
                </c:pt>
                <c:pt idx="111">
                  <c:v>0</c:v>
                </c:pt>
                <c:pt idx="112">
                  <c:v>9.3023255813953487E-2</c:v>
                </c:pt>
                <c:pt idx="113">
                  <c:v>0.1111111111111111</c:v>
                </c:pt>
                <c:pt idx="114">
                  <c:v>4.1666666666666664E-2</c:v>
                </c:pt>
                <c:pt idx="115">
                  <c:v>0</c:v>
                </c:pt>
                <c:pt idx="116">
                  <c:v>5.4054054054054057E-2</c:v>
                </c:pt>
                <c:pt idx="117">
                  <c:v>5.5555555555555552E-2</c:v>
                </c:pt>
                <c:pt idx="118">
                  <c:v>6.25E-2</c:v>
                </c:pt>
                <c:pt idx="119">
                  <c:v>3.125E-2</c:v>
                </c:pt>
                <c:pt idx="120">
                  <c:v>2.2727272727272728E-2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52-4906-B794-47D8E57D6E67}"/>
            </c:ext>
          </c:extLst>
        </c:ser>
        <c:ser>
          <c:idx val="1"/>
          <c:order val="1"/>
          <c:tx>
            <c:strRef>
              <c:f>'Averages Graph Data'!$O$4</c:f>
              <c:strCache>
                <c:ptCount val="1"/>
                <c:pt idx="0">
                  <c:v>Average Proportion Under 25 - 7 Day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Data'!$O$5:$O$125</c:f>
              <c:numCache>
                <c:formatCode>0.0%</c:formatCode>
                <c:ptCount val="121"/>
                <c:pt idx="6">
                  <c:v>2.3863144948261923E-2</c:v>
                </c:pt>
                <c:pt idx="7">
                  <c:v>2.094769305321819E-2</c:v>
                </c:pt>
                <c:pt idx="8">
                  <c:v>3.1337303442828576E-2</c:v>
                </c:pt>
                <c:pt idx="9">
                  <c:v>3.1337303442828576E-2</c:v>
                </c:pt>
                <c:pt idx="10">
                  <c:v>2.5506399652741117E-2</c:v>
                </c:pt>
                <c:pt idx="11">
                  <c:v>3.7664454363987313E-2</c:v>
                </c:pt>
                <c:pt idx="12">
                  <c:v>3.0695813249004739E-2</c:v>
                </c:pt>
                <c:pt idx="13">
                  <c:v>3.0506848774325974E-2</c:v>
                </c:pt>
                <c:pt idx="14">
                  <c:v>3.0506848774325974E-2</c:v>
                </c:pt>
                <c:pt idx="15">
                  <c:v>2.8053746321223528E-2</c:v>
                </c:pt>
                <c:pt idx="16">
                  <c:v>3.1690109957587156E-2</c:v>
                </c:pt>
                <c:pt idx="17">
                  <c:v>3.1690109957587156E-2</c:v>
                </c:pt>
                <c:pt idx="18">
                  <c:v>2.429396000824572E-2</c:v>
                </c:pt>
                <c:pt idx="19">
                  <c:v>2.9788465502751216E-2</c:v>
                </c:pt>
                <c:pt idx="20">
                  <c:v>3.2205221678905889E-2</c:v>
                </c:pt>
                <c:pt idx="21">
                  <c:v>4.7242815663868294E-2</c:v>
                </c:pt>
                <c:pt idx="22">
                  <c:v>4.9759269399834223E-2</c:v>
                </c:pt>
                <c:pt idx="23">
                  <c:v>4.9662351392468454E-2</c:v>
                </c:pt>
                <c:pt idx="24">
                  <c:v>6.5535367265484326E-2</c:v>
                </c:pt>
                <c:pt idx="25">
                  <c:v>6.6064467794584858E-2</c:v>
                </c:pt>
                <c:pt idx="26">
                  <c:v>6.586096759108466E-2</c:v>
                </c:pt>
                <c:pt idx="27">
                  <c:v>6.3268278972987688E-2</c:v>
                </c:pt>
                <c:pt idx="28">
                  <c:v>5.2198938956279251E-2</c:v>
                </c:pt>
                <c:pt idx="29">
                  <c:v>4.1745977283805379E-2</c:v>
                </c:pt>
                <c:pt idx="30">
                  <c:v>4.7011196377839584E-2</c:v>
                </c:pt>
                <c:pt idx="31">
                  <c:v>3.1138180504823715E-2</c:v>
                </c:pt>
                <c:pt idx="32">
                  <c:v>4.0728127594770805E-2</c:v>
                </c:pt>
                <c:pt idx="33">
                  <c:v>4.1516149659388615E-2</c:v>
                </c:pt>
                <c:pt idx="34">
                  <c:v>5.0875755570718662E-2</c:v>
                </c:pt>
                <c:pt idx="35">
                  <c:v>6.1193215888178977E-2</c:v>
                </c:pt>
                <c:pt idx="36">
                  <c:v>7.0263510672759474E-2</c:v>
                </c:pt>
                <c:pt idx="37">
                  <c:v>6.1641216770396093E-2</c:v>
                </c:pt>
                <c:pt idx="38">
                  <c:v>6.4963475906608711E-2</c:v>
                </c:pt>
                <c:pt idx="39">
                  <c:v>6.0472133915266735E-2</c:v>
                </c:pt>
                <c:pt idx="40">
                  <c:v>6.5671302048365437E-2</c:v>
                </c:pt>
                <c:pt idx="41">
                  <c:v>6.0314159191222579E-2</c:v>
                </c:pt>
                <c:pt idx="42">
                  <c:v>4.9203048080111465E-2</c:v>
                </c:pt>
                <c:pt idx="43">
                  <c:v>4.9290262453040128E-2</c:v>
                </c:pt>
                <c:pt idx="44">
                  <c:v>4.625074877522857E-2</c:v>
                </c:pt>
                <c:pt idx="45">
                  <c:v>4.8880870591396904E-2</c:v>
                </c:pt>
                <c:pt idx="46">
                  <c:v>4.5634117344643663E-2</c:v>
                </c:pt>
                <c:pt idx="47">
                  <c:v>4.1324562970904428E-2</c:v>
                </c:pt>
                <c:pt idx="48">
                  <c:v>3.2395991542333004E-2</c:v>
                </c:pt>
                <c:pt idx="49">
                  <c:v>3.6485310885889639E-2</c:v>
                </c:pt>
                <c:pt idx="50">
                  <c:v>3.2491312915988051E-2</c:v>
                </c:pt>
                <c:pt idx="51">
                  <c:v>4.0894674260525864E-2</c:v>
                </c:pt>
                <c:pt idx="52">
                  <c:v>4.1435799801651414E-2</c:v>
                </c:pt>
                <c:pt idx="53">
                  <c:v>3.6634863033501532E-2</c:v>
                </c:pt>
                <c:pt idx="54">
                  <c:v>4.065523290752994E-2</c:v>
                </c:pt>
                <c:pt idx="55">
                  <c:v>5.4592515137495093E-2</c:v>
                </c:pt>
                <c:pt idx="56">
                  <c:v>5.2523397814140484E-2</c:v>
                </c:pt>
                <c:pt idx="57">
                  <c:v>5.9891214947334917E-2</c:v>
                </c:pt>
                <c:pt idx="58">
                  <c:v>6.169193523545017E-2</c:v>
                </c:pt>
                <c:pt idx="59">
                  <c:v>5.9059432602947527E-2</c:v>
                </c:pt>
                <c:pt idx="60">
                  <c:v>6.3114100714380991E-2</c:v>
                </c:pt>
                <c:pt idx="61">
                  <c:v>5.8618596218876502E-2</c:v>
                </c:pt>
                <c:pt idx="62">
                  <c:v>4.9972319279916633E-2</c:v>
                </c:pt>
                <c:pt idx="63">
                  <c:v>6.0221529529126884E-2</c:v>
                </c:pt>
                <c:pt idx="64">
                  <c:v>4.769020120832488E-2</c:v>
                </c:pt>
                <c:pt idx="65">
                  <c:v>3.7486119575671814E-2</c:v>
                </c:pt>
                <c:pt idx="66">
                  <c:v>4.4207126296678542E-2</c:v>
                </c:pt>
                <c:pt idx="67">
                  <c:v>3.7810537810537816E-2</c:v>
                </c:pt>
                <c:pt idx="68">
                  <c:v>4.4072133357847647E-2</c:v>
                </c:pt>
                <c:pt idx="69">
                  <c:v>3.8781128066842356E-2</c:v>
                </c:pt>
                <c:pt idx="70">
                  <c:v>2.8349643951147713E-2</c:v>
                </c:pt>
                <c:pt idx="71">
                  <c:v>3.8374706607789313E-2</c:v>
                </c:pt>
                <c:pt idx="72">
                  <c:v>3.8374706607789313E-2</c:v>
                </c:pt>
                <c:pt idx="73">
                  <c:v>3.9070891514500543E-2</c:v>
                </c:pt>
                <c:pt idx="74">
                  <c:v>5.1177429044766888E-2</c:v>
                </c:pt>
                <c:pt idx="75">
                  <c:v>4.0352828934452481E-2</c:v>
                </c:pt>
                <c:pt idx="76">
                  <c:v>5.0934839516463062E-2</c:v>
                </c:pt>
                <c:pt idx="77">
                  <c:v>5.7350879616713694E-2</c:v>
                </c:pt>
                <c:pt idx="78">
                  <c:v>5.1790102674357803E-2</c:v>
                </c:pt>
                <c:pt idx="79">
                  <c:v>6.1313912198167328E-2</c:v>
                </c:pt>
                <c:pt idx="80">
                  <c:v>5.8693725367454173E-2</c:v>
                </c:pt>
                <c:pt idx="81">
                  <c:v>5.8491949741949732E-2</c:v>
                </c:pt>
                <c:pt idx="82">
                  <c:v>6.5490019240019237E-2</c:v>
                </c:pt>
                <c:pt idx="83">
                  <c:v>6.0622294372294369E-2</c:v>
                </c:pt>
                <c:pt idx="84">
                  <c:v>5.1699988607883336E-2</c:v>
                </c:pt>
                <c:pt idx="85">
                  <c:v>6.1763547929917235E-2</c:v>
                </c:pt>
                <c:pt idx="86">
                  <c:v>6.5226751393120702E-2</c:v>
                </c:pt>
                <c:pt idx="87">
                  <c:v>6.8151754318123633E-2</c:v>
                </c:pt>
                <c:pt idx="88">
                  <c:v>7.3739703783624128E-2</c:v>
                </c:pt>
                <c:pt idx="89">
                  <c:v>7.1160338704259044E-2</c:v>
                </c:pt>
                <c:pt idx="90">
                  <c:v>6.9205451486213931E-2</c:v>
                </c:pt>
                <c:pt idx="91">
                  <c:v>6.6699185822053544E-2</c:v>
                </c:pt>
                <c:pt idx="92">
                  <c:v>5.2171340785733919E-2</c:v>
                </c:pt>
                <c:pt idx="93">
                  <c:v>4.2943726294961522E-2</c:v>
                </c:pt>
                <c:pt idx="94">
                  <c:v>4.2349725700960926E-2</c:v>
                </c:pt>
                <c:pt idx="95">
                  <c:v>2.4857014330698542E-2</c:v>
                </c:pt>
                <c:pt idx="96">
                  <c:v>2.2368811842496054E-2</c:v>
                </c:pt>
                <c:pt idx="97">
                  <c:v>1.8609413346255453E-2</c:v>
                </c:pt>
                <c:pt idx="98">
                  <c:v>2.8133222870064978E-2</c:v>
                </c:pt>
                <c:pt idx="99">
                  <c:v>4.1610311818852046E-2</c:v>
                </c:pt>
                <c:pt idx="100">
                  <c:v>4.1819167290865399E-2</c:v>
                </c:pt>
                <c:pt idx="101">
                  <c:v>4.9463696674525229E-2</c:v>
                </c:pt>
                <c:pt idx="102">
                  <c:v>5.2439887150715701E-2</c:v>
                </c:pt>
                <c:pt idx="103">
                  <c:v>4.8578883289711834E-2</c:v>
                </c:pt>
                <c:pt idx="104">
                  <c:v>5.6742148595834284E-2</c:v>
                </c:pt>
                <c:pt idx="105">
                  <c:v>4.7218339072024766E-2</c:v>
                </c:pt>
                <c:pt idx="106">
                  <c:v>3.7404253786241362E-2</c:v>
                </c:pt>
                <c:pt idx="107">
                  <c:v>3.3435999817987394E-2</c:v>
                </c:pt>
                <c:pt idx="108">
                  <c:v>1.4802459445316588E-2</c:v>
                </c:pt>
                <c:pt idx="109">
                  <c:v>1.8319775462632606E-2</c:v>
                </c:pt>
                <c:pt idx="110">
                  <c:v>2.1804096020123894E-2</c:v>
                </c:pt>
                <c:pt idx="111">
                  <c:v>1.3640830714001446E-2</c:v>
                </c:pt>
                <c:pt idx="112">
                  <c:v>2.6929867258851943E-2</c:v>
                </c:pt>
                <c:pt idx="113">
                  <c:v>3.9139879468864151E-2</c:v>
                </c:pt>
                <c:pt idx="114">
                  <c:v>4.5092260421245103E-2</c:v>
                </c:pt>
                <c:pt idx="115">
                  <c:v>4.5092260421245103E-2</c:v>
                </c:pt>
                <c:pt idx="116">
                  <c:v>4.6320761649746335E-2</c:v>
                </c:pt>
                <c:pt idx="117">
                  <c:v>5.0772949028762983E-2</c:v>
                </c:pt>
                <c:pt idx="118">
                  <c:v>5.9701520457334407E-2</c:v>
                </c:pt>
                <c:pt idx="119">
                  <c:v>5.0876769626769625E-2</c:v>
                </c:pt>
                <c:pt idx="120">
                  <c:v>3.8250507000506993E-2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52-4906-B794-47D8E57D6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</a:t>
            </a:r>
            <a:r>
              <a:rPr lang="en-GB" b="1" baseline="0"/>
              <a:t> </a:t>
            </a:r>
            <a:r>
              <a:rPr lang="en-GB" b="1"/>
              <a:t>Term: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Data'!$P$4</c:f>
              <c:strCache>
                <c:ptCount val="1"/>
                <c:pt idx="0">
                  <c:v>Average Proportion Under 25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Data'!$P$5:$P$125</c:f>
              <c:numCache>
                <c:formatCode>0.0%</c:formatCode>
                <c:ptCount val="121"/>
                <c:pt idx="0">
                  <c:v>0.18681318681318682</c:v>
                </c:pt>
                <c:pt idx="1">
                  <c:v>9.285714285714286E-2</c:v>
                </c:pt>
                <c:pt idx="2">
                  <c:v>0.14444444444444443</c:v>
                </c:pt>
                <c:pt idx="3">
                  <c:v>0.15789473684210525</c:v>
                </c:pt>
                <c:pt idx="4">
                  <c:v>0.2608695652173913</c:v>
                </c:pt>
                <c:pt idx="5">
                  <c:v>0.19354838709677419</c:v>
                </c:pt>
                <c:pt idx="6">
                  <c:v>0.2413793103448276</c:v>
                </c:pt>
                <c:pt idx="7">
                  <c:v>0.13636363636363635</c:v>
                </c:pt>
                <c:pt idx="8">
                  <c:v>0.13043478260869565</c:v>
                </c:pt>
                <c:pt idx="9">
                  <c:v>0.19</c:v>
                </c:pt>
                <c:pt idx="10">
                  <c:v>0.29166666666666669</c:v>
                </c:pt>
                <c:pt idx="11">
                  <c:v>0.18867924528301888</c:v>
                </c:pt>
                <c:pt idx="12">
                  <c:v>0.21875</c:v>
                </c:pt>
                <c:pt idx="13">
                  <c:v>0.30769230769230771</c:v>
                </c:pt>
                <c:pt idx="14">
                  <c:v>0.26530612244897961</c:v>
                </c:pt>
                <c:pt idx="15">
                  <c:v>0.18947368421052632</c:v>
                </c:pt>
                <c:pt idx="16">
                  <c:v>0.125</c:v>
                </c:pt>
                <c:pt idx="17">
                  <c:v>0.10526315789473684</c:v>
                </c:pt>
                <c:pt idx="18">
                  <c:v>0.15384615384615385</c:v>
                </c:pt>
                <c:pt idx="19">
                  <c:v>0.27659574468085107</c:v>
                </c:pt>
                <c:pt idx="20">
                  <c:v>0.37142857142857144</c:v>
                </c:pt>
                <c:pt idx="21">
                  <c:v>0.21739130434782608</c:v>
                </c:pt>
                <c:pt idx="22">
                  <c:v>0.17948717948717949</c:v>
                </c:pt>
                <c:pt idx="23">
                  <c:v>0.21649484536082475</c:v>
                </c:pt>
                <c:pt idx="24">
                  <c:v>0.22077922077922077</c:v>
                </c:pt>
                <c:pt idx="25">
                  <c:v>0.25</c:v>
                </c:pt>
                <c:pt idx="26">
                  <c:v>0.23333333333333334</c:v>
                </c:pt>
                <c:pt idx="27">
                  <c:v>0.1276595744680851</c:v>
                </c:pt>
                <c:pt idx="28">
                  <c:v>0.33333333333333331</c:v>
                </c:pt>
                <c:pt idx="29">
                  <c:v>0.21333333333333335</c:v>
                </c:pt>
                <c:pt idx="30">
                  <c:v>0.15322580645161291</c:v>
                </c:pt>
                <c:pt idx="31">
                  <c:v>0.17460317460317459</c:v>
                </c:pt>
                <c:pt idx="32">
                  <c:v>0.32432432432432434</c:v>
                </c:pt>
                <c:pt idx="33">
                  <c:v>0.32500000000000001</c:v>
                </c:pt>
                <c:pt idx="34">
                  <c:v>0.2</c:v>
                </c:pt>
                <c:pt idx="35">
                  <c:v>0.25862068965517243</c:v>
                </c:pt>
                <c:pt idx="36">
                  <c:v>0.16883116883116883</c:v>
                </c:pt>
                <c:pt idx="37">
                  <c:v>0.17094017094017094</c:v>
                </c:pt>
                <c:pt idx="38">
                  <c:v>9.0909090909090912E-2</c:v>
                </c:pt>
                <c:pt idx="39">
                  <c:v>0.29230769230769232</c:v>
                </c:pt>
                <c:pt idx="40">
                  <c:v>0.23529411764705882</c:v>
                </c:pt>
                <c:pt idx="41">
                  <c:v>0.16</c:v>
                </c:pt>
                <c:pt idx="42">
                  <c:v>0.171875</c:v>
                </c:pt>
                <c:pt idx="43">
                  <c:v>0.20618556701030927</c:v>
                </c:pt>
                <c:pt idx="44">
                  <c:v>0.15238095238095239</c:v>
                </c:pt>
                <c:pt idx="45">
                  <c:v>0.234375</c:v>
                </c:pt>
                <c:pt idx="46">
                  <c:v>0.41666666666666669</c:v>
                </c:pt>
                <c:pt idx="47">
                  <c:v>0.20634920634920634</c:v>
                </c:pt>
                <c:pt idx="48">
                  <c:v>0.15555555555555556</c:v>
                </c:pt>
                <c:pt idx="49">
                  <c:v>0.14285714285714285</c:v>
                </c:pt>
                <c:pt idx="50">
                  <c:v>0.15714285714285714</c:v>
                </c:pt>
                <c:pt idx="51">
                  <c:v>0.17857142857142858</c:v>
                </c:pt>
                <c:pt idx="52">
                  <c:v>0.12359550561797752</c:v>
                </c:pt>
                <c:pt idx="53">
                  <c:v>0.328125</c:v>
                </c:pt>
                <c:pt idx="54">
                  <c:v>0.1875</c:v>
                </c:pt>
                <c:pt idx="55">
                  <c:v>0.30612244897959184</c:v>
                </c:pt>
                <c:pt idx="56">
                  <c:v>9.4339622641509441E-2</c:v>
                </c:pt>
                <c:pt idx="57">
                  <c:v>0.2073170731707317</c:v>
                </c:pt>
                <c:pt idx="58">
                  <c:v>0.15</c:v>
                </c:pt>
                <c:pt idx="59">
                  <c:v>0.25641025641025639</c:v>
                </c:pt>
                <c:pt idx="60">
                  <c:v>0.24561403508771928</c:v>
                </c:pt>
                <c:pt idx="61">
                  <c:v>0.14285714285714285</c:v>
                </c:pt>
                <c:pt idx="62">
                  <c:v>0.16071428571428573</c:v>
                </c:pt>
                <c:pt idx="63">
                  <c:v>0.13333333333333333</c:v>
                </c:pt>
                <c:pt idx="64">
                  <c:v>0.14754098360655737</c:v>
                </c:pt>
                <c:pt idx="65">
                  <c:v>8.247422680412371E-2</c:v>
                </c:pt>
                <c:pt idx="66">
                  <c:v>0.23076923076923078</c:v>
                </c:pt>
                <c:pt idx="67">
                  <c:v>0.1875</c:v>
                </c:pt>
                <c:pt idx="68">
                  <c:v>0.21568627450980393</c:v>
                </c:pt>
                <c:pt idx="69">
                  <c:v>0.22413793103448276</c:v>
                </c:pt>
                <c:pt idx="70">
                  <c:v>0.23684210526315788</c:v>
                </c:pt>
                <c:pt idx="71">
                  <c:v>0.18269230769230768</c:v>
                </c:pt>
                <c:pt idx="72">
                  <c:v>0.2</c:v>
                </c:pt>
                <c:pt idx="73">
                  <c:v>0.19753086419753085</c:v>
                </c:pt>
                <c:pt idx="74">
                  <c:v>0.22413793103448276</c:v>
                </c:pt>
                <c:pt idx="75">
                  <c:v>0.28000000000000003</c:v>
                </c:pt>
                <c:pt idx="76">
                  <c:v>0.2</c:v>
                </c:pt>
                <c:pt idx="77">
                  <c:v>0.14102564102564102</c:v>
                </c:pt>
                <c:pt idx="78">
                  <c:v>0.14150943396226415</c:v>
                </c:pt>
                <c:pt idx="79">
                  <c:v>0.18811881188118812</c:v>
                </c:pt>
                <c:pt idx="80">
                  <c:v>0.20270270270270271</c:v>
                </c:pt>
                <c:pt idx="81">
                  <c:v>0.22807017543859648</c:v>
                </c:pt>
                <c:pt idx="82">
                  <c:v>0.30612244897959184</c:v>
                </c:pt>
                <c:pt idx="83">
                  <c:v>0.23333333333333334</c:v>
                </c:pt>
                <c:pt idx="84">
                  <c:v>0.2</c:v>
                </c:pt>
                <c:pt idx="85">
                  <c:v>0.1368421052631579</c:v>
                </c:pt>
                <c:pt idx="86">
                  <c:v>0.23728813559322035</c:v>
                </c:pt>
                <c:pt idx="87">
                  <c:v>0.21249999999999999</c:v>
                </c:pt>
                <c:pt idx="88">
                  <c:v>0.17073170731707318</c:v>
                </c:pt>
                <c:pt idx="89">
                  <c:v>0.16129032258064516</c:v>
                </c:pt>
                <c:pt idx="90">
                  <c:v>0.23529411764705882</c:v>
                </c:pt>
                <c:pt idx="91">
                  <c:v>0.3392857142857143</c:v>
                </c:pt>
                <c:pt idx="92">
                  <c:v>0.14141414141414141</c:v>
                </c:pt>
                <c:pt idx="93">
                  <c:v>0.14285714285714285</c:v>
                </c:pt>
                <c:pt idx="94">
                  <c:v>0.1875</c:v>
                </c:pt>
                <c:pt idx="95">
                  <c:v>0.28301886792452829</c:v>
                </c:pt>
                <c:pt idx="96">
                  <c:v>0.35087719298245612</c:v>
                </c:pt>
                <c:pt idx="97">
                  <c:v>0.28301886792452829</c:v>
                </c:pt>
                <c:pt idx="98">
                  <c:v>0.26530612244897961</c:v>
                </c:pt>
                <c:pt idx="99">
                  <c:v>0.2</c:v>
                </c:pt>
                <c:pt idx="100">
                  <c:v>0.15909090909090909</c:v>
                </c:pt>
                <c:pt idx="101">
                  <c:v>0.19402985074626866</c:v>
                </c:pt>
                <c:pt idx="102">
                  <c:v>0.26829268292682928</c:v>
                </c:pt>
                <c:pt idx="103">
                  <c:v>0.27777777777777779</c:v>
                </c:pt>
                <c:pt idx="104">
                  <c:v>0.15217391304347827</c:v>
                </c:pt>
                <c:pt idx="105">
                  <c:v>0.17857142857142858</c:v>
                </c:pt>
                <c:pt idx="106">
                  <c:v>0.11494252873563218</c:v>
                </c:pt>
                <c:pt idx="107">
                  <c:v>0.14432989690721648</c:v>
                </c:pt>
                <c:pt idx="108">
                  <c:v>0.32857142857142857</c:v>
                </c:pt>
                <c:pt idx="109">
                  <c:v>0.28846153846153844</c:v>
                </c:pt>
                <c:pt idx="110">
                  <c:v>0.20370370370370369</c:v>
                </c:pt>
                <c:pt idx="111">
                  <c:v>0.30952380952380953</c:v>
                </c:pt>
                <c:pt idx="112">
                  <c:v>0.24615384615384617</c:v>
                </c:pt>
                <c:pt idx="113">
                  <c:v>0.12631578947368421</c:v>
                </c:pt>
                <c:pt idx="114">
                  <c:v>8.2644628099173556E-2</c:v>
                </c:pt>
                <c:pt idx="115">
                  <c:v>0.25</c:v>
                </c:pt>
                <c:pt idx="116">
                  <c:v>0.26530612244897961</c:v>
                </c:pt>
                <c:pt idx="117">
                  <c:v>0.2558139534883721</c:v>
                </c:pt>
                <c:pt idx="118">
                  <c:v>0.26470588235294118</c:v>
                </c:pt>
                <c:pt idx="119">
                  <c:v>0.24561403508771928</c:v>
                </c:pt>
                <c:pt idx="120">
                  <c:v>0.17894736842105263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5-4BD1-B0C3-0558B54E858A}"/>
            </c:ext>
          </c:extLst>
        </c:ser>
        <c:ser>
          <c:idx val="1"/>
          <c:order val="1"/>
          <c:tx>
            <c:strRef>
              <c:f>'Averages Graph Data'!$Q$4</c:f>
              <c:strCache>
                <c:ptCount val="1"/>
                <c:pt idx="0">
                  <c:v>Average Proportion Under 25 - 7 Day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Data'!$Q$5:$Q$125</c:f>
              <c:numCache>
                <c:formatCode>0.0%</c:formatCode>
                <c:ptCount val="121"/>
                <c:pt idx="6">
                  <c:v>0.1825438248022675</c:v>
                </c:pt>
                <c:pt idx="7">
                  <c:v>0.1753367461666174</c:v>
                </c:pt>
                <c:pt idx="8">
                  <c:v>0.18070498041683927</c:v>
                </c:pt>
                <c:pt idx="9">
                  <c:v>0.18721291692477576</c:v>
                </c:pt>
                <c:pt idx="10">
                  <c:v>0.20632319261399884</c:v>
                </c:pt>
                <c:pt idx="11">
                  <c:v>0.19601028976623133</c:v>
                </c:pt>
                <c:pt idx="12">
                  <c:v>0.19961052018097789</c:v>
                </c:pt>
                <c:pt idx="13">
                  <c:v>0.20908380551633218</c:v>
                </c:pt>
                <c:pt idx="14">
                  <c:v>0.22750416067138121</c:v>
                </c:pt>
                <c:pt idx="15">
                  <c:v>0.23593828947164272</c:v>
                </c:pt>
                <c:pt idx="16">
                  <c:v>0.22665257518592846</c:v>
                </c:pt>
                <c:pt idx="17">
                  <c:v>0.20002350250422415</c:v>
                </c:pt>
                <c:pt idx="18">
                  <c:v>0.19504734658467202</c:v>
                </c:pt>
                <c:pt idx="19">
                  <c:v>0.20331102439622223</c:v>
                </c:pt>
                <c:pt idx="20">
                  <c:v>0.21241620492997418</c:v>
                </c:pt>
                <c:pt idx="21">
                  <c:v>0.20557123091552368</c:v>
                </c:pt>
                <c:pt idx="22">
                  <c:v>0.20414458738361699</c:v>
                </c:pt>
                <c:pt idx="23">
                  <c:v>0.21721527957802053</c:v>
                </c:pt>
                <c:pt idx="24">
                  <c:v>0.23371757427580392</c:v>
                </c:pt>
                <c:pt idx="25">
                  <c:v>0.24745383801206766</c:v>
                </c:pt>
                <c:pt idx="26">
                  <c:v>0.24127349353385083</c:v>
                </c:pt>
                <c:pt idx="27">
                  <c:v>0.20644935111092422</c:v>
                </c:pt>
                <c:pt idx="28">
                  <c:v>0.22301249810885379</c:v>
                </c:pt>
                <c:pt idx="29">
                  <c:v>0.22784766294401865</c:v>
                </c:pt>
                <c:pt idx="30">
                  <c:v>0.21880922881413126</c:v>
                </c:pt>
                <c:pt idx="31">
                  <c:v>0.21221265078898183</c:v>
                </c:pt>
                <c:pt idx="32">
                  <c:v>0.22283041140674245</c:v>
                </c:pt>
                <c:pt idx="33">
                  <c:v>0.23592564950198053</c:v>
                </c:pt>
                <c:pt idx="34">
                  <c:v>0.24625999600653975</c:v>
                </c:pt>
                <c:pt idx="35">
                  <c:v>0.23558676119537392</c:v>
                </c:pt>
                <c:pt idx="36">
                  <c:v>0.22922930912363615</c:v>
                </c:pt>
                <c:pt idx="37">
                  <c:v>0.23175993262200159</c:v>
                </c:pt>
                <c:pt idx="38">
                  <c:v>0.21980363495141816</c:v>
                </c:pt>
                <c:pt idx="39">
                  <c:v>0.21522983037761365</c:v>
                </c:pt>
                <c:pt idx="40">
                  <c:v>0.2024147043271935</c:v>
                </c:pt>
                <c:pt idx="41">
                  <c:v>0.19670041861290774</c:v>
                </c:pt>
                <c:pt idx="42">
                  <c:v>0.18430817723359741</c:v>
                </c:pt>
                <c:pt idx="43">
                  <c:v>0.1896445198306175</c:v>
                </c:pt>
                <c:pt idx="44">
                  <c:v>0.18699320289358626</c:v>
                </c:pt>
                <c:pt idx="45">
                  <c:v>0.20748833276371612</c:v>
                </c:pt>
                <c:pt idx="46">
                  <c:v>0.22525390052928387</c:v>
                </c:pt>
                <c:pt idx="47">
                  <c:v>0.22111891320101923</c:v>
                </c:pt>
                <c:pt idx="48">
                  <c:v>0.2204839925660986</c:v>
                </c:pt>
                <c:pt idx="49">
                  <c:v>0.21633858440283329</c:v>
                </c:pt>
                <c:pt idx="50">
                  <c:v>0.20933248299319723</c:v>
                </c:pt>
                <c:pt idx="51">
                  <c:v>0.21307397959183669</c:v>
                </c:pt>
                <c:pt idx="52">
                  <c:v>0.19724833753726215</c:v>
                </c:pt>
                <c:pt idx="53">
                  <c:v>0.18459952801345256</c:v>
                </c:pt>
                <c:pt idx="54">
                  <c:v>0.18190678424928025</c:v>
                </c:pt>
                <c:pt idx="55">
                  <c:v>0.20341634045271398</c:v>
                </c:pt>
                <c:pt idx="56">
                  <c:v>0.19648526613619491</c:v>
                </c:pt>
                <c:pt idx="57">
                  <c:v>0.20365301128303415</c:v>
                </c:pt>
                <c:pt idx="58">
                  <c:v>0.1995713786299729</c:v>
                </c:pt>
                <c:pt idx="59">
                  <c:v>0.21854491445744134</c:v>
                </c:pt>
                <c:pt idx="60">
                  <c:v>0.20675763375568693</c:v>
                </c:pt>
                <c:pt idx="61">
                  <c:v>0.20038008273527877</c:v>
                </c:pt>
                <c:pt idx="62">
                  <c:v>0.1796074879830922</c:v>
                </c:pt>
                <c:pt idx="63">
                  <c:v>0.18517801808192419</c:v>
                </c:pt>
                <c:pt idx="64">
                  <c:v>0.17663857671561356</c:v>
                </c:pt>
                <c:pt idx="65">
                  <c:v>0.16699203768763124</c:v>
                </c:pt>
                <c:pt idx="66">
                  <c:v>0.16332903402462759</c:v>
                </c:pt>
                <c:pt idx="67">
                  <c:v>0.15502702901209625</c:v>
                </c:pt>
                <c:pt idx="68">
                  <c:v>0.16543119067676212</c:v>
                </c:pt>
                <c:pt idx="69">
                  <c:v>0.17449171143679029</c:v>
                </c:pt>
                <c:pt idx="70">
                  <c:v>0.18927867885533664</c:v>
                </c:pt>
                <c:pt idx="71">
                  <c:v>0.19430029658187239</c:v>
                </c:pt>
                <c:pt idx="72">
                  <c:v>0.21108969275271186</c:v>
                </c:pt>
                <c:pt idx="73">
                  <c:v>0.20634135467104042</c:v>
                </c:pt>
                <c:pt idx="74">
                  <c:v>0.2115753448188237</c:v>
                </c:pt>
                <c:pt idx="75">
                  <c:v>0.22076301988885169</c:v>
                </c:pt>
                <c:pt idx="76">
                  <c:v>0.21731474402678272</c:v>
                </c:pt>
                <c:pt idx="77">
                  <c:v>0.20362667770713747</c:v>
                </c:pt>
                <c:pt idx="78">
                  <c:v>0.19774341003141699</c:v>
                </c:pt>
                <c:pt idx="79">
                  <c:v>0.19604609744301529</c:v>
                </c:pt>
                <c:pt idx="80">
                  <c:v>0.19678493151518267</c:v>
                </c:pt>
                <c:pt idx="81">
                  <c:v>0.19734668071577036</c:v>
                </c:pt>
                <c:pt idx="82">
                  <c:v>0.20107845914142633</c:v>
                </c:pt>
                <c:pt idx="83">
                  <c:v>0.20584036390333108</c:v>
                </c:pt>
                <c:pt idx="84">
                  <c:v>0.2142652723282395</c:v>
                </c:pt>
                <c:pt idx="85">
                  <c:v>0.21359851108551003</c:v>
                </c:pt>
                <c:pt idx="86">
                  <c:v>0.22062270018722893</c:v>
                </c:pt>
                <c:pt idx="87">
                  <c:v>0.22202231408684284</c:v>
                </c:pt>
                <c:pt idx="88">
                  <c:v>0.21383110435519662</c:v>
                </c:pt>
                <c:pt idx="89">
                  <c:v>0.19314080058391855</c:v>
                </c:pt>
                <c:pt idx="90">
                  <c:v>0.19342091262873651</c:v>
                </c:pt>
                <c:pt idx="91">
                  <c:v>0.21331887181240994</c:v>
                </c:pt>
                <c:pt idx="92">
                  <c:v>0.21397201983397901</c:v>
                </c:pt>
                <c:pt idx="93">
                  <c:v>0.2004818780145394</c:v>
                </c:pt>
                <c:pt idx="94">
                  <c:v>0.19691044944311081</c:v>
                </c:pt>
                <c:pt idx="95">
                  <c:v>0.21295147238703296</c:v>
                </c:pt>
                <c:pt idx="96">
                  <c:v>0.24003531101586309</c:v>
                </c:pt>
                <c:pt idx="97">
                  <c:v>0.24685313248407303</c:v>
                </c:pt>
                <c:pt idx="98">
                  <c:v>0.23628461936453951</c:v>
                </c:pt>
                <c:pt idx="99">
                  <c:v>0.2446540277339479</c:v>
                </c:pt>
                <c:pt idx="100">
                  <c:v>0.24697313719591449</c:v>
                </c:pt>
                <c:pt idx="101">
                  <c:v>0.24790597301681</c:v>
                </c:pt>
                <c:pt idx="102">
                  <c:v>0.24580223230285303</c:v>
                </c:pt>
                <c:pt idx="103">
                  <c:v>0.23535945870218469</c:v>
                </c:pt>
                <c:pt idx="104">
                  <c:v>0.21666732229060609</c:v>
                </c:pt>
                <c:pt idx="105">
                  <c:v>0.20427665173667026</c:v>
                </c:pt>
                <c:pt idx="106">
                  <c:v>0.19212558441318911</c:v>
                </c:pt>
                <c:pt idx="107">
                  <c:v>0.19001686838694734</c:v>
                </c:pt>
                <c:pt idx="108">
                  <c:v>0.20923709379054159</c:v>
                </c:pt>
                <c:pt idx="109">
                  <c:v>0.21211835886692862</c:v>
                </c:pt>
                <c:pt idx="110">
                  <c:v>0.20153634828491804</c:v>
                </c:pt>
                <c:pt idx="111">
                  <c:v>0.22401490492496534</c:v>
                </c:pt>
                <c:pt idx="112">
                  <c:v>0.23366953600816784</c:v>
                </c:pt>
                <c:pt idx="113">
                  <c:v>0.2352942875421753</c:v>
                </c:pt>
                <c:pt idx="114">
                  <c:v>0.22648210628388346</c:v>
                </c:pt>
                <c:pt idx="115">
                  <c:v>0.2152576164879651</c:v>
                </c:pt>
                <c:pt idx="116">
                  <c:v>0.21194969991474238</c:v>
                </c:pt>
                <c:pt idx="117">
                  <c:v>0.21939402131255217</c:v>
                </c:pt>
                <c:pt idx="118">
                  <c:v>0.21299146028814239</c:v>
                </c:pt>
                <c:pt idx="119">
                  <c:v>0.21291434442155285</c:v>
                </c:pt>
                <c:pt idx="120">
                  <c:v>0.22043314141403408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15-4BD1-B0C3-0558B54E8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Data'!$T$4</c:f>
              <c:strCache>
                <c:ptCount val="1"/>
                <c:pt idx="0">
                  <c:v>Average Premium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Data'!$T$5:$T$125</c:f>
              <c:numCache>
                <c:formatCode>0.0%</c:formatCode>
                <c:ptCount val="121"/>
                <c:pt idx="0">
                  <c:v>4.9858928844964977E-2</c:v>
                </c:pt>
                <c:pt idx="1">
                  <c:v>0.10117339597563864</c:v>
                </c:pt>
                <c:pt idx="2">
                  <c:v>0.12753747666056767</c:v>
                </c:pt>
                <c:pt idx="3">
                  <c:v>7.6524228629647598E-2</c:v>
                </c:pt>
                <c:pt idx="4">
                  <c:v>6.2913365860605697E-2</c:v>
                </c:pt>
                <c:pt idx="5">
                  <c:v>4.8774114657685844E-2</c:v>
                </c:pt>
                <c:pt idx="6">
                  <c:v>5.9589204326503199E-2</c:v>
                </c:pt>
                <c:pt idx="7">
                  <c:v>6.9972928987768232E-2</c:v>
                </c:pt>
                <c:pt idx="8">
                  <c:v>4.0105505655715468E-2</c:v>
                </c:pt>
                <c:pt idx="9">
                  <c:v>0.1245486820089528</c:v>
                </c:pt>
                <c:pt idx="10">
                  <c:v>0.11506452693535424</c:v>
                </c:pt>
                <c:pt idx="11">
                  <c:v>7.4647894391154199E-2</c:v>
                </c:pt>
                <c:pt idx="12">
                  <c:v>9.3451527588207531E-2</c:v>
                </c:pt>
                <c:pt idx="13">
                  <c:v>8.7944262952753816E-2</c:v>
                </c:pt>
                <c:pt idx="14">
                  <c:v>7.9605572855139931E-2</c:v>
                </c:pt>
                <c:pt idx="15">
                  <c:v>7.0546568155781517E-2</c:v>
                </c:pt>
                <c:pt idx="16">
                  <c:v>9.2912096322613977E-2</c:v>
                </c:pt>
                <c:pt idx="17">
                  <c:v>5.5663939879058273E-2</c:v>
                </c:pt>
                <c:pt idx="18">
                  <c:v>0.1014073683614586</c:v>
                </c:pt>
                <c:pt idx="19">
                  <c:v>0.1072884424121216</c:v>
                </c:pt>
                <c:pt idx="20">
                  <c:v>0.11399943282637648</c:v>
                </c:pt>
                <c:pt idx="21">
                  <c:v>7.4311875248450787E-2</c:v>
                </c:pt>
                <c:pt idx="22">
                  <c:v>6.4208077768491092E-2</c:v>
                </c:pt>
                <c:pt idx="23">
                  <c:v>4.29105312027196E-2</c:v>
                </c:pt>
                <c:pt idx="24">
                  <c:v>9.7190274004119045E-2</c:v>
                </c:pt>
                <c:pt idx="25">
                  <c:v>0.11574640259158231</c:v>
                </c:pt>
                <c:pt idx="26">
                  <c:v>0.13596310335720019</c:v>
                </c:pt>
                <c:pt idx="27">
                  <c:v>7.0467009497236499E-2</c:v>
                </c:pt>
                <c:pt idx="28">
                  <c:v>0.12463942856861777</c:v>
                </c:pt>
                <c:pt idx="29">
                  <c:v>0.10774818203472339</c:v>
                </c:pt>
                <c:pt idx="30">
                  <c:v>0.10224671373934585</c:v>
                </c:pt>
                <c:pt idx="31">
                  <c:v>8.2431345682802665E-2</c:v>
                </c:pt>
                <c:pt idx="32">
                  <c:v>5.4969110835405052E-2</c:v>
                </c:pt>
                <c:pt idx="33">
                  <c:v>0.12879940977251444</c:v>
                </c:pt>
                <c:pt idx="34">
                  <c:v>0.16690587564242496</c:v>
                </c:pt>
                <c:pt idx="35">
                  <c:v>0.13133035673083834</c:v>
                </c:pt>
                <c:pt idx="36">
                  <c:v>0.10513057190747287</c:v>
                </c:pt>
                <c:pt idx="37">
                  <c:v>2.9344586537241389E-2</c:v>
                </c:pt>
                <c:pt idx="38">
                  <c:v>7.9760495386689861E-2</c:v>
                </c:pt>
                <c:pt idx="39">
                  <c:v>6.262301877684881E-2</c:v>
                </c:pt>
                <c:pt idx="40">
                  <c:v>6.7390719096265442E-2</c:v>
                </c:pt>
                <c:pt idx="41">
                  <c:v>0.13620445095455536</c:v>
                </c:pt>
                <c:pt idx="42">
                  <c:v>8.251819407566402E-2</c:v>
                </c:pt>
                <c:pt idx="43">
                  <c:v>9.744838254263688E-2</c:v>
                </c:pt>
                <c:pt idx="44">
                  <c:v>6.0066016665997202E-2</c:v>
                </c:pt>
                <c:pt idx="45">
                  <c:v>6.662709598809595E-2</c:v>
                </c:pt>
                <c:pt idx="46">
                  <c:v>8.495662725406887E-2</c:v>
                </c:pt>
                <c:pt idx="47">
                  <c:v>0.11076238094322595</c:v>
                </c:pt>
                <c:pt idx="48">
                  <c:v>4.7371932508291421E-2</c:v>
                </c:pt>
                <c:pt idx="49">
                  <c:v>0.13720782419276883</c:v>
                </c:pt>
                <c:pt idx="50">
                  <c:v>0.14605886353620678</c:v>
                </c:pt>
                <c:pt idx="51">
                  <c:v>0.11690195388118346</c:v>
                </c:pt>
                <c:pt idx="52">
                  <c:v>0.1754938467114622</c:v>
                </c:pt>
                <c:pt idx="53">
                  <c:v>5.8587937861689407E-2</c:v>
                </c:pt>
                <c:pt idx="54">
                  <c:v>0.20235922714712498</c:v>
                </c:pt>
                <c:pt idx="55">
                  <c:v>6.1180126053094933E-2</c:v>
                </c:pt>
                <c:pt idx="56">
                  <c:v>0.19550183631377063</c:v>
                </c:pt>
                <c:pt idx="57">
                  <c:v>8.359470705407307E-2</c:v>
                </c:pt>
                <c:pt idx="58">
                  <c:v>0.12102975302365515</c:v>
                </c:pt>
                <c:pt idx="59">
                  <c:v>7.4644695268254263E-2</c:v>
                </c:pt>
                <c:pt idx="60">
                  <c:v>5.4799620960470086E-2</c:v>
                </c:pt>
                <c:pt idx="61">
                  <c:v>6.9811007373246872E-2</c:v>
                </c:pt>
                <c:pt idx="62">
                  <c:v>0.12093904077334344</c:v>
                </c:pt>
                <c:pt idx="63">
                  <c:v>7.5960801553763752E-2</c:v>
                </c:pt>
                <c:pt idx="64">
                  <c:v>7.4489498163660628E-2</c:v>
                </c:pt>
                <c:pt idx="65">
                  <c:v>0.12739687751294099</c:v>
                </c:pt>
                <c:pt idx="66">
                  <c:v>2.7366387062501777E-2</c:v>
                </c:pt>
                <c:pt idx="67">
                  <c:v>0.13528263417347719</c:v>
                </c:pt>
                <c:pt idx="68">
                  <c:v>0.10148340950749432</c:v>
                </c:pt>
                <c:pt idx="69">
                  <c:v>0.14426992525818075</c:v>
                </c:pt>
                <c:pt idx="70">
                  <c:v>0.10831754600037019</c:v>
                </c:pt>
                <c:pt idx="71">
                  <c:v>0.16885296219447554</c:v>
                </c:pt>
                <c:pt idx="72">
                  <c:v>0.1301221667782749</c:v>
                </c:pt>
                <c:pt idx="73">
                  <c:v>0.18210925069866202</c:v>
                </c:pt>
                <c:pt idx="74">
                  <c:v>9.7289240776905844E-2</c:v>
                </c:pt>
                <c:pt idx="75">
                  <c:v>9.5402878452836515E-2</c:v>
                </c:pt>
                <c:pt idx="76">
                  <c:v>8.5608977618557611E-2</c:v>
                </c:pt>
                <c:pt idx="77">
                  <c:v>0.11269138304344349</c:v>
                </c:pt>
                <c:pt idx="78">
                  <c:v>1.4815831878661386E-2</c:v>
                </c:pt>
                <c:pt idx="79">
                  <c:v>5.2954485366209045E-2</c:v>
                </c:pt>
                <c:pt idx="80">
                  <c:v>8.118885501157648E-2</c:v>
                </c:pt>
                <c:pt idx="81">
                  <c:v>0.16695832648143669</c:v>
                </c:pt>
                <c:pt idx="82">
                  <c:v>0.10497123663737176</c:v>
                </c:pt>
                <c:pt idx="83">
                  <c:v>6.0048733143062132E-2</c:v>
                </c:pt>
                <c:pt idx="84">
                  <c:v>4.1586361064188511E-2</c:v>
                </c:pt>
                <c:pt idx="85">
                  <c:v>0.141516797586799</c:v>
                </c:pt>
                <c:pt idx="86">
                  <c:v>4.4198237684488363E-2</c:v>
                </c:pt>
                <c:pt idx="87">
                  <c:v>5.3607021050307055E-2</c:v>
                </c:pt>
                <c:pt idx="88">
                  <c:v>0.14375058071047658</c:v>
                </c:pt>
                <c:pt idx="89">
                  <c:v>0.11029575699041627</c:v>
                </c:pt>
                <c:pt idx="90">
                  <c:v>0.12920717662762643</c:v>
                </c:pt>
                <c:pt idx="91">
                  <c:v>5.5469036006140907E-2</c:v>
                </c:pt>
                <c:pt idx="92">
                  <c:v>0.11918045462690506</c:v>
                </c:pt>
                <c:pt idx="93">
                  <c:v>8.6189287781190976E-2</c:v>
                </c:pt>
                <c:pt idx="94">
                  <c:v>0.12138573900185279</c:v>
                </c:pt>
                <c:pt idx="95">
                  <c:v>5.9715718658209078E-2</c:v>
                </c:pt>
                <c:pt idx="96">
                  <c:v>0.14725387653345354</c:v>
                </c:pt>
                <c:pt idx="97">
                  <c:v>0.11119205315556059</c:v>
                </c:pt>
                <c:pt idx="98">
                  <c:v>0.11788217188233782</c:v>
                </c:pt>
                <c:pt idx="99">
                  <c:v>0.11452528911623269</c:v>
                </c:pt>
                <c:pt idx="100">
                  <c:v>0.19171337607661534</c:v>
                </c:pt>
                <c:pt idx="101">
                  <c:v>9.6010641742085442E-2</c:v>
                </c:pt>
                <c:pt idx="102">
                  <c:v>0.13603221239132002</c:v>
                </c:pt>
                <c:pt idx="103">
                  <c:v>0.1838634232755352</c:v>
                </c:pt>
                <c:pt idx="104">
                  <c:v>9.4387785862851778E-2</c:v>
                </c:pt>
                <c:pt idx="105">
                  <c:v>0.15912198451036605</c:v>
                </c:pt>
                <c:pt idx="106">
                  <c:v>0.10914935403521878</c:v>
                </c:pt>
                <c:pt idx="107">
                  <c:v>3.90580338490637E-2</c:v>
                </c:pt>
                <c:pt idx="108">
                  <c:v>7.8144121546254303E-2</c:v>
                </c:pt>
                <c:pt idx="109">
                  <c:v>0.19742844444283802</c:v>
                </c:pt>
                <c:pt idx="110">
                  <c:v>0.14244150552630319</c:v>
                </c:pt>
                <c:pt idx="111">
                  <c:v>0.23831541452417415</c:v>
                </c:pt>
                <c:pt idx="112">
                  <c:v>5.6042730806983132E-2</c:v>
                </c:pt>
                <c:pt idx="113">
                  <c:v>0.19958225415099137</c:v>
                </c:pt>
                <c:pt idx="114">
                  <c:v>0.21585494537265923</c:v>
                </c:pt>
                <c:pt idx="115">
                  <c:v>6.6510059593263046E-2</c:v>
                </c:pt>
                <c:pt idx="116">
                  <c:v>9.6031989278506466E-2</c:v>
                </c:pt>
                <c:pt idx="117">
                  <c:v>6.5030271051656999E-2</c:v>
                </c:pt>
                <c:pt idx="118">
                  <c:v>0.13245976886985161</c:v>
                </c:pt>
                <c:pt idx="119">
                  <c:v>0.10504581722803388</c:v>
                </c:pt>
                <c:pt idx="120">
                  <c:v>0.13598304056856095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00-4093-A5CA-DADE8F92C9B0}"/>
            </c:ext>
          </c:extLst>
        </c:ser>
        <c:ser>
          <c:idx val="1"/>
          <c:order val="1"/>
          <c:tx>
            <c:strRef>
              <c:f>'Averages Graph Data'!$U$4</c:f>
              <c:strCache>
                <c:ptCount val="1"/>
                <c:pt idx="0">
                  <c:v>Average Premium Proportion Under 25 - 7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Data'!$U$5:$U$125</c:f>
              <c:numCache>
                <c:formatCode>0.0%</c:formatCode>
                <c:ptCount val="121"/>
                <c:pt idx="6">
                  <c:v>7.5195816422230513E-2</c:v>
                </c:pt>
                <c:pt idx="7">
                  <c:v>7.8069245014059555E-2</c:v>
                </c:pt>
                <c:pt idx="8">
                  <c:v>6.9345260682641963E-2</c:v>
                </c:pt>
                <c:pt idx="9">
                  <c:v>6.8918290018125536E-2</c:v>
                </c:pt>
                <c:pt idx="10">
                  <c:v>7.4424046918940778E-2</c:v>
                </c:pt>
                <c:pt idx="11">
                  <c:v>7.6100408137590572E-2</c:v>
                </c:pt>
                <c:pt idx="12">
                  <c:v>8.2482895699093658E-2</c:v>
                </c:pt>
                <c:pt idx="13">
                  <c:v>8.6533618359986617E-2</c:v>
                </c:pt>
                <c:pt idx="14">
                  <c:v>8.7909710341039712E-2</c:v>
                </c:pt>
                <c:pt idx="15">
                  <c:v>9.2258433555334876E-2</c:v>
                </c:pt>
                <c:pt idx="16">
                  <c:v>8.7738921314429313E-2</c:v>
                </c:pt>
                <c:pt idx="17">
                  <c:v>7.9253123163529907E-2</c:v>
                </c:pt>
                <c:pt idx="18">
                  <c:v>8.3075905159287658E-2</c:v>
                </c:pt>
                <c:pt idx="19">
                  <c:v>8.5052607276989683E-2</c:v>
                </c:pt>
                <c:pt idx="20">
                  <c:v>8.8774774401792919E-2</c:v>
                </c:pt>
                <c:pt idx="21">
                  <c:v>8.8018531886551621E-2</c:v>
                </c:pt>
                <c:pt idx="22">
                  <c:v>8.711303325979583E-2</c:v>
                </c:pt>
                <c:pt idx="23">
                  <c:v>7.9969952528382349E-2</c:v>
                </c:pt>
                <c:pt idx="24">
                  <c:v>8.5902285974819609E-2</c:v>
                </c:pt>
                <c:pt idx="25">
                  <c:v>8.795071943626584E-2</c:v>
                </c:pt>
                <c:pt idx="26">
                  <c:v>9.2047099571277075E-2</c:v>
                </c:pt>
                <c:pt idx="27">
                  <c:v>8.58281819528285E-2</c:v>
                </c:pt>
                <c:pt idx="28">
                  <c:v>9.3017832427138056E-2</c:v>
                </c:pt>
                <c:pt idx="29">
                  <c:v>9.923784732231411E-2</c:v>
                </c:pt>
                <c:pt idx="30">
                  <c:v>0.10771444482754644</c:v>
                </c:pt>
                <c:pt idx="31">
                  <c:v>0.1056060264959298</c:v>
                </c:pt>
                <c:pt idx="32">
                  <c:v>9.6923556245047324E-2</c:v>
                </c:pt>
                <c:pt idx="33">
                  <c:v>9.5900171447235089E-2</c:v>
                </c:pt>
                <c:pt idx="34">
                  <c:v>0.10967715232511917</c:v>
                </c:pt>
                <c:pt idx="35">
                  <c:v>0.11063299920543639</c:v>
                </c:pt>
                <c:pt idx="36">
                  <c:v>0.11025905490154346</c:v>
                </c:pt>
                <c:pt idx="37">
                  <c:v>9.9844465301242816E-2</c:v>
                </c:pt>
                <c:pt idx="38">
                  <c:v>9.9462915258940993E-2</c:v>
                </c:pt>
                <c:pt idx="39">
                  <c:v>0.10055633067914724</c:v>
                </c:pt>
                <c:pt idx="40">
                  <c:v>9.1783660582540255E-2</c:v>
                </c:pt>
                <c:pt idx="41">
                  <c:v>8.7397742769987435E-2</c:v>
                </c:pt>
                <c:pt idx="42">
                  <c:v>8.0424576676391107E-2</c:v>
                </c:pt>
                <c:pt idx="43">
                  <c:v>7.9327121052843105E-2</c:v>
                </c:pt>
                <c:pt idx="44">
                  <c:v>8.3715896785522506E-2</c:v>
                </c:pt>
                <c:pt idx="45">
                  <c:v>8.1839696871437662E-2</c:v>
                </c:pt>
                <c:pt idx="46">
                  <c:v>8.503021236818338E-2</c:v>
                </c:pt>
                <c:pt idx="47">
                  <c:v>9.1226164060606324E-2</c:v>
                </c:pt>
                <c:pt idx="48">
                  <c:v>7.8535804282568608E-2</c:v>
                </c:pt>
                <c:pt idx="49">
                  <c:v>8.6348608585012157E-2</c:v>
                </c:pt>
                <c:pt idx="50">
                  <c:v>9.3292963012665001E-2</c:v>
                </c:pt>
                <c:pt idx="51">
                  <c:v>0.10141238261483447</c:v>
                </c:pt>
                <c:pt idx="52">
                  <c:v>0.11696477557531537</c:v>
                </c:pt>
                <c:pt idx="53">
                  <c:v>0.11319781994783258</c:v>
                </c:pt>
                <c:pt idx="54">
                  <c:v>0.12628308369124672</c:v>
                </c:pt>
                <c:pt idx="55">
                  <c:v>0.12825568276907579</c:v>
                </c:pt>
                <c:pt idx="56">
                  <c:v>0.13658339878636178</c:v>
                </c:pt>
                <c:pt idx="57">
                  <c:v>0.12765994786034268</c:v>
                </c:pt>
                <c:pt idx="58">
                  <c:v>0.12824963345212434</c:v>
                </c:pt>
                <c:pt idx="59">
                  <c:v>0.11384261181738033</c:v>
                </c:pt>
                <c:pt idx="60">
                  <c:v>0.11330142368863472</c:v>
                </c:pt>
                <c:pt idx="61">
                  <c:v>9.4365963720937862E-2</c:v>
                </c:pt>
                <c:pt idx="62">
                  <c:v>0.10290295153811622</c:v>
                </c:pt>
                <c:pt idx="63">
                  <c:v>8.5825660858115244E-2</c:v>
                </c:pt>
                <c:pt idx="64">
                  <c:v>8.4524916730913446E-2</c:v>
                </c:pt>
                <c:pt idx="65">
                  <c:v>8.5434505943668568E-2</c:v>
                </c:pt>
                <c:pt idx="66">
                  <c:v>7.8680461914275371E-2</c:v>
                </c:pt>
                <c:pt idx="67">
                  <c:v>9.0178035230419243E-2</c:v>
                </c:pt>
                <c:pt idx="68">
                  <c:v>9.4702664106740303E-2</c:v>
                </c:pt>
                <c:pt idx="69">
                  <c:v>9.8035647604574186E-2</c:v>
                </c:pt>
                <c:pt idx="70">
                  <c:v>0.1026580396683751</c:v>
                </c:pt>
                <c:pt idx="71">
                  <c:v>0.1161385345299201</c:v>
                </c:pt>
                <c:pt idx="72">
                  <c:v>0.11652786156782494</c:v>
                </c:pt>
                <c:pt idx="73">
                  <c:v>0.13863398494441928</c:v>
                </c:pt>
                <c:pt idx="74">
                  <c:v>0.13320635731633765</c:v>
                </c:pt>
                <c:pt idx="75">
                  <c:v>0.13233771002281511</c:v>
                </c:pt>
                <c:pt idx="76">
                  <c:v>0.12395757464572608</c:v>
                </c:pt>
                <c:pt idx="77">
                  <c:v>0.12458240850902226</c:v>
                </c:pt>
                <c:pt idx="78">
                  <c:v>0.10257710417819169</c:v>
                </c:pt>
                <c:pt idx="79">
                  <c:v>9.1553149690753705E-2</c:v>
                </c:pt>
                <c:pt idx="80">
                  <c:v>7.7135950306884346E-2</c:v>
                </c:pt>
                <c:pt idx="81">
                  <c:v>8.7088676836103024E-2</c:v>
                </c:pt>
                <c:pt idx="82">
                  <c:v>8.84555851481795E-2</c:v>
                </c:pt>
                <c:pt idx="83">
                  <c:v>8.4804121651680137E-2</c:v>
                </c:pt>
                <c:pt idx="84">
                  <c:v>7.464626136892942E-2</c:v>
                </c:pt>
                <c:pt idx="85">
                  <c:v>9.2746399327234816E-2</c:v>
                </c:pt>
                <c:pt idx="86">
                  <c:v>9.1495506801274704E-2</c:v>
                </c:pt>
                <c:pt idx="87">
                  <c:v>8.7555244806807639E-2</c:v>
                </c:pt>
                <c:pt idx="88">
                  <c:v>8.4239852553813346E-2</c:v>
                </c:pt>
                <c:pt idx="89">
                  <c:v>8.5000498318533985E-2</c:v>
                </c:pt>
                <c:pt idx="90">
                  <c:v>9.4880275959186022E-2</c:v>
                </c:pt>
                <c:pt idx="91">
                  <c:v>9.6863515236607814E-2</c:v>
                </c:pt>
                <c:pt idx="92">
                  <c:v>9.3672609099480095E-2</c:v>
                </c:pt>
                <c:pt idx="93">
                  <c:v>9.9671330541866179E-2</c:v>
                </c:pt>
                <c:pt idx="94">
                  <c:v>0.10935400453494414</c:v>
                </c:pt>
                <c:pt idx="95">
                  <c:v>9.7349024241763074E-2</c:v>
                </c:pt>
                <c:pt idx="96">
                  <c:v>0.10262875560505412</c:v>
                </c:pt>
                <c:pt idx="97">
                  <c:v>0.10005516653761613</c:v>
                </c:pt>
                <c:pt idx="98">
                  <c:v>0.10897132880564427</c:v>
                </c:pt>
                <c:pt idx="99">
                  <c:v>0.10830630516126251</c:v>
                </c:pt>
                <c:pt idx="100">
                  <c:v>0.12338117491775169</c:v>
                </c:pt>
                <c:pt idx="101">
                  <c:v>0.1197561610234992</c:v>
                </c:pt>
                <c:pt idx="102">
                  <c:v>0.13065851727108649</c:v>
                </c:pt>
                <c:pt idx="103">
                  <c:v>0.13588845251995529</c:v>
                </c:pt>
                <c:pt idx="104">
                  <c:v>0.13348784290671117</c:v>
                </c:pt>
                <c:pt idx="105">
                  <c:v>0.13937924471071522</c:v>
                </c:pt>
                <c:pt idx="106">
                  <c:v>0.1386112539848561</c:v>
                </c:pt>
                <c:pt idx="107">
                  <c:v>0.11680334795234872</c:v>
                </c:pt>
                <c:pt idx="108">
                  <c:v>0.11425098792437283</c:v>
                </c:pt>
                <c:pt idx="109">
                  <c:v>0.12302187821744683</c:v>
                </c:pt>
                <c:pt idx="110">
                  <c:v>0.11710446139612797</c:v>
                </c:pt>
                <c:pt idx="111">
                  <c:v>0.1376655512048883</c:v>
                </c:pt>
                <c:pt idx="112">
                  <c:v>0.12293994353297645</c:v>
                </c:pt>
                <c:pt idx="113">
                  <c:v>0.13585892926380114</c:v>
                </c:pt>
                <c:pt idx="114">
                  <c:v>0.16111563091002903</c:v>
                </c:pt>
                <c:pt idx="115">
                  <c:v>0.15945362205960173</c:v>
                </c:pt>
                <c:pt idx="116">
                  <c:v>0.14496841417898293</c:v>
                </c:pt>
                <c:pt idx="117">
                  <c:v>0.13390966639689064</c:v>
                </c:pt>
                <c:pt idx="118">
                  <c:v>0.11878743130341597</c:v>
                </c:pt>
                <c:pt idx="119">
                  <c:v>0.12578787222070895</c:v>
                </c:pt>
                <c:pt idx="120">
                  <c:v>0.11670227028036173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00-4093-A5CA-DADE8F92C9B0}"/>
            </c:ext>
          </c:extLst>
        </c:ser>
        <c:ser>
          <c:idx val="2"/>
          <c:order val="2"/>
          <c:tx>
            <c:strRef>
              <c:f>'Averages Graph Data'!$BW$4</c:f>
              <c:strCache>
                <c:ptCount val="1"/>
                <c:pt idx="0">
                  <c:v>U25 Target (Boom - Premium)</c:v>
                </c:pt>
              </c:strCache>
            </c:strRef>
          </c:tx>
          <c:spPr>
            <a:ln w="28575">
              <a:solidFill>
                <a:srgbClr val="000E33"/>
              </a:solidFill>
            </a:ln>
          </c:spPr>
          <c:marker>
            <c:symbol val="none"/>
          </c:marker>
          <c:val>
            <c:numRef>
              <c:f>'Averages Graph Data'!$BW$5:$BW$125</c:f>
              <c:numCache>
                <c:formatCode>0.0%</c:formatCode>
                <c:ptCount val="121"/>
                <c:pt idx="0">
                  <c:v>0.14955977288801073</c:v>
                </c:pt>
                <c:pt idx="1">
                  <c:v>0.14955977288801073</c:v>
                </c:pt>
                <c:pt idx="2">
                  <c:v>0.14955977288801073</c:v>
                </c:pt>
                <c:pt idx="3">
                  <c:v>0.14955977288801073</c:v>
                </c:pt>
                <c:pt idx="4">
                  <c:v>0.14955977288801073</c:v>
                </c:pt>
                <c:pt idx="5">
                  <c:v>0.14955977288801073</c:v>
                </c:pt>
                <c:pt idx="6">
                  <c:v>0.14955977288801073</c:v>
                </c:pt>
                <c:pt idx="7">
                  <c:v>0.14955977288801073</c:v>
                </c:pt>
                <c:pt idx="8">
                  <c:v>0.14955977288801073</c:v>
                </c:pt>
                <c:pt idx="9">
                  <c:v>0.14955977288801073</c:v>
                </c:pt>
                <c:pt idx="10">
                  <c:v>0.14955977288801073</c:v>
                </c:pt>
                <c:pt idx="11">
                  <c:v>0.14955977288801073</c:v>
                </c:pt>
                <c:pt idx="12">
                  <c:v>0.14955977288801073</c:v>
                </c:pt>
                <c:pt idx="13">
                  <c:v>0.14955977288801073</c:v>
                </c:pt>
                <c:pt idx="14">
                  <c:v>0.14955977288801073</c:v>
                </c:pt>
                <c:pt idx="15">
                  <c:v>0.14955977288801073</c:v>
                </c:pt>
                <c:pt idx="16">
                  <c:v>0.14955977288801073</c:v>
                </c:pt>
                <c:pt idx="17">
                  <c:v>0.14955977288801073</c:v>
                </c:pt>
                <c:pt idx="18">
                  <c:v>0.14955977288801073</c:v>
                </c:pt>
                <c:pt idx="19">
                  <c:v>0.14955977288801073</c:v>
                </c:pt>
                <c:pt idx="20">
                  <c:v>0.14955977288801073</c:v>
                </c:pt>
                <c:pt idx="21">
                  <c:v>0.14955977288801073</c:v>
                </c:pt>
                <c:pt idx="22">
                  <c:v>0.14955977288801073</c:v>
                </c:pt>
                <c:pt idx="23">
                  <c:v>0.14955977288801073</c:v>
                </c:pt>
                <c:pt idx="24">
                  <c:v>0.14955977288801073</c:v>
                </c:pt>
                <c:pt idx="25">
                  <c:v>0.14955977288801073</c:v>
                </c:pt>
                <c:pt idx="26">
                  <c:v>0.14955977288801073</c:v>
                </c:pt>
                <c:pt idx="27">
                  <c:v>0.14955977288801073</c:v>
                </c:pt>
                <c:pt idx="28">
                  <c:v>0.14955977288801073</c:v>
                </c:pt>
                <c:pt idx="29">
                  <c:v>0.14955977288801073</c:v>
                </c:pt>
                <c:pt idx="30">
                  <c:v>0.14955977288801073</c:v>
                </c:pt>
                <c:pt idx="31">
                  <c:v>0.14955977288801073</c:v>
                </c:pt>
                <c:pt idx="32">
                  <c:v>0.14955977288801073</c:v>
                </c:pt>
                <c:pt idx="33">
                  <c:v>0.14955977288801073</c:v>
                </c:pt>
                <c:pt idx="34">
                  <c:v>0.14955977288801073</c:v>
                </c:pt>
                <c:pt idx="35">
                  <c:v>0.14955977288801073</c:v>
                </c:pt>
                <c:pt idx="36">
                  <c:v>0.14955977288801073</c:v>
                </c:pt>
                <c:pt idx="37">
                  <c:v>0.14955977288801073</c:v>
                </c:pt>
                <c:pt idx="38">
                  <c:v>0.14955977288801073</c:v>
                </c:pt>
                <c:pt idx="39">
                  <c:v>0.14955977288801073</c:v>
                </c:pt>
                <c:pt idx="40">
                  <c:v>0.14955977288801073</c:v>
                </c:pt>
                <c:pt idx="41">
                  <c:v>0.14955977288801073</c:v>
                </c:pt>
                <c:pt idx="42">
                  <c:v>0.14955977288801073</c:v>
                </c:pt>
                <c:pt idx="43">
                  <c:v>0.14955977288801073</c:v>
                </c:pt>
                <c:pt idx="44">
                  <c:v>0.14955977288801073</c:v>
                </c:pt>
                <c:pt idx="45">
                  <c:v>0.14955977288801073</c:v>
                </c:pt>
                <c:pt idx="46">
                  <c:v>0.14955977288801073</c:v>
                </c:pt>
                <c:pt idx="47">
                  <c:v>0.14955977288801073</c:v>
                </c:pt>
                <c:pt idx="48">
                  <c:v>0.14955977288801073</c:v>
                </c:pt>
                <c:pt idx="49">
                  <c:v>0.14955977288801073</c:v>
                </c:pt>
                <c:pt idx="50">
                  <c:v>0.14955977288801073</c:v>
                </c:pt>
                <c:pt idx="51">
                  <c:v>0.14955977288801073</c:v>
                </c:pt>
                <c:pt idx="52">
                  <c:v>0.14955977288801073</c:v>
                </c:pt>
                <c:pt idx="53">
                  <c:v>0.14955977288801073</c:v>
                </c:pt>
                <c:pt idx="54">
                  <c:v>0.14955977288801073</c:v>
                </c:pt>
                <c:pt idx="55">
                  <c:v>0.14955977288801073</c:v>
                </c:pt>
                <c:pt idx="56">
                  <c:v>0.14955977288801073</c:v>
                </c:pt>
                <c:pt idx="57">
                  <c:v>0.14955977288801073</c:v>
                </c:pt>
                <c:pt idx="58">
                  <c:v>0.14955977288801073</c:v>
                </c:pt>
                <c:pt idx="59">
                  <c:v>0.14955977288801073</c:v>
                </c:pt>
                <c:pt idx="60">
                  <c:v>0.14955977288801073</c:v>
                </c:pt>
                <c:pt idx="61">
                  <c:v>0.14955977288801073</c:v>
                </c:pt>
                <c:pt idx="62">
                  <c:v>0.14955977288801073</c:v>
                </c:pt>
                <c:pt idx="63">
                  <c:v>0.14955977288801073</c:v>
                </c:pt>
                <c:pt idx="64">
                  <c:v>0.14955977288801073</c:v>
                </c:pt>
                <c:pt idx="65">
                  <c:v>0.14955977288801073</c:v>
                </c:pt>
                <c:pt idx="66">
                  <c:v>0.14955977288801073</c:v>
                </c:pt>
                <c:pt idx="67">
                  <c:v>0.14955977288801073</c:v>
                </c:pt>
                <c:pt idx="68">
                  <c:v>0.14955977288801073</c:v>
                </c:pt>
                <c:pt idx="69">
                  <c:v>0.14955977288801073</c:v>
                </c:pt>
                <c:pt idx="70">
                  <c:v>0.14955977288801073</c:v>
                </c:pt>
                <c:pt idx="71">
                  <c:v>0.14955977288801073</c:v>
                </c:pt>
                <c:pt idx="72">
                  <c:v>0.14955977288801073</c:v>
                </c:pt>
                <c:pt idx="73">
                  <c:v>0.14955977288801073</c:v>
                </c:pt>
                <c:pt idx="74">
                  <c:v>0.14955977288801073</c:v>
                </c:pt>
                <c:pt idx="75">
                  <c:v>0.14955977288801073</c:v>
                </c:pt>
                <c:pt idx="76">
                  <c:v>0.14955977288801073</c:v>
                </c:pt>
                <c:pt idx="77">
                  <c:v>0.14955977288801073</c:v>
                </c:pt>
                <c:pt idx="78">
                  <c:v>0.14955977288801073</c:v>
                </c:pt>
                <c:pt idx="79">
                  <c:v>0.14955977288801073</c:v>
                </c:pt>
                <c:pt idx="80">
                  <c:v>0.14955977288801073</c:v>
                </c:pt>
                <c:pt idx="81">
                  <c:v>0.14955977288801073</c:v>
                </c:pt>
                <c:pt idx="82">
                  <c:v>0.14955977288801073</c:v>
                </c:pt>
                <c:pt idx="83">
                  <c:v>0.14955977288801073</c:v>
                </c:pt>
                <c:pt idx="84">
                  <c:v>0.14955977288801073</c:v>
                </c:pt>
                <c:pt idx="85">
                  <c:v>0.14955977288801073</c:v>
                </c:pt>
                <c:pt idx="86">
                  <c:v>0.14955977288801073</c:v>
                </c:pt>
                <c:pt idx="87">
                  <c:v>0.14955977288801073</c:v>
                </c:pt>
                <c:pt idx="88">
                  <c:v>0.14955977288801073</c:v>
                </c:pt>
                <c:pt idx="89">
                  <c:v>0.14955977288801073</c:v>
                </c:pt>
                <c:pt idx="90">
                  <c:v>0.14955977288801073</c:v>
                </c:pt>
                <c:pt idx="91">
                  <c:v>0.14955977288801073</c:v>
                </c:pt>
                <c:pt idx="92">
                  <c:v>0.14955977288801073</c:v>
                </c:pt>
                <c:pt idx="93">
                  <c:v>0.14955977288801073</c:v>
                </c:pt>
                <c:pt idx="94">
                  <c:v>0.14955977288801073</c:v>
                </c:pt>
                <c:pt idx="95">
                  <c:v>0.14955977288801073</c:v>
                </c:pt>
                <c:pt idx="96">
                  <c:v>0.14955977288801073</c:v>
                </c:pt>
                <c:pt idx="97">
                  <c:v>0.14955977288801073</c:v>
                </c:pt>
                <c:pt idx="98">
                  <c:v>0.14955977288801073</c:v>
                </c:pt>
                <c:pt idx="99">
                  <c:v>0.14955977288801073</c:v>
                </c:pt>
                <c:pt idx="100">
                  <c:v>0.14955977288801073</c:v>
                </c:pt>
                <c:pt idx="101">
                  <c:v>0.14955977288801073</c:v>
                </c:pt>
                <c:pt idx="102">
                  <c:v>0.14955977288801073</c:v>
                </c:pt>
                <c:pt idx="103">
                  <c:v>0.14955977288801073</c:v>
                </c:pt>
                <c:pt idx="104">
                  <c:v>0.14955977288801073</c:v>
                </c:pt>
                <c:pt idx="105">
                  <c:v>0.14955977288801073</c:v>
                </c:pt>
                <c:pt idx="106">
                  <c:v>0.14955977288801073</c:v>
                </c:pt>
                <c:pt idx="107">
                  <c:v>0.14955977288801073</c:v>
                </c:pt>
                <c:pt idx="108">
                  <c:v>0.14955977288801073</c:v>
                </c:pt>
                <c:pt idx="109">
                  <c:v>0.14955977288801073</c:v>
                </c:pt>
                <c:pt idx="110">
                  <c:v>0.14955977288801073</c:v>
                </c:pt>
                <c:pt idx="111">
                  <c:v>0.14955977288801073</c:v>
                </c:pt>
                <c:pt idx="112">
                  <c:v>0.14955977288801073</c:v>
                </c:pt>
                <c:pt idx="113">
                  <c:v>0.14955977288801073</c:v>
                </c:pt>
                <c:pt idx="114">
                  <c:v>0.14955977288801073</c:v>
                </c:pt>
                <c:pt idx="115">
                  <c:v>0.14955977288801073</c:v>
                </c:pt>
                <c:pt idx="116">
                  <c:v>0.14955977288801073</c:v>
                </c:pt>
                <c:pt idx="117">
                  <c:v>0.14955977288801073</c:v>
                </c:pt>
                <c:pt idx="118">
                  <c:v>0.14955977288801073</c:v>
                </c:pt>
                <c:pt idx="119">
                  <c:v>0.14955977288801073</c:v>
                </c:pt>
                <c:pt idx="120">
                  <c:v>0.14955977288801073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D-423C-8908-ECFBC93C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4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Data'!$V$4</c:f>
              <c:strCache>
                <c:ptCount val="1"/>
                <c:pt idx="0">
                  <c:v>Average Premium Proportion Under 25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Data'!$V$5:$V$125</c:f>
              <c:numCache>
                <c:formatCode>0.0%</c:formatCode>
                <c:ptCount val="121"/>
                <c:pt idx="0">
                  <c:v>2.6797803232064647E-2</c:v>
                </c:pt>
                <c:pt idx="1">
                  <c:v>0</c:v>
                </c:pt>
                <c:pt idx="2">
                  <c:v>2.6407036587202455E-2</c:v>
                </c:pt>
                <c:pt idx="3">
                  <c:v>9.8879408447102954E-2</c:v>
                </c:pt>
                <c:pt idx="4">
                  <c:v>0</c:v>
                </c:pt>
                <c:pt idx="5">
                  <c:v>0.12806682185383464</c:v>
                </c:pt>
                <c:pt idx="6">
                  <c:v>8.251750547709312E-2</c:v>
                </c:pt>
                <c:pt idx="7">
                  <c:v>0</c:v>
                </c:pt>
                <c:pt idx="8">
                  <c:v>0.17886614810762225</c:v>
                </c:pt>
                <c:pt idx="9">
                  <c:v>7.4957123830899045E-2</c:v>
                </c:pt>
                <c:pt idx="10">
                  <c:v>0</c:v>
                </c:pt>
                <c:pt idx="11">
                  <c:v>0.18807430106421288</c:v>
                </c:pt>
                <c:pt idx="12">
                  <c:v>0</c:v>
                </c:pt>
                <c:pt idx="13">
                  <c:v>9.8181885796351051E-2</c:v>
                </c:pt>
                <c:pt idx="14">
                  <c:v>0</c:v>
                </c:pt>
                <c:pt idx="15">
                  <c:v>0.1787466426384807</c:v>
                </c:pt>
                <c:pt idx="16">
                  <c:v>5.2740851600916495E-2</c:v>
                </c:pt>
                <c:pt idx="17">
                  <c:v>0</c:v>
                </c:pt>
                <c:pt idx="18">
                  <c:v>4.977178314348181E-2</c:v>
                </c:pt>
                <c:pt idx="19">
                  <c:v>8.3710547241842542E-2</c:v>
                </c:pt>
                <c:pt idx="20">
                  <c:v>0.12067652495599027</c:v>
                </c:pt>
                <c:pt idx="21">
                  <c:v>0.17230077059204804</c:v>
                </c:pt>
                <c:pt idx="22">
                  <c:v>0.13225480074273438</c:v>
                </c:pt>
                <c:pt idx="23">
                  <c:v>0.13853395349424139</c:v>
                </c:pt>
                <c:pt idx="24">
                  <c:v>0.17648538772108724</c:v>
                </c:pt>
                <c:pt idx="25">
                  <c:v>6.5525272807039237E-2</c:v>
                </c:pt>
                <c:pt idx="26">
                  <c:v>8.2070506918155706E-2</c:v>
                </c:pt>
                <c:pt idx="27">
                  <c:v>0.10842680799430311</c:v>
                </c:pt>
                <c:pt idx="28">
                  <c:v>8.0295997605274103E-2</c:v>
                </c:pt>
                <c:pt idx="29">
                  <c:v>0</c:v>
                </c:pt>
                <c:pt idx="30">
                  <c:v>0.16048270344981636</c:v>
                </c:pt>
                <c:pt idx="31">
                  <c:v>0</c:v>
                </c:pt>
                <c:pt idx="32">
                  <c:v>0.24404130158324358</c:v>
                </c:pt>
                <c:pt idx="33">
                  <c:v>0.1051001847747305</c:v>
                </c:pt>
                <c:pt idx="34">
                  <c:v>0.26801611427135685</c:v>
                </c:pt>
                <c:pt idx="35">
                  <c:v>0.24838932008687525</c:v>
                </c:pt>
                <c:pt idx="36">
                  <c:v>0.14665947668149565</c:v>
                </c:pt>
                <c:pt idx="37">
                  <c:v>3.9878799610196643E-2</c:v>
                </c:pt>
                <c:pt idx="38">
                  <c:v>2.6980895295155724E-2</c:v>
                </c:pt>
                <c:pt idx="39">
                  <c:v>0.10678408862645744</c:v>
                </c:pt>
                <c:pt idx="40">
                  <c:v>0.18633225888078733</c:v>
                </c:pt>
                <c:pt idx="41">
                  <c:v>0.14698057508042234</c:v>
                </c:pt>
                <c:pt idx="42">
                  <c:v>5.1838432924614673E-2</c:v>
                </c:pt>
                <c:pt idx="43">
                  <c:v>0.11677295483875627</c:v>
                </c:pt>
                <c:pt idx="44">
                  <c:v>0</c:v>
                </c:pt>
                <c:pt idx="45">
                  <c:v>8.1156840702693814E-2</c:v>
                </c:pt>
                <c:pt idx="46">
                  <c:v>8.5986399457492549E-2</c:v>
                </c:pt>
                <c:pt idx="47">
                  <c:v>0.12602261229374315</c:v>
                </c:pt>
                <c:pt idx="48">
                  <c:v>0</c:v>
                </c:pt>
                <c:pt idx="49">
                  <c:v>0.12599514040062648</c:v>
                </c:pt>
                <c:pt idx="50">
                  <c:v>6.6791803143306724E-2</c:v>
                </c:pt>
                <c:pt idx="51">
                  <c:v>0.13287709019895239</c:v>
                </c:pt>
                <c:pt idx="52">
                  <c:v>7.3985497916062043E-2</c:v>
                </c:pt>
                <c:pt idx="53">
                  <c:v>5.7558163668632902E-2</c:v>
                </c:pt>
                <c:pt idx="54">
                  <c:v>0.15290611125527881</c:v>
                </c:pt>
                <c:pt idx="55">
                  <c:v>0.28935440446532729</c:v>
                </c:pt>
                <c:pt idx="56">
                  <c:v>0.10258884951639581</c:v>
                </c:pt>
                <c:pt idx="57">
                  <c:v>0.20375886226014964</c:v>
                </c:pt>
                <c:pt idx="58">
                  <c:v>0.1213640488759913</c:v>
                </c:pt>
                <c:pt idx="59">
                  <c:v>4.8529693658482136E-2</c:v>
                </c:pt>
                <c:pt idx="60">
                  <c:v>8.3503578395425063E-2</c:v>
                </c:pt>
                <c:pt idx="61">
                  <c:v>7.7691488806870809E-2</c:v>
                </c:pt>
                <c:pt idx="62">
                  <c:v>0.15333770758326823</c:v>
                </c:pt>
                <c:pt idx="63">
                  <c:v>0.21966934133713703</c:v>
                </c:pt>
                <c:pt idx="64">
                  <c:v>0</c:v>
                </c:pt>
                <c:pt idx="65">
                  <c:v>0</c:v>
                </c:pt>
                <c:pt idx="66">
                  <c:v>0.1854010620544583</c:v>
                </c:pt>
                <c:pt idx="67">
                  <c:v>0</c:v>
                </c:pt>
                <c:pt idx="68">
                  <c:v>0.17032397602998994</c:v>
                </c:pt>
                <c:pt idx="69">
                  <c:v>0</c:v>
                </c:pt>
                <c:pt idx="70">
                  <c:v>0.11146028630057113</c:v>
                </c:pt>
                <c:pt idx="71">
                  <c:v>0.10324160084619823</c:v>
                </c:pt>
                <c:pt idx="72">
                  <c:v>0</c:v>
                </c:pt>
                <c:pt idx="73">
                  <c:v>0.22686941401447672</c:v>
                </c:pt>
                <c:pt idx="74">
                  <c:v>0.13495677052501495</c:v>
                </c:pt>
                <c:pt idx="75">
                  <c:v>6.6594398817227854E-2</c:v>
                </c:pt>
                <c:pt idx="76">
                  <c:v>0.12473741351368287</c:v>
                </c:pt>
                <c:pt idx="77">
                  <c:v>0.17548487741020241</c:v>
                </c:pt>
                <c:pt idx="78">
                  <c:v>6.6274998714753702E-2</c:v>
                </c:pt>
                <c:pt idx="79">
                  <c:v>0.15095243515552878</c:v>
                </c:pt>
                <c:pt idx="80">
                  <c:v>0.11588600968932909</c:v>
                </c:pt>
                <c:pt idx="81">
                  <c:v>0.1939592575846743</c:v>
                </c:pt>
                <c:pt idx="82">
                  <c:v>0.12834112802078229</c:v>
                </c:pt>
                <c:pt idx="83">
                  <c:v>0.1274493667083671</c:v>
                </c:pt>
                <c:pt idx="84">
                  <c:v>6.1525376455420194E-2</c:v>
                </c:pt>
                <c:pt idx="85">
                  <c:v>0.14915776499345018</c:v>
                </c:pt>
                <c:pt idx="86">
                  <c:v>0.2165849052884328</c:v>
                </c:pt>
                <c:pt idx="87">
                  <c:v>0.14241884517162243</c:v>
                </c:pt>
                <c:pt idx="88">
                  <c:v>0.21282599446764622</c:v>
                </c:pt>
                <c:pt idx="89">
                  <c:v>0.10263216037038114</c:v>
                </c:pt>
                <c:pt idx="90">
                  <c:v>3.6907257232171156E-2</c:v>
                </c:pt>
                <c:pt idx="91">
                  <c:v>0</c:v>
                </c:pt>
                <c:pt idx="92">
                  <c:v>0</c:v>
                </c:pt>
                <c:pt idx="93">
                  <c:v>4.6158071802491596E-2</c:v>
                </c:pt>
                <c:pt idx="94">
                  <c:v>0.1514370282012196</c:v>
                </c:pt>
                <c:pt idx="95">
                  <c:v>0</c:v>
                </c:pt>
                <c:pt idx="96">
                  <c:v>8.6045924916348077E-2</c:v>
                </c:pt>
                <c:pt idx="97">
                  <c:v>0</c:v>
                </c:pt>
                <c:pt idx="98">
                  <c:v>0.14167111422874221</c:v>
                </c:pt>
                <c:pt idx="99">
                  <c:v>0.24211883842637924</c:v>
                </c:pt>
                <c:pt idx="100">
                  <c:v>4.8142551153601595E-2</c:v>
                </c:pt>
                <c:pt idx="101">
                  <c:v>0.16937231012920778</c:v>
                </c:pt>
                <c:pt idx="102">
                  <c:v>5.014943731250672E-2</c:v>
                </c:pt>
                <c:pt idx="103">
                  <c:v>0</c:v>
                </c:pt>
                <c:pt idx="104">
                  <c:v>0.16707287917318348</c:v>
                </c:pt>
                <c:pt idx="105">
                  <c:v>0</c:v>
                </c:pt>
                <c:pt idx="106">
                  <c:v>7.1220747040393259E-2</c:v>
                </c:pt>
                <c:pt idx="107">
                  <c:v>0</c:v>
                </c:pt>
                <c:pt idx="108">
                  <c:v>0</c:v>
                </c:pt>
                <c:pt idx="109">
                  <c:v>0.22052583650583799</c:v>
                </c:pt>
                <c:pt idx="110">
                  <c:v>7.1469146235005859E-2</c:v>
                </c:pt>
                <c:pt idx="111">
                  <c:v>0</c:v>
                </c:pt>
                <c:pt idx="112">
                  <c:v>0.20611526171562897</c:v>
                </c:pt>
                <c:pt idx="113">
                  <c:v>0.19568752487164293</c:v>
                </c:pt>
                <c:pt idx="114">
                  <c:v>7.2801778518547786E-2</c:v>
                </c:pt>
                <c:pt idx="115">
                  <c:v>0</c:v>
                </c:pt>
                <c:pt idx="116">
                  <c:v>0.17773535524759632</c:v>
                </c:pt>
                <c:pt idx="117">
                  <c:v>8.6234229499720871E-2</c:v>
                </c:pt>
                <c:pt idx="118">
                  <c:v>6.6044345606374094E-2</c:v>
                </c:pt>
                <c:pt idx="119">
                  <c:v>0.12455703622872978</c:v>
                </c:pt>
                <c:pt idx="120">
                  <c:v>6.3749772531038293E-2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C-4ABB-884D-D868740C81BB}"/>
            </c:ext>
          </c:extLst>
        </c:ser>
        <c:ser>
          <c:idx val="1"/>
          <c:order val="1"/>
          <c:tx>
            <c:strRef>
              <c:f>'Averages Graph Data'!$W$4</c:f>
              <c:strCache>
                <c:ptCount val="1"/>
                <c:pt idx="0">
                  <c:v>Average Premium Proportion Under 25 - 7 Day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Data'!$W$5:$W$125</c:f>
              <c:numCache>
                <c:formatCode>0.0%</c:formatCode>
                <c:ptCount val="121"/>
                <c:pt idx="6">
                  <c:v>5.1809796513899685E-2</c:v>
                </c:pt>
                <c:pt idx="7">
                  <c:v>4.7981538909319034E-2</c:v>
                </c:pt>
                <c:pt idx="8">
                  <c:v>7.3533845781836499E-2</c:v>
                </c:pt>
                <c:pt idx="9">
                  <c:v>8.0469572530936007E-2</c:v>
                </c:pt>
                <c:pt idx="10">
                  <c:v>6.6343942752778426E-2</c:v>
                </c:pt>
                <c:pt idx="11">
                  <c:v>9.3211700047665991E-2</c:v>
                </c:pt>
                <c:pt idx="12">
                  <c:v>7.4916439782832467E-2</c:v>
                </c:pt>
                <c:pt idx="13">
                  <c:v>7.7154208399869306E-2</c:v>
                </c:pt>
                <c:pt idx="14">
                  <c:v>7.7154208399869306E-2</c:v>
                </c:pt>
                <c:pt idx="15">
                  <c:v>7.7137136189991962E-2</c:v>
                </c:pt>
                <c:pt idx="16">
                  <c:v>7.3963383014280154E-2</c:v>
                </c:pt>
                <c:pt idx="17">
                  <c:v>7.3963383014280154E-2</c:v>
                </c:pt>
                <c:pt idx="18">
                  <c:v>5.4205880454175723E-2</c:v>
                </c:pt>
                <c:pt idx="19">
                  <c:v>6.6164530060153229E-2</c:v>
                </c:pt>
                <c:pt idx="20">
                  <c:v>6.9378049940101674E-2</c:v>
                </c:pt>
                <c:pt idx="21">
                  <c:v>9.3992445738965688E-2</c:v>
                </c:pt>
                <c:pt idx="22">
                  <c:v>8.7350754039573361E-2</c:v>
                </c:pt>
                <c:pt idx="23">
                  <c:v>9.9606911452905483E-2</c:v>
                </c:pt>
                <c:pt idx="24">
                  <c:v>0.12481910969877509</c:v>
                </c:pt>
                <c:pt idx="25">
                  <c:v>0.12706960822214045</c:v>
                </c:pt>
                <c:pt idx="26">
                  <c:v>0.12683531674732804</c:v>
                </c:pt>
                <c:pt idx="27">
                  <c:v>0.12508535718137273</c:v>
                </c:pt>
                <c:pt idx="28">
                  <c:v>0.11194181818326218</c:v>
                </c:pt>
                <c:pt idx="29">
                  <c:v>9.3048275220014381E-2</c:v>
                </c:pt>
                <c:pt idx="30">
                  <c:v>9.6183810927953681E-2</c:v>
                </c:pt>
                <c:pt idx="31">
                  <c:v>7.0971612682084073E-2</c:v>
                </c:pt>
                <c:pt idx="32">
                  <c:v>9.6473902507256112E-2</c:v>
                </c:pt>
                <c:pt idx="33">
                  <c:v>9.9763856486766805E-2</c:v>
                </c:pt>
                <c:pt idx="34">
                  <c:v>0.1225623288120602</c:v>
                </c:pt>
                <c:pt idx="35">
                  <c:v>0.14657566059514607</c:v>
                </c:pt>
                <c:pt idx="36">
                  <c:v>0.16752701440678833</c:v>
                </c:pt>
                <c:pt idx="37">
                  <c:v>0.15029788528684263</c:v>
                </c:pt>
                <c:pt idx="38">
                  <c:v>0.1541522989004363</c:v>
                </c:pt>
                <c:pt idx="39">
                  <c:v>0.13454412562089546</c:v>
                </c:pt>
                <c:pt idx="40">
                  <c:v>0.14614870763604643</c:v>
                </c:pt>
                <c:pt idx="41">
                  <c:v>0.12885791632305579</c:v>
                </c:pt>
                <c:pt idx="42">
                  <c:v>0.10077921815701853</c:v>
                </c:pt>
                <c:pt idx="43">
                  <c:v>9.6509715036627211E-2</c:v>
                </c:pt>
                <c:pt idx="44">
                  <c:v>9.0812743663741965E-2</c:v>
                </c:pt>
                <c:pt idx="45">
                  <c:v>9.8552164436247397E-2</c:v>
                </c:pt>
                <c:pt idx="46">
                  <c:v>9.5581065983538133E-2</c:v>
                </c:pt>
                <c:pt idx="47">
                  <c:v>8.6965402185388965E-2</c:v>
                </c:pt>
                <c:pt idx="48">
                  <c:v>6.5968177173900064E-2</c:v>
                </c:pt>
                <c:pt idx="49">
                  <c:v>7.6561992527616043E-2</c:v>
                </c:pt>
                <c:pt idx="50">
                  <c:v>6.942182799969468E-2</c:v>
                </c:pt>
                <c:pt idx="51">
                  <c:v>8.8404269456687876E-2</c:v>
                </c:pt>
                <c:pt idx="52">
                  <c:v>8.7379791915740482E-2</c:v>
                </c:pt>
                <c:pt idx="53">
                  <c:v>8.3318615374474811E-2</c:v>
                </c:pt>
                <c:pt idx="54">
                  <c:v>8.7159115226122769E-2</c:v>
                </c:pt>
                <c:pt idx="55">
                  <c:v>0.12849545872116952</c:v>
                </c:pt>
                <c:pt idx="56">
                  <c:v>0.12515170288056512</c:v>
                </c:pt>
                <c:pt idx="57">
                  <c:v>0.14471842561154272</c:v>
                </c:pt>
                <c:pt idx="58">
                  <c:v>0.14307370542254824</c:v>
                </c:pt>
                <c:pt idx="59">
                  <c:v>0.13943716195717967</c:v>
                </c:pt>
                <c:pt idx="60">
                  <c:v>0.14314364977529287</c:v>
                </c:pt>
                <c:pt idx="61">
                  <c:v>0.13239870371123458</c:v>
                </c:pt>
                <c:pt idx="62">
                  <c:v>0.11296774701379757</c:v>
                </c:pt>
                <c:pt idx="63">
                  <c:v>0.12969353155961774</c:v>
                </c:pt>
                <c:pt idx="64">
                  <c:v>0.10058512266531064</c:v>
                </c:pt>
                <c:pt idx="65">
                  <c:v>8.324740139731189E-2</c:v>
                </c:pt>
                <c:pt idx="66">
                  <c:v>0.10280045402530848</c:v>
                </c:pt>
                <c:pt idx="67">
                  <c:v>9.0871371397390627E-2</c:v>
                </c:pt>
                <c:pt idx="68">
                  <c:v>0.10410458385783621</c:v>
                </c:pt>
                <c:pt idx="69">
                  <c:v>8.2199197060226464E-2</c:v>
                </c:pt>
                <c:pt idx="70">
                  <c:v>6.6740760626431334E-2</c:v>
                </c:pt>
                <c:pt idx="71">
                  <c:v>8.1489560747316808E-2</c:v>
                </c:pt>
                <c:pt idx="72">
                  <c:v>8.1489560747316808E-2</c:v>
                </c:pt>
                <c:pt idx="73">
                  <c:v>8.7413611027319441E-2</c:v>
                </c:pt>
                <c:pt idx="74">
                  <c:v>0.10669314967375014</c:v>
                </c:pt>
                <c:pt idx="75">
                  <c:v>9.1874638643355558E-2</c:v>
                </c:pt>
                <c:pt idx="76">
                  <c:v>0.10969426914531025</c:v>
                </c:pt>
                <c:pt idx="77">
                  <c:v>0.11884063930382902</c:v>
                </c:pt>
                <c:pt idx="78">
                  <c:v>0.11355969614219408</c:v>
                </c:pt>
                <c:pt idx="79">
                  <c:v>0.13512432973584104</c:v>
                </c:pt>
                <c:pt idx="80">
                  <c:v>0.11926955768939139</c:v>
                </c:pt>
                <c:pt idx="81">
                  <c:v>0.12769848441219986</c:v>
                </c:pt>
                <c:pt idx="82">
                  <c:v>0.13651944572699334</c:v>
                </c:pt>
                <c:pt idx="83">
                  <c:v>0.13690686761194823</c:v>
                </c:pt>
                <c:pt idx="84">
                  <c:v>0.12062693890412222</c:v>
                </c:pt>
                <c:pt idx="85">
                  <c:v>0.13246733408679315</c:v>
                </c:pt>
                <c:pt idx="86">
                  <c:v>0.14184340124863656</c:v>
                </c:pt>
                <c:pt idx="87">
                  <c:v>0.14563380631753559</c:v>
                </c:pt>
                <c:pt idx="88">
                  <c:v>0.14832905444367445</c:v>
                </c:pt>
                <c:pt idx="89">
                  <c:v>0.14465634477933145</c:v>
                </c:pt>
                <c:pt idx="90">
                  <c:v>0.13172175771130343</c:v>
                </c:pt>
                <c:pt idx="91">
                  <c:v>0.12293241821767198</c:v>
                </c:pt>
                <c:pt idx="92">
                  <c:v>0.10162416607575053</c:v>
                </c:pt>
                <c:pt idx="93">
                  <c:v>7.7277475577758922E-2</c:v>
                </c:pt>
                <c:pt idx="94">
                  <c:v>7.8565787439129967E-2</c:v>
                </c:pt>
                <c:pt idx="95">
                  <c:v>4.8162073943751924E-2</c:v>
                </c:pt>
                <c:pt idx="96">
                  <c:v>4.5792611736032919E-2</c:v>
                </c:pt>
                <c:pt idx="97">
                  <c:v>4.0520146417151327E-2</c:v>
                </c:pt>
                <c:pt idx="98">
                  <c:v>6.075887702125736E-2</c:v>
                </c:pt>
                <c:pt idx="99">
                  <c:v>9.5347282510740108E-2</c:v>
                </c:pt>
                <c:pt idx="100">
                  <c:v>9.5630779560898674E-2</c:v>
                </c:pt>
                <c:pt idx="101">
                  <c:v>9.8192962693468402E-2</c:v>
                </c:pt>
                <c:pt idx="102">
                  <c:v>0.10535716802382651</c:v>
                </c:pt>
                <c:pt idx="103">
                  <c:v>9.3064893035776808E-2</c:v>
                </c:pt>
                <c:pt idx="104">
                  <c:v>0.11693244720337445</c:v>
                </c:pt>
                <c:pt idx="105">
                  <c:v>9.6693716599268398E-2</c:v>
                </c:pt>
                <c:pt idx="106">
                  <c:v>7.2279703544127535E-2</c:v>
                </c:pt>
                <c:pt idx="107">
                  <c:v>6.5402196236470173E-2</c:v>
                </c:pt>
                <c:pt idx="108">
                  <c:v>4.1206151932297638E-2</c:v>
                </c:pt>
                <c:pt idx="109">
                  <c:v>6.5545637531344972E-2</c:v>
                </c:pt>
                <c:pt idx="110">
                  <c:v>7.5755515564917233E-2</c:v>
                </c:pt>
                <c:pt idx="111">
                  <c:v>5.1887961397319583E-2</c:v>
                </c:pt>
                <c:pt idx="112">
                  <c:v>8.1332998785266578E-2</c:v>
                </c:pt>
                <c:pt idx="113">
                  <c:v>9.9113967046873669E-2</c:v>
                </c:pt>
                <c:pt idx="114">
                  <c:v>0.10951422112095191</c:v>
                </c:pt>
                <c:pt idx="115">
                  <c:v>0.10951422112095191</c:v>
                </c:pt>
                <c:pt idx="116">
                  <c:v>0.10340129522691741</c:v>
                </c:pt>
                <c:pt idx="117">
                  <c:v>0.1055105928361624</c:v>
                </c:pt>
                <c:pt idx="118">
                  <c:v>0.1149454993513587</c:v>
                </c:pt>
                <c:pt idx="119">
                  <c:v>0.10329432428180167</c:v>
                </c:pt>
                <c:pt idx="120">
                  <c:v>8.4446073947429603E-2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C-4ABB-884D-D868740C8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</a:t>
            </a:r>
            <a:r>
              <a:rPr lang="en-GB" b="1" baseline="0"/>
              <a:t> Term</a:t>
            </a:r>
            <a:r>
              <a:rPr lang="en-GB" b="1"/>
              <a:t>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Data'!$X$4</c:f>
              <c:strCache>
                <c:ptCount val="1"/>
                <c:pt idx="0">
                  <c:v>Average Premium Proportion Under 25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Data'!$X$5:$X$125</c:f>
              <c:numCache>
                <c:formatCode>0.0%</c:formatCode>
                <c:ptCount val="121"/>
                <c:pt idx="0">
                  <c:v>0.17868095638453441</c:v>
                </c:pt>
                <c:pt idx="1">
                  <c:v>9.6083199154006232E-2</c:v>
                </c:pt>
                <c:pt idx="2">
                  <c:v>0.10415507281329708</c:v>
                </c:pt>
                <c:pt idx="3">
                  <c:v>0.201127059535744</c:v>
                </c:pt>
                <c:pt idx="4">
                  <c:v>0.24897204261655217</c:v>
                </c:pt>
                <c:pt idx="5">
                  <c:v>0.194756976850224</c:v>
                </c:pt>
                <c:pt idx="6">
                  <c:v>0.26177585883177906</c:v>
                </c:pt>
                <c:pt idx="7">
                  <c:v>9.8249067367605109E-2</c:v>
                </c:pt>
                <c:pt idx="8">
                  <c:v>0.12460862629195855</c:v>
                </c:pt>
                <c:pt idx="9">
                  <c:v>0.15595287287555373</c:v>
                </c:pt>
                <c:pt idx="10">
                  <c:v>0.36354294388926722</c:v>
                </c:pt>
                <c:pt idx="11">
                  <c:v>0.13878379031075003</c:v>
                </c:pt>
                <c:pt idx="12">
                  <c:v>0.12974144255011696</c:v>
                </c:pt>
                <c:pt idx="13">
                  <c:v>0.30497751649696814</c:v>
                </c:pt>
                <c:pt idx="14">
                  <c:v>0.31406182341333738</c:v>
                </c:pt>
                <c:pt idx="15">
                  <c:v>0.2191024128617621</c:v>
                </c:pt>
                <c:pt idx="16">
                  <c:v>0.14252703492606678</c:v>
                </c:pt>
                <c:pt idx="17">
                  <c:v>0.1604653180155125</c:v>
                </c:pt>
                <c:pt idx="18">
                  <c:v>4.7513213610964972E-2</c:v>
                </c:pt>
                <c:pt idx="19">
                  <c:v>0.22277960212240985</c:v>
                </c:pt>
                <c:pt idx="20">
                  <c:v>0.4210699351720637</c:v>
                </c:pt>
                <c:pt idx="21">
                  <c:v>0.21065152234609738</c:v>
                </c:pt>
                <c:pt idx="22">
                  <c:v>0.17669507905439771</c:v>
                </c:pt>
                <c:pt idx="23">
                  <c:v>0.28084593769703908</c:v>
                </c:pt>
                <c:pt idx="24">
                  <c:v>0.24790575819250243</c:v>
                </c:pt>
                <c:pt idx="25">
                  <c:v>0.19468912118071721</c:v>
                </c:pt>
                <c:pt idx="26">
                  <c:v>0.14501571440178562</c:v>
                </c:pt>
                <c:pt idx="27">
                  <c:v>9.4651879978797218E-2</c:v>
                </c:pt>
                <c:pt idx="28">
                  <c:v>0.24252603868473596</c:v>
                </c:pt>
                <c:pt idx="29">
                  <c:v>0.1935683343354167</c:v>
                </c:pt>
                <c:pt idx="30">
                  <c:v>0.21086318528847489</c:v>
                </c:pt>
                <c:pt idx="31">
                  <c:v>0.17211663374561359</c:v>
                </c:pt>
                <c:pt idx="32">
                  <c:v>0.22191249906755722</c:v>
                </c:pt>
                <c:pt idx="33">
                  <c:v>0.43167337851584919</c:v>
                </c:pt>
                <c:pt idx="34">
                  <c:v>0.17346680029508849</c:v>
                </c:pt>
                <c:pt idx="35">
                  <c:v>0.23137552185570662</c:v>
                </c:pt>
                <c:pt idx="36">
                  <c:v>0.20682920915274486</c:v>
                </c:pt>
                <c:pt idx="37">
                  <c:v>0.18892241332566381</c:v>
                </c:pt>
                <c:pt idx="38">
                  <c:v>0.15687841861562668</c:v>
                </c:pt>
                <c:pt idx="39">
                  <c:v>0.33521333858636415</c:v>
                </c:pt>
                <c:pt idx="40">
                  <c:v>0.2889351438312549</c:v>
                </c:pt>
                <c:pt idx="41">
                  <c:v>0.13524954092009142</c:v>
                </c:pt>
                <c:pt idx="42">
                  <c:v>0.15336695742388043</c:v>
                </c:pt>
                <c:pt idx="43">
                  <c:v>0.21642524034612812</c:v>
                </c:pt>
                <c:pt idx="44">
                  <c:v>0.1342700058156511</c:v>
                </c:pt>
                <c:pt idx="45">
                  <c:v>0.22014162077165172</c:v>
                </c:pt>
                <c:pt idx="46">
                  <c:v>0.45454143320614993</c:v>
                </c:pt>
                <c:pt idx="47">
                  <c:v>0.24947468826904382</c:v>
                </c:pt>
                <c:pt idx="48">
                  <c:v>0.14664662515113883</c:v>
                </c:pt>
                <c:pt idx="49">
                  <c:v>5.4952754436400027E-2</c:v>
                </c:pt>
                <c:pt idx="50">
                  <c:v>0.16531171780718584</c:v>
                </c:pt>
                <c:pt idx="51">
                  <c:v>0.20641919043606519</c:v>
                </c:pt>
                <c:pt idx="52">
                  <c:v>0.17586953196256816</c:v>
                </c:pt>
                <c:pt idx="53">
                  <c:v>0.2880458795040387</c:v>
                </c:pt>
                <c:pt idx="54">
                  <c:v>0.24970111817100446</c:v>
                </c:pt>
                <c:pt idx="55">
                  <c:v>0.26899246741286387</c:v>
                </c:pt>
                <c:pt idx="56">
                  <c:v>6.7443763036261151E-2</c:v>
                </c:pt>
                <c:pt idx="57">
                  <c:v>0.22128913275860307</c:v>
                </c:pt>
                <c:pt idx="58">
                  <c:v>0.20808305852587528</c:v>
                </c:pt>
                <c:pt idx="59">
                  <c:v>0.28868521407442371</c:v>
                </c:pt>
                <c:pt idx="60">
                  <c:v>0.12727064022805995</c:v>
                </c:pt>
                <c:pt idx="61">
                  <c:v>0.19059249976828743</c:v>
                </c:pt>
                <c:pt idx="62">
                  <c:v>0.13713552138346716</c:v>
                </c:pt>
                <c:pt idx="63">
                  <c:v>0.16338310603963899</c:v>
                </c:pt>
                <c:pt idx="64">
                  <c:v>0.11816511918659914</c:v>
                </c:pt>
                <c:pt idx="65">
                  <c:v>0.14660766766127356</c:v>
                </c:pt>
                <c:pt idx="66">
                  <c:v>0.25080475999141694</c:v>
                </c:pt>
                <c:pt idx="67">
                  <c:v>0.21536562789213512</c:v>
                </c:pt>
                <c:pt idx="68">
                  <c:v>0.2920098563757263</c:v>
                </c:pt>
                <c:pt idx="69">
                  <c:v>0.18018137366860232</c:v>
                </c:pt>
                <c:pt idx="70">
                  <c:v>0.32974471725984789</c:v>
                </c:pt>
                <c:pt idx="71">
                  <c:v>0.17481200393359106</c:v>
                </c:pt>
                <c:pt idx="72">
                  <c:v>0.27277086868689643</c:v>
                </c:pt>
                <c:pt idx="73">
                  <c:v>0.25814513196688532</c:v>
                </c:pt>
                <c:pt idx="74">
                  <c:v>0.23518483349590777</c:v>
                </c:pt>
                <c:pt idx="75">
                  <c:v>0.29828270696992798</c:v>
                </c:pt>
                <c:pt idx="76">
                  <c:v>0.18559536030016704</c:v>
                </c:pt>
                <c:pt idx="77">
                  <c:v>7.8506423184746696E-2</c:v>
                </c:pt>
                <c:pt idx="78">
                  <c:v>0.12205580635888606</c:v>
                </c:pt>
                <c:pt idx="79">
                  <c:v>0.10317544370554978</c:v>
                </c:pt>
                <c:pt idx="80">
                  <c:v>0.27302870002886415</c:v>
                </c:pt>
                <c:pt idx="81">
                  <c:v>0.20144202472000119</c:v>
                </c:pt>
                <c:pt idx="82">
                  <c:v>0.35588326591232022</c:v>
                </c:pt>
                <c:pt idx="83">
                  <c:v>0.17835497211092405</c:v>
                </c:pt>
                <c:pt idx="84">
                  <c:v>0.25423242109467115</c:v>
                </c:pt>
                <c:pt idx="85">
                  <c:v>0.15091873953749127</c:v>
                </c:pt>
                <c:pt idx="86">
                  <c:v>0.23072490770407264</c:v>
                </c:pt>
                <c:pt idx="87">
                  <c:v>0.23556342458033167</c:v>
                </c:pt>
                <c:pt idx="88">
                  <c:v>0.21865750108347431</c:v>
                </c:pt>
                <c:pt idx="89">
                  <c:v>0.10861004876619097</c:v>
                </c:pt>
                <c:pt idx="90">
                  <c:v>0.18381913932664076</c:v>
                </c:pt>
                <c:pt idx="91">
                  <c:v>0.38439759009808772</c:v>
                </c:pt>
                <c:pt idx="92">
                  <c:v>0.16176298602041592</c:v>
                </c:pt>
                <c:pt idx="93">
                  <c:v>0.13416157798645773</c:v>
                </c:pt>
                <c:pt idx="94">
                  <c:v>0.23675978451308907</c:v>
                </c:pt>
                <c:pt idx="95">
                  <c:v>0.19581701204026547</c:v>
                </c:pt>
                <c:pt idx="96">
                  <c:v>0.3174446218554649</c:v>
                </c:pt>
                <c:pt idx="97">
                  <c:v>0.2643983318876012</c:v>
                </c:pt>
                <c:pt idx="98">
                  <c:v>0.17828900071659465</c:v>
                </c:pt>
                <c:pt idx="99">
                  <c:v>0.22070872549518569</c:v>
                </c:pt>
                <c:pt idx="100">
                  <c:v>0.1591407684783514</c:v>
                </c:pt>
                <c:pt idx="101">
                  <c:v>0.23132334768121748</c:v>
                </c:pt>
                <c:pt idx="102">
                  <c:v>0.31768732233304858</c:v>
                </c:pt>
                <c:pt idx="103">
                  <c:v>0.29289420083784051</c:v>
                </c:pt>
                <c:pt idx="104">
                  <c:v>0.14915903729881055</c:v>
                </c:pt>
                <c:pt idx="105">
                  <c:v>0.11674704479307797</c:v>
                </c:pt>
                <c:pt idx="106">
                  <c:v>0.16380682823156217</c:v>
                </c:pt>
                <c:pt idx="107">
                  <c:v>0.15292796477882037</c:v>
                </c:pt>
                <c:pt idx="108">
                  <c:v>0.29631212665255213</c:v>
                </c:pt>
                <c:pt idx="109">
                  <c:v>0.34730329037973867</c:v>
                </c:pt>
                <c:pt idx="110">
                  <c:v>8.4931420155207688E-2</c:v>
                </c:pt>
                <c:pt idx="111">
                  <c:v>0.25124780880806535</c:v>
                </c:pt>
                <c:pt idx="112">
                  <c:v>0.2864128344603869</c:v>
                </c:pt>
                <c:pt idx="113">
                  <c:v>0.198603642190843</c:v>
                </c:pt>
                <c:pt idx="114">
                  <c:v>9.4739123065184339E-2</c:v>
                </c:pt>
                <c:pt idx="115">
                  <c:v>0.20203998313766983</c:v>
                </c:pt>
                <c:pt idx="116">
                  <c:v>0.29755208886003748</c:v>
                </c:pt>
                <c:pt idx="117">
                  <c:v>0.25992167778184827</c:v>
                </c:pt>
                <c:pt idx="118">
                  <c:v>0.32797086899308031</c:v>
                </c:pt>
                <c:pt idx="119">
                  <c:v>0.1251724298268376</c:v>
                </c:pt>
                <c:pt idx="120">
                  <c:v>0.18516927285829474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AE-4C00-B0F0-6AC2ED74EC99}"/>
            </c:ext>
          </c:extLst>
        </c:ser>
        <c:ser>
          <c:idx val="1"/>
          <c:order val="1"/>
          <c:tx>
            <c:strRef>
              <c:f>'Averages Graph Data'!$Y$4</c:f>
              <c:strCache>
                <c:ptCount val="1"/>
                <c:pt idx="0">
                  <c:v>Average Premium Proportion Under 25 - 7 Day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Data'!$Y$5:$Y$125</c:f>
              <c:numCache>
                <c:formatCode>0.0%</c:formatCode>
                <c:ptCount val="121"/>
                <c:pt idx="6">
                  <c:v>0.18365016659801955</c:v>
                </c:pt>
                <c:pt idx="7">
                  <c:v>0.17215989673845825</c:v>
                </c:pt>
                <c:pt idx="8">
                  <c:v>0.17623495775816569</c:v>
                </c:pt>
                <c:pt idx="9">
                  <c:v>0.18363464348134523</c:v>
                </c:pt>
                <c:pt idx="10">
                  <c:v>0.20683691267470569</c:v>
                </c:pt>
                <c:pt idx="11">
                  <c:v>0.19109573377387681</c:v>
                </c:pt>
                <c:pt idx="12">
                  <c:v>0.18180780030243296</c:v>
                </c:pt>
                <c:pt idx="13">
                  <c:v>0.18797946568317422</c:v>
                </c:pt>
                <c:pt idx="14">
                  <c:v>0.21880985940399314</c:v>
                </c:pt>
                <c:pt idx="15">
                  <c:v>0.23230897177110793</c:v>
                </c:pt>
                <c:pt idx="16">
                  <c:v>0.23039099492118123</c:v>
                </c:pt>
                <c:pt idx="17">
                  <c:v>0.20137990551064483</c:v>
                </c:pt>
                <c:pt idx="18">
                  <c:v>0.18834125169638985</c:v>
                </c:pt>
                <c:pt idx="19">
                  <c:v>0.20163241734957454</c:v>
                </c:pt>
                <c:pt idx="20">
                  <c:v>0.21821704858887389</c:v>
                </c:pt>
                <c:pt idx="21">
                  <c:v>0.20344414843641107</c:v>
                </c:pt>
                <c:pt idx="22">
                  <c:v>0.19738595789250185</c:v>
                </c:pt>
                <c:pt idx="23">
                  <c:v>0.21714580114549789</c:v>
                </c:pt>
                <c:pt idx="24">
                  <c:v>0.22963729259935359</c:v>
                </c:pt>
                <c:pt idx="25">
                  <c:v>0.25066242225217533</c:v>
                </c:pt>
                <c:pt idx="26">
                  <c:v>0.2395532954349433</c:v>
                </c:pt>
                <c:pt idx="27">
                  <c:v>0.19292214469304808</c:v>
                </c:pt>
                <c:pt idx="28">
                  <c:v>0.19747564702713929</c:v>
                </c:pt>
                <c:pt idx="29">
                  <c:v>0.19988611206728488</c:v>
                </c:pt>
                <c:pt idx="30">
                  <c:v>0.18988857600891856</c:v>
                </c:pt>
                <c:pt idx="31">
                  <c:v>0.17906155823079159</c:v>
                </c:pt>
                <c:pt idx="32">
                  <c:v>0.18295061221462589</c:v>
                </c:pt>
                <c:pt idx="33">
                  <c:v>0.22390170708806353</c:v>
                </c:pt>
                <c:pt idx="34">
                  <c:v>0.2351609814189623</c:v>
                </c:pt>
                <c:pt idx="35">
                  <c:v>0.23356805044338663</c:v>
                </c:pt>
                <c:pt idx="36">
                  <c:v>0.23546246113157637</c:v>
                </c:pt>
                <c:pt idx="37">
                  <c:v>0.23232806513688908</c:v>
                </c:pt>
                <c:pt idx="38">
                  <c:v>0.23015117726117668</c:v>
                </c:pt>
                <c:pt idx="39">
                  <c:v>0.24633701147814913</c:v>
                </c:pt>
                <c:pt idx="40">
                  <c:v>0.22594583509463564</c:v>
                </c:pt>
                <c:pt idx="41">
                  <c:v>0.2204862266124932</c:v>
                </c:pt>
                <c:pt idx="42">
                  <c:v>0.20934214597937517</c:v>
                </c:pt>
                <c:pt idx="43">
                  <c:v>0.21071300757842995</c:v>
                </c:pt>
                <c:pt idx="44">
                  <c:v>0.20290552079128529</c:v>
                </c:pt>
                <c:pt idx="45">
                  <c:v>0.21194312109928887</c:v>
                </c:pt>
                <c:pt idx="46">
                  <c:v>0.22898999175925822</c:v>
                </c:pt>
                <c:pt idx="47">
                  <c:v>0.22335278382179949</c:v>
                </c:pt>
                <c:pt idx="48">
                  <c:v>0.22498093871194916</c:v>
                </c:pt>
                <c:pt idx="49">
                  <c:v>0.21092176685659481</c:v>
                </c:pt>
                <c:pt idx="50">
                  <c:v>0.20361983506531736</c:v>
                </c:pt>
                <c:pt idx="51">
                  <c:v>0.21392686143966225</c:v>
                </c:pt>
                <c:pt idx="52">
                  <c:v>0.20760227732407882</c:v>
                </c:pt>
                <c:pt idx="53">
                  <c:v>0.18381719822377723</c:v>
                </c:pt>
                <c:pt idx="54">
                  <c:v>0.18384954535262876</c:v>
                </c:pt>
                <c:pt idx="55">
                  <c:v>0.20132752281858948</c:v>
                </c:pt>
                <c:pt idx="56">
                  <c:v>0.20311195261856962</c:v>
                </c:pt>
                <c:pt idx="57">
                  <c:v>0.21110872618305782</c:v>
                </c:pt>
                <c:pt idx="58">
                  <c:v>0.21134642162445924</c:v>
                </c:pt>
                <c:pt idx="59">
                  <c:v>0.22746294764043862</c:v>
                </c:pt>
                <c:pt idx="60">
                  <c:v>0.20449505631529877</c:v>
                </c:pt>
                <c:pt idx="61">
                  <c:v>0.19605096797205349</c:v>
                </c:pt>
                <c:pt idx="62">
                  <c:v>0.17721426139642538</c:v>
                </c:pt>
                <c:pt idx="63">
                  <c:v>0.19091988182547937</c:v>
                </c:pt>
                <c:pt idx="64">
                  <c:v>0.17618787988662166</c:v>
                </c:pt>
                <c:pt idx="65">
                  <c:v>0.16740568119167859</c:v>
                </c:pt>
                <c:pt idx="66">
                  <c:v>0.16199418775124902</c:v>
                </c:pt>
                <c:pt idx="67">
                  <c:v>0.17457918598897407</c:v>
                </c:pt>
                <c:pt idx="68">
                  <c:v>0.18906737979003677</c:v>
                </c:pt>
                <c:pt idx="69">
                  <c:v>0.19521678725934175</c:v>
                </c:pt>
                <c:pt idx="70">
                  <c:v>0.21898273171937158</c:v>
                </c:pt>
                <c:pt idx="71">
                  <c:v>0.22707514382608471</c:v>
                </c:pt>
                <c:pt idx="72">
                  <c:v>0.24509845825831658</c:v>
                </c:pt>
                <c:pt idx="73">
                  <c:v>0.24614708282624062</c:v>
                </c:pt>
                <c:pt idx="74">
                  <c:v>0.24897839791249385</c:v>
                </c:pt>
                <c:pt idx="75">
                  <c:v>0.24987451942595124</c:v>
                </c:pt>
                <c:pt idx="76">
                  <c:v>0.25064794608760332</c:v>
                </c:pt>
                <c:pt idx="77">
                  <c:v>0.21475676121973178</c:v>
                </c:pt>
                <c:pt idx="78">
                  <c:v>0.20722016156620246</c:v>
                </c:pt>
                <c:pt idx="79">
                  <c:v>0.1829922437117244</c:v>
                </c:pt>
                <c:pt idx="80">
                  <c:v>0.18511846772057852</c:v>
                </c:pt>
                <c:pt idx="81">
                  <c:v>0.18029806646687757</c:v>
                </c:pt>
                <c:pt idx="82">
                  <c:v>0.18852671774436217</c:v>
                </c:pt>
                <c:pt idx="83">
                  <c:v>0.18749237657447032</c:v>
                </c:pt>
                <c:pt idx="84">
                  <c:v>0.21259609056160239</c:v>
                </c:pt>
                <c:pt idx="85">
                  <c:v>0.21671936672997455</c:v>
                </c:pt>
                <c:pt idx="86">
                  <c:v>0.23494071872976355</c:v>
                </c:pt>
                <c:pt idx="87">
                  <c:v>0.22958853652283034</c:v>
                </c:pt>
                <c:pt idx="88">
                  <c:v>0.23204789028904077</c:v>
                </c:pt>
                <c:pt idx="89">
                  <c:v>0.19672314498245089</c:v>
                </c:pt>
                <c:pt idx="90">
                  <c:v>0.19750374029898182</c:v>
                </c:pt>
                <c:pt idx="91">
                  <c:v>0.21609876444232709</c:v>
                </c:pt>
                <c:pt idx="92">
                  <c:v>0.21764794251131628</c:v>
                </c:pt>
                <c:pt idx="93">
                  <c:v>0.20385318112308556</c:v>
                </c:pt>
                <c:pt idx="94">
                  <c:v>0.20402408968490809</c:v>
                </c:pt>
                <c:pt idx="95">
                  <c:v>0.20076116267873539</c:v>
                </c:pt>
                <c:pt idx="96">
                  <c:v>0.23059467312006024</c:v>
                </c:pt>
                <c:pt idx="97">
                  <c:v>0.24210598634305461</c:v>
                </c:pt>
                <c:pt idx="98">
                  <c:v>0.21266190214569841</c:v>
                </c:pt>
                <c:pt idx="99">
                  <c:v>0.22108272207066551</c:v>
                </c:pt>
                <c:pt idx="100">
                  <c:v>0.22465117785522179</c:v>
                </c:pt>
                <c:pt idx="101">
                  <c:v>0.22387454402209725</c:v>
                </c:pt>
                <c:pt idx="102">
                  <c:v>0.2412845883496377</c:v>
                </c:pt>
                <c:pt idx="103">
                  <c:v>0.23777738534711992</c:v>
                </c:pt>
                <c:pt idx="104">
                  <c:v>0.2213146289772927</c:v>
                </c:pt>
                <c:pt idx="105">
                  <c:v>0.2125229209882189</c:v>
                </c:pt>
                <c:pt idx="106">
                  <c:v>0.20439407852198696</c:v>
                </c:pt>
                <c:pt idx="107">
                  <c:v>0.20350653513633968</c:v>
                </c:pt>
                <c:pt idx="108">
                  <c:v>0.21279064641795892</c:v>
                </c:pt>
                <c:pt idx="109">
                  <c:v>0.21702149899605749</c:v>
                </c:pt>
                <c:pt idx="110">
                  <c:v>0.18731253032710993</c:v>
                </c:pt>
                <c:pt idx="111">
                  <c:v>0.20189664054271778</c:v>
                </c:pt>
                <c:pt idx="112">
                  <c:v>0.22613461049519046</c:v>
                </c:pt>
                <c:pt idx="113">
                  <c:v>0.23110558391794486</c:v>
                </c:pt>
                <c:pt idx="114">
                  <c:v>0.2227928922445683</c:v>
                </c:pt>
                <c:pt idx="115">
                  <c:v>0.20932544317101368</c:v>
                </c:pt>
                <c:pt idx="116">
                  <c:v>0.20221812866819924</c:v>
                </c:pt>
                <c:pt idx="117">
                  <c:v>0.22721673690057648</c:v>
                </c:pt>
                <c:pt idx="118">
                  <c:v>0.2381771740698643</c:v>
                </c:pt>
                <c:pt idx="119">
                  <c:v>0.21514283055078581</c:v>
                </c:pt>
                <c:pt idx="120">
                  <c:v>0.21322363493185037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AE-4C00-B0F0-6AC2ED74E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Vehicle Years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Data'!$BZ$4</c:f>
              <c:strCache>
                <c:ptCount val="1"/>
                <c:pt idx="0">
                  <c:v>Average Vehicle Years Proportion Under 25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Data'!$BZ$5:$BZ$125</c:f>
              <c:numCache>
                <c:formatCode>0.0%</c:formatCode>
                <c:ptCount val="121"/>
                <c:pt idx="0">
                  <c:v>2.0073240928235613E-2</c:v>
                </c:pt>
                <c:pt idx="1">
                  <c:v>5.0483447361294332E-3</c:v>
                </c:pt>
                <c:pt idx="2">
                  <c:v>4.2253522233128338E-2</c:v>
                </c:pt>
                <c:pt idx="3">
                  <c:v>9.9253732982490531E-2</c:v>
                </c:pt>
                <c:pt idx="4">
                  <c:v>7.6655052541320143E-2</c:v>
                </c:pt>
                <c:pt idx="5">
                  <c:v>0.11393692945832974</c:v>
                </c:pt>
                <c:pt idx="6">
                  <c:v>7.5808250675018549E-2</c:v>
                </c:pt>
                <c:pt idx="7">
                  <c:v>1.0638298957661238E-2</c:v>
                </c:pt>
                <c:pt idx="8">
                  <c:v>2.2981168411969854E-2</c:v>
                </c:pt>
                <c:pt idx="9">
                  <c:v>6.3535912197155153E-2</c:v>
                </c:pt>
                <c:pt idx="10">
                  <c:v>9.3539058387586013E-2</c:v>
                </c:pt>
                <c:pt idx="11">
                  <c:v>4.8006195175092387E-2</c:v>
                </c:pt>
                <c:pt idx="12">
                  <c:v>7.2090631656026818E-2</c:v>
                </c:pt>
                <c:pt idx="13">
                  <c:v>5.3571430582653061E-2</c:v>
                </c:pt>
                <c:pt idx="14">
                  <c:v>1.8978445960108527E-2</c:v>
                </c:pt>
                <c:pt idx="15">
                  <c:v>5.7369967860860446E-2</c:v>
                </c:pt>
                <c:pt idx="16">
                  <c:v>4.1344598855611862E-2</c:v>
                </c:pt>
                <c:pt idx="17">
                  <c:v>7.1404051805827984E-2</c:v>
                </c:pt>
                <c:pt idx="18">
                  <c:v>4.7256498215606166E-2</c:v>
                </c:pt>
                <c:pt idx="19">
                  <c:v>3.8222648088525699E-2</c:v>
                </c:pt>
                <c:pt idx="20">
                  <c:v>0.20398593473041698</c:v>
                </c:pt>
                <c:pt idx="21">
                  <c:v>6.693548422134496E-2</c:v>
                </c:pt>
                <c:pt idx="22">
                  <c:v>4.9706786435245558E-2</c:v>
                </c:pt>
                <c:pt idx="23">
                  <c:v>0.16852718866713079</c:v>
                </c:pt>
                <c:pt idx="24">
                  <c:v>7.3723015619329021E-2</c:v>
                </c:pt>
                <c:pt idx="25">
                  <c:v>6.0982191073189765E-2</c:v>
                </c:pt>
                <c:pt idx="26">
                  <c:v>1.2931036189336668E-2</c:v>
                </c:pt>
                <c:pt idx="27">
                  <c:v>1.158077783226517E-2</c:v>
                </c:pt>
                <c:pt idx="28">
                  <c:v>5.2564102949020378E-2</c:v>
                </c:pt>
                <c:pt idx="29">
                  <c:v>3.0534352897616673E-2</c:v>
                </c:pt>
                <c:pt idx="30">
                  <c:v>7.9061897105336371E-2</c:v>
                </c:pt>
                <c:pt idx="31">
                  <c:v>7.4365705433553086E-2</c:v>
                </c:pt>
                <c:pt idx="32">
                  <c:v>1.8315016563700035E-2</c:v>
                </c:pt>
                <c:pt idx="33">
                  <c:v>8.8114756123958596E-2</c:v>
                </c:pt>
                <c:pt idx="34">
                  <c:v>2.8753999124212708E-2</c:v>
                </c:pt>
                <c:pt idx="35">
                  <c:v>6.9004849463059459E-2</c:v>
                </c:pt>
                <c:pt idx="36">
                  <c:v>4.1416792633447046E-2</c:v>
                </c:pt>
                <c:pt idx="37">
                  <c:v>3.1199785987804849E-2</c:v>
                </c:pt>
                <c:pt idx="38">
                  <c:v>8.726838058575262E-2</c:v>
                </c:pt>
                <c:pt idx="39">
                  <c:v>3.4328361885462226E-2</c:v>
                </c:pt>
                <c:pt idx="40">
                  <c:v>0.13702359371095948</c:v>
                </c:pt>
                <c:pt idx="41">
                  <c:v>1.3822895501617485E-2</c:v>
                </c:pt>
                <c:pt idx="42">
                  <c:v>4.9606300355325192E-2</c:v>
                </c:pt>
                <c:pt idx="43">
                  <c:v>5.3107345077912489E-2</c:v>
                </c:pt>
                <c:pt idx="44">
                  <c:v>5.5483872632597714E-2</c:v>
                </c:pt>
                <c:pt idx="45">
                  <c:v>4.2651831582993689E-2</c:v>
                </c:pt>
                <c:pt idx="46">
                  <c:v>0.20561798169962375</c:v>
                </c:pt>
                <c:pt idx="47">
                  <c:v>7.746085126599403E-2</c:v>
                </c:pt>
                <c:pt idx="48">
                  <c:v>1.8855658464974858E-2</c:v>
                </c:pt>
                <c:pt idx="49">
                  <c:v>2.4833055249217879E-2</c:v>
                </c:pt>
                <c:pt idx="50">
                  <c:v>3.4482759428144792E-2</c:v>
                </c:pt>
                <c:pt idx="51">
                  <c:v>0.10857908934074133</c:v>
                </c:pt>
                <c:pt idx="52">
                  <c:v>9.2495637055618002E-2</c:v>
                </c:pt>
                <c:pt idx="53">
                  <c:v>0.15097402544151628</c:v>
                </c:pt>
                <c:pt idx="54">
                  <c:v>0.16879623483960204</c:v>
                </c:pt>
                <c:pt idx="55">
                  <c:v>0.18134111049981688</c:v>
                </c:pt>
                <c:pt idx="56">
                  <c:v>3.2307692099170247E-2</c:v>
                </c:pt>
                <c:pt idx="57">
                  <c:v>0.14570819595881937</c:v>
                </c:pt>
                <c:pt idx="58">
                  <c:v>6.0655207220524927E-2</c:v>
                </c:pt>
                <c:pt idx="59">
                  <c:v>8.3195595485517818E-2</c:v>
                </c:pt>
                <c:pt idx="60">
                  <c:v>5.4844608364975643E-2</c:v>
                </c:pt>
                <c:pt idx="61">
                  <c:v>6.7127345389681417E-2</c:v>
                </c:pt>
                <c:pt idx="62">
                  <c:v>0.12559241814576491</c:v>
                </c:pt>
                <c:pt idx="63">
                  <c:v>2.64900659132907E-2</c:v>
                </c:pt>
                <c:pt idx="64">
                  <c:v>3.9032724695812197E-2</c:v>
                </c:pt>
                <c:pt idx="65">
                  <c:v>4.0088539306545781E-2</c:v>
                </c:pt>
                <c:pt idx="66">
                  <c:v>0.1688089116520245</c:v>
                </c:pt>
                <c:pt idx="67">
                  <c:v>4.7091414654752493E-2</c:v>
                </c:pt>
                <c:pt idx="68">
                  <c:v>0.1253513213014758</c:v>
                </c:pt>
                <c:pt idx="69">
                  <c:v>4.6536797260489871E-2</c:v>
                </c:pt>
                <c:pt idx="70">
                  <c:v>0.15162907225801345</c:v>
                </c:pt>
                <c:pt idx="71">
                  <c:v>4.5717115219267565E-2</c:v>
                </c:pt>
                <c:pt idx="72">
                  <c:v>0.15203637866382419</c:v>
                </c:pt>
                <c:pt idx="73">
                  <c:v>8.2837891909684172E-2</c:v>
                </c:pt>
                <c:pt idx="74">
                  <c:v>4.9805724056161287E-2</c:v>
                </c:pt>
                <c:pt idx="75">
                  <c:v>3.8569882103455667E-2</c:v>
                </c:pt>
                <c:pt idx="76">
                  <c:v>7.7422147610597944E-2</c:v>
                </c:pt>
                <c:pt idx="77">
                  <c:v>5.2291602793350871E-2</c:v>
                </c:pt>
                <c:pt idx="78">
                  <c:v>2.8311885659329263E-2</c:v>
                </c:pt>
                <c:pt idx="79">
                  <c:v>8.5786527826681711E-2</c:v>
                </c:pt>
                <c:pt idx="80">
                  <c:v>0.24961479249929605</c:v>
                </c:pt>
                <c:pt idx="81">
                  <c:v>7.9676070742250638E-2</c:v>
                </c:pt>
                <c:pt idx="82">
                  <c:v>0.16718652594012551</c:v>
                </c:pt>
                <c:pt idx="83">
                  <c:v>3.2906766025535328E-2</c:v>
                </c:pt>
                <c:pt idx="84">
                  <c:v>9.143109587395272E-2</c:v>
                </c:pt>
                <c:pt idx="85">
                  <c:v>1.7652608198821303E-2</c:v>
                </c:pt>
                <c:pt idx="86">
                  <c:v>0.11295924026331985</c:v>
                </c:pt>
                <c:pt idx="87">
                  <c:v>8.3819242615406839E-2</c:v>
                </c:pt>
                <c:pt idx="88">
                  <c:v>9.7353496611172069E-2</c:v>
                </c:pt>
                <c:pt idx="89">
                  <c:v>1.5590204119314867E-2</c:v>
                </c:pt>
                <c:pt idx="90">
                  <c:v>5.4007715835014819E-2</c:v>
                </c:pt>
                <c:pt idx="91">
                  <c:v>8.8818758879714355E-2</c:v>
                </c:pt>
                <c:pt idx="92">
                  <c:v>4.7386346963229735E-2</c:v>
                </c:pt>
                <c:pt idx="93">
                  <c:v>5.0615212938981732E-2</c:v>
                </c:pt>
                <c:pt idx="94">
                  <c:v>0.1220994489347285</c:v>
                </c:pt>
                <c:pt idx="95">
                  <c:v>4.4117648750623635E-2</c:v>
                </c:pt>
                <c:pt idx="96">
                  <c:v>5.2881357569752131E-2</c:v>
                </c:pt>
                <c:pt idx="97">
                  <c:v>9.7044060870225643E-2</c:v>
                </c:pt>
                <c:pt idx="98">
                  <c:v>4.734576943439911E-2</c:v>
                </c:pt>
                <c:pt idx="99">
                  <c:v>6.3839091278884527E-2</c:v>
                </c:pt>
                <c:pt idx="100">
                  <c:v>3.0813567360436257E-2</c:v>
                </c:pt>
                <c:pt idx="101">
                  <c:v>0.15258620694082045</c:v>
                </c:pt>
                <c:pt idx="102">
                  <c:v>8.1835564892358464E-2</c:v>
                </c:pt>
                <c:pt idx="103">
                  <c:v>5.7543861891510242E-2</c:v>
                </c:pt>
                <c:pt idx="104">
                  <c:v>3.6124796649210929E-2</c:v>
                </c:pt>
                <c:pt idx="105">
                  <c:v>9.1149672292728107E-3</c:v>
                </c:pt>
                <c:pt idx="106">
                  <c:v>4.4652908100186635E-2</c:v>
                </c:pt>
                <c:pt idx="107">
                  <c:v>5.3879941901155914E-2</c:v>
                </c:pt>
                <c:pt idx="108">
                  <c:v>0.11958042525991879</c:v>
                </c:pt>
                <c:pt idx="109">
                  <c:v>0.1267067184198086</c:v>
                </c:pt>
                <c:pt idx="110">
                  <c:v>7.0431893470353751E-2</c:v>
                </c:pt>
                <c:pt idx="111">
                  <c:v>7.7054795095890416E-2</c:v>
                </c:pt>
                <c:pt idx="112">
                  <c:v>7.5336042677466894E-2</c:v>
                </c:pt>
                <c:pt idx="113">
                  <c:v>6.0173798612201186E-2</c:v>
                </c:pt>
                <c:pt idx="114">
                  <c:v>4.0576615048402154E-2</c:v>
                </c:pt>
                <c:pt idx="115">
                  <c:v>8.2595872114687482E-2</c:v>
                </c:pt>
                <c:pt idx="116">
                  <c:v>3.8903627195125551E-2</c:v>
                </c:pt>
                <c:pt idx="117">
                  <c:v>9.8265897142089609E-2</c:v>
                </c:pt>
                <c:pt idx="118">
                  <c:v>6.6730221009388399E-2</c:v>
                </c:pt>
                <c:pt idx="119">
                  <c:v>2.5265576866733291E-2</c:v>
                </c:pt>
                <c:pt idx="120">
                  <c:v>5.5165877359726931E-2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0-4E14-8779-E99F8489B4E8}"/>
            </c:ext>
          </c:extLst>
        </c:ser>
        <c:ser>
          <c:idx val="1"/>
          <c:order val="1"/>
          <c:tx>
            <c:strRef>
              <c:f>'Averages Graph Data'!$CA$4</c:f>
              <c:strCache>
                <c:ptCount val="1"/>
                <c:pt idx="0">
                  <c:v>Average Vehicle Years Proportion Under 25 - 7 Day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Data'!$CA$5:$CA$125</c:f>
              <c:numCache>
                <c:formatCode>0.0%</c:formatCode>
                <c:ptCount val="121"/>
                <c:pt idx="6">
                  <c:v>6.1861296222093194E-2</c:v>
                </c:pt>
                <c:pt idx="7">
                  <c:v>6.051344736915399E-2</c:v>
                </c:pt>
                <c:pt idx="8">
                  <c:v>6.3075279322845484E-2</c:v>
                </c:pt>
                <c:pt idx="9">
                  <c:v>6.6115620746277887E-2</c:v>
                </c:pt>
                <c:pt idx="10">
                  <c:v>6.5299238661291531E-2</c:v>
                </c:pt>
                <c:pt idx="11">
                  <c:v>6.1206544751830419E-2</c:v>
                </c:pt>
                <c:pt idx="12">
                  <c:v>5.5228502208644281E-2</c:v>
                </c:pt>
                <c:pt idx="13">
                  <c:v>5.205181362402065E-2</c:v>
                </c:pt>
                <c:pt idx="14">
                  <c:v>5.3243263195798828E-2</c:v>
                </c:pt>
                <c:pt idx="15">
                  <c:v>5.815594883135463E-2</c:v>
                </c:pt>
                <c:pt idx="16">
                  <c:v>5.4985761211134153E-2</c:v>
                </c:pt>
                <c:pt idx="17">
                  <c:v>5.1823617413740156E-2</c:v>
                </c:pt>
                <c:pt idx="18">
                  <c:v>5.1716517848099268E-2</c:v>
                </c:pt>
                <c:pt idx="19">
                  <c:v>4.6878234481313397E-2</c:v>
                </c:pt>
                <c:pt idx="20">
                  <c:v>6.8366020788136819E-2</c:v>
                </c:pt>
                <c:pt idx="21">
                  <c:v>7.5217026254027722E-2</c:v>
                </c:pt>
                <c:pt idx="22">
                  <c:v>7.4122286050368455E-2</c:v>
                </c:pt>
                <c:pt idx="23">
                  <c:v>9.2291227452014013E-2</c:v>
                </c:pt>
                <c:pt idx="24">
                  <c:v>9.2622507996799899E-2</c:v>
                </c:pt>
                <c:pt idx="25">
                  <c:v>9.4583321262168965E-2</c:v>
                </c:pt>
                <c:pt idx="26">
                  <c:v>9.0970233847999099E-2</c:v>
                </c:pt>
                <c:pt idx="27">
                  <c:v>6.348378286254884E-2</c:v>
                </c:pt>
                <c:pt idx="28">
                  <c:v>6.1430728395073908E-2</c:v>
                </c:pt>
                <c:pt idx="29">
                  <c:v>5.8691809318269783E-2</c:v>
                </c:pt>
                <c:pt idx="30">
                  <c:v>4.5911053380870578E-2</c:v>
                </c:pt>
                <c:pt idx="31">
                  <c:v>4.6002866211474015E-2</c:v>
                </c:pt>
                <c:pt idx="32">
                  <c:v>3.9907555567261201E-2</c:v>
                </c:pt>
                <c:pt idx="33">
                  <c:v>5.0648086986492903E-2</c:v>
                </c:pt>
                <c:pt idx="34">
                  <c:v>5.3101404313913976E-2</c:v>
                </c:pt>
                <c:pt idx="35">
                  <c:v>5.545008238734813E-2</c:v>
                </c:pt>
                <c:pt idx="36">
                  <c:v>5.7004716635323902E-2</c:v>
                </c:pt>
                <c:pt idx="37">
                  <c:v>5.016727218996226E-2</c:v>
                </c:pt>
                <c:pt idx="38">
                  <c:v>5.2010511497419323E-2</c:v>
                </c:pt>
                <c:pt idx="39">
                  <c:v>5.4298132257671085E-2</c:v>
                </c:pt>
                <c:pt idx="40">
                  <c:v>6.1285109055814045E-2</c:v>
                </c:pt>
                <c:pt idx="41">
                  <c:v>5.915209425258617E-2</c:v>
                </c:pt>
                <c:pt idx="42">
                  <c:v>5.6380872951481267E-2</c:v>
                </c:pt>
                <c:pt idx="43">
                  <c:v>5.8050951872119193E-2</c:v>
                </c:pt>
                <c:pt idx="44">
                  <c:v>6.1520107107089599E-2</c:v>
                </c:pt>
                <c:pt idx="45">
                  <c:v>5.5146314392409752E-2</c:v>
                </c:pt>
                <c:pt idx="46">
                  <c:v>7.9616260080147119E-2</c:v>
                </c:pt>
                <c:pt idx="47">
                  <c:v>7.1107296873723483E-2</c:v>
                </c:pt>
                <c:pt idx="48">
                  <c:v>7.1826263011345953E-2</c:v>
                </c:pt>
                <c:pt idx="49">
                  <c:v>6.8287227996187763E-2</c:v>
                </c:pt>
                <c:pt idx="50">
                  <c:v>6.5626572903363795E-2</c:v>
                </c:pt>
                <c:pt idx="51">
                  <c:v>7.3211603861670027E-2</c:v>
                </c:pt>
                <c:pt idx="52">
                  <c:v>8.033214750061636E-2</c:v>
                </c:pt>
                <c:pt idx="53">
                  <c:v>7.2525868035172456E-2</c:v>
                </c:pt>
                <c:pt idx="54">
                  <c:v>8.5573779974259315E-2</c:v>
                </c:pt>
                <c:pt idx="55">
                  <c:v>0.10878598740780816</c:v>
                </c:pt>
                <c:pt idx="56">
                  <c:v>0.10985379267208709</c:v>
                </c:pt>
                <c:pt idx="57">
                  <c:v>0.12574314074789772</c:v>
                </c:pt>
                <c:pt idx="58">
                  <c:v>0.11889687187358111</c:v>
                </c:pt>
                <c:pt idx="59">
                  <c:v>0.11756829450642393</c:v>
                </c:pt>
                <c:pt idx="60">
                  <c:v>0.1038355206383467</c:v>
                </c:pt>
                <c:pt idx="61">
                  <c:v>8.9311393574072334E-2</c:v>
                </c:pt>
                <c:pt idx="62">
                  <c:v>8.1347294666350614E-2</c:v>
                </c:pt>
                <c:pt idx="63">
                  <c:v>8.0516205211224962E-2</c:v>
                </c:pt>
                <c:pt idx="64">
                  <c:v>6.5276852173652519E-2</c:v>
                </c:pt>
                <c:pt idx="65">
                  <c:v>6.2338756757369787E-2</c:v>
                </c:pt>
                <c:pt idx="66">
                  <c:v>7.456923049544216E-2</c:v>
                </c:pt>
                <c:pt idx="67">
                  <c:v>7.3461631393981722E-2</c:v>
                </c:pt>
                <c:pt idx="68">
                  <c:v>8.1779342238523761E-2</c:v>
                </c:pt>
                <c:pt idx="69">
                  <c:v>7.04856821120559E-2</c:v>
                </c:pt>
                <c:pt idx="70">
                  <c:v>8.8362683018444868E-2</c:v>
                </c:pt>
                <c:pt idx="71">
                  <c:v>8.9317595950367062E-2</c:v>
                </c:pt>
                <c:pt idx="72">
                  <c:v>0.10531014442997828</c:v>
                </c:pt>
                <c:pt idx="73">
                  <c:v>9.3028570181072495E-2</c:v>
                </c:pt>
                <c:pt idx="74">
                  <c:v>9.3416328666988027E-2</c:v>
                </c:pt>
                <c:pt idx="75">
                  <c:v>8.1018980210128017E-2</c:v>
                </c:pt>
                <c:pt idx="76">
                  <c:v>8.5431173117286319E-2</c:v>
                </c:pt>
                <c:pt idx="77">
                  <c:v>7.1240106050905957E-2</c:v>
                </c:pt>
                <c:pt idx="78">
                  <c:v>6.8753644685200482E-2</c:v>
                </c:pt>
                <c:pt idx="79">
                  <c:v>5.9289380279894409E-2</c:v>
                </c:pt>
                <c:pt idx="80">
                  <c:v>8.3114651792696101E-2</c:v>
                </c:pt>
                <c:pt idx="81">
                  <c:v>8.7381844176423168E-2</c:v>
                </c:pt>
                <c:pt idx="82">
                  <c:v>0.10575565043880457</c:v>
                </c:pt>
                <c:pt idx="83">
                  <c:v>9.9396310212367042E-2</c:v>
                </c:pt>
                <c:pt idx="84">
                  <c:v>0.10498766636673874</c:v>
                </c:pt>
                <c:pt idx="85">
                  <c:v>0.10346491244380904</c:v>
                </c:pt>
                <c:pt idx="86">
                  <c:v>0.1073467285061859</c:v>
                </c:pt>
                <c:pt idx="87">
                  <c:v>8.3661649951344605E-2</c:v>
                </c:pt>
                <c:pt idx="88">
                  <c:v>8.6186996504047667E-2</c:v>
                </c:pt>
                <c:pt idx="89">
                  <c:v>6.4530379101074717E-2</c:v>
                </c:pt>
                <c:pt idx="90">
                  <c:v>6.7544800502428934E-2</c:v>
                </c:pt>
                <c:pt idx="91">
                  <c:v>6.7171609503252031E-2</c:v>
                </c:pt>
                <c:pt idx="92">
                  <c:v>7.1419286469596083E-2</c:v>
                </c:pt>
                <c:pt idx="93">
                  <c:v>6.2512996851833494E-2</c:v>
                </c:pt>
                <c:pt idx="94">
                  <c:v>6.7981597754593726E-2</c:v>
                </c:pt>
                <c:pt idx="95">
                  <c:v>6.0376476631658238E-2</c:v>
                </c:pt>
                <c:pt idx="96">
                  <c:v>6.5703784267434992E-2</c:v>
                </c:pt>
                <c:pt idx="97">
                  <c:v>7.1851833558179395E-2</c:v>
                </c:pt>
                <c:pt idx="98">
                  <c:v>6.592712078027721E-2</c:v>
                </c:pt>
                <c:pt idx="99">
                  <c:v>6.8277512825370756E-2</c:v>
                </c:pt>
                <c:pt idx="100">
                  <c:v>6.5448706314149979E-2</c:v>
                </c:pt>
                <c:pt idx="101">
                  <c:v>6.9803957457877389E-2</c:v>
                </c:pt>
                <c:pt idx="102">
                  <c:v>7.5192231192410933E-2</c:v>
                </c:pt>
                <c:pt idx="103">
                  <c:v>7.585830323837639E-2</c:v>
                </c:pt>
                <c:pt idx="104">
                  <c:v>6.7155551206802847E-2</c:v>
                </c:pt>
                <c:pt idx="105">
                  <c:v>6.1694008034641958E-2</c:v>
                </c:pt>
                <c:pt idx="106">
                  <c:v>5.8953124723399399E-2</c:v>
                </c:pt>
                <c:pt idx="107">
                  <c:v>6.2248321086359346E-2</c:v>
                </c:pt>
                <c:pt idx="108">
                  <c:v>5.7533209417659111E-2</c:v>
                </c:pt>
                <c:pt idx="109">
                  <c:v>6.3943374207294859E-2</c:v>
                </c:pt>
                <c:pt idx="110">
                  <c:v>6.5784521575701055E-2</c:v>
                </c:pt>
                <c:pt idx="111">
                  <c:v>7.1631664210940985E-2</c:v>
                </c:pt>
                <c:pt idx="112">
                  <c:v>8.1091817846397282E-2</c:v>
                </c:pt>
                <c:pt idx="113">
                  <c:v>8.330908791954221E-2</c:v>
                </c:pt>
                <c:pt idx="114">
                  <c:v>8.1408612654863113E-2</c:v>
                </c:pt>
                <c:pt idx="115">
                  <c:v>7.6125105062687215E-2</c:v>
                </c:pt>
                <c:pt idx="116">
                  <c:v>6.3581806316303918E-2</c:v>
                </c:pt>
                <c:pt idx="117">
                  <c:v>6.7558092555123322E-2</c:v>
                </c:pt>
                <c:pt idx="118">
                  <c:v>6.6083153399908751E-2</c:v>
                </c:pt>
                <c:pt idx="119">
                  <c:v>5.8930229712661097E-2</c:v>
                </c:pt>
                <c:pt idx="120">
                  <c:v>5.8214812390879063E-2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E0-4E14-8779-E99F8489B4E8}"/>
            </c:ext>
          </c:extLst>
        </c:ser>
        <c:ser>
          <c:idx val="2"/>
          <c:order val="2"/>
          <c:tx>
            <c:strRef>
              <c:f>'Averages Graph Data'!$BX$4</c:f>
              <c:strCache>
                <c:ptCount val="1"/>
                <c:pt idx="0">
                  <c:v>U25 Target (ST - Veh Yrs)</c:v>
                </c:pt>
              </c:strCache>
            </c:strRef>
          </c:tx>
          <c:spPr>
            <a:ln w="28575">
              <a:solidFill>
                <a:srgbClr val="000E33"/>
              </a:solidFill>
            </a:ln>
          </c:spPr>
          <c:marker>
            <c:symbol val="none"/>
          </c:marker>
          <c:val>
            <c:numRef>
              <c:f>'Averages Graph Data'!$BX$5:$BX$125</c:f>
              <c:numCache>
                <c:formatCode>0.0%</c:formatCode>
                <c:ptCount val="121"/>
                <c:pt idx="0">
                  <c:v>0.18784027894390259</c:v>
                </c:pt>
                <c:pt idx="1">
                  <c:v>0.18784027894390259</c:v>
                </c:pt>
                <c:pt idx="2">
                  <c:v>0.18784027894390259</c:v>
                </c:pt>
                <c:pt idx="3">
                  <c:v>0.18784027894390259</c:v>
                </c:pt>
                <c:pt idx="4">
                  <c:v>0.18784027894390259</c:v>
                </c:pt>
                <c:pt idx="5">
                  <c:v>0.18784027894390259</c:v>
                </c:pt>
                <c:pt idx="6">
                  <c:v>0.18784027894390259</c:v>
                </c:pt>
                <c:pt idx="7">
                  <c:v>0.18784027894390259</c:v>
                </c:pt>
                <c:pt idx="8">
                  <c:v>0.18784027894390259</c:v>
                </c:pt>
                <c:pt idx="9">
                  <c:v>0.18784027894390259</c:v>
                </c:pt>
                <c:pt idx="10">
                  <c:v>0.18784027894390259</c:v>
                </c:pt>
                <c:pt idx="11">
                  <c:v>0.18784027894390259</c:v>
                </c:pt>
                <c:pt idx="12">
                  <c:v>0.18784027894390259</c:v>
                </c:pt>
                <c:pt idx="13">
                  <c:v>0.18784027894390259</c:v>
                </c:pt>
                <c:pt idx="14">
                  <c:v>0.18784027894390259</c:v>
                </c:pt>
                <c:pt idx="15">
                  <c:v>0.18784027894390259</c:v>
                </c:pt>
                <c:pt idx="16">
                  <c:v>0.18784027894390259</c:v>
                </c:pt>
                <c:pt idx="17">
                  <c:v>0.18784027894390259</c:v>
                </c:pt>
                <c:pt idx="18">
                  <c:v>0.18784027894390259</c:v>
                </c:pt>
                <c:pt idx="19">
                  <c:v>0.18784027894390259</c:v>
                </c:pt>
                <c:pt idx="20">
                  <c:v>0.18784027894390259</c:v>
                </c:pt>
                <c:pt idx="21">
                  <c:v>0.18784027894390259</c:v>
                </c:pt>
                <c:pt idx="22">
                  <c:v>0.18784027894390259</c:v>
                </c:pt>
                <c:pt idx="23">
                  <c:v>0.18784027894390259</c:v>
                </c:pt>
                <c:pt idx="24">
                  <c:v>0.18784027894390259</c:v>
                </c:pt>
                <c:pt idx="25">
                  <c:v>0.18784027894390259</c:v>
                </c:pt>
                <c:pt idx="26">
                  <c:v>0.18784027894390259</c:v>
                </c:pt>
                <c:pt idx="27">
                  <c:v>0.18784027894390259</c:v>
                </c:pt>
                <c:pt idx="28">
                  <c:v>0.18784027894390259</c:v>
                </c:pt>
                <c:pt idx="29">
                  <c:v>0.18784027894390259</c:v>
                </c:pt>
                <c:pt idx="30">
                  <c:v>0.18784027894390259</c:v>
                </c:pt>
                <c:pt idx="31">
                  <c:v>0.18784027894390259</c:v>
                </c:pt>
                <c:pt idx="32">
                  <c:v>0.18784027894390259</c:v>
                </c:pt>
                <c:pt idx="33">
                  <c:v>0.18784027894390259</c:v>
                </c:pt>
                <c:pt idx="34">
                  <c:v>0.18784027894390259</c:v>
                </c:pt>
                <c:pt idx="35">
                  <c:v>0.18784027894390259</c:v>
                </c:pt>
                <c:pt idx="36">
                  <c:v>0.18784027894390259</c:v>
                </c:pt>
                <c:pt idx="37">
                  <c:v>0.18784027894390259</c:v>
                </c:pt>
                <c:pt idx="38">
                  <c:v>0.18784027894390259</c:v>
                </c:pt>
                <c:pt idx="39">
                  <c:v>0.18784027894390259</c:v>
                </c:pt>
                <c:pt idx="40">
                  <c:v>0.18784027894390259</c:v>
                </c:pt>
                <c:pt idx="41">
                  <c:v>0.18784027894390259</c:v>
                </c:pt>
                <c:pt idx="42">
                  <c:v>0.18784027894390259</c:v>
                </c:pt>
                <c:pt idx="43">
                  <c:v>0.18784027894390259</c:v>
                </c:pt>
                <c:pt idx="44">
                  <c:v>0.18784027894390259</c:v>
                </c:pt>
                <c:pt idx="45">
                  <c:v>0.18784027894390259</c:v>
                </c:pt>
                <c:pt idx="46">
                  <c:v>0.18784027894390259</c:v>
                </c:pt>
                <c:pt idx="47">
                  <c:v>0.18784027894390259</c:v>
                </c:pt>
                <c:pt idx="48">
                  <c:v>0.18784027894390259</c:v>
                </c:pt>
                <c:pt idx="49">
                  <c:v>0.18784027894390259</c:v>
                </c:pt>
                <c:pt idx="50">
                  <c:v>0.18784027894390259</c:v>
                </c:pt>
                <c:pt idx="51">
                  <c:v>0.18784027894390259</c:v>
                </c:pt>
                <c:pt idx="52">
                  <c:v>0.18784027894390259</c:v>
                </c:pt>
                <c:pt idx="53">
                  <c:v>0.18784027894390259</c:v>
                </c:pt>
                <c:pt idx="54">
                  <c:v>0.18784027894390259</c:v>
                </c:pt>
                <c:pt idx="55">
                  <c:v>0.18784027894390259</c:v>
                </c:pt>
                <c:pt idx="56">
                  <c:v>0.18784027894390259</c:v>
                </c:pt>
                <c:pt idx="57">
                  <c:v>0.18784027894390259</c:v>
                </c:pt>
                <c:pt idx="58">
                  <c:v>0.18784027894390259</c:v>
                </c:pt>
                <c:pt idx="59">
                  <c:v>0.18784027894390259</c:v>
                </c:pt>
                <c:pt idx="60">
                  <c:v>0.18784027894390259</c:v>
                </c:pt>
                <c:pt idx="61">
                  <c:v>0.18784027894390259</c:v>
                </c:pt>
                <c:pt idx="62">
                  <c:v>0.18784027894390259</c:v>
                </c:pt>
                <c:pt idx="63">
                  <c:v>0.18784027894390259</c:v>
                </c:pt>
                <c:pt idx="64">
                  <c:v>0.18784027894390259</c:v>
                </c:pt>
                <c:pt idx="65">
                  <c:v>0.18784027894390259</c:v>
                </c:pt>
                <c:pt idx="66">
                  <c:v>0.18784027894390259</c:v>
                </c:pt>
                <c:pt idx="67">
                  <c:v>0.18784027894390259</c:v>
                </c:pt>
                <c:pt idx="68">
                  <c:v>0.18784027894390259</c:v>
                </c:pt>
                <c:pt idx="69">
                  <c:v>0.18784027894390259</c:v>
                </c:pt>
                <c:pt idx="70">
                  <c:v>0.18784027894390259</c:v>
                </c:pt>
                <c:pt idx="71">
                  <c:v>0.18784027894390259</c:v>
                </c:pt>
                <c:pt idx="72">
                  <c:v>0.18784027894390259</c:v>
                </c:pt>
                <c:pt idx="73">
                  <c:v>0.18784027894390259</c:v>
                </c:pt>
                <c:pt idx="74">
                  <c:v>0.18784027894390259</c:v>
                </c:pt>
                <c:pt idx="75">
                  <c:v>0.18784027894390259</c:v>
                </c:pt>
                <c:pt idx="76">
                  <c:v>0.18784027894390259</c:v>
                </c:pt>
                <c:pt idx="77">
                  <c:v>0.18784027894390259</c:v>
                </c:pt>
                <c:pt idx="78">
                  <c:v>0.18784027894390259</c:v>
                </c:pt>
                <c:pt idx="79">
                  <c:v>0.18784027894390259</c:v>
                </c:pt>
                <c:pt idx="80">
                  <c:v>0.18784027894390259</c:v>
                </c:pt>
                <c:pt idx="81">
                  <c:v>0.18784027894390259</c:v>
                </c:pt>
                <c:pt idx="82">
                  <c:v>0.18784027894390259</c:v>
                </c:pt>
                <c:pt idx="83">
                  <c:v>0.18784027894390259</c:v>
                </c:pt>
                <c:pt idx="84">
                  <c:v>0.18784027894390259</c:v>
                </c:pt>
                <c:pt idx="85">
                  <c:v>0.18784027894390259</c:v>
                </c:pt>
                <c:pt idx="86">
                  <c:v>0.18784027894390259</c:v>
                </c:pt>
                <c:pt idx="87">
                  <c:v>0.18784027894390259</c:v>
                </c:pt>
                <c:pt idx="88">
                  <c:v>0.18784027894390259</c:v>
                </c:pt>
                <c:pt idx="89">
                  <c:v>0.18784027894390259</c:v>
                </c:pt>
                <c:pt idx="90">
                  <c:v>0.18784027894390259</c:v>
                </c:pt>
                <c:pt idx="91">
                  <c:v>0.18784027894390259</c:v>
                </c:pt>
                <c:pt idx="92">
                  <c:v>0.18784027894390259</c:v>
                </c:pt>
                <c:pt idx="93">
                  <c:v>0.18784027894390259</c:v>
                </c:pt>
                <c:pt idx="94">
                  <c:v>0.18784027894390259</c:v>
                </c:pt>
                <c:pt idx="95">
                  <c:v>0.18784027894390259</c:v>
                </c:pt>
                <c:pt idx="96">
                  <c:v>0.18784027894390259</c:v>
                </c:pt>
                <c:pt idx="97">
                  <c:v>0.18784027894390259</c:v>
                </c:pt>
                <c:pt idx="98">
                  <c:v>0.18784027894390259</c:v>
                </c:pt>
                <c:pt idx="99">
                  <c:v>0.18784027894390259</c:v>
                </c:pt>
                <c:pt idx="100">
                  <c:v>0.18784027894390259</c:v>
                </c:pt>
                <c:pt idx="101">
                  <c:v>0.18784027894390259</c:v>
                </c:pt>
                <c:pt idx="102">
                  <c:v>0.18784027894390259</c:v>
                </c:pt>
                <c:pt idx="103">
                  <c:v>0.18784027894390259</c:v>
                </c:pt>
                <c:pt idx="104">
                  <c:v>0.18784027894390259</c:v>
                </c:pt>
                <c:pt idx="105">
                  <c:v>0.18784027894390259</c:v>
                </c:pt>
                <c:pt idx="106">
                  <c:v>0.18784027894390259</c:v>
                </c:pt>
                <c:pt idx="107">
                  <c:v>0.18784027894390259</c:v>
                </c:pt>
                <c:pt idx="108">
                  <c:v>0.18784027894390259</c:v>
                </c:pt>
                <c:pt idx="109">
                  <c:v>0.18784027894390259</c:v>
                </c:pt>
                <c:pt idx="110">
                  <c:v>0.18784027894390259</c:v>
                </c:pt>
                <c:pt idx="111">
                  <c:v>0.18784027894390259</c:v>
                </c:pt>
                <c:pt idx="112">
                  <c:v>0.18784027894390259</c:v>
                </c:pt>
                <c:pt idx="113">
                  <c:v>0.18784027894390259</c:v>
                </c:pt>
                <c:pt idx="114">
                  <c:v>0.18784027894390259</c:v>
                </c:pt>
                <c:pt idx="115">
                  <c:v>0.18784027894390259</c:v>
                </c:pt>
                <c:pt idx="116">
                  <c:v>0.18784027894390259</c:v>
                </c:pt>
                <c:pt idx="117">
                  <c:v>0.18784027894390259</c:v>
                </c:pt>
                <c:pt idx="118">
                  <c:v>0.18784027894390259</c:v>
                </c:pt>
                <c:pt idx="119">
                  <c:v>0.18784027894390259</c:v>
                </c:pt>
                <c:pt idx="120">
                  <c:v>0.18784027894390259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E0-4E14-8779-E99F8489B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8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Data'!$Z$4</c:f>
              <c:strCache>
                <c:ptCount val="1"/>
                <c:pt idx="0">
                  <c:v>Average Mileage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Data'!$Z$5:$Z$125</c:f>
              <c:numCache>
                <c:formatCode>#,##0</c:formatCode>
                <c:ptCount val="121"/>
                <c:pt idx="0">
                  <c:v>7787.5473015811322</c:v>
                </c:pt>
                <c:pt idx="1">
                  <c:v>7359.8259738834849</c:v>
                </c:pt>
                <c:pt idx="2">
                  <c:v>7503.2799355999932</c:v>
                </c:pt>
                <c:pt idx="3">
                  <c:v>7749.5058557834345</c:v>
                </c:pt>
                <c:pt idx="4">
                  <c:v>7245.9354915527174</c:v>
                </c:pt>
                <c:pt idx="5">
                  <c:v>7559.974782289737</c:v>
                </c:pt>
                <c:pt idx="6">
                  <c:v>7847.6375568558678</c:v>
                </c:pt>
                <c:pt idx="7">
                  <c:v>7569.0069813508217</c:v>
                </c:pt>
                <c:pt idx="8">
                  <c:v>7520.4881346687234</c:v>
                </c:pt>
                <c:pt idx="9">
                  <c:v>7908.0409434725489</c:v>
                </c:pt>
                <c:pt idx="10">
                  <c:v>7511.0077409711203</c:v>
                </c:pt>
                <c:pt idx="11">
                  <c:v>7850.8973825424091</c:v>
                </c:pt>
                <c:pt idx="12">
                  <c:v>8224.5871003487318</c:v>
                </c:pt>
                <c:pt idx="13">
                  <c:v>8081.7149468273101</c:v>
                </c:pt>
                <c:pt idx="14">
                  <c:v>7583.9719084571507</c:v>
                </c:pt>
                <c:pt idx="15">
                  <c:v>7431.8265744015453</c:v>
                </c:pt>
                <c:pt idx="16">
                  <c:v>7726.7769906827671</c:v>
                </c:pt>
                <c:pt idx="17">
                  <c:v>7822.3952702551896</c:v>
                </c:pt>
                <c:pt idx="18">
                  <c:v>7311.5712069632464</c:v>
                </c:pt>
                <c:pt idx="19">
                  <c:v>7845.9181395156229</c:v>
                </c:pt>
                <c:pt idx="20">
                  <c:v>7768.1814957946372</c:v>
                </c:pt>
                <c:pt idx="21">
                  <c:v>7670.639688162466</c:v>
                </c:pt>
                <c:pt idx="22">
                  <c:v>7625.377190922828</c:v>
                </c:pt>
                <c:pt idx="23">
                  <c:v>7467.7387190334703</c:v>
                </c:pt>
                <c:pt idx="24">
                  <c:v>7518.8015631016697</c:v>
                </c:pt>
                <c:pt idx="25">
                  <c:v>7166.8270127409924</c:v>
                </c:pt>
                <c:pt idx="26">
                  <c:v>7268.377027040794</c:v>
                </c:pt>
                <c:pt idx="27">
                  <c:v>7665.2517893783415</c:v>
                </c:pt>
                <c:pt idx="28">
                  <c:v>7754.3488903126081</c:v>
                </c:pt>
                <c:pt idx="29">
                  <c:v>8012.4644446314142</c:v>
                </c:pt>
                <c:pt idx="30">
                  <c:v>7576.6925432739899</c:v>
                </c:pt>
                <c:pt idx="31">
                  <c:v>7686.3736475482756</c:v>
                </c:pt>
                <c:pt idx="32">
                  <c:v>7432.9473960816049</c:v>
                </c:pt>
                <c:pt idx="33">
                  <c:v>7652.9253580847198</c:v>
                </c:pt>
                <c:pt idx="34">
                  <c:v>8053.3501835635807</c:v>
                </c:pt>
                <c:pt idx="35">
                  <c:v>7921.2067134221425</c:v>
                </c:pt>
                <c:pt idx="36">
                  <c:v>7350.8143424867403</c:v>
                </c:pt>
                <c:pt idx="37">
                  <c:v>7392.1485849981591</c:v>
                </c:pt>
                <c:pt idx="38">
                  <c:v>7514.2775612873884</c:v>
                </c:pt>
                <c:pt idx="39">
                  <c:v>7728.3080809217072</c:v>
                </c:pt>
                <c:pt idx="40">
                  <c:v>7332.2073759225859</c:v>
                </c:pt>
                <c:pt idx="41">
                  <c:v>7717.4606981840489</c:v>
                </c:pt>
                <c:pt idx="42">
                  <c:v>7877.0871110008075</c:v>
                </c:pt>
                <c:pt idx="43">
                  <c:v>7873.7564301194052</c:v>
                </c:pt>
                <c:pt idx="44">
                  <c:v>7928.2154780321334</c:v>
                </c:pt>
                <c:pt idx="45">
                  <c:v>7658.2787267545636</c:v>
                </c:pt>
                <c:pt idx="46">
                  <c:v>7818.8006920917924</c:v>
                </c:pt>
                <c:pt idx="47">
                  <c:v>7562.5445780172886</c:v>
                </c:pt>
                <c:pt idx="48">
                  <c:v>7655.810435035768</c:v>
                </c:pt>
                <c:pt idx="49">
                  <c:v>7732.7522262528219</c:v>
                </c:pt>
                <c:pt idx="50">
                  <c:v>8040.570812590905</c:v>
                </c:pt>
                <c:pt idx="51">
                  <c:v>7820.656503307895</c:v>
                </c:pt>
                <c:pt idx="52">
                  <c:v>7792.7047541652619</c:v>
                </c:pt>
                <c:pt idx="53">
                  <c:v>7101.2902870898224</c:v>
                </c:pt>
                <c:pt idx="54">
                  <c:v>7178.2564043603315</c:v>
                </c:pt>
                <c:pt idx="55">
                  <c:v>8387.3378274612187</c:v>
                </c:pt>
                <c:pt idx="56">
                  <c:v>7683.7409240419356</c:v>
                </c:pt>
                <c:pt idx="57">
                  <c:v>7371.9590178655626</c:v>
                </c:pt>
                <c:pt idx="58">
                  <c:v>8002.5628202137359</c:v>
                </c:pt>
                <c:pt idx="59">
                  <c:v>7649.969788684497</c:v>
                </c:pt>
                <c:pt idx="60">
                  <c:v>7453.7374319578512</c:v>
                </c:pt>
                <c:pt idx="61">
                  <c:v>7586.4641389145718</c:v>
                </c:pt>
                <c:pt idx="62">
                  <c:v>7330.1112081228302</c:v>
                </c:pt>
                <c:pt idx="63">
                  <c:v>7411.1603473449777</c:v>
                </c:pt>
                <c:pt idx="64">
                  <c:v>7591.6680020945778</c:v>
                </c:pt>
                <c:pt idx="65">
                  <c:v>7313.2710114755891</c:v>
                </c:pt>
                <c:pt idx="66">
                  <c:v>6829.7399699607804</c:v>
                </c:pt>
                <c:pt idx="67">
                  <c:v>7297.9558060420177</c:v>
                </c:pt>
                <c:pt idx="68">
                  <c:v>7884.4218355563798</c:v>
                </c:pt>
                <c:pt idx="69">
                  <c:v>7478.0210822916642</c:v>
                </c:pt>
                <c:pt idx="70">
                  <c:v>7191.0383805555393</c:v>
                </c:pt>
                <c:pt idx="71">
                  <c:v>7302.1606151364176</c:v>
                </c:pt>
                <c:pt idx="72">
                  <c:v>7466.7603645725858</c:v>
                </c:pt>
                <c:pt idx="73">
                  <c:v>7612.6684652543836</c:v>
                </c:pt>
                <c:pt idx="74">
                  <c:v>7025.7258970991597</c:v>
                </c:pt>
                <c:pt idx="75">
                  <c:v>7165.2065104521325</c:v>
                </c:pt>
                <c:pt idx="76">
                  <c:v>7206.8814085248068</c:v>
                </c:pt>
                <c:pt idx="77">
                  <c:v>7701.8907758852365</c:v>
                </c:pt>
                <c:pt idx="78">
                  <c:v>7363.033383628117</c:v>
                </c:pt>
                <c:pt idx="79">
                  <c:v>7387.4279062313472</c:v>
                </c:pt>
                <c:pt idx="80">
                  <c:v>7188.3661885523952</c:v>
                </c:pt>
                <c:pt idx="81">
                  <c:v>6955.3220223476283</c:v>
                </c:pt>
                <c:pt idx="82">
                  <c:v>7630.4442093366852</c:v>
                </c:pt>
                <c:pt idx="83">
                  <c:v>7167.8508689467353</c:v>
                </c:pt>
                <c:pt idx="84">
                  <c:v>6689.2798541961492</c:v>
                </c:pt>
                <c:pt idx="85">
                  <c:v>7006.1548375783414</c:v>
                </c:pt>
                <c:pt idx="86">
                  <c:v>7353.7313751451975</c:v>
                </c:pt>
                <c:pt idx="87">
                  <c:v>7169.9276977168593</c:v>
                </c:pt>
                <c:pt idx="88">
                  <c:v>7477.9415035414859</c:v>
                </c:pt>
                <c:pt idx="89">
                  <c:v>7041.2592162445417</c:v>
                </c:pt>
                <c:pt idx="90">
                  <c:v>7502.7030354853077</c:v>
                </c:pt>
                <c:pt idx="91">
                  <c:v>7287.443433172245</c:v>
                </c:pt>
                <c:pt idx="92">
                  <c:v>7230.8436285731959</c:v>
                </c:pt>
                <c:pt idx="93">
                  <c:v>7446.6448722117511</c:v>
                </c:pt>
                <c:pt idx="94">
                  <c:v>7598.9823899649255</c:v>
                </c:pt>
                <c:pt idx="95">
                  <c:v>7063.5967597976933</c:v>
                </c:pt>
                <c:pt idx="96">
                  <c:v>7207.8303973283746</c:v>
                </c:pt>
                <c:pt idx="97">
                  <c:v>7195.9080655639873</c:v>
                </c:pt>
                <c:pt idx="98">
                  <c:v>6830.9264054398263</c:v>
                </c:pt>
                <c:pt idx="99">
                  <c:v>7301.6413707256579</c:v>
                </c:pt>
                <c:pt idx="100">
                  <c:v>7255.0843984129342</c:v>
                </c:pt>
                <c:pt idx="101">
                  <c:v>7529.7598971072202</c:v>
                </c:pt>
                <c:pt idx="102">
                  <c:v>6965.3699877512599</c:v>
                </c:pt>
                <c:pt idx="103">
                  <c:v>7446.8126571052508</c:v>
                </c:pt>
                <c:pt idx="104">
                  <c:v>6910.8208998098617</c:v>
                </c:pt>
                <c:pt idx="105">
                  <c:v>7424.084636748029</c:v>
                </c:pt>
                <c:pt idx="106">
                  <c:v>7224.5314022225602</c:v>
                </c:pt>
                <c:pt idx="107">
                  <c:v>7672.5140795546649</c:v>
                </c:pt>
                <c:pt idx="108">
                  <c:v>6960.7820667926671</c:v>
                </c:pt>
                <c:pt idx="109">
                  <c:v>7219.5430238936533</c:v>
                </c:pt>
                <c:pt idx="110">
                  <c:v>7588.8811136505292</c:v>
                </c:pt>
                <c:pt idx="111">
                  <c:v>6908.6245120016656</c:v>
                </c:pt>
                <c:pt idx="112">
                  <c:v>7266.1438700911594</c:v>
                </c:pt>
                <c:pt idx="113">
                  <c:v>7582.5902503108482</c:v>
                </c:pt>
                <c:pt idx="114">
                  <c:v>7382.2309543248011</c:v>
                </c:pt>
                <c:pt idx="115">
                  <c:v>7700.9926216239419</c:v>
                </c:pt>
                <c:pt idx="116">
                  <c:v>7044.5945321216777</c:v>
                </c:pt>
                <c:pt idx="117">
                  <c:v>7731.9054766387299</c:v>
                </c:pt>
                <c:pt idx="118">
                  <c:v>7091.6710560586334</c:v>
                </c:pt>
                <c:pt idx="119">
                  <c:v>7454.1173669908103</c:v>
                </c:pt>
                <c:pt idx="120">
                  <c:v>7276.1681248374935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5-4A81-9586-8B55D7795796}"/>
            </c:ext>
          </c:extLst>
        </c:ser>
        <c:ser>
          <c:idx val="1"/>
          <c:order val="1"/>
          <c:tx>
            <c:strRef>
              <c:f>'Averages Graph Data'!$AA$4</c:f>
              <c:strCache>
                <c:ptCount val="1"/>
                <c:pt idx="0">
                  <c:v>Average Mileage - 7 Day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Data'!$AA$5:$AA$125</c:f>
              <c:numCache>
                <c:formatCode>#,##0</c:formatCode>
                <c:ptCount val="121"/>
                <c:pt idx="6">
                  <c:v>7579.100985363767</c:v>
                </c:pt>
                <c:pt idx="7">
                  <c:v>7547.8809396165798</c:v>
                </c:pt>
                <c:pt idx="8">
                  <c:v>7570.8326768716142</c:v>
                </c:pt>
                <c:pt idx="9">
                  <c:v>7628.6556779962648</c:v>
                </c:pt>
                <c:pt idx="10">
                  <c:v>7594.5845187373634</c:v>
                </c:pt>
                <c:pt idx="11">
                  <c:v>7681.007646021606</c:v>
                </c:pt>
                <c:pt idx="12">
                  <c:v>7775.9522628871755</c:v>
                </c:pt>
                <c:pt idx="13">
                  <c:v>7809.3918900259523</c:v>
                </c:pt>
                <c:pt idx="14">
                  <c:v>7811.5297367554285</c:v>
                </c:pt>
                <c:pt idx="15">
                  <c:v>7798.863799574402</c:v>
                </c:pt>
                <c:pt idx="16">
                  <c:v>7772.9689491758618</c:v>
                </c:pt>
                <c:pt idx="17">
                  <c:v>7817.4528819307297</c:v>
                </c:pt>
                <c:pt idx="18">
                  <c:v>7740.4062854194199</c:v>
                </c:pt>
                <c:pt idx="19">
                  <c:v>7686.3107195861185</c:v>
                </c:pt>
                <c:pt idx="20">
                  <c:v>7641.5202265814505</c:v>
                </c:pt>
                <c:pt idx="21">
                  <c:v>7653.9013379679254</c:v>
                </c:pt>
                <c:pt idx="22">
                  <c:v>7681.5514260423943</c:v>
                </c:pt>
                <c:pt idx="23">
                  <c:v>7644.5459586639236</c:v>
                </c:pt>
                <c:pt idx="24">
                  <c:v>7601.175429070563</c:v>
                </c:pt>
                <c:pt idx="25">
                  <c:v>7580.4976870388127</c:v>
                </c:pt>
                <c:pt idx="26">
                  <c:v>7497.9918138281218</c:v>
                </c:pt>
                <c:pt idx="27">
                  <c:v>7483.2875700543664</c:v>
                </c:pt>
                <c:pt idx="28">
                  <c:v>7495.2460275043859</c:v>
                </c:pt>
                <c:pt idx="29">
                  <c:v>7550.5442066056121</c:v>
                </c:pt>
                <c:pt idx="30">
                  <c:v>7566.1090386399719</c:v>
                </c:pt>
                <c:pt idx="31">
                  <c:v>7590.0479078466306</c:v>
                </c:pt>
                <c:pt idx="32">
                  <c:v>7628.0651054667178</c:v>
                </c:pt>
                <c:pt idx="33">
                  <c:v>7683.000581330135</c:v>
                </c:pt>
                <c:pt idx="34">
                  <c:v>7738.443209070886</c:v>
                </c:pt>
                <c:pt idx="35">
                  <c:v>7762.2800409436759</c:v>
                </c:pt>
                <c:pt idx="36">
                  <c:v>7667.7585977801509</c:v>
                </c:pt>
                <c:pt idx="37">
                  <c:v>7641.3951751693166</c:v>
                </c:pt>
                <c:pt idx="38">
                  <c:v>7616.8100199891915</c:v>
                </c:pt>
                <c:pt idx="39">
                  <c:v>7659.0044035377778</c:v>
                </c:pt>
                <c:pt idx="40">
                  <c:v>7613.1875489431859</c:v>
                </c:pt>
                <c:pt idx="41">
                  <c:v>7565.2033367461099</c:v>
                </c:pt>
                <c:pt idx="42">
                  <c:v>7558.9005364002051</c:v>
                </c:pt>
                <c:pt idx="43">
                  <c:v>7633.6065489191578</c:v>
                </c:pt>
                <c:pt idx="44">
                  <c:v>7710.1875336382964</c:v>
                </c:pt>
                <c:pt idx="45">
                  <c:v>7730.7591287050363</c:v>
                </c:pt>
                <c:pt idx="46">
                  <c:v>7743.6866445864771</c:v>
                </c:pt>
                <c:pt idx="47">
                  <c:v>7776.5919591714337</c:v>
                </c:pt>
                <c:pt idx="48">
                  <c:v>7767.7847787216797</c:v>
                </c:pt>
                <c:pt idx="49">
                  <c:v>7747.1655094719681</c:v>
                </c:pt>
                <c:pt idx="50">
                  <c:v>7770.9961355393252</c:v>
                </c:pt>
                <c:pt idx="51">
                  <c:v>7755.6305677215769</c:v>
                </c:pt>
                <c:pt idx="52">
                  <c:v>7774.8342859231052</c:v>
                </c:pt>
                <c:pt idx="53">
                  <c:v>7672.3327994942529</c:v>
                </c:pt>
                <c:pt idx="54">
                  <c:v>7617.4344889718295</c:v>
                </c:pt>
                <c:pt idx="55">
                  <c:v>7721.9384021754659</c:v>
                </c:pt>
                <c:pt idx="56">
                  <c:v>7714.9367875739099</c:v>
                </c:pt>
                <c:pt idx="57">
                  <c:v>7619.4208168988616</c:v>
                </c:pt>
                <c:pt idx="58">
                  <c:v>7645.4074335996966</c:v>
                </c:pt>
                <c:pt idx="59">
                  <c:v>7625.0167242453008</c:v>
                </c:pt>
                <c:pt idx="60">
                  <c:v>7675.3663163693045</c:v>
                </c:pt>
                <c:pt idx="61">
                  <c:v>7733.6817070199104</c:v>
                </c:pt>
                <c:pt idx="62">
                  <c:v>7582.6493328287115</c:v>
                </c:pt>
                <c:pt idx="63">
                  <c:v>7543.7092504434322</c:v>
                </c:pt>
                <c:pt idx="64">
                  <c:v>7575.0962481904353</c:v>
                </c:pt>
                <c:pt idx="65">
                  <c:v>7476.6259897992713</c:v>
                </c:pt>
                <c:pt idx="66">
                  <c:v>7359.4503014101674</c:v>
                </c:pt>
                <c:pt idx="67">
                  <c:v>7337.1957834221912</c:v>
                </c:pt>
                <c:pt idx="68">
                  <c:v>7379.7611686567352</c:v>
                </c:pt>
                <c:pt idx="69">
                  <c:v>7400.8911506808554</c:v>
                </c:pt>
                <c:pt idx="70">
                  <c:v>7369.4451554252209</c:v>
                </c:pt>
                <c:pt idx="71">
                  <c:v>7328.0869572883412</c:v>
                </c:pt>
                <c:pt idx="72">
                  <c:v>7350.0140077307688</c:v>
                </c:pt>
                <c:pt idx="73">
                  <c:v>7461.8609356298548</c:v>
                </c:pt>
                <c:pt idx="74">
                  <c:v>7422.9709486380179</c:v>
                </c:pt>
                <c:pt idx="75">
                  <c:v>7320.2259021945547</c:v>
                </c:pt>
                <c:pt idx="76">
                  <c:v>7281.4916630850039</c:v>
                </c:pt>
                <c:pt idx="77">
                  <c:v>7354.470576703533</c:v>
                </c:pt>
                <c:pt idx="78">
                  <c:v>7363.1666864880599</c:v>
                </c:pt>
                <c:pt idx="79">
                  <c:v>7351.8334781535978</c:v>
                </c:pt>
                <c:pt idx="80">
                  <c:v>7291.2188671961703</c:v>
                </c:pt>
                <c:pt idx="81">
                  <c:v>7281.161170803096</c:v>
                </c:pt>
                <c:pt idx="82">
                  <c:v>7347.6236992151744</c:v>
                </c:pt>
                <c:pt idx="83">
                  <c:v>7342.047907846877</c:v>
                </c:pt>
                <c:pt idx="84">
                  <c:v>7197.389204748436</c:v>
                </c:pt>
                <c:pt idx="85">
                  <c:v>7146.406555312753</c:v>
                </c:pt>
                <c:pt idx="86">
                  <c:v>7141.5927651575894</c:v>
                </c:pt>
                <c:pt idx="87">
                  <c:v>7138.9586950382281</c:v>
                </c:pt>
                <c:pt idx="88">
                  <c:v>7213.6186209230655</c:v>
                </c:pt>
                <c:pt idx="89">
                  <c:v>7129.4493361956165</c:v>
                </c:pt>
                <c:pt idx="90">
                  <c:v>7177.2853599868404</c:v>
                </c:pt>
                <c:pt idx="91">
                  <c:v>7262.7372998405681</c:v>
                </c:pt>
                <c:pt idx="92">
                  <c:v>7294.8356985541186</c:v>
                </c:pt>
                <c:pt idx="93">
                  <c:v>7308.1090552779124</c:v>
                </c:pt>
                <c:pt idx="94">
                  <c:v>7369.4025827419218</c:v>
                </c:pt>
                <c:pt idx="95">
                  <c:v>7310.2104764928081</c:v>
                </c:pt>
                <c:pt idx="96">
                  <c:v>7334.006359504785</c:v>
                </c:pt>
                <c:pt idx="97">
                  <c:v>7290.1785066588809</c:v>
                </c:pt>
                <c:pt idx="98">
                  <c:v>7224.9617884113932</c:v>
                </c:pt>
                <c:pt idx="99">
                  <c:v>7235.0757515760297</c:v>
                </c:pt>
                <c:pt idx="100">
                  <c:v>7207.7099696047717</c:v>
                </c:pt>
                <c:pt idx="101">
                  <c:v>7197.8210420536707</c:v>
                </c:pt>
                <c:pt idx="102">
                  <c:v>7183.7886460470381</c:v>
                </c:pt>
                <c:pt idx="103">
                  <c:v>7217.9289688723056</c:v>
                </c:pt>
                <c:pt idx="104">
                  <c:v>7177.2022309074309</c:v>
                </c:pt>
                <c:pt idx="105">
                  <c:v>7261.9391210943159</c:v>
                </c:pt>
                <c:pt idx="106">
                  <c:v>7250.9234113081593</c:v>
                </c:pt>
                <c:pt idx="107">
                  <c:v>7310.556222899836</c:v>
                </c:pt>
                <c:pt idx="108">
                  <c:v>7229.2736757120429</c:v>
                </c:pt>
                <c:pt idx="109">
                  <c:v>7265.5841094466687</c:v>
                </c:pt>
                <c:pt idx="110">
                  <c:v>7285.8796032388518</c:v>
                </c:pt>
                <c:pt idx="111">
                  <c:v>7285.5658335519684</c:v>
                </c:pt>
                <c:pt idx="112">
                  <c:v>7263.0028668867008</c:v>
                </c:pt>
                <c:pt idx="113">
                  <c:v>7314.1541308993119</c:v>
                </c:pt>
                <c:pt idx="114">
                  <c:v>7272.6851130093319</c:v>
                </c:pt>
                <c:pt idx="115">
                  <c:v>7378.4294779852271</c:v>
                </c:pt>
                <c:pt idx="116">
                  <c:v>7353.4368363035173</c:v>
                </c:pt>
                <c:pt idx="117">
                  <c:v>7373.8688881589751</c:v>
                </c:pt>
                <c:pt idx="118">
                  <c:v>7400.0183944528271</c:v>
                </c:pt>
                <c:pt idx="119">
                  <c:v>7426.8717511527775</c:v>
                </c:pt>
                <c:pt idx="120">
                  <c:v>7383.0971617994419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5-4A81-9586-8B55D7795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250"/>
          <c:min val="6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Data'!$AB$4</c:f>
              <c:strCache>
                <c:ptCount val="1"/>
                <c:pt idx="0">
                  <c:v>Average Mileage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Data'!$AB$5:$AB$125</c:f>
              <c:numCache>
                <c:formatCode>#,##0</c:formatCode>
                <c:ptCount val="121"/>
                <c:pt idx="0">
                  <c:v>7248.0444444444438</c:v>
                </c:pt>
                <c:pt idx="1">
                  <c:v>7204.0114942528735</c:v>
                </c:pt>
                <c:pt idx="2">
                  <c:v>7003.649635036496</c:v>
                </c:pt>
                <c:pt idx="3">
                  <c:v>7354.7168141592983</c:v>
                </c:pt>
                <c:pt idx="4">
                  <c:v>6938.0082644628164</c:v>
                </c:pt>
                <c:pt idx="5">
                  <c:v>7220.9302325581384</c:v>
                </c:pt>
                <c:pt idx="6">
                  <c:v>7501.1920000000055</c:v>
                </c:pt>
                <c:pt idx="7">
                  <c:v>7381.0993377483437</c:v>
                </c:pt>
                <c:pt idx="8">
                  <c:v>7375.3886010362703</c:v>
                </c:pt>
                <c:pt idx="9">
                  <c:v>7524</c:v>
                </c:pt>
                <c:pt idx="10">
                  <c:v>7149.9916666666722</c:v>
                </c:pt>
                <c:pt idx="11">
                  <c:v>7584.5219780219668</c:v>
                </c:pt>
                <c:pt idx="12">
                  <c:v>8025.6418918918916</c:v>
                </c:pt>
                <c:pt idx="13">
                  <c:v>7880.8157894736632</c:v>
                </c:pt>
                <c:pt idx="14">
                  <c:v>7209.3713235294017</c:v>
                </c:pt>
                <c:pt idx="15">
                  <c:v>7225.6097560975622</c:v>
                </c:pt>
                <c:pt idx="16">
                  <c:v>7401.9084967320259</c:v>
                </c:pt>
                <c:pt idx="17">
                  <c:v>7394.1185185185177</c:v>
                </c:pt>
                <c:pt idx="18">
                  <c:v>7092.7258064516191</c:v>
                </c:pt>
                <c:pt idx="19">
                  <c:v>7588.6524822695037</c:v>
                </c:pt>
                <c:pt idx="20">
                  <c:v>7472.3076923076915</c:v>
                </c:pt>
                <c:pt idx="21">
                  <c:v>7026.6428571428632</c:v>
                </c:pt>
                <c:pt idx="22">
                  <c:v>7243.9189189189183</c:v>
                </c:pt>
                <c:pt idx="23">
                  <c:v>6871.1595092024536</c:v>
                </c:pt>
                <c:pt idx="24">
                  <c:v>7341.7647058823604</c:v>
                </c:pt>
                <c:pt idx="25">
                  <c:v>6813.9387755102052</c:v>
                </c:pt>
                <c:pt idx="26">
                  <c:v>6811.7401574803207</c:v>
                </c:pt>
                <c:pt idx="27">
                  <c:v>7360.8000000000056</c:v>
                </c:pt>
                <c:pt idx="28">
                  <c:v>7238.7828947368425</c:v>
                </c:pt>
                <c:pt idx="29">
                  <c:v>7687.9699248120305</c:v>
                </c:pt>
                <c:pt idx="30">
                  <c:v>7177.4247787610684</c:v>
                </c:pt>
                <c:pt idx="31">
                  <c:v>7412.2105263157964</c:v>
                </c:pt>
                <c:pt idx="32">
                  <c:v>7141.4552845528515</c:v>
                </c:pt>
                <c:pt idx="33">
                  <c:v>7179.5620437956195</c:v>
                </c:pt>
                <c:pt idx="34">
                  <c:v>7251.3070175438661</c:v>
                </c:pt>
                <c:pt idx="35">
                  <c:v>7638.8345323741005</c:v>
                </c:pt>
                <c:pt idx="36">
                  <c:v>6908.8795180722891</c:v>
                </c:pt>
                <c:pt idx="37">
                  <c:v>6949.3197278911575</c:v>
                </c:pt>
                <c:pt idx="38">
                  <c:v>7283.2167832167834</c:v>
                </c:pt>
                <c:pt idx="39">
                  <c:v>7175.9689922480611</c:v>
                </c:pt>
                <c:pt idx="40">
                  <c:v>7030.1587301587297</c:v>
                </c:pt>
                <c:pt idx="41">
                  <c:v>7318.2481751824816</c:v>
                </c:pt>
                <c:pt idx="42">
                  <c:v>7577.2727272727352</c:v>
                </c:pt>
                <c:pt idx="43">
                  <c:v>7336.7704081632864</c:v>
                </c:pt>
                <c:pt idx="44">
                  <c:v>7577.8380281690152</c:v>
                </c:pt>
                <c:pt idx="45">
                  <c:v>7348.0245098039313</c:v>
                </c:pt>
                <c:pt idx="46">
                  <c:v>7579.6466666666665</c:v>
                </c:pt>
                <c:pt idx="47">
                  <c:v>7028.1456310679678</c:v>
                </c:pt>
                <c:pt idx="48">
                  <c:v>7418.1965811965874</c:v>
                </c:pt>
                <c:pt idx="49">
                  <c:v>7455.1323529411766</c:v>
                </c:pt>
                <c:pt idx="50">
                  <c:v>7486.3082706766909</c:v>
                </c:pt>
                <c:pt idx="51">
                  <c:v>7337.7260273972588</c:v>
                </c:pt>
                <c:pt idx="52">
                  <c:v>7217.7777777777865</c:v>
                </c:pt>
                <c:pt idx="53">
                  <c:v>6685.9090909090974</c:v>
                </c:pt>
                <c:pt idx="54">
                  <c:v>6803.9999999999991</c:v>
                </c:pt>
                <c:pt idx="55">
                  <c:v>8111.598214285722</c:v>
                </c:pt>
                <c:pt idx="56">
                  <c:v>7253.6640625</c:v>
                </c:pt>
                <c:pt idx="57">
                  <c:v>7005.4962406015029</c:v>
                </c:pt>
                <c:pt idx="58">
                  <c:v>7637.2881355932204</c:v>
                </c:pt>
                <c:pt idx="59">
                  <c:v>7031.4259259259325</c:v>
                </c:pt>
                <c:pt idx="60">
                  <c:v>6997.3728813559374</c:v>
                </c:pt>
                <c:pt idx="61">
                  <c:v>7244.0555555555629</c:v>
                </c:pt>
                <c:pt idx="62">
                  <c:v>7122.9508196721372</c:v>
                </c:pt>
                <c:pt idx="63">
                  <c:v>6985.4545454545514</c:v>
                </c:pt>
                <c:pt idx="64">
                  <c:v>7307.4645669291349</c:v>
                </c:pt>
                <c:pt idx="65">
                  <c:v>7058.275000000006</c:v>
                </c:pt>
                <c:pt idx="66">
                  <c:v>6386.2826086956602</c:v>
                </c:pt>
                <c:pt idx="67">
                  <c:v>6770.8333333333394</c:v>
                </c:pt>
                <c:pt idx="68">
                  <c:v>7322.2695652173979</c:v>
                </c:pt>
                <c:pt idx="69">
                  <c:v>7197.80303030303</c:v>
                </c:pt>
                <c:pt idx="70">
                  <c:v>6672.7521367521431</c:v>
                </c:pt>
                <c:pt idx="71">
                  <c:v>6875.8169934640528</c:v>
                </c:pt>
                <c:pt idx="72">
                  <c:v>7127.4247787610684</c:v>
                </c:pt>
                <c:pt idx="73">
                  <c:v>7198.1132075471769</c:v>
                </c:pt>
                <c:pt idx="74">
                  <c:v>6689.1460674157297</c:v>
                </c:pt>
                <c:pt idx="75">
                  <c:v>6651.7841409691237</c:v>
                </c:pt>
                <c:pt idx="76">
                  <c:v>6872.9639639639699</c:v>
                </c:pt>
                <c:pt idx="77">
                  <c:v>7267.889908256886</c:v>
                </c:pt>
                <c:pt idx="78">
                  <c:v>6805.62937062937</c:v>
                </c:pt>
                <c:pt idx="79">
                  <c:v>6886.6197183098593</c:v>
                </c:pt>
                <c:pt idx="80">
                  <c:v>6831.7798165137674</c:v>
                </c:pt>
                <c:pt idx="81">
                  <c:v>6559.075757575758</c:v>
                </c:pt>
                <c:pt idx="82">
                  <c:v>7265.3846153846216</c:v>
                </c:pt>
                <c:pt idx="83">
                  <c:v>6794.9800000000068</c:v>
                </c:pt>
                <c:pt idx="84">
                  <c:v>6188.5163934426282</c:v>
                </c:pt>
                <c:pt idx="85">
                  <c:v>6543.7956204379561</c:v>
                </c:pt>
                <c:pt idx="86">
                  <c:v>7048.4536082474306</c:v>
                </c:pt>
                <c:pt idx="87">
                  <c:v>6596.7282608695732</c:v>
                </c:pt>
                <c:pt idx="88">
                  <c:v>6898.3064516129034</c:v>
                </c:pt>
                <c:pt idx="89">
                  <c:v>6644.8000000000056</c:v>
                </c:pt>
                <c:pt idx="90">
                  <c:v>7232.1875000000073</c:v>
                </c:pt>
                <c:pt idx="91">
                  <c:v>6602.2758620689729</c:v>
                </c:pt>
                <c:pt idx="92">
                  <c:v>6962.9833333333336</c:v>
                </c:pt>
                <c:pt idx="93">
                  <c:v>7002.3139534883803</c:v>
                </c:pt>
                <c:pt idx="94">
                  <c:v>7281.8181818181911</c:v>
                </c:pt>
                <c:pt idx="95">
                  <c:v>6920.2812500000073</c:v>
                </c:pt>
                <c:pt idx="96">
                  <c:v>6605.1724137931096</c:v>
                </c:pt>
                <c:pt idx="97">
                  <c:v>6744.7812500000073</c:v>
                </c:pt>
                <c:pt idx="98">
                  <c:v>6478.3898305084804</c:v>
                </c:pt>
                <c:pt idx="99">
                  <c:v>6551.3428571428576</c:v>
                </c:pt>
                <c:pt idx="100">
                  <c:v>6648.6052631579014</c:v>
                </c:pt>
                <c:pt idx="101">
                  <c:v>7379.7468354430475</c:v>
                </c:pt>
                <c:pt idx="102">
                  <c:v>6380.1157024793447</c:v>
                </c:pt>
                <c:pt idx="103">
                  <c:v>6840.4526315789544</c:v>
                </c:pt>
                <c:pt idx="104">
                  <c:v>6488.4444444444516</c:v>
                </c:pt>
                <c:pt idx="105">
                  <c:v>7063.3333333333394</c:v>
                </c:pt>
                <c:pt idx="106">
                  <c:v>6676.4423076923076</c:v>
                </c:pt>
                <c:pt idx="107">
                  <c:v>7463.5164835164915</c:v>
                </c:pt>
                <c:pt idx="108">
                  <c:v>6244.1428571428651</c:v>
                </c:pt>
                <c:pt idx="109">
                  <c:v>6501.8224299065487</c:v>
                </c:pt>
                <c:pt idx="110">
                  <c:v>6925.9259259259352</c:v>
                </c:pt>
                <c:pt idx="111">
                  <c:v>6336.9178082191866</c:v>
                </c:pt>
                <c:pt idx="112">
                  <c:v>6963.6363636363731</c:v>
                </c:pt>
                <c:pt idx="113">
                  <c:v>6927.7232142857201</c:v>
                </c:pt>
                <c:pt idx="114">
                  <c:v>7063.4468085106473</c:v>
                </c:pt>
                <c:pt idx="115">
                  <c:v>7244.5652173913131</c:v>
                </c:pt>
                <c:pt idx="116">
                  <c:v>6673.9495798319394</c:v>
                </c:pt>
                <c:pt idx="117">
                  <c:v>7168.5714285714348</c:v>
                </c:pt>
                <c:pt idx="118">
                  <c:v>6992.3913043478333</c:v>
                </c:pt>
                <c:pt idx="119">
                  <c:v>6998.6310679611734</c:v>
                </c:pt>
                <c:pt idx="120">
                  <c:v>6889.9057971014499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72-4E06-BC0B-20AA0178A620}"/>
            </c:ext>
          </c:extLst>
        </c:ser>
        <c:ser>
          <c:idx val="1"/>
          <c:order val="1"/>
          <c:tx>
            <c:strRef>
              <c:f>'Averages Graph Data'!$AC$4</c:f>
              <c:strCache>
                <c:ptCount val="1"/>
                <c:pt idx="0">
                  <c:v>Average Mileage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Data'!$AC$5:$AC$125</c:f>
              <c:numCache>
                <c:formatCode>#,##0</c:formatCode>
                <c:ptCount val="121"/>
                <c:pt idx="6">
                  <c:v>7210.078983559154</c:v>
                </c:pt>
                <c:pt idx="7">
                  <c:v>7229.0868254597099</c:v>
                </c:pt>
                <c:pt idx="8">
                  <c:v>7253.5692692859093</c:v>
                </c:pt>
                <c:pt idx="9">
                  <c:v>7327.9050357092683</c:v>
                </c:pt>
                <c:pt idx="10">
                  <c:v>7298.6585860674631</c:v>
                </c:pt>
                <c:pt idx="11">
                  <c:v>7391.0176880044846</c:v>
                </c:pt>
                <c:pt idx="12">
                  <c:v>7505.9764964807355</c:v>
                </c:pt>
                <c:pt idx="13">
                  <c:v>7560.2084664055446</c:v>
                </c:pt>
                <c:pt idx="14">
                  <c:v>7535.6758929456946</c:v>
                </c:pt>
                <c:pt idx="15">
                  <c:v>7514.2789150973094</c:v>
                </c:pt>
                <c:pt idx="16">
                  <c:v>7496.8372717733128</c:v>
                </c:pt>
                <c:pt idx="17">
                  <c:v>7531.7125363235755</c:v>
                </c:pt>
                <c:pt idx="18">
                  <c:v>7461.4559403849544</c:v>
                </c:pt>
                <c:pt idx="19">
                  <c:v>7399.0288818674717</c:v>
                </c:pt>
                <c:pt idx="20">
                  <c:v>7340.6705822723325</c:v>
                </c:pt>
                <c:pt idx="21">
                  <c:v>7314.5665156456826</c:v>
                </c:pt>
                <c:pt idx="22">
                  <c:v>7317.1821103344482</c:v>
                </c:pt>
                <c:pt idx="23">
                  <c:v>7241.360826401652</c:v>
                </c:pt>
                <c:pt idx="24">
                  <c:v>7233.8817103107722</c:v>
                </c:pt>
                <c:pt idx="25">
                  <c:v>7194.0549916048558</c:v>
                </c:pt>
                <c:pt idx="26">
                  <c:v>7083.0675166349738</c:v>
                </c:pt>
                <c:pt idx="27">
                  <c:v>7067.1378463053043</c:v>
                </c:pt>
                <c:pt idx="28">
                  <c:v>7097.4435659615856</c:v>
                </c:pt>
                <c:pt idx="29">
                  <c:v>7160.8794239463168</c:v>
                </c:pt>
                <c:pt idx="30">
                  <c:v>7204.6316053118335</c:v>
                </c:pt>
                <c:pt idx="31">
                  <c:v>7214.6952939451803</c:v>
                </c:pt>
                <c:pt idx="32">
                  <c:v>7261.4833666655595</c:v>
                </c:pt>
                <c:pt idx="33">
                  <c:v>7314.0293504248884</c:v>
                </c:pt>
                <c:pt idx="34">
                  <c:v>7298.3874957882963</c:v>
                </c:pt>
                <c:pt idx="35">
                  <c:v>7355.5377297364766</c:v>
                </c:pt>
                <c:pt idx="36">
                  <c:v>7244.2391002022277</c:v>
                </c:pt>
                <c:pt idx="37">
                  <c:v>7211.6526643636689</c:v>
                </c:pt>
                <c:pt idx="38">
                  <c:v>7193.2249867780947</c:v>
                </c:pt>
                <c:pt idx="39">
                  <c:v>7198.1555164488391</c:v>
                </c:pt>
                <c:pt idx="40">
                  <c:v>7176.8121859292833</c:v>
                </c:pt>
                <c:pt idx="41">
                  <c:v>7186.3752084490861</c:v>
                </c:pt>
                <c:pt idx="42">
                  <c:v>7177.5806648631769</c:v>
                </c:pt>
                <c:pt idx="43">
                  <c:v>7238.7079348761763</c:v>
                </c:pt>
                <c:pt idx="44">
                  <c:v>7328.4962634872982</c:v>
                </c:pt>
                <c:pt idx="45">
                  <c:v>7337.7545101426058</c:v>
                </c:pt>
                <c:pt idx="46">
                  <c:v>7395.4227493452636</c:v>
                </c:pt>
                <c:pt idx="47">
                  <c:v>7395.1351637608686</c:v>
                </c:pt>
                <c:pt idx="48">
                  <c:v>7409.4135074771693</c:v>
                </c:pt>
                <c:pt idx="49">
                  <c:v>7391.9648825726608</c:v>
                </c:pt>
                <c:pt idx="50">
                  <c:v>7413.3274343602907</c:v>
                </c:pt>
                <c:pt idx="51">
                  <c:v>7379.0257199643247</c:v>
                </c:pt>
                <c:pt idx="52">
                  <c:v>7360.41904396059</c:v>
                </c:pt>
                <c:pt idx="53">
                  <c:v>7232.7422474237956</c:v>
                </c:pt>
                <c:pt idx="54">
                  <c:v>7200.7214429855139</c:v>
                </c:pt>
                <c:pt idx="55">
                  <c:v>7299.7788191411046</c:v>
                </c:pt>
                <c:pt idx="56">
                  <c:v>7270.9976347923657</c:v>
                </c:pt>
                <c:pt idx="57">
                  <c:v>7202.3102019244816</c:v>
                </c:pt>
                <c:pt idx="58">
                  <c:v>7245.1047888096191</c:v>
                </c:pt>
                <c:pt idx="59">
                  <c:v>7218.4830956879241</c:v>
                </c:pt>
                <c:pt idx="60">
                  <c:v>7262.9779228946163</c:v>
                </c:pt>
                <c:pt idx="61">
                  <c:v>7325.8430022596967</c:v>
                </c:pt>
                <c:pt idx="62">
                  <c:v>7184.6076601720415</c:v>
                </c:pt>
                <c:pt idx="63">
                  <c:v>7146.2920148798348</c:v>
                </c:pt>
                <c:pt idx="64">
                  <c:v>7189.4303472123529</c:v>
                </c:pt>
                <c:pt idx="65">
                  <c:v>7106.7141849847521</c:v>
                </c:pt>
                <c:pt idx="66">
                  <c:v>7014.5508539518569</c:v>
                </c:pt>
                <c:pt idx="67">
                  <c:v>6982.1880613772</c:v>
                </c:pt>
                <c:pt idx="68">
                  <c:v>6993.3614913288893</c:v>
                </c:pt>
                <c:pt idx="69">
                  <c:v>7004.054664276161</c:v>
                </c:pt>
                <c:pt idx="70">
                  <c:v>6959.3828916043867</c:v>
                </c:pt>
                <c:pt idx="71">
                  <c:v>6897.7189525379463</c:v>
                </c:pt>
                <c:pt idx="72">
                  <c:v>6907.5974923609547</c:v>
                </c:pt>
                <c:pt idx="73">
                  <c:v>7023.5732921968865</c:v>
                </c:pt>
                <c:pt idx="74">
                  <c:v>7011.9036827800855</c:v>
                </c:pt>
                <c:pt idx="75">
                  <c:v>6916.1200507446183</c:v>
                </c:pt>
                <c:pt idx="76">
                  <c:v>6869.7144698390384</c:v>
                </c:pt>
                <c:pt idx="77">
                  <c:v>6954.7341514825739</c:v>
                </c:pt>
                <c:pt idx="78">
                  <c:v>6944.7073482204751</c:v>
                </c:pt>
                <c:pt idx="79">
                  <c:v>6910.3066252988747</c:v>
                </c:pt>
                <c:pt idx="80">
                  <c:v>6857.973283722672</c:v>
                </c:pt>
                <c:pt idx="81">
                  <c:v>6839.39181088839</c:v>
                </c:pt>
                <c:pt idx="82">
                  <c:v>6927.0490215191767</c:v>
                </c:pt>
                <c:pt idx="83">
                  <c:v>6915.9084552386112</c:v>
                </c:pt>
                <c:pt idx="84">
                  <c:v>6761.7122388365733</c:v>
                </c:pt>
                <c:pt idx="85">
                  <c:v>6724.3074173806581</c:v>
                </c:pt>
                <c:pt idx="86">
                  <c:v>6747.4265445145957</c:v>
                </c:pt>
                <c:pt idx="87">
                  <c:v>6713.8477508511396</c:v>
                </c:pt>
                <c:pt idx="88">
                  <c:v>6762.3092785707313</c:v>
                </c:pt>
                <c:pt idx="89">
                  <c:v>6673.6543335157849</c:v>
                </c:pt>
                <c:pt idx="90">
                  <c:v>6736.1125478015001</c:v>
                </c:pt>
                <c:pt idx="91">
                  <c:v>6795.2210433195496</c:v>
                </c:pt>
                <c:pt idx="92">
                  <c:v>6855.1050023046037</c:v>
                </c:pt>
                <c:pt idx="93">
                  <c:v>6848.5136230533117</c:v>
                </c:pt>
                <c:pt idx="94">
                  <c:v>6946.3836117602559</c:v>
                </c:pt>
                <c:pt idx="95">
                  <c:v>6949.5228686726996</c:v>
                </c:pt>
                <c:pt idx="96">
                  <c:v>6943.8617849288576</c:v>
                </c:pt>
                <c:pt idx="97">
                  <c:v>6874.232320643142</c:v>
                </c:pt>
                <c:pt idx="98">
                  <c:v>6856.5343161345018</c:v>
                </c:pt>
                <c:pt idx="99">
                  <c:v>6797.7285338215761</c:v>
                </c:pt>
                <c:pt idx="100">
                  <c:v>6747.1987209172221</c:v>
                </c:pt>
                <c:pt idx="101">
                  <c:v>6761.1885285779153</c:v>
                </c:pt>
                <c:pt idx="102">
                  <c:v>6684.0220217892493</c:v>
                </c:pt>
                <c:pt idx="103">
                  <c:v>6717.6334814729416</c:v>
                </c:pt>
                <c:pt idx="104">
                  <c:v>6681.0139378221484</c:v>
                </c:pt>
                <c:pt idx="105">
                  <c:v>6764.5772953685564</c:v>
                </c:pt>
                <c:pt idx="106">
                  <c:v>6782.4486454470489</c:v>
                </c:pt>
                <c:pt idx="107">
                  <c:v>6898.8645340697049</c:v>
                </c:pt>
                <c:pt idx="108">
                  <c:v>6736.6353943125359</c:v>
                </c:pt>
                <c:pt idx="109">
                  <c:v>6754.0220696592796</c:v>
                </c:pt>
                <c:pt idx="110">
                  <c:v>6766.2325402802762</c:v>
                </c:pt>
                <c:pt idx="111">
                  <c:v>6744.5858779623823</c:v>
                </c:pt>
                <c:pt idx="112">
                  <c:v>6730.3434537199582</c:v>
                </c:pt>
                <c:pt idx="113">
                  <c:v>6766.2407260904456</c:v>
                </c:pt>
                <c:pt idx="114">
                  <c:v>6709.0879153753249</c:v>
                </c:pt>
                <c:pt idx="115">
                  <c:v>6852.0053954108171</c:v>
                </c:pt>
                <c:pt idx="116">
                  <c:v>6876.5949882573022</c:v>
                </c:pt>
                <c:pt idx="117">
                  <c:v>6911.2586314923738</c:v>
                </c:pt>
                <c:pt idx="118">
                  <c:v>7004.8977023678945</c:v>
                </c:pt>
                <c:pt idx="119">
                  <c:v>7009.8969458428646</c:v>
                </c:pt>
                <c:pt idx="120">
                  <c:v>7004.4944576736834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72-4E06-BC0B-20AA0178A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Data'!$AD$4</c:f>
              <c:strCache>
                <c:ptCount val="1"/>
                <c:pt idx="0">
                  <c:v>Average Mileage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Data'!$AD$5:$AD$125</c:f>
              <c:numCache>
                <c:formatCode>#,##0</c:formatCode>
                <c:ptCount val="121"/>
                <c:pt idx="0">
                  <c:v>9336.7346938775518</c:v>
                </c:pt>
                <c:pt idx="1">
                  <c:v>8247.2222222222226</c:v>
                </c:pt>
                <c:pt idx="2">
                  <c:v>8905</c:v>
                </c:pt>
                <c:pt idx="3">
                  <c:v>8681.6326530612241</c:v>
                </c:pt>
                <c:pt idx="4">
                  <c:v>9175</c:v>
                </c:pt>
                <c:pt idx="5">
                  <c:v>8634.1463414634145</c:v>
                </c:pt>
                <c:pt idx="6">
                  <c:v>9462.0370370370365</c:v>
                </c:pt>
                <c:pt idx="7">
                  <c:v>8607.1428571428569</c:v>
                </c:pt>
                <c:pt idx="8">
                  <c:v>8052.7090909090912</c:v>
                </c:pt>
                <c:pt idx="9">
                  <c:v>9011.9599999999991</c:v>
                </c:pt>
                <c:pt idx="10">
                  <c:v>8875</c:v>
                </c:pt>
                <c:pt idx="11">
                  <c:v>8904.1914893617013</c:v>
                </c:pt>
                <c:pt idx="12">
                  <c:v>8872.826086956522</c:v>
                </c:pt>
                <c:pt idx="13">
                  <c:v>9464.2857142857138</c:v>
                </c:pt>
                <c:pt idx="14">
                  <c:v>8759.6477272727279</c:v>
                </c:pt>
                <c:pt idx="15">
                  <c:v>8101.8518518518522</c:v>
                </c:pt>
                <c:pt idx="16">
                  <c:v>8909.0909090909099</c:v>
                </c:pt>
                <c:pt idx="17">
                  <c:v>9226.1904761904771</c:v>
                </c:pt>
                <c:pt idx="18">
                  <c:v>8266.6333333333332</c:v>
                </c:pt>
                <c:pt idx="19">
                  <c:v>8559.6153846153848</c:v>
                </c:pt>
                <c:pt idx="20">
                  <c:v>8289.4736842105267</c:v>
                </c:pt>
                <c:pt idx="21">
                  <c:v>9592.105263157895</c:v>
                </c:pt>
                <c:pt idx="22">
                  <c:v>9036.585365853658</c:v>
                </c:pt>
                <c:pt idx="23">
                  <c:v>8932.805970149253</c:v>
                </c:pt>
                <c:pt idx="24">
                  <c:v>8041.666666666667</c:v>
                </c:pt>
                <c:pt idx="25">
                  <c:v>8138.8703703703704</c:v>
                </c:pt>
                <c:pt idx="26">
                  <c:v>8351.8518518518522</c:v>
                </c:pt>
                <c:pt idx="27">
                  <c:v>9000</c:v>
                </c:pt>
                <c:pt idx="28">
                  <c:v>8854.1666666666661</c:v>
                </c:pt>
                <c:pt idx="29">
                  <c:v>8729.8387096774186</c:v>
                </c:pt>
                <c:pt idx="30">
                  <c:v>8531.4285714285706</c:v>
                </c:pt>
                <c:pt idx="31">
                  <c:v>8457.1428571428569</c:v>
                </c:pt>
                <c:pt idx="32">
                  <c:v>8187.5</c:v>
                </c:pt>
                <c:pt idx="33">
                  <c:v>9042.5531914893618</c:v>
                </c:pt>
                <c:pt idx="34">
                  <c:v>10343.700000000001</c:v>
                </c:pt>
                <c:pt idx="35">
                  <c:v>8600</c:v>
                </c:pt>
                <c:pt idx="36">
                  <c:v>8547.6190476190477</c:v>
                </c:pt>
                <c:pt idx="37">
                  <c:v>8840.4042553191484</c:v>
                </c:pt>
                <c:pt idx="38">
                  <c:v>8313.9534883720935</c:v>
                </c:pt>
                <c:pt idx="39">
                  <c:v>9036.363636363636</c:v>
                </c:pt>
                <c:pt idx="40">
                  <c:v>8355.2631578947367</c:v>
                </c:pt>
                <c:pt idx="41">
                  <c:v>8875</c:v>
                </c:pt>
                <c:pt idx="42">
                  <c:v>8633.3333333333339</c:v>
                </c:pt>
                <c:pt idx="43">
                  <c:v>9250</c:v>
                </c:pt>
                <c:pt idx="44">
                  <c:v>8839.2857142857138</c:v>
                </c:pt>
                <c:pt idx="45">
                  <c:v>8561.1111111111113</c:v>
                </c:pt>
                <c:pt idx="46">
                  <c:v>8421.6666666666661</c:v>
                </c:pt>
                <c:pt idx="47">
                  <c:v>8939.0243902439033</c:v>
                </c:pt>
                <c:pt idx="48">
                  <c:v>8467.1428571428569</c:v>
                </c:pt>
                <c:pt idx="49">
                  <c:v>8406.7796610169498</c:v>
                </c:pt>
                <c:pt idx="50">
                  <c:v>8946.9759036144587</c:v>
                </c:pt>
                <c:pt idx="51">
                  <c:v>9225.4901960784318</c:v>
                </c:pt>
                <c:pt idx="52">
                  <c:v>8988.636363636364</c:v>
                </c:pt>
                <c:pt idx="53">
                  <c:v>7947.5409836065573</c:v>
                </c:pt>
                <c:pt idx="54">
                  <c:v>8230.711538461539</c:v>
                </c:pt>
                <c:pt idx="55">
                  <c:v>9158.5365853658532</c:v>
                </c:pt>
                <c:pt idx="56">
                  <c:v>8718.181818181818</c:v>
                </c:pt>
                <c:pt idx="57">
                  <c:v>8262.78947368421</c:v>
                </c:pt>
                <c:pt idx="58">
                  <c:v>9059.5238095238092</c:v>
                </c:pt>
                <c:pt idx="59">
                  <c:v>9471.9189189189183</c:v>
                </c:pt>
                <c:pt idx="60">
                  <c:v>8276.119402985074</c:v>
                </c:pt>
                <c:pt idx="61">
                  <c:v>8454.5227272727279</c:v>
                </c:pt>
                <c:pt idx="62">
                  <c:v>8296.2962962962956</c:v>
                </c:pt>
                <c:pt idx="63">
                  <c:v>8702.6486486486483</c:v>
                </c:pt>
                <c:pt idx="64">
                  <c:v>8427.6595744680853</c:v>
                </c:pt>
                <c:pt idx="65">
                  <c:v>8160.9736842105267</c:v>
                </c:pt>
                <c:pt idx="66">
                  <c:v>8370.3333333333339</c:v>
                </c:pt>
                <c:pt idx="67">
                  <c:v>8851.1951219512193</c:v>
                </c:pt>
                <c:pt idx="68">
                  <c:v>9064.2678571428569</c:v>
                </c:pt>
                <c:pt idx="69">
                  <c:v>8942.2692307692305</c:v>
                </c:pt>
                <c:pt idx="70">
                  <c:v>8280.7017543859656</c:v>
                </c:pt>
                <c:pt idx="71">
                  <c:v>8487.7192982456145</c:v>
                </c:pt>
                <c:pt idx="72">
                  <c:v>8258.823529411764</c:v>
                </c:pt>
                <c:pt idx="73">
                  <c:v>8794.7368421052633</c:v>
                </c:pt>
                <c:pt idx="74">
                  <c:v>8057.6271186440681</c:v>
                </c:pt>
                <c:pt idx="75">
                  <c:v>8761.3513513513517</c:v>
                </c:pt>
                <c:pt idx="76">
                  <c:v>8611.1111111111113</c:v>
                </c:pt>
                <c:pt idx="77">
                  <c:v>8674</c:v>
                </c:pt>
                <c:pt idx="78">
                  <c:v>8648.4375</c:v>
                </c:pt>
                <c:pt idx="79">
                  <c:v>8608.3333333333339</c:v>
                </c:pt>
                <c:pt idx="80">
                  <c:v>8379.0909090909099</c:v>
                </c:pt>
                <c:pt idx="81">
                  <c:v>7850</c:v>
                </c:pt>
                <c:pt idx="82">
                  <c:v>9131.25</c:v>
                </c:pt>
                <c:pt idx="83">
                  <c:v>8700</c:v>
                </c:pt>
                <c:pt idx="84">
                  <c:v>7773.3157894736842</c:v>
                </c:pt>
                <c:pt idx="85">
                  <c:v>8127.1186440677966</c:v>
                </c:pt>
                <c:pt idx="86">
                  <c:v>8318.181818181818</c:v>
                </c:pt>
                <c:pt idx="87">
                  <c:v>8621.6216216216217</c:v>
                </c:pt>
                <c:pt idx="88">
                  <c:v>8959.1836734693879</c:v>
                </c:pt>
                <c:pt idx="89">
                  <c:v>8155.5555555555557</c:v>
                </c:pt>
                <c:pt idx="90">
                  <c:v>8210.5263157894733</c:v>
                </c:pt>
                <c:pt idx="91">
                  <c:v>8545.125</c:v>
                </c:pt>
                <c:pt idx="92">
                  <c:v>8022.704545454545</c:v>
                </c:pt>
                <c:pt idx="93">
                  <c:v>8489.4736842105267</c:v>
                </c:pt>
                <c:pt idx="94">
                  <c:v>8243.5897435897441</c:v>
                </c:pt>
                <c:pt idx="95">
                  <c:v>7515.090909090909</c:v>
                </c:pt>
                <c:pt idx="96">
                  <c:v>9124.864864864865</c:v>
                </c:pt>
                <c:pt idx="97">
                  <c:v>8612.8709677419356</c:v>
                </c:pt>
                <c:pt idx="98">
                  <c:v>8250</c:v>
                </c:pt>
                <c:pt idx="99">
                  <c:v>9332.0754716981137</c:v>
                </c:pt>
                <c:pt idx="100">
                  <c:v>9222.2222222222226</c:v>
                </c:pt>
                <c:pt idx="101">
                  <c:v>8086.95652173913</c:v>
                </c:pt>
                <c:pt idx="102">
                  <c:v>8458.3125</c:v>
                </c:pt>
                <c:pt idx="103">
                  <c:v>8656.2291666666661</c:v>
                </c:pt>
                <c:pt idx="104">
                  <c:v>8122.8571428571431</c:v>
                </c:pt>
                <c:pt idx="105">
                  <c:v>8512.1951219512193</c:v>
                </c:pt>
                <c:pt idx="106">
                  <c:v>8724.3589743589746</c:v>
                </c:pt>
                <c:pt idx="107">
                  <c:v>8257.1428571428569</c:v>
                </c:pt>
                <c:pt idx="108">
                  <c:v>8946.4285714285706</c:v>
                </c:pt>
                <c:pt idx="109">
                  <c:v>8977.2727272727279</c:v>
                </c:pt>
                <c:pt idx="110">
                  <c:v>8926.8292682926822</c:v>
                </c:pt>
                <c:pt idx="111">
                  <c:v>8326.6666666666661</c:v>
                </c:pt>
                <c:pt idx="112">
                  <c:v>7837.2093023255811</c:v>
                </c:pt>
                <c:pt idx="113">
                  <c:v>9266.6666666666661</c:v>
                </c:pt>
                <c:pt idx="114">
                  <c:v>8054.125</c:v>
                </c:pt>
                <c:pt idx="115">
                  <c:v>9175.8275862068967</c:v>
                </c:pt>
                <c:pt idx="116">
                  <c:v>8270.27027027027</c:v>
                </c:pt>
                <c:pt idx="117">
                  <c:v>9391.6666666666661</c:v>
                </c:pt>
                <c:pt idx="118">
                  <c:v>7687.5</c:v>
                </c:pt>
                <c:pt idx="119">
                  <c:v>8962.5</c:v>
                </c:pt>
                <c:pt idx="120">
                  <c:v>8534.0909090909099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1-4BAD-AA37-AD31697CDE64}"/>
            </c:ext>
          </c:extLst>
        </c:ser>
        <c:ser>
          <c:idx val="1"/>
          <c:order val="1"/>
          <c:tx>
            <c:strRef>
              <c:f>'Averages Graph Data'!$AE$4</c:f>
              <c:strCache>
                <c:ptCount val="1"/>
                <c:pt idx="0">
                  <c:v>Average Mileage - 7 Day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Data'!$AE$5:$AE$125</c:f>
              <c:numCache>
                <c:formatCode>#,##0</c:formatCode>
                <c:ptCount val="121"/>
                <c:pt idx="6">
                  <c:v>8920.2532782373492</c:v>
                </c:pt>
                <c:pt idx="7">
                  <c:v>8816.0258729895359</c:v>
                </c:pt>
                <c:pt idx="8">
                  <c:v>8788.2382828019454</c:v>
                </c:pt>
                <c:pt idx="9">
                  <c:v>8803.518282801946</c:v>
                </c:pt>
                <c:pt idx="10">
                  <c:v>8831.1421895074855</c:v>
                </c:pt>
                <c:pt idx="11">
                  <c:v>8792.4552594162997</c:v>
                </c:pt>
                <c:pt idx="12">
                  <c:v>8826.552365915315</c:v>
                </c:pt>
                <c:pt idx="13">
                  <c:v>8826.8736055222689</c:v>
                </c:pt>
                <c:pt idx="14">
                  <c:v>8848.6600155408214</c:v>
                </c:pt>
                <c:pt idx="15">
                  <c:v>8855.6804099612164</c:v>
                </c:pt>
                <c:pt idx="16">
                  <c:v>8840.9848255456327</c:v>
                </c:pt>
                <c:pt idx="17">
                  <c:v>8891.1548935728442</c:v>
                </c:pt>
                <c:pt idx="18">
                  <c:v>8800.0751569973636</c:v>
                </c:pt>
                <c:pt idx="19">
                  <c:v>8755.3307709486289</c:v>
                </c:pt>
                <c:pt idx="20">
                  <c:v>8587.5004809378879</c:v>
                </c:pt>
                <c:pt idx="21">
                  <c:v>8706.4229860643391</c:v>
                </c:pt>
                <c:pt idx="22">
                  <c:v>8839.9563452074544</c:v>
                </c:pt>
                <c:pt idx="23">
                  <c:v>8843.344211072932</c:v>
                </c:pt>
                <c:pt idx="24">
                  <c:v>8674.1265239981021</c:v>
                </c:pt>
                <c:pt idx="25">
                  <c:v>8655.8746721462503</c:v>
                </c:pt>
                <c:pt idx="26">
                  <c:v>8626.1941674657464</c:v>
                </c:pt>
                <c:pt idx="27">
                  <c:v>8727.6979268642426</c:v>
                </c:pt>
                <c:pt idx="28">
                  <c:v>8622.2781273654946</c:v>
                </c:pt>
                <c:pt idx="29">
                  <c:v>8578.4571764831744</c:v>
                </c:pt>
                <c:pt idx="30">
                  <c:v>8521.1175480945058</c:v>
                </c:pt>
                <c:pt idx="31">
                  <c:v>8580.4712895911052</c:v>
                </c:pt>
                <c:pt idx="32">
                  <c:v>8587.4183795381941</c:v>
                </c:pt>
                <c:pt idx="33">
                  <c:v>8686.0899994864103</c:v>
                </c:pt>
                <c:pt idx="34">
                  <c:v>8878.047142343552</c:v>
                </c:pt>
                <c:pt idx="35">
                  <c:v>8841.737618534029</c:v>
                </c:pt>
                <c:pt idx="36">
                  <c:v>8815.7062382399763</c:v>
                </c:pt>
                <c:pt idx="37">
                  <c:v>8859.8456216529157</c:v>
                </c:pt>
                <c:pt idx="38">
                  <c:v>8839.3899975428067</c:v>
                </c:pt>
                <c:pt idx="39">
                  <c:v>8960.6562313090399</c:v>
                </c:pt>
                <c:pt idx="40">
                  <c:v>8862.4719407955236</c:v>
                </c:pt>
                <c:pt idx="41">
                  <c:v>8652.6576550812351</c:v>
                </c:pt>
                <c:pt idx="42">
                  <c:v>8657.4195598431434</c:v>
                </c:pt>
                <c:pt idx="43">
                  <c:v>8757.7596958975646</c:v>
                </c:pt>
                <c:pt idx="44">
                  <c:v>8757.5999043213615</c:v>
                </c:pt>
                <c:pt idx="45">
                  <c:v>8792.9081361412191</c:v>
                </c:pt>
                <c:pt idx="46">
                  <c:v>8705.0942833273657</c:v>
                </c:pt>
                <c:pt idx="47">
                  <c:v>8788.4887450915321</c:v>
                </c:pt>
                <c:pt idx="48">
                  <c:v>8730.2234389690839</c:v>
                </c:pt>
                <c:pt idx="49">
                  <c:v>8697.8586286381724</c:v>
                </c:pt>
                <c:pt idx="50">
                  <c:v>8654.5694720116662</c:v>
                </c:pt>
                <c:pt idx="51">
                  <c:v>8709.7415408391989</c:v>
                </c:pt>
                <c:pt idx="52">
                  <c:v>8770.8165769142324</c:v>
                </c:pt>
                <c:pt idx="53">
                  <c:v>8703.0843364770753</c:v>
                </c:pt>
                <c:pt idx="54">
                  <c:v>8601.8967862224526</c:v>
                </c:pt>
                <c:pt idx="55">
                  <c:v>8700.6673188257355</c:v>
                </c:pt>
                <c:pt idx="56">
                  <c:v>8745.1533412778608</c:v>
                </c:pt>
                <c:pt idx="57">
                  <c:v>8647.4124227163957</c:v>
                </c:pt>
                <c:pt idx="58">
                  <c:v>8623.7029389228774</c:v>
                </c:pt>
                <c:pt idx="59">
                  <c:v>8692.7433039632433</c:v>
                </c:pt>
                <c:pt idx="60">
                  <c:v>8739.683078160173</c:v>
                </c:pt>
                <c:pt idx="61">
                  <c:v>8771.656105133201</c:v>
                </c:pt>
                <c:pt idx="62">
                  <c:v>8648.4789209804094</c:v>
                </c:pt>
                <c:pt idx="63">
                  <c:v>8646.2598967613831</c:v>
                </c:pt>
                <c:pt idx="64">
                  <c:v>8669.8127683019375</c:v>
                </c:pt>
                <c:pt idx="65">
                  <c:v>8541.4484646857545</c:v>
                </c:pt>
                <c:pt idx="66">
                  <c:v>8384.0790953163851</c:v>
                </c:pt>
                <c:pt idx="67">
                  <c:v>8466.2327694544056</c:v>
                </c:pt>
                <c:pt idx="68">
                  <c:v>8553.33921657871</c:v>
                </c:pt>
                <c:pt idx="69">
                  <c:v>8645.6210643605573</c:v>
                </c:pt>
                <c:pt idx="70">
                  <c:v>8585.3429366087457</c:v>
                </c:pt>
                <c:pt idx="71">
                  <c:v>8593.9228971483935</c:v>
                </c:pt>
                <c:pt idx="72">
                  <c:v>8607.9014464628563</c:v>
                </c:pt>
                <c:pt idx="73">
                  <c:v>8668.5305191445605</c:v>
                </c:pt>
                <c:pt idx="74">
                  <c:v>8555.1636615292518</c:v>
                </c:pt>
                <c:pt idx="75">
                  <c:v>8511.889874987608</c:v>
                </c:pt>
                <c:pt idx="76">
                  <c:v>8464.581572179306</c:v>
                </c:pt>
                <c:pt idx="77">
                  <c:v>8520.767035838453</c:v>
                </c:pt>
                <c:pt idx="78">
                  <c:v>8543.7267789462221</c:v>
                </c:pt>
                <c:pt idx="79">
                  <c:v>8593.6567509350189</c:v>
                </c:pt>
                <c:pt idx="80">
                  <c:v>8534.2787605043959</c:v>
                </c:pt>
                <c:pt idx="81">
                  <c:v>8504.6177435552436</c:v>
                </c:pt>
                <c:pt idx="82">
                  <c:v>8557.4604076479081</c:v>
                </c:pt>
                <c:pt idx="83">
                  <c:v>8570.1588203463216</c:v>
                </c:pt>
                <c:pt idx="84">
                  <c:v>8441.4896474139914</c:v>
                </c:pt>
                <c:pt idx="85">
                  <c:v>8367.0155251379601</c:v>
                </c:pt>
                <c:pt idx="86">
                  <c:v>8325.5653086877446</c:v>
                </c:pt>
                <c:pt idx="87">
                  <c:v>8360.2125533349881</c:v>
                </c:pt>
                <c:pt idx="88">
                  <c:v>8518.6673638306147</c:v>
                </c:pt>
                <c:pt idx="89">
                  <c:v>8379.2824431956942</c:v>
                </c:pt>
                <c:pt idx="90">
                  <c:v>8309.3576311656198</c:v>
                </c:pt>
                <c:pt idx="91">
                  <c:v>8419.6160898122362</c:v>
                </c:pt>
                <c:pt idx="92">
                  <c:v>8404.6997900103433</c:v>
                </c:pt>
                <c:pt idx="93">
                  <c:v>8429.1700565858719</c:v>
                </c:pt>
                <c:pt idx="94">
                  <c:v>8375.1655025813197</c:v>
                </c:pt>
                <c:pt idx="95">
                  <c:v>8168.8665362415359</c:v>
                </c:pt>
                <c:pt idx="96">
                  <c:v>8307.3392947142947</c:v>
                </c:pt>
                <c:pt idx="97">
                  <c:v>8364.8171021360758</c:v>
                </c:pt>
                <c:pt idx="98">
                  <c:v>8322.6563878503603</c:v>
                </c:pt>
                <c:pt idx="99">
                  <c:v>8509.7093773137276</c:v>
                </c:pt>
                <c:pt idx="100">
                  <c:v>8614.3877398868262</c:v>
                </c:pt>
                <c:pt idx="101">
                  <c:v>8592.0115653367375</c:v>
                </c:pt>
                <c:pt idx="102">
                  <c:v>8726.7575068951792</c:v>
                </c:pt>
                <c:pt idx="103">
                  <c:v>8659.8095500097243</c:v>
                </c:pt>
                <c:pt idx="104">
                  <c:v>8589.8075750261814</c:v>
                </c:pt>
                <c:pt idx="105">
                  <c:v>8627.264021019213</c:v>
                </c:pt>
                <c:pt idx="106">
                  <c:v>8540.4473785421942</c:v>
                </c:pt>
                <c:pt idx="107">
                  <c:v>8402.5788978165692</c:v>
                </c:pt>
                <c:pt idx="108">
                  <c:v>8525.3606192007755</c:v>
                </c:pt>
                <c:pt idx="109">
                  <c:v>8599.4977945254523</c:v>
                </c:pt>
                <c:pt idx="110">
                  <c:v>8638.1549519005966</c:v>
                </c:pt>
                <c:pt idx="111">
                  <c:v>8667.2705981591007</c:v>
                </c:pt>
                <c:pt idx="112">
                  <c:v>8570.8440524982943</c:v>
                </c:pt>
                <c:pt idx="113">
                  <c:v>8648.3165799708204</c:v>
                </c:pt>
                <c:pt idx="114">
                  <c:v>8619.3140289504136</c:v>
                </c:pt>
                <c:pt idx="115">
                  <c:v>8652.0853167758887</c:v>
                </c:pt>
                <c:pt idx="116">
                  <c:v>8551.0849657755371</c:v>
                </c:pt>
                <c:pt idx="117">
                  <c:v>8617.4903084003927</c:v>
                </c:pt>
                <c:pt idx="118">
                  <c:v>8526.1807845908679</c:v>
                </c:pt>
                <c:pt idx="119">
                  <c:v>8686.9365985443565</c:v>
                </c:pt>
                <c:pt idx="120">
                  <c:v>8582.282918890678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C1-4BAD-AA37-AD31697CD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9300"/>
          <c:min val="7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Data'!$AF$4</c:f>
              <c:strCache>
                <c:ptCount val="1"/>
                <c:pt idx="0">
                  <c:v>Average Mileage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Data'!$AF$5:$AF$125</c:f>
              <c:numCache>
                <c:formatCode>#,##0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D0-4EF5-BCB2-DEF33DE3D7DB}"/>
            </c:ext>
          </c:extLst>
        </c:ser>
        <c:ser>
          <c:idx val="1"/>
          <c:order val="1"/>
          <c:tx>
            <c:strRef>
              <c:f>'Averages Graph Data'!$AG$4</c:f>
              <c:strCache>
                <c:ptCount val="1"/>
                <c:pt idx="0">
                  <c:v>Average Mileage - 7 Day Avg (Short-Term)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Data'!$AG$5:$AG$125</c:f>
              <c:numCache>
                <c:formatCode>#,##0</c:formatCode>
                <c:ptCount val="121"/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D0-4EF5-BCB2-DEF33DE3D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Data'!$AX$4</c:f>
              <c:strCache>
                <c:ptCount val="1"/>
                <c:pt idx="0">
                  <c:v>Average Vehicle Value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Data'!$AX$5:$AX$125</c:f>
              <c:numCache>
                <c:formatCode>#,##0</c:formatCode>
                <c:ptCount val="121"/>
                <c:pt idx="0">
                  <c:v>4678.3841017146269</c:v>
                </c:pt>
                <c:pt idx="1">
                  <c:v>4940.5836373871498</c:v>
                </c:pt>
                <c:pt idx="2">
                  <c:v>5632.5689478458762</c:v>
                </c:pt>
                <c:pt idx="3">
                  <c:v>4867.5652213963831</c:v>
                </c:pt>
                <c:pt idx="4">
                  <c:v>4495.7645047102451</c:v>
                </c:pt>
                <c:pt idx="5">
                  <c:v>4558.8083123576007</c:v>
                </c:pt>
                <c:pt idx="6">
                  <c:v>4852.9914079968794</c:v>
                </c:pt>
                <c:pt idx="7">
                  <c:v>4890.543616633533</c:v>
                </c:pt>
                <c:pt idx="8">
                  <c:v>5048.3212251685927</c:v>
                </c:pt>
                <c:pt idx="9">
                  <c:v>5161.8752816719907</c:v>
                </c:pt>
                <c:pt idx="10">
                  <c:v>4419.6742860247396</c:v>
                </c:pt>
                <c:pt idx="11">
                  <c:v>4990.9008941062848</c:v>
                </c:pt>
                <c:pt idx="12">
                  <c:v>4797.6870742231749</c:v>
                </c:pt>
                <c:pt idx="13">
                  <c:v>5483.7248976809906</c:v>
                </c:pt>
                <c:pt idx="14">
                  <c:v>5167.1968569277196</c:v>
                </c:pt>
                <c:pt idx="15">
                  <c:v>4476.2923761266029</c:v>
                </c:pt>
                <c:pt idx="16">
                  <c:v>4775.4112736936113</c:v>
                </c:pt>
                <c:pt idx="17">
                  <c:v>5811.003519964569</c:v>
                </c:pt>
                <c:pt idx="18">
                  <c:v>5598.7530780578054</c:v>
                </c:pt>
                <c:pt idx="19">
                  <c:v>4436.5443794723597</c:v>
                </c:pt>
                <c:pt idx="20">
                  <c:v>5706.1247058911358</c:v>
                </c:pt>
                <c:pt idx="21">
                  <c:v>5005.7248242469777</c:v>
                </c:pt>
                <c:pt idx="22">
                  <c:v>5546.9132303281476</c:v>
                </c:pt>
                <c:pt idx="23">
                  <c:v>4697.9243205340927</c:v>
                </c:pt>
                <c:pt idx="24">
                  <c:v>4549.4244528118534</c:v>
                </c:pt>
                <c:pt idx="25">
                  <c:v>4809.4218456549806</c:v>
                </c:pt>
                <c:pt idx="26">
                  <c:v>4909.6772284275939</c:v>
                </c:pt>
                <c:pt idx="27">
                  <c:v>4441.8574396671511</c:v>
                </c:pt>
                <c:pt idx="28">
                  <c:v>4561.6022598845766</c:v>
                </c:pt>
                <c:pt idx="29">
                  <c:v>4892.1036523503208</c:v>
                </c:pt>
                <c:pt idx="30">
                  <c:v>4654.8896815659828</c:v>
                </c:pt>
                <c:pt idx="31">
                  <c:v>5641.5465256427642</c:v>
                </c:pt>
                <c:pt idx="32">
                  <c:v>5914.2345649424096</c:v>
                </c:pt>
                <c:pt idx="33">
                  <c:v>4931.2124727570281</c:v>
                </c:pt>
                <c:pt idx="34">
                  <c:v>5306.9684430836114</c:v>
                </c:pt>
                <c:pt idx="35">
                  <c:v>3963.458502318058</c:v>
                </c:pt>
                <c:pt idx="36">
                  <c:v>5527.3387369190705</c:v>
                </c:pt>
                <c:pt idx="37">
                  <c:v>5791.9850907285108</c:v>
                </c:pt>
                <c:pt idx="38">
                  <c:v>4791.6345621736191</c:v>
                </c:pt>
                <c:pt idx="39">
                  <c:v>5176.1192993356417</c:v>
                </c:pt>
                <c:pt idx="40">
                  <c:v>5076.7766540246384</c:v>
                </c:pt>
                <c:pt idx="41">
                  <c:v>5332.8013512218722</c:v>
                </c:pt>
                <c:pt idx="42">
                  <c:v>4432.7952596298237</c:v>
                </c:pt>
                <c:pt idx="43">
                  <c:v>4756.3865405288943</c:v>
                </c:pt>
                <c:pt idx="44">
                  <c:v>5569.1555448824638</c:v>
                </c:pt>
                <c:pt idx="45">
                  <c:v>5141.5309475668482</c:v>
                </c:pt>
                <c:pt idx="46">
                  <c:v>4045.6165654375368</c:v>
                </c:pt>
                <c:pt idx="47">
                  <c:v>3845.8111839250314</c:v>
                </c:pt>
                <c:pt idx="48">
                  <c:v>4600.7453273182864</c:v>
                </c:pt>
                <c:pt idx="49">
                  <c:v>4651.0496154353923</c:v>
                </c:pt>
                <c:pt idx="50">
                  <c:v>4718.7201397887029</c:v>
                </c:pt>
                <c:pt idx="51">
                  <c:v>5207.1744033738732</c:v>
                </c:pt>
                <c:pt idx="52">
                  <c:v>4517.4886334398825</c:v>
                </c:pt>
                <c:pt idx="53">
                  <c:v>5093.1252441673614</c:v>
                </c:pt>
                <c:pt idx="54">
                  <c:v>4358.6031859934219</c:v>
                </c:pt>
                <c:pt idx="55">
                  <c:v>5100.7596084213092</c:v>
                </c:pt>
                <c:pt idx="56">
                  <c:v>4098.1574606407949</c:v>
                </c:pt>
                <c:pt idx="57">
                  <c:v>5014.9233078838452</c:v>
                </c:pt>
                <c:pt idx="58">
                  <c:v>4534.3498947647004</c:v>
                </c:pt>
                <c:pt idx="59">
                  <c:v>5919.3049631731446</c:v>
                </c:pt>
                <c:pt idx="60">
                  <c:v>4632.0860029889282</c:v>
                </c:pt>
                <c:pt idx="61">
                  <c:v>4737.6590820068432</c:v>
                </c:pt>
                <c:pt idx="62">
                  <c:v>5485.432893805877</c:v>
                </c:pt>
                <c:pt idx="63">
                  <c:v>6071.5850069004582</c:v>
                </c:pt>
                <c:pt idx="64">
                  <c:v>5247.7686149142964</c:v>
                </c:pt>
                <c:pt idx="65">
                  <c:v>5155.6555157358998</c:v>
                </c:pt>
                <c:pt idx="66">
                  <c:v>4700.0417342383907</c:v>
                </c:pt>
                <c:pt idx="67">
                  <c:v>5095.0133091780463</c:v>
                </c:pt>
                <c:pt idx="68">
                  <c:v>5682.8419473698714</c:v>
                </c:pt>
                <c:pt idx="69">
                  <c:v>6107.3408762236222</c:v>
                </c:pt>
                <c:pt idx="70">
                  <c:v>5624.5056773562137</c:v>
                </c:pt>
                <c:pt idx="71">
                  <c:v>4691.3602242281404</c:v>
                </c:pt>
                <c:pt idx="72">
                  <c:v>4807.9326687085777</c:v>
                </c:pt>
                <c:pt idx="73">
                  <c:v>4895.350189164692</c:v>
                </c:pt>
                <c:pt idx="74">
                  <c:v>5246.6943656769454</c:v>
                </c:pt>
                <c:pt idx="75">
                  <c:v>4903.2435253213234</c:v>
                </c:pt>
                <c:pt idx="76">
                  <c:v>5484.9163377139494</c:v>
                </c:pt>
                <c:pt idx="77">
                  <c:v>5273.5914378962352</c:v>
                </c:pt>
                <c:pt idx="78">
                  <c:v>5138.6391250825045</c:v>
                </c:pt>
                <c:pt idx="79">
                  <c:v>6048.4663978294375</c:v>
                </c:pt>
                <c:pt idx="80">
                  <c:v>5417.5365658180899</c:v>
                </c:pt>
                <c:pt idx="81">
                  <c:v>5557.397840232562</c:v>
                </c:pt>
                <c:pt idx="82">
                  <c:v>4509.3588890133087</c:v>
                </c:pt>
                <c:pt idx="83">
                  <c:v>5997.4110816842367</c:v>
                </c:pt>
                <c:pt idx="84">
                  <c:v>3912.5883872527152</c:v>
                </c:pt>
                <c:pt idx="85">
                  <c:v>4585.7845832506991</c:v>
                </c:pt>
                <c:pt idx="86">
                  <c:v>6457.0257833016603</c:v>
                </c:pt>
                <c:pt idx="87">
                  <c:v>4791.7928230709267</c:v>
                </c:pt>
                <c:pt idx="88">
                  <c:v>4538.1620095683738</c:v>
                </c:pt>
                <c:pt idx="89">
                  <c:v>5275.8748586306847</c:v>
                </c:pt>
                <c:pt idx="90">
                  <c:v>5447.3009096684127</c:v>
                </c:pt>
                <c:pt idx="91">
                  <c:v>5745.0425665242346</c:v>
                </c:pt>
                <c:pt idx="92">
                  <c:v>4862.5327761482067</c:v>
                </c:pt>
                <c:pt idx="93">
                  <c:v>4811.1020461803382</c:v>
                </c:pt>
                <c:pt idx="94">
                  <c:v>4147.775255442285</c:v>
                </c:pt>
                <c:pt idx="95">
                  <c:v>4223.6243200848503</c:v>
                </c:pt>
                <c:pt idx="96">
                  <c:v>4880.0459625389703</c:v>
                </c:pt>
                <c:pt idx="97">
                  <c:v>5758.1943592860298</c:v>
                </c:pt>
                <c:pt idx="98">
                  <c:v>5929.3422228738018</c:v>
                </c:pt>
                <c:pt idx="99">
                  <c:v>6326.1878526783439</c:v>
                </c:pt>
                <c:pt idx="100">
                  <c:v>4345.2613086413139</c:v>
                </c:pt>
                <c:pt idx="101">
                  <c:v>4520.9921268819362</c:v>
                </c:pt>
                <c:pt idx="102">
                  <c:v>4279.0811529519897</c:v>
                </c:pt>
                <c:pt idx="103">
                  <c:v>4454.3903537906672</c:v>
                </c:pt>
                <c:pt idx="104">
                  <c:v>4823.1228687146877</c:v>
                </c:pt>
                <c:pt idx="105">
                  <c:v>4358.7343644116336</c:v>
                </c:pt>
                <c:pt idx="106">
                  <c:v>5414.0729093068421</c:v>
                </c:pt>
                <c:pt idx="107">
                  <c:v>4768.0100454606418</c:v>
                </c:pt>
                <c:pt idx="108">
                  <c:v>6056.9341170189473</c:v>
                </c:pt>
                <c:pt idx="109">
                  <c:v>5237.6080451464659</c:v>
                </c:pt>
                <c:pt idx="110">
                  <c:v>4308.2184752924231</c:v>
                </c:pt>
                <c:pt idx="111">
                  <c:v>4564.1283730945752</c:v>
                </c:pt>
                <c:pt idx="112">
                  <c:v>5080.4747988045165</c:v>
                </c:pt>
                <c:pt idx="113">
                  <c:v>5278.0995423143077</c:v>
                </c:pt>
                <c:pt idx="114">
                  <c:v>4790.4209763817416</c:v>
                </c:pt>
                <c:pt idx="115">
                  <c:v>4181.4952402304716</c:v>
                </c:pt>
                <c:pt idx="116">
                  <c:v>4526.4637306001569</c:v>
                </c:pt>
                <c:pt idx="117">
                  <c:v>5170.8687058382302</c:v>
                </c:pt>
                <c:pt idx="118">
                  <c:v>5740.7791266766535</c:v>
                </c:pt>
                <c:pt idx="119">
                  <c:v>5220.5139437883854</c:v>
                </c:pt>
                <c:pt idx="120">
                  <c:v>5026.2622377686166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5-40C6-9504-71B61ED36975}"/>
            </c:ext>
          </c:extLst>
        </c:ser>
        <c:ser>
          <c:idx val="1"/>
          <c:order val="1"/>
          <c:tx>
            <c:strRef>
              <c:f>'Averages Graph Data'!$AY$4</c:f>
              <c:strCache>
                <c:ptCount val="1"/>
                <c:pt idx="0">
                  <c:v>Average Vehicle Value - 7 Day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Data'!$AY$5:$AY$125</c:f>
              <c:numCache>
                <c:formatCode>#,##0</c:formatCode>
                <c:ptCount val="121"/>
                <c:pt idx="6">
                  <c:v>4860.9523047726807</c:v>
                </c:pt>
                <c:pt idx="7">
                  <c:v>4891.2608069039534</c:v>
                </c:pt>
                <c:pt idx="8">
                  <c:v>4906.6518908727303</c:v>
                </c:pt>
                <c:pt idx="9">
                  <c:v>4839.4099385621748</c:v>
                </c:pt>
                <c:pt idx="10">
                  <c:v>4775.4255192233686</c:v>
                </c:pt>
                <c:pt idx="11">
                  <c:v>4846.1592891370883</c:v>
                </c:pt>
                <c:pt idx="12">
                  <c:v>4880.2848265464563</c:v>
                </c:pt>
                <c:pt idx="13">
                  <c:v>4970.3896107870441</c:v>
                </c:pt>
                <c:pt idx="14">
                  <c:v>5009.9115022576425</c:v>
                </c:pt>
                <c:pt idx="15">
                  <c:v>4928.1930952516432</c:v>
                </c:pt>
                <c:pt idx="16">
                  <c:v>4872.9839512547323</c:v>
                </c:pt>
                <c:pt idx="17">
                  <c:v>5071.745270388993</c:v>
                </c:pt>
                <c:pt idx="18">
                  <c:v>5158.5812966677822</c:v>
                </c:pt>
                <c:pt idx="19">
                  <c:v>5106.9894831319516</c:v>
                </c:pt>
                <c:pt idx="20">
                  <c:v>5138.7608843048283</c:v>
                </c:pt>
                <c:pt idx="21">
                  <c:v>5115.6934510647234</c:v>
                </c:pt>
                <c:pt idx="22">
                  <c:v>5268.6392873792292</c:v>
                </c:pt>
                <c:pt idx="23">
                  <c:v>5257.5697226421553</c:v>
                </c:pt>
                <c:pt idx="24">
                  <c:v>5077.3441416203395</c:v>
                </c:pt>
                <c:pt idx="25">
                  <c:v>4964.5825369913646</c:v>
                </c:pt>
                <c:pt idx="26">
                  <c:v>5032.1729439849687</c:v>
                </c:pt>
                <c:pt idx="27">
                  <c:v>4851.5633345243996</c:v>
                </c:pt>
                <c:pt idx="28">
                  <c:v>4788.1172539011995</c:v>
                </c:pt>
                <c:pt idx="29">
                  <c:v>4694.5730284757956</c:v>
                </c:pt>
                <c:pt idx="30">
                  <c:v>4688.4252229089225</c:v>
                </c:pt>
                <c:pt idx="31">
                  <c:v>4844.4426618847674</c:v>
                </c:pt>
                <c:pt idx="32">
                  <c:v>5002.2730503543999</c:v>
                </c:pt>
                <c:pt idx="33">
                  <c:v>5005.3495138300332</c:v>
                </c:pt>
                <c:pt idx="34">
                  <c:v>5128.9368000323857</c:v>
                </c:pt>
                <c:pt idx="35">
                  <c:v>5043.4876918085956</c:v>
                </c:pt>
                <c:pt idx="36">
                  <c:v>5134.235561032704</c:v>
                </c:pt>
                <c:pt idx="37">
                  <c:v>5296.6777623416356</c:v>
                </c:pt>
                <c:pt idx="38">
                  <c:v>5175.2617675603306</c:v>
                </c:pt>
                <c:pt idx="39">
                  <c:v>5069.8167296165057</c:v>
                </c:pt>
                <c:pt idx="40">
                  <c:v>5090.6116126547358</c:v>
                </c:pt>
                <c:pt idx="41">
                  <c:v>5094.3020281030595</c:v>
                </c:pt>
                <c:pt idx="42">
                  <c:v>5161.3501362904544</c:v>
                </c:pt>
                <c:pt idx="43">
                  <c:v>5051.2141082347143</c:v>
                </c:pt>
                <c:pt idx="44">
                  <c:v>5019.3813159709925</c:v>
                </c:pt>
                <c:pt idx="45">
                  <c:v>5069.3665138843116</c:v>
                </c:pt>
                <c:pt idx="46">
                  <c:v>4907.8661233274397</c:v>
                </c:pt>
                <c:pt idx="47">
                  <c:v>4732.0139133132097</c:v>
                </c:pt>
                <c:pt idx="48">
                  <c:v>4627.4344813269836</c:v>
                </c:pt>
                <c:pt idx="49">
                  <c:v>4658.6136750134929</c:v>
                </c:pt>
                <c:pt idx="50">
                  <c:v>4653.2327606220379</c:v>
                </c:pt>
                <c:pt idx="51">
                  <c:v>4601.5211689779535</c:v>
                </c:pt>
                <c:pt idx="52">
                  <c:v>4512.3722669598155</c:v>
                </c:pt>
                <c:pt idx="53">
                  <c:v>4662.0163639212187</c:v>
                </c:pt>
                <c:pt idx="54">
                  <c:v>4735.272364216703</c:v>
                </c:pt>
                <c:pt idx="55">
                  <c:v>4806.7029758028493</c:v>
                </c:pt>
                <c:pt idx="56">
                  <c:v>4727.718382260764</c:v>
                </c:pt>
                <c:pt idx="57">
                  <c:v>4770.0331205600696</c:v>
                </c:pt>
                <c:pt idx="58">
                  <c:v>4673.9153336159025</c:v>
                </c:pt>
                <c:pt idx="59">
                  <c:v>4874.1748092920816</c:v>
                </c:pt>
                <c:pt idx="60">
                  <c:v>4808.3120605523063</c:v>
                </c:pt>
                <c:pt idx="61">
                  <c:v>4862.4629028399377</c:v>
                </c:pt>
                <c:pt idx="62">
                  <c:v>4917.4162293234476</c:v>
                </c:pt>
                <c:pt idx="63">
                  <c:v>5199.3344502176851</c:v>
                </c:pt>
                <c:pt idx="64">
                  <c:v>5232.5980655077501</c:v>
                </c:pt>
                <c:pt idx="65">
                  <c:v>5321.3560113607773</c:v>
                </c:pt>
                <c:pt idx="66">
                  <c:v>5147.1755500843847</c:v>
                </c:pt>
                <c:pt idx="67">
                  <c:v>5213.3080223971165</c:v>
                </c:pt>
                <c:pt idx="68">
                  <c:v>5348.3341460204056</c:v>
                </c:pt>
                <c:pt idx="69">
                  <c:v>5437.178143508655</c:v>
                </c:pt>
                <c:pt idx="70">
                  <c:v>5373.3096678594766</c:v>
                </c:pt>
                <c:pt idx="71">
                  <c:v>5293.8227549043122</c:v>
                </c:pt>
                <c:pt idx="72">
                  <c:v>5244.148062471837</c:v>
                </c:pt>
                <c:pt idx="73">
                  <c:v>5272.0492703184518</c:v>
                </c:pt>
                <c:pt idx="74">
                  <c:v>5293.7179926754379</c:v>
                </c:pt>
                <c:pt idx="75">
                  <c:v>5182.3467895256454</c:v>
                </c:pt>
                <c:pt idx="76">
                  <c:v>5093.4289983099779</c:v>
                </c:pt>
                <c:pt idx="77">
                  <c:v>5043.2983926728384</c:v>
                </c:pt>
                <c:pt idx="78">
                  <c:v>5107.1953785091755</c:v>
                </c:pt>
                <c:pt idx="79">
                  <c:v>5284.4144826692982</c:v>
                </c:pt>
                <c:pt idx="80">
                  <c:v>5359.0125364769265</c:v>
                </c:pt>
                <c:pt idx="81">
                  <c:v>5403.3987471277287</c:v>
                </c:pt>
                <c:pt idx="82">
                  <c:v>5347.1295133694412</c:v>
                </c:pt>
                <c:pt idx="83">
                  <c:v>5420.3430482223393</c:v>
                </c:pt>
                <c:pt idx="84">
                  <c:v>5225.9140409875499</c:v>
                </c:pt>
                <c:pt idx="85">
                  <c:v>5146.9348207258645</c:v>
                </c:pt>
                <c:pt idx="86">
                  <c:v>5205.3004472218954</c:v>
                </c:pt>
                <c:pt idx="87">
                  <c:v>5115.9084839723009</c:v>
                </c:pt>
                <c:pt idx="88">
                  <c:v>4970.3033653059883</c:v>
                </c:pt>
                <c:pt idx="89">
                  <c:v>5079.8056466798998</c:v>
                </c:pt>
                <c:pt idx="90">
                  <c:v>5001.2184792490671</c:v>
                </c:pt>
                <c:pt idx="91">
                  <c:v>5262.9976477164264</c:v>
                </c:pt>
                <c:pt idx="92">
                  <c:v>5302.5331038446429</c:v>
                </c:pt>
                <c:pt idx="93">
                  <c:v>5067.40114139874</c:v>
                </c:pt>
                <c:pt idx="94">
                  <c:v>4975.3986317375047</c:v>
                </c:pt>
                <c:pt idx="95">
                  <c:v>4930.4646760970008</c:v>
                </c:pt>
                <c:pt idx="96">
                  <c:v>4873.9176909410435</c:v>
                </c:pt>
                <c:pt idx="97">
                  <c:v>4918.3310408864154</c:v>
                </c:pt>
                <c:pt idx="98">
                  <c:v>4944.6595632220688</c:v>
                </c:pt>
                <c:pt idx="99">
                  <c:v>5153.7531455835169</c:v>
                </c:pt>
                <c:pt idx="100">
                  <c:v>5087.2044687922271</c:v>
                </c:pt>
                <c:pt idx="101">
                  <c:v>5140.5211647121778</c:v>
                </c:pt>
                <c:pt idx="102">
                  <c:v>5148.4435694074846</c:v>
                </c:pt>
                <c:pt idx="103">
                  <c:v>5087.6356253005843</c:v>
                </c:pt>
                <c:pt idx="104">
                  <c:v>4954.0539837903916</c:v>
                </c:pt>
                <c:pt idx="105">
                  <c:v>4729.6814325815112</c:v>
                </c:pt>
                <c:pt idx="106">
                  <c:v>4599.3792978141519</c:v>
                </c:pt>
                <c:pt idx="107">
                  <c:v>4659.7719745026279</c:v>
                </c:pt>
                <c:pt idx="108">
                  <c:v>4879.192258807916</c:v>
                </c:pt>
                <c:pt idx="109">
                  <c:v>5016.1246719785559</c:v>
                </c:pt>
                <c:pt idx="110">
                  <c:v>4995.2429750502342</c:v>
                </c:pt>
                <c:pt idx="111">
                  <c:v>4958.2437613902175</c:v>
                </c:pt>
                <c:pt idx="112">
                  <c:v>5061.3495377320587</c:v>
                </c:pt>
                <c:pt idx="113">
                  <c:v>5041.9247710188401</c:v>
                </c:pt>
                <c:pt idx="114">
                  <c:v>5045.1263325789969</c:v>
                </c:pt>
                <c:pt idx="115">
                  <c:v>4777.2064930377865</c:v>
                </c:pt>
                <c:pt idx="116">
                  <c:v>4675.6144481025995</c:v>
                </c:pt>
                <c:pt idx="117">
                  <c:v>4798.850195323429</c:v>
                </c:pt>
                <c:pt idx="118">
                  <c:v>4966.943160120868</c:v>
                </c:pt>
                <c:pt idx="119">
                  <c:v>4986.9487522614209</c:v>
                </c:pt>
                <c:pt idx="120">
                  <c:v>4950.9719944691797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5-40C6-9504-71B61ED36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6500"/>
          <c:min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Data'!$AZ$4</c:f>
              <c:strCache>
                <c:ptCount val="1"/>
                <c:pt idx="0">
                  <c:v>Average Vehicle Value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Data'!$AZ$5:$AZ$125</c:f>
              <c:numCache>
                <c:formatCode>#,##0</c:formatCode>
                <c:ptCount val="121"/>
                <c:pt idx="0">
                  <c:v>5440.3333333333321</c:v>
                </c:pt>
                <c:pt idx="1">
                  <c:v>5471.8793103448279</c:v>
                </c:pt>
                <c:pt idx="2">
                  <c:v>6568.3284671532847</c:v>
                </c:pt>
                <c:pt idx="3">
                  <c:v>6065.0619469026606</c:v>
                </c:pt>
                <c:pt idx="4">
                  <c:v>4866.2396694214922</c:v>
                </c:pt>
                <c:pt idx="5">
                  <c:v>5298.9379844961231</c:v>
                </c:pt>
                <c:pt idx="6">
                  <c:v>5254.1200000000035</c:v>
                </c:pt>
                <c:pt idx="7">
                  <c:v>5393.7682119205301</c:v>
                </c:pt>
                <c:pt idx="8">
                  <c:v>5930.4145077720214</c:v>
                </c:pt>
                <c:pt idx="9">
                  <c:v>6057.7338129496402</c:v>
                </c:pt>
                <c:pt idx="10">
                  <c:v>4739.1166666666704</c:v>
                </c:pt>
                <c:pt idx="11">
                  <c:v>5579.5879120879126</c:v>
                </c:pt>
                <c:pt idx="12">
                  <c:v>5319.3243243243242</c:v>
                </c:pt>
                <c:pt idx="13">
                  <c:v>5880.2473684210527</c:v>
                </c:pt>
                <c:pt idx="14">
                  <c:v>5955.4595588235015</c:v>
                </c:pt>
                <c:pt idx="15">
                  <c:v>5162.2256097560976</c:v>
                </c:pt>
                <c:pt idx="16">
                  <c:v>5176.1241830065355</c:v>
                </c:pt>
                <c:pt idx="17">
                  <c:v>6719.6444444444433</c:v>
                </c:pt>
                <c:pt idx="18">
                  <c:v>6431.9677419354894</c:v>
                </c:pt>
                <c:pt idx="19">
                  <c:v>5031.8794326241132</c:v>
                </c:pt>
                <c:pt idx="20">
                  <c:v>4896.7538461538461</c:v>
                </c:pt>
                <c:pt idx="21">
                  <c:v>5675.5803571428623</c:v>
                </c:pt>
                <c:pt idx="22">
                  <c:v>6345.9391891891883</c:v>
                </c:pt>
                <c:pt idx="23">
                  <c:v>5641.625766871166</c:v>
                </c:pt>
                <c:pt idx="24">
                  <c:v>5004.9019607843193</c:v>
                </c:pt>
                <c:pt idx="25">
                  <c:v>5797.5510204081629</c:v>
                </c:pt>
                <c:pt idx="26">
                  <c:v>6148.1496062992182</c:v>
                </c:pt>
                <c:pt idx="27">
                  <c:v>4931.8880000000045</c:v>
                </c:pt>
                <c:pt idx="28">
                  <c:v>5618.4144736842109</c:v>
                </c:pt>
                <c:pt idx="29">
                  <c:v>6004.3984962406021</c:v>
                </c:pt>
                <c:pt idx="30">
                  <c:v>5400.6725663716861</c:v>
                </c:pt>
                <c:pt idx="31">
                  <c:v>6883.8315789473754</c:v>
                </c:pt>
                <c:pt idx="32">
                  <c:v>7276.3414634146402</c:v>
                </c:pt>
                <c:pt idx="33">
                  <c:v>5589.7080291970797</c:v>
                </c:pt>
                <c:pt idx="34">
                  <c:v>6268.5087719298299</c:v>
                </c:pt>
                <c:pt idx="35">
                  <c:v>4686.0431654676249</c:v>
                </c:pt>
                <c:pt idx="36">
                  <c:v>6734.4819277108427</c:v>
                </c:pt>
                <c:pt idx="37">
                  <c:v>6862.5442176870756</c:v>
                </c:pt>
                <c:pt idx="38">
                  <c:v>5542.1678321678319</c:v>
                </c:pt>
                <c:pt idx="39">
                  <c:v>6030.1937984496108</c:v>
                </c:pt>
                <c:pt idx="40">
                  <c:v>5802.9285714285706</c:v>
                </c:pt>
                <c:pt idx="41">
                  <c:v>6272.7956204379552</c:v>
                </c:pt>
                <c:pt idx="42">
                  <c:v>5049.6818181818235</c:v>
                </c:pt>
                <c:pt idx="43">
                  <c:v>5572.1683673469443</c:v>
                </c:pt>
                <c:pt idx="44">
                  <c:v>6779.1760563380285</c:v>
                </c:pt>
                <c:pt idx="45">
                  <c:v>5893.156862745097</c:v>
                </c:pt>
                <c:pt idx="46">
                  <c:v>4650.7666666666664</c:v>
                </c:pt>
                <c:pt idx="47">
                  <c:v>4450.9611650485476</c:v>
                </c:pt>
                <c:pt idx="48">
                  <c:v>5357.7350427350466</c:v>
                </c:pt>
                <c:pt idx="49">
                  <c:v>5642.1102941176478</c:v>
                </c:pt>
                <c:pt idx="50">
                  <c:v>6052.3909774436088</c:v>
                </c:pt>
                <c:pt idx="51">
                  <c:v>6064.8424657534242</c:v>
                </c:pt>
                <c:pt idx="52">
                  <c:v>5482.888888888896</c:v>
                </c:pt>
                <c:pt idx="53">
                  <c:v>6538.4958677686009</c:v>
                </c:pt>
                <c:pt idx="54">
                  <c:v>5022.4137931034484</c:v>
                </c:pt>
                <c:pt idx="55">
                  <c:v>5969.1071428571477</c:v>
                </c:pt>
                <c:pt idx="56">
                  <c:v>4931.5234375</c:v>
                </c:pt>
                <c:pt idx="57">
                  <c:v>6210.1729323308264</c:v>
                </c:pt>
                <c:pt idx="58">
                  <c:v>5150.07627118644</c:v>
                </c:pt>
                <c:pt idx="59">
                  <c:v>6978.8796296296359</c:v>
                </c:pt>
                <c:pt idx="60">
                  <c:v>6070.5932203389875</c:v>
                </c:pt>
                <c:pt idx="61">
                  <c:v>5578.5925925925976</c:v>
                </c:pt>
                <c:pt idx="62">
                  <c:v>6185.8606557377107</c:v>
                </c:pt>
                <c:pt idx="63">
                  <c:v>6962.3181818181884</c:v>
                </c:pt>
                <c:pt idx="64">
                  <c:v>6252.7007874015753</c:v>
                </c:pt>
                <c:pt idx="65">
                  <c:v>6088.7833333333392</c:v>
                </c:pt>
                <c:pt idx="66">
                  <c:v>5331.1847826087023</c:v>
                </c:pt>
                <c:pt idx="67">
                  <c:v>6104.6833333333379</c:v>
                </c:pt>
                <c:pt idx="68">
                  <c:v>7228.0173913043536</c:v>
                </c:pt>
                <c:pt idx="69">
                  <c:v>6779.1136363636369</c:v>
                </c:pt>
                <c:pt idx="70">
                  <c:v>7301.9401709401782</c:v>
                </c:pt>
                <c:pt idx="71">
                  <c:v>5513.8235294117649</c:v>
                </c:pt>
                <c:pt idx="72">
                  <c:v>5801.5044247787664</c:v>
                </c:pt>
                <c:pt idx="73">
                  <c:v>5678.2547169811378</c:v>
                </c:pt>
                <c:pt idx="74">
                  <c:v>6158.6067415730331</c:v>
                </c:pt>
                <c:pt idx="75">
                  <c:v>5808.8193832598863</c:v>
                </c:pt>
                <c:pt idx="76">
                  <c:v>6238.5405405405463</c:v>
                </c:pt>
                <c:pt idx="77">
                  <c:v>6735.4587155963354</c:v>
                </c:pt>
                <c:pt idx="78">
                  <c:v>6328.8321678321681</c:v>
                </c:pt>
                <c:pt idx="79">
                  <c:v>7528.2887323943651</c:v>
                </c:pt>
                <c:pt idx="80">
                  <c:v>6343.2568807339503</c:v>
                </c:pt>
                <c:pt idx="81">
                  <c:v>6861.80303030303</c:v>
                </c:pt>
                <c:pt idx="82">
                  <c:v>4960.1153846153893</c:v>
                </c:pt>
                <c:pt idx="83">
                  <c:v>6795.5700000000079</c:v>
                </c:pt>
                <c:pt idx="84">
                  <c:v>4426.1065573770529</c:v>
                </c:pt>
                <c:pt idx="85">
                  <c:v>5620.2700729927001</c:v>
                </c:pt>
                <c:pt idx="86">
                  <c:v>7719.4432989690795</c:v>
                </c:pt>
                <c:pt idx="87">
                  <c:v>5612.6304347826162</c:v>
                </c:pt>
                <c:pt idx="88">
                  <c:v>5415.8629032258059</c:v>
                </c:pt>
                <c:pt idx="89">
                  <c:v>6240.6800000000057</c:v>
                </c:pt>
                <c:pt idx="90">
                  <c:v>6754.7395833333403</c:v>
                </c:pt>
                <c:pt idx="91">
                  <c:v>7462.0114942528817</c:v>
                </c:pt>
                <c:pt idx="92">
                  <c:v>5368.9166666666661</c:v>
                </c:pt>
                <c:pt idx="93">
                  <c:v>5787.5000000000064</c:v>
                </c:pt>
                <c:pt idx="94">
                  <c:v>4979.740259740267</c:v>
                </c:pt>
                <c:pt idx="95">
                  <c:v>4774.8958333333385</c:v>
                </c:pt>
                <c:pt idx="96">
                  <c:v>5633.8189655172464</c:v>
                </c:pt>
                <c:pt idx="97">
                  <c:v>6590.1770833333403</c:v>
                </c:pt>
                <c:pt idx="98">
                  <c:v>6789.7372881355986</c:v>
                </c:pt>
                <c:pt idx="99">
                  <c:v>7799.8928571428569</c:v>
                </c:pt>
                <c:pt idx="100">
                  <c:v>4908.6929824561448</c:v>
                </c:pt>
                <c:pt idx="101">
                  <c:v>5190.2405063291208</c:v>
                </c:pt>
                <c:pt idx="102">
                  <c:v>4942.5041322314091</c:v>
                </c:pt>
                <c:pt idx="103">
                  <c:v>5353.6842105263213</c:v>
                </c:pt>
                <c:pt idx="104">
                  <c:v>5753.404040404047</c:v>
                </c:pt>
                <c:pt idx="105">
                  <c:v>4990.5833333333376</c:v>
                </c:pt>
                <c:pt idx="106">
                  <c:v>6400.9663461538357</c:v>
                </c:pt>
                <c:pt idx="107">
                  <c:v>5515.0329670329729</c:v>
                </c:pt>
                <c:pt idx="108">
                  <c:v>7192.1688311688404</c:v>
                </c:pt>
                <c:pt idx="109">
                  <c:v>6221.1588785046788</c:v>
                </c:pt>
                <c:pt idx="110">
                  <c:v>5168.2098765432174</c:v>
                </c:pt>
                <c:pt idx="111">
                  <c:v>5394.5205479452125</c:v>
                </c:pt>
                <c:pt idx="112">
                  <c:v>6669.6103896103987</c:v>
                </c:pt>
                <c:pt idx="113">
                  <c:v>6217.1875000000055</c:v>
                </c:pt>
                <c:pt idx="114">
                  <c:v>5938.7659574468162</c:v>
                </c:pt>
                <c:pt idx="115">
                  <c:v>4566.3478260869624</c:v>
                </c:pt>
                <c:pt idx="116">
                  <c:v>5008.7226890756356</c:v>
                </c:pt>
                <c:pt idx="117">
                  <c:v>6006.0476190476247</c:v>
                </c:pt>
                <c:pt idx="118">
                  <c:v>6262.2173913043553</c:v>
                </c:pt>
                <c:pt idx="119">
                  <c:v>5988.1456310679678</c:v>
                </c:pt>
                <c:pt idx="120">
                  <c:v>5650.275362318841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01-4F84-87D3-57B27497C57E}"/>
            </c:ext>
          </c:extLst>
        </c:ser>
        <c:ser>
          <c:idx val="1"/>
          <c:order val="1"/>
          <c:tx>
            <c:strRef>
              <c:f>'Averages Graph Data'!$BA$4</c:f>
              <c:strCache>
                <c:ptCount val="1"/>
                <c:pt idx="0">
                  <c:v>Average Vehicle Value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Data'!$BA$5:$BA$125</c:f>
              <c:numCache>
                <c:formatCode>#,##0</c:formatCode>
                <c:ptCount val="121"/>
                <c:pt idx="6">
                  <c:v>5566.414387378818</c:v>
                </c:pt>
                <c:pt idx="7">
                  <c:v>5559.7622271769878</c:v>
                </c:pt>
                <c:pt idx="8">
                  <c:v>5625.2672553808734</c:v>
                </c:pt>
                <c:pt idx="9">
                  <c:v>5552.3251619232105</c:v>
                </c:pt>
                <c:pt idx="10">
                  <c:v>5362.9044076037826</c:v>
                </c:pt>
                <c:pt idx="11">
                  <c:v>5464.8112994132707</c:v>
                </c:pt>
                <c:pt idx="12">
                  <c:v>5467.7236336744436</c:v>
                </c:pt>
                <c:pt idx="13">
                  <c:v>5557.1704005917354</c:v>
                </c:pt>
                <c:pt idx="14">
                  <c:v>5637.4120215778748</c:v>
                </c:pt>
                <c:pt idx="15">
                  <c:v>5527.6707504327424</c:v>
                </c:pt>
                <c:pt idx="16">
                  <c:v>5401.7265175837283</c:v>
                </c:pt>
                <c:pt idx="17">
                  <c:v>5684.6590572662672</c:v>
                </c:pt>
                <c:pt idx="18">
                  <c:v>5806.4276043873488</c:v>
                </c:pt>
                <c:pt idx="19">
                  <c:v>5765.3640484301768</c:v>
                </c:pt>
                <c:pt idx="20">
                  <c:v>5624.8649738205759</c:v>
                </c:pt>
                <c:pt idx="21">
                  <c:v>5584.8822307233404</c:v>
                </c:pt>
                <c:pt idx="22">
                  <c:v>5753.9841706423531</c:v>
                </c:pt>
                <c:pt idx="23">
                  <c:v>5820.4843969087297</c:v>
                </c:pt>
                <c:pt idx="24">
                  <c:v>5575.5211849572852</c:v>
                </c:pt>
                <c:pt idx="25">
                  <c:v>5484.8902247390943</c:v>
                </c:pt>
                <c:pt idx="26">
                  <c:v>5644.357392406966</c:v>
                </c:pt>
                <c:pt idx="27">
                  <c:v>5649.3765572421316</c:v>
                </c:pt>
                <c:pt idx="28">
                  <c:v>5641.2100024623242</c:v>
                </c:pt>
                <c:pt idx="29">
                  <c:v>5592.4184748982416</c:v>
                </c:pt>
                <c:pt idx="30">
                  <c:v>5557.9965891125994</c:v>
                </c:pt>
                <c:pt idx="31">
                  <c:v>5826.4151059930373</c:v>
                </c:pt>
                <c:pt idx="32">
                  <c:v>6037.6708835653908</c:v>
                </c:pt>
                <c:pt idx="33">
                  <c:v>5957.8935154079427</c:v>
                </c:pt>
                <c:pt idx="34">
                  <c:v>6148.8393399693459</c:v>
                </c:pt>
                <c:pt idx="35">
                  <c:v>6015.6434387955478</c:v>
                </c:pt>
                <c:pt idx="36">
                  <c:v>6119.9410718627259</c:v>
                </c:pt>
                <c:pt idx="37">
                  <c:v>6328.7798791934965</c:v>
                </c:pt>
                <c:pt idx="38">
                  <c:v>6137.1136296535615</c:v>
                </c:pt>
                <c:pt idx="39">
                  <c:v>5959.0925346585564</c:v>
                </c:pt>
                <c:pt idx="40">
                  <c:v>5989.5526121201983</c:v>
                </c:pt>
                <c:pt idx="41">
                  <c:v>5990.1650190499304</c:v>
                </c:pt>
                <c:pt idx="42">
                  <c:v>6042.1133980091026</c:v>
                </c:pt>
                <c:pt idx="43">
                  <c:v>5876.0686036714023</c:v>
                </c:pt>
                <c:pt idx="44">
                  <c:v>5864.1588663358243</c:v>
                </c:pt>
                <c:pt idx="45">
                  <c:v>5914.3001564182905</c:v>
                </c:pt>
                <c:pt idx="46">
                  <c:v>5717.2391375921561</c:v>
                </c:pt>
                <c:pt idx="47">
                  <c:v>5524.100936680722</c:v>
                </c:pt>
                <c:pt idx="48">
                  <c:v>5393.3779970088799</c:v>
                </c:pt>
                <c:pt idx="49">
                  <c:v>5478.0106364282829</c:v>
                </c:pt>
                <c:pt idx="50">
                  <c:v>5546.6138664420923</c:v>
                </c:pt>
                <c:pt idx="51">
                  <c:v>5444.5662106442915</c:v>
                </c:pt>
                <c:pt idx="52">
                  <c:v>5385.9565000934044</c:v>
                </c:pt>
                <c:pt idx="53">
                  <c:v>5655.6321002508248</c:v>
                </c:pt>
                <c:pt idx="54">
                  <c:v>5737.2681899729523</c:v>
                </c:pt>
                <c:pt idx="55">
                  <c:v>5824.6070614189675</c:v>
                </c:pt>
                <c:pt idx="56">
                  <c:v>5723.0946533307315</c:v>
                </c:pt>
                <c:pt idx="57">
                  <c:v>5745.6349326003347</c:v>
                </c:pt>
                <c:pt idx="58">
                  <c:v>5614.9540476621933</c:v>
                </c:pt>
                <c:pt idx="59">
                  <c:v>5828.6670106251568</c:v>
                </c:pt>
                <c:pt idx="60">
                  <c:v>5761.8237752780697</c:v>
                </c:pt>
                <c:pt idx="61">
                  <c:v>5841.2778894908051</c:v>
                </c:pt>
                <c:pt idx="62">
                  <c:v>5872.2426770451711</c:v>
                </c:pt>
                <c:pt idx="63">
                  <c:v>6162.3562119477701</c:v>
                </c:pt>
                <c:pt idx="64">
                  <c:v>6168.4316198150191</c:v>
                </c:pt>
                <c:pt idx="65">
                  <c:v>6302.5326286931477</c:v>
                </c:pt>
                <c:pt idx="66">
                  <c:v>6067.1476505472992</c:v>
                </c:pt>
                <c:pt idx="67">
                  <c:v>6072.0176666893512</c:v>
                </c:pt>
                <c:pt idx="68">
                  <c:v>6307.64978079103</c:v>
                </c:pt>
                <c:pt idx="69">
                  <c:v>6392.4002065947343</c:v>
                </c:pt>
                <c:pt idx="70">
                  <c:v>6440.9176336121609</c:v>
                </c:pt>
                <c:pt idx="71">
                  <c:v>6335.3637396136155</c:v>
                </c:pt>
                <c:pt idx="72">
                  <c:v>6294.3238955343913</c:v>
                </c:pt>
                <c:pt idx="73">
                  <c:v>6343.905314730453</c:v>
                </c:pt>
                <c:pt idx="74">
                  <c:v>6351.608658764696</c:v>
                </c:pt>
                <c:pt idx="75">
                  <c:v>6148.8660861869148</c:v>
                </c:pt>
                <c:pt idx="76">
                  <c:v>6071.6413582121877</c:v>
                </c:pt>
                <c:pt idx="77">
                  <c:v>5990.7154360202103</c:v>
                </c:pt>
                <c:pt idx="78">
                  <c:v>6107.1452415088397</c:v>
                </c:pt>
                <c:pt idx="79">
                  <c:v>6353.8287140253533</c:v>
                </c:pt>
                <c:pt idx="80">
                  <c:v>6448.8290231328983</c:v>
                </c:pt>
                <c:pt idx="81">
                  <c:v>6549.2856358086119</c:v>
                </c:pt>
                <c:pt idx="82">
                  <c:v>6428.0422074308271</c:v>
                </c:pt>
                <c:pt idx="83">
                  <c:v>6507.6178444964635</c:v>
                </c:pt>
                <c:pt idx="84">
                  <c:v>6177.7103933222807</c:v>
                </c:pt>
                <c:pt idx="85">
                  <c:v>6076.4872369166424</c:v>
                </c:pt>
                <c:pt idx="86">
                  <c:v>6103.795032141601</c:v>
                </c:pt>
                <c:pt idx="87">
                  <c:v>5999.4198255771244</c:v>
                </c:pt>
                <c:pt idx="88">
                  <c:v>5792.8569502803794</c:v>
                </c:pt>
                <c:pt idx="89">
                  <c:v>5975.7947524781821</c:v>
                </c:pt>
                <c:pt idx="90">
                  <c:v>5969.961835811514</c:v>
                </c:pt>
                <c:pt idx="91">
                  <c:v>6403.6625410794904</c:v>
                </c:pt>
                <c:pt idx="92">
                  <c:v>6367.7549116043429</c:v>
                </c:pt>
                <c:pt idx="93">
                  <c:v>6091.7630117516173</c:v>
                </c:pt>
                <c:pt idx="94">
                  <c:v>6001.3501296027107</c:v>
                </c:pt>
                <c:pt idx="95">
                  <c:v>5909.7834053323586</c:v>
                </c:pt>
                <c:pt idx="96">
                  <c:v>5823.0889718348208</c:v>
                </c:pt>
                <c:pt idx="97">
                  <c:v>5799.5800432633923</c:v>
                </c:pt>
                <c:pt idx="98">
                  <c:v>5703.5408709609237</c:v>
                </c:pt>
                <c:pt idx="99">
                  <c:v>6050.8231838860938</c:v>
                </c:pt>
                <c:pt idx="100">
                  <c:v>5925.2793242369708</c:v>
                </c:pt>
                <c:pt idx="101">
                  <c:v>5955.3507880353782</c:v>
                </c:pt>
                <c:pt idx="102">
                  <c:v>5979.2948307351026</c:v>
                </c:pt>
                <c:pt idx="103">
                  <c:v>5939.275580022113</c:v>
                </c:pt>
                <c:pt idx="104">
                  <c:v>5819.7365738893577</c:v>
                </c:pt>
                <c:pt idx="105">
                  <c:v>5562.7145803461763</c:v>
                </c:pt>
                <c:pt idx="106">
                  <c:v>5362.8679359191738</c:v>
                </c:pt>
                <c:pt idx="107">
                  <c:v>5449.4879337158636</c:v>
                </c:pt>
                <c:pt idx="108">
                  <c:v>5735.4776944072519</c:v>
                </c:pt>
                <c:pt idx="109">
                  <c:v>5918.1426581605765</c:v>
                </c:pt>
                <c:pt idx="110">
                  <c:v>5891.6463247344191</c:v>
                </c:pt>
                <c:pt idx="111">
                  <c:v>5840.3772543831565</c:v>
                </c:pt>
                <c:pt idx="112">
                  <c:v>6080.2382624227366</c:v>
                </c:pt>
                <c:pt idx="113">
                  <c:v>6053.9841415436176</c:v>
                </c:pt>
                <c:pt idx="114">
                  <c:v>6114.5174258884526</c:v>
                </c:pt>
                <c:pt idx="115">
                  <c:v>5739.4001394481847</c:v>
                </c:pt>
                <c:pt idx="116">
                  <c:v>5566.1949695297499</c:v>
                </c:pt>
                <c:pt idx="117">
                  <c:v>5685.8860756018084</c:v>
                </c:pt>
                <c:pt idx="118">
                  <c:v>5809.8427675102575</c:v>
                </c:pt>
                <c:pt idx="119">
                  <c:v>5712.4906591470517</c:v>
                </c:pt>
                <c:pt idx="120">
                  <c:v>5631.5032109068861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01-4F84-87D3-57B27497C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90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Data'!$BB$4</c:f>
              <c:strCache>
                <c:ptCount val="1"/>
                <c:pt idx="0">
                  <c:v>Average Vehicle Value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Data'!$BB$5:$BB$125</c:f>
              <c:numCache>
                <c:formatCode>#,##0</c:formatCode>
                <c:ptCount val="121"/>
                <c:pt idx="0">
                  <c:v>2556.0612244897961</c:v>
                </c:pt>
                <c:pt idx="1">
                  <c:v>2324.7222222222222</c:v>
                </c:pt>
                <c:pt idx="2">
                  <c:v>3081.06</c:v>
                </c:pt>
                <c:pt idx="3">
                  <c:v>2114.6530612244896</c:v>
                </c:pt>
                <c:pt idx="4">
                  <c:v>2266.6999999999998</c:v>
                </c:pt>
                <c:pt idx="5">
                  <c:v>2239.3658536585367</c:v>
                </c:pt>
                <c:pt idx="6">
                  <c:v>3007.7777777777778</c:v>
                </c:pt>
                <c:pt idx="7">
                  <c:v>2188.0357142857142</c:v>
                </c:pt>
                <c:pt idx="8">
                  <c:v>1963.3636363636363</c:v>
                </c:pt>
                <c:pt idx="9">
                  <c:v>2665.26</c:v>
                </c:pt>
                <c:pt idx="10">
                  <c:v>3227.09375</c:v>
                </c:pt>
                <c:pt idx="11">
                  <c:v>2730.5744680851062</c:v>
                </c:pt>
                <c:pt idx="12">
                  <c:v>3128.7391304347825</c:v>
                </c:pt>
                <c:pt idx="13">
                  <c:v>2790.4642857142858</c:v>
                </c:pt>
                <c:pt idx="14">
                  <c:v>2747.7272727272725</c:v>
                </c:pt>
                <c:pt idx="15">
                  <c:v>2385.9074074074074</c:v>
                </c:pt>
                <c:pt idx="16">
                  <c:v>3372.6136363636365</c:v>
                </c:pt>
                <c:pt idx="17">
                  <c:v>2902.3809523809523</c:v>
                </c:pt>
                <c:pt idx="18">
                  <c:v>2186.4333333333334</c:v>
                </c:pt>
                <c:pt idx="19">
                  <c:v>2829.5961538461538</c:v>
                </c:pt>
                <c:pt idx="20">
                  <c:v>2747.7631578947367</c:v>
                </c:pt>
                <c:pt idx="21">
                  <c:v>3047.3947368421054</c:v>
                </c:pt>
                <c:pt idx="22">
                  <c:v>2671.6585365853657</c:v>
                </c:pt>
                <c:pt idx="23">
                  <c:v>2407.2388059701493</c:v>
                </c:pt>
                <c:pt idx="24">
                  <c:v>3262.9166666666665</c:v>
                </c:pt>
                <c:pt idx="25">
                  <c:v>2134.5740740740739</c:v>
                </c:pt>
                <c:pt idx="26">
                  <c:v>2010.3148148148148</c:v>
                </c:pt>
                <c:pt idx="27">
                  <c:v>2335.4137931034484</c:v>
                </c:pt>
                <c:pt idx="28">
                  <c:v>2343.7916666666665</c:v>
                </c:pt>
                <c:pt idx="29">
                  <c:v>2512.5</c:v>
                </c:pt>
                <c:pt idx="30">
                  <c:v>2936.1836734693879</c:v>
                </c:pt>
                <c:pt idx="31">
                  <c:v>2281.7142857142858</c:v>
                </c:pt>
                <c:pt idx="32">
                  <c:v>2438.4166666666665</c:v>
                </c:pt>
                <c:pt idx="33">
                  <c:v>3014.7234042553191</c:v>
                </c:pt>
                <c:pt idx="34">
                  <c:v>2577.125</c:v>
                </c:pt>
                <c:pt idx="35">
                  <c:v>2288.9666666666667</c:v>
                </c:pt>
                <c:pt idx="36">
                  <c:v>2354.6031746031745</c:v>
                </c:pt>
                <c:pt idx="37">
                  <c:v>2456.1063829787236</c:v>
                </c:pt>
                <c:pt idx="38">
                  <c:v>2299.5348837209303</c:v>
                </c:pt>
                <c:pt idx="39">
                  <c:v>3180.7636363636366</c:v>
                </c:pt>
                <c:pt idx="40">
                  <c:v>2685.2368421052633</c:v>
                </c:pt>
                <c:pt idx="41">
                  <c:v>2660.9375</c:v>
                </c:pt>
                <c:pt idx="42">
                  <c:v>2925.6888888888889</c:v>
                </c:pt>
                <c:pt idx="43">
                  <c:v>2715.102564102564</c:v>
                </c:pt>
                <c:pt idx="44">
                  <c:v>2511.9642857142858</c:v>
                </c:pt>
                <c:pt idx="45">
                  <c:v>3029.7777777777778</c:v>
                </c:pt>
                <c:pt idx="46">
                  <c:v>2539.1999999999998</c:v>
                </c:pt>
                <c:pt idx="47">
                  <c:v>2337.9512195121952</c:v>
                </c:pt>
                <c:pt idx="48">
                  <c:v>2073.8285714285716</c:v>
                </c:pt>
                <c:pt idx="49">
                  <c:v>2370.406779661017</c:v>
                </c:pt>
                <c:pt idx="50">
                  <c:v>2589.4457831325303</c:v>
                </c:pt>
                <c:pt idx="51">
                  <c:v>2761.2745098039218</c:v>
                </c:pt>
                <c:pt idx="52">
                  <c:v>2551.75</c:v>
                </c:pt>
                <c:pt idx="53">
                  <c:v>2247.4262295081967</c:v>
                </c:pt>
                <c:pt idx="54">
                  <c:v>2512.7115384615386</c:v>
                </c:pt>
                <c:pt idx="55">
                  <c:v>2741.8780487804879</c:v>
                </c:pt>
                <c:pt idx="56">
                  <c:v>2167.090909090909</c:v>
                </c:pt>
                <c:pt idx="57">
                  <c:v>2227.7017543859647</c:v>
                </c:pt>
                <c:pt idx="58">
                  <c:v>2806</c:v>
                </c:pt>
                <c:pt idx="59">
                  <c:v>2841.135135135135</c:v>
                </c:pt>
                <c:pt idx="60">
                  <c:v>2115.626865671642</c:v>
                </c:pt>
                <c:pt idx="61">
                  <c:v>2683.2727272727275</c:v>
                </c:pt>
                <c:pt idx="62">
                  <c:v>2344.2222222222222</c:v>
                </c:pt>
                <c:pt idx="63">
                  <c:v>3441.4324324324325</c:v>
                </c:pt>
                <c:pt idx="64">
                  <c:v>2525.4042553191489</c:v>
                </c:pt>
                <c:pt idx="65">
                  <c:v>2221</c:v>
                </c:pt>
                <c:pt idx="66">
                  <c:v>2568.6666666666665</c:v>
                </c:pt>
                <c:pt idx="67">
                  <c:v>2152.4146341463415</c:v>
                </c:pt>
                <c:pt idx="68">
                  <c:v>2523.8214285714284</c:v>
                </c:pt>
                <c:pt idx="69">
                  <c:v>2717.8461538461538</c:v>
                </c:pt>
                <c:pt idx="70">
                  <c:v>2196.6315789473683</c:v>
                </c:pt>
                <c:pt idx="71">
                  <c:v>2480.0877192982457</c:v>
                </c:pt>
                <c:pt idx="72">
                  <c:v>2610.5294117647059</c:v>
                </c:pt>
                <c:pt idx="73">
                  <c:v>2717.4736842105262</c:v>
                </c:pt>
                <c:pt idx="74">
                  <c:v>2512.6271186440677</c:v>
                </c:pt>
                <c:pt idx="75">
                  <c:v>2149.1081081081079</c:v>
                </c:pt>
                <c:pt idx="76">
                  <c:v>2411.6296296296296</c:v>
                </c:pt>
                <c:pt idx="77">
                  <c:v>2098.8000000000002</c:v>
                </c:pt>
                <c:pt idx="78">
                  <c:v>2486.234375</c:v>
                </c:pt>
                <c:pt idx="79">
                  <c:v>2569.0500000000002</c:v>
                </c:pt>
                <c:pt idx="80">
                  <c:v>2375.4242424242425</c:v>
                </c:pt>
                <c:pt idx="81">
                  <c:v>2699.95</c:v>
                </c:pt>
                <c:pt idx="82">
                  <c:v>2689.3125</c:v>
                </c:pt>
                <c:pt idx="83">
                  <c:v>2828.2</c:v>
                </c:pt>
                <c:pt idx="84">
                  <c:v>2816.4736842105262</c:v>
                </c:pt>
                <c:pt idx="85">
                  <c:v>2193.0508474576272</c:v>
                </c:pt>
                <c:pt idx="86">
                  <c:v>2773.2727272727275</c:v>
                </c:pt>
                <c:pt idx="87">
                  <c:v>2758.9459459459458</c:v>
                </c:pt>
                <c:pt idx="88">
                  <c:v>2330.8775510204082</c:v>
                </c:pt>
                <c:pt idx="89">
                  <c:v>2606</c:v>
                </c:pt>
                <c:pt idx="90">
                  <c:v>2156.8157894736842</c:v>
                </c:pt>
                <c:pt idx="91">
                  <c:v>2648.9375</c:v>
                </c:pt>
                <c:pt idx="92">
                  <c:v>3477.409090909091</c:v>
                </c:pt>
                <c:pt idx="93">
                  <c:v>2613.2631578947367</c:v>
                </c:pt>
                <c:pt idx="94">
                  <c:v>2513.1794871794873</c:v>
                </c:pt>
                <c:pt idx="95">
                  <c:v>2641.6060606060605</c:v>
                </c:pt>
                <c:pt idx="96">
                  <c:v>2527.5675675675675</c:v>
                </c:pt>
                <c:pt idx="97">
                  <c:v>3204.483870967742</c:v>
                </c:pt>
                <c:pt idx="98">
                  <c:v>2568.5666666666666</c:v>
                </c:pt>
                <c:pt idx="99">
                  <c:v>2437.7358490566039</c:v>
                </c:pt>
                <c:pt idx="100">
                  <c:v>2562.7222222222222</c:v>
                </c:pt>
                <c:pt idx="101">
                  <c:v>2242.9565217391305</c:v>
                </c:pt>
                <c:pt idx="102">
                  <c:v>2612.3958333333335</c:v>
                </c:pt>
                <c:pt idx="103">
                  <c:v>2675.3958333333335</c:v>
                </c:pt>
                <c:pt idx="104">
                  <c:v>2197.542857142857</c:v>
                </c:pt>
                <c:pt idx="105">
                  <c:v>2518.8780487804879</c:v>
                </c:pt>
                <c:pt idx="106">
                  <c:v>2796.602564102564</c:v>
                </c:pt>
                <c:pt idx="107">
                  <c:v>2833.6285714285714</c:v>
                </c:pt>
                <c:pt idx="108">
                  <c:v>2946.4285714285716</c:v>
                </c:pt>
                <c:pt idx="109">
                  <c:v>2855.8863636363635</c:v>
                </c:pt>
                <c:pt idx="110">
                  <c:v>2628.268292682927</c:v>
                </c:pt>
                <c:pt idx="111">
                  <c:v>2544.6333333333332</c:v>
                </c:pt>
                <c:pt idx="112">
                  <c:v>2256.3953488372094</c:v>
                </c:pt>
                <c:pt idx="113">
                  <c:v>2938.2888888888888</c:v>
                </c:pt>
                <c:pt idx="114">
                  <c:v>2538.75</c:v>
                </c:pt>
                <c:pt idx="115">
                  <c:v>2957.8965517241381</c:v>
                </c:pt>
                <c:pt idx="116">
                  <c:v>2994.9729729729729</c:v>
                </c:pt>
                <c:pt idx="117">
                  <c:v>2752.4722222222222</c:v>
                </c:pt>
                <c:pt idx="118">
                  <c:v>2759.6875</c:v>
                </c:pt>
                <c:pt idx="119">
                  <c:v>2769.6875</c:v>
                </c:pt>
                <c:pt idx="120">
                  <c:v>3061.1363636363635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D4-4090-8B6F-97C73344EEC2}"/>
            </c:ext>
          </c:extLst>
        </c:ser>
        <c:ser>
          <c:idx val="1"/>
          <c:order val="1"/>
          <c:tx>
            <c:strRef>
              <c:f>'Averages Graph Data'!$BC$4</c:f>
              <c:strCache>
                <c:ptCount val="1"/>
                <c:pt idx="0">
                  <c:v>Average Vehicle Value - 7 Day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Data'!$BC$5:$BC$125</c:f>
              <c:numCache>
                <c:formatCode>#,##0</c:formatCode>
                <c:ptCount val="121"/>
                <c:pt idx="6">
                  <c:v>2512.9057341961175</c:v>
                </c:pt>
                <c:pt idx="7">
                  <c:v>2460.3306613098202</c:v>
                </c:pt>
                <c:pt idx="8">
                  <c:v>2408.7080061871648</c:v>
                </c:pt>
                <c:pt idx="9">
                  <c:v>2349.3080061871651</c:v>
                </c:pt>
                <c:pt idx="10">
                  <c:v>2508.2281045836667</c:v>
                </c:pt>
                <c:pt idx="11">
                  <c:v>2574.4958857386814</c:v>
                </c:pt>
                <c:pt idx="12">
                  <c:v>2701.5492109924312</c:v>
                </c:pt>
                <c:pt idx="13">
                  <c:v>2670.5044264119319</c:v>
                </c:pt>
                <c:pt idx="14">
                  <c:v>2750.4603633321544</c:v>
                </c:pt>
                <c:pt idx="15">
                  <c:v>2810.8237591955508</c:v>
                </c:pt>
                <c:pt idx="16">
                  <c:v>2911.8742786760699</c:v>
                </c:pt>
                <c:pt idx="17">
                  <c:v>2865.4867361590627</c:v>
                </c:pt>
                <c:pt idx="18">
                  <c:v>2787.7522883373813</c:v>
                </c:pt>
                <c:pt idx="19">
                  <c:v>2745.0175773961487</c:v>
                </c:pt>
                <c:pt idx="20">
                  <c:v>2738.91741627907</c:v>
                </c:pt>
                <c:pt idx="21">
                  <c:v>2781.7270540097606</c:v>
                </c:pt>
                <c:pt idx="22">
                  <c:v>2822.5486438923258</c:v>
                </c:pt>
                <c:pt idx="23">
                  <c:v>2684.6379538361134</c:v>
                </c:pt>
                <c:pt idx="24">
                  <c:v>2736.1430558769302</c:v>
                </c:pt>
                <c:pt idx="25">
                  <c:v>2728.7345902684647</c:v>
                </c:pt>
                <c:pt idx="26">
                  <c:v>2611.6943989782731</c:v>
                </c:pt>
                <c:pt idx="27">
                  <c:v>2552.7873468652319</c:v>
                </c:pt>
                <c:pt idx="28">
                  <c:v>2452.2726225544552</c:v>
                </c:pt>
                <c:pt idx="29">
                  <c:v>2429.5356887565454</c:v>
                </c:pt>
                <c:pt idx="30">
                  <c:v>2505.0992412564369</c:v>
                </c:pt>
                <c:pt idx="31">
                  <c:v>2364.9274725489536</c:v>
                </c:pt>
                <c:pt idx="32">
                  <c:v>2408.3335572050387</c:v>
                </c:pt>
                <c:pt idx="33">
                  <c:v>2551.8204985536822</c:v>
                </c:pt>
                <c:pt idx="34">
                  <c:v>2586.3506709674753</c:v>
                </c:pt>
                <c:pt idx="35">
                  <c:v>2578.5185281103322</c:v>
                </c:pt>
                <c:pt idx="36">
                  <c:v>2555.9618387679288</c:v>
                </c:pt>
                <c:pt idx="37">
                  <c:v>2487.3793686978338</c:v>
                </c:pt>
                <c:pt idx="38">
                  <c:v>2489.9251684130686</c:v>
                </c:pt>
                <c:pt idx="39">
                  <c:v>2595.974735512636</c:v>
                </c:pt>
                <c:pt idx="40">
                  <c:v>2548.9052266340564</c:v>
                </c:pt>
                <c:pt idx="41">
                  <c:v>2560.878440919771</c:v>
                </c:pt>
                <c:pt idx="42">
                  <c:v>2651.8387583800882</c:v>
                </c:pt>
                <c:pt idx="43">
                  <c:v>2703.3386711657149</c:v>
                </c:pt>
                <c:pt idx="44">
                  <c:v>2711.3183715565096</c:v>
                </c:pt>
                <c:pt idx="45">
                  <c:v>2815.6387849932025</c:v>
                </c:pt>
                <c:pt idx="46">
                  <c:v>2723.9868369412548</c:v>
                </c:pt>
                <c:pt idx="47">
                  <c:v>2674.3746051422445</c:v>
                </c:pt>
                <c:pt idx="48">
                  <c:v>2590.501901060612</c:v>
                </c:pt>
                <c:pt idx="49">
                  <c:v>2511.1758854566301</c:v>
                </c:pt>
                <c:pt idx="50">
                  <c:v>2493.2249167466252</c:v>
                </c:pt>
                <c:pt idx="51">
                  <c:v>2528.8406630451454</c:v>
                </c:pt>
                <c:pt idx="52">
                  <c:v>2460.5509805054617</c:v>
                </c:pt>
                <c:pt idx="53">
                  <c:v>2418.8690132923475</c:v>
                </c:pt>
                <c:pt idx="54">
                  <c:v>2443.8347731422537</c:v>
                </c:pt>
                <c:pt idx="55">
                  <c:v>2539.2704127639558</c:v>
                </c:pt>
                <c:pt idx="56">
                  <c:v>2510.2252883967981</c:v>
                </c:pt>
                <c:pt idx="57">
                  <c:v>2458.5475700044312</c:v>
                </c:pt>
                <c:pt idx="58">
                  <c:v>2464.9369257467283</c:v>
                </c:pt>
                <c:pt idx="59">
                  <c:v>2506.2776593374615</c:v>
                </c:pt>
                <c:pt idx="60">
                  <c:v>2487.4491787893826</c:v>
                </c:pt>
                <c:pt idx="61">
                  <c:v>2511.8150629052661</c:v>
                </c:pt>
                <c:pt idx="62">
                  <c:v>2455.0070876826571</c:v>
                </c:pt>
                <c:pt idx="63">
                  <c:v>2637.0558767314465</c:v>
                </c:pt>
                <c:pt idx="64">
                  <c:v>2679.5848054361873</c:v>
                </c:pt>
                <c:pt idx="65">
                  <c:v>2596.0133768647584</c:v>
                </c:pt>
                <c:pt idx="66">
                  <c:v>2557.0893099406917</c:v>
                </c:pt>
                <c:pt idx="67">
                  <c:v>2562.3447054370768</c:v>
                </c:pt>
                <c:pt idx="68">
                  <c:v>2539.5659484797484</c:v>
                </c:pt>
                <c:pt idx="69">
                  <c:v>2592.9407958545958</c:v>
                </c:pt>
                <c:pt idx="70">
                  <c:v>2415.1121024995869</c:v>
                </c:pt>
                <c:pt idx="71">
                  <c:v>2408.6383116394577</c:v>
                </c:pt>
                <c:pt idx="72">
                  <c:v>2464.2853704629874</c:v>
                </c:pt>
                <c:pt idx="73">
                  <c:v>2485.5435158263958</c:v>
                </c:pt>
                <c:pt idx="74">
                  <c:v>2537.0024421832136</c:v>
                </c:pt>
                <c:pt idx="75">
                  <c:v>2483.4719678313113</c:v>
                </c:pt>
                <c:pt idx="76">
                  <c:v>2439.7267500860935</c:v>
                </c:pt>
                <c:pt idx="77">
                  <c:v>2425.7508102364691</c:v>
                </c:pt>
                <c:pt idx="78">
                  <c:v>2426.6289039081485</c:v>
                </c:pt>
                <c:pt idx="79">
                  <c:v>2420.7032736560473</c:v>
                </c:pt>
                <c:pt idx="80">
                  <c:v>2371.8390676865783</c:v>
                </c:pt>
                <c:pt idx="81">
                  <c:v>2398.5994793088539</c:v>
                </c:pt>
                <c:pt idx="82">
                  <c:v>2475.7715352934101</c:v>
                </c:pt>
                <c:pt idx="83">
                  <c:v>2535.2815882034633</c:v>
                </c:pt>
                <c:pt idx="84">
                  <c:v>2637.8064002335386</c:v>
                </c:pt>
                <c:pt idx="85">
                  <c:v>2595.9230391560568</c:v>
                </c:pt>
                <c:pt idx="86">
                  <c:v>2625.0977144807321</c:v>
                </c:pt>
                <c:pt idx="87">
                  <c:v>2679.8865292695468</c:v>
                </c:pt>
                <c:pt idx="88">
                  <c:v>2627.161893701033</c:v>
                </c:pt>
                <c:pt idx="89">
                  <c:v>2615.2601079867477</c:v>
                </c:pt>
                <c:pt idx="90">
                  <c:v>2519.3480779115603</c:v>
                </c:pt>
                <c:pt idx="91">
                  <c:v>2495.414337310056</c:v>
                </c:pt>
                <c:pt idx="92">
                  <c:v>2678.8940863745511</c:v>
                </c:pt>
                <c:pt idx="93">
                  <c:v>2656.0355764634091</c:v>
                </c:pt>
                <c:pt idx="94">
                  <c:v>2620.9260823539157</c:v>
                </c:pt>
                <c:pt idx="95">
                  <c:v>2665.3158694375802</c:v>
                </c:pt>
                <c:pt idx="96">
                  <c:v>2654.1112362329468</c:v>
                </c:pt>
                <c:pt idx="97">
                  <c:v>2803.7781050178123</c:v>
                </c:pt>
                <c:pt idx="98">
                  <c:v>2792.2965573987644</c:v>
                </c:pt>
                <c:pt idx="99">
                  <c:v>2643.7718085626948</c:v>
                </c:pt>
                <c:pt idx="100">
                  <c:v>2636.5516748951927</c:v>
                </c:pt>
                <c:pt idx="101">
                  <c:v>2597.9483941179997</c:v>
                </c:pt>
                <c:pt idx="102">
                  <c:v>2593.7755045076092</c:v>
                </c:pt>
                <c:pt idx="103">
                  <c:v>2614.893828188433</c:v>
                </c:pt>
                <c:pt idx="104">
                  <c:v>2471.0451119277354</c:v>
                </c:pt>
                <c:pt idx="105">
                  <c:v>2463.9467379439957</c:v>
                </c:pt>
                <c:pt idx="106">
                  <c:v>2515.2134115219897</c:v>
                </c:pt>
                <c:pt idx="107">
                  <c:v>2553.9143185514686</c:v>
                </c:pt>
                <c:pt idx="108">
                  <c:v>2654.4103256499598</c:v>
                </c:pt>
                <c:pt idx="109">
                  <c:v>2689.1946871218211</c:v>
                </c:pt>
                <c:pt idx="110">
                  <c:v>2682.46218131462</c:v>
                </c:pt>
                <c:pt idx="111">
                  <c:v>2732.0465350561167</c:v>
                </c:pt>
                <c:pt idx="112">
                  <c:v>2694.5490064927917</c:v>
                </c:pt>
                <c:pt idx="113">
                  <c:v>2714.7899100336949</c:v>
                </c:pt>
                <c:pt idx="114">
                  <c:v>2672.6643998296131</c:v>
                </c:pt>
                <c:pt idx="115">
                  <c:v>2674.30268272898</c:v>
                </c:pt>
                <c:pt idx="116">
                  <c:v>2694.1721983484958</c:v>
                </c:pt>
                <c:pt idx="117">
                  <c:v>2711.915616854109</c:v>
                </c:pt>
                <c:pt idx="118">
                  <c:v>2742.6376406636332</c:v>
                </c:pt>
                <c:pt idx="119">
                  <c:v>2815.9650908297458</c:v>
                </c:pt>
                <c:pt idx="120">
                  <c:v>2833.5147300793856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D4-4090-8B6F-97C73344E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Data'!$BD$4</c:f>
              <c:strCache>
                <c:ptCount val="1"/>
                <c:pt idx="0">
                  <c:v>Average Vehicle Value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Data'!$BD$5:$BD$125</c:f>
              <c:numCache>
                <c:formatCode>#,##0</c:formatCode>
                <c:ptCount val="121"/>
                <c:pt idx="0">
                  <c:v>4827.1428571428569</c:v>
                </c:pt>
                <c:pt idx="1">
                  <c:v>6556.528571428571</c:v>
                </c:pt>
                <c:pt idx="2">
                  <c:v>4289.1222222222223</c:v>
                </c:pt>
                <c:pt idx="3">
                  <c:v>4874.7368421052633</c:v>
                </c:pt>
                <c:pt idx="4">
                  <c:v>3626.550724637681</c:v>
                </c:pt>
                <c:pt idx="5">
                  <c:v>2092.3548387096776</c:v>
                </c:pt>
                <c:pt idx="6">
                  <c:v>1407.6896551724137</c:v>
                </c:pt>
                <c:pt idx="7">
                  <c:v>2512.5227272727275</c:v>
                </c:pt>
                <c:pt idx="8">
                  <c:v>3786.1014492753625</c:v>
                </c:pt>
                <c:pt idx="9">
                  <c:v>6945.42</c:v>
                </c:pt>
                <c:pt idx="10">
                  <c:v>3655.9583333333335</c:v>
                </c:pt>
                <c:pt idx="11">
                  <c:v>2329.8867924528304</c:v>
                </c:pt>
                <c:pt idx="12">
                  <c:v>2769.34375</c:v>
                </c:pt>
                <c:pt idx="13">
                  <c:v>4008.6923076923076</c:v>
                </c:pt>
                <c:pt idx="14">
                  <c:v>3881.1836734693879</c:v>
                </c:pt>
                <c:pt idx="15">
                  <c:v>4949.5473684210529</c:v>
                </c:pt>
                <c:pt idx="16">
                  <c:v>6551.9375</c:v>
                </c:pt>
                <c:pt idx="17">
                  <c:v>6037.2842105263162</c:v>
                </c:pt>
                <c:pt idx="18">
                  <c:v>4921.2564102564102</c:v>
                </c:pt>
                <c:pt idx="19">
                  <c:v>3403.0638297872342</c:v>
                </c:pt>
                <c:pt idx="20">
                  <c:v>2469.2571428571428</c:v>
                </c:pt>
                <c:pt idx="21">
                  <c:v>2234.9565217391305</c:v>
                </c:pt>
                <c:pt idx="22">
                  <c:v>4641.8076923076924</c:v>
                </c:pt>
                <c:pt idx="23">
                  <c:v>4386.8969072164946</c:v>
                </c:pt>
                <c:pt idx="24">
                  <c:v>4578.6103896103896</c:v>
                </c:pt>
                <c:pt idx="25">
                  <c:v>2686.625</c:v>
                </c:pt>
                <c:pt idx="26">
                  <c:v>1264.2</c:v>
                </c:pt>
                <c:pt idx="27">
                  <c:v>6248.489361702128</c:v>
                </c:pt>
                <c:pt idx="28">
                  <c:v>1644.878787878788</c:v>
                </c:pt>
                <c:pt idx="29">
                  <c:v>3714.4266666666667</c:v>
                </c:pt>
                <c:pt idx="30">
                  <c:v>5065.9193548387093</c:v>
                </c:pt>
                <c:pt idx="31">
                  <c:v>4620</c:v>
                </c:pt>
                <c:pt idx="32">
                  <c:v>2997.2162162162163</c:v>
                </c:pt>
                <c:pt idx="33">
                  <c:v>3693.1750000000002</c:v>
                </c:pt>
                <c:pt idx="34">
                  <c:v>4266.28</c:v>
                </c:pt>
                <c:pt idx="35">
                  <c:v>4289.1896551724139</c:v>
                </c:pt>
                <c:pt idx="36">
                  <c:v>4681.2337662337659</c:v>
                </c:pt>
                <c:pt idx="37">
                  <c:v>4558.8803418803418</c:v>
                </c:pt>
                <c:pt idx="38">
                  <c:v>5106.3116883116882</c:v>
                </c:pt>
                <c:pt idx="39">
                  <c:v>4796.2615384615383</c:v>
                </c:pt>
                <c:pt idx="40">
                  <c:v>2471.1372549019607</c:v>
                </c:pt>
                <c:pt idx="41">
                  <c:v>3812.76</c:v>
                </c:pt>
                <c:pt idx="42">
                  <c:v>3694.625</c:v>
                </c:pt>
                <c:pt idx="43">
                  <c:v>4566.3092783505153</c:v>
                </c:pt>
                <c:pt idx="44">
                  <c:v>5264.4095238095242</c:v>
                </c:pt>
                <c:pt idx="45">
                  <c:v>3898.625</c:v>
                </c:pt>
                <c:pt idx="46">
                  <c:v>3224.6666666666665</c:v>
                </c:pt>
                <c:pt idx="47">
                  <c:v>3789.4920634920636</c:v>
                </c:pt>
                <c:pt idx="48">
                  <c:v>5597.6444444444442</c:v>
                </c:pt>
                <c:pt idx="49">
                  <c:v>4058.6428571428573</c:v>
                </c:pt>
                <c:pt idx="50">
                  <c:v>3029.457142857143</c:v>
                </c:pt>
                <c:pt idx="51">
                  <c:v>4186.8452380952385</c:v>
                </c:pt>
                <c:pt idx="52">
                  <c:v>4656.7752808988762</c:v>
                </c:pt>
                <c:pt idx="53">
                  <c:v>2171.25</c:v>
                </c:pt>
                <c:pt idx="54">
                  <c:v>4765.333333333333</c:v>
                </c:pt>
                <c:pt idx="55">
                  <c:v>2887.4285714285716</c:v>
                </c:pt>
                <c:pt idx="56">
                  <c:v>3389.0754716981132</c:v>
                </c:pt>
                <c:pt idx="57">
                  <c:v>5439.9390243902435</c:v>
                </c:pt>
                <c:pt idx="58">
                  <c:v>5132.6099999999997</c:v>
                </c:pt>
                <c:pt idx="59">
                  <c:v>3729.5769230769229</c:v>
                </c:pt>
                <c:pt idx="60">
                  <c:v>2239.2982456140353</c:v>
                </c:pt>
                <c:pt idx="61">
                  <c:v>3246.0612244897961</c:v>
                </c:pt>
                <c:pt idx="62">
                  <c:v>3422.8571428571427</c:v>
                </c:pt>
                <c:pt idx="63">
                  <c:v>3863.3777777777777</c:v>
                </c:pt>
                <c:pt idx="64">
                  <c:v>5260.8934426229507</c:v>
                </c:pt>
                <c:pt idx="65">
                  <c:v>4883.4845360824738</c:v>
                </c:pt>
                <c:pt idx="66">
                  <c:v>3911.8923076923079</c:v>
                </c:pt>
                <c:pt idx="67">
                  <c:v>3468.9166666666665</c:v>
                </c:pt>
                <c:pt idx="68">
                  <c:v>3099.9215686274511</c:v>
                </c:pt>
                <c:pt idx="69">
                  <c:v>3056.4655172413795</c:v>
                </c:pt>
                <c:pt idx="70">
                  <c:v>3020.3421052631579</c:v>
                </c:pt>
                <c:pt idx="71">
                  <c:v>3997.7403846153848</c:v>
                </c:pt>
                <c:pt idx="72">
                  <c:v>4726.5</c:v>
                </c:pt>
                <c:pt idx="73">
                  <c:v>5877.7160493827159</c:v>
                </c:pt>
                <c:pt idx="74">
                  <c:v>3541.0862068965516</c:v>
                </c:pt>
                <c:pt idx="75">
                  <c:v>1421.78</c:v>
                </c:pt>
                <c:pt idx="76">
                  <c:v>3259.3</c:v>
                </c:pt>
                <c:pt idx="77">
                  <c:v>3557.3461538461538</c:v>
                </c:pt>
                <c:pt idx="78">
                  <c:v>4787.3490566037735</c:v>
                </c:pt>
                <c:pt idx="79">
                  <c:v>4776.4257425742571</c:v>
                </c:pt>
                <c:pt idx="80">
                  <c:v>3733.0675675675675</c:v>
                </c:pt>
                <c:pt idx="81">
                  <c:v>3646.7543859649122</c:v>
                </c:pt>
                <c:pt idx="82">
                  <c:v>2266.9795918367345</c:v>
                </c:pt>
                <c:pt idx="83">
                  <c:v>2475.5166666666669</c:v>
                </c:pt>
                <c:pt idx="84">
                  <c:v>2155.6181818181817</c:v>
                </c:pt>
                <c:pt idx="85">
                  <c:v>3868.1894736842105</c:v>
                </c:pt>
                <c:pt idx="86">
                  <c:v>4566.7203389830511</c:v>
                </c:pt>
                <c:pt idx="87">
                  <c:v>4984.2124999999996</c:v>
                </c:pt>
                <c:pt idx="88">
                  <c:v>1888.9268292682927</c:v>
                </c:pt>
                <c:pt idx="89">
                  <c:v>2780.5322580645161</c:v>
                </c:pt>
                <c:pt idx="90">
                  <c:v>3628.3137254901962</c:v>
                </c:pt>
                <c:pt idx="91">
                  <c:v>2693.1071428571427</c:v>
                </c:pt>
                <c:pt idx="92">
                  <c:v>5703.3434343434346</c:v>
                </c:pt>
                <c:pt idx="93">
                  <c:v>4999.7142857142853</c:v>
                </c:pt>
                <c:pt idx="94">
                  <c:v>5301.015625</c:v>
                </c:pt>
                <c:pt idx="95">
                  <c:v>2299.7547169811319</c:v>
                </c:pt>
                <c:pt idx="96">
                  <c:v>2163.4035087719299</c:v>
                </c:pt>
                <c:pt idx="97">
                  <c:v>1777.9433962264152</c:v>
                </c:pt>
                <c:pt idx="98">
                  <c:v>2685.1632653061224</c:v>
                </c:pt>
                <c:pt idx="99">
                  <c:v>6163.33</c:v>
                </c:pt>
                <c:pt idx="100">
                  <c:v>5082.647727272727</c:v>
                </c:pt>
                <c:pt idx="101">
                  <c:v>4387.0149253731342</c:v>
                </c:pt>
                <c:pt idx="102">
                  <c:v>3580.731707317073</c:v>
                </c:pt>
                <c:pt idx="103">
                  <c:v>2658.4722222222222</c:v>
                </c:pt>
                <c:pt idx="104">
                  <c:v>4102.152173913043</c:v>
                </c:pt>
                <c:pt idx="105">
                  <c:v>3650.3571428571427</c:v>
                </c:pt>
                <c:pt idx="106">
                  <c:v>4399.0919540229888</c:v>
                </c:pt>
                <c:pt idx="107">
                  <c:v>4479.3814432989693</c:v>
                </c:pt>
                <c:pt idx="108">
                  <c:v>4589.7285714285717</c:v>
                </c:pt>
                <c:pt idx="109">
                  <c:v>2453.8461538461538</c:v>
                </c:pt>
                <c:pt idx="110">
                  <c:v>1501.0185185185185</c:v>
                </c:pt>
                <c:pt idx="111">
                  <c:v>3239.3809523809523</c:v>
                </c:pt>
                <c:pt idx="112">
                  <c:v>2971.523076923077</c:v>
                </c:pt>
                <c:pt idx="113">
                  <c:v>5838.5684210526315</c:v>
                </c:pt>
                <c:pt idx="114">
                  <c:v>5839.7107438016528</c:v>
                </c:pt>
                <c:pt idx="115">
                  <c:v>3488.5576923076924</c:v>
                </c:pt>
                <c:pt idx="116">
                  <c:v>3398.9183673469388</c:v>
                </c:pt>
                <c:pt idx="117">
                  <c:v>1661.1627906976744</c:v>
                </c:pt>
                <c:pt idx="118">
                  <c:v>1943.5882352941176</c:v>
                </c:pt>
                <c:pt idx="119">
                  <c:v>3251.5789473684213</c:v>
                </c:pt>
                <c:pt idx="120">
                  <c:v>5382.4631578947365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D0-42AD-B342-B91A43007FE0}"/>
            </c:ext>
          </c:extLst>
        </c:ser>
        <c:ser>
          <c:idx val="1"/>
          <c:order val="1"/>
          <c:tx>
            <c:strRef>
              <c:f>'Averages Graph Data'!$BE$4</c:f>
              <c:strCache>
                <c:ptCount val="1"/>
                <c:pt idx="0">
                  <c:v>Average Vehicle Value - 7 Day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Data'!$BE$5:$BE$125</c:f>
              <c:numCache>
                <c:formatCode>#,##0</c:formatCode>
                <c:ptCount val="121"/>
                <c:pt idx="6">
                  <c:v>3953.4465302026692</c:v>
                </c:pt>
                <c:pt idx="7">
                  <c:v>3622.7865116497937</c:v>
                </c:pt>
                <c:pt idx="8">
                  <c:v>3227.0112084850502</c:v>
                </c:pt>
                <c:pt idx="9">
                  <c:v>3606.4823195961612</c:v>
                </c:pt>
                <c:pt idx="10">
                  <c:v>3432.3711040573135</c:v>
                </c:pt>
                <c:pt idx="11">
                  <c:v>3247.1333994594779</c:v>
                </c:pt>
                <c:pt idx="12">
                  <c:v>3343.8461010723809</c:v>
                </c:pt>
                <c:pt idx="13">
                  <c:v>3715.417908575223</c:v>
                </c:pt>
                <c:pt idx="14">
                  <c:v>3910.940900889032</c:v>
                </c:pt>
                <c:pt idx="15">
                  <c:v>4077.1474607669879</c:v>
                </c:pt>
                <c:pt idx="16">
                  <c:v>4020.9356750527013</c:v>
                </c:pt>
                <c:pt idx="17">
                  <c:v>4361.1250860802702</c:v>
                </c:pt>
                <c:pt idx="18">
                  <c:v>4731.3207457664957</c:v>
                </c:pt>
                <c:pt idx="19">
                  <c:v>4821.852185736102</c:v>
                </c:pt>
                <c:pt idx="20">
                  <c:v>4601.9328764739348</c:v>
                </c:pt>
                <c:pt idx="21">
                  <c:v>4366.7575690838985</c:v>
                </c:pt>
                <c:pt idx="22">
                  <c:v>4322.7947582105608</c:v>
                </c:pt>
                <c:pt idx="23">
                  <c:v>4013.5032449557739</c:v>
                </c:pt>
                <c:pt idx="24">
                  <c:v>3805.1212705392131</c:v>
                </c:pt>
                <c:pt idx="25">
                  <c:v>3485.8882119311543</c:v>
                </c:pt>
                <c:pt idx="26">
                  <c:v>3180.3362362472644</c:v>
                </c:pt>
                <c:pt idx="27">
                  <c:v>3720.2265532251195</c:v>
                </c:pt>
                <c:pt idx="28">
                  <c:v>3635.9297341022129</c:v>
                </c:pt>
                <c:pt idx="29">
                  <c:v>3503.4467304392097</c:v>
                </c:pt>
                <c:pt idx="30">
                  <c:v>3600.4499372423829</c:v>
                </c:pt>
                <c:pt idx="31">
                  <c:v>3606.3627387266129</c:v>
                </c:pt>
                <c:pt idx="32">
                  <c:v>3650.7329124717867</c:v>
                </c:pt>
                <c:pt idx="33">
                  <c:v>3997.7293410432153</c:v>
                </c:pt>
                <c:pt idx="34">
                  <c:v>3714.5565750857681</c:v>
                </c:pt>
                <c:pt idx="35">
                  <c:v>4092.3152704134291</c:v>
                </c:pt>
                <c:pt idx="36">
                  <c:v>4230.4305703515865</c:v>
                </c:pt>
                <c:pt idx="37">
                  <c:v>4157.9964256432486</c:v>
                </c:pt>
                <c:pt idx="38">
                  <c:v>4227.4695239734892</c:v>
                </c:pt>
                <c:pt idx="39">
                  <c:v>4484.4759985799647</c:v>
                </c:pt>
                <c:pt idx="40">
                  <c:v>4309.8991778516729</c:v>
                </c:pt>
                <c:pt idx="41">
                  <c:v>4245.1106064231008</c:v>
                </c:pt>
                <c:pt idx="42">
                  <c:v>4160.1727985413281</c:v>
                </c:pt>
                <c:pt idx="43">
                  <c:v>4143.7550145580062</c:v>
                </c:pt>
                <c:pt idx="44">
                  <c:v>4244.5448976907473</c:v>
                </c:pt>
                <c:pt idx="45">
                  <c:v>4072.0182279319342</c:v>
                </c:pt>
                <c:pt idx="46">
                  <c:v>3847.5046748183813</c:v>
                </c:pt>
                <c:pt idx="47">
                  <c:v>4035.8410760455386</c:v>
                </c:pt>
                <c:pt idx="48">
                  <c:v>4290.8245681090311</c:v>
                </c:pt>
                <c:pt idx="49">
                  <c:v>4342.8271191294389</c:v>
                </c:pt>
                <c:pt idx="50">
                  <c:v>4123.2768140589569</c:v>
                </c:pt>
                <c:pt idx="51">
                  <c:v>3969.3390589569162</c:v>
                </c:pt>
                <c:pt idx="52">
                  <c:v>4077.6462419424702</c:v>
                </c:pt>
                <c:pt idx="53">
                  <c:v>3927.1581467043752</c:v>
                </c:pt>
                <c:pt idx="54">
                  <c:v>4066.5640423959849</c:v>
                </c:pt>
                <c:pt idx="55">
                  <c:v>3679.3903462508601</c:v>
                </c:pt>
                <c:pt idx="56">
                  <c:v>3583.7378626158966</c:v>
                </c:pt>
                <c:pt idx="57">
                  <c:v>3928.0924171206248</c:v>
                </c:pt>
                <c:pt idx="58">
                  <c:v>4063.2016688213052</c:v>
                </c:pt>
                <c:pt idx="59">
                  <c:v>3930.7447605610264</c:v>
                </c:pt>
                <c:pt idx="60">
                  <c:v>3940.4659385058885</c:v>
                </c:pt>
                <c:pt idx="61">
                  <c:v>3723.4270658139544</c:v>
                </c:pt>
                <c:pt idx="62">
                  <c:v>3799.9168617323216</c:v>
                </c:pt>
                <c:pt idx="63">
                  <c:v>3867.6743340294165</c:v>
                </c:pt>
                <c:pt idx="64">
                  <c:v>3842.0963937769457</c:v>
                </c:pt>
                <c:pt idx="65">
                  <c:v>3806.5070417887287</c:v>
                </c:pt>
                <c:pt idx="66">
                  <c:v>3832.5520967337834</c:v>
                </c:pt>
                <c:pt idx="67">
                  <c:v>4008.211871169874</c:v>
                </c:pt>
                <c:pt idx="68">
                  <c:v>3987.3347774752533</c:v>
                </c:pt>
                <c:pt idx="69">
                  <c:v>3934.9931166730016</c:v>
                </c:pt>
                <c:pt idx="70">
                  <c:v>3814.5594491709126</c:v>
                </c:pt>
                <c:pt idx="71">
                  <c:v>3634.1090123126883</c:v>
                </c:pt>
                <c:pt idx="72">
                  <c:v>3611.6826500151924</c:v>
                </c:pt>
                <c:pt idx="73">
                  <c:v>3892.5146131138222</c:v>
                </c:pt>
                <c:pt idx="74">
                  <c:v>3902.8245474323776</c:v>
                </c:pt>
                <c:pt idx="75">
                  <c:v>3663.0900376284553</c:v>
                </c:pt>
                <c:pt idx="76">
                  <c:v>3692.0663923082584</c:v>
                </c:pt>
                <c:pt idx="77">
                  <c:v>3768.7812563915431</c:v>
                </c:pt>
                <c:pt idx="78">
                  <c:v>3881.582495247028</c:v>
                </c:pt>
                <c:pt idx="79">
                  <c:v>3888.7147441862076</c:v>
                </c:pt>
                <c:pt idx="80">
                  <c:v>3582.3363896411865</c:v>
                </c:pt>
                <c:pt idx="81">
                  <c:v>3597.4318437938091</c:v>
                </c:pt>
                <c:pt idx="82">
                  <c:v>3718.1746426276286</c:v>
                </c:pt>
                <c:pt idx="83">
                  <c:v>3606.2055950085805</c:v>
                </c:pt>
                <c:pt idx="84">
                  <c:v>3405.9587418617275</c:v>
                </c:pt>
                <c:pt idx="85">
                  <c:v>3274.650230016076</c:v>
                </c:pt>
                <c:pt idx="86">
                  <c:v>3244.6923152173317</c:v>
                </c:pt>
                <c:pt idx="87">
                  <c:v>3423.4273055648218</c:v>
                </c:pt>
                <c:pt idx="88">
                  <c:v>3172.3090831795912</c:v>
                </c:pt>
                <c:pt idx="89">
                  <c:v>3245.6737497835602</c:v>
                </c:pt>
                <c:pt idx="90">
                  <c:v>3410.3590439012069</c:v>
                </c:pt>
                <c:pt idx="91">
                  <c:v>3487.1431811924863</c:v>
                </c:pt>
                <c:pt idx="92">
                  <c:v>3749.3080327152334</c:v>
                </c:pt>
                <c:pt idx="93">
                  <c:v>3811.1643108196954</c:v>
                </c:pt>
                <c:pt idx="94">
                  <c:v>3856.4219001054093</c:v>
                </c:pt>
                <c:pt idx="95">
                  <c:v>3915.1115983501013</c:v>
                </c:pt>
                <c:pt idx="96">
                  <c:v>3826.9503484511602</c:v>
                </c:pt>
                <c:pt idx="97">
                  <c:v>3562.6117299849061</c:v>
                </c:pt>
                <c:pt idx="98">
                  <c:v>3561.4768903347608</c:v>
                </c:pt>
                <c:pt idx="99">
                  <c:v>3627.1892568571266</c:v>
                </c:pt>
                <c:pt idx="100">
                  <c:v>3639.0368913654752</c:v>
                </c:pt>
                <c:pt idx="101">
                  <c:v>3508.4653628473511</c:v>
                </c:pt>
                <c:pt idx="102">
                  <c:v>3691.4620757524863</c:v>
                </c:pt>
                <c:pt idx="103">
                  <c:v>3762.1861776739565</c:v>
                </c:pt>
                <c:pt idx="104">
                  <c:v>4094.2160030577606</c:v>
                </c:pt>
                <c:pt idx="105">
                  <c:v>4232.1008427079059</c:v>
                </c:pt>
                <c:pt idx="106">
                  <c:v>3980.0668361397611</c:v>
                </c:pt>
                <c:pt idx="107">
                  <c:v>3893.885938429225</c:v>
                </c:pt>
                <c:pt idx="108">
                  <c:v>3922.8450307228586</c:v>
                </c:pt>
                <c:pt idx="109">
                  <c:v>3761.8613802270129</c:v>
                </c:pt>
                <c:pt idx="110">
                  <c:v>3596.5108511264834</c:v>
                </c:pt>
                <c:pt idx="111">
                  <c:v>3473.2578194790426</c:v>
                </c:pt>
                <c:pt idx="112">
                  <c:v>3376.2815243456052</c:v>
                </c:pt>
                <c:pt idx="113">
                  <c:v>3581.9210196355534</c:v>
                </c:pt>
                <c:pt idx="114">
                  <c:v>3776.2537768502225</c:v>
                </c:pt>
                <c:pt idx="115">
                  <c:v>3618.9436512615252</c:v>
                </c:pt>
                <c:pt idx="116">
                  <c:v>3753.953967475923</c:v>
                </c:pt>
                <c:pt idx="117">
                  <c:v>3776.8317206443744</c:v>
                </c:pt>
                <c:pt idx="118">
                  <c:v>3591.7184753462548</c:v>
                </c:pt>
                <c:pt idx="119">
                  <c:v>3631.7264568384467</c:v>
                </c:pt>
                <c:pt idx="120">
                  <c:v>3566.5685621016046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D0-42AD-B342-B91A43007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Proportion</a:t>
            </a:r>
            <a:r>
              <a:rPr lang="en-GB" b="1" baseline="0"/>
              <a:t> Vehicle Value Over £25k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Data'!$BF$4</c:f>
              <c:strCache>
                <c:ptCount val="1"/>
                <c:pt idx="0">
                  <c:v>Average Proportion Over £25k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Data'!$BF$5:$BF$125</c:f>
              <c:numCache>
                <c:formatCode>0.0%</c:formatCode>
                <c:ptCount val="121"/>
                <c:pt idx="0">
                  <c:v>2.1733110089356328E-2</c:v>
                </c:pt>
                <c:pt idx="1">
                  <c:v>1.4298845767686707E-2</c:v>
                </c:pt>
                <c:pt idx="2">
                  <c:v>2.6683881482858104E-2</c:v>
                </c:pt>
                <c:pt idx="3">
                  <c:v>1.8502582969656158E-2</c:v>
                </c:pt>
                <c:pt idx="4">
                  <c:v>2.1238628241439867E-2</c:v>
                </c:pt>
                <c:pt idx="5">
                  <c:v>2.3506057969472735E-2</c:v>
                </c:pt>
                <c:pt idx="6">
                  <c:v>6.5735192369370784E-3</c:v>
                </c:pt>
                <c:pt idx="7">
                  <c:v>1.1162013378855654E-2</c:v>
                </c:pt>
                <c:pt idx="8">
                  <c:v>1.6107571881756419E-2</c:v>
                </c:pt>
                <c:pt idx="9">
                  <c:v>2.6401712687742589E-2</c:v>
                </c:pt>
                <c:pt idx="10">
                  <c:v>6.5725795682307049E-3</c:v>
                </c:pt>
                <c:pt idx="11">
                  <c:v>2.1807686460696186E-2</c:v>
                </c:pt>
                <c:pt idx="12">
                  <c:v>1.5449427853084589E-2</c:v>
                </c:pt>
                <c:pt idx="13">
                  <c:v>4.5838536692945171E-3</c:v>
                </c:pt>
                <c:pt idx="14">
                  <c:v>8.3220976970521613E-3</c:v>
                </c:pt>
                <c:pt idx="15">
                  <c:v>9.1918973614212827E-3</c:v>
                </c:pt>
                <c:pt idx="16">
                  <c:v>1.0143611295967905E-2</c:v>
                </c:pt>
                <c:pt idx="17">
                  <c:v>2.8203635673488509E-2</c:v>
                </c:pt>
                <c:pt idx="18">
                  <c:v>2.5923454442880776E-2</c:v>
                </c:pt>
                <c:pt idx="19">
                  <c:v>1.0348611137903193E-2</c:v>
                </c:pt>
                <c:pt idx="20">
                  <c:v>2.3265547515111038E-2</c:v>
                </c:pt>
                <c:pt idx="21">
                  <c:v>1.3311472612218295E-2</c:v>
                </c:pt>
                <c:pt idx="22">
                  <c:v>3.1721798185122704E-2</c:v>
                </c:pt>
                <c:pt idx="23">
                  <c:v>8.6827033959352377E-3</c:v>
                </c:pt>
                <c:pt idx="24">
                  <c:v>0</c:v>
                </c:pt>
                <c:pt idx="25">
                  <c:v>9.9376705798249598E-3</c:v>
                </c:pt>
                <c:pt idx="26">
                  <c:v>1.6552518625474886E-2</c:v>
                </c:pt>
                <c:pt idx="27">
                  <c:v>6.5038066942497011E-3</c:v>
                </c:pt>
                <c:pt idx="28">
                  <c:v>1.3373052442196862E-2</c:v>
                </c:pt>
                <c:pt idx="29">
                  <c:v>1.5357029849227426E-2</c:v>
                </c:pt>
                <c:pt idx="30">
                  <c:v>1.2317444919889292E-2</c:v>
                </c:pt>
                <c:pt idx="31">
                  <c:v>3.8394498195255922E-2</c:v>
                </c:pt>
                <c:pt idx="32">
                  <c:v>3.504788192231325E-2</c:v>
                </c:pt>
                <c:pt idx="33">
                  <c:v>1.6285503366797002E-2</c:v>
                </c:pt>
                <c:pt idx="34">
                  <c:v>2.5952025340123482E-2</c:v>
                </c:pt>
                <c:pt idx="35">
                  <c:v>5.0159115670372918E-3</c:v>
                </c:pt>
                <c:pt idx="36">
                  <c:v>3.921936386270828E-2</c:v>
                </c:pt>
                <c:pt idx="37">
                  <c:v>3.5979256857009707E-2</c:v>
                </c:pt>
                <c:pt idx="38">
                  <c:v>5.3674088428810945E-3</c:v>
                </c:pt>
                <c:pt idx="39">
                  <c:v>2.7134665093914746E-2</c:v>
                </c:pt>
                <c:pt idx="40">
                  <c:v>3.0445007311672483E-2</c:v>
                </c:pt>
                <c:pt idx="41">
                  <c:v>2.1590768315481845E-2</c:v>
                </c:pt>
                <c:pt idx="42">
                  <c:v>6.4404355551380167E-3</c:v>
                </c:pt>
                <c:pt idx="43">
                  <c:v>2.1866481860692566E-2</c:v>
                </c:pt>
                <c:pt idx="44">
                  <c:v>3.0258763884924798E-2</c:v>
                </c:pt>
                <c:pt idx="45">
                  <c:v>2.8938878792536472E-2</c:v>
                </c:pt>
                <c:pt idx="46">
                  <c:v>4.757016953988274E-3</c:v>
                </c:pt>
                <c:pt idx="47">
                  <c:v>0</c:v>
                </c:pt>
                <c:pt idx="48">
                  <c:v>1.9712955657235225E-2</c:v>
                </c:pt>
                <c:pt idx="49">
                  <c:v>1.5350265794902817E-2</c:v>
                </c:pt>
                <c:pt idx="50">
                  <c:v>1.8480689916264212E-2</c:v>
                </c:pt>
                <c:pt idx="51">
                  <c:v>2.534071896190037E-2</c:v>
                </c:pt>
                <c:pt idx="52">
                  <c:v>1.4897350502289729E-2</c:v>
                </c:pt>
                <c:pt idx="53">
                  <c:v>2.741541891383608E-2</c:v>
                </c:pt>
                <c:pt idx="54">
                  <c:v>5.0702749040023691E-3</c:v>
                </c:pt>
                <c:pt idx="55">
                  <c:v>1.9580865770582247E-2</c:v>
                </c:pt>
                <c:pt idx="56">
                  <c:v>1.090444072623816E-2</c:v>
                </c:pt>
                <c:pt idx="57">
                  <c:v>3.6783521462953578E-2</c:v>
                </c:pt>
                <c:pt idx="58">
                  <c:v>6.2386208192297616E-3</c:v>
                </c:pt>
                <c:pt idx="59">
                  <c:v>3.4433950551081671E-2</c:v>
                </c:pt>
                <c:pt idx="60">
                  <c:v>1.6183681824776773E-2</c:v>
                </c:pt>
                <c:pt idx="61">
                  <c:v>1.9698635233727599E-2</c:v>
                </c:pt>
                <c:pt idx="62">
                  <c:v>2.6810560648065945E-2</c:v>
                </c:pt>
                <c:pt idx="63">
                  <c:v>2.7164949876283834E-2</c:v>
                </c:pt>
                <c:pt idx="64">
                  <c:v>2.2914150950414446E-2</c:v>
                </c:pt>
                <c:pt idx="65">
                  <c:v>1.2631277593982543E-2</c:v>
                </c:pt>
                <c:pt idx="66">
                  <c:v>8.3887155643886536E-3</c:v>
                </c:pt>
                <c:pt idx="67">
                  <c:v>1.240731088303698E-2</c:v>
                </c:pt>
                <c:pt idx="68">
                  <c:v>2.3343012828016246E-2</c:v>
                </c:pt>
                <c:pt idx="69">
                  <c:v>2.5279643029376898E-2</c:v>
                </c:pt>
                <c:pt idx="70">
                  <c:v>2.8672197617838964E-2</c:v>
                </c:pt>
                <c:pt idx="71">
                  <c:v>2.3752588083240128E-2</c:v>
                </c:pt>
                <c:pt idx="72">
                  <c:v>1.8244890031709319E-2</c:v>
                </c:pt>
                <c:pt idx="73">
                  <c:v>1.3865330325716744E-2</c:v>
                </c:pt>
                <c:pt idx="74">
                  <c:v>2.5281880475043015E-2</c:v>
                </c:pt>
                <c:pt idx="75">
                  <c:v>3.3171078813969905E-2</c:v>
                </c:pt>
                <c:pt idx="76">
                  <c:v>2.1706648820817812E-2</c:v>
                </c:pt>
                <c:pt idx="77">
                  <c:v>1.2553081349759436E-2</c:v>
                </c:pt>
                <c:pt idx="78">
                  <c:v>3.3726185968903061E-2</c:v>
                </c:pt>
                <c:pt idx="79">
                  <c:v>4.4448452001522115E-2</c:v>
                </c:pt>
                <c:pt idx="80">
                  <c:v>2.8136330440964977E-2</c:v>
                </c:pt>
                <c:pt idx="81">
                  <c:v>3.6385575718584182E-2</c:v>
                </c:pt>
                <c:pt idx="82">
                  <c:v>6.1660013770595788E-3</c:v>
                </c:pt>
                <c:pt idx="83">
                  <c:v>2.3956836012120716E-2</c:v>
                </c:pt>
                <c:pt idx="84">
                  <c:v>5.5929982811179892E-3</c:v>
                </c:pt>
                <c:pt idx="85">
                  <c:v>2.5434054440326957E-2</c:v>
                </c:pt>
                <c:pt idx="86">
                  <c:v>6.1347910719490799E-2</c:v>
                </c:pt>
                <c:pt idx="87">
                  <c:v>3.0966946627866053E-2</c:v>
                </c:pt>
                <c:pt idx="88">
                  <c:v>1.155948682637168E-2</c:v>
                </c:pt>
                <c:pt idx="89">
                  <c:v>2.9372643901206683E-2</c:v>
                </c:pt>
                <c:pt idx="90">
                  <c:v>2.9797838752952135E-2</c:v>
                </c:pt>
                <c:pt idx="91">
                  <c:v>4.4359401195719156E-2</c:v>
                </c:pt>
                <c:pt idx="92">
                  <c:v>2.4331717968167316E-2</c:v>
                </c:pt>
                <c:pt idx="93">
                  <c:v>1.6111031304851274E-2</c:v>
                </c:pt>
                <c:pt idx="94">
                  <c:v>8.6080118836540914E-3</c:v>
                </c:pt>
                <c:pt idx="95">
                  <c:v>3.0970210715989162E-2</c:v>
                </c:pt>
                <c:pt idx="96">
                  <c:v>1.3048826300226501E-2</c:v>
                </c:pt>
                <c:pt idx="97">
                  <c:v>3.9333550833155886E-2</c:v>
                </c:pt>
                <c:pt idx="98">
                  <c:v>4.722009015930833E-2</c:v>
                </c:pt>
                <c:pt idx="99">
                  <c:v>4.6502425993641565E-2</c:v>
                </c:pt>
                <c:pt idx="100">
                  <c:v>1.3319939292743435E-2</c:v>
                </c:pt>
                <c:pt idx="101">
                  <c:v>1.957024319439157E-2</c:v>
                </c:pt>
                <c:pt idx="102">
                  <c:v>1.1879553177903984E-2</c:v>
                </c:pt>
                <c:pt idx="103">
                  <c:v>2.0947756496858632E-2</c:v>
                </c:pt>
                <c:pt idx="104">
                  <c:v>2.2354574358612333E-2</c:v>
                </c:pt>
                <c:pt idx="105">
                  <c:v>6.1993477769756783E-3</c:v>
                </c:pt>
                <c:pt idx="106">
                  <c:v>3.8371395868654318E-2</c:v>
                </c:pt>
                <c:pt idx="107">
                  <c:v>2.3754547222164971E-2</c:v>
                </c:pt>
                <c:pt idx="108">
                  <c:v>3.8037722047356906E-2</c:v>
                </c:pt>
                <c:pt idx="109">
                  <c:v>2.6450534873296256E-2</c:v>
                </c:pt>
                <c:pt idx="110">
                  <c:v>8.1776236777256327E-3</c:v>
                </c:pt>
                <c:pt idx="111">
                  <c:v>2.9065228192365171E-2</c:v>
                </c:pt>
                <c:pt idx="112">
                  <c:v>2.493740196406545E-2</c:v>
                </c:pt>
                <c:pt idx="113">
                  <c:v>3.811928851258594E-2</c:v>
                </c:pt>
                <c:pt idx="114">
                  <c:v>2.8079344397847247E-2</c:v>
                </c:pt>
                <c:pt idx="115">
                  <c:v>6.80035023264038E-5</c:v>
                </c:pt>
                <c:pt idx="116">
                  <c:v>1.2796245497239969E-2</c:v>
                </c:pt>
                <c:pt idx="117">
                  <c:v>3.5411287348000364E-2</c:v>
                </c:pt>
                <c:pt idx="118">
                  <c:v>4.6251759721841305E-2</c:v>
                </c:pt>
                <c:pt idx="119">
                  <c:v>2.2175037091748617E-2</c:v>
                </c:pt>
                <c:pt idx="120">
                  <c:v>2.1957204409849954E-2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E-4B57-B0A3-7AF8928ABD98}"/>
            </c:ext>
          </c:extLst>
        </c:ser>
        <c:ser>
          <c:idx val="1"/>
          <c:order val="1"/>
          <c:tx>
            <c:strRef>
              <c:f>'Averages Graph Data'!$BG$4</c:f>
              <c:strCache>
                <c:ptCount val="1"/>
                <c:pt idx="0">
                  <c:v>Average Proportion Over £25k - 7 Day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Data'!$BG$5:$BG$125</c:f>
              <c:numCache>
                <c:formatCode>0.0%</c:formatCode>
                <c:ptCount val="121"/>
                <c:pt idx="6">
                  <c:v>1.893380367962957E-2</c:v>
                </c:pt>
                <c:pt idx="7">
                  <c:v>1.7423647006700901E-2</c:v>
                </c:pt>
                <c:pt idx="8">
                  <c:v>1.7682036451568E-2</c:v>
                </c:pt>
                <c:pt idx="9">
                  <c:v>1.764172662369436E-2</c:v>
                </c:pt>
                <c:pt idx="10">
                  <c:v>1.5937440423490722E-2</c:v>
                </c:pt>
                <c:pt idx="11">
                  <c:v>1.6018734454813052E-2</c:v>
                </c:pt>
                <c:pt idx="12">
                  <c:v>1.4867787295329032E-2</c:v>
                </c:pt>
                <c:pt idx="13">
                  <c:v>1.4583549357094381E-2</c:v>
                </c:pt>
                <c:pt idx="14">
                  <c:v>1.417784711683674E-2</c:v>
                </c:pt>
                <c:pt idx="15">
                  <c:v>1.3189893613931721E-2</c:v>
                </c:pt>
                <c:pt idx="16">
                  <c:v>1.0867307700821048E-2</c:v>
                </c:pt>
                <c:pt idx="17">
                  <c:v>1.3957458573000734E-2</c:v>
                </c:pt>
                <c:pt idx="18">
                  <c:v>1.4545425427598535E-2</c:v>
                </c:pt>
                <c:pt idx="19">
                  <c:v>1.3816737325429764E-2</c:v>
                </c:pt>
                <c:pt idx="20">
                  <c:v>1.6485550731974979E-2</c:v>
                </c:pt>
                <c:pt idx="21">
                  <c:v>1.7198318576998713E-2</c:v>
                </c:pt>
                <c:pt idx="22">
                  <c:v>2.0416875837527489E-2</c:v>
                </c:pt>
                <c:pt idx="23">
                  <c:v>2.0208174708951393E-2</c:v>
                </c:pt>
                <c:pt idx="24">
                  <c:v>1.6179083898453035E-2</c:v>
                </c:pt>
                <c:pt idx="25">
                  <c:v>1.3895400489445061E-2</c:v>
                </c:pt>
                <c:pt idx="26">
                  <c:v>1.4781672987669589E-2</c:v>
                </c:pt>
                <c:pt idx="27">
                  <c:v>1.2387138584689397E-2</c:v>
                </c:pt>
                <c:pt idx="28">
                  <c:v>1.2395935703257765E-2</c:v>
                </c:pt>
                <c:pt idx="29">
                  <c:v>1.0058111655272725E-2</c:v>
                </c:pt>
                <c:pt idx="30">
                  <c:v>1.0577360444409017E-2</c:v>
                </c:pt>
                <c:pt idx="31">
                  <c:v>1.6062288758017008E-2</c:v>
                </c:pt>
                <c:pt idx="32">
                  <c:v>1.9649461806943904E-2</c:v>
                </c:pt>
                <c:pt idx="33">
                  <c:v>1.9611316769989926E-2</c:v>
                </c:pt>
                <c:pt idx="34">
                  <c:v>2.2389633719400465E-2</c:v>
                </c:pt>
                <c:pt idx="35">
                  <c:v>2.1195756451520525E-2</c:v>
                </c:pt>
                <c:pt idx="36">
                  <c:v>2.4604661310589217E-2</c:v>
                </c:pt>
                <c:pt idx="37">
                  <c:v>2.7984920158749278E-2</c:v>
                </c:pt>
                <c:pt idx="38">
                  <c:v>2.3266764536981444E-2</c:v>
                </c:pt>
                <c:pt idx="39">
                  <c:v>2.2136304990067367E-2</c:v>
                </c:pt>
                <c:pt idx="40">
                  <c:v>2.4159091267906725E-2</c:v>
                </c:pt>
                <c:pt idx="41">
                  <c:v>2.3536054550100778E-2</c:v>
                </c:pt>
                <c:pt idx="42">
                  <c:v>2.373955797697231E-2</c:v>
                </c:pt>
                <c:pt idx="43">
                  <c:v>2.126057483382721E-2</c:v>
                </c:pt>
                <c:pt idx="44">
                  <c:v>2.0443361552100792E-2</c:v>
                </c:pt>
                <c:pt idx="45">
                  <c:v>2.3810714402051562E-2</c:v>
                </c:pt>
                <c:pt idx="46">
                  <c:v>2.061390752491921E-2</c:v>
                </c:pt>
                <c:pt idx="47">
                  <c:v>1.6264620766108854E-2</c:v>
                </c:pt>
                <c:pt idx="48">
                  <c:v>1.5996361814930766E-2</c:v>
                </c:pt>
                <c:pt idx="49">
                  <c:v>1.7269194706325736E-2</c:v>
                </c:pt>
                <c:pt idx="50">
                  <c:v>1.6785510142835972E-2</c:v>
                </c:pt>
                <c:pt idx="51">
                  <c:v>1.6082932296689622E-2</c:v>
                </c:pt>
                <c:pt idx="52">
                  <c:v>1.4076999683797232E-2</c:v>
                </c:pt>
                <c:pt idx="53">
                  <c:v>1.7313914249489776E-2</c:v>
                </c:pt>
                <c:pt idx="54">
                  <c:v>1.8038239235775827E-2</c:v>
                </c:pt>
                <c:pt idx="55">
                  <c:v>1.8019369251968263E-2</c:v>
                </c:pt>
                <c:pt idx="56">
                  <c:v>1.7384251385016165E-2</c:v>
                </c:pt>
                <c:pt idx="57">
                  <c:v>1.9998941605971789E-2</c:v>
                </c:pt>
                <c:pt idx="58">
                  <c:v>1.7270070442733133E-2</c:v>
                </c:pt>
                <c:pt idx="59">
                  <c:v>2.0061013306846266E-2</c:v>
                </c:pt>
                <c:pt idx="60">
                  <c:v>1.8456479436980651E-2</c:v>
                </c:pt>
                <c:pt idx="61">
                  <c:v>2.0546245198369974E-2</c:v>
                </c:pt>
                <c:pt idx="62">
                  <c:v>2.157905875229621E-2</c:v>
                </c:pt>
                <c:pt idx="63">
                  <c:v>2.3901988630874168E-2</c:v>
                </c:pt>
                <c:pt idx="64">
                  <c:v>2.192064998622572E-2</c:v>
                </c:pt>
                <c:pt idx="65">
                  <c:v>2.2833886668333258E-2</c:v>
                </c:pt>
                <c:pt idx="66">
                  <c:v>1.9113138813091402E-2</c:v>
                </c:pt>
                <c:pt idx="67">
                  <c:v>1.8573657249985713E-2</c:v>
                </c:pt>
                <c:pt idx="68">
                  <c:v>1.9094282620598375E-2</c:v>
                </c:pt>
                <c:pt idx="69">
                  <c:v>1.8875580103642799E-2</c:v>
                </c:pt>
                <c:pt idx="70">
                  <c:v>1.9090901209579247E-2</c:v>
                </c:pt>
                <c:pt idx="71">
                  <c:v>1.9210677942840058E-2</c:v>
                </c:pt>
                <c:pt idx="72">
                  <c:v>2.0012622576801028E-2</c:v>
                </c:pt>
                <c:pt idx="73">
                  <c:v>2.0794996114133608E-2</c:v>
                </c:pt>
                <c:pt idx="74">
                  <c:v>2.2634220341563042E-2</c:v>
                </c:pt>
                <c:pt idx="75">
                  <c:v>2.4038229768127854E-2</c:v>
                </c:pt>
                <c:pt idx="76">
                  <c:v>2.3527802024047979E-2</c:v>
                </c:pt>
                <c:pt idx="77">
                  <c:v>2.1225071128608049E-2</c:v>
                </c:pt>
                <c:pt idx="78">
                  <c:v>2.2649870826559899E-2</c:v>
                </c:pt>
                <c:pt idx="79">
                  <c:v>2.6393236822247444E-2</c:v>
                </c:pt>
                <c:pt idx="80">
                  <c:v>2.8431951124425762E-2</c:v>
                </c:pt>
                <c:pt idx="81">
                  <c:v>3.0018193302074496E-2</c:v>
                </c:pt>
                <c:pt idx="82">
                  <c:v>2.61603250968016E-2</c:v>
                </c:pt>
                <c:pt idx="83">
                  <c:v>2.6481780409844866E-2</c:v>
                </c:pt>
                <c:pt idx="84">
                  <c:v>2.5487482828610377E-2</c:v>
                </c:pt>
                <c:pt idx="85">
                  <c:v>2.4302892610242356E-2</c:v>
                </c:pt>
                <c:pt idx="86">
                  <c:v>2.6717100998523601E-2</c:v>
                </c:pt>
                <c:pt idx="87">
                  <c:v>2.7121474739509467E-2</c:v>
                </c:pt>
                <c:pt idx="88">
                  <c:v>2.357489061205054E-2</c:v>
                </c:pt>
                <c:pt idx="89">
                  <c:v>2.6890125258357267E-2</c:v>
                </c:pt>
                <c:pt idx="90">
                  <c:v>2.7724554221333183E-2</c:v>
                </c:pt>
                <c:pt idx="91">
                  <c:v>3.3262611780561925E-2</c:v>
                </c:pt>
                <c:pt idx="92">
                  <c:v>3.3105135141681979E-2</c:v>
                </c:pt>
                <c:pt idx="93">
                  <c:v>2.6642723796733474E-2</c:v>
                </c:pt>
                <c:pt idx="94">
                  <c:v>2.3448590261846047E-2</c:v>
                </c:pt>
                <c:pt idx="95">
                  <c:v>2.6221550817505688E-2</c:v>
                </c:pt>
                <c:pt idx="96">
                  <c:v>2.3889576874508517E-2</c:v>
                </c:pt>
                <c:pt idx="97">
                  <c:v>2.5251821457394765E-2</c:v>
                </c:pt>
                <c:pt idx="98">
                  <c:v>2.5660491309336082E-2</c:v>
                </c:pt>
                <c:pt idx="99">
                  <c:v>2.8827735312975257E-2</c:v>
                </c:pt>
                <c:pt idx="100">
                  <c:v>2.8429007882674141E-2</c:v>
                </c:pt>
                <c:pt idx="101">
                  <c:v>2.999504092706521E-2</c:v>
                </c:pt>
                <c:pt idx="102">
                  <c:v>2.7267804135910182E-2</c:v>
                </c:pt>
                <c:pt idx="103">
                  <c:v>2.8396222735429057E-2</c:v>
                </c:pt>
                <c:pt idx="104">
                  <c:v>2.5970654667637118E-2</c:v>
                </c:pt>
                <c:pt idx="105">
                  <c:v>2.011054861301817E-2</c:v>
                </c:pt>
                <c:pt idx="106">
                  <c:v>1.8948972880877133E-2</c:v>
                </c:pt>
                <c:pt idx="107">
                  <c:v>2.0439631156508785E-2</c:v>
                </c:pt>
                <c:pt idx="108">
                  <c:v>2.3077842421218114E-2</c:v>
                </c:pt>
                <c:pt idx="109">
                  <c:v>2.5159411234845587E-2</c:v>
                </c:pt>
                <c:pt idx="110">
                  <c:v>2.3335106546398011E-2</c:v>
                </c:pt>
                <c:pt idx="111">
                  <c:v>2.4293771379791277E-2</c:v>
                </c:pt>
                <c:pt idx="112">
                  <c:v>2.6970636263661245E-2</c:v>
                </c:pt>
                <c:pt idx="113">
                  <c:v>2.6934620927080044E-2</c:v>
                </c:pt>
                <c:pt idx="114">
                  <c:v>2.7552449095034657E-2</c:v>
                </c:pt>
                <c:pt idx="115">
                  <c:v>2.2128203588601732E-2</c:v>
                </c:pt>
                <c:pt idx="116">
                  <c:v>2.0177590820593689E-2</c:v>
                </c:pt>
                <c:pt idx="117">
                  <c:v>2.4068114202061508E-2</c:v>
                </c:pt>
                <c:pt idx="118">
                  <c:v>2.652333299198667E-2</c:v>
                </c:pt>
                <c:pt idx="119">
                  <c:v>2.612870943879855E-2</c:v>
                </c:pt>
                <c:pt idx="120">
                  <c:v>2.3819840281264833E-2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E-4B57-B0A3-7AF8928AB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Data'!$BH$4</c:f>
              <c:strCache>
                <c:ptCount val="1"/>
                <c:pt idx="0">
                  <c:v>Average Proportion Over £25k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Data'!$BH$5:$BH$125</c:f>
              <c:numCache>
                <c:formatCode>0.0%</c:formatCode>
                <c:ptCount val="121"/>
                <c:pt idx="0">
                  <c:v>2.9629629629629627E-2</c:v>
                </c:pt>
                <c:pt idx="1">
                  <c:v>1.7241379310344827E-2</c:v>
                </c:pt>
                <c:pt idx="2">
                  <c:v>3.6496350364963501E-2</c:v>
                </c:pt>
                <c:pt idx="3">
                  <c:v>2.6548672566371705E-2</c:v>
                </c:pt>
                <c:pt idx="4">
                  <c:v>2.4793388429752088E-2</c:v>
                </c:pt>
                <c:pt idx="5">
                  <c:v>3.1007751937984489E-2</c:v>
                </c:pt>
                <c:pt idx="6">
                  <c:v>8.0000000000000054E-3</c:v>
                </c:pt>
                <c:pt idx="7">
                  <c:v>1.324503311258278E-2</c:v>
                </c:pt>
                <c:pt idx="8">
                  <c:v>2.072538860103627E-2</c:v>
                </c:pt>
                <c:pt idx="9">
                  <c:v>3.5971223021582732E-2</c:v>
                </c:pt>
                <c:pt idx="10">
                  <c:v>8.3333333333333402E-3</c:v>
                </c:pt>
                <c:pt idx="11">
                  <c:v>2.7472527472527469E-2</c:v>
                </c:pt>
                <c:pt idx="12">
                  <c:v>2.0270270270270268E-2</c:v>
                </c:pt>
                <c:pt idx="13">
                  <c:v>5.263157894736842E-3</c:v>
                </c:pt>
                <c:pt idx="14">
                  <c:v>1.1029411764705845E-2</c:v>
                </c:pt>
                <c:pt idx="15">
                  <c:v>1.2195121951219513E-2</c:v>
                </c:pt>
                <c:pt idx="16">
                  <c:v>1.30718954248366E-2</c:v>
                </c:pt>
                <c:pt idx="17">
                  <c:v>3.7037037037037028E-2</c:v>
                </c:pt>
                <c:pt idx="18">
                  <c:v>3.2258064516129059E-2</c:v>
                </c:pt>
                <c:pt idx="19">
                  <c:v>1.4184397163120567E-2</c:v>
                </c:pt>
                <c:pt idx="20">
                  <c:v>1.5384615384615384E-2</c:v>
                </c:pt>
                <c:pt idx="21">
                  <c:v>1.785714285714287E-2</c:v>
                </c:pt>
                <c:pt idx="22">
                  <c:v>4.0540540540540536E-2</c:v>
                </c:pt>
                <c:pt idx="23">
                  <c:v>1.2269938650306749E-2</c:v>
                </c:pt>
                <c:pt idx="24">
                  <c:v>0</c:v>
                </c:pt>
                <c:pt idx="25">
                  <c:v>1.3605442176870748E-2</c:v>
                </c:pt>
                <c:pt idx="26">
                  <c:v>2.3622047244094509E-2</c:v>
                </c:pt>
                <c:pt idx="27">
                  <c:v>8.0000000000000054E-3</c:v>
                </c:pt>
                <c:pt idx="28">
                  <c:v>1.9736842105263157E-2</c:v>
                </c:pt>
                <c:pt idx="29">
                  <c:v>2.2556390977443611E-2</c:v>
                </c:pt>
                <c:pt idx="30">
                  <c:v>1.7699115044247801E-2</c:v>
                </c:pt>
                <c:pt idx="31">
                  <c:v>5.2631578947368474E-2</c:v>
                </c:pt>
                <c:pt idx="32">
                  <c:v>4.8780487804878085E-2</c:v>
                </c:pt>
                <c:pt idx="33">
                  <c:v>2.18978102189781E-2</c:v>
                </c:pt>
                <c:pt idx="34">
                  <c:v>3.508771929824564E-2</c:v>
                </c:pt>
                <c:pt idx="35">
                  <c:v>7.1942446043165463E-3</c:v>
                </c:pt>
                <c:pt idx="36">
                  <c:v>5.4216867469879519E-2</c:v>
                </c:pt>
                <c:pt idx="37">
                  <c:v>4.7619047619047623E-2</c:v>
                </c:pt>
                <c:pt idx="38">
                  <c:v>6.993006993006993E-3</c:v>
                </c:pt>
                <c:pt idx="39">
                  <c:v>3.8759689922480613E-2</c:v>
                </c:pt>
                <c:pt idx="40">
                  <c:v>3.9682539682539673E-2</c:v>
                </c:pt>
                <c:pt idx="41">
                  <c:v>2.9197080291970798E-2</c:v>
                </c:pt>
                <c:pt idx="42">
                  <c:v>9.0909090909090991E-3</c:v>
                </c:pt>
                <c:pt idx="43">
                  <c:v>3.0612244897959183E-2</c:v>
                </c:pt>
                <c:pt idx="44">
                  <c:v>4.225352112676057E-2</c:v>
                </c:pt>
                <c:pt idx="45">
                  <c:v>3.9215686274509803E-2</c:v>
                </c:pt>
                <c:pt idx="46">
                  <c:v>6.6666666666666662E-3</c:v>
                </c:pt>
                <c:pt idx="47">
                  <c:v>0</c:v>
                </c:pt>
                <c:pt idx="48">
                  <c:v>2.5641025641025661E-2</c:v>
                </c:pt>
                <c:pt idx="49">
                  <c:v>2.2058823529411766E-2</c:v>
                </c:pt>
                <c:pt idx="50">
                  <c:v>3.0075187969924807E-2</c:v>
                </c:pt>
                <c:pt idx="51">
                  <c:v>3.4246575342465752E-2</c:v>
                </c:pt>
                <c:pt idx="52">
                  <c:v>2.2222222222222247E-2</c:v>
                </c:pt>
                <c:pt idx="53">
                  <c:v>4.1322314049586806E-2</c:v>
                </c:pt>
                <c:pt idx="54">
                  <c:v>6.8965517241379309E-3</c:v>
                </c:pt>
                <c:pt idx="55">
                  <c:v>2.6785714285714309E-2</c:v>
                </c:pt>
                <c:pt idx="56">
                  <c:v>1.5624999999999998E-2</c:v>
                </c:pt>
                <c:pt idx="57">
                  <c:v>5.2631578947368418E-2</c:v>
                </c:pt>
                <c:pt idx="58">
                  <c:v>8.4745762711864389E-3</c:v>
                </c:pt>
                <c:pt idx="59">
                  <c:v>4.6296296296296328E-2</c:v>
                </c:pt>
                <c:pt idx="60">
                  <c:v>2.5423728813559341E-2</c:v>
                </c:pt>
                <c:pt idx="61">
                  <c:v>2.7777777777777804E-2</c:v>
                </c:pt>
                <c:pt idx="62">
                  <c:v>3.2786885245901669E-2</c:v>
                </c:pt>
                <c:pt idx="63">
                  <c:v>3.6363636363636397E-2</c:v>
                </c:pt>
                <c:pt idx="64">
                  <c:v>3.1496062992125984E-2</c:v>
                </c:pt>
                <c:pt idx="65">
                  <c:v>1.666666666666668E-2</c:v>
                </c:pt>
                <c:pt idx="66">
                  <c:v>1.0869565217391316E-2</c:v>
                </c:pt>
                <c:pt idx="67">
                  <c:v>1.666666666666668E-2</c:v>
                </c:pt>
                <c:pt idx="68">
                  <c:v>3.4782608695652202E-2</c:v>
                </c:pt>
                <c:pt idx="69">
                  <c:v>3.03030303030303E-2</c:v>
                </c:pt>
                <c:pt idx="70">
                  <c:v>4.2735042735042771E-2</c:v>
                </c:pt>
                <c:pt idx="71">
                  <c:v>3.2679738562091505E-2</c:v>
                </c:pt>
                <c:pt idx="72">
                  <c:v>2.6548672566371705E-2</c:v>
                </c:pt>
                <c:pt idx="73">
                  <c:v>1.8867924528301903E-2</c:v>
                </c:pt>
                <c:pt idx="74">
                  <c:v>3.3707865168539325E-2</c:v>
                </c:pt>
                <c:pt idx="75">
                  <c:v>4.4052863436123149E-2</c:v>
                </c:pt>
                <c:pt idx="76">
                  <c:v>2.7027027027027049E-2</c:v>
                </c:pt>
                <c:pt idx="77">
                  <c:v>1.8348623853211024E-2</c:v>
                </c:pt>
                <c:pt idx="78">
                  <c:v>4.8951048951048952E-2</c:v>
                </c:pt>
                <c:pt idx="79">
                  <c:v>6.3380281690140844E-2</c:v>
                </c:pt>
                <c:pt idx="80">
                  <c:v>3.6697247706422048E-2</c:v>
                </c:pt>
                <c:pt idx="81">
                  <c:v>5.3030303030303032E-2</c:v>
                </c:pt>
                <c:pt idx="82">
                  <c:v>7.6923076923076988E-3</c:v>
                </c:pt>
                <c:pt idx="83">
                  <c:v>3.000000000000003E-2</c:v>
                </c:pt>
                <c:pt idx="84">
                  <c:v>0</c:v>
                </c:pt>
                <c:pt idx="85">
                  <c:v>3.6496350364963501E-2</c:v>
                </c:pt>
                <c:pt idx="86">
                  <c:v>8.2474226804123793E-2</c:v>
                </c:pt>
                <c:pt idx="87">
                  <c:v>4.3478260869565265E-2</c:v>
                </c:pt>
                <c:pt idx="88">
                  <c:v>1.6129032258064516E-2</c:v>
                </c:pt>
                <c:pt idx="89">
                  <c:v>4.0000000000000029E-2</c:v>
                </c:pt>
                <c:pt idx="90">
                  <c:v>4.1666666666666706E-2</c:v>
                </c:pt>
                <c:pt idx="91">
                  <c:v>6.8965517241379393E-2</c:v>
                </c:pt>
                <c:pt idx="92">
                  <c:v>2.4999999999999998E-2</c:v>
                </c:pt>
                <c:pt idx="93">
                  <c:v>2.32558139534884E-2</c:v>
                </c:pt>
                <c:pt idx="94">
                  <c:v>1.2987012987013003E-2</c:v>
                </c:pt>
                <c:pt idx="95">
                  <c:v>3.1250000000000035E-2</c:v>
                </c:pt>
                <c:pt idx="96">
                  <c:v>1.7241379310344841E-2</c:v>
                </c:pt>
                <c:pt idx="97">
                  <c:v>4.1666666666666706E-2</c:v>
                </c:pt>
                <c:pt idx="98">
                  <c:v>5.9322033898305135E-2</c:v>
                </c:pt>
                <c:pt idx="99">
                  <c:v>6.4285714285714279E-2</c:v>
                </c:pt>
                <c:pt idx="100">
                  <c:v>1.7543859649122823E-2</c:v>
                </c:pt>
                <c:pt idx="101">
                  <c:v>2.5316455696202562E-2</c:v>
                </c:pt>
                <c:pt idx="102">
                  <c:v>1.6528925619834722E-2</c:v>
                </c:pt>
                <c:pt idx="103">
                  <c:v>3.1578947368421088E-2</c:v>
                </c:pt>
                <c:pt idx="104">
                  <c:v>3.0303030303030335E-2</c:v>
                </c:pt>
                <c:pt idx="105">
                  <c:v>8.3333333333333402E-3</c:v>
                </c:pt>
                <c:pt idx="106">
                  <c:v>5.2884615384615384E-2</c:v>
                </c:pt>
                <c:pt idx="107">
                  <c:v>3.2967032967033003E-2</c:v>
                </c:pt>
                <c:pt idx="108">
                  <c:v>5.1948051948052014E-2</c:v>
                </c:pt>
                <c:pt idx="109">
                  <c:v>3.738317757009349E-2</c:v>
                </c:pt>
                <c:pt idx="110">
                  <c:v>1.2345679012345694E-2</c:v>
                </c:pt>
                <c:pt idx="111">
                  <c:v>4.1095890410958957E-2</c:v>
                </c:pt>
                <c:pt idx="112">
                  <c:v>3.8961038961039009E-2</c:v>
                </c:pt>
                <c:pt idx="113">
                  <c:v>4.4642857142857179E-2</c:v>
                </c:pt>
                <c:pt idx="114">
                  <c:v>4.255319148936175E-2</c:v>
                </c:pt>
                <c:pt idx="115">
                  <c:v>0</c:v>
                </c:pt>
                <c:pt idx="116">
                  <c:v>1.6806722689075643E-2</c:v>
                </c:pt>
                <c:pt idx="117">
                  <c:v>4.7619047619047658E-2</c:v>
                </c:pt>
                <c:pt idx="118">
                  <c:v>5.4347826086956576E-2</c:v>
                </c:pt>
                <c:pt idx="119">
                  <c:v>2.9126213592233042E-2</c:v>
                </c:pt>
                <c:pt idx="120">
                  <c:v>2.8985507246376812E-2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A1-4465-91ED-816097285C1D}"/>
            </c:ext>
          </c:extLst>
        </c:ser>
        <c:ser>
          <c:idx val="1"/>
          <c:order val="1"/>
          <c:tx>
            <c:strRef>
              <c:f>'Averages Graph Data'!$BI$4</c:f>
              <c:strCache>
                <c:ptCount val="1"/>
                <c:pt idx="0">
                  <c:v>Average Proportion Over £25k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Data'!$BI$5:$BI$125</c:f>
              <c:numCache>
                <c:formatCode>0.0%</c:formatCode>
                <c:ptCount val="121"/>
                <c:pt idx="6">
                  <c:v>2.4816738891292323E-2</c:v>
                </c:pt>
                <c:pt idx="7">
                  <c:v>2.2476082245999913E-2</c:v>
                </c:pt>
                <c:pt idx="8">
                  <c:v>2.2973797858955834E-2</c:v>
                </c:pt>
                <c:pt idx="9">
                  <c:v>2.2898779667044296E-2</c:v>
                </c:pt>
                <c:pt idx="10">
                  <c:v>2.0296588348038814E-2</c:v>
                </c:pt>
                <c:pt idx="11">
                  <c:v>2.0679322497006724E-2</c:v>
                </c:pt>
                <c:pt idx="12">
                  <c:v>1.9145396544476122E-2</c:v>
                </c:pt>
                <c:pt idx="13">
                  <c:v>1.8754419100867097E-2</c:v>
                </c:pt>
                <c:pt idx="14">
                  <c:v>1.8437901765456115E-2</c:v>
                </c:pt>
                <c:pt idx="15">
                  <c:v>1.7219292244053715E-2</c:v>
                </c:pt>
                <c:pt idx="16">
                  <c:v>1.3947959730232839E-2</c:v>
                </c:pt>
                <c:pt idx="17">
                  <c:v>1.8048488830761936E-2</c:v>
                </c:pt>
                <c:pt idx="18">
                  <c:v>1.873213697984788E-2</c:v>
                </c:pt>
                <c:pt idx="19">
                  <c:v>1.7862726535969351E-2</c:v>
                </c:pt>
                <c:pt idx="20">
                  <c:v>1.9308649034523426E-2</c:v>
                </c:pt>
                <c:pt idx="21">
                  <c:v>2.028403919058586E-2</c:v>
                </c:pt>
                <c:pt idx="22">
                  <c:v>2.4333384703346009E-2</c:v>
                </c:pt>
                <c:pt idx="23">
                  <c:v>2.4218819449841746E-2</c:v>
                </c:pt>
                <c:pt idx="24">
                  <c:v>1.8927814158836456E-2</c:v>
                </c:pt>
                <c:pt idx="25">
                  <c:v>1.6263153824656696E-2</c:v>
                </c:pt>
                <c:pt idx="26">
                  <c:v>1.7611389550510115E-2</c:v>
                </c:pt>
                <c:pt idx="27">
                  <c:v>1.6556444495565061E-2</c:v>
                </c:pt>
                <c:pt idx="28">
                  <c:v>1.6824972959582244E-2</c:v>
                </c:pt>
                <c:pt idx="29">
                  <c:v>1.4255808736282682E-2</c:v>
                </c:pt>
                <c:pt idx="30">
                  <c:v>1.5031405363988547E-2</c:v>
                </c:pt>
                <c:pt idx="31">
                  <c:v>2.2550202356469758E-2</c:v>
                </c:pt>
                <c:pt idx="32">
                  <c:v>2.7575208874756525E-2</c:v>
                </c:pt>
                <c:pt idx="33">
                  <c:v>2.7328889299739891E-2</c:v>
                </c:pt>
                <c:pt idx="34">
                  <c:v>3.1198563485203553E-2</c:v>
                </c:pt>
                <c:pt idx="35">
                  <c:v>2.9406763842211182E-2</c:v>
                </c:pt>
                <c:pt idx="36">
                  <c:v>3.3929689055416309E-2</c:v>
                </c:pt>
                <c:pt idx="37">
                  <c:v>3.820396513753057E-2</c:v>
                </c:pt>
                <c:pt idx="38">
                  <c:v>3.168416914405036E-2</c:v>
                </c:pt>
                <c:pt idx="39">
                  <c:v>3.0252626589422148E-2</c:v>
                </c:pt>
                <c:pt idx="40">
                  <c:v>3.2793302227073801E-2</c:v>
                </c:pt>
                <c:pt idx="41">
                  <c:v>3.1951782369034537E-2</c:v>
                </c:pt>
                <c:pt idx="42">
                  <c:v>3.2222734438547763E-2</c:v>
                </c:pt>
                <c:pt idx="43">
                  <c:v>2.8850645499702E-2</c:v>
                </c:pt>
                <c:pt idx="44">
                  <c:v>2.8084141715089557E-2</c:v>
                </c:pt>
                <c:pt idx="45">
                  <c:v>3.2687381612447101E-2</c:v>
                </c:pt>
                <c:pt idx="46">
                  <c:v>2.8102664004473681E-2</c:v>
                </c:pt>
                <c:pt idx="47">
                  <c:v>2.2433729764110871E-2</c:v>
                </c:pt>
                <c:pt idx="48">
                  <c:v>2.1925721956832993E-2</c:v>
                </c:pt>
                <c:pt idx="49">
                  <c:v>2.3778281162333378E-2</c:v>
                </c:pt>
                <c:pt idx="50">
                  <c:v>2.3701558744042752E-2</c:v>
                </c:pt>
                <c:pt idx="51">
                  <c:v>2.2557709346286352E-2</c:v>
                </c:pt>
                <c:pt idx="52">
                  <c:v>2.0130071624530985E-2</c:v>
                </c:pt>
                <c:pt idx="53">
                  <c:v>2.5080878393519579E-2</c:v>
                </c:pt>
                <c:pt idx="54">
                  <c:v>2.6066100068396429E-2</c:v>
                </c:pt>
                <c:pt idx="55">
                  <c:v>2.6229627017637664E-2</c:v>
                </c:pt>
                <c:pt idx="56">
                  <c:v>2.5310509370578833E-2</c:v>
                </c:pt>
                <c:pt idx="57">
                  <c:v>2.8532850938785069E-2</c:v>
                </c:pt>
                <c:pt idx="58">
                  <c:v>2.4851136785745166E-2</c:v>
                </c:pt>
                <c:pt idx="59">
                  <c:v>2.8290290224898606E-2</c:v>
                </c:pt>
                <c:pt idx="60">
                  <c:v>2.6019063762608968E-2</c:v>
                </c:pt>
                <c:pt idx="61">
                  <c:v>2.9002096055986089E-2</c:v>
                </c:pt>
                <c:pt idx="62">
                  <c:v>2.9859406193155715E-2</c:v>
                </c:pt>
                <c:pt idx="63">
                  <c:v>3.2822068530818059E-2</c:v>
                </c:pt>
                <c:pt idx="64">
                  <c:v>2.9802709108640569E-2</c:v>
                </c:pt>
                <c:pt idx="65">
                  <c:v>3.0973007736566315E-2</c:v>
                </c:pt>
                <c:pt idx="66">
                  <c:v>2.5912046153865602E-2</c:v>
                </c:pt>
                <c:pt idx="67">
                  <c:v>2.4661037275738078E-2</c:v>
                </c:pt>
                <c:pt idx="68">
                  <c:v>2.566172740686299E-2</c:v>
                </c:pt>
                <c:pt idx="69">
                  <c:v>2.5306890986452796E-2</c:v>
                </c:pt>
                <c:pt idx="70">
                  <c:v>2.6217091896653704E-2</c:v>
                </c:pt>
                <c:pt idx="71">
                  <c:v>2.6386188406648779E-2</c:v>
                </c:pt>
                <c:pt idx="72">
                  <c:v>2.7797903535178064E-2</c:v>
                </c:pt>
                <c:pt idx="73">
                  <c:v>2.8940526293879582E-2</c:v>
                </c:pt>
                <c:pt idx="74">
                  <c:v>3.1374983222718526E-2</c:v>
                </c:pt>
                <c:pt idx="75">
                  <c:v>3.2699305328500093E-2</c:v>
                </c:pt>
                <c:pt idx="76">
                  <c:v>3.2231304860499625E-2</c:v>
                </c:pt>
                <c:pt idx="77">
                  <c:v>2.8747530734523668E-2</c:v>
                </c:pt>
                <c:pt idx="78">
                  <c:v>3.107200364723187E-2</c:v>
                </c:pt>
                <c:pt idx="79">
                  <c:v>3.6333662093484605E-2</c:v>
                </c:pt>
                <c:pt idx="80">
                  <c:v>3.8880708261787481E-2</c:v>
                </c:pt>
                <c:pt idx="81">
                  <c:v>4.1641056527753725E-2</c:v>
                </c:pt>
                <c:pt idx="82">
                  <c:v>3.6446691421494377E-2</c:v>
                </c:pt>
                <c:pt idx="83">
                  <c:v>3.6871401846204806E-2</c:v>
                </c:pt>
                <c:pt idx="84">
                  <c:v>3.4250169867174655E-2</c:v>
                </c:pt>
                <c:pt idx="85">
                  <c:v>3.2470927212019593E-2</c:v>
                </c:pt>
                <c:pt idx="86">
                  <c:v>3.5198633656874305E-2</c:v>
                </c:pt>
                <c:pt idx="87">
                  <c:v>3.6167349823037612E-2</c:v>
                </c:pt>
                <c:pt idx="88">
                  <c:v>3.0895739712717831E-2</c:v>
                </c:pt>
                <c:pt idx="89">
                  <c:v>3.5511124328102446E-2</c:v>
                </c:pt>
                <c:pt idx="90">
                  <c:v>3.717779099476911E-2</c:v>
                </c:pt>
                <c:pt idx="91">
                  <c:v>4.7030007743537598E-2</c:v>
                </c:pt>
                <c:pt idx="92">
                  <c:v>4.5387671977114241E-2</c:v>
                </c:pt>
                <c:pt idx="93">
                  <c:v>3.6927898712737758E-2</c:v>
                </c:pt>
                <c:pt idx="94">
                  <c:v>3.2572006158087433E-2</c:v>
                </c:pt>
                <c:pt idx="95">
                  <c:v>3.473214440693536E-2</c:v>
                </c:pt>
                <c:pt idx="96">
                  <c:v>3.1480912879841769E-2</c:v>
                </c:pt>
                <c:pt idx="97">
                  <c:v>3.1480912879841769E-2</c:v>
                </c:pt>
                <c:pt idx="98">
                  <c:v>3.0103272402259733E-2</c:v>
                </c:pt>
                <c:pt idx="99">
                  <c:v>3.5715517300218914E-2</c:v>
                </c:pt>
                <c:pt idx="100">
                  <c:v>3.4899523828166697E-2</c:v>
                </c:pt>
                <c:pt idx="101">
                  <c:v>3.6660872786622341E-2</c:v>
                </c:pt>
                <c:pt idx="102">
                  <c:v>3.4557862160884439E-2</c:v>
                </c:pt>
                <c:pt idx="103">
                  <c:v>3.660608616918104E-2</c:v>
                </c:pt>
                <c:pt idx="104">
                  <c:v>3.4982709545804416E-2</c:v>
                </c:pt>
                <c:pt idx="105">
                  <c:v>2.7698609465094164E-2</c:v>
                </c:pt>
                <c:pt idx="106">
                  <c:v>2.6069881050651465E-2</c:v>
                </c:pt>
                <c:pt idx="107">
                  <c:v>2.8273191524638634E-2</c:v>
                </c:pt>
                <c:pt idx="108">
                  <c:v>3.2077705274902842E-2</c:v>
                </c:pt>
                <c:pt idx="109">
                  <c:v>3.5056884124939812E-2</c:v>
                </c:pt>
                <c:pt idx="110">
                  <c:v>3.2309274359786179E-2</c:v>
                </c:pt>
                <c:pt idx="111">
                  <c:v>3.3851111518061701E-2</c:v>
                </c:pt>
                <c:pt idx="112">
                  <c:v>3.8226498036305366E-2</c:v>
                </c:pt>
                <c:pt idx="113">
                  <c:v>3.7049104001768481E-2</c:v>
                </c:pt>
                <c:pt idx="114">
                  <c:v>3.8418555219244019E-2</c:v>
                </c:pt>
                <c:pt idx="115">
                  <c:v>3.0997404940950872E-2</c:v>
                </c:pt>
                <c:pt idx="116">
                  <c:v>2.8057911386519748E-2</c:v>
                </c:pt>
                <c:pt idx="117">
                  <c:v>3.3096964044620029E-2</c:v>
                </c:pt>
                <c:pt idx="118">
                  <c:v>3.499009771261969E-2</c:v>
                </c:pt>
                <c:pt idx="119">
                  <c:v>3.3585122659933117E-2</c:v>
                </c:pt>
                <c:pt idx="120">
                  <c:v>3.1348358389007354E-2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A1-4465-91ED-816097285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Data'!$BJ$4</c:f>
              <c:strCache>
                <c:ptCount val="1"/>
                <c:pt idx="0">
                  <c:v>Average Proportion Over £25k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Data'!$BJ$5:$BJ$125</c:f>
              <c:numCache>
                <c:formatCode>0.0%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1.7543859649122806E-2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2.2727272727272728E-2</c:v>
                </c:pt>
                <c:pt idx="93">
                  <c:v>0</c:v>
                </c:pt>
                <c:pt idx="94">
                  <c:v>0</c:v>
                </c:pt>
                <c:pt idx="95">
                  <c:v>3.0303030303030304E-2</c:v>
                </c:pt>
                <c:pt idx="96">
                  <c:v>0</c:v>
                </c:pt>
                <c:pt idx="97">
                  <c:v>3.2258064516129031E-2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2.2222222222222223E-2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79-4707-9A23-D7AE8ADC59AE}"/>
            </c:ext>
          </c:extLst>
        </c:ser>
        <c:ser>
          <c:idx val="1"/>
          <c:order val="1"/>
          <c:tx>
            <c:strRef>
              <c:f>'Averages Graph Data'!$BK$4</c:f>
              <c:strCache>
                <c:ptCount val="1"/>
                <c:pt idx="0">
                  <c:v>Average Proportion Over £25k - 7 Day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Data'!$BK$5:$BK$125</c:f>
              <c:numCache>
                <c:formatCode>0.0%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2.5062656641604009E-3</c:v>
                </c:pt>
                <c:pt idx="85">
                  <c:v>2.5062656641604009E-3</c:v>
                </c:pt>
                <c:pt idx="86">
                  <c:v>2.5062656641604009E-3</c:v>
                </c:pt>
                <c:pt idx="87">
                  <c:v>2.5062656641604009E-3</c:v>
                </c:pt>
                <c:pt idx="88">
                  <c:v>2.5062656641604009E-3</c:v>
                </c:pt>
                <c:pt idx="89">
                  <c:v>2.5062656641604009E-3</c:v>
                </c:pt>
                <c:pt idx="90">
                  <c:v>2.5062656641604009E-3</c:v>
                </c:pt>
                <c:pt idx="91">
                  <c:v>0</c:v>
                </c:pt>
                <c:pt idx="92">
                  <c:v>3.246753246753247E-3</c:v>
                </c:pt>
                <c:pt idx="93">
                  <c:v>3.246753246753247E-3</c:v>
                </c:pt>
                <c:pt idx="94">
                  <c:v>3.246753246753247E-3</c:v>
                </c:pt>
                <c:pt idx="95">
                  <c:v>7.575757575757576E-3</c:v>
                </c:pt>
                <c:pt idx="96">
                  <c:v>7.575757575757576E-3</c:v>
                </c:pt>
                <c:pt idx="97">
                  <c:v>1.2184052506633153E-2</c:v>
                </c:pt>
                <c:pt idx="98">
                  <c:v>1.2184052506633153E-2</c:v>
                </c:pt>
                <c:pt idx="99">
                  <c:v>8.937299259879905E-3</c:v>
                </c:pt>
                <c:pt idx="100">
                  <c:v>8.937299259879905E-3</c:v>
                </c:pt>
                <c:pt idx="101">
                  <c:v>8.937299259879905E-3</c:v>
                </c:pt>
                <c:pt idx="102">
                  <c:v>4.608294930875576E-3</c:v>
                </c:pt>
                <c:pt idx="103">
                  <c:v>4.608294930875576E-3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3.1746031746031746E-3</c:v>
                </c:pt>
                <c:pt idx="114">
                  <c:v>3.1746031746031746E-3</c:v>
                </c:pt>
                <c:pt idx="115">
                  <c:v>3.1746031746031746E-3</c:v>
                </c:pt>
                <c:pt idx="116">
                  <c:v>3.1746031746031746E-3</c:v>
                </c:pt>
                <c:pt idx="117">
                  <c:v>3.1746031746031746E-3</c:v>
                </c:pt>
                <c:pt idx="118">
                  <c:v>3.1746031746031746E-3</c:v>
                </c:pt>
                <c:pt idx="119">
                  <c:v>3.1746031746031746E-3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79-4707-9A23-D7AE8ADC5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Data'!$BL$4</c:f>
              <c:strCache>
                <c:ptCount val="1"/>
                <c:pt idx="0">
                  <c:v>Average Proportion Over £25k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Data'!$BL$5:$BL$125</c:f>
              <c:numCache>
                <c:formatCode>0.0%</c:formatCode>
                <c:ptCount val="121"/>
                <c:pt idx="0">
                  <c:v>1.098901098901099E-2</c:v>
                </c:pt>
                <c:pt idx="1">
                  <c:v>2.1428571428571429E-2</c:v>
                </c:pt>
                <c:pt idx="2">
                  <c:v>1.1111111111111112E-2</c:v>
                </c:pt>
                <c:pt idx="3">
                  <c:v>1.3157894736842105E-2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1.0526315789473684E-2</c:v>
                </c:pt>
                <c:pt idx="16">
                  <c:v>8.9285714285714281E-3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2.564102564102564E-2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2.1276595744680851E-2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1.0309278350515464E-2</c:v>
                </c:pt>
                <c:pt idx="44">
                  <c:v>2.8571428571428571E-2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2.4390243902439025E-2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1.2345679012345678E-2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1.2500000000000001E-2</c:v>
                </c:pt>
                <c:pt idx="88">
                  <c:v>2.4390243902439025E-2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1.020408163265306E-2</c:v>
                </c:pt>
                <c:pt idx="94">
                  <c:v>1.5625E-2</c:v>
                </c:pt>
                <c:pt idx="95">
                  <c:v>3.7735849056603772E-2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1.1363636363636364E-2</c:v>
                </c:pt>
                <c:pt idx="101">
                  <c:v>0</c:v>
                </c:pt>
                <c:pt idx="102">
                  <c:v>2.4390243902439025E-2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1.9230769230769232E-2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1.0526315789473684E-2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D0-4D97-8863-55B91F0968A8}"/>
            </c:ext>
          </c:extLst>
        </c:ser>
        <c:ser>
          <c:idx val="1"/>
          <c:order val="1"/>
          <c:tx>
            <c:strRef>
              <c:f>'Averages Graph Data'!$BM$4</c:f>
              <c:strCache>
                <c:ptCount val="1"/>
                <c:pt idx="0">
                  <c:v>Average Proportion Over £25k - 7 Day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Data'!$BM$5:$BM$125</c:f>
              <c:numCache>
                <c:formatCode>0.0%</c:formatCode>
                <c:ptCount val="121"/>
                <c:pt idx="6">
                  <c:v>8.0980840379336633E-3</c:v>
                </c:pt>
                <c:pt idx="7">
                  <c:v>6.528225325217807E-3</c:v>
                </c:pt>
                <c:pt idx="8">
                  <c:v>3.4670008354218884E-3</c:v>
                </c:pt>
                <c:pt idx="9">
                  <c:v>3.3082706766917294E-3</c:v>
                </c:pt>
                <c:pt idx="10">
                  <c:v>1.4285714285714286E-3</c:v>
                </c:pt>
                <c:pt idx="11">
                  <c:v>1.4285714285714286E-3</c:v>
                </c:pt>
                <c:pt idx="12">
                  <c:v>1.4285714285714286E-3</c:v>
                </c:pt>
                <c:pt idx="13">
                  <c:v>1.4285714285714286E-3</c:v>
                </c:pt>
                <c:pt idx="14">
                  <c:v>1.4285714285714286E-3</c:v>
                </c:pt>
                <c:pt idx="15">
                  <c:v>2.932330827067669E-3</c:v>
                </c:pt>
                <c:pt idx="16">
                  <c:v>2.7792696025778735E-3</c:v>
                </c:pt>
                <c:pt idx="17">
                  <c:v>2.7792696025778735E-3</c:v>
                </c:pt>
                <c:pt idx="18">
                  <c:v>2.7792696025778735E-3</c:v>
                </c:pt>
                <c:pt idx="19">
                  <c:v>2.7792696025778735E-3</c:v>
                </c:pt>
                <c:pt idx="20">
                  <c:v>2.7792696025778735E-3</c:v>
                </c:pt>
                <c:pt idx="21">
                  <c:v>2.7792696025778735E-3</c:v>
                </c:pt>
                <c:pt idx="22">
                  <c:v>4.9385138670852962E-3</c:v>
                </c:pt>
                <c:pt idx="23">
                  <c:v>3.663003663003663E-3</c:v>
                </c:pt>
                <c:pt idx="24">
                  <c:v>3.663003663003663E-3</c:v>
                </c:pt>
                <c:pt idx="25">
                  <c:v>3.663003663003663E-3</c:v>
                </c:pt>
                <c:pt idx="26">
                  <c:v>3.663003663003663E-3</c:v>
                </c:pt>
                <c:pt idx="27">
                  <c:v>6.7025173408152127E-3</c:v>
                </c:pt>
                <c:pt idx="28">
                  <c:v>6.7025173408152127E-3</c:v>
                </c:pt>
                <c:pt idx="29">
                  <c:v>3.0395136778115501E-3</c:v>
                </c:pt>
                <c:pt idx="30">
                  <c:v>3.0395136778115501E-3</c:v>
                </c:pt>
                <c:pt idx="31">
                  <c:v>3.0395136778115501E-3</c:v>
                </c:pt>
                <c:pt idx="32">
                  <c:v>3.0395136778115501E-3</c:v>
                </c:pt>
                <c:pt idx="33">
                  <c:v>3.0395136778115501E-3</c:v>
                </c:pt>
                <c:pt idx="34">
                  <c:v>1.1428571428571429E-2</c:v>
                </c:pt>
                <c:pt idx="35">
                  <c:v>1.1428571428571429E-2</c:v>
                </c:pt>
                <c:pt idx="36">
                  <c:v>1.1428571428571429E-2</c:v>
                </c:pt>
                <c:pt idx="37">
                  <c:v>1.1428571428571429E-2</c:v>
                </c:pt>
                <c:pt idx="38">
                  <c:v>1.1428571428571429E-2</c:v>
                </c:pt>
                <c:pt idx="39">
                  <c:v>1.1428571428571429E-2</c:v>
                </c:pt>
                <c:pt idx="40">
                  <c:v>1.1428571428571429E-2</c:v>
                </c:pt>
                <c:pt idx="41">
                  <c:v>0</c:v>
                </c:pt>
                <c:pt idx="42">
                  <c:v>0</c:v>
                </c:pt>
                <c:pt idx="43">
                  <c:v>1.4727540500736377E-3</c:v>
                </c:pt>
                <c:pt idx="44">
                  <c:v>5.5543867031348625E-3</c:v>
                </c:pt>
                <c:pt idx="45">
                  <c:v>5.5543867031348625E-3</c:v>
                </c:pt>
                <c:pt idx="46">
                  <c:v>5.5543867031348625E-3</c:v>
                </c:pt>
                <c:pt idx="47">
                  <c:v>5.5543867031348625E-3</c:v>
                </c:pt>
                <c:pt idx="48">
                  <c:v>5.5543867031348625E-3</c:v>
                </c:pt>
                <c:pt idx="49">
                  <c:v>5.5543867031348625E-3</c:v>
                </c:pt>
                <c:pt idx="50">
                  <c:v>4.081632653061224E-3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3.4843205574912892E-3</c:v>
                </c:pt>
                <c:pt idx="58">
                  <c:v>3.4843205574912892E-3</c:v>
                </c:pt>
                <c:pt idx="59">
                  <c:v>3.4843205574912892E-3</c:v>
                </c:pt>
                <c:pt idx="60">
                  <c:v>3.4843205574912892E-3</c:v>
                </c:pt>
                <c:pt idx="61">
                  <c:v>3.4843205574912892E-3</c:v>
                </c:pt>
                <c:pt idx="62">
                  <c:v>3.4843205574912892E-3</c:v>
                </c:pt>
                <c:pt idx="63">
                  <c:v>3.4843205574912892E-3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1.7636684303350969E-3</c:v>
                </c:pt>
                <c:pt idx="74">
                  <c:v>1.7636684303350969E-3</c:v>
                </c:pt>
                <c:pt idx="75">
                  <c:v>1.7636684303350969E-3</c:v>
                </c:pt>
                <c:pt idx="76">
                  <c:v>1.7636684303350969E-3</c:v>
                </c:pt>
                <c:pt idx="77">
                  <c:v>1.7636684303350969E-3</c:v>
                </c:pt>
                <c:pt idx="78">
                  <c:v>1.7636684303350969E-3</c:v>
                </c:pt>
                <c:pt idx="79">
                  <c:v>1.7636684303350969E-3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1.7857142857142859E-3</c:v>
                </c:pt>
                <c:pt idx="88">
                  <c:v>5.2700348432055755E-3</c:v>
                </c:pt>
                <c:pt idx="89">
                  <c:v>5.2700348432055755E-3</c:v>
                </c:pt>
                <c:pt idx="90">
                  <c:v>5.2700348432055755E-3</c:v>
                </c:pt>
                <c:pt idx="91">
                  <c:v>5.2700348432055755E-3</c:v>
                </c:pt>
                <c:pt idx="92">
                  <c:v>5.2700348432055755E-3</c:v>
                </c:pt>
                <c:pt idx="93">
                  <c:v>6.7277607907274412E-3</c:v>
                </c:pt>
                <c:pt idx="94">
                  <c:v>7.1741893621560119E-3</c:v>
                </c:pt>
                <c:pt idx="95">
                  <c:v>9.0807043841795478E-3</c:v>
                </c:pt>
                <c:pt idx="96">
                  <c:v>9.0807043841795478E-3</c:v>
                </c:pt>
                <c:pt idx="97">
                  <c:v>9.0807043841795478E-3</c:v>
                </c:pt>
                <c:pt idx="98">
                  <c:v>9.0807043841795478E-3</c:v>
                </c:pt>
                <c:pt idx="99">
                  <c:v>9.0807043841795478E-3</c:v>
                </c:pt>
                <c:pt idx="100">
                  <c:v>9.2463550600343052E-3</c:v>
                </c:pt>
                <c:pt idx="101">
                  <c:v>7.0142122028914473E-3</c:v>
                </c:pt>
                <c:pt idx="102">
                  <c:v>5.1076971808679122E-3</c:v>
                </c:pt>
                <c:pt idx="103">
                  <c:v>5.1076971808679122E-3</c:v>
                </c:pt>
                <c:pt idx="104">
                  <c:v>5.1076971808679122E-3</c:v>
                </c:pt>
                <c:pt idx="105">
                  <c:v>5.1076971808679122E-3</c:v>
                </c:pt>
                <c:pt idx="106">
                  <c:v>5.1076971808679122E-3</c:v>
                </c:pt>
                <c:pt idx="107">
                  <c:v>3.4843205574912892E-3</c:v>
                </c:pt>
                <c:pt idx="108">
                  <c:v>3.4843205574912892E-3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2.7472527472527475E-3</c:v>
                </c:pt>
                <c:pt idx="116">
                  <c:v>2.7472527472527475E-3</c:v>
                </c:pt>
                <c:pt idx="117">
                  <c:v>2.7472527472527475E-3</c:v>
                </c:pt>
                <c:pt idx="118">
                  <c:v>2.7472527472527475E-3</c:v>
                </c:pt>
                <c:pt idx="119">
                  <c:v>2.7472527472527475E-3</c:v>
                </c:pt>
                <c:pt idx="120">
                  <c:v>4.2510121457489877E-3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D0-4D97-8863-55B91F096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Data'!$AH$4</c:f>
              <c:strCache>
                <c:ptCount val="1"/>
                <c:pt idx="0">
                  <c:v>Average NCD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Data'!$AH$5:$AH$125</c:f>
              <c:numCache>
                <c:formatCode>#,##0.0</c:formatCode>
                <c:ptCount val="121"/>
                <c:pt idx="0">
                  <c:v>3.2960940874950273</c:v>
                </c:pt>
                <c:pt idx="1">
                  <c:v>4.0487110101801136</c:v>
                </c:pt>
                <c:pt idx="2">
                  <c:v>3.7749196377148486</c:v>
                </c:pt>
                <c:pt idx="3">
                  <c:v>4.4392487240573422</c:v>
                </c:pt>
                <c:pt idx="4">
                  <c:v>4.2133003992055587</c:v>
                </c:pt>
                <c:pt idx="5">
                  <c:v>4.6619487278168688</c:v>
                </c:pt>
                <c:pt idx="6">
                  <c:v>4.208460922890664</c:v>
                </c:pt>
                <c:pt idx="7">
                  <c:v>4.2596880232559924</c:v>
                </c:pt>
                <c:pt idx="8">
                  <c:v>4.0000322667658317</c:v>
                </c:pt>
                <c:pt idx="9">
                  <c:v>3.9519267731970928</c:v>
                </c:pt>
                <c:pt idx="10">
                  <c:v>3.9320998962888263</c:v>
                </c:pt>
                <c:pt idx="11">
                  <c:v>3.9009517647247272</c:v>
                </c:pt>
                <c:pt idx="12">
                  <c:v>3.7867085285202782</c:v>
                </c:pt>
                <c:pt idx="13">
                  <c:v>3.9387392303521214</c:v>
                </c:pt>
                <c:pt idx="14">
                  <c:v>4.0325898020058331</c:v>
                </c:pt>
                <c:pt idx="15">
                  <c:v>4.5098390867704525</c:v>
                </c:pt>
                <c:pt idx="16">
                  <c:v>4.5503210607138369</c:v>
                </c:pt>
                <c:pt idx="17">
                  <c:v>4.3511701312665965</c:v>
                </c:pt>
                <c:pt idx="18">
                  <c:v>4.5703263837511008</c:v>
                </c:pt>
                <c:pt idx="19">
                  <c:v>3.8726123402081551</c:v>
                </c:pt>
                <c:pt idx="20">
                  <c:v>3.7193599979820333</c:v>
                </c:pt>
                <c:pt idx="21">
                  <c:v>3.9816479651957644</c:v>
                </c:pt>
                <c:pt idx="22">
                  <c:v>3.5296667802391153</c:v>
                </c:pt>
                <c:pt idx="23">
                  <c:v>4.0393534387611361</c:v>
                </c:pt>
                <c:pt idx="24">
                  <c:v>3.4021922648269429</c:v>
                </c:pt>
                <c:pt idx="25">
                  <c:v>3.6435213321322459</c:v>
                </c:pt>
                <c:pt idx="26">
                  <c:v>3.9748326937527514</c:v>
                </c:pt>
                <c:pt idx="27">
                  <c:v>4.8403645844055854</c:v>
                </c:pt>
                <c:pt idx="28">
                  <c:v>3.6843739188820663</c:v>
                </c:pt>
                <c:pt idx="29">
                  <c:v>3.9857539640511366</c:v>
                </c:pt>
                <c:pt idx="30">
                  <c:v>3.9374709195150155</c:v>
                </c:pt>
                <c:pt idx="31">
                  <c:v>3.6494181493177429</c:v>
                </c:pt>
                <c:pt idx="32">
                  <c:v>4.0964619131280458</c:v>
                </c:pt>
                <c:pt idx="33">
                  <c:v>3.937303794734536</c:v>
                </c:pt>
                <c:pt idx="34">
                  <c:v>4.3552980512207755</c:v>
                </c:pt>
                <c:pt idx="35">
                  <c:v>3.4031857583960994</c:v>
                </c:pt>
                <c:pt idx="36">
                  <c:v>4.2943168236593046</c:v>
                </c:pt>
                <c:pt idx="37">
                  <c:v>4.3399907980638073</c:v>
                </c:pt>
                <c:pt idx="38">
                  <c:v>4.2201104570732637</c:v>
                </c:pt>
                <c:pt idx="39">
                  <c:v>3.8767683657554421</c:v>
                </c:pt>
                <c:pt idx="40">
                  <c:v>3.7283089777897573</c:v>
                </c:pt>
                <c:pt idx="41">
                  <c:v>3.5592292594909862</c:v>
                </c:pt>
                <c:pt idx="42">
                  <c:v>3.5384000648727265</c:v>
                </c:pt>
                <c:pt idx="43">
                  <c:v>3.4519419011996293</c:v>
                </c:pt>
                <c:pt idx="44">
                  <c:v>4.0963903263446664</c:v>
                </c:pt>
                <c:pt idx="45">
                  <c:v>4.1984628705146294</c:v>
                </c:pt>
                <c:pt idx="46">
                  <c:v>4.040589290734137</c:v>
                </c:pt>
                <c:pt idx="47">
                  <c:v>3.4599430817800916</c:v>
                </c:pt>
                <c:pt idx="48">
                  <c:v>3.6884889667446972</c:v>
                </c:pt>
                <c:pt idx="49">
                  <c:v>3.7625300761689551</c:v>
                </c:pt>
                <c:pt idx="50">
                  <c:v>3.551554508744744</c:v>
                </c:pt>
                <c:pt idx="51">
                  <c:v>4.0464115732046499</c:v>
                </c:pt>
                <c:pt idx="52">
                  <c:v>3.8536048825830016</c:v>
                </c:pt>
                <c:pt idx="53">
                  <c:v>3.2810532341189744</c:v>
                </c:pt>
                <c:pt idx="54">
                  <c:v>3.4799497499605847</c:v>
                </c:pt>
                <c:pt idx="55">
                  <c:v>3.9119234606983513</c:v>
                </c:pt>
                <c:pt idx="56">
                  <c:v>3.371134812029124</c:v>
                </c:pt>
                <c:pt idx="57">
                  <c:v>4.0557799263352043</c:v>
                </c:pt>
                <c:pt idx="58">
                  <c:v>3.227629320519481</c:v>
                </c:pt>
                <c:pt idx="59">
                  <c:v>5.0358328298084079</c:v>
                </c:pt>
                <c:pt idx="60">
                  <c:v>3.5897836803432144</c:v>
                </c:pt>
                <c:pt idx="61">
                  <c:v>3.6073215966732128</c:v>
                </c:pt>
                <c:pt idx="62">
                  <c:v>4.3987917447706595</c:v>
                </c:pt>
                <c:pt idx="63">
                  <c:v>4.0565143522801748</c:v>
                </c:pt>
                <c:pt idx="64">
                  <c:v>3.605264667785256</c:v>
                </c:pt>
                <c:pt idx="65">
                  <c:v>3.5444267162693168</c:v>
                </c:pt>
                <c:pt idx="66">
                  <c:v>3.6421083561652705</c:v>
                </c:pt>
                <c:pt idx="67">
                  <c:v>3.3394243155488845</c:v>
                </c:pt>
                <c:pt idx="68">
                  <c:v>3.7898888361204035</c:v>
                </c:pt>
                <c:pt idx="69">
                  <c:v>3.4268674338019642</c:v>
                </c:pt>
                <c:pt idx="70">
                  <c:v>3.4316524520075684</c:v>
                </c:pt>
                <c:pt idx="71">
                  <c:v>3.0087873156281471</c:v>
                </c:pt>
                <c:pt idx="72">
                  <c:v>3.2866699107686279</c:v>
                </c:pt>
                <c:pt idx="73">
                  <c:v>3.6345552044214062</c:v>
                </c:pt>
                <c:pt idx="74">
                  <c:v>3.0186611590842283</c:v>
                </c:pt>
                <c:pt idx="75">
                  <c:v>3.5942413093516983</c:v>
                </c:pt>
                <c:pt idx="76">
                  <c:v>3.1779766302299013</c:v>
                </c:pt>
                <c:pt idx="77">
                  <c:v>2.8388758985805271</c:v>
                </c:pt>
                <c:pt idx="78">
                  <c:v>3.3121814833933865</c:v>
                </c:pt>
                <c:pt idx="79">
                  <c:v>3.0141640433135932</c:v>
                </c:pt>
                <c:pt idx="80">
                  <c:v>3.377577090278439</c:v>
                </c:pt>
                <c:pt idx="81">
                  <c:v>3.1153507002733263</c:v>
                </c:pt>
                <c:pt idx="82">
                  <c:v>3.7808599158009564</c:v>
                </c:pt>
                <c:pt idx="83">
                  <c:v>3.9228002659989687</c:v>
                </c:pt>
                <c:pt idx="84">
                  <c:v>3.6715965073199368</c:v>
                </c:pt>
                <c:pt idx="85">
                  <c:v>3.4762902265203639</c:v>
                </c:pt>
                <c:pt idx="86">
                  <c:v>3.5902642846372554</c:v>
                </c:pt>
                <c:pt idx="87">
                  <c:v>4.087041845408935</c:v>
                </c:pt>
                <c:pt idx="88">
                  <c:v>2.9511258871515373</c:v>
                </c:pt>
                <c:pt idx="89">
                  <c:v>3.6856051181500771</c:v>
                </c:pt>
                <c:pt idx="90">
                  <c:v>3.1009603885007402</c:v>
                </c:pt>
                <c:pt idx="91">
                  <c:v>3.2109178831402381</c:v>
                </c:pt>
                <c:pt idx="92">
                  <c:v>3.7772278415909066</c:v>
                </c:pt>
                <c:pt idx="93">
                  <c:v>2.9547719813978151</c:v>
                </c:pt>
                <c:pt idx="94">
                  <c:v>3.2554537601342766</c:v>
                </c:pt>
                <c:pt idx="95">
                  <c:v>3.2742034612129687</c:v>
                </c:pt>
                <c:pt idx="96">
                  <c:v>3.120694921684271</c:v>
                </c:pt>
                <c:pt idx="97">
                  <c:v>3.7677480903280025</c:v>
                </c:pt>
                <c:pt idx="98">
                  <c:v>4.1770320962482428</c:v>
                </c:pt>
                <c:pt idx="99">
                  <c:v>3.2621678952431612</c:v>
                </c:pt>
                <c:pt idx="100">
                  <c:v>3.2011705954804612</c:v>
                </c:pt>
                <c:pt idx="101">
                  <c:v>3.2508915930284057</c:v>
                </c:pt>
                <c:pt idx="102">
                  <c:v>3.363260547859471</c:v>
                </c:pt>
                <c:pt idx="103">
                  <c:v>3.1235752180532526</c:v>
                </c:pt>
                <c:pt idx="104">
                  <c:v>3.6532533249700294</c:v>
                </c:pt>
                <c:pt idx="105">
                  <c:v>3.523716088878126</c:v>
                </c:pt>
                <c:pt idx="106">
                  <c:v>3.4069276229747456</c:v>
                </c:pt>
                <c:pt idx="107">
                  <c:v>3.5338151979994969</c:v>
                </c:pt>
                <c:pt idx="108">
                  <c:v>3.3211424814271751</c:v>
                </c:pt>
                <c:pt idx="109">
                  <c:v>3.5998342299796486</c:v>
                </c:pt>
                <c:pt idx="110">
                  <c:v>3.4868803245522972</c:v>
                </c:pt>
                <c:pt idx="111">
                  <c:v>3.2381379090025311</c:v>
                </c:pt>
                <c:pt idx="112">
                  <c:v>2.9037001231738491</c:v>
                </c:pt>
                <c:pt idx="113">
                  <c:v>3.2343649311165614</c:v>
                </c:pt>
                <c:pt idx="114">
                  <c:v>3.6112428268063197</c:v>
                </c:pt>
                <c:pt idx="115">
                  <c:v>3.9799503007777912</c:v>
                </c:pt>
                <c:pt idx="116">
                  <c:v>2.6054597167582281</c:v>
                </c:pt>
                <c:pt idx="117">
                  <c:v>3.1181195049824386</c:v>
                </c:pt>
                <c:pt idx="118">
                  <c:v>3.7659351765939153</c:v>
                </c:pt>
                <c:pt idx="119">
                  <c:v>3.2317679743799914</c:v>
                </c:pt>
                <c:pt idx="120">
                  <c:v>3.6800756504263612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A-4115-B1C9-F81EF9C7CE2B}"/>
            </c:ext>
          </c:extLst>
        </c:ser>
        <c:ser>
          <c:idx val="1"/>
          <c:order val="1"/>
          <c:tx>
            <c:strRef>
              <c:f>'Averages Graph Data'!$AI$4</c:f>
              <c:strCache>
                <c:ptCount val="1"/>
                <c:pt idx="0">
                  <c:v>Average NCD - 7 Day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Data'!$AI$5:$AI$125</c:f>
              <c:numCache>
                <c:formatCode>#,##0.0</c:formatCode>
                <c:ptCount val="121"/>
                <c:pt idx="6">
                  <c:v>4.0918119299086317</c:v>
                </c:pt>
                <c:pt idx="7">
                  <c:v>4.2294682064459126</c:v>
                </c:pt>
                <c:pt idx="8">
                  <c:v>4.2225141002438722</c:v>
                </c:pt>
                <c:pt idx="9">
                  <c:v>4.2478008338841935</c:v>
                </c:pt>
                <c:pt idx="10">
                  <c:v>4.1753510013458337</c:v>
                </c:pt>
                <c:pt idx="11">
                  <c:v>4.1307297678485719</c:v>
                </c:pt>
                <c:pt idx="12">
                  <c:v>4.0056954536633445</c:v>
                </c:pt>
                <c:pt idx="13">
                  <c:v>3.9671637833006961</c:v>
                </c:pt>
                <c:pt idx="14">
                  <c:v>3.9347211802649587</c:v>
                </c:pt>
                <c:pt idx="15">
                  <c:v>4.0075507259799048</c:v>
                </c:pt>
                <c:pt idx="16">
                  <c:v>4.093035624196582</c:v>
                </c:pt>
                <c:pt idx="17">
                  <c:v>4.1529028006219777</c:v>
                </c:pt>
                <c:pt idx="18">
                  <c:v>4.2485277461971744</c:v>
                </c:pt>
                <c:pt idx="19">
                  <c:v>4.2607997192954423</c:v>
                </c:pt>
                <c:pt idx="20">
                  <c:v>4.2294598289568581</c:v>
                </c:pt>
                <c:pt idx="21">
                  <c:v>4.2221824236982766</c:v>
                </c:pt>
                <c:pt idx="22">
                  <c:v>4.0821578084795149</c:v>
                </c:pt>
                <c:pt idx="23">
                  <c:v>4.0091624339148435</c:v>
                </c:pt>
                <c:pt idx="24">
                  <c:v>3.8735941672806069</c:v>
                </c:pt>
                <c:pt idx="25">
                  <c:v>3.7411934456207701</c:v>
                </c:pt>
                <c:pt idx="26">
                  <c:v>3.7557963532699987</c:v>
                </c:pt>
                <c:pt idx="27">
                  <c:v>3.9159398656162203</c:v>
                </c:pt>
                <c:pt idx="28">
                  <c:v>3.8734721447142633</c:v>
                </c:pt>
                <c:pt idx="29">
                  <c:v>3.9386274566874095</c:v>
                </c:pt>
                <c:pt idx="30">
                  <c:v>3.9240728110808201</c:v>
                </c:pt>
                <c:pt idx="31">
                  <c:v>3.9593907945795057</c:v>
                </c:pt>
                <c:pt idx="32">
                  <c:v>4.0240965918646205</c:v>
                </c:pt>
                <c:pt idx="33">
                  <c:v>4.0187353205763037</c:v>
                </c:pt>
                <c:pt idx="34">
                  <c:v>3.9494401015499028</c:v>
                </c:pt>
                <c:pt idx="35">
                  <c:v>3.9092703643376217</c:v>
                </c:pt>
                <c:pt idx="36">
                  <c:v>3.9533507728530739</c:v>
                </c:pt>
                <c:pt idx="37">
                  <c:v>4.010853612645759</c:v>
                </c:pt>
                <c:pt idx="38">
                  <c:v>4.0923810851822617</c:v>
                </c:pt>
                <c:pt idx="39">
                  <c:v>4.0609962927004606</c:v>
                </c:pt>
                <c:pt idx="40">
                  <c:v>4.0311398902797793</c:v>
                </c:pt>
                <c:pt idx="41">
                  <c:v>3.9174157771755236</c:v>
                </c:pt>
                <c:pt idx="42">
                  <c:v>3.9367321066721841</c:v>
                </c:pt>
                <c:pt idx="43">
                  <c:v>3.8163928320350875</c:v>
                </c:pt>
                <c:pt idx="44">
                  <c:v>3.7815927646466383</c:v>
                </c:pt>
                <c:pt idx="45">
                  <c:v>3.7785002522811193</c:v>
                </c:pt>
                <c:pt idx="46">
                  <c:v>3.8019032415637901</c:v>
                </c:pt>
                <c:pt idx="47">
                  <c:v>3.7635652564195525</c:v>
                </c:pt>
                <c:pt idx="48">
                  <c:v>3.7820309288843679</c:v>
                </c:pt>
                <c:pt idx="49">
                  <c:v>3.8140495019266862</c:v>
                </c:pt>
                <c:pt idx="50">
                  <c:v>3.8282798744331314</c:v>
                </c:pt>
                <c:pt idx="51">
                  <c:v>3.821140052555986</c:v>
                </c:pt>
                <c:pt idx="52">
                  <c:v>3.7718746257086115</c:v>
                </c:pt>
                <c:pt idx="53">
                  <c:v>3.6633694747635879</c:v>
                </c:pt>
                <c:pt idx="54">
                  <c:v>3.6662275702179441</c:v>
                </c:pt>
                <c:pt idx="55">
                  <c:v>3.6981467836398942</c:v>
                </c:pt>
                <c:pt idx="56">
                  <c:v>3.6422331744770609</c:v>
                </c:pt>
                <c:pt idx="57">
                  <c:v>3.7142653769899843</c:v>
                </c:pt>
                <c:pt idx="58">
                  <c:v>3.5972964837492456</c:v>
                </c:pt>
                <c:pt idx="59">
                  <c:v>3.7661861904957328</c:v>
                </c:pt>
                <c:pt idx="60">
                  <c:v>3.8102905399563376</c:v>
                </c:pt>
                <c:pt idx="61">
                  <c:v>3.828486518058142</c:v>
                </c:pt>
                <c:pt idx="62">
                  <c:v>3.8980391300684718</c:v>
                </c:pt>
                <c:pt idx="63">
                  <c:v>3.9959504929614793</c:v>
                </c:pt>
                <c:pt idx="64">
                  <c:v>3.9315911703114863</c:v>
                </c:pt>
                <c:pt idx="65">
                  <c:v>3.9768479411328919</c:v>
                </c:pt>
                <c:pt idx="66">
                  <c:v>3.7777444448981576</c:v>
                </c:pt>
                <c:pt idx="67">
                  <c:v>3.7419788213561107</c:v>
                </c:pt>
                <c:pt idx="68">
                  <c:v>3.7680598555628526</c:v>
                </c:pt>
                <c:pt idx="69">
                  <c:v>3.6292135254244675</c:v>
                </c:pt>
                <c:pt idx="70">
                  <c:v>3.5399475396712377</c:v>
                </c:pt>
                <c:pt idx="71">
                  <c:v>3.454736489363079</c:v>
                </c:pt>
                <c:pt idx="72">
                  <c:v>3.4179140885772665</c:v>
                </c:pt>
                <c:pt idx="73">
                  <c:v>3.4168350668995719</c:v>
                </c:pt>
                <c:pt idx="74">
                  <c:v>3.371011758833192</c:v>
                </c:pt>
                <c:pt idx="75">
                  <c:v>3.3430621121519484</c:v>
                </c:pt>
                <c:pt idx="76">
                  <c:v>3.3075062830702251</c:v>
                </c:pt>
                <c:pt idx="77">
                  <c:v>3.222823918294933</c:v>
                </c:pt>
                <c:pt idx="78">
                  <c:v>3.266165942261396</c:v>
                </c:pt>
                <c:pt idx="79">
                  <c:v>3.2272365326249632</c:v>
                </c:pt>
                <c:pt idx="80">
                  <c:v>3.1905253734616821</c:v>
                </c:pt>
                <c:pt idx="81">
                  <c:v>3.2043381650601246</c:v>
                </c:pt>
                <c:pt idx="82">
                  <c:v>3.2309979659814472</c:v>
                </c:pt>
                <c:pt idx="83">
                  <c:v>3.3374013425198856</c:v>
                </c:pt>
                <c:pt idx="84">
                  <c:v>3.4563614294826581</c:v>
                </c:pt>
                <c:pt idx="85">
                  <c:v>3.4798055356436541</c:v>
                </c:pt>
                <c:pt idx="86">
                  <c:v>3.5621055701184638</c:v>
                </c:pt>
                <c:pt idx="87">
                  <c:v>3.6634576779942489</c:v>
                </c:pt>
                <c:pt idx="88">
                  <c:v>3.6399969904054221</c:v>
                </c:pt>
                <c:pt idx="89">
                  <c:v>3.6263891621695814</c:v>
                </c:pt>
                <c:pt idx="90">
                  <c:v>3.5089834653841208</c:v>
                </c:pt>
                <c:pt idx="91">
                  <c:v>3.4431722333584496</c:v>
                </c:pt>
                <c:pt idx="92">
                  <c:v>3.48616332122567</c:v>
                </c:pt>
                <c:pt idx="93">
                  <c:v>3.3953787064771785</c:v>
                </c:pt>
                <c:pt idx="94">
                  <c:v>3.2765804085807986</c:v>
                </c:pt>
                <c:pt idx="95">
                  <c:v>3.3227343477324318</c:v>
                </c:pt>
                <c:pt idx="96">
                  <c:v>3.24203289109446</c:v>
                </c:pt>
                <c:pt idx="97">
                  <c:v>3.3372882770697827</c:v>
                </c:pt>
                <c:pt idx="98">
                  <c:v>3.4753045932280693</c:v>
                </c:pt>
                <c:pt idx="99">
                  <c:v>3.4017246008926767</c:v>
                </c:pt>
                <c:pt idx="100">
                  <c:v>3.4369244029044839</c:v>
                </c:pt>
                <c:pt idx="101">
                  <c:v>3.4362726647465016</c:v>
                </c:pt>
                <c:pt idx="102">
                  <c:v>3.4489951056960026</c:v>
                </c:pt>
                <c:pt idx="103">
                  <c:v>3.4494065766058566</c:v>
                </c:pt>
                <c:pt idx="104">
                  <c:v>3.4330501815547185</c:v>
                </c:pt>
                <c:pt idx="105">
                  <c:v>3.3397193233589868</c:v>
                </c:pt>
                <c:pt idx="106">
                  <c:v>3.3603992844634982</c:v>
                </c:pt>
                <c:pt idx="107">
                  <c:v>3.4079199419662181</c:v>
                </c:pt>
                <c:pt idx="108">
                  <c:v>3.4179557831660428</c:v>
                </c:pt>
                <c:pt idx="109">
                  <c:v>3.4517520234689245</c:v>
                </c:pt>
                <c:pt idx="110">
                  <c:v>3.503652752968788</c:v>
                </c:pt>
                <c:pt idx="111">
                  <c:v>3.4443505506877168</c:v>
                </c:pt>
                <c:pt idx="112">
                  <c:v>3.3557768413013918</c:v>
                </c:pt>
                <c:pt idx="113">
                  <c:v>3.3311250281787941</c:v>
                </c:pt>
                <c:pt idx="114">
                  <c:v>3.3421861180083403</c:v>
                </c:pt>
                <c:pt idx="115">
                  <c:v>3.4363015207727137</c:v>
                </c:pt>
                <c:pt idx="116">
                  <c:v>3.2942480188839398</c:v>
                </c:pt>
                <c:pt idx="117">
                  <c:v>3.2415679018025316</c:v>
                </c:pt>
                <c:pt idx="118">
                  <c:v>3.3169675114584436</c:v>
                </c:pt>
                <c:pt idx="119">
                  <c:v>3.3638343473450356</c:v>
                </c:pt>
                <c:pt idx="120">
                  <c:v>3.4275073072464344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A-4115-B1C9-F81EF9C7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.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Data'!$AJ$4</c:f>
              <c:strCache>
                <c:ptCount val="1"/>
                <c:pt idx="0">
                  <c:v>Average NCD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Data'!$AJ$5:$AJ$125</c:f>
              <c:numCache>
                <c:formatCode>#,##0.0</c:formatCode>
                <c:ptCount val="121"/>
                <c:pt idx="0">
                  <c:v>3.6518518518518515</c:v>
                </c:pt>
                <c:pt idx="1">
                  <c:v>4.195402298850575</c:v>
                </c:pt>
                <c:pt idx="2">
                  <c:v>4.2335766423357661</c:v>
                </c:pt>
                <c:pt idx="3">
                  <c:v>4.9646017699115088</c:v>
                </c:pt>
                <c:pt idx="4">
                  <c:v>4.504132231404963</c:v>
                </c:pt>
                <c:pt idx="5">
                  <c:v>5.2480620155038755</c:v>
                </c:pt>
                <c:pt idx="6">
                  <c:v>4.496000000000004</c:v>
                </c:pt>
                <c:pt idx="7">
                  <c:v>4.4569536423841063</c:v>
                </c:pt>
                <c:pt idx="8">
                  <c:v>4.5233160621761659</c:v>
                </c:pt>
                <c:pt idx="9">
                  <c:v>4.230215827338129</c:v>
                </c:pt>
                <c:pt idx="10">
                  <c:v>4.2000000000000037</c:v>
                </c:pt>
                <c:pt idx="11">
                  <c:v>4.115384615384615</c:v>
                </c:pt>
                <c:pt idx="12">
                  <c:v>4.2027027027027026</c:v>
                </c:pt>
                <c:pt idx="13">
                  <c:v>4.0157894736842099</c:v>
                </c:pt>
                <c:pt idx="14">
                  <c:v>4.5257352941176325</c:v>
                </c:pt>
                <c:pt idx="15">
                  <c:v>5.3231707317073171</c:v>
                </c:pt>
                <c:pt idx="16">
                  <c:v>4.8888888888888884</c:v>
                </c:pt>
                <c:pt idx="17">
                  <c:v>4.674074074074074</c:v>
                </c:pt>
                <c:pt idx="18">
                  <c:v>5.0887096774193594</c:v>
                </c:pt>
                <c:pt idx="19">
                  <c:v>4.1914893617021276</c:v>
                </c:pt>
                <c:pt idx="20">
                  <c:v>3.9692307692307689</c:v>
                </c:pt>
                <c:pt idx="21">
                  <c:v>4.59821428571429</c:v>
                </c:pt>
                <c:pt idx="22">
                  <c:v>3.9527027027027022</c:v>
                </c:pt>
                <c:pt idx="23">
                  <c:v>4.7300613496932513</c:v>
                </c:pt>
                <c:pt idx="24">
                  <c:v>3.8627450980392197</c:v>
                </c:pt>
                <c:pt idx="25">
                  <c:v>4.3061224489795924</c:v>
                </c:pt>
                <c:pt idx="26">
                  <c:v>4.5118110236220517</c:v>
                </c:pt>
                <c:pt idx="27">
                  <c:v>5.1520000000000046</c:v>
                </c:pt>
                <c:pt idx="28">
                  <c:v>4.1842105263157894</c:v>
                </c:pt>
                <c:pt idx="29">
                  <c:v>4.1578947368421062</c:v>
                </c:pt>
                <c:pt idx="30">
                  <c:v>4.5840707964601801</c:v>
                </c:pt>
                <c:pt idx="31">
                  <c:v>4.0315789473684251</c:v>
                </c:pt>
                <c:pt idx="32">
                  <c:v>4.8373983739837438</c:v>
                </c:pt>
                <c:pt idx="33">
                  <c:v>4.4890510948905105</c:v>
                </c:pt>
                <c:pt idx="34">
                  <c:v>4.517543859649126</c:v>
                </c:pt>
                <c:pt idx="35">
                  <c:v>3.6258992805755392</c:v>
                </c:pt>
                <c:pt idx="36">
                  <c:v>4.9397590361445776</c:v>
                </c:pt>
                <c:pt idx="37">
                  <c:v>4.8163265306122449</c:v>
                </c:pt>
                <c:pt idx="38">
                  <c:v>4.8671328671328666</c:v>
                </c:pt>
                <c:pt idx="39">
                  <c:v>4.5271317829457356</c:v>
                </c:pt>
                <c:pt idx="40">
                  <c:v>3.9841269841269833</c:v>
                </c:pt>
                <c:pt idx="41">
                  <c:v>3.7518248175182478</c:v>
                </c:pt>
                <c:pt idx="42">
                  <c:v>3.6545454545454574</c:v>
                </c:pt>
                <c:pt idx="43">
                  <c:v>3.6785714285714288</c:v>
                </c:pt>
                <c:pt idx="44">
                  <c:v>4.584507042253521</c:v>
                </c:pt>
                <c:pt idx="45">
                  <c:v>4.6813725490196081</c:v>
                </c:pt>
                <c:pt idx="46">
                  <c:v>4.7</c:v>
                </c:pt>
                <c:pt idx="47">
                  <c:v>3.6796116504854406</c:v>
                </c:pt>
                <c:pt idx="48">
                  <c:v>3.7692307692307718</c:v>
                </c:pt>
                <c:pt idx="49">
                  <c:v>4.507352941176471</c:v>
                </c:pt>
                <c:pt idx="50">
                  <c:v>3.8421052631578942</c:v>
                </c:pt>
                <c:pt idx="51">
                  <c:v>4.4657534246575343</c:v>
                </c:pt>
                <c:pt idx="52">
                  <c:v>4.3111111111111162</c:v>
                </c:pt>
                <c:pt idx="53">
                  <c:v>3.7520661157024824</c:v>
                </c:pt>
                <c:pt idx="54">
                  <c:v>3.8689655172413793</c:v>
                </c:pt>
                <c:pt idx="55">
                  <c:v>4.214285714285718</c:v>
                </c:pt>
                <c:pt idx="56">
                  <c:v>3.9609374999999996</c:v>
                </c:pt>
                <c:pt idx="57">
                  <c:v>4.6240601503759393</c:v>
                </c:pt>
                <c:pt idx="58">
                  <c:v>3.2627118644067798</c:v>
                </c:pt>
                <c:pt idx="59">
                  <c:v>5.9907407407407458</c:v>
                </c:pt>
                <c:pt idx="60">
                  <c:v>4.262711864406783</c:v>
                </c:pt>
                <c:pt idx="61">
                  <c:v>3.8148148148148184</c:v>
                </c:pt>
                <c:pt idx="62">
                  <c:v>4.5491803278688563</c:v>
                </c:pt>
                <c:pt idx="63">
                  <c:v>4.3818181818181863</c:v>
                </c:pt>
                <c:pt idx="64">
                  <c:v>3.9448818897637801</c:v>
                </c:pt>
                <c:pt idx="65">
                  <c:v>4.025000000000003</c:v>
                </c:pt>
                <c:pt idx="66">
                  <c:v>4.0543478260869614</c:v>
                </c:pt>
                <c:pt idx="67">
                  <c:v>3.5750000000000028</c:v>
                </c:pt>
                <c:pt idx="68">
                  <c:v>4.2956521739130471</c:v>
                </c:pt>
                <c:pt idx="69">
                  <c:v>3.4621212121212124</c:v>
                </c:pt>
                <c:pt idx="70">
                  <c:v>3.7777777777777812</c:v>
                </c:pt>
                <c:pt idx="71">
                  <c:v>3.2810457516339873</c:v>
                </c:pt>
                <c:pt idx="72">
                  <c:v>3.4070796460177024</c:v>
                </c:pt>
                <c:pt idx="73">
                  <c:v>3.9811320754717023</c:v>
                </c:pt>
                <c:pt idx="74">
                  <c:v>3.202247191011236</c:v>
                </c:pt>
                <c:pt idx="75">
                  <c:v>4.026431718061656</c:v>
                </c:pt>
                <c:pt idx="76">
                  <c:v>3.2432432432432461</c:v>
                </c:pt>
                <c:pt idx="77">
                  <c:v>3.1467889908256907</c:v>
                </c:pt>
                <c:pt idx="78">
                  <c:v>3.6433566433566429</c:v>
                </c:pt>
                <c:pt idx="79">
                  <c:v>3.492957746478873</c:v>
                </c:pt>
                <c:pt idx="80">
                  <c:v>3.8256880733944985</c:v>
                </c:pt>
                <c:pt idx="81">
                  <c:v>3.5909090909090904</c:v>
                </c:pt>
                <c:pt idx="82">
                  <c:v>4.2153846153846191</c:v>
                </c:pt>
                <c:pt idx="83">
                  <c:v>4.0600000000000041</c:v>
                </c:pt>
                <c:pt idx="84">
                  <c:v>4.598360655737709</c:v>
                </c:pt>
                <c:pt idx="85">
                  <c:v>3.9416058394160585</c:v>
                </c:pt>
                <c:pt idx="86">
                  <c:v>4.1340206185567059</c:v>
                </c:pt>
                <c:pt idx="87">
                  <c:v>4.6086956521739175</c:v>
                </c:pt>
                <c:pt idx="88">
                  <c:v>3.241935483870968</c:v>
                </c:pt>
                <c:pt idx="89">
                  <c:v>3.8880000000000035</c:v>
                </c:pt>
                <c:pt idx="90">
                  <c:v>3.3229166666666701</c:v>
                </c:pt>
                <c:pt idx="91">
                  <c:v>3.7126436781609238</c:v>
                </c:pt>
                <c:pt idx="92">
                  <c:v>4.0166666666666666</c:v>
                </c:pt>
                <c:pt idx="93">
                  <c:v>2.9767441860465151</c:v>
                </c:pt>
                <c:pt idx="94">
                  <c:v>3.4025974025974066</c:v>
                </c:pt>
                <c:pt idx="95">
                  <c:v>3.583333333333337</c:v>
                </c:pt>
                <c:pt idx="96">
                  <c:v>3.1465517241379337</c:v>
                </c:pt>
                <c:pt idx="97">
                  <c:v>4.1875000000000053</c:v>
                </c:pt>
                <c:pt idx="98">
                  <c:v>4.5932203389830546</c:v>
                </c:pt>
                <c:pt idx="99">
                  <c:v>3.5857142857142859</c:v>
                </c:pt>
                <c:pt idx="100">
                  <c:v>3.2017543859649154</c:v>
                </c:pt>
                <c:pt idx="101">
                  <c:v>3.1518987341772196</c:v>
                </c:pt>
                <c:pt idx="102">
                  <c:v>3.6859504132231433</c:v>
                </c:pt>
                <c:pt idx="103">
                  <c:v>3.4105263157894776</c:v>
                </c:pt>
                <c:pt idx="104">
                  <c:v>3.9595959595959638</c:v>
                </c:pt>
                <c:pt idx="105">
                  <c:v>3.5166666666666693</c:v>
                </c:pt>
                <c:pt idx="106">
                  <c:v>3.6634615384615383</c:v>
                </c:pt>
                <c:pt idx="107">
                  <c:v>3.7362637362637403</c:v>
                </c:pt>
                <c:pt idx="108">
                  <c:v>3.3636363636363682</c:v>
                </c:pt>
                <c:pt idx="109">
                  <c:v>3.7663551401869193</c:v>
                </c:pt>
                <c:pt idx="110">
                  <c:v>3.4938271604938316</c:v>
                </c:pt>
                <c:pt idx="111">
                  <c:v>3.4383561643835661</c:v>
                </c:pt>
                <c:pt idx="112">
                  <c:v>3.0259740259740298</c:v>
                </c:pt>
                <c:pt idx="113">
                  <c:v>3.4910714285714315</c:v>
                </c:pt>
                <c:pt idx="114">
                  <c:v>3.7872340425531958</c:v>
                </c:pt>
                <c:pt idx="115">
                  <c:v>3.8369565217391348</c:v>
                </c:pt>
                <c:pt idx="116">
                  <c:v>2.73949579831933</c:v>
                </c:pt>
                <c:pt idx="117">
                  <c:v>3.2476190476190512</c:v>
                </c:pt>
                <c:pt idx="118">
                  <c:v>3.9782608695652213</c:v>
                </c:pt>
                <c:pt idx="119">
                  <c:v>3.4757281553398096</c:v>
                </c:pt>
                <c:pt idx="120">
                  <c:v>3.9927536231884062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13-4A5A-9F2F-B82ADE59732C}"/>
            </c:ext>
          </c:extLst>
        </c:ser>
        <c:ser>
          <c:idx val="1"/>
          <c:order val="1"/>
          <c:tx>
            <c:strRef>
              <c:f>'Averages Graph Data'!$AK$4</c:f>
              <c:strCache>
                <c:ptCount val="1"/>
                <c:pt idx="0">
                  <c:v>Average NCD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Data'!$AK$5:$AK$125</c:f>
              <c:numCache>
                <c:formatCode>#,##0.0</c:formatCode>
                <c:ptCount val="121"/>
                <c:pt idx="6">
                  <c:v>4.4705181156940776</c:v>
                </c:pt>
                <c:pt idx="7">
                  <c:v>4.5855326571986854</c:v>
                </c:pt>
                <c:pt idx="8">
                  <c:v>4.6323774805309128</c:v>
                </c:pt>
                <c:pt idx="9">
                  <c:v>4.6318973641026782</c:v>
                </c:pt>
                <c:pt idx="10">
                  <c:v>4.5226685398296071</c:v>
                </c:pt>
                <c:pt idx="11">
                  <c:v>4.4671331661124132</c:v>
                </c:pt>
                <c:pt idx="12">
                  <c:v>4.3177961214265324</c:v>
                </c:pt>
                <c:pt idx="13">
                  <c:v>4.2491946176671318</c:v>
                </c:pt>
                <c:pt idx="14">
                  <c:v>4.2590205679147797</c:v>
                </c:pt>
                <c:pt idx="15">
                  <c:v>4.3732855207049441</c:v>
                </c:pt>
                <c:pt idx="16">
                  <c:v>4.467381672355053</c:v>
                </c:pt>
                <c:pt idx="17">
                  <c:v>4.5351065400799202</c:v>
                </c:pt>
                <c:pt idx="18">
                  <c:v>4.6741529775134554</c:v>
                </c:pt>
                <c:pt idx="19">
                  <c:v>4.6725510716562297</c:v>
                </c:pt>
                <c:pt idx="20">
                  <c:v>4.665899828162881</c:v>
                </c:pt>
                <c:pt idx="21">
                  <c:v>4.6762539698195464</c:v>
                </c:pt>
                <c:pt idx="22">
                  <c:v>4.4804728228188875</c:v>
                </c:pt>
                <c:pt idx="23">
                  <c:v>4.4577831743623682</c:v>
                </c:pt>
                <c:pt idx="24">
                  <c:v>4.3418790349288168</c:v>
                </c:pt>
                <c:pt idx="25">
                  <c:v>4.2300808594374217</c:v>
                </c:pt>
                <c:pt idx="26">
                  <c:v>4.2758410968545544</c:v>
                </c:pt>
                <c:pt idx="27">
                  <c:v>4.4448081298215874</c:v>
                </c:pt>
                <c:pt idx="28">
                  <c:v>4.3856647356218019</c:v>
                </c:pt>
                <c:pt idx="29">
                  <c:v>4.4149778833560029</c:v>
                </c:pt>
                <c:pt idx="30">
                  <c:v>4.3941220900369924</c:v>
                </c:pt>
                <c:pt idx="31">
                  <c:v>4.4182412113697351</c:v>
                </c:pt>
                <c:pt idx="32">
                  <c:v>4.4941377720846143</c:v>
                </c:pt>
                <c:pt idx="33">
                  <c:v>4.4908863536943944</c:v>
                </c:pt>
                <c:pt idx="34">
                  <c:v>4.4002497622156982</c:v>
                </c:pt>
                <c:pt idx="35">
                  <c:v>4.3204910128242329</c:v>
                </c:pt>
                <c:pt idx="36">
                  <c:v>4.4321859127245862</c:v>
                </c:pt>
                <c:pt idx="37">
                  <c:v>4.4653653033177383</c:v>
                </c:pt>
                <c:pt idx="38">
                  <c:v>4.5847301489983732</c:v>
                </c:pt>
                <c:pt idx="39">
                  <c:v>4.5404063502786576</c:v>
                </c:pt>
                <c:pt idx="40">
                  <c:v>4.4682743344552964</c:v>
                </c:pt>
                <c:pt idx="41">
                  <c:v>4.3588858998651707</c:v>
                </c:pt>
                <c:pt idx="42">
                  <c:v>4.3629782104323018</c:v>
                </c:pt>
                <c:pt idx="43">
                  <c:v>4.1828085522075664</c:v>
                </c:pt>
                <c:pt idx="44">
                  <c:v>4.1496914824420346</c:v>
                </c:pt>
                <c:pt idx="45">
                  <c:v>4.1231542941401402</c:v>
                </c:pt>
                <c:pt idx="46">
                  <c:v>4.1478497537193215</c:v>
                </c:pt>
                <c:pt idx="47">
                  <c:v>4.1043475631991004</c:v>
                </c:pt>
                <c:pt idx="48">
                  <c:v>4.1068341277294609</c:v>
                </c:pt>
                <c:pt idx="49">
                  <c:v>4.228663768676749</c:v>
                </c:pt>
                <c:pt idx="50">
                  <c:v>4.252025745046244</c:v>
                </c:pt>
                <c:pt idx="51">
                  <c:v>4.2350609425325318</c:v>
                </c:pt>
                <c:pt idx="52">
                  <c:v>4.1821664514027468</c:v>
                </c:pt>
                <c:pt idx="53">
                  <c:v>4.0467473250745298</c:v>
                </c:pt>
                <c:pt idx="54">
                  <c:v>4.0737978774682357</c:v>
                </c:pt>
                <c:pt idx="55">
                  <c:v>4.1373771553332279</c:v>
                </c:pt>
                <c:pt idx="56">
                  <c:v>4.0593178065937323</c:v>
                </c:pt>
                <c:pt idx="57">
                  <c:v>4.171025647624881</c:v>
                </c:pt>
                <c:pt idx="58">
                  <c:v>3.9991625675890594</c:v>
                </c:pt>
                <c:pt idx="59">
                  <c:v>4.2391096575361491</c:v>
                </c:pt>
                <c:pt idx="60">
                  <c:v>4.3120590502081919</c:v>
                </c:pt>
                <c:pt idx="61">
                  <c:v>4.3043232355758265</c:v>
                </c:pt>
                <c:pt idx="62">
                  <c:v>4.3521653232305608</c:v>
                </c:pt>
                <c:pt idx="63">
                  <c:v>4.4122911349188731</c:v>
                </c:pt>
                <c:pt idx="64">
                  <c:v>4.315265669117136</c:v>
                </c:pt>
                <c:pt idx="65">
                  <c:v>4.4241639742018819</c:v>
                </c:pt>
                <c:pt idx="66">
                  <c:v>4.1475364149656269</c:v>
                </c:pt>
                <c:pt idx="67">
                  <c:v>4.0492918629075154</c:v>
                </c:pt>
                <c:pt idx="68">
                  <c:v>4.1179829142072624</c:v>
                </c:pt>
                <c:pt idx="69">
                  <c:v>3.9626887548147418</c:v>
                </c:pt>
                <c:pt idx="70">
                  <c:v>3.8763972685232555</c:v>
                </c:pt>
                <c:pt idx="71">
                  <c:v>3.7815635345047132</c:v>
                </c:pt>
                <c:pt idx="72">
                  <c:v>3.6932891982215277</c:v>
                </c:pt>
                <c:pt idx="73">
                  <c:v>3.6828298052764907</c:v>
                </c:pt>
                <c:pt idx="74">
                  <c:v>3.629579403992381</c:v>
                </c:pt>
                <c:pt idx="75">
                  <c:v>3.5911193388707536</c:v>
                </c:pt>
                <c:pt idx="76">
                  <c:v>3.5598510576024727</c:v>
                </c:pt>
                <c:pt idx="77">
                  <c:v>3.4697098023236026</c:v>
                </c:pt>
                <c:pt idx="78">
                  <c:v>3.5214685011411251</c:v>
                </c:pt>
                <c:pt idx="79">
                  <c:v>3.5337368012070063</c:v>
                </c:pt>
                <c:pt idx="80">
                  <c:v>3.5115305151959775</c:v>
                </c:pt>
                <c:pt idx="81">
                  <c:v>3.5670536437528142</c:v>
                </c:pt>
                <c:pt idx="82">
                  <c:v>3.5940469147989513</c:v>
                </c:pt>
                <c:pt idx="83">
                  <c:v>3.7107264514784881</c:v>
                </c:pt>
                <c:pt idx="84">
                  <c:v>3.9180938321802046</c:v>
                </c:pt>
                <c:pt idx="85">
                  <c:v>3.9607008601886933</c:v>
                </c:pt>
                <c:pt idx="86">
                  <c:v>4.0522812704855271</c:v>
                </c:pt>
                <c:pt idx="87">
                  <c:v>4.1641394960254443</c:v>
                </c:pt>
                <c:pt idx="88">
                  <c:v>4.1142861235914259</c:v>
                </c:pt>
                <c:pt idx="89">
                  <c:v>4.0675168928221952</c:v>
                </c:pt>
                <c:pt idx="90">
                  <c:v>3.9622192737745761</c:v>
                </c:pt>
                <c:pt idx="91">
                  <c:v>3.8356882769778928</c:v>
                </c:pt>
                <c:pt idx="92">
                  <c:v>3.8464112522994078</c:v>
                </c:pt>
                <c:pt idx="93">
                  <c:v>3.6810860476550951</c:v>
                </c:pt>
                <c:pt idx="94">
                  <c:v>3.5087862977155928</c:v>
                </c:pt>
                <c:pt idx="95">
                  <c:v>3.55755741906736</c:v>
                </c:pt>
                <c:pt idx="96">
                  <c:v>3.4516362368013498</c:v>
                </c:pt>
                <c:pt idx="97">
                  <c:v>3.5751481415632549</c:v>
                </c:pt>
                <c:pt idx="98">
                  <c:v>3.7009448073949884</c:v>
                </c:pt>
                <c:pt idx="99">
                  <c:v>3.6393801815446483</c:v>
                </c:pt>
                <c:pt idx="100">
                  <c:v>3.6715244958187054</c:v>
                </c:pt>
                <c:pt idx="101">
                  <c:v>3.6357104003301073</c:v>
                </c:pt>
                <c:pt idx="102">
                  <c:v>3.6503699831715082</c:v>
                </c:pt>
                <c:pt idx="103">
                  <c:v>3.6880806391217287</c:v>
                </c:pt>
                <c:pt idx="104">
                  <c:v>3.6555229190640088</c:v>
                </c:pt>
                <c:pt idx="105">
                  <c:v>3.5017295373045245</c:v>
                </c:pt>
                <c:pt idx="106">
                  <c:v>3.5128362876969894</c:v>
                </c:pt>
                <c:pt idx="107">
                  <c:v>3.589194766311107</c:v>
                </c:pt>
                <c:pt idx="108">
                  <c:v>3.6194429990909858</c:v>
                </c:pt>
                <c:pt idx="109">
                  <c:v>3.6309293886572394</c:v>
                </c:pt>
                <c:pt idx="110">
                  <c:v>3.6428295093292902</c:v>
                </c:pt>
                <c:pt idx="111">
                  <c:v>3.5683666814418054</c:v>
                </c:pt>
                <c:pt idx="112">
                  <c:v>3.4982677327714278</c:v>
                </c:pt>
                <c:pt idx="113">
                  <c:v>3.4736405742156977</c:v>
                </c:pt>
                <c:pt idx="114">
                  <c:v>3.4809220465427626</c:v>
                </c:pt>
                <c:pt idx="115">
                  <c:v>3.5485392119860153</c:v>
                </c:pt>
                <c:pt idx="116">
                  <c:v>3.4018450202906458</c:v>
                </c:pt>
                <c:pt idx="117">
                  <c:v>3.3666724327371051</c:v>
                </c:pt>
                <c:pt idx="118">
                  <c:v>3.4438016763344845</c:v>
                </c:pt>
                <c:pt idx="119">
                  <c:v>3.5080522662438822</c:v>
                </c:pt>
                <c:pt idx="120">
                  <c:v>3.5797211511891645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13-4A5A-9F2F-B82ADE597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6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Data'!$AL$4</c:f>
              <c:strCache>
                <c:ptCount val="1"/>
                <c:pt idx="0">
                  <c:v>Average NCD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Data'!$AL$5:$AL$125</c:f>
              <c:numCache>
                <c:formatCode>#,##0.0</c:formatCode>
                <c:ptCount val="121"/>
                <c:pt idx="0">
                  <c:v>2.3469387755102042</c:v>
                </c:pt>
                <c:pt idx="1">
                  <c:v>3.4166666666666665</c:v>
                </c:pt>
                <c:pt idx="2">
                  <c:v>2.54</c:v>
                </c:pt>
                <c:pt idx="3">
                  <c:v>3.2448979591836733</c:v>
                </c:pt>
                <c:pt idx="4">
                  <c:v>2.5</c:v>
                </c:pt>
                <c:pt idx="5">
                  <c:v>2.8292682926829267</c:v>
                </c:pt>
                <c:pt idx="6">
                  <c:v>2.8888888888888888</c:v>
                </c:pt>
                <c:pt idx="7">
                  <c:v>3.2142857142857144</c:v>
                </c:pt>
                <c:pt idx="8">
                  <c:v>2.1818181818181817</c:v>
                </c:pt>
                <c:pt idx="9">
                  <c:v>3.2</c:v>
                </c:pt>
                <c:pt idx="10">
                  <c:v>2.9375</c:v>
                </c:pt>
                <c:pt idx="11">
                  <c:v>3.0851063829787235</c:v>
                </c:pt>
                <c:pt idx="12">
                  <c:v>2.4565217391304346</c:v>
                </c:pt>
                <c:pt idx="13">
                  <c:v>3.4285714285714284</c:v>
                </c:pt>
                <c:pt idx="14">
                  <c:v>2.5227272727272729</c:v>
                </c:pt>
                <c:pt idx="15">
                  <c:v>2.074074074074074</c:v>
                </c:pt>
                <c:pt idx="16">
                  <c:v>3.4090909090909092</c:v>
                </c:pt>
                <c:pt idx="17">
                  <c:v>3.3333333333333335</c:v>
                </c:pt>
                <c:pt idx="18">
                  <c:v>2.4666666666666668</c:v>
                </c:pt>
                <c:pt idx="19">
                  <c:v>3.0192307692307692</c:v>
                </c:pt>
                <c:pt idx="20">
                  <c:v>2.8947368421052633</c:v>
                </c:pt>
                <c:pt idx="21">
                  <c:v>2.1842105263157894</c:v>
                </c:pt>
                <c:pt idx="22">
                  <c:v>2.024390243902439</c:v>
                </c:pt>
                <c:pt idx="23">
                  <c:v>2.3731343283582089</c:v>
                </c:pt>
                <c:pt idx="24">
                  <c:v>2.1111111111111112</c:v>
                </c:pt>
                <c:pt idx="25">
                  <c:v>1.8518518518518519</c:v>
                </c:pt>
                <c:pt idx="26">
                  <c:v>2.7222222222222223</c:v>
                </c:pt>
                <c:pt idx="27">
                  <c:v>3.5172413793103448</c:v>
                </c:pt>
                <c:pt idx="28">
                  <c:v>2.6388888888888888</c:v>
                </c:pt>
                <c:pt idx="29">
                  <c:v>3.629032258064516</c:v>
                </c:pt>
                <c:pt idx="30">
                  <c:v>2.4693877551020407</c:v>
                </c:pt>
                <c:pt idx="31">
                  <c:v>2.6285714285714286</c:v>
                </c:pt>
                <c:pt idx="32">
                  <c:v>2.2083333333333335</c:v>
                </c:pt>
                <c:pt idx="33">
                  <c:v>2.3404255319148937</c:v>
                </c:pt>
                <c:pt idx="34">
                  <c:v>3.9</c:v>
                </c:pt>
                <c:pt idx="35">
                  <c:v>2.9</c:v>
                </c:pt>
                <c:pt idx="36">
                  <c:v>2.6190476190476191</c:v>
                </c:pt>
                <c:pt idx="37">
                  <c:v>2.8936170212765959</c:v>
                </c:pt>
                <c:pt idx="38">
                  <c:v>2.0930232558139537</c:v>
                </c:pt>
                <c:pt idx="39">
                  <c:v>2.3636363636363638</c:v>
                </c:pt>
                <c:pt idx="40">
                  <c:v>2.8947368421052633</c:v>
                </c:pt>
                <c:pt idx="41">
                  <c:v>3.0208333333333335</c:v>
                </c:pt>
                <c:pt idx="42">
                  <c:v>3.2666666666666666</c:v>
                </c:pt>
                <c:pt idx="43">
                  <c:v>2.8974358974358974</c:v>
                </c:pt>
                <c:pt idx="44">
                  <c:v>2.875</c:v>
                </c:pt>
                <c:pt idx="45">
                  <c:v>2.8472222222222223</c:v>
                </c:pt>
                <c:pt idx="46">
                  <c:v>2.4</c:v>
                </c:pt>
                <c:pt idx="47">
                  <c:v>2.9268292682926829</c:v>
                </c:pt>
                <c:pt idx="48">
                  <c:v>3.4285714285714284</c:v>
                </c:pt>
                <c:pt idx="49">
                  <c:v>2.0677966101694913</c:v>
                </c:pt>
                <c:pt idx="50">
                  <c:v>3.0963855421686746</c:v>
                </c:pt>
                <c:pt idx="51">
                  <c:v>2.8627450980392157</c:v>
                </c:pt>
                <c:pt idx="52">
                  <c:v>2.9318181818181817</c:v>
                </c:pt>
                <c:pt idx="53">
                  <c:v>2.360655737704918</c:v>
                </c:pt>
                <c:pt idx="54">
                  <c:v>2.4038461538461537</c:v>
                </c:pt>
                <c:pt idx="55">
                  <c:v>3.0975609756097562</c:v>
                </c:pt>
                <c:pt idx="56">
                  <c:v>2.0181818181818181</c:v>
                </c:pt>
                <c:pt idx="57">
                  <c:v>2.7543859649122808</c:v>
                </c:pt>
                <c:pt idx="58">
                  <c:v>3.1428571428571428</c:v>
                </c:pt>
                <c:pt idx="59">
                  <c:v>2.2702702702702702</c:v>
                </c:pt>
                <c:pt idx="60">
                  <c:v>2.4179104477611939</c:v>
                </c:pt>
                <c:pt idx="61">
                  <c:v>3.1136363636363638</c:v>
                </c:pt>
                <c:pt idx="62">
                  <c:v>3.7407407407407409</c:v>
                </c:pt>
                <c:pt idx="63">
                  <c:v>3.1081081081081079</c:v>
                </c:pt>
                <c:pt idx="64">
                  <c:v>2.7234042553191489</c:v>
                </c:pt>
                <c:pt idx="65">
                  <c:v>2.0526315789473686</c:v>
                </c:pt>
                <c:pt idx="66">
                  <c:v>2.2592592592592591</c:v>
                </c:pt>
                <c:pt idx="67">
                  <c:v>2.6585365853658538</c:v>
                </c:pt>
                <c:pt idx="68">
                  <c:v>2.7678571428571428</c:v>
                </c:pt>
                <c:pt idx="69">
                  <c:v>3.2692307692307692</c:v>
                </c:pt>
                <c:pt idx="70">
                  <c:v>2.736842105263158</c:v>
                </c:pt>
                <c:pt idx="71">
                  <c:v>2.2982456140350878</c:v>
                </c:pt>
                <c:pt idx="72">
                  <c:v>3.0392156862745097</c:v>
                </c:pt>
                <c:pt idx="73">
                  <c:v>2.6842105263157894</c:v>
                </c:pt>
                <c:pt idx="74">
                  <c:v>2.4745762711864407</c:v>
                </c:pt>
                <c:pt idx="75">
                  <c:v>2.2837837837837838</c:v>
                </c:pt>
                <c:pt idx="76">
                  <c:v>2.925925925925926</c:v>
                </c:pt>
                <c:pt idx="77">
                  <c:v>2.1800000000000002</c:v>
                </c:pt>
                <c:pt idx="78">
                  <c:v>2.59375</c:v>
                </c:pt>
                <c:pt idx="79">
                  <c:v>1.9</c:v>
                </c:pt>
                <c:pt idx="80">
                  <c:v>1.9090909090909092</c:v>
                </c:pt>
                <c:pt idx="81">
                  <c:v>2.0833333333333335</c:v>
                </c:pt>
                <c:pt idx="82">
                  <c:v>2.03125</c:v>
                </c:pt>
                <c:pt idx="83">
                  <c:v>3.4</c:v>
                </c:pt>
                <c:pt idx="84">
                  <c:v>1.7017543859649122</c:v>
                </c:pt>
                <c:pt idx="85">
                  <c:v>2.4237288135593222</c:v>
                </c:pt>
                <c:pt idx="86">
                  <c:v>2.0303030303030303</c:v>
                </c:pt>
                <c:pt idx="87">
                  <c:v>2.810810810810811</c:v>
                </c:pt>
                <c:pt idx="88">
                  <c:v>2.2244897959183674</c:v>
                </c:pt>
                <c:pt idx="89">
                  <c:v>3.1333333333333333</c:v>
                </c:pt>
                <c:pt idx="90">
                  <c:v>2.5526315789473686</c:v>
                </c:pt>
                <c:pt idx="91">
                  <c:v>2.3125</c:v>
                </c:pt>
                <c:pt idx="92">
                  <c:v>3.1590909090909092</c:v>
                </c:pt>
                <c:pt idx="93">
                  <c:v>2.9210526315789473</c:v>
                </c:pt>
                <c:pt idx="94">
                  <c:v>2.9743589743589745</c:v>
                </c:pt>
                <c:pt idx="95">
                  <c:v>2.393939393939394</c:v>
                </c:pt>
                <c:pt idx="96">
                  <c:v>3.0540540540540539</c:v>
                </c:pt>
                <c:pt idx="97">
                  <c:v>2.4838709677419355</c:v>
                </c:pt>
                <c:pt idx="98">
                  <c:v>2.5666666666666669</c:v>
                </c:pt>
                <c:pt idx="99">
                  <c:v>2.4339622641509435</c:v>
                </c:pt>
                <c:pt idx="100">
                  <c:v>3.2222222222222223</c:v>
                </c:pt>
                <c:pt idx="101">
                  <c:v>3.6086956521739131</c:v>
                </c:pt>
                <c:pt idx="102">
                  <c:v>2.5625</c:v>
                </c:pt>
                <c:pt idx="103">
                  <c:v>2.5625</c:v>
                </c:pt>
                <c:pt idx="104">
                  <c:v>2.8</c:v>
                </c:pt>
                <c:pt idx="105">
                  <c:v>3.5609756097560976</c:v>
                </c:pt>
                <c:pt idx="106">
                  <c:v>2.7435897435897436</c:v>
                </c:pt>
                <c:pt idx="107">
                  <c:v>3.0285714285714285</c:v>
                </c:pt>
                <c:pt idx="108">
                  <c:v>3.2142857142857144</c:v>
                </c:pt>
                <c:pt idx="109">
                  <c:v>3.2045454545454546</c:v>
                </c:pt>
                <c:pt idx="110">
                  <c:v>3.4878048780487805</c:v>
                </c:pt>
                <c:pt idx="111">
                  <c:v>2.7666666666666666</c:v>
                </c:pt>
                <c:pt idx="112">
                  <c:v>2.6976744186046511</c:v>
                </c:pt>
                <c:pt idx="113">
                  <c:v>2.6222222222222222</c:v>
                </c:pt>
                <c:pt idx="114">
                  <c:v>3.2916666666666665</c:v>
                </c:pt>
                <c:pt idx="115">
                  <c:v>4.4482758620689653</c:v>
                </c:pt>
                <c:pt idx="116">
                  <c:v>2.189189189189189</c:v>
                </c:pt>
                <c:pt idx="117">
                  <c:v>2.75</c:v>
                </c:pt>
                <c:pt idx="118">
                  <c:v>2.5625</c:v>
                </c:pt>
                <c:pt idx="119">
                  <c:v>2.46875</c:v>
                </c:pt>
                <c:pt idx="120">
                  <c:v>2.7272727272727271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4B-4A45-8687-9C18C8957CDB}"/>
            </c:ext>
          </c:extLst>
        </c:ser>
        <c:ser>
          <c:idx val="1"/>
          <c:order val="1"/>
          <c:tx>
            <c:strRef>
              <c:f>'Averages Graph Data'!$AM$4</c:f>
              <c:strCache>
                <c:ptCount val="1"/>
                <c:pt idx="0">
                  <c:v>Average NCD - 7 Day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Data'!$AM$5:$AM$125</c:f>
              <c:numCache>
                <c:formatCode>#,##0.0</c:formatCode>
                <c:ptCount val="121"/>
                <c:pt idx="6">
                  <c:v>2.8238086547046231</c:v>
                </c:pt>
                <c:pt idx="7">
                  <c:v>2.9477153602439818</c:v>
                </c:pt>
                <c:pt idx="8">
                  <c:v>2.7713084338370555</c:v>
                </c:pt>
                <c:pt idx="9">
                  <c:v>2.8655941481227698</c:v>
                </c:pt>
                <c:pt idx="10">
                  <c:v>2.8216801539536731</c:v>
                </c:pt>
                <c:pt idx="11">
                  <c:v>2.9052667800934908</c:v>
                </c:pt>
                <c:pt idx="12">
                  <c:v>2.8520172724431343</c:v>
                </c:pt>
                <c:pt idx="13">
                  <c:v>2.9291147781120688</c:v>
                </c:pt>
                <c:pt idx="14">
                  <c:v>2.830320715032292</c:v>
                </c:pt>
                <c:pt idx="15">
                  <c:v>2.814928699640276</c:v>
                </c:pt>
                <c:pt idx="16">
                  <c:v>2.8447988295104065</c:v>
                </c:pt>
                <c:pt idx="17">
                  <c:v>2.9013464485580251</c:v>
                </c:pt>
                <c:pt idx="18">
                  <c:v>2.8129979176563031</c:v>
                </c:pt>
                <c:pt idx="19">
                  <c:v>2.8933849219563506</c:v>
                </c:pt>
                <c:pt idx="20">
                  <c:v>2.8171228381754703</c:v>
                </c:pt>
                <c:pt idx="21">
                  <c:v>2.7687633029738299</c:v>
                </c:pt>
                <c:pt idx="22">
                  <c:v>2.7616656129493102</c:v>
                </c:pt>
                <c:pt idx="23">
                  <c:v>2.6136718157017818</c:v>
                </c:pt>
                <c:pt idx="24">
                  <c:v>2.4390686410986069</c:v>
                </c:pt>
                <c:pt idx="25">
                  <c:v>2.3512379532679186</c:v>
                </c:pt>
                <c:pt idx="26">
                  <c:v>2.3088081608381263</c:v>
                </c:pt>
                <c:pt idx="27">
                  <c:v>2.3977373804388522</c:v>
                </c:pt>
                <c:pt idx="28">
                  <c:v>2.4626914322350095</c:v>
                </c:pt>
                <c:pt idx="29">
                  <c:v>2.6919260056867351</c:v>
                </c:pt>
                <c:pt idx="30">
                  <c:v>2.7056764952215682</c:v>
                </c:pt>
                <c:pt idx="31">
                  <c:v>2.779599397715899</c:v>
                </c:pt>
                <c:pt idx="32">
                  <c:v>2.8305253236418251</c:v>
                </c:pt>
                <c:pt idx="33">
                  <c:v>2.7759829393122066</c:v>
                </c:pt>
                <c:pt idx="34">
                  <c:v>2.8306627422678718</c:v>
                </c:pt>
                <c:pt idx="35">
                  <c:v>2.867964329569459</c:v>
                </c:pt>
                <c:pt idx="36">
                  <c:v>2.7236808097099021</c:v>
                </c:pt>
                <c:pt idx="37">
                  <c:v>2.7842849905919818</c:v>
                </c:pt>
                <c:pt idx="38">
                  <c:v>2.7077781087694852</c:v>
                </c:pt>
                <c:pt idx="39">
                  <c:v>2.7299642559556321</c:v>
                </c:pt>
                <c:pt idx="40">
                  <c:v>2.809151585982828</c:v>
                </c:pt>
                <c:pt idx="41">
                  <c:v>2.6835563478875897</c:v>
                </c:pt>
                <c:pt idx="42">
                  <c:v>2.7359373002685423</c:v>
                </c:pt>
                <c:pt idx="43">
                  <c:v>2.7757070543240103</c:v>
                </c:pt>
                <c:pt idx="44">
                  <c:v>2.7730474798559257</c:v>
                </c:pt>
                <c:pt idx="45">
                  <c:v>2.8807901893428212</c:v>
                </c:pt>
                <c:pt idx="46">
                  <c:v>2.8859849945376261</c:v>
                </c:pt>
                <c:pt idx="47">
                  <c:v>2.8905696268501146</c:v>
                </c:pt>
                <c:pt idx="48">
                  <c:v>2.9488179261698422</c:v>
                </c:pt>
                <c:pt idx="49">
                  <c:v>2.7775507752416746</c:v>
                </c:pt>
                <c:pt idx="50">
                  <c:v>2.805972153060643</c:v>
                </c:pt>
                <c:pt idx="51">
                  <c:v>2.8042214527805309</c:v>
                </c:pt>
                <c:pt idx="52">
                  <c:v>2.8163065898656674</c:v>
                </c:pt>
                <c:pt idx="53">
                  <c:v>2.8106859809663698</c:v>
                </c:pt>
                <c:pt idx="54">
                  <c:v>2.7359741074740094</c:v>
                </c:pt>
                <c:pt idx="55">
                  <c:v>2.6886868999080558</c:v>
                </c:pt>
                <c:pt idx="56">
                  <c:v>2.6815990724812453</c:v>
                </c:pt>
                <c:pt idx="57">
                  <c:v>2.6327419900160467</c:v>
                </c:pt>
                <c:pt idx="58">
                  <c:v>2.6727579964186075</c:v>
                </c:pt>
                <c:pt idx="59">
                  <c:v>2.5782511519117626</c:v>
                </c:pt>
                <c:pt idx="60">
                  <c:v>2.586430396205516</c:v>
                </c:pt>
                <c:pt idx="61">
                  <c:v>2.6878289976041181</c:v>
                </c:pt>
                <c:pt idx="62">
                  <c:v>2.7797118211942586</c:v>
                </c:pt>
                <c:pt idx="63">
                  <c:v>2.9354155768980141</c:v>
                </c:pt>
                <c:pt idx="64">
                  <c:v>2.9309896183847099</c:v>
                </c:pt>
                <c:pt idx="65">
                  <c:v>2.7752431092547423</c:v>
                </c:pt>
                <c:pt idx="66">
                  <c:v>2.7736701076817409</c:v>
                </c:pt>
                <c:pt idx="67">
                  <c:v>2.808045270196692</c:v>
                </c:pt>
                <c:pt idx="68">
                  <c:v>2.7586482386568032</c:v>
                </c:pt>
                <c:pt idx="69">
                  <c:v>2.6912896712982355</c:v>
                </c:pt>
                <c:pt idx="70">
                  <c:v>2.6382516708918144</c:v>
                </c:pt>
                <c:pt idx="71">
                  <c:v>2.5775147221369488</c:v>
                </c:pt>
                <c:pt idx="72">
                  <c:v>2.7184553088979686</c:v>
                </c:pt>
                <c:pt idx="73">
                  <c:v>2.7791626327631866</c:v>
                </c:pt>
                <c:pt idx="74">
                  <c:v>2.7528825878804137</c:v>
                </c:pt>
                <c:pt idx="75">
                  <c:v>2.6837292508699337</c:v>
                </c:pt>
                <c:pt idx="76">
                  <c:v>2.6346857018263852</c:v>
                </c:pt>
                <c:pt idx="77">
                  <c:v>2.5551368296459342</c:v>
                </c:pt>
                <c:pt idx="78">
                  <c:v>2.5973517419266359</c:v>
                </c:pt>
                <c:pt idx="79">
                  <c:v>2.4346066438874199</c:v>
                </c:pt>
                <c:pt idx="80">
                  <c:v>2.3238752699981515</c:v>
                </c:pt>
                <c:pt idx="81">
                  <c:v>2.2679834217334216</c:v>
                </c:pt>
                <c:pt idx="82">
                  <c:v>2.2319071669071673</c:v>
                </c:pt>
                <c:pt idx="83">
                  <c:v>2.2996320346320345</c:v>
                </c:pt>
                <c:pt idx="84">
                  <c:v>2.2313112326270224</c:v>
                </c:pt>
                <c:pt idx="85">
                  <c:v>2.2070224917069252</c:v>
                </c:pt>
                <c:pt idx="86">
                  <c:v>2.225637210321644</c:v>
                </c:pt>
                <c:pt idx="87">
                  <c:v>2.3544543391387727</c:v>
                </c:pt>
                <c:pt idx="88">
                  <c:v>2.3746195480794916</c:v>
                </c:pt>
                <c:pt idx="89">
                  <c:v>2.5320600242699682</c:v>
                </c:pt>
                <c:pt idx="90">
                  <c:v>2.4110073926910212</c:v>
                </c:pt>
                <c:pt idx="91">
                  <c:v>2.4982567661246047</c:v>
                </c:pt>
                <c:pt idx="92">
                  <c:v>2.6033084940576887</c:v>
                </c:pt>
                <c:pt idx="93">
                  <c:v>2.7305584370971054</c:v>
                </c:pt>
                <c:pt idx="94">
                  <c:v>2.753922460461129</c:v>
                </c:pt>
                <c:pt idx="95">
                  <c:v>2.7781295458927038</c:v>
                </c:pt>
                <c:pt idx="96">
                  <c:v>2.7668039345670921</c:v>
                </c:pt>
                <c:pt idx="97">
                  <c:v>2.7569809901091737</c:v>
                </c:pt>
                <c:pt idx="98">
                  <c:v>2.7932905139186976</c:v>
                </c:pt>
                <c:pt idx="99">
                  <c:v>2.689700707498702</c:v>
                </c:pt>
                <c:pt idx="100">
                  <c:v>2.7327249347334557</c:v>
                </c:pt>
                <c:pt idx="101">
                  <c:v>2.8233444601355902</c:v>
                </c:pt>
                <c:pt idx="102">
                  <c:v>2.8474245467156765</c:v>
                </c:pt>
                <c:pt idx="103">
                  <c:v>2.7772025389936692</c:v>
                </c:pt>
                <c:pt idx="104">
                  <c:v>2.8223638293162496</c:v>
                </c:pt>
                <c:pt idx="105">
                  <c:v>2.964407964043311</c:v>
                </c:pt>
                <c:pt idx="106">
                  <c:v>3.0086404611059971</c:v>
                </c:pt>
                <c:pt idx="107">
                  <c:v>2.9809760620130263</c:v>
                </c:pt>
                <c:pt idx="108">
                  <c:v>2.9246317851718548</c:v>
                </c:pt>
                <c:pt idx="109">
                  <c:v>3.0163525643926339</c:v>
                </c:pt>
                <c:pt idx="110">
                  <c:v>3.14853897554246</c:v>
                </c:pt>
                <c:pt idx="111">
                  <c:v>3.1437770707805548</c:v>
                </c:pt>
                <c:pt idx="112">
                  <c:v>3.0204483291874915</c:v>
                </c:pt>
                <c:pt idx="113">
                  <c:v>3.0031101118492742</c:v>
                </c:pt>
                <c:pt idx="114">
                  <c:v>3.0406951458628795</c:v>
                </c:pt>
                <c:pt idx="115">
                  <c:v>3.2169794526890576</c:v>
                </c:pt>
                <c:pt idx="116">
                  <c:v>3.071928557638163</c:v>
                </c:pt>
                <c:pt idx="117">
                  <c:v>2.9665278607740513</c:v>
                </c:pt>
                <c:pt idx="118">
                  <c:v>2.9373611941073849</c:v>
                </c:pt>
                <c:pt idx="119">
                  <c:v>2.9046577057352923</c:v>
                </c:pt>
                <c:pt idx="120">
                  <c:v>2.9196649207425067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4B-4A45-8687-9C18C8957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.5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Data'!$AN$4</c:f>
              <c:strCache>
                <c:ptCount val="1"/>
                <c:pt idx="0">
                  <c:v>Average NCD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Data'!$AN$5:$AN$125</c:f>
              <c:numCache>
                <c:formatCode>#,##0.0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0.33739456346618019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0.32267037516683855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0.31202600173909334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0.18011256981048054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3-4B76-ADB9-4F60EB2E4DB6}"/>
            </c:ext>
          </c:extLst>
        </c:ser>
        <c:ser>
          <c:idx val="1"/>
          <c:order val="1"/>
          <c:tx>
            <c:strRef>
              <c:f>'Averages Graph Data'!$AO$4</c:f>
              <c:strCache>
                <c:ptCount val="1"/>
                <c:pt idx="0">
                  <c:v>Average NCD - 7 Day Avg (Short-Term)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Data'!$AO$5:$AO$125</c:f>
              <c:numCache>
                <c:formatCode>#,##0.0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4.8199223352311457E-2</c:v>
                </c:pt>
                <c:pt idx="15">
                  <c:v>4.8199223352311457E-2</c:v>
                </c:pt>
                <c:pt idx="16">
                  <c:v>4.8199223352311457E-2</c:v>
                </c:pt>
                <c:pt idx="17">
                  <c:v>4.8199223352311457E-2</c:v>
                </c:pt>
                <c:pt idx="18">
                  <c:v>4.8199223352311457E-2</c:v>
                </c:pt>
                <c:pt idx="19">
                  <c:v>4.8199223352311457E-2</c:v>
                </c:pt>
                <c:pt idx="20">
                  <c:v>4.8199223352311457E-2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4.6095767880976933E-2</c:v>
                </c:pt>
                <c:pt idx="46">
                  <c:v>4.6095767880976933E-2</c:v>
                </c:pt>
                <c:pt idx="47">
                  <c:v>4.6095767880976933E-2</c:v>
                </c:pt>
                <c:pt idx="48">
                  <c:v>4.6095767880976933E-2</c:v>
                </c:pt>
                <c:pt idx="49">
                  <c:v>4.6095767880976933E-2</c:v>
                </c:pt>
                <c:pt idx="50">
                  <c:v>4.6095767880976933E-2</c:v>
                </c:pt>
                <c:pt idx="51">
                  <c:v>4.6095767880976933E-2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4.4575143105584761E-2</c:v>
                </c:pt>
                <c:pt idx="76">
                  <c:v>4.4575143105584761E-2</c:v>
                </c:pt>
                <c:pt idx="77">
                  <c:v>4.4575143105584761E-2</c:v>
                </c:pt>
                <c:pt idx="78">
                  <c:v>4.4575143105584761E-2</c:v>
                </c:pt>
                <c:pt idx="79">
                  <c:v>4.4575143105584761E-2</c:v>
                </c:pt>
                <c:pt idx="80">
                  <c:v>4.4575143105584761E-2</c:v>
                </c:pt>
                <c:pt idx="81">
                  <c:v>4.4575143105584761E-2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2.5730367115782936E-2</c:v>
                </c:pt>
                <c:pt idx="107">
                  <c:v>2.5730367115782936E-2</c:v>
                </c:pt>
                <c:pt idx="108">
                  <c:v>2.5730367115782936E-2</c:v>
                </c:pt>
                <c:pt idx="109">
                  <c:v>2.5730367115782936E-2</c:v>
                </c:pt>
                <c:pt idx="110">
                  <c:v>2.5730367115782936E-2</c:v>
                </c:pt>
                <c:pt idx="111">
                  <c:v>2.5730367115782936E-2</c:v>
                </c:pt>
                <c:pt idx="112">
                  <c:v>2.5730367115782936E-2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3-4B76-ADB9-4F60EB2E4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Data'!$AP$4</c:f>
              <c:strCache>
                <c:ptCount val="1"/>
                <c:pt idx="0">
                  <c:v>Average Monthly Payment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Data'!$AP$5:$AP$125</c:f>
              <c:numCache>
                <c:formatCode>0%</c:formatCode>
                <c:ptCount val="121"/>
                <c:pt idx="0">
                  <c:v>0.64478862783074409</c:v>
                </c:pt>
                <c:pt idx="1">
                  <c:v>0.66423808598940104</c:v>
                </c:pt>
                <c:pt idx="2">
                  <c:v>0.57102852723738273</c:v>
                </c:pt>
                <c:pt idx="3">
                  <c:v>0.53608398672318947</c:v>
                </c:pt>
                <c:pt idx="4">
                  <c:v>0.6867156464732217</c:v>
                </c:pt>
                <c:pt idx="5">
                  <c:v>0.59352796372918659</c:v>
                </c:pt>
                <c:pt idx="6">
                  <c:v>0.63763136598289594</c:v>
                </c:pt>
                <c:pt idx="7">
                  <c:v>0.61949174252648875</c:v>
                </c:pt>
                <c:pt idx="8">
                  <c:v>0.66443734012245237</c:v>
                </c:pt>
                <c:pt idx="9">
                  <c:v>0.61250571178296509</c:v>
                </c:pt>
                <c:pt idx="10">
                  <c:v>0.55866926329960931</c:v>
                </c:pt>
                <c:pt idx="11">
                  <c:v>0.66295366840516412</c:v>
                </c:pt>
                <c:pt idx="12">
                  <c:v>0.61797711412338363</c:v>
                </c:pt>
                <c:pt idx="13">
                  <c:v>0.71049731874065025</c:v>
                </c:pt>
                <c:pt idx="14">
                  <c:v>0.54925844800544554</c:v>
                </c:pt>
                <c:pt idx="15">
                  <c:v>0.62248383991218104</c:v>
                </c:pt>
                <c:pt idx="16">
                  <c:v>0.60778181263919429</c:v>
                </c:pt>
                <c:pt idx="17">
                  <c:v>0.57535416773916559</c:v>
                </c:pt>
                <c:pt idx="18">
                  <c:v>0.59623945218625729</c:v>
                </c:pt>
                <c:pt idx="19">
                  <c:v>0.58469652929153038</c:v>
                </c:pt>
                <c:pt idx="20">
                  <c:v>0.59245764619542141</c:v>
                </c:pt>
                <c:pt idx="21">
                  <c:v>0.61898347646815011</c:v>
                </c:pt>
                <c:pt idx="22">
                  <c:v>0.62329125144551245</c:v>
                </c:pt>
                <c:pt idx="23">
                  <c:v>0.55135166564188753</c:v>
                </c:pt>
                <c:pt idx="24">
                  <c:v>0.51371997997487018</c:v>
                </c:pt>
                <c:pt idx="25">
                  <c:v>0.60619790536932261</c:v>
                </c:pt>
                <c:pt idx="26">
                  <c:v>0.52416308980670423</c:v>
                </c:pt>
                <c:pt idx="27">
                  <c:v>0.63562682850314745</c:v>
                </c:pt>
                <c:pt idx="28">
                  <c:v>0.51709136109827869</c:v>
                </c:pt>
                <c:pt idx="29">
                  <c:v>0.60404317406961205</c:v>
                </c:pt>
                <c:pt idx="30">
                  <c:v>0.56044374385496221</c:v>
                </c:pt>
                <c:pt idx="31">
                  <c:v>0.51448627581642858</c:v>
                </c:pt>
                <c:pt idx="32">
                  <c:v>0.55492479710329257</c:v>
                </c:pt>
                <c:pt idx="33">
                  <c:v>0.58084962008242647</c:v>
                </c:pt>
                <c:pt idx="34">
                  <c:v>0.55136220010488202</c:v>
                </c:pt>
                <c:pt idx="35">
                  <c:v>0.55676618394113941</c:v>
                </c:pt>
                <c:pt idx="36">
                  <c:v>0.58393275084476759</c:v>
                </c:pt>
                <c:pt idx="37">
                  <c:v>0.54996864052857686</c:v>
                </c:pt>
                <c:pt idx="38">
                  <c:v>0.55821051965963386</c:v>
                </c:pt>
                <c:pt idx="39">
                  <c:v>0.54812023489707795</c:v>
                </c:pt>
                <c:pt idx="40">
                  <c:v>0.62107814915811876</c:v>
                </c:pt>
                <c:pt idx="41">
                  <c:v>0.59374612867575083</c:v>
                </c:pt>
                <c:pt idx="42">
                  <c:v>0.56675832885214483</c:v>
                </c:pt>
                <c:pt idx="43">
                  <c:v>0.62655226377140638</c:v>
                </c:pt>
                <c:pt idx="44">
                  <c:v>0.52941726470433359</c:v>
                </c:pt>
                <c:pt idx="45">
                  <c:v>0.56792549630352829</c:v>
                </c:pt>
                <c:pt idx="46">
                  <c:v>0.58511308534055773</c:v>
                </c:pt>
                <c:pt idx="47">
                  <c:v>0.58205076954382984</c:v>
                </c:pt>
                <c:pt idx="48">
                  <c:v>0.59795965493613457</c:v>
                </c:pt>
                <c:pt idx="49">
                  <c:v>0.55260956861650135</c:v>
                </c:pt>
                <c:pt idx="50">
                  <c:v>0.52207949013446397</c:v>
                </c:pt>
                <c:pt idx="51">
                  <c:v>0.58790467991608863</c:v>
                </c:pt>
                <c:pt idx="52">
                  <c:v>0.52885594283128468</c:v>
                </c:pt>
                <c:pt idx="53">
                  <c:v>0.52089295936288504</c:v>
                </c:pt>
                <c:pt idx="54">
                  <c:v>0.55773023944026068</c:v>
                </c:pt>
                <c:pt idx="55">
                  <c:v>0.56131815209002378</c:v>
                </c:pt>
                <c:pt idx="56">
                  <c:v>0.59974423994309889</c:v>
                </c:pt>
                <c:pt idx="57">
                  <c:v>0.60382674841229267</c:v>
                </c:pt>
                <c:pt idx="58">
                  <c:v>0.63633932356143574</c:v>
                </c:pt>
                <c:pt idx="59">
                  <c:v>0.49584888793557547</c:v>
                </c:pt>
                <c:pt idx="60">
                  <c:v>0.51248325778459736</c:v>
                </c:pt>
                <c:pt idx="61">
                  <c:v>0.55156178654437216</c:v>
                </c:pt>
                <c:pt idx="62">
                  <c:v>0.60323761458148306</c:v>
                </c:pt>
                <c:pt idx="63">
                  <c:v>0.5297165225875341</c:v>
                </c:pt>
                <c:pt idx="64">
                  <c:v>0.60149646244837918</c:v>
                </c:pt>
                <c:pt idx="65">
                  <c:v>0.58103876932319642</c:v>
                </c:pt>
                <c:pt idx="66">
                  <c:v>0.5788213739428163</c:v>
                </c:pt>
                <c:pt idx="67">
                  <c:v>0.60175457782729291</c:v>
                </c:pt>
                <c:pt idx="68">
                  <c:v>0.54272504825137713</c:v>
                </c:pt>
                <c:pt idx="69">
                  <c:v>0.66991054027848773</c:v>
                </c:pt>
                <c:pt idx="70">
                  <c:v>0.53330287569180423</c:v>
                </c:pt>
                <c:pt idx="71">
                  <c:v>0.60331573731429922</c:v>
                </c:pt>
                <c:pt idx="72">
                  <c:v>0.57775485100412782</c:v>
                </c:pt>
                <c:pt idx="73">
                  <c:v>0.57539474232892762</c:v>
                </c:pt>
                <c:pt idx="74">
                  <c:v>0.62361971838439434</c:v>
                </c:pt>
                <c:pt idx="75">
                  <c:v>0.59707941865146175</c:v>
                </c:pt>
                <c:pt idx="76">
                  <c:v>0.69461276226616919</c:v>
                </c:pt>
                <c:pt idx="77">
                  <c:v>0.47074055061597825</c:v>
                </c:pt>
                <c:pt idx="78">
                  <c:v>0.51071081610053204</c:v>
                </c:pt>
                <c:pt idx="79">
                  <c:v>0.5531362915744974</c:v>
                </c:pt>
                <c:pt idx="80">
                  <c:v>0.5908629392602639</c:v>
                </c:pt>
                <c:pt idx="81">
                  <c:v>0.52499187822528603</c:v>
                </c:pt>
                <c:pt idx="82">
                  <c:v>0.59810213357477859</c:v>
                </c:pt>
                <c:pt idx="83">
                  <c:v>0.62287773631513776</c:v>
                </c:pt>
                <c:pt idx="84">
                  <c:v>0.54661214983430639</c:v>
                </c:pt>
                <c:pt idx="85">
                  <c:v>0.56463600857525853</c:v>
                </c:pt>
                <c:pt idx="86">
                  <c:v>0.53679421879554368</c:v>
                </c:pt>
                <c:pt idx="87">
                  <c:v>0.54154962256929051</c:v>
                </c:pt>
                <c:pt idx="88">
                  <c:v>0.61181240015755811</c:v>
                </c:pt>
                <c:pt idx="89">
                  <c:v>0.58745287802413304</c:v>
                </c:pt>
                <c:pt idx="90">
                  <c:v>0.52146217817666163</c:v>
                </c:pt>
                <c:pt idx="91">
                  <c:v>0.49534664668552986</c:v>
                </c:pt>
                <c:pt idx="92">
                  <c:v>0.63219047042503862</c:v>
                </c:pt>
                <c:pt idx="93">
                  <c:v>0.54702365824850951</c:v>
                </c:pt>
                <c:pt idx="94">
                  <c:v>0.49048824044962086</c:v>
                </c:pt>
                <c:pt idx="95">
                  <c:v>0.57249835724328912</c:v>
                </c:pt>
                <c:pt idx="96">
                  <c:v>0.56109953090973896</c:v>
                </c:pt>
                <c:pt idx="97">
                  <c:v>0.61326643342180676</c:v>
                </c:pt>
                <c:pt idx="98">
                  <c:v>0.62735262640223866</c:v>
                </c:pt>
                <c:pt idx="99">
                  <c:v>0.58386379303127744</c:v>
                </c:pt>
                <c:pt idx="100">
                  <c:v>0.66508338856314086</c:v>
                </c:pt>
                <c:pt idx="101">
                  <c:v>0.58710729583174615</c:v>
                </c:pt>
                <c:pt idx="102">
                  <c:v>0.56119528537424213</c:v>
                </c:pt>
                <c:pt idx="103">
                  <c:v>0.54464166891832377</c:v>
                </c:pt>
                <c:pt idx="104">
                  <c:v>0.60357350768253215</c:v>
                </c:pt>
                <c:pt idx="105">
                  <c:v>0.5889380388126888</c:v>
                </c:pt>
                <c:pt idx="106">
                  <c:v>0.58254755546047921</c:v>
                </c:pt>
                <c:pt idx="107">
                  <c:v>0.57010913333195856</c:v>
                </c:pt>
                <c:pt idx="108">
                  <c:v>0.57056583071035272</c:v>
                </c:pt>
                <c:pt idx="109">
                  <c:v>0.57529913349419293</c:v>
                </c:pt>
                <c:pt idx="110">
                  <c:v>0.48247979698581156</c:v>
                </c:pt>
                <c:pt idx="111">
                  <c:v>0.58130456384730256</c:v>
                </c:pt>
                <c:pt idx="112">
                  <c:v>0.51537297392401848</c:v>
                </c:pt>
                <c:pt idx="113">
                  <c:v>0.53977610370014661</c:v>
                </c:pt>
                <c:pt idx="114">
                  <c:v>0.56158688795694423</c:v>
                </c:pt>
                <c:pt idx="115">
                  <c:v>0.58582750345466028</c:v>
                </c:pt>
                <c:pt idx="116">
                  <c:v>0.57583104737579793</c:v>
                </c:pt>
                <c:pt idx="117">
                  <c:v>0.53825156768960492</c:v>
                </c:pt>
                <c:pt idx="118">
                  <c:v>0.66602533999451397</c:v>
                </c:pt>
                <c:pt idx="119">
                  <c:v>0.59872600147721189</c:v>
                </c:pt>
                <c:pt idx="120">
                  <c:v>0.59751306046322405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9-46BB-B665-B58A158D7019}"/>
            </c:ext>
          </c:extLst>
        </c:ser>
        <c:ser>
          <c:idx val="1"/>
          <c:order val="1"/>
          <c:tx>
            <c:strRef>
              <c:f>'Averages Graph Data'!$AQ$4</c:f>
              <c:strCache>
                <c:ptCount val="1"/>
                <c:pt idx="0">
                  <c:v>Average Monthly Payment - 7 Day Avg (Overall)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Data'!$AQ$5:$AQ$125</c:f>
              <c:numCache>
                <c:formatCode>0%</c:formatCode>
                <c:ptCount val="121"/>
                <c:pt idx="6">
                  <c:v>0.61914488628086028</c:v>
                </c:pt>
                <c:pt idx="7">
                  <c:v>0.61553104552310944</c:v>
                </c:pt>
                <c:pt idx="8">
                  <c:v>0.61555951039925971</c:v>
                </c:pt>
                <c:pt idx="9">
                  <c:v>0.62148482247719994</c:v>
                </c:pt>
                <c:pt idx="10">
                  <c:v>0.62471129055954566</c:v>
                </c:pt>
                <c:pt idx="11">
                  <c:v>0.62131672226410894</c:v>
                </c:pt>
                <c:pt idx="12">
                  <c:v>0.62480945803470844</c:v>
                </c:pt>
                <c:pt idx="13">
                  <c:v>0.63521887985724479</c:v>
                </c:pt>
                <c:pt idx="14">
                  <c:v>0.62518555206852422</c:v>
                </c:pt>
                <c:pt idx="15">
                  <c:v>0.61919219489562838</c:v>
                </c:pt>
                <c:pt idx="16">
                  <c:v>0.61851735216080406</c:v>
                </c:pt>
                <c:pt idx="17">
                  <c:v>0.62090090993788338</c:v>
                </c:pt>
                <c:pt idx="18">
                  <c:v>0.61137030762089684</c:v>
                </c:pt>
                <c:pt idx="19">
                  <c:v>0.60661593835920347</c:v>
                </c:pt>
                <c:pt idx="20">
                  <c:v>0.58975312799559931</c:v>
                </c:pt>
                <c:pt idx="21">
                  <c:v>0.59971384634741443</c:v>
                </c:pt>
                <c:pt idx="22">
                  <c:v>0.5998291908521759</c:v>
                </c:pt>
                <c:pt idx="23">
                  <c:v>0.59176774128113219</c:v>
                </c:pt>
                <c:pt idx="24">
                  <c:v>0.58296285731480424</c:v>
                </c:pt>
                <c:pt idx="25">
                  <c:v>0.58438549348381363</c:v>
                </c:pt>
                <c:pt idx="26">
                  <c:v>0.57573785927169552</c:v>
                </c:pt>
                <c:pt idx="27">
                  <c:v>0.58190488531565632</c:v>
                </c:pt>
                <c:pt idx="28">
                  <c:v>0.56734886883424607</c:v>
                </c:pt>
                <c:pt idx="29">
                  <c:v>0.56459914349483176</c:v>
                </c:pt>
                <c:pt idx="30">
                  <c:v>0.56589801181098531</c:v>
                </c:pt>
                <c:pt idx="31">
                  <c:v>0.56600748264549372</c:v>
                </c:pt>
                <c:pt idx="32">
                  <c:v>0.55868275289320368</c:v>
                </c:pt>
                <c:pt idx="33">
                  <c:v>0.56678082864687829</c:v>
                </c:pt>
                <c:pt idx="34">
                  <c:v>0.55474302458998326</c:v>
                </c:pt>
                <c:pt idx="35">
                  <c:v>0.56041085642467758</c:v>
                </c:pt>
                <c:pt idx="36">
                  <c:v>0.55753793882112845</c:v>
                </c:pt>
                <c:pt idx="37">
                  <c:v>0.55604149548878756</c:v>
                </c:pt>
                <c:pt idx="38">
                  <c:v>0.56228781603781697</c:v>
                </c:pt>
                <c:pt idx="39">
                  <c:v>0.56131573572264348</c:v>
                </c:pt>
                <c:pt idx="40">
                  <c:v>0.56706266844774234</c:v>
                </c:pt>
                <c:pt idx="41">
                  <c:v>0.57311751538643796</c:v>
                </c:pt>
                <c:pt idx="42">
                  <c:v>0.57454496465943872</c:v>
                </c:pt>
                <c:pt idx="43">
                  <c:v>0.58063346650610126</c:v>
                </c:pt>
                <c:pt idx="44">
                  <c:v>0.57769755567406655</c:v>
                </c:pt>
                <c:pt idx="45">
                  <c:v>0.57908540948033715</c:v>
                </c:pt>
                <c:pt idx="46">
                  <c:v>0.58437010240083431</c:v>
                </c:pt>
                <c:pt idx="47">
                  <c:v>0.57879476245593597</c:v>
                </c:pt>
                <c:pt idx="48">
                  <c:v>0.57939669477884781</c:v>
                </c:pt>
                <c:pt idx="49">
                  <c:v>0.57737544331661306</c:v>
                </c:pt>
                <c:pt idx="50">
                  <c:v>0.56245076136847849</c:v>
                </c:pt>
                <c:pt idx="51">
                  <c:v>0.5708061063987292</c:v>
                </c:pt>
                <c:pt idx="52">
                  <c:v>0.56522474161698011</c:v>
                </c:pt>
                <c:pt idx="53">
                  <c:v>0.55605043790588404</c:v>
                </c:pt>
                <c:pt idx="54">
                  <c:v>0.55257607646251705</c:v>
                </c:pt>
                <c:pt idx="55">
                  <c:v>0.5473415760559297</c:v>
                </c:pt>
                <c:pt idx="56">
                  <c:v>0.55407510053115794</c:v>
                </c:pt>
                <c:pt idx="57">
                  <c:v>0.5657532802851335</c:v>
                </c:pt>
                <c:pt idx="58">
                  <c:v>0.57267251509161166</c:v>
                </c:pt>
                <c:pt idx="59">
                  <c:v>0.56795722153508177</c:v>
                </c:pt>
                <c:pt idx="60">
                  <c:v>0.56675583559532638</c:v>
                </c:pt>
                <c:pt idx="61">
                  <c:v>0.56587462803877087</c:v>
                </c:pt>
                <c:pt idx="62">
                  <c:v>0.57186312268040784</c:v>
                </c:pt>
                <c:pt idx="63">
                  <c:v>0.5618591630581844</c:v>
                </c:pt>
                <c:pt idx="64">
                  <c:v>0.56152626506333958</c:v>
                </c:pt>
                <c:pt idx="65">
                  <c:v>0.55362618588644819</c:v>
                </c:pt>
                <c:pt idx="66">
                  <c:v>0.56547939817319692</c:v>
                </c:pt>
                <c:pt idx="67">
                  <c:v>0.57823244389358208</c:v>
                </c:pt>
                <c:pt idx="68">
                  <c:v>0.57697005270886847</c:v>
                </c:pt>
                <c:pt idx="69">
                  <c:v>0.58649475637986914</c:v>
                </c:pt>
                <c:pt idx="70">
                  <c:v>0.58700709253762196</c:v>
                </c:pt>
                <c:pt idx="71">
                  <c:v>0.58726698894703921</c:v>
                </c:pt>
                <c:pt idx="72">
                  <c:v>0.58679785775860072</c:v>
                </c:pt>
                <c:pt idx="73">
                  <c:v>0.5863083389566166</c:v>
                </c:pt>
                <c:pt idx="74">
                  <c:v>0.58943193046477405</c:v>
                </c:pt>
                <c:pt idx="75">
                  <c:v>0.5971968405219289</c:v>
                </c:pt>
                <c:pt idx="76">
                  <c:v>0.60072572937731206</c:v>
                </c:pt>
                <c:pt idx="77">
                  <c:v>0.59178825436647975</c:v>
                </c:pt>
                <c:pt idx="78">
                  <c:v>0.57855897990737026</c:v>
                </c:pt>
                <c:pt idx="79">
                  <c:v>0.57504204284599436</c:v>
                </c:pt>
                <c:pt idx="80">
                  <c:v>0.57725178526475673</c:v>
                </c:pt>
                <c:pt idx="81">
                  <c:v>0.5631620938134555</c:v>
                </c:pt>
                <c:pt idx="82">
                  <c:v>0.56330819594535786</c:v>
                </c:pt>
                <c:pt idx="83">
                  <c:v>0.55306033509521058</c:v>
                </c:pt>
                <c:pt idx="84">
                  <c:v>0.56389913498354305</c:v>
                </c:pt>
                <c:pt idx="85">
                  <c:v>0.57160273390850413</c:v>
                </c:pt>
                <c:pt idx="86">
                  <c:v>0.56926815208293924</c:v>
                </c:pt>
                <c:pt idx="87">
                  <c:v>0.56222339255565734</c:v>
                </c:pt>
                <c:pt idx="88">
                  <c:v>0.57462632426026761</c:v>
                </c:pt>
                <c:pt idx="89">
                  <c:v>0.57310500203874681</c:v>
                </c:pt>
                <c:pt idx="90">
                  <c:v>0.55861706516182164</c:v>
                </c:pt>
                <c:pt idx="91">
                  <c:v>0.55129342185485364</c:v>
                </c:pt>
                <c:pt idx="92">
                  <c:v>0.560944059261965</c:v>
                </c:pt>
                <c:pt idx="93">
                  <c:v>0.56240540775524583</c:v>
                </c:pt>
                <c:pt idx="94">
                  <c:v>0.5551109245952931</c:v>
                </c:pt>
                <c:pt idx="95">
                  <c:v>0.54949463275039745</c:v>
                </c:pt>
                <c:pt idx="96">
                  <c:v>0.54572986887691255</c:v>
                </c:pt>
                <c:pt idx="97">
                  <c:v>0.55884476248336201</c:v>
                </c:pt>
                <c:pt idx="98">
                  <c:v>0.57770275958574879</c:v>
                </c:pt>
                <c:pt idx="99">
                  <c:v>0.57079894852949731</c:v>
                </c:pt>
                <c:pt idx="100">
                  <c:v>0.58766462428873034</c:v>
                </c:pt>
                <c:pt idx="101">
                  <c:v>0.60146734648617683</c:v>
                </c:pt>
                <c:pt idx="102">
                  <c:v>0.5998526219334559</c:v>
                </c:pt>
                <c:pt idx="103">
                  <c:v>0.59750149879182513</c:v>
                </c:pt>
                <c:pt idx="104">
                  <c:v>0.59611679511478588</c:v>
                </c:pt>
                <c:pt idx="105">
                  <c:v>0.59062899688770731</c:v>
                </c:pt>
                <c:pt idx="106">
                  <c:v>0.59044096294902193</c:v>
                </c:pt>
                <c:pt idx="107">
                  <c:v>0.57687321220171017</c:v>
                </c:pt>
                <c:pt idx="108">
                  <c:v>0.57451014575579684</c:v>
                </c:pt>
                <c:pt idx="109">
                  <c:v>0.57652498120150408</c:v>
                </c:pt>
                <c:pt idx="110">
                  <c:v>0.56764471378257375</c:v>
                </c:pt>
                <c:pt idx="111">
                  <c:v>0.5644634360918267</c:v>
                </c:pt>
                <c:pt idx="112">
                  <c:v>0.55395414110773078</c:v>
                </c:pt>
                <c:pt idx="113">
                  <c:v>0.54784393371339768</c:v>
                </c:pt>
                <c:pt idx="114">
                  <c:v>0.54662647008839549</c:v>
                </c:pt>
                <c:pt idx="115">
                  <c:v>0.54880670905186801</c:v>
                </c:pt>
                <c:pt idx="116">
                  <c:v>0.54888269674924017</c:v>
                </c:pt>
                <c:pt idx="117">
                  <c:v>0.55685009256406781</c:v>
                </c:pt>
                <c:pt idx="118">
                  <c:v>0.56895306058509809</c:v>
                </c:pt>
                <c:pt idx="119">
                  <c:v>0.58086063594984005</c:v>
                </c:pt>
                <c:pt idx="120">
                  <c:v>0.58910877263027961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9-46BB-B665-B58A158D7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Data'!$AR$4</c:f>
              <c:strCache>
                <c:ptCount val="1"/>
                <c:pt idx="0">
                  <c:v>Average Monthly Payment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Data'!$AR$5:$AR$125</c:f>
              <c:numCache>
                <c:formatCode>0%</c:formatCode>
                <c:ptCount val="121"/>
                <c:pt idx="0">
                  <c:v>0.88148148148148142</c:v>
                </c:pt>
                <c:pt idx="1">
                  <c:v>0.80459770114942519</c:v>
                </c:pt>
                <c:pt idx="2">
                  <c:v>0.78102189781021891</c:v>
                </c:pt>
                <c:pt idx="3">
                  <c:v>0.76991150442477851</c:v>
                </c:pt>
                <c:pt idx="4">
                  <c:v>0.80165289256198335</c:v>
                </c:pt>
                <c:pt idx="5">
                  <c:v>0.78294573643410847</c:v>
                </c:pt>
                <c:pt idx="6">
                  <c:v>0.7759999999999998</c:v>
                </c:pt>
                <c:pt idx="7">
                  <c:v>0.73509933774834435</c:v>
                </c:pt>
                <c:pt idx="8">
                  <c:v>0.85492227979274615</c:v>
                </c:pt>
                <c:pt idx="9">
                  <c:v>0.83453237410071934</c:v>
                </c:pt>
                <c:pt idx="10">
                  <c:v>0.70833333333333304</c:v>
                </c:pt>
                <c:pt idx="11">
                  <c:v>0.83516483516483508</c:v>
                </c:pt>
                <c:pt idx="12">
                  <c:v>0.81081081081081086</c:v>
                </c:pt>
                <c:pt idx="13">
                  <c:v>0.81578947368421062</c:v>
                </c:pt>
                <c:pt idx="14">
                  <c:v>0.72794117647058953</c:v>
                </c:pt>
                <c:pt idx="15">
                  <c:v>0.8292682926829269</c:v>
                </c:pt>
                <c:pt idx="16">
                  <c:v>0.78431372549019607</c:v>
                </c:pt>
                <c:pt idx="17">
                  <c:v>0.75555555555555554</c:v>
                </c:pt>
                <c:pt idx="18">
                  <c:v>0.74193548387096753</c:v>
                </c:pt>
                <c:pt idx="19">
                  <c:v>0.8014184397163121</c:v>
                </c:pt>
                <c:pt idx="20">
                  <c:v>0.7846153846153846</c:v>
                </c:pt>
                <c:pt idx="21">
                  <c:v>0.83035714285714268</c:v>
                </c:pt>
                <c:pt idx="22">
                  <c:v>0.79729729729729726</c:v>
                </c:pt>
                <c:pt idx="23">
                  <c:v>0.77914110429447847</c:v>
                </c:pt>
                <c:pt idx="24">
                  <c:v>0.69607843137254877</c:v>
                </c:pt>
                <c:pt idx="25">
                  <c:v>0.82993197278911568</c:v>
                </c:pt>
                <c:pt idx="26">
                  <c:v>0.74803149606299191</c:v>
                </c:pt>
                <c:pt idx="27">
                  <c:v>0.78399999999999981</c:v>
                </c:pt>
                <c:pt idx="28">
                  <c:v>0.76315789473684204</c:v>
                </c:pt>
                <c:pt idx="29">
                  <c:v>0.88721804511278202</c:v>
                </c:pt>
                <c:pt idx="30">
                  <c:v>0.80530973451327426</c:v>
                </c:pt>
                <c:pt idx="31">
                  <c:v>0.70526315789473648</c:v>
                </c:pt>
                <c:pt idx="32">
                  <c:v>0.77235772357723553</c:v>
                </c:pt>
                <c:pt idx="33">
                  <c:v>0.78102189781021891</c:v>
                </c:pt>
                <c:pt idx="34">
                  <c:v>0.74561403508771906</c:v>
                </c:pt>
                <c:pt idx="35">
                  <c:v>0.79856115107913672</c:v>
                </c:pt>
                <c:pt idx="36">
                  <c:v>0.80722891566265054</c:v>
                </c:pt>
                <c:pt idx="37">
                  <c:v>0.72789115646258506</c:v>
                </c:pt>
                <c:pt idx="38">
                  <c:v>0.72727272727272729</c:v>
                </c:pt>
                <c:pt idx="39">
                  <c:v>0.78294573643410847</c:v>
                </c:pt>
                <c:pt idx="40">
                  <c:v>0.80952380952380953</c:v>
                </c:pt>
                <c:pt idx="41">
                  <c:v>0.8029197080291971</c:v>
                </c:pt>
                <c:pt idx="42">
                  <c:v>0.79999999999999982</c:v>
                </c:pt>
                <c:pt idx="43">
                  <c:v>0.87755102040816335</c:v>
                </c:pt>
                <c:pt idx="44">
                  <c:v>0.73943661971830987</c:v>
                </c:pt>
                <c:pt idx="45">
                  <c:v>0.76960784313725494</c:v>
                </c:pt>
                <c:pt idx="46">
                  <c:v>0.82</c:v>
                </c:pt>
                <c:pt idx="47">
                  <c:v>0.81553398058252413</c:v>
                </c:pt>
                <c:pt idx="48">
                  <c:v>0.77777777777777757</c:v>
                </c:pt>
                <c:pt idx="49">
                  <c:v>0.79411764705882348</c:v>
                </c:pt>
                <c:pt idx="50">
                  <c:v>0.84962406015037584</c:v>
                </c:pt>
                <c:pt idx="51">
                  <c:v>0.79452054794520544</c:v>
                </c:pt>
                <c:pt idx="52">
                  <c:v>0.78888888888888864</c:v>
                </c:pt>
                <c:pt idx="53">
                  <c:v>0.78512396694214859</c:v>
                </c:pt>
                <c:pt idx="54">
                  <c:v>0.75862068965517249</c:v>
                </c:pt>
                <c:pt idx="55">
                  <c:v>0.76785714285714257</c:v>
                </c:pt>
                <c:pt idx="56">
                  <c:v>0.859375</c:v>
                </c:pt>
                <c:pt idx="57">
                  <c:v>0.86466165413533824</c:v>
                </c:pt>
                <c:pt idx="58">
                  <c:v>0.86440677966101687</c:v>
                </c:pt>
                <c:pt idx="59">
                  <c:v>0.66666666666666641</c:v>
                </c:pt>
                <c:pt idx="60">
                  <c:v>0.80508474576271161</c:v>
                </c:pt>
                <c:pt idx="61">
                  <c:v>0.77777777777777768</c:v>
                </c:pt>
                <c:pt idx="62">
                  <c:v>0.73770491803278671</c:v>
                </c:pt>
                <c:pt idx="63">
                  <c:v>0.70909090909090888</c:v>
                </c:pt>
                <c:pt idx="64">
                  <c:v>0.82677165354330706</c:v>
                </c:pt>
                <c:pt idx="65">
                  <c:v>0.7666666666666665</c:v>
                </c:pt>
                <c:pt idx="66">
                  <c:v>0.74999999999999978</c:v>
                </c:pt>
                <c:pt idx="67">
                  <c:v>0.80833333333333313</c:v>
                </c:pt>
                <c:pt idx="68">
                  <c:v>0.80869565217391293</c:v>
                </c:pt>
                <c:pt idx="69">
                  <c:v>0.80303030303030298</c:v>
                </c:pt>
                <c:pt idx="70">
                  <c:v>0.79487179487179471</c:v>
                </c:pt>
                <c:pt idx="71">
                  <c:v>0.83006535947712423</c:v>
                </c:pt>
                <c:pt idx="72">
                  <c:v>0.84070796460176977</c:v>
                </c:pt>
                <c:pt idx="73">
                  <c:v>0.78301886792452813</c:v>
                </c:pt>
                <c:pt idx="74">
                  <c:v>0.83146067415730329</c:v>
                </c:pt>
                <c:pt idx="75">
                  <c:v>0.79295154185022121</c:v>
                </c:pt>
                <c:pt idx="76">
                  <c:v>0.86486486486486469</c:v>
                </c:pt>
                <c:pt idx="77">
                  <c:v>0.68807339449541249</c:v>
                </c:pt>
                <c:pt idx="78">
                  <c:v>0.74125874125874125</c:v>
                </c:pt>
                <c:pt idx="79">
                  <c:v>0.78873239436619713</c:v>
                </c:pt>
                <c:pt idx="80">
                  <c:v>0.7706422018348621</c:v>
                </c:pt>
                <c:pt idx="81">
                  <c:v>0.76515151515151514</c:v>
                </c:pt>
                <c:pt idx="82">
                  <c:v>0.74615384615384595</c:v>
                </c:pt>
                <c:pt idx="83">
                  <c:v>0.7799999999999998</c:v>
                </c:pt>
                <c:pt idx="84">
                  <c:v>0.80327868852458995</c:v>
                </c:pt>
                <c:pt idx="85">
                  <c:v>0.81021897810218979</c:v>
                </c:pt>
                <c:pt idx="86">
                  <c:v>0.72164948453608213</c:v>
                </c:pt>
                <c:pt idx="87">
                  <c:v>0.76086956521739102</c:v>
                </c:pt>
                <c:pt idx="88">
                  <c:v>0.85483870967741937</c:v>
                </c:pt>
                <c:pt idx="89">
                  <c:v>0.79999999999999982</c:v>
                </c:pt>
                <c:pt idx="90">
                  <c:v>0.7291666666666663</c:v>
                </c:pt>
                <c:pt idx="91">
                  <c:v>0.77011494252873536</c:v>
                </c:pt>
                <c:pt idx="92">
                  <c:v>0.86666666666666659</c:v>
                </c:pt>
                <c:pt idx="93">
                  <c:v>0.79069767441860439</c:v>
                </c:pt>
                <c:pt idx="94">
                  <c:v>0.74025974025973995</c:v>
                </c:pt>
                <c:pt idx="95">
                  <c:v>0.77083333333333315</c:v>
                </c:pt>
                <c:pt idx="96">
                  <c:v>0.7413793103448274</c:v>
                </c:pt>
                <c:pt idx="97">
                  <c:v>0.81249999999999978</c:v>
                </c:pt>
                <c:pt idx="98">
                  <c:v>0.78813559322033877</c:v>
                </c:pt>
                <c:pt idx="99">
                  <c:v>0.80714285714285716</c:v>
                </c:pt>
                <c:pt idx="100">
                  <c:v>0.8771929824561403</c:v>
                </c:pt>
                <c:pt idx="101">
                  <c:v>0.75949367088607567</c:v>
                </c:pt>
                <c:pt idx="102">
                  <c:v>0.78512396694214859</c:v>
                </c:pt>
                <c:pt idx="103">
                  <c:v>0.82105263157894715</c:v>
                </c:pt>
                <c:pt idx="104">
                  <c:v>0.81818181818181801</c:v>
                </c:pt>
                <c:pt idx="105">
                  <c:v>0.79166666666666641</c:v>
                </c:pt>
                <c:pt idx="106">
                  <c:v>0.80288461538461531</c:v>
                </c:pt>
                <c:pt idx="107">
                  <c:v>0.79120879120879095</c:v>
                </c:pt>
                <c:pt idx="108">
                  <c:v>0.77922077922077904</c:v>
                </c:pt>
                <c:pt idx="109">
                  <c:v>0.81308411214953258</c:v>
                </c:pt>
                <c:pt idx="110">
                  <c:v>0.72839506172839474</c:v>
                </c:pt>
                <c:pt idx="111">
                  <c:v>0.82191780821917781</c:v>
                </c:pt>
                <c:pt idx="112">
                  <c:v>0.80519480519480491</c:v>
                </c:pt>
                <c:pt idx="113">
                  <c:v>0.75892857142857117</c:v>
                </c:pt>
                <c:pt idx="114">
                  <c:v>0.85106382978723394</c:v>
                </c:pt>
                <c:pt idx="115">
                  <c:v>0.77173913043478237</c:v>
                </c:pt>
                <c:pt idx="116">
                  <c:v>0.75630252100840312</c:v>
                </c:pt>
                <c:pt idx="117">
                  <c:v>0.72380952380952357</c:v>
                </c:pt>
                <c:pt idx="118">
                  <c:v>0.78260869565217372</c:v>
                </c:pt>
                <c:pt idx="119">
                  <c:v>0.78640776699029102</c:v>
                </c:pt>
                <c:pt idx="120">
                  <c:v>0.78985507246376807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74-4C45-ABD4-51FCA7382B0C}"/>
            </c:ext>
          </c:extLst>
        </c:ser>
        <c:ser>
          <c:idx val="1"/>
          <c:order val="1"/>
          <c:tx>
            <c:strRef>
              <c:f>'Averages Graph Data'!$AS$4</c:f>
              <c:strCache>
                <c:ptCount val="1"/>
                <c:pt idx="0">
                  <c:v>Average Monthly Payment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Data'!$AS$5:$AS$125</c:f>
              <c:numCache>
                <c:formatCode>0%</c:formatCode>
                <c:ptCount val="121"/>
                <c:pt idx="6">
                  <c:v>0.79965874483742794</c:v>
                </c:pt>
                <c:pt idx="7">
                  <c:v>0.7787470100184084</c:v>
                </c:pt>
                <c:pt idx="8">
                  <c:v>0.78593623553888281</c:v>
                </c:pt>
                <c:pt idx="9">
                  <c:v>0.79358058929466857</c:v>
                </c:pt>
                <c:pt idx="10">
                  <c:v>0.78478370771017636</c:v>
                </c:pt>
                <c:pt idx="11">
                  <c:v>0.78957112808201224</c:v>
                </c:pt>
                <c:pt idx="12">
                  <c:v>0.79355185299296971</c:v>
                </c:pt>
                <c:pt idx="13">
                  <c:v>0.79923606351928556</c:v>
                </c:pt>
                <c:pt idx="14">
                  <c:v>0.79821346905103496</c:v>
                </c:pt>
                <c:pt idx="15">
                  <c:v>0.79454861374963215</c:v>
                </c:pt>
                <c:pt idx="16">
                  <c:v>0.78737452109098605</c:v>
                </c:pt>
                <c:pt idx="17">
                  <c:v>0.79412055283701777</c:v>
                </c:pt>
                <c:pt idx="18">
                  <c:v>0.78080207408075097</c:v>
                </c:pt>
                <c:pt idx="19">
                  <c:v>0.77946030678153699</c:v>
                </c:pt>
                <c:pt idx="20">
                  <c:v>0.77500686548599018</c:v>
                </c:pt>
                <c:pt idx="21">
                  <c:v>0.78963771782692649</c:v>
                </c:pt>
                <c:pt idx="22">
                  <c:v>0.78507043277183652</c:v>
                </c:pt>
                <c:pt idx="23">
                  <c:v>0.78433148688673404</c:v>
                </c:pt>
                <c:pt idx="24">
                  <c:v>0.77583475486059028</c:v>
                </c:pt>
                <c:pt idx="25">
                  <c:v>0.78840568184889703</c:v>
                </c:pt>
                <c:pt idx="26">
                  <c:v>0.78077897561270848</c:v>
                </c:pt>
                <c:pt idx="27">
                  <c:v>0.78069106352479634</c:v>
                </c:pt>
                <c:pt idx="28">
                  <c:v>0.77109117093618196</c:v>
                </c:pt>
                <c:pt idx="29">
                  <c:v>0.78393699205267986</c:v>
                </c:pt>
                <c:pt idx="30">
                  <c:v>0.78767536779822211</c:v>
                </c:pt>
                <c:pt idx="31">
                  <c:v>0.78898747158710614</c:v>
                </c:pt>
                <c:pt idx="32">
                  <c:v>0.78076257884255185</c:v>
                </c:pt>
                <c:pt idx="33">
                  <c:v>0.78547549337786993</c:v>
                </c:pt>
                <c:pt idx="34">
                  <c:v>0.77999178410468684</c:v>
                </c:pt>
                <c:pt idx="35">
                  <c:v>0.78504939215358616</c:v>
                </c:pt>
                <c:pt idx="36">
                  <c:v>0.77362237366071029</c:v>
                </c:pt>
                <c:pt idx="37">
                  <c:v>0.762562576796326</c:v>
                </c:pt>
                <c:pt idx="38">
                  <c:v>0.76570680099318189</c:v>
                </c:pt>
                <c:pt idx="39">
                  <c:v>0.76721937425844933</c:v>
                </c:pt>
                <c:pt idx="40">
                  <c:v>0.77129107593181945</c:v>
                </c:pt>
                <c:pt idx="41">
                  <c:v>0.77947760063774496</c:v>
                </c:pt>
                <c:pt idx="42">
                  <c:v>0.77968315048358261</c:v>
                </c:pt>
                <c:pt idx="43">
                  <c:v>0.78972916544722727</c:v>
                </c:pt>
                <c:pt idx="44">
                  <c:v>0.79137851734090225</c:v>
                </c:pt>
                <c:pt idx="45">
                  <c:v>0.79742639103583468</c:v>
                </c:pt>
                <c:pt idx="46">
                  <c:v>0.80271985725953354</c:v>
                </c:pt>
                <c:pt idx="47">
                  <c:v>0.80357845312506426</c:v>
                </c:pt>
                <c:pt idx="48">
                  <c:v>0.79998674880343279</c:v>
                </c:pt>
                <c:pt idx="49">
                  <c:v>0.79914641266897901</c:v>
                </c:pt>
                <c:pt idx="50">
                  <c:v>0.79515684691786659</c:v>
                </c:pt>
                <c:pt idx="51">
                  <c:v>0.80302597952170873</c:v>
                </c:pt>
                <c:pt idx="52">
                  <c:v>0.80578041462908501</c:v>
                </c:pt>
                <c:pt idx="53">
                  <c:v>0.80079812419224894</c:v>
                </c:pt>
                <c:pt idx="54">
                  <c:v>0.79266765405977024</c:v>
                </c:pt>
                <c:pt idx="55">
                  <c:v>0.79125042049967953</c:v>
                </c:pt>
                <c:pt idx="56">
                  <c:v>0.80057289949127619</c:v>
                </c:pt>
                <c:pt idx="57">
                  <c:v>0.80272112720341382</c:v>
                </c:pt>
                <c:pt idx="58">
                  <c:v>0.81270487459138685</c:v>
                </c:pt>
                <c:pt idx="59">
                  <c:v>0.79524455713106945</c:v>
                </c:pt>
                <c:pt idx="60">
                  <c:v>0.79809609696257833</c:v>
                </c:pt>
                <c:pt idx="61">
                  <c:v>0.80083282383723631</c:v>
                </c:pt>
                <c:pt idx="62">
                  <c:v>0.79652536314804245</c:v>
                </c:pt>
                <c:pt idx="63">
                  <c:v>0.77505620730388658</c:v>
                </c:pt>
                <c:pt idx="64">
                  <c:v>0.76964335007645357</c:v>
                </c:pt>
                <c:pt idx="65">
                  <c:v>0.75568047679154648</c:v>
                </c:pt>
                <c:pt idx="66">
                  <c:v>0.76758523869630835</c:v>
                </c:pt>
                <c:pt idx="67">
                  <c:v>0.76804932263496839</c:v>
                </c:pt>
                <c:pt idx="68">
                  <c:v>0.77246616183441652</c:v>
                </c:pt>
                <c:pt idx="69">
                  <c:v>0.78179835969120437</c:v>
                </c:pt>
                <c:pt idx="70">
                  <c:v>0.79405277194561663</c:v>
                </c:pt>
                <c:pt idx="71">
                  <c:v>0.79452330136473337</c:v>
                </c:pt>
                <c:pt idx="72">
                  <c:v>0.80510062964117679</c:v>
                </c:pt>
                <c:pt idx="73">
                  <c:v>0.80981761077325221</c:v>
                </c:pt>
                <c:pt idx="74">
                  <c:v>0.81312151660524801</c:v>
                </c:pt>
                <c:pt idx="75">
                  <c:v>0.81087235798757773</c:v>
                </c:pt>
                <c:pt idx="76">
                  <c:v>0.81970586682108659</c:v>
                </c:pt>
                <c:pt idx="77">
                  <c:v>0.80444895248160342</c:v>
                </c:pt>
                <c:pt idx="78">
                  <c:v>0.79176229273612009</c:v>
                </c:pt>
                <c:pt idx="79">
                  <c:v>0.78433721127389544</c:v>
                </c:pt>
                <c:pt idx="80">
                  <c:v>0.78256911611822899</c:v>
                </c:pt>
                <c:pt idx="81">
                  <c:v>0.77309637911740203</c:v>
                </c:pt>
                <c:pt idx="82">
                  <c:v>0.76641099401791979</c:v>
                </c:pt>
                <c:pt idx="83">
                  <c:v>0.75428744189436769</c:v>
                </c:pt>
                <c:pt idx="84">
                  <c:v>0.77074534104139314</c:v>
                </c:pt>
                <c:pt idx="85">
                  <c:v>0.78059680344759996</c:v>
                </c:pt>
                <c:pt idx="86">
                  <c:v>0.77101353061472644</c:v>
                </c:pt>
                <c:pt idx="87">
                  <c:v>0.76961743966937335</c:v>
                </c:pt>
                <c:pt idx="88">
                  <c:v>0.78242989603021673</c:v>
                </c:pt>
                <c:pt idx="89">
                  <c:v>0.79012220372252451</c:v>
                </c:pt>
                <c:pt idx="90">
                  <c:v>0.78286029896061982</c:v>
                </c:pt>
                <c:pt idx="91">
                  <c:v>0.77812262096121199</c:v>
                </c:pt>
                <c:pt idx="92">
                  <c:v>0.786186576470423</c:v>
                </c:pt>
                <c:pt idx="93">
                  <c:v>0.79605060359649749</c:v>
                </c:pt>
                <c:pt idx="94">
                  <c:v>0.79310634288826165</c:v>
                </c:pt>
                <c:pt idx="95">
                  <c:v>0.78110557483910648</c:v>
                </c:pt>
                <c:pt idx="96">
                  <c:v>0.77273119060265327</c:v>
                </c:pt>
                <c:pt idx="97">
                  <c:v>0.78463595250741525</c:v>
                </c:pt>
                <c:pt idx="98">
                  <c:v>0.78721033117764438</c:v>
                </c:pt>
                <c:pt idx="99">
                  <c:v>0.7787069298171001</c:v>
                </c:pt>
                <c:pt idx="100">
                  <c:v>0.79106340239389095</c:v>
                </c:pt>
                <c:pt idx="101">
                  <c:v>0.79381110676908173</c:v>
                </c:pt>
                <c:pt idx="102">
                  <c:v>0.79585262585605554</c:v>
                </c:pt>
                <c:pt idx="103">
                  <c:v>0.8072345288895012</c:v>
                </c:pt>
                <c:pt idx="104">
                  <c:v>0.80804621720118952</c:v>
                </c:pt>
                <c:pt idx="105">
                  <c:v>0.80855065626495037</c:v>
                </c:pt>
                <c:pt idx="106">
                  <c:v>0.80794233601377297</c:v>
                </c:pt>
                <c:pt idx="107">
                  <c:v>0.7956588801212946</c:v>
                </c:pt>
                <c:pt idx="108">
                  <c:v>0.79847703845482365</c:v>
                </c:pt>
                <c:pt idx="109">
                  <c:v>0.8024713449130213</c:v>
                </c:pt>
                <c:pt idx="110">
                  <c:v>0.78923454922008529</c:v>
                </c:pt>
                <c:pt idx="111">
                  <c:v>0.78976826208256523</c:v>
                </c:pt>
                <c:pt idx="112">
                  <c:v>0.7917008533008707</c:v>
                </c:pt>
                <c:pt idx="113">
                  <c:v>0.78542141845000735</c:v>
                </c:pt>
                <c:pt idx="114">
                  <c:v>0.79397213824692769</c:v>
                </c:pt>
                <c:pt idx="115">
                  <c:v>0.79290333127749957</c:v>
                </c:pt>
                <c:pt idx="116">
                  <c:v>0.78479167540019545</c:v>
                </c:pt>
                <c:pt idx="117">
                  <c:v>0.78413659855464246</c:v>
                </c:pt>
                <c:pt idx="118">
                  <c:v>0.77852101104507043</c:v>
                </c:pt>
                <c:pt idx="119">
                  <c:v>0.77583714844442553</c:v>
                </c:pt>
                <c:pt idx="120">
                  <c:v>0.7802552200208821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74-4C45-ABD4-51FCA7382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Broker: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Data'!$AT$4</c:f>
              <c:strCache>
                <c:ptCount val="1"/>
                <c:pt idx="0">
                  <c:v>Average Monthly Payment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Data'!$AT$5:$AT$125</c:f>
              <c:numCache>
                <c:formatCode>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60-4E67-9CDF-2CB51EE6481E}"/>
            </c:ext>
          </c:extLst>
        </c:ser>
        <c:ser>
          <c:idx val="1"/>
          <c:order val="1"/>
          <c:tx>
            <c:strRef>
              <c:f>'Averages Graph Data'!$AU$4</c:f>
              <c:strCache>
                <c:ptCount val="1"/>
                <c:pt idx="0">
                  <c:v>Average Monthly Payment - 7 Day Avg (PC Annual Broker)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Data'!$AU$5:$AU$125</c:f>
              <c:numCache>
                <c:formatCode>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60-4E67-9CDF-2CB51EE64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Data'!$AV$4</c:f>
              <c:strCache>
                <c:ptCount val="1"/>
                <c:pt idx="0">
                  <c:v>Average Monthly Payment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Data'!$AV$5:$AV$125</c:f>
              <c:numCache>
                <c:formatCode>0%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8D-4332-A98E-E076134C35E4}"/>
            </c:ext>
          </c:extLst>
        </c:ser>
        <c:ser>
          <c:idx val="1"/>
          <c:order val="1"/>
          <c:tx>
            <c:strRef>
              <c:f>'Averages Graph Data'!$AW$4</c:f>
              <c:strCache>
                <c:ptCount val="1"/>
                <c:pt idx="0">
                  <c:v>Average Monthly Payment - 7 Day Avg (Short-Term)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Data'!$AW$5:$AW$125</c:f>
              <c:numCache>
                <c:formatCode>0%</c:formatCode>
                <c:ptCount val="121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8D-4332-A98E-E076134C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MICL: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Data'!$BN$4</c:f>
              <c:strCache>
                <c:ptCount val="1"/>
                <c:pt idx="0">
                  <c:v>Average Area Rating (Overall)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Data'!$BN$5:$BN$125</c:f>
              <c:numCache>
                <c:formatCode>#,##0.0</c:formatCode>
                <c:ptCount val="121"/>
                <c:pt idx="0">
                  <c:v>38.909298688574516</c:v>
                </c:pt>
                <c:pt idx="1">
                  <c:v>43.160824812220518</c:v>
                </c:pt>
                <c:pt idx="2">
                  <c:v>40.05770750943627</c:v>
                </c:pt>
                <c:pt idx="3">
                  <c:v>42.387760730554689</c:v>
                </c:pt>
                <c:pt idx="4">
                  <c:v>41.850718165202657</c:v>
                </c:pt>
                <c:pt idx="5">
                  <c:v>43.22186398389907</c:v>
                </c:pt>
                <c:pt idx="6">
                  <c:v>41.82024479893645</c:v>
                </c:pt>
                <c:pt idx="7">
                  <c:v>42.469031034815494</c:v>
                </c:pt>
                <c:pt idx="8">
                  <c:v>40.598671669213353</c:v>
                </c:pt>
                <c:pt idx="9">
                  <c:v>42.801972648815664</c:v>
                </c:pt>
                <c:pt idx="10">
                  <c:v>42.580730590173573</c:v>
                </c:pt>
                <c:pt idx="11">
                  <c:v>44.665289707054775</c:v>
                </c:pt>
                <c:pt idx="12">
                  <c:v>43.464034600903624</c:v>
                </c:pt>
                <c:pt idx="13">
                  <c:v>40.204243317838575</c:v>
                </c:pt>
                <c:pt idx="14">
                  <c:v>40.820723382374524</c:v>
                </c:pt>
                <c:pt idx="15">
                  <c:v>37.797150847101513</c:v>
                </c:pt>
                <c:pt idx="16">
                  <c:v>42.37754891138789</c:v>
                </c:pt>
                <c:pt idx="17">
                  <c:v>41.960784807582115</c:v>
                </c:pt>
                <c:pt idx="18">
                  <c:v>45.175300090557286</c:v>
                </c:pt>
                <c:pt idx="19">
                  <c:v>41.069807518358942</c:v>
                </c:pt>
                <c:pt idx="20">
                  <c:v>38.260370744843328</c:v>
                </c:pt>
                <c:pt idx="21">
                  <c:v>39.438375013033848</c:v>
                </c:pt>
                <c:pt idx="22">
                  <c:v>40.548064443765711</c:v>
                </c:pt>
                <c:pt idx="23">
                  <c:v>40.708236417921057</c:v>
                </c:pt>
                <c:pt idx="24">
                  <c:v>42.827183868560553</c:v>
                </c:pt>
                <c:pt idx="25">
                  <c:v>42.004685015662055</c:v>
                </c:pt>
                <c:pt idx="26">
                  <c:v>41.574280122152715</c:v>
                </c:pt>
                <c:pt idx="27">
                  <c:v>44.016193810535249</c:v>
                </c:pt>
                <c:pt idx="28">
                  <c:v>38.596366038370796</c:v>
                </c:pt>
                <c:pt idx="29">
                  <c:v>40.23058309596626</c:v>
                </c:pt>
                <c:pt idx="30">
                  <c:v>43.515252637611056</c:v>
                </c:pt>
                <c:pt idx="31">
                  <c:v>42.396552845665603</c:v>
                </c:pt>
                <c:pt idx="32">
                  <c:v>41.707447875560334</c:v>
                </c:pt>
                <c:pt idx="33">
                  <c:v>41.435376229486906</c:v>
                </c:pt>
                <c:pt idx="34">
                  <c:v>44.756045096025268</c:v>
                </c:pt>
                <c:pt idx="35">
                  <c:v>39.387697925810656</c:v>
                </c:pt>
                <c:pt idx="36">
                  <c:v>39.633166959632717</c:v>
                </c:pt>
                <c:pt idx="37">
                  <c:v>39.37062688356076</c:v>
                </c:pt>
                <c:pt idx="38">
                  <c:v>41.469764088486997</c:v>
                </c:pt>
                <c:pt idx="39">
                  <c:v>40.029085901115963</c:v>
                </c:pt>
                <c:pt idx="40">
                  <c:v>40.141451490879987</c:v>
                </c:pt>
                <c:pt idx="41">
                  <c:v>39.900953030052229</c:v>
                </c:pt>
                <c:pt idx="42">
                  <c:v>37.213744903937261</c:v>
                </c:pt>
                <c:pt idx="43">
                  <c:v>38.015020488371391</c:v>
                </c:pt>
                <c:pt idx="44">
                  <c:v>41.069733617689266</c:v>
                </c:pt>
                <c:pt idx="45">
                  <c:v>40.857585089398405</c:v>
                </c:pt>
                <c:pt idx="46">
                  <c:v>39.149384816966055</c:v>
                </c:pt>
                <c:pt idx="47">
                  <c:v>38.599551776928365</c:v>
                </c:pt>
                <c:pt idx="48">
                  <c:v>40.505357729893717</c:v>
                </c:pt>
                <c:pt idx="49">
                  <c:v>38.571248298581871</c:v>
                </c:pt>
                <c:pt idx="50">
                  <c:v>36.970220354650273</c:v>
                </c:pt>
                <c:pt idx="51">
                  <c:v>41.95083390006949</c:v>
                </c:pt>
                <c:pt idx="52">
                  <c:v>38.511794588569771</c:v>
                </c:pt>
                <c:pt idx="53">
                  <c:v>40.711457737073857</c:v>
                </c:pt>
                <c:pt idx="54">
                  <c:v>41.091075161322522</c:v>
                </c:pt>
                <c:pt idx="55">
                  <c:v>36.87389438310236</c:v>
                </c:pt>
                <c:pt idx="56">
                  <c:v>38.906567067202545</c:v>
                </c:pt>
                <c:pt idx="57">
                  <c:v>39.351602382224378</c:v>
                </c:pt>
                <c:pt idx="58">
                  <c:v>38.552361460228617</c:v>
                </c:pt>
                <c:pt idx="59">
                  <c:v>43.464323455286916</c:v>
                </c:pt>
                <c:pt idx="60">
                  <c:v>38.415435816515476</c:v>
                </c:pt>
                <c:pt idx="61">
                  <c:v>39.762512989040225</c:v>
                </c:pt>
                <c:pt idx="62">
                  <c:v>40.143240161882041</c:v>
                </c:pt>
                <c:pt idx="63">
                  <c:v>38.992691412627842</c:v>
                </c:pt>
                <c:pt idx="64">
                  <c:v>42.50341295857114</c:v>
                </c:pt>
                <c:pt idx="65">
                  <c:v>39.982191359205203</c:v>
                </c:pt>
                <c:pt idx="66">
                  <c:v>42.350956261704596</c:v>
                </c:pt>
                <c:pt idx="67">
                  <c:v>40.707512842723631</c:v>
                </c:pt>
                <c:pt idx="68">
                  <c:v>38.85625583268331</c:v>
                </c:pt>
                <c:pt idx="69">
                  <c:v>39.179048584343384</c:v>
                </c:pt>
                <c:pt idx="70">
                  <c:v>39.788354479815489</c:v>
                </c:pt>
                <c:pt idx="71">
                  <c:v>36.317581020811971</c:v>
                </c:pt>
                <c:pt idx="72">
                  <c:v>39.917382490430512</c:v>
                </c:pt>
                <c:pt idx="73">
                  <c:v>38.861928370153109</c:v>
                </c:pt>
                <c:pt idx="74">
                  <c:v>37.906571210156187</c:v>
                </c:pt>
                <c:pt idx="75">
                  <c:v>41.660264514365664</c:v>
                </c:pt>
                <c:pt idx="76">
                  <c:v>39.06395957513265</c:v>
                </c:pt>
                <c:pt idx="77">
                  <c:v>38.20708453047888</c:v>
                </c:pt>
                <c:pt idx="78">
                  <c:v>40.010128279402721</c:v>
                </c:pt>
                <c:pt idx="79">
                  <c:v>39.195262201222029</c:v>
                </c:pt>
                <c:pt idx="80">
                  <c:v>41.311074171073024</c:v>
                </c:pt>
                <c:pt idx="81">
                  <c:v>41.941467251770263</c:v>
                </c:pt>
                <c:pt idx="82">
                  <c:v>39.320175409249451</c:v>
                </c:pt>
                <c:pt idx="83">
                  <c:v>39.485849442624819</c:v>
                </c:pt>
                <c:pt idx="84">
                  <c:v>41.108422761821586</c:v>
                </c:pt>
                <c:pt idx="85">
                  <c:v>35.875542286017193</c:v>
                </c:pt>
                <c:pt idx="86">
                  <c:v>42.649659522248847</c:v>
                </c:pt>
                <c:pt idx="87">
                  <c:v>41.5827888495159</c:v>
                </c:pt>
                <c:pt idx="88">
                  <c:v>41.46670304890128</c:v>
                </c:pt>
                <c:pt idx="89">
                  <c:v>42.819611754021651</c:v>
                </c:pt>
                <c:pt idx="90">
                  <c:v>39.427443021579208</c:v>
                </c:pt>
                <c:pt idx="91">
                  <c:v>40.52063563531582</c:v>
                </c:pt>
                <c:pt idx="92">
                  <c:v>40.770561112254711</c:v>
                </c:pt>
                <c:pt idx="93">
                  <c:v>38.194885373895168</c:v>
                </c:pt>
                <c:pt idx="94">
                  <c:v>40.449029616472714</c:v>
                </c:pt>
                <c:pt idx="95">
                  <c:v>42.39765036783902</c:v>
                </c:pt>
                <c:pt idx="96">
                  <c:v>39.279085207971349</c:v>
                </c:pt>
                <c:pt idx="97">
                  <c:v>36.417421728307104</c:v>
                </c:pt>
                <c:pt idx="98">
                  <c:v>41.362604842151612</c:v>
                </c:pt>
                <c:pt idx="99">
                  <c:v>38.47119577960126</c:v>
                </c:pt>
                <c:pt idx="100">
                  <c:v>38.412843128804525</c:v>
                </c:pt>
                <c:pt idx="101">
                  <c:v>39.492318410772796</c:v>
                </c:pt>
                <c:pt idx="102">
                  <c:v>41.530883423487133</c:v>
                </c:pt>
                <c:pt idx="103">
                  <c:v>37.291098122743399</c:v>
                </c:pt>
                <c:pt idx="104">
                  <c:v>38.173888530038511</c:v>
                </c:pt>
                <c:pt idx="105">
                  <c:v>37.92603396092116</c:v>
                </c:pt>
                <c:pt idx="106">
                  <c:v>39.332137221944855</c:v>
                </c:pt>
                <c:pt idx="107">
                  <c:v>43.536422415588689</c:v>
                </c:pt>
                <c:pt idx="108">
                  <c:v>41.523340339878352</c:v>
                </c:pt>
                <c:pt idx="109">
                  <c:v>40.520053818490965</c:v>
                </c:pt>
                <c:pt idx="110">
                  <c:v>39.227961089027481</c:v>
                </c:pt>
                <c:pt idx="111">
                  <c:v>38.608131232740853</c:v>
                </c:pt>
                <c:pt idx="112">
                  <c:v>38.77923291432289</c:v>
                </c:pt>
                <c:pt idx="113">
                  <c:v>39.513434250538403</c:v>
                </c:pt>
                <c:pt idx="114">
                  <c:v>38.304071159691766</c:v>
                </c:pt>
                <c:pt idx="115">
                  <c:v>42.174668412164472</c:v>
                </c:pt>
                <c:pt idx="116">
                  <c:v>43.261611153728431</c:v>
                </c:pt>
                <c:pt idx="117">
                  <c:v>36.044193983908755</c:v>
                </c:pt>
                <c:pt idx="118">
                  <c:v>40.902006201914311</c:v>
                </c:pt>
                <c:pt idx="119">
                  <c:v>43.203758536825056</c:v>
                </c:pt>
                <c:pt idx="120">
                  <c:v>39.741676238536343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9-4629-B602-A0AFED5CD18B}"/>
            </c:ext>
          </c:extLst>
        </c:ser>
        <c:ser>
          <c:idx val="1"/>
          <c:order val="1"/>
          <c:tx>
            <c:strRef>
              <c:f>'Averages Graph Data'!$BO$4</c:f>
              <c:strCache>
                <c:ptCount val="1"/>
                <c:pt idx="0">
                  <c:v>Average Area Rating - 7 Day Avg (Overall)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Data'!$BO$5:$BO$125</c:f>
              <c:numCache>
                <c:formatCode>#,##0.0</c:formatCode>
                <c:ptCount val="121"/>
                <c:pt idx="6">
                  <c:v>41.629774098403459</c:v>
                </c:pt>
                <c:pt idx="7">
                  <c:v>42.138307290723596</c:v>
                </c:pt>
                <c:pt idx="8">
                  <c:v>41.772285413151145</c:v>
                </c:pt>
                <c:pt idx="9">
                  <c:v>42.164323290205338</c:v>
                </c:pt>
                <c:pt idx="10">
                  <c:v>42.191890413008032</c:v>
                </c:pt>
                <c:pt idx="11">
                  <c:v>42.593972061844056</c:v>
                </c:pt>
                <c:pt idx="12">
                  <c:v>42.628567864273272</c:v>
                </c:pt>
                <c:pt idx="13">
                  <c:v>42.397710509830723</c:v>
                </c:pt>
                <c:pt idx="14">
                  <c:v>42.162237988053441</c:v>
                </c:pt>
                <c:pt idx="15">
                  <c:v>41.762020727751754</c:v>
                </c:pt>
                <c:pt idx="16">
                  <c:v>41.70138876526206</c:v>
                </c:pt>
                <c:pt idx="17">
                  <c:v>41.612825082034711</c:v>
                </c:pt>
                <c:pt idx="18">
                  <c:v>41.685683708249364</c:v>
                </c:pt>
                <c:pt idx="19">
                  <c:v>41.343651267885839</c:v>
                </c:pt>
                <c:pt idx="20">
                  <c:v>41.065955186029377</c:v>
                </c:pt>
                <c:pt idx="21">
                  <c:v>40.868476847552131</c:v>
                </c:pt>
                <c:pt idx="22">
                  <c:v>41.261464504218445</c:v>
                </c:pt>
                <c:pt idx="23">
                  <c:v>41.022991290866045</c:v>
                </c:pt>
                <c:pt idx="24">
                  <c:v>41.146762585291533</c:v>
                </c:pt>
                <c:pt idx="25">
                  <c:v>40.693817574592217</c:v>
                </c:pt>
                <c:pt idx="26">
                  <c:v>40.765885089419896</c:v>
                </c:pt>
                <c:pt idx="27">
                  <c:v>41.588145527375886</c:v>
                </c:pt>
                <c:pt idx="28">
                  <c:v>41.467858530995443</c:v>
                </c:pt>
                <c:pt idx="29">
                  <c:v>41.422504052738383</c:v>
                </c:pt>
                <c:pt idx="30">
                  <c:v>41.823506369836956</c:v>
                </c:pt>
                <c:pt idx="31">
                  <c:v>41.761987652280538</c:v>
                </c:pt>
                <c:pt idx="32">
                  <c:v>41.719525203694573</c:v>
                </c:pt>
                <c:pt idx="33">
                  <c:v>41.699681790456602</c:v>
                </c:pt>
                <c:pt idx="34">
                  <c:v>41.80537483124089</c:v>
                </c:pt>
                <c:pt idx="35">
                  <c:v>41.918422243732302</c:v>
                </c:pt>
                <c:pt idx="36">
                  <c:v>41.833077081398933</c:v>
                </c:pt>
                <c:pt idx="37">
                  <c:v>41.240987687963177</c:v>
                </c:pt>
                <c:pt idx="38">
                  <c:v>41.108589294080517</c:v>
                </c:pt>
                <c:pt idx="39">
                  <c:v>40.868823297731332</c:v>
                </c:pt>
                <c:pt idx="40">
                  <c:v>40.683976906501762</c:v>
                </c:pt>
                <c:pt idx="41">
                  <c:v>39.990392325648472</c:v>
                </c:pt>
                <c:pt idx="42">
                  <c:v>39.679827608237986</c:v>
                </c:pt>
                <c:pt idx="43">
                  <c:v>39.448663826629222</c:v>
                </c:pt>
                <c:pt idx="44">
                  <c:v>39.691393360076155</c:v>
                </c:pt>
                <c:pt idx="45">
                  <c:v>39.603939217349215</c:v>
                </c:pt>
                <c:pt idx="46">
                  <c:v>39.478267633899229</c:v>
                </c:pt>
                <c:pt idx="47">
                  <c:v>39.257996246191851</c:v>
                </c:pt>
                <c:pt idx="48">
                  <c:v>39.344339774740639</c:v>
                </c:pt>
                <c:pt idx="49">
                  <c:v>39.538268831118437</c:v>
                </c:pt>
                <c:pt idx="50">
                  <c:v>39.389011669158279</c:v>
                </c:pt>
                <c:pt idx="51">
                  <c:v>39.514883138069749</c:v>
                </c:pt>
                <c:pt idx="52">
                  <c:v>39.179770209379932</c:v>
                </c:pt>
                <c:pt idx="53">
                  <c:v>39.402923483681043</c:v>
                </c:pt>
                <c:pt idx="54">
                  <c:v>39.758855395737363</c:v>
                </c:pt>
                <c:pt idx="55">
                  <c:v>39.240074917624305</c:v>
                </c:pt>
                <c:pt idx="56">
                  <c:v>39.287977598855832</c:v>
                </c:pt>
                <c:pt idx="57">
                  <c:v>39.628175031366418</c:v>
                </c:pt>
                <c:pt idx="58">
                  <c:v>39.142678968532003</c:v>
                </c:pt>
                <c:pt idx="59">
                  <c:v>39.850183092348743</c:v>
                </c:pt>
                <c:pt idx="60">
                  <c:v>39.522179960840404</c:v>
                </c:pt>
                <c:pt idx="61">
                  <c:v>39.332385364800068</c:v>
                </c:pt>
                <c:pt idx="62">
                  <c:v>39.799434761768602</c:v>
                </c:pt>
                <c:pt idx="63">
                  <c:v>39.811738239686505</c:v>
                </c:pt>
                <c:pt idx="64">
                  <c:v>40.261996893450316</c:v>
                </c:pt>
                <c:pt idx="65">
                  <c:v>40.466258307589833</c:v>
                </c:pt>
                <c:pt idx="66">
                  <c:v>40.30720585136379</c:v>
                </c:pt>
                <c:pt idx="67">
                  <c:v>40.634645426536387</c:v>
                </c:pt>
                <c:pt idx="68">
                  <c:v>40.505180118485391</c:v>
                </c:pt>
                <c:pt idx="69">
                  <c:v>40.367438464551299</c:v>
                </c:pt>
                <c:pt idx="70">
                  <c:v>40.481104617006679</c:v>
                </c:pt>
                <c:pt idx="71">
                  <c:v>39.597414340183938</c:v>
                </c:pt>
                <c:pt idx="72">
                  <c:v>39.588155930358987</c:v>
                </c:pt>
                <c:pt idx="73">
                  <c:v>39.089723374423059</c:v>
                </c:pt>
                <c:pt idx="74">
                  <c:v>38.68958885548485</c:v>
                </c:pt>
                <c:pt idx="75">
                  <c:v>39.090161524296619</c:v>
                </c:pt>
                <c:pt idx="76">
                  <c:v>39.073720237266507</c:v>
                </c:pt>
                <c:pt idx="77">
                  <c:v>38.847824530218432</c:v>
                </c:pt>
                <c:pt idx="78">
                  <c:v>39.375331281445675</c:v>
                </c:pt>
                <c:pt idx="79">
                  <c:v>39.272171240130184</c:v>
                </c:pt>
                <c:pt idx="80">
                  <c:v>39.622049211690168</c:v>
                </c:pt>
                <c:pt idx="81">
                  <c:v>40.198462931920744</c:v>
                </c:pt>
                <c:pt idx="82">
                  <c:v>39.864164488332719</c:v>
                </c:pt>
                <c:pt idx="83">
                  <c:v>39.924434469403025</c:v>
                </c:pt>
                <c:pt idx="84">
                  <c:v>40.338911359594839</c:v>
                </c:pt>
                <c:pt idx="85">
                  <c:v>39.748256217682624</c:v>
                </c:pt>
                <c:pt idx="86">
                  <c:v>40.241741549257881</c:v>
                </c:pt>
                <c:pt idx="87">
                  <c:v>40.280557931892581</c:v>
                </c:pt>
                <c:pt idx="88">
                  <c:v>40.212734474339868</c:v>
                </c:pt>
                <c:pt idx="89">
                  <c:v>40.712653952164473</c:v>
                </c:pt>
                <c:pt idx="90">
                  <c:v>40.704310177729383</c:v>
                </c:pt>
                <c:pt idx="91">
                  <c:v>40.620340588228558</c:v>
                </c:pt>
                <c:pt idx="92">
                  <c:v>41.319628991976778</c:v>
                </c:pt>
                <c:pt idx="93">
                  <c:v>40.683232685069108</c:v>
                </c:pt>
                <c:pt idx="94">
                  <c:v>40.52126708034865</c:v>
                </c:pt>
                <c:pt idx="95">
                  <c:v>40.654259554482614</c:v>
                </c:pt>
                <c:pt idx="96">
                  <c:v>40.148470047904006</c:v>
                </c:pt>
                <c:pt idx="97">
                  <c:v>39.718467006007984</c:v>
                </c:pt>
                <c:pt idx="98">
                  <c:v>39.838748321270245</c:v>
                </c:pt>
                <c:pt idx="99">
                  <c:v>39.510267559462598</c:v>
                </c:pt>
                <c:pt idx="100">
                  <c:v>39.541404381592507</c:v>
                </c:pt>
                <c:pt idx="101">
                  <c:v>39.404731352206809</c:v>
                </c:pt>
                <c:pt idx="102">
                  <c:v>39.28090750301368</c:v>
                </c:pt>
                <c:pt idx="103">
                  <c:v>38.996909347981116</c:v>
                </c:pt>
                <c:pt idx="104">
                  <c:v>39.247833176799887</c:v>
                </c:pt>
                <c:pt idx="105">
                  <c:v>38.756894479481261</c:v>
                </c:pt>
                <c:pt idx="106">
                  <c:v>38.879886114101772</c:v>
                </c:pt>
                <c:pt idx="107">
                  <c:v>39.61182601221379</c:v>
                </c:pt>
                <c:pt idx="108">
                  <c:v>39.901972002086019</c:v>
                </c:pt>
                <c:pt idx="109">
                  <c:v>39.757567772800847</c:v>
                </c:pt>
                <c:pt idx="110">
                  <c:v>40.034262482270002</c:v>
                </c:pt>
                <c:pt idx="111">
                  <c:v>40.096297154084617</c:v>
                </c:pt>
                <c:pt idx="112">
                  <c:v>40.218182718856291</c:v>
                </c:pt>
                <c:pt idx="113">
                  <c:v>40.244082294369662</c:v>
                </c:pt>
                <c:pt idx="114">
                  <c:v>39.49660354352725</c:v>
                </c:pt>
                <c:pt idx="115">
                  <c:v>39.58965041099669</c:v>
                </c:pt>
                <c:pt idx="116">
                  <c:v>39.981301458887756</c:v>
                </c:pt>
                <c:pt idx="117">
                  <c:v>39.526477586727943</c:v>
                </c:pt>
                <c:pt idx="118">
                  <c:v>39.854174010895576</c:v>
                </c:pt>
                <c:pt idx="119">
                  <c:v>40.486249099824462</c:v>
                </c:pt>
                <c:pt idx="120">
                  <c:v>40.518855098109881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9-4629-B602-A0AFED5CD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8"/>
          <c:min val="3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Data'!$BP$4</c:f>
              <c:strCache>
                <c:ptCount val="1"/>
                <c:pt idx="0">
                  <c:v>Average Area Rating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Data'!$BP$5:$BP$125</c:f>
              <c:numCache>
                <c:formatCode>#,##0.0</c:formatCode>
                <c:ptCount val="121"/>
                <c:pt idx="0">
                  <c:v>41.599999999999994</c:v>
                </c:pt>
                <c:pt idx="1">
                  <c:v>46.02873563218391</c:v>
                </c:pt>
                <c:pt idx="2">
                  <c:v>42.824817518248175</c:v>
                </c:pt>
                <c:pt idx="3">
                  <c:v>44.168141592920392</c:v>
                </c:pt>
                <c:pt idx="4">
                  <c:v>43.892561983471118</c:v>
                </c:pt>
                <c:pt idx="5">
                  <c:v>45.930232558139529</c:v>
                </c:pt>
                <c:pt idx="6">
                  <c:v>43.944000000000031</c:v>
                </c:pt>
                <c:pt idx="7">
                  <c:v>44.05298013245033</c:v>
                </c:pt>
                <c:pt idx="8">
                  <c:v>42.186528497409334</c:v>
                </c:pt>
                <c:pt idx="9">
                  <c:v>45.697841726618705</c:v>
                </c:pt>
                <c:pt idx="10">
                  <c:v>45.6666666666667</c:v>
                </c:pt>
                <c:pt idx="11">
                  <c:v>47.214285714285715</c:v>
                </c:pt>
                <c:pt idx="12">
                  <c:v>46.554054054054056</c:v>
                </c:pt>
                <c:pt idx="13">
                  <c:v>40.873684210526321</c:v>
                </c:pt>
                <c:pt idx="14">
                  <c:v>43.551470588235155</c:v>
                </c:pt>
                <c:pt idx="15">
                  <c:v>40.371951219512198</c:v>
                </c:pt>
                <c:pt idx="16">
                  <c:v>45.810457516339866</c:v>
                </c:pt>
                <c:pt idx="17">
                  <c:v>45.133333333333333</c:v>
                </c:pt>
                <c:pt idx="18">
                  <c:v>47.064516129032299</c:v>
                </c:pt>
                <c:pt idx="19">
                  <c:v>44.177304964539005</c:v>
                </c:pt>
                <c:pt idx="20">
                  <c:v>40.04615384615385</c:v>
                </c:pt>
                <c:pt idx="21">
                  <c:v>42.48214285714289</c:v>
                </c:pt>
                <c:pt idx="22">
                  <c:v>43.189189189189186</c:v>
                </c:pt>
                <c:pt idx="23">
                  <c:v>44.214723926380366</c:v>
                </c:pt>
                <c:pt idx="24">
                  <c:v>44.96078431372554</c:v>
                </c:pt>
                <c:pt idx="25">
                  <c:v>46.027210884353742</c:v>
                </c:pt>
                <c:pt idx="26">
                  <c:v>45.212598425196887</c:v>
                </c:pt>
                <c:pt idx="27">
                  <c:v>46.176000000000037</c:v>
                </c:pt>
                <c:pt idx="28">
                  <c:v>41.546052631578952</c:v>
                </c:pt>
                <c:pt idx="29">
                  <c:v>42.864661654135347</c:v>
                </c:pt>
                <c:pt idx="30">
                  <c:v>46.592920353982343</c:v>
                </c:pt>
                <c:pt idx="31">
                  <c:v>45.95789473684215</c:v>
                </c:pt>
                <c:pt idx="32">
                  <c:v>45.016260162601668</c:v>
                </c:pt>
                <c:pt idx="33">
                  <c:v>45.255474452554743</c:v>
                </c:pt>
                <c:pt idx="34">
                  <c:v>49.201754385964954</c:v>
                </c:pt>
                <c:pt idx="35">
                  <c:v>44.223021582733807</c:v>
                </c:pt>
                <c:pt idx="36">
                  <c:v>42.349397590361448</c:v>
                </c:pt>
                <c:pt idx="37">
                  <c:v>41.435374149659864</c:v>
                </c:pt>
                <c:pt idx="38">
                  <c:v>43.83916083916084</c:v>
                </c:pt>
                <c:pt idx="39">
                  <c:v>44.16279069767441</c:v>
                </c:pt>
                <c:pt idx="40">
                  <c:v>42.460317460317448</c:v>
                </c:pt>
                <c:pt idx="41">
                  <c:v>42.065693430656935</c:v>
                </c:pt>
                <c:pt idx="42">
                  <c:v>39.87272727272731</c:v>
                </c:pt>
                <c:pt idx="43">
                  <c:v>40.653061224489797</c:v>
                </c:pt>
                <c:pt idx="44">
                  <c:v>43.563380281690151</c:v>
                </c:pt>
                <c:pt idx="45">
                  <c:v>43.965686274509807</c:v>
                </c:pt>
                <c:pt idx="46">
                  <c:v>41.919999999999995</c:v>
                </c:pt>
                <c:pt idx="47">
                  <c:v>41.009708737864116</c:v>
                </c:pt>
                <c:pt idx="48">
                  <c:v>42.632478632478666</c:v>
                </c:pt>
                <c:pt idx="49">
                  <c:v>42.07352941176471</c:v>
                </c:pt>
                <c:pt idx="50">
                  <c:v>40.278195488721806</c:v>
                </c:pt>
                <c:pt idx="51">
                  <c:v>44.479452054794521</c:v>
                </c:pt>
                <c:pt idx="52">
                  <c:v>40.144444444444488</c:v>
                </c:pt>
                <c:pt idx="53">
                  <c:v>45.000000000000036</c:v>
                </c:pt>
                <c:pt idx="54">
                  <c:v>44.427586206896557</c:v>
                </c:pt>
                <c:pt idx="55">
                  <c:v>40.758928571428605</c:v>
                </c:pt>
                <c:pt idx="56">
                  <c:v>41.249999999999993</c:v>
                </c:pt>
                <c:pt idx="57">
                  <c:v>44.586466165413526</c:v>
                </c:pt>
                <c:pt idx="58">
                  <c:v>42.872881355932201</c:v>
                </c:pt>
                <c:pt idx="59">
                  <c:v>47.398148148148188</c:v>
                </c:pt>
                <c:pt idx="60">
                  <c:v>43.813559322033939</c:v>
                </c:pt>
                <c:pt idx="61">
                  <c:v>42.712962962963005</c:v>
                </c:pt>
                <c:pt idx="62">
                  <c:v>41.893442622950857</c:v>
                </c:pt>
                <c:pt idx="63">
                  <c:v>41.945454545454588</c:v>
                </c:pt>
                <c:pt idx="64">
                  <c:v>45.204724409448822</c:v>
                </c:pt>
                <c:pt idx="65">
                  <c:v>42.208333333333364</c:v>
                </c:pt>
                <c:pt idx="66">
                  <c:v>44.532608695652229</c:v>
                </c:pt>
                <c:pt idx="67">
                  <c:v>43.083333333333364</c:v>
                </c:pt>
                <c:pt idx="68">
                  <c:v>43.052173913043518</c:v>
                </c:pt>
                <c:pt idx="69">
                  <c:v>40.386363636363633</c:v>
                </c:pt>
                <c:pt idx="70">
                  <c:v>42.974358974359014</c:v>
                </c:pt>
                <c:pt idx="71">
                  <c:v>38.326797385620921</c:v>
                </c:pt>
                <c:pt idx="72">
                  <c:v>42.858407079646049</c:v>
                </c:pt>
                <c:pt idx="73">
                  <c:v>42.792452830188722</c:v>
                </c:pt>
                <c:pt idx="74">
                  <c:v>40.016853932584262</c:v>
                </c:pt>
                <c:pt idx="75">
                  <c:v>43.775330396475574</c:v>
                </c:pt>
                <c:pt idx="76">
                  <c:v>41.20720720720724</c:v>
                </c:pt>
                <c:pt idx="77">
                  <c:v>41.798165137614717</c:v>
                </c:pt>
                <c:pt idx="78">
                  <c:v>42.769230769230774</c:v>
                </c:pt>
                <c:pt idx="79">
                  <c:v>42.676056338028168</c:v>
                </c:pt>
                <c:pt idx="80">
                  <c:v>42.045871559633063</c:v>
                </c:pt>
                <c:pt idx="81">
                  <c:v>44.742424242424242</c:v>
                </c:pt>
                <c:pt idx="82">
                  <c:v>40.976923076923114</c:v>
                </c:pt>
                <c:pt idx="83">
                  <c:v>40.44000000000004</c:v>
                </c:pt>
                <c:pt idx="84">
                  <c:v>44.926229508196755</c:v>
                </c:pt>
                <c:pt idx="85">
                  <c:v>38.145985401459853</c:v>
                </c:pt>
                <c:pt idx="86">
                  <c:v>44.948453608247469</c:v>
                </c:pt>
                <c:pt idx="87">
                  <c:v>44.347826086956573</c:v>
                </c:pt>
                <c:pt idx="88">
                  <c:v>46.04032258064516</c:v>
                </c:pt>
                <c:pt idx="89">
                  <c:v>46.856000000000037</c:v>
                </c:pt>
                <c:pt idx="90">
                  <c:v>39.687500000000043</c:v>
                </c:pt>
                <c:pt idx="91">
                  <c:v>42.758620689655217</c:v>
                </c:pt>
                <c:pt idx="92">
                  <c:v>44.025000000000006</c:v>
                </c:pt>
                <c:pt idx="93">
                  <c:v>40.732558139534923</c:v>
                </c:pt>
                <c:pt idx="94">
                  <c:v>45.27272727272733</c:v>
                </c:pt>
                <c:pt idx="95">
                  <c:v>44.229166666666714</c:v>
                </c:pt>
                <c:pt idx="96">
                  <c:v>41.47413793103452</c:v>
                </c:pt>
                <c:pt idx="97">
                  <c:v>39.812500000000043</c:v>
                </c:pt>
                <c:pt idx="98">
                  <c:v>42.881355932203427</c:v>
                </c:pt>
                <c:pt idx="99">
                  <c:v>42.035714285714292</c:v>
                </c:pt>
                <c:pt idx="100">
                  <c:v>39.473684210526358</c:v>
                </c:pt>
                <c:pt idx="101">
                  <c:v>39.962025316455744</c:v>
                </c:pt>
                <c:pt idx="102">
                  <c:v>43.413223140495901</c:v>
                </c:pt>
                <c:pt idx="103">
                  <c:v>41.631578947368467</c:v>
                </c:pt>
                <c:pt idx="104">
                  <c:v>40.909090909090949</c:v>
                </c:pt>
                <c:pt idx="105">
                  <c:v>38.600000000000037</c:v>
                </c:pt>
                <c:pt idx="106">
                  <c:v>42.42307692307692</c:v>
                </c:pt>
                <c:pt idx="107">
                  <c:v>45.230769230769276</c:v>
                </c:pt>
                <c:pt idx="108">
                  <c:v>42.012987012987068</c:v>
                </c:pt>
                <c:pt idx="109">
                  <c:v>44.915887850467328</c:v>
                </c:pt>
                <c:pt idx="110">
                  <c:v>42.827160493827222</c:v>
                </c:pt>
                <c:pt idx="111">
                  <c:v>42.808219178082247</c:v>
                </c:pt>
                <c:pt idx="112">
                  <c:v>41.441558441558499</c:v>
                </c:pt>
                <c:pt idx="113">
                  <c:v>44.660714285714327</c:v>
                </c:pt>
                <c:pt idx="114">
                  <c:v>43.244680851063883</c:v>
                </c:pt>
                <c:pt idx="115">
                  <c:v>44.945652173913096</c:v>
                </c:pt>
                <c:pt idx="116">
                  <c:v>46.445378151260549</c:v>
                </c:pt>
                <c:pt idx="117">
                  <c:v>39.09523809523813</c:v>
                </c:pt>
                <c:pt idx="118">
                  <c:v>42.891304347826136</c:v>
                </c:pt>
                <c:pt idx="119">
                  <c:v>45.873786407767042</c:v>
                </c:pt>
                <c:pt idx="120">
                  <c:v>43.478260869565219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50-40B6-8147-336A30299779}"/>
            </c:ext>
          </c:extLst>
        </c:ser>
        <c:ser>
          <c:idx val="1"/>
          <c:order val="1"/>
          <c:tx>
            <c:strRef>
              <c:f>'Averages Graph Data'!$BQ$4</c:f>
              <c:strCache>
                <c:ptCount val="1"/>
                <c:pt idx="0">
                  <c:v>Average Area Rating - 7 Day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Data'!$BQ$5:$BQ$125</c:f>
              <c:numCache>
                <c:formatCode>#,##0.0</c:formatCode>
                <c:ptCount val="121"/>
                <c:pt idx="6">
                  <c:v>44.055498469280451</c:v>
                </c:pt>
                <c:pt idx="7">
                  <c:v>44.40592420248764</c:v>
                </c:pt>
                <c:pt idx="8">
                  <c:v>43.857037468948413</c:v>
                </c:pt>
                <c:pt idx="9">
                  <c:v>44.267469498715634</c:v>
                </c:pt>
                <c:pt idx="10">
                  <c:v>44.481544509250817</c:v>
                </c:pt>
                <c:pt idx="11">
                  <c:v>44.956076470795765</c:v>
                </c:pt>
                <c:pt idx="12">
                  <c:v>45.045193827354979</c:v>
                </c:pt>
                <c:pt idx="13">
                  <c:v>44.606577286001595</c:v>
                </c:pt>
                <c:pt idx="14">
                  <c:v>44.534933065399422</c:v>
                </c:pt>
                <c:pt idx="15">
                  <c:v>44.275707739985549</c:v>
                </c:pt>
                <c:pt idx="16">
                  <c:v>44.29179570994571</c:v>
                </c:pt>
                <c:pt idx="17">
                  <c:v>44.215605233755234</c:v>
                </c:pt>
                <c:pt idx="18">
                  <c:v>44.194209578719033</c:v>
                </c:pt>
                <c:pt idx="19">
                  <c:v>43.854673994502598</c:v>
                </c:pt>
                <c:pt idx="20">
                  <c:v>43.736455371020824</c:v>
                </c:pt>
                <c:pt idx="21">
                  <c:v>43.583694266579066</c:v>
                </c:pt>
                <c:pt idx="22">
                  <c:v>43.986156833675771</c:v>
                </c:pt>
                <c:pt idx="23">
                  <c:v>43.758194892252995</c:v>
                </c:pt>
                <c:pt idx="24">
                  <c:v>43.733545032309017</c:v>
                </c:pt>
                <c:pt idx="25">
                  <c:v>43.585358568783512</c:v>
                </c:pt>
                <c:pt idx="26">
                  <c:v>43.733257634591787</c:v>
                </c:pt>
                <c:pt idx="27">
                  <c:v>44.608949942284099</c:v>
                </c:pt>
                <c:pt idx="28">
                  <c:v>44.475222767203533</c:v>
                </c:pt>
                <c:pt idx="29">
                  <c:v>44.42886169076727</c:v>
                </c:pt>
                <c:pt idx="30">
                  <c:v>44.768604037567556</c:v>
                </c:pt>
                <c:pt idx="31">
                  <c:v>44.911048383727064</c:v>
                </c:pt>
                <c:pt idx="32">
                  <c:v>44.766626852048205</c:v>
                </c:pt>
                <c:pt idx="33">
                  <c:v>44.772751998813597</c:v>
                </c:pt>
                <c:pt idx="34">
                  <c:v>45.205002625380018</c:v>
                </c:pt>
                <c:pt idx="35">
                  <c:v>45.587426761259287</c:v>
                </c:pt>
                <c:pt idx="36">
                  <c:v>45.513817609291593</c:v>
                </c:pt>
                <c:pt idx="37">
                  <c:v>44.777025294388373</c:v>
                </c:pt>
                <c:pt idx="38">
                  <c:v>44.474349023291047</c:v>
                </c:pt>
                <c:pt idx="39">
                  <c:v>44.352424814015727</c:v>
                </c:pt>
                <c:pt idx="40">
                  <c:v>43.953116672267548</c:v>
                </c:pt>
                <c:pt idx="41">
                  <c:v>42.933679392937826</c:v>
                </c:pt>
                <c:pt idx="42">
                  <c:v>42.312208777222608</c:v>
                </c:pt>
                <c:pt idx="43">
                  <c:v>42.069875010669513</c:v>
                </c:pt>
                <c:pt idx="44">
                  <c:v>42.373875886673844</c:v>
                </c:pt>
                <c:pt idx="45">
                  <c:v>42.391950948866551</c:v>
                </c:pt>
                <c:pt idx="46">
                  <c:v>42.071552277770202</c:v>
                </c:pt>
                <c:pt idx="47">
                  <c:v>41.864322460276867</c:v>
                </c:pt>
                <c:pt idx="48">
                  <c:v>41.945291774822827</c:v>
                </c:pt>
                <c:pt idx="49">
                  <c:v>42.259692080399603</c:v>
                </c:pt>
                <c:pt idx="50">
                  <c:v>42.206139832432747</c:v>
                </c:pt>
                <c:pt idx="51">
                  <c:v>42.337007228590515</c:v>
                </c:pt>
                <c:pt idx="52">
                  <c:v>41.791115538581188</c:v>
                </c:pt>
                <c:pt idx="53">
                  <c:v>42.2311155385812</c:v>
                </c:pt>
                <c:pt idx="54">
                  <c:v>42.719383748442972</c:v>
                </c:pt>
                <c:pt idx="55">
                  <c:v>42.451733739721533</c:v>
                </c:pt>
                <c:pt idx="56">
                  <c:v>42.334086680898004</c:v>
                </c:pt>
                <c:pt idx="57">
                  <c:v>42.949553920425387</c:v>
                </c:pt>
                <c:pt idx="58">
                  <c:v>42.720043820587918</c:v>
                </c:pt>
                <c:pt idx="59">
                  <c:v>43.756287206831303</c:v>
                </c:pt>
                <c:pt idx="60">
                  <c:v>43.586795681407573</c:v>
                </c:pt>
                <c:pt idx="61">
                  <c:v>43.341849503702768</c:v>
                </c:pt>
                <c:pt idx="62">
                  <c:v>43.503922939634535</c:v>
                </c:pt>
                <c:pt idx="63">
                  <c:v>43.603273588985189</c:v>
                </c:pt>
                <c:pt idx="64">
                  <c:v>43.691596195275942</c:v>
                </c:pt>
                <c:pt idx="65">
                  <c:v>43.596660763476109</c:v>
                </c:pt>
                <c:pt idx="66">
                  <c:v>43.187297984548124</c:v>
                </c:pt>
                <c:pt idx="67">
                  <c:v>43.082979986162321</c:v>
                </c:pt>
                <c:pt idx="68">
                  <c:v>43.131438693316682</c:v>
                </c:pt>
                <c:pt idx="69">
                  <c:v>42.916141695232788</c:v>
                </c:pt>
                <c:pt idx="70">
                  <c:v>43.063128042219134</c:v>
                </c:pt>
                <c:pt idx="71">
                  <c:v>42.080567038815147</c:v>
                </c:pt>
                <c:pt idx="72">
                  <c:v>42.173434716859809</c:v>
                </c:pt>
                <c:pt idx="73">
                  <c:v>41.924841021793604</c:v>
                </c:pt>
                <c:pt idx="74">
                  <c:v>41.4867725359723</c:v>
                </c:pt>
                <c:pt idx="75">
                  <c:v>41.590080605034025</c:v>
                </c:pt>
                <c:pt idx="76">
                  <c:v>41.707343972297394</c:v>
                </c:pt>
                <c:pt idx="77">
                  <c:v>41.539316281333925</c:v>
                </c:pt>
                <c:pt idx="78">
                  <c:v>42.173949621849616</c:v>
                </c:pt>
                <c:pt idx="79">
                  <c:v>42.147899515904207</c:v>
                </c:pt>
                <c:pt idx="80">
                  <c:v>42.041245048681965</c:v>
                </c:pt>
                <c:pt idx="81">
                  <c:v>42.716326521516251</c:v>
                </c:pt>
                <c:pt idx="82">
                  <c:v>42.316554047294474</c:v>
                </c:pt>
                <c:pt idx="83">
                  <c:v>42.206953017693444</c:v>
                </c:pt>
                <c:pt idx="84">
                  <c:v>42.653819356348023</c:v>
                </c:pt>
                <c:pt idx="85">
                  <c:v>41.993355732380742</c:v>
                </c:pt>
                <c:pt idx="86">
                  <c:v>42.317983913840649</c:v>
                </c:pt>
                <c:pt idx="87">
                  <c:v>42.646834560601143</c:v>
                </c:pt>
                <c:pt idx="88">
                  <c:v>42.83224860891842</c:v>
                </c:pt>
                <c:pt idx="89">
                  <c:v>43.672116740786564</c:v>
                </c:pt>
                <c:pt idx="90">
                  <c:v>43.564616740786555</c:v>
                </c:pt>
                <c:pt idx="91">
                  <c:v>43.254958338137769</c:v>
                </c:pt>
                <c:pt idx="92">
                  <c:v>44.094817566500652</c:v>
                </c:pt>
                <c:pt idx="93">
                  <c:v>43.492546785256003</c:v>
                </c:pt>
                <c:pt idx="94">
                  <c:v>43.624675526080388</c:v>
                </c:pt>
                <c:pt idx="95">
                  <c:v>43.365938966940611</c:v>
                </c:pt>
                <c:pt idx="96">
                  <c:v>42.597101528516973</c:v>
                </c:pt>
                <c:pt idx="97">
                  <c:v>42.614958671374112</c:v>
                </c:pt>
                <c:pt idx="98">
                  <c:v>42.632492277452421</c:v>
                </c:pt>
                <c:pt idx="99">
                  <c:v>42.348308603983035</c:v>
                </c:pt>
                <c:pt idx="100">
                  <c:v>42.168469471267535</c:v>
                </c:pt>
                <c:pt idx="101">
                  <c:v>41.409797763228731</c:v>
                </c:pt>
                <c:pt idx="102">
                  <c:v>41.293234402347181</c:v>
                </c:pt>
                <c:pt idx="103">
                  <c:v>41.315725976109171</c:v>
                </c:pt>
                <c:pt idx="104">
                  <c:v>41.472381820265021</c:v>
                </c:pt>
                <c:pt idx="105">
                  <c:v>40.860759544235968</c:v>
                </c:pt>
                <c:pt idx="106">
                  <c:v>40.916097063859191</c:v>
                </c:pt>
                <c:pt idx="107">
                  <c:v>41.738537781036754</c:v>
                </c:pt>
                <c:pt idx="108">
                  <c:v>42.031532309112663</c:v>
                </c:pt>
                <c:pt idx="109">
                  <c:v>42.24619869625144</c:v>
                </c:pt>
                <c:pt idx="110">
                  <c:v>42.416996060031252</c:v>
                </c:pt>
                <c:pt idx="111">
                  <c:v>42.688300098458583</c:v>
                </c:pt>
                <c:pt idx="112">
                  <c:v>43.09423701868122</c:v>
                </c:pt>
                <c:pt idx="113">
                  <c:v>43.413899499057997</c:v>
                </c:pt>
                <c:pt idx="114">
                  <c:v>43.13017258767151</c:v>
                </c:pt>
                <c:pt idx="115">
                  <c:v>43.549124753518086</c:v>
                </c:pt>
                <c:pt idx="116">
                  <c:v>43.767623367917125</c:v>
                </c:pt>
                <c:pt idx="117">
                  <c:v>43.234491596690113</c:v>
                </c:pt>
                <c:pt idx="118">
                  <c:v>43.246360906653521</c:v>
                </c:pt>
                <c:pt idx="119">
                  <c:v>43.879536330397592</c:v>
                </c:pt>
                <c:pt idx="120">
                  <c:v>43.710614413804869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50-40B6-8147-336A30299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5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</a:t>
            </a:r>
            <a:r>
              <a:rPr lang="en-GB" b="1" baseline="0"/>
              <a:t> Broker</a:t>
            </a:r>
            <a:r>
              <a:rPr lang="en-GB" b="1"/>
              <a:t>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Data'!$BR$4</c:f>
              <c:strCache>
                <c:ptCount val="1"/>
                <c:pt idx="0">
                  <c:v>Average Area Rating (PC Annual Broker)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Data'!$BR$5:$BR$125</c:f>
              <c:numCache>
                <c:formatCode>#,##0.0</c:formatCode>
                <c:ptCount val="121"/>
                <c:pt idx="0">
                  <c:v>31.612244897959183</c:v>
                </c:pt>
                <c:pt idx="1">
                  <c:v>29.611111111111111</c:v>
                </c:pt>
                <c:pt idx="2">
                  <c:v>32.54</c:v>
                </c:pt>
                <c:pt idx="3">
                  <c:v>38.346938775510203</c:v>
                </c:pt>
                <c:pt idx="4">
                  <c:v>29.75</c:v>
                </c:pt>
                <c:pt idx="5">
                  <c:v>34.756097560975611</c:v>
                </c:pt>
                <c:pt idx="6">
                  <c:v>32.037037037037038</c:v>
                </c:pt>
                <c:pt idx="7">
                  <c:v>34.035714285714285</c:v>
                </c:pt>
                <c:pt idx="8">
                  <c:v>35.109090909090909</c:v>
                </c:pt>
                <c:pt idx="9">
                  <c:v>34.799999999999997</c:v>
                </c:pt>
                <c:pt idx="10">
                  <c:v>31.0625</c:v>
                </c:pt>
                <c:pt idx="11">
                  <c:v>34.872340425531917</c:v>
                </c:pt>
                <c:pt idx="12">
                  <c:v>33.565217391304351</c:v>
                </c:pt>
                <c:pt idx="13">
                  <c:v>35.75</c:v>
                </c:pt>
                <c:pt idx="14">
                  <c:v>32.363636363636367</c:v>
                </c:pt>
                <c:pt idx="15">
                  <c:v>30.092592592592592</c:v>
                </c:pt>
                <c:pt idx="16">
                  <c:v>30.636363636363637</c:v>
                </c:pt>
                <c:pt idx="17">
                  <c:v>31.833333333333332</c:v>
                </c:pt>
                <c:pt idx="18">
                  <c:v>37.366666666666667</c:v>
                </c:pt>
                <c:pt idx="19">
                  <c:v>32.71153846153846</c:v>
                </c:pt>
                <c:pt idx="20">
                  <c:v>34.631578947368418</c:v>
                </c:pt>
                <c:pt idx="21">
                  <c:v>30.55263157894737</c:v>
                </c:pt>
                <c:pt idx="22">
                  <c:v>31.073170731707318</c:v>
                </c:pt>
                <c:pt idx="23">
                  <c:v>32.238805970149251</c:v>
                </c:pt>
                <c:pt idx="24">
                  <c:v>36.833333333333336</c:v>
                </c:pt>
                <c:pt idx="25">
                  <c:v>31.092592592592592</c:v>
                </c:pt>
                <c:pt idx="26">
                  <c:v>33.074074074074076</c:v>
                </c:pt>
                <c:pt idx="27">
                  <c:v>34.793103448275865</c:v>
                </c:pt>
                <c:pt idx="28">
                  <c:v>32.416666666666664</c:v>
                </c:pt>
                <c:pt idx="29">
                  <c:v>34.645161290322584</c:v>
                </c:pt>
                <c:pt idx="30">
                  <c:v>36.510204081632651</c:v>
                </c:pt>
                <c:pt idx="31">
                  <c:v>32.799999999999997</c:v>
                </c:pt>
                <c:pt idx="32">
                  <c:v>33.270833333333336</c:v>
                </c:pt>
                <c:pt idx="33">
                  <c:v>30.319148936170212</c:v>
                </c:pt>
                <c:pt idx="34">
                  <c:v>32.125</c:v>
                </c:pt>
                <c:pt idx="35">
                  <c:v>28.266666666666666</c:v>
                </c:pt>
                <c:pt idx="36">
                  <c:v>32.555555555555557</c:v>
                </c:pt>
                <c:pt idx="37">
                  <c:v>33.021276595744681</c:v>
                </c:pt>
                <c:pt idx="38">
                  <c:v>33.720930232558139</c:v>
                </c:pt>
                <c:pt idx="39">
                  <c:v>30.418181818181818</c:v>
                </c:pt>
                <c:pt idx="40">
                  <c:v>32.5</c:v>
                </c:pt>
                <c:pt idx="41">
                  <c:v>33.75</c:v>
                </c:pt>
                <c:pt idx="42">
                  <c:v>30.777777777777779</c:v>
                </c:pt>
                <c:pt idx="43">
                  <c:v>31.435897435897434</c:v>
                </c:pt>
                <c:pt idx="44">
                  <c:v>34.803571428571431</c:v>
                </c:pt>
                <c:pt idx="45">
                  <c:v>32.041666666666664</c:v>
                </c:pt>
                <c:pt idx="46">
                  <c:v>32.25</c:v>
                </c:pt>
                <c:pt idx="47">
                  <c:v>32.560975609756099</c:v>
                </c:pt>
                <c:pt idx="48">
                  <c:v>33.428571428571431</c:v>
                </c:pt>
                <c:pt idx="49">
                  <c:v>30.508474576271187</c:v>
                </c:pt>
                <c:pt idx="50">
                  <c:v>31.710843373493976</c:v>
                </c:pt>
                <c:pt idx="51">
                  <c:v>34.764705882352942</c:v>
                </c:pt>
                <c:pt idx="52">
                  <c:v>35.204545454545453</c:v>
                </c:pt>
                <c:pt idx="53">
                  <c:v>32.26229508196721</c:v>
                </c:pt>
                <c:pt idx="54">
                  <c:v>31.846153846153847</c:v>
                </c:pt>
                <c:pt idx="55">
                  <c:v>26.292682926829269</c:v>
                </c:pt>
                <c:pt idx="56">
                  <c:v>33.509090909090908</c:v>
                </c:pt>
                <c:pt idx="57">
                  <c:v>27.228070175438596</c:v>
                </c:pt>
                <c:pt idx="58">
                  <c:v>26.5</c:v>
                </c:pt>
                <c:pt idx="59">
                  <c:v>32.054054054054056</c:v>
                </c:pt>
                <c:pt idx="60">
                  <c:v>28.955223880597014</c:v>
                </c:pt>
                <c:pt idx="61">
                  <c:v>32.590909090909093</c:v>
                </c:pt>
                <c:pt idx="62">
                  <c:v>32.296296296296298</c:v>
                </c:pt>
                <c:pt idx="63">
                  <c:v>30.297297297297298</c:v>
                </c:pt>
                <c:pt idx="64">
                  <c:v>35.319148936170215</c:v>
                </c:pt>
                <c:pt idx="65">
                  <c:v>33</c:v>
                </c:pt>
                <c:pt idx="66">
                  <c:v>34.962962962962962</c:v>
                </c:pt>
                <c:pt idx="67">
                  <c:v>33.780487804878049</c:v>
                </c:pt>
                <c:pt idx="68">
                  <c:v>30.267857142857142</c:v>
                </c:pt>
                <c:pt idx="69">
                  <c:v>33.192307692307693</c:v>
                </c:pt>
                <c:pt idx="70">
                  <c:v>33.315789473684212</c:v>
                </c:pt>
                <c:pt idx="71">
                  <c:v>31</c:v>
                </c:pt>
                <c:pt idx="72">
                  <c:v>33.470588235294116</c:v>
                </c:pt>
                <c:pt idx="73">
                  <c:v>27.94736842105263</c:v>
                </c:pt>
                <c:pt idx="74">
                  <c:v>31.576271186440678</c:v>
                </c:pt>
                <c:pt idx="75">
                  <c:v>35.148648648648646</c:v>
                </c:pt>
                <c:pt idx="76">
                  <c:v>30.296296296296298</c:v>
                </c:pt>
                <c:pt idx="77">
                  <c:v>30.46</c:v>
                </c:pt>
                <c:pt idx="78">
                  <c:v>33.9375</c:v>
                </c:pt>
                <c:pt idx="79">
                  <c:v>30.983333333333334</c:v>
                </c:pt>
                <c:pt idx="80">
                  <c:v>38.909090909090907</c:v>
                </c:pt>
                <c:pt idx="81">
                  <c:v>35.85</c:v>
                </c:pt>
                <c:pt idx="82">
                  <c:v>32.625</c:v>
                </c:pt>
                <c:pt idx="83">
                  <c:v>35.68</c:v>
                </c:pt>
                <c:pt idx="84">
                  <c:v>32.982456140350877</c:v>
                </c:pt>
                <c:pt idx="85">
                  <c:v>30.64406779661017</c:v>
                </c:pt>
                <c:pt idx="86">
                  <c:v>36.030303030303031</c:v>
                </c:pt>
                <c:pt idx="87">
                  <c:v>34.756756756756758</c:v>
                </c:pt>
                <c:pt idx="88">
                  <c:v>29.938775510204081</c:v>
                </c:pt>
                <c:pt idx="89">
                  <c:v>31.644444444444446</c:v>
                </c:pt>
                <c:pt idx="90">
                  <c:v>38.815789473684212</c:v>
                </c:pt>
                <c:pt idx="91">
                  <c:v>36.520833333333336</c:v>
                </c:pt>
                <c:pt idx="92">
                  <c:v>32.022727272727273</c:v>
                </c:pt>
                <c:pt idx="93">
                  <c:v>32.473684210526315</c:v>
                </c:pt>
                <c:pt idx="94">
                  <c:v>30.974358974358974</c:v>
                </c:pt>
                <c:pt idx="95">
                  <c:v>37.121212121212125</c:v>
                </c:pt>
                <c:pt idx="96">
                  <c:v>32.405405405405403</c:v>
                </c:pt>
                <c:pt idx="97">
                  <c:v>25.93548387096774</c:v>
                </c:pt>
                <c:pt idx="98">
                  <c:v>35.466666666666669</c:v>
                </c:pt>
                <c:pt idx="99">
                  <c:v>29.245283018867923</c:v>
                </c:pt>
                <c:pt idx="100">
                  <c:v>35.083333333333336</c:v>
                </c:pt>
                <c:pt idx="101">
                  <c:v>37.913043478260867</c:v>
                </c:pt>
                <c:pt idx="102">
                  <c:v>36.8125</c:v>
                </c:pt>
                <c:pt idx="103">
                  <c:v>28.75</c:v>
                </c:pt>
                <c:pt idx="104">
                  <c:v>30.485714285714284</c:v>
                </c:pt>
                <c:pt idx="105">
                  <c:v>36</c:v>
                </c:pt>
                <c:pt idx="106">
                  <c:v>31.102564102564102</c:v>
                </c:pt>
                <c:pt idx="107">
                  <c:v>39.200000000000003</c:v>
                </c:pt>
                <c:pt idx="108">
                  <c:v>40.214285714285715</c:v>
                </c:pt>
                <c:pt idx="109">
                  <c:v>29.90909090909091</c:v>
                </c:pt>
                <c:pt idx="110">
                  <c:v>32.073170731707314</c:v>
                </c:pt>
                <c:pt idx="111">
                  <c:v>28.366666666666667</c:v>
                </c:pt>
                <c:pt idx="112">
                  <c:v>34.046511627906973</c:v>
                </c:pt>
                <c:pt idx="113">
                  <c:v>26.822222222222223</c:v>
                </c:pt>
                <c:pt idx="114">
                  <c:v>28.729166666666668</c:v>
                </c:pt>
                <c:pt idx="115">
                  <c:v>33.413793103448278</c:v>
                </c:pt>
                <c:pt idx="116">
                  <c:v>33.081081081081081</c:v>
                </c:pt>
                <c:pt idx="117">
                  <c:v>27.138888888888889</c:v>
                </c:pt>
                <c:pt idx="118">
                  <c:v>29.5</c:v>
                </c:pt>
                <c:pt idx="119">
                  <c:v>34.71875</c:v>
                </c:pt>
                <c:pt idx="120">
                  <c:v>28.15909090909091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E7-4A36-A59A-5A723F6E5652}"/>
            </c:ext>
          </c:extLst>
        </c:ser>
        <c:ser>
          <c:idx val="1"/>
          <c:order val="1"/>
          <c:tx>
            <c:strRef>
              <c:f>'Averages Graph Data'!$BS$4</c:f>
              <c:strCache>
                <c:ptCount val="1"/>
                <c:pt idx="0">
                  <c:v>Average Area Rating - 7 Day Avg (PC Annual Broker)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Data'!$BS$5:$BS$125</c:f>
              <c:numCache>
                <c:formatCode>#,##0.0</c:formatCode>
                <c:ptCount val="121"/>
                <c:pt idx="6">
                  <c:v>32.664775626084733</c:v>
                </c:pt>
                <c:pt idx="7">
                  <c:v>33.010985538621178</c:v>
                </c:pt>
                <c:pt idx="8">
                  <c:v>33.796411224046857</c:v>
                </c:pt>
                <c:pt idx="9">
                  <c:v>34.119268366904009</c:v>
                </c:pt>
                <c:pt idx="10">
                  <c:v>33.078634256116835</c:v>
                </c:pt>
                <c:pt idx="11">
                  <c:v>33.81039717404996</c:v>
                </c:pt>
                <c:pt idx="12">
                  <c:v>33.640271435525499</c:v>
                </c:pt>
                <c:pt idx="13">
                  <c:v>34.170694715948784</c:v>
                </c:pt>
                <c:pt idx="14">
                  <c:v>33.931826441366219</c:v>
                </c:pt>
                <c:pt idx="15">
                  <c:v>33.215183824723603</c:v>
                </c:pt>
                <c:pt idx="16">
                  <c:v>32.620378629918406</c:v>
                </c:pt>
                <c:pt idx="17">
                  <c:v>32.730497677537457</c:v>
                </c:pt>
                <c:pt idx="18">
                  <c:v>33.08682999769956</c:v>
                </c:pt>
                <c:pt idx="19">
                  <c:v>32.964875864875872</c:v>
                </c:pt>
                <c:pt idx="20">
                  <c:v>32.80510142878564</c:v>
                </c:pt>
                <c:pt idx="21">
                  <c:v>32.546386459544351</c:v>
                </c:pt>
                <c:pt idx="22">
                  <c:v>32.686469050846455</c:v>
                </c:pt>
                <c:pt idx="23">
                  <c:v>32.915389384244399</c:v>
                </c:pt>
                <c:pt idx="24">
                  <c:v>33.629675098530114</c:v>
                </c:pt>
                <c:pt idx="25">
                  <c:v>32.733378802233823</c:v>
                </c:pt>
                <c:pt idx="26">
                  <c:v>32.785169604024624</c:v>
                </c:pt>
                <c:pt idx="27">
                  <c:v>32.808244532725688</c:v>
                </c:pt>
                <c:pt idx="28">
                  <c:v>33.074535259542728</c:v>
                </c:pt>
                <c:pt idx="29">
                  <c:v>33.584819625059197</c:v>
                </c:pt>
                <c:pt idx="30">
                  <c:v>34.195019355271107</c:v>
                </c:pt>
                <c:pt idx="31">
                  <c:v>33.618828879080631</c:v>
                </c:pt>
                <c:pt idx="32">
                  <c:v>33.930006127757885</c:v>
                </c:pt>
                <c:pt idx="33">
                  <c:v>33.536445393771622</c:v>
                </c:pt>
                <c:pt idx="34">
                  <c:v>33.155287758303636</c:v>
                </c:pt>
                <c:pt idx="35">
                  <c:v>32.562430615446495</c:v>
                </c:pt>
                <c:pt idx="36">
                  <c:v>32.263915510479769</c:v>
                </c:pt>
                <c:pt idx="37">
                  <c:v>31.765497298210057</c:v>
                </c:pt>
                <c:pt idx="38">
                  <c:v>31.897058760004086</c:v>
                </c:pt>
                <c:pt idx="39">
                  <c:v>31.489537114982436</c:v>
                </c:pt>
                <c:pt idx="40">
                  <c:v>31.80108726695812</c:v>
                </c:pt>
                <c:pt idx="41">
                  <c:v>32.033230124100974</c:v>
                </c:pt>
                <c:pt idx="42">
                  <c:v>32.391960282831135</c:v>
                </c:pt>
                <c:pt idx="43">
                  <c:v>32.23200912287998</c:v>
                </c:pt>
                <c:pt idx="44">
                  <c:v>32.486622670426655</c:v>
                </c:pt>
                <c:pt idx="45">
                  <c:v>32.2467278752993</c:v>
                </c:pt>
                <c:pt idx="46">
                  <c:v>32.50841618698761</c:v>
                </c:pt>
                <c:pt idx="47">
                  <c:v>32.517126988381342</c:v>
                </c:pt>
                <c:pt idx="48">
                  <c:v>32.471208621034407</c:v>
                </c:pt>
                <c:pt idx="49">
                  <c:v>32.432736735104896</c:v>
                </c:pt>
                <c:pt idx="50">
                  <c:v>32.472014726190118</c:v>
                </c:pt>
                <c:pt idx="51">
                  <c:v>32.466462505301756</c:v>
                </c:pt>
                <c:pt idx="52">
                  <c:v>32.918302332141586</c:v>
                </c:pt>
                <c:pt idx="53">
                  <c:v>32.920058772422614</c:v>
                </c:pt>
                <c:pt idx="54">
                  <c:v>32.81794137762229</c:v>
                </c:pt>
                <c:pt idx="55">
                  <c:v>31.798528734516264</c:v>
                </c:pt>
                <c:pt idx="56">
                  <c:v>32.227188210633365</c:v>
                </c:pt>
                <c:pt idx="57">
                  <c:v>31.586792039482599</c:v>
                </c:pt>
                <c:pt idx="58">
                  <c:v>30.406119770575042</c:v>
                </c:pt>
                <c:pt idx="59">
                  <c:v>29.956049570504842</c:v>
                </c:pt>
                <c:pt idx="60">
                  <c:v>29.483610827451958</c:v>
                </c:pt>
                <c:pt idx="61">
                  <c:v>29.590004433845561</c:v>
                </c:pt>
                <c:pt idx="62">
                  <c:v>30.447663486626567</c:v>
                </c:pt>
                <c:pt idx="63">
                  <c:v>29.988835827798908</c:v>
                </c:pt>
                <c:pt idx="64">
                  <c:v>31.144704222189141</c:v>
                </c:pt>
                <c:pt idx="65">
                  <c:v>32.073275650760571</c:v>
                </c:pt>
                <c:pt idx="66">
                  <c:v>32.488834066318979</c:v>
                </c:pt>
                <c:pt idx="67">
                  <c:v>33.178157484073417</c:v>
                </c:pt>
                <c:pt idx="68">
                  <c:v>32.846292920065999</c:v>
                </c:pt>
                <c:pt idx="69">
                  <c:v>32.974294548067625</c:v>
                </c:pt>
                <c:pt idx="70">
                  <c:v>33.405507716122898</c:v>
                </c:pt>
                <c:pt idx="71">
                  <c:v>32.788486439527155</c:v>
                </c:pt>
                <c:pt idx="72">
                  <c:v>32.855713330283457</c:v>
                </c:pt>
                <c:pt idx="73">
                  <c:v>31.853485538581975</c:v>
                </c:pt>
                <c:pt idx="74">
                  <c:v>31.538597450233777</c:v>
                </c:pt>
                <c:pt idx="75">
                  <c:v>32.235853379632566</c:v>
                </c:pt>
                <c:pt idx="76">
                  <c:v>31.822137465916658</c:v>
                </c:pt>
                <c:pt idx="77">
                  <c:v>31.414167541104629</c:v>
                </c:pt>
                <c:pt idx="78">
                  <c:v>31.833810398247486</c:v>
                </c:pt>
                <c:pt idx="79">
                  <c:v>31.478488269395939</c:v>
                </c:pt>
                <c:pt idx="80">
                  <c:v>33.044448624829982</c:v>
                </c:pt>
                <c:pt idx="81">
                  <c:v>33.654981312481311</c:v>
                </c:pt>
                <c:pt idx="82">
                  <c:v>33.294460076960078</c:v>
                </c:pt>
                <c:pt idx="83">
                  <c:v>34.063560606060612</c:v>
                </c:pt>
                <c:pt idx="84">
                  <c:v>34.42391148325359</c:v>
                </c:pt>
                <c:pt idx="85">
                  <c:v>33.953421168483615</c:v>
                </c:pt>
                <c:pt idx="86">
                  <c:v>34.674416839479285</c:v>
                </c:pt>
                <c:pt idx="87">
                  <c:v>34.081226246288686</c:v>
                </c:pt>
                <c:pt idx="88">
                  <c:v>33.236765604889278</c:v>
                </c:pt>
                <c:pt idx="89">
                  <c:v>33.096686239809912</c:v>
                </c:pt>
                <c:pt idx="90">
                  <c:v>33.544656164621941</c:v>
                </c:pt>
                <c:pt idx="91">
                  <c:v>34.05013862076229</c:v>
                </c:pt>
                <c:pt idx="92">
                  <c:v>34.247089974493306</c:v>
                </c:pt>
                <c:pt idx="93">
                  <c:v>33.739001571668062</c:v>
                </c:pt>
                <c:pt idx="94">
                  <c:v>33.198659031325526</c:v>
                </c:pt>
                <c:pt idx="95">
                  <c:v>34.224721404326672</c:v>
                </c:pt>
                <c:pt idx="96">
                  <c:v>34.333430113035377</c:v>
                </c:pt>
                <c:pt idx="97">
                  <c:v>32.493386455504449</c:v>
                </c:pt>
                <c:pt idx="98">
                  <c:v>32.342791217409214</c:v>
                </c:pt>
                <c:pt idx="99">
                  <c:v>31.946013466857881</c:v>
                </c:pt>
                <c:pt idx="100">
                  <c:v>32.318820484401741</c:v>
                </c:pt>
                <c:pt idx="101">
                  <c:v>33.310061127816297</c:v>
                </c:pt>
                <c:pt idx="102">
                  <c:v>33.265959396214562</c:v>
                </c:pt>
                <c:pt idx="103">
                  <c:v>32.743758624013793</c:v>
                </c:pt>
                <c:pt idx="104">
                  <c:v>33.393791540406156</c:v>
                </c:pt>
                <c:pt idx="105">
                  <c:v>33.469982016596632</c:v>
                </c:pt>
                <c:pt idx="106">
                  <c:v>33.735307885696088</c:v>
                </c:pt>
                <c:pt idx="107">
                  <c:v>34.323403123791323</c:v>
                </c:pt>
                <c:pt idx="108">
                  <c:v>34.65215201465201</c:v>
                </c:pt>
                <c:pt idx="109">
                  <c:v>33.665950715950721</c:v>
                </c:pt>
                <c:pt idx="110">
                  <c:v>34.140689391908907</c:v>
                </c:pt>
                <c:pt idx="111">
                  <c:v>33.837968303473531</c:v>
                </c:pt>
                <c:pt idx="112">
                  <c:v>33.55889853603167</c:v>
                </c:pt>
                <c:pt idx="113">
                  <c:v>32.947421124554253</c:v>
                </c:pt>
                <c:pt idx="114">
                  <c:v>31.451587791220923</c:v>
                </c:pt>
                <c:pt idx="115">
                  <c:v>30.480088846815573</c:v>
                </c:pt>
                <c:pt idx="116">
                  <c:v>30.933230299957025</c:v>
                </c:pt>
                <c:pt idx="117">
                  <c:v>30.228332893840108</c:v>
                </c:pt>
                <c:pt idx="118">
                  <c:v>30.390237655744869</c:v>
                </c:pt>
                <c:pt idx="119">
                  <c:v>30.486271708901022</c:v>
                </c:pt>
                <c:pt idx="120">
                  <c:v>30.677252949882256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E7-4A36-A59A-5A723F6E5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4"/>
          <c:min val="2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Short Term: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Data'!$BT$4</c:f>
              <c:strCache>
                <c:ptCount val="1"/>
                <c:pt idx="0">
                  <c:v>Average Area Rating (Short-Term)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Data'!$BT$5:$BT$125</c:f>
              <c:numCache>
                <c:formatCode>#,##0.0</c:formatCode>
                <c:ptCount val="121"/>
                <c:pt idx="0">
                  <c:v>31.329670329670328</c:v>
                </c:pt>
                <c:pt idx="1">
                  <c:v>30.085714285714285</c:v>
                </c:pt>
                <c:pt idx="2">
                  <c:v>33.477777777777774</c:v>
                </c:pt>
                <c:pt idx="3">
                  <c:v>26.710526315789473</c:v>
                </c:pt>
                <c:pt idx="4">
                  <c:v>30.884057971014492</c:v>
                </c:pt>
                <c:pt idx="5">
                  <c:v>31.161290322580644</c:v>
                </c:pt>
                <c:pt idx="6">
                  <c:v>37.344827586206897</c:v>
                </c:pt>
                <c:pt idx="7">
                  <c:v>25.40909090909091</c:v>
                </c:pt>
                <c:pt idx="8">
                  <c:v>28.014492753623188</c:v>
                </c:pt>
                <c:pt idx="9">
                  <c:v>31.48</c:v>
                </c:pt>
                <c:pt idx="10">
                  <c:v>30.1875</c:v>
                </c:pt>
                <c:pt idx="11">
                  <c:v>33.849056603773583</c:v>
                </c:pt>
                <c:pt idx="12">
                  <c:v>27.65625</c:v>
                </c:pt>
                <c:pt idx="13">
                  <c:v>35.051282051282051</c:v>
                </c:pt>
                <c:pt idx="14">
                  <c:v>37.95918367346939</c:v>
                </c:pt>
                <c:pt idx="15">
                  <c:v>28.96842105263158</c:v>
                </c:pt>
                <c:pt idx="16">
                  <c:v>24.026785714285715</c:v>
                </c:pt>
                <c:pt idx="17">
                  <c:v>28.336842105263159</c:v>
                </c:pt>
                <c:pt idx="18">
                  <c:v>30.589743589743591</c:v>
                </c:pt>
                <c:pt idx="19">
                  <c:v>27.191489361702128</c:v>
                </c:pt>
                <c:pt idx="20">
                  <c:v>35</c:v>
                </c:pt>
                <c:pt idx="21">
                  <c:v>30.347826086956523</c:v>
                </c:pt>
                <c:pt idx="22">
                  <c:v>34.512820512820511</c:v>
                </c:pt>
                <c:pt idx="23">
                  <c:v>31.52577319587629</c:v>
                </c:pt>
                <c:pt idx="24">
                  <c:v>32.18181818181818</c:v>
                </c:pt>
                <c:pt idx="25">
                  <c:v>31.725000000000001</c:v>
                </c:pt>
                <c:pt idx="26">
                  <c:v>28.566666666666666</c:v>
                </c:pt>
                <c:pt idx="27">
                  <c:v>26.191489361702128</c:v>
                </c:pt>
                <c:pt idx="28">
                  <c:v>31.878787878787879</c:v>
                </c:pt>
                <c:pt idx="29">
                  <c:v>27.866666666666667</c:v>
                </c:pt>
                <c:pt idx="30">
                  <c:v>28.79032258064516</c:v>
                </c:pt>
                <c:pt idx="31">
                  <c:v>29.571428571428573</c:v>
                </c:pt>
                <c:pt idx="32">
                  <c:v>30.648648648648649</c:v>
                </c:pt>
                <c:pt idx="33">
                  <c:v>38.65</c:v>
                </c:pt>
                <c:pt idx="34">
                  <c:v>41.38</c:v>
                </c:pt>
                <c:pt idx="35">
                  <c:v>28.517241379310345</c:v>
                </c:pt>
                <c:pt idx="36">
                  <c:v>31.116883116883116</c:v>
                </c:pt>
                <c:pt idx="37">
                  <c:v>32.606837606837608</c:v>
                </c:pt>
                <c:pt idx="38">
                  <c:v>22.805194805194805</c:v>
                </c:pt>
                <c:pt idx="39">
                  <c:v>27.338461538461537</c:v>
                </c:pt>
                <c:pt idx="40">
                  <c:v>31.176470588235293</c:v>
                </c:pt>
                <c:pt idx="41">
                  <c:v>42.14</c:v>
                </c:pt>
                <c:pt idx="42">
                  <c:v>26.078125</c:v>
                </c:pt>
                <c:pt idx="43">
                  <c:v>29.412371134020617</c:v>
                </c:pt>
                <c:pt idx="44">
                  <c:v>33.428571428571431</c:v>
                </c:pt>
                <c:pt idx="45">
                  <c:v>31.015625</c:v>
                </c:pt>
                <c:pt idx="46">
                  <c:v>27.722222222222221</c:v>
                </c:pt>
                <c:pt idx="47">
                  <c:v>36.634920634920633</c:v>
                </c:pt>
                <c:pt idx="48">
                  <c:v>37.177777777777777</c:v>
                </c:pt>
                <c:pt idx="49">
                  <c:v>33.571428571428569</c:v>
                </c:pt>
                <c:pt idx="50">
                  <c:v>29.342857142857142</c:v>
                </c:pt>
                <c:pt idx="51">
                  <c:v>30.023809523809526</c:v>
                </c:pt>
                <c:pt idx="52">
                  <c:v>33.719101123595507</c:v>
                </c:pt>
                <c:pt idx="53">
                  <c:v>37.6875</c:v>
                </c:pt>
                <c:pt idx="54">
                  <c:v>32.916666666666664</c:v>
                </c:pt>
                <c:pt idx="55">
                  <c:v>42.183673469387756</c:v>
                </c:pt>
                <c:pt idx="56">
                  <c:v>35.264150943396224</c:v>
                </c:pt>
                <c:pt idx="57">
                  <c:v>30.170731707317074</c:v>
                </c:pt>
                <c:pt idx="58">
                  <c:v>28.61</c:v>
                </c:pt>
                <c:pt idx="59">
                  <c:v>33.96153846153846</c:v>
                </c:pt>
                <c:pt idx="60">
                  <c:v>32.403508771929822</c:v>
                </c:pt>
                <c:pt idx="61">
                  <c:v>31.285714285714285</c:v>
                </c:pt>
                <c:pt idx="62">
                  <c:v>27.553571428571427</c:v>
                </c:pt>
                <c:pt idx="63">
                  <c:v>27.4</c:v>
                </c:pt>
                <c:pt idx="64">
                  <c:v>30.459016393442624</c:v>
                </c:pt>
                <c:pt idx="65">
                  <c:v>30.432989690721648</c:v>
                </c:pt>
                <c:pt idx="66">
                  <c:v>38.984615384615381</c:v>
                </c:pt>
                <c:pt idx="67">
                  <c:v>33.125</c:v>
                </c:pt>
                <c:pt idx="68">
                  <c:v>35.058823529411768</c:v>
                </c:pt>
                <c:pt idx="69">
                  <c:v>30.137931034482758</c:v>
                </c:pt>
                <c:pt idx="70">
                  <c:v>30.736842105263158</c:v>
                </c:pt>
                <c:pt idx="71">
                  <c:v>33.115384615384613</c:v>
                </c:pt>
                <c:pt idx="72">
                  <c:v>35.984615384615381</c:v>
                </c:pt>
                <c:pt idx="73">
                  <c:v>39.666666666666664</c:v>
                </c:pt>
                <c:pt idx="74">
                  <c:v>32.672413793103445</c:v>
                </c:pt>
                <c:pt idx="75">
                  <c:v>44.56</c:v>
                </c:pt>
                <c:pt idx="76">
                  <c:v>31.683333333333334</c:v>
                </c:pt>
                <c:pt idx="77">
                  <c:v>31.576923076923077</c:v>
                </c:pt>
                <c:pt idx="78">
                  <c:v>31.490566037735849</c:v>
                </c:pt>
                <c:pt idx="79">
                  <c:v>35.89108910891089</c:v>
                </c:pt>
                <c:pt idx="80">
                  <c:v>34.945945945945944</c:v>
                </c:pt>
                <c:pt idx="81">
                  <c:v>37.350877192982459</c:v>
                </c:pt>
                <c:pt idx="82">
                  <c:v>41.510204081632651</c:v>
                </c:pt>
                <c:pt idx="83">
                  <c:v>39.516666666666666</c:v>
                </c:pt>
                <c:pt idx="84">
                  <c:v>40.345454545454544</c:v>
                </c:pt>
                <c:pt idx="85">
                  <c:v>34.93684210526316</c:v>
                </c:pt>
                <c:pt idx="86">
                  <c:v>30.923728813559322</c:v>
                </c:pt>
                <c:pt idx="87">
                  <c:v>33.524999999999999</c:v>
                </c:pt>
                <c:pt idx="88">
                  <c:v>34.853658536585364</c:v>
                </c:pt>
                <c:pt idx="89">
                  <c:v>39.241935483870968</c:v>
                </c:pt>
                <c:pt idx="90">
                  <c:v>36.607843137254903</c:v>
                </c:pt>
                <c:pt idx="91">
                  <c:v>35.053571428571431</c:v>
                </c:pt>
                <c:pt idx="92">
                  <c:v>29.363636363636363</c:v>
                </c:pt>
                <c:pt idx="93">
                  <c:v>33.244897959183675</c:v>
                </c:pt>
                <c:pt idx="94">
                  <c:v>34.265625</c:v>
                </c:pt>
                <c:pt idx="95">
                  <c:v>44.962264150943398</c:v>
                </c:pt>
                <c:pt idx="96">
                  <c:v>35.982456140350877</c:v>
                </c:pt>
                <c:pt idx="97">
                  <c:v>40.811320754716981</c:v>
                </c:pt>
                <c:pt idx="98">
                  <c:v>34.224489795918366</c:v>
                </c:pt>
                <c:pt idx="99">
                  <c:v>26.79</c:v>
                </c:pt>
                <c:pt idx="100">
                  <c:v>34.159090909090907</c:v>
                </c:pt>
                <c:pt idx="101">
                  <c:v>32.298507462686565</c:v>
                </c:pt>
                <c:pt idx="102">
                  <c:v>37.390243902439025</c:v>
                </c:pt>
                <c:pt idx="103">
                  <c:v>29.694444444444443</c:v>
                </c:pt>
                <c:pt idx="104">
                  <c:v>41.739130434782609</c:v>
                </c:pt>
                <c:pt idx="105">
                  <c:v>32.035714285714285</c:v>
                </c:pt>
                <c:pt idx="106">
                  <c:v>31.954022988505749</c:v>
                </c:pt>
                <c:pt idx="107">
                  <c:v>31.309278350515463</c:v>
                </c:pt>
                <c:pt idx="108">
                  <c:v>29.557142857142857</c:v>
                </c:pt>
                <c:pt idx="109">
                  <c:v>30.01923076923077</c:v>
                </c:pt>
                <c:pt idx="110">
                  <c:v>40.222222222222221</c:v>
                </c:pt>
                <c:pt idx="111">
                  <c:v>46.214285714285715</c:v>
                </c:pt>
                <c:pt idx="112">
                  <c:v>37.415384615384617</c:v>
                </c:pt>
                <c:pt idx="113">
                  <c:v>35.863157894736844</c:v>
                </c:pt>
                <c:pt idx="114">
                  <c:v>31.487603305785125</c:v>
                </c:pt>
                <c:pt idx="115">
                  <c:v>44.403846153846153</c:v>
                </c:pt>
                <c:pt idx="116">
                  <c:v>31.367346938775512</c:v>
                </c:pt>
                <c:pt idx="117">
                  <c:v>38.674418604651166</c:v>
                </c:pt>
                <c:pt idx="118">
                  <c:v>39.088235294117645</c:v>
                </c:pt>
                <c:pt idx="119">
                  <c:v>31.508771929824562</c:v>
                </c:pt>
                <c:pt idx="120">
                  <c:v>31.726315789473684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5-40AD-8F34-597D3E451D8A}"/>
            </c:ext>
          </c:extLst>
        </c:ser>
        <c:ser>
          <c:idx val="1"/>
          <c:order val="1"/>
          <c:tx>
            <c:strRef>
              <c:f>'Averages Graph Data'!$BU$4</c:f>
              <c:strCache>
                <c:ptCount val="1"/>
                <c:pt idx="0">
                  <c:v>Average Area Rating - 7 Day Avg (Short-Term)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Data'!$BU$5:$BU$125</c:f>
              <c:numCache>
                <c:formatCode>#,##0.0</c:formatCode>
                <c:ptCount val="121"/>
                <c:pt idx="6">
                  <c:v>31.5705520841077</c:v>
                </c:pt>
                <c:pt idx="7">
                  <c:v>30.724755024024923</c:v>
                </c:pt>
                <c:pt idx="8">
                  <c:v>30.428866233726193</c:v>
                </c:pt>
                <c:pt idx="9">
                  <c:v>30.14346940832937</c:v>
                </c:pt>
                <c:pt idx="10">
                  <c:v>30.640179934645158</c:v>
                </c:pt>
                <c:pt idx="11">
                  <c:v>31.063751167896463</c:v>
                </c:pt>
                <c:pt idx="12">
                  <c:v>30.563031121813513</c:v>
                </c:pt>
                <c:pt idx="13">
                  <c:v>30.235381759681388</c:v>
                </c:pt>
                <c:pt idx="14">
                  <c:v>32.0282521545926</c:v>
                </c:pt>
                <c:pt idx="15">
                  <c:v>32.164527625879515</c:v>
                </c:pt>
                <c:pt idx="16">
                  <c:v>31.099782727920335</c:v>
                </c:pt>
                <c:pt idx="17">
                  <c:v>30.835403028672211</c:v>
                </c:pt>
                <c:pt idx="18">
                  <c:v>30.369786883810782</c:v>
                </c:pt>
                <c:pt idx="19">
                  <c:v>30.303392506911088</c:v>
                </c:pt>
                <c:pt idx="20">
                  <c:v>30.296066499585084</c:v>
                </c:pt>
                <c:pt idx="21">
                  <c:v>29.208729701511817</c:v>
                </c:pt>
                <c:pt idx="22">
                  <c:v>30.000786767253089</c:v>
                </c:pt>
                <c:pt idx="23">
                  <c:v>31.0720706931946</c:v>
                </c:pt>
                <c:pt idx="24">
                  <c:v>31.62135298984532</c:v>
                </c:pt>
                <c:pt idx="25">
                  <c:v>31.783532477024803</c:v>
                </c:pt>
                <c:pt idx="26">
                  <c:v>31.979986377734026</c:v>
                </c:pt>
                <c:pt idx="27">
                  <c:v>30.721627715120043</c:v>
                </c:pt>
                <c:pt idx="28">
                  <c:v>30.940336542524523</c:v>
                </c:pt>
                <c:pt idx="29">
                  <c:v>29.990885993073977</c:v>
                </c:pt>
                <c:pt idx="30">
                  <c:v>29.60010733375524</c:v>
                </c:pt>
                <c:pt idx="31">
                  <c:v>29.22719453227101</c:v>
                </c:pt>
                <c:pt idx="32">
                  <c:v>29.073430053506534</c:v>
                </c:pt>
                <c:pt idx="33">
                  <c:v>30.513906243982724</c:v>
                </c:pt>
                <c:pt idx="34">
                  <c:v>32.683693478025276</c:v>
                </c:pt>
                <c:pt idx="35">
                  <c:v>32.203472549528485</c:v>
                </c:pt>
                <c:pt idx="36">
                  <c:v>32.667789185273691</c:v>
                </c:pt>
                <c:pt idx="37">
                  <c:v>33.213005617586902</c:v>
                </c:pt>
                <c:pt idx="38">
                  <c:v>32.246400793839221</c:v>
                </c:pt>
                <c:pt idx="39">
                  <c:v>31.773516920955348</c:v>
                </c:pt>
                <c:pt idx="40">
                  <c:v>30.705869862131816</c:v>
                </c:pt>
                <c:pt idx="41">
                  <c:v>30.81444129070325</c:v>
                </c:pt>
                <c:pt idx="42">
                  <c:v>30.465996093658912</c:v>
                </c:pt>
                <c:pt idx="43">
                  <c:v>30.222494381821409</c:v>
                </c:pt>
                <c:pt idx="44">
                  <c:v>30.33988492778338</c:v>
                </c:pt>
                <c:pt idx="45">
                  <c:v>31.512803527041267</c:v>
                </c:pt>
                <c:pt idx="46">
                  <c:v>31.56762648186422</c:v>
                </c:pt>
                <c:pt idx="47">
                  <c:v>32.347405059962128</c:v>
                </c:pt>
                <c:pt idx="48">
                  <c:v>31.638516171073238</c:v>
                </c:pt>
                <c:pt idx="49">
                  <c:v>32.708988109848747</c:v>
                </c:pt>
                <c:pt idx="50">
                  <c:v>32.699057539682542</c:v>
                </c:pt>
                <c:pt idx="51">
                  <c:v>32.21266298185941</c:v>
                </c:pt>
                <c:pt idx="52">
                  <c:v>32.59887385665877</c:v>
                </c:pt>
                <c:pt idx="53">
                  <c:v>34.022484967769877</c:v>
                </c:pt>
                <c:pt idx="54">
                  <c:v>33.491305829447882</c:v>
                </c:pt>
                <c:pt idx="55">
                  <c:v>34.206433785392164</c:v>
                </c:pt>
                <c:pt idx="56">
                  <c:v>34.448251267101831</c:v>
                </c:pt>
                <c:pt idx="57">
                  <c:v>34.566519062024675</c:v>
                </c:pt>
                <c:pt idx="58">
                  <c:v>34.364546272909031</c:v>
                </c:pt>
                <c:pt idx="59">
                  <c:v>34.399180178329452</c:v>
                </c:pt>
                <c:pt idx="60">
                  <c:v>33.644324288605148</c:v>
                </c:pt>
                <c:pt idx="61">
                  <c:v>33.411331091326232</c:v>
                </c:pt>
                <c:pt idx="62">
                  <c:v>31.321316514066751</c:v>
                </c:pt>
                <c:pt idx="63">
                  <c:v>30.197866379295867</c:v>
                </c:pt>
                <c:pt idx="64">
                  <c:v>30.239049905885228</c:v>
                </c:pt>
                <c:pt idx="65">
                  <c:v>30.499477004559754</c:v>
                </c:pt>
                <c:pt idx="66">
                  <c:v>31.217059422142171</c:v>
                </c:pt>
                <c:pt idx="67">
                  <c:v>31.320129597580767</c:v>
                </c:pt>
                <c:pt idx="68">
                  <c:v>31.859145203823264</c:v>
                </c:pt>
                <c:pt idx="69">
                  <c:v>32.228339433239164</c:v>
                </c:pt>
                <c:pt idx="70">
                  <c:v>32.705031162562477</c:v>
                </c:pt>
                <c:pt idx="71">
                  <c:v>33.084512337125616</c:v>
                </c:pt>
                <c:pt idx="72">
                  <c:v>33.877601721967579</c:v>
                </c:pt>
                <c:pt idx="73">
                  <c:v>33.975037619403473</c:v>
                </c:pt>
                <c:pt idx="74">
                  <c:v>33.910382446989679</c:v>
                </c:pt>
                <c:pt idx="75">
                  <c:v>35.267693371359428</c:v>
                </c:pt>
                <c:pt idx="76">
                  <c:v>35.488465128338085</c:v>
                </c:pt>
                <c:pt idx="77">
                  <c:v>35.608476695718068</c:v>
                </c:pt>
                <c:pt idx="78">
                  <c:v>35.376359756053965</c:v>
                </c:pt>
                <c:pt idx="79">
                  <c:v>35.362998859524751</c:v>
                </c:pt>
                <c:pt idx="80">
                  <c:v>34.688610185136078</c:v>
                </c:pt>
                <c:pt idx="81">
                  <c:v>35.356962099404505</c:v>
                </c:pt>
                <c:pt idx="82">
                  <c:v>34.92127696820917</c:v>
                </c:pt>
                <c:pt idx="83">
                  <c:v>36.040324587256791</c:v>
                </c:pt>
                <c:pt idx="84">
                  <c:v>37.292971939904142</c:v>
                </c:pt>
                <c:pt idx="85">
                  <c:v>37.785297092408044</c:v>
                </c:pt>
                <c:pt idx="86">
                  <c:v>37.075674193072111</c:v>
                </c:pt>
                <c:pt idx="87">
                  <c:v>36.872681915079831</c:v>
                </c:pt>
                <c:pt idx="88">
                  <c:v>36.515936392737387</c:v>
                </c:pt>
                <c:pt idx="89">
                  <c:v>36.191898021628575</c:v>
                </c:pt>
                <c:pt idx="90">
                  <c:v>35.776351803141175</c:v>
                </c:pt>
                <c:pt idx="91">
                  <c:v>35.020368500729312</c:v>
                </c:pt>
                <c:pt idx="92">
                  <c:v>34.224196251925484</c:v>
                </c:pt>
                <c:pt idx="93">
                  <c:v>34.555791844157532</c:v>
                </c:pt>
                <c:pt idx="94">
                  <c:v>34.661595415586099</c:v>
                </c:pt>
                <c:pt idx="95">
                  <c:v>36.105681931922959</c:v>
                </c:pt>
                <c:pt idx="96">
                  <c:v>35.640042025705803</c:v>
                </c:pt>
                <c:pt idx="97">
                  <c:v>36.240538828200393</c:v>
                </c:pt>
                <c:pt idx="98">
                  <c:v>36.122098594964235</c:v>
                </c:pt>
                <c:pt idx="99">
                  <c:v>35.754436257301897</c:v>
                </c:pt>
                <c:pt idx="100">
                  <c:v>35.885035250145791</c:v>
                </c:pt>
                <c:pt idx="101">
                  <c:v>35.604018459101013</c:v>
                </c:pt>
                <c:pt idx="102">
                  <c:v>34.522301280743243</c:v>
                </c:pt>
                <c:pt idx="103">
                  <c:v>33.624013895613757</c:v>
                </c:pt>
                <c:pt idx="104">
                  <c:v>33.756558135623138</c:v>
                </c:pt>
                <c:pt idx="105">
                  <c:v>33.443875919879694</c:v>
                </c:pt>
                <c:pt idx="106">
                  <c:v>34.181593489666227</c:v>
                </c:pt>
                <c:pt idx="107">
                  <c:v>33.774477409869732</c:v>
                </c:pt>
                <c:pt idx="108">
                  <c:v>33.382853894792063</c:v>
                </c:pt>
                <c:pt idx="109">
                  <c:v>32.329852018619455</c:v>
                </c:pt>
                <c:pt idx="110">
                  <c:v>33.833820272587708</c:v>
                </c:pt>
                <c:pt idx="111">
                  <c:v>34.473128169659581</c:v>
                </c:pt>
                <c:pt idx="112">
                  <c:v>35.241652502469627</c:v>
                </c:pt>
                <c:pt idx="113">
                  <c:v>35.800100346216929</c:v>
                </c:pt>
                <c:pt idx="114">
                  <c:v>35.825575339826877</c:v>
                </c:pt>
                <c:pt idx="115">
                  <c:v>37.946532953641629</c:v>
                </c:pt>
                <c:pt idx="116">
                  <c:v>38.139120977862312</c:v>
                </c:pt>
                <c:pt idx="117">
                  <c:v>37.918006175352161</c:v>
                </c:pt>
                <c:pt idx="118">
                  <c:v>36.899998972471003</c:v>
                </c:pt>
                <c:pt idx="119">
                  <c:v>36.056197160248146</c:v>
                </c:pt>
                <c:pt idx="120">
                  <c:v>35.465219716639126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C5-40AD-8F34-597D3E451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Data'!$D$4</c:f>
              <c:strCache>
                <c:ptCount val="1"/>
                <c:pt idx="0">
                  <c:v>Average Proposer 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Data'!$D$5:$D$125</c:f>
              <c:numCache>
                <c:formatCode>#,##0</c:formatCode>
                <c:ptCount val="121"/>
                <c:pt idx="0">
                  <c:v>38.296296296296291</c:v>
                </c:pt>
                <c:pt idx="1">
                  <c:v>39.988505747126439</c:v>
                </c:pt>
                <c:pt idx="2">
                  <c:v>39.620437956204377</c:v>
                </c:pt>
                <c:pt idx="3">
                  <c:v>42.035398230088532</c:v>
                </c:pt>
                <c:pt idx="4">
                  <c:v>40.355371900826484</c:v>
                </c:pt>
                <c:pt idx="5">
                  <c:v>40.465116279069761</c:v>
                </c:pt>
                <c:pt idx="6">
                  <c:v>40.208000000000034</c:v>
                </c:pt>
                <c:pt idx="7">
                  <c:v>40.801324503311257</c:v>
                </c:pt>
                <c:pt idx="8">
                  <c:v>40.69948186528498</c:v>
                </c:pt>
                <c:pt idx="9">
                  <c:v>39.863309352517987</c:v>
                </c:pt>
                <c:pt idx="10">
                  <c:v>40.025000000000027</c:v>
                </c:pt>
                <c:pt idx="11">
                  <c:v>39.5</c:v>
                </c:pt>
                <c:pt idx="12">
                  <c:v>40.020270270270274</c:v>
                </c:pt>
                <c:pt idx="13">
                  <c:v>40.078947368421048</c:v>
                </c:pt>
                <c:pt idx="14">
                  <c:v>41.080882352941039</c:v>
                </c:pt>
                <c:pt idx="15">
                  <c:v>40.146341463414643</c:v>
                </c:pt>
                <c:pt idx="16">
                  <c:v>42.183006535947705</c:v>
                </c:pt>
                <c:pt idx="17">
                  <c:v>41.014814814814812</c:v>
                </c:pt>
                <c:pt idx="18">
                  <c:v>40.951612903225836</c:v>
                </c:pt>
                <c:pt idx="19">
                  <c:v>40.836879432624116</c:v>
                </c:pt>
                <c:pt idx="20">
                  <c:v>39.015384615384612</c:v>
                </c:pt>
                <c:pt idx="21">
                  <c:v>40.883928571428605</c:v>
                </c:pt>
                <c:pt idx="22">
                  <c:v>39.027027027027025</c:v>
                </c:pt>
                <c:pt idx="23">
                  <c:v>39.638036809815958</c:v>
                </c:pt>
                <c:pt idx="24">
                  <c:v>41.088235294117688</c:v>
                </c:pt>
                <c:pt idx="25">
                  <c:v>38.938775510204081</c:v>
                </c:pt>
                <c:pt idx="26">
                  <c:v>40.023622047244132</c:v>
                </c:pt>
                <c:pt idx="27">
                  <c:v>39.632000000000033</c:v>
                </c:pt>
                <c:pt idx="28">
                  <c:v>39.907894736842103</c:v>
                </c:pt>
                <c:pt idx="29">
                  <c:v>37.872180451127825</c:v>
                </c:pt>
                <c:pt idx="30">
                  <c:v>39.530973451327462</c:v>
                </c:pt>
                <c:pt idx="31">
                  <c:v>39.252631578947408</c:v>
                </c:pt>
                <c:pt idx="32">
                  <c:v>39.178861788617915</c:v>
                </c:pt>
                <c:pt idx="33">
                  <c:v>39.846715328467155</c:v>
                </c:pt>
                <c:pt idx="34">
                  <c:v>38.964912280701789</c:v>
                </c:pt>
                <c:pt idx="35">
                  <c:v>37.661870503597122</c:v>
                </c:pt>
                <c:pt idx="36">
                  <c:v>40.114457831325296</c:v>
                </c:pt>
                <c:pt idx="37">
                  <c:v>40.523809523809533</c:v>
                </c:pt>
                <c:pt idx="38">
                  <c:v>40.825174825174827</c:v>
                </c:pt>
                <c:pt idx="39">
                  <c:v>41.147286821705421</c:v>
                </c:pt>
                <c:pt idx="40">
                  <c:v>39.428571428571423</c:v>
                </c:pt>
                <c:pt idx="41">
                  <c:v>37.459854014598534</c:v>
                </c:pt>
                <c:pt idx="42">
                  <c:v>39.927272727272765</c:v>
                </c:pt>
                <c:pt idx="43">
                  <c:v>39.862244897959187</c:v>
                </c:pt>
                <c:pt idx="44">
                  <c:v>41.126760563380287</c:v>
                </c:pt>
                <c:pt idx="45">
                  <c:v>40.549019607843135</c:v>
                </c:pt>
                <c:pt idx="46">
                  <c:v>38.813333333333333</c:v>
                </c:pt>
                <c:pt idx="47">
                  <c:v>38.718446601941785</c:v>
                </c:pt>
                <c:pt idx="48">
                  <c:v>39.205128205128233</c:v>
                </c:pt>
                <c:pt idx="49">
                  <c:v>40.132352941176471</c:v>
                </c:pt>
                <c:pt idx="50">
                  <c:v>39.766917293233078</c:v>
                </c:pt>
                <c:pt idx="51">
                  <c:v>39.698630136986296</c:v>
                </c:pt>
                <c:pt idx="52">
                  <c:v>40.022222222222268</c:v>
                </c:pt>
                <c:pt idx="53">
                  <c:v>40.14876033057854</c:v>
                </c:pt>
                <c:pt idx="54">
                  <c:v>39.234482758620693</c:v>
                </c:pt>
                <c:pt idx="55">
                  <c:v>39.54464285714289</c:v>
                </c:pt>
                <c:pt idx="56">
                  <c:v>37.8203125</c:v>
                </c:pt>
                <c:pt idx="57">
                  <c:v>40.157894736842103</c:v>
                </c:pt>
                <c:pt idx="58">
                  <c:v>39.86440677966101</c:v>
                </c:pt>
                <c:pt idx="59">
                  <c:v>42.805555555555593</c:v>
                </c:pt>
                <c:pt idx="60">
                  <c:v>38.25423728813562</c:v>
                </c:pt>
                <c:pt idx="61">
                  <c:v>38.111111111111143</c:v>
                </c:pt>
                <c:pt idx="62">
                  <c:v>40.000000000000036</c:v>
                </c:pt>
                <c:pt idx="63">
                  <c:v>39.854545454545494</c:v>
                </c:pt>
                <c:pt idx="64">
                  <c:v>37.755905511811029</c:v>
                </c:pt>
                <c:pt idx="65">
                  <c:v>39.483333333333363</c:v>
                </c:pt>
                <c:pt idx="66">
                  <c:v>39.739130434782659</c:v>
                </c:pt>
                <c:pt idx="67">
                  <c:v>38.058333333333358</c:v>
                </c:pt>
                <c:pt idx="68">
                  <c:v>40.217391304347863</c:v>
                </c:pt>
                <c:pt idx="69">
                  <c:v>35.765151515151508</c:v>
                </c:pt>
                <c:pt idx="70">
                  <c:v>40.615384615384649</c:v>
                </c:pt>
                <c:pt idx="71">
                  <c:v>38.313725490196077</c:v>
                </c:pt>
                <c:pt idx="72">
                  <c:v>37.778761061946938</c:v>
                </c:pt>
                <c:pt idx="73">
                  <c:v>37.754716981132113</c:v>
                </c:pt>
                <c:pt idx="74">
                  <c:v>37.528089887640441</c:v>
                </c:pt>
                <c:pt idx="75">
                  <c:v>40.290748898678231</c:v>
                </c:pt>
                <c:pt idx="76">
                  <c:v>38.081081081081109</c:v>
                </c:pt>
                <c:pt idx="77">
                  <c:v>38.935779816513786</c:v>
                </c:pt>
                <c:pt idx="78">
                  <c:v>39.853146853146846</c:v>
                </c:pt>
                <c:pt idx="79">
                  <c:v>37.338028169014081</c:v>
                </c:pt>
                <c:pt idx="80">
                  <c:v>37.614678899082598</c:v>
                </c:pt>
                <c:pt idx="81">
                  <c:v>36.848484848484851</c:v>
                </c:pt>
                <c:pt idx="82">
                  <c:v>40.22307692307696</c:v>
                </c:pt>
                <c:pt idx="83">
                  <c:v>39.920000000000044</c:v>
                </c:pt>
                <c:pt idx="84">
                  <c:v>37.721311475409863</c:v>
                </c:pt>
                <c:pt idx="85">
                  <c:v>38.700729927007288</c:v>
                </c:pt>
                <c:pt idx="86">
                  <c:v>39.835051546391796</c:v>
                </c:pt>
                <c:pt idx="87">
                  <c:v>41.108695652173964</c:v>
                </c:pt>
                <c:pt idx="88">
                  <c:v>38.532258064516128</c:v>
                </c:pt>
                <c:pt idx="89">
                  <c:v>38.53600000000003</c:v>
                </c:pt>
                <c:pt idx="90">
                  <c:v>39.937500000000043</c:v>
                </c:pt>
                <c:pt idx="91">
                  <c:v>40.701149425287404</c:v>
                </c:pt>
                <c:pt idx="92">
                  <c:v>38.458333333333329</c:v>
                </c:pt>
                <c:pt idx="93">
                  <c:v>36.511627906976791</c:v>
                </c:pt>
                <c:pt idx="94">
                  <c:v>39.818181818181877</c:v>
                </c:pt>
                <c:pt idx="95">
                  <c:v>37.114583333333371</c:v>
                </c:pt>
                <c:pt idx="96">
                  <c:v>39.275862068965559</c:v>
                </c:pt>
                <c:pt idx="97">
                  <c:v>39.697916666666707</c:v>
                </c:pt>
                <c:pt idx="98">
                  <c:v>41.3983050847458</c:v>
                </c:pt>
                <c:pt idx="99">
                  <c:v>37.921428571428578</c:v>
                </c:pt>
                <c:pt idx="100">
                  <c:v>37.508771929824597</c:v>
                </c:pt>
                <c:pt idx="101">
                  <c:v>35.987341772151943</c:v>
                </c:pt>
                <c:pt idx="102">
                  <c:v>38.99173553719011</c:v>
                </c:pt>
                <c:pt idx="103">
                  <c:v>38.252631578947408</c:v>
                </c:pt>
                <c:pt idx="104">
                  <c:v>38.91919191919196</c:v>
                </c:pt>
                <c:pt idx="105">
                  <c:v>38.275000000000027</c:v>
                </c:pt>
                <c:pt idx="106">
                  <c:v>39.25</c:v>
                </c:pt>
                <c:pt idx="107">
                  <c:v>37.47252747252751</c:v>
                </c:pt>
                <c:pt idx="108">
                  <c:v>37.714285714285765</c:v>
                </c:pt>
                <c:pt idx="109">
                  <c:v>40.439252336448639</c:v>
                </c:pt>
                <c:pt idx="110">
                  <c:v>36.061728395061778</c:v>
                </c:pt>
                <c:pt idx="111">
                  <c:v>36.945205479452099</c:v>
                </c:pt>
                <c:pt idx="112">
                  <c:v>36.831168831168881</c:v>
                </c:pt>
                <c:pt idx="113">
                  <c:v>36.875000000000036</c:v>
                </c:pt>
                <c:pt idx="114">
                  <c:v>37.542553191489404</c:v>
                </c:pt>
                <c:pt idx="115">
                  <c:v>38.195652173913089</c:v>
                </c:pt>
                <c:pt idx="116">
                  <c:v>37.899159663865582</c:v>
                </c:pt>
                <c:pt idx="117">
                  <c:v>38.400000000000034</c:v>
                </c:pt>
                <c:pt idx="118">
                  <c:v>39.173913043478301</c:v>
                </c:pt>
                <c:pt idx="119">
                  <c:v>38.058252427184506</c:v>
                </c:pt>
                <c:pt idx="120">
                  <c:v>37.905797101449274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0-4226-B9FD-B41C86695FF0}"/>
            </c:ext>
          </c:extLst>
        </c:ser>
        <c:ser>
          <c:idx val="2"/>
          <c:order val="1"/>
          <c:tx>
            <c:strRef>
              <c:f>'Averages Graph Data'!$E$4</c:f>
              <c:strCache>
                <c:ptCount val="1"/>
                <c:pt idx="0">
                  <c:v>Average Proposer Age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Data'!$E$5:$E$125</c:f>
              <c:numCache>
                <c:formatCode>#,##0</c:formatCode>
                <c:ptCount val="121"/>
                <c:pt idx="6">
                  <c:v>40.138446629944561</c:v>
                </c:pt>
                <c:pt idx="7">
                  <c:v>40.49630780237527</c:v>
                </c:pt>
                <c:pt idx="8">
                  <c:v>40.597875819255059</c:v>
                </c:pt>
                <c:pt idx="9">
                  <c:v>40.632571733014153</c:v>
                </c:pt>
                <c:pt idx="10">
                  <c:v>40.345371985858648</c:v>
                </c:pt>
                <c:pt idx="11">
                  <c:v>40.223176000026292</c:v>
                </c:pt>
                <c:pt idx="12">
                  <c:v>40.159626570197794</c:v>
                </c:pt>
                <c:pt idx="13">
                  <c:v>40.141190479972224</c:v>
                </c:pt>
                <c:pt idx="14">
                  <c:v>40.181127315633617</c:v>
                </c:pt>
                <c:pt idx="15">
                  <c:v>40.102107258223569</c:v>
                </c:pt>
                <c:pt idx="16">
                  <c:v>40.433492570142107</c:v>
                </c:pt>
                <c:pt idx="17">
                  <c:v>40.574894686544219</c:v>
                </c:pt>
                <c:pt idx="18">
                  <c:v>40.782267958433629</c:v>
                </c:pt>
                <c:pt idx="19">
                  <c:v>40.898926410198456</c:v>
                </c:pt>
                <c:pt idx="20">
                  <c:v>40.746988874050395</c:v>
                </c:pt>
                <c:pt idx="21">
                  <c:v>40.71885261954862</c:v>
                </c:pt>
                <c:pt idx="22">
                  <c:v>40.558950557207531</c:v>
                </c:pt>
                <c:pt idx="23">
                  <c:v>40.195383453474427</c:v>
                </c:pt>
                <c:pt idx="24">
                  <c:v>40.205872093374843</c:v>
                </c:pt>
                <c:pt idx="25">
                  <c:v>39.918323894371724</c:v>
                </c:pt>
                <c:pt idx="26">
                  <c:v>39.80214426788887</c:v>
                </c:pt>
                <c:pt idx="27">
                  <c:v>39.890232179976792</c:v>
                </c:pt>
                <c:pt idx="28">
                  <c:v>39.750798775035868</c:v>
                </c:pt>
                <c:pt idx="29">
                  <c:v>39.58582069276455</c:v>
                </c:pt>
                <c:pt idx="30">
                  <c:v>39.570525927266189</c:v>
                </c:pt>
                <c:pt idx="31">
                  <c:v>39.308296825099013</c:v>
                </c:pt>
                <c:pt idx="32">
                  <c:v>39.34259486487241</c:v>
                </c:pt>
                <c:pt idx="33">
                  <c:v>39.317322476475702</c:v>
                </c:pt>
                <c:pt idx="34">
                  <c:v>39.22202423086167</c:v>
                </c:pt>
                <c:pt idx="35">
                  <c:v>38.901163626112385</c:v>
                </c:pt>
                <c:pt idx="36">
                  <c:v>39.221488966140591</c:v>
                </c:pt>
                <c:pt idx="37">
                  <c:v>39.36332269078089</c:v>
                </c:pt>
                <c:pt idx="38">
                  <c:v>39.58797172595623</c:v>
                </c:pt>
                <c:pt idx="39">
                  <c:v>39.869175302111593</c:v>
                </c:pt>
                <c:pt idx="40">
                  <c:v>39.809440459269346</c:v>
                </c:pt>
                <c:pt idx="41">
                  <c:v>39.594432135540309</c:v>
                </c:pt>
                <c:pt idx="42">
                  <c:v>39.918061024636827</c:v>
                </c:pt>
                <c:pt idx="43">
                  <c:v>39.882030605584532</c:v>
                </c:pt>
                <c:pt idx="44">
                  <c:v>39.968166468380346</c:v>
                </c:pt>
                <c:pt idx="45">
                  <c:v>39.928715723047254</c:v>
                </c:pt>
                <c:pt idx="46">
                  <c:v>39.59529379613695</c:v>
                </c:pt>
                <c:pt idx="47">
                  <c:v>39.493847392332718</c:v>
                </c:pt>
                <c:pt idx="48">
                  <c:v>39.743172276694104</c:v>
                </c:pt>
                <c:pt idx="49">
                  <c:v>39.772469450108922</c:v>
                </c:pt>
                <c:pt idx="50">
                  <c:v>39.758851220862326</c:v>
                </c:pt>
                <c:pt idx="51">
                  <c:v>39.554832588520334</c:v>
                </c:pt>
                <c:pt idx="52">
                  <c:v>39.479575819145921</c:v>
                </c:pt>
                <c:pt idx="53">
                  <c:v>39.670351104466668</c:v>
                </c:pt>
                <c:pt idx="54">
                  <c:v>39.744070555420798</c:v>
                </c:pt>
                <c:pt idx="55">
                  <c:v>39.792572648565752</c:v>
                </c:pt>
                <c:pt idx="56">
                  <c:v>39.462281156969105</c:v>
                </c:pt>
                <c:pt idx="57">
                  <c:v>39.518135077484679</c:v>
                </c:pt>
                <c:pt idx="58">
                  <c:v>39.54181745500965</c:v>
                </c:pt>
                <c:pt idx="59">
                  <c:v>39.939436502628688</c:v>
                </c:pt>
                <c:pt idx="60">
                  <c:v>39.668790353708275</c:v>
                </c:pt>
                <c:pt idx="61">
                  <c:v>39.508308689778339</c:v>
                </c:pt>
                <c:pt idx="62">
                  <c:v>39.573359710186502</c:v>
                </c:pt>
                <c:pt idx="63">
                  <c:v>39.863964417978714</c:v>
                </c:pt>
                <c:pt idx="64">
                  <c:v>39.520823100117134</c:v>
                </c:pt>
                <c:pt idx="65">
                  <c:v>39.46638403635604</c:v>
                </c:pt>
                <c:pt idx="66">
                  <c:v>39.02832330481705</c:v>
                </c:pt>
                <c:pt idx="67">
                  <c:v>39.000337025559581</c:v>
                </c:pt>
                <c:pt idx="68">
                  <c:v>39.301234196021973</c:v>
                </c:pt>
                <c:pt idx="69">
                  <c:v>38.696255841043616</c:v>
                </c:pt>
                <c:pt idx="70">
                  <c:v>38.804947149734922</c:v>
                </c:pt>
                <c:pt idx="71">
                  <c:v>38.884635718075643</c:v>
                </c:pt>
                <c:pt idx="72">
                  <c:v>38.641125393591857</c:v>
                </c:pt>
                <c:pt idx="73">
                  <c:v>38.357637757356073</c:v>
                </c:pt>
                <c:pt idx="74">
                  <c:v>38.281888693685652</c:v>
                </c:pt>
                <c:pt idx="75">
                  <c:v>38.29236835001857</c:v>
                </c:pt>
                <c:pt idx="76">
                  <c:v>38.623215430865649</c:v>
                </c:pt>
                <c:pt idx="77">
                  <c:v>38.383271888169816</c:v>
                </c:pt>
                <c:pt idx="78">
                  <c:v>38.603189225734205</c:v>
                </c:pt>
                <c:pt idx="79">
                  <c:v>38.540227383886659</c:v>
                </c:pt>
                <c:pt idx="80">
                  <c:v>38.520221943593867</c:v>
                </c:pt>
                <c:pt idx="81">
                  <c:v>38.423135509428789</c:v>
                </c:pt>
                <c:pt idx="82">
                  <c:v>38.413468084342888</c:v>
                </c:pt>
                <c:pt idx="83">
                  <c:v>38.676170787045599</c:v>
                </c:pt>
                <c:pt idx="84">
                  <c:v>38.502675309745037</c:v>
                </c:pt>
                <c:pt idx="85">
                  <c:v>38.338044320296525</c:v>
                </c:pt>
                <c:pt idx="86">
                  <c:v>38.694761945636209</c:v>
                </c:pt>
                <c:pt idx="87">
                  <c:v>39.193907196077831</c:v>
                </c:pt>
                <c:pt idx="88">
                  <c:v>39.434446226939436</c:v>
                </c:pt>
                <c:pt idx="89">
                  <c:v>39.193435237928448</c:v>
                </c:pt>
                <c:pt idx="90">
                  <c:v>39.195935237928445</c:v>
                </c:pt>
                <c:pt idx="91">
                  <c:v>39.621626373625233</c:v>
                </c:pt>
                <c:pt idx="92">
                  <c:v>39.586998288814677</c:v>
                </c:pt>
                <c:pt idx="93">
                  <c:v>39.112223483183961</c:v>
                </c:pt>
                <c:pt idx="94">
                  <c:v>38.927864364042229</c:v>
                </c:pt>
                <c:pt idx="95">
                  <c:v>38.725339402444696</c:v>
                </c:pt>
                <c:pt idx="96">
                  <c:v>38.831033983725483</c:v>
                </c:pt>
                <c:pt idx="97">
                  <c:v>38.796807793249286</c:v>
                </c:pt>
                <c:pt idx="98">
                  <c:v>38.896401458886203</c:v>
                </c:pt>
                <c:pt idx="99">
                  <c:v>38.819700778614099</c:v>
                </c:pt>
                <c:pt idx="100">
                  <c:v>38.962149924735215</c:v>
                </c:pt>
                <c:pt idx="101">
                  <c:v>38.41488706101665</c:v>
                </c:pt>
                <c:pt idx="102">
                  <c:v>38.683051661567617</c:v>
                </c:pt>
                <c:pt idx="103">
                  <c:v>38.536875877279307</c:v>
                </c:pt>
                <c:pt idx="104">
                  <c:v>38.425629484782917</c:v>
                </c:pt>
                <c:pt idx="105">
                  <c:v>37.979443044104947</c:v>
                </c:pt>
                <c:pt idx="106">
                  <c:v>38.169238962472299</c:v>
                </c:pt>
                <c:pt idx="107">
                  <c:v>38.164061182858426</c:v>
                </c:pt>
                <c:pt idx="108">
                  <c:v>38.410767460306104</c:v>
                </c:pt>
                <c:pt idx="109">
                  <c:v>38.617555574485898</c:v>
                </c:pt>
                <c:pt idx="110">
                  <c:v>38.304569405359381</c:v>
                </c:pt>
                <c:pt idx="111">
                  <c:v>38.022571342539401</c:v>
                </c:pt>
                <c:pt idx="112">
                  <c:v>37.816309746992097</c:v>
                </c:pt>
                <c:pt idx="113">
                  <c:v>37.477024032706389</c:v>
                </c:pt>
                <c:pt idx="114">
                  <c:v>37.487027706843797</c:v>
                </c:pt>
                <c:pt idx="115">
                  <c:v>37.555794343933421</c:v>
                </c:pt>
                <c:pt idx="116">
                  <c:v>37.192923962135829</c:v>
                </c:pt>
                <c:pt idx="117">
                  <c:v>37.526962762841308</c:v>
                </c:pt>
                <c:pt idx="118">
                  <c:v>37.845349557702193</c:v>
                </c:pt>
                <c:pt idx="119">
                  <c:v>38.020647214275854</c:v>
                </c:pt>
                <c:pt idx="120">
                  <c:v>38.167903943054306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0-4226-B9FD-B41C86695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Data'!$L$4</c:f>
              <c:strCache>
                <c:ptCount val="1"/>
                <c:pt idx="0">
                  <c:v>Average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Data'!$L$5:$L$125</c:f>
              <c:numCache>
                <c:formatCode>0.0%</c:formatCode>
                <c:ptCount val="121"/>
                <c:pt idx="0">
                  <c:v>2.9629629629629627E-2</c:v>
                </c:pt>
                <c:pt idx="1">
                  <c:v>6.3218390804597693E-2</c:v>
                </c:pt>
                <c:pt idx="2">
                  <c:v>6.5693430656934296E-2</c:v>
                </c:pt>
                <c:pt idx="3">
                  <c:v>6.1946902654867304E-2</c:v>
                </c:pt>
                <c:pt idx="4">
                  <c:v>4.1322314049586813E-2</c:v>
                </c:pt>
                <c:pt idx="5">
                  <c:v>3.1007751937984489E-2</c:v>
                </c:pt>
                <c:pt idx="6">
                  <c:v>4.0000000000000029E-2</c:v>
                </c:pt>
                <c:pt idx="7">
                  <c:v>3.3112582781456949E-2</c:v>
                </c:pt>
                <c:pt idx="8">
                  <c:v>2.5906735751295339E-2</c:v>
                </c:pt>
                <c:pt idx="9">
                  <c:v>8.6330935251798552E-2</c:v>
                </c:pt>
                <c:pt idx="10">
                  <c:v>7.5000000000000053E-2</c:v>
                </c:pt>
                <c:pt idx="11">
                  <c:v>5.4945054945054944E-2</c:v>
                </c:pt>
                <c:pt idx="12">
                  <c:v>6.0810810810810814E-2</c:v>
                </c:pt>
                <c:pt idx="13">
                  <c:v>5.7894736842105263E-2</c:v>
                </c:pt>
                <c:pt idx="14">
                  <c:v>5.5147058823529223E-2</c:v>
                </c:pt>
                <c:pt idx="15">
                  <c:v>4.2682926829268296E-2</c:v>
                </c:pt>
                <c:pt idx="16">
                  <c:v>5.8823529411764691E-2</c:v>
                </c:pt>
                <c:pt idx="17">
                  <c:v>4.4444444444444439E-2</c:v>
                </c:pt>
                <c:pt idx="18">
                  <c:v>8.0645161290322634E-2</c:v>
                </c:pt>
                <c:pt idx="19">
                  <c:v>6.3829787234042562E-2</c:v>
                </c:pt>
                <c:pt idx="20">
                  <c:v>6.1538461538461535E-2</c:v>
                </c:pt>
                <c:pt idx="21">
                  <c:v>5.3571428571428617E-2</c:v>
                </c:pt>
                <c:pt idx="22">
                  <c:v>4.0540540540540536E-2</c:v>
                </c:pt>
                <c:pt idx="23">
                  <c:v>4.2944785276073615E-2</c:v>
                </c:pt>
                <c:pt idx="24">
                  <c:v>7.843137254901969E-2</c:v>
                </c:pt>
                <c:pt idx="25">
                  <c:v>6.1224489795918366E-2</c:v>
                </c:pt>
                <c:pt idx="26">
                  <c:v>8.6614173228346525E-2</c:v>
                </c:pt>
                <c:pt idx="27">
                  <c:v>5.600000000000005E-2</c:v>
                </c:pt>
                <c:pt idx="28">
                  <c:v>7.2368421052631582E-2</c:v>
                </c:pt>
                <c:pt idx="29">
                  <c:v>8.2706766917293242E-2</c:v>
                </c:pt>
                <c:pt idx="30">
                  <c:v>6.1946902654867311E-2</c:v>
                </c:pt>
                <c:pt idx="31">
                  <c:v>6.3157894736842177E-2</c:v>
                </c:pt>
                <c:pt idx="32">
                  <c:v>4.0650406504065068E-2</c:v>
                </c:pt>
                <c:pt idx="33">
                  <c:v>8.0291970802919693E-2</c:v>
                </c:pt>
                <c:pt idx="34">
                  <c:v>0.12280701754385974</c:v>
                </c:pt>
                <c:pt idx="35">
                  <c:v>7.1942446043165464E-2</c:v>
                </c:pt>
                <c:pt idx="36">
                  <c:v>7.2289156626506021E-2</c:v>
                </c:pt>
                <c:pt idx="37">
                  <c:v>2.0408163265306124E-2</c:v>
                </c:pt>
                <c:pt idx="38">
                  <c:v>4.195804195804196E-2</c:v>
                </c:pt>
                <c:pt idx="39">
                  <c:v>3.8759689922480613E-2</c:v>
                </c:pt>
                <c:pt idx="40">
                  <c:v>3.9682539682539673E-2</c:v>
                </c:pt>
                <c:pt idx="41">
                  <c:v>0.10218978102189781</c:v>
                </c:pt>
                <c:pt idx="42">
                  <c:v>3.6363636363636397E-2</c:v>
                </c:pt>
                <c:pt idx="43">
                  <c:v>6.6326530612244902E-2</c:v>
                </c:pt>
                <c:pt idx="44">
                  <c:v>4.225352112676057E-2</c:v>
                </c:pt>
                <c:pt idx="45">
                  <c:v>4.9019607843137247E-2</c:v>
                </c:pt>
                <c:pt idx="46">
                  <c:v>7.3333333333333334E-2</c:v>
                </c:pt>
                <c:pt idx="47">
                  <c:v>6.7961165048543742E-2</c:v>
                </c:pt>
                <c:pt idx="48">
                  <c:v>5.1282051282051322E-2</c:v>
                </c:pt>
                <c:pt idx="49">
                  <c:v>7.3529411764705899E-2</c:v>
                </c:pt>
                <c:pt idx="50">
                  <c:v>8.2706766917293215E-2</c:v>
                </c:pt>
                <c:pt idx="51">
                  <c:v>8.2191780821917804E-2</c:v>
                </c:pt>
                <c:pt idx="52">
                  <c:v>8.8888888888888989E-2</c:v>
                </c:pt>
                <c:pt idx="53">
                  <c:v>4.1322314049586806E-2</c:v>
                </c:pt>
                <c:pt idx="54">
                  <c:v>0.12413793103448277</c:v>
                </c:pt>
                <c:pt idx="55">
                  <c:v>3.571428571428574E-2</c:v>
                </c:pt>
                <c:pt idx="56">
                  <c:v>0.12499999999999999</c:v>
                </c:pt>
                <c:pt idx="57">
                  <c:v>6.0150375939849621E-2</c:v>
                </c:pt>
                <c:pt idx="58">
                  <c:v>8.4745762711864389E-2</c:v>
                </c:pt>
                <c:pt idx="59">
                  <c:v>4.6296296296296328E-2</c:v>
                </c:pt>
                <c:pt idx="60">
                  <c:v>5.0847457627118682E-2</c:v>
                </c:pt>
                <c:pt idx="61">
                  <c:v>5.5555555555555608E-2</c:v>
                </c:pt>
                <c:pt idx="62">
                  <c:v>8.1967213114754162E-2</c:v>
                </c:pt>
                <c:pt idx="63">
                  <c:v>5.4545454545454598E-2</c:v>
                </c:pt>
                <c:pt idx="64">
                  <c:v>6.2992125984251982E-2</c:v>
                </c:pt>
                <c:pt idx="65">
                  <c:v>8.3333333333333398E-2</c:v>
                </c:pt>
                <c:pt idx="66">
                  <c:v>1.0869565217391316E-2</c:v>
                </c:pt>
                <c:pt idx="67">
                  <c:v>7.5000000000000067E-2</c:v>
                </c:pt>
                <c:pt idx="68">
                  <c:v>6.9565217391304418E-2</c:v>
                </c:pt>
                <c:pt idx="69">
                  <c:v>0.12121212121212122</c:v>
                </c:pt>
                <c:pt idx="70">
                  <c:v>5.9829059829059887E-2</c:v>
                </c:pt>
                <c:pt idx="71">
                  <c:v>0.10457516339869281</c:v>
                </c:pt>
                <c:pt idx="72">
                  <c:v>7.9646017699115126E-2</c:v>
                </c:pt>
                <c:pt idx="73">
                  <c:v>0.11320754716981143</c:v>
                </c:pt>
                <c:pt idx="74">
                  <c:v>4.4943820224719093E-2</c:v>
                </c:pt>
                <c:pt idx="75">
                  <c:v>7.9295154185021657E-2</c:v>
                </c:pt>
                <c:pt idx="76">
                  <c:v>7.2072072072072127E-2</c:v>
                </c:pt>
                <c:pt idx="77">
                  <c:v>7.3394495412844096E-2</c:v>
                </c:pt>
                <c:pt idx="78">
                  <c:v>6.993006993006993E-3</c:v>
                </c:pt>
                <c:pt idx="79">
                  <c:v>4.2253521126760556E-2</c:v>
                </c:pt>
                <c:pt idx="80">
                  <c:v>7.3394495412844096E-2</c:v>
                </c:pt>
                <c:pt idx="81">
                  <c:v>0.1212121212121212</c:v>
                </c:pt>
                <c:pt idx="82">
                  <c:v>9.2307692307692382E-2</c:v>
                </c:pt>
                <c:pt idx="83">
                  <c:v>5.0000000000000051E-2</c:v>
                </c:pt>
                <c:pt idx="84">
                  <c:v>4.91803278688525E-2</c:v>
                </c:pt>
                <c:pt idx="85">
                  <c:v>0.1094890510948905</c:v>
                </c:pt>
                <c:pt idx="86">
                  <c:v>4.1237113402061897E-2</c:v>
                </c:pt>
                <c:pt idx="87">
                  <c:v>3.2608695652173954E-2</c:v>
                </c:pt>
                <c:pt idx="88">
                  <c:v>9.6774193548387094E-2</c:v>
                </c:pt>
                <c:pt idx="89">
                  <c:v>8.0000000000000057E-2</c:v>
                </c:pt>
                <c:pt idx="90">
                  <c:v>8.3333333333333412E-2</c:v>
                </c:pt>
                <c:pt idx="91">
                  <c:v>4.5977011494252928E-2</c:v>
                </c:pt>
                <c:pt idx="92">
                  <c:v>8.3333333333333329E-2</c:v>
                </c:pt>
                <c:pt idx="93">
                  <c:v>4.6511627906976799E-2</c:v>
                </c:pt>
                <c:pt idx="94">
                  <c:v>7.7922077922078017E-2</c:v>
                </c:pt>
                <c:pt idx="95">
                  <c:v>6.2500000000000069E-2</c:v>
                </c:pt>
                <c:pt idx="96">
                  <c:v>8.6206896551724213E-2</c:v>
                </c:pt>
                <c:pt idx="97">
                  <c:v>5.2083333333333384E-2</c:v>
                </c:pt>
                <c:pt idx="98">
                  <c:v>8.4745762711864486E-2</c:v>
                </c:pt>
                <c:pt idx="99">
                  <c:v>7.1428571428571438E-2</c:v>
                </c:pt>
                <c:pt idx="100">
                  <c:v>0.10526315789473695</c:v>
                </c:pt>
                <c:pt idx="101">
                  <c:v>7.5949367088607694E-2</c:v>
                </c:pt>
                <c:pt idx="102">
                  <c:v>9.0909090909090981E-2</c:v>
                </c:pt>
                <c:pt idx="103">
                  <c:v>0.11578947368421066</c:v>
                </c:pt>
                <c:pt idx="104">
                  <c:v>7.0707070707070788E-2</c:v>
                </c:pt>
                <c:pt idx="105">
                  <c:v>0.10833333333333342</c:v>
                </c:pt>
                <c:pt idx="106">
                  <c:v>8.653846153846155E-2</c:v>
                </c:pt>
                <c:pt idx="107">
                  <c:v>3.2967032967033003E-2</c:v>
                </c:pt>
                <c:pt idx="108">
                  <c:v>7.7922077922078017E-2</c:v>
                </c:pt>
                <c:pt idx="109">
                  <c:v>0.13084112149532723</c:v>
                </c:pt>
                <c:pt idx="110">
                  <c:v>8.6419753086419873E-2</c:v>
                </c:pt>
                <c:pt idx="111">
                  <c:v>0.16438356164383583</c:v>
                </c:pt>
                <c:pt idx="112">
                  <c:v>5.1948051948052014E-2</c:v>
                </c:pt>
                <c:pt idx="113">
                  <c:v>0.12500000000000011</c:v>
                </c:pt>
                <c:pt idx="114">
                  <c:v>0.12765957446808526</c:v>
                </c:pt>
                <c:pt idx="115">
                  <c:v>5.4347826086956583E-2</c:v>
                </c:pt>
                <c:pt idx="116">
                  <c:v>5.8823529411764761E-2</c:v>
                </c:pt>
                <c:pt idx="117">
                  <c:v>5.7142857142857197E-2</c:v>
                </c:pt>
                <c:pt idx="118">
                  <c:v>7.6086956521739205E-2</c:v>
                </c:pt>
                <c:pt idx="119">
                  <c:v>8.7378640776699115E-2</c:v>
                </c:pt>
                <c:pt idx="120">
                  <c:v>0.10144927536231885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5-441A-86BB-08DF9A89F045}"/>
            </c:ext>
          </c:extLst>
        </c:ser>
        <c:ser>
          <c:idx val="1"/>
          <c:order val="1"/>
          <c:tx>
            <c:strRef>
              <c:f>'Averages Graph Data'!$M$4</c:f>
              <c:strCache>
                <c:ptCount val="1"/>
                <c:pt idx="0">
                  <c:v>Average Proportion Under 25 - 7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Data'!$M$5:$M$125</c:f>
              <c:numCache>
                <c:formatCode>0.0%</c:formatCode>
                <c:ptCount val="121"/>
                <c:pt idx="6">
                  <c:v>4.7545488533371469E-2</c:v>
                </c:pt>
                <c:pt idx="7">
                  <c:v>4.804305326934679E-2</c:v>
                </c:pt>
                <c:pt idx="8">
                  <c:v>4.2712816833160742E-2</c:v>
                </c:pt>
                <c:pt idx="9">
                  <c:v>4.566103177528421E-2</c:v>
                </c:pt>
                <c:pt idx="10">
                  <c:v>4.7525759967446034E-2</c:v>
                </c:pt>
                <c:pt idx="11">
                  <c:v>4.9471865809655756E-2</c:v>
                </c:pt>
                <c:pt idx="12">
                  <c:v>5.3729445648630955E-2</c:v>
                </c:pt>
                <c:pt idx="13">
                  <c:v>5.6285836626074559E-2</c:v>
                </c:pt>
                <c:pt idx="14">
                  <c:v>5.9433618917799177E-2</c:v>
                </c:pt>
                <c:pt idx="15">
                  <c:v>6.1830217643223877E-2</c:v>
                </c:pt>
                <c:pt idx="16">
                  <c:v>5.7900588237504755E-2</c:v>
                </c:pt>
                <c:pt idx="17">
                  <c:v>5.3535508872425377E-2</c:v>
                </c:pt>
                <c:pt idx="18">
                  <c:v>5.7206952636035049E-2</c:v>
                </c:pt>
                <c:pt idx="19">
                  <c:v>5.7638234982211024E-2</c:v>
                </c:pt>
                <c:pt idx="20">
                  <c:v>5.8158767081690481E-2</c:v>
                </c:pt>
                <c:pt idx="21">
                  <c:v>5.7933677045676105E-2</c:v>
                </c:pt>
                <c:pt idx="22">
                  <c:v>5.7627621861572144E-2</c:v>
                </c:pt>
                <c:pt idx="23">
                  <c:v>5.5359229842187697E-2</c:v>
                </c:pt>
                <c:pt idx="24">
                  <c:v>6.0214505285698446E-2</c:v>
                </c:pt>
                <c:pt idx="25">
                  <c:v>5.7440123643640713E-2</c:v>
                </c:pt>
                <c:pt idx="26">
                  <c:v>6.0695035928541266E-2</c:v>
                </c:pt>
                <c:pt idx="27">
                  <c:v>5.9903827137332485E-2</c:v>
                </c:pt>
                <c:pt idx="28">
                  <c:v>6.2589111777504342E-2</c:v>
                </c:pt>
                <c:pt idx="29">
                  <c:v>6.8612858402754731E-2</c:v>
                </c:pt>
                <c:pt idx="30">
                  <c:v>7.1327446599725244E-2</c:v>
                </c:pt>
                <c:pt idx="31">
                  <c:v>6.9145521197985602E-2</c:v>
                </c:pt>
                <c:pt idx="32">
                  <c:v>6.6206366442006573E-2</c:v>
                </c:pt>
                <c:pt idx="33">
                  <c:v>6.5303194666945591E-2</c:v>
                </c:pt>
                <c:pt idx="34">
                  <c:v>7.4847054316068404E-2</c:v>
                </c:pt>
                <c:pt idx="35">
                  <c:v>7.478620074328754E-2</c:v>
                </c:pt>
                <c:pt idx="36">
                  <c:v>7.3297970701746498E-2</c:v>
                </c:pt>
                <c:pt idx="37">
                  <c:v>6.7363865074666338E-2</c:v>
                </c:pt>
                <c:pt idx="38">
                  <c:v>6.4335314677694877E-2</c:v>
                </c:pt>
                <c:pt idx="39">
                  <c:v>6.4065212308897099E-2</c:v>
                </c:pt>
                <c:pt idx="40">
                  <c:v>5.8263865005985668E-2</c:v>
                </c:pt>
                <c:pt idx="41">
                  <c:v>5.5318545502848239E-2</c:v>
                </c:pt>
                <c:pt idx="42">
                  <c:v>5.0235858405772653E-2</c:v>
                </c:pt>
                <c:pt idx="43">
                  <c:v>4.938405468944964E-2</c:v>
                </c:pt>
                <c:pt idx="44">
                  <c:v>5.2504820098228842E-2</c:v>
                </c:pt>
                <c:pt idx="45">
                  <c:v>5.3513615224671025E-2</c:v>
                </c:pt>
                <c:pt idx="46">
                  <c:v>5.8452707140507133E-2</c:v>
                </c:pt>
                <c:pt idx="47">
                  <c:v>6.2492510764222006E-2</c:v>
                </c:pt>
                <c:pt idx="48">
                  <c:v>5.5219977944243936E-2</c:v>
                </c:pt>
                <c:pt idx="49">
                  <c:v>6.0529374430111006E-2</c:v>
                </c:pt>
                <c:pt idx="50">
                  <c:v>6.2869408187975054E-2</c:v>
                </c:pt>
                <c:pt idx="51">
                  <c:v>6.8574873858711791E-2</c:v>
                </c:pt>
                <c:pt idx="52">
                  <c:v>7.4270485436676331E-2</c:v>
                </c:pt>
                <c:pt idx="53">
                  <c:v>6.9697482681855397E-2</c:v>
                </c:pt>
                <c:pt idx="54">
                  <c:v>7.7722734965560966E-2</c:v>
                </c:pt>
                <c:pt idx="55">
                  <c:v>7.5498768455880189E-2</c:v>
                </c:pt>
                <c:pt idx="56">
                  <c:v>8.2851709632350765E-2</c:v>
                </c:pt>
                <c:pt idx="57">
                  <c:v>7.9629368064144543E-2</c:v>
                </c:pt>
                <c:pt idx="58">
                  <c:v>7.9994222619851188E-2</c:v>
                </c:pt>
                <c:pt idx="59">
                  <c:v>7.3909566535195093E-2</c:v>
                </c:pt>
                <c:pt idx="60">
                  <c:v>7.5270301331985354E-2</c:v>
                </c:pt>
                <c:pt idx="61">
                  <c:v>6.5472819120710041E-2</c:v>
                </c:pt>
                <c:pt idx="62">
                  <c:v>7.2080380177919831E-2</c:v>
                </c:pt>
                <c:pt idx="63">
                  <c:v>6.2015445112984777E-2</c:v>
                </c:pt>
                <c:pt idx="64">
                  <c:v>6.2421409405042254E-2</c:v>
                </c:pt>
                <c:pt idx="65">
                  <c:v>6.2219633779537827E-2</c:v>
                </c:pt>
                <c:pt idx="66">
                  <c:v>5.7158672196837103E-2</c:v>
                </c:pt>
                <c:pt idx="67">
                  <c:v>6.0609035392963022E-2</c:v>
                </c:pt>
                <c:pt idx="68">
                  <c:v>6.2610415655212845E-2</c:v>
                </c:pt>
                <c:pt idx="69">
                  <c:v>6.8216831097693859E-2</c:v>
                </c:pt>
                <c:pt idx="70">
                  <c:v>6.8971631852494622E-2</c:v>
                </c:pt>
                <c:pt idx="71">
                  <c:v>7.4912065768843308E-2</c:v>
                </c:pt>
                <c:pt idx="72">
                  <c:v>7.4385306392526412E-2</c:v>
                </c:pt>
                <c:pt idx="73">
                  <c:v>8.9005018100015001E-2</c:v>
                </c:pt>
                <c:pt idx="74">
                  <c:v>8.4711278132117721E-2</c:v>
                </c:pt>
                <c:pt idx="75">
                  <c:v>8.6101269102648745E-2</c:v>
                </c:pt>
                <c:pt idx="76">
                  <c:v>7.908126208264174E-2</c:v>
                </c:pt>
                <c:pt idx="77">
                  <c:v>8.1019181451753769E-2</c:v>
                </c:pt>
                <c:pt idx="78">
                  <c:v>6.7078873393798644E-2</c:v>
                </c:pt>
                <c:pt idx="79">
                  <c:v>6.1737088169176564E-2</c:v>
                </c:pt>
                <c:pt idx="80">
                  <c:v>5.6049509346752659E-2</c:v>
                </c:pt>
                <c:pt idx="81">
                  <c:v>6.6944980916381541E-2</c:v>
                </c:pt>
                <c:pt idx="82">
                  <c:v>6.8803914933905932E-2</c:v>
                </c:pt>
                <c:pt idx="83">
                  <c:v>6.565076178075277E-2</c:v>
                </c:pt>
                <c:pt idx="84">
                  <c:v>6.219159498875397E-2</c:v>
                </c:pt>
                <c:pt idx="85">
                  <c:v>7.683388700330876E-2</c:v>
                </c:pt>
                <c:pt idx="86">
                  <c:v>7.6688685899780382E-2</c:v>
                </c:pt>
                <c:pt idx="87">
                  <c:v>7.0862143076827491E-2</c:v>
                </c:pt>
                <c:pt idx="88">
                  <c:v>6.7371010553436902E-2</c:v>
                </c:pt>
                <c:pt idx="89">
                  <c:v>6.5612768795195162E-2</c:v>
                </c:pt>
                <c:pt idx="90">
                  <c:v>7.037467355709992E-2</c:v>
                </c:pt>
                <c:pt idx="91">
                  <c:v>6.9917056932157121E-2</c:v>
                </c:pt>
                <c:pt idx="92">
                  <c:v>6.6180525823363243E-2</c:v>
                </c:pt>
                <c:pt idx="93">
                  <c:v>6.6934027895493936E-2</c:v>
                </c:pt>
                <c:pt idx="94">
                  <c:v>7.3407368219765942E-2</c:v>
                </c:pt>
                <c:pt idx="95">
                  <c:v>6.8511054855710657E-2</c:v>
                </c:pt>
                <c:pt idx="96">
                  <c:v>6.939775436309982E-2</c:v>
                </c:pt>
                <c:pt idx="97">
                  <c:v>6.4933468648814094E-2</c:v>
                </c:pt>
                <c:pt idx="98">
                  <c:v>7.0471861679901465E-2</c:v>
                </c:pt>
                <c:pt idx="99">
                  <c:v>6.8771181407792634E-2</c:v>
                </c:pt>
                <c:pt idx="100">
                  <c:v>7.7164257120329802E-2</c:v>
                </c:pt>
                <c:pt idx="101">
                  <c:v>7.6882441286976896E-2</c:v>
                </c:pt>
                <c:pt idx="102">
                  <c:v>8.0940882845418449E-2</c:v>
                </c:pt>
                <c:pt idx="103">
                  <c:v>8.5166965292916536E-2</c:v>
                </c:pt>
                <c:pt idx="104">
                  <c:v>8.782749920345044E-2</c:v>
                </c:pt>
                <c:pt idx="105">
                  <c:v>9.1197152149374558E-2</c:v>
                </c:pt>
                <c:pt idx="106">
                  <c:v>9.335570787935886E-2</c:v>
                </c:pt>
                <c:pt idx="107">
                  <c:v>8.3027690032543996E-2</c:v>
                </c:pt>
                <c:pt idx="108">
                  <c:v>8.3309505865896916E-2</c:v>
                </c:pt>
                <c:pt idx="109">
                  <c:v>8.9014081663930669E-2</c:v>
                </c:pt>
                <c:pt idx="110">
                  <c:v>8.4818407292817713E-2</c:v>
                </c:pt>
                <c:pt idx="111">
                  <c:v>9.8200763140926989E-2</c:v>
                </c:pt>
                <c:pt idx="112">
                  <c:v>9.0145722943029652E-2</c:v>
                </c:pt>
                <c:pt idx="113">
                  <c:v>9.5640228437535155E-2</c:v>
                </c:pt>
                <c:pt idx="114">
                  <c:v>0.1091677343662569</c:v>
                </c:pt>
                <c:pt idx="115">
                  <c:v>0.1057999841040967</c:v>
                </c:pt>
                <c:pt idx="116">
                  <c:v>9.5511756663587771E-2</c:v>
                </c:pt>
                <c:pt idx="117">
                  <c:v>9.1329342957364515E-2</c:v>
                </c:pt>
                <c:pt idx="118">
                  <c:v>7.8715542225636453E-2</c:v>
                </c:pt>
                <c:pt idx="119">
                  <c:v>8.3777054915443183E-2</c:v>
                </c:pt>
                <c:pt idx="120">
                  <c:v>8.0412665681488721E-2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5-441A-86BB-08DF9A89F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Data'!$T$4</c:f>
              <c:strCache>
                <c:ptCount val="1"/>
                <c:pt idx="0">
                  <c:v>Average Premium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Data'!$T$5:$T$125</c:f>
              <c:numCache>
                <c:formatCode>0.0%</c:formatCode>
                <c:ptCount val="121"/>
                <c:pt idx="0">
                  <c:v>4.9858928844964977E-2</c:v>
                </c:pt>
                <c:pt idx="1">
                  <c:v>0.10117339597563864</c:v>
                </c:pt>
                <c:pt idx="2">
                  <c:v>0.12753747666056767</c:v>
                </c:pt>
                <c:pt idx="3">
                  <c:v>7.6524228629647598E-2</c:v>
                </c:pt>
                <c:pt idx="4">
                  <c:v>6.2913365860605697E-2</c:v>
                </c:pt>
                <c:pt idx="5">
                  <c:v>4.8774114657685844E-2</c:v>
                </c:pt>
                <c:pt idx="6">
                  <c:v>5.9589204326503199E-2</c:v>
                </c:pt>
                <c:pt idx="7">
                  <c:v>6.9972928987768232E-2</c:v>
                </c:pt>
                <c:pt idx="8">
                  <c:v>4.0105505655715468E-2</c:v>
                </c:pt>
                <c:pt idx="9">
                  <c:v>0.1245486820089528</c:v>
                </c:pt>
                <c:pt idx="10">
                  <c:v>0.11506452693535424</c:v>
                </c:pt>
                <c:pt idx="11">
                  <c:v>7.4647894391154199E-2</c:v>
                </c:pt>
                <c:pt idx="12">
                  <c:v>9.3451527588207531E-2</c:v>
                </c:pt>
                <c:pt idx="13">
                  <c:v>8.7944262952753816E-2</c:v>
                </c:pt>
                <c:pt idx="14">
                  <c:v>7.9605572855139931E-2</c:v>
                </c:pt>
                <c:pt idx="15">
                  <c:v>7.0546568155781517E-2</c:v>
                </c:pt>
                <c:pt idx="16">
                  <c:v>9.2912096322613977E-2</c:v>
                </c:pt>
                <c:pt idx="17">
                  <c:v>5.5663939879058273E-2</c:v>
                </c:pt>
                <c:pt idx="18">
                  <c:v>0.1014073683614586</c:v>
                </c:pt>
                <c:pt idx="19">
                  <c:v>0.1072884424121216</c:v>
                </c:pt>
                <c:pt idx="20">
                  <c:v>0.11399943282637648</c:v>
                </c:pt>
                <c:pt idx="21">
                  <c:v>7.4311875248450787E-2</c:v>
                </c:pt>
                <c:pt idx="22">
                  <c:v>6.4208077768491092E-2</c:v>
                </c:pt>
                <c:pt idx="23">
                  <c:v>4.29105312027196E-2</c:v>
                </c:pt>
                <c:pt idx="24">
                  <c:v>9.7190274004119045E-2</c:v>
                </c:pt>
                <c:pt idx="25">
                  <c:v>0.11574640259158231</c:v>
                </c:pt>
                <c:pt idx="26">
                  <c:v>0.13596310335720019</c:v>
                </c:pt>
                <c:pt idx="27">
                  <c:v>7.0467009497236499E-2</c:v>
                </c:pt>
                <c:pt idx="28">
                  <c:v>0.12463942856861777</c:v>
                </c:pt>
                <c:pt idx="29">
                  <c:v>0.10774818203472339</c:v>
                </c:pt>
                <c:pt idx="30">
                  <c:v>0.10224671373934585</c:v>
                </c:pt>
                <c:pt idx="31">
                  <c:v>8.2431345682802665E-2</c:v>
                </c:pt>
                <c:pt idx="32">
                  <c:v>5.4969110835405052E-2</c:v>
                </c:pt>
                <c:pt idx="33">
                  <c:v>0.12879940977251444</c:v>
                </c:pt>
                <c:pt idx="34">
                  <c:v>0.16690587564242496</c:v>
                </c:pt>
                <c:pt idx="35">
                  <c:v>0.13133035673083834</c:v>
                </c:pt>
                <c:pt idx="36">
                  <c:v>0.10513057190747287</c:v>
                </c:pt>
                <c:pt idx="37">
                  <c:v>2.9344586537241389E-2</c:v>
                </c:pt>
                <c:pt idx="38">
                  <c:v>7.9760495386689861E-2</c:v>
                </c:pt>
                <c:pt idx="39">
                  <c:v>6.262301877684881E-2</c:v>
                </c:pt>
                <c:pt idx="40">
                  <c:v>6.7390719096265442E-2</c:v>
                </c:pt>
                <c:pt idx="41">
                  <c:v>0.13620445095455536</c:v>
                </c:pt>
                <c:pt idx="42">
                  <c:v>8.251819407566402E-2</c:v>
                </c:pt>
                <c:pt idx="43">
                  <c:v>9.744838254263688E-2</c:v>
                </c:pt>
                <c:pt idx="44">
                  <c:v>6.0066016665997202E-2</c:v>
                </c:pt>
                <c:pt idx="45">
                  <c:v>6.662709598809595E-2</c:v>
                </c:pt>
                <c:pt idx="46">
                  <c:v>8.495662725406887E-2</c:v>
                </c:pt>
                <c:pt idx="47">
                  <c:v>0.11076238094322595</c:v>
                </c:pt>
                <c:pt idx="48">
                  <c:v>4.7371932508291421E-2</c:v>
                </c:pt>
                <c:pt idx="49">
                  <c:v>0.13720782419276883</c:v>
                </c:pt>
                <c:pt idx="50">
                  <c:v>0.14605886353620678</c:v>
                </c:pt>
                <c:pt idx="51">
                  <c:v>0.11690195388118346</c:v>
                </c:pt>
                <c:pt idx="52">
                  <c:v>0.1754938467114622</c:v>
                </c:pt>
                <c:pt idx="53">
                  <c:v>5.8587937861689407E-2</c:v>
                </c:pt>
                <c:pt idx="54">
                  <c:v>0.20235922714712498</c:v>
                </c:pt>
                <c:pt idx="55">
                  <c:v>6.1180126053094933E-2</c:v>
                </c:pt>
                <c:pt idx="56">
                  <c:v>0.19550183631377063</c:v>
                </c:pt>
                <c:pt idx="57">
                  <c:v>8.359470705407307E-2</c:v>
                </c:pt>
                <c:pt idx="58">
                  <c:v>0.12102975302365515</c:v>
                </c:pt>
                <c:pt idx="59">
                  <c:v>7.4644695268254263E-2</c:v>
                </c:pt>
                <c:pt idx="60">
                  <c:v>5.4799620960470086E-2</c:v>
                </c:pt>
                <c:pt idx="61">
                  <c:v>6.9811007373246872E-2</c:v>
                </c:pt>
                <c:pt idx="62">
                  <c:v>0.12093904077334344</c:v>
                </c:pt>
                <c:pt idx="63">
                  <c:v>7.5960801553763752E-2</c:v>
                </c:pt>
                <c:pt idx="64">
                  <c:v>7.4489498163660628E-2</c:v>
                </c:pt>
                <c:pt idx="65">
                  <c:v>0.12739687751294099</c:v>
                </c:pt>
                <c:pt idx="66">
                  <c:v>2.7366387062501777E-2</c:v>
                </c:pt>
                <c:pt idx="67">
                  <c:v>0.13528263417347719</c:v>
                </c:pt>
                <c:pt idx="68">
                  <c:v>0.10148340950749432</c:v>
                </c:pt>
                <c:pt idx="69">
                  <c:v>0.14426992525818075</c:v>
                </c:pt>
                <c:pt idx="70">
                  <c:v>0.10831754600037019</c:v>
                </c:pt>
                <c:pt idx="71">
                  <c:v>0.16885296219447554</c:v>
                </c:pt>
                <c:pt idx="72">
                  <c:v>0.1301221667782749</c:v>
                </c:pt>
                <c:pt idx="73">
                  <c:v>0.18210925069866202</c:v>
                </c:pt>
                <c:pt idx="74">
                  <c:v>9.7289240776905844E-2</c:v>
                </c:pt>
                <c:pt idx="75">
                  <c:v>9.5402878452836515E-2</c:v>
                </c:pt>
                <c:pt idx="76">
                  <c:v>8.5608977618557611E-2</c:v>
                </c:pt>
                <c:pt idx="77">
                  <c:v>0.11269138304344349</c:v>
                </c:pt>
                <c:pt idx="78">
                  <c:v>1.4815831878661386E-2</c:v>
                </c:pt>
                <c:pt idx="79">
                  <c:v>5.2954485366209045E-2</c:v>
                </c:pt>
                <c:pt idx="80">
                  <c:v>8.118885501157648E-2</c:v>
                </c:pt>
                <c:pt idx="81">
                  <c:v>0.16695832648143669</c:v>
                </c:pt>
                <c:pt idx="82">
                  <c:v>0.10497123663737176</c:v>
                </c:pt>
                <c:pt idx="83">
                  <c:v>6.0048733143062132E-2</c:v>
                </c:pt>
                <c:pt idx="84">
                  <c:v>4.1586361064188511E-2</c:v>
                </c:pt>
                <c:pt idx="85">
                  <c:v>0.141516797586799</c:v>
                </c:pt>
                <c:pt idx="86">
                  <c:v>4.4198237684488363E-2</c:v>
                </c:pt>
                <c:pt idx="87">
                  <c:v>5.3607021050307055E-2</c:v>
                </c:pt>
                <c:pt idx="88">
                  <c:v>0.14375058071047658</c:v>
                </c:pt>
                <c:pt idx="89">
                  <c:v>0.11029575699041627</c:v>
                </c:pt>
                <c:pt idx="90">
                  <c:v>0.12920717662762643</c:v>
                </c:pt>
                <c:pt idx="91">
                  <c:v>5.5469036006140907E-2</c:v>
                </c:pt>
                <c:pt idx="92">
                  <c:v>0.11918045462690506</c:v>
                </c:pt>
                <c:pt idx="93">
                  <c:v>8.6189287781190976E-2</c:v>
                </c:pt>
                <c:pt idx="94">
                  <c:v>0.12138573900185279</c:v>
                </c:pt>
                <c:pt idx="95">
                  <c:v>5.9715718658209078E-2</c:v>
                </c:pt>
                <c:pt idx="96">
                  <c:v>0.14725387653345354</c:v>
                </c:pt>
                <c:pt idx="97">
                  <c:v>0.11119205315556059</c:v>
                </c:pt>
                <c:pt idx="98">
                  <c:v>0.11788217188233782</c:v>
                </c:pt>
                <c:pt idx="99">
                  <c:v>0.11452528911623269</c:v>
                </c:pt>
                <c:pt idx="100">
                  <c:v>0.19171337607661534</c:v>
                </c:pt>
                <c:pt idx="101">
                  <c:v>9.6010641742085442E-2</c:v>
                </c:pt>
                <c:pt idx="102">
                  <c:v>0.13603221239132002</c:v>
                </c:pt>
                <c:pt idx="103">
                  <c:v>0.1838634232755352</c:v>
                </c:pt>
                <c:pt idx="104">
                  <c:v>9.4387785862851778E-2</c:v>
                </c:pt>
                <c:pt idx="105">
                  <c:v>0.15912198451036605</c:v>
                </c:pt>
                <c:pt idx="106">
                  <c:v>0.10914935403521878</c:v>
                </c:pt>
                <c:pt idx="107">
                  <c:v>3.90580338490637E-2</c:v>
                </c:pt>
                <c:pt idx="108">
                  <c:v>7.8144121546254303E-2</c:v>
                </c:pt>
                <c:pt idx="109">
                  <c:v>0.19742844444283802</c:v>
                </c:pt>
                <c:pt idx="110">
                  <c:v>0.14244150552630319</c:v>
                </c:pt>
                <c:pt idx="111">
                  <c:v>0.23831541452417415</c:v>
                </c:pt>
                <c:pt idx="112">
                  <c:v>5.6042730806983132E-2</c:v>
                </c:pt>
                <c:pt idx="113">
                  <c:v>0.19958225415099137</c:v>
                </c:pt>
                <c:pt idx="114">
                  <c:v>0.21585494537265923</c:v>
                </c:pt>
                <c:pt idx="115">
                  <c:v>6.6510059593263046E-2</c:v>
                </c:pt>
                <c:pt idx="116">
                  <c:v>9.6031989278506466E-2</c:v>
                </c:pt>
                <c:pt idx="117">
                  <c:v>6.5030271051656999E-2</c:v>
                </c:pt>
                <c:pt idx="118">
                  <c:v>0.13245976886985161</c:v>
                </c:pt>
                <c:pt idx="119">
                  <c:v>0.10504581722803388</c:v>
                </c:pt>
                <c:pt idx="120">
                  <c:v>0.13598304056856095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E-4887-9C80-07BCDCC44195}"/>
            </c:ext>
          </c:extLst>
        </c:ser>
        <c:ser>
          <c:idx val="1"/>
          <c:order val="1"/>
          <c:tx>
            <c:strRef>
              <c:f>'Averages Graph Data'!$U$4</c:f>
              <c:strCache>
                <c:ptCount val="1"/>
                <c:pt idx="0">
                  <c:v>Average Premium Proportion Under 25 - 7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Data'!$U$5:$U$125</c:f>
              <c:numCache>
                <c:formatCode>0.0%</c:formatCode>
                <c:ptCount val="121"/>
                <c:pt idx="6">
                  <c:v>7.5195816422230513E-2</c:v>
                </c:pt>
                <c:pt idx="7">
                  <c:v>7.8069245014059555E-2</c:v>
                </c:pt>
                <c:pt idx="8">
                  <c:v>6.9345260682641963E-2</c:v>
                </c:pt>
                <c:pt idx="9">
                  <c:v>6.8918290018125536E-2</c:v>
                </c:pt>
                <c:pt idx="10">
                  <c:v>7.4424046918940778E-2</c:v>
                </c:pt>
                <c:pt idx="11">
                  <c:v>7.6100408137590572E-2</c:v>
                </c:pt>
                <c:pt idx="12">
                  <c:v>8.2482895699093658E-2</c:v>
                </c:pt>
                <c:pt idx="13">
                  <c:v>8.6533618359986617E-2</c:v>
                </c:pt>
                <c:pt idx="14">
                  <c:v>8.7909710341039712E-2</c:v>
                </c:pt>
                <c:pt idx="15">
                  <c:v>9.2258433555334876E-2</c:v>
                </c:pt>
                <c:pt idx="16">
                  <c:v>8.7738921314429313E-2</c:v>
                </c:pt>
                <c:pt idx="17">
                  <c:v>7.9253123163529907E-2</c:v>
                </c:pt>
                <c:pt idx="18">
                  <c:v>8.3075905159287658E-2</c:v>
                </c:pt>
                <c:pt idx="19">
                  <c:v>8.5052607276989683E-2</c:v>
                </c:pt>
                <c:pt idx="20">
                  <c:v>8.8774774401792919E-2</c:v>
                </c:pt>
                <c:pt idx="21">
                  <c:v>8.8018531886551621E-2</c:v>
                </c:pt>
                <c:pt idx="22">
                  <c:v>8.711303325979583E-2</c:v>
                </c:pt>
                <c:pt idx="23">
                  <c:v>7.9969952528382349E-2</c:v>
                </c:pt>
                <c:pt idx="24">
                  <c:v>8.5902285974819609E-2</c:v>
                </c:pt>
                <c:pt idx="25">
                  <c:v>8.795071943626584E-2</c:v>
                </c:pt>
                <c:pt idx="26">
                  <c:v>9.2047099571277075E-2</c:v>
                </c:pt>
                <c:pt idx="27">
                  <c:v>8.58281819528285E-2</c:v>
                </c:pt>
                <c:pt idx="28">
                  <c:v>9.3017832427138056E-2</c:v>
                </c:pt>
                <c:pt idx="29">
                  <c:v>9.923784732231411E-2</c:v>
                </c:pt>
                <c:pt idx="30">
                  <c:v>0.10771444482754644</c:v>
                </c:pt>
                <c:pt idx="31">
                  <c:v>0.1056060264959298</c:v>
                </c:pt>
                <c:pt idx="32">
                  <c:v>9.6923556245047324E-2</c:v>
                </c:pt>
                <c:pt idx="33">
                  <c:v>9.5900171447235089E-2</c:v>
                </c:pt>
                <c:pt idx="34">
                  <c:v>0.10967715232511917</c:v>
                </c:pt>
                <c:pt idx="35">
                  <c:v>0.11063299920543639</c:v>
                </c:pt>
                <c:pt idx="36">
                  <c:v>0.11025905490154346</c:v>
                </c:pt>
                <c:pt idx="37">
                  <c:v>9.9844465301242816E-2</c:v>
                </c:pt>
                <c:pt idx="38">
                  <c:v>9.9462915258940993E-2</c:v>
                </c:pt>
                <c:pt idx="39">
                  <c:v>0.10055633067914724</c:v>
                </c:pt>
                <c:pt idx="40">
                  <c:v>9.1783660582540255E-2</c:v>
                </c:pt>
                <c:pt idx="41">
                  <c:v>8.7397742769987435E-2</c:v>
                </c:pt>
                <c:pt idx="42">
                  <c:v>8.0424576676391107E-2</c:v>
                </c:pt>
                <c:pt idx="43">
                  <c:v>7.9327121052843105E-2</c:v>
                </c:pt>
                <c:pt idx="44">
                  <c:v>8.3715896785522506E-2</c:v>
                </c:pt>
                <c:pt idx="45">
                  <c:v>8.1839696871437662E-2</c:v>
                </c:pt>
                <c:pt idx="46">
                  <c:v>8.503021236818338E-2</c:v>
                </c:pt>
                <c:pt idx="47">
                  <c:v>9.1226164060606324E-2</c:v>
                </c:pt>
                <c:pt idx="48">
                  <c:v>7.8535804282568608E-2</c:v>
                </c:pt>
                <c:pt idx="49">
                  <c:v>8.6348608585012157E-2</c:v>
                </c:pt>
                <c:pt idx="50">
                  <c:v>9.3292963012665001E-2</c:v>
                </c:pt>
                <c:pt idx="51">
                  <c:v>0.10141238261483447</c:v>
                </c:pt>
                <c:pt idx="52">
                  <c:v>0.11696477557531537</c:v>
                </c:pt>
                <c:pt idx="53">
                  <c:v>0.11319781994783258</c:v>
                </c:pt>
                <c:pt idx="54">
                  <c:v>0.12628308369124672</c:v>
                </c:pt>
                <c:pt idx="55">
                  <c:v>0.12825568276907579</c:v>
                </c:pt>
                <c:pt idx="56">
                  <c:v>0.13658339878636178</c:v>
                </c:pt>
                <c:pt idx="57">
                  <c:v>0.12765994786034268</c:v>
                </c:pt>
                <c:pt idx="58">
                  <c:v>0.12824963345212434</c:v>
                </c:pt>
                <c:pt idx="59">
                  <c:v>0.11384261181738033</c:v>
                </c:pt>
                <c:pt idx="60">
                  <c:v>0.11330142368863472</c:v>
                </c:pt>
                <c:pt idx="61">
                  <c:v>9.4365963720937862E-2</c:v>
                </c:pt>
                <c:pt idx="62">
                  <c:v>0.10290295153811622</c:v>
                </c:pt>
                <c:pt idx="63">
                  <c:v>8.5825660858115244E-2</c:v>
                </c:pt>
                <c:pt idx="64">
                  <c:v>8.4524916730913446E-2</c:v>
                </c:pt>
                <c:pt idx="65">
                  <c:v>8.5434505943668568E-2</c:v>
                </c:pt>
                <c:pt idx="66">
                  <c:v>7.8680461914275371E-2</c:v>
                </c:pt>
                <c:pt idx="67">
                  <c:v>9.0178035230419243E-2</c:v>
                </c:pt>
                <c:pt idx="68">
                  <c:v>9.4702664106740303E-2</c:v>
                </c:pt>
                <c:pt idx="69">
                  <c:v>9.8035647604574186E-2</c:v>
                </c:pt>
                <c:pt idx="70">
                  <c:v>0.1026580396683751</c:v>
                </c:pt>
                <c:pt idx="71">
                  <c:v>0.1161385345299201</c:v>
                </c:pt>
                <c:pt idx="72">
                  <c:v>0.11652786156782494</c:v>
                </c:pt>
                <c:pt idx="73">
                  <c:v>0.13863398494441928</c:v>
                </c:pt>
                <c:pt idx="74">
                  <c:v>0.13320635731633765</c:v>
                </c:pt>
                <c:pt idx="75">
                  <c:v>0.13233771002281511</c:v>
                </c:pt>
                <c:pt idx="76">
                  <c:v>0.12395757464572608</c:v>
                </c:pt>
                <c:pt idx="77">
                  <c:v>0.12458240850902226</c:v>
                </c:pt>
                <c:pt idx="78">
                  <c:v>0.10257710417819169</c:v>
                </c:pt>
                <c:pt idx="79">
                  <c:v>9.1553149690753705E-2</c:v>
                </c:pt>
                <c:pt idx="80">
                  <c:v>7.7135950306884346E-2</c:v>
                </c:pt>
                <c:pt idx="81">
                  <c:v>8.7088676836103024E-2</c:v>
                </c:pt>
                <c:pt idx="82">
                  <c:v>8.84555851481795E-2</c:v>
                </c:pt>
                <c:pt idx="83">
                  <c:v>8.4804121651680137E-2</c:v>
                </c:pt>
                <c:pt idx="84">
                  <c:v>7.464626136892942E-2</c:v>
                </c:pt>
                <c:pt idx="85">
                  <c:v>9.2746399327234816E-2</c:v>
                </c:pt>
                <c:pt idx="86">
                  <c:v>9.1495506801274704E-2</c:v>
                </c:pt>
                <c:pt idx="87">
                  <c:v>8.7555244806807639E-2</c:v>
                </c:pt>
                <c:pt idx="88">
                  <c:v>8.4239852553813346E-2</c:v>
                </c:pt>
                <c:pt idx="89">
                  <c:v>8.5000498318533985E-2</c:v>
                </c:pt>
                <c:pt idx="90">
                  <c:v>9.4880275959186022E-2</c:v>
                </c:pt>
                <c:pt idx="91">
                  <c:v>9.6863515236607814E-2</c:v>
                </c:pt>
                <c:pt idx="92">
                  <c:v>9.3672609099480095E-2</c:v>
                </c:pt>
                <c:pt idx="93">
                  <c:v>9.9671330541866179E-2</c:v>
                </c:pt>
                <c:pt idx="94">
                  <c:v>0.10935400453494414</c:v>
                </c:pt>
                <c:pt idx="95">
                  <c:v>9.7349024241763074E-2</c:v>
                </c:pt>
                <c:pt idx="96">
                  <c:v>0.10262875560505412</c:v>
                </c:pt>
                <c:pt idx="97">
                  <c:v>0.10005516653761613</c:v>
                </c:pt>
                <c:pt idx="98">
                  <c:v>0.10897132880564427</c:v>
                </c:pt>
                <c:pt idx="99">
                  <c:v>0.10830630516126251</c:v>
                </c:pt>
                <c:pt idx="100">
                  <c:v>0.12338117491775169</c:v>
                </c:pt>
                <c:pt idx="101">
                  <c:v>0.1197561610234992</c:v>
                </c:pt>
                <c:pt idx="102">
                  <c:v>0.13065851727108649</c:v>
                </c:pt>
                <c:pt idx="103">
                  <c:v>0.13588845251995529</c:v>
                </c:pt>
                <c:pt idx="104">
                  <c:v>0.13348784290671117</c:v>
                </c:pt>
                <c:pt idx="105">
                  <c:v>0.13937924471071522</c:v>
                </c:pt>
                <c:pt idx="106">
                  <c:v>0.1386112539848561</c:v>
                </c:pt>
                <c:pt idx="107">
                  <c:v>0.11680334795234872</c:v>
                </c:pt>
                <c:pt idx="108">
                  <c:v>0.11425098792437283</c:v>
                </c:pt>
                <c:pt idx="109">
                  <c:v>0.12302187821744683</c:v>
                </c:pt>
                <c:pt idx="110">
                  <c:v>0.11710446139612797</c:v>
                </c:pt>
                <c:pt idx="111">
                  <c:v>0.1376655512048883</c:v>
                </c:pt>
                <c:pt idx="112">
                  <c:v>0.12293994353297645</c:v>
                </c:pt>
                <c:pt idx="113">
                  <c:v>0.13585892926380114</c:v>
                </c:pt>
                <c:pt idx="114">
                  <c:v>0.16111563091002903</c:v>
                </c:pt>
                <c:pt idx="115">
                  <c:v>0.15945362205960173</c:v>
                </c:pt>
                <c:pt idx="116">
                  <c:v>0.14496841417898293</c:v>
                </c:pt>
                <c:pt idx="117">
                  <c:v>0.13390966639689064</c:v>
                </c:pt>
                <c:pt idx="118">
                  <c:v>0.11878743130341597</c:v>
                </c:pt>
                <c:pt idx="119">
                  <c:v>0.12578787222070895</c:v>
                </c:pt>
                <c:pt idx="120">
                  <c:v>0.11670227028036173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E-4887-9C80-07BCDCC44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4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Data'!$AB$4</c:f>
              <c:strCache>
                <c:ptCount val="1"/>
                <c:pt idx="0">
                  <c:v>Average Mileage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Data'!$AB$5:$AB$125</c:f>
              <c:numCache>
                <c:formatCode>#,##0</c:formatCode>
                <c:ptCount val="121"/>
                <c:pt idx="0">
                  <c:v>7248.0444444444438</c:v>
                </c:pt>
                <c:pt idx="1">
                  <c:v>7204.0114942528735</c:v>
                </c:pt>
                <c:pt idx="2">
                  <c:v>7003.649635036496</c:v>
                </c:pt>
                <c:pt idx="3">
                  <c:v>7354.7168141592983</c:v>
                </c:pt>
                <c:pt idx="4">
                  <c:v>6938.0082644628164</c:v>
                </c:pt>
                <c:pt idx="5">
                  <c:v>7220.9302325581384</c:v>
                </c:pt>
                <c:pt idx="6">
                  <c:v>7501.1920000000055</c:v>
                </c:pt>
                <c:pt idx="7">
                  <c:v>7381.0993377483437</c:v>
                </c:pt>
                <c:pt idx="8">
                  <c:v>7375.3886010362703</c:v>
                </c:pt>
                <c:pt idx="9">
                  <c:v>7524</c:v>
                </c:pt>
                <c:pt idx="10">
                  <c:v>7149.9916666666722</c:v>
                </c:pt>
                <c:pt idx="11">
                  <c:v>7584.5219780219668</c:v>
                </c:pt>
                <c:pt idx="12">
                  <c:v>8025.6418918918916</c:v>
                </c:pt>
                <c:pt idx="13">
                  <c:v>7880.8157894736632</c:v>
                </c:pt>
                <c:pt idx="14">
                  <c:v>7209.3713235294017</c:v>
                </c:pt>
                <c:pt idx="15">
                  <c:v>7225.6097560975622</c:v>
                </c:pt>
                <c:pt idx="16">
                  <c:v>7401.9084967320259</c:v>
                </c:pt>
                <c:pt idx="17">
                  <c:v>7394.1185185185177</c:v>
                </c:pt>
                <c:pt idx="18">
                  <c:v>7092.7258064516191</c:v>
                </c:pt>
                <c:pt idx="19">
                  <c:v>7588.6524822695037</c:v>
                </c:pt>
                <c:pt idx="20">
                  <c:v>7472.3076923076915</c:v>
                </c:pt>
                <c:pt idx="21">
                  <c:v>7026.6428571428632</c:v>
                </c:pt>
                <c:pt idx="22">
                  <c:v>7243.9189189189183</c:v>
                </c:pt>
                <c:pt idx="23">
                  <c:v>6871.1595092024536</c:v>
                </c:pt>
                <c:pt idx="24">
                  <c:v>7341.7647058823604</c:v>
                </c:pt>
                <c:pt idx="25">
                  <c:v>6813.9387755102052</c:v>
                </c:pt>
                <c:pt idx="26">
                  <c:v>6811.7401574803207</c:v>
                </c:pt>
                <c:pt idx="27">
                  <c:v>7360.8000000000056</c:v>
                </c:pt>
                <c:pt idx="28">
                  <c:v>7238.7828947368425</c:v>
                </c:pt>
                <c:pt idx="29">
                  <c:v>7687.9699248120305</c:v>
                </c:pt>
                <c:pt idx="30">
                  <c:v>7177.4247787610684</c:v>
                </c:pt>
                <c:pt idx="31">
                  <c:v>7412.2105263157964</c:v>
                </c:pt>
                <c:pt idx="32">
                  <c:v>7141.4552845528515</c:v>
                </c:pt>
                <c:pt idx="33">
                  <c:v>7179.5620437956195</c:v>
                </c:pt>
                <c:pt idx="34">
                  <c:v>7251.3070175438661</c:v>
                </c:pt>
                <c:pt idx="35">
                  <c:v>7638.8345323741005</c:v>
                </c:pt>
                <c:pt idx="36">
                  <c:v>6908.8795180722891</c:v>
                </c:pt>
                <c:pt idx="37">
                  <c:v>6949.3197278911575</c:v>
                </c:pt>
                <c:pt idx="38">
                  <c:v>7283.2167832167834</c:v>
                </c:pt>
                <c:pt idx="39">
                  <c:v>7175.9689922480611</c:v>
                </c:pt>
                <c:pt idx="40">
                  <c:v>7030.1587301587297</c:v>
                </c:pt>
                <c:pt idx="41">
                  <c:v>7318.2481751824816</c:v>
                </c:pt>
                <c:pt idx="42">
                  <c:v>7577.2727272727352</c:v>
                </c:pt>
                <c:pt idx="43">
                  <c:v>7336.7704081632864</c:v>
                </c:pt>
                <c:pt idx="44">
                  <c:v>7577.8380281690152</c:v>
                </c:pt>
                <c:pt idx="45">
                  <c:v>7348.0245098039313</c:v>
                </c:pt>
                <c:pt idx="46">
                  <c:v>7579.6466666666665</c:v>
                </c:pt>
                <c:pt idx="47">
                  <c:v>7028.1456310679678</c:v>
                </c:pt>
                <c:pt idx="48">
                  <c:v>7418.1965811965874</c:v>
                </c:pt>
                <c:pt idx="49">
                  <c:v>7455.1323529411766</c:v>
                </c:pt>
                <c:pt idx="50">
                  <c:v>7486.3082706766909</c:v>
                </c:pt>
                <c:pt idx="51">
                  <c:v>7337.7260273972588</c:v>
                </c:pt>
                <c:pt idx="52">
                  <c:v>7217.7777777777865</c:v>
                </c:pt>
                <c:pt idx="53">
                  <c:v>6685.9090909090974</c:v>
                </c:pt>
                <c:pt idx="54">
                  <c:v>6803.9999999999991</c:v>
                </c:pt>
                <c:pt idx="55">
                  <c:v>8111.598214285722</c:v>
                </c:pt>
                <c:pt idx="56">
                  <c:v>7253.6640625</c:v>
                </c:pt>
                <c:pt idx="57">
                  <c:v>7005.4962406015029</c:v>
                </c:pt>
                <c:pt idx="58">
                  <c:v>7637.2881355932204</c:v>
                </c:pt>
                <c:pt idx="59">
                  <c:v>7031.4259259259325</c:v>
                </c:pt>
                <c:pt idx="60">
                  <c:v>6997.3728813559374</c:v>
                </c:pt>
                <c:pt idx="61">
                  <c:v>7244.0555555555629</c:v>
                </c:pt>
                <c:pt idx="62">
                  <c:v>7122.9508196721372</c:v>
                </c:pt>
                <c:pt idx="63">
                  <c:v>6985.4545454545514</c:v>
                </c:pt>
                <c:pt idx="64">
                  <c:v>7307.4645669291349</c:v>
                </c:pt>
                <c:pt idx="65">
                  <c:v>7058.275000000006</c:v>
                </c:pt>
                <c:pt idx="66">
                  <c:v>6386.2826086956602</c:v>
                </c:pt>
                <c:pt idx="67">
                  <c:v>6770.8333333333394</c:v>
                </c:pt>
                <c:pt idx="68">
                  <c:v>7322.2695652173979</c:v>
                </c:pt>
                <c:pt idx="69">
                  <c:v>7197.80303030303</c:v>
                </c:pt>
                <c:pt idx="70">
                  <c:v>6672.7521367521431</c:v>
                </c:pt>
                <c:pt idx="71">
                  <c:v>6875.8169934640528</c:v>
                </c:pt>
                <c:pt idx="72">
                  <c:v>7127.4247787610684</c:v>
                </c:pt>
                <c:pt idx="73">
                  <c:v>7198.1132075471769</c:v>
                </c:pt>
                <c:pt idx="74">
                  <c:v>6689.1460674157297</c:v>
                </c:pt>
                <c:pt idx="75">
                  <c:v>6651.7841409691237</c:v>
                </c:pt>
                <c:pt idx="76">
                  <c:v>6872.9639639639699</c:v>
                </c:pt>
                <c:pt idx="77">
                  <c:v>7267.889908256886</c:v>
                </c:pt>
                <c:pt idx="78">
                  <c:v>6805.62937062937</c:v>
                </c:pt>
                <c:pt idx="79">
                  <c:v>6886.6197183098593</c:v>
                </c:pt>
                <c:pt idx="80">
                  <c:v>6831.7798165137674</c:v>
                </c:pt>
                <c:pt idx="81">
                  <c:v>6559.075757575758</c:v>
                </c:pt>
                <c:pt idx="82">
                  <c:v>7265.3846153846216</c:v>
                </c:pt>
                <c:pt idx="83">
                  <c:v>6794.9800000000068</c:v>
                </c:pt>
                <c:pt idx="84">
                  <c:v>6188.5163934426282</c:v>
                </c:pt>
                <c:pt idx="85">
                  <c:v>6543.7956204379561</c:v>
                </c:pt>
                <c:pt idx="86">
                  <c:v>7048.4536082474306</c:v>
                </c:pt>
                <c:pt idx="87">
                  <c:v>6596.7282608695732</c:v>
                </c:pt>
                <c:pt idx="88">
                  <c:v>6898.3064516129034</c:v>
                </c:pt>
                <c:pt idx="89">
                  <c:v>6644.8000000000056</c:v>
                </c:pt>
                <c:pt idx="90">
                  <c:v>7232.1875000000073</c:v>
                </c:pt>
                <c:pt idx="91">
                  <c:v>6602.2758620689729</c:v>
                </c:pt>
                <c:pt idx="92">
                  <c:v>6962.9833333333336</c:v>
                </c:pt>
                <c:pt idx="93">
                  <c:v>7002.3139534883803</c:v>
                </c:pt>
                <c:pt idx="94">
                  <c:v>7281.8181818181911</c:v>
                </c:pt>
                <c:pt idx="95">
                  <c:v>6920.2812500000073</c:v>
                </c:pt>
                <c:pt idx="96">
                  <c:v>6605.1724137931096</c:v>
                </c:pt>
                <c:pt idx="97">
                  <c:v>6744.7812500000073</c:v>
                </c:pt>
                <c:pt idx="98">
                  <c:v>6478.3898305084804</c:v>
                </c:pt>
                <c:pt idx="99">
                  <c:v>6551.3428571428576</c:v>
                </c:pt>
                <c:pt idx="100">
                  <c:v>6648.6052631579014</c:v>
                </c:pt>
                <c:pt idx="101">
                  <c:v>7379.7468354430475</c:v>
                </c:pt>
                <c:pt idx="102">
                  <c:v>6380.1157024793447</c:v>
                </c:pt>
                <c:pt idx="103">
                  <c:v>6840.4526315789544</c:v>
                </c:pt>
                <c:pt idx="104">
                  <c:v>6488.4444444444516</c:v>
                </c:pt>
                <c:pt idx="105">
                  <c:v>7063.3333333333394</c:v>
                </c:pt>
                <c:pt idx="106">
                  <c:v>6676.4423076923076</c:v>
                </c:pt>
                <c:pt idx="107">
                  <c:v>7463.5164835164915</c:v>
                </c:pt>
                <c:pt idx="108">
                  <c:v>6244.1428571428651</c:v>
                </c:pt>
                <c:pt idx="109">
                  <c:v>6501.8224299065487</c:v>
                </c:pt>
                <c:pt idx="110">
                  <c:v>6925.9259259259352</c:v>
                </c:pt>
                <c:pt idx="111">
                  <c:v>6336.9178082191866</c:v>
                </c:pt>
                <c:pt idx="112">
                  <c:v>6963.6363636363731</c:v>
                </c:pt>
                <c:pt idx="113">
                  <c:v>6927.7232142857201</c:v>
                </c:pt>
                <c:pt idx="114">
                  <c:v>7063.4468085106473</c:v>
                </c:pt>
                <c:pt idx="115">
                  <c:v>7244.5652173913131</c:v>
                </c:pt>
                <c:pt idx="116">
                  <c:v>6673.9495798319394</c:v>
                </c:pt>
                <c:pt idx="117">
                  <c:v>7168.5714285714348</c:v>
                </c:pt>
                <c:pt idx="118">
                  <c:v>6992.3913043478333</c:v>
                </c:pt>
                <c:pt idx="119">
                  <c:v>6998.6310679611734</c:v>
                </c:pt>
                <c:pt idx="120">
                  <c:v>6889.9057971014499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C-43C1-B5DF-7CCB54632EC8}"/>
            </c:ext>
          </c:extLst>
        </c:ser>
        <c:ser>
          <c:idx val="1"/>
          <c:order val="1"/>
          <c:tx>
            <c:strRef>
              <c:f>'Averages Graph Data'!$AC$4</c:f>
              <c:strCache>
                <c:ptCount val="1"/>
                <c:pt idx="0">
                  <c:v>Average Mileage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Data'!$AC$5:$AC$125</c:f>
              <c:numCache>
                <c:formatCode>#,##0</c:formatCode>
                <c:ptCount val="121"/>
                <c:pt idx="6">
                  <c:v>7210.078983559154</c:v>
                </c:pt>
                <c:pt idx="7">
                  <c:v>7229.0868254597099</c:v>
                </c:pt>
                <c:pt idx="8">
                  <c:v>7253.5692692859093</c:v>
                </c:pt>
                <c:pt idx="9">
                  <c:v>7327.9050357092683</c:v>
                </c:pt>
                <c:pt idx="10">
                  <c:v>7298.6585860674631</c:v>
                </c:pt>
                <c:pt idx="11">
                  <c:v>7391.0176880044846</c:v>
                </c:pt>
                <c:pt idx="12">
                  <c:v>7505.9764964807355</c:v>
                </c:pt>
                <c:pt idx="13">
                  <c:v>7560.2084664055446</c:v>
                </c:pt>
                <c:pt idx="14">
                  <c:v>7535.6758929456946</c:v>
                </c:pt>
                <c:pt idx="15">
                  <c:v>7514.2789150973094</c:v>
                </c:pt>
                <c:pt idx="16">
                  <c:v>7496.8372717733128</c:v>
                </c:pt>
                <c:pt idx="17">
                  <c:v>7531.7125363235755</c:v>
                </c:pt>
                <c:pt idx="18">
                  <c:v>7461.4559403849544</c:v>
                </c:pt>
                <c:pt idx="19">
                  <c:v>7399.0288818674717</c:v>
                </c:pt>
                <c:pt idx="20">
                  <c:v>7340.6705822723325</c:v>
                </c:pt>
                <c:pt idx="21">
                  <c:v>7314.5665156456826</c:v>
                </c:pt>
                <c:pt idx="22">
                  <c:v>7317.1821103344482</c:v>
                </c:pt>
                <c:pt idx="23">
                  <c:v>7241.360826401652</c:v>
                </c:pt>
                <c:pt idx="24">
                  <c:v>7233.8817103107722</c:v>
                </c:pt>
                <c:pt idx="25">
                  <c:v>7194.0549916048558</c:v>
                </c:pt>
                <c:pt idx="26">
                  <c:v>7083.0675166349738</c:v>
                </c:pt>
                <c:pt idx="27">
                  <c:v>7067.1378463053043</c:v>
                </c:pt>
                <c:pt idx="28">
                  <c:v>7097.4435659615856</c:v>
                </c:pt>
                <c:pt idx="29">
                  <c:v>7160.8794239463168</c:v>
                </c:pt>
                <c:pt idx="30">
                  <c:v>7204.6316053118335</c:v>
                </c:pt>
                <c:pt idx="31">
                  <c:v>7214.6952939451803</c:v>
                </c:pt>
                <c:pt idx="32">
                  <c:v>7261.4833666655595</c:v>
                </c:pt>
                <c:pt idx="33">
                  <c:v>7314.0293504248884</c:v>
                </c:pt>
                <c:pt idx="34">
                  <c:v>7298.3874957882963</c:v>
                </c:pt>
                <c:pt idx="35">
                  <c:v>7355.5377297364766</c:v>
                </c:pt>
                <c:pt idx="36">
                  <c:v>7244.2391002022277</c:v>
                </c:pt>
                <c:pt idx="37">
                  <c:v>7211.6526643636689</c:v>
                </c:pt>
                <c:pt idx="38">
                  <c:v>7193.2249867780947</c:v>
                </c:pt>
                <c:pt idx="39">
                  <c:v>7198.1555164488391</c:v>
                </c:pt>
                <c:pt idx="40">
                  <c:v>7176.8121859292833</c:v>
                </c:pt>
                <c:pt idx="41">
                  <c:v>7186.3752084490861</c:v>
                </c:pt>
                <c:pt idx="42">
                  <c:v>7177.5806648631769</c:v>
                </c:pt>
                <c:pt idx="43">
                  <c:v>7238.7079348761763</c:v>
                </c:pt>
                <c:pt idx="44">
                  <c:v>7328.4962634872982</c:v>
                </c:pt>
                <c:pt idx="45">
                  <c:v>7337.7545101426058</c:v>
                </c:pt>
                <c:pt idx="46">
                  <c:v>7395.4227493452636</c:v>
                </c:pt>
                <c:pt idx="47">
                  <c:v>7395.1351637608686</c:v>
                </c:pt>
                <c:pt idx="48">
                  <c:v>7409.4135074771693</c:v>
                </c:pt>
                <c:pt idx="49">
                  <c:v>7391.9648825726608</c:v>
                </c:pt>
                <c:pt idx="50">
                  <c:v>7413.3274343602907</c:v>
                </c:pt>
                <c:pt idx="51">
                  <c:v>7379.0257199643247</c:v>
                </c:pt>
                <c:pt idx="52">
                  <c:v>7360.41904396059</c:v>
                </c:pt>
                <c:pt idx="53">
                  <c:v>7232.7422474237956</c:v>
                </c:pt>
                <c:pt idx="54">
                  <c:v>7200.7214429855139</c:v>
                </c:pt>
                <c:pt idx="55">
                  <c:v>7299.7788191411046</c:v>
                </c:pt>
                <c:pt idx="56">
                  <c:v>7270.9976347923657</c:v>
                </c:pt>
                <c:pt idx="57">
                  <c:v>7202.3102019244816</c:v>
                </c:pt>
                <c:pt idx="58">
                  <c:v>7245.1047888096191</c:v>
                </c:pt>
                <c:pt idx="59">
                  <c:v>7218.4830956879241</c:v>
                </c:pt>
                <c:pt idx="60">
                  <c:v>7262.9779228946163</c:v>
                </c:pt>
                <c:pt idx="61">
                  <c:v>7325.8430022596967</c:v>
                </c:pt>
                <c:pt idx="62">
                  <c:v>7184.6076601720415</c:v>
                </c:pt>
                <c:pt idx="63">
                  <c:v>7146.2920148798348</c:v>
                </c:pt>
                <c:pt idx="64">
                  <c:v>7189.4303472123529</c:v>
                </c:pt>
                <c:pt idx="65">
                  <c:v>7106.7141849847521</c:v>
                </c:pt>
                <c:pt idx="66">
                  <c:v>7014.5508539518569</c:v>
                </c:pt>
                <c:pt idx="67">
                  <c:v>6982.1880613772</c:v>
                </c:pt>
                <c:pt idx="68">
                  <c:v>6993.3614913288893</c:v>
                </c:pt>
                <c:pt idx="69">
                  <c:v>7004.054664276161</c:v>
                </c:pt>
                <c:pt idx="70">
                  <c:v>6959.3828916043867</c:v>
                </c:pt>
                <c:pt idx="71">
                  <c:v>6897.7189525379463</c:v>
                </c:pt>
                <c:pt idx="72">
                  <c:v>6907.5974923609547</c:v>
                </c:pt>
                <c:pt idx="73">
                  <c:v>7023.5732921968865</c:v>
                </c:pt>
                <c:pt idx="74">
                  <c:v>7011.9036827800855</c:v>
                </c:pt>
                <c:pt idx="75">
                  <c:v>6916.1200507446183</c:v>
                </c:pt>
                <c:pt idx="76">
                  <c:v>6869.7144698390384</c:v>
                </c:pt>
                <c:pt idx="77">
                  <c:v>6954.7341514825739</c:v>
                </c:pt>
                <c:pt idx="78">
                  <c:v>6944.7073482204751</c:v>
                </c:pt>
                <c:pt idx="79">
                  <c:v>6910.3066252988747</c:v>
                </c:pt>
                <c:pt idx="80">
                  <c:v>6857.973283722672</c:v>
                </c:pt>
                <c:pt idx="81">
                  <c:v>6839.39181088839</c:v>
                </c:pt>
                <c:pt idx="82">
                  <c:v>6927.0490215191767</c:v>
                </c:pt>
                <c:pt idx="83">
                  <c:v>6915.9084552386112</c:v>
                </c:pt>
                <c:pt idx="84">
                  <c:v>6761.7122388365733</c:v>
                </c:pt>
                <c:pt idx="85">
                  <c:v>6724.3074173806581</c:v>
                </c:pt>
                <c:pt idx="86">
                  <c:v>6747.4265445145957</c:v>
                </c:pt>
                <c:pt idx="87">
                  <c:v>6713.8477508511396</c:v>
                </c:pt>
                <c:pt idx="88">
                  <c:v>6762.3092785707313</c:v>
                </c:pt>
                <c:pt idx="89">
                  <c:v>6673.6543335157849</c:v>
                </c:pt>
                <c:pt idx="90">
                  <c:v>6736.1125478015001</c:v>
                </c:pt>
                <c:pt idx="91">
                  <c:v>6795.2210433195496</c:v>
                </c:pt>
                <c:pt idx="92">
                  <c:v>6855.1050023046037</c:v>
                </c:pt>
                <c:pt idx="93">
                  <c:v>6848.5136230533117</c:v>
                </c:pt>
                <c:pt idx="94">
                  <c:v>6946.3836117602559</c:v>
                </c:pt>
                <c:pt idx="95">
                  <c:v>6949.5228686726996</c:v>
                </c:pt>
                <c:pt idx="96">
                  <c:v>6943.8617849288576</c:v>
                </c:pt>
                <c:pt idx="97">
                  <c:v>6874.232320643142</c:v>
                </c:pt>
                <c:pt idx="98">
                  <c:v>6856.5343161345018</c:v>
                </c:pt>
                <c:pt idx="99">
                  <c:v>6797.7285338215761</c:v>
                </c:pt>
                <c:pt idx="100">
                  <c:v>6747.1987209172221</c:v>
                </c:pt>
                <c:pt idx="101">
                  <c:v>6761.1885285779153</c:v>
                </c:pt>
                <c:pt idx="102">
                  <c:v>6684.0220217892493</c:v>
                </c:pt>
                <c:pt idx="103">
                  <c:v>6717.6334814729416</c:v>
                </c:pt>
                <c:pt idx="104">
                  <c:v>6681.0139378221484</c:v>
                </c:pt>
                <c:pt idx="105">
                  <c:v>6764.5772953685564</c:v>
                </c:pt>
                <c:pt idx="106">
                  <c:v>6782.4486454470489</c:v>
                </c:pt>
                <c:pt idx="107">
                  <c:v>6898.8645340697049</c:v>
                </c:pt>
                <c:pt idx="108">
                  <c:v>6736.6353943125359</c:v>
                </c:pt>
                <c:pt idx="109">
                  <c:v>6754.0220696592796</c:v>
                </c:pt>
                <c:pt idx="110">
                  <c:v>6766.2325402802762</c:v>
                </c:pt>
                <c:pt idx="111">
                  <c:v>6744.5858779623823</c:v>
                </c:pt>
                <c:pt idx="112">
                  <c:v>6730.3434537199582</c:v>
                </c:pt>
                <c:pt idx="113">
                  <c:v>6766.2407260904456</c:v>
                </c:pt>
                <c:pt idx="114">
                  <c:v>6709.0879153753249</c:v>
                </c:pt>
                <c:pt idx="115">
                  <c:v>6852.0053954108171</c:v>
                </c:pt>
                <c:pt idx="116">
                  <c:v>6876.5949882573022</c:v>
                </c:pt>
                <c:pt idx="117">
                  <c:v>6911.2586314923738</c:v>
                </c:pt>
                <c:pt idx="118">
                  <c:v>7004.8977023678945</c:v>
                </c:pt>
                <c:pt idx="119">
                  <c:v>7009.8969458428646</c:v>
                </c:pt>
                <c:pt idx="120">
                  <c:v>7004.4944576736834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C-43C1-B5DF-7CCB54632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Data'!$AZ$4</c:f>
              <c:strCache>
                <c:ptCount val="1"/>
                <c:pt idx="0">
                  <c:v>Average Vehicle Value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Data'!$AZ$5:$AZ$125</c:f>
              <c:numCache>
                <c:formatCode>#,##0</c:formatCode>
                <c:ptCount val="121"/>
                <c:pt idx="0">
                  <c:v>5440.3333333333321</c:v>
                </c:pt>
                <c:pt idx="1">
                  <c:v>5471.8793103448279</c:v>
                </c:pt>
                <c:pt idx="2">
                  <c:v>6568.3284671532847</c:v>
                </c:pt>
                <c:pt idx="3">
                  <c:v>6065.0619469026606</c:v>
                </c:pt>
                <c:pt idx="4">
                  <c:v>4866.2396694214922</c:v>
                </c:pt>
                <c:pt idx="5">
                  <c:v>5298.9379844961231</c:v>
                </c:pt>
                <c:pt idx="6">
                  <c:v>5254.1200000000035</c:v>
                </c:pt>
                <c:pt idx="7">
                  <c:v>5393.7682119205301</c:v>
                </c:pt>
                <c:pt idx="8">
                  <c:v>5930.4145077720214</c:v>
                </c:pt>
                <c:pt idx="9">
                  <c:v>6057.7338129496402</c:v>
                </c:pt>
                <c:pt idx="10">
                  <c:v>4739.1166666666704</c:v>
                </c:pt>
                <c:pt idx="11">
                  <c:v>5579.5879120879126</c:v>
                </c:pt>
                <c:pt idx="12">
                  <c:v>5319.3243243243242</c:v>
                </c:pt>
                <c:pt idx="13">
                  <c:v>5880.2473684210527</c:v>
                </c:pt>
                <c:pt idx="14">
                  <c:v>5955.4595588235015</c:v>
                </c:pt>
                <c:pt idx="15">
                  <c:v>5162.2256097560976</c:v>
                </c:pt>
                <c:pt idx="16">
                  <c:v>5176.1241830065355</c:v>
                </c:pt>
                <c:pt idx="17">
                  <c:v>6719.6444444444433</c:v>
                </c:pt>
                <c:pt idx="18">
                  <c:v>6431.9677419354894</c:v>
                </c:pt>
                <c:pt idx="19">
                  <c:v>5031.8794326241132</c:v>
                </c:pt>
                <c:pt idx="20">
                  <c:v>4896.7538461538461</c:v>
                </c:pt>
                <c:pt idx="21">
                  <c:v>5675.5803571428623</c:v>
                </c:pt>
                <c:pt idx="22">
                  <c:v>6345.9391891891883</c:v>
                </c:pt>
                <c:pt idx="23">
                  <c:v>5641.625766871166</c:v>
                </c:pt>
                <c:pt idx="24">
                  <c:v>5004.9019607843193</c:v>
                </c:pt>
                <c:pt idx="25">
                  <c:v>5797.5510204081629</c:v>
                </c:pt>
                <c:pt idx="26">
                  <c:v>6148.1496062992182</c:v>
                </c:pt>
                <c:pt idx="27">
                  <c:v>4931.8880000000045</c:v>
                </c:pt>
                <c:pt idx="28">
                  <c:v>5618.4144736842109</c:v>
                </c:pt>
                <c:pt idx="29">
                  <c:v>6004.3984962406021</c:v>
                </c:pt>
                <c:pt idx="30">
                  <c:v>5400.6725663716861</c:v>
                </c:pt>
                <c:pt idx="31">
                  <c:v>6883.8315789473754</c:v>
                </c:pt>
                <c:pt idx="32">
                  <c:v>7276.3414634146402</c:v>
                </c:pt>
                <c:pt idx="33">
                  <c:v>5589.7080291970797</c:v>
                </c:pt>
                <c:pt idx="34">
                  <c:v>6268.5087719298299</c:v>
                </c:pt>
                <c:pt idx="35">
                  <c:v>4686.0431654676249</c:v>
                </c:pt>
                <c:pt idx="36">
                  <c:v>6734.4819277108427</c:v>
                </c:pt>
                <c:pt idx="37">
                  <c:v>6862.5442176870756</c:v>
                </c:pt>
                <c:pt idx="38">
                  <c:v>5542.1678321678319</c:v>
                </c:pt>
                <c:pt idx="39">
                  <c:v>6030.1937984496108</c:v>
                </c:pt>
                <c:pt idx="40">
                  <c:v>5802.9285714285706</c:v>
                </c:pt>
                <c:pt idx="41">
                  <c:v>6272.7956204379552</c:v>
                </c:pt>
                <c:pt idx="42">
                  <c:v>5049.6818181818235</c:v>
                </c:pt>
                <c:pt idx="43">
                  <c:v>5572.1683673469443</c:v>
                </c:pt>
                <c:pt idx="44">
                  <c:v>6779.1760563380285</c:v>
                </c:pt>
                <c:pt idx="45">
                  <c:v>5893.156862745097</c:v>
                </c:pt>
                <c:pt idx="46">
                  <c:v>4650.7666666666664</c:v>
                </c:pt>
                <c:pt idx="47">
                  <c:v>4450.9611650485476</c:v>
                </c:pt>
                <c:pt idx="48">
                  <c:v>5357.7350427350466</c:v>
                </c:pt>
                <c:pt idx="49">
                  <c:v>5642.1102941176478</c:v>
                </c:pt>
                <c:pt idx="50">
                  <c:v>6052.3909774436088</c:v>
                </c:pt>
                <c:pt idx="51">
                  <c:v>6064.8424657534242</c:v>
                </c:pt>
                <c:pt idx="52">
                  <c:v>5482.888888888896</c:v>
                </c:pt>
                <c:pt idx="53">
                  <c:v>6538.4958677686009</c:v>
                </c:pt>
                <c:pt idx="54">
                  <c:v>5022.4137931034484</c:v>
                </c:pt>
                <c:pt idx="55">
                  <c:v>5969.1071428571477</c:v>
                </c:pt>
                <c:pt idx="56">
                  <c:v>4931.5234375</c:v>
                </c:pt>
                <c:pt idx="57">
                  <c:v>6210.1729323308264</c:v>
                </c:pt>
                <c:pt idx="58">
                  <c:v>5150.07627118644</c:v>
                </c:pt>
                <c:pt idx="59">
                  <c:v>6978.8796296296359</c:v>
                </c:pt>
                <c:pt idx="60">
                  <c:v>6070.5932203389875</c:v>
                </c:pt>
                <c:pt idx="61">
                  <c:v>5578.5925925925976</c:v>
                </c:pt>
                <c:pt idx="62">
                  <c:v>6185.8606557377107</c:v>
                </c:pt>
                <c:pt idx="63">
                  <c:v>6962.3181818181884</c:v>
                </c:pt>
                <c:pt idx="64">
                  <c:v>6252.7007874015753</c:v>
                </c:pt>
                <c:pt idx="65">
                  <c:v>6088.7833333333392</c:v>
                </c:pt>
                <c:pt idx="66">
                  <c:v>5331.1847826087023</c:v>
                </c:pt>
                <c:pt idx="67">
                  <c:v>6104.6833333333379</c:v>
                </c:pt>
                <c:pt idx="68">
                  <c:v>7228.0173913043536</c:v>
                </c:pt>
                <c:pt idx="69">
                  <c:v>6779.1136363636369</c:v>
                </c:pt>
                <c:pt idx="70">
                  <c:v>7301.9401709401782</c:v>
                </c:pt>
                <c:pt idx="71">
                  <c:v>5513.8235294117649</c:v>
                </c:pt>
                <c:pt idx="72">
                  <c:v>5801.5044247787664</c:v>
                </c:pt>
                <c:pt idx="73">
                  <c:v>5678.2547169811378</c:v>
                </c:pt>
                <c:pt idx="74">
                  <c:v>6158.6067415730331</c:v>
                </c:pt>
                <c:pt idx="75">
                  <c:v>5808.8193832598863</c:v>
                </c:pt>
                <c:pt idx="76">
                  <c:v>6238.5405405405463</c:v>
                </c:pt>
                <c:pt idx="77">
                  <c:v>6735.4587155963354</c:v>
                </c:pt>
                <c:pt idx="78">
                  <c:v>6328.8321678321681</c:v>
                </c:pt>
                <c:pt idx="79">
                  <c:v>7528.2887323943651</c:v>
                </c:pt>
                <c:pt idx="80">
                  <c:v>6343.2568807339503</c:v>
                </c:pt>
                <c:pt idx="81">
                  <c:v>6861.80303030303</c:v>
                </c:pt>
                <c:pt idx="82">
                  <c:v>4960.1153846153893</c:v>
                </c:pt>
                <c:pt idx="83">
                  <c:v>6795.5700000000079</c:v>
                </c:pt>
                <c:pt idx="84">
                  <c:v>4426.1065573770529</c:v>
                </c:pt>
                <c:pt idx="85">
                  <c:v>5620.2700729927001</c:v>
                </c:pt>
                <c:pt idx="86">
                  <c:v>7719.4432989690795</c:v>
                </c:pt>
                <c:pt idx="87">
                  <c:v>5612.6304347826162</c:v>
                </c:pt>
                <c:pt idx="88">
                  <c:v>5415.8629032258059</c:v>
                </c:pt>
                <c:pt idx="89">
                  <c:v>6240.6800000000057</c:v>
                </c:pt>
                <c:pt idx="90">
                  <c:v>6754.7395833333403</c:v>
                </c:pt>
                <c:pt idx="91">
                  <c:v>7462.0114942528817</c:v>
                </c:pt>
                <c:pt idx="92">
                  <c:v>5368.9166666666661</c:v>
                </c:pt>
                <c:pt idx="93">
                  <c:v>5787.5000000000064</c:v>
                </c:pt>
                <c:pt idx="94">
                  <c:v>4979.740259740267</c:v>
                </c:pt>
                <c:pt idx="95">
                  <c:v>4774.8958333333385</c:v>
                </c:pt>
                <c:pt idx="96">
                  <c:v>5633.8189655172464</c:v>
                </c:pt>
                <c:pt idx="97">
                  <c:v>6590.1770833333403</c:v>
                </c:pt>
                <c:pt idx="98">
                  <c:v>6789.7372881355986</c:v>
                </c:pt>
                <c:pt idx="99">
                  <c:v>7799.8928571428569</c:v>
                </c:pt>
                <c:pt idx="100">
                  <c:v>4908.6929824561448</c:v>
                </c:pt>
                <c:pt idx="101">
                  <c:v>5190.2405063291208</c:v>
                </c:pt>
                <c:pt idx="102">
                  <c:v>4942.5041322314091</c:v>
                </c:pt>
                <c:pt idx="103">
                  <c:v>5353.6842105263213</c:v>
                </c:pt>
                <c:pt idx="104">
                  <c:v>5753.404040404047</c:v>
                </c:pt>
                <c:pt idx="105">
                  <c:v>4990.5833333333376</c:v>
                </c:pt>
                <c:pt idx="106">
                  <c:v>6400.9663461538357</c:v>
                </c:pt>
                <c:pt idx="107">
                  <c:v>5515.0329670329729</c:v>
                </c:pt>
                <c:pt idx="108">
                  <c:v>7192.1688311688404</c:v>
                </c:pt>
                <c:pt idx="109">
                  <c:v>6221.1588785046788</c:v>
                </c:pt>
                <c:pt idx="110">
                  <c:v>5168.2098765432174</c:v>
                </c:pt>
                <c:pt idx="111">
                  <c:v>5394.5205479452125</c:v>
                </c:pt>
                <c:pt idx="112">
                  <c:v>6669.6103896103987</c:v>
                </c:pt>
                <c:pt idx="113">
                  <c:v>6217.1875000000055</c:v>
                </c:pt>
                <c:pt idx="114">
                  <c:v>5938.7659574468162</c:v>
                </c:pt>
                <c:pt idx="115">
                  <c:v>4566.3478260869624</c:v>
                </c:pt>
                <c:pt idx="116">
                  <c:v>5008.7226890756356</c:v>
                </c:pt>
                <c:pt idx="117">
                  <c:v>6006.0476190476247</c:v>
                </c:pt>
                <c:pt idx="118">
                  <c:v>6262.2173913043553</c:v>
                </c:pt>
                <c:pt idx="119">
                  <c:v>5988.1456310679678</c:v>
                </c:pt>
                <c:pt idx="120">
                  <c:v>5650.275362318841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D-41B8-98FF-14C265827A7E}"/>
            </c:ext>
          </c:extLst>
        </c:ser>
        <c:ser>
          <c:idx val="1"/>
          <c:order val="1"/>
          <c:tx>
            <c:strRef>
              <c:f>'Averages Graph Data'!$BA$4</c:f>
              <c:strCache>
                <c:ptCount val="1"/>
                <c:pt idx="0">
                  <c:v>Average Vehicle Value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Data'!$BA$5:$BA$125</c:f>
              <c:numCache>
                <c:formatCode>#,##0</c:formatCode>
                <c:ptCount val="121"/>
                <c:pt idx="6">
                  <c:v>5566.414387378818</c:v>
                </c:pt>
                <c:pt idx="7">
                  <c:v>5559.7622271769878</c:v>
                </c:pt>
                <c:pt idx="8">
                  <c:v>5625.2672553808734</c:v>
                </c:pt>
                <c:pt idx="9">
                  <c:v>5552.3251619232105</c:v>
                </c:pt>
                <c:pt idx="10">
                  <c:v>5362.9044076037826</c:v>
                </c:pt>
                <c:pt idx="11">
                  <c:v>5464.8112994132707</c:v>
                </c:pt>
                <c:pt idx="12">
                  <c:v>5467.7236336744436</c:v>
                </c:pt>
                <c:pt idx="13">
                  <c:v>5557.1704005917354</c:v>
                </c:pt>
                <c:pt idx="14">
                  <c:v>5637.4120215778748</c:v>
                </c:pt>
                <c:pt idx="15">
                  <c:v>5527.6707504327424</c:v>
                </c:pt>
                <c:pt idx="16">
                  <c:v>5401.7265175837283</c:v>
                </c:pt>
                <c:pt idx="17">
                  <c:v>5684.6590572662672</c:v>
                </c:pt>
                <c:pt idx="18">
                  <c:v>5806.4276043873488</c:v>
                </c:pt>
                <c:pt idx="19">
                  <c:v>5765.3640484301768</c:v>
                </c:pt>
                <c:pt idx="20">
                  <c:v>5624.8649738205759</c:v>
                </c:pt>
                <c:pt idx="21">
                  <c:v>5584.8822307233404</c:v>
                </c:pt>
                <c:pt idx="22">
                  <c:v>5753.9841706423531</c:v>
                </c:pt>
                <c:pt idx="23">
                  <c:v>5820.4843969087297</c:v>
                </c:pt>
                <c:pt idx="24">
                  <c:v>5575.5211849572852</c:v>
                </c:pt>
                <c:pt idx="25">
                  <c:v>5484.8902247390943</c:v>
                </c:pt>
                <c:pt idx="26">
                  <c:v>5644.357392406966</c:v>
                </c:pt>
                <c:pt idx="27">
                  <c:v>5649.3765572421316</c:v>
                </c:pt>
                <c:pt idx="28">
                  <c:v>5641.2100024623242</c:v>
                </c:pt>
                <c:pt idx="29">
                  <c:v>5592.4184748982416</c:v>
                </c:pt>
                <c:pt idx="30">
                  <c:v>5557.9965891125994</c:v>
                </c:pt>
                <c:pt idx="31">
                  <c:v>5826.4151059930373</c:v>
                </c:pt>
                <c:pt idx="32">
                  <c:v>6037.6708835653908</c:v>
                </c:pt>
                <c:pt idx="33">
                  <c:v>5957.8935154079427</c:v>
                </c:pt>
                <c:pt idx="34">
                  <c:v>6148.8393399693459</c:v>
                </c:pt>
                <c:pt idx="35">
                  <c:v>6015.6434387955478</c:v>
                </c:pt>
                <c:pt idx="36">
                  <c:v>6119.9410718627259</c:v>
                </c:pt>
                <c:pt idx="37">
                  <c:v>6328.7798791934965</c:v>
                </c:pt>
                <c:pt idx="38">
                  <c:v>6137.1136296535615</c:v>
                </c:pt>
                <c:pt idx="39">
                  <c:v>5959.0925346585564</c:v>
                </c:pt>
                <c:pt idx="40">
                  <c:v>5989.5526121201983</c:v>
                </c:pt>
                <c:pt idx="41">
                  <c:v>5990.1650190499304</c:v>
                </c:pt>
                <c:pt idx="42">
                  <c:v>6042.1133980091026</c:v>
                </c:pt>
                <c:pt idx="43">
                  <c:v>5876.0686036714023</c:v>
                </c:pt>
                <c:pt idx="44">
                  <c:v>5864.1588663358243</c:v>
                </c:pt>
                <c:pt idx="45">
                  <c:v>5914.3001564182905</c:v>
                </c:pt>
                <c:pt idx="46">
                  <c:v>5717.2391375921561</c:v>
                </c:pt>
                <c:pt idx="47">
                  <c:v>5524.100936680722</c:v>
                </c:pt>
                <c:pt idx="48">
                  <c:v>5393.3779970088799</c:v>
                </c:pt>
                <c:pt idx="49">
                  <c:v>5478.0106364282829</c:v>
                </c:pt>
                <c:pt idx="50">
                  <c:v>5546.6138664420923</c:v>
                </c:pt>
                <c:pt idx="51">
                  <c:v>5444.5662106442915</c:v>
                </c:pt>
                <c:pt idx="52">
                  <c:v>5385.9565000934044</c:v>
                </c:pt>
                <c:pt idx="53">
                  <c:v>5655.6321002508248</c:v>
                </c:pt>
                <c:pt idx="54">
                  <c:v>5737.2681899729523</c:v>
                </c:pt>
                <c:pt idx="55">
                  <c:v>5824.6070614189675</c:v>
                </c:pt>
                <c:pt idx="56">
                  <c:v>5723.0946533307315</c:v>
                </c:pt>
                <c:pt idx="57">
                  <c:v>5745.6349326003347</c:v>
                </c:pt>
                <c:pt idx="58">
                  <c:v>5614.9540476621933</c:v>
                </c:pt>
                <c:pt idx="59">
                  <c:v>5828.6670106251568</c:v>
                </c:pt>
                <c:pt idx="60">
                  <c:v>5761.8237752780697</c:v>
                </c:pt>
                <c:pt idx="61">
                  <c:v>5841.2778894908051</c:v>
                </c:pt>
                <c:pt idx="62">
                  <c:v>5872.2426770451711</c:v>
                </c:pt>
                <c:pt idx="63">
                  <c:v>6162.3562119477701</c:v>
                </c:pt>
                <c:pt idx="64">
                  <c:v>6168.4316198150191</c:v>
                </c:pt>
                <c:pt idx="65">
                  <c:v>6302.5326286931477</c:v>
                </c:pt>
                <c:pt idx="66">
                  <c:v>6067.1476505472992</c:v>
                </c:pt>
                <c:pt idx="67">
                  <c:v>6072.0176666893512</c:v>
                </c:pt>
                <c:pt idx="68">
                  <c:v>6307.64978079103</c:v>
                </c:pt>
                <c:pt idx="69">
                  <c:v>6392.4002065947343</c:v>
                </c:pt>
                <c:pt idx="70">
                  <c:v>6440.9176336121609</c:v>
                </c:pt>
                <c:pt idx="71">
                  <c:v>6335.3637396136155</c:v>
                </c:pt>
                <c:pt idx="72">
                  <c:v>6294.3238955343913</c:v>
                </c:pt>
                <c:pt idx="73">
                  <c:v>6343.905314730453</c:v>
                </c:pt>
                <c:pt idx="74">
                  <c:v>6351.608658764696</c:v>
                </c:pt>
                <c:pt idx="75">
                  <c:v>6148.8660861869148</c:v>
                </c:pt>
                <c:pt idx="76">
                  <c:v>6071.6413582121877</c:v>
                </c:pt>
                <c:pt idx="77">
                  <c:v>5990.7154360202103</c:v>
                </c:pt>
                <c:pt idx="78">
                  <c:v>6107.1452415088397</c:v>
                </c:pt>
                <c:pt idx="79">
                  <c:v>6353.8287140253533</c:v>
                </c:pt>
                <c:pt idx="80">
                  <c:v>6448.8290231328983</c:v>
                </c:pt>
                <c:pt idx="81">
                  <c:v>6549.2856358086119</c:v>
                </c:pt>
                <c:pt idx="82">
                  <c:v>6428.0422074308271</c:v>
                </c:pt>
                <c:pt idx="83">
                  <c:v>6507.6178444964635</c:v>
                </c:pt>
                <c:pt idx="84">
                  <c:v>6177.7103933222807</c:v>
                </c:pt>
                <c:pt idx="85">
                  <c:v>6076.4872369166424</c:v>
                </c:pt>
                <c:pt idx="86">
                  <c:v>6103.795032141601</c:v>
                </c:pt>
                <c:pt idx="87">
                  <c:v>5999.4198255771244</c:v>
                </c:pt>
                <c:pt idx="88">
                  <c:v>5792.8569502803794</c:v>
                </c:pt>
                <c:pt idx="89">
                  <c:v>5975.7947524781821</c:v>
                </c:pt>
                <c:pt idx="90">
                  <c:v>5969.961835811514</c:v>
                </c:pt>
                <c:pt idx="91">
                  <c:v>6403.6625410794904</c:v>
                </c:pt>
                <c:pt idx="92">
                  <c:v>6367.7549116043429</c:v>
                </c:pt>
                <c:pt idx="93">
                  <c:v>6091.7630117516173</c:v>
                </c:pt>
                <c:pt idx="94">
                  <c:v>6001.3501296027107</c:v>
                </c:pt>
                <c:pt idx="95">
                  <c:v>5909.7834053323586</c:v>
                </c:pt>
                <c:pt idx="96">
                  <c:v>5823.0889718348208</c:v>
                </c:pt>
                <c:pt idx="97">
                  <c:v>5799.5800432633923</c:v>
                </c:pt>
                <c:pt idx="98">
                  <c:v>5703.5408709609237</c:v>
                </c:pt>
                <c:pt idx="99">
                  <c:v>6050.8231838860938</c:v>
                </c:pt>
                <c:pt idx="100">
                  <c:v>5925.2793242369708</c:v>
                </c:pt>
                <c:pt idx="101">
                  <c:v>5955.3507880353782</c:v>
                </c:pt>
                <c:pt idx="102">
                  <c:v>5979.2948307351026</c:v>
                </c:pt>
                <c:pt idx="103">
                  <c:v>5939.275580022113</c:v>
                </c:pt>
                <c:pt idx="104">
                  <c:v>5819.7365738893577</c:v>
                </c:pt>
                <c:pt idx="105">
                  <c:v>5562.7145803461763</c:v>
                </c:pt>
                <c:pt idx="106">
                  <c:v>5362.8679359191738</c:v>
                </c:pt>
                <c:pt idx="107">
                  <c:v>5449.4879337158636</c:v>
                </c:pt>
                <c:pt idx="108">
                  <c:v>5735.4776944072519</c:v>
                </c:pt>
                <c:pt idx="109">
                  <c:v>5918.1426581605765</c:v>
                </c:pt>
                <c:pt idx="110">
                  <c:v>5891.6463247344191</c:v>
                </c:pt>
                <c:pt idx="111">
                  <c:v>5840.3772543831565</c:v>
                </c:pt>
                <c:pt idx="112">
                  <c:v>6080.2382624227366</c:v>
                </c:pt>
                <c:pt idx="113">
                  <c:v>6053.9841415436176</c:v>
                </c:pt>
                <c:pt idx="114">
                  <c:v>6114.5174258884526</c:v>
                </c:pt>
                <c:pt idx="115">
                  <c:v>5739.4001394481847</c:v>
                </c:pt>
                <c:pt idx="116">
                  <c:v>5566.1949695297499</c:v>
                </c:pt>
                <c:pt idx="117">
                  <c:v>5685.8860756018084</c:v>
                </c:pt>
                <c:pt idx="118">
                  <c:v>5809.8427675102575</c:v>
                </c:pt>
                <c:pt idx="119">
                  <c:v>5712.4906591470517</c:v>
                </c:pt>
                <c:pt idx="120">
                  <c:v>5631.5032109068861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D-41B8-98FF-14C265827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3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Data'!$BH$4</c:f>
              <c:strCache>
                <c:ptCount val="1"/>
                <c:pt idx="0">
                  <c:v>Average Proportion Over £25k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Data'!$BH$5:$BH$125</c:f>
              <c:numCache>
                <c:formatCode>0.0%</c:formatCode>
                <c:ptCount val="121"/>
                <c:pt idx="0">
                  <c:v>2.9629629629629627E-2</c:v>
                </c:pt>
                <c:pt idx="1">
                  <c:v>1.7241379310344827E-2</c:v>
                </c:pt>
                <c:pt idx="2">
                  <c:v>3.6496350364963501E-2</c:v>
                </c:pt>
                <c:pt idx="3">
                  <c:v>2.6548672566371705E-2</c:v>
                </c:pt>
                <c:pt idx="4">
                  <c:v>2.4793388429752088E-2</c:v>
                </c:pt>
                <c:pt idx="5">
                  <c:v>3.1007751937984489E-2</c:v>
                </c:pt>
                <c:pt idx="6">
                  <c:v>8.0000000000000054E-3</c:v>
                </c:pt>
                <c:pt idx="7">
                  <c:v>1.324503311258278E-2</c:v>
                </c:pt>
                <c:pt idx="8">
                  <c:v>2.072538860103627E-2</c:v>
                </c:pt>
                <c:pt idx="9">
                  <c:v>3.5971223021582732E-2</c:v>
                </c:pt>
                <c:pt idx="10">
                  <c:v>8.3333333333333402E-3</c:v>
                </c:pt>
                <c:pt idx="11">
                  <c:v>2.7472527472527469E-2</c:v>
                </c:pt>
                <c:pt idx="12">
                  <c:v>2.0270270270270268E-2</c:v>
                </c:pt>
                <c:pt idx="13">
                  <c:v>5.263157894736842E-3</c:v>
                </c:pt>
                <c:pt idx="14">
                  <c:v>1.1029411764705845E-2</c:v>
                </c:pt>
                <c:pt idx="15">
                  <c:v>1.2195121951219513E-2</c:v>
                </c:pt>
                <c:pt idx="16">
                  <c:v>1.30718954248366E-2</c:v>
                </c:pt>
                <c:pt idx="17">
                  <c:v>3.7037037037037028E-2</c:v>
                </c:pt>
                <c:pt idx="18">
                  <c:v>3.2258064516129059E-2</c:v>
                </c:pt>
                <c:pt idx="19">
                  <c:v>1.4184397163120567E-2</c:v>
                </c:pt>
                <c:pt idx="20">
                  <c:v>1.5384615384615384E-2</c:v>
                </c:pt>
                <c:pt idx="21">
                  <c:v>1.785714285714287E-2</c:v>
                </c:pt>
                <c:pt idx="22">
                  <c:v>4.0540540540540536E-2</c:v>
                </c:pt>
                <c:pt idx="23">
                  <c:v>1.2269938650306749E-2</c:v>
                </c:pt>
                <c:pt idx="24">
                  <c:v>0</c:v>
                </c:pt>
                <c:pt idx="25">
                  <c:v>1.3605442176870748E-2</c:v>
                </c:pt>
                <c:pt idx="26">
                  <c:v>2.3622047244094509E-2</c:v>
                </c:pt>
                <c:pt idx="27">
                  <c:v>8.0000000000000054E-3</c:v>
                </c:pt>
                <c:pt idx="28">
                  <c:v>1.9736842105263157E-2</c:v>
                </c:pt>
                <c:pt idx="29">
                  <c:v>2.2556390977443611E-2</c:v>
                </c:pt>
                <c:pt idx="30">
                  <c:v>1.7699115044247801E-2</c:v>
                </c:pt>
                <c:pt idx="31">
                  <c:v>5.2631578947368474E-2</c:v>
                </c:pt>
                <c:pt idx="32">
                  <c:v>4.8780487804878085E-2</c:v>
                </c:pt>
                <c:pt idx="33">
                  <c:v>2.18978102189781E-2</c:v>
                </c:pt>
                <c:pt idx="34">
                  <c:v>3.508771929824564E-2</c:v>
                </c:pt>
                <c:pt idx="35">
                  <c:v>7.1942446043165463E-3</c:v>
                </c:pt>
                <c:pt idx="36">
                  <c:v>5.4216867469879519E-2</c:v>
                </c:pt>
                <c:pt idx="37">
                  <c:v>4.7619047619047623E-2</c:v>
                </c:pt>
                <c:pt idx="38">
                  <c:v>6.993006993006993E-3</c:v>
                </c:pt>
                <c:pt idx="39">
                  <c:v>3.8759689922480613E-2</c:v>
                </c:pt>
                <c:pt idx="40">
                  <c:v>3.9682539682539673E-2</c:v>
                </c:pt>
                <c:pt idx="41">
                  <c:v>2.9197080291970798E-2</c:v>
                </c:pt>
                <c:pt idx="42">
                  <c:v>9.0909090909090991E-3</c:v>
                </c:pt>
                <c:pt idx="43">
                  <c:v>3.0612244897959183E-2</c:v>
                </c:pt>
                <c:pt idx="44">
                  <c:v>4.225352112676057E-2</c:v>
                </c:pt>
                <c:pt idx="45">
                  <c:v>3.9215686274509803E-2</c:v>
                </c:pt>
                <c:pt idx="46">
                  <c:v>6.6666666666666662E-3</c:v>
                </c:pt>
                <c:pt idx="47">
                  <c:v>0</c:v>
                </c:pt>
                <c:pt idx="48">
                  <c:v>2.5641025641025661E-2</c:v>
                </c:pt>
                <c:pt idx="49">
                  <c:v>2.2058823529411766E-2</c:v>
                </c:pt>
                <c:pt idx="50">
                  <c:v>3.0075187969924807E-2</c:v>
                </c:pt>
                <c:pt idx="51">
                  <c:v>3.4246575342465752E-2</c:v>
                </c:pt>
                <c:pt idx="52">
                  <c:v>2.2222222222222247E-2</c:v>
                </c:pt>
                <c:pt idx="53">
                  <c:v>4.1322314049586806E-2</c:v>
                </c:pt>
                <c:pt idx="54">
                  <c:v>6.8965517241379309E-3</c:v>
                </c:pt>
                <c:pt idx="55">
                  <c:v>2.6785714285714309E-2</c:v>
                </c:pt>
                <c:pt idx="56">
                  <c:v>1.5624999999999998E-2</c:v>
                </c:pt>
                <c:pt idx="57">
                  <c:v>5.2631578947368418E-2</c:v>
                </c:pt>
                <c:pt idx="58">
                  <c:v>8.4745762711864389E-3</c:v>
                </c:pt>
                <c:pt idx="59">
                  <c:v>4.6296296296296328E-2</c:v>
                </c:pt>
                <c:pt idx="60">
                  <c:v>2.5423728813559341E-2</c:v>
                </c:pt>
                <c:pt idx="61">
                  <c:v>2.7777777777777804E-2</c:v>
                </c:pt>
                <c:pt idx="62">
                  <c:v>3.2786885245901669E-2</c:v>
                </c:pt>
                <c:pt idx="63">
                  <c:v>3.6363636363636397E-2</c:v>
                </c:pt>
                <c:pt idx="64">
                  <c:v>3.1496062992125984E-2</c:v>
                </c:pt>
                <c:pt idx="65">
                  <c:v>1.666666666666668E-2</c:v>
                </c:pt>
                <c:pt idx="66">
                  <c:v>1.0869565217391316E-2</c:v>
                </c:pt>
                <c:pt idx="67">
                  <c:v>1.666666666666668E-2</c:v>
                </c:pt>
                <c:pt idx="68">
                  <c:v>3.4782608695652202E-2</c:v>
                </c:pt>
                <c:pt idx="69">
                  <c:v>3.03030303030303E-2</c:v>
                </c:pt>
                <c:pt idx="70">
                  <c:v>4.2735042735042771E-2</c:v>
                </c:pt>
                <c:pt idx="71">
                  <c:v>3.2679738562091505E-2</c:v>
                </c:pt>
                <c:pt idx="72">
                  <c:v>2.6548672566371705E-2</c:v>
                </c:pt>
                <c:pt idx="73">
                  <c:v>1.8867924528301903E-2</c:v>
                </c:pt>
                <c:pt idx="74">
                  <c:v>3.3707865168539325E-2</c:v>
                </c:pt>
                <c:pt idx="75">
                  <c:v>4.4052863436123149E-2</c:v>
                </c:pt>
                <c:pt idx="76">
                  <c:v>2.7027027027027049E-2</c:v>
                </c:pt>
                <c:pt idx="77">
                  <c:v>1.8348623853211024E-2</c:v>
                </c:pt>
                <c:pt idx="78">
                  <c:v>4.8951048951048952E-2</c:v>
                </c:pt>
                <c:pt idx="79">
                  <c:v>6.3380281690140844E-2</c:v>
                </c:pt>
                <c:pt idx="80">
                  <c:v>3.6697247706422048E-2</c:v>
                </c:pt>
                <c:pt idx="81">
                  <c:v>5.3030303030303032E-2</c:v>
                </c:pt>
                <c:pt idx="82">
                  <c:v>7.6923076923076988E-3</c:v>
                </c:pt>
                <c:pt idx="83">
                  <c:v>3.000000000000003E-2</c:v>
                </c:pt>
                <c:pt idx="84">
                  <c:v>0</c:v>
                </c:pt>
                <c:pt idx="85">
                  <c:v>3.6496350364963501E-2</c:v>
                </c:pt>
                <c:pt idx="86">
                  <c:v>8.2474226804123793E-2</c:v>
                </c:pt>
                <c:pt idx="87">
                  <c:v>4.3478260869565265E-2</c:v>
                </c:pt>
                <c:pt idx="88">
                  <c:v>1.6129032258064516E-2</c:v>
                </c:pt>
                <c:pt idx="89">
                  <c:v>4.0000000000000029E-2</c:v>
                </c:pt>
                <c:pt idx="90">
                  <c:v>4.1666666666666706E-2</c:v>
                </c:pt>
                <c:pt idx="91">
                  <c:v>6.8965517241379393E-2</c:v>
                </c:pt>
                <c:pt idx="92">
                  <c:v>2.4999999999999998E-2</c:v>
                </c:pt>
                <c:pt idx="93">
                  <c:v>2.32558139534884E-2</c:v>
                </c:pt>
                <c:pt idx="94">
                  <c:v>1.2987012987013003E-2</c:v>
                </c:pt>
                <c:pt idx="95">
                  <c:v>3.1250000000000035E-2</c:v>
                </c:pt>
                <c:pt idx="96">
                  <c:v>1.7241379310344841E-2</c:v>
                </c:pt>
                <c:pt idx="97">
                  <c:v>4.1666666666666706E-2</c:v>
                </c:pt>
                <c:pt idx="98">
                  <c:v>5.9322033898305135E-2</c:v>
                </c:pt>
                <c:pt idx="99">
                  <c:v>6.4285714285714279E-2</c:v>
                </c:pt>
                <c:pt idx="100">
                  <c:v>1.7543859649122823E-2</c:v>
                </c:pt>
                <c:pt idx="101">
                  <c:v>2.5316455696202562E-2</c:v>
                </c:pt>
                <c:pt idx="102">
                  <c:v>1.6528925619834722E-2</c:v>
                </c:pt>
                <c:pt idx="103">
                  <c:v>3.1578947368421088E-2</c:v>
                </c:pt>
                <c:pt idx="104">
                  <c:v>3.0303030303030335E-2</c:v>
                </c:pt>
                <c:pt idx="105">
                  <c:v>8.3333333333333402E-3</c:v>
                </c:pt>
                <c:pt idx="106">
                  <c:v>5.2884615384615384E-2</c:v>
                </c:pt>
                <c:pt idx="107">
                  <c:v>3.2967032967033003E-2</c:v>
                </c:pt>
                <c:pt idx="108">
                  <c:v>5.1948051948052014E-2</c:v>
                </c:pt>
                <c:pt idx="109">
                  <c:v>3.738317757009349E-2</c:v>
                </c:pt>
                <c:pt idx="110">
                  <c:v>1.2345679012345694E-2</c:v>
                </c:pt>
                <c:pt idx="111">
                  <c:v>4.1095890410958957E-2</c:v>
                </c:pt>
                <c:pt idx="112">
                  <c:v>3.8961038961039009E-2</c:v>
                </c:pt>
                <c:pt idx="113">
                  <c:v>4.4642857142857179E-2</c:v>
                </c:pt>
                <c:pt idx="114">
                  <c:v>4.255319148936175E-2</c:v>
                </c:pt>
                <c:pt idx="115">
                  <c:v>0</c:v>
                </c:pt>
                <c:pt idx="116">
                  <c:v>1.6806722689075643E-2</c:v>
                </c:pt>
                <c:pt idx="117">
                  <c:v>4.7619047619047658E-2</c:v>
                </c:pt>
                <c:pt idx="118">
                  <c:v>5.4347826086956576E-2</c:v>
                </c:pt>
                <c:pt idx="119">
                  <c:v>2.9126213592233042E-2</c:v>
                </c:pt>
                <c:pt idx="120">
                  <c:v>2.8985507246376812E-2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C-44C2-98E3-601BEF83F3E2}"/>
            </c:ext>
          </c:extLst>
        </c:ser>
        <c:ser>
          <c:idx val="1"/>
          <c:order val="1"/>
          <c:tx>
            <c:strRef>
              <c:f>'Averages Graph Data'!$BI$4</c:f>
              <c:strCache>
                <c:ptCount val="1"/>
                <c:pt idx="0">
                  <c:v>Average Proportion Over £25k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Data'!$BI$5:$BI$125</c:f>
              <c:numCache>
                <c:formatCode>0.0%</c:formatCode>
                <c:ptCount val="121"/>
                <c:pt idx="6">
                  <c:v>2.4816738891292323E-2</c:v>
                </c:pt>
                <c:pt idx="7">
                  <c:v>2.2476082245999913E-2</c:v>
                </c:pt>
                <c:pt idx="8">
                  <c:v>2.2973797858955834E-2</c:v>
                </c:pt>
                <c:pt idx="9">
                  <c:v>2.2898779667044296E-2</c:v>
                </c:pt>
                <c:pt idx="10">
                  <c:v>2.0296588348038814E-2</c:v>
                </c:pt>
                <c:pt idx="11">
                  <c:v>2.0679322497006724E-2</c:v>
                </c:pt>
                <c:pt idx="12">
                  <c:v>1.9145396544476122E-2</c:v>
                </c:pt>
                <c:pt idx="13">
                  <c:v>1.8754419100867097E-2</c:v>
                </c:pt>
                <c:pt idx="14">
                  <c:v>1.8437901765456115E-2</c:v>
                </c:pt>
                <c:pt idx="15">
                  <c:v>1.7219292244053715E-2</c:v>
                </c:pt>
                <c:pt idx="16">
                  <c:v>1.3947959730232839E-2</c:v>
                </c:pt>
                <c:pt idx="17">
                  <c:v>1.8048488830761936E-2</c:v>
                </c:pt>
                <c:pt idx="18">
                  <c:v>1.873213697984788E-2</c:v>
                </c:pt>
                <c:pt idx="19">
                  <c:v>1.7862726535969351E-2</c:v>
                </c:pt>
                <c:pt idx="20">
                  <c:v>1.9308649034523426E-2</c:v>
                </c:pt>
                <c:pt idx="21">
                  <c:v>2.028403919058586E-2</c:v>
                </c:pt>
                <c:pt idx="22">
                  <c:v>2.4333384703346009E-2</c:v>
                </c:pt>
                <c:pt idx="23">
                  <c:v>2.4218819449841746E-2</c:v>
                </c:pt>
                <c:pt idx="24">
                  <c:v>1.8927814158836456E-2</c:v>
                </c:pt>
                <c:pt idx="25">
                  <c:v>1.6263153824656696E-2</c:v>
                </c:pt>
                <c:pt idx="26">
                  <c:v>1.7611389550510115E-2</c:v>
                </c:pt>
                <c:pt idx="27">
                  <c:v>1.6556444495565061E-2</c:v>
                </c:pt>
                <c:pt idx="28">
                  <c:v>1.6824972959582244E-2</c:v>
                </c:pt>
                <c:pt idx="29">
                  <c:v>1.4255808736282682E-2</c:v>
                </c:pt>
                <c:pt idx="30">
                  <c:v>1.5031405363988547E-2</c:v>
                </c:pt>
                <c:pt idx="31">
                  <c:v>2.2550202356469758E-2</c:v>
                </c:pt>
                <c:pt idx="32">
                  <c:v>2.7575208874756525E-2</c:v>
                </c:pt>
                <c:pt idx="33">
                  <c:v>2.7328889299739891E-2</c:v>
                </c:pt>
                <c:pt idx="34">
                  <c:v>3.1198563485203553E-2</c:v>
                </c:pt>
                <c:pt idx="35">
                  <c:v>2.9406763842211182E-2</c:v>
                </c:pt>
                <c:pt idx="36">
                  <c:v>3.3929689055416309E-2</c:v>
                </c:pt>
                <c:pt idx="37">
                  <c:v>3.820396513753057E-2</c:v>
                </c:pt>
                <c:pt idx="38">
                  <c:v>3.168416914405036E-2</c:v>
                </c:pt>
                <c:pt idx="39">
                  <c:v>3.0252626589422148E-2</c:v>
                </c:pt>
                <c:pt idx="40">
                  <c:v>3.2793302227073801E-2</c:v>
                </c:pt>
                <c:pt idx="41">
                  <c:v>3.1951782369034537E-2</c:v>
                </c:pt>
                <c:pt idx="42">
                  <c:v>3.2222734438547763E-2</c:v>
                </c:pt>
                <c:pt idx="43">
                  <c:v>2.8850645499702E-2</c:v>
                </c:pt>
                <c:pt idx="44">
                  <c:v>2.8084141715089557E-2</c:v>
                </c:pt>
                <c:pt idx="45">
                  <c:v>3.2687381612447101E-2</c:v>
                </c:pt>
                <c:pt idx="46">
                  <c:v>2.8102664004473681E-2</c:v>
                </c:pt>
                <c:pt idx="47">
                  <c:v>2.2433729764110871E-2</c:v>
                </c:pt>
                <c:pt idx="48">
                  <c:v>2.1925721956832993E-2</c:v>
                </c:pt>
                <c:pt idx="49">
                  <c:v>2.3778281162333378E-2</c:v>
                </c:pt>
                <c:pt idx="50">
                  <c:v>2.3701558744042752E-2</c:v>
                </c:pt>
                <c:pt idx="51">
                  <c:v>2.2557709346286352E-2</c:v>
                </c:pt>
                <c:pt idx="52">
                  <c:v>2.0130071624530985E-2</c:v>
                </c:pt>
                <c:pt idx="53">
                  <c:v>2.5080878393519579E-2</c:v>
                </c:pt>
                <c:pt idx="54">
                  <c:v>2.6066100068396429E-2</c:v>
                </c:pt>
                <c:pt idx="55">
                  <c:v>2.6229627017637664E-2</c:v>
                </c:pt>
                <c:pt idx="56">
                  <c:v>2.5310509370578833E-2</c:v>
                </c:pt>
                <c:pt idx="57">
                  <c:v>2.8532850938785069E-2</c:v>
                </c:pt>
                <c:pt idx="58">
                  <c:v>2.4851136785745166E-2</c:v>
                </c:pt>
                <c:pt idx="59">
                  <c:v>2.8290290224898606E-2</c:v>
                </c:pt>
                <c:pt idx="60">
                  <c:v>2.6019063762608968E-2</c:v>
                </c:pt>
                <c:pt idx="61">
                  <c:v>2.9002096055986089E-2</c:v>
                </c:pt>
                <c:pt idx="62">
                  <c:v>2.9859406193155715E-2</c:v>
                </c:pt>
                <c:pt idx="63">
                  <c:v>3.2822068530818059E-2</c:v>
                </c:pt>
                <c:pt idx="64">
                  <c:v>2.9802709108640569E-2</c:v>
                </c:pt>
                <c:pt idx="65">
                  <c:v>3.0973007736566315E-2</c:v>
                </c:pt>
                <c:pt idx="66">
                  <c:v>2.5912046153865602E-2</c:v>
                </c:pt>
                <c:pt idx="67">
                  <c:v>2.4661037275738078E-2</c:v>
                </c:pt>
                <c:pt idx="68">
                  <c:v>2.566172740686299E-2</c:v>
                </c:pt>
                <c:pt idx="69">
                  <c:v>2.5306890986452796E-2</c:v>
                </c:pt>
                <c:pt idx="70">
                  <c:v>2.6217091896653704E-2</c:v>
                </c:pt>
                <c:pt idx="71">
                  <c:v>2.6386188406648779E-2</c:v>
                </c:pt>
                <c:pt idx="72">
                  <c:v>2.7797903535178064E-2</c:v>
                </c:pt>
                <c:pt idx="73">
                  <c:v>2.8940526293879582E-2</c:v>
                </c:pt>
                <c:pt idx="74">
                  <c:v>3.1374983222718526E-2</c:v>
                </c:pt>
                <c:pt idx="75">
                  <c:v>3.2699305328500093E-2</c:v>
                </c:pt>
                <c:pt idx="76">
                  <c:v>3.2231304860499625E-2</c:v>
                </c:pt>
                <c:pt idx="77">
                  <c:v>2.8747530734523668E-2</c:v>
                </c:pt>
                <c:pt idx="78">
                  <c:v>3.107200364723187E-2</c:v>
                </c:pt>
                <c:pt idx="79">
                  <c:v>3.6333662093484605E-2</c:v>
                </c:pt>
                <c:pt idx="80">
                  <c:v>3.8880708261787481E-2</c:v>
                </c:pt>
                <c:pt idx="81">
                  <c:v>4.1641056527753725E-2</c:v>
                </c:pt>
                <c:pt idx="82">
                  <c:v>3.6446691421494377E-2</c:v>
                </c:pt>
                <c:pt idx="83">
                  <c:v>3.6871401846204806E-2</c:v>
                </c:pt>
                <c:pt idx="84">
                  <c:v>3.4250169867174655E-2</c:v>
                </c:pt>
                <c:pt idx="85">
                  <c:v>3.2470927212019593E-2</c:v>
                </c:pt>
                <c:pt idx="86">
                  <c:v>3.5198633656874305E-2</c:v>
                </c:pt>
                <c:pt idx="87">
                  <c:v>3.6167349823037612E-2</c:v>
                </c:pt>
                <c:pt idx="88">
                  <c:v>3.0895739712717831E-2</c:v>
                </c:pt>
                <c:pt idx="89">
                  <c:v>3.5511124328102446E-2</c:v>
                </c:pt>
                <c:pt idx="90">
                  <c:v>3.717779099476911E-2</c:v>
                </c:pt>
                <c:pt idx="91">
                  <c:v>4.7030007743537598E-2</c:v>
                </c:pt>
                <c:pt idx="92">
                  <c:v>4.5387671977114241E-2</c:v>
                </c:pt>
                <c:pt idx="93">
                  <c:v>3.6927898712737758E-2</c:v>
                </c:pt>
                <c:pt idx="94">
                  <c:v>3.2572006158087433E-2</c:v>
                </c:pt>
                <c:pt idx="95">
                  <c:v>3.473214440693536E-2</c:v>
                </c:pt>
                <c:pt idx="96">
                  <c:v>3.1480912879841769E-2</c:v>
                </c:pt>
                <c:pt idx="97">
                  <c:v>3.1480912879841769E-2</c:v>
                </c:pt>
                <c:pt idx="98">
                  <c:v>3.0103272402259733E-2</c:v>
                </c:pt>
                <c:pt idx="99">
                  <c:v>3.5715517300218914E-2</c:v>
                </c:pt>
                <c:pt idx="100">
                  <c:v>3.4899523828166697E-2</c:v>
                </c:pt>
                <c:pt idx="101">
                  <c:v>3.6660872786622341E-2</c:v>
                </c:pt>
                <c:pt idx="102">
                  <c:v>3.4557862160884439E-2</c:v>
                </c:pt>
                <c:pt idx="103">
                  <c:v>3.660608616918104E-2</c:v>
                </c:pt>
                <c:pt idx="104">
                  <c:v>3.4982709545804416E-2</c:v>
                </c:pt>
                <c:pt idx="105">
                  <c:v>2.7698609465094164E-2</c:v>
                </c:pt>
                <c:pt idx="106">
                  <c:v>2.6069881050651465E-2</c:v>
                </c:pt>
                <c:pt idx="107">
                  <c:v>2.8273191524638634E-2</c:v>
                </c:pt>
                <c:pt idx="108">
                  <c:v>3.2077705274902842E-2</c:v>
                </c:pt>
                <c:pt idx="109">
                  <c:v>3.5056884124939812E-2</c:v>
                </c:pt>
                <c:pt idx="110">
                  <c:v>3.2309274359786179E-2</c:v>
                </c:pt>
                <c:pt idx="111">
                  <c:v>3.3851111518061701E-2</c:v>
                </c:pt>
                <c:pt idx="112">
                  <c:v>3.8226498036305366E-2</c:v>
                </c:pt>
                <c:pt idx="113">
                  <c:v>3.7049104001768481E-2</c:v>
                </c:pt>
                <c:pt idx="114">
                  <c:v>3.8418555219244019E-2</c:v>
                </c:pt>
                <c:pt idx="115">
                  <c:v>3.0997404940950872E-2</c:v>
                </c:pt>
                <c:pt idx="116">
                  <c:v>2.8057911386519748E-2</c:v>
                </c:pt>
                <c:pt idx="117">
                  <c:v>3.3096964044620029E-2</c:v>
                </c:pt>
                <c:pt idx="118">
                  <c:v>3.499009771261969E-2</c:v>
                </c:pt>
                <c:pt idx="119">
                  <c:v>3.3585122659933117E-2</c:v>
                </c:pt>
                <c:pt idx="120">
                  <c:v>3.1348358389007354E-2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C-44C2-98E3-601BEF83F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Data'!$AJ$4</c:f>
              <c:strCache>
                <c:ptCount val="1"/>
                <c:pt idx="0">
                  <c:v>Average NCD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Data'!$AJ$5:$AJ$125</c:f>
              <c:numCache>
                <c:formatCode>#,##0.0</c:formatCode>
                <c:ptCount val="121"/>
                <c:pt idx="0">
                  <c:v>3.6518518518518515</c:v>
                </c:pt>
                <c:pt idx="1">
                  <c:v>4.195402298850575</c:v>
                </c:pt>
                <c:pt idx="2">
                  <c:v>4.2335766423357661</c:v>
                </c:pt>
                <c:pt idx="3">
                  <c:v>4.9646017699115088</c:v>
                </c:pt>
                <c:pt idx="4">
                  <c:v>4.504132231404963</c:v>
                </c:pt>
                <c:pt idx="5">
                  <c:v>5.2480620155038755</c:v>
                </c:pt>
                <c:pt idx="6">
                  <c:v>4.496000000000004</c:v>
                </c:pt>
                <c:pt idx="7">
                  <c:v>4.4569536423841063</c:v>
                </c:pt>
                <c:pt idx="8">
                  <c:v>4.5233160621761659</c:v>
                </c:pt>
                <c:pt idx="9">
                  <c:v>4.230215827338129</c:v>
                </c:pt>
                <c:pt idx="10">
                  <c:v>4.2000000000000037</c:v>
                </c:pt>
                <c:pt idx="11">
                  <c:v>4.115384615384615</c:v>
                </c:pt>
                <c:pt idx="12">
                  <c:v>4.2027027027027026</c:v>
                </c:pt>
                <c:pt idx="13">
                  <c:v>4.0157894736842099</c:v>
                </c:pt>
                <c:pt idx="14">
                  <c:v>4.5257352941176325</c:v>
                </c:pt>
                <c:pt idx="15">
                  <c:v>5.3231707317073171</c:v>
                </c:pt>
                <c:pt idx="16">
                  <c:v>4.8888888888888884</c:v>
                </c:pt>
                <c:pt idx="17">
                  <c:v>4.674074074074074</c:v>
                </c:pt>
                <c:pt idx="18">
                  <c:v>5.0887096774193594</c:v>
                </c:pt>
                <c:pt idx="19">
                  <c:v>4.1914893617021276</c:v>
                </c:pt>
                <c:pt idx="20">
                  <c:v>3.9692307692307689</c:v>
                </c:pt>
                <c:pt idx="21">
                  <c:v>4.59821428571429</c:v>
                </c:pt>
                <c:pt idx="22">
                  <c:v>3.9527027027027022</c:v>
                </c:pt>
                <c:pt idx="23">
                  <c:v>4.7300613496932513</c:v>
                </c:pt>
                <c:pt idx="24">
                  <c:v>3.8627450980392197</c:v>
                </c:pt>
                <c:pt idx="25">
                  <c:v>4.3061224489795924</c:v>
                </c:pt>
                <c:pt idx="26">
                  <c:v>4.5118110236220517</c:v>
                </c:pt>
                <c:pt idx="27">
                  <c:v>5.1520000000000046</c:v>
                </c:pt>
                <c:pt idx="28">
                  <c:v>4.1842105263157894</c:v>
                </c:pt>
                <c:pt idx="29">
                  <c:v>4.1578947368421062</c:v>
                </c:pt>
                <c:pt idx="30">
                  <c:v>4.5840707964601801</c:v>
                </c:pt>
                <c:pt idx="31">
                  <c:v>4.0315789473684251</c:v>
                </c:pt>
                <c:pt idx="32">
                  <c:v>4.8373983739837438</c:v>
                </c:pt>
                <c:pt idx="33">
                  <c:v>4.4890510948905105</c:v>
                </c:pt>
                <c:pt idx="34">
                  <c:v>4.517543859649126</c:v>
                </c:pt>
                <c:pt idx="35">
                  <c:v>3.6258992805755392</c:v>
                </c:pt>
                <c:pt idx="36">
                  <c:v>4.9397590361445776</c:v>
                </c:pt>
                <c:pt idx="37">
                  <c:v>4.8163265306122449</c:v>
                </c:pt>
                <c:pt idx="38">
                  <c:v>4.8671328671328666</c:v>
                </c:pt>
                <c:pt idx="39">
                  <c:v>4.5271317829457356</c:v>
                </c:pt>
                <c:pt idx="40">
                  <c:v>3.9841269841269833</c:v>
                </c:pt>
                <c:pt idx="41">
                  <c:v>3.7518248175182478</c:v>
                </c:pt>
                <c:pt idx="42">
                  <c:v>3.6545454545454574</c:v>
                </c:pt>
                <c:pt idx="43">
                  <c:v>3.6785714285714288</c:v>
                </c:pt>
                <c:pt idx="44">
                  <c:v>4.584507042253521</c:v>
                </c:pt>
                <c:pt idx="45">
                  <c:v>4.6813725490196081</c:v>
                </c:pt>
                <c:pt idx="46">
                  <c:v>4.7</c:v>
                </c:pt>
                <c:pt idx="47">
                  <c:v>3.6796116504854406</c:v>
                </c:pt>
                <c:pt idx="48">
                  <c:v>3.7692307692307718</c:v>
                </c:pt>
                <c:pt idx="49">
                  <c:v>4.507352941176471</c:v>
                </c:pt>
                <c:pt idx="50">
                  <c:v>3.8421052631578942</c:v>
                </c:pt>
                <c:pt idx="51">
                  <c:v>4.4657534246575343</c:v>
                </c:pt>
                <c:pt idx="52">
                  <c:v>4.3111111111111162</c:v>
                </c:pt>
                <c:pt idx="53">
                  <c:v>3.7520661157024824</c:v>
                </c:pt>
                <c:pt idx="54">
                  <c:v>3.8689655172413793</c:v>
                </c:pt>
                <c:pt idx="55">
                  <c:v>4.214285714285718</c:v>
                </c:pt>
                <c:pt idx="56">
                  <c:v>3.9609374999999996</c:v>
                </c:pt>
                <c:pt idx="57">
                  <c:v>4.6240601503759393</c:v>
                </c:pt>
                <c:pt idx="58">
                  <c:v>3.2627118644067798</c:v>
                </c:pt>
                <c:pt idx="59">
                  <c:v>5.9907407407407458</c:v>
                </c:pt>
                <c:pt idx="60">
                  <c:v>4.262711864406783</c:v>
                </c:pt>
                <c:pt idx="61">
                  <c:v>3.8148148148148184</c:v>
                </c:pt>
                <c:pt idx="62">
                  <c:v>4.5491803278688563</c:v>
                </c:pt>
                <c:pt idx="63">
                  <c:v>4.3818181818181863</c:v>
                </c:pt>
                <c:pt idx="64">
                  <c:v>3.9448818897637801</c:v>
                </c:pt>
                <c:pt idx="65">
                  <c:v>4.025000000000003</c:v>
                </c:pt>
                <c:pt idx="66">
                  <c:v>4.0543478260869614</c:v>
                </c:pt>
                <c:pt idx="67">
                  <c:v>3.5750000000000028</c:v>
                </c:pt>
                <c:pt idx="68">
                  <c:v>4.2956521739130471</c:v>
                </c:pt>
                <c:pt idx="69">
                  <c:v>3.4621212121212124</c:v>
                </c:pt>
                <c:pt idx="70">
                  <c:v>3.7777777777777812</c:v>
                </c:pt>
                <c:pt idx="71">
                  <c:v>3.2810457516339873</c:v>
                </c:pt>
                <c:pt idx="72">
                  <c:v>3.4070796460177024</c:v>
                </c:pt>
                <c:pt idx="73">
                  <c:v>3.9811320754717023</c:v>
                </c:pt>
                <c:pt idx="74">
                  <c:v>3.202247191011236</c:v>
                </c:pt>
                <c:pt idx="75">
                  <c:v>4.026431718061656</c:v>
                </c:pt>
                <c:pt idx="76">
                  <c:v>3.2432432432432461</c:v>
                </c:pt>
                <c:pt idx="77">
                  <c:v>3.1467889908256907</c:v>
                </c:pt>
                <c:pt idx="78">
                  <c:v>3.6433566433566429</c:v>
                </c:pt>
                <c:pt idx="79">
                  <c:v>3.492957746478873</c:v>
                </c:pt>
                <c:pt idx="80">
                  <c:v>3.8256880733944985</c:v>
                </c:pt>
                <c:pt idx="81">
                  <c:v>3.5909090909090904</c:v>
                </c:pt>
                <c:pt idx="82">
                  <c:v>4.2153846153846191</c:v>
                </c:pt>
                <c:pt idx="83">
                  <c:v>4.0600000000000041</c:v>
                </c:pt>
                <c:pt idx="84">
                  <c:v>4.598360655737709</c:v>
                </c:pt>
                <c:pt idx="85">
                  <c:v>3.9416058394160585</c:v>
                </c:pt>
                <c:pt idx="86">
                  <c:v>4.1340206185567059</c:v>
                </c:pt>
                <c:pt idx="87">
                  <c:v>4.6086956521739175</c:v>
                </c:pt>
                <c:pt idx="88">
                  <c:v>3.241935483870968</c:v>
                </c:pt>
                <c:pt idx="89">
                  <c:v>3.8880000000000035</c:v>
                </c:pt>
                <c:pt idx="90">
                  <c:v>3.3229166666666701</c:v>
                </c:pt>
                <c:pt idx="91">
                  <c:v>3.7126436781609238</c:v>
                </c:pt>
                <c:pt idx="92">
                  <c:v>4.0166666666666666</c:v>
                </c:pt>
                <c:pt idx="93">
                  <c:v>2.9767441860465151</c:v>
                </c:pt>
                <c:pt idx="94">
                  <c:v>3.4025974025974066</c:v>
                </c:pt>
                <c:pt idx="95">
                  <c:v>3.583333333333337</c:v>
                </c:pt>
                <c:pt idx="96">
                  <c:v>3.1465517241379337</c:v>
                </c:pt>
                <c:pt idx="97">
                  <c:v>4.1875000000000053</c:v>
                </c:pt>
                <c:pt idx="98">
                  <c:v>4.5932203389830546</c:v>
                </c:pt>
                <c:pt idx="99">
                  <c:v>3.5857142857142859</c:v>
                </c:pt>
                <c:pt idx="100">
                  <c:v>3.2017543859649154</c:v>
                </c:pt>
                <c:pt idx="101">
                  <c:v>3.1518987341772196</c:v>
                </c:pt>
                <c:pt idx="102">
                  <c:v>3.6859504132231433</c:v>
                </c:pt>
                <c:pt idx="103">
                  <c:v>3.4105263157894776</c:v>
                </c:pt>
                <c:pt idx="104">
                  <c:v>3.9595959595959638</c:v>
                </c:pt>
                <c:pt idx="105">
                  <c:v>3.5166666666666693</c:v>
                </c:pt>
                <c:pt idx="106">
                  <c:v>3.6634615384615383</c:v>
                </c:pt>
                <c:pt idx="107">
                  <c:v>3.7362637362637403</c:v>
                </c:pt>
                <c:pt idx="108">
                  <c:v>3.3636363636363682</c:v>
                </c:pt>
                <c:pt idx="109">
                  <c:v>3.7663551401869193</c:v>
                </c:pt>
                <c:pt idx="110">
                  <c:v>3.4938271604938316</c:v>
                </c:pt>
                <c:pt idx="111">
                  <c:v>3.4383561643835661</c:v>
                </c:pt>
                <c:pt idx="112">
                  <c:v>3.0259740259740298</c:v>
                </c:pt>
                <c:pt idx="113">
                  <c:v>3.4910714285714315</c:v>
                </c:pt>
                <c:pt idx="114">
                  <c:v>3.7872340425531958</c:v>
                </c:pt>
                <c:pt idx="115">
                  <c:v>3.8369565217391348</c:v>
                </c:pt>
                <c:pt idx="116">
                  <c:v>2.73949579831933</c:v>
                </c:pt>
                <c:pt idx="117">
                  <c:v>3.2476190476190512</c:v>
                </c:pt>
                <c:pt idx="118">
                  <c:v>3.9782608695652213</c:v>
                </c:pt>
                <c:pt idx="119">
                  <c:v>3.4757281553398096</c:v>
                </c:pt>
                <c:pt idx="120">
                  <c:v>3.9927536231884062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F-434B-AB0E-D1DAADA10142}"/>
            </c:ext>
          </c:extLst>
        </c:ser>
        <c:ser>
          <c:idx val="1"/>
          <c:order val="1"/>
          <c:tx>
            <c:strRef>
              <c:f>'Averages Graph Data'!$AK$4</c:f>
              <c:strCache>
                <c:ptCount val="1"/>
                <c:pt idx="0">
                  <c:v>Average NCD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Data'!$AK$5:$AK$125</c:f>
              <c:numCache>
                <c:formatCode>#,##0.0</c:formatCode>
                <c:ptCount val="121"/>
                <c:pt idx="6">
                  <c:v>4.4705181156940776</c:v>
                </c:pt>
                <c:pt idx="7">
                  <c:v>4.5855326571986854</c:v>
                </c:pt>
                <c:pt idx="8">
                  <c:v>4.6323774805309128</c:v>
                </c:pt>
                <c:pt idx="9">
                  <c:v>4.6318973641026782</c:v>
                </c:pt>
                <c:pt idx="10">
                  <c:v>4.5226685398296071</c:v>
                </c:pt>
                <c:pt idx="11">
                  <c:v>4.4671331661124132</c:v>
                </c:pt>
                <c:pt idx="12">
                  <c:v>4.3177961214265324</c:v>
                </c:pt>
                <c:pt idx="13">
                  <c:v>4.2491946176671318</c:v>
                </c:pt>
                <c:pt idx="14">
                  <c:v>4.2590205679147797</c:v>
                </c:pt>
                <c:pt idx="15">
                  <c:v>4.3732855207049441</c:v>
                </c:pt>
                <c:pt idx="16">
                  <c:v>4.467381672355053</c:v>
                </c:pt>
                <c:pt idx="17">
                  <c:v>4.5351065400799202</c:v>
                </c:pt>
                <c:pt idx="18">
                  <c:v>4.6741529775134554</c:v>
                </c:pt>
                <c:pt idx="19">
                  <c:v>4.6725510716562297</c:v>
                </c:pt>
                <c:pt idx="20">
                  <c:v>4.665899828162881</c:v>
                </c:pt>
                <c:pt idx="21">
                  <c:v>4.6762539698195464</c:v>
                </c:pt>
                <c:pt idx="22">
                  <c:v>4.4804728228188875</c:v>
                </c:pt>
                <c:pt idx="23">
                  <c:v>4.4577831743623682</c:v>
                </c:pt>
                <c:pt idx="24">
                  <c:v>4.3418790349288168</c:v>
                </c:pt>
                <c:pt idx="25">
                  <c:v>4.2300808594374217</c:v>
                </c:pt>
                <c:pt idx="26">
                  <c:v>4.2758410968545544</c:v>
                </c:pt>
                <c:pt idx="27">
                  <c:v>4.4448081298215874</c:v>
                </c:pt>
                <c:pt idx="28">
                  <c:v>4.3856647356218019</c:v>
                </c:pt>
                <c:pt idx="29">
                  <c:v>4.4149778833560029</c:v>
                </c:pt>
                <c:pt idx="30">
                  <c:v>4.3941220900369924</c:v>
                </c:pt>
                <c:pt idx="31">
                  <c:v>4.4182412113697351</c:v>
                </c:pt>
                <c:pt idx="32">
                  <c:v>4.4941377720846143</c:v>
                </c:pt>
                <c:pt idx="33">
                  <c:v>4.4908863536943944</c:v>
                </c:pt>
                <c:pt idx="34">
                  <c:v>4.4002497622156982</c:v>
                </c:pt>
                <c:pt idx="35">
                  <c:v>4.3204910128242329</c:v>
                </c:pt>
                <c:pt idx="36">
                  <c:v>4.4321859127245862</c:v>
                </c:pt>
                <c:pt idx="37">
                  <c:v>4.4653653033177383</c:v>
                </c:pt>
                <c:pt idx="38">
                  <c:v>4.5847301489983732</c:v>
                </c:pt>
                <c:pt idx="39">
                  <c:v>4.5404063502786576</c:v>
                </c:pt>
                <c:pt idx="40">
                  <c:v>4.4682743344552964</c:v>
                </c:pt>
                <c:pt idx="41">
                  <c:v>4.3588858998651707</c:v>
                </c:pt>
                <c:pt idx="42">
                  <c:v>4.3629782104323018</c:v>
                </c:pt>
                <c:pt idx="43">
                  <c:v>4.1828085522075664</c:v>
                </c:pt>
                <c:pt idx="44">
                  <c:v>4.1496914824420346</c:v>
                </c:pt>
                <c:pt idx="45">
                  <c:v>4.1231542941401402</c:v>
                </c:pt>
                <c:pt idx="46">
                  <c:v>4.1478497537193215</c:v>
                </c:pt>
                <c:pt idx="47">
                  <c:v>4.1043475631991004</c:v>
                </c:pt>
                <c:pt idx="48">
                  <c:v>4.1068341277294609</c:v>
                </c:pt>
                <c:pt idx="49">
                  <c:v>4.228663768676749</c:v>
                </c:pt>
                <c:pt idx="50">
                  <c:v>4.252025745046244</c:v>
                </c:pt>
                <c:pt idx="51">
                  <c:v>4.2350609425325318</c:v>
                </c:pt>
                <c:pt idx="52">
                  <c:v>4.1821664514027468</c:v>
                </c:pt>
                <c:pt idx="53">
                  <c:v>4.0467473250745298</c:v>
                </c:pt>
                <c:pt idx="54">
                  <c:v>4.0737978774682357</c:v>
                </c:pt>
                <c:pt idx="55">
                  <c:v>4.1373771553332279</c:v>
                </c:pt>
                <c:pt idx="56">
                  <c:v>4.0593178065937323</c:v>
                </c:pt>
                <c:pt idx="57">
                  <c:v>4.171025647624881</c:v>
                </c:pt>
                <c:pt idx="58">
                  <c:v>3.9991625675890594</c:v>
                </c:pt>
                <c:pt idx="59">
                  <c:v>4.2391096575361491</c:v>
                </c:pt>
                <c:pt idx="60">
                  <c:v>4.3120590502081919</c:v>
                </c:pt>
                <c:pt idx="61">
                  <c:v>4.3043232355758265</c:v>
                </c:pt>
                <c:pt idx="62">
                  <c:v>4.3521653232305608</c:v>
                </c:pt>
                <c:pt idx="63">
                  <c:v>4.4122911349188731</c:v>
                </c:pt>
                <c:pt idx="64">
                  <c:v>4.315265669117136</c:v>
                </c:pt>
                <c:pt idx="65">
                  <c:v>4.4241639742018819</c:v>
                </c:pt>
                <c:pt idx="66">
                  <c:v>4.1475364149656269</c:v>
                </c:pt>
                <c:pt idx="67">
                  <c:v>4.0492918629075154</c:v>
                </c:pt>
                <c:pt idx="68">
                  <c:v>4.1179829142072624</c:v>
                </c:pt>
                <c:pt idx="69">
                  <c:v>3.9626887548147418</c:v>
                </c:pt>
                <c:pt idx="70">
                  <c:v>3.8763972685232555</c:v>
                </c:pt>
                <c:pt idx="71">
                  <c:v>3.7815635345047132</c:v>
                </c:pt>
                <c:pt idx="72">
                  <c:v>3.6932891982215277</c:v>
                </c:pt>
                <c:pt idx="73">
                  <c:v>3.6828298052764907</c:v>
                </c:pt>
                <c:pt idx="74">
                  <c:v>3.629579403992381</c:v>
                </c:pt>
                <c:pt idx="75">
                  <c:v>3.5911193388707536</c:v>
                </c:pt>
                <c:pt idx="76">
                  <c:v>3.5598510576024727</c:v>
                </c:pt>
                <c:pt idx="77">
                  <c:v>3.4697098023236026</c:v>
                </c:pt>
                <c:pt idx="78">
                  <c:v>3.5214685011411251</c:v>
                </c:pt>
                <c:pt idx="79">
                  <c:v>3.5337368012070063</c:v>
                </c:pt>
                <c:pt idx="80">
                  <c:v>3.5115305151959775</c:v>
                </c:pt>
                <c:pt idx="81">
                  <c:v>3.5670536437528142</c:v>
                </c:pt>
                <c:pt idx="82">
                  <c:v>3.5940469147989513</c:v>
                </c:pt>
                <c:pt idx="83">
                  <c:v>3.7107264514784881</c:v>
                </c:pt>
                <c:pt idx="84">
                  <c:v>3.9180938321802046</c:v>
                </c:pt>
                <c:pt idx="85">
                  <c:v>3.9607008601886933</c:v>
                </c:pt>
                <c:pt idx="86">
                  <c:v>4.0522812704855271</c:v>
                </c:pt>
                <c:pt idx="87">
                  <c:v>4.1641394960254443</c:v>
                </c:pt>
                <c:pt idx="88">
                  <c:v>4.1142861235914259</c:v>
                </c:pt>
                <c:pt idx="89">
                  <c:v>4.0675168928221952</c:v>
                </c:pt>
                <c:pt idx="90">
                  <c:v>3.9622192737745761</c:v>
                </c:pt>
                <c:pt idx="91">
                  <c:v>3.8356882769778928</c:v>
                </c:pt>
                <c:pt idx="92">
                  <c:v>3.8464112522994078</c:v>
                </c:pt>
                <c:pt idx="93">
                  <c:v>3.6810860476550951</c:v>
                </c:pt>
                <c:pt idx="94">
                  <c:v>3.5087862977155928</c:v>
                </c:pt>
                <c:pt idx="95">
                  <c:v>3.55755741906736</c:v>
                </c:pt>
                <c:pt idx="96">
                  <c:v>3.4516362368013498</c:v>
                </c:pt>
                <c:pt idx="97">
                  <c:v>3.5751481415632549</c:v>
                </c:pt>
                <c:pt idx="98">
                  <c:v>3.7009448073949884</c:v>
                </c:pt>
                <c:pt idx="99">
                  <c:v>3.6393801815446483</c:v>
                </c:pt>
                <c:pt idx="100">
                  <c:v>3.6715244958187054</c:v>
                </c:pt>
                <c:pt idx="101">
                  <c:v>3.6357104003301073</c:v>
                </c:pt>
                <c:pt idx="102">
                  <c:v>3.6503699831715082</c:v>
                </c:pt>
                <c:pt idx="103">
                  <c:v>3.6880806391217287</c:v>
                </c:pt>
                <c:pt idx="104">
                  <c:v>3.6555229190640088</c:v>
                </c:pt>
                <c:pt idx="105">
                  <c:v>3.5017295373045245</c:v>
                </c:pt>
                <c:pt idx="106">
                  <c:v>3.5128362876969894</c:v>
                </c:pt>
                <c:pt idx="107">
                  <c:v>3.589194766311107</c:v>
                </c:pt>
                <c:pt idx="108">
                  <c:v>3.6194429990909858</c:v>
                </c:pt>
                <c:pt idx="109">
                  <c:v>3.6309293886572394</c:v>
                </c:pt>
                <c:pt idx="110">
                  <c:v>3.6428295093292902</c:v>
                </c:pt>
                <c:pt idx="111">
                  <c:v>3.5683666814418054</c:v>
                </c:pt>
                <c:pt idx="112">
                  <c:v>3.4982677327714278</c:v>
                </c:pt>
                <c:pt idx="113">
                  <c:v>3.4736405742156977</c:v>
                </c:pt>
                <c:pt idx="114">
                  <c:v>3.4809220465427626</c:v>
                </c:pt>
                <c:pt idx="115">
                  <c:v>3.5485392119860153</c:v>
                </c:pt>
                <c:pt idx="116">
                  <c:v>3.4018450202906458</c:v>
                </c:pt>
                <c:pt idx="117">
                  <c:v>3.3666724327371051</c:v>
                </c:pt>
                <c:pt idx="118">
                  <c:v>3.4438016763344845</c:v>
                </c:pt>
                <c:pt idx="119">
                  <c:v>3.5080522662438822</c:v>
                </c:pt>
                <c:pt idx="120">
                  <c:v>3.5797211511891645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F-434B-AB0E-D1DAADA10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.5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Data'!$AR$4</c:f>
              <c:strCache>
                <c:ptCount val="1"/>
                <c:pt idx="0">
                  <c:v>Average Monthly Payment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Data'!$AR$5:$AR$125</c:f>
              <c:numCache>
                <c:formatCode>0%</c:formatCode>
                <c:ptCount val="121"/>
                <c:pt idx="0">
                  <c:v>0.88148148148148142</c:v>
                </c:pt>
                <c:pt idx="1">
                  <c:v>0.80459770114942519</c:v>
                </c:pt>
                <c:pt idx="2">
                  <c:v>0.78102189781021891</c:v>
                </c:pt>
                <c:pt idx="3">
                  <c:v>0.76991150442477851</c:v>
                </c:pt>
                <c:pt idx="4">
                  <c:v>0.80165289256198335</c:v>
                </c:pt>
                <c:pt idx="5">
                  <c:v>0.78294573643410847</c:v>
                </c:pt>
                <c:pt idx="6">
                  <c:v>0.7759999999999998</c:v>
                </c:pt>
                <c:pt idx="7">
                  <c:v>0.73509933774834435</c:v>
                </c:pt>
                <c:pt idx="8">
                  <c:v>0.85492227979274615</c:v>
                </c:pt>
                <c:pt idx="9">
                  <c:v>0.83453237410071934</c:v>
                </c:pt>
                <c:pt idx="10">
                  <c:v>0.70833333333333304</c:v>
                </c:pt>
                <c:pt idx="11">
                  <c:v>0.83516483516483508</c:v>
                </c:pt>
                <c:pt idx="12">
                  <c:v>0.81081081081081086</c:v>
                </c:pt>
                <c:pt idx="13">
                  <c:v>0.81578947368421062</c:v>
                </c:pt>
                <c:pt idx="14">
                  <c:v>0.72794117647058953</c:v>
                </c:pt>
                <c:pt idx="15">
                  <c:v>0.8292682926829269</c:v>
                </c:pt>
                <c:pt idx="16">
                  <c:v>0.78431372549019607</c:v>
                </c:pt>
                <c:pt idx="17">
                  <c:v>0.75555555555555554</c:v>
                </c:pt>
                <c:pt idx="18">
                  <c:v>0.74193548387096753</c:v>
                </c:pt>
                <c:pt idx="19">
                  <c:v>0.8014184397163121</c:v>
                </c:pt>
                <c:pt idx="20">
                  <c:v>0.7846153846153846</c:v>
                </c:pt>
                <c:pt idx="21">
                  <c:v>0.83035714285714268</c:v>
                </c:pt>
                <c:pt idx="22">
                  <c:v>0.79729729729729726</c:v>
                </c:pt>
                <c:pt idx="23">
                  <c:v>0.77914110429447847</c:v>
                </c:pt>
                <c:pt idx="24">
                  <c:v>0.69607843137254877</c:v>
                </c:pt>
                <c:pt idx="25">
                  <c:v>0.82993197278911568</c:v>
                </c:pt>
                <c:pt idx="26">
                  <c:v>0.74803149606299191</c:v>
                </c:pt>
                <c:pt idx="27">
                  <c:v>0.78399999999999981</c:v>
                </c:pt>
                <c:pt idx="28">
                  <c:v>0.76315789473684204</c:v>
                </c:pt>
                <c:pt idx="29">
                  <c:v>0.88721804511278202</c:v>
                </c:pt>
                <c:pt idx="30">
                  <c:v>0.80530973451327426</c:v>
                </c:pt>
                <c:pt idx="31">
                  <c:v>0.70526315789473648</c:v>
                </c:pt>
                <c:pt idx="32">
                  <c:v>0.77235772357723553</c:v>
                </c:pt>
                <c:pt idx="33">
                  <c:v>0.78102189781021891</c:v>
                </c:pt>
                <c:pt idx="34">
                  <c:v>0.74561403508771906</c:v>
                </c:pt>
                <c:pt idx="35">
                  <c:v>0.79856115107913672</c:v>
                </c:pt>
                <c:pt idx="36">
                  <c:v>0.80722891566265054</c:v>
                </c:pt>
                <c:pt idx="37">
                  <c:v>0.72789115646258506</c:v>
                </c:pt>
                <c:pt idx="38">
                  <c:v>0.72727272727272729</c:v>
                </c:pt>
                <c:pt idx="39">
                  <c:v>0.78294573643410847</c:v>
                </c:pt>
                <c:pt idx="40">
                  <c:v>0.80952380952380953</c:v>
                </c:pt>
                <c:pt idx="41">
                  <c:v>0.8029197080291971</c:v>
                </c:pt>
                <c:pt idx="42">
                  <c:v>0.79999999999999982</c:v>
                </c:pt>
                <c:pt idx="43">
                  <c:v>0.87755102040816335</c:v>
                </c:pt>
                <c:pt idx="44">
                  <c:v>0.73943661971830987</c:v>
                </c:pt>
                <c:pt idx="45">
                  <c:v>0.76960784313725494</c:v>
                </c:pt>
                <c:pt idx="46">
                  <c:v>0.82</c:v>
                </c:pt>
                <c:pt idx="47">
                  <c:v>0.81553398058252413</c:v>
                </c:pt>
                <c:pt idx="48">
                  <c:v>0.77777777777777757</c:v>
                </c:pt>
                <c:pt idx="49">
                  <c:v>0.79411764705882348</c:v>
                </c:pt>
                <c:pt idx="50">
                  <c:v>0.84962406015037584</c:v>
                </c:pt>
                <c:pt idx="51">
                  <c:v>0.79452054794520544</c:v>
                </c:pt>
                <c:pt idx="52">
                  <c:v>0.78888888888888864</c:v>
                </c:pt>
                <c:pt idx="53">
                  <c:v>0.78512396694214859</c:v>
                </c:pt>
                <c:pt idx="54">
                  <c:v>0.75862068965517249</c:v>
                </c:pt>
                <c:pt idx="55">
                  <c:v>0.76785714285714257</c:v>
                </c:pt>
                <c:pt idx="56">
                  <c:v>0.859375</c:v>
                </c:pt>
                <c:pt idx="57">
                  <c:v>0.86466165413533824</c:v>
                </c:pt>
                <c:pt idx="58">
                  <c:v>0.86440677966101687</c:v>
                </c:pt>
                <c:pt idx="59">
                  <c:v>0.66666666666666641</c:v>
                </c:pt>
                <c:pt idx="60">
                  <c:v>0.80508474576271161</c:v>
                </c:pt>
                <c:pt idx="61">
                  <c:v>0.77777777777777768</c:v>
                </c:pt>
                <c:pt idx="62">
                  <c:v>0.73770491803278671</c:v>
                </c:pt>
                <c:pt idx="63">
                  <c:v>0.70909090909090888</c:v>
                </c:pt>
                <c:pt idx="64">
                  <c:v>0.82677165354330706</c:v>
                </c:pt>
                <c:pt idx="65">
                  <c:v>0.7666666666666665</c:v>
                </c:pt>
                <c:pt idx="66">
                  <c:v>0.74999999999999978</c:v>
                </c:pt>
                <c:pt idx="67">
                  <c:v>0.80833333333333313</c:v>
                </c:pt>
                <c:pt idx="68">
                  <c:v>0.80869565217391293</c:v>
                </c:pt>
                <c:pt idx="69">
                  <c:v>0.80303030303030298</c:v>
                </c:pt>
                <c:pt idx="70">
                  <c:v>0.79487179487179471</c:v>
                </c:pt>
                <c:pt idx="71">
                  <c:v>0.83006535947712423</c:v>
                </c:pt>
                <c:pt idx="72">
                  <c:v>0.84070796460176977</c:v>
                </c:pt>
                <c:pt idx="73">
                  <c:v>0.78301886792452813</c:v>
                </c:pt>
                <c:pt idx="74">
                  <c:v>0.83146067415730329</c:v>
                </c:pt>
                <c:pt idx="75">
                  <c:v>0.79295154185022121</c:v>
                </c:pt>
                <c:pt idx="76">
                  <c:v>0.86486486486486469</c:v>
                </c:pt>
                <c:pt idx="77">
                  <c:v>0.68807339449541249</c:v>
                </c:pt>
                <c:pt idx="78">
                  <c:v>0.74125874125874125</c:v>
                </c:pt>
                <c:pt idx="79">
                  <c:v>0.78873239436619713</c:v>
                </c:pt>
                <c:pt idx="80">
                  <c:v>0.7706422018348621</c:v>
                </c:pt>
                <c:pt idx="81">
                  <c:v>0.76515151515151514</c:v>
                </c:pt>
                <c:pt idx="82">
                  <c:v>0.74615384615384595</c:v>
                </c:pt>
                <c:pt idx="83">
                  <c:v>0.7799999999999998</c:v>
                </c:pt>
                <c:pt idx="84">
                  <c:v>0.80327868852458995</c:v>
                </c:pt>
                <c:pt idx="85">
                  <c:v>0.81021897810218979</c:v>
                </c:pt>
                <c:pt idx="86">
                  <c:v>0.72164948453608213</c:v>
                </c:pt>
                <c:pt idx="87">
                  <c:v>0.76086956521739102</c:v>
                </c:pt>
                <c:pt idx="88">
                  <c:v>0.85483870967741937</c:v>
                </c:pt>
                <c:pt idx="89">
                  <c:v>0.79999999999999982</c:v>
                </c:pt>
                <c:pt idx="90">
                  <c:v>0.7291666666666663</c:v>
                </c:pt>
                <c:pt idx="91">
                  <c:v>0.77011494252873536</c:v>
                </c:pt>
                <c:pt idx="92">
                  <c:v>0.86666666666666659</c:v>
                </c:pt>
                <c:pt idx="93">
                  <c:v>0.79069767441860439</c:v>
                </c:pt>
                <c:pt idx="94">
                  <c:v>0.74025974025973995</c:v>
                </c:pt>
                <c:pt idx="95">
                  <c:v>0.77083333333333315</c:v>
                </c:pt>
                <c:pt idx="96">
                  <c:v>0.7413793103448274</c:v>
                </c:pt>
                <c:pt idx="97">
                  <c:v>0.81249999999999978</c:v>
                </c:pt>
                <c:pt idx="98">
                  <c:v>0.78813559322033877</c:v>
                </c:pt>
                <c:pt idx="99">
                  <c:v>0.80714285714285716</c:v>
                </c:pt>
                <c:pt idx="100">
                  <c:v>0.8771929824561403</c:v>
                </c:pt>
                <c:pt idx="101">
                  <c:v>0.75949367088607567</c:v>
                </c:pt>
                <c:pt idx="102">
                  <c:v>0.78512396694214859</c:v>
                </c:pt>
                <c:pt idx="103">
                  <c:v>0.82105263157894715</c:v>
                </c:pt>
                <c:pt idx="104">
                  <c:v>0.81818181818181801</c:v>
                </c:pt>
                <c:pt idx="105">
                  <c:v>0.79166666666666641</c:v>
                </c:pt>
                <c:pt idx="106">
                  <c:v>0.80288461538461531</c:v>
                </c:pt>
                <c:pt idx="107">
                  <c:v>0.79120879120879095</c:v>
                </c:pt>
                <c:pt idx="108">
                  <c:v>0.77922077922077904</c:v>
                </c:pt>
                <c:pt idx="109">
                  <c:v>0.81308411214953258</c:v>
                </c:pt>
                <c:pt idx="110">
                  <c:v>0.72839506172839474</c:v>
                </c:pt>
                <c:pt idx="111">
                  <c:v>0.82191780821917781</c:v>
                </c:pt>
                <c:pt idx="112">
                  <c:v>0.80519480519480491</c:v>
                </c:pt>
                <c:pt idx="113">
                  <c:v>0.75892857142857117</c:v>
                </c:pt>
                <c:pt idx="114">
                  <c:v>0.85106382978723394</c:v>
                </c:pt>
                <c:pt idx="115">
                  <c:v>0.77173913043478237</c:v>
                </c:pt>
                <c:pt idx="116">
                  <c:v>0.75630252100840312</c:v>
                </c:pt>
                <c:pt idx="117">
                  <c:v>0.72380952380952357</c:v>
                </c:pt>
                <c:pt idx="118">
                  <c:v>0.78260869565217372</c:v>
                </c:pt>
                <c:pt idx="119">
                  <c:v>0.78640776699029102</c:v>
                </c:pt>
                <c:pt idx="120">
                  <c:v>0.78985507246376807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7-4818-87A6-E072921C0253}"/>
            </c:ext>
          </c:extLst>
        </c:ser>
        <c:ser>
          <c:idx val="1"/>
          <c:order val="1"/>
          <c:tx>
            <c:strRef>
              <c:f>'Averages Graph Data'!$AS$4</c:f>
              <c:strCache>
                <c:ptCount val="1"/>
                <c:pt idx="0">
                  <c:v>Average Monthly Payment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Data'!$AS$5:$AS$125</c:f>
              <c:numCache>
                <c:formatCode>0%</c:formatCode>
                <c:ptCount val="121"/>
                <c:pt idx="6">
                  <c:v>0.79965874483742794</c:v>
                </c:pt>
                <c:pt idx="7">
                  <c:v>0.7787470100184084</c:v>
                </c:pt>
                <c:pt idx="8">
                  <c:v>0.78593623553888281</c:v>
                </c:pt>
                <c:pt idx="9">
                  <c:v>0.79358058929466857</c:v>
                </c:pt>
                <c:pt idx="10">
                  <c:v>0.78478370771017636</c:v>
                </c:pt>
                <c:pt idx="11">
                  <c:v>0.78957112808201224</c:v>
                </c:pt>
                <c:pt idx="12">
                  <c:v>0.79355185299296971</c:v>
                </c:pt>
                <c:pt idx="13">
                  <c:v>0.79923606351928556</c:v>
                </c:pt>
                <c:pt idx="14">
                  <c:v>0.79821346905103496</c:v>
                </c:pt>
                <c:pt idx="15">
                  <c:v>0.79454861374963215</c:v>
                </c:pt>
                <c:pt idx="16">
                  <c:v>0.78737452109098605</c:v>
                </c:pt>
                <c:pt idx="17">
                  <c:v>0.79412055283701777</c:v>
                </c:pt>
                <c:pt idx="18">
                  <c:v>0.78080207408075097</c:v>
                </c:pt>
                <c:pt idx="19">
                  <c:v>0.77946030678153699</c:v>
                </c:pt>
                <c:pt idx="20">
                  <c:v>0.77500686548599018</c:v>
                </c:pt>
                <c:pt idx="21">
                  <c:v>0.78963771782692649</c:v>
                </c:pt>
                <c:pt idx="22">
                  <c:v>0.78507043277183652</c:v>
                </c:pt>
                <c:pt idx="23">
                  <c:v>0.78433148688673404</c:v>
                </c:pt>
                <c:pt idx="24">
                  <c:v>0.77583475486059028</c:v>
                </c:pt>
                <c:pt idx="25">
                  <c:v>0.78840568184889703</c:v>
                </c:pt>
                <c:pt idx="26">
                  <c:v>0.78077897561270848</c:v>
                </c:pt>
                <c:pt idx="27">
                  <c:v>0.78069106352479634</c:v>
                </c:pt>
                <c:pt idx="28">
                  <c:v>0.77109117093618196</c:v>
                </c:pt>
                <c:pt idx="29">
                  <c:v>0.78393699205267986</c:v>
                </c:pt>
                <c:pt idx="30">
                  <c:v>0.78767536779822211</c:v>
                </c:pt>
                <c:pt idx="31">
                  <c:v>0.78898747158710614</c:v>
                </c:pt>
                <c:pt idx="32">
                  <c:v>0.78076257884255185</c:v>
                </c:pt>
                <c:pt idx="33">
                  <c:v>0.78547549337786993</c:v>
                </c:pt>
                <c:pt idx="34">
                  <c:v>0.77999178410468684</c:v>
                </c:pt>
                <c:pt idx="35">
                  <c:v>0.78504939215358616</c:v>
                </c:pt>
                <c:pt idx="36">
                  <c:v>0.77362237366071029</c:v>
                </c:pt>
                <c:pt idx="37">
                  <c:v>0.762562576796326</c:v>
                </c:pt>
                <c:pt idx="38">
                  <c:v>0.76570680099318189</c:v>
                </c:pt>
                <c:pt idx="39">
                  <c:v>0.76721937425844933</c:v>
                </c:pt>
                <c:pt idx="40">
                  <c:v>0.77129107593181945</c:v>
                </c:pt>
                <c:pt idx="41">
                  <c:v>0.77947760063774496</c:v>
                </c:pt>
                <c:pt idx="42">
                  <c:v>0.77968315048358261</c:v>
                </c:pt>
                <c:pt idx="43">
                  <c:v>0.78972916544722727</c:v>
                </c:pt>
                <c:pt idx="44">
                  <c:v>0.79137851734090225</c:v>
                </c:pt>
                <c:pt idx="45">
                  <c:v>0.79742639103583468</c:v>
                </c:pt>
                <c:pt idx="46">
                  <c:v>0.80271985725953354</c:v>
                </c:pt>
                <c:pt idx="47">
                  <c:v>0.80357845312506426</c:v>
                </c:pt>
                <c:pt idx="48">
                  <c:v>0.79998674880343279</c:v>
                </c:pt>
                <c:pt idx="49">
                  <c:v>0.79914641266897901</c:v>
                </c:pt>
                <c:pt idx="50">
                  <c:v>0.79515684691786659</c:v>
                </c:pt>
                <c:pt idx="51">
                  <c:v>0.80302597952170873</c:v>
                </c:pt>
                <c:pt idx="52">
                  <c:v>0.80578041462908501</c:v>
                </c:pt>
                <c:pt idx="53">
                  <c:v>0.80079812419224894</c:v>
                </c:pt>
                <c:pt idx="54">
                  <c:v>0.79266765405977024</c:v>
                </c:pt>
                <c:pt idx="55">
                  <c:v>0.79125042049967953</c:v>
                </c:pt>
                <c:pt idx="56">
                  <c:v>0.80057289949127619</c:v>
                </c:pt>
                <c:pt idx="57">
                  <c:v>0.80272112720341382</c:v>
                </c:pt>
                <c:pt idx="58">
                  <c:v>0.81270487459138685</c:v>
                </c:pt>
                <c:pt idx="59">
                  <c:v>0.79524455713106945</c:v>
                </c:pt>
                <c:pt idx="60">
                  <c:v>0.79809609696257833</c:v>
                </c:pt>
                <c:pt idx="61">
                  <c:v>0.80083282383723631</c:v>
                </c:pt>
                <c:pt idx="62">
                  <c:v>0.79652536314804245</c:v>
                </c:pt>
                <c:pt idx="63">
                  <c:v>0.77505620730388658</c:v>
                </c:pt>
                <c:pt idx="64">
                  <c:v>0.76964335007645357</c:v>
                </c:pt>
                <c:pt idx="65">
                  <c:v>0.75568047679154648</c:v>
                </c:pt>
                <c:pt idx="66">
                  <c:v>0.76758523869630835</c:v>
                </c:pt>
                <c:pt idx="67">
                  <c:v>0.76804932263496839</c:v>
                </c:pt>
                <c:pt idx="68">
                  <c:v>0.77246616183441652</c:v>
                </c:pt>
                <c:pt idx="69">
                  <c:v>0.78179835969120437</c:v>
                </c:pt>
                <c:pt idx="70">
                  <c:v>0.79405277194561663</c:v>
                </c:pt>
                <c:pt idx="71">
                  <c:v>0.79452330136473337</c:v>
                </c:pt>
                <c:pt idx="72">
                  <c:v>0.80510062964117679</c:v>
                </c:pt>
                <c:pt idx="73">
                  <c:v>0.80981761077325221</c:v>
                </c:pt>
                <c:pt idx="74">
                  <c:v>0.81312151660524801</c:v>
                </c:pt>
                <c:pt idx="75">
                  <c:v>0.81087235798757773</c:v>
                </c:pt>
                <c:pt idx="76">
                  <c:v>0.81970586682108659</c:v>
                </c:pt>
                <c:pt idx="77">
                  <c:v>0.80444895248160342</c:v>
                </c:pt>
                <c:pt idx="78">
                  <c:v>0.79176229273612009</c:v>
                </c:pt>
                <c:pt idx="79">
                  <c:v>0.78433721127389544</c:v>
                </c:pt>
                <c:pt idx="80">
                  <c:v>0.78256911611822899</c:v>
                </c:pt>
                <c:pt idx="81">
                  <c:v>0.77309637911740203</c:v>
                </c:pt>
                <c:pt idx="82">
                  <c:v>0.76641099401791979</c:v>
                </c:pt>
                <c:pt idx="83">
                  <c:v>0.75428744189436769</c:v>
                </c:pt>
                <c:pt idx="84">
                  <c:v>0.77074534104139314</c:v>
                </c:pt>
                <c:pt idx="85">
                  <c:v>0.78059680344759996</c:v>
                </c:pt>
                <c:pt idx="86">
                  <c:v>0.77101353061472644</c:v>
                </c:pt>
                <c:pt idx="87">
                  <c:v>0.76961743966937335</c:v>
                </c:pt>
                <c:pt idx="88">
                  <c:v>0.78242989603021673</c:v>
                </c:pt>
                <c:pt idx="89">
                  <c:v>0.79012220372252451</c:v>
                </c:pt>
                <c:pt idx="90">
                  <c:v>0.78286029896061982</c:v>
                </c:pt>
                <c:pt idx="91">
                  <c:v>0.77812262096121199</c:v>
                </c:pt>
                <c:pt idx="92">
                  <c:v>0.786186576470423</c:v>
                </c:pt>
                <c:pt idx="93">
                  <c:v>0.79605060359649749</c:v>
                </c:pt>
                <c:pt idx="94">
                  <c:v>0.79310634288826165</c:v>
                </c:pt>
                <c:pt idx="95">
                  <c:v>0.78110557483910648</c:v>
                </c:pt>
                <c:pt idx="96">
                  <c:v>0.77273119060265327</c:v>
                </c:pt>
                <c:pt idx="97">
                  <c:v>0.78463595250741525</c:v>
                </c:pt>
                <c:pt idx="98">
                  <c:v>0.78721033117764438</c:v>
                </c:pt>
                <c:pt idx="99">
                  <c:v>0.7787069298171001</c:v>
                </c:pt>
                <c:pt idx="100">
                  <c:v>0.79106340239389095</c:v>
                </c:pt>
                <c:pt idx="101">
                  <c:v>0.79381110676908173</c:v>
                </c:pt>
                <c:pt idx="102">
                  <c:v>0.79585262585605554</c:v>
                </c:pt>
                <c:pt idx="103">
                  <c:v>0.8072345288895012</c:v>
                </c:pt>
                <c:pt idx="104">
                  <c:v>0.80804621720118952</c:v>
                </c:pt>
                <c:pt idx="105">
                  <c:v>0.80855065626495037</c:v>
                </c:pt>
                <c:pt idx="106">
                  <c:v>0.80794233601377297</c:v>
                </c:pt>
                <c:pt idx="107">
                  <c:v>0.7956588801212946</c:v>
                </c:pt>
                <c:pt idx="108">
                  <c:v>0.79847703845482365</c:v>
                </c:pt>
                <c:pt idx="109">
                  <c:v>0.8024713449130213</c:v>
                </c:pt>
                <c:pt idx="110">
                  <c:v>0.78923454922008529</c:v>
                </c:pt>
                <c:pt idx="111">
                  <c:v>0.78976826208256523</c:v>
                </c:pt>
                <c:pt idx="112">
                  <c:v>0.7917008533008707</c:v>
                </c:pt>
                <c:pt idx="113">
                  <c:v>0.78542141845000735</c:v>
                </c:pt>
                <c:pt idx="114">
                  <c:v>0.79397213824692769</c:v>
                </c:pt>
                <c:pt idx="115">
                  <c:v>0.79290333127749957</c:v>
                </c:pt>
                <c:pt idx="116">
                  <c:v>0.78479167540019545</c:v>
                </c:pt>
                <c:pt idx="117">
                  <c:v>0.78413659855464246</c:v>
                </c:pt>
                <c:pt idx="118">
                  <c:v>0.77852101104507043</c:v>
                </c:pt>
                <c:pt idx="119">
                  <c:v>0.77583714844442553</c:v>
                </c:pt>
                <c:pt idx="120">
                  <c:v>0.7802552200208821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7-4818-87A6-E072921C0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Private Car: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Data'!$BP$4</c:f>
              <c:strCache>
                <c:ptCount val="1"/>
                <c:pt idx="0">
                  <c:v>Average Area Rating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Data'!$BP$5:$BP$125</c:f>
              <c:numCache>
                <c:formatCode>#,##0.0</c:formatCode>
                <c:ptCount val="121"/>
                <c:pt idx="0">
                  <c:v>41.599999999999994</c:v>
                </c:pt>
                <c:pt idx="1">
                  <c:v>46.02873563218391</c:v>
                </c:pt>
                <c:pt idx="2">
                  <c:v>42.824817518248175</c:v>
                </c:pt>
                <c:pt idx="3">
                  <c:v>44.168141592920392</c:v>
                </c:pt>
                <c:pt idx="4">
                  <c:v>43.892561983471118</c:v>
                </c:pt>
                <c:pt idx="5">
                  <c:v>45.930232558139529</c:v>
                </c:pt>
                <c:pt idx="6">
                  <c:v>43.944000000000031</c:v>
                </c:pt>
                <c:pt idx="7">
                  <c:v>44.05298013245033</c:v>
                </c:pt>
                <c:pt idx="8">
                  <c:v>42.186528497409334</c:v>
                </c:pt>
                <c:pt idx="9">
                  <c:v>45.697841726618705</c:v>
                </c:pt>
                <c:pt idx="10">
                  <c:v>45.6666666666667</c:v>
                </c:pt>
                <c:pt idx="11">
                  <c:v>47.214285714285715</c:v>
                </c:pt>
                <c:pt idx="12">
                  <c:v>46.554054054054056</c:v>
                </c:pt>
                <c:pt idx="13">
                  <c:v>40.873684210526321</c:v>
                </c:pt>
                <c:pt idx="14">
                  <c:v>43.551470588235155</c:v>
                </c:pt>
                <c:pt idx="15">
                  <c:v>40.371951219512198</c:v>
                </c:pt>
                <c:pt idx="16">
                  <c:v>45.810457516339866</c:v>
                </c:pt>
                <c:pt idx="17">
                  <c:v>45.133333333333333</c:v>
                </c:pt>
                <c:pt idx="18">
                  <c:v>47.064516129032299</c:v>
                </c:pt>
                <c:pt idx="19">
                  <c:v>44.177304964539005</c:v>
                </c:pt>
                <c:pt idx="20">
                  <c:v>40.04615384615385</c:v>
                </c:pt>
                <c:pt idx="21">
                  <c:v>42.48214285714289</c:v>
                </c:pt>
                <c:pt idx="22">
                  <c:v>43.189189189189186</c:v>
                </c:pt>
                <c:pt idx="23">
                  <c:v>44.214723926380366</c:v>
                </c:pt>
                <c:pt idx="24">
                  <c:v>44.96078431372554</c:v>
                </c:pt>
                <c:pt idx="25">
                  <c:v>46.027210884353742</c:v>
                </c:pt>
                <c:pt idx="26">
                  <c:v>45.212598425196887</c:v>
                </c:pt>
                <c:pt idx="27">
                  <c:v>46.176000000000037</c:v>
                </c:pt>
                <c:pt idx="28">
                  <c:v>41.546052631578952</c:v>
                </c:pt>
                <c:pt idx="29">
                  <c:v>42.864661654135347</c:v>
                </c:pt>
                <c:pt idx="30">
                  <c:v>46.592920353982343</c:v>
                </c:pt>
                <c:pt idx="31">
                  <c:v>45.95789473684215</c:v>
                </c:pt>
                <c:pt idx="32">
                  <c:v>45.016260162601668</c:v>
                </c:pt>
                <c:pt idx="33">
                  <c:v>45.255474452554743</c:v>
                </c:pt>
                <c:pt idx="34">
                  <c:v>49.201754385964954</c:v>
                </c:pt>
                <c:pt idx="35">
                  <c:v>44.223021582733807</c:v>
                </c:pt>
                <c:pt idx="36">
                  <c:v>42.349397590361448</c:v>
                </c:pt>
                <c:pt idx="37">
                  <c:v>41.435374149659864</c:v>
                </c:pt>
                <c:pt idx="38">
                  <c:v>43.83916083916084</c:v>
                </c:pt>
                <c:pt idx="39">
                  <c:v>44.16279069767441</c:v>
                </c:pt>
                <c:pt idx="40">
                  <c:v>42.460317460317448</c:v>
                </c:pt>
                <c:pt idx="41">
                  <c:v>42.065693430656935</c:v>
                </c:pt>
                <c:pt idx="42">
                  <c:v>39.87272727272731</c:v>
                </c:pt>
                <c:pt idx="43">
                  <c:v>40.653061224489797</c:v>
                </c:pt>
                <c:pt idx="44">
                  <c:v>43.563380281690151</c:v>
                </c:pt>
                <c:pt idx="45">
                  <c:v>43.965686274509807</c:v>
                </c:pt>
                <c:pt idx="46">
                  <c:v>41.919999999999995</c:v>
                </c:pt>
                <c:pt idx="47">
                  <c:v>41.009708737864116</c:v>
                </c:pt>
                <c:pt idx="48">
                  <c:v>42.632478632478666</c:v>
                </c:pt>
                <c:pt idx="49">
                  <c:v>42.07352941176471</c:v>
                </c:pt>
                <c:pt idx="50">
                  <c:v>40.278195488721806</c:v>
                </c:pt>
                <c:pt idx="51">
                  <c:v>44.479452054794521</c:v>
                </c:pt>
                <c:pt idx="52">
                  <c:v>40.144444444444488</c:v>
                </c:pt>
                <c:pt idx="53">
                  <c:v>45.000000000000036</c:v>
                </c:pt>
                <c:pt idx="54">
                  <c:v>44.427586206896557</c:v>
                </c:pt>
                <c:pt idx="55">
                  <c:v>40.758928571428605</c:v>
                </c:pt>
                <c:pt idx="56">
                  <c:v>41.249999999999993</c:v>
                </c:pt>
                <c:pt idx="57">
                  <c:v>44.586466165413526</c:v>
                </c:pt>
                <c:pt idx="58">
                  <c:v>42.872881355932201</c:v>
                </c:pt>
                <c:pt idx="59">
                  <c:v>47.398148148148188</c:v>
                </c:pt>
                <c:pt idx="60">
                  <c:v>43.813559322033939</c:v>
                </c:pt>
                <c:pt idx="61">
                  <c:v>42.712962962963005</c:v>
                </c:pt>
                <c:pt idx="62">
                  <c:v>41.893442622950857</c:v>
                </c:pt>
                <c:pt idx="63">
                  <c:v>41.945454545454588</c:v>
                </c:pt>
                <c:pt idx="64">
                  <c:v>45.204724409448822</c:v>
                </c:pt>
                <c:pt idx="65">
                  <c:v>42.208333333333364</c:v>
                </c:pt>
                <c:pt idx="66">
                  <c:v>44.532608695652229</c:v>
                </c:pt>
                <c:pt idx="67">
                  <c:v>43.083333333333364</c:v>
                </c:pt>
                <c:pt idx="68">
                  <c:v>43.052173913043518</c:v>
                </c:pt>
                <c:pt idx="69">
                  <c:v>40.386363636363633</c:v>
                </c:pt>
                <c:pt idx="70">
                  <c:v>42.974358974359014</c:v>
                </c:pt>
                <c:pt idx="71">
                  <c:v>38.326797385620921</c:v>
                </c:pt>
                <c:pt idx="72">
                  <c:v>42.858407079646049</c:v>
                </c:pt>
                <c:pt idx="73">
                  <c:v>42.792452830188722</c:v>
                </c:pt>
                <c:pt idx="74">
                  <c:v>40.016853932584262</c:v>
                </c:pt>
                <c:pt idx="75">
                  <c:v>43.775330396475574</c:v>
                </c:pt>
                <c:pt idx="76">
                  <c:v>41.20720720720724</c:v>
                </c:pt>
                <c:pt idx="77">
                  <c:v>41.798165137614717</c:v>
                </c:pt>
                <c:pt idx="78">
                  <c:v>42.769230769230774</c:v>
                </c:pt>
                <c:pt idx="79">
                  <c:v>42.676056338028168</c:v>
                </c:pt>
                <c:pt idx="80">
                  <c:v>42.045871559633063</c:v>
                </c:pt>
                <c:pt idx="81">
                  <c:v>44.742424242424242</c:v>
                </c:pt>
                <c:pt idx="82">
                  <c:v>40.976923076923114</c:v>
                </c:pt>
                <c:pt idx="83">
                  <c:v>40.44000000000004</c:v>
                </c:pt>
                <c:pt idx="84">
                  <c:v>44.926229508196755</c:v>
                </c:pt>
                <c:pt idx="85">
                  <c:v>38.145985401459853</c:v>
                </c:pt>
                <c:pt idx="86">
                  <c:v>44.948453608247469</c:v>
                </c:pt>
                <c:pt idx="87">
                  <c:v>44.347826086956573</c:v>
                </c:pt>
                <c:pt idx="88">
                  <c:v>46.04032258064516</c:v>
                </c:pt>
                <c:pt idx="89">
                  <c:v>46.856000000000037</c:v>
                </c:pt>
                <c:pt idx="90">
                  <c:v>39.687500000000043</c:v>
                </c:pt>
                <c:pt idx="91">
                  <c:v>42.758620689655217</c:v>
                </c:pt>
                <c:pt idx="92">
                  <c:v>44.025000000000006</c:v>
                </c:pt>
                <c:pt idx="93">
                  <c:v>40.732558139534923</c:v>
                </c:pt>
                <c:pt idx="94">
                  <c:v>45.27272727272733</c:v>
                </c:pt>
                <c:pt idx="95">
                  <c:v>44.229166666666714</c:v>
                </c:pt>
                <c:pt idx="96">
                  <c:v>41.47413793103452</c:v>
                </c:pt>
                <c:pt idx="97">
                  <c:v>39.812500000000043</c:v>
                </c:pt>
                <c:pt idx="98">
                  <c:v>42.881355932203427</c:v>
                </c:pt>
                <c:pt idx="99">
                  <c:v>42.035714285714292</c:v>
                </c:pt>
                <c:pt idx="100">
                  <c:v>39.473684210526358</c:v>
                </c:pt>
                <c:pt idx="101">
                  <c:v>39.962025316455744</c:v>
                </c:pt>
                <c:pt idx="102">
                  <c:v>43.413223140495901</c:v>
                </c:pt>
                <c:pt idx="103">
                  <c:v>41.631578947368467</c:v>
                </c:pt>
                <c:pt idx="104">
                  <c:v>40.909090909090949</c:v>
                </c:pt>
                <c:pt idx="105">
                  <c:v>38.600000000000037</c:v>
                </c:pt>
                <c:pt idx="106">
                  <c:v>42.42307692307692</c:v>
                </c:pt>
                <c:pt idx="107">
                  <c:v>45.230769230769276</c:v>
                </c:pt>
                <c:pt idx="108">
                  <c:v>42.012987012987068</c:v>
                </c:pt>
                <c:pt idx="109">
                  <c:v>44.915887850467328</c:v>
                </c:pt>
                <c:pt idx="110">
                  <c:v>42.827160493827222</c:v>
                </c:pt>
                <c:pt idx="111">
                  <c:v>42.808219178082247</c:v>
                </c:pt>
                <c:pt idx="112">
                  <c:v>41.441558441558499</c:v>
                </c:pt>
                <c:pt idx="113">
                  <c:v>44.660714285714327</c:v>
                </c:pt>
                <c:pt idx="114">
                  <c:v>43.244680851063883</c:v>
                </c:pt>
                <c:pt idx="115">
                  <c:v>44.945652173913096</c:v>
                </c:pt>
                <c:pt idx="116">
                  <c:v>46.445378151260549</c:v>
                </c:pt>
                <c:pt idx="117">
                  <c:v>39.09523809523813</c:v>
                </c:pt>
                <c:pt idx="118">
                  <c:v>42.891304347826136</c:v>
                </c:pt>
                <c:pt idx="119">
                  <c:v>45.873786407767042</c:v>
                </c:pt>
                <c:pt idx="120">
                  <c:v>43.478260869565219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A-4036-9DBC-5EDB12EF4585}"/>
            </c:ext>
          </c:extLst>
        </c:ser>
        <c:ser>
          <c:idx val="1"/>
          <c:order val="1"/>
          <c:tx>
            <c:strRef>
              <c:f>'Averages Graph Data'!$BQ$4</c:f>
              <c:strCache>
                <c:ptCount val="1"/>
                <c:pt idx="0">
                  <c:v>Average Area Rating - 7 Day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Data'!$A$5:$A$125</c:f>
              <c:numCache>
                <c:formatCode>m/d/yyyy</c:formatCode>
                <c:ptCount val="121"/>
                <c:pt idx="0">
                  <c:v>45764</c:v>
                </c:pt>
                <c:pt idx="1">
                  <c:v>45765</c:v>
                </c:pt>
                <c:pt idx="2">
                  <c:v>45766</c:v>
                </c:pt>
                <c:pt idx="3">
                  <c:v>45767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45772</c:v>
                </c:pt>
                <c:pt idx="9">
                  <c:v>45773</c:v>
                </c:pt>
                <c:pt idx="10">
                  <c:v>45774</c:v>
                </c:pt>
                <c:pt idx="11">
                  <c:v>45775</c:v>
                </c:pt>
                <c:pt idx="12">
                  <c:v>45776</c:v>
                </c:pt>
                <c:pt idx="13">
                  <c:v>45777</c:v>
                </c:pt>
                <c:pt idx="14">
                  <c:v>45778</c:v>
                </c:pt>
                <c:pt idx="15">
                  <c:v>45779</c:v>
                </c:pt>
                <c:pt idx="16">
                  <c:v>45780</c:v>
                </c:pt>
                <c:pt idx="17">
                  <c:v>45781</c:v>
                </c:pt>
                <c:pt idx="18">
                  <c:v>45782</c:v>
                </c:pt>
                <c:pt idx="19">
                  <c:v>45783</c:v>
                </c:pt>
                <c:pt idx="20">
                  <c:v>45784</c:v>
                </c:pt>
                <c:pt idx="21">
                  <c:v>45785</c:v>
                </c:pt>
                <c:pt idx="22">
                  <c:v>45786</c:v>
                </c:pt>
                <c:pt idx="23">
                  <c:v>45787</c:v>
                </c:pt>
                <c:pt idx="24">
                  <c:v>45788</c:v>
                </c:pt>
                <c:pt idx="25">
                  <c:v>45789</c:v>
                </c:pt>
                <c:pt idx="26">
                  <c:v>45790</c:v>
                </c:pt>
                <c:pt idx="27">
                  <c:v>45791</c:v>
                </c:pt>
                <c:pt idx="28">
                  <c:v>45792</c:v>
                </c:pt>
                <c:pt idx="29">
                  <c:v>45793</c:v>
                </c:pt>
                <c:pt idx="30">
                  <c:v>45794</c:v>
                </c:pt>
                <c:pt idx="31">
                  <c:v>45795</c:v>
                </c:pt>
                <c:pt idx="32">
                  <c:v>45796</c:v>
                </c:pt>
                <c:pt idx="33">
                  <c:v>45797</c:v>
                </c:pt>
                <c:pt idx="34">
                  <c:v>45798</c:v>
                </c:pt>
                <c:pt idx="35">
                  <c:v>45799</c:v>
                </c:pt>
                <c:pt idx="36">
                  <c:v>45800</c:v>
                </c:pt>
                <c:pt idx="37">
                  <c:v>45801</c:v>
                </c:pt>
                <c:pt idx="38">
                  <c:v>45802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45809</c:v>
                </c:pt>
                <c:pt idx="46">
                  <c:v>45810</c:v>
                </c:pt>
                <c:pt idx="47">
                  <c:v>45811</c:v>
                </c:pt>
                <c:pt idx="48">
                  <c:v>45812</c:v>
                </c:pt>
                <c:pt idx="49">
                  <c:v>45813</c:v>
                </c:pt>
                <c:pt idx="50">
                  <c:v>45814</c:v>
                </c:pt>
                <c:pt idx="51">
                  <c:v>45815</c:v>
                </c:pt>
                <c:pt idx="52">
                  <c:v>45816</c:v>
                </c:pt>
                <c:pt idx="53">
                  <c:v>45817</c:v>
                </c:pt>
                <c:pt idx="54">
                  <c:v>45818</c:v>
                </c:pt>
                <c:pt idx="55">
                  <c:v>45819</c:v>
                </c:pt>
                <c:pt idx="56">
                  <c:v>45820</c:v>
                </c:pt>
                <c:pt idx="57">
                  <c:v>45821</c:v>
                </c:pt>
                <c:pt idx="58">
                  <c:v>45822</c:v>
                </c:pt>
                <c:pt idx="59">
                  <c:v>45823</c:v>
                </c:pt>
                <c:pt idx="60">
                  <c:v>45824</c:v>
                </c:pt>
                <c:pt idx="61">
                  <c:v>45825</c:v>
                </c:pt>
                <c:pt idx="62">
                  <c:v>45826</c:v>
                </c:pt>
                <c:pt idx="63">
                  <c:v>45827</c:v>
                </c:pt>
                <c:pt idx="64">
                  <c:v>45828</c:v>
                </c:pt>
                <c:pt idx="65">
                  <c:v>45829</c:v>
                </c:pt>
                <c:pt idx="66">
                  <c:v>45830</c:v>
                </c:pt>
                <c:pt idx="67">
                  <c:v>45831</c:v>
                </c:pt>
                <c:pt idx="68">
                  <c:v>45832</c:v>
                </c:pt>
                <c:pt idx="69">
                  <c:v>45833</c:v>
                </c:pt>
                <c:pt idx="70">
                  <c:v>45834</c:v>
                </c:pt>
                <c:pt idx="71">
                  <c:v>45835</c:v>
                </c:pt>
                <c:pt idx="72">
                  <c:v>45836</c:v>
                </c:pt>
                <c:pt idx="73">
                  <c:v>45837</c:v>
                </c:pt>
                <c:pt idx="74">
                  <c:v>45838</c:v>
                </c:pt>
                <c:pt idx="75">
                  <c:v>45839</c:v>
                </c:pt>
                <c:pt idx="76">
                  <c:v>45840</c:v>
                </c:pt>
                <c:pt idx="77">
                  <c:v>45841</c:v>
                </c:pt>
                <c:pt idx="78">
                  <c:v>45842</c:v>
                </c:pt>
                <c:pt idx="79">
                  <c:v>45843</c:v>
                </c:pt>
                <c:pt idx="80">
                  <c:v>45844</c:v>
                </c:pt>
                <c:pt idx="81">
                  <c:v>45845</c:v>
                </c:pt>
                <c:pt idx="82">
                  <c:v>45846</c:v>
                </c:pt>
                <c:pt idx="83">
                  <c:v>45847</c:v>
                </c:pt>
                <c:pt idx="84">
                  <c:v>45848</c:v>
                </c:pt>
                <c:pt idx="85">
                  <c:v>45849</c:v>
                </c:pt>
                <c:pt idx="86">
                  <c:v>45850</c:v>
                </c:pt>
                <c:pt idx="87">
                  <c:v>45851</c:v>
                </c:pt>
                <c:pt idx="88">
                  <c:v>45852</c:v>
                </c:pt>
                <c:pt idx="89">
                  <c:v>45853</c:v>
                </c:pt>
                <c:pt idx="90">
                  <c:v>45854</c:v>
                </c:pt>
                <c:pt idx="91">
                  <c:v>45855</c:v>
                </c:pt>
                <c:pt idx="92">
                  <c:v>45856</c:v>
                </c:pt>
                <c:pt idx="93">
                  <c:v>45857</c:v>
                </c:pt>
                <c:pt idx="94">
                  <c:v>45858</c:v>
                </c:pt>
                <c:pt idx="95">
                  <c:v>45859</c:v>
                </c:pt>
                <c:pt idx="96">
                  <c:v>45860</c:v>
                </c:pt>
                <c:pt idx="97">
                  <c:v>45861</c:v>
                </c:pt>
                <c:pt idx="98">
                  <c:v>45862</c:v>
                </c:pt>
                <c:pt idx="99">
                  <c:v>45863</c:v>
                </c:pt>
                <c:pt idx="100">
                  <c:v>45864</c:v>
                </c:pt>
                <c:pt idx="101">
                  <c:v>45865</c:v>
                </c:pt>
                <c:pt idx="102">
                  <c:v>45866</c:v>
                </c:pt>
                <c:pt idx="103">
                  <c:v>45867</c:v>
                </c:pt>
                <c:pt idx="104">
                  <c:v>45868</c:v>
                </c:pt>
                <c:pt idx="105">
                  <c:v>45869</c:v>
                </c:pt>
                <c:pt idx="106">
                  <c:v>45870</c:v>
                </c:pt>
                <c:pt idx="107">
                  <c:v>45871</c:v>
                </c:pt>
                <c:pt idx="108">
                  <c:v>45872</c:v>
                </c:pt>
                <c:pt idx="109">
                  <c:v>45873</c:v>
                </c:pt>
                <c:pt idx="110">
                  <c:v>45874</c:v>
                </c:pt>
                <c:pt idx="111">
                  <c:v>45875</c:v>
                </c:pt>
                <c:pt idx="112">
                  <c:v>45876</c:v>
                </c:pt>
                <c:pt idx="113">
                  <c:v>45877</c:v>
                </c:pt>
                <c:pt idx="114">
                  <c:v>45878</c:v>
                </c:pt>
                <c:pt idx="115">
                  <c:v>45879</c:v>
                </c:pt>
                <c:pt idx="116">
                  <c:v>45880</c:v>
                </c:pt>
                <c:pt idx="117">
                  <c:v>45881</c:v>
                </c:pt>
                <c:pt idx="118">
                  <c:v>45882</c:v>
                </c:pt>
                <c:pt idx="119">
                  <c:v>45883</c:v>
                </c:pt>
                <c:pt idx="120">
                  <c:v>45884</c:v>
                </c:pt>
              </c:numCache>
            </c:numRef>
          </c:cat>
          <c:val>
            <c:numRef>
              <c:f>'Averages Graph Data'!$BQ$5:$BQ$125</c:f>
              <c:numCache>
                <c:formatCode>#,##0.0</c:formatCode>
                <c:ptCount val="121"/>
                <c:pt idx="6">
                  <c:v>44.055498469280451</c:v>
                </c:pt>
                <c:pt idx="7">
                  <c:v>44.40592420248764</c:v>
                </c:pt>
                <c:pt idx="8">
                  <c:v>43.857037468948413</c:v>
                </c:pt>
                <c:pt idx="9">
                  <c:v>44.267469498715634</c:v>
                </c:pt>
                <c:pt idx="10">
                  <c:v>44.481544509250817</c:v>
                </c:pt>
                <c:pt idx="11">
                  <c:v>44.956076470795765</c:v>
                </c:pt>
                <c:pt idx="12">
                  <c:v>45.045193827354979</c:v>
                </c:pt>
                <c:pt idx="13">
                  <c:v>44.606577286001595</c:v>
                </c:pt>
                <c:pt idx="14">
                  <c:v>44.534933065399422</c:v>
                </c:pt>
                <c:pt idx="15">
                  <c:v>44.275707739985549</c:v>
                </c:pt>
                <c:pt idx="16">
                  <c:v>44.29179570994571</c:v>
                </c:pt>
                <c:pt idx="17">
                  <c:v>44.215605233755234</c:v>
                </c:pt>
                <c:pt idx="18">
                  <c:v>44.194209578719033</c:v>
                </c:pt>
                <c:pt idx="19">
                  <c:v>43.854673994502598</c:v>
                </c:pt>
                <c:pt idx="20">
                  <c:v>43.736455371020824</c:v>
                </c:pt>
                <c:pt idx="21">
                  <c:v>43.583694266579066</c:v>
                </c:pt>
                <c:pt idx="22">
                  <c:v>43.986156833675771</c:v>
                </c:pt>
                <c:pt idx="23">
                  <c:v>43.758194892252995</c:v>
                </c:pt>
                <c:pt idx="24">
                  <c:v>43.733545032309017</c:v>
                </c:pt>
                <c:pt idx="25">
                  <c:v>43.585358568783512</c:v>
                </c:pt>
                <c:pt idx="26">
                  <c:v>43.733257634591787</c:v>
                </c:pt>
                <c:pt idx="27">
                  <c:v>44.608949942284099</c:v>
                </c:pt>
                <c:pt idx="28">
                  <c:v>44.475222767203533</c:v>
                </c:pt>
                <c:pt idx="29">
                  <c:v>44.42886169076727</c:v>
                </c:pt>
                <c:pt idx="30">
                  <c:v>44.768604037567556</c:v>
                </c:pt>
                <c:pt idx="31">
                  <c:v>44.911048383727064</c:v>
                </c:pt>
                <c:pt idx="32">
                  <c:v>44.766626852048205</c:v>
                </c:pt>
                <c:pt idx="33">
                  <c:v>44.772751998813597</c:v>
                </c:pt>
                <c:pt idx="34">
                  <c:v>45.205002625380018</c:v>
                </c:pt>
                <c:pt idx="35">
                  <c:v>45.587426761259287</c:v>
                </c:pt>
                <c:pt idx="36">
                  <c:v>45.513817609291593</c:v>
                </c:pt>
                <c:pt idx="37">
                  <c:v>44.777025294388373</c:v>
                </c:pt>
                <c:pt idx="38">
                  <c:v>44.474349023291047</c:v>
                </c:pt>
                <c:pt idx="39">
                  <c:v>44.352424814015727</c:v>
                </c:pt>
                <c:pt idx="40">
                  <c:v>43.953116672267548</c:v>
                </c:pt>
                <c:pt idx="41">
                  <c:v>42.933679392937826</c:v>
                </c:pt>
                <c:pt idx="42">
                  <c:v>42.312208777222608</c:v>
                </c:pt>
                <c:pt idx="43">
                  <c:v>42.069875010669513</c:v>
                </c:pt>
                <c:pt idx="44">
                  <c:v>42.373875886673844</c:v>
                </c:pt>
                <c:pt idx="45">
                  <c:v>42.391950948866551</c:v>
                </c:pt>
                <c:pt idx="46">
                  <c:v>42.071552277770202</c:v>
                </c:pt>
                <c:pt idx="47">
                  <c:v>41.864322460276867</c:v>
                </c:pt>
                <c:pt idx="48">
                  <c:v>41.945291774822827</c:v>
                </c:pt>
                <c:pt idx="49">
                  <c:v>42.259692080399603</c:v>
                </c:pt>
                <c:pt idx="50">
                  <c:v>42.206139832432747</c:v>
                </c:pt>
                <c:pt idx="51">
                  <c:v>42.337007228590515</c:v>
                </c:pt>
                <c:pt idx="52">
                  <c:v>41.791115538581188</c:v>
                </c:pt>
                <c:pt idx="53">
                  <c:v>42.2311155385812</c:v>
                </c:pt>
                <c:pt idx="54">
                  <c:v>42.719383748442972</c:v>
                </c:pt>
                <c:pt idx="55">
                  <c:v>42.451733739721533</c:v>
                </c:pt>
                <c:pt idx="56">
                  <c:v>42.334086680898004</c:v>
                </c:pt>
                <c:pt idx="57">
                  <c:v>42.949553920425387</c:v>
                </c:pt>
                <c:pt idx="58">
                  <c:v>42.720043820587918</c:v>
                </c:pt>
                <c:pt idx="59">
                  <c:v>43.756287206831303</c:v>
                </c:pt>
                <c:pt idx="60">
                  <c:v>43.586795681407573</c:v>
                </c:pt>
                <c:pt idx="61">
                  <c:v>43.341849503702768</c:v>
                </c:pt>
                <c:pt idx="62">
                  <c:v>43.503922939634535</c:v>
                </c:pt>
                <c:pt idx="63">
                  <c:v>43.603273588985189</c:v>
                </c:pt>
                <c:pt idx="64">
                  <c:v>43.691596195275942</c:v>
                </c:pt>
                <c:pt idx="65">
                  <c:v>43.596660763476109</c:v>
                </c:pt>
                <c:pt idx="66">
                  <c:v>43.187297984548124</c:v>
                </c:pt>
                <c:pt idx="67">
                  <c:v>43.082979986162321</c:v>
                </c:pt>
                <c:pt idx="68">
                  <c:v>43.131438693316682</c:v>
                </c:pt>
                <c:pt idx="69">
                  <c:v>42.916141695232788</c:v>
                </c:pt>
                <c:pt idx="70">
                  <c:v>43.063128042219134</c:v>
                </c:pt>
                <c:pt idx="71">
                  <c:v>42.080567038815147</c:v>
                </c:pt>
                <c:pt idx="72">
                  <c:v>42.173434716859809</c:v>
                </c:pt>
                <c:pt idx="73">
                  <c:v>41.924841021793604</c:v>
                </c:pt>
                <c:pt idx="74">
                  <c:v>41.4867725359723</c:v>
                </c:pt>
                <c:pt idx="75">
                  <c:v>41.590080605034025</c:v>
                </c:pt>
                <c:pt idx="76">
                  <c:v>41.707343972297394</c:v>
                </c:pt>
                <c:pt idx="77">
                  <c:v>41.539316281333925</c:v>
                </c:pt>
                <c:pt idx="78">
                  <c:v>42.173949621849616</c:v>
                </c:pt>
                <c:pt idx="79">
                  <c:v>42.147899515904207</c:v>
                </c:pt>
                <c:pt idx="80">
                  <c:v>42.041245048681965</c:v>
                </c:pt>
                <c:pt idx="81">
                  <c:v>42.716326521516251</c:v>
                </c:pt>
                <c:pt idx="82">
                  <c:v>42.316554047294474</c:v>
                </c:pt>
                <c:pt idx="83">
                  <c:v>42.206953017693444</c:v>
                </c:pt>
                <c:pt idx="84">
                  <c:v>42.653819356348023</c:v>
                </c:pt>
                <c:pt idx="85">
                  <c:v>41.993355732380742</c:v>
                </c:pt>
                <c:pt idx="86">
                  <c:v>42.317983913840649</c:v>
                </c:pt>
                <c:pt idx="87">
                  <c:v>42.646834560601143</c:v>
                </c:pt>
                <c:pt idx="88">
                  <c:v>42.83224860891842</c:v>
                </c:pt>
                <c:pt idx="89">
                  <c:v>43.672116740786564</c:v>
                </c:pt>
                <c:pt idx="90">
                  <c:v>43.564616740786555</c:v>
                </c:pt>
                <c:pt idx="91">
                  <c:v>43.254958338137769</c:v>
                </c:pt>
                <c:pt idx="92">
                  <c:v>44.094817566500652</c:v>
                </c:pt>
                <c:pt idx="93">
                  <c:v>43.492546785256003</c:v>
                </c:pt>
                <c:pt idx="94">
                  <c:v>43.624675526080388</c:v>
                </c:pt>
                <c:pt idx="95">
                  <c:v>43.365938966940611</c:v>
                </c:pt>
                <c:pt idx="96">
                  <c:v>42.597101528516973</c:v>
                </c:pt>
                <c:pt idx="97">
                  <c:v>42.614958671374112</c:v>
                </c:pt>
                <c:pt idx="98">
                  <c:v>42.632492277452421</c:v>
                </c:pt>
                <c:pt idx="99">
                  <c:v>42.348308603983035</c:v>
                </c:pt>
                <c:pt idx="100">
                  <c:v>42.168469471267535</c:v>
                </c:pt>
                <c:pt idx="101">
                  <c:v>41.409797763228731</c:v>
                </c:pt>
                <c:pt idx="102">
                  <c:v>41.293234402347181</c:v>
                </c:pt>
                <c:pt idx="103">
                  <c:v>41.315725976109171</c:v>
                </c:pt>
                <c:pt idx="104">
                  <c:v>41.472381820265021</c:v>
                </c:pt>
                <c:pt idx="105">
                  <c:v>40.860759544235968</c:v>
                </c:pt>
                <c:pt idx="106">
                  <c:v>40.916097063859191</c:v>
                </c:pt>
                <c:pt idx="107">
                  <c:v>41.738537781036754</c:v>
                </c:pt>
                <c:pt idx="108">
                  <c:v>42.031532309112663</c:v>
                </c:pt>
                <c:pt idx="109">
                  <c:v>42.24619869625144</c:v>
                </c:pt>
                <c:pt idx="110">
                  <c:v>42.416996060031252</c:v>
                </c:pt>
                <c:pt idx="111">
                  <c:v>42.688300098458583</c:v>
                </c:pt>
                <c:pt idx="112">
                  <c:v>43.09423701868122</c:v>
                </c:pt>
                <c:pt idx="113">
                  <c:v>43.413899499057997</c:v>
                </c:pt>
                <c:pt idx="114">
                  <c:v>43.13017258767151</c:v>
                </c:pt>
                <c:pt idx="115">
                  <c:v>43.549124753518086</c:v>
                </c:pt>
                <c:pt idx="116">
                  <c:v>43.767623367917125</c:v>
                </c:pt>
                <c:pt idx="117">
                  <c:v>43.234491596690113</c:v>
                </c:pt>
                <c:pt idx="118">
                  <c:v>43.246360906653521</c:v>
                </c:pt>
                <c:pt idx="119">
                  <c:v>43.879536330397592</c:v>
                </c:pt>
                <c:pt idx="120">
                  <c:v>43.710614413804869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A-4036-9DBC-5EDB12EF4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5"/>
          <c:min val="4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'Plan Figures'!$F$42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Figures'!$H$49:$H$57</c:f>
              <c:numCache>
                <c:formatCode>#,##0</c:formatCode>
                <c:ptCount val="9"/>
                <c:pt idx="0">
                  <c:v>804298.10117972014</c:v>
                </c:pt>
                <c:pt idx="1">
                  <c:v>792836.0566178062</c:v>
                </c:pt>
                <c:pt idx="2">
                  <c:v>821000.05576863606</c:v>
                </c:pt>
                <c:pt idx="3">
                  <c:v>830541.39957888238</c:v>
                </c:pt>
                <c:pt idx="4">
                  <c:v>830452.44580878178</c:v>
                </c:pt>
                <c:pt idx="5">
                  <c:v>830365.32024283684</c:v>
                </c:pt>
                <c:pt idx="6">
                  <c:v>834120.97363045602</c:v>
                </c:pt>
                <c:pt idx="7">
                  <c:v>857080.67062302388</c:v>
                </c:pt>
                <c:pt idx="8">
                  <c:v>857080.67062302388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B-4FFB-B4AB-AAC53D752C09}"/>
            </c:ext>
          </c:extLst>
        </c:ser>
        <c:ser>
          <c:idx val="1"/>
          <c:order val="1"/>
          <c:tx>
            <c:strRef>
              <c:f>'Plan Figures'!$H$25</c:f>
              <c:strCache>
                <c:ptCount val="1"/>
                <c:pt idx="0">
                  <c:v>Headline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Figures'!$H$32:$H$40</c:f>
              <c:numCache>
                <c:formatCode>#,##0</c:formatCode>
                <c:ptCount val="9"/>
                <c:pt idx="0">
                  <c:v>1028584.7315884295</c:v>
                </c:pt>
                <c:pt idx="1">
                  <c:v>1028584.7315884295</c:v>
                </c:pt>
                <c:pt idx="2">
                  <c:v>1044930.5913107597</c:v>
                </c:pt>
                <c:pt idx="3">
                  <c:v>1057189.9861025074</c:v>
                </c:pt>
                <c:pt idx="4">
                  <c:v>1057189.9861025074</c:v>
                </c:pt>
                <c:pt idx="5">
                  <c:v>1057189.9861025074</c:v>
                </c:pt>
                <c:pt idx="6">
                  <c:v>1062080.7144619715</c:v>
                </c:pt>
                <c:pt idx="7">
                  <c:v>1091425.0846187568</c:v>
                </c:pt>
                <c:pt idx="8">
                  <c:v>1091425.0846187568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B-4FFB-B4AB-AAC53D752C09}"/>
            </c:ext>
          </c:extLst>
        </c:ser>
        <c:ser>
          <c:idx val="2"/>
          <c:order val="2"/>
          <c:tx>
            <c:strRef>
              <c:f>'Plan Figures'!$H$3</c:f>
              <c:strCache>
                <c:ptCount val="1"/>
                <c:pt idx="0">
                  <c:v>Ultimate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Figures'!$H$10:$H$18</c:f>
              <c:numCache>
                <c:formatCode>#,##0</c:formatCode>
                <c:ptCount val="9"/>
                <c:pt idx="0">
                  <c:v>799714.77739202208</c:v>
                </c:pt>
                <c:pt idx="1">
                  <c:v>799714.77739202208</c:v>
                </c:pt>
                <c:pt idx="2">
                  <c:v>812423.52677131491</c:v>
                </c:pt>
                <c:pt idx="3">
                  <c:v>821955.0888057847</c:v>
                </c:pt>
                <c:pt idx="4">
                  <c:v>821955.0888057847</c:v>
                </c:pt>
                <c:pt idx="5">
                  <c:v>821955.0888057847</c:v>
                </c:pt>
                <c:pt idx="6">
                  <c:v>825757.58326361491</c:v>
                </c:pt>
                <c:pt idx="7">
                  <c:v>848572.55001059617</c:v>
                </c:pt>
                <c:pt idx="8">
                  <c:v>848572.55001059617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B-4FFB-B4AB-AAC53D75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43536"/>
        <c:axId val="1146762304"/>
      </c:lineChart>
      <c:catAx>
        <c:axId val="66584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62304"/>
        <c:crosses val="autoZero"/>
        <c:auto val="1"/>
        <c:lblAlgn val="ctr"/>
        <c:lblOffset val="100"/>
        <c:noMultiLvlLbl val="0"/>
      </c:catAx>
      <c:valAx>
        <c:axId val="1146762304"/>
        <c:scaling>
          <c:orientation val="minMax"/>
          <c:min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Relationship Id="rId9" Type="http://schemas.openxmlformats.org/officeDocument/2006/relationships/chart" Target="../charts/chart6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161925</xdr:rowOff>
    </xdr:from>
    <xdr:to>
      <xdr:col>10</xdr:col>
      <xdr:colOff>455692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0F9BE3-3827-48CF-8EE0-525C23CCD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61925"/>
          <a:ext cx="6675517" cy="1133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CFB1D-8941-41C4-8750-E9BF477A9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B49FA5-2DE8-43F7-A1DD-23E7658D7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77CF6-7402-4514-ABEE-3038A8B31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DB7556-E9E5-4436-B2E1-59CF5484B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309954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4FD6B-FE66-42D9-9D78-7050E01A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1073726</xdr:colOff>
      <xdr:row>32</xdr:row>
      <xdr:rowOff>0</xdr:rowOff>
    </xdr:from>
    <xdr:to>
      <xdr:col>25</xdr:col>
      <xdr:colOff>206044</xdr:colOff>
      <xdr:row>58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F442E1-4C44-4F7C-87AA-401649A6B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309954</xdr:colOff>
      <xdr:row>58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00CCF6B-6021-4003-8D36-40545F145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483136</xdr:colOff>
      <xdr:row>58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A513B7-D5F9-422C-BDE6-0A7B3949E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20F06-34D0-40FD-9DA1-0CEF36367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06A26B-D324-480F-97FA-D73AFC85B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68CECD-F350-4BE6-B61A-EEB8CE2F0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4A8E0-D8DE-4679-B29B-01968EA31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DAB42-ECCC-4B2D-ACA0-7CCED9E20A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524700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862874-289A-4168-AFAA-FE5150412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938894</xdr:colOff>
      <xdr:row>3</xdr:row>
      <xdr:rowOff>29935</xdr:rowOff>
    </xdr:from>
    <xdr:to>
      <xdr:col>6</xdr:col>
      <xdr:colOff>530679</xdr:colOff>
      <xdr:row>24</xdr:row>
      <xdr:rowOff>68035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97C30-48F9-4217-028A-4696AF5C7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585108</xdr:colOff>
      <xdr:row>3</xdr:row>
      <xdr:rowOff>1</xdr:rowOff>
    </xdr:from>
    <xdr:to>
      <xdr:col>15</xdr:col>
      <xdr:colOff>585107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79ECA-6F54-42AE-A1BD-E82AF0B59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5</xdr:col>
      <xdr:colOff>462642</xdr:colOff>
      <xdr:row>50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694F8A-D336-439A-A855-6CFCAB328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585107</xdr:colOff>
      <xdr:row>51</xdr:row>
      <xdr:rowOff>95251</xdr:rowOff>
    </xdr:from>
    <xdr:to>
      <xdr:col>5</xdr:col>
      <xdr:colOff>462643</xdr:colOff>
      <xdr:row>71</xdr:row>
      <xdr:rowOff>68036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F00A95-00AF-4D5A-9E7E-FD5DB8BB7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571500</xdr:colOff>
      <xdr:row>6</xdr:row>
      <xdr:rowOff>157161</xdr:rowOff>
    </xdr:from>
    <xdr:to>
      <xdr:col>35</xdr:col>
      <xdr:colOff>76200</xdr:colOff>
      <xdr:row>37</xdr:row>
      <xdr:rowOff>142874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2D4483-50E1-57E3-F522-50F0864E5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C7E4F-9B22-4A20-A9BE-3B8909C97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2249C-9BC8-4943-B63D-6BEC07379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CE80B-106E-4CDB-9ECC-DCBABA6E1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8ED2E7-ABF0-444C-890B-A9C0F73E7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AD70B-8F7F-49F4-BA11-C3277ACEB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353250</xdr:colOff>
      <xdr:row>55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B7C405-4E67-4DB3-9928-5AB272EC4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7</xdr:col>
      <xdr:colOff>353250</xdr:colOff>
      <xdr:row>85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063B22-B5B1-437A-8905-86AC441DF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59</xdr:row>
      <xdr:rowOff>0</xdr:rowOff>
    </xdr:from>
    <xdr:to>
      <xdr:col>15</xdr:col>
      <xdr:colOff>530143</xdr:colOff>
      <xdr:row>85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AC8600-842C-4FD1-877E-92B9D4537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59</xdr:row>
      <xdr:rowOff>0</xdr:rowOff>
    </xdr:from>
    <xdr:to>
      <xdr:col>25</xdr:col>
      <xdr:colOff>162750</xdr:colOff>
      <xdr:row>85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50922C1-B9CD-4F9A-9D1C-CBAE4CFA8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7</xdr:col>
      <xdr:colOff>353250</xdr:colOff>
      <xdr:row>112</xdr:row>
      <xdr:rowOff>87000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479C272-51DB-4179-9D10-7FD4630B8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86</xdr:row>
      <xdr:rowOff>0</xdr:rowOff>
    </xdr:from>
    <xdr:to>
      <xdr:col>15</xdr:col>
      <xdr:colOff>530143</xdr:colOff>
      <xdr:row>112</xdr:row>
      <xdr:rowOff>87000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544481-4F17-46C8-B36A-BCC25706E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86</xdr:row>
      <xdr:rowOff>0</xdr:rowOff>
    </xdr:from>
    <xdr:to>
      <xdr:col>25</xdr:col>
      <xdr:colOff>162750</xdr:colOff>
      <xdr:row>112</xdr:row>
      <xdr:rowOff>87000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0F7B8F5-BF12-4766-B80D-7FA40C451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40</xdr:col>
      <xdr:colOff>19875</xdr:colOff>
      <xdr:row>85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451C5-2295-4FD3-8950-7013923E0A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C7408-860D-456B-9693-9BA4BDC45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27046-9736-4616-91E5-C68EF292C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A1BA0-084D-4E42-8197-2F6D3BB9C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CA6A9F-D30A-4003-93D3-9052452BE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B5860-EB4A-42A1-8B9A-351B29D09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B60B6-676E-46EA-8DCE-C8D534CD9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AA3935-8FBC-4108-A711-1DE67A804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974CAE-5AC6-4BD4-9A62-091E40CFA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61BB3-735D-4769-8BAE-C88D7B146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A2CCBF-43FE-4722-BDC6-1C0EB3935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A741AC-F45D-4B35-BD58-8F41E5029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AE0C18-FCC2-4F16-84AC-5EFC472DA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B5C50-24B2-4AD6-8AD1-9BF090072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6627F-4627-4623-B3E4-594C5E19B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3992A7-EB98-4181-8307-D9BF19EC9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C8D4D8-8592-46B5-B922-D009C14AA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8E918-299C-4081-ADFE-48035517D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243A8-CF4C-497B-8688-06F0930BD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0508D9-82BB-4067-8E78-D68BEDC51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67E070-2899-4A06-A155-9AB43B5CF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E6F8A-3AF8-4D89-B33B-8C2585EC6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A2220-B76F-455B-970D-BF22130A0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530143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1F86A4-ED6B-4BD8-B166-FB12EF021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32</xdr:row>
      <xdr:rowOff>0</xdr:rowOff>
    </xdr:from>
    <xdr:to>
      <xdr:col>25</xdr:col>
      <xdr:colOff>162750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D2BF90-20D3-4D5C-89D8-53FA8077D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127</xdr:row>
      <xdr:rowOff>0</xdr:rowOff>
    </xdr:from>
    <xdr:to>
      <xdr:col>11</xdr:col>
      <xdr:colOff>181800</xdr:colOff>
      <xdr:row>153</xdr:row>
      <xdr:rowOff>87000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4E1E2BB-4C01-4339-99A8-8944245A8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127</xdr:row>
      <xdr:rowOff>0</xdr:rowOff>
    </xdr:from>
    <xdr:to>
      <xdr:col>22</xdr:col>
      <xdr:colOff>258000</xdr:colOff>
      <xdr:row>153</xdr:row>
      <xdr:rowOff>87000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6BDE95C-B0D3-40EB-950E-F7580E523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154</xdr:row>
      <xdr:rowOff>0</xdr:rowOff>
    </xdr:from>
    <xdr:to>
      <xdr:col>22</xdr:col>
      <xdr:colOff>258000</xdr:colOff>
      <xdr:row>180</xdr:row>
      <xdr:rowOff>87000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47C501E-3F0B-4B16-BB31-248AEC4B7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127</xdr:row>
      <xdr:rowOff>0</xdr:rowOff>
    </xdr:from>
    <xdr:to>
      <xdr:col>33</xdr:col>
      <xdr:colOff>258000</xdr:colOff>
      <xdr:row>153</xdr:row>
      <xdr:rowOff>87000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D92C103-0AEA-4FA7-9C94-DDAE40DC8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127</xdr:row>
      <xdr:rowOff>0</xdr:rowOff>
    </xdr:from>
    <xdr:to>
      <xdr:col>44</xdr:col>
      <xdr:colOff>258000</xdr:colOff>
      <xdr:row>153</xdr:row>
      <xdr:rowOff>87000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FF3EC83-C4D1-4FE7-AEBF-D12096DB8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127</xdr:row>
      <xdr:rowOff>0</xdr:rowOff>
    </xdr:from>
    <xdr:to>
      <xdr:col>55</xdr:col>
      <xdr:colOff>258000</xdr:colOff>
      <xdr:row>153</xdr:row>
      <xdr:rowOff>87000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A100DF6-25EF-4DEE-A0C5-4482C713E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127</xdr:row>
      <xdr:rowOff>0</xdr:rowOff>
    </xdr:from>
    <xdr:to>
      <xdr:col>66</xdr:col>
      <xdr:colOff>258000</xdr:colOff>
      <xdr:row>153</xdr:row>
      <xdr:rowOff>87000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C532DE-430E-4542-8756-C93B98D25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0</xdr:colOff>
      <xdr:row>127</xdr:row>
      <xdr:rowOff>0</xdr:rowOff>
    </xdr:from>
    <xdr:to>
      <xdr:col>78</xdr:col>
      <xdr:colOff>562800</xdr:colOff>
      <xdr:row>153</xdr:row>
      <xdr:rowOff>87000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FD8C2038-F734-4E02-B17C-552E0211A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79</xdr:col>
      <xdr:colOff>0</xdr:colOff>
      <xdr:row>127</xdr:row>
      <xdr:rowOff>0</xdr:rowOff>
    </xdr:from>
    <xdr:to>
      <xdr:col>93</xdr:col>
      <xdr:colOff>105600</xdr:colOff>
      <xdr:row>153</xdr:row>
      <xdr:rowOff>87000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FA91AF1-0230-4590-BCE4-B1ACFFB4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493059</xdr:colOff>
      <xdr:row>21</xdr:row>
      <xdr:rowOff>79561</xdr:rowOff>
    </xdr:from>
    <xdr:to>
      <xdr:col>31</xdr:col>
      <xdr:colOff>162484</xdr:colOff>
      <xdr:row>44</xdr:row>
      <xdr:rowOff>78441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C5EBA-1DD3-482B-ADC3-5E01465B7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4784FE-4A6A-4117-B611-6F639A847F76}" name="Table6" displayName="Table6" ref="C8:D110" totalsRowShown="0">
  <autoFilter ref="C8:D110" xr:uid="{E74784FE-4A6A-4117-B611-6F639A847F76}"/>
  <tableColumns count="2">
    <tableColumn id="1" xr3:uid="{762EF980-57AF-4B9B-9052-5A3FCA454734}" name="Sorted Bin Values" dataDxfId="346">
      <calculatedColumnFormula>C8+$F$6</calculatedColumnFormula>
    </tableColumn>
    <tableColumn id="2" xr3:uid="{E19B4DDF-6D55-48D4-A248-A656A39993F6}" name="Veh Yrs" dataDxfId="3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6F4AD34-9D88-4726-9D06-DB85AF391547}" name="Table7" displayName="Table7" ref="M8:O109" totalsRowShown="0">
  <autoFilter ref="M8:O109" xr:uid="{C6F4AD34-9D88-4726-9D06-DB85AF391547}"/>
  <tableColumns count="3">
    <tableColumn id="1" xr3:uid="{FC4854AF-629B-4723-9082-9AB1B9726DB7}" name="ColumnA"/>
    <tableColumn id="2" xr3:uid="{A2F82DE4-4184-4609-9A2F-BE26DD91A9AA}" name="ColumnB"/>
    <tableColumn id="3" xr3:uid="{0E33B243-BB79-4C07-AAF9-9407E6400572}" name="PolC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D8CA092-195C-40C8-BD1B-F1A4CF532C4B}" name="Table8" displayName="Table8" ref="I8:K61" totalsRowShown="0">
  <autoFilter ref="I8:K61" xr:uid="{9D8CA092-195C-40C8-BD1B-F1A4CF532C4B}"/>
  <tableColumns count="3">
    <tableColumn id="1" xr3:uid="{58492924-2E0A-4939-A5B9-B190ECC3B2C3}" name="NWP_Start" dataDxfId="344"/>
    <tableColumn id="2" xr3:uid="{F4F8B54D-FCF6-4373-BBB2-E3B4EA72FB33}" name="NWP_End"/>
    <tableColumn id="3" xr3:uid="{07256B26-CD7B-46E6-BDD5-16A3E4397598}" name="PolC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F7F694-CDD0-4AC0-A7A7-6B11C20F1889}" name="Table4" displayName="Table4" ref="A4:U125" totalsRowShown="0" headerRowDxfId="343" tableBorderDxfId="342">
  <autoFilter ref="A4:U125" xr:uid="{C4B9AF1D-20FF-4724-A949-A17AF3C06DF0}"/>
  <tableColumns count="21">
    <tableColumn id="1" xr3:uid="{670E51E1-3275-4652-9C1E-B9613D04BF9A}" name="UW_dt" dataDxfId="341"/>
    <tableColumn id="52" xr3:uid="{96A1271A-0D1D-40C5-8EBB-0F2C49BE14CC}" name="Policy Count (MICL)" dataDxfId="340"/>
    <tableColumn id="53" xr3:uid="{A4809CDE-588E-42D9-BE82-A41407EBE7CA}" name="7 Day Average (MICL)" dataDxfId="339"/>
    <tableColumn id="2" xr3:uid="{01F39BE1-8302-4AE1-A325-AD2D1B1377A8}" name="Policy Count (PC Annual Direct)" dataDxfId="338"/>
    <tableColumn id="3" xr3:uid="{F8631214-E8CF-40B1-84B0-BF54550F572E}" name="7 Day Average (PC Annual Direct)" dataDxfId="337"/>
    <tableColumn id="4" xr3:uid="{3F3F15E2-4C83-4624-8A3A-5679EAF76FA8}" name="Policy Count (PC Annual Broker)" dataDxfId="336"/>
    <tableColumn id="5" xr3:uid="{D13C618D-CDEF-48D4-A811-C0799709D260}" name="7 Day Average (PC Annual Broker)" dataDxfId="335"/>
    <tableColumn id="8" xr3:uid="{0400BC14-75CD-479B-8587-D8F6941AD4E6}" name="Policy Count (Short-Term)" dataDxfId="334"/>
    <tableColumn id="9" xr3:uid="{F4200E29-F7FE-4F2F-8E06-DDE05756B2D2}" name="7 Day Average (Short-Term)" dataDxfId="333"/>
    <tableColumn id="10" xr3:uid="{7BFEBCC4-1D20-42E3-9E8F-06766832AC4F}" name="NB Policy Count (Overall)" dataDxfId="332"/>
    <tableColumn id="11" xr3:uid="{B54051C8-B56A-4EDF-A2E6-66C153145038}" name="NB 7 Day Average (Overall)" dataDxfId="331"/>
    <tableColumn id="12" xr3:uid="{B62D5127-D8F7-4DE5-8196-671DB2BE1616}" name="RN Policy Count (Overall)" dataDxfId="330"/>
    <tableColumn id="13" xr3:uid="{9B99B47C-2C11-47A0-916E-7E85CD89E02A}" name="RN 7 Day Average (Overall)" dataDxfId="329"/>
    <tableColumn id="14" xr3:uid="{116BA52C-A67E-4724-B9B1-2350D7849565}" name="NB Policy Count (PC Annual Direct)" dataDxfId="328"/>
    <tableColumn id="15" xr3:uid="{109A135A-9ABC-4718-B5A9-BE4A3A5890DA}" name="NB 7 Day Average (PC Annual Direct)" dataDxfId="327"/>
    <tableColumn id="100" xr3:uid="{D04D378C-BC06-495E-B65F-483D61E9AB84}" name="RN Policy Count (PC Annual Direct)" dataDxfId="326"/>
    <tableColumn id="101" xr3:uid="{22C31AFA-FCC9-47B3-8DC3-1BDB664E7FAD}" name="RN 7 Day Average (PC Annual Direct)" dataDxfId="325"/>
    <tableColumn id="80" xr3:uid="{4F1F6F4F-B691-46B3-BB1B-9566AF3ABFCD}" name="NB Policy Count (PC Annual Broker)" dataDxfId="324"/>
    <tableColumn id="81" xr3:uid="{8FA197BE-D2C1-455C-B447-21757CCE90DF}" name="NB 7 Day Average (PC Annual Broker)" dataDxfId="323"/>
    <tableColumn id="78" xr3:uid="{00DB40A9-FB09-4383-9760-744E4893893B}" name="RN Policy Count (PC Annual Broker)" dataDxfId="322"/>
    <tableColumn id="79" xr3:uid="{B8744605-4E93-4629-9A48-B5B6E049B365}" name="RN 7 Day Average (PC Annual Broker)" dataDxfId="32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1F19F0-50C2-487B-A4E0-079109A06DAA}" name="Table5" displayName="Table5" ref="A4:AS125" totalsRowShown="0" headerRowDxfId="320" tableBorderDxfId="319">
  <autoFilter ref="A4:AS125" xr:uid="{F91CC1AA-DD28-417B-B93A-E3FFC24226E4}"/>
  <tableColumns count="45">
    <tableColumn id="1" xr3:uid="{EA625EF6-1AB7-476B-A7C7-DCEC94E3C54B}" name="UW_dt" dataDxfId="318"/>
    <tableColumn id="78" xr3:uid="{C3009B2B-CC4D-436F-88D5-EF5E8F117780}" name="NWP (MICL)" dataDxfId="317"/>
    <tableColumn id="79" xr3:uid="{D3392765-1629-4116-BC05-60F93DD126FB}" name="NWP - 7 Day Average (MICL)" dataDxfId="316"/>
    <tableColumn id="80" xr3:uid="{AA23809C-A55F-4585-B83E-8888330C8B1D}" name="Average NWP (MICL)" dataDxfId="315"/>
    <tableColumn id="81" xr3:uid="{7D1C3E71-28C5-4F56-9CEF-82F9CEC0B6BA}" name="Average NWP - 7 Day Average (MICL)" dataDxfId="314"/>
    <tableColumn id="116" xr3:uid="{96F36B8F-57A7-4C2B-ACB5-45C5D407FA8A}" name="Plan (MICL)" dataDxfId="313">
      <calculatedColumnFormula>K5+P5+U5</calculatedColumnFormula>
    </tableColumn>
    <tableColumn id="2" xr3:uid="{CFCF094A-3063-410E-B67D-8DAFEDFE3345}" name="NWP (PC Annual Direct)" dataDxfId="312"/>
    <tableColumn id="77" xr3:uid="{7ED1E257-E24B-46DF-9CAB-5FA0DDB2E2E1}" name="NWP - 7 Day Average (PC Annual Direct)" dataDxfId="311"/>
    <tableColumn id="3" xr3:uid="{F06AB982-711E-4C3B-9A6B-9EFEEFD67EEB}" name="Average NWP (PC Annual Direct)" dataDxfId="310"/>
    <tableColumn id="4" xr3:uid="{E74B63B9-250F-45C5-B3D5-762D500FA5B5}" name="7 Day Average (PC Annual Direct)" dataDxfId="309"/>
    <tableColumn id="112" xr3:uid="{0A034DDC-3443-4E80-B732-C31C9002C65A}" name="Plan (PC Annual Direct)" dataDxfId="308"/>
    <tableColumn id="5" xr3:uid="{6DB606EF-5A70-45DE-94A0-C9CB194D0F12}" name="NWP (PC Annual Broker)" dataDxfId="307"/>
    <tableColumn id="86" xr3:uid="{04687D0D-6782-4D41-9DE5-DE13B6313391}" name="NWP - 7 Day Average (PC Annual Broker)" dataDxfId="306"/>
    <tableColumn id="6" xr3:uid="{2EFA9266-D575-41D0-8F66-5CEC7867B999}" name="Average NWP (PC Annual Broker)" dataDxfId="305"/>
    <tableColumn id="7" xr3:uid="{19F2D5E5-0504-46D4-9E2A-CAF65449AC2D}" name="7 Day Average (PC Annual Broker)" dataDxfId="304"/>
    <tableColumn id="117" xr3:uid="{29385D17-CE70-485A-92AF-8A7DAF83769B}" name="Plan (PC Annual Broker)" dataDxfId="303"/>
    <tableColumn id="11" xr3:uid="{E42D9D43-E5F5-451A-A6A0-A8B358903EF7}" name="NWP (Short-Term)" dataDxfId="302"/>
    <tableColumn id="88" xr3:uid="{6E424216-33F6-4870-84CE-2A35F2208746}" name="NWP - 7 Day Average (Short-Term)" dataDxfId="301"/>
    <tableColumn id="12" xr3:uid="{0BAFBC12-EC95-4DD6-A4D2-2F15DCCE2C02}" name="Average NWP (Short-Term)" dataDxfId="300"/>
    <tableColumn id="13" xr3:uid="{C64F935B-6BBF-485A-9EBB-05066096BE0E}" name="Average NWP - 7 Day Average (Short-Term)" dataDxfId="299"/>
    <tableColumn id="119" xr3:uid="{9D546269-A5C8-42F6-B858-E39065EC34C1}" name="Plan (Short-Term" dataDxfId="298"/>
    <tableColumn id="8" xr3:uid="{28E981D0-9D3E-4F87-B3EF-18AD458CE770}" name="NB NWP (Overall)" dataDxfId="297"/>
    <tableColumn id="9" xr3:uid="{2D149B6F-74E3-4329-8A8D-AF0745707DFC}" name="NB NWP - 7 Day Average (Overall)" dataDxfId="296"/>
    <tableColumn id="10" xr3:uid="{DE07C39D-9512-4E8D-8F31-A4DEB4D9FA80}" name="NB Average NWP - 7 Day Average (Overall)" dataDxfId="295"/>
    <tableColumn id="14" xr3:uid="{9B2CA51E-A997-4D0E-9491-3EEC3B282FE4}" name="RN NWP (Overall)" dataDxfId="294"/>
    <tableColumn id="15" xr3:uid="{6C539651-0FE6-48B8-91F1-2D16BB00D5D8}" name="RN NWP - 7 Day Average (Overall)" dataDxfId="293"/>
    <tableColumn id="16" xr3:uid="{61FE7906-C5C8-4C40-B82B-C06BDDD5AB0E}" name="RN Average NWP - 7 Day Average (Overall)" dataDxfId="292"/>
    <tableColumn id="17" xr3:uid="{45BCA7A4-1A35-4200-9C2C-6C15D2EEA949}" name="NB Average NWP (Overall)" dataDxfId="291"/>
    <tableColumn id="18" xr3:uid="{6802AB7C-C024-4A13-B091-B8F3604618B7}" name="RN Average NWP (Overall)" dataDxfId="290"/>
    <tableColumn id="19" xr3:uid="{DDAF3A5C-C4BE-45A5-8F4C-FB8C8B3BD740}" name="NB NWP (PC Annual Direct)" dataDxfId="289"/>
    <tableColumn id="20" xr3:uid="{A289EE2E-A6EC-492A-8142-D82D6637C114}" name="NB NWP - 7 Day Average (PC Annual Direct)" dataDxfId="288"/>
    <tableColumn id="21" xr3:uid="{34A43EAD-6743-42B8-94AF-A8165502D7A2}" name="NB Average NWP - 7 Day Average (PC Annual Direct)" dataDxfId="287"/>
    <tableColumn id="22" xr3:uid="{AA6EA637-078B-45EA-BB6B-EB639FB7DAED}" name="RN NWP (PC Annual Direct)" dataDxfId="286"/>
    <tableColumn id="23" xr3:uid="{BBD7F59E-679A-4BA3-9A42-72BCA7117550}" name="RN NWP - 7 Day Average (PC Annual Direct)" dataDxfId="285"/>
    <tableColumn id="24" xr3:uid="{FA68061C-B5F1-414E-8495-55DCD1DAE1FD}" name="RN Average NWP - 7 Day Average (PC Annual Direct)" dataDxfId="284"/>
    <tableColumn id="25" xr3:uid="{D498D28D-3518-4F67-B855-DA0E67B4B4D6}" name="NB Average NWP (PC Annual Direct)" dataDxfId="283"/>
    <tableColumn id="26" xr3:uid="{CFAF0640-E6F7-4B1C-BE54-29536E3D6C8D}" name="RN Average NWP (PC Annual Direct)" dataDxfId="282"/>
    <tableColumn id="27" xr3:uid="{81C5B247-1BEE-4D9C-8D89-AFE5FE3274E7}" name="NB NWP (PC Annual Broker)" dataDxfId="281"/>
    <tableColumn id="28" xr3:uid="{4F3F93B7-4C0A-46C0-94DE-4DDF15BCACA5}" name="NB NWP - 7 Day Average (PC Annual Broker)" dataDxfId="280"/>
    <tableColumn id="29" xr3:uid="{16803E33-E153-4737-AEDD-4EF5654F7A7E}" name="NB Average NWP - 7 Day Average (PC Annual Broker)" dataDxfId="279"/>
    <tableColumn id="30" xr3:uid="{8075E7DC-7EB9-49EC-B824-3299B9A6C103}" name="RN NWP (PC Annual Broker)" dataDxfId="278"/>
    <tableColumn id="31" xr3:uid="{6F6E3A55-E142-4244-8BE2-4A2B1F8B31DD}" name="RN NWP - 7 Day Average (PC Annual Broker)" dataDxfId="277"/>
    <tableColumn id="32" xr3:uid="{F1B45C8B-1334-4205-A8C6-AB5FEAB7D811}" name="RN Average NWP - 7 Day Average (PC Annual Broker)" dataDxfId="276"/>
    <tableColumn id="33" xr3:uid="{8B7FC5B7-9BD2-41D1-8ED3-C90DF0FCBB99}" name="NB Average NWP (PC Annual Broker)" dataDxfId="275"/>
    <tableColumn id="34" xr3:uid="{F25B4968-4328-4F23-81E7-73F8BEBF862F}" name="RN Average NWP (PC Annual Broker)" dataDxfId="2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BE66AF-2C08-4E38-9B13-02DF60CD2178}" name="Table3" displayName="Table3" ref="A4:CA125" totalsRowShown="0" headerRowDxfId="273" tableBorderDxfId="272">
  <autoFilter ref="A4:CA125" xr:uid="{9284B2DE-07D7-44C9-8858-59FA3C458A23}"/>
  <tableColumns count="79">
    <tableColumn id="1" xr3:uid="{7405626C-551B-45C0-B0DF-68FDB8854992}" name="UW_dt" dataDxfId="271"/>
    <tableColumn id="2" xr3:uid="{BBCACFD8-16F7-46D2-AFE1-EC02F900DDCE}" name="Average Proposer Age (Overall)" dataDxfId="270"/>
    <tableColumn id="3" xr3:uid="{AD34782C-1682-4A32-A69A-7C606E3077CC}" name="Average Proposer Age - 7 Day Avg (Overall)" dataDxfId="269"/>
    <tableColumn id="14" xr3:uid="{0064C24D-1B6A-47DE-8795-EB57B8BE10B5}" name="Average Proposer Age (PC Annual Direct)" dataDxfId="268"/>
    <tableColumn id="15" xr3:uid="{4FC7913E-C9FB-49CD-97E1-51A2A9306333}" name="Average Proposer Age - 7 Day Avg (PC Annual Direct)" dataDxfId="267"/>
    <tableColumn id="16" xr3:uid="{7E50C41C-9B82-4CF9-B6AC-9C07E63C0384}" name="Average Proposer Age (PC Annual Broker)" dataDxfId="266"/>
    <tableColumn id="17" xr3:uid="{DA449D4B-411F-4B8C-914E-557E4F48B0D6}" name="Average Proposer Age - 7 Day Avg (PC Annual Broker)" dataDxfId="265"/>
    <tableColumn id="18" xr3:uid="{46036C0D-0866-4A50-99CA-F42F49F4AF25}" name="Average Proposer Age (Short-Term)" dataDxfId="264"/>
    <tableColumn id="19" xr3:uid="{BB929B2A-683E-41CD-B24B-85278A0842AE}" name="Average Proposer Age - 7 Day Avg (Short-Term)" dataDxfId="263"/>
    <tableColumn id="64" xr3:uid="{1616557A-8BDD-4D26-BE9A-2F4ED070317C}" name="Average Proportion Under 25 (Overall)" dataDxfId="262"/>
    <tableColumn id="65" xr3:uid="{624326FB-D08C-4EA2-96EE-B4D1BB3FA7FE}" name="Average Proportion Under 25 - 7 Day Avg (Overall)" dataDxfId="261"/>
    <tableColumn id="20" xr3:uid="{B62877F7-D35A-427D-A860-51426F15586F}" name="Average Proportion Under 25 (PC Annual Direct)" dataDxfId="260"/>
    <tableColumn id="21" xr3:uid="{579DC1D0-F0F6-47EA-829F-22D366D33ED1}" name="Average Proportion Under 25 - 7 Day Avg (PC Annual Direct)" dataDxfId="259"/>
    <tableColumn id="22" xr3:uid="{6815DBEE-E5A5-4C69-AD32-73BFC1912526}" name="Average Proportion Under 25 (PC Annual Broker)" dataDxfId="258"/>
    <tableColumn id="23" xr3:uid="{7DEB88EA-578C-4D2F-B24A-DD2D0BF02489}" name="Average Proportion Under 25 - 7 Day Avg (PC Annual Broker)" dataDxfId="257"/>
    <tableColumn id="24" xr3:uid="{609BBE70-A5E1-4A9E-ADB4-E6F53F686639}" name="Average Proportion Under 25 (Short-Term)" dataDxfId="256"/>
    <tableColumn id="25" xr3:uid="{DA2087A4-4AD6-4C39-9A10-3F9FF694CC7D}" name="Average Proportion Under 25 - 7 Day Avg (Short-Term)" dataDxfId="255"/>
    <tableColumn id="208" xr3:uid="{30C0254F-B469-486A-B4FD-B94613B51DB1}" name="Average Premium Proportion Under 25 (Overall)" dataDxfId="254"/>
    <tableColumn id="209" xr3:uid="{76CAADAF-C300-4C7B-B1CB-5EA2F94F5B31}" name="Average Premium Proportion Under 25 - 7 Day Avg (Overall)" dataDxfId="253"/>
    <tableColumn id="26" xr3:uid="{1A36F395-1771-4F11-A883-AD117A0B3102}" name="Average Premium Proportion Under 25 (PC Annual Direct)" dataDxfId="252"/>
    <tableColumn id="27" xr3:uid="{1F70FEED-6CEC-43DD-8D46-26C304D31BEB}" name="Average Premium Proportion Under 25 - 7 Day Avg (PC Annual Direct)" dataDxfId="251"/>
    <tableColumn id="28" xr3:uid="{4E2D856A-CE6C-4E01-AF25-C8A96F6E34C2}" name="Average Premium Proportion Under 25 (PC Annual Broker)" dataDxfId="250"/>
    <tableColumn id="29" xr3:uid="{9E50E6BB-C424-455D-9BC6-119806B9A94A}" name="Average Premium Proportion Under 25 - 7 Day Avg (PC Annual Broker)" dataDxfId="249"/>
    <tableColumn id="30" xr3:uid="{48575ECA-378E-438E-83B3-BE1816278CCC}" name="Average Premium Proportion Under 25 (Short-Term)" dataDxfId="248"/>
    <tableColumn id="31" xr3:uid="{628C4759-9D90-42B3-A480-6C62EC137670}" name="Average Premium Proportion Under 25 - 7 Day Avg (Short-Term)" dataDxfId="247"/>
    <tableColumn id="4" xr3:uid="{AC3EB035-2807-4142-9E59-BB58A17E06BC}" name="Average Mileage (Overall)" dataDxfId="246"/>
    <tableColumn id="5" xr3:uid="{E4BC9503-03BB-45F5-96AE-8DD88F8CEFC0}" name="Average Mileage - 7 Day Avg (Overall)" dataDxfId="245"/>
    <tableColumn id="32" xr3:uid="{C3F4339B-1E09-49F2-9D3E-8734DAAE59DC}" name="Average Mileage (PC Annual Direct)" dataDxfId="244"/>
    <tableColumn id="33" xr3:uid="{8DB6CBCD-D354-4AD2-98B9-915D943713AE}" name="Average Mileage - 7 Day Avg (PC Annual Direct)" dataDxfId="243"/>
    <tableColumn id="34" xr3:uid="{07ED56D9-A519-43D9-93C5-CC92F1E5312C}" name="Average Mileage (PC Annual Broker)" dataDxfId="242"/>
    <tableColumn id="35" xr3:uid="{ED22E567-FD8F-47A2-AFCE-59B69E982569}" name="Average Mileage - 7 Day Avg (PC Annual Broker)" dataDxfId="241"/>
    <tableColumn id="36" xr3:uid="{6B15FE9F-682B-4D0E-AD20-9EA20DC2035F}" name="Average Mileage (Short-Term)" dataDxfId="240"/>
    <tableColumn id="37" xr3:uid="{0EC57EF2-93C1-44F2-B4A4-8C8784133695}" name="Average Mileage - 7 Day Avg (Short-Term)" dataDxfId="239"/>
    <tableColumn id="6" xr3:uid="{E1383A70-A37E-412E-B925-A1BB18834006}" name="Average NCD (Overall)" dataDxfId="238"/>
    <tableColumn id="7" xr3:uid="{80985CC7-860C-4BFE-8418-0E8629DFFCD4}" name="Average NCD - 7 Day Avg (Overall)" dataDxfId="237"/>
    <tableColumn id="38" xr3:uid="{DD0C4420-B216-4A94-8751-C6ABBD7B7377}" name="Average NCD (PC Annual Direct)" dataDxfId="236"/>
    <tableColumn id="39" xr3:uid="{C6156291-3686-41D1-A855-F9A20ECD36D3}" name="Average NCD - 7 Day Avg (PC Annual Direct)" dataDxfId="235"/>
    <tableColumn id="40" xr3:uid="{70ABB428-86BA-4BAF-89F1-14CFF0164252}" name="Average NCD (PC Annual Broker)" dataDxfId="234"/>
    <tableColumn id="41" xr3:uid="{6E45B554-0E4E-4702-B3CE-5EB9ED305C41}" name="Average NCD - 7 Day Avg (PC Annual Broker)" dataDxfId="233"/>
    <tableColumn id="42" xr3:uid="{9272611E-FC1B-4775-AA37-5B1E9F45F527}" name="Average NCD (Short-Term)" dataDxfId="232"/>
    <tableColumn id="43" xr3:uid="{9AC11C4F-766E-488F-96B1-B19B56DBF8FD}" name="Average NCD - 7 Day Avg (Short-Term)" dataDxfId="231"/>
    <tableColumn id="8" xr3:uid="{F78FADAE-F123-41D5-9998-EF340708BD39}" name="Average Monthly Payment (Overall)" dataDxfId="230"/>
    <tableColumn id="9" xr3:uid="{2DA42626-4781-4090-8047-7EEC85A2B93C}" name="Average Monthly Payment - 7 Day Avg (Overall)" dataDxfId="229"/>
    <tableColumn id="44" xr3:uid="{26C63411-5E04-43F0-9BD1-6147D12D8C0F}" name="Average Monthly Payment (PC Annual Direct)" dataDxfId="228"/>
    <tableColumn id="45" xr3:uid="{51A4ECFA-800C-405E-8CB4-B79EBD09F4B5}" name="Average Monthly Payment - 7 Day Avg (PC Annual Direct)" dataDxfId="227"/>
    <tableColumn id="46" xr3:uid="{E7D0848E-9E4C-4E7A-8C0B-2FAD6FF5BA71}" name="Average Monthly Payment (PC Annual Broker)" dataDxfId="226"/>
    <tableColumn id="47" xr3:uid="{520DA379-DA0A-4932-A83F-796892E654C3}" name="Average Monthly Payment - 7 Day Avg (PC Annual Broker)" dataDxfId="225"/>
    <tableColumn id="48" xr3:uid="{8D627D5D-C5CC-48F4-8763-635FEF762336}" name="Average Monthly Payment (Short-Term)" dataDxfId="224"/>
    <tableColumn id="49" xr3:uid="{EF57115B-8FA1-491B-A4B7-1BE1CCBE0ABD}" name="Average Monthly Payment - 7 Day Avg (Short-Term)" dataDxfId="223"/>
    <tableColumn id="10" xr3:uid="{EEEC5DFC-0F54-4D91-B33C-705E1ABDFD74}" name="Average Vehicle Value (Overall)" dataDxfId="222"/>
    <tableColumn id="11" xr3:uid="{9D2B7169-4A86-4EF4-86B7-3479A6130734}" name="Average Vehicle Value - 7 Day Avg (Overall)" dataDxfId="221"/>
    <tableColumn id="54" xr3:uid="{AF8A1761-017A-4CC0-B505-061F6F774287}" name="Average Vehicle Value (PC Annual Direct)" dataDxfId="220"/>
    <tableColumn id="55" xr3:uid="{F56CBB1D-9C15-4DF2-AD4D-3319E702D4AA}" name="Average Vehicle Value - 7 Day Avg (PC Annual Direct)" dataDxfId="219"/>
    <tableColumn id="50" xr3:uid="{0C0D91D4-28BF-4698-B16F-365BC69C53A3}" name="Average Vehicle Value (PC Annual Broker)" dataDxfId="218"/>
    <tableColumn id="51" xr3:uid="{8498B6AD-C904-489F-BE75-12B3AB7084B3}" name="Average Vehicle Value - 7 Day Avg (PC Annual Broker)" dataDxfId="217"/>
    <tableColumn id="52" xr3:uid="{06CEBED2-3F23-4E34-86F0-879C070CE114}" name="Average Vehicle Value (Short-Term)" dataDxfId="216"/>
    <tableColumn id="53" xr3:uid="{5D8CB341-483B-4068-8776-F5532D92B92E}" name="Average Vehicle Value - 7 Day Avg (Short-Term)" dataDxfId="215"/>
    <tableColumn id="62" xr3:uid="{712C01EE-5E92-4909-A49D-319A54BD99E7}" name="Average Proportion Over £25k (Overall)" dataDxfId="214"/>
    <tableColumn id="63" xr3:uid="{E69E740F-1066-4A78-8F3E-B9E678280C11}" name="Average Proportion Over £25k - 7 Day Avg (Overall)" dataDxfId="213"/>
    <tableColumn id="60" xr3:uid="{209B2A15-40C0-4079-85CC-2BE76D52541B}" name="Average Proportion Over £25k (PC Annual Direct)" dataDxfId="212"/>
    <tableColumn id="61" xr3:uid="{FC23761A-5DED-42E3-ABD3-C8F09112926B}" name="Average Proportion Over £25k - 7 Day Avg (PC Annual Direct)" dataDxfId="211"/>
    <tableColumn id="58" xr3:uid="{5C94BD0B-69A9-49D8-88F9-AA1D67DFB8AC}" name="Average Proportion Over £25k (PC Annual Broker)" dataDxfId="210"/>
    <tableColumn id="59" xr3:uid="{B5BFC2FA-383F-4A45-93AB-17520B2FA92C}" name="Average Proportion Over £25k - 7 Day Avg (PC Annual Broker)" dataDxfId="209"/>
    <tableColumn id="56" xr3:uid="{A7B60406-FB33-4589-9C63-F7C4EE6631A1}" name="Average Proportion Over £25k (Short-Term)" dataDxfId="208"/>
    <tableColumn id="57" xr3:uid="{D6355CD3-66C8-4E64-9759-16DD30CFC7B0}" name="Average Proportion Over £25k - 7 Day Avg (Short-Term)" dataDxfId="207"/>
    <tableColumn id="12" xr3:uid="{5D29CAA5-D9CD-4606-9ED0-089AD645E1AC}" name="Average Area Rating (Overall)" dataDxfId="206"/>
    <tableColumn id="13" xr3:uid="{963D18EA-6F85-4E64-A8C1-FD7EDFB50D0E}" name="Average Area Rating - 7 Day Avg (Overall)" dataDxfId="205"/>
    <tableColumn id="66" xr3:uid="{2AD6B1C3-F029-4D0A-8366-D2B209D1EAEF}" name="Average Area Rating (PC Annual Direct)" dataDxfId="204"/>
    <tableColumn id="67" xr3:uid="{A727BF94-1A5D-4439-A03E-DC7A3707B1BC}" name="Average Area Rating - 7 Day Avg (PC Annual Direct)" dataDxfId="203"/>
    <tableColumn id="68" xr3:uid="{CC19F85D-040B-450D-839D-F797C2262BDB}" name="Average Area Rating (PC Annual Broker)" dataDxfId="202"/>
    <tableColumn id="69" xr3:uid="{BC9204C9-B8D6-4141-BFE4-DAF22DFFE7A3}" name="Average Area Rating - 7 Day Avg (PC Annual Broker)" dataDxfId="201"/>
    <tableColumn id="70" xr3:uid="{4E9710A2-C9DB-4EFE-ABFA-AC573EB52999}" name="Average Area Rating (Short-Term)" dataDxfId="200"/>
    <tableColumn id="71" xr3:uid="{403A0CDA-1018-40AA-B222-E64879963286}" name="Average Area Rating - 7 Day Avg (Short-Term)" dataDxfId="199"/>
    <tableColumn id="72" xr3:uid="{93DE4CF2-72B0-4C4F-90CC-DEDD66594AF8}" name="U25 Target (Boom - Veh Yrs)" dataDxfId="198">
      <calculatedColumnFormula>'Plan Figures'!$B$72</calculatedColumnFormula>
    </tableColumn>
    <tableColumn id="73" xr3:uid="{9FF3D9B8-460C-4283-A303-515D4F6F2AF7}" name="U25 Target (Boom - Premium)" dataDxfId="197">
      <calculatedColumnFormula>'Plan Figures'!$B$73</calculatedColumnFormula>
    </tableColumn>
    <tableColumn id="74" xr3:uid="{33AFAF40-4D63-477B-9BBE-3671D9EB0F62}" name="U25 Target (ST - Veh Yrs)" dataDxfId="196">
      <calculatedColumnFormula>'Plan Figures'!$B$82</calculatedColumnFormula>
    </tableColumn>
    <tableColumn id="75" xr3:uid="{69DD962B-C7A4-408C-8024-501D52CCB81D}" name="U25 Target (ST - Premium)" dataDxfId="195">
      <calculatedColumnFormula>'Plan Figures'!$B$83</calculatedColumnFormula>
    </tableColumn>
    <tableColumn id="76" xr3:uid="{8D6B8D21-9A7B-421E-96B0-8C38B2253AA2}" name="Average Vehicle Years Proportion Under 25 (Short-Term)" dataDxfId="194"/>
    <tableColumn id="77" xr3:uid="{756DB811-AC93-4B33-9FEF-3D9171702559}" name="Average Vehicle Years Proportion Under 25 - 7 Day Avg (Short-Term)" dataDxfId="19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Relationship Id="rId4" Type="http://schemas.openxmlformats.org/officeDocument/2006/relationships/table" Target="../tables/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10068-9104-44F8-8E79-C50AE2AF3382}">
  <sheetPr codeName="Sheet27"/>
  <dimension ref="B8:I39"/>
  <sheetViews>
    <sheetView showGridLines="0" workbookViewId="0">
      <selection activeCell="G13" sqref="G13"/>
    </sheetView>
  </sheetViews>
  <sheetFormatPr defaultRowHeight="15" x14ac:dyDescent="0.25"/>
  <cols>
    <col min="2" max="2" width="10.7109375" customWidth="1"/>
    <col min="3" max="3" width="10.7109375" bestFit="1" customWidth="1"/>
  </cols>
  <sheetData>
    <row r="8" spans="2:9" x14ac:dyDescent="0.25">
      <c r="B8" s="280" t="s">
        <v>276</v>
      </c>
      <c r="C8" s="280"/>
      <c r="D8" s="280"/>
      <c r="E8" s="280"/>
      <c r="F8" s="280"/>
      <c r="G8" s="280"/>
      <c r="H8" s="280"/>
      <c r="I8" s="280"/>
    </row>
    <row r="9" spans="2:9" x14ac:dyDescent="0.25">
      <c r="B9" s="280"/>
      <c r="C9" s="280"/>
      <c r="D9" s="280"/>
      <c r="E9" s="280"/>
      <c r="F9" s="280"/>
      <c r="G9" s="280"/>
      <c r="H9" s="280"/>
      <c r="I9" s="280"/>
    </row>
    <row r="10" spans="2:9" x14ac:dyDescent="0.25">
      <c r="B10" s="280"/>
      <c r="C10" s="280"/>
      <c r="D10" s="280"/>
      <c r="E10" s="280"/>
      <c r="F10" s="280"/>
      <c r="G10" s="280"/>
      <c r="H10" s="280"/>
      <c r="I10" s="280"/>
    </row>
    <row r="12" spans="2:9" x14ac:dyDescent="0.25">
      <c r="B12" s="56" t="s">
        <v>3</v>
      </c>
    </row>
    <row r="13" spans="2:9" x14ac:dyDescent="0.25">
      <c r="B13" t="s">
        <v>274</v>
      </c>
      <c r="C13" s="61">
        <f>MAX(PolCount!A:A)</f>
        <v>45884</v>
      </c>
    </row>
    <row r="14" spans="2:9" x14ac:dyDescent="0.25">
      <c r="B14" t="s">
        <v>275</v>
      </c>
    </row>
    <row r="15" spans="2:9" x14ac:dyDescent="0.25">
      <c r="B15" s="3" t="s">
        <v>298</v>
      </c>
    </row>
    <row r="16" spans="2:9" x14ac:dyDescent="0.25">
      <c r="C16" t="s">
        <v>300</v>
      </c>
    </row>
    <row r="17" spans="2:5" x14ac:dyDescent="0.25">
      <c r="C17" t="s">
        <v>301</v>
      </c>
    </row>
    <row r="18" spans="2:5" x14ac:dyDescent="0.25">
      <c r="C18" t="s">
        <v>299</v>
      </c>
    </row>
    <row r="19" spans="2:5" x14ac:dyDescent="0.25">
      <c r="B19" t="s">
        <v>310</v>
      </c>
    </row>
    <row r="20" spans="2:5" x14ac:dyDescent="0.25">
      <c r="C20" s="38" t="s">
        <v>8</v>
      </c>
    </row>
    <row r="21" spans="2:5" x14ac:dyDescent="0.25">
      <c r="D21" t="s">
        <v>312</v>
      </c>
    </row>
    <row r="22" spans="2:5" x14ac:dyDescent="0.25">
      <c r="D22" t="s">
        <v>311</v>
      </c>
    </row>
    <row r="23" spans="2:5" x14ac:dyDescent="0.25">
      <c r="C23" s="38" t="s">
        <v>10</v>
      </c>
    </row>
    <row r="24" spans="2:5" x14ac:dyDescent="0.25">
      <c r="D24" t="s">
        <v>19</v>
      </c>
    </row>
    <row r="25" spans="2:5" x14ac:dyDescent="0.25">
      <c r="E25" t="s">
        <v>20</v>
      </c>
    </row>
    <row r="26" spans="2:5" x14ac:dyDescent="0.25">
      <c r="E26" t="s">
        <v>313</v>
      </c>
    </row>
    <row r="27" spans="2:5" x14ac:dyDescent="0.25">
      <c r="E27" t="s">
        <v>22</v>
      </c>
    </row>
    <row r="28" spans="2:5" x14ac:dyDescent="0.25">
      <c r="E28" t="s">
        <v>23</v>
      </c>
    </row>
    <row r="29" spans="2:5" x14ac:dyDescent="0.25">
      <c r="D29" t="s">
        <v>24</v>
      </c>
    </row>
    <row r="30" spans="2:5" x14ac:dyDescent="0.25">
      <c r="E30" t="s">
        <v>20</v>
      </c>
    </row>
    <row r="31" spans="2:5" x14ac:dyDescent="0.25">
      <c r="E31" t="s">
        <v>313</v>
      </c>
    </row>
    <row r="32" spans="2:5" x14ac:dyDescent="0.25">
      <c r="D32" t="s">
        <v>314</v>
      </c>
    </row>
    <row r="33" spans="3:4" x14ac:dyDescent="0.25">
      <c r="C33" s="38" t="s">
        <v>12</v>
      </c>
    </row>
    <row r="34" spans="3:4" x14ac:dyDescent="0.25">
      <c r="D34" t="s">
        <v>28</v>
      </c>
    </row>
    <row r="35" spans="3:4" x14ac:dyDescent="0.25">
      <c r="D35" t="s">
        <v>29</v>
      </c>
    </row>
    <row r="36" spans="3:4" x14ac:dyDescent="0.25">
      <c r="D36" t="s">
        <v>315</v>
      </c>
    </row>
    <row r="37" spans="3:4" x14ac:dyDescent="0.25">
      <c r="D37" t="s">
        <v>31</v>
      </c>
    </row>
    <row r="38" spans="3:4" x14ac:dyDescent="0.25">
      <c r="C38" s="38" t="s">
        <v>330</v>
      </c>
    </row>
    <row r="39" spans="3:4" x14ac:dyDescent="0.25">
      <c r="D39" t="s">
        <v>331</v>
      </c>
    </row>
  </sheetData>
  <mergeCells count="1">
    <mergeCell ref="B8:I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14926-EAFB-4904-A700-E56C656D4D68}">
  <sheetPr codeName="Sheet1"/>
  <dimension ref="B2:I51"/>
  <sheetViews>
    <sheetView workbookViewId="0">
      <selection activeCell="C37" sqref="C37"/>
    </sheetView>
  </sheetViews>
  <sheetFormatPr defaultRowHeight="15" x14ac:dyDescent="0.25"/>
  <cols>
    <col min="2" max="2" width="35.42578125" customWidth="1"/>
    <col min="3" max="3" width="30.5703125" bestFit="1" customWidth="1"/>
    <col min="9" max="9" width="17.28515625" customWidth="1"/>
  </cols>
  <sheetData>
    <row r="2" spans="2:9" x14ac:dyDescent="0.25">
      <c r="B2" s="56" t="s">
        <v>0</v>
      </c>
    </row>
    <row r="4" spans="2:9" x14ac:dyDescent="0.25">
      <c r="B4" s="38" t="s">
        <v>0</v>
      </c>
      <c r="C4" s="38" t="s">
        <v>1</v>
      </c>
      <c r="D4" s="38" t="s">
        <v>2</v>
      </c>
      <c r="I4" s="38" t="s">
        <v>3</v>
      </c>
    </row>
    <row r="6" spans="2:9" x14ac:dyDescent="0.25">
      <c r="B6" s="34" t="s">
        <v>4</v>
      </c>
      <c r="C6" s="34" t="s">
        <v>5</v>
      </c>
      <c r="D6" t="s">
        <v>6</v>
      </c>
      <c r="I6" t="s">
        <v>7</v>
      </c>
    </row>
    <row r="7" spans="2:9" x14ac:dyDescent="0.25">
      <c r="C7" s="50" t="s">
        <v>8</v>
      </c>
      <c r="D7" t="s">
        <v>9</v>
      </c>
    </row>
    <row r="8" spans="2:9" x14ac:dyDescent="0.25">
      <c r="C8" s="50" t="s">
        <v>10</v>
      </c>
      <c r="D8" t="s">
        <v>6</v>
      </c>
      <c r="I8" s="40" t="s">
        <v>11</v>
      </c>
    </row>
    <row r="9" spans="2:9" x14ac:dyDescent="0.25">
      <c r="C9" s="50" t="s">
        <v>12</v>
      </c>
      <c r="D9" t="s">
        <v>6</v>
      </c>
      <c r="I9" s="39" t="s">
        <v>13</v>
      </c>
    </row>
    <row r="10" spans="2:9" x14ac:dyDescent="0.25">
      <c r="I10" s="48" t="s">
        <v>14</v>
      </c>
    </row>
    <row r="11" spans="2:9" x14ac:dyDescent="0.25">
      <c r="B11" s="39" t="s">
        <v>15</v>
      </c>
      <c r="C11" s="51" t="s">
        <v>16</v>
      </c>
      <c r="I11" s="49" t="s">
        <v>17</v>
      </c>
    </row>
    <row r="14" spans="2:9" x14ac:dyDescent="0.25">
      <c r="B14" s="39" t="s">
        <v>18</v>
      </c>
      <c r="C14" s="54" t="s">
        <v>19</v>
      </c>
    </row>
    <row r="15" spans="2:9" x14ac:dyDescent="0.25">
      <c r="C15" s="53" t="s">
        <v>20</v>
      </c>
    </row>
    <row r="16" spans="2:9" x14ac:dyDescent="0.25">
      <c r="C16" s="53" t="s">
        <v>21</v>
      </c>
    </row>
    <row r="17" spans="2:3" x14ac:dyDescent="0.25">
      <c r="C17" s="53" t="s">
        <v>22</v>
      </c>
    </row>
    <row r="18" spans="2:3" x14ac:dyDescent="0.25">
      <c r="C18" s="53" t="s">
        <v>23</v>
      </c>
    </row>
    <row r="19" spans="2:3" x14ac:dyDescent="0.25">
      <c r="C19" s="52" t="s">
        <v>24</v>
      </c>
    </row>
    <row r="20" spans="2:3" x14ac:dyDescent="0.25">
      <c r="C20" s="53" t="s">
        <v>20</v>
      </c>
    </row>
    <row r="21" spans="2:3" x14ac:dyDescent="0.25">
      <c r="C21" s="53" t="s">
        <v>21</v>
      </c>
    </row>
    <row r="22" spans="2:3" x14ac:dyDescent="0.25">
      <c r="C22" s="51" t="s">
        <v>25</v>
      </c>
    </row>
    <row r="24" spans="2:3" x14ac:dyDescent="0.25">
      <c r="B24" s="39" t="s">
        <v>26</v>
      </c>
      <c r="C24" s="52" t="s">
        <v>27</v>
      </c>
    </row>
    <row r="25" spans="2:3" x14ac:dyDescent="0.25">
      <c r="C25" s="53" t="s">
        <v>28</v>
      </c>
    </row>
    <row r="26" spans="2:3" x14ac:dyDescent="0.25">
      <c r="C26" s="53" t="s">
        <v>29</v>
      </c>
    </row>
    <row r="27" spans="2:3" x14ac:dyDescent="0.25">
      <c r="C27" s="53" t="s">
        <v>30</v>
      </c>
    </row>
    <row r="28" spans="2:3" x14ac:dyDescent="0.25">
      <c r="C28" s="53" t="s">
        <v>31</v>
      </c>
    </row>
    <row r="31" spans="2:3" x14ac:dyDescent="0.25">
      <c r="B31" s="56" t="s">
        <v>32</v>
      </c>
    </row>
    <row r="32" spans="2:3" x14ac:dyDescent="0.25">
      <c r="C32" s="38" t="s">
        <v>33</v>
      </c>
    </row>
    <row r="33" spans="2:3" x14ac:dyDescent="0.25">
      <c r="B33" s="38" t="s">
        <v>10</v>
      </c>
      <c r="C33" t="s">
        <v>34</v>
      </c>
    </row>
    <row r="34" spans="2:3" x14ac:dyDescent="0.25">
      <c r="C34" t="s">
        <v>35</v>
      </c>
    </row>
    <row r="35" spans="2:3" x14ac:dyDescent="0.25">
      <c r="C35" t="s">
        <v>36</v>
      </c>
    </row>
    <row r="36" spans="2:3" x14ac:dyDescent="0.25">
      <c r="C36" t="s">
        <v>37</v>
      </c>
    </row>
    <row r="37" spans="2:3" x14ac:dyDescent="0.25">
      <c r="C37" t="s">
        <v>38</v>
      </c>
    </row>
    <row r="38" spans="2:3" x14ac:dyDescent="0.25">
      <c r="C38" t="s">
        <v>39</v>
      </c>
    </row>
    <row r="39" spans="2:3" x14ac:dyDescent="0.25">
      <c r="C39" t="s">
        <v>40</v>
      </c>
    </row>
    <row r="40" spans="2:3" x14ac:dyDescent="0.25">
      <c r="C40" t="s">
        <v>41</v>
      </c>
    </row>
    <row r="41" spans="2:3" x14ac:dyDescent="0.25">
      <c r="C41" t="s">
        <v>42</v>
      </c>
    </row>
    <row r="42" spans="2:3" x14ac:dyDescent="0.25">
      <c r="C42" t="s">
        <v>43</v>
      </c>
    </row>
    <row r="43" spans="2:3" x14ac:dyDescent="0.25">
      <c r="C43" t="s">
        <v>44</v>
      </c>
    </row>
    <row r="44" spans="2:3" x14ac:dyDescent="0.25">
      <c r="C44" t="s">
        <v>45</v>
      </c>
    </row>
    <row r="45" spans="2:3" x14ac:dyDescent="0.25">
      <c r="C45" t="s">
        <v>46</v>
      </c>
    </row>
    <row r="46" spans="2:3" x14ac:dyDescent="0.25">
      <c r="C46" t="s">
        <v>47</v>
      </c>
    </row>
    <row r="47" spans="2:3" x14ac:dyDescent="0.25">
      <c r="C47" t="s">
        <v>48</v>
      </c>
    </row>
    <row r="48" spans="2:3" x14ac:dyDescent="0.25">
      <c r="C48" t="s">
        <v>49</v>
      </c>
    </row>
    <row r="49" spans="3:3" x14ac:dyDescent="0.25">
      <c r="C49" t="s">
        <v>50</v>
      </c>
    </row>
    <row r="50" spans="3:3" x14ac:dyDescent="0.25">
      <c r="C50" t="s">
        <v>51</v>
      </c>
    </row>
    <row r="51" spans="3:3" x14ac:dyDescent="0.25">
      <c r="C51" t="s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CCD4-3AA9-4919-8D53-960FC6A98BE9}">
  <sheetPr codeName="Sheet2">
    <tabColor rgb="FF0043CE"/>
  </sheetPr>
  <dimension ref="A1"/>
  <sheetViews>
    <sheetView showGridLines="0" workbookViewId="0">
      <selection activeCell="L22" sqref="L22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9873-5292-4A66-A142-AB95EE0FD1D9}">
  <sheetPr codeName="Sheet3"/>
  <dimension ref="B1:Z83"/>
  <sheetViews>
    <sheetView showGridLines="0" tabSelected="1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V41" sqref="V41"/>
    </sheetView>
  </sheetViews>
  <sheetFormatPr defaultRowHeight="15" x14ac:dyDescent="0.25"/>
  <cols>
    <col min="2" max="2" width="26.7109375" hidden="1" customWidth="1"/>
    <col min="3" max="3" width="55.28515625" customWidth="1"/>
    <col min="4" max="4" width="16.7109375" customWidth="1"/>
    <col min="5" max="13" width="13.140625" bestFit="1" customWidth="1"/>
    <col min="14" max="14" width="13.28515625" bestFit="1" customWidth="1"/>
    <col min="15" max="15" width="13.140625" bestFit="1" customWidth="1"/>
    <col min="16" max="16" width="13.42578125" bestFit="1" customWidth="1"/>
    <col min="17" max="18" width="16" customWidth="1"/>
    <col min="19" max="19" width="18.7109375" bestFit="1" customWidth="1"/>
    <col min="22" max="22" width="17.140625" bestFit="1" customWidth="1"/>
    <col min="25" max="25" width="17.7109375" hidden="1" customWidth="1"/>
    <col min="26" max="26" width="10.5703125" hidden="1" customWidth="1"/>
  </cols>
  <sheetData>
    <row r="1" spans="2:26" ht="15.75" thickBot="1" x14ac:dyDescent="0.3">
      <c r="N1" s="96"/>
    </row>
    <row r="2" spans="2:26" ht="26.25" x14ac:dyDescent="0.4">
      <c r="C2" s="210" t="s">
        <v>53</v>
      </c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2"/>
      <c r="R2" s="121"/>
      <c r="S2" s="123"/>
      <c r="V2" s="205" t="s">
        <v>11</v>
      </c>
      <c r="W2" s="198"/>
      <c r="Y2" s="197" t="s">
        <v>11</v>
      </c>
      <c r="Z2" s="198" t="s">
        <v>286</v>
      </c>
    </row>
    <row r="3" spans="2:26" ht="15.75" thickBot="1" x14ac:dyDescent="0.3">
      <c r="C3" s="124"/>
      <c r="D3" s="187" t="s">
        <v>277</v>
      </c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281" t="s">
        <v>54</v>
      </c>
      <c r="R3" s="282"/>
      <c r="S3" s="283"/>
      <c r="V3" s="206" t="s">
        <v>13</v>
      </c>
      <c r="W3" s="209"/>
      <c r="Y3" s="199" t="s">
        <v>13</v>
      </c>
      <c r="Z3" s="198" t="s">
        <v>287</v>
      </c>
    </row>
    <row r="4" spans="2:26" x14ac:dyDescent="0.25">
      <c r="C4" s="213" t="s">
        <v>55</v>
      </c>
      <c r="D4" s="214">
        <f t="shared" ref="D4:O4" si="0">E4-7</f>
        <v>45800</v>
      </c>
      <c r="E4" s="214">
        <f t="shared" si="0"/>
        <v>45807</v>
      </c>
      <c r="F4" s="214">
        <f t="shared" si="0"/>
        <v>45814</v>
      </c>
      <c r="G4" s="214">
        <f t="shared" si="0"/>
        <v>45821</v>
      </c>
      <c r="H4" s="214">
        <f t="shared" si="0"/>
        <v>45828</v>
      </c>
      <c r="I4" s="214">
        <f t="shared" si="0"/>
        <v>45835</v>
      </c>
      <c r="J4" s="214">
        <f t="shared" si="0"/>
        <v>45842</v>
      </c>
      <c r="K4" s="214">
        <f t="shared" si="0"/>
        <v>45849</v>
      </c>
      <c r="L4" s="214">
        <f t="shared" si="0"/>
        <v>45856</v>
      </c>
      <c r="M4" s="214">
        <f t="shared" si="0"/>
        <v>45863</v>
      </c>
      <c r="N4" s="214">
        <f t="shared" si="0"/>
        <v>45870</v>
      </c>
      <c r="O4" s="214">
        <f t="shared" si="0"/>
        <v>45877</v>
      </c>
      <c r="P4" s="214">
        <v>45884</v>
      </c>
      <c r="Q4" s="215" t="s">
        <v>56</v>
      </c>
      <c r="R4" s="216" t="s">
        <v>57</v>
      </c>
      <c r="S4" s="217" t="s">
        <v>58</v>
      </c>
      <c r="V4" s="207" t="s">
        <v>14</v>
      </c>
      <c r="W4" s="208"/>
      <c r="Y4" s="200" t="s">
        <v>14</v>
      </c>
      <c r="Z4" s="198" t="s">
        <v>288</v>
      </c>
    </row>
    <row r="5" spans="2:26" ht="15.75" x14ac:dyDescent="0.25">
      <c r="C5" s="125" t="s">
        <v>250</v>
      </c>
      <c r="D5" s="126">
        <f>D25+D46+D67</f>
        <v>1221.6601598416537</v>
      </c>
      <c r="E5" s="126">
        <f t="shared" ref="E5:P6" si="1">E25+E46+E67</f>
        <v>1338.8050228581194</v>
      </c>
      <c r="F5" s="126">
        <f t="shared" si="1"/>
        <v>1386.5753424927402</v>
      </c>
      <c r="G5" s="126">
        <f t="shared" si="1"/>
        <v>1233.8289954577631</v>
      </c>
      <c r="H5" s="126">
        <f t="shared" si="1"/>
        <v>1111.129794542768</v>
      </c>
      <c r="I5" s="126">
        <f t="shared" si="1"/>
        <v>1150.0675799319363</v>
      </c>
      <c r="J5" s="126">
        <f t="shared" si="1"/>
        <v>1347.8702055064937</v>
      </c>
      <c r="K5" s="126">
        <f t="shared" si="1"/>
        <v>1196.0231735398729</v>
      </c>
      <c r="L5" s="126">
        <f t="shared" si="1"/>
        <v>1031.2989726230414</v>
      </c>
      <c r="M5" s="126">
        <f t="shared" si="1"/>
        <v>987.31141554508736</v>
      </c>
      <c r="N5" s="126">
        <f t="shared" si="1"/>
        <v>1142.1361872375167</v>
      </c>
      <c r="O5" s="126">
        <f t="shared" si="1"/>
        <v>881.53356166076753</v>
      </c>
      <c r="P5" s="126">
        <f t="shared" si="1"/>
        <v>983.27031965505955</v>
      </c>
      <c r="Q5" s="127">
        <f t="shared" ref="Q5:Q9" si="2">AVERAGE(M5:P5)</f>
        <v>998.56287102460783</v>
      </c>
      <c r="R5" s="126">
        <f>AVERAGE(E5:P5)</f>
        <v>1149.1542142542637</v>
      </c>
      <c r="S5" s="128">
        <v>1269.349501668433</v>
      </c>
      <c r="V5" s="212" t="s">
        <v>17</v>
      </c>
      <c r="W5" s="208"/>
      <c r="Y5" s="201" t="s">
        <v>17</v>
      </c>
      <c r="Z5" s="198" t="s">
        <v>289</v>
      </c>
    </row>
    <row r="6" spans="2:26" ht="15.75" hidden="1" x14ac:dyDescent="0.25">
      <c r="B6" t="str">
        <f>$C$2&amp;"_W VYRs"</f>
        <v>MICL Total_W VYRs</v>
      </c>
      <c r="C6" s="129" t="s">
        <v>272</v>
      </c>
      <c r="D6" s="30">
        <f>D26+D47+D68</f>
        <v>518.3219309367812</v>
      </c>
      <c r="E6" s="30">
        <f t="shared" si="1"/>
        <v>518.3219309367812</v>
      </c>
      <c r="F6" s="30">
        <f t="shared" si="1"/>
        <v>531.97866073313742</v>
      </c>
      <c r="G6" s="30">
        <f t="shared" si="1"/>
        <v>534.25478236586343</v>
      </c>
      <c r="H6" s="30">
        <f t="shared" si="1"/>
        <v>534.25478236586343</v>
      </c>
      <c r="I6" s="30">
        <f t="shared" si="1"/>
        <v>534.25478236586343</v>
      </c>
      <c r="J6" s="30">
        <f t="shared" si="1"/>
        <v>526.82530682967797</v>
      </c>
      <c r="K6" s="30">
        <f t="shared" si="1"/>
        <v>521.25320017753882</v>
      </c>
      <c r="L6" s="30">
        <f t="shared" si="1"/>
        <v>521.25320017753882</v>
      </c>
      <c r="M6" s="30">
        <f t="shared" si="1"/>
        <v>521.25320017753882</v>
      </c>
      <c r="N6" s="30">
        <f t="shared" si="1"/>
        <v>521.28170333441199</v>
      </c>
      <c r="O6" s="30">
        <f t="shared" si="1"/>
        <v>521.45272227565113</v>
      </c>
      <c r="P6" s="30">
        <f t="shared" si="1"/>
        <v>521.45272227565113</v>
      </c>
      <c r="Q6" s="130">
        <f t="shared" si="2"/>
        <v>521.36008701581318</v>
      </c>
      <c r="R6" s="30">
        <f t="shared" ref="R6:R9" si="3">AVERAGE(E6:P6)</f>
        <v>525.6530828346265</v>
      </c>
      <c r="S6" s="131"/>
    </row>
    <row r="7" spans="2:26" ht="15.75" hidden="1" x14ac:dyDescent="0.25">
      <c r="C7" s="132" t="s">
        <v>59</v>
      </c>
      <c r="D7" s="133">
        <f t="shared" ref="D7:R7" si="4">(D5/D6)-1</f>
        <v>1.3569524786144105</v>
      </c>
      <c r="E7" s="133">
        <f t="shared" si="4"/>
        <v>1.5829604015374201</v>
      </c>
      <c r="F7" s="133">
        <f t="shared" si="4"/>
        <v>1.6064491770813794</v>
      </c>
      <c r="G7" s="133">
        <f t="shared" si="4"/>
        <v>1.3094393090763643</v>
      </c>
      <c r="H7" s="133">
        <f t="shared" si="4"/>
        <v>1.079775102100732</v>
      </c>
      <c r="I7" s="133">
        <f t="shared" si="4"/>
        <v>1.1526575295012664</v>
      </c>
      <c r="J7" s="133">
        <f t="shared" si="4"/>
        <v>1.5584765728466774</v>
      </c>
      <c r="K7" s="133">
        <f t="shared" si="4"/>
        <v>1.2945147830891157</v>
      </c>
      <c r="L7" s="133">
        <f t="shared" si="4"/>
        <v>0.97849907160623872</v>
      </c>
      <c r="M7" s="133">
        <f t="shared" si="4"/>
        <v>0.89411099099019276</v>
      </c>
      <c r="N7" s="133">
        <f t="shared" si="4"/>
        <v>1.1910152992744019</v>
      </c>
      <c r="O7" s="133">
        <f t="shared" si="4"/>
        <v>0.6905340100895474</v>
      </c>
      <c r="P7" s="133">
        <f t="shared" si="4"/>
        <v>0.88563656425842141</v>
      </c>
      <c r="Q7" s="184">
        <f t="shared" si="4"/>
        <v>0.91530363733869935</v>
      </c>
      <c r="R7" s="185">
        <f t="shared" si="4"/>
        <v>1.1861456762649563</v>
      </c>
      <c r="S7" s="186"/>
      <c r="Y7" s="196" t="s">
        <v>11</v>
      </c>
      <c r="Z7" s="198" t="s">
        <v>285</v>
      </c>
    </row>
    <row r="8" spans="2:26" ht="15.75" x14ac:dyDescent="0.25">
      <c r="C8" s="125" t="s">
        <v>60</v>
      </c>
      <c r="D8" s="126">
        <f t="shared" ref="D8:P8" si="5">D28+D49+D71</f>
        <v>1360710.4732143814</v>
      </c>
      <c r="E8" s="126">
        <f t="shared" si="5"/>
        <v>1437349.2021430531</v>
      </c>
      <c r="F8" s="126">
        <f t="shared" si="5"/>
        <v>1451156.5725004207</v>
      </c>
      <c r="G8" s="126">
        <f t="shared" si="5"/>
        <v>1360140.9642862608</v>
      </c>
      <c r="H8" s="126">
        <f t="shared" si="5"/>
        <v>1183010.7214296572</v>
      </c>
      <c r="I8" s="126">
        <f t="shared" si="5"/>
        <v>1277236.2985712381</v>
      </c>
      <c r="J8" s="126">
        <f t="shared" si="5"/>
        <v>1474152.5421420836</v>
      </c>
      <c r="K8" s="126">
        <f t="shared" si="5"/>
        <v>1365371.5057146468</v>
      </c>
      <c r="L8" s="126">
        <f t="shared" si="5"/>
        <v>1135400.166072255</v>
      </c>
      <c r="M8" s="126">
        <f t="shared" si="5"/>
        <v>1110503.0242856897</v>
      </c>
      <c r="N8" s="126">
        <f t="shared" si="5"/>
        <v>1195402.4517857046</v>
      </c>
      <c r="O8" s="126">
        <f t="shared" si="5"/>
        <v>1060773.8110705714</v>
      </c>
      <c r="P8" s="126">
        <f t="shared" si="5"/>
        <v>1092169.1024995903</v>
      </c>
      <c r="Q8" s="127">
        <f t="shared" si="2"/>
        <v>1114712.097410389</v>
      </c>
      <c r="R8" s="126">
        <f t="shared" si="3"/>
        <v>1261888.8635417642</v>
      </c>
      <c r="S8" s="128">
        <v>1383258.5925892787</v>
      </c>
      <c r="Y8" s="202" t="s">
        <v>13</v>
      </c>
      <c r="Z8" s="198" t="s">
        <v>290</v>
      </c>
    </row>
    <row r="9" spans="2:26" ht="15.75" x14ac:dyDescent="0.25">
      <c r="B9" t="str">
        <f>$C$2&amp;"_NWP"</f>
        <v>MICL Total_NWP</v>
      </c>
      <c r="C9" s="232" t="s">
        <v>61</v>
      </c>
      <c r="D9" s="233">
        <f t="shared" ref="D9:P9" si="6">D29+D50+D72</f>
        <v>1367426.9493506581</v>
      </c>
      <c r="E9" s="233">
        <f t="shared" si="6"/>
        <v>1367426.9493506581</v>
      </c>
      <c r="F9" s="233">
        <f t="shared" si="6"/>
        <v>1379252.736178604</v>
      </c>
      <c r="G9" s="233">
        <f t="shared" si="6"/>
        <v>1381223.7006499278</v>
      </c>
      <c r="H9" s="233">
        <f t="shared" si="6"/>
        <v>1381223.7006499278</v>
      </c>
      <c r="I9" s="233">
        <f t="shared" si="6"/>
        <v>1381223.7006499278</v>
      </c>
      <c r="J9" s="233">
        <f t="shared" si="6"/>
        <v>1375856.6367461844</v>
      </c>
      <c r="K9" s="233">
        <f t="shared" si="6"/>
        <v>1371831.3388183771</v>
      </c>
      <c r="L9" s="233">
        <f t="shared" si="6"/>
        <v>1371831.3388183771</v>
      </c>
      <c r="M9" s="233">
        <f t="shared" si="6"/>
        <v>1371831.3388183771</v>
      </c>
      <c r="N9" s="233">
        <f t="shared" si="6"/>
        <v>1373225.6517300077</v>
      </c>
      <c r="O9" s="233">
        <f t="shared" si="6"/>
        <v>1381591.5291997918</v>
      </c>
      <c r="P9" s="233">
        <f t="shared" si="6"/>
        <v>1381591.5291997918</v>
      </c>
      <c r="Q9" s="234">
        <f t="shared" si="2"/>
        <v>1377060.0122369921</v>
      </c>
      <c r="R9" s="233">
        <f t="shared" si="3"/>
        <v>1376509.1792341627</v>
      </c>
      <c r="S9" s="235"/>
      <c r="Y9" s="203" t="s">
        <v>14</v>
      </c>
      <c r="Z9" s="198" t="s">
        <v>291</v>
      </c>
    </row>
    <row r="10" spans="2:26" ht="15.75" x14ac:dyDescent="0.25">
      <c r="C10" s="132" t="s">
        <v>59</v>
      </c>
      <c r="D10" s="133">
        <f t="shared" ref="D10" si="7">(D8/D9)-1</f>
        <v>-4.9117622988680276E-3</v>
      </c>
      <c r="E10" s="133">
        <f t="shared" ref="E10" si="8">(E8/E9)-1</f>
        <v>5.1134177826170912E-2</v>
      </c>
      <c r="F10" s="133">
        <f t="shared" ref="F10" si="9">(F8/F9)-1</f>
        <v>5.2132458711690255E-2</v>
      </c>
      <c r="G10" s="133">
        <f t="shared" ref="G10" si="10">(G8/G9)-1</f>
        <v>-1.5263810166120551E-2</v>
      </c>
      <c r="H10" s="133">
        <f t="shared" ref="H10" si="11">(H8/H9)-1</f>
        <v>-0.14350534176831931</v>
      </c>
      <c r="I10" s="133">
        <f t="shared" ref="I10" si="12">(I8/I9)-1</f>
        <v>-7.5286430452763731E-2</v>
      </c>
      <c r="J10" s="133">
        <f t="shared" ref="J10" si="13">(J8/J9)-1</f>
        <v>7.1443421335207535E-2</v>
      </c>
      <c r="K10" s="133">
        <f t="shared" ref="K10" si="14">(K8/K9)-1</f>
        <v>-4.7089120367337367E-3</v>
      </c>
      <c r="L10" s="133">
        <f t="shared" ref="L10" si="15">(L8/L9)-1</f>
        <v>-0.17234711444175888</v>
      </c>
      <c r="M10" s="133">
        <f t="shared" ref="M10" si="16">(M8/M9)-1</f>
        <v>-0.19049595029501354</v>
      </c>
      <c r="N10" s="133">
        <f t="shared" ref="N10" si="17">(N8/N9)-1</f>
        <v>-0.12949306599412791</v>
      </c>
      <c r="O10" s="133">
        <f t="shared" ref="O10" si="18">(O8/O9)-1</f>
        <v>-0.23220880509815789</v>
      </c>
      <c r="P10" s="133">
        <f t="shared" ref="P10" si="19">(P8/P9)-1</f>
        <v>-0.20948480110314016</v>
      </c>
      <c r="Q10" s="184">
        <f>(Q8/Q9)-1</f>
        <v>-0.19051305861421897</v>
      </c>
      <c r="R10" s="185">
        <f>(R8/R9)-1</f>
        <v>-8.3268834978760475E-2</v>
      </c>
      <c r="S10" s="186"/>
      <c r="Y10" s="204" t="s">
        <v>17</v>
      </c>
      <c r="Z10" s="198" t="s">
        <v>292</v>
      </c>
    </row>
    <row r="11" spans="2:26" ht="15.75" x14ac:dyDescent="0.25">
      <c r="C11" s="125" t="s">
        <v>62</v>
      </c>
      <c r="D11" s="126">
        <f>IFERROR(D8/D5,0)</f>
        <v>1113.8207808878296</v>
      </c>
      <c r="E11" s="126">
        <f t="shared" ref="E11:P11" si="20">IFERROR(E8/E5,0)</f>
        <v>1073.6060722826978</v>
      </c>
      <c r="F11" s="126">
        <f t="shared" si="20"/>
        <v>1046.5760698524889</v>
      </c>
      <c r="G11" s="126">
        <f t="shared" si="20"/>
        <v>1102.3739669707102</v>
      </c>
      <c r="H11" s="126">
        <f t="shared" si="20"/>
        <v>1064.6917464007599</v>
      </c>
      <c r="I11" s="126">
        <f t="shared" si="20"/>
        <v>1110.5749965117946</v>
      </c>
      <c r="J11" s="126">
        <f t="shared" si="20"/>
        <v>1093.690279761126</v>
      </c>
      <c r="K11" s="126">
        <f t="shared" si="20"/>
        <v>1141.5928519792415</v>
      </c>
      <c r="L11" s="126">
        <f t="shared" si="20"/>
        <v>1100.9418182434906</v>
      </c>
      <c r="M11" s="126">
        <f t="shared" si="20"/>
        <v>1124.7748246409053</v>
      </c>
      <c r="N11" s="126">
        <f t="shared" si="20"/>
        <v>1046.637402039614</v>
      </c>
      <c r="O11" s="126">
        <f t="shared" si="20"/>
        <v>1203.3277656180483</v>
      </c>
      <c r="P11" s="126">
        <f t="shared" si="20"/>
        <v>1110.7516220796062</v>
      </c>
      <c r="Q11" s="127">
        <f t="shared" ref="Q11:S12" si="21">IFERROR(Q8/Q5,0)</f>
        <v>1116.3163880373427</v>
      </c>
      <c r="R11" s="126">
        <f t="shared" si="21"/>
        <v>1098.1022806940312</v>
      </c>
      <c r="S11" s="128">
        <f t="shared" si="21"/>
        <v>1089.7381617679951</v>
      </c>
    </row>
    <row r="12" spans="2:26" ht="15.75" hidden="1" x14ac:dyDescent="0.25">
      <c r="C12" s="129" t="s">
        <v>63</v>
      </c>
      <c r="D12" s="30">
        <f>IFERROR(D9/D6,0)</f>
        <v>2638.1807670751264</v>
      </c>
      <c r="E12" s="30">
        <f t="shared" ref="E12:P12" si="22">IFERROR(E9/E6,0)</f>
        <v>2638.1807670751264</v>
      </c>
      <c r="F12" s="30">
        <f t="shared" si="22"/>
        <v>2592.6843273709701</v>
      </c>
      <c r="G12" s="30">
        <f t="shared" si="22"/>
        <v>2585.3277242243776</v>
      </c>
      <c r="H12" s="30">
        <f t="shared" si="22"/>
        <v>2585.3277242243776</v>
      </c>
      <c r="I12" s="30">
        <f t="shared" si="22"/>
        <v>2585.3277242243776</v>
      </c>
      <c r="J12" s="30">
        <f t="shared" si="22"/>
        <v>2611.5993649314141</v>
      </c>
      <c r="K12" s="30">
        <f t="shared" si="22"/>
        <v>2631.79456423698</v>
      </c>
      <c r="L12" s="30">
        <f t="shared" si="22"/>
        <v>2631.79456423698</v>
      </c>
      <c r="M12" s="30">
        <f t="shared" si="22"/>
        <v>2631.79456423698</v>
      </c>
      <c r="N12" s="30">
        <f t="shared" si="22"/>
        <v>2634.3254385221685</v>
      </c>
      <c r="O12" s="30">
        <f t="shared" si="22"/>
        <v>2649.5048739422496</v>
      </c>
      <c r="P12" s="30">
        <f t="shared" si="22"/>
        <v>2649.5048739422496</v>
      </c>
      <c r="Q12" s="130">
        <f t="shared" si="21"/>
        <v>2641.2839159189894</v>
      </c>
      <c r="R12" s="30">
        <f t="shared" si="21"/>
        <v>2618.6647128772197</v>
      </c>
      <c r="S12" s="131">
        <f t="shared" si="21"/>
        <v>0</v>
      </c>
      <c r="T12" s="3"/>
      <c r="Y12" s="205" t="s">
        <v>11</v>
      </c>
      <c r="Z12" s="198" t="s">
        <v>295</v>
      </c>
    </row>
    <row r="13" spans="2:26" ht="15.75" hidden="1" x14ac:dyDescent="0.25">
      <c r="C13" s="132" t="s">
        <v>59</v>
      </c>
      <c r="D13" s="133">
        <f t="shared" ref="D13" si="23">(D11/D12)-1</f>
        <v>-0.57780725460951254</v>
      </c>
      <c r="E13" s="133">
        <f t="shared" ref="E13" si="24">(E11/E12)-1</f>
        <v>-0.59305060302104562</v>
      </c>
      <c r="F13" s="133">
        <f t="shared" ref="F13" si="25">(F11/F12)-1</f>
        <v>-0.5963349418192625</v>
      </c>
      <c r="G13" s="133">
        <f t="shared" ref="G13" si="26">(G11/G12)-1</f>
        <v>-0.57360378081218588</v>
      </c>
      <c r="H13" s="133">
        <f t="shared" ref="H13" si="27">(H11/H12)-1</f>
        <v>-0.58817919429530841</v>
      </c>
      <c r="I13" s="133">
        <f t="shared" ref="I13" si="28">(I11/I12)-1</f>
        <v>-0.57043163769692784</v>
      </c>
      <c r="J13" s="133">
        <f t="shared" ref="J13" si="29">(J11/J12)-1</f>
        <v>-0.58121820121140644</v>
      </c>
      <c r="K13" s="133">
        <f t="shared" ref="K13" si="30">(K11/K12)-1</f>
        <v>-0.56623025691588635</v>
      </c>
      <c r="L13" s="133">
        <f t="shared" ref="L13" si="31">(L11/L12)-1</f>
        <v>-0.58167638416614786</v>
      </c>
      <c r="M13" s="133">
        <f t="shared" ref="M13" si="32">(M11/M12)-1</f>
        <v>-0.57262058371679769</v>
      </c>
      <c r="N13" s="133">
        <f t="shared" ref="N13" si="33">(N11/N12)-1</f>
        <v>-0.60269244386647702</v>
      </c>
      <c r="O13" s="133">
        <f t="shared" ref="O13" si="34">(O11/O12)-1</f>
        <v>-0.54582919342677272</v>
      </c>
      <c r="P13" s="133">
        <f t="shared" ref="P13" si="35">(P11/P12)-1</f>
        <v>-0.58077011557752023</v>
      </c>
      <c r="Q13" s="184">
        <f>(Q11/Q12)-1</f>
        <v>-0.5773584273506851</v>
      </c>
      <c r="R13" s="185">
        <f>(R11/R12)-1</f>
        <v>-0.58066327648051308</v>
      </c>
      <c r="S13" s="186"/>
      <c r="Y13" s="206" t="s">
        <v>13</v>
      </c>
      <c r="Z13" s="209" t="s">
        <v>294</v>
      </c>
    </row>
    <row r="14" spans="2:26" ht="15.75" hidden="1" x14ac:dyDescent="0.25">
      <c r="C14" s="125" t="s">
        <v>64</v>
      </c>
      <c r="D14" s="126">
        <f t="shared" ref="D14:P14" si="36">D34+D55+D78</f>
        <v>1399541.2232142512</v>
      </c>
      <c r="E14" s="126">
        <f t="shared" si="36"/>
        <v>1476365.4821429625</v>
      </c>
      <c r="F14" s="126">
        <f t="shared" si="36"/>
        <v>1490733.8125005602</v>
      </c>
      <c r="G14" s="126">
        <f t="shared" si="36"/>
        <v>1396644.2142861914</v>
      </c>
      <c r="H14" s="126">
        <f t="shared" si="36"/>
        <v>1218147.0714295078</v>
      </c>
      <c r="I14" s="126">
        <f t="shared" si="36"/>
        <v>1314136.4285712382</v>
      </c>
      <c r="J14" s="126">
        <f t="shared" si="36"/>
        <v>1517822.7321422047</v>
      </c>
      <c r="K14" s="126">
        <f t="shared" si="36"/>
        <v>1403747.0357146475</v>
      </c>
      <c r="L14" s="126">
        <f t="shared" si="36"/>
        <v>1170429.1160722349</v>
      </c>
      <c r="M14" s="126">
        <f t="shared" si="36"/>
        <v>1144897.7142856794</v>
      </c>
      <c r="N14" s="126">
        <f t="shared" si="36"/>
        <v>1229758.4017857648</v>
      </c>
      <c r="O14" s="126">
        <f t="shared" si="36"/>
        <v>1090966.4910705511</v>
      </c>
      <c r="P14" s="126">
        <f t="shared" si="36"/>
        <v>1126681.81249957</v>
      </c>
      <c r="Q14" s="127">
        <f t="shared" ref="Q14:Q15" si="37">AVERAGE(M14:P14)</f>
        <v>1148076.1049103912</v>
      </c>
      <c r="R14" s="126">
        <f>AVERAGE(E14:P14)</f>
        <v>1298360.8593750929</v>
      </c>
      <c r="S14" s="128">
        <v>1446665.8914354534</v>
      </c>
      <c r="Y14" s="207" t="s">
        <v>14</v>
      </c>
      <c r="Z14" s="208" t="s">
        <v>293</v>
      </c>
    </row>
    <row r="15" spans="2:26" ht="15.75" hidden="1" x14ac:dyDescent="0.25">
      <c r="B15" t="str">
        <f>$C$2&amp;"_GWP"</f>
        <v>MICL Total_GWP</v>
      </c>
      <c r="C15" s="129" t="s">
        <v>65</v>
      </c>
      <c r="D15" s="30">
        <f t="shared" ref="D15:P15" si="38">D35+D56+D79</f>
        <v>1404023.3592109908</v>
      </c>
      <c r="E15" s="30">
        <f t="shared" si="38"/>
        <v>1404023.3592109908</v>
      </c>
      <c r="F15" s="30">
        <f t="shared" si="38"/>
        <v>1415843.9410480629</v>
      </c>
      <c r="G15" s="30">
        <f t="shared" si="38"/>
        <v>1417814.0380209081</v>
      </c>
      <c r="H15" s="30">
        <f t="shared" si="38"/>
        <v>1417814.0380209081</v>
      </c>
      <c r="I15" s="30">
        <f t="shared" si="38"/>
        <v>1417814.0380209081</v>
      </c>
      <c r="J15" s="30">
        <f t="shared" si="38"/>
        <v>1412402.6119574981</v>
      </c>
      <c r="K15" s="30">
        <f t="shared" si="38"/>
        <v>1408344.0424099411</v>
      </c>
      <c r="L15" s="30">
        <f t="shared" si="38"/>
        <v>1408344.0424099411</v>
      </c>
      <c r="M15" s="30">
        <f t="shared" si="38"/>
        <v>1408344.0424099411</v>
      </c>
      <c r="N15" s="30">
        <f t="shared" si="38"/>
        <v>1409837.7740220868</v>
      </c>
      <c r="O15" s="30">
        <f t="shared" si="38"/>
        <v>1418800.1636949598</v>
      </c>
      <c r="P15" s="30">
        <f t="shared" si="38"/>
        <v>1418800.1636949598</v>
      </c>
      <c r="Q15" s="130">
        <f t="shared" si="37"/>
        <v>1413945.5359554871</v>
      </c>
      <c r="R15" s="30">
        <f t="shared" ref="R15" si="39">AVERAGE(E15:P15)</f>
        <v>1413181.854576759</v>
      </c>
      <c r="S15" s="131"/>
      <c r="T15" s="3"/>
      <c r="Y15" s="212" t="s">
        <v>17</v>
      </c>
      <c r="Z15" s="208" t="s">
        <v>296</v>
      </c>
    </row>
    <row r="16" spans="2:26" ht="15.75" hidden="1" x14ac:dyDescent="0.25">
      <c r="C16" s="132" t="s">
        <v>59</v>
      </c>
      <c r="D16" s="133">
        <f t="shared" ref="D16" si="40">(D14/D15)-1</f>
        <v>-3.1923514429691435E-3</v>
      </c>
      <c r="E16" s="133">
        <f t="shared" ref="E16" si="41">(E14/E15)-1</f>
        <v>5.1524871333070488E-2</v>
      </c>
      <c r="F16" s="133">
        <f t="shared" ref="F16" si="42">(F14/F15)-1</f>
        <v>5.2894156821450933E-2</v>
      </c>
      <c r="G16" s="133">
        <f t="shared" ref="G16" si="43">(G14/G15)-1</f>
        <v>-1.4931311982400164E-2</v>
      </c>
      <c r="H16" s="133">
        <f t="shared" ref="H16" si="44">(H14/H15)-1</f>
        <v>-0.14082733083254739</v>
      </c>
      <c r="I16" s="133">
        <f t="shared" ref="I16" si="45">(I14/I15)-1</f>
        <v>-7.3124970320078808E-2</v>
      </c>
      <c r="J16" s="133">
        <f t="shared" ref="J16" si="46">(J14/J15)-1</f>
        <v>7.4638859551952486E-2</v>
      </c>
      <c r="K16" s="133">
        <f t="shared" ref="K16" si="47">(K14/K15)-1</f>
        <v>-3.2641219452508308E-3</v>
      </c>
      <c r="L16" s="133">
        <f t="shared" ref="L16" si="48">(L14/L15)-1</f>
        <v>-0.16893239093097523</v>
      </c>
      <c r="M16" s="133">
        <f t="shared" ref="M16" si="49">(M14/M15)-1</f>
        <v>-0.18706105908145543</v>
      </c>
      <c r="N16" s="133">
        <f t="shared" ref="N16" si="50">(N14/N15)-1</f>
        <v>-0.1277305627317521</v>
      </c>
      <c r="O16" s="133">
        <f t="shared" ref="O16" si="51">(O14/O15)-1</f>
        <v>-0.2310640222726198</v>
      </c>
      <c r="P16" s="133">
        <f t="shared" ref="P16" si="52">(P14/P15)-1</f>
        <v>-0.20589111748805444</v>
      </c>
      <c r="Q16" s="184">
        <f>(Q14/Q15)-1</f>
        <v>-0.18803371437177185</v>
      </c>
      <c r="R16" s="185">
        <f>(R14/R15)-1</f>
        <v>-8.124997842974313E-2</v>
      </c>
      <c r="S16" s="186"/>
    </row>
    <row r="17" spans="2:21" ht="15.75" thickBot="1" x14ac:dyDescent="0.3">
      <c r="C17" s="218" t="s">
        <v>66</v>
      </c>
      <c r="D17" s="219"/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20"/>
      <c r="R17" s="221"/>
      <c r="S17" s="222"/>
    </row>
    <row r="18" spans="2:21" ht="16.5" thickBot="1" x14ac:dyDescent="0.3">
      <c r="B18" s="245"/>
      <c r="C18" s="246" t="s">
        <v>67</v>
      </c>
      <c r="D18" s="247">
        <f>1-(D8/D14)</f>
        <v>2.7745342084807834E-2</v>
      </c>
      <c r="E18" s="248">
        <f t="shared" ref="E18:S18" si="53">1-(E8/E14)</f>
        <v>2.6427250211293773E-2</v>
      </c>
      <c r="F18" s="248">
        <f t="shared" si="53"/>
        <v>2.654883096382743E-2</v>
      </c>
      <c r="G18" s="248">
        <f t="shared" si="53"/>
        <v>2.6136398680881689E-2</v>
      </c>
      <c r="H18" s="248">
        <f t="shared" si="53"/>
        <v>2.8844095121139834E-2</v>
      </c>
      <c r="I18" s="248">
        <f t="shared" si="53"/>
        <v>2.8079375320353095E-2</v>
      </c>
      <c r="J18" s="248">
        <f t="shared" si="53"/>
        <v>2.8771600975093015E-2</v>
      </c>
      <c r="K18" s="248">
        <f t="shared" si="53"/>
        <v>2.7337924158439053E-2</v>
      </c>
      <c r="L18" s="248">
        <f t="shared" si="53"/>
        <v>2.9928296826322365E-2</v>
      </c>
      <c r="M18" s="248">
        <f t="shared" si="53"/>
        <v>3.0041714269164355E-2</v>
      </c>
      <c r="N18" s="248">
        <f t="shared" si="53"/>
        <v>2.7937154119192065E-2</v>
      </c>
      <c r="O18" s="248">
        <f t="shared" si="53"/>
        <v>2.7675167154173508E-2</v>
      </c>
      <c r="P18" s="249">
        <f t="shared" si="53"/>
        <v>3.0632171050504864E-2</v>
      </c>
      <c r="Q18" s="250">
        <f t="shared" si="53"/>
        <v>2.9060797761840229E-2</v>
      </c>
      <c r="R18" s="250">
        <f t="shared" si="53"/>
        <v>2.8090800465814136E-2</v>
      </c>
      <c r="S18" s="251">
        <f t="shared" si="53"/>
        <v>4.3829953565338364E-2</v>
      </c>
      <c r="U18" s="174"/>
    </row>
    <row r="19" spans="2:21" ht="16.5" hidden="1" thickBot="1" x14ac:dyDescent="0.3">
      <c r="C19" s="175" t="s">
        <v>273</v>
      </c>
      <c r="D19" s="176" t="str">
        <f t="shared" ref="D19:P19" si="54">IFERROR(((D39*D28)+(D49*D60))/SUM(D49,D28),"-")</f>
        <v>-</v>
      </c>
      <c r="E19" s="176" t="str">
        <f t="shared" si="54"/>
        <v>-</v>
      </c>
      <c r="F19" s="176" t="str">
        <f t="shared" si="54"/>
        <v>-</v>
      </c>
      <c r="G19" s="176" t="str">
        <f t="shared" si="54"/>
        <v>-</v>
      </c>
      <c r="H19" s="176" t="str">
        <f t="shared" si="54"/>
        <v>-</v>
      </c>
      <c r="I19" s="176" t="str">
        <f t="shared" si="54"/>
        <v>-</v>
      </c>
      <c r="J19" s="176" t="str">
        <f t="shared" si="54"/>
        <v>-</v>
      </c>
      <c r="K19" s="176" t="str">
        <f t="shared" si="54"/>
        <v>-</v>
      </c>
      <c r="L19" s="176" t="str">
        <f t="shared" si="54"/>
        <v>-</v>
      </c>
      <c r="M19" s="176" t="str">
        <f t="shared" si="54"/>
        <v>-</v>
      </c>
      <c r="N19" s="176" t="str">
        <f t="shared" si="54"/>
        <v>-</v>
      </c>
      <c r="O19" s="176" t="str">
        <f t="shared" si="54"/>
        <v>-</v>
      </c>
      <c r="P19" s="177" t="str">
        <f t="shared" si="54"/>
        <v>-</v>
      </c>
      <c r="Q19" s="178"/>
      <c r="R19" s="178"/>
      <c r="S19" s="179"/>
    </row>
    <row r="21" spans="2:21" ht="15.75" thickBot="1" x14ac:dyDescent="0.3"/>
    <row r="22" spans="2:21" ht="26.25" x14ac:dyDescent="0.4">
      <c r="C22" s="211" t="s">
        <v>8</v>
      </c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2"/>
      <c r="R22" s="121"/>
      <c r="S22" s="123"/>
    </row>
    <row r="23" spans="2:21" ht="15.75" thickBot="1" x14ac:dyDescent="0.3">
      <c r="C23" s="124"/>
      <c r="D23" s="187" t="s">
        <v>277</v>
      </c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7"/>
      <c r="P23" s="187"/>
      <c r="Q23" s="281" t="s">
        <v>54</v>
      </c>
      <c r="R23" s="282"/>
      <c r="S23" s="283"/>
    </row>
    <row r="24" spans="2:21" x14ac:dyDescent="0.25">
      <c r="C24" s="213" t="s">
        <v>55</v>
      </c>
      <c r="D24" s="214">
        <f>D$4</f>
        <v>45800</v>
      </c>
      <c r="E24" s="214">
        <f t="shared" ref="E24:P24" si="55">E$4</f>
        <v>45807</v>
      </c>
      <c r="F24" s="214">
        <f t="shared" si="55"/>
        <v>45814</v>
      </c>
      <c r="G24" s="214">
        <f t="shared" si="55"/>
        <v>45821</v>
      </c>
      <c r="H24" s="214">
        <f t="shared" si="55"/>
        <v>45828</v>
      </c>
      <c r="I24" s="214">
        <f t="shared" si="55"/>
        <v>45835</v>
      </c>
      <c r="J24" s="214">
        <f t="shared" si="55"/>
        <v>45842</v>
      </c>
      <c r="K24" s="214">
        <f t="shared" si="55"/>
        <v>45849</v>
      </c>
      <c r="L24" s="214">
        <f t="shared" si="55"/>
        <v>45856</v>
      </c>
      <c r="M24" s="214">
        <f t="shared" si="55"/>
        <v>45863</v>
      </c>
      <c r="N24" s="214">
        <f t="shared" si="55"/>
        <v>45870</v>
      </c>
      <c r="O24" s="214">
        <f t="shared" si="55"/>
        <v>45877</v>
      </c>
      <c r="P24" s="214">
        <f t="shared" si="55"/>
        <v>45884</v>
      </c>
      <c r="Q24" s="215" t="s">
        <v>56</v>
      </c>
      <c r="R24" s="216" t="s">
        <v>57</v>
      </c>
      <c r="S24" s="217" t="s">
        <v>58</v>
      </c>
    </row>
    <row r="25" spans="2:21" ht="15.75" x14ac:dyDescent="0.25">
      <c r="B25" t="str">
        <f t="shared" ref="B25:B39" si="56">$C$22</f>
        <v>PC Annual Direct</v>
      </c>
      <c r="C25" s="125" t="s">
        <v>250</v>
      </c>
      <c r="D25" s="126">
        <v>884.56986303800068</v>
      </c>
      <c r="E25" s="126">
        <v>985.29315071200062</v>
      </c>
      <c r="F25" s="126">
        <v>982.30136989000039</v>
      </c>
      <c r="G25" s="126">
        <v>872.60273975000064</v>
      </c>
      <c r="H25" s="126">
        <v>808.77808221400062</v>
      </c>
      <c r="I25" s="126">
        <v>846.67397262600014</v>
      </c>
      <c r="J25" s="126">
        <v>984.29589043800047</v>
      </c>
      <c r="K25" s="126">
        <v>869.61095892800074</v>
      </c>
      <c r="L25" s="126">
        <v>738.96986303400035</v>
      </c>
      <c r="M25" s="126">
        <v>727.00273974600054</v>
      </c>
      <c r="N25" s="126">
        <v>833.70958906400062</v>
      </c>
      <c r="O25" s="126">
        <v>616.30684933200041</v>
      </c>
      <c r="P25" s="126">
        <v>740.96438358200021</v>
      </c>
      <c r="Q25" s="127">
        <f t="shared" ref="Q25:Q29" si="57">AVERAGE(M25:P25)</f>
        <v>729.49589043100048</v>
      </c>
      <c r="R25" s="126">
        <f>AVERAGE(E25:P25)</f>
        <v>833.87579910966713</v>
      </c>
      <c r="S25" s="128">
        <v>1225.7422790422072</v>
      </c>
      <c r="U25" s="3"/>
    </row>
    <row r="26" spans="2:21" ht="15.75" hidden="1" x14ac:dyDescent="0.25">
      <c r="B26" t="str">
        <f>$C$22&amp;"_W VYRs"</f>
        <v>PC Annual Direct_W VYRs</v>
      </c>
      <c r="C26" s="129" t="s">
        <v>272</v>
      </c>
      <c r="D26" s="30">
        <v>518.00875313715926</v>
      </c>
      <c r="E26" s="30">
        <v>518.00875313715926</v>
      </c>
      <c r="F26" s="30">
        <v>531.65607687076795</v>
      </c>
      <c r="G26" s="30">
        <v>533.93063082636945</v>
      </c>
      <c r="H26" s="30">
        <v>533.93063082636945</v>
      </c>
      <c r="I26" s="30">
        <v>533.93063082636945</v>
      </c>
      <c r="J26" s="30">
        <v>526.50683438070644</v>
      </c>
      <c r="K26" s="30">
        <v>520.93898704645915</v>
      </c>
      <c r="L26" s="30">
        <v>520.93898704645915</v>
      </c>
      <c r="M26" s="30">
        <v>520.93898704645915</v>
      </c>
      <c r="N26" s="30">
        <v>520.9674160678278</v>
      </c>
      <c r="O26" s="30">
        <v>521.13799019603937</v>
      </c>
      <c r="P26" s="30">
        <v>521.13799019603937</v>
      </c>
      <c r="Q26" s="130">
        <f t="shared" si="57"/>
        <v>521.04559587659151</v>
      </c>
      <c r="R26" s="30">
        <f t="shared" ref="R26:R29" si="58">AVERAGE(E26:P26)</f>
        <v>525.33532620558549</v>
      </c>
      <c r="S26" s="131"/>
    </row>
    <row r="27" spans="2:21" ht="15.75" hidden="1" x14ac:dyDescent="0.25">
      <c r="B27" t="str">
        <f t="shared" si="56"/>
        <v>PC Annual Direct</v>
      </c>
      <c r="C27" s="132" t="s">
        <v>59</v>
      </c>
      <c r="D27" s="133">
        <f t="shared" ref="D27" si="59">(D25/D26)-1</f>
        <v>0.70763497273140241</v>
      </c>
      <c r="E27" s="133">
        <f t="shared" ref="E27" si="60">(E25/E26)-1</f>
        <v>0.90207818834117837</v>
      </c>
      <c r="F27" s="133">
        <f t="shared" ref="F27" si="61">(F25/F26)-1</f>
        <v>0.84762558470440053</v>
      </c>
      <c r="G27" s="133">
        <f t="shared" ref="G27" si="62">(G25/G26)-1</f>
        <v>0.6342998310463388</v>
      </c>
      <c r="H27" s="133">
        <f t="shared" ref="H27" si="63">(H25/H26)-1</f>
        <v>0.51476247197552083</v>
      </c>
      <c r="I27" s="133">
        <f t="shared" ref="I27" si="64">(I25/I26)-1</f>
        <v>0.58573777892381806</v>
      </c>
      <c r="J27" s="133">
        <f t="shared" ref="J27" si="65">(J25/J26)-1</f>
        <v>0.86948359672436082</v>
      </c>
      <c r="K27" s="133">
        <f t="shared" ref="K27" si="66">(K25/K26)-1</f>
        <v>0.6693144121510064</v>
      </c>
      <c r="L27" s="133">
        <f t="shared" ref="L27" si="67">(L25/L26)-1</f>
        <v>0.41853438005033872</v>
      </c>
      <c r="M27" s="133">
        <f t="shared" ref="M27" si="68">(M25/M26)-1</f>
        <v>0.39556216336936201</v>
      </c>
      <c r="N27" s="133">
        <f t="shared" ref="N27" si="69">(N25/N26)-1</f>
        <v>0.60031042892604836</v>
      </c>
      <c r="O27" s="133">
        <f t="shared" ref="O27" si="70">(O25/O26)-1</f>
        <v>0.18261738911062864</v>
      </c>
      <c r="P27" s="133">
        <f t="shared" ref="P27" si="71">(P25/P26)-1</f>
        <v>0.42181993545177465</v>
      </c>
      <c r="Q27" s="184">
        <f>(Q25/Q26)-1</f>
        <v>0.40006152283797425</v>
      </c>
      <c r="R27" s="185">
        <f>(R25/R26)-1</f>
        <v>0.58732100719862301</v>
      </c>
      <c r="S27" s="186"/>
    </row>
    <row r="28" spans="2:21" ht="15.75" x14ac:dyDescent="0.25">
      <c r="B28" t="str">
        <f t="shared" si="56"/>
        <v>PC Annual Direct</v>
      </c>
      <c r="C28" s="125" t="s">
        <v>60</v>
      </c>
      <c r="D28" s="126">
        <v>953103.93749995995</v>
      </c>
      <c r="E28" s="126">
        <v>1026261.2646431505</v>
      </c>
      <c r="F28" s="126">
        <v>1008617.2421435202</v>
      </c>
      <c r="G28" s="126">
        <v>941529.16071509954</v>
      </c>
      <c r="H28" s="126">
        <v>837941.95357232017</v>
      </c>
      <c r="I28" s="126">
        <v>920580.07535721012</v>
      </c>
      <c r="J28" s="126">
        <v>1053507.4617857398</v>
      </c>
      <c r="K28" s="126">
        <v>957454.29142917914</v>
      </c>
      <c r="L28" s="126">
        <v>795522.61250023008</v>
      </c>
      <c r="M28" s="126">
        <v>806869.89035676001</v>
      </c>
      <c r="N28" s="126">
        <v>871173.21964277013</v>
      </c>
      <c r="O28" s="126">
        <v>740951.1235709301</v>
      </c>
      <c r="P28" s="126">
        <v>826916.67392845021</v>
      </c>
      <c r="Q28" s="127">
        <f t="shared" si="57"/>
        <v>811477.72687472764</v>
      </c>
      <c r="R28" s="126">
        <f t="shared" si="58"/>
        <v>898943.74747044675</v>
      </c>
      <c r="S28" s="128">
        <v>1404881.314752867</v>
      </c>
    </row>
    <row r="29" spans="2:21" ht="15.75" x14ac:dyDescent="0.25">
      <c r="B29" t="str">
        <f>$C$22&amp;"_NWP"</f>
        <v>PC Annual Direct_NWP</v>
      </c>
      <c r="C29" s="232" t="s">
        <v>61</v>
      </c>
      <c r="D29" s="233">
        <v>1008015.3350867983</v>
      </c>
      <c r="E29" s="233">
        <v>1008015.3350867983</v>
      </c>
      <c r="F29" s="233">
        <v>1025646.2463739109</v>
      </c>
      <c r="G29" s="233">
        <v>1028584.7315884295</v>
      </c>
      <c r="H29" s="233">
        <v>1028584.7315884295</v>
      </c>
      <c r="I29" s="233">
        <v>1028584.7315884295</v>
      </c>
      <c r="J29" s="233">
        <v>1044930.5913107597</v>
      </c>
      <c r="K29" s="233">
        <v>1057189.9861025074</v>
      </c>
      <c r="L29" s="233">
        <v>1057189.9861025074</v>
      </c>
      <c r="M29" s="233">
        <v>1057189.9861025074</v>
      </c>
      <c r="N29" s="233">
        <v>1062080.7144619715</v>
      </c>
      <c r="O29" s="233">
        <v>1091425.0846187568</v>
      </c>
      <c r="P29" s="233">
        <v>1091425.0846187568</v>
      </c>
      <c r="Q29" s="234">
        <f t="shared" si="57"/>
        <v>1075530.2174504981</v>
      </c>
      <c r="R29" s="233">
        <f t="shared" si="58"/>
        <v>1048403.9341286471</v>
      </c>
      <c r="S29" s="235"/>
    </row>
    <row r="30" spans="2:21" ht="15.75" x14ac:dyDescent="0.25">
      <c r="B30" t="str">
        <f t="shared" si="56"/>
        <v>PC Annual Direct</v>
      </c>
      <c r="C30" s="132" t="s">
        <v>59</v>
      </c>
      <c r="D30" s="133">
        <f t="shared" ref="D30" si="72">(D28/D29)-1</f>
        <v>-5.4474764098812023E-2</v>
      </c>
      <c r="E30" s="133">
        <f t="shared" ref="E30" si="73">(E28/E29)-1</f>
        <v>1.8100845216586947E-2</v>
      </c>
      <c r="F30" s="133">
        <f t="shared" ref="F30" si="74">(F28/F29)-1</f>
        <v>-1.6603194610807948E-2</v>
      </c>
      <c r="G30" s="133">
        <f t="shared" ref="G30" si="75">(G28/G29)-1</f>
        <v>-8.4636265929099785E-2</v>
      </c>
      <c r="H30" s="133">
        <f t="shared" ref="H30" si="76">(H28/H29)-1</f>
        <v>-0.18534474813922452</v>
      </c>
      <c r="I30" s="133">
        <f t="shared" ref="I30" si="77">(I28/I29)-1</f>
        <v>-0.10500316883416039</v>
      </c>
      <c r="J30" s="133">
        <f t="shared" ref="J30" si="78">(J28/J29)-1</f>
        <v>8.2080767338061911E-3</v>
      </c>
      <c r="K30" s="133">
        <f t="shared" ref="K30" si="79">(K28/K29)-1</f>
        <v>-9.4340370211998703E-2</v>
      </c>
      <c r="L30" s="133">
        <f t="shared" ref="L30" si="80">(L28/L29)-1</f>
        <v>-0.24751215679497129</v>
      </c>
      <c r="M30" s="133">
        <f t="shared" ref="M30" si="81">(M28/M29)-1</f>
        <v>-0.23677872382105203</v>
      </c>
      <c r="N30" s="133">
        <f t="shared" ref="N30" si="82">(N28/N29)-1</f>
        <v>-0.17974857486788209</v>
      </c>
      <c r="O30" s="133">
        <f t="shared" ref="O30" si="83">(O28/O29)-1</f>
        <v>-0.32111591165256193</v>
      </c>
      <c r="P30" s="133">
        <f t="shared" ref="P30" si="84">(P28/P29)-1</f>
        <v>-0.24235141231218948</v>
      </c>
      <c r="Q30" s="184">
        <f>(Q28/Q29)-1</f>
        <v>-0.24550913241814487</v>
      </c>
      <c r="R30" s="185">
        <f>(R28/R29)-1</f>
        <v>-0.14255973465267491</v>
      </c>
      <c r="S30" s="186"/>
    </row>
    <row r="31" spans="2:21" ht="15.75" x14ac:dyDescent="0.25">
      <c r="B31" t="str">
        <f t="shared" si="56"/>
        <v>PC Annual Direct</v>
      </c>
      <c r="C31" s="125" t="s">
        <v>62</v>
      </c>
      <c r="D31" s="126">
        <f>IFERROR(D28/D25,0)</f>
        <v>1077.4772884829958</v>
      </c>
      <c r="E31" s="126">
        <f t="shared" ref="E31:P31" si="85">IFERROR(E28/E25,0)</f>
        <v>1041.5796191230449</v>
      </c>
      <c r="F31" s="126">
        <f t="shared" si="85"/>
        <v>1026.7900188884666</v>
      </c>
      <c r="G31" s="126">
        <f t="shared" si="85"/>
        <v>1078.9894620143482</v>
      </c>
      <c r="H31" s="126">
        <f t="shared" si="85"/>
        <v>1036.059176181536</v>
      </c>
      <c r="I31" s="126">
        <f t="shared" si="85"/>
        <v>1087.2899192849718</v>
      </c>
      <c r="J31" s="126">
        <f t="shared" si="85"/>
        <v>1070.3158186680439</v>
      </c>
      <c r="K31" s="126">
        <f t="shared" si="85"/>
        <v>1101.0145187331423</v>
      </c>
      <c r="L31" s="126">
        <f t="shared" si="85"/>
        <v>1076.5291689082424</v>
      </c>
      <c r="M31" s="126">
        <f t="shared" si="85"/>
        <v>1109.8581150308503</v>
      </c>
      <c r="N31" s="126">
        <f t="shared" si="85"/>
        <v>1044.9360677509176</v>
      </c>
      <c r="O31" s="126">
        <f t="shared" si="85"/>
        <v>1202.2438568937348</v>
      </c>
      <c r="P31" s="126">
        <f t="shared" si="85"/>
        <v>1116.0005693268763</v>
      </c>
      <c r="Q31" s="127">
        <f t="shared" ref="Q31:S32" si="86">IFERROR(Q28/Q25,0)</f>
        <v>1112.3814918207293</v>
      </c>
      <c r="R31" s="126">
        <f t="shared" si="86"/>
        <v>1078.0307432236946</v>
      </c>
      <c r="S31" s="128">
        <f t="shared" si="86"/>
        <v>1146.1473906657104</v>
      </c>
    </row>
    <row r="32" spans="2:21" ht="15.75" hidden="1" x14ac:dyDescent="0.25">
      <c r="B32" t="str">
        <f t="shared" si="56"/>
        <v>PC Annual Direct</v>
      </c>
      <c r="C32" s="129" t="s">
        <v>63</v>
      </c>
      <c r="D32" s="30">
        <f>IFERROR(D29/D26,0)</f>
        <v>1945.9426679222431</v>
      </c>
      <c r="E32" s="30">
        <f t="shared" ref="E32:P32" si="87">IFERROR(E29/E26,0)</f>
        <v>1945.9426679222431</v>
      </c>
      <c r="F32" s="30">
        <f t="shared" si="87"/>
        <v>1929.1536220382927</v>
      </c>
      <c r="G32" s="30">
        <f t="shared" si="87"/>
        <v>1926.4388896296871</v>
      </c>
      <c r="H32" s="30">
        <f t="shared" si="87"/>
        <v>1926.4388896296871</v>
      </c>
      <c r="I32" s="30">
        <f t="shared" si="87"/>
        <v>1926.4388896296871</v>
      </c>
      <c r="J32" s="30">
        <f t="shared" si="87"/>
        <v>1984.6477254940844</v>
      </c>
      <c r="K32" s="30">
        <f t="shared" si="87"/>
        <v>2029.393100517208</v>
      </c>
      <c r="L32" s="30">
        <f t="shared" si="87"/>
        <v>2029.393100517208</v>
      </c>
      <c r="M32" s="30">
        <f t="shared" si="87"/>
        <v>2029.393100517208</v>
      </c>
      <c r="N32" s="30">
        <f t="shared" si="87"/>
        <v>2038.6701388704375</v>
      </c>
      <c r="O32" s="30">
        <f t="shared" si="87"/>
        <v>2094.3111136614493</v>
      </c>
      <c r="P32" s="30">
        <f t="shared" si="87"/>
        <v>2094.3111136614493</v>
      </c>
      <c r="Q32" s="130">
        <f t="shared" si="86"/>
        <v>2064.1767744741387</v>
      </c>
      <c r="R32" s="30">
        <f t="shared" si="86"/>
        <v>1995.6851973026523</v>
      </c>
      <c r="S32" s="131"/>
      <c r="T32" s="3"/>
    </row>
    <row r="33" spans="2:19" ht="15.75" hidden="1" x14ac:dyDescent="0.25">
      <c r="B33" t="str">
        <f t="shared" si="56"/>
        <v>PC Annual Direct</v>
      </c>
      <c r="C33" s="132" t="s">
        <v>59</v>
      </c>
      <c r="D33" s="133">
        <f t="shared" ref="D33" si="88">(D31/D32)-1</f>
        <v>-0.44629546068103887</v>
      </c>
      <c r="E33" s="133">
        <f t="shared" ref="E33" si="89">(E31/E32)-1</f>
        <v>-0.4647429051775821</v>
      </c>
      <c r="F33" s="133">
        <f t="shared" ref="F33" si="90">(F31/F32)-1</f>
        <v>-0.46775103487943726</v>
      </c>
      <c r="G33" s="133">
        <f t="shared" ref="G33" si="91">(G31/G32)-1</f>
        <v>-0.43990465110379973</v>
      </c>
      <c r="H33" s="133">
        <f t="shared" ref="H33" si="92">(H31/H32)-1</f>
        <v>-0.46218944096342751</v>
      </c>
      <c r="I33" s="133">
        <f t="shared" ref="I33" si="93">(I31/I32)-1</f>
        <v>-0.43559594589892348</v>
      </c>
      <c r="J33" s="133">
        <f t="shared" ref="J33" si="94">(J31/J32)-1</f>
        <v>-0.46070236802272535</v>
      </c>
      <c r="K33" s="133">
        <f t="shared" ref="K33" si="95">(K31/K32)-1</f>
        <v>-0.45746611711031271</v>
      </c>
      <c r="L33" s="133">
        <f t="shared" ref="L33" si="96">(L31/L32)-1</f>
        <v>-0.46953147291479425</v>
      </c>
      <c r="M33" s="133">
        <f t="shared" ref="M33" si="97">(M31/M32)-1</f>
        <v>-0.45310836291500467</v>
      </c>
      <c r="N33" s="133">
        <f t="shared" ref="N33" si="98">(N31/N32)-1</f>
        <v>-0.48744230475172234</v>
      </c>
      <c r="O33" s="133">
        <f t="shared" ref="O33" si="99">(O31/O32)-1</f>
        <v>-0.42594782167207634</v>
      </c>
      <c r="P33" s="133">
        <f t="shared" ref="P33" si="100">(P31/P32)-1</f>
        <v>-0.46712760962444067</v>
      </c>
      <c r="Q33" s="184">
        <f>(Q31/Q32)-1</f>
        <v>-0.46110163355359179</v>
      </c>
      <c r="R33" s="185">
        <f>(R31/R32)-1</f>
        <v>-0.45981924169165067</v>
      </c>
      <c r="S33" s="186"/>
    </row>
    <row r="34" spans="2:19" ht="15.75" hidden="1" x14ac:dyDescent="0.25">
      <c r="B34" t="str">
        <f t="shared" si="56"/>
        <v>PC Annual Direct</v>
      </c>
      <c r="C34" s="125" t="s">
        <v>64</v>
      </c>
      <c r="D34" s="126">
        <v>991934.6874998298</v>
      </c>
      <c r="E34" s="126">
        <v>1065277.5446430601</v>
      </c>
      <c r="F34" s="126">
        <v>1048194.4821436596</v>
      </c>
      <c r="G34" s="126">
        <v>978032.41071503004</v>
      </c>
      <c r="H34" s="126">
        <v>873078.30357217067</v>
      </c>
      <c r="I34" s="126">
        <v>957480.20535721036</v>
      </c>
      <c r="J34" s="126">
        <v>1097177.6517858605</v>
      </c>
      <c r="K34" s="126">
        <v>995829.82142917975</v>
      </c>
      <c r="L34" s="126">
        <v>830551.56250021013</v>
      </c>
      <c r="M34" s="126">
        <v>841264.58035674959</v>
      </c>
      <c r="N34" s="126">
        <v>905529.16964283015</v>
      </c>
      <c r="O34" s="126">
        <v>771143.80357090977</v>
      </c>
      <c r="P34" s="126">
        <v>861429.38392842992</v>
      </c>
      <c r="Q34" s="127">
        <f t="shared" ref="Q34:Q35" si="101">AVERAGE(M34:P34)</f>
        <v>844841.7343747298</v>
      </c>
      <c r="R34" s="126">
        <f>AVERAGE(E34:P34)</f>
        <v>935415.74330377497</v>
      </c>
      <c r="S34" s="128">
        <v>1531055.6751375133</v>
      </c>
    </row>
    <row r="35" spans="2:19" ht="15.75" hidden="1" x14ac:dyDescent="0.25">
      <c r="B35" t="str">
        <f>$C$22&amp;"_GWP"</f>
        <v>PC Annual Direct_GWP</v>
      </c>
      <c r="C35" s="129" t="s">
        <v>65</v>
      </c>
      <c r="D35" s="30">
        <v>1044611.744947131</v>
      </c>
      <c r="E35" s="30">
        <v>1044611.744947131</v>
      </c>
      <c r="F35" s="30">
        <v>1062237.4512433698</v>
      </c>
      <c r="G35" s="30">
        <v>1065175.0689594098</v>
      </c>
      <c r="H35" s="30">
        <v>1065175.0689594098</v>
      </c>
      <c r="I35" s="30">
        <v>1065175.0689594098</v>
      </c>
      <c r="J35" s="30">
        <v>1081476.5665220735</v>
      </c>
      <c r="K35" s="30">
        <v>1093702.6896940714</v>
      </c>
      <c r="L35" s="30">
        <v>1093702.6896940714</v>
      </c>
      <c r="M35" s="30">
        <v>1093702.6896940714</v>
      </c>
      <c r="N35" s="30">
        <v>1098692.8367540506</v>
      </c>
      <c r="O35" s="30">
        <v>1128633.719113925</v>
      </c>
      <c r="P35" s="30">
        <v>1128633.719113925</v>
      </c>
      <c r="Q35" s="130">
        <f t="shared" si="101"/>
        <v>1112415.7411689931</v>
      </c>
      <c r="R35" s="30">
        <f t="shared" ref="R35" si="102">AVERAGE(E35:P35)</f>
        <v>1085076.6094712431</v>
      </c>
      <c r="S35" s="131"/>
    </row>
    <row r="36" spans="2:19" ht="15.75" hidden="1" x14ac:dyDescent="0.25">
      <c r="B36" t="str">
        <f t="shared" si="56"/>
        <v>PC Annual Direct</v>
      </c>
      <c r="C36" s="132" t="s">
        <v>59</v>
      </c>
      <c r="D36" s="133">
        <f t="shared" ref="D36" si="103">(D34/D35)-1</f>
        <v>-5.0427403006049198E-2</v>
      </c>
      <c r="E36" s="133">
        <f t="shared" ref="E36" si="104">(E34/E35)-1</f>
        <v>1.9783235059237292E-2</v>
      </c>
      <c r="F36" s="133">
        <f t="shared" ref="F36" si="105">(F34/F35)-1</f>
        <v>-1.3220178862336951E-2</v>
      </c>
      <c r="G36" s="133">
        <f t="shared" ref="G36" si="106">(G34/G35)-1</f>
        <v>-8.1810643887404444E-2</v>
      </c>
      <c r="H36" s="133">
        <f t="shared" ref="H36" si="107">(H34/H35)-1</f>
        <v>-0.1803429041715201</v>
      </c>
      <c r="I36" s="133">
        <f t="shared" ref="I36" si="108">(I34/I35)-1</f>
        <v>-0.10110531755818197</v>
      </c>
      <c r="J36" s="133">
        <f t="shared" ref="J36" si="109">(J34/J35)-1</f>
        <v>1.4518192765174964E-2</v>
      </c>
      <c r="K36" s="133">
        <f t="shared" ref="K36" si="110">(K34/K35)-1</f>
        <v>-8.9487636070702647E-2</v>
      </c>
      <c r="L36" s="133">
        <f t="shared" ref="L36" si="111">(L34/L35)-1</f>
        <v>-0.24060572372503675</v>
      </c>
      <c r="M36" s="133">
        <f t="shared" ref="M36" si="112">(M34/M35)-1</f>
        <v>-0.23081054084993924</v>
      </c>
      <c r="N36" s="133">
        <f t="shared" ref="N36" si="113">(N34/N35)-1</f>
        <v>-0.17581225675585377</v>
      </c>
      <c r="O36" s="133">
        <f t="shared" ref="O36" si="114">(O34/O35)-1</f>
        <v>-0.31674573379189463</v>
      </c>
      <c r="P36" s="133">
        <f t="shared" ref="P36" si="115">(P34/P35)-1</f>
        <v>-0.23675026774432506</v>
      </c>
      <c r="Q36" s="184">
        <f>(Q34/Q35)-1</f>
        <v>-0.24053417880717909</v>
      </c>
      <c r="R36" s="185">
        <f>(R34/R35)-1</f>
        <v>-0.13792654349115285</v>
      </c>
      <c r="S36" s="186"/>
    </row>
    <row r="37" spans="2:19" ht="15.75" thickBot="1" x14ac:dyDescent="0.3">
      <c r="B37" t="str">
        <f t="shared" si="56"/>
        <v>PC Annual Direct</v>
      </c>
      <c r="C37" s="218" t="s">
        <v>66</v>
      </c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20"/>
      <c r="R37" s="221"/>
      <c r="S37" s="222"/>
    </row>
    <row r="38" spans="2:19" ht="15.75" x14ac:dyDescent="0.25">
      <c r="B38" t="str">
        <f t="shared" si="56"/>
        <v>PC Annual Direct</v>
      </c>
      <c r="C38" s="125" t="s">
        <v>67</v>
      </c>
      <c r="D38" s="141">
        <v>3.9146478582922431E-2</v>
      </c>
      <c r="E38" s="141">
        <v>3.6625459905834344E-2</v>
      </c>
      <c r="F38" s="141">
        <v>3.7757535146722664E-2</v>
      </c>
      <c r="G38" s="141">
        <v>3.7323149621639615E-2</v>
      </c>
      <c r="H38" s="141">
        <v>4.0244213899361399E-2</v>
      </c>
      <c r="I38" s="141">
        <v>3.8538791500377367E-2</v>
      </c>
      <c r="J38" s="141">
        <v>3.9802296309115144E-2</v>
      </c>
      <c r="K38" s="141">
        <v>3.8536232972943917E-2</v>
      </c>
      <c r="L38" s="141">
        <v>4.2175527181638618E-2</v>
      </c>
      <c r="M38" s="141">
        <v>4.0884509823775624E-2</v>
      </c>
      <c r="N38" s="141">
        <v>3.7940191384018086E-2</v>
      </c>
      <c r="O38" s="141">
        <v>3.9153112376923413E-2</v>
      </c>
      <c r="P38" s="142">
        <v>4.0064468015462387E-2</v>
      </c>
      <c r="Q38" s="143">
        <v>3.9510570400044881E-2</v>
      </c>
      <c r="R38" s="143">
        <v>3.9087124011484384E-2</v>
      </c>
      <c r="S38" s="144">
        <v>6.3336009807399091E-2</v>
      </c>
    </row>
    <row r="39" spans="2:19" ht="15.75" hidden="1" x14ac:dyDescent="0.25">
      <c r="B39" t="str">
        <f t="shared" si="56"/>
        <v>PC Annual Direct</v>
      </c>
      <c r="C39" s="129" t="s">
        <v>68</v>
      </c>
      <c r="D39" s="145" t="e">
        <v>#DIV/0!</v>
      </c>
      <c r="E39" s="145" t="e">
        <v>#DIV/0!</v>
      </c>
      <c r="F39" s="145" t="e">
        <v>#DIV/0!</v>
      </c>
      <c r="G39" s="145" t="e">
        <v>#DIV/0!</v>
      </c>
      <c r="H39" s="145" t="e">
        <v>#DIV/0!</v>
      </c>
      <c r="I39" s="145" t="e">
        <v>#DIV/0!</v>
      </c>
      <c r="J39" s="145" t="e">
        <v>#DIV/0!</v>
      </c>
      <c r="K39" s="145" t="e">
        <v>#DIV/0!</v>
      </c>
      <c r="L39" s="145" t="e">
        <v>#DIV/0!</v>
      </c>
      <c r="M39" s="145" t="e">
        <v>#DIV/0!</v>
      </c>
      <c r="N39" s="145" t="e">
        <v>#DIV/0!</v>
      </c>
      <c r="O39" s="145" t="e">
        <v>#DIV/0!</v>
      </c>
      <c r="P39" s="146" t="e">
        <v>#DIV/0!</v>
      </c>
      <c r="Q39" s="180"/>
      <c r="R39" s="180"/>
      <c r="S39" s="181"/>
    </row>
    <row r="40" spans="2:19" ht="16.5" thickBot="1" x14ac:dyDescent="0.3">
      <c r="C40" s="236" t="s">
        <v>249</v>
      </c>
      <c r="D40" s="237">
        <v>0.7004458011177499</v>
      </c>
      <c r="E40" s="237">
        <v>0.71399577994896413</v>
      </c>
      <c r="F40" s="237">
        <v>0.69504370600452747</v>
      </c>
      <c r="G40" s="237">
        <v>0.69222910377467428</v>
      </c>
      <c r="H40" s="237">
        <v>0.70831306799965033</v>
      </c>
      <c r="I40" s="237">
        <v>0.72075940559080864</v>
      </c>
      <c r="J40" s="237">
        <v>0.71465294918183531</v>
      </c>
      <c r="K40" s="237">
        <v>0.70124086186201728</v>
      </c>
      <c r="L40" s="237">
        <v>0.70065395115470186</v>
      </c>
      <c r="M40" s="237">
        <v>0.7265805429712936</v>
      </c>
      <c r="N40" s="237">
        <v>0.72876981165749033</v>
      </c>
      <c r="O40" s="237">
        <v>0.69850058121545755</v>
      </c>
      <c r="P40" s="238">
        <v>0.75713245507122418</v>
      </c>
      <c r="Q40" s="239">
        <v>0.72797068297714584</v>
      </c>
      <c r="R40" s="239">
        <v>0.71237949192083883</v>
      </c>
      <c r="S40" s="240">
        <v>1.0156317280654756</v>
      </c>
    </row>
    <row r="42" spans="2:19" ht="15.75" thickBot="1" x14ac:dyDescent="0.3"/>
    <row r="43" spans="2:19" ht="26.25" x14ac:dyDescent="0.4">
      <c r="C43" s="211" t="s">
        <v>10</v>
      </c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2"/>
      <c r="R43" s="121"/>
      <c r="S43" s="123"/>
    </row>
    <row r="44" spans="2:19" ht="15.75" thickBot="1" x14ac:dyDescent="0.3">
      <c r="C44" s="124"/>
      <c r="D44" s="187" t="s">
        <v>277</v>
      </c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281" t="s">
        <v>54</v>
      </c>
      <c r="R44" s="282"/>
      <c r="S44" s="283"/>
    </row>
    <row r="45" spans="2:19" x14ac:dyDescent="0.25">
      <c r="C45" s="213" t="s">
        <v>55</v>
      </c>
      <c r="D45" s="214">
        <f t="shared" ref="D45:P45" si="116">D$4</f>
        <v>45800</v>
      </c>
      <c r="E45" s="214">
        <f t="shared" si="116"/>
        <v>45807</v>
      </c>
      <c r="F45" s="214">
        <f t="shared" si="116"/>
        <v>45814</v>
      </c>
      <c r="G45" s="214">
        <f t="shared" si="116"/>
        <v>45821</v>
      </c>
      <c r="H45" s="214">
        <f t="shared" si="116"/>
        <v>45828</v>
      </c>
      <c r="I45" s="214">
        <f t="shared" si="116"/>
        <v>45835</v>
      </c>
      <c r="J45" s="214">
        <f t="shared" si="116"/>
        <v>45842</v>
      </c>
      <c r="K45" s="214">
        <f t="shared" si="116"/>
        <v>45849</v>
      </c>
      <c r="L45" s="214">
        <f t="shared" si="116"/>
        <v>45856</v>
      </c>
      <c r="M45" s="214">
        <f t="shared" si="116"/>
        <v>45863</v>
      </c>
      <c r="N45" s="214">
        <f t="shared" si="116"/>
        <v>45870</v>
      </c>
      <c r="O45" s="214">
        <f t="shared" si="116"/>
        <v>45877</v>
      </c>
      <c r="P45" s="214">
        <f t="shared" si="116"/>
        <v>45884</v>
      </c>
      <c r="Q45" s="215" t="s">
        <v>56</v>
      </c>
      <c r="R45" s="216" t="s">
        <v>57</v>
      </c>
      <c r="S45" s="217" t="s">
        <v>58</v>
      </c>
    </row>
    <row r="46" spans="2:19" ht="15.75" x14ac:dyDescent="0.25">
      <c r="B46" t="str">
        <f>$C$43</f>
        <v>PC Annual Broker</v>
      </c>
      <c r="C46" s="125" t="s">
        <v>250</v>
      </c>
      <c r="D46" s="126">
        <v>336</v>
      </c>
      <c r="E46" s="126">
        <v>352</v>
      </c>
      <c r="F46" s="126">
        <v>403</v>
      </c>
      <c r="G46" s="126">
        <v>360</v>
      </c>
      <c r="H46" s="126">
        <v>301</v>
      </c>
      <c r="I46" s="126">
        <v>302</v>
      </c>
      <c r="J46" s="126">
        <v>362</v>
      </c>
      <c r="K46" s="126">
        <v>325</v>
      </c>
      <c r="L46" s="126">
        <v>291</v>
      </c>
      <c r="M46" s="126">
        <v>259</v>
      </c>
      <c r="N46" s="126">
        <v>307</v>
      </c>
      <c r="O46" s="126">
        <v>264</v>
      </c>
      <c r="P46" s="126">
        <v>241</v>
      </c>
      <c r="Q46" s="127">
        <v>267.75</v>
      </c>
      <c r="R46" s="126">
        <v>313.91666666666669</v>
      </c>
      <c r="S46" s="128">
        <v>358.80769230769232</v>
      </c>
    </row>
    <row r="47" spans="2:19" ht="15.75" hidden="1" x14ac:dyDescent="0.25">
      <c r="B47" t="str">
        <f>$C$43&amp;"_W VYRs"</f>
        <v>PC Annual Broker_W VYRs</v>
      </c>
      <c r="C47" s="129" t="s">
        <v>272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130">
        <v>0</v>
      </c>
      <c r="R47" s="30">
        <v>0</v>
      </c>
      <c r="S47" s="131">
        <v>0</v>
      </c>
    </row>
    <row r="48" spans="2:19" ht="15.75" hidden="1" x14ac:dyDescent="0.25">
      <c r="B48" t="str">
        <f>$C$43</f>
        <v>PC Annual Broker</v>
      </c>
      <c r="C48" s="132" t="s">
        <v>59</v>
      </c>
      <c r="D48" s="133" t="e">
        <f t="shared" ref="D48:P48" si="117">(D46/D47)-1</f>
        <v>#DIV/0!</v>
      </c>
      <c r="E48" s="133" t="e">
        <f t="shared" si="117"/>
        <v>#DIV/0!</v>
      </c>
      <c r="F48" s="133" t="e">
        <f t="shared" si="117"/>
        <v>#DIV/0!</v>
      </c>
      <c r="G48" s="133" t="e">
        <f t="shared" si="117"/>
        <v>#DIV/0!</v>
      </c>
      <c r="H48" s="133" t="e">
        <f t="shared" si="117"/>
        <v>#DIV/0!</v>
      </c>
      <c r="I48" s="133" t="e">
        <f t="shared" si="117"/>
        <v>#DIV/0!</v>
      </c>
      <c r="J48" s="133" t="e">
        <f t="shared" si="117"/>
        <v>#DIV/0!</v>
      </c>
      <c r="K48" s="133" t="e">
        <f t="shared" si="117"/>
        <v>#DIV/0!</v>
      </c>
      <c r="L48" s="133" t="e">
        <f t="shared" si="117"/>
        <v>#DIV/0!</v>
      </c>
      <c r="M48" s="133" t="e">
        <f t="shared" si="117"/>
        <v>#DIV/0!</v>
      </c>
      <c r="N48" s="133" t="e">
        <f t="shared" si="117"/>
        <v>#DIV/0!</v>
      </c>
      <c r="O48" s="133" t="e">
        <f t="shared" si="117"/>
        <v>#DIV/0!</v>
      </c>
      <c r="P48" s="133" t="e">
        <f t="shared" si="117"/>
        <v>#DIV/0!</v>
      </c>
      <c r="Q48" s="184" t="e">
        <f>(Q46/Q47)-1</f>
        <v>#DIV/0!</v>
      </c>
      <c r="R48" s="185" t="e">
        <f>(R46/R47)-1</f>
        <v>#DIV/0!</v>
      </c>
      <c r="S48" s="186"/>
    </row>
    <row r="49" spans="2:20" ht="15.75" x14ac:dyDescent="0.25">
      <c r="B49" t="str">
        <f>$C$43</f>
        <v>PC Annual Broker</v>
      </c>
      <c r="C49" s="125" t="s">
        <v>60</v>
      </c>
      <c r="D49" s="126">
        <v>391976.98214297998</v>
      </c>
      <c r="E49" s="126">
        <v>390334.43749991001</v>
      </c>
      <c r="F49" s="126">
        <v>422396.89285687997</v>
      </c>
      <c r="G49" s="126">
        <v>398914.47321400105</v>
      </c>
      <c r="H49" s="126">
        <v>323248.70535733004</v>
      </c>
      <c r="I49" s="126">
        <v>335662.53571405</v>
      </c>
      <c r="J49" s="126">
        <v>397486.47321352002</v>
      </c>
      <c r="K49" s="126">
        <v>382822.45535688003</v>
      </c>
      <c r="L49" s="126">
        <v>319215.61607202998</v>
      </c>
      <c r="M49" s="126">
        <v>284040.37500035</v>
      </c>
      <c r="N49" s="126">
        <v>305377.19642861001</v>
      </c>
      <c r="O49" s="126">
        <v>295267.74107108999</v>
      </c>
      <c r="P49" s="126">
        <v>245271.65178538003</v>
      </c>
      <c r="Q49" s="127">
        <v>282489.24107135751</v>
      </c>
      <c r="R49" s="126">
        <v>341669.87946416932</v>
      </c>
      <c r="S49" s="128">
        <v>387161.57081044989</v>
      </c>
    </row>
    <row r="50" spans="2:20" ht="15.75" x14ac:dyDescent="0.25">
      <c r="B50" t="str">
        <f>$C$43&amp;"_NWP"</f>
        <v>PC Annual Broker_NWP</v>
      </c>
      <c r="C50" s="241" t="s">
        <v>61</v>
      </c>
      <c r="D50" s="242">
        <v>348215.48481897212</v>
      </c>
      <c r="E50" s="242">
        <v>348215.48481897212</v>
      </c>
      <c r="F50" s="242">
        <v>342090.4709470942</v>
      </c>
      <c r="G50" s="242">
        <v>341069.63530178118</v>
      </c>
      <c r="H50" s="242">
        <v>341069.63530178118</v>
      </c>
      <c r="I50" s="242">
        <v>341069.63530178118</v>
      </c>
      <c r="J50" s="242">
        <v>319569.97128418164</v>
      </c>
      <c r="K50" s="242">
        <v>303445.22327098204</v>
      </c>
      <c r="L50" s="242">
        <v>303445.22327098204</v>
      </c>
      <c r="M50" s="242">
        <v>303445.22327098204</v>
      </c>
      <c r="N50" s="242">
        <v>299948.8078231485</v>
      </c>
      <c r="O50" s="242">
        <v>278970.31513614731</v>
      </c>
      <c r="P50" s="242">
        <v>278970.31513614731</v>
      </c>
      <c r="Q50" s="243">
        <v>290333.66534160631</v>
      </c>
      <c r="R50" s="242">
        <v>316775.8284053317</v>
      </c>
      <c r="S50" s="244">
        <v>0</v>
      </c>
    </row>
    <row r="51" spans="2:20" ht="15.75" x14ac:dyDescent="0.25">
      <c r="B51" t="str">
        <f>$C$43</f>
        <v>PC Annual Broker</v>
      </c>
      <c r="C51" s="132" t="s">
        <v>59</v>
      </c>
      <c r="D51" s="133">
        <f>IFERROR((D49/D50)-1,"-")</f>
        <v>0.12567361082968009</v>
      </c>
      <c r="E51" s="133">
        <f t="shared" ref="E51:P51" si="118">IFERROR((E49/E50)-1,"-")</f>
        <v>0.12095657579051777</v>
      </c>
      <c r="F51" s="133">
        <f t="shared" si="118"/>
        <v>0.23475199904707522</v>
      </c>
      <c r="G51" s="133">
        <f t="shared" si="118"/>
        <v>0.16959832223422144</v>
      </c>
      <c r="H51" s="133">
        <f t="shared" si="118"/>
        <v>-5.2250121675836203E-2</v>
      </c>
      <c r="I51" s="133">
        <f t="shared" si="118"/>
        <v>-1.5853359631228803E-2</v>
      </c>
      <c r="J51" s="133">
        <f t="shared" si="118"/>
        <v>0.24381671912487102</v>
      </c>
      <c r="K51" s="133">
        <f t="shared" si="118"/>
        <v>0.26158669176022165</v>
      </c>
      <c r="L51" s="133">
        <f t="shared" si="118"/>
        <v>5.1971135452558048E-2</v>
      </c>
      <c r="M51" s="133">
        <f t="shared" si="118"/>
        <v>-6.3948438737831625E-2</v>
      </c>
      <c r="N51" s="133">
        <f t="shared" si="118"/>
        <v>1.8097716889950544E-2</v>
      </c>
      <c r="O51" s="133">
        <f t="shared" si="118"/>
        <v>5.8419928754745554E-2</v>
      </c>
      <c r="P51" s="133">
        <f t="shared" si="118"/>
        <v>-0.12079659204715432</v>
      </c>
      <c r="Q51" s="184">
        <f>IFERROR((Q49/Q50)-1,"-")</f>
        <v>-2.7018652008608979E-2</v>
      </c>
      <c r="R51" s="185">
        <f>IFERROR((R49/R50)-1,"-")</f>
        <v>7.8585702653374057E-2</v>
      </c>
      <c r="S51" s="186"/>
    </row>
    <row r="52" spans="2:20" ht="15.75" x14ac:dyDescent="0.25">
      <c r="B52" t="str">
        <f>$C$43</f>
        <v>PC Annual Broker</v>
      </c>
      <c r="C52" s="125" t="s">
        <v>62</v>
      </c>
      <c r="D52" s="126">
        <v>1166.5981611398213</v>
      </c>
      <c r="E52" s="126">
        <v>1108.9046519883807</v>
      </c>
      <c r="F52" s="126">
        <v>1048.1312477838212</v>
      </c>
      <c r="G52" s="126">
        <v>1108.0957589277807</v>
      </c>
      <c r="H52" s="126">
        <v>1073.9159646422925</v>
      </c>
      <c r="I52" s="126">
        <v>1111.4653500465231</v>
      </c>
      <c r="J52" s="126">
        <v>1098.0289315290609</v>
      </c>
      <c r="K52" s="126">
        <v>1177.9152472519386</v>
      </c>
      <c r="L52" s="126">
        <v>1096.9608799726116</v>
      </c>
      <c r="M52" s="126">
        <v>1096.6809845573359</v>
      </c>
      <c r="N52" s="126">
        <v>994.71399488146585</v>
      </c>
      <c r="O52" s="126">
        <v>1118.4384131480681</v>
      </c>
      <c r="P52" s="126">
        <v>1017.7246962048964</v>
      </c>
      <c r="Q52" s="127">
        <v>1055.0485194074977</v>
      </c>
      <c r="R52" s="126">
        <v>1088.4094912583041</v>
      </c>
      <c r="S52" s="128">
        <v>1079.0224934153389</v>
      </c>
    </row>
    <row r="53" spans="2:20" ht="15.75" hidden="1" x14ac:dyDescent="0.25">
      <c r="B53" t="str">
        <f>$C$43</f>
        <v>PC Annual Broker</v>
      </c>
      <c r="C53" s="129" t="s">
        <v>63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130">
        <v>0</v>
      </c>
      <c r="R53" s="30">
        <v>0</v>
      </c>
      <c r="S53" s="131">
        <v>0</v>
      </c>
      <c r="T53" s="3"/>
    </row>
    <row r="54" spans="2:20" ht="15.75" hidden="1" x14ac:dyDescent="0.25">
      <c r="B54" t="str">
        <f>$C$43</f>
        <v>PC Annual Broker</v>
      </c>
      <c r="C54" s="132" t="s">
        <v>59</v>
      </c>
      <c r="D54" s="133" t="e">
        <f t="shared" ref="D54:P54" si="119">(D52/D53)-1</f>
        <v>#DIV/0!</v>
      </c>
      <c r="E54" s="133" t="e">
        <f t="shared" si="119"/>
        <v>#DIV/0!</v>
      </c>
      <c r="F54" s="133" t="e">
        <f t="shared" si="119"/>
        <v>#DIV/0!</v>
      </c>
      <c r="G54" s="133" t="e">
        <f t="shared" si="119"/>
        <v>#DIV/0!</v>
      </c>
      <c r="H54" s="133" t="e">
        <f t="shared" si="119"/>
        <v>#DIV/0!</v>
      </c>
      <c r="I54" s="133" t="e">
        <f t="shared" si="119"/>
        <v>#DIV/0!</v>
      </c>
      <c r="J54" s="133" t="e">
        <f t="shared" si="119"/>
        <v>#DIV/0!</v>
      </c>
      <c r="K54" s="133" t="e">
        <f t="shared" si="119"/>
        <v>#DIV/0!</v>
      </c>
      <c r="L54" s="133" t="e">
        <f t="shared" si="119"/>
        <v>#DIV/0!</v>
      </c>
      <c r="M54" s="133" t="e">
        <f t="shared" si="119"/>
        <v>#DIV/0!</v>
      </c>
      <c r="N54" s="133" t="e">
        <f t="shared" si="119"/>
        <v>#DIV/0!</v>
      </c>
      <c r="O54" s="133" t="e">
        <f t="shared" si="119"/>
        <v>#DIV/0!</v>
      </c>
      <c r="P54" s="133" t="e">
        <f t="shared" si="119"/>
        <v>#DIV/0!</v>
      </c>
      <c r="Q54" s="184" t="e">
        <f>(Q52/Q53)-1</f>
        <v>#DIV/0!</v>
      </c>
      <c r="R54" s="185" t="e">
        <f>(R52/R53)-1</f>
        <v>#DIV/0!</v>
      </c>
      <c r="S54" s="186"/>
    </row>
    <row r="55" spans="2:20" ht="15.75" hidden="1" x14ac:dyDescent="0.25">
      <c r="B55" t="str">
        <f>$C$43</f>
        <v>PC Annual Broker</v>
      </c>
      <c r="C55" s="125" t="s">
        <v>64</v>
      </c>
      <c r="D55" s="126">
        <v>391976.98214297998</v>
      </c>
      <c r="E55" s="126">
        <v>390334.43749991001</v>
      </c>
      <c r="F55" s="126">
        <v>422396.89285687997</v>
      </c>
      <c r="G55" s="126">
        <v>398914.47321400105</v>
      </c>
      <c r="H55" s="126">
        <v>323248.70535733004</v>
      </c>
      <c r="I55" s="126">
        <v>335662.53571405</v>
      </c>
      <c r="J55" s="126">
        <v>397486.47321352002</v>
      </c>
      <c r="K55" s="126">
        <v>382822.45535688003</v>
      </c>
      <c r="L55" s="126">
        <v>319215.61607202998</v>
      </c>
      <c r="M55" s="126">
        <v>284040.37500035</v>
      </c>
      <c r="N55" s="126">
        <v>305377.19642861001</v>
      </c>
      <c r="O55" s="126">
        <v>295267.74107108999</v>
      </c>
      <c r="P55" s="126">
        <v>245271.65178538003</v>
      </c>
      <c r="Q55" s="127">
        <v>282489.24107135751</v>
      </c>
      <c r="R55" s="126">
        <v>341669.87946416932</v>
      </c>
      <c r="S55" s="128">
        <v>386940.16427198832</v>
      </c>
    </row>
    <row r="56" spans="2:20" ht="15.75" hidden="1" x14ac:dyDescent="0.25">
      <c r="B56" t="str">
        <f>$C$43&amp;"_GWP"</f>
        <v>PC Annual Broker_GWP</v>
      </c>
      <c r="C56" s="129" t="s">
        <v>65</v>
      </c>
      <c r="D56" s="30">
        <v>348215.48481897212</v>
      </c>
      <c r="E56" s="30">
        <v>348215.48481897212</v>
      </c>
      <c r="F56" s="30">
        <v>342090.4709470942</v>
      </c>
      <c r="G56" s="30">
        <v>341069.63530178118</v>
      </c>
      <c r="H56" s="30">
        <v>341069.63530178118</v>
      </c>
      <c r="I56" s="30">
        <v>341069.63530178118</v>
      </c>
      <c r="J56" s="30">
        <v>319569.97128418164</v>
      </c>
      <c r="K56" s="30">
        <v>303445.22327098204</v>
      </c>
      <c r="L56" s="30">
        <v>303445.22327098204</v>
      </c>
      <c r="M56" s="30">
        <v>303445.22327098204</v>
      </c>
      <c r="N56" s="30">
        <v>299948.8078231485</v>
      </c>
      <c r="O56" s="30">
        <v>278970.31513614731</v>
      </c>
      <c r="P56" s="30">
        <v>278970.31513614731</v>
      </c>
      <c r="Q56" s="130">
        <v>290333.66534160631</v>
      </c>
      <c r="R56" s="30">
        <v>316775.8284053317</v>
      </c>
      <c r="S56" s="131">
        <v>0</v>
      </c>
    </row>
    <row r="57" spans="2:20" ht="15.75" hidden="1" x14ac:dyDescent="0.25">
      <c r="B57" t="str">
        <f>$C$43</f>
        <v>PC Annual Broker</v>
      </c>
      <c r="C57" s="132" t="s">
        <v>59</v>
      </c>
      <c r="D57" s="133">
        <f t="shared" ref="D57:P57" si="120">(D55/D56)-1</f>
        <v>0.12567361082968009</v>
      </c>
      <c r="E57" s="133">
        <f t="shared" si="120"/>
        <v>0.12095657579051777</v>
      </c>
      <c r="F57" s="133">
        <f t="shared" si="120"/>
        <v>0.23475199904707522</v>
      </c>
      <c r="G57" s="133">
        <f t="shared" si="120"/>
        <v>0.16959832223422144</v>
      </c>
      <c r="H57" s="133">
        <f t="shared" si="120"/>
        <v>-5.2250121675836203E-2</v>
      </c>
      <c r="I57" s="133">
        <f t="shared" si="120"/>
        <v>-1.5853359631228803E-2</v>
      </c>
      <c r="J57" s="133">
        <f t="shared" si="120"/>
        <v>0.24381671912487102</v>
      </c>
      <c r="K57" s="133">
        <f t="shared" si="120"/>
        <v>0.26158669176022165</v>
      </c>
      <c r="L57" s="133">
        <f t="shared" si="120"/>
        <v>5.1971135452558048E-2</v>
      </c>
      <c r="M57" s="133">
        <f t="shared" si="120"/>
        <v>-6.3948438737831625E-2</v>
      </c>
      <c r="N57" s="133">
        <f t="shared" si="120"/>
        <v>1.8097716889950544E-2</v>
      </c>
      <c r="O57" s="133">
        <f t="shared" si="120"/>
        <v>5.8419928754745554E-2</v>
      </c>
      <c r="P57" s="133">
        <f t="shared" si="120"/>
        <v>-0.12079659204715432</v>
      </c>
      <c r="Q57" s="184">
        <f>(Q55/Q56)-1</f>
        <v>-2.7018652008608979E-2</v>
      </c>
      <c r="R57" s="185">
        <f>(R55/R56)-1</f>
        <v>7.8585702653374057E-2</v>
      </c>
      <c r="S57" s="186"/>
    </row>
    <row r="58" spans="2:20" ht="15.75" thickBot="1" x14ac:dyDescent="0.3">
      <c r="B58" t="str">
        <f>$C$43</f>
        <v>PC Annual Broker</v>
      </c>
      <c r="C58" s="218" t="s">
        <v>66</v>
      </c>
      <c r="D58" s="219"/>
      <c r="E58" s="219"/>
      <c r="F58" s="219"/>
      <c r="G58" s="219"/>
      <c r="H58" s="219"/>
      <c r="I58" s="219"/>
      <c r="J58" s="219"/>
      <c r="K58" s="219"/>
      <c r="L58" s="219"/>
      <c r="M58" s="219"/>
      <c r="N58" s="219"/>
      <c r="O58" s="219"/>
      <c r="P58" s="219"/>
      <c r="Q58" s="220"/>
      <c r="R58" s="221"/>
      <c r="S58" s="222"/>
    </row>
    <row r="59" spans="2:20" ht="15.75" x14ac:dyDescent="0.25">
      <c r="B59" t="str">
        <f>$C$43</f>
        <v>PC Annual Broker</v>
      </c>
      <c r="C59" s="125" t="s">
        <v>67</v>
      </c>
      <c r="D59" s="141">
        <v>0</v>
      </c>
      <c r="E59" s="141">
        <v>0</v>
      </c>
      <c r="F59" s="141">
        <v>0</v>
      </c>
      <c r="G59" s="141">
        <v>0</v>
      </c>
      <c r="H59" s="141">
        <v>0</v>
      </c>
      <c r="I59" s="141">
        <v>0</v>
      </c>
      <c r="J59" s="141">
        <v>0</v>
      </c>
      <c r="K59" s="141">
        <v>0</v>
      </c>
      <c r="L59" s="141">
        <v>0</v>
      </c>
      <c r="M59" s="141">
        <v>0</v>
      </c>
      <c r="N59" s="141">
        <v>0</v>
      </c>
      <c r="O59" s="141">
        <v>0</v>
      </c>
      <c r="P59" s="142">
        <v>0</v>
      </c>
      <c r="Q59" s="143">
        <v>0</v>
      </c>
      <c r="R59" s="143">
        <v>0</v>
      </c>
      <c r="S59" s="144">
        <v>-5.7219838854957218E-4</v>
      </c>
    </row>
    <row r="60" spans="2:20" ht="15.75" hidden="1" x14ac:dyDescent="0.25">
      <c r="B60" t="str">
        <f>$C$43</f>
        <v>PC Annual Broker</v>
      </c>
      <c r="C60" s="129" t="s">
        <v>68</v>
      </c>
      <c r="D60" s="145" t="e">
        <v>#N/A</v>
      </c>
      <c r="E60" s="145" t="e">
        <v>#N/A</v>
      </c>
      <c r="F60" s="145" t="e">
        <v>#N/A</v>
      </c>
      <c r="G60" s="145" t="e">
        <v>#N/A</v>
      </c>
      <c r="H60" s="145" t="e">
        <v>#N/A</v>
      </c>
      <c r="I60" s="145" t="e">
        <v>#N/A</v>
      </c>
      <c r="J60" s="145" t="e">
        <v>#N/A</v>
      </c>
      <c r="K60" s="145" t="e">
        <v>#N/A</v>
      </c>
      <c r="L60" s="145" t="e">
        <v>#N/A</v>
      </c>
      <c r="M60" s="145" t="e">
        <v>#N/A</v>
      </c>
      <c r="N60" s="145" t="e">
        <v>#N/A</v>
      </c>
      <c r="O60" s="145" t="e">
        <v>#N/A</v>
      </c>
      <c r="P60" s="146" t="e">
        <v>#N/A</v>
      </c>
      <c r="Q60" s="180" t="e">
        <v>#N/A</v>
      </c>
      <c r="R60" s="180" t="e">
        <v>#N/A</v>
      </c>
      <c r="S60" s="181">
        <v>0</v>
      </c>
    </row>
    <row r="61" spans="2:20" ht="16.5" thickBot="1" x14ac:dyDescent="0.3">
      <c r="C61" s="147" t="s">
        <v>297</v>
      </c>
      <c r="D61" s="148">
        <v>0.28806788061020794</v>
      </c>
      <c r="E61" s="148">
        <v>0.27156548799549252</v>
      </c>
      <c r="F61" s="148">
        <v>0.29107602919033571</v>
      </c>
      <c r="G61" s="148">
        <v>0.29328906612509309</v>
      </c>
      <c r="H61" s="148">
        <v>0.27324241403889143</v>
      </c>
      <c r="I61" s="148">
        <v>0.2628037866521129</v>
      </c>
      <c r="J61" s="148">
        <v>0.2696372741968307</v>
      </c>
      <c r="K61" s="148">
        <v>0.28037970160839676</v>
      </c>
      <c r="L61" s="148">
        <v>0.28114811465662198</v>
      </c>
      <c r="M61" s="148">
        <v>0.25577631828878056</v>
      </c>
      <c r="N61" s="148">
        <v>0.25545973740679079</v>
      </c>
      <c r="O61" s="148">
        <v>0.27835127337193127</v>
      </c>
      <c r="P61" s="149">
        <v>0.22457296331130375</v>
      </c>
      <c r="Q61" s="182">
        <v>0.25354007309470161</v>
      </c>
      <c r="R61" s="182">
        <v>0.26977518057021516</v>
      </c>
      <c r="S61" s="183">
        <v>0</v>
      </c>
    </row>
    <row r="63" spans="2:20" ht="15.75" thickBot="1" x14ac:dyDescent="0.3"/>
    <row r="64" spans="2:20" ht="26.25" x14ac:dyDescent="0.4">
      <c r="C64" s="211" t="s">
        <v>69</v>
      </c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2"/>
      <c r="R64" s="121"/>
      <c r="S64" s="123"/>
    </row>
    <row r="65" spans="2:20" ht="15.75" thickBot="1" x14ac:dyDescent="0.3">
      <c r="C65" s="124"/>
      <c r="D65" s="187" t="s">
        <v>277</v>
      </c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281" t="s">
        <v>54</v>
      </c>
      <c r="R65" s="282"/>
      <c r="S65" s="283"/>
    </row>
    <row r="66" spans="2:20" x14ac:dyDescent="0.25">
      <c r="C66" s="213" t="s">
        <v>55</v>
      </c>
      <c r="D66" s="214">
        <f t="shared" ref="D66:P66" si="121">D$4</f>
        <v>45800</v>
      </c>
      <c r="E66" s="214">
        <f t="shared" si="121"/>
        <v>45807</v>
      </c>
      <c r="F66" s="214">
        <f t="shared" si="121"/>
        <v>45814</v>
      </c>
      <c r="G66" s="214">
        <f t="shared" si="121"/>
        <v>45821</v>
      </c>
      <c r="H66" s="214">
        <f t="shared" si="121"/>
        <v>45828</v>
      </c>
      <c r="I66" s="214">
        <f t="shared" si="121"/>
        <v>45835</v>
      </c>
      <c r="J66" s="214">
        <f t="shared" si="121"/>
        <v>45842</v>
      </c>
      <c r="K66" s="214">
        <f t="shared" si="121"/>
        <v>45849</v>
      </c>
      <c r="L66" s="214">
        <f t="shared" si="121"/>
        <v>45856</v>
      </c>
      <c r="M66" s="214">
        <f t="shared" si="121"/>
        <v>45863</v>
      </c>
      <c r="N66" s="214">
        <f t="shared" si="121"/>
        <v>45870</v>
      </c>
      <c r="O66" s="214">
        <f t="shared" si="121"/>
        <v>45877</v>
      </c>
      <c r="P66" s="214">
        <f t="shared" si="121"/>
        <v>45884</v>
      </c>
      <c r="Q66" s="215" t="s">
        <v>56</v>
      </c>
      <c r="R66" s="216" t="s">
        <v>57</v>
      </c>
      <c r="S66" s="217" t="s">
        <v>58</v>
      </c>
    </row>
    <row r="67" spans="2:20" ht="15.75" x14ac:dyDescent="0.25">
      <c r="B67" t="str">
        <f>$C$64</f>
        <v>Short-Term</v>
      </c>
      <c r="C67" s="125" t="s">
        <v>250</v>
      </c>
      <c r="D67" s="270">
        <v>1.0902968036529674</v>
      </c>
      <c r="E67" s="270">
        <v>1.5118721461187217</v>
      </c>
      <c r="F67" s="270">
        <v>1.2739726027397258</v>
      </c>
      <c r="G67" s="270">
        <v>1.2262557077625569</v>
      </c>
      <c r="H67" s="270">
        <v>1.3517123287671242</v>
      </c>
      <c r="I67" s="270">
        <v>1.3936073059360727</v>
      </c>
      <c r="J67" s="270">
        <v>1.5743150684931506</v>
      </c>
      <c r="K67" s="270">
        <v>1.4122146118721453</v>
      </c>
      <c r="L67" s="270">
        <v>1.3291095890410964</v>
      </c>
      <c r="M67" s="270">
        <v>1.3086757990867586</v>
      </c>
      <c r="N67" s="270">
        <v>1.4265981735159821</v>
      </c>
      <c r="O67" s="270">
        <v>1.2267123287671222</v>
      </c>
      <c r="P67" s="270">
        <v>1.3059360730593608</v>
      </c>
      <c r="Q67" s="271">
        <v>1.316980593607306</v>
      </c>
      <c r="R67" s="270">
        <v>1.3617484779299849</v>
      </c>
      <c r="S67" s="272">
        <v>1.8495016684229051</v>
      </c>
    </row>
    <row r="68" spans="2:20" ht="15.75" hidden="1" x14ac:dyDescent="0.25">
      <c r="B68" t="str">
        <f>$C$64&amp;"_W VYRs"</f>
        <v>Short-Term_W VYRs</v>
      </c>
      <c r="C68" s="129" t="s">
        <v>272</v>
      </c>
      <c r="D68" s="30">
        <v>0.31317779962199005</v>
      </c>
      <c r="E68" s="30">
        <v>0.31317779962199005</v>
      </c>
      <c r="F68" s="30">
        <v>0.32258386236944686</v>
      </c>
      <c r="G68" s="30">
        <v>0.32415153949402298</v>
      </c>
      <c r="H68" s="30">
        <v>0.32415153949402298</v>
      </c>
      <c r="I68" s="30">
        <v>0.32415153949402298</v>
      </c>
      <c r="J68" s="30">
        <v>0.3184724489715251</v>
      </c>
      <c r="K68" s="30">
        <v>0.3142131310796516</v>
      </c>
      <c r="L68" s="30">
        <v>0.3142131310796516</v>
      </c>
      <c r="M68" s="30">
        <v>0.3142131310796516</v>
      </c>
      <c r="N68" s="30">
        <v>0.31428726658423861</v>
      </c>
      <c r="O68" s="30">
        <v>0.31473207961176058</v>
      </c>
      <c r="P68" s="30">
        <v>0.31473207961176058</v>
      </c>
      <c r="Q68" s="130">
        <v>0.31449113922185284</v>
      </c>
      <c r="R68" s="30">
        <v>0.31775662904097879</v>
      </c>
      <c r="S68" s="131">
        <v>0</v>
      </c>
    </row>
    <row r="69" spans="2:20" ht="15.75" hidden="1" x14ac:dyDescent="0.25">
      <c r="B69" t="str">
        <f>$C$64</f>
        <v>Short-Term</v>
      </c>
      <c r="C69" s="132" t="s">
        <v>59</v>
      </c>
      <c r="D69" s="133">
        <v>2.4813987612435198</v>
      </c>
      <c r="E69" s="133">
        <v>3.8275201752600996</v>
      </c>
      <c r="F69" s="133">
        <v>2.9492756810031566</v>
      </c>
      <c r="G69" s="133">
        <v>2.782970488669136</v>
      </c>
      <c r="H69" s="133">
        <v>3.1700012619932298</v>
      </c>
      <c r="I69" s="133">
        <v>3.2992462973070946</v>
      </c>
      <c r="J69" s="133">
        <v>3.9433320639736449</v>
      </c>
      <c r="K69" s="133">
        <v>3.4944481060346115</v>
      </c>
      <c r="L69" s="133">
        <v>3.2299619512214885</v>
      </c>
      <c r="M69" s="133">
        <v>3.1649303279913381</v>
      </c>
      <c r="N69" s="133">
        <v>3.539153587164531</v>
      </c>
      <c r="O69" s="133">
        <v>2.8976399554832151</v>
      </c>
      <c r="P69" s="133">
        <v>3.1493580021150214</v>
      </c>
      <c r="Q69" s="184">
        <v>3.1876556422731603</v>
      </c>
      <c r="R69" s="185">
        <v>3.285507691971298</v>
      </c>
      <c r="S69" s="186"/>
    </row>
    <row r="70" spans="2:20" ht="15.75" x14ac:dyDescent="0.25">
      <c r="C70" s="223" t="s">
        <v>302</v>
      </c>
      <c r="D70" s="224">
        <v>449</v>
      </c>
      <c r="E70" s="224">
        <v>521</v>
      </c>
      <c r="F70" s="224">
        <v>439</v>
      </c>
      <c r="G70" s="224">
        <v>469</v>
      </c>
      <c r="H70" s="224">
        <v>507</v>
      </c>
      <c r="I70" s="224">
        <v>499</v>
      </c>
      <c r="J70" s="224">
        <v>563</v>
      </c>
      <c r="K70" s="224">
        <v>491</v>
      </c>
      <c r="L70" s="224">
        <v>507</v>
      </c>
      <c r="M70" s="224">
        <v>474</v>
      </c>
      <c r="N70" s="224">
        <v>421</v>
      </c>
      <c r="O70" s="224">
        <v>475</v>
      </c>
      <c r="P70" s="224">
        <v>451</v>
      </c>
      <c r="Q70" s="225">
        <v>455.25</v>
      </c>
      <c r="R70" s="226">
        <v>484.75</v>
      </c>
      <c r="S70" s="227">
        <v>768.90384615384619</v>
      </c>
    </row>
    <row r="71" spans="2:20" ht="15.75" x14ac:dyDescent="0.25">
      <c r="B71" t="str">
        <f>$C$64</f>
        <v>Short-Term</v>
      </c>
      <c r="C71" s="125" t="s">
        <v>60</v>
      </c>
      <c r="D71" s="126">
        <v>15629.553571441498</v>
      </c>
      <c r="E71" s="126">
        <v>20753.499999992498</v>
      </c>
      <c r="F71" s="126">
        <v>20142.437500020395</v>
      </c>
      <c r="G71" s="126">
        <v>19697.330357160303</v>
      </c>
      <c r="H71" s="126">
        <v>21820.062500006996</v>
      </c>
      <c r="I71" s="126">
        <v>20993.687499977903</v>
      </c>
      <c r="J71" s="126">
        <v>23158.607142823999</v>
      </c>
      <c r="K71" s="126">
        <v>25094.758928587602</v>
      </c>
      <c r="L71" s="126">
        <v>20661.9374999949</v>
      </c>
      <c r="M71" s="126">
        <v>19592.7589285797</v>
      </c>
      <c r="N71" s="126">
        <v>18852.035714324495</v>
      </c>
      <c r="O71" s="126">
        <v>24554.946428551397</v>
      </c>
      <c r="P71" s="126">
        <v>19980.776785759899</v>
      </c>
      <c r="Q71" s="127">
        <v>20745.129464303871</v>
      </c>
      <c r="R71" s="126">
        <v>21275.236607148341</v>
      </c>
      <c r="S71" s="128">
        <v>24983.129464289734</v>
      </c>
    </row>
    <row r="72" spans="2:20" ht="15.75" x14ac:dyDescent="0.25">
      <c r="B72" t="str">
        <f>$C$64&amp;"_NWP"</f>
        <v>Short-Term_NWP</v>
      </c>
      <c r="C72" s="241" t="s">
        <v>61</v>
      </c>
      <c r="D72" s="242">
        <v>11196.129444887609</v>
      </c>
      <c r="E72" s="242">
        <v>11196.129444887609</v>
      </c>
      <c r="F72" s="242">
        <v>11516.018857598683</v>
      </c>
      <c r="G72" s="242">
        <v>11569.333759717194</v>
      </c>
      <c r="H72" s="242">
        <v>11569.333759717194</v>
      </c>
      <c r="I72" s="242">
        <v>11569.333759717194</v>
      </c>
      <c r="J72" s="242">
        <v>11356.074151243145</v>
      </c>
      <c r="K72" s="242">
        <v>11196.129444887609</v>
      </c>
      <c r="L72" s="242">
        <v>11196.129444887609</v>
      </c>
      <c r="M72" s="242">
        <v>11196.129444887609</v>
      </c>
      <c r="N72" s="242">
        <v>11196.129444887609</v>
      </c>
      <c r="O72" s="242">
        <v>11196.129444887609</v>
      </c>
      <c r="P72" s="242">
        <v>11196.129444887609</v>
      </c>
      <c r="Q72" s="243">
        <v>11196.129444887609</v>
      </c>
      <c r="R72" s="242">
        <v>11329.416700183892</v>
      </c>
      <c r="S72" s="244">
        <v>0</v>
      </c>
    </row>
    <row r="73" spans="2:20" ht="15.75" x14ac:dyDescent="0.25">
      <c r="B73" t="str">
        <f>$C$64</f>
        <v>Short-Term</v>
      </c>
      <c r="C73" s="132" t="s">
        <v>59</v>
      </c>
      <c r="D73" s="133">
        <v>0.39597828413624536</v>
      </c>
      <c r="E73" s="133">
        <v>0.85363165923996953</v>
      </c>
      <c r="F73" s="133">
        <v>0.74907993370727155</v>
      </c>
      <c r="G73" s="133">
        <v>0.70254664324264371</v>
      </c>
      <c r="H73" s="133">
        <v>0.88602584670704276</v>
      </c>
      <c r="I73" s="133">
        <v>0.81459779240486552</v>
      </c>
      <c r="J73" s="133">
        <v>1.0393145407815814</v>
      </c>
      <c r="K73" s="133">
        <v>1.2413780630275228</v>
      </c>
      <c r="L73" s="133">
        <v>0.84545360981241435</v>
      </c>
      <c r="M73" s="133">
        <v>0.7499582355691834</v>
      </c>
      <c r="N73" s="133">
        <v>0.68379937076671937</v>
      </c>
      <c r="O73" s="133">
        <v>1.1931638562613895</v>
      </c>
      <c r="P73" s="133">
        <v>0.78461466385452949</v>
      </c>
      <c r="Q73" s="184">
        <v>0.85288403161295512</v>
      </c>
      <c r="R73" s="185">
        <v>0.87787572565876348</v>
      </c>
      <c r="S73" s="186"/>
    </row>
    <row r="74" spans="2:20" ht="15.75" x14ac:dyDescent="0.25">
      <c r="B74" t="str">
        <f>$C$64</f>
        <v>Short-Term</v>
      </c>
      <c r="C74" s="125" t="s">
        <v>62</v>
      </c>
      <c r="D74" s="126">
        <v>14335.13656013272</v>
      </c>
      <c r="E74" s="126">
        <v>13727.020537596969</v>
      </c>
      <c r="F74" s="126">
        <v>15810.730510768699</v>
      </c>
      <c r="G74" s="126">
        <v>16062.987705150277</v>
      </c>
      <c r="H74" s="126">
        <v>16142.534203197463</v>
      </c>
      <c r="I74" s="126">
        <v>15064.277727703675</v>
      </c>
      <c r="J74" s="126">
        <v>14710.274713301302</v>
      </c>
      <c r="K74" s="126">
        <v>17769.791303405345</v>
      </c>
      <c r="L74" s="126">
        <v>15545.698917800846</v>
      </c>
      <c r="M74" s="126">
        <v>14971.438260149869</v>
      </c>
      <c r="N74" s="126">
        <v>13214.678151354929</v>
      </c>
      <c r="O74" s="126">
        <v>20016.874252197136</v>
      </c>
      <c r="P74" s="126">
        <v>15299.965440844118</v>
      </c>
      <c r="Q74" s="127">
        <v>15752.038841727688</v>
      </c>
      <c r="R74" s="126">
        <v>15623.470084203185</v>
      </c>
      <c r="S74" s="128">
        <v>13508.032942513204</v>
      </c>
    </row>
    <row r="75" spans="2:20" ht="15.75" hidden="1" x14ac:dyDescent="0.25">
      <c r="B75" t="str">
        <f>$C$64</f>
        <v>Short-Term</v>
      </c>
      <c r="C75" s="129" t="s">
        <v>63</v>
      </c>
      <c r="D75" s="30">
        <v>35750.073786844063</v>
      </c>
      <c r="E75" s="30">
        <v>35750.073786844063</v>
      </c>
      <c r="F75" s="30">
        <v>35699.302417086466</v>
      </c>
      <c r="G75" s="30">
        <v>35691.126988864788</v>
      </c>
      <c r="H75" s="30">
        <v>35691.126988864788</v>
      </c>
      <c r="I75" s="30">
        <v>35691.126988864788</v>
      </c>
      <c r="J75" s="30">
        <v>35657.948396843902</v>
      </c>
      <c r="K75" s="30">
        <v>35632.277385789588</v>
      </c>
      <c r="L75" s="30">
        <v>35632.277385789588</v>
      </c>
      <c r="M75" s="30">
        <v>35632.277385789588</v>
      </c>
      <c r="N75" s="30">
        <v>35623.87228273756</v>
      </c>
      <c r="O75" s="30">
        <v>35573.524817357844</v>
      </c>
      <c r="P75" s="30">
        <v>35573.524817357844</v>
      </c>
      <c r="Q75" s="130">
        <v>35600.778682001197</v>
      </c>
      <c r="R75" s="30">
        <v>35654.383464405459</v>
      </c>
      <c r="S75" s="131">
        <v>0</v>
      </c>
      <c r="T75" s="3"/>
    </row>
    <row r="76" spans="2:20" ht="15.75" hidden="1" x14ac:dyDescent="0.25">
      <c r="B76" t="str">
        <f>$C$64</f>
        <v>Short-Term</v>
      </c>
      <c r="C76" s="132" t="s">
        <v>59</v>
      </c>
      <c r="D76" s="133">
        <v>-0.59901798677103679</v>
      </c>
      <c r="E76" s="133">
        <v>-0.61602819005513554</v>
      </c>
      <c r="F76" s="133">
        <v>-0.55711374059787411</v>
      </c>
      <c r="G76" s="133">
        <v>-0.5499445083322323</v>
      </c>
      <c r="H76" s="133">
        <v>-0.5477157611684903</v>
      </c>
      <c r="I76" s="133">
        <v>-0.57792653248513126</v>
      </c>
      <c r="J76" s="133">
        <v>-0.58746155136050082</v>
      </c>
      <c r="K76" s="133">
        <v>-0.50130071364756312</v>
      </c>
      <c r="L76" s="133">
        <v>-0.5637186265281886</v>
      </c>
      <c r="M76" s="133">
        <v>-0.57983493173746492</v>
      </c>
      <c r="N76" s="133">
        <v>-0.62904992342007604</v>
      </c>
      <c r="O76" s="133">
        <v>-0.43730978712488877</v>
      </c>
      <c r="P76" s="133">
        <v>-0.56990583532564054</v>
      </c>
      <c r="Q76" s="184">
        <v>-0.55753667686792774</v>
      </c>
      <c r="R76" s="185">
        <v>-0.56180787420429157</v>
      </c>
      <c r="S76" s="186"/>
    </row>
    <row r="77" spans="2:20" ht="15.75" x14ac:dyDescent="0.25">
      <c r="C77" s="125" t="s">
        <v>70</v>
      </c>
      <c r="D77" s="150">
        <v>34.809696150203784</v>
      </c>
      <c r="E77" s="150">
        <v>39.833973128584454</v>
      </c>
      <c r="F77" s="150">
        <v>45.882545558133017</v>
      </c>
      <c r="G77" s="150">
        <v>41.998572190107254</v>
      </c>
      <c r="H77" s="150">
        <v>43.037598619343186</v>
      </c>
      <c r="I77" s="150">
        <v>42.071518036027861</v>
      </c>
      <c r="J77" s="150">
        <v>41.134293326507994</v>
      </c>
      <c r="K77" s="150">
        <v>51.109488652927908</v>
      </c>
      <c r="L77" s="150">
        <v>40.753328402356807</v>
      </c>
      <c r="M77" s="150">
        <v>41.334934448480382</v>
      </c>
      <c r="N77" s="150">
        <v>44.779182219298086</v>
      </c>
      <c r="O77" s="150">
        <v>51.694624060108204</v>
      </c>
      <c r="P77" s="150">
        <v>44.303274469534145</v>
      </c>
      <c r="Q77" s="151">
        <v>45.528003799355204</v>
      </c>
      <c r="R77" s="150">
        <v>43.994444425950782</v>
      </c>
      <c r="S77" s="152">
        <v>32.491877351451016</v>
      </c>
    </row>
    <row r="78" spans="2:20" ht="15.75" hidden="1" x14ac:dyDescent="0.25">
      <c r="B78" t="str">
        <f>$C$64</f>
        <v>Short-Term</v>
      </c>
      <c r="C78" s="125" t="s">
        <v>64</v>
      </c>
      <c r="D78" s="126">
        <v>15629.553571441498</v>
      </c>
      <c r="E78" s="126">
        <v>20753.499999992498</v>
      </c>
      <c r="F78" s="126">
        <v>20142.437500020395</v>
      </c>
      <c r="G78" s="126">
        <v>19697.330357160303</v>
      </c>
      <c r="H78" s="126">
        <v>21820.062500006996</v>
      </c>
      <c r="I78" s="126">
        <v>20993.687499977903</v>
      </c>
      <c r="J78" s="126">
        <v>23158.607142823999</v>
      </c>
      <c r="K78" s="126">
        <v>25094.758928587602</v>
      </c>
      <c r="L78" s="126">
        <v>20661.9374999949</v>
      </c>
      <c r="M78" s="126">
        <v>19592.7589285797</v>
      </c>
      <c r="N78" s="126">
        <v>18852.035714324495</v>
      </c>
      <c r="O78" s="126">
        <v>24554.946428551397</v>
      </c>
      <c r="P78" s="126">
        <v>19980.776785759899</v>
      </c>
      <c r="Q78" s="127">
        <v>20745.129464303871</v>
      </c>
      <c r="R78" s="126">
        <v>21275.236607148341</v>
      </c>
      <c r="S78" s="128">
        <v>24983.129464289734</v>
      </c>
    </row>
    <row r="79" spans="2:20" ht="15.75" hidden="1" x14ac:dyDescent="0.25">
      <c r="B79" t="str">
        <f>$C$64&amp;"_GWP"</f>
        <v>Short-Term_GWP</v>
      </c>
      <c r="C79" s="129" t="s">
        <v>65</v>
      </c>
      <c r="D79" s="30">
        <v>11196.129444887609</v>
      </c>
      <c r="E79" s="30">
        <v>11196.129444887609</v>
      </c>
      <c r="F79" s="30">
        <v>11516.018857598683</v>
      </c>
      <c r="G79" s="30">
        <v>11569.333759717194</v>
      </c>
      <c r="H79" s="30">
        <v>11569.333759717194</v>
      </c>
      <c r="I79" s="30">
        <v>11569.333759717194</v>
      </c>
      <c r="J79" s="30">
        <v>11356.074151243145</v>
      </c>
      <c r="K79" s="30">
        <v>11196.129444887609</v>
      </c>
      <c r="L79" s="30">
        <v>11196.129444887609</v>
      </c>
      <c r="M79" s="30">
        <v>11196.129444887609</v>
      </c>
      <c r="N79" s="30">
        <v>11196.129444887609</v>
      </c>
      <c r="O79" s="30">
        <v>11196.129444887609</v>
      </c>
      <c r="P79" s="30">
        <v>11196.129444887609</v>
      </c>
      <c r="Q79" s="130">
        <v>11196.129444887609</v>
      </c>
      <c r="R79" s="30">
        <v>11329.416700183892</v>
      </c>
      <c r="S79" s="131">
        <v>0</v>
      </c>
    </row>
    <row r="80" spans="2:20" ht="15.75" hidden="1" x14ac:dyDescent="0.25">
      <c r="B80" t="str">
        <f>$C$64</f>
        <v>Short-Term</v>
      </c>
      <c r="C80" s="132" t="s">
        <v>59</v>
      </c>
      <c r="D80" s="133">
        <v>0.39597828413624536</v>
      </c>
      <c r="E80" s="133">
        <v>0.85363165923996953</v>
      </c>
      <c r="F80" s="133">
        <v>0.74907993370727155</v>
      </c>
      <c r="G80" s="133">
        <v>0.70254664324264371</v>
      </c>
      <c r="H80" s="133">
        <v>0.88602584670704276</v>
      </c>
      <c r="I80" s="133">
        <v>0.81459779240486552</v>
      </c>
      <c r="J80" s="133">
        <v>1.0393145407815814</v>
      </c>
      <c r="K80" s="133">
        <v>1.2413780630275228</v>
      </c>
      <c r="L80" s="133">
        <v>0.84545360981241435</v>
      </c>
      <c r="M80" s="133">
        <v>0.7499582355691834</v>
      </c>
      <c r="N80" s="133">
        <v>0.68379937076671937</v>
      </c>
      <c r="O80" s="133">
        <v>1.1931638562613895</v>
      </c>
      <c r="P80" s="133">
        <v>0.78461466385452949</v>
      </c>
      <c r="Q80" s="184">
        <v>0.85288403161295512</v>
      </c>
      <c r="R80" s="185">
        <v>0.87787572565876348</v>
      </c>
      <c r="S80" s="186"/>
    </row>
    <row r="81" spans="2:19" ht="15.75" thickBot="1" x14ac:dyDescent="0.3">
      <c r="B81" t="str">
        <f>$C$64</f>
        <v>Short-Term</v>
      </c>
      <c r="C81" s="218" t="s">
        <v>66</v>
      </c>
      <c r="D81" s="219"/>
      <c r="E81" s="219"/>
      <c r="F81" s="219"/>
      <c r="G81" s="219"/>
      <c r="H81" s="219"/>
      <c r="I81" s="219"/>
      <c r="J81" s="219"/>
      <c r="K81" s="219"/>
      <c r="L81" s="219"/>
      <c r="M81" s="219"/>
      <c r="N81" s="219"/>
      <c r="O81" s="219"/>
      <c r="P81" s="219"/>
      <c r="Q81" s="220"/>
      <c r="R81" s="221"/>
      <c r="S81" s="222"/>
    </row>
    <row r="82" spans="2:19" ht="15.75" x14ac:dyDescent="0.25">
      <c r="B82" t="str">
        <f>$C$64</f>
        <v>Short-Term</v>
      </c>
      <c r="C82" s="125" t="s">
        <v>67</v>
      </c>
      <c r="D82" s="141">
        <v>0</v>
      </c>
      <c r="E82" s="141">
        <v>0</v>
      </c>
      <c r="F82" s="141">
        <v>0</v>
      </c>
      <c r="G82" s="141">
        <v>0</v>
      </c>
      <c r="H82" s="141">
        <v>0</v>
      </c>
      <c r="I82" s="141">
        <v>0</v>
      </c>
      <c r="J82" s="141">
        <v>0</v>
      </c>
      <c r="K82" s="141">
        <v>0</v>
      </c>
      <c r="L82" s="141">
        <v>0</v>
      </c>
      <c r="M82" s="141">
        <v>0</v>
      </c>
      <c r="N82" s="141">
        <v>0</v>
      </c>
      <c r="O82" s="141">
        <v>0</v>
      </c>
      <c r="P82" s="142">
        <v>0</v>
      </c>
      <c r="Q82" s="141">
        <v>0</v>
      </c>
      <c r="R82" s="141">
        <v>0</v>
      </c>
      <c r="S82" s="142">
        <v>0</v>
      </c>
    </row>
    <row r="83" spans="2:19" ht="16.5" thickBot="1" x14ac:dyDescent="0.3">
      <c r="C83" s="147" t="s">
        <v>249</v>
      </c>
      <c r="D83" s="148">
        <v>1.1486318272042171E-2</v>
      </c>
      <c r="E83" s="148">
        <v>1.4438732055543309E-2</v>
      </c>
      <c r="F83" s="148">
        <v>1.38802648051367E-2</v>
      </c>
      <c r="G83" s="148">
        <v>1.4481830100232702E-2</v>
      </c>
      <c r="H83" s="148">
        <v>1.844451796145825E-2</v>
      </c>
      <c r="I83" s="148">
        <v>1.6436807757078457E-2</v>
      </c>
      <c r="J83" s="148">
        <v>1.5709776621334142E-2</v>
      </c>
      <c r="K83" s="148">
        <v>1.8379436529585989E-2</v>
      </c>
      <c r="L83" s="148">
        <v>1.8197934188676178E-2</v>
      </c>
      <c r="M83" s="148">
        <v>1.7643138739925877E-2</v>
      </c>
      <c r="N83" s="148">
        <v>1.5770450935718869E-2</v>
      </c>
      <c r="O83" s="148">
        <v>2.3148145412611246E-2</v>
      </c>
      <c r="P83" s="149">
        <v>1.8294581617472001E-2</v>
      </c>
      <c r="Q83" s="182">
        <v>1.8714079176431996E-2</v>
      </c>
      <c r="R83" s="182">
        <v>1.7068801393731139E-2</v>
      </c>
      <c r="S83" s="183">
        <v>0</v>
      </c>
    </row>
  </sheetData>
  <mergeCells count="4">
    <mergeCell ref="Q3:S3"/>
    <mergeCell ref="Q23:S23"/>
    <mergeCell ref="Q44:S44"/>
    <mergeCell ref="Q65:S65"/>
  </mergeCells>
  <conditionalFormatting sqref="D18:P19 D82:P82 D83:S83">
    <cfRule type="cellIs" dxfId="192" priority="19" operator="lessThan">
      <formula>0</formula>
    </cfRule>
  </conditionalFormatting>
  <conditionalFormatting sqref="D36:P36">
    <cfRule type="cellIs" dxfId="191" priority="8" operator="lessThan">
      <formula>0</formula>
    </cfRule>
  </conditionalFormatting>
  <conditionalFormatting sqref="D38:P40">
    <cfRule type="cellIs" dxfId="190" priority="23" operator="lessThan">
      <formula>0</formula>
    </cfRule>
  </conditionalFormatting>
  <conditionalFormatting sqref="D59:P61">
    <cfRule type="cellIs" dxfId="189" priority="31" operator="lessThan">
      <formula>0</formula>
    </cfRule>
  </conditionalFormatting>
  <conditionalFormatting sqref="D80:P80">
    <cfRule type="cellIs" dxfId="188" priority="12" operator="lessThan">
      <formula>0</formula>
    </cfRule>
  </conditionalFormatting>
  <conditionalFormatting sqref="D7:S7 D10:S10 D13:S13 D16:P16">
    <cfRule type="cellIs" dxfId="187" priority="16" operator="lessThan">
      <formula>0</formula>
    </cfRule>
  </conditionalFormatting>
  <conditionalFormatting sqref="D10:S10">
    <cfRule type="cellIs" dxfId="186" priority="7" operator="greaterThan">
      <formula>0</formula>
    </cfRule>
  </conditionalFormatting>
  <conditionalFormatting sqref="D27:S27">
    <cfRule type="cellIs" dxfId="185" priority="11" operator="lessThan">
      <formula>0</formula>
    </cfRule>
  </conditionalFormatting>
  <conditionalFormatting sqref="D30:S30">
    <cfRule type="cellIs" dxfId="184" priority="5" operator="greaterThan">
      <formula>0</formula>
    </cfRule>
    <cfRule type="cellIs" dxfId="183" priority="6" operator="lessThan">
      <formula>0</formula>
    </cfRule>
  </conditionalFormatting>
  <conditionalFormatting sqref="D33:S33">
    <cfRule type="cellIs" dxfId="182" priority="9" operator="lessThan">
      <formula>0</formula>
    </cfRule>
  </conditionalFormatting>
  <conditionalFormatting sqref="D48:S48 D54:S54 D57:P57">
    <cfRule type="cellIs" dxfId="181" priority="28" operator="lessThan">
      <formula>0</formula>
    </cfRule>
  </conditionalFormatting>
  <conditionalFormatting sqref="D51:S51">
    <cfRule type="cellIs" dxfId="180" priority="3" operator="greaterThan">
      <formula>0</formula>
    </cfRule>
    <cfRule type="cellIs" dxfId="179" priority="4" operator="lessThan">
      <formula>0</formula>
    </cfRule>
  </conditionalFormatting>
  <conditionalFormatting sqref="D69:S70 D76:S76">
    <cfRule type="cellIs" dxfId="178" priority="24" operator="lessThan">
      <formula>0</formula>
    </cfRule>
  </conditionalFormatting>
  <conditionalFormatting sqref="D73:S73">
    <cfRule type="cellIs" dxfId="177" priority="1" operator="greaterThan">
      <formula>0</formula>
    </cfRule>
    <cfRule type="cellIs" dxfId="176" priority="2" operator="lessThan">
      <formula>0</formula>
    </cfRule>
  </conditionalFormatting>
  <conditionalFormatting sqref="Q16:S17">
    <cfRule type="cellIs" dxfId="175" priority="18" operator="lessThan">
      <formula>0</formula>
    </cfRule>
  </conditionalFormatting>
  <conditionalFormatting sqref="Q19:S19">
    <cfRule type="cellIs" dxfId="174" priority="17" operator="lessThan">
      <formula>0</formula>
    </cfRule>
  </conditionalFormatting>
  <conditionalFormatting sqref="Q36:S37">
    <cfRule type="cellIs" dxfId="173" priority="22" operator="lessThan">
      <formula>0</formula>
    </cfRule>
  </conditionalFormatting>
  <conditionalFormatting sqref="Q39:S40">
    <cfRule type="cellIs" dxfId="172" priority="21" operator="lessThan">
      <formula>0</formula>
    </cfRule>
  </conditionalFormatting>
  <conditionalFormatting sqref="Q57:S58">
    <cfRule type="cellIs" dxfId="171" priority="30" operator="lessThan">
      <formula>0</formula>
    </cfRule>
  </conditionalFormatting>
  <conditionalFormatting sqref="Q60:S61">
    <cfRule type="cellIs" dxfId="170" priority="29" operator="lessThan">
      <formula>0</formula>
    </cfRule>
  </conditionalFormatting>
  <conditionalFormatting sqref="Q80:S81">
    <cfRule type="cellIs" dxfId="169" priority="14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54B2B-9D81-4E6B-B2D2-C7678D993418}">
  <dimension ref="B1:U79"/>
  <sheetViews>
    <sheetView showGridLines="0" zoomScale="70" zoomScaleNormal="70" workbookViewId="0">
      <selection activeCell="W41" sqref="W41"/>
    </sheetView>
  </sheetViews>
  <sheetFormatPr defaultRowHeight="15" x14ac:dyDescent="0.25"/>
  <cols>
    <col min="2" max="2" width="26.7109375" hidden="1" customWidth="1"/>
    <col min="3" max="3" width="55.28515625" customWidth="1"/>
    <col min="4" max="4" width="16.7109375" customWidth="1"/>
    <col min="5" max="13" width="13.140625" bestFit="1" customWidth="1"/>
    <col min="14" max="14" width="13.28515625" bestFit="1" customWidth="1"/>
    <col min="15" max="15" width="13.140625" bestFit="1" customWidth="1"/>
    <col min="16" max="16" width="13.42578125" bestFit="1" customWidth="1"/>
    <col min="17" max="18" width="16" customWidth="1"/>
    <col min="19" max="19" width="18.7109375" bestFit="1" customWidth="1"/>
    <col min="22" max="22" width="17.140625" bestFit="1" customWidth="1"/>
  </cols>
  <sheetData>
    <row r="1" spans="2:20" ht="15.75" thickBot="1" x14ac:dyDescent="0.3">
      <c r="N1" s="96"/>
    </row>
    <row r="2" spans="2:20" ht="26.25" x14ac:dyDescent="0.4">
      <c r="C2" s="210" t="s">
        <v>53</v>
      </c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2"/>
      <c r="R2" s="121"/>
      <c r="S2" s="123"/>
    </row>
    <row r="3" spans="2:20" ht="15.75" thickBot="1" x14ac:dyDescent="0.3">
      <c r="C3" s="124"/>
      <c r="D3" s="187" t="s">
        <v>277</v>
      </c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284" t="s">
        <v>54</v>
      </c>
      <c r="R3" s="285"/>
      <c r="S3" s="286"/>
    </row>
    <row r="4" spans="2:20" x14ac:dyDescent="0.25">
      <c r="C4" s="213" t="s">
        <v>55</v>
      </c>
      <c r="D4" s="214">
        <f t="shared" ref="D4:O4" si="0">E4-7</f>
        <v>45800</v>
      </c>
      <c r="E4" s="214">
        <f t="shared" si="0"/>
        <v>45807</v>
      </c>
      <c r="F4" s="214">
        <f t="shared" si="0"/>
        <v>45814</v>
      </c>
      <c r="G4" s="214">
        <f t="shared" si="0"/>
        <v>45821</v>
      </c>
      <c r="H4" s="214">
        <f t="shared" si="0"/>
        <v>45828</v>
      </c>
      <c r="I4" s="214">
        <f t="shared" si="0"/>
        <v>45835</v>
      </c>
      <c r="J4" s="214">
        <f t="shared" si="0"/>
        <v>45842</v>
      </c>
      <c r="K4" s="214">
        <f t="shared" si="0"/>
        <v>45849</v>
      </c>
      <c r="L4" s="214">
        <f t="shared" si="0"/>
        <v>45856</v>
      </c>
      <c r="M4" s="214">
        <f t="shared" si="0"/>
        <v>45863</v>
      </c>
      <c r="N4" s="214">
        <f t="shared" si="0"/>
        <v>45870</v>
      </c>
      <c r="O4" s="214">
        <f t="shared" si="0"/>
        <v>45877</v>
      </c>
      <c r="P4" s="214">
        <v>45884</v>
      </c>
      <c r="Q4" s="215" t="s">
        <v>56</v>
      </c>
      <c r="R4" s="216" t="s">
        <v>57</v>
      </c>
      <c r="S4" s="217" t="s">
        <v>58</v>
      </c>
    </row>
    <row r="5" spans="2:20" ht="15.75" x14ac:dyDescent="0.25">
      <c r="C5" s="125" t="s">
        <v>250</v>
      </c>
      <c r="D5" s="126">
        <f t="shared" ref="D5:P5" si="1">D24+D44+D64</f>
        <v>1012.2652968211007</v>
      </c>
      <c r="E5" s="126">
        <f t="shared" si="1"/>
        <v>1109.7228881562007</v>
      </c>
      <c r="F5" s="126">
        <f t="shared" si="1"/>
        <v>1156.9816781007</v>
      </c>
      <c r="G5" s="126">
        <f t="shared" si="1"/>
        <v>1026.0683219306011</v>
      </c>
      <c r="H5" s="126">
        <f t="shared" si="1"/>
        <v>949.90873290040054</v>
      </c>
      <c r="I5" s="126">
        <f t="shared" si="1"/>
        <v>1014.2921803833999</v>
      </c>
      <c r="J5" s="126">
        <f t="shared" si="1"/>
        <v>1207.4207192067006</v>
      </c>
      <c r="K5" s="126">
        <f t="shared" si="1"/>
        <v>1042.4720319902003</v>
      </c>
      <c r="L5" s="126">
        <f t="shared" si="1"/>
        <v>912.5538242227002</v>
      </c>
      <c r="M5" s="126">
        <f t="shared" si="1"/>
        <v>892.43824203260056</v>
      </c>
      <c r="N5" s="126">
        <f t="shared" si="1"/>
        <v>1057.1012557257009</v>
      </c>
      <c r="O5" s="126">
        <f t="shared" si="1"/>
        <v>827.79497718580024</v>
      </c>
      <c r="P5" s="126">
        <f t="shared" si="1"/>
        <v>934.13281965820045</v>
      </c>
      <c r="Q5" s="127">
        <f t="shared" ref="Q5:Q9" si="2">AVERAGE(M5:P5)</f>
        <v>927.8668236505755</v>
      </c>
      <c r="R5" s="126">
        <f>AVERAGE(E5:P5)</f>
        <v>1010.9073059577671</v>
      </c>
      <c r="S5" s="128">
        <v>1033.26062414014</v>
      </c>
    </row>
    <row r="6" spans="2:20" ht="15.75" hidden="1" x14ac:dyDescent="0.25">
      <c r="B6" t="str">
        <f>$C$2&amp;"_W VYRs"</f>
        <v>MICL Total_W VYRs</v>
      </c>
      <c r="C6" s="129" t="s">
        <v>272</v>
      </c>
      <c r="D6" s="30">
        <f t="shared" ref="D6:P6" si="3">D25+D45+D65</f>
        <v>487.74286436111822</v>
      </c>
      <c r="E6" s="30">
        <f t="shared" si="3"/>
        <v>487.1018292641167</v>
      </c>
      <c r="F6" s="30">
        <f t="shared" si="3"/>
        <v>500.80702056779319</v>
      </c>
      <c r="G6" s="30">
        <f t="shared" si="3"/>
        <v>502.94526679246297</v>
      </c>
      <c r="H6" s="30">
        <f t="shared" si="3"/>
        <v>502.94077656137591</v>
      </c>
      <c r="I6" s="30">
        <f t="shared" si="3"/>
        <v>507.41029958701461</v>
      </c>
      <c r="J6" s="30">
        <f t="shared" si="3"/>
        <v>494.47168312711653</v>
      </c>
      <c r="K6" s="30">
        <f t="shared" si="3"/>
        <v>489.24170735338788</v>
      </c>
      <c r="L6" s="30">
        <f t="shared" si="3"/>
        <v>489.24170735338788</v>
      </c>
      <c r="M6" s="30">
        <f t="shared" si="3"/>
        <v>489.24170735338788</v>
      </c>
      <c r="N6" s="30">
        <f t="shared" si="3"/>
        <v>489.26846426146847</v>
      </c>
      <c r="O6" s="30">
        <f t="shared" si="3"/>
        <v>489.42900570995135</v>
      </c>
      <c r="P6" s="30">
        <f t="shared" si="3"/>
        <v>489.42900570995135</v>
      </c>
      <c r="Q6" s="130">
        <f t="shared" si="2"/>
        <v>489.34204575868972</v>
      </c>
      <c r="R6" s="30">
        <f t="shared" ref="R6:R9" si="4">AVERAGE(E6:P6)</f>
        <v>494.29403947011792</v>
      </c>
      <c r="S6" s="131"/>
    </row>
    <row r="7" spans="2:20" ht="15.75" hidden="1" x14ac:dyDescent="0.25">
      <c r="C7" s="132" t="s">
        <v>59</v>
      </c>
      <c r="D7" s="133">
        <f t="shared" ref="D7:R7" si="5">(D5/D6)-1</f>
        <v>1.0754077010373915</v>
      </c>
      <c r="E7" s="133">
        <f t="shared" si="5"/>
        <v>1.2782153986830669</v>
      </c>
      <c r="F7" s="133">
        <f t="shared" si="5"/>
        <v>1.3102345426167639</v>
      </c>
      <c r="G7" s="133">
        <f t="shared" si="5"/>
        <v>1.0401192528848302</v>
      </c>
      <c r="H7" s="133">
        <f t="shared" si="5"/>
        <v>0.88870892393128376</v>
      </c>
      <c r="I7" s="133">
        <f t="shared" si="5"/>
        <v>0.99895859664051079</v>
      </c>
      <c r="J7" s="133">
        <f t="shared" si="5"/>
        <v>1.4418399686121206</v>
      </c>
      <c r="K7" s="133">
        <f t="shared" si="5"/>
        <v>1.1307914192957478</v>
      </c>
      <c r="L7" s="133">
        <f t="shared" si="5"/>
        <v>0.86524127135290718</v>
      </c>
      <c r="M7" s="133">
        <f t="shared" si="5"/>
        <v>0.82412543456352694</v>
      </c>
      <c r="N7" s="133">
        <f t="shared" si="5"/>
        <v>1.1605750890185691</v>
      </c>
      <c r="O7" s="133">
        <f t="shared" si="5"/>
        <v>0.691348423424609</v>
      </c>
      <c r="P7" s="133">
        <f t="shared" si="5"/>
        <v>0.90861761105305727</v>
      </c>
      <c r="Q7" s="184">
        <f t="shared" si="5"/>
        <v>0.89615184653095681</v>
      </c>
      <c r="R7" s="185">
        <f t="shared" si="5"/>
        <v>1.0451537450086539</v>
      </c>
      <c r="S7" s="186"/>
    </row>
    <row r="8" spans="2:20" ht="15.75" x14ac:dyDescent="0.25">
      <c r="C8" s="125" t="s">
        <v>60</v>
      </c>
      <c r="D8" s="126">
        <f t="shared" ref="D8:P8" si="6">D27+D47+D67</f>
        <v>1224031.3307117056</v>
      </c>
      <c r="E8" s="126">
        <f t="shared" si="6"/>
        <v>1269700.0557171733</v>
      </c>
      <c r="F8" s="126">
        <f t="shared" si="6"/>
        <v>1310293.4889302633</v>
      </c>
      <c r="G8" s="126">
        <f t="shared" si="6"/>
        <v>1224674.6339254694</v>
      </c>
      <c r="H8" s="126">
        <f t="shared" si="6"/>
        <v>1075403.0328586278</v>
      </c>
      <c r="I8" s="126">
        <f t="shared" si="6"/>
        <v>1181313.3117824839</v>
      </c>
      <c r="J8" s="126">
        <f t="shared" si="6"/>
        <v>1367046.0614267704</v>
      </c>
      <c r="K8" s="126">
        <f t="shared" si="6"/>
        <v>1270888.9999990603</v>
      </c>
      <c r="L8" s="126">
        <f t="shared" si="6"/>
        <v>1058649.4260750015</v>
      </c>
      <c r="M8" s="126">
        <f t="shared" si="6"/>
        <v>1034460.4899969217</v>
      </c>
      <c r="N8" s="126">
        <f t="shared" si="6"/>
        <v>1155482.0582138931</v>
      </c>
      <c r="O8" s="126">
        <f t="shared" si="6"/>
        <v>1015154.061783531</v>
      </c>
      <c r="P8" s="126">
        <f t="shared" si="6"/>
        <v>1054737.5499999351</v>
      </c>
      <c r="Q8" s="127">
        <f t="shared" si="2"/>
        <v>1064958.53999857</v>
      </c>
      <c r="R8" s="126">
        <f t="shared" si="4"/>
        <v>1168150.2642257609</v>
      </c>
      <c r="S8" s="128">
        <v>1163966.4216052035</v>
      </c>
    </row>
    <row r="9" spans="2:20" ht="15.75" x14ac:dyDescent="0.25">
      <c r="B9" t="str">
        <f>$C$2&amp;"_NWP"</f>
        <v>MICL Total_NWP</v>
      </c>
      <c r="C9" s="129" t="s">
        <v>61</v>
      </c>
      <c r="D9" s="30">
        <f t="shared" ref="D9:P9" si="7">D28+D48+D68</f>
        <v>1080321.8520991048</v>
      </c>
      <c r="E9" s="30">
        <f t="shared" si="7"/>
        <v>1082958.6960855345</v>
      </c>
      <c r="F9" s="30">
        <f t="shared" si="7"/>
        <v>1096555.3305420531</v>
      </c>
      <c r="G9" s="30">
        <f t="shared" si="7"/>
        <v>1101646.6098232451</v>
      </c>
      <c r="H9" s="30">
        <f t="shared" si="7"/>
        <v>1105231.1761556896</v>
      </c>
      <c r="I9" s="30">
        <f t="shared" si="7"/>
        <v>1079980.4755186688</v>
      </c>
      <c r="J9" s="30">
        <f t="shared" si="7"/>
        <v>1099639.6445495945</v>
      </c>
      <c r="K9" s="30">
        <f t="shared" si="7"/>
        <v>1103834.0409967243</v>
      </c>
      <c r="L9" s="30">
        <f t="shared" si="7"/>
        <v>1112039.9314896716</v>
      </c>
      <c r="M9" s="30">
        <f t="shared" si="7"/>
        <v>1120247.6506853153</v>
      </c>
      <c r="N9" s="30">
        <f t="shared" si="7"/>
        <v>1128992.8888635153</v>
      </c>
      <c r="O9" s="30">
        <f t="shared" si="7"/>
        <v>1139715.4174107248</v>
      </c>
      <c r="P9" s="30">
        <f t="shared" si="7"/>
        <v>1139715.4174107248</v>
      </c>
      <c r="Q9" s="130">
        <f t="shared" si="2"/>
        <v>1132167.8435925702</v>
      </c>
      <c r="R9" s="30">
        <f t="shared" si="4"/>
        <v>1109213.1066276219</v>
      </c>
      <c r="S9" s="131"/>
    </row>
    <row r="10" spans="2:20" ht="15.75" x14ac:dyDescent="0.25">
      <c r="C10" s="132" t="s">
        <v>59</v>
      </c>
      <c r="D10" s="133">
        <f t="shared" ref="D10:P10" si="8">(D8/D9)-1</f>
        <v>0.13302468920106358</v>
      </c>
      <c r="E10" s="133">
        <f t="shared" si="8"/>
        <v>0.17243627139856255</v>
      </c>
      <c r="F10" s="133">
        <f t="shared" si="8"/>
        <v>0.19491780527167246</v>
      </c>
      <c r="G10" s="133">
        <f t="shared" si="8"/>
        <v>0.11167648772773298</v>
      </c>
      <c r="H10" s="133">
        <f t="shared" si="8"/>
        <v>-2.6988148670229029E-2</v>
      </c>
      <c r="I10" s="133">
        <f t="shared" si="8"/>
        <v>9.3828396494991528E-2</v>
      </c>
      <c r="J10" s="133">
        <f t="shared" si="8"/>
        <v>0.24317640620050929</v>
      </c>
      <c r="K10" s="133">
        <f t="shared" si="8"/>
        <v>0.15134064795781366</v>
      </c>
      <c r="L10" s="133">
        <f t="shared" si="8"/>
        <v>-4.8011320369718224E-2</v>
      </c>
      <c r="M10" s="133">
        <f t="shared" si="8"/>
        <v>-7.6578746347660709E-2</v>
      </c>
      <c r="N10" s="133">
        <f t="shared" si="8"/>
        <v>2.3462653849877446E-2</v>
      </c>
      <c r="O10" s="133">
        <f t="shared" si="8"/>
        <v>-0.1092916299317771</v>
      </c>
      <c r="P10" s="133">
        <f t="shared" si="8"/>
        <v>-7.4560601806938465E-2</v>
      </c>
      <c r="Q10" s="184">
        <f>(Q8/Q9)-1</f>
        <v>-5.9363374409869385E-2</v>
      </c>
      <c r="R10" s="185">
        <f>(R8/R9)-1</f>
        <v>5.3134205903253129E-2</v>
      </c>
      <c r="S10" s="186"/>
    </row>
    <row r="11" spans="2:20" ht="15.75" x14ac:dyDescent="0.25">
      <c r="C11" s="125" t="s">
        <v>62</v>
      </c>
      <c r="D11" s="126">
        <f>IFERROR(D8/D5,0)</f>
        <v>1209.2001321744715</v>
      </c>
      <c r="E11" s="126">
        <f t="shared" ref="E11:S12" si="9">IFERROR(E8/E5,0)</f>
        <v>1144.1595638590225</v>
      </c>
      <c r="F11" s="126">
        <f t="shared" si="9"/>
        <v>1132.510145779698</v>
      </c>
      <c r="G11" s="126">
        <f t="shared" si="9"/>
        <v>1193.5605141977096</v>
      </c>
      <c r="H11" s="126">
        <f t="shared" si="9"/>
        <v>1132.1119551928423</v>
      </c>
      <c r="I11" s="126">
        <f t="shared" si="9"/>
        <v>1164.6676713370209</v>
      </c>
      <c r="J11" s="126">
        <f t="shared" si="9"/>
        <v>1132.2035804760305</v>
      </c>
      <c r="K11" s="126">
        <f t="shared" si="9"/>
        <v>1219.1108835531879</v>
      </c>
      <c r="L11" s="126">
        <f t="shared" si="9"/>
        <v>1160.0953258584427</v>
      </c>
      <c r="M11" s="126">
        <f t="shared" si="9"/>
        <v>1159.1395810659726</v>
      </c>
      <c r="N11" s="126">
        <f t="shared" si="9"/>
        <v>1093.0665836932089</v>
      </c>
      <c r="O11" s="126">
        <f t="shared" si="9"/>
        <v>1226.3351309942504</v>
      </c>
      <c r="P11" s="126">
        <f t="shared" si="9"/>
        <v>1129.1087603429498</v>
      </c>
      <c r="Q11" s="127">
        <f t="shared" si="9"/>
        <v>1147.749345976855</v>
      </c>
      <c r="R11" s="126">
        <f t="shared" si="9"/>
        <v>1155.5463664584129</v>
      </c>
      <c r="S11" s="128">
        <f t="shared" si="9"/>
        <v>1126.4983823164987</v>
      </c>
    </row>
    <row r="12" spans="2:20" ht="15.75" hidden="1" x14ac:dyDescent="0.25">
      <c r="C12" s="129" t="s">
        <v>63</v>
      </c>
      <c r="D12" s="30">
        <f>IFERROR(D9/D6,0)</f>
        <v>2214.9413780029163</v>
      </c>
      <c r="E12" s="30">
        <f t="shared" si="9"/>
        <v>2223.2696143260259</v>
      </c>
      <c r="F12" s="30">
        <f t="shared" si="9"/>
        <v>2189.5765943912415</v>
      </c>
      <c r="G12" s="30">
        <f t="shared" si="9"/>
        <v>2190.3906499588002</v>
      </c>
      <c r="H12" s="30">
        <f t="shared" si="9"/>
        <v>2197.537419240879</v>
      </c>
      <c r="I12" s="30">
        <f t="shared" si="9"/>
        <v>2128.4165425843221</v>
      </c>
      <c r="J12" s="30">
        <f t="shared" si="9"/>
        <v>2223.8677806488349</v>
      </c>
      <c r="K12" s="30">
        <f t="shared" si="9"/>
        <v>2256.2141052283705</v>
      </c>
      <c r="L12" s="30">
        <f t="shared" si="9"/>
        <v>2272.9867768334511</v>
      </c>
      <c r="M12" s="30">
        <f t="shared" si="9"/>
        <v>2289.7631862692783</v>
      </c>
      <c r="N12" s="30">
        <f t="shared" si="9"/>
        <v>2307.5120743121793</v>
      </c>
      <c r="O12" s="30">
        <f t="shared" si="9"/>
        <v>2328.6634100434794</v>
      </c>
      <c r="P12" s="30">
        <f t="shared" si="9"/>
        <v>2328.6634100434794</v>
      </c>
      <c r="Q12" s="130">
        <f t="shared" si="9"/>
        <v>2313.6533093885796</v>
      </c>
      <c r="R12" s="30">
        <f t="shared" si="9"/>
        <v>2244.0349631096014</v>
      </c>
      <c r="S12" s="131"/>
      <c r="T12" s="3"/>
    </row>
    <row r="13" spans="2:20" ht="15.75" hidden="1" x14ac:dyDescent="0.25">
      <c r="C13" s="132" t="s">
        <v>59</v>
      </c>
      <c r="D13" s="133">
        <f t="shared" ref="D13:P13" si="10">(D11/D12)-1</f>
        <v>-0.45407127060638652</v>
      </c>
      <c r="E13" s="133">
        <f t="shared" si="10"/>
        <v>-0.48537075463703072</v>
      </c>
      <c r="F13" s="133">
        <f t="shared" si="10"/>
        <v>-0.48277208083028267</v>
      </c>
      <c r="G13" s="133">
        <f t="shared" si="10"/>
        <v>-0.45509239905668897</v>
      </c>
      <c r="H13" s="133">
        <f t="shared" si="10"/>
        <v>-0.48482699530826601</v>
      </c>
      <c r="I13" s="133">
        <f t="shared" si="10"/>
        <v>-0.45280087424857063</v>
      </c>
      <c r="J13" s="133">
        <f t="shared" si="10"/>
        <v>-0.49088538881313382</v>
      </c>
      <c r="K13" s="133">
        <f t="shared" si="10"/>
        <v>-0.45966525041745032</v>
      </c>
      <c r="L13" s="133">
        <f t="shared" si="10"/>
        <v>-0.48961633315148556</v>
      </c>
      <c r="M13" s="133">
        <f t="shared" si="10"/>
        <v>-0.49377316046618602</v>
      </c>
      <c r="N13" s="133">
        <f t="shared" si="10"/>
        <v>-0.52630081729083522</v>
      </c>
      <c r="O13" s="133">
        <f t="shared" si="10"/>
        <v>-0.47337381361982533</v>
      </c>
      <c r="P13" s="133">
        <f t="shared" si="10"/>
        <v>-0.51512582047146616</v>
      </c>
      <c r="Q13" s="184">
        <f>(Q11/Q12)-1</f>
        <v>-0.50392336599463716</v>
      </c>
      <c r="R13" s="185">
        <f>(R11/R12)-1</f>
        <v>-0.48505866198396907</v>
      </c>
      <c r="S13" s="186"/>
    </row>
    <row r="14" spans="2:20" ht="15.75" x14ac:dyDescent="0.25">
      <c r="C14" s="125" t="s">
        <v>64</v>
      </c>
      <c r="D14" s="126">
        <f t="shared" ref="D14:P14" si="11">D33+D53+D74</f>
        <v>1259351.6607116719</v>
      </c>
      <c r="E14" s="126">
        <f t="shared" si="11"/>
        <v>1304074.285717983</v>
      </c>
      <c r="F14" s="126">
        <f t="shared" si="11"/>
        <v>1346360.0089310068</v>
      </c>
      <c r="G14" s="126">
        <f t="shared" si="11"/>
        <v>1257334.6339252992</v>
      </c>
      <c r="H14" s="126">
        <f t="shared" si="11"/>
        <v>1106358.8928584782</v>
      </c>
      <c r="I14" s="126">
        <f t="shared" si="11"/>
        <v>1215305.9017821841</v>
      </c>
      <c r="J14" s="126">
        <f t="shared" si="11"/>
        <v>1405725.0714264605</v>
      </c>
      <c r="K14" s="126">
        <f t="shared" si="11"/>
        <v>1305804.9999993509</v>
      </c>
      <c r="L14" s="126">
        <f t="shared" si="11"/>
        <v>1090554.3660749816</v>
      </c>
      <c r="M14" s="126">
        <f t="shared" si="11"/>
        <v>1066321.9999972116</v>
      </c>
      <c r="N14" s="126">
        <f t="shared" si="11"/>
        <v>1188216.8482136533</v>
      </c>
      <c r="O14" s="126">
        <f t="shared" si="11"/>
        <v>1043948.9017835103</v>
      </c>
      <c r="P14" s="126">
        <f t="shared" si="11"/>
        <v>1087533.9999996149</v>
      </c>
      <c r="Q14" s="127">
        <f t="shared" ref="Q14:Q15" si="12">AVERAGE(M14:P14)</f>
        <v>1096505.4374984973</v>
      </c>
      <c r="R14" s="126">
        <f>AVERAGE(E14:P14)</f>
        <v>1201461.6592258113</v>
      </c>
      <c r="S14" s="128">
        <v>1238343.9029514899</v>
      </c>
    </row>
    <row r="15" spans="2:20" ht="15.75" x14ac:dyDescent="0.25">
      <c r="B15" t="str">
        <f>$C$2&amp;"_GWP"</f>
        <v>MICL Total_GWP</v>
      </c>
      <c r="C15" s="129" t="s">
        <v>65</v>
      </c>
      <c r="D15" s="30">
        <f t="shared" ref="D15:P15" si="13">D34+D54+D75</f>
        <v>1108931.9316487499</v>
      </c>
      <c r="E15" s="30">
        <f t="shared" si="13"/>
        <v>1111537.5738680484</v>
      </c>
      <c r="F15" s="30">
        <f t="shared" si="13"/>
        <v>1125169.7028539923</v>
      </c>
      <c r="G15" s="30">
        <f t="shared" si="13"/>
        <v>1130259.2912368875</v>
      </c>
      <c r="H15" s="30">
        <f t="shared" si="13"/>
        <v>1133842.8577850261</v>
      </c>
      <c r="I15" s="30">
        <f t="shared" si="13"/>
        <v>1108184.4123462387</v>
      </c>
      <c r="J15" s="30">
        <f t="shared" si="13"/>
        <v>1128353.7504778847</v>
      </c>
      <c r="K15" s="30">
        <f t="shared" si="13"/>
        <v>1132518.8680779431</v>
      </c>
      <c r="L15" s="30">
        <f t="shared" si="13"/>
        <v>1140721.6863296814</v>
      </c>
      <c r="M15" s="30">
        <f t="shared" si="13"/>
        <v>1148926.3964257247</v>
      </c>
      <c r="N15" s="30">
        <f t="shared" si="13"/>
        <v>1157746.7666781752</v>
      </c>
      <c r="O15" s="30">
        <f t="shared" si="13"/>
        <v>1168934.8314186276</v>
      </c>
      <c r="P15" s="30">
        <f t="shared" si="13"/>
        <v>1168934.8314186276</v>
      </c>
      <c r="Q15" s="130">
        <f t="shared" si="12"/>
        <v>1161135.7064852889</v>
      </c>
      <c r="R15" s="30">
        <f t="shared" ref="R15" si="14">AVERAGE(E15:P15)</f>
        <v>1137927.5807430714</v>
      </c>
      <c r="S15" s="131"/>
      <c r="T15" s="3"/>
    </row>
    <row r="16" spans="2:20" ht="16.5" thickBot="1" x14ac:dyDescent="0.3">
      <c r="C16" s="147" t="s">
        <v>59</v>
      </c>
      <c r="D16" s="148">
        <f t="shared" ref="D16:P16" si="15">(D14/D15)-1</f>
        <v>0.13564378910009323</v>
      </c>
      <c r="E16" s="148">
        <f t="shared" si="15"/>
        <v>0.17321655729542695</v>
      </c>
      <c r="F16" s="148">
        <f t="shared" si="15"/>
        <v>0.19658395130615891</v>
      </c>
      <c r="G16" s="148">
        <f t="shared" si="15"/>
        <v>0.11243025708671506</v>
      </c>
      <c r="H16" s="148">
        <f t="shared" si="15"/>
        <v>-2.4239659612301123E-2</v>
      </c>
      <c r="I16" s="148">
        <f t="shared" si="15"/>
        <v>9.6663956145303098E-2</v>
      </c>
      <c r="J16" s="148">
        <f t="shared" si="15"/>
        <v>0.24581947002976912</v>
      </c>
      <c r="K16" s="148">
        <f t="shared" si="15"/>
        <v>0.15300948779378909</v>
      </c>
      <c r="L16" s="148">
        <f t="shared" si="15"/>
        <v>-4.3978580275891077E-2</v>
      </c>
      <c r="M16" s="148">
        <f t="shared" si="15"/>
        <v>-7.1897030728419908E-2</v>
      </c>
      <c r="N16" s="148">
        <f t="shared" si="15"/>
        <v>2.631843371318876E-2</v>
      </c>
      <c r="O16" s="148">
        <f t="shared" si="15"/>
        <v>-0.10692292356746136</v>
      </c>
      <c r="P16" s="149">
        <f t="shared" si="15"/>
        <v>-6.9636757525844417E-2</v>
      </c>
      <c r="Q16" s="182">
        <f>(Q14/Q15)-1</f>
        <v>-5.5661253569080915E-2</v>
      </c>
      <c r="R16" s="182">
        <f>(R14/R15)-1</f>
        <v>5.5833147520030879E-2</v>
      </c>
      <c r="S16" s="183"/>
    </row>
    <row r="17" spans="2:21" x14ac:dyDescent="0.25">
      <c r="C17" s="218" t="s">
        <v>66</v>
      </c>
      <c r="D17" s="219"/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20"/>
      <c r="R17" s="221"/>
      <c r="S17" s="222"/>
    </row>
    <row r="18" spans="2:21" ht="16.5" thickBot="1" x14ac:dyDescent="0.3">
      <c r="C18" s="264" t="s">
        <v>67</v>
      </c>
      <c r="D18" s="265">
        <f>IFERROR((D14-D8)/D14,"-")</f>
        <v>2.804643937183237E-2</v>
      </c>
      <c r="E18" s="265">
        <f t="shared" ref="E18:S18" si="16">IFERROR((E14-E8)/E14,"-")</f>
        <v>2.6359104214591866E-2</v>
      </c>
      <c r="F18" s="265">
        <f t="shared" si="16"/>
        <v>2.6788169406026713E-2</v>
      </c>
      <c r="G18" s="265">
        <f t="shared" si="16"/>
        <v>2.5975582886687745E-2</v>
      </c>
      <c r="H18" s="265">
        <f t="shared" si="16"/>
        <v>2.7979944120908481E-2</v>
      </c>
      <c r="I18" s="265">
        <f t="shared" si="16"/>
        <v>2.7970398193452199E-2</v>
      </c>
      <c r="J18" s="265">
        <f t="shared" si="16"/>
        <v>2.7515344775376708E-2</v>
      </c>
      <c r="K18" s="265">
        <f t="shared" si="16"/>
        <v>2.6739061345536226E-2</v>
      </c>
      <c r="L18" s="265">
        <f t="shared" si="16"/>
        <v>2.9255707915607495E-2</v>
      </c>
      <c r="M18" s="265">
        <f t="shared" si="16"/>
        <v>2.9879820542362625E-2</v>
      </c>
      <c r="N18" s="265">
        <f t="shared" si="16"/>
        <v>2.7549508365390708E-2</v>
      </c>
      <c r="O18" s="265">
        <f t="shared" si="16"/>
        <v>2.7582614389253617E-2</v>
      </c>
      <c r="P18" s="265">
        <f t="shared" si="16"/>
        <v>3.0156712341583274E-2</v>
      </c>
      <c r="Q18" s="266">
        <f t="shared" si="16"/>
        <v>2.8770397684389552E-2</v>
      </c>
      <c r="R18" s="265">
        <f t="shared" si="16"/>
        <v>2.7725724532495905E-2</v>
      </c>
      <c r="S18" s="267">
        <f t="shared" si="16"/>
        <v>6.006205640372906E-2</v>
      </c>
    </row>
    <row r="20" spans="2:21" ht="15.75" thickBot="1" x14ac:dyDescent="0.3"/>
    <row r="21" spans="2:21" ht="26.25" x14ac:dyDescent="0.4">
      <c r="C21" s="211" t="s">
        <v>8</v>
      </c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2"/>
      <c r="R21" s="121"/>
      <c r="S21" s="123"/>
    </row>
    <row r="22" spans="2:21" ht="15.75" thickBot="1" x14ac:dyDescent="0.3">
      <c r="C22" s="124"/>
      <c r="D22" s="187" t="s">
        <v>277</v>
      </c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7"/>
      <c r="P22" s="187"/>
      <c r="Q22" s="284" t="s">
        <v>54</v>
      </c>
      <c r="R22" s="285"/>
      <c r="S22" s="286"/>
    </row>
    <row r="23" spans="2:21" x14ac:dyDescent="0.25">
      <c r="C23" s="213" t="s">
        <v>55</v>
      </c>
      <c r="D23" s="214">
        <f>D$4</f>
        <v>45800</v>
      </c>
      <c r="E23" s="214">
        <f t="shared" ref="E23:P23" si="17">E$4</f>
        <v>45807</v>
      </c>
      <c r="F23" s="214">
        <f t="shared" si="17"/>
        <v>45814</v>
      </c>
      <c r="G23" s="214">
        <f t="shared" si="17"/>
        <v>45821</v>
      </c>
      <c r="H23" s="214">
        <f t="shared" si="17"/>
        <v>45828</v>
      </c>
      <c r="I23" s="214">
        <f t="shared" si="17"/>
        <v>45835</v>
      </c>
      <c r="J23" s="214">
        <f t="shared" si="17"/>
        <v>45842</v>
      </c>
      <c r="K23" s="214">
        <f t="shared" si="17"/>
        <v>45849</v>
      </c>
      <c r="L23" s="214">
        <f t="shared" si="17"/>
        <v>45856</v>
      </c>
      <c r="M23" s="214">
        <f t="shared" si="17"/>
        <v>45863</v>
      </c>
      <c r="N23" s="214">
        <f t="shared" si="17"/>
        <v>45870</v>
      </c>
      <c r="O23" s="214">
        <f t="shared" si="17"/>
        <v>45877</v>
      </c>
      <c r="P23" s="214">
        <f t="shared" si="17"/>
        <v>45884</v>
      </c>
      <c r="Q23" s="215" t="s">
        <v>56</v>
      </c>
      <c r="R23" s="216" t="s">
        <v>57</v>
      </c>
      <c r="S23" s="217" t="s">
        <v>58</v>
      </c>
    </row>
    <row r="24" spans="2:21" ht="15.75" x14ac:dyDescent="0.25">
      <c r="B24" t="str">
        <f t="shared" ref="B24:B36" si="18">$C$21</f>
        <v>PC Annual Direct</v>
      </c>
      <c r="C24" s="125" t="s">
        <v>250</v>
      </c>
      <c r="D24" s="126">
        <v>770.18630139400068</v>
      </c>
      <c r="E24" s="126">
        <v>843.33698632900075</v>
      </c>
      <c r="F24" s="126">
        <v>867.41095892500005</v>
      </c>
      <c r="G24" s="126">
        <v>763.76986303100091</v>
      </c>
      <c r="H24" s="126">
        <v>726.87945207800055</v>
      </c>
      <c r="I24" s="126">
        <v>777.50410960800002</v>
      </c>
      <c r="J24" s="126">
        <v>911.78082194700062</v>
      </c>
      <c r="K24" s="126">
        <v>791.69589043700023</v>
      </c>
      <c r="L24" s="126">
        <v>675.50136988400027</v>
      </c>
      <c r="M24" s="126">
        <v>674.74794522700063</v>
      </c>
      <c r="N24" s="126">
        <v>798.44109590800088</v>
      </c>
      <c r="O24" s="126">
        <v>592.61369864400024</v>
      </c>
      <c r="P24" s="126">
        <v>717.12328769000044</v>
      </c>
      <c r="Q24" s="127">
        <f t="shared" ref="Q24:Q28" si="19">AVERAGE(M24:P24)</f>
        <v>695.73150686725046</v>
      </c>
      <c r="R24" s="126">
        <f>AVERAGE(E24:P24)</f>
        <v>761.73378997566715</v>
      </c>
      <c r="S24" s="128">
        <v>1003.4780027087965</v>
      </c>
      <c r="U24" s="3"/>
    </row>
    <row r="25" spans="2:21" ht="15.75" hidden="1" x14ac:dyDescent="0.25">
      <c r="B25" t="str">
        <f>$C$21&amp;"_W VYRs"</f>
        <v>PC Annual Direct_W VYRs</v>
      </c>
      <c r="C25" s="129" t="s">
        <v>272</v>
      </c>
      <c r="D25" s="30">
        <v>487.42579814129783</v>
      </c>
      <c r="E25" s="30">
        <v>486.7810956320962</v>
      </c>
      <c r="F25" s="30">
        <v>500.48167647964101</v>
      </c>
      <c r="G25" s="30">
        <v>502.61834621331133</v>
      </c>
      <c r="H25" s="30">
        <v>502.6138606169996</v>
      </c>
      <c r="I25" s="30">
        <v>507.08710903420138</v>
      </c>
      <c r="J25" s="30">
        <v>494.14928078151252</v>
      </c>
      <c r="K25" s="30">
        <v>488.92361688494452</v>
      </c>
      <c r="L25" s="30">
        <v>488.92361688494452</v>
      </c>
      <c r="M25" s="30">
        <v>488.92361688494452</v>
      </c>
      <c r="N25" s="30">
        <v>488.9502987427008</v>
      </c>
      <c r="O25" s="30">
        <v>489.11038988923798</v>
      </c>
      <c r="P25" s="30">
        <v>489.11038988923798</v>
      </c>
      <c r="Q25" s="130">
        <f t="shared" si="19"/>
        <v>489.0236738515303</v>
      </c>
      <c r="R25" s="30">
        <f t="shared" ref="R25:R28" si="20">AVERAGE(E25:P25)</f>
        <v>493.97277482781436</v>
      </c>
      <c r="S25" s="131"/>
    </row>
    <row r="26" spans="2:21" ht="15.75" hidden="1" x14ac:dyDescent="0.25">
      <c r="B26" t="str">
        <f t="shared" si="18"/>
        <v>PC Annual Direct</v>
      </c>
      <c r="C26" s="132" t="s">
        <v>59</v>
      </c>
      <c r="D26" s="133">
        <f t="shared" ref="D26:P26" si="21">(D24/D25)-1</f>
        <v>0.58010984303858004</v>
      </c>
      <c r="E26" s="133">
        <f t="shared" si="21"/>
        <v>0.73247686464468953</v>
      </c>
      <c r="F26" s="133">
        <f t="shared" si="21"/>
        <v>0.73315228047172121</v>
      </c>
      <c r="G26" s="133">
        <f t="shared" si="21"/>
        <v>0.51958214176857132</v>
      </c>
      <c r="H26" s="133">
        <f t="shared" si="21"/>
        <v>0.44619858112487498</v>
      </c>
      <c r="I26" s="133">
        <f t="shared" si="21"/>
        <v>0.53327524158292072</v>
      </c>
      <c r="J26" s="133">
        <f t="shared" si="21"/>
        <v>0.84515258325377052</v>
      </c>
      <c r="K26" s="133">
        <f t="shared" si="21"/>
        <v>0.61926293411861377</v>
      </c>
      <c r="L26" s="133">
        <f t="shared" si="21"/>
        <v>0.38160920551923749</v>
      </c>
      <c r="M26" s="133">
        <f t="shared" si="21"/>
        <v>0.38006821909317789</v>
      </c>
      <c r="N26" s="133">
        <f t="shared" si="21"/>
        <v>0.63296984982140847</v>
      </c>
      <c r="O26" s="133">
        <f t="shared" si="21"/>
        <v>0.21161543670785887</v>
      </c>
      <c r="P26" s="133">
        <f t="shared" si="21"/>
        <v>0.46617880649069288</v>
      </c>
      <c r="Q26" s="184">
        <f>(Q24/Q25)-1</f>
        <v>0.42269494110110828</v>
      </c>
      <c r="R26" s="185">
        <f>(R24/R25)-1</f>
        <v>0.54205622008457266</v>
      </c>
      <c r="S26" s="186"/>
    </row>
    <row r="27" spans="2:21" ht="15.75" x14ac:dyDescent="0.25">
      <c r="B27" t="str">
        <f t="shared" si="18"/>
        <v>PC Annual Direct</v>
      </c>
      <c r="C27" s="125" t="s">
        <v>60</v>
      </c>
      <c r="D27" s="126">
        <v>819111.21464016102</v>
      </c>
      <c r="E27" s="126">
        <v>862288.69857449376</v>
      </c>
      <c r="F27" s="126">
        <v>870555.01571622991</v>
      </c>
      <c r="G27" s="126">
        <v>810113.76785424189</v>
      </c>
      <c r="H27" s="126">
        <v>733230.10428699385</v>
      </c>
      <c r="I27" s="126">
        <v>828163.02606851305</v>
      </c>
      <c r="J27" s="126">
        <v>949803.62392767821</v>
      </c>
      <c r="K27" s="126">
        <v>865226.87499934167</v>
      </c>
      <c r="L27" s="126">
        <v>721538.17607438355</v>
      </c>
      <c r="M27" s="126">
        <v>733523.88285365514</v>
      </c>
      <c r="N27" s="126">
        <v>833445.70999947737</v>
      </c>
      <c r="O27" s="126">
        <v>697457.91892678954</v>
      </c>
      <c r="P27" s="126">
        <v>792882.33571451926</v>
      </c>
      <c r="Q27" s="127">
        <f t="shared" si="19"/>
        <v>764327.46187361027</v>
      </c>
      <c r="R27" s="126">
        <f t="shared" si="20"/>
        <v>808185.76124969311</v>
      </c>
      <c r="S27" s="128">
        <v>1120383.7625712799</v>
      </c>
    </row>
    <row r="28" spans="2:21" ht="15.75" x14ac:dyDescent="0.25">
      <c r="B28" t="str">
        <f>$C$21&amp;"_NWP"</f>
        <v>PC Annual Direct_NWP</v>
      </c>
      <c r="C28" s="129" t="s">
        <v>61</v>
      </c>
      <c r="D28" s="30">
        <v>788039.01896821742</v>
      </c>
      <c r="E28" s="30">
        <v>787179.59423584456</v>
      </c>
      <c r="F28" s="30">
        <v>802056.7690729911</v>
      </c>
      <c r="G28" s="30">
        <v>804326.20594578027</v>
      </c>
      <c r="H28" s="30">
        <v>804298.10117972014</v>
      </c>
      <c r="I28" s="30">
        <v>792836.0566178062</v>
      </c>
      <c r="J28" s="30">
        <v>821000.05576863606</v>
      </c>
      <c r="K28" s="30">
        <v>830541.39957888238</v>
      </c>
      <c r="L28" s="30">
        <v>830452.44580878178</v>
      </c>
      <c r="M28" s="30">
        <v>830365.32024283684</v>
      </c>
      <c r="N28" s="30">
        <v>834120.97363045602</v>
      </c>
      <c r="O28" s="30">
        <v>857080.67062302388</v>
      </c>
      <c r="P28" s="30">
        <v>857080.67062302388</v>
      </c>
      <c r="Q28" s="130">
        <f t="shared" si="19"/>
        <v>844661.90877983521</v>
      </c>
      <c r="R28" s="30">
        <f t="shared" si="20"/>
        <v>820944.85527731513</v>
      </c>
      <c r="S28" s="131"/>
    </row>
    <row r="29" spans="2:21" ht="15.75" x14ac:dyDescent="0.25">
      <c r="B29" t="str">
        <f t="shared" si="18"/>
        <v>PC Annual Direct</v>
      </c>
      <c r="C29" s="132" t="s">
        <v>59</v>
      </c>
      <c r="D29" s="133">
        <f t="shared" ref="D29:P29" si="22">(D27/D28)-1</f>
        <v>3.9429767973452101E-2</v>
      </c>
      <c r="E29" s="133">
        <f t="shared" si="22"/>
        <v>9.541546159051717E-2</v>
      </c>
      <c r="F29" s="133">
        <f t="shared" si="22"/>
        <v>8.540323987591103E-2</v>
      </c>
      <c r="G29" s="133">
        <f t="shared" si="22"/>
        <v>7.1955406471635452E-3</v>
      </c>
      <c r="H29" s="133">
        <f t="shared" si="22"/>
        <v>-8.8360269393258362E-2</v>
      </c>
      <c r="I29" s="133">
        <f t="shared" si="22"/>
        <v>4.4557723070024924E-2</v>
      </c>
      <c r="J29" s="133">
        <f t="shared" si="22"/>
        <v>0.15688618685714184</v>
      </c>
      <c r="K29" s="133">
        <f t="shared" si="22"/>
        <v>4.1762488225206118E-2</v>
      </c>
      <c r="L29" s="133">
        <f t="shared" si="22"/>
        <v>-0.13115051955603074</v>
      </c>
      <c r="M29" s="133">
        <f t="shared" si="22"/>
        <v>-0.11662509865038784</v>
      </c>
      <c r="N29" s="133">
        <f t="shared" si="22"/>
        <v>-8.0955119500181194E-4</v>
      </c>
      <c r="O29" s="133">
        <f t="shared" si="22"/>
        <v>-0.18624005553666534</v>
      </c>
      <c r="P29" s="133">
        <f t="shared" si="22"/>
        <v>-7.4903491711973857E-2</v>
      </c>
      <c r="Q29" s="184">
        <f>(Q27/Q28)-1</f>
        <v>-9.51084049975367E-2</v>
      </c>
      <c r="R29" s="185">
        <f>(R27/R28)-1</f>
        <v>-1.5541962344489013E-2</v>
      </c>
      <c r="S29" s="186"/>
    </row>
    <row r="30" spans="2:21" ht="15.75" x14ac:dyDescent="0.25">
      <c r="B30" t="str">
        <f t="shared" si="18"/>
        <v>PC Annual Direct</v>
      </c>
      <c r="C30" s="125" t="s">
        <v>62</v>
      </c>
      <c r="D30" s="126">
        <f>IFERROR(D27/D24,0)</f>
        <v>1063.5234788746677</v>
      </c>
      <c r="E30" s="126">
        <f t="shared" ref="E30:S31" si="23">IFERROR(E27/E24,0)</f>
        <v>1022.4722887205371</v>
      </c>
      <c r="F30" s="126">
        <f t="shared" si="23"/>
        <v>1003.6246449954084</v>
      </c>
      <c r="G30" s="126">
        <f t="shared" si="23"/>
        <v>1060.6778390539348</v>
      </c>
      <c r="H30" s="126">
        <f t="shared" si="23"/>
        <v>1008.7368712801525</v>
      </c>
      <c r="I30" s="126">
        <f t="shared" si="23"/>
        <v>1065.1558182580593</v>
      </c>
      <c r="J30" s="126">
        <f t="shared" si="23"/>
        <v>1041.7016908729056</v>
      </c>
      <c r="K30" s="126">
        <f t="shared" si="23"/>
        <v>1092.8778151440874</v>
      </c>
      <c r="L30" s="126">
        <f t="shared" si="23"/>
        <v>1068.1520545225376</v>
      </c>
      <c r="M30" s="126">
        <f t="shared" si="23"/>
        <v>1087.1079905354597</v>
      </c>
      <c r="N30" s="126">
        <f t="shared" si="23"/>
        <v>1043.8411978928373</v>
      </c>
      <c r="O30" s="126">
        <f t="shared" si="23"/>
        <v>1176.9183205226111</v>
      </c>
      <c r="P30" s="126">
        <f t="shared" si="23"/>
        <v>1105.6429896016264</v>
      </c>
      <c r="Q30" s="127">
        <f t="shared" si="23"/>
        <v>1098.5954413869147</v>
      </c>
      <c r="R30" s="126">
        <f t="shared" si="23"/>
        <v>1060.9818966748342</v>
      </c>
      <c r="S30" s="128">
        <f t="shared" si="23"/>
        <v>1116.5005705624908</v>
      </c>
    </row>
    <row r="31" spans="2:21" ht="15.75" hidden="1" x14ac:dyDescent="0.25">
      <c r="B31" t="str">
        <f t="shared" si="18"/>
        <v>PC Annual Direct</v>
      </c>
      <c r="C31" s="129" t="s">
        <v>63</v>
      </c>
      <c r="D31" s="30">
        <f>IFERROR(D28/D25,0)</f>
        <v>1616.7363770511304</v>
      </c>
      <c r="E31" s="30">
        <f t="shared" si="23"/>
        <v>1617.1120885737646</v>
      </c>
      <c r="F31" s="30">
        <f t="shared" si="23"/>
        <v>1602.569697885069</v>
      </c>
      <c r="G31" s="30">
        <f t="shared" si="23"/>
        <v>1600.2722781719235</v>
      </c>
      <c r="H31" s="30">
        <f t="shared" si="23"/>
        <v>1600.230642649565</v>
      </c>
      <c r="I31" s="30">
        <f t="shared" si="23"/>
        <v>1563.5105734157639</v>
      </c>
      <c r="J31" s="30">
        <f t="shared" si="23"/>
        <v>1661.441365391039</v>
      </c>
      <c r="K31" s="30">
        <f t="shared" si="23"/>
        <v>1698.7140135926973</v>
      </c>
      <c r="L31" s="30">
        <f t="shared" si="23"/>
        <v>1698.5320756231893</v>
      </c>
      <c r="M31" s="30">
        <f t="shared" si="23"/>
        <v>1698.3538768965659</v>
      </c>
      <c r="N31" s="30">
        <f t="shared" si="23"/>
        <v>1705.9422517489729</v>
      </c>
      <c r="O31" s="30">
        <f t="shared" si="23"/>
        <v>1752.3256269757733</v>
      </c>
      <c r="P31" s="30">
        <f t="shared" si="23"/>
        <v>1752.3256269757733</v>
      </c>
      <c r="Q31" s="130">
        <f t="shared" si="23"/>
        <v>1727.2413462671711</v>
      </c>
      <c r="R31" s="30">
        <f t="shared" si="23"/>
        <v>1661.9232822365047</v>
      </c>
      <c r="S31" s="131"/>
      <c r="T31" s="3"/>
    </row>
    <row r="32" spans="2:21" ht="15.75" hidden="1" x14ac:dyDescent="0.25">
      <c r="B32" t="str">
        <f t="shared" si="18"/>
        <v>PC Annual Direct</v>
      </c>
      <c r="C32" s="132" t="s">
        <v>59</v>
      </c>
      <c r="D32" s="133">
        <f t="shared" ref="D32:P32" si="24">(D30/D31)-1</f>
        <v>-0.34217879057407197</v>
      </c>
      <c r="E32" s="133">
        <f t="shared" si="24"/>
        <v>-0.36771711995405254</v>
      </c>
      <c r="F32" s="133">
        <f t="shared" si="24"/>
        <v>-0.37374040809588238</v>
      </c>
      <c r="G32" s="133">
        <f t="shared" si="24"/>
        <v>-0.33718914367147335</v>
      </c>
      <c r="H32" s="133">
        <f t="shared" si="24"/>
        <v>-0.36963032428253773</v>
      </c>
      <c r="I32" s="133">
        <f t="shared" si="24"/>
        <v>-0.3187408922147299</v>
      </c>
      <c r="J32" s="133">
        <f t="shared" si="24"/>
        <v>-0.37301326873625218</v>
      </c>
      <c r="K32" s="133">
        <f t="shared" si="24"/>
        <v>-0.35664402224321201</v>
      </c>
      <c r="L32" s="133">
        <f t="shared" si="24"/>
        <v>-0.37113224421703428</v>
      </c>
      <c r="M32" s="133">
        <f t="shared" si="24"/>
        <v>-0.3599049024329648</v>
      </c>
      <c r="N32" s="133">
        <f t="shared" si="24"/>
        <v>-0.38811457608095101</v>
      </c>
      <c r="O32" s="133">
        <f t="shared" si="24"/>
        <v>-0.32836779739746247</v>
      </c>
      <c r="P32" s="133">
        <f t="shared" si="24"/>
        <v>-0.36904250409794848</v>
      </c>
      <c r="Q32" s="184">
        <f>(Q30/Q31)-1</f>
        <v>-0.36395950469739213</v>
      </c>
      <c r="R32" s="185">
        <f>(R30/R31)-1</f>
        <v>-0.3615939387725311</v>
      </c>
      <c r="S32" s="186"/>
    </row>
    <row r="33" spans="2:19" ht="15.75" x14ac:dyDescent="0.25">
      <c r="B33" t="str">
        <f t="shared" si="18"/>
        <v>PC Annual Direct</v>
      </c>
      <c r="C33" s="125" t="s">
        <v>64</v>
      </c>
      <c r="D33" s="126">
        <v>854431.54464012745</v>
      </c>
      <c r="E33" s="126">
        <v>896662.92857530341</v>
      </c>
      <c r="F33" s="126">
        <v>906621.53571697348</v>
      </c>
      <c r="G33" s="126">
        <v>842773.7678540718</v>
      </c>
      <c r="H33" s="126">
        <v>764185.96428684413</v>
      </c>
      <c r="I33" s="126">
        <v>862155.61606821325</v>
      </c>
      <c r="J33" s="126">
        <v>988482.63392736844</v>
      </c>
      <c r="K33" s="126">
        <v>900142.87499963213</v>
      </c>
      <c r="L33" s="126">
        <v>753443.1160743637</v>
      </c>
      <c r="M33" s="126">
        <v>765385.39285394491</v>
      </c>
      <c r="N33" s="126">
        <v>866180.4999992376</v>
      </c>
      <c r="O33" s="126">
        <v>726252.7589267689</v>
      </c>
      <c r="P33" s="126">
        <v>825678.78571419895</v>
      </c>
      <c r="Q33" s="127">
        <f t="shared" ref="Q33:Q34" si="25">AVERAGE(M33:P33)</f>
        <v>795874.35937353759</v>
      </c>
      <c r="R33" s="126">
        <f>AVERAGE(E33:P33)</f>
        <v>841497.15624974354</v>
      </c>
      <c r="S33" s="128">
        <v>1236620.9310328711</v>
      </c>
    </row>
    <row r="34" spans="2:19" ht="15.75" hidden="1" x14ac:dyDescent="0.25">
      <c r="B34" t="str">
        <f>$C$21&amp;"_GWP"</f>
        <v>PC Annual Direct_GWP</v>
      </c>
      <c r="C34" s="129" t="s">
        <v>65</v>
      </c>
      <c r="D34" s="30">
        <v>816649.0985178625</v>
      </c>
      <c r="E34" s="30">
        <v>815758.47201835841</v>
      </c>
      <c r="F34" s="30">
        <v>830671.14138493035</v>
      </c>
      <c r="G34" s="30">
        <v>832938.88735942263</v>
      </c>
      <c r="H34" s="30">
        <v>832909.78280905669</v>
      </c>
      <c r="I34" s="30">
        <v>821039.99344537617</v>
      </c>
      <c r="J34" s="30">
        <v>849714.16169692611</v>
      </c>
      <c r="K34" s="30">
        <v>859226.22666010121</v>
      </c>
      <c r="L34" s="30">
        <v>859134.20064879151</v>
      </c>
      <c r="M34" s="30">
        <v>859044.0659832462</v>
      </c>
      <c r="N34" s="30">
        <v>862874.8514451161</v>
      </c>
      <c r="O34" s="30">
        <v>886300.08463092661</v>
      </c>
      <c r="P34" s="30">
        <v>886300.08463092661</v>
      </c>
      <c r="Q34" s="130">
        <f t="shared" si="25"/>
        <v>873629.77167255385</v>
      </c>
      <c r="R34" s="30">
        <f t="shared" ref="R34" si="26">AVERAGE(E34:P34)</f>
        <v>849659.32939276483</v>
      </c>
      <c r="S34" s="131"/>
    </row>
    <row r="35" spans="2:19" ht="15.75" hidden="1" x14ac:dyDescent="0.25">
      <c r="B35" t="str">
        <f t="shared" si="18"/>
        <v>PC Annual Direct</v>
      </c>
      <c r="C35" s="132" t="s">
        <v>59</v>
      </c>
      <c r="D35" s="133">
        <f t="shared" ref="D35:P35" si="27">(D33/D34)-1</f>
        <v>4.6265214999730464E-2</v>
      </c>
      <c r="E35" s="133">
        <f t="shared" si="27"/>
        <v>9.917697373926182E-2</v>
      </c>
      <c r="F35" s="133">
        <f t="shared" si="27"/>
        <v>9.1432566449118902E-2</v>
      </c>
      <c r="G35" s="133">
        <f t="shared" si="27"/>
        <v>1.1807445472773681E-2</v>
      </c>
      <c r="H35" s="133">
        <f t="shared" si="27"/>
        <v>-8.2510519074990185E-2</v>
      </c>
      <c r="I35" s="133">
        <f t="shared" si="27"/>
        <v>5.0077490683859693E-2</v>
      </c>
      <c r="J35" s="133">
        <f t="shared" si="27"/>
        <v>0.16331194475247313</v>
      </c>
      <c r="K35" s="133">
        <f t="shared" si="27"/>
        <v>4.7620343827932343E-2</v>
      </c>
      <c r="L35" s="133">
        <f t="shared" si="27"/>
        <v>-0.1230204600103374</v>
      </c>
      <c r="M35" s="133">
        <f t="shared" si="27"/>
        <v>-0.10902662254246676</v>
      </c>
      <c r="N35" s="133">
        <f t="shared" si="27"/>
        <v>3.8309710250394868E-3</v>
      </c>
      <c r="O35" s="133">
        <f t="shared" si="27"/>
        <v>-0.18057916103077509</v>
      </c>
      <c r="P35" s="133">
        <f t="shared" si="27"/>
        <v>-6.8398164423025598E-2</v>
      </c>
      <c r="Q35" s="184">
        <f>(Q33/Q34)-1</f>
        <v>-8.900270437230462E-2</v>
      </c>
      <c r="R35" s="185">
        <f>(R33/R34)-1</f>
        <v>-9.6064067805324838E-3</v>
      </c>
      <c r="S35" s="186"/>
    </row>
    <row r="36" spans="2:19" x14ac:dyDescent="0.25">
      <c r="B36" t="str">
        <f t="shared" si="18"/>
        <v>PC Annual Direct</v>
      </c>
      <c r="C36" s="218" t="s">
        <v>66</v>
      </c>
      <c r="D36" s="219"/>
      <c r="E36" s="219"/>
      <c r="F36" s="219"/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20"/>
      <c r="R36" s="221"/>
      <c r="S36" s="222"/>
    </row>
    <row r="37" spans="2:19" ht="15.75" x14ac:dyDescent="0.25">
      <c r="C37" s="241" t="s">
        <v>67</v>
      </c>
      <c r="D37" s="260">
        <v>4.1337811345487384E-2</v>
      </c>
      <c r="E37" s="260">
        <v>3.8335732308490252E-2</v>
      </c>
      <c r="F37" s="260">
        <v>3.9781230182472871E-2</v>
      </c>
      <c r="G37" s="260">
        <v>3.8752985967979374E-2</v>
      </c>
      <c r="H37" s="260">
        <v>4.0508281290848769E-2</v>
      </c>
      <c r="I37" s="260">
        <v>3.9427441364611522E-2</v>
      </c>
      <c r="J37" s="260">
        <v>3.9129680858441644E-2</v>
      </c>
      <c r="K37" s="260">
        <v>3.8789397739002557E-2</v>
      </c>
      <c r="L37" s="260">
        <v>4.2345519282481633E-2</v>
      </c>
      <c r="M37" s="260">
        <v>4.1628061232637077E-2</v>
      </c>
      <c r="N37" s="260">
        <v>3.7792111459203706E-2</v>
      </c>
      <c r="O37" s="260">
        <v>3.9648510310008309E-2</v>
      </c>
      <c r="P37" s="260">
        <v>3.9720591793225749E-2</v>
      </c>
      <c r="Q37" s="261">
        <v>3.9697318698768712E-2</v>
      </c>
      <c r="R37" s="262">
        <v>3.965496198245029E-2</v>
      </c>
      <c r="S37" s="263">
        <v>6.409960396687156E-2</v>
      </c>
    </row>
    <row r="38" spans="2:19" ht="16.5" thickBot="1" x14ac:dyDescent="0.3">
      <c r="C38" s="147" t="s">
        <v>249</v>
      </c>
      <c r="D38" s="148">
        <v>0.66919137941011175</v>
      </c>
      <c r="E38" s="148">
        <v>0.67912787330503932</v>
      </c>
      <c r="F38" s="148">
        <v>0.6643969637878302</v>
      </c>
      <c r="G38" s="148">
        <v>0.66149305734991115</v>
      </c>
      <c r="H38" s="148">
        <v>0.68181889197199619</v>
      </c>
      <c r="I38" s="148">
        <v>0.70105281791745633</v>
      </c>
      <c r="J38" s="148">
        <v>0.69478538487311758</v>
      </c>
      <c r="K38" s="148">
        <v>0.6808044408284134</v>
      </c>
      <c r="L38" s="148">
        <v>0.68156479218009336</v>
      </c>
      <c r="M38" s="148">
        <v>0.70908835083284616</v>
      </c>
      <c r="N38" s="148">
        <v>0.72129697218128241</v>
      </c>
      <c r="O38" s="148">
        <v>0.68704637570126159</v>
      </c>
      <c r="P38" s="149">
        <v>0.75173424489776441</v>
      </c>
      <c r="Q38" s="182">
        <v>0.71770630796071799</v>
      </c>
      <c r="R38" s="182">
        <v>0.69185085686330861</v>
      </c>
      <c r="S38" s="183">
        <v>0.96255677292320885</v>
      </c>
    </row>
    <row r="40" spans="2:19" ht="15.75" thickBot="1" x14ac:dyDescent="0.3"/>
    <row r="41" spans="2:19" ht="26.25" x14ac:dyDescent="0.4">
      <c r="C41" s="211" t="s">
        <v>10</v>
      </c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2"/>
      <c r="R41" s="121"/>
      <c r="S41" s="123"/>
    </row>
    <row r="42" spans="2:19" ht="15.75" thickBot="1" x14ac:dyDescent="0.3">
      <c r="C42" s="124"/>
      <c r="D42" s="187" t="s">
        <v>277</v>
      </c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284" t="s">
        <v>54</v>
      </c>
      <c r="R42" s="285"/>
      <c r="S42" s="286"/>
    </row>
    <row r="43" spans="2:19" x14ac:dyDescent="0.25">
      <c r="C43" s="213" t="s">
        <v>55</v>
      </c>
      <c r="D43" s="214">
        <f t="shared" ref="D43:P43" si="28">D$4</f>
        <v>45800</v>
      </c>
      <c r="E43" s="214">
        <f t="shared" si="28"/>
        <v>45807</v>
      </c>
      <c r="F43" s="214">
        <f t="shared" si="28"/>
        <v>45814</v>
      </c>
      <c r="G43" s="214">
        <f t="shared" si="28"/>
        <v>45821</v>
      </c>
      <c r="H43" s="214">
        <f t="shared" si="28"/>
        <v>45828</v>
      </c>
      <c r="I43" s="214">
        <f t="shared" si="28"/>
        <v>45835</v>
      </c>
      <c r="J43" s="214">
        <f t="shared" si="28"/>
        <v>45842</v>
      </c>
      <c r="K43" s="214">
        <f t="shared" si="28"/>
        <v>45849</v>
      </c>
      <c r="L43" s="214">
        <f t="shared" si="28"/>
        <v>45856</v>
      </c>
      <c r="M43" s="214">
        <f t="shared" si="28"/>
        <v>45863</v>
      </c>
      <c r="N43" s="214">
        <f t="shared" si="28"/>
        <v>45870</v>
      </c>
      <c r="O43" s="214">
        <f t="shared" si="28"/>
        <v>45877</v>
      </c>
      <c r="P43" s="214">
        <f t="shared" si="28"/>
        <v>45884</v>
      </c>
      <c r="Q43" s="215" t="s">
        <v>56</v>
      </c>
      <c r="R43" s="216" t="s">
        <v>57</v>
      </c>
      <c r="S43" s="217" t="s">
        <v>58</v>
      </c>
    </row>
    <row r="44" spans="2:19" ht="15.75" x14ac:dyDescent="0.25">
      <c r="B44" t="str">
        <f>$C$41</f>
        <v>PC Annual Broker</v>
      </c>
      <c r="C44" s="125" t="s">
        <v>250</v>
      </c>
      <c r="D44" s="126">
        <v>241.25205478399999</v>
      </c>
      <c r="E44" s="126">
        <v>265.28493150099996</v>
      </c>
      <c r="F44" s="126">
        <v>288.53150684299999</v>
      </c>
      <c r="G44" s="126">
        <v>261.29041095100001</v>
      </c>
      <c r="H44" s="126">
        <v>221.93424656999997</v>
      </c>
      <c r="I44" s="126">
        <v>235.70684931</v>
      </c>
      <c r="J44" s="126">
        <v>294.33424657</v>
      </c>
      <c r="K44" s="126">
        <v>249.61369862500001</v>
      </c>
      <c r="L44" s="126">
        <v>235.97808218799997</v>
      </c>
      <c r="M44" s="126">
        <v>216.64383561299999</v>
      </c>
      <c r="N44" s="126">
        <v>257.51232876200004</v>
      </c>
      <c r="O44" s="126">
        <v>234.153424656</v>
      </c>
      <c r="P44" s="126">
        <v>216.04383561600002</v>
      </c>
      <c r="Q44" s="127">
        <v>231.08835616175</v>
      </c>
      <c r="R44" s="126">
        <v>248.08561643375</v>
      </c>
      <c r="S44" s="128">
        <v>255.03809272296846</v>
      </c>
    </row>
    <row r="45" spans="2:19" ht="15.75" hidden="1" x14ac:dyDescent="0.25">
      <c r="B45" t="str">
        <f>$C$41&amp;"_W VYRs"</f>
        <v>PC Annual Broker_W VYRs</v>
      </c>
      <c r="C45" s="129" t="s">
        <v>272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130">
        <v>0</v>
      </c>
      <c r="R45" s="30">
        <v>0</v>
      </c>
      <c r="S45" s="131"/>
    </row>
    <row r="46" spans="2:19" ht="15.75" hidden="1" x14ac:dyDescent="0.25">
      <c r="B46" t="str">
        <f>$C$41</f>
        <v>PC Annual Broker</v>
      </c>
      <c r="C46" s="132" t="s">
        <v>59</v>
      </c>
      <c r="D46" s="133" t="e">
        <f t="shared" ref="D46:P46" si="29">(D44/D45)-1</f>
        <v>#DIV/0!</v>
      </c>
      <c r="E46" s="133" t="e">
        <f t="shared" si="29"/>
        <v>#DIV/0!</v>
      </c>
      <c r="F46" s="133" t="e">
        <f t="shared" si="29"/>
        <v>#DIV/0!</v>
      </c>
      <c r="G46" s="133" t="e">
        <f t="shared" si="29"/>
        <v>#DIV/0!</v>
      </c>
      <c r="H46" s="133" t="e">
        <f t="shared" si="29"/>
        <v>#DIV/0!</v>
      </c>
      <c r="I46" s="133" t="e">
        <f t="shared" si="29"/>
        <v>#DIV/0!</v>
      </c>
      <c r="J46" s="133" t="e">
        <f t="shared" si="29"/>
        <v>#DIV/0!</v>
      </c>
      <c r="K46" s="133" t="e">
        <f t="shared" si="29"/>
        <v>#DIV/0!</v>
      </c>
      <c r="L46" s="133" t="e">
        <f t="shared" si="29"/>
        <v>#DIV/0!</v>
      </c>
      <c r="M46" s="133" t="e">
        <f t="shared" si="29"/>
        <v>#DIV/0!</v>
      </c>
      <c r="N46" s="133" t="e">
        <f t="shared" si="29"/>
        <v>#DIV/0!</v>
      </c>
      <c r="O46" s="133" t="e">
        <f t="shared" si="29"/>
        <v>#DIV/0!</v>
      </c>
      <c r="P46" s="133" t="e">
        <f t="shared" si="29"/>
        <v>#DIV/0!</v>
      </c>
      <c r="Q46" s="184" t="e">
        <f>(Q44/Q45)-1</f>
        <v>#DIV/0!</v>
      </c>
      <c r="R46" s="185" t="e">
        <f>(R44/R45)-1</f>
        <v>#DIV/0!</v>
      </c>
      <c r="S46" s="186"/>
    </row>
    <row r="47" spans="2:19" ht="15.75" x14ac:dyDescent="0.25">
      <c r="B47" t="str">
        <f>$C$41</f>
        <v>PC Annual Broker</v>
      </c>
      <c r="C47" s="125" t="s">
        <v>60</v>
      </c>
      <c r="D47" s="126">
        <v>391976.98214297998</v>
      </c>
      <c r="E47" s="126">
        <v>390334.43749991001</v>
      </c>
      <c r="F47" s="126">
        <v>422396.89285687997</v>
      </c>
      <c r="G47" s="126">
        <v>398914.47321400105</v>
      </c>
      <c r="H47" s="126">
        <v>323248.70535733004</v>
      </c>
      <c r="I47" s="126">
        <v>335662.53571405</v>
      </c>
      <c r="J47" s="126">
        <v>397486.47321352002</v>
      </c>
      <c r="K47" s="126">
        <v>382822.45535688003</v>
      </c>
      <c r="L47" s="126">
        <v>319215.61607202998</v>
      </c>
      <c r="M47" s="126">
        <v>284040.37500035</v>
      </c>
      <c r="N47" s="126">
        <v>305377.19642861001</v>
      </c>
      <c r="O47" s="126">
        <v>295267.74107108999</v>
      </c>
      <c r="P47" s="126">
        <v>245271.65178538003</v>
      </c>
      <c r="Q47" s="127">
        <v>282489.24107135751</v>
      </c>
      <c r="R47" s="126">
        <v>341669.87946416932</v>
      </c>
      <c r="S47" s="128">
        <v>270294.02278186521</v>
      </c>
    </row>
    <row r="48" spans="2:19" ht="15.75" x14ac:dyDescent="0.25">
      <c r="B48" t="str">
        <f>$C$41&amp;"_NWP"</f>
        <v>PC Annual Broker_NWP</v>
      </c>
      <c r="C48" s="129" t="s">
        <v>61</v>
      </c>
      <c r="D48" s="30">
        <v>280992.36474034481</v>
      </c>
      <c r="E48" s="30">
        <v>284319.86114916543</v>
      </c>
      <c r="F48" s="30">
        <v>282942.52230062458</v>
      </c>
      <c r="G48" s="30">
        <v>285711.14563534298</v>
      </c>
      <c r="H48" s="30">
        <v>289324.1006216844</v>
      </c>
      <c r="I48" s="30">
        <v>275805.63451600168</v>
      </c>
      <c r="J48" s="30">
        <v>267155.66883691133</v>
      </c>
      <c r="K48" s="30">
        <v>261970.55643252327</v>
      </c>
      <c r="L48" s="30">
        <v>270265.48980021506</v>
      </c>
      <c r="M48" s="30">
        <v>278560.42316790676</v>
      </c>
      <c r="N48" s="30">
        <v>283550.09607022221</v>
      </c>
      <c r="O48" s="30">
        <v>271344.42420705582</v>
      </c>
      <c r="P48" s="30">
        <v>271344.42420705582</v>
      </c>
      <c r="Q48" s="130">
        <v>276199.84191306017</v>
      </c>
      <c r="R48" s="30">
        <v>276857.86224539246</v>
      </c>
      <c r="S48" s="131"/>
    </row>
    <row r="49" spans="2:20" ht="15.75" x14ac:dyDescent="0.25">
      <c r="B49" t="str">
        <f>$C$41</f>
        <v>PC Annual Broker</v>
      </c>
      <c r="C49" s="132" t="s">
        <v>59</v>
      </c>
      <c r="D49" s="133">
        <f>IFERROR((D47/D48)-1,"-")</f>
        <v>0.39497378338088351</v>
      </c>
      <c r="E49" s="133">
        <f t="shared" ref="E49:P49" si="30">IFERROR((E47/E48)-1,"-")</f>
        <v>0.37287080797751648</v>
      </c>
      <c r="F49" s="133">
        <f t="shared" si="30"/>
        <v>0.49287173035124798</v>
      </c>
      <c r="G49" s="133">
        <f t="shared" si="30"/>
        <v>0.39621600104862909</v>
      </c>
      <c r="H49" s="133">
        <f t="shared" si="30"/>
        <v>0.11725467965769276</v>
      </c>
      <c r="I49" s="133">
        <f t="shared" si="30"/>
        <v>0.21702566484215735</v>
      </c>
      <c r="J49" s="133">
        <f t="shared" si="30"/>
        <v>0.48784592497706214</v>
      </c>
      <c r="K49" s="133">
        <f t="shared" si="30"/>
        <v>0.46131863278873864</v>
      </c>
      <c r="L49" s="133">
        <f t="shared" si="30"/>
        <v>0.18111867078552901</v>
      </c>
      <c r="M49" s="133">
        <f t="shared" si="30"/>
        <v>1.9672399151763553E-2</v>
      </c>
      <c r="N49" s="133">
        <f t="shared" si="30"/>
        <v>7.6977933214955607E-2</v>
      </c>
      <c r="O49" s="133">
        <f t="shared" si="30"/>
        <v>8.8165868651787438E-2</v>
      </c>
      <c r="P49" s="133">
        <f t="shared" si="30"/>
        <v>-9.6087371236271757E-2</v>
      </c>
      <c r="Q49" s="184">
        <f>IFERROR((Q47/Q48)-1,"-")</f>
        <v>2.277119029009822E-2</v>
      </c>
      <c r="R49" s="185">
        <f>IFERROR((R47/R48)-1,"-")</f>
        <v>0.23409852511730667</v>
      </c>
      <c r="S49" s="186"/>
    </row>
    <row r="50" spans="2:20" ht="15.75" x14ac:dyDescent="0.25">
      <c r="B50" t="str">
        <f>$C$41</f>
        <v>PC Annual Broker</v>
      </c>
      <c r="C50" s="125" t="s">
        <v>62</v>
      </c>
      <c r="D50" s="126">
        <v>1624.761217034725</v>
      </c>
      <c r="E50" s="126">
        <v>1471.3780963410607</v>
      </c>
      <c r="F50" s="126">
        <v>1463.9541361655204</v>
      </c>
      <c r="G50" s="126">
        <v>1526.7091959559502</v>
      </c>
      <c r="H50" s="126">
        <v>1456.5066471405287</v>
      </c>
      <c r="I50" s="126">
        <v>1424.0678058217518</v>
      </c>
      <c r="J50" s="126">
        <v>1350.4594787918702</v>
      </c>
      <c r="K50" s="126">
        <v>1533.6596407395189</v>
      </c>
      <c r="L50" s="126">
        <v>1352.7341739209321</v>
      </c>
      <c r="M50" s="126">
        <v>1311.0937322386744</v>
      </c>
      <c r="N50" s="126">
        <v>1185.8740818224978</v>
      </c>
      <c r="O50" s="126">
        <v>1261.0011641079961</v>
      </c>
      <c r="P50" s="126">
        <v>1135.2865083423626</v>
      </c>
      <c r="Q50" s="127">
        <v>1222.4295752644045</v>
      </c>
      <c r="R50" s="126">
        <v>1377.2256706200883</v>
      </c>
      <c r="S50" s="128">
        <v>1059.8182408596833</v>
      </c>
    </row>
    <row r="51" spans="2:20" ht="15.75" hidden="1" x14ac:dyDescent="0.25">
      <c r="B51" t="str">
        <f>$C$41</f>
        <v>PC Annual Broker</v>
      </c>
      <c r="C51" s="129" t="s">
        <v>63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130">
        <v>0</v>
      </c>
      <c r="R51" s="30">
        <v>0</v>
      </c>
      <c r="S51" s="131"/>
      <c r="T51" s="3"/>
    </row>
    <row r="52" spans="2:20" ht="15.75" hidden="1" x14ac:dyDescent="0.25">
      <c r="B52" t="str">
        <f>$C$41</f>
        <v>PC Annual Broker</v>
      </c>
      <c r="C52" s="132" t="s">
        <v>59</v>
      </c>
      <c r="D52" s="133" t="e">
        <f t="shared" ref="D52:P52" si="31">(D50/D51)-1</f>
        <v>#DIV/0!</v>
      </c>
      <c r="E52" s="133" t="e">
        <f t="shared" si="31"/>
        <v>#DIV/0!</v>
      </c>
      <c r="F52" s="133" t="e">
        <f t="shared" si="31"/>
        <v>#DIV/0!</v>
      </c>
      <c r="G52" s="133" t="e">
        <f t="shared" si="31"/>
        <v>#DIV/0!</v>
      </c>
      <c r="H52" s="133" t="e">
        <f t="shared" si="31"/>
        <v>#DIV/0!</v>
      </c>
      <c r="I52" s="133" t="e">
        <f t="shared" si="31"/>
        <v>#DIV/0!</v>
      </c>
      <c r="J52" s="133" t="e">
        <f t="shared" si="31"/>
        <v>#DIV/0!</v>
      </c>
      <c r="K52" s="133" t="e">
        <f t="shared" si="31"/>
        <v>#DIV/0!</v>
      </c>
      <c r="L52" s="133" t="e">
        <f t="shared" si="31"/>
        <v>#DIV/0!</v>
      </c>
      <c r="M52" s="133" t="e">
        <f t="shared" si="31"/>
        <v>#DIV/0!</v>
      </c>
      <c r="N52" s="133" t="e">
        <f t="shared" si="31"/>
        <v>#DIV/0!</v>
      </c>
      <c r="O52" s="133" t="e">
        <f t="shared" si="31"/>
        <v>#DIV/0!</v>
      </c>
      <c r="P52" s="133" t="e">
        <f t="shared" si="31"/>
        <v>#DIV/0!</v>
      </c>
      <c r="Q52" s="184" t="e">
        <f>(Q50/Q51)-1</f>
        <v>#DIV/0!</v>
      </c>
      <c r="R52" s="185" t="e">
        <f>(R50/R51)-1</f>
        <v>#DIV/0!</v>
      </c>
      <c r="S52" s="186"/>
    </row>
    <row r="53" spans="2:20" ht="15.75" x14ac:dyDescent="0.25">
      <c r="B53" t="str">
        <f>$C$41</f>
        <v>PC Annual Broker</v>
      </c>
      <c r="C53" s="125" t="s">
        <v>64</v>
      </c>
      <c r="D53" s="126">
        <v>391976.98214297998</v>
      </c>
      <c r="E53" s="126">
        <v>390334.43749991001</v>
      </c>
      <c r="F53" s="126">
        <v>422396.89285687997</v>
      </c>
      <c r="G53" s="126">
        <v>398914.47321400105</v>
      </c>
      <c r="H53" s="126">
        <v>323248.70535733004</v>
      </c>
      <c r="I53" s="126">
        <v>335662.53571405</v>
      </c>
      <c r="J53" s="126">
        <v>397486.47321352002</v>
      </c>
      <c r="K53" s="126">
        <v>382822.45535688003</v>
      </c>
      <c r="L53" s="126">
        <v>319215.61607202998</v>
      </c>
      <c r="M53" s="126">
        <v>284040.37500035</v>
      </c>
      <c r="N53" s="126">
        <v>305377.19642861001</v>
      </c>
      <c r="O53" s="126">
        <v>295267.74107108999</v>
      </c>
      <c r="P53" s="126">
        <v>245271.65178538003</v>
      </c>
      <c r="Q53" s="127">
        <v>282489.24107135751</v>
      </c>
      <c r="R53" s="126">
        <v>341669.87946416932</v>
      </c>
      <c r="S53" s="128">
        <v>270178.21412801906</v>
      </c>
    </row>
    <row r="54" spans="2:20" ht="15.75" x14ac:dyDescent="0.25">
      <c r="B54" t="str">
        <f>$C$41&amp;"_GWP"</f>
        <v>PC Annual Broker_GWP</v>
      </c>
      <c r="C54" s="129" t="s">
        <v>65</v>
      </c>
      <c r="D54" s="30">
        <v>280992.36474034481</v>
      </c>
      <c r="E54" s="30">
        <v>284319.86114916543</v>
      </c>
      <c r="F54" s="30">
        <v>282942.52230062458</v>
      </c>
      <c r="G54" s="30">
        <v>285711.14563534298</v>
      </c>
      <c r="H54" s="30">
        <v>289324.1006216844</v>
      </c>
      <c r="I54" s="30">
        <v>275805.63451600168</v>
      </c>
      <c r="J54" s="30">
        <v>267155.66883691133</v>
      </c>
      <c r="K54" s="30">
        <v>261970.55643252327</v>
      </c>
      <c r="L54" s="30">
        <v>270265.48980021506</v>
      </c>
      <c r="M54" s="30">
        <v>278560.42316790676</v>
      </c>
      <c r="N54" s="30">
        <v>283550.09607022221</v>
      </c>
      <c r="O54" s="30">
        <v>271344.42420705582</v>
      </c>
      <c r="P54" s="30">
        <v>271344.42420705582</v>
      </c>
      <c r="Q54" s="130">
        <v>276199.84191306017</v>
      </c>
      <c r="R54" s="30">
        <v>276857.86224539246</v>
      </c>
      <c r="S54" s="131"/>
    </row>
    <row r="55" spans="2:20" ht="15.75" x14ac:dyDescent="0.25">
      <c r="B55" t="str">
        <f>$C$41</f>
        <v>PC Annual Broker</v>
      </c>
      <c r="C55" s="132" t="s">
        <v>59</v>
      </c>
      <c r="D55" s="133">
        <f t="shared" ref="D55:R55" si="32">IFERROR((D53/D54)-1,"-")</f>
        <v>0.39497378338088351</v>
      </c>
      <c r="E55" s="133">
        <f t="shared" si="32"/>
        <v>0.37287080797751648</v>
      </c>
      <c r="F55" s="133">
        <f t="shared" si="32"/>
        <v>0.49287173035124798</v>
      </c>
      <c r="G55" s="133">
        <f t="shared" si="32"/>
        <v>0.39621600104862909</v>
      </c>
      <c r="H55" s="133">
        <f t="shared" si="32"/>
        <v>0.11725467965769276</v>
      </c>
      <c r="I55" s="133">
        <f t="shared" si="32"/>
        <v>0.21702566484215735</v>
      </c>
      <c r="J55" s="133">
        <f t="shared" si="32"/>
        <v>0.48784592497706214</v>
      </c>
      <c r="K55" s="133">
        <f t="shared" si="32"/>
        <v>0.46131863278873864</v>
      </c>
      <c r="L55" s="133">
        <f t="shared" si="32"/>
        <v>0.18111867078552901</v>
      </c>
      <c r="M55" s="133">
        <f t="shared" si="32"/>
        <v>1.9672399151763553E-2</v>
      </c>
      <c r="N55" s="133">
        <f t="shared" si="32"/>
        <v>7.6977933214955607E-2</v>
      </c>
      <c r="O55" s="133">
        <f t="shared" si="32"/>
        <v>8.8165868651787438E-2</v>
      </c>
      <c r="P55" s="133">
        <f t="shared" si="32"/>
        <v>-9.6087371236271757E-2</v>
      </c>
      <c r="Q55" s="184">
        <f t="shared" si="32"/>
        <v>2.277119029009822E-2</v>
      </c>
      <c r="R55" s="185">
        <f t="shared" si="32"/>
        <v>0.23409852511730667</v>
      </c>
      <c r="S55" s="186"/>
    </row>
    <row r="56" spans="2:20" x14ac:dyDescent="0.25">
      <c r="B56" t="str">
        <f>$C$41</f>
        <v>PC Annual Broker</v>
      </c>
      <c r="C56" s="218" t="s">
        <v>66</v>
      </c>
      <c r="D56" s="219"/>
      <c r="E56" s="219"/>
      <c r="F56" s="219"/>
      <c r="G56" s="219"/>
      <c r="H56" s="219"/>
      <c r="I56" s="219"/>
      <c r="J56" s="219"/>
      <c r="K56" s="219"/>
      <c r="L56" s="219"/>
      <c r="M56" s="219"/>
      <c r="N56" s="219"/>
      <c r="O56" s="219"/>
      <c r="P56" s="219"/>
      <c r="Q56" s="220"/>
      <c r="R56" s="221"/>
      <c r="S56" s="222"/>
    </row>
    <row r="57" spans="2:20" ht="15.75" x14ac:dyDescent="0.25">
      <c r="C57" s="241" t="s">
        <v>67</v>
      </c>
      <c r="D57" s="260">
        <v>0</v>
      </c>
      <c r="E57" s="260">
        <v>0</v>
      </c>
      <c r="F57" s="260">
        <v>0</v>
      </c>
      <c r="G57" s="260">
        <v>0</v>
      </c>
      <c r="H57" s="260">
        <v>0</v>
      </c>
      <c r="I57" s="260">
        <v>0</v>
      </c>
      <c r="J57" s="260">
        <v>0</v>
      </c>
      <c r="K57" s="260">
        <v>0</v>
      </c>
      <c r="L57" s="260">
        <v>0</v>
      </c>
      <c r="M57" s="260">
        <v>0</v>
      </c>
      <c r="N57" s="260">
        <v>0</v>
      </c>
      <c r="O57" s="260">
        <v>0</v>
      </c>
      <c r="P57" s="260">
        <v>0</v>
      </c>
      <c r="Q57" s="261">
        <v>0</v>
      </c>
      <c r="R57" s="262">
        <v>0</v>
      </c>
      <c r="S57" s="263">
        <v>-4.2863801665103907E-4</v>
      </c>
    </row>
    <row r="58" spans="2:20" ht="16.5" thickBot="1" x14ac:dyDescent="0.3">
      <c r="C58" s="147" t="s">
        <v>249</v>
      </c>
      <c r="D58" s="148">
        <v>0.3202344354331742</v>
      </c>
      <c r="E58" s="148">
        <v>0.30742255680175956</v>
      </c>
      <c r="F58" s="148">
        <v>0.32236815371930833</v>
      </c>
      <c r="G58" s="148">
        <v>0.32573098369430092</v>
      </c>
      <c r="H58" s="148">
        <v>0.30058377694739513</v>
      </c>
      <c r="I58" s="148">
        <v>0.28414353107353774</v>
      </c>
      <c r="J58" s="148">
        <v>0.2907630433452022</v>
      </c>
      <c r="K58" s="148">
        <v>0.3012241473151181</v>
      </c>
      <c r="L58" s="148">
        <v>0.30153099620101687</v>
      </c>
      <c r="M58" s="148">
        <v>0.2745782731645896</v>
      </c>
      <c r="N58" s="148">
        <v>0.2642855371555074</v>
      </c>
      <c r="O58" s="148">
        <v>0.29086003020303353</v>
      </c>
      <c r="P58" s="149">
        <v>0.23254282715676058</v>
      </c>
      <c r="Q58" s="182">
        <v>0.26525844008137334</v>
      </c>
      <c r="R58" s="182">
        <v>0.2924879529010122</v>
      </c>
      <c r="S58" s="183">
        <v>0</v>
      </c>
    </row>
    <row r="60" spans="2:20" ht="15.75" thickBot="1" x14ac:dyDescent="0.3"/>
    <row r="61" spans="2:20" ht="26.25" x14ac:dyDescent="0.4">
      <c r="C61" s="211" t="s">
        <v>69</v>
      </c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2"/>
      <c r="R61" s="121"/>
      <c r="S61" s="123"/>
    </row>
    <row r="62" spans="2:20" ht="15.75" thickBot="1" x14ac:dyDescent="0.3">
      <c r="C62" s="124"/>
      <c r="D62" s="187" t="s">
        <v>277</v>
      </c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284" t="s">
        <v>54</v>
      </c>
      <c r="R62" s="285"/>
      <c r="S62" s="286"/>
    </row>
    <row r="63" spans="2:20" x14ac:dyDescent="0.25">
      <c r="C63" s="213" t="s">
        <v>55</v>
      </c>
      <c r="D63" s="214">
        <f t="shared" ref="D63:P63" si="33">D$4</f>
        <v>45800</v>
      </c>
      <c r="E63" s="214">
        <f t="shared" si="33"/>
        <v>45807</v>
      </c>
      <c r="F63" s="214">
        <f t="shared" si="33"/>
        <v>45814</v>
      </c>
      <c r="G63" s="214">
        <f t="shared" si="33"/>
        <v>45821</v>
      </c>
      <c r="H63" s="214">
        <f t="shared" si="33"/>
        <v>45828</v>
      </c>
      <c r="I63" s="214">
        <f t="shared" si="33"/>
        <v>45835</v>
      </c>
      <c r="J63" s="214">
        <f t="shared" si="33"/>
        <v>45842</v>
      </c>
      <c r="K63" s="214">
        <f t="shared" si="33"/>
        <v>45849</v>
      </c>
      <c r="L63" s="214">
        <f t="shared" si="33"/>
        <v>45856</v>
      </c>
      <c r="M63" s="214">
        <f t="shared" si="33"/>
        <v>45863</v>
      </c>
      <c r="N63" s="214">
        <f t="shared" si="33"/>
        <v>45870</v>
      </c>
      <c r="O63" s="214">
        <f t="shared" si="33"/>
        <v>45877</v>
      </c>
      <c r="P63" s="214">
        <f t="shared" si="33"/>
        <v>45884</v>
      </c>
      <c r="Q63" s="215" t="s">
        <v>56</v>
      </c>
      <c r="R63" s="216" t="s">
        <v>57</v>
      </c>
      <c r="S63" s="217" t="s">
        <v>58</v>
      </c>
    </row>
    <row r="64" spans="2:20" ht="15.75" x14ac:dyDescent="0.25">
      <c r="B64" t="str">
        <f>$C$61</f>
        <v>Short-Term</v>
      </c>
      <c r="C64" s="125" t="s">
        <v>250</v>
      </c>
      <c r="D64" s="270">
        <v>0.82694064309999993</v>
      </c>
      <c r="E64" s="270">
        <v>1.1009703261999999</v>
      </c>
      <c r="F64" s="270">
        <v>1.0392123326999998</v>
      </c>
      <c r="G64" s="270">
        <v>1.0080479486</v>
      </c>
      <c r="H64" s="270">
        <v>1.0950342524000001</v>
      </c>
      <c r="I64" s="270">
        <v>1.0812214653999999</v>
      </c>
      <c r="J64" s="270">
        <v>1.3056506896999998</v>
      </c>
      <c r="K64" s="270">
        <v>1.1624429281999999</v>
      </c>
      <c r="L64" s="270">
        <v>1.0743721506999999</v>
      </c>
      <c r="M64" s="270">
        <v>1.0464611926</v>
      </c>
      <c r="N64" s="270">
        <v>1.1478310557000002</v>
      </c>
      <c r="O64" s="270">
        <v>1.0278538857999999</v>
      </c>
      <c r="P64" s="270">
        <v>0.96569635219999983</v>
      </c>
      <c r="Q64" s="271">
        <v>1.046960621575</v>
      </c>
      <c r="R64" s="270">
        <v>1.0878995483499998</v>
      </c>
      <c r="S64" s="272">
        <v>1.5831741836615341</v>
      </c>
    </row>
    <row r="65" spans="2:20" ht="15.75" hidden="1" x14ac:dyDescent="0.25">
      <c r="B65" t="str">
        <f>$C$61&amp;"_W VYRs"</f>
        <v>Short-Term_W VYRs</v>
      </c>
      <c r="C65" s="129" t="s">
        <v>272</v>
      </c>
      <c r="D65" s="30">
        <v>0.31706621982039407</v>
      </c>
      <c r="E65" s="30">
        <v>0.32073363202048921</v>
      </c>
      <c r="F65" s="30">
        <v>0.32534408815218163</v>
      </c>
      <c r="G65" s="30">
        <v>0.32692057915164124</v>
      </c>
      <c r="H65" s="30">
        <v>0.32691594437630922</v>
      </c>
      <c r="I65" s="30">
        <v>0.32319055281320813</v>
      </c>
      <c r="J65" s="30">
        <v>0.32240234560399655</v>
      </c>
      <c r="K65" s="30">
        <v>0.31809046844335759</v>
      </c>
      <c r="L65" s="30">
        <v>0.31809046844335759</v>
      </c>
      <c r="M65" s="30">
        <v>0.31809046844335759</v>
      </c>
      <c r="N65" s="30">
        <v>0.31816551876764332</v>
      </c>
      <c r="O65" s="30">
        <v>0.3186158207133577</v>
      </c>
      <c r="P65" s="30">
        <v>0.3186158207133577</v>
      </c>
      <c r="Q65" s="130">
        <v>0.31837190715942909</v>
      </c>
      <c r="R65" s="30">
        <v>0.32126464230352147</v>
      </c>
      <c r="S65" s="131"/>
    </row>
    <row r="66" spans="2:20" ht="15.75" hidden="1" x14ac:dyDescent="0.25">
      <c r="B66" t="str">
        <f>$C$61</f>
        <v>Short-Term</v>
      </c>
      <c r="C66" s="132" t="s">
        <v>59</v>
      </c>
      <c r="D66" s="133">
        <f t="shared" ref="D66:P66" si="34">(D64/D65)-1</f>
        <v>1.6081007417580793</v>
      </c>
      <c r="E66" s="133">
        <f t="shared" si="34"/>
        <v>2.4326625469999583</v>
      </c>
      <c r="F66" s="133">
        <f t="shared" si="34"/>
        <v>2.1941946097815741</v>
      </c>
      <c r="G66" s="133">
        <f t="shared" si="34"/>
        <v>2.0834643423668342</v>
      </c>
      <c r="H66" s="133">
        <f t="shared" si="34"/>
        <v>2.3495896154257885</v>
      </c>
      <c r="I66" s="133">
        <f t="shared" si="34"/>
        <v>2.3454612332833404</v>
      </c>
      <c r="J66" s="133">
        <f t="shared" si="34"/>
        <v>3.0497555538994652</v>
      </c>
      <c r="K66" s="133">
        <f t="shared" si="34"/>
        <v>2.6544412471353138</v>
      </c>
      <c r="L66" s="133">
        <f t="shared" si="34"/>
        <v>2.3775678848777373</v>
      </c>
      <c r="M66" s="133">
        <f t="shared" si="34"/>
        <v>2.2898225392325564</v>
      </c>
      <c r="N66" s="133">
        <f t="shared" si="34"/>
        <v>2.6076538405101739</v>
      </c>
      <c r="O66" s="133">
        <f t="shared" si="34"/>
        <v>2.2259976403516615</v>
      </c>
      <c r="P66" s="133">
        <f t="shared" si="34"/>
        <v>2.0309114909544537</v>
      </c>
      <c r="Q66" s="184">
        <f>(Q64/Q65)-1</f>
        <v>2.2884830540362979</v>
      </c>
      <c r="R66" s="185">
        <f>(R64/R65)-1</f>
        <v>2.3863033932074726</v>
      </c>
      <c r="S66" s="186"/>
    </row>
    <row r="67" spans="2:20" ht="15.75" x14ac:dyDescent="0.25">
      <c r="B67" t="str">
        <f>$C$61</f>
        <v>Short-Term</v>
      </c>
      <c r="C67" s="125" t="s">
        <v>60</v>
      </c>
      <c r="D67" s="126">
        <v>12943.133928564501</v>
      </c>
      <c r="E67" s="126">
        <v>17076.919642769502</v>
      </c>
      <c r="F67" s="126">
        <v>17341.580357153394</v>
      </c>
      <c r="G67" s="126">
        <v>15646.392857226303</v>
      </c>
      <c r="H67" s="126">
        <v>18924.223214303995</v>
      </c>
      <c r="I67" s="126">
        <v>17487.749999920899</v>
      </c>
      <c r="J67" s="126">
        <v>19755.964285572001</v>
      </c>
      <c r="K67" s="126">
        <v>22839.669642838599</v>
      </c>
      <c r="L67" s="126">
        <v>17895.633928587904</v>
      </c>
      <c r="M67" s="126">
        <v>16896.232142916699</v>
      </c>
      <c r="N67" s="126">
        <v>16659.151785805501</v>
      </c>
      <c r="O67" s="126">
        <v>22428.401785651396</v>
      </c>
      <c r="P67" s="126">
        <v>16583.562500035896</v>
      </c>
      <c r="Q67" s="127">
        <v>18141.837053602372</v>
      </c>
      <c r="R67" s="126">
        <v>18294.623511898506</v>
      </c>
      <c r="S67" s="128">
        <v>21487.455700533523</v>
      </c>
    </row>
    <row r="68" spans="2:20" ht="15.75" x14ac:dyDescent="0.25">
      <c r="B68" t="str">
        <f>$C$61&amp;"_NWP"</f>
        <v>Short-Term_NWP</v>
      </c>
      <c r="C68" s="129" t="s">
        <v>61</v>
      </c>
      <c r="D68" s="30">
        <v>11290.468390542619</v>
      </c>
      <c r="E68" s="30">
        <v>11459.2407005245</v>
      </c>
      <c r="F68" s="30">
        <v>11556.039168437414</v>
      </c>
      <c r="G68" s="30">
        <v>11609.258242121801</v>
      </c>
      <c r="H68" s="30">
        <v>11608.974354285041</v>
      </c>
      <c r="I68" s="30">
        <v>11338.784384860821</v>
      </c>
      <c r="J68" s="30">
        <v>11483.919944047318</v>
      </c>
      <c r="K68" s="30">
        <v>11322.084985318665</v>
      </c>
      <c r="L68" s="30">
        <v>11321.995880674782</v>
      </c>
      <c r="M68" s="30">
        <v>11321.90727457164</v>
      </c>
      <c r="N68" s="30">
        <v>11321.819162836908</v>
      </c>
      <c r="O68" s="30">
        <v>11290.322580645163</v>
      </c>
      <c r="P68" s="30">
        <v>11290.322580645163</v>
      </c>
      <c r="Q68" s="130">
        <v>11306.092899674721</v>
      </c>
      <c r="R68" s="30">
        <v>11410.389104914102</v>
      </c>
      <c r="S68" s="131"/>
    </row>
    <row r="69" spans="2:20" ht="15.75" x14ac:dyDescent="0.25">
      <c r="B69" t="str">
        <f>$C$61</f>
        <v>Short-Term</v>
      </c>
      <c r="C69" s="132" t="s">
        <v>59</v>
      </c>
      <c r="D69" s="133">
        <f t="shared" ref="D69:P69" si="35">(D67/D68)-1</f>
        <v>0.14637705725355254</v>
      </c>
      <c r="E69" s="133">
        <f t="shared" si="35"/>
        <v>0.49023134159210691</v>
      </c>
      <c r="F69" s="133">
        <f t="shared" si="35"/>
        <v>0.50065088084140608</v>
      </c>
      <c r="G69" s="133">
        <f t="shared" si="35"/>
        <v>0.34775129736166877</v>
      </c>
      <c r="H69" s="133">
        <f t="shared" si="35"/>
        <v>0.63013739515401634</v>
      </c>
      <c r="I69" s="133">
        <f t="shared" si="35"/>
        <v>0.54229495917304682</v>
      </c>
      <c r="J69" s="133">
        <f t="shared" si="35"/>
        <v>0.72031539594739957</v>
      </c>
      <c r="K69" s="133">
        <f t="shared" si="35"/>
        <v>1.0172671087043397</v>
      </c>
      <c r="L69" s="133">
        <f t="shared" si="35"/>
        <v>0.58060770531929728</v>
      </c>
      <c r="M69" s="133">
        <f t="shared" si="35"/>
        <v>0.49234857106317009</v>
      </c>
      <c r="N69" s="133">
        <f t="shared" si="35"/>
        <v>0.4714200559295294</v>
      </c>
      <c r="O69" s="133">
        <f t="shared" si="35"/>
        <v>0.98651558672912332</v>
      </c>
      <c r="P69" s="133">
        <f t="shared" si="35"/>
        <v>0.46882982143175056</v>
      </c>
      <c r="Q69" s="184">
        <f>(Q67/Q68)-1</f>
        <v>0.60460711004102197</v>
      </c>
      <c r="R69" s="185">
        <f>(R67/R68)-1</f>
        <v>0.6033303810839874</v>
      </c>
      <c r="S69" s="186"/>
    </row>
    <row r="70" spans="2:20" ht="15.75" x14ac:dyDescent="0.25">
      <c r="B70" t="str">
        <f>$C$61</f>
        <v>Short-Term</v>
      </c>
      <c r="C70" s="125" t="s">
        <v>62</v>
      </c>
      <c r="D70" s="126">
        <v>15651.829471150228</v>
      </c>
      <c r="E70" s="126">
        <v>15510.790106133474</v>
      </c>
      <c r="F70" s="126">
        <v>16687.23494850938</v>
      </c>
      <c r="G70" s="126">
        <v>15521.476809666019</v>
      </c>
      <c r="H70" s="126">
        <v>17281.855040449685</v>
      </c>
      <c r="I70" s="126">
        <v>16174.068458261023</v>
      </c>
      <c r="J70" s="126">
        <v>15131.125377884449</v>
      </c>
      <c r="K70" s="126">
        <v>19647.992248707629</v>
      </c>
      <c r="L70" s="126">
        <v>16656.829681342842</v>
      </c>
      <c r="M70" s="126">
        <v>16146.066631421778</v>
      </c>
      <c r="N70" s="126">
        <v>14513.592138039847</v>
      </c>
      <c r="O70" s="126">
        <v>21820.612925148314</v>
      </c>
      <c r="P70" s="126">
        <v>17172.646932191547</v>
      </c>
      <c r="Q70" s="127">
        <v>17328.098764890139</v>
      </c>
      <c r="R70" s="126">
        <v>16816.463927800756</v>
      </c>
      <c r="S70" s="128">
        <v>13572.388889539468</v>
      </c>
    </row>
    <row r="71" spans="2:20" ht="15.75" hidden="1" x14ac:dyDescent="0.25">
      <c r="B71" t="str">
        <f>$C$61</f>
        <v>Short-Term</v>
      </c>
      <c r="C71" s="129" t="s">
        <v>63</v>
      </c>
      <c r="D71" s="30">
        <v>35609.180936834709</v>
      </c>
      <c r="E71" s="30">
        <v>35728.21667729706</v>
      </c>
      <c r="F71" s="30">
        <v>35519.438001996234</v>
      </c>
      <c r="G71" s="30">
        <v>35510.943582223612</v>
      </c>
      <c r="H71" s="30">
        <v>35510.578648688002</v>
      </c>
      <c r="I71" s="30">
        <v>35083.897985762618</v>
      </c>
      <c r="J71" s="30">
        <v>35619.839931787894</v>
      </c>
      <c r="K71" s="30">
        <v>35593.91465178338</v>
      </c>
      <c r="L71" s="30">
        <v>35593.634528193637</v>
      </c>
      <c r="M71" s="30">
        <v>35593.355971896199</v>
      </c>
      <c r="N71" s="30">
        <v>35584.683113022205</v>
      </c>
      <c r="O71" s="30">
        <v>35435.536613866032</v>
      </c>
      <c r="P71" s="30">
        <v>35435.536613866032</v>
      </c>
      <c r="Q71" s="130">
        <v>35512.219028838619</v>
      </c>
      <c r="R71" s="30">
        <v>35517.102109649211</v>
      </c>
      <c r="S71" s="131"/>
      <c r="T71" s="3"/>
    </row>
    <row r="72" spans="2:20" ht="15.75" hidden="1" x14ac:dyDescent="0.25">
      <c r="B72" t="str">
        <f>$C$61</f>
        <v>Short-Term</v>
      </c>
      <c r="C72" s="132" t="s">
        <v>59</v>
      </c>
      <c r="D72" s="133">
        <f t="shared" ref="D72:P72" si="36">(D70/D71)-1</f>
        <v>-0.56045522364262745</v>
      </c>
      <c r="E72" s="133">
        <f t="shared" si="36"/>
        <v>-0.5658672178846933</v>
      </c>
      <c r="F72" s="133">
        <f t="shared" si="36"/>
        <v>-0.53019428551849446</v>
      </c>
      <c r="G72" s="133">
        <f t="shared" si="36"/>
        <v>-0.56291004282308343</v>
      </c>
      <c r="H72" s="133">
        <f t="shared" si="36"/>
        <v>-0.51333220414620895</v>
      </c>
      <c r="I72" s="133">
        <f t="shared" si="36"/>
        <v>-0.53898884141024994</v>
      </c>
      <c r="J72" s="133">
        <f t="shared" si="36"/>
        <v>-0.57520512706231686</v>
      </c>
      <c r="K72" s="133">
        <f t="shared" si="36"/>
        <v>-0.44799574756177607</v>
      </c>
      <c r="L72" s="133">
        <f t="shared" si="36"/>
        <v>-0.53202784986318252</v>
      </c>
      <c r="M72" s="133">
        <f t="shared" si="36"/>
        <v>-0.54637414229300574</v>
      </c>
      <c r="N72" s="133">
        <f t="shared" si="36"/>
        <v>-0.59213934568582394</v>
      </c>
      <c r="O72" s="133">
        <f t="shared" si="36"/>
        <v>-0.38421666467413274</v>
      </c>
      <c r="P72" s="133">
        <f t="shared" si="36"/>
        <v>-0.51538346605786023</v>
      </c>
      <c r="Q72" s="184">
        <f>(Q70/Q71)-1</f>
        <v>-0.51205249238808737</v>
      </c>
      <c r="R72" s="185">
        <f>(R70/R71)-1</f>
        <v>-0.52652488719703028</v>
      </c>
      <c r="S72" s="186"/>
    </row>
    <row r="73" spans="2:20" ht="15.75" x14ac:dyDescent="0.25">
      <c r="C73" s="125" t="s">
        <v>70</v>
      </c>
      <c r="D73" s="150">
        <v>23.880320901410517</v>
      </c>
      <c r="E73" s="150">
        <v>26.475844407394579</v>
      </c>
      <c r="F73" s="150">
        <v>32.414168891875505</v>
      </c>
      <c r="G73" s="150">
        <v>27.595049130910589</v>
      </c>
      <c r="H73" s="150">
        <v>31.023316744760645</v>
      </c>
      <c r="I73" s="150">
        <v>29.640254237154068</v>
      </c>
      <c r="J73" s="150">
        <v>29.181631145601184</v>
      </c>
      <c r="K73" s="150">
        <v>39.999421441048334</v>
      </c>
      <c r="L73" s="150">
        <v>29.975936228790459</v>
      </c>
      <c r="M73" s="150">
        <v>30.388906731864566</v>
      </c>
      <c r="N73" s="150">
        <v>33.722979323492915</v>
      </c>
      <c r="O73" s="150">
        <v>40.338852132466542</v>
      </c>
      <c r="P73" s="150">
        <v>30.042685688470826</v>
      </c>
      <c r="Q73" s="151">
        <v>33.623355969073714</v>
      </c>
      <c r="R73" s="150">
        <v>31.733253841985853</v>
      </c>
      <c r="S73" s="152">
        <v>24.161481163968929</v>
      </c>
    </row>
    <row r="74" spans="2:20" ht="15.75" x14ac:dyDescent="0.25">
      <c r="B74" t="str">
        <f>$C$61</f>
        <v>Short-Term</v>
      </c>
      <c r="C74" s="125" t="s">
        <v>64</v>
      </c>
      <c r="D74" s="126">
        <v>12943.133928564501</v>
      </c>
      <c r="E74" s="126">
        <v>17076.919642769502</v>
      </c>
      <c r="F74" s="126">
        <v>17341.580357153394</v>
      </c>
      <c r="G74" s="126">
        <v>15646.392857226303</v>
      </c>
      <c r="H74" s="126">
        <v>18924.223214303995</v>
      </c>
      <c r="I74" s="126">
        <v>17487.749999920899</v>
      </c>
      <c r="J74" s="126">
        <v>19755.964285572001</v>
      </c>
      <c r="K74" s="126">
        <v>22839.669642838599</v>
      </c>
      <c r="L74" s="126">
        <v>17895.633928587904</v>
      </c>
      <c r="M74" s="126">
        <v>16896.232142916699</v>
      </c>
      <c r="N74" s="126">
        <v>16659.151785805501</v>
      </c>
      <c r="O74" s="126">
        <v>22428.401785651396</v>
      </c>
      <c r="P74" s="126">
        <v>16583.562500035896</v>
      </c>
      <c r="Q74" s="127">
        <v>18141.837053602372</v>
      </c>
      <c r="R74" s="126">
        <v>18294.623511898506</v>
      </c>
      <c r="S74" s="128">
        <v>21487.455700533523</v>
      </c>
    </row>
    <row r="75" spans="2:20" ht="15.75" x14ac:dyDescent="0.25">
      <c r="B75" t="str">
        <f>$C$61&amp;"_GWP"</f>
        <v>Short-Term_GWP</v>
      </c>
      <c r="C75" s="129" t="s">
        <v>65</v>
      </c>
      <c r="D75" s="30">
        <v>11290.468390542619</v>
      </c>
      <c r="E75" s="30">
        <v>11459.2407005245</v>
      </c>
      <c r="F75" s="30">
        <v>11556.039168437414</v>
      </c>
      <c r="G75" s="30">
        <v>11609.258242121801</v>
      </c>
      <c r="H75" s="30">
        <v>11608.974354285041</v>
      </c>
      <c r="I75" s="30">
        <v>11338.784384860821</v>
      </c>
      <c r="J75" s="30">
        <v>11483.919944047318</v>
      </c>
      <c r="K75" s="30">
        <v>11322.084985318665</v>
      </c>
      <c r="L75" s="30">
        <v>11321.995880674782</v>
      </c>
      <c r="M75" s="30">
        <v>11321.90727457164</v>
      </c>
      <c r="N75" s="30">
        <v>11321.819162836908</v>
      </c>
      <c r="O75" s="30">
        <v>11290.322580645163</v>
      </c>
      <c r="P75" s="30">
        <v>11290.322580645163</v>
      </c>
      <c r="Q75" s="130">
        <v>11306.092899674721</v>
      </c>
      <c r="R75" s="30">
        <v>11410.389104914102</v>
      </c>
      <c r="S75" s="131"/>
    </row>
    <row r="76" spans="2:20" ht="15.75" x14ac:dyDescent="0.25">
      <c r="B76" t="str">
        <f>$C$61</f>
        <v>Short-Term</v>
      </c>
      <c r="C76" s="132" t="s">
        <v>59</v>
      </c>
      <c r="D76" s="133">
        <f t="shared" ref="D76:P76" si="37">(D74/D75)-1</f>
        <v>0.14637705725355254</v>
      </c>
      <c r="E76" s="133">
        <f t="shared" si="37"/>
        <v>0.49023134159210691</v>
      </c>
      <c r="F76" s="133">
        <f t="shared" si="37"/>
        <v>0.50065088084140608</v>
      </c>
      <c r="G76" s="133">
        <f t="shared" si="37"/>
        <v>0.34775129736166877</v>
      </c>
      <c r="H76" s="133">
        <f t="shared" si="37"/>
        <v>0.63013739515401634</v>
      </c>
      <c r="I76" s="133">
        <f t="shared" si="37"/>
        <v>0.54229495917304682</v>
      </c>
      <c r="J76" s="133">
        <f t="shared" si="37"/>
        <v>0.72031539594739957</v>
      </c>
      <c r="K76" s="133">
        <f t="shared" si="37"/>
        <v>1.0172671087043397</v>
      </c>
      <c r="L76" s="133">
        <f t="shared" si="37"/>
        <v>0.58060770531929728</v>
      </c>
      <c r="M76" s="133">
        <f t="shared" si="37"/>
        <v>0.49234857106317009</v>
      </c>
      <c r="N76" s="133">
        <f t="shared" si="37"/>
        <v>0.4714200559295294</v>
      </c>
      <c r="O76" s="133">
        <f t="shared" si="37"/>
        <v>0.98651558672912332</v>
      </c>
      <c r="P76" s="133">
        <f t="shared" si="37"/>
        <v>0.46882982143175056</v>
      </c>
      <c r="Q76" s="184">
        <f>(Q74/Q75)-1</f>
        <v>0.60460711004102197</v>
      </c>
      <c r="R76" s="185">
        <f>(R74/R75)-1</f>
        <v>0.6033303810839874</v>
      </c>
      <c r="S76" s="186"/>
    </row>
    <row r="77" spans="2:20" x14ac:dyDescent="0.25">
      <c r="B77" t="str">
        <f>$C$61</f>
        <v>Short-Term</v>
      </c>
      <c r="C77" s="218" t="s">
        <v>66</v>
      </c>
      <c r="D77" s="219"/>
      <c r="E77" s="219"/>
      <c r="F77" s="219"/>
      <c r="G77" s="219"/>
      <c r="H77" s="219"/>
      <c r="I77" s="219"/>
      <c r="J77" s="219"/>
      <c r="K77" s="219"/>
      <c r="L77" s="219"/>
      <c r="M77" s="219"/>
      <c r="N77" s="219"/>
      <c r="O77" s="219"/>
      <c r="P77" s="219"/>
      <c r="Q77" s="220"/>
      <c r="R77" s="221"/>
      <c r="S77" s="222"/>
    </row>
    <row r="78" spans="2:20" ht="15.75" x14ac:dyDescent="0.25">
      <c r="C78" s="241" t="s">
        <v>67</v>
      </c>
      <c r="D78" s="260">
        <v>0</v>
      </c>
      <c r="E78" s="260">
        <v>0</v>
      </c>
      <c r="F78" s="260">
        <v>0</v>
      </c>
      <c r="G78" s="260">
        <v>0</v>
      </c>
      <c r="H78" s="260">
        <v>0</v>
      </c>
      <c r="I78" s="260">
        <v>0</v>
      </c>
      <c r="J78" s="260">
        <v>0</v>
      </c>
      <c r="K78" s="260">
        <v>0</v>
      </c>
      <c r="L78" s="260">
        <v>0</v>
      </c>
      <c r="M78" s="260">
        <v>0</v>
      </c>
      <c r="N78" s="260">
        <v>0</v>
      </c>
      <c r="O78" s="260">
        <v>0</v>
      </c>
      <c r="P78" s="260">
        <v>0</v>
      </c>
      <c r="Q78" s="261">
        <v>0</v>
      </c>
      <c r="R78" s="262">
        <v>0</v>
      </c>
      <c r="S78" s="263">
        <v>0</v>
      </c>
    </row>
    <row r="79" spans="2:20" ht="16.5" thickBot="1" x14ac:dyDescent="0.3">
      <c r="C79" s="147" t="s">
        <v>249</v>
      </c>
      <c r="D79" s="148">
        <v>1.0574185156713916E-2</v>
      </c>
      <c r="E79" s="148">
        <v>1.344956989320114E-2</v>
      </c>
      <c r="F79" s="148">
        <v>1.3234882492861377E-2</v>
      </c>
      <c r="G79" s="148">
        <v>1.2775958955787847E-2</v>
      </c>
      <c r="H79" s="148">
        <v>1.7597331080608705E-2</v>
      </c>
      <c r="I79" s="148">
        <v>1.4803651009005925E-2</v>
      </c>
      <c r="J79" s="148">
        <v>1.4451571781680075E-2</v>
      </c>
      <c r="K79" s="148">
        <v>1.7971411856468573E-2</v>
      </c>
      <c r="L79" s="148">
        <v>1.6904211618889654E-2</v>
      </c>
      <c r="M79" s="148">
        <v>1.6333376002564369E-2</v>
      </c>
      <c r="N79" s="148">
        <v>1.4417490663210021E-2</v>
      </c>
      <c r="O79" s="148">
        <v>2.2093594095704831E-2</v>
      </c>
      <c r="P79" s="149">
        <v>1.5722927945475078E-2</v>
      </c>
      <c r="Q79" s="182">
        <v>1.7141847176738577E-2</v>
      </c>
      <c r="R79" s="182">
        <v>1.581299811628813E-2</v>
      </c>
      <c r="S79" s="183">
        <v>0</v>
      </c>
    </row>
  </sheetData>
  <mergeCells count="4">
    <mergeCell ref="Q3:S3"/>
    <mergeCell ref="Q22:S22"/>
    <mergeCell ref="Q42:S42"/>
    <mergeCell ref="Q62:S62"/>
  </mergeCells>
  <conditionalFormatting sqref="D35:P35">
    <cfRule type="cellIs" dxfId="168" priority="25" operator="lessThan">
      <formula>0</formula>
    </cfRule>
  </conditionalFormatting>
  <conditionalFormatting sqref="D7:S7 D13:S13">
    <cfRule type="cellIs" dxfId="167" priority="31" operator="lessThan">
      <formula>0</formula>
    </cfRule>
  </conditionalFormatting>
  <conditionalFormatting sqref="D10:S10">
    <cfRule type="cellIs" dxfId="166" priority="11" operator="greaterThan">
      <formula>0</formula>
    </cfRule>
    <cfRule type="cellIs" dxfId="165" priority="12" operator="lessThan">
      <formula>0</formula>
    </cfRule>
  </conditionalFormatting>
  <conditionalFormatting sqref="D16:S16">
    <cfRule type="cellIs" dxfId="164" priority="23" operator="lessThan">
      <formula>0</formula>
    </cfRule>
  </conditionalFormatting>
  <conditionalFormatting sqref="D18:S18">
    <cfRule type="cellIs" dxfId="163" priority="13" operator="lessThan">
      <formula>0</formula>
    </cfRule>
  </conditionalFormatting>
  <conditionalFormatting sqref="D26:S26">
    <cfRule type="cellIs" dxfId="162" priority="28" operator="lessThan">
      <formula>0</formula>
    </cfRule>
  </conditionalFormatting>
  <conditionalFormatting sqref="D29:S29">
    <cfRule type="cellIs" dxfId="161" priority="9" operator="greaterThan">
      <formula>0</formula>
    </cfRule>
    <cfRule type="cellIs" dxfId="160" priority="10" operator="lessThan">
      <formula>0</formula>
    </cfRule>
  </conditionalFormatting>
  <conditionalFormatting sqref="D32:S32">
    <cfRule type="cellIs" dxfId="159" priority="26" operator="lessThan">
      <formula>0</formula>
    </cfRule>
  </conditionalFormatting>
  <conditionalFormatting sqref="D37:S38">
    <cfRule type="cellIs" dxfId="158" priority="15" operator="lessThan">
      <formula>0</formula>
    </cfRule>
  </conditionalFormatting>
  <conditionalFormatting sqref="D46:S46">
    <cfRule type="cellIs" dxfId="157" priority="21" operator="lessThan">
      <formula>0</formula>
    </cfRule>
  </conditionalFormatting>
  <conditionalFormatting sqref="D49:S49">
    <cfRule type="cellIs" dxfId="156" priority="7" operator="greaterThan">
      <formula>0</formula>
    </cfRule>
    <cfRule type="cellIs" dxfId="155" priority="8" operator="lessThan">
      <formula>0</formula>
    </cfRule>
  </conditionalFormatting>
  <conditionalFormatting sqref="D52:S52">
    <cfRule type="cellIs" dxfId="154" priority="19" operator="lessThan">
      <formula>0</formula>
    </cfRule>
  </conditionalFormatting>
  <conditionalFormatting sqref="D55:S55">
    <cfRule type="cellIs" dxfId="153" priority="5" operator="greaterThan">
      <formula>0</formula>
    </cfRule>
    <cfRule type="cellIs" dxfId="152" priority="6" operator="lessThan">
      <formula>0</formula>
    </cfRule>
  </conditionalFormatting>
  <conditionalFormatting sqref="D57:S58">
    <cfRule type="cellIs" dxfId="151" priority="17" operator="lessThan">
      <formula>0</formula>
    </cfRule>
  </conditionalFormatting>
  <conditionalFormatting sqref="D66:S66 D72:S72">
    <cfRule type="cellIs" dxfId="150" priority="38" operator="lessThan">
      <formula>0</formula>
    </cfRule>
  </conditionalFormatting>
  <conditionalFormatting sqref="D69:S69">
    <cfRule type="cellIs" dxfId="149" priority="3" operator="greaterThan">
      <formula>0</formula>
    </cfRule>
    <cfRule type="cellIs" dxfId="148" priority="4" operator="lessThan">
      <formula>0</formula>
    </cfRule>
  </conditionalFormatting>
  <conditionalFormatting sqref="D76:S76">
    <cfRule type="cellIs" dxfId="147" priority="1" operator="greaterThan">
      <formula>0</formula>
    </cfRule>
    <cfRule type="cellIs" dxfId="146" priority="2" operator="lessThan">
      <formula>0</formula>
    </cfRule>
  </conditionalFormatting>
  <conditionalFormatting sqref="D78:S79">
    <cfRule type="cellIs" dxfId="145" priority="16" operator="lessThan">
      <formula>0</formula>
    </cfRule>
  </conditionalFormatting>
  <conditionalFormatting sqref="Q17:S17">
    <cfRule type="cellIs" dxfId="144" priority="14" operator="lessThan">
      <formula>0</formula>
    </cfRule>
  </conditionalFormatting>
  <conditionalFormatting sqref="Q35:S36">
    <cfRule type="cellIs" dxfId="143" priority="36" operator="lessThan">
      <formula>0</formula>
    </cfRule>
  </conditionalFormatting>
  <conditionalFormatting sqref="Q56:S56">
    <cfRule type="cellIs" dxfId="142" priority="22" operator="lessThan">
      <formula>0</formula>
    </cfRule>
  </conditionalFormatting>
  <conditionalFormatting sqref="Q77:S77">
    <cfRule type="cellIs" dxfId="141" priority="30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7504F-1733-4E84-A439-890D61E09C43}">
  <dimension ref="B1:U80"/>
  <sheetViews>
    <sheetView showGridLines="0" zoomScale="70" zoomScaleNormal="70" workbookViewId="0">
      <selection activeCell="X17" sqref="X17"/>
    </sheetView>
  </sheetViews>
  <sheetFormatPr defaultRowHeight="15" x14ac:dyDescent="0.25"/>
  <cols>
    <col min="2" max="2" width="26.7109375" hidden="1" customWidth="1"/>
    <col min="3" max="3" width="55.28515625" customWidth="1"/>
    <col min="4" max="4" width="16.7109375" customWidth="1"/>
    <col min="5" max="13" width="13.140625" bestFit="1" customWidth="1"/>
    <col min="14" max="14" width="13.28515625" bestFit="1" customWidth="1"/>
    <col min="15" max="15" width="13.140625" bestFit="1" customWidth="1"/>
    <col min="16" max="16" width="13.42578125" bestFit="1" customWidth="1"/>
    <col min="17" max="18" width="16" customWidth="1"/>
    <col min="19" max="19" width="18.7109375" bestFit="1" customWidth="1"/>
    <col min="22" max="22" width="17.140625" bestFit="1" customWidth="1"/>
  </cols>
  <sheetData>
    <row r="1" spans="2:20" ht="15.75" thickBot="1" x14ac:dyDescent="0.3">
      <c r="N1" s="96"/>
    </row>
    <row r="2" spans="2:20" ht="26.25" x14ac:dyDescent="0.4">
      <c r="C2" s="210" t="s">
        <v>53</v>
      </c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2"/>
      <c r="R2" s="121"/>
      <c r="S2" s="123"/>
    </row>
    <row r="3" spans="2:20" ht="15.75" thickBot="1" x14ac:dyDescent="0.3">
      <c r="C3" s="124"/>
      <c r="D3" s="187" t="s">
        <v>277</v>
      </c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284" t="s">
        <v>54</v>
      </c>
      <c r="R3" s="285"/>
      <c r="S3" s="286"/>
    </row>
    <row r="4" spans="2:20" x14ac:dyDescent="0.25">
      <c r="C4" s="213" t="s">
        <v>55</v>
      </c>
      <c r="D4" s="214">
        <f t="shared" ref="D4:O4" si="0">E4-7</f>
        <v>45800</v>
      </c>
      <c r="E4" s="214">
        <f t="shared" si="0"/>
        <v>45807</v>
      </c>
      <c r="F4" s="214">
        <f t="shared" si="0"/>
        <v>45814</v>
      </c>
      <c r="G4" s="214">
        <f t="shared" si="0"/>
        <v>45821</v>
      </c>
      <c r="H4" s="214">
        <f t="shared" si="0"/>
        <v>45828</v>
      </c>
      <c r="I4" s="214">
        <f t="shared" si="0"/>
        <v>45835</v>
      </c>
      <c r="J4" s="214">
        <f t="shared" si="0"/>
        <v>45842</v>
      </c>
      <c r="K4" s="214">
        <f t="shared" si="0"/>
        <v>45849</v>
      </c>
      <c r="L4" s="214">
        <f t="shared" si="0"/>
        <v>45856</v>
      </c>
      <c r="M4" s="214">
        <f t="shared" si="0"/>
        <v>45863</v>
      </c>
      <c r="N4" s="214">
        <f t="shared" si="0"/>
        <v>45870</v>
      </c>
      <c r="O4" s="214">
        <f t="shared" si="0"/>
        <v>45877</v>
      </c>
      <c r="P4" s="214">
        <v>45884</v>
      </c>
      <c r="Q4" s="215" t="s">
        <v>56</v>
      </c>
      <c r="R4" s="216" t="s">
        <v>57</v>
      </c>
      <c r="S4" s="217" t="s">
        <v>58</v>
      </c>
    </row>
    <row r="5" spans="2:20" ht="15.75" x14ac:dyDescent="0.25">
      <c r="C5" s="125" t="s">
        <v>250</v>
      </c>
      <c r="D5" s="126">
        <f t="shared" ref="D5:P5" si="1">D24+D44+D64</f>
        <v>1035.2750501792718</v>
      </c>
      <c r="E5" s="126">
        <f t="shared" si="1"/>
        <v>1109.7601449278343</v>
      </c>
      <c r="F5" s="126">
        <f t="shared" si="1"/>
        <v>1171.4121743793871</v>
      </c>
      <c r="G5" s="126">
        <f t="shared" si="1"/>
        <v>1027.9012414150679</v>
      </c>
      <c r="H5" s="126">
        <f t="shared" si="1"/>
        <v>937.72870746807371</v>
      </c>
      <c r="I5" s="126">
        <f t="shared" si="1"/>
        <v>981.08782614674465</v>
      </c>
      <c r="J5" s="126">
        <f t="shared" si="1"/>
        <v>1131.937911709324</v>
      </c>
      <c r="K5" s="126">
        <f t="shared" si="1"/>
        <v>991.07094837152442</v>
      </c>
      <c r="L5" s="126">
        <f t="shared" si="1"/>
        <v>857.69721774051254</v>
      </c>
      <c r="M5" s="126">
        <f t="shared" si="1"/>
        <v>831.97359718804194</v>
      </c>
      <c r="N5" s="126">
        <f t="shared" si="1"/>
        <v>984.5140896330347</v>
      </c>
      <c r="O5" s="126">
        <f t="shared" si="1"/>
        <v>758.65433922104478</v>
      </c>
      <c r="P5" s="126">
        <f t="shared" si="1"/>
        <v>857.27574424966087</v>
      </c>
      <c r="Q5" s="127">
        <f t="shared" ref="Q5:Q9" si="2">AVERAGE(M5:P5)</f>
        <v>858.10444257294557</v>
      </c>
      <c r="R5" s="126">
        <f>AVERAGE(E5:P5)</f>
        <v>970.08449520418753</v>
      </c>
      <c r="S5" s="128"/>
    </row>
    <row r="6" spans="2:20" ht="15.75" hidden="1" x14ac:dyDescent="0.25">
      <c r="B6" t="str">
        <f>$C$2&amp;"_W VYRs"</f>
        <v>MICL Total_W VYRs</v>
      </c>
      <c r="C6" s="129" t="s">
        <v>272</v>
      </c>
      <c r="D6" s="30">
        <f t="shared" ref="D6:P6" si="3">D25+D45+D65</f>
        <v>1341.3897377880132</v>
      </c>
      <c r="E6" s="30">
        <f t="shared" si="3"/>
        <v>1341.3897377880132</v>
      </c>
      <c r="F6" s="30">
        <f t="shared" si="3"/>
        <v>1374.263366319328</v>
      </c>
      <c r="G6" s="30">
        <f t="shared" si="3"/>
        <v>1379.7423044078807</v>
      </c>
      <c r="H6" s="30">
        <f t="shared" si="3"/>
        <v>1379.7423044078807</v>
      </c>
      <c r="I6" s="30">
        <f t="shared" si="3"/>
        <v>1379.7423044078807</v>
      </c>
      <c r="J6" s="30">
        <f t="shared" si="3"/>
        <v>1355.9731995444565</v>
      </c>
      <c r="K6" s="30">
        <f t="shared" si="3"/>
        <v>1338.1463708968888</v>
      </c>
      <c r="L6" s="30">
        <f t="shared" si="3"/>
        <v>1338.1463708968888</v>
      </c>
      <c r="M6" s="30">
        <f t="shared" si="3"/>
        <v>1338.1463708968888</v>
      </c>
      <c r="N6" s="30">
        <f t="shared" si="3"/>
        <v>1338.241890442139</v>
      </c>
      <c r="O6" s="30">
        <f t="shared" si="3"/>
        <v>1338.8150077136397</v>
      </c>
      <c r="P6" s="30">
        <f t="shared" si="3"/>
        <v>1338.8150077136397</v>
      </c>
      <c r="Q6" s="130">
        <f t="shared" si="2"/>
        <v>1338.5045691915768</v>
      </c>
      <c r="R6" s="30">
        <f t="shared" ref="R6:R9" si="4">AVERAGE(E6:P6)</f>
        <v>1353.4303529529604</v>
      </c>
      <c r="S6" s="131"/>
    </row>
    <row r="7" spans="2:20" ht="15.75" hidden="1" x14ac:dyDescent="0.25">
      <c r="C7" s="132" t="s">
        <v>59</v>
      </c>
      <c r="D7" s="133">
        <f t="shared" ref="D7:R7" si="5">(D5/D6)-1</f>
        <v>-0.22820711906856583</v>
      </c>
      <c r="E7" s="133">
        <f t="shared" si="5"/>
        <v>-0.17267881685314079</v>
      </c>
      <c r="F7" s="133">
        <f t="shared" si="5"/>
        <v>-0.14760721773675356</v>
      </c>
      <c r="G7" s="133">
        <f t="shared" si="5"/>
        <v>-0.2550049106045249</v>
      </c>
      <c r="H7" s="133">
        <f t="shared" si="5"/>
        <v>-0.32035953056429478</v>
      </c>
      <c r="I7" s="133">
        <f t="shared" si="5"/>
        <v>-0.28893401107406025</v>
      </c>
      <c r="J7" s="133">
        <f t="shared" si="5"/>
        <v>-0.16522102937609529</v>
      </c>
      <c r="K7" s="133">
        <f t="shared" si="5"/>
        <v>-0.2593702976549106</v>
      </c>
      <c r="L7" s="133">
        <f t="shared" si="5"/>
        <v>-0.35904080719836096</v>
      </c>
      <c r="M7" s="133">
        <f t="shared" si="5"/>
        <v>-0.37826413067920661</v>
      </c>
      <c r="N7" s="133">
        <f t="shared" si="5"/>
        <v>-0.26432276805521082</v>
      </c>
      <c r="O7" s="133">
        <f t="shared" si="5"/>
        <v>-0.43333893416937708</v>
      </c>
      <c r="P7" s="133">
        <f t="shared" si="5"/>
        <v>-0.35967572867765141</v>
      </c>
      <c r="Q7" s="184">
        <f t="shared" si="5"/>
        <v>-0.35890809615149899</v>
      </c>
      <c r="R7" s="185">
        <f t="shared" si="5"/>
        <v>-0.28324018070998325</v>
      </c>
      <c r="S7" s="186"/>
    </row>
    <row r="8" spans="2:20" ht="15.75" x14ac:dyDescent="0.25">
      <c r="C8" s="125" t="s">
        <v>60</v>
      </c>
      <c r="D8" s="126">
        <f t="shared" ref="D8:P8" si="6">D27+D47+D67</f>
        <v>1056216.2984557622</v>
      </c>
      <c r="E8" s="126">
        <f t="shared" si="6"/>
        <v>1087799.7165751769</v>
      </c>
      <c r="F8" s="126">
        <f t="shared" si="6"/>
        <v>1115097.8056819832</v>
      </c>
      <c r="G8" s="126">
        <f t="shared" si="6"/>
        <v>1032802.8727836437</v>
      </c>
      <c r="H8" s="126">
        <f t="shared" si="6"/>
        <v>902414.86056669883</v>
      </c>
      <c r="I8" s="126">
        <f t="shared" si="6"/>
        <v>988064.6989670319</v>
      </c>
      <c r="J8" s="126">
        <f t="shared" si="6"/>
        <v>1157183.9980146098</v>
      </c>
      <c r="K8" s="126">
        <f t="shared" si="6"/>
        <v>1059467.5059530304</v>
      </c>
      <c r="L8" s="126">
        <f t="shared" si="6"/>
        <v>867572.12961602549</v>
      </c>
      <c r="M8" s="126">
        <f t="shared" si="6"/>
        <v>837143.17833889485</v>
      </c>
      <c r="N8" s="126">
        <f t="shared" si="6"/>
        <v>911107.31555872899</v>
      </c>
      <c r="O8" s="126">
        <f t="shared" si="6"/>
        <v>793642.80425003578</v>
      </c>
      <c r="P8" s="126">
        <f t="shared" si="6"/>
        <v>813886.62718107586</v>
      </c>
      <c r="Q8" s="127">
        <f t="shared" si="2"/>
        <v>838944.98133218393</v>
      </c>
      <c r="R8" s="126">
        <f t="shared" si="4"/>
        <v>963848.62612391135</v>
      </c>
      <c r="S8" s="128"/>
    </row>
    <row r="9" spans="2:20" ht="15.75" x14ac:dyDescent="0.25">
      <c r="B9" t="str">
        <f>$C$2&amp;"_NWP"</f>
        <v>MICL Total_NWP</v>
      </c>
      <c r="C9" s="129" t="s">
        <v>61</v>
      </c>
      <c r="D9" s="30">
        <f t="shared" ref="D9:P9" si="7">D28+D48+D68</f>
        <v>1041532.2075777237</v>
      </c>
      <c r="E9" s="30">
        <f t="shared" si="7"/>
        <v>1041532.2075777237</v>
      </c>
      <c r="F9" s="30">
        <f t="shared" si="7"/>
        <v>1051226.4411555417</v>
      </c>
      <c r="G9" s="30">
        <f t="shared" si="7"/>
        <v>1052842.1467518446</v>
      </c>
      <c r="H9" s="30">
        <f t="shared" si="7"/>
        <v>1052842.1467518446</v>
      </c>
      <c r="I9" s="30">
        <f t="shared" si="7"/>
        <v>1052842.1467518446</v>
      </c>
      <c r="J9" s="30">
        <f t="shared" si="7"/>
        <v>1050115.1265840617</v>
      </c>
      <c r="K9" s="30">
        <f t="shared" si="7"/>
        <v>1048069.8614582251</v>
      </c>
      <c r="L9" s="30">
        <f t="shared" si="7"/>
        <v>1048069.8614582251</v>
      </c>
      <c r="M9" s="30">
        <f t="shared" si="7"/>
        <v>1048069.8614582251</v>
      </c>
      <c r="N9" s="30">
        <f t="shared" si="7"/>
        <v>1049397.0639417518</v>
      </c>
      <c r="O9" s="30">
        <f t="shared" si="7"/>
        <v>1057360.2788429125</v>
      </c>
      <c r="P9" s="30">
        <f t="shared" si="7"/>
        <v>1057360.2788429125</v>
      </c>
      <c r="Q9" s="130">
        <f t="shared" si="2"/>
        <v>1053046.8707714505</v>
      </c>
      <c r="R9" s="30">
        <f t="shared" si="4"/>
        <v>1050810.6184645928</v>
      </c>
      <c r="S9" s="131"/>
    </row>
    <row r="10" spans="2:20" ht="15.75" x14ac:dyDescent="0.25">
      <c r="C10" s="132" t="s">
        <v>59</v>
      </c>
      <c r="D10" s="133">
        <f t="shared" ref="D10:P10" si="8">(D8/D9)-1</f>
        <v>1.4098547093602809E-2</v>
      </c>
      <c r="E10" s="133">
        <f t="shared" si="8"/>
        <v>4.4422542731594294E-2</v>
      </c>
      <c r="F10" s="133">
        <f t="shared" si="8"/>
        <v>6.0758902198304821E-2</v>
      </c>
      <c r="G10" s="133">
        <f t="shared" si="8"/>
        <v>-1.9033502819035708E-2</v>
      </c>
      <c r="H10" s="133">
        <f t="shared" si="8"/>
        <v>-0.14287734077632963</v>
      </c>
      <c r="I10" s="133">
        <f t="shared" si="8"/>
        <v>-6.1526267717016747E-2</v>
      </c>
      <c r="J10" s="133">
        <f t="shared" si="8"/>
        <v>0.1019591744943571</v>
      </c>
      <c r="K10" s="133">
        <f t="shared" si="8"/>
        <v>1.0874890037337215E-2</v>
      </c>
      <c r="L10" s="133">
        <f t="shared" si="8"/>
        <v>-0.1722191797320316</v>
      </c>
      <c r="M10" s="133">
        <f t="shared" si="8"/>
        <v>-0.20125250317365173</v>
      </c>
      <c r="N10" s="133">
        <f t="shared" si="8"/>
        <v>-0.13178019372722283</v>
      </c>
      <c r="O10" s="133">
        <f t="shared" si="8"/>
        <v>-0.24941117977447314</v>
      </c>
      <c r="P10" s="133">
        <f t="shared" si="8"/>
        <v>-0.2302655552072318</v>
      </c>
      <c r="Q10" s="184">
        <f>(Q8/Q9)-1</f>
        <v>-0.20331658103918759</v>
      </c>
      <c r="R10" s="185">
        <f>(R8/R9)-1</f>
        <v>-8.2757055184451089E-2</v>
      </c>
      <c r="S10" s="186"/>
    </row>
    <row r="11" spans="2:20" ht="15.75" x14ac:dyDescent="0.25">
      <c r="C11" s="125" t="s">
        <v>62</v>
      </c>
      <c r="D11" s="126">
        <f>IFERROR(D8/D5,0)</f>
        <v>1020.2277146279765</v>
      </c>
      <c r="E11" s="126">
        <f t="shared" ref="E11:R12" si="9">IFERROR(E8/E5,0)</f>
        <v>980.21155431376087</v>
      </c>
      <c r="F11" s="126">
        <f t="shared" si="9"/>
        <v>951.92608551534033</v>
      </c>
      <c r="G11" s="126">
        <f t="shared" si="9"/>
        <v>1004.768582010688</v>
      </c>
      <c r="H11" s="126">
        <f t="shared" si="9"/>
        <v>962.34108370562262</v>
      </c>
      <c r="I11" s="126">
        <f t="shared" si="9"/>
        <v>1007.111364175916</v>
      </c>
      <c r="J11" s="126">
        <f t="shared" si="9"/>
        <v>1022.3034196877124</v>
      </c>
      <c r="K11" s="126">
        <f t="shared" si="9"/>
        <v>1069.0127762234295</v>
      </c>
      <c r="L11" s="126">
        <f t="shared" si="9"/>
        <v>1011.5132842584322</v>
      </c>
      <c r="M11" s="126">
        <f t="shared" si="9"/>
        <v>1006.2136360676894</v>
      </c>
      <c r="N11" s="126">
        <f t="shared" si="9"/>
        <v>925.43857437157942</v>
      </c>
      <c r="O11" s="126">
        <f t="shared" si="9"/>
        <v>1046.1191127765983</v>
      </c>
      <c r="P11" s="126">
        <f t="shared" si="9"/>
        <v>949.38721017172634</v>
      </c>
      <c r="Q11" s="127">
        <f t="shared" si="9"/>
        <v>977.67234349316061</v>
      </c>
      <c r="R11" s="126">
        <f t="shared" si="9"/>
        <v>993.57182893747449</v>
      </c>
      <c r="S11" s="128"/>
    </row>
    <row r="12" spans="2:20" ht="15.75" hidden="1" x14ac:dyDescent="0.25">
      <c r="C12" s="129" t="s">
        <v>63</v>
      </c>
      <c r="D12" s="30">
        <f>IFERROR(D9/D6,0)</f>
        <v>776.45756355288472</v>
      </c>
      <c r="E12" s="30">
        <f t="shared" si="9"/>
        <v>776.45756355288472</v>
      </c>
      <c r="F12" s="30">
        <f t="shared" si="9"/>
        <v>764.93812388452727</v>
      </c>
      <c r="G12" s="30">
        <f t="shared" si="9"/>
        <v>763.07158473601635</v>
      </c>
      <c r="H12" s="30">
        <f t="shared" si="9"/>
        <v>763.07158473601635</v>
      </c>
      <c r="I12" s="30">
        <f t="shared" si="9"/>
        <v>763.07158473601635</v>
      </c>
      <c r="J12" s="30">
        <f t="shared" si="9"/>
        <v>774.4364910286215</v>
      </c>
      <c r="K12" s="30">
        <f t="shared" si="9"/>
        <v>783.22512712548723</v>
      </c>
      <c r="L12" s="30">
        <f t="shared" si="9"/>
        <v>783.22512712548723</v>
      </c>
      <c r="M12" s="30">
        <f t="shared" si="9"/>
        <v>783.22512712548723</v>
      </c>
      <c r="N12" s="30">
        <f t="shared" si="9"/>
        <v>784.16097376464847</v>
      </c>
      <c r="O12" s="30">
        <f t="shared" si="9"/>
        <v>789.77324929201291</v>
      </c>
      <c r="P12" s="30">
        <f t="shared" si="9"/>
        <v>789.77324929201291</v>
      </c>
      <c r="Q12" s="130">
        <f t="shared" si="9"/>
        <v>786.73386330497499</v>
      </c>
      <c r="R12" s="30">
        <f t="shared" si="9"/>
        <v>776.40538811021815</v>
      </c>
      <c r="S12" s="131"/>
      <c r="T12" s="3"/>
    </row>
    <row r="13" spans="2:20" ht="15.75" hidden="1" x14ac:dyDescent="0.25">
      <c r="C13" s="132" t="s">
        <v>59</v>
      </c>
      <c r="D13" s="133">
        <f t="shared" ref="D13:P13" si="10">(D11/D12)-1</f>
        <v>0.31395167297959947</v>
      </c>
      <c r="E13" s="133">
        <f t="shared" si="10"/>
        <v>0.26241484444886654</v>
      </c>
      <c r="F13" s="133">
        <f t="shared" si="10"/>
        <v>0.24444847993880381</v>
      </c>
      <c r="G13" s="133">
        <f t="shared" si="10"/>
        <v>0.31674223245815969</v>
      </c>
      <c r="H13" s="133">
        <f t="shared" si="10"/>
        <v>0.26114129127025909</v>
      </c>
      <c r="I13" s="133">
        <f t="shared" si="10"/>
        <v>0.31981243217741473</v>
      </c>
      <c r="J13" s="133">
        <f t="shared" si="10"/>
        <v>0.3200610140798883</v>
      </c>
      <c r="K13" s="133">
        <f t="shared" si="10"/>
        <v>0.36488570042027479</v>
      </c>
      <c r="L13" s="133">
        <f t="shared" si="10"/>
        <v>0.29147195260548497</v>
      </c>
      <c r="M13" s="133">
        <f t="shared" si="10"/>
        <v>0.28470550959031637</v>
      </c>
      <c r="N13" s="133">
        <f t="shared" si="10"/>
        <v>0.18016402924093078</v>
      </c>
      <c r="O13" s="133">
        <f t="shared" si="10"/>
        <v>0.32458159821744403</v>
      </c>
      <c r="P13" s="133">
        <f t="shared" si="10"/>
        <v>0.20210099673899862</v>
      </c>
      <c r="Q13" s="184">
        <f>(Q11/Q12)-1</f>
        <v>0.24269767591555791</v>
      </c>
      <c r="R13" s="185">
        <f>(R11/R12)-1</f>
        <v>0.27970753958295247</v>
      </c>
      <c r="S13" s="186"/>
    </row>
    <row r="14" spans="2:20" ht="15.75" x14ac:dyDescent="0.25">
      <c r="C14" s="125" t="s">
        <v>64</v>
      </c>
      <c r="D14" s="126">
        <f t="shared" ref="D14:P14" si="11">D33+D53+D74</f>
        <v>1090956.8337471981</v>
      </c>
      <c r="E14" s="126">
        <f t="shared" si="11"/>
        <v>1121279.5197570052</v>
      </c>
      <c r="F14" s="126">
        <f t="shared" si="11"/>
        <v>1150627.6228406762</v>
      </c>
      <c r="G14" s="126">
        <f t="shared" si="11"/>
        <v>1064863.8785107951</v>
      </c>
      <c r="H14" s="126">
        <f t="shared" si="11"/>
        <v>932609.12864401273</v>
      </c>
      <c r="I14" s="126">
        <f t="shared" si="11"/>
        <v>1014707.6100093224</v>
      </c>
      <c r="J14" s="126">
        <f t="shared" si="11"/>
        <v>1197515.1253129835</v>
      </c>
      <c r="K14" s="126">
        <f t="shared" si="11"/>
        <v>1095415.4233949156</v>
      </c>
      <c r="L14" s="126">
        <f t="shared" si="11"/>
        <v>899479.71953537373</v>
      </c>
      <c r="M14" s="126">
        <f t="shared" si="11"/>
        <v>868837.2801604881</v>
      </c>
      <c r="N14" s="126">
        <f t="shared" si="11"/>
        <v>943680.10425314121</v>
      </c>
      <c r="O14" s="126">
        <f t="shared" si="11"/>
        <v>821772.53029029223</v>
      </c>
      <c r="P14" s="126">
        <f t="shared" si="11"/>
        <v>845508.49529741367</v>
      </c>
      <c r="Q14" s="127">
        <f t="shared" ref="Q14:Q15" si="12">AVERAGE(M14:P14)</f>
        <v>869949.6025003338</v>
      </c>
      <c r="R14" s="126">
        <f>AVERAGE(E14:P14)</f>
        <v>996358.03650053509</v>
      </c>
      <c r="S14" s="128"/>
    </row>
    <row r="15" spans="2:20" ht="15.75" x14ac:dyDescent="0.25">
      <c r="B15" t="str">
        <f>$C$2&amp;"_GWP"</f>
        <v>MICL Total_GWP</v>
      </c>
      <c r="C15" s="129" t="s">
        <v>65</v>
      </c>
      <c r="D15" s="30">
        <f t="shared" ref="D15:P15" si="13">D34+D54+D75</f>
        <v>257809.93895937072</v>
      </c>
      <c r="E15" s="30">
        <f t="shared" si="13"/>
        <v>257809.93895937072</v>
      </c>
      <c r="F15" s="30">
        <f t="shared" si="13"/>
        <v>253796.30787404365</v>
      </c>
      <c r="G15" s="30">
        <f t="shared" si="13"/>
        <v>253127.36935982245</v>
      </c>
      <c r="H15" s="30">
        <f t="shared" si="13"/>
        <v>253127.36935982245</v>
      </c>
      <c r="I15" s="30">
        <f t="shared" si="13"/>
        <v>253127.36935982245</v>
      </c>
      <c r="J15" s="30">
        <f t="shared" si="13"/>
        <v>237691.59981274692</v>
      </c>
      <c r="K15" s="30">
        <f t="shared" si="13"/>
        <v>226114.7726524403</v>
      </c>
      <c r="L15" s="30">
        <f t="shared" si="13"/>
        <v>226114.7726524403</v>
      </c>
      <c r="M15" s="30">
        <f t="shared" si="13"/>
        <v>226114.7726524403</v>
      </c>
      <c r="N15" s="30">
        <f t="shared" si="13"/>
        <v>223639.48067813687</v>
      </c>
      <c r="O15" s="30">
        <f t="shared" si="13"/>
        <v>208787.72883231641</v>
      </c>
      <c r="P15" s="30">
        <f t="shared" si="13"/>
        <v>208787.72883231641</v>
      </c>
      <c r="Q15" s="130">
        <f t="shared" si="12"/>
        <v>216832.42774880247</v>
      </c>
      <c r="R15" s="30">
        <f t="shared" ref="R15" si="14">AVERAGE(E15:P15)</f>
        <v>235686.60091880997</v>
      </c>
      <c r="S15" s="131"/>
      <c r="T15" s="3"/>
    </row>
    <row r="16" spans="2:20" ht="16.5" thickBot="1" x14ac:dyDescent="0.3">
      <c r="C16" s="147" t="s">
        <v>59</v>
      </c>
      <c r="D16" s="148">
        <f t="shared" ref="D16:P16" si="15">(D14/D15)-1</f>
        <v>3.2316321789251354</v>
      </c>
      <c r="E16" s="148">
        <f t="shared" si="15"/>
        <v>3.3492486142425717</v>
      </c>
      <c r="F16" s="148">
        <f t="shared" si="15"/>
        <v>3.5336657277603907</v>
      </c>
      <c r="G16" s="148">
        <f t="shared" si="15"/>
        <v>3.2068302657429477</v>
      </c>
      <c r="H16" s="148">
        <f t="shared" si="15"/>
        <v>2.6843472557023333</v>
      </c>
      <c r="I16" s="148">
        <f t="shared" si="15"/>
        <v>3.0086838992385214</v>
      </c>
      <c r="J16" s="148">
        <f t="shared" si="15"/>
        <v>4.0381045281212469</v>
      </c>
      <c r="K16" s="148">
        <f t="shared" si="15"/>
        <v>3.844510646275519</v>
      </c>
      <c r="L16" s="148">
        <f t="shared" si="15"/>
        <v>2.9779785680697599</v>
      </c>
      <c r="M16" s="148">
        <f t="shared" si="15"/>
        <v>2.8424613746752976</v>
      </c>
      <c r="N16" s="148">
        <f t="shared" si="15"/>
        <v>3.2196489698135666</v>
      </c>
      <c r="O16" s="148">
        <f t="shared" si="15"/>
        <v>2.9359235089447333</v>
      </c>
      <c r="P16" s="149">
        <f t="shared" si="15"/>
        <v>3.0496081835176554</v>
      </c>
      <c r="Q16" s="182">
        <f>(Q14/Q15)-1</f>
        <v>3.0120825631678994</v>
      </c>
      <c r="R16" s="182">
        <f>(R14/R15)-1</f>
        <v>3.2274700072736149</v>
      </c>
      <c r="S16" s="183"/>
    </row>
    <row r="17" spans="2:21" x14ac:dyDescent="0.25">
      <c r="C17" s="218" t="s">
        <v>66</v>
      </c>
      <c r="D17" s="219"/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20"/>
      <c r="R17" s="221"/>
      <c r="S17" s="222"/>
    </row>
    <row r="18" spans="2:21" ht="16.5" thickBot="1" x14ac:dyDescent="0.3">
      <c r="C18" s="147" t="s">
        <v>67</v>
      </c>
      <c r="D18" s="255">
        <f>IFERROR((D14-D8)/D14,"-")</f>
        <v>3.1844097050210275E-2</v>
      </c>
      <c r="E18" s="255">
        <f t="shared" ref="E18:R18" si="16">IFERROR((E14-E8)/E14,"-")</f>
        <v>2.9858570135200286E-2</v>
      </c>
      <c r="F18" s="255">
        <f t="shared" si="16"/>
        <v>3.0878640885551454E-2</v>
      </c>
      <c r="G18" s="255">
        <f t="shared" si="16"/>
        <v>3.0108078951826697E-2</v>
      </c>
      <c r="H18" s="255">
        <f t="shared" si="16"/>
        <v>3.2376123233122875E-2</v>
      </c>
      <c r="I18" s="255">
        <f t="shared" si="16"/>
        <v>2.6256737191559774E-2</v>
      </c>
      <c r="J18" s="255">
        <f t="shared" si="16"/>
        <v>3.3679012854082119E-2</v>
      </c>
      <c r="K18" s="255">
        <f t="shared" si="16"/>
        <v>3.2816698280982111E-2</v>
      </c>
      <c r="L18" s="255">
        <f t="shared" si="16"/>
        <v>3.5473384475894702E-2</v>
      </c>
      <c r="M18" s="255">
        <f t="shared" si="16"/>
        <v>3.6478754474875703E-2</v>
      </c>
      <c r="N18" s="255">
        <f t="shared" si="16"/>
        <v>3.4516769557403529E-2</v>
      </c>
      <c r="O18" s="255">
        <f t="shared" si="16"/>
        <v>3.4230550430201873E-2</v>
      </c>
      <c r="P18" s="256">
        <f t="shared" si="16"/>
        <v>3.7399823055845924E-2</v>
      </c>
      <c r="Q18" s="257">
        <f t="shared" si="16"/>
        <v>3.5639560129735182E-2</v>
      </c>
      <c r="R18" s="257">
        <f t="shared" si="16"/>
        <v>3.2628241240272547E-2</v>
      </c>
      <c r="S18" s="258"/>
    </row>
    <row r="20" spans="2:21" ht="15.75" thickBot="1" x14ac:dyDescent="0.3"/>
    <row r="21" spans="2:21" ht="26.25" x14ac:dyDescent="0.4">
      <c r="C21" s="211" t="s">
        <v>8</v>
      </c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2"/>
      <c r="R21" s="121"/>
      <c r="S21" s="123"/>
    </row>
    <row r="22" spans="2:21" ht="15.75" thickBot="1" x14ac:dyDescent="0.3">
      <c r="C22" s="124"/>
      <c r="D22" s="187" t="s">
        <v>277</v>
      </c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7"/>
      <c r="P22" s="187"/>
      <c r="Q22" s="284" t="s">
        <v>54</v>
      </c>
      <c r="R22" s="285"/>
      <c r="S22" s="286"/>
    </row>
    <row r="23" spans="2:21" x14ac:dyDescent="0.25">
      <c r="C23" s="213" t="s">
        <v>55</v>
      </c>
      <c r="D23" s="214">
        <f>D$4</f>
        <v>45800</v>
      </c>
      <c r="E23" s="214">
        <f t="shared" ref="E23:P23" si="17">E$4</f>
        <v>45807</v>
      </c>
      <c r="F23" s="214">
        <f t="shared" si="17"/>
        <v>45814</v>
      </c>
      <c r="G23" s="214">
        <f t="shared" si="17"/>
        <v>45821</v>
      </c>
      <c r="H23" s="214">
        <f t="shared" si="17"/>
        <v>45828</v>
      </c>
      <c r="I23" s="214">
        <f t="shared" si="17"/>
        <v>45835</v>
      </c>
      <c r="J23" s="214">
        <f t="shared" si="17"/>
        <v>45842</v>
      </c>
      <c r="K23" s="214">
        <f t="shared" si="17"/>
        <v>45849</v>
      </c>
      <c r="L23" s="214">
        <f t="shared" si="17"/>
        <v>45856</v>
      </c>
      <c r="M23" s="214">
        <f t="shared" si="17"/>
        <v>45863</v>
      </c>
      <c r="N23" s="214">
        <f t="shared" si="17"/>
        <v>45870</v>
      </c>
      <c r="O23" s="214">
        <f t="shared" si="17"/>
        <v>45877</v>
      </c>
      <c r="P23" s="214">
        <f t="shared" si="17"/>
        <v>45884</v>
      </c>
      <c r="Q23" s="215" t="s">
        <v>56</v>
      </c>
      <c r="R23" s="216" t="s">
        <v>57</v>
      </c>
      <c r="S23" s="217" t="s">
        <v>58</v>
      </c>
    </row>
    <row r="24" spans="2:21" ht="15.75" hidden="1" x14ac:dyDescent="0.25">
      <c r="B24" t="str">
        <f t="shared" ref="B24:B36" si="18">$C$21</f>
        <v>PC Annual Direct</v>
      </c>
      <c r="C24" s="125" t="s">
        <v>250</v>
      </c>
      <c r="D24" s="126">
        <v>740.88583874344715</v>
      </c>
      <c r="E24" s="126">
        <v>809.169292099936</v>
      </c>
      <c r="F24" s="126">
        <v>831.22902430579552</v>
      </c>
      <c r="G24" s="126">
        <v>729.71801394605927</v>
      </c>
      <c r="H24" s="126">
        <v>692.39766696304355</v>
      </c>
      <c r="I24" s="126">
        <v>738.41485848663149</v>
      </c>
      <c r="J24" s="126">
        <v>855.74546800602127</v>
      </c>
      <c r="K24" s="126">
        <v>743.04060139557919</v>
      </c>
      <c r="L24" s="126">
        <v>633.98705258542225</v>
      </c>
      <c r="M24" s="126">
        <v>633.2799311805926</v>
      </c>
      <c r="N24" s="126">
        <v>749.37126647828154</v>
      </c>
      <c r="O24" s="126">
        <v>556.19341259007899</v>
      </c>
      <c r="P24" s="126">
        <v>673.05101036438305</v>
      </c>
      <c r="Q24" s="127">
        <f t="shared" ref="Q24:Q28" si="19">AVERAGE(M24:P24)</f>
        <v>652.97390515333404</v>
      </c>
      <c r="R24" s="126">
        <f>AVERAGE(E24:P24)</f>
        <v>720.46646653348535</v>
      </c>
      <c r="S24" s="128">
        <v>720.46646653348535</v>
      </c>
      <c r="T24" t="s">
        <v>278</v>
      </c>
      <c r="U24" s="3"/>
    </row>
    <row r="25" spans="2:21" ht="15.75" hidden="1" x14ac:dyDescent="0.25">
      <c r="B25" t="str">
        <f>$C$21&amp;"_W VYRs"</f>
        <v>PC Annual Direct_W VYRs</v>
      </c>
      <c r="C25" s="129" t="s">
        <v>272</v>
      </c>
      <c r="D25" s="30">
        <v>1341.0726954268441</v>
      </c>
      <c r="E25" s="30">
        <v>1341.0726954268441</v>
      </c>
      <c r="F25" s="30">
        <v>1373.9368018261741</v>
      </c>
      <c r="G25" s="30">
        <v>1379.4141528927291</v>
      </c>
      <c r="H25" s="30">
        <v>1379.4141528927291</v>
      </c>
      <c r="I25" s="30">
        <v>1379.4141528927291</v>
      </c>
      <c r="J25" s="30">
        <v>1355.6507971988526</v>
      </c>
      <c r="K25" s="30">
        <v>1337.8282804284454</v>
      </c>
      <c r="L25" s="30">
        <v>1337.8282804284454</v>
      </c>
      <c r="M25" s="30">
        <v>1337.8282804284454</v>
      </c>
      <c r="N25" s="30">
        <v>1337.9237249233713</v>
      </c>
      <c r="O25" s="30">
        <v>1338.4963918929263</v>
      </c>
      <c r="P25" s="30">
        <v>1338.4963918929263</v>
      </c>
      <c r="Q25" s="130">
        <f t="shared" si="19"/>
        <v>1338.1861972844172</v>
      </c>
      <c r="R25" s="30">
        <f t="shared" ref="R25:R28" si="20">AVERAGE(E25:P25)</f>
        <v>1353.1086752603849</v>
      </c>
      <c r="S25" s="131"/>
    </row>
    <row r="26" spans="2:21" ht="15.75" hidden="1" x14ac:dyDescent="0.25">
      <c r="B26" t="str">
        <f t="shared" si="18"/>
        <v>PC Annual Direct</v>
      </c>
      <c r="C26" s="132" t="s">
        <v>59</v>
      </c>
      <c r="D26" s="133">
        <f t="shared" ref="D26" si="21">(D24/D25)-1</f>
        <v>-0.44754237315402667</v>
      </c>
      <c r="E26" s="133">
        <f t="shared" ref="E26:P26" si="22">(E24/E25)-1</f>
        <v>-0.39662533219916984</v>
      </c>
      <c r="F26" s="133">
        <f t="shared" si="22"/>
        <v>-0.39500199485088117</v>
      </c>
      <c r="G26" s="133">
        <f t="shared" si="22"/>
        <v>-0.47099425330979172</v>
      </c>
      <c r="H26" s="133">
        <f t="shared" si="22"/>
        <v>-0.49804946867404787</v>
      </c>
      <c r="I26" s="133">
        <f t="shared" si="22"/>
        <v>-0.4646895155177847</v>
      </c>
      <c r="J26" s="133">
        <f t="shared" si="22"/>
        <v>-0.36875671096551799</v>
      </c>
      <c r="K26" s="133">
        <f t="shared" si="22"/>
        <v>-0.44459194631644561</v>
      </c>
      <c r="L26" s="133">
        <f t="shared" si="22"/>
        <v>-0.52610730251390325</v>
      </c>
      <c r="M26" s="133">
        <f t="shared" si="22"/>
        <v>-0.52663586168339793</v>
      </c>
      <c r="N26" s="133">
        <f t="shared" si="22"/>
        <v>-0.4398998593726251</v>
      </c>
      <c r="O26" s="133">
        <f t="shared" si="22"/>
        <v>-0.58446401801389991</v>
      </c>
      <c r="P26" s="133">
        <f t="shared" si="22"/>
        <v>-0.49715889079645414</v>
      </c>
      <c r="Q26" s="184">
        <f>(Q24/Q25)-1</f>
        <v>-0.51204555354223891</v>
      </c>
      <c r="R26" s="185">
        <f>(R24/R25)-1</f>
        <v>-0.46754722683686678</v>
      </c>
      <c r="S26" s="186"/>
    </row>
    <row r="27" spans="2:21" ht="15.75" x14ac:dyDescent="0.25">
      <c r="B27" t="str">
        <f t="shared" si="18"/>
        <v>PC Annual Direct</v>
      </c>
      <c r="C27" s="125" t="s">
        <v>60</v>
      </c>
      <c r="D27" s="126">
        <v>694930.41309523978</v>
      </c>
      <c r="E27" s="126">
        <v>728284.33071326185</v>
      </c>
      <c r="F27" s="126">
        <v>731781.41445762629</v>
      </c>
      <c r="G27" s="126">
        <v>675870.25409036281</v>
      </c>
      <c r="H27" s="126">
        <v>610410.49629259505</v>
      </c>
      <c r="I27" s="126">
        <v>690453.67950441386</v>
      </c>
      <c r="J27" s="126">
        <v>788879.26746393356</v>
      </c>
      <c r="K27" s="126">
        <v>711854.8590301295</v>
      </c>
      <c r="L27" s="126">
        <v>587505.53334809607</v>
      </c>
      <c r="M27" s="126">
        <v>594140.52082270698</v>
      </c>
      <c r="N27" s="126">
        <v>658661.99943935405</v>
      </c>
      <c r="O27" s="126">
        <v>549775.43340750609</v>
      </c>
      <c r="P27" s="126">
        <v>618596.7538808363</v>
      </c>
      <c r="Q27" s="127">
        <f t="shared" si="19"/>
        <v>605293.67688760092</v>
      </c>
      <c r="R27" s="126">
        <f t="shared" si="20"/>
        <v>662184.54520423512</v>
      </c>
      <c r="S27" s="128">
        <v>1121158.4912595658</v>
      </c>
    </row>
    <row r="28" spans="2:21" ht="15.75" x14ac:dyDescent="0.25">
      <c r="B28" t="str">
        <f>$C$21&amp;"_NWP"</f>
        <v>PC Annual Direct_NWP</v>
      </c>
      <c r="C28" s="129" t="s">
        <v>61</v>
      </c>
      <c r="D28" s="30">
        <v>783722.26861835283</v>
      </c>
      <c r="E28" s="30">
        <v>783722.26861835283</v>
      </c>
      <c r="F28" s="30">
        <v>797430.13328149798</v>
      </c>
      <c r="G28" s="30">
        <v>799714.77739202208</v>
      </c>
      <c r="H28" s="30">
        <v>799714.77739202208</v>
      </c>
      <c r="I28" s="30">
        <v>799714.77739202208</v>
      </c>
      <c r="J28" s="30">
        <v>812423.52677131491</v>
      </c>
      <c r="K28" s="30">
        <v>821955.0888057847</v>
      </c>
      <c r="L28" s="30">
        <v>821955.0888057847</v>
      </c>
      <c r="M28" s="30">
        <v>821955.0888057847</v>
      </c>
      <c r="N28" s="30">
        <v>825757.58326361491</v>
      </c>
      <c r="O28" s="30">
        <v>848572.55001059617</v>
      </c>
      <c r="P28" s="30">
        <v>848572.55001059617</v>
      </c>
      <c r="Q28" s="130">
        <f t="shared" si="19"/>
        <v>836214.44302264811</v>
      </c>
      <c r="R28" s="30">
        <f t="shared" si="20"/>
        <v>815124.01754578284</v>
      </c>
      <c r="S28" s="131"/>
    </row>
    <row r="29" spans="2:21" ht="15.75" x14ac:dyDescent="0.25">
      <c r="B29" t="str">
        <f t="shared" si="18"/>
        <v>PC Annual Direct</v>
      </c>
      <c r="C29" s="132" t="s">
        <v>59</v>
      </c>
      <c r="D29" s="133">
        <f t="shared" ref="D29" si="23">(D27/D28)-1</f>
        <v>-0.11329505244204285</v>
      </c>
      <c r="E29" s="133">
        <f t="shared" ref="E29:P29" si="24">(E27/E28)-1</f>
        <v>-7.0736713916301208E-2</v>
      </c>
      <c r="F29" s="133">
        <f t="shared" si="24"/>
        <v>-8.2325355017274338E-2</v>
      </c>
      <c r="G29" s="133">
        <f t="shared" si="24"/>
        <v>-0.15486086640231034</v>
      </c>
      <c r="H29" s="133">
        <f t="shared" si="24"/>
        <v>-0.2367147468710955</v>
      </c>
      <c r="I29" s="133">
        <f t="shared" si="24"/>
        <v>-0.1366250830626432</v>
      </c>
      <c r="J29" s="133">
        <f t="shared" si="24"/>
        <v>-2.8980277566492352E-2</v>
      </c>
      <c r="K29" s="133">
        <f t="shared" si="24"/>
        <v>-0.13394920388608988</v>
      </c>
      <c r="L29" s="133">
        <f t="shared" si="24"/>
        <v>-0.28523402148202459</v>
      </c>
      <c r="M29" s="133">
        <f t="shared" si="24"/>
        <v>-0.27716181952723062</v>
      </c>
      <c r="N29" s="133">
        <f t="shared" si="24"/>
        <v>-0.20235428315881088</v>
      </c>
      <c r="O29" s="133">
        <f t="shared" si="24"/>
        <v>-0.35211734883406132</v>
      </c>
      <c r="P29" s="133">
        <f t="shared" si="24"/>
        <v>-0.27101488980157107</v>
      </c>
      <c r="Q29" s="184">
        <f>(Q27/Q28)-1</f>
        <v>-0.27615017662256869</v>
      </c>
      <c r="R29" s="185">
        <f>(R27/R28)-1</f>
        <v>-0.18762724327768643</v>
      </c>
      <c r="S29" s="186"/>
    </row>
    <row r="30" spans="2:21" ht="15.75" hidden="1" x14ac:dyDescent="0.25">
      <c r="B30" t="str">
        <f t="shared" si="18"/>
        <v>PC Annual Direct</v>
      </c>
      <c r="C30" s="125" t="s">
        <v>62</v>
      </c>
      <c r="D30" s="126">
        <f>IFERROR(D27/D24,0)</f>
        <v>937.9723254986917</v>
      </c>
      <c r="E30" s="126">
        <f t="shared" ref="E30:P30" si="25">IFERROR(E27/E24,0)</f>
        <v>900.03950696551578</v>
      </c>
      <c r="F30" s="126">
        <f t="shared" si="25"/>
        <v>880.36075865947612</v>
      </c>
      <c r="G30" s="126">
        <f t="shared" si="25"/>
        <v>926.20744064613859</v>
      </c>
      <c r="H30" s="126">
        <f t="shared" si="25"/>
        <v>881.5894758426092</v>
      </c>
      <c r="I30" s="126">
        <f t="shared" si="25"/>
        <v>935.04846438150878</v>
      </c>
      <c r="J30" s="126">
        <f t="shared" si="25"/>
        <v>921.8620453837832</v>
      </c>
      <c r="K30" s="126">
        <f t="shared" si="25"/>
        <v>958.02955813332869</v>
      </c>
      <c r="L30" s="126">
        <f t="shared" si="25"/>
        <v>926.6838036395651</v>
      </c>
      <c r="M30" s="126">
        <f t="shared" si="25"/>
        <v>938.19571972710401</v>
      </c>
      <c r="N30" s="126">
        <f t="shared" si="25"/>
        <v>878.95283540130708</v>
      </c>
      <c r="O30" s="126">
        <f t="shared" si="25"/>
        <v>988.46088602041209</v>
      </c>
      <c r="P30" s="126">
        <f t="shared" si="25"/>
        <v>919.0934184110863</v>
      </c>
      <c r="Q30" s="127">
        <f t="shared" ref="Q30:R31" si="26">IFERROR(Q27/Q24,0)</f>
        <v>926.97988711426888</v>
      </c>
      <c r="R30" s="126">
        <f t="shared" si="26"/>
        <v>919.10529630938561</v>
      </c>
      <c r="S30" s="128"/>
    </row>
    <row r="31" spans="2:21" ht="15.75" hidden="1" x14ac:dyDescent="0.25">
      <c r="B31" t="str">
        <f t="shared" si="18"/>
        <v>PC Annual Direct</v>
      </c>
      <c r="C31" s="129" t="s">
        <v>63</v>
      </c>
      <c r="D31" s="30">
        <f>IFERROR(D28/D25,0)</f>
        <v>584.39954171828492</v>
      </c>
      <c r="E31" s="30">
        <f t="shared" ref="E31:P31" si="27">IFERROR(E28/E25,0)</f>
        <v>584.39954171828492</v>
      </c>
      <c r="F31" s="30">
        <f t="shared" si="27"/>
        <v>580.39797188749162</v>
      </c>
      <c r="G31" s="30">
        <f t="shared" si="27"/>
        <v>579.74958116455707</v>
      </c>
      <c r="H31" s="30">
        <f t="shared" si="27"/>
        <v>579.74958116455707</v>
      </c>
      <c r="I31" s="30">
        <f t="shared" si="27"/>
        <v>579.74958116455707</v>
      </c>
      <c r="J31" s="30">
        <f t="shared" si="27"/>
        <v>599.28672520239388</v>
      </c>
      <c r="K31" s="30">
        <f t="shared" si="27"/>
        <v>614.39506163119074</v>
      </c>
      <c r="L31" s="30">
        <f t="shared" si="27"/>
        <v>614.39506163119074</v>
      </c>
      <c r="M31" s="30">
        <f t="shared" si="27"/>
        <v>614.39506163119074</v>
      </c>
      <c r="N31" s="30">
        <f t="shared" si="27"/>
        <v>617.19331818479384</v>
      </c>
      <c r="O31" s="30">
        <f t="shared" si="27"/>
        <v>633.97447699543602</v>
      </c>
      <c r="P31" s="30">
        <f t="shared" si="27"/>
        <v>633.97447699543602</v>
      </c>
      <c r="Q31" s="130">
        <f t="shared" si="26"/>
        <v>624.88646551547095</v>
      </c>
      <c r="R31" s="30">
        <f t="shared" si="26"/>
        <v>602.40838925145817</v>
      </c>
      <c r="S31" s="131"/>
      <c r="T31" s="3"/>
    </row>
    <row r="32" spans="2:21" ht="15.75" hidden="1" x14ac:dyDescent="0.25">
      <c r="B32" t="str">
        <f t="shared" si="18"/>
        <v>PC Annual Direct</v>
      </c>
      <c r="C32" s="132" t="s">
        <v>59</v>
      </c>
      <c r="D32" s="133">
        <f t="shared" ref="D32" si="28">(D30/D31)-1</f>
        <v>0.6050189271894566</v>
      </c>
      <c r="E32" s="133">
        <f t="shared" ref="E32:P32" si="29">(E30/E31)-1</f>
        <v>0.54010987811381272</v>
      </c>
      <c r="F32" s="133">
        <f t="shared" si="29"/>
        <v>0.51682259639275818</v>
      </c>
      <c r="G32" s="133">
        <f t="shared" si="29"/>
        <v>0.59759915442395517</v>
      </c>
      <c r="H32" s="133">
        <f t="shared" si="29"/>
        <v>0.52063840058623079</v>
      </c>
      <c r="I32" s="133">
        <f t="shared" si="29"/>
        <v>0.61284888296642537</v>
      </c>
      <c r="J32" s="133">
        <f t="shared" si="29"/>
        <v>0.53826541889852098</v>
      </c>
      <c r="K32" s="133">
        <f t="shared" si="29"/>
        <v>0.55930543385196496</v>
      </c>
      <c r="L32" s="133">
        <f t="shared" si="29"/>
        <v>0.50828654315557498</v>
      </c>
      <c r="M32" s="133">
        <f t="shared" si="29"/>
        <v>0.5270235363484812</v>
      </c>
      <c r="N32" s="133">
        <f t="shared" si="29"/>
        <v>0.42411268804135016</v>
      </c>
      <c r="O32" s="133">
        <f t="shared" si="29"/>
        <v>0.55914933784870335</v>
      </c>
      <c r="P32" s="133">
        <f t="shared" si="29"/>
        <v>0.44973252356609117</v>
      </c>
      <c r="Q32" s="184">
        <f>(Q30/Q31)-1</f>
        <v>0.48343729344433806</v>
      </c>
      <c r="R32" s="185">
        <f>(R30/R31)-1</f>
        <v>0.52571795597244142</v>
      </c>
      <c r="S32" s="186"/>
    </row>
    <row r="33" spans="2:19" ht="15.75" x14ac:dyDescent="0.25">
      <c r="B33" t="str">
        <f t="shared" si="18"/>
        <v>PC Annual Direct</v>
      </c>
      <c r="C33" s="125" t="s">
        <v>64</v>
      </c>
      <c r="D33" s="126">
        <v>729670.94838667556</v>
      </c>
      <c r="E33" s="126">
        <v>761764.13389508997</v>
      </c>
      <c r="F33" s="126">
        <v>767311.23161631927</v>
      </c>
      <c r="G33" s="126">
        <v>707931.2598175141</v>
      </c>
      <c r="H33" s="126">
        <v>640604.76436990895</v>
      </c>
      <c r="I33" s="126">
        <v>717096.59054670436</v>
      </c>
      <c r="J33" s="126">
        <v>829210.39476230717</v>
      </c>
      <c r="K33" s="126">
        <v>747802.77647201472</v>
      </c>
      <c r="L33" s="126">
        <v>619413.12326744432</v>
      </c>
      <c r="M33" s="126">
        <v>625834.62264430034</v>
      </c>
      <c r="N33" s="126">
        <v>691234.78813376627</v>
      </c>
      <c r="O33" s="126">
        <v>577905.15944776253</v>
      </c>
      <c r="P33" s="126">
        <v>650218.62199717411</v>
      </c>
      <c r="Q33" s="127">
        <f t="shared" ref="Q33:Q34" si="30">AVERAGE(M33:P33)</f>
        <v>636298.29805575078</v>
      </c>
      <c r="R33" s="126">
        <f>AVERAGE(E33:P33)</f>
        <v>694693.95558085886</v>
      </c>
      <c r="S33" s="128">
        <v>1249775.0464501239</v>
      </c>
    </row>
    <row r="34" spans="2:19" ht="15.75" hidden="1" x14ac:dyDescent="0.25">
      <c r="B34" t="str">
        <f>$C$21&amp;"_GWP"</f>
        <v>PC Annual Direct_GWP</v>
      </c>
      <c r="C34" s="129" t="s">
        <v>65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130">
        <f t="shared" si="30"/>
        <v>0</v>
      </c>
      <c r="R34" s="30">
        <f t="shared" ref="R34" si="31">AVERAGE(E34:P34)</f>
        <v>0</v>
      </c>
      <c r="S34" s="131"/>
    </row>
    <row r="35" spans="2:19" ht="15.75" hidden="1" x14ac:dyDescent="0.25">
      <c r="B35" t="str">
        <f t="shared" si="18"/>
        <v>PC Annual Direct</v>
      </c>
      <c r="C35" s="132" t="s">
        <v>59</v>
      </c>
      <c r="D35" s="133" t="e">
        <f t="shared" ref="D35" si="32">(D33/D34)-1</f>
        <v>#DIV/0!</v>
      </c>
      <c r="E35" s="133" t="e">
        <f t="shared" ref="E35:P35" si="33">(E33/E34)-1</f>
        <v>#DIV/0!</v>
      </c>
      <c r="F35" s="133" t="e">
        <f t="shared" si="33"/>
        <v>#DIV/0!</v>
      </c>
      <c r="G35" s="133" t="e">
        <f t="shared" si="33"/>
        <v>#DIV/0!</v>
      </c>
      <c r="H35" s="133" t="e">
        <f t="shared" si="33"/>
        <v>#DIV/0!</v>
      </c>
      <c r="I35" s="133" t="e">
        <f t="shared" si="33"/>
        <v>#DIV/0!</v>
      </c>
      <c r="J35" s="133" t="e">
        <f t="shared" si="33"/>
        <v>#DIV/0!</v>
      </c>
      <c r="K35" s="133" t="e">
        <f t="shared" si="33"/>
        <v>#DIV/0!</v>
      </c>
      <c r="L35" s="133" t="e">
        <f t="shared" si="33"/>
        <v>#DIV/0!</v>
      </c>
      <c r="M35" s="133" t="e">
        <f t="shared" si="33"/>
        <v>#DIV/0!</v>
      </c>
      <c r="N35" s="133" t="e">
        <f t="shared" si="33"/>
        <v>#DIV/0!</v>
      </c>
      <c r="O35" s="133" t="e">
        <f t="shared" si="33"/>
        <v>#DIV/0!</v>
      </c>
      <c r="P35" s="133" t="e">
        <f t="shared" si="33"/>
        <v>#DIV/0!</v>
      </c>
      <c r="Q35" s="184" t="e">
        <f>(Q33/Q34)-1</f>
        <v>#DIV/0!</v>
      </c>
      <c r="R35" s="185" t="e">
        <f>(R33/R34)-1</f>
        <v>#DIV/0!</v>
      </c>
      <c r="S35" s="186"/>
    </row>
    <row r="36" spans="2:19" x14ac:dyDescent="0.25">
      <c r="B36" t="str">
        <f t="shared" si="18"/>
        <v>PC Annual Direct</v>
      </c>
      <c r="C36" s="218" t="s">
        <v>66</v>
      </c>
      <c r="D36" s="219"/>
      <c r="E36" s="219"/>
      <c r="F36" s="219"/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20"/>
      <c r="R36" s="221"/>
      <c r="S36" s="222"/>
    </row>
    <row r="37" spans="2:19" ht="15.75" x14ac:dyDescent="0.25">
      <c r="C37" s="253" t="s">
        <v>67</v>
      </c>
      <c r="D37" s="254">
        <f>IFERROR((D33-D27)/D33,"-")</f>
        <v>4.7611235404463E-2</v>
      </c>
      <c r="E37" s="254">
        <f t="shared" ref="E37:R37" si="34">IFERROR((E33-E27)/E33,"-")</f>
        <v>4.3950353780293556E-2</v>
      </c>
      <c r="F37" s="254">
        <f t="shared" si="34"/>
        <v>4.6304310030560132E-2</v>
      </c>
      <c r="G37" s="254">
        <f t="shared" si="34"/>
        <v>4.5288303465248543E-2</v>
      </c>
      <c r="H37" s="254">
        <f t="shared" si="34"/>
        <v>4.7134004860255159E-2</v>
      </c>
      <c r="I37" s="254">
        <f t="shared" si="34"/>
        <v>3.7153866569046616E-2</v>
      </c>
      <c r="J37" s="254">
        <f t="shared" si="34"/>
        <v>4.8637990494480615E-2</v>
      </c>
      <c r="K37" s="254">
        <f t="shared" si="34"/>
        <v>4.8071388035599932E-2</v>
      </c>
      <c r="L37" s="254">
        <f t="shared" si="34"/>
        <v>5.1512615281758392E-2</v>
      </c>
      <c r="M37" s="254">
        <f t="shared" si="34"/>
        <v>5.0642934530656401E-2</v>
      </c>
      <c r="N37" s="254">
        <f t="shared" si="34"/>
        <v>4.7122611959901528E-2</v>
      </c>
      <c r="O37" s="254">
        <f t="shared" si="34"/>
        <v>4.867533293375817E-2</v>
      </c>
      <c r="P37" s="254">
        <f t="shared" si="34"/>
        <v>4.8632670684222938E-2</v>
      </c>
      <c r="Q37" s="259">
        <f t="shared" si="34"/>
        <v>4.8726550523373116E-2</v>
      </c>
      <c r="R37" s="254">
        <f t="shared" si="34"/>
        <v>4.6796737060194285E-2</v>
      </c>
      <c r="S37" s="252"/>
    </row>
    <row r="38" spans="2:19" ht="16.5" thickBot="1" x14ac:dyDescent="0.3">
      <c r="C38" s="147" t="s">
        <v>249</v>
      </c>
      <c r="D38" s="148">
        <v>4.7611235404463E-2</v>
      </c>
      <c r="E38" s="148">
        <v>4.3950353780293556E-2</v>
      </c>
      <c r="F38" s="148">
        <v>4.6304310030560132E-2</v>
      </c>
      <c r="G38" s="148">
        <v>4.5288303465248543E-2</v>
      </c>
      <c r="H38" s="148">
        <v>4.7134004860255159E-2</v>
      </c>
      <c r="I38" s="148">
        <v>3.7153866569046616E-2</v>
      </c>
      <c r="J38" s="148">
        <v>4.8637990494480615E-2</v>
      </c>
      <c r="K38" s="148">
        <v>4.8071388035599932E-2</v>
      </c>
      <c r="L38" s="148">
        <v>5.1512615281758392E-2</v>
      </c>
      <c r="M38" s="148">
        <v>5.0642934530656401E-2</v>
      </c>
      <c r="N38" s="148">
        <v>4.7122611959901528E-2</v>
      </c>
      <c r="O38" s="148">
        <v>4.867533293375817E-2</v>
      </c>
      <c r="P38" s="149">
        <v>4.8632670684222938E-2</v>
      </c>
      <c r="Q38" s="182">
        <v>4.8632670684222938E-2</v>
      </c>
      <c r="R38" s="182">
        <v>4.8726550523373116E-2</v>
      </c>
      <c r="S38" s="183"/>
    </row>
    <row r="40" spans="2:19" ht="15.75" thickBot="1" x14ac:dyDescent="0.3"/>
    <row r="41" spans="2:19" ht="26.25" x14ac:dyDescent="0.4">
      <c r="C41" s="211" t="s">
        <v>10</v>
      </c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2"/>
      <c r="R41" s="121"/>
      <c r="S41" s="123"/>
    </row>
    <row r="42" spans="2:19" ht="15.75" thickBot="1" x14ac:dyDescent="0.3">
      <c r="C42" s="124"/>
      <c r="D42" s="187" t="s">
        <v>277</v>
      </c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284" t="s">
        <v>54</v>
      </c>
      <c r="R42" s="285"/>
      <c r="S42" s="286"/>
    </row>
    <row r="43" spans="2:19" x14ac:dyDescent="0.25">
      <c r="C43" s="213" t="s">
        <v>55</v>
      </c>
      <c r="D43" s="214">
        <f t="shared" ref="D43:P43" si="35">D$4</f>
        <v>45800</v>
      </c>
      <c r="E43" s="214">
        <f t="shared" si="35"/>
        <v>45807</v>
      </c>
      <c r="F43" s="214">
        <f t="shared" si="35"/>
        <v>45814</v>
      </c>
      <c r="G43" s="214">
        <f t="shared" si="35"/>
        <v>45821</v>
      </c>
      <c r="H43" s="214">
        <f t="shared" si="35"/>
        <v>45828</v>
      </c>
      <c r="I43" s="214">
        <f t="shared" si="35"/>
        <v>45835</v>
      </c>
      <c r="J43" s="214">
        <f t="shared" si="35"/>
        <v>45842</v>
      </c>
      <c r="K43" s="214">
        <f t="shared" si="35"/>
        <v>45849</v>
      </c>
      <c r="L43" s="214">
        <f t="shared" si="35"/>
        <v>45856</v>
      </c>
      <c r="M43" s="214">
        <f t="shared" si="35"/>
        <v>45863</v>
      </c>
      <c r="N43" s="214">
        <f t="shared" si="35"/>
        <v>45870</v>
      </c>
      <c r="O43" s="214">
        <f t="shared" si="35"/>
        <v>45877</v>
      </c>
      <c r="P43" s="214">
        <f t="shared" si="35"/>
        <v>45884</v>
      </c>
      <c r="Q43" s="215" t="s">
        <v>56</v>
      </c>
      <c r="R43" s="216" t="s">
        <v>57</v>
      </c>
      <c r="S43" s="217" t="s">
        <v>58</v>
      </c>
    </row>
    <row r="44" spans="2:19" ht="15.75" x14ac:dyDescent="0.25">
      <c r="B44" t="str">
        <f>$C$41</f>
        <v>PC Annual Broker</v>
      </c>
      <c r="C44" s="125" t="s">
        <v>250</v>
      </c>
      <c r="D44" s="126">
        <v>293.56441212908533</v>
      </c>
      <c r="E44" s="126">
        <v>299.4928160606334</v>
      </c>
      <c r="F44" s="126">
        <v>339.15863500089552</v>
      </c>
      <c r="G44" s="126">
        <v>297.18570820031732</v>
      </c>
      <c r="H44" s="126">
        <v>244.24336346355247</v>
      </c>
      <c r="I44" s="126">
        <v>241.59495160730779</v>
      </c>
      <c r="J44" s="126">
        <v>274.8706815029675</v>
      </c>
      <c r="K44" s="126">
        <v>246.85355969687993</v>
      </c>
      <c r="L44" s="126">
        <v>222.6225354321555</v>
      </c>
      <c r="M44" s="126">
        <v>197.63429165915846</v>
      </c>
      <c r="N44" s="126">
        <v>233.98082805624509</v>
      </c>
      <c r="O44" s="126">
        <v>201.42038920052164</v>
      </c>
      <c r="P44" s="126">
        <v>183.24712100197834</v>
      </c>
      <c r="Q44" s="127">
        <f t="shared" ref="Q44:Q45" si="36">AVERAGE(M44:P44)</f>
        <v>204.0706574794759</v>
      </c>
      <c r="R44" s="126">
        <f>AVERAGE(E44:P44)</f>
        <v>248.52540674021779</v>
      </c>
      <c r="S44" s="128"/>
    </row>
    <row r="45" spans="2:19" ht="15.75" hidden="1" x14ac:dyDescent="0.25">
      <c r="B45" t="str">
        <f>$C$41&amp;"_W VYRs"</f>
        <v>PC Annual Broker_W VYRs</v>
      </c>
      <c r="C45" s="129" t="s">
        <v>272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130">
        <f t="shared" si="36"/>
        <v>0</v>
      </c>
      <c r="R45" s="30">
        <f t="shared" ref="R45" si="37">AVERAGE(E45:P45)</f>
        <v>0</v>
      </c>
      <c r="S45" s="131"/>
    </row>
    <row r="46" spans="2:19" ht="15.75" hidden="1" x14ac:dyDescent="0.25">
      <c r="B46" t="str">
        <f>$C$41</f>
        <v>PC Annual Broker</v>
      </c>
      <c r="C46" s="132" t="s">
        <v>59</v>
      </c>
      <c r="D46" s="133" t="e">
        <f t="shared" ref="D46:P46" si="38">(D44/D45)-1</f>
        <v>#DIV/0!</v>
      </c>
      <c r="E46" s="133" t="e">
        <f t="shared" si="38"/>
        <v>#DIV/0!</v>
      </c>
      <c r="F46" s="133" t="e">
        <f t="shared" si="38"/>
        <v>#DIV/0!</v>
      </c>
      <c r="G46" s="133" t="e">
        <f t="shared" si="38"/>
        <v>#DIV/0!</v>
      </c>
      <c r="H46" s="133" t="e">
        <f t="shared" si="38"/>
        <v>#DIV/0!</v>
      </c>
      <c r="I46" s="133" t="e">
        <f t="shared" si="38"/>
        <v>#DIV/0!</v>
      </c>
      <c r="J46" s="133" t="e">
        <f t="shared" si="38"/>
        <v>#DIV/0!</v>
      </c>
      <c r="K46" s="133" t="e">
        <f t="shared" si="38"/>
        <v>#DIV/0!</v>
      </c>
      <c r="L46" s="133" t="e">
        <f t="shared" si="38"/>
        <v>#DIV/0!</v>
      </c>
      <c r="M46" s="133" t="e">
        <f t="shared" si="38"/>
        <v>#DIV/0!</v>
      </c>
      <c r="N46" s="133" t="e">
        <f t="shared" si="38"/>
        <v>#DIV/0!</v>
      </c>
      <c r="O46" s="133" t="e">
        <f t="shared" si="38"/>
        <v>#DIV/0!</v>
      </c>
      <c r="P46" s="133" t="e">
        <f t="shared" si="38"/>
        <v>#DIV/0!</v>
      </c>
      <c r="Q46" s="184" t="e">
        <f>(Q44/Q45)-1</f>
        <v>#DIV/0!</v>
      </c>
      <c r="R46" s="185" t="e">
        <f>(R44/R45)-1</f>
        <v>#DIV/0!</v>
      </c>
      <c r="S46" s="186"/>
    </row>
    <row r="47" spans="2:19" ht="15.75" x14ac:dyDescent="0.25">
      <c r="B47" t="str">
        <f>$C$41</f>
        <v>PC Annual Broker</v>
      </c>
      <c r="C47" s="125" t="s">
        <v>60</v>
      </c>
      <c r="D47" s="126">
        <v>348349.33146088087</v>
      </c>
      <c r="E47" s="126">
        <v>342447.36820803542</v>
      </c>
      <c r="F47" s="126">
        <v>366239.34594570391</v>
      </c>
      <c r="G47" s="126">
        <v>341449.08478541381</v>
      </c>
      <c r="H47" s="126">
        <v>273184.5107640723</v>
      </c>
      <c r="I47" s="126">
        <v>280133.28847173991</v>
      </c>
      <c r="J47" s="126">
        <v>347989.13119228673</v>
      </c>
      <c r="K47" s="126">
        <v>324192.06249927386</v>
      </c>
      <c r="L47" s="126">
        <v>261767.27686825499</v>
      </c>
      <c r="M47" s="126">
        <v>225773.61764812382</v>
      </c>
      <c r="N47" s="126">
        <v>235505.41581314211</v>
      </c>
      <c r="O47" s="126">
        <v>221124.44008576983</v>
      </c>
      <c r="P47" s="126">
        <v>178520.39965896614</v>
      </c>
      <c r="Q47" s="127">
        <f t="shared" ref="Q47:Q48" si="39">AVERAGE(M47:P47)</f>
        <v>215230.96830150048</v>
      </c>
      <c r="R47" s="126">
        <f>AVERAGE(E47:P47)</f>
        <v>283193.82849506522</v>
      </c>
      <c r="S47" s="128"/>
    </row>
    <row r="48" spans="2:19" ht="15.75" x14ac:dyDescent="0.25">
      <c r="B48" t="str">
        <f>$C$41&amp;"_NWP"</f>
        <v>PC Annual Broker_NWP</v>
      </c>
      <c r="C48" s="129" t="s">
        <v>61</v>
      </c>
      <c r="D48" s="30">
        <v>246519.61637872556</v>
      </c>
      <c r="E48" s="30">
        <v>246519.61637872556</v>
      </c>
      <c r="F48" s="30">
        <v>242183.40464823719</v>
      </c>
      <c r="G48" s="30">
        <v>241460.70269315579</v>
      </c>
      <c r="H48" s="30">
        <v>241460.70269315579</v>
      </c>
      <c r="I48" s="30">
        <v>241460.70269315579</v>
      </c>
      <c r="J48" s="30">
        <v>226239.9869095211</v>
      </c>
      <c r="K48" s="30">
        <v>214824.45007179515</v>
      </c>
      <c r="L48" s="30">
        <v>214824.45007179515</v>
      </c>
      <c r="M48" s="30">
        <v>214824.45007179515</v>
      </c>
      <c r="N48" s="30">
        <v>212349.15809749172</v>
      </c>
      <c r="O48" s="30">
        <v>197497.40625167126</v>
      </c>
      <c r="P48" s="30">
        <v>197497.40625167126</v>
      </c>
      <c r="Q48" s="130">
        <f t="shared" si="39"/>
        <v>205542.10516815734</v>
      </c>
      <c r="R48" s="30">
        <f t="shared" ref="R48" si="40">AVERAGE(E48:P48)</f>
        <v>224261.86973601425</v>
      </c>
      <c r="S48" s="131"/>
    </row>
    <row r="49" spans="2:20" ht="15.75" x14ac:dyDescent="0.25">
      <c r="B49" t="str">
        <f>$C$41</f>
        <v>PC Annual Broker</v>
      </c>
      <c r="C49" s="132" t="s">
        <v>59</v>
      </c>
      <c r="D49" s="133">
        <f t="shared" ref="D49:P49" si="41">IFERROR((D47/D48)-1,"-")</f>
        <v>0.41306942051100459</v>
      </c>
      <c r="E49" s="133">
        <f t="shared" si="41"/>
        <v>0.38912826994642491</v>
      </c>
      <c r="F49" s="133">
        <f t="shared" si="41"/>
        <v>0.51223964531200461</v>
      </c>
      <c r="G49" s="133">
        <f t="shared" si="41"/>
        <v>0.41409795042020381</v>
      </c>
      <c r="H49" s="133">
        <f t="shared" si="41"/>
        <v>0.13138290296135935</v>
      </c>
      <c r="I49" s="133">
        <f t="shared" si="41"/>
        <v>0.16016099243995252</v>
      </c>
      <c r="J49" s="133">
        <f t="shared" si="41"/>
        <v>0.53814158118500988</v>
      </c>
      <c r="K49" s="133">
        <f t="shared" si="41"/>
        <v>0.50910225717290403</v>
      </c>
      <c r="L49" s="133">
        <f t="shared" si="41"/>
        <v>0.21851715100758495</v>
      </c>
      <c r="M49" s="133">
        <f t="shared" si="41"/>
        <v>5.0967976748779842E-2</v>
      </c>
      <c r="N49" s="133">
        <f t="shared" si="41"/>
        <v>0.10904803166216981</v>
      </c>
      <c r="O49" s="133">
        <f t="shared" si="41"/>
        <v>0.11963212217577479</v>
      </c>
      <c r="P49" s="133">
        <f t="shared" si="41"/>
        <v>-9.6087371236271757E-2</v>
      </c>
      <c r="Q49" s="184">
        <f>IFERROR((Q47/Q48)-1,"-")</f>
        <v>4.7138094286893306E-2</v>
      </c>
      <c r="R49" s="185">
        <f>IFERROR((R47/R48)-1,"-")</f>
        <v>0.26278189345527903</v>
      </c>
      <c r="S49" s="186"/>
    </row>
    <row r="50" spans="2:20" ht="15.75" x14ac:dyDescent="0.25">
      <c r="B50" t="str">
        <f>$C$41</f>
        <v>PC Annual Broker</v>
      </c>
      <c r="C50" s="125" t="s">
        <v>62</v>
      </c>
      <c r="D50" s="126">
        <f>IFERROR(D47/D44,0)</f>
        <v>1186.6197572603101</v>
      </c>
      <c r="E50" s="126">
        <f t="shared" ref="E50:P50" si="42">IFERROR(E47/E44,0)</f>
        <v>1143.424315522499</v>
      </c>
      <c r="F50" s="126">
        <f t="shared" si="42"/>
        <v>1079.8467388121694</v>
      </c>
      <c r="G50" s="126">
        <f t="shared" si="42"/>
        <v>1148.941807643256</v>
      </c>
      <c r="H50" s="126">
        <f t="shared" si="42"/>
        <v>1118.4930754724012</v>
      </c>
      <c r="I50" s="126">
        <f t="shared" si="42"/>
        <v>1159.5163169099367</v>
      </c>
      <c r="J50" s="126">
        <f t="shared" si="42"/>
        <v>1266.0103627258982</v>
      </c>
      <c r="K50" s="126">
        <f t="shared" si="42"/>
        <v>1313.2970936184213</v>
      </c>
      <c r="L50" s="126">
        <f t="shared" si="42"/>
        <v>1175.8345863778418</v>
      </c>
      <c r="M50" s="126">
        <f t="shared" si="42"/>
        <v>1142.3807870219944</v>
      </c>
      <c r="N50" s="126">
        <f t="shared" si="42"/>
        <v>1006.5158661483604</v>
      </c>
      <c r="O50" s="126">
        <f t="shared" si="42"/>
        <v>1097.825502986354</v>
      </c>
      <c r="P50" s="126">
        <f t="shared" si="42"/>
        <v>974.20575386305154</v>
      </c>
      <c r="Q50" s="127">
        <f t="shared" ref="Q50:Q51" si="43">AVERAGE(M50:P50)</f>
        <v>1055.23197750494</v>
      </c>
      <c r="R50" s="126">
        <f>AVERAGE(E50:P50)</f>
        <v>1135.5243505918486</v>
      </c>
      <c r="S50" s="128"/>
    </row>
    <row r="51" spans="2:20" ht="15.75" hidden="1" x14ac:dyDescent="0.25">
      <c r="B51" t="str">
        <f>$C$41</f>
        <v>PC Annual Broker</v>
      </c>
      <c r="C51" s="129" t="s">
        <v>63</v>
      </c>
      <c r="D51" s="30">
        <f>IFERROR(D48/D45,0)</f>
        <v>0</v>
      </c>
      <c r="E51" s="30">
        <f t="shared" ref="E51:P51" si="44">IFERROR(E48/E45,0)</f>
        <v>0</v>
      </c>
      <c r="F51" s="30">
        <f t="shared" si="44"/>
        <v>0</v>
      </c>
      <c r="G51" s="30">
        <f t="shared" si="44"/>
        <v>0</v>
      </c>
      <c r="H51" s="30">
        <f t="shared" si="44"/>
        <v>0</v>
      </c>
      <c r="I51" s="30">
        <f t="shared" si="44"/>
        <v>0</v>
      </c>
      <c r="J51" s="30">
        <f t="shared" si="44"/>
        <v>0</v>
      </c>
      <c r="K51" s="30">
        <f t="shared" si="44"/>
        <v>0</v>
      </c>
      <c r="L51" s="30">
        <f t="shared" si="44"/>
        <v>0</v>
      </c>
      <c r="M51" s="30">
        <f t="shared" si="44"/>
        <v>0</v>
      </c>
      <c r="N51" s="30">
        <f t="shared" si="44"/>
        <v>0</v>
      </c>
      <c r="O51" s="30">
        <f t="shared" si="44"/>
        <v>0</v>
      </c>
      <c r="P51" s="30">
        <f t="shared" si="44"/>
        <v>0</v>
      </c>
      <c r="Q51" s="130">
        <f t="shared" si="43"/>
        <v>0</v>
      </c>
      <c r="R51" s="30">
        <f t="shared" ref="R51" si="45">AVERAGE(E51:P51)</f>
        <v>0</v>
      </c>
      <c r="S51" s="131"/>
      <c r="T51" s="3"/>
    </row>
    <row r="52" spans="2:20" ht="15.75" hidden="1" x14ac:dyDescent="0.25">
      <c r="B52" t="str">
        <f>$C$41</f>
        <v>PC Annual Broker</v>
      </c>
      <c r="C52" s="132" t="s">
        <v>59</v>
      </c>
      <c r="D52" s="133" t="e">
        <f t="shared" ref="D52:P52" si="46">(D50/D51)-1</f>
        <v>#DIV/0!</v>
      </c>
      <c r="E52" s="133" t="e">
        <f t="shared" si="46"/>
        <v>#DIV/0!</v>
      </c>
      <c r="F52" s="133" t="e">
        <f t="shared" si="46"/>
        <v>#DIV/0!</v>
      </c>
      <c r="G52" s="133" t="e">
        <f t="shared" si="46"/>
        <v>#DIV/0!</v>
      </c>
      <c r="H52" s="133" t="e">
        <f t="shared" si="46"/>
        <v>#DIV/0!</v>
      </c>
      <c r="I52" s="133" t="e">
        <f t="shared" si="46"/>
        <v>#DIV/0!</v>
      </c>
      <c r="J52" s="133" t="e">
        <f t="shared" si="46"/>
        <v>#DIV/0!</v>
      </c>
      <c r="K52" s="133" t="e">
        <f t="shared" si="46"/>
        <v>#DIV/0!</v>
      </c>
      <c r="L52" s="133" t="e">
        <f t="shared" si="46"/>
        <v>#DIV/0!</v>
      </c>
      <c r="M52" s="133" t="e">
        <f t="shared" si="46"/>
        <v>#DIV/0!</v>
      </c>
      <c r="N52" s="133" t="e">
        <f t="shared" si="46"/>
        <v>#DIV/0!</v>
      </c>
      <c r="O52" s="133" t="e">
        <f t="shared" si="46"/>
        <v>#DIV/0!</v>
      </c>
      <c r="P52" s="133" t="e">
        <f t="shared" si="46"/>
        <v>#DIV/0!</v>
      </c>
      <c r="Q52" s="184" t="e">
        <f>(Q50/Q51)-1</f>
        <v>#DIV/0!</v>
      </c>
      <c r="R52" s="185" t="e">
        <f>(R50/R51)-1</f>
        <v>#DIV/0!</v>
      </c>
      <c r="S52" s="186"/>
    </row>
    <row r="53" spans="2:20" ht="15.75" x14ac:dyDescent="0.25">
      <c r="B53" t="str">
        <f>$C$41</f>
        <v>PC Annual Broker</v>
      </c>
      <c r="C53" s="125" t="s">
        <v>64</v>
      </c>
      <c r="D53" s="126">
        <v>348349.33146088087</v>
      </c>
      <c r="E53" s="126">
        <v>342447.36820803542</v>
      </c>
      <c r="F53" s="126">
        <v>366239.34594570391</v>
      </c>
      <c r="G53" s="126">
        <v>341449.08478541381</v>
      </c>
      <c r="H53" s="126">
        <v>273184.5107640723</v>
      </c>
      <c r="I53" s="126">
        <v>280133.28847173991</v>
      </c>
      <c r="J53" s="126">
        <v>347989.13119228673</v>
      </c>
      <c r="K53" s="126">
        <v>324192.06249927386</v>
      </c>
      <c r="L53" s="126">
        <v>261767.27686825499</v>
      </c>
      <c r="M53" s="126">
        <v>225773.61764812382</v>
      </c>
      <c r="N53" s="126">
        <v>235505.41581314211</v>
      </c>
      <c r="O53" s="126">
        <v>221124.44008576983</v>
      </c>
      <c r="P53" s="126">
        <v>178520.39965896614</v>
      </c>
      <c r="Q53" s="127">
        <f t="shared" ref="Q53:Q54" si="47">AVERAGE(M53:P53)</f>
        <v>215230.96830150048</v>
      </c>
      <c r="R53" s="126">
        <f>AVERAGE(E53:P53)</f>
        <v>283193.82849506522</v>
      </c>
      <c r="S53" s="128"/>
    </row>
    <row r="54" spans="2:20" ht="15.75" x14ac:dyDescent="0.25">
      <c r="B54" t="str">
        <f>$C$41&amp;"_GWP"</f>
        <v>PC Annual Broker_GWP</v>
      </c>
      <c r="C54" s="129" t="s">
        <v>65</v>
      </c>
      <c r="D54" s="30">
        <v>246519.61637872556</v>
      </c>
      <c r="E54" s="30">
        <v>246519.61637872556</v>
      </c>
      <c r="F54" s="30">
        <v>242183.40464823719</v>
      </c>
      <c r="G54" s="30">
        <v>241460.70269315579</v>
      </c>
      <c r="H54" s="30">
        <v>241460.70269315579</v>
      </c>
      <c r="I54" s="30">
        <v>241460.70269315579</v>
      </c>
      <c r="J54" s="30">
        <v>226239.9869095211</v>
      </c>
      <c r="K54" s="30">
        <v>214824.45007179515</v>
      </c>
      <c r="L54" s="30">
        <v>214824.45007179515</v>
      </c>
      <c r="M54" s="30">
        <v>214824.45007179515</v>
      </c>
      <c r="N54" s="30">
        <v>212349.15809749172</v>
      </c>
      <c r="O54" s="30">
        <v>197497.40625167126</v>
      </c>
      <c r="P54" s="30">
        <v>197497.40625167126</v>
      </c>
      <c r="Q54" s="130">
        <f t="shared" si="47"/>
        <v>205542.10516815734</v>
      </c>
      <c r="R54" s="30">
        <f t="shared" ref="R54" si="48">AVERAGE(E54:P54)</f>
        <v>224261.86973601425</v>
      </c>
      <c r="S54" s="131"/>
    </row>
    <row r="55" spans="2:20" ht="15.75" x14ac:dyDescent="0.25">
      <c r="B55" t="str">
        <f>$C$41</f>
        <v>PC Annual Broker</v>
      </c>
      <c r="C55" s="132" t="s">
        <v>59</v>
      </c>
      <c r="D55" s="133">
        <f t="shared" ref="D55:R55" si="49">IFERROR((D53/D54)-1,"-")</f>
        <v>0.41306942051100459</v>
      </c>
      <c r="E55" s="133">
        <f t="shared" si="49"/>
        <v>0.38912826994642491</v>
      </c>
      <c r="F55" s="133">
        <f t="shared" si="49"/>
        <v>0.51223964531200461</v>
      </c>
      <c r="G55" s="133">
        <f t="shared" si="49"/>
        <v>0.41409795042020381</v>
      </c>
      <c r="H55" s="133">
        <f t="shared" si="49"/>
        <v>0.13138290296135935</v>
      </c>
      <c r="I55" s="133">
        <f t="shared" si="49"/>
        <v>0.16016099243995252</v>
      </c>
      <c r="J55" s="133">
        <f t="shared" si="49"/>
        <v>0.53814158118500988</v>
      </c>
      <c r="K55" s="133">
        <f t="shared" si="49"/>
        <v>0.50910225717290403</v>
      </c>
      <c r="L55" s="133">
        <f t="shared" si="49"/>
        <v>0.21851715100758495</v>
      </c>
      <c r="M55" s="133">
        <f t="shared" si="49"/>
        <v>5.0967976748779842E-2</v>
      </c>
      <c r="N55" s="133">
        <f t="shared" si="49"/>
        <v>0.10904803166216981</v>
      </c>
      <c r="O55" s="133">
        <f t="shared" si="49"/>
        <v>0.11963212217577479</v>
      </c>
      <c r="P55" s="133">
        <f t="shared" si="49"/>
        <v>-9.6087371236271757E-2</v>
      </c>
      <c r="Q55" s="184">
        <f t="shared" si="49"/>
        <v>4.7138094286893306E-2</v>
      </c>
      <c r="R55" s="185">
        <f t="shared" si="49"/>
        <v>0.26278189345527903</v>
      </c>
      <c r="S55" s="186"/>
    </row>
    <row r="56" spans="2:20" x14ac:dyDescent="0.25">
      <c r="B56" t="str">
        <f>$C$41</f>
        <v>PC Annual Broker</v>
      </c>
      <c r="C56" s="218" t="s">
        <v>66</v>
      </c>
      <c r="D56" s="219"/>
      <c r="E56" s="219"/>
      <c r="F56" s="219"/>
      <c r="G56" s="219"/>
      <c r="H56" s="219"/>
      <c r="I56" s="219"/>
      <c r="J56" s="219"/>
      <c r="K56" s="219"/>
      <c r="L56" s="219"/>
      <c r="M56" s="219"/>
      <c r="N56" s="219"/>
      <c r="O56" s="219"/>
      <c r="P56" s="219"/>
      <c r="Q56" s="220"/>
      <c r="R56" s="221"/>
      <c r="S56" s="222"/>
    </row>
    <row r="57" spans="2:20" ht="15.75" x14ac:dyDescent="0.25">
      <c r="C57" s="253" t="s">
        <v>67</v>
      </c>
      <c r="D57" s="254">
        <f>IFERROR((D53-D47)/D53,"-")</f>
        <v>0</v>
      </c>
      <c r="E57" s="254">
        <f t="shared" ref="E57:R57" si="50">IFERROR((E53-E47)/E53,"-")</f>
        <v>0</v>
      </c>
      <c r="F57" s="254">
        <f t="shared" si="50"/>
        <v>0</v>
      </c>
      <c r="G57" s="254">
        <f t="shared" si="50"/>
        <v>0</v>
      </c>
      <c r="H57" s="254">
        <f t="shared" si="50"/>
        <v>0</v>
      </c>
      <c r="I57" s="254">
        <f t="shared" si="50"/>
        <v>0</v>
      </c>
      <c r="J57" s="254">
        <f t="shared" si="50"/>
        <v>0</v>
      </c>
      <c r="K57" s="254">
        <f t="shared" si="50"/>
        <v>0</v>
      </c>
      <c r="L57" s="254">
        <f t="shared" si="50"/>
        <v>0</v>
      </c>
      <c r="M57" s="254">
        <f t="shared" si="50"/>
        <v>0</v>
      </c>
      <c r="N57" s="254">
        <f t="shared" si="50"/>
        <v>0</v>
      </c>
      <c r="O57" s="254">
        <f t="shared" si="50"/>
        <v>0</v>
      </c>
      <c r="P57" s="254">
        <f t="shared" si="50"/>
        <v>0</v>
      </c>
      <c r="Q57" s="259">
        <f t="shared" si="50"/>
        <v>0</v>
      </c>
      <c r="R57" s="254">
        <f t="shared" si="50"/>
        <v>0</v>
      </c>
      <c r="S57" s="252"/>
    </row>
    <row r="58" spans="2:20" ht="16.5" thickBot="1" x14ac:dyDescent="0.3">
      <c r="C58" s="147" t="s">
        <v>249</v>
      </c>
      <c r="D58" s="148">
        <v>0.32980870676790724</v>
      </c>
      <c r="E58" s="148">
        <v>0.31480737031831096</v>
      </c>
      <c r="F58" s="148">
        <v>0.3284369712499931</v>
      </c>
      <c r="G58" s="148">
        <v>0.33060431354642655</v>
      </c>
      <c r="H58" s="148">
        <v>0.30272607721964795</v>
      </c>
      <c r="I58" s="148">
        <v>0.28351715101713892</v>
      </c>
      <c r="J58" s="148">
        <v>0.30072065616992161</v>
      </c>
      <c r="K58" s="148">
        <v>0.30599528600705034</v>
      </c>
      <c r="L58" s="148">
        <v>0.30172393502786826</v>
      </c>
      <c r="M58" s="148">
        <v>0.2696953442254838</v>
      </c>
      <c r="N58" s="148">
        <v>0.25848263074116617</v>
      </c>
      <c r="O58" s="148">
        <v>0.27861959927265334</v>
      </c>
      <c r="P58" s="149">
        <v>0.21934308010106721</v>
      </c>
      <c r="Q58" s="182">
        <v>0.25653516358509265</v>
      </c>
      <c r="R58" s="182">
        <v>0.29122270124139404</v>
      </c>
      <c r="S58" s="183"/>
    </row>
    <row r="60" spans="2:20" ht="15.75" thickBot="1" x14ac:dyDescent="0.3"/>
    <row r="61" spans="2:20" ht="26.25" x14ac:dyDescent="0.4">
      <c r="C61" s="211" t="s">
        <v>69</v>
      </c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2"/>
      <c r="R61" s="121"/>
      <c r="S61" s="123"/>
    </row>
    <row r="62" spans="2:20" ht="15.75" thickBot="1" x14ac:dyDescent="0.3">
      <c r="C62" s="124"/>
      <c r="D62" s="187" t="s">
        <v>277</v>
      </c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284" t="s">
        <v>54</v>
      </c>
      <c r="R62" s="285"/>
      <c r="S62" s="286"/>
    </row>
    <row r="63" spans="2:20" x14ac:dyDescent="0.25">
      <c r="C63" s="213" t="s">
        <v>55</v>
      </c>
      <c r="D63" s="214">
        <f t="shared" ref="D63:P63" si="51">D$4</f>
        <v>45800</v>
      </c>
      <c r="E63" s="214">
        <f t="shared" si="51"/>
        <v>45807</v>
      </c>
      <c r="F63" s="214">
        <f t="shared" si="51"/>
        <v>45814</v>
      </c>
      <c r="G63" s="214">
        <f t="shared" si="51"/>
        <v>45821</v>
      </c>
      <c r="H63" s="214">
        <f t="shared" si="51"/>
        <v>45828</v>
      </c>
      <c r="I63" s="214">
        <f t="shared" si="51"/>
        <v>45835</v>
      </c>
      <c r="J63" s="214">
        <f t="shared" si="51"/>
        <v>45842</v>
      </c>
      <c r="K63" s="214">
        <f t="shared" si="51"/>
        <v>45849</v>
      </c>
      <c r="L63" s="214">
        <f t="shared" si="51"/>
        <v>45856</v>
      </c>
      <c r="M63" s="214">
        <f t="shared" si="51"/>
        <v>45863</v>
      </c>
      <c r="N63" s="214">
        <f t="shared" si="51"/>
        <v>45870</v>
      </c>
      <c r="O63" s="214">
        <f t="shared" si="51"/>
        <v>45877</v>
      </c>
      <c r="P63" s="214">
        <f t="shared" si="51"/>
        <v>45884</v>
      </c>
      <c r="Q63" s="215" t="s">
        <v>56</v>
      </c>
      <c r="R63" s="216" t="s">
        <v>57</v>
      </c>
      <c r="S63" s="217" t="s">
        <v>58</v>
      </c>
    </row>
    <row r="64" spans="2:20" ht="15.75" x14ac:dyDescent="0.25">
      <c r="B64" t="str">
        <f>$C$61</f>
        <v>Short-Term</v>
      </c>
      <c r="C64" s="125" t="s">
        <v>250</v>
      </c>
      <c r="D64" s="270">
        <v>0.82479930673941027</v>
      </c>
      <c r="E64" s="270">
        <v>1.0980367672648448</v>
      </c>
      <c r="F64" s="270">
        <v>1.0245150726959398</v>
      </c>
      <c r="G64" s="270">
        <v>0.99751926869144047</v>
      </c>
      <c r="H64" s="270">
        <v>1.0876770414776746</v>
      </c>
      <c r="I64" s="270">
        <v>1.078016052805377</v>
      </c>
      <c r="J64" s="270">
        <v>1.3217622003352412</v>
      </c>
      <c r="K64" s="270">
        <v>1.1767872790652829</v>
      </c>
      <c r="L64" s="270">
        <v>1.0876297229348735</v>
      </c>
      <c r="M64" s="270">
        <v>1.0593743482908351</v>
      </c>
      <c r="N64" s="270">
        <v>1.1619950985081269</v>
      </c>
      <c r="O64" s="270">
        <v>1.0405374304442001</v>
      </c>
      <c r="P64" s="270">
        <v>0.97761288329949247</v>
      </c>
      <c r="Q64" s="271">
        <f t="shared" ref="Q64:Q65" si="52">AVERAGE(M64:P64)</f>
        <v>1.0598799401356638</v>
      </c>
      <c r="R64" s="270">
        <f>AVERAGE(E64:P64)</f>
        <v>1.092621930484444</v>
      </c>
      <c r="S64" s="128"/>
    </row>
    <row r="65" spans="2:20" ht="15.75" hidden="1" x14ac:dyDescent="0.25">
      <c r="B65" t="str">
        <f>$C$61&amp;"_W VYRs"</f>
        <v>Short-Term_W VYRs</v>
      </c>
      <c r="C65" s="129" t="s">
        <v>272</v>
      </c>
      <c r="D65" s="30">
        <v>0.31704236116906859</v>
      </c>
      <c r="E65" s="30">
        <v>0.31704236116906859</v>
      </c>
      <c r="F65" s="30">
        <v>0.32656449315402275</v>
      </c>
      <c r="G65" s="30">
        <v>0.32815151515151508</v>
      </c>
      <c r="H65" s="30">
        <v>0.32815151515151508</v>
      </c>
      <c r="I65" s="30">
        <v>0.32815151515151508</v>
      </c>
      <c r="J65" s="30">
        <v>0.32240234560399655</v>
      </c>
      <c r="K65" s="30">
        <v>0.31809046844335759</v>
      </c>
      <c r="L65" s="30">
        <v>0.31809046844335759</v>
      </c>
      <c r="M65" s="30">
        <v>0.31809046844335759</v>
      </c>
      <c r="N65" s="30">
        <v>0.31816551876764332</v>
      </c>
      <c r="O65" s="30">
        <v>0.3186158207133577</v>
      </c>
      <c r="P65" s="30">
        <v>0.3186158207133577</v>
      </c>
      <c r="Q65" s="130">
        <f t="shared" si="52"/>
        <v>0.31837190715942909</v>
      </c>
      <c r="R65" s="30">
        <f t="shared" ref="R65" si="53">AVERAGE(E65:P65)</f>
        <v>0.32167769257550538</v>
      </c>
      <c r="S65" s="131"/>
    </row>
    <row r="66" spans="2:20" ht="15.75" hidden="1" x14ac:dyDescent="0.25">
      <c r="B66" t="str">
        <f>$C$61</f>
        <v>Short-Term</v>
      </c>
      <c r="C66" s="132" t="s">
        <v>59</v>
      </c>
      <c r="D66" s="133">
        <f t="shared" ref="D66" si="54">(D64/D65)-1</f>
        <v>1.6015429095910974</v>
      </c>
      <c r="E66" s="133">
        <f t="shared" ref="E66:P66" si="55">(E64/E65)-1</f>
        <v>2.4633755666464294</v>
      </c>
      <c r="F66" s="133">
        <f t="shared" si="55"/>
        <v>2.1372518879838283</v>
      </c>
      <c r="G66" s="133">
        <f t="shared" si="55"/>
        <v>2.0398130821698719</v>
      </c>
      <c r="H66" s="133">
        <f t="shared" si="55"/>
        <v>2.3145574262409521</v>
      </c>
      <c r="I66" s="133">
        <f t="shared" si="55"/>
        <v>2.285116792185562</v>
      </c>
      <c r="J66" s="133">
        <f t="shared" si="55"/>
        <v>3.0997288585448066</v>
      </c>
      <c r="K66" s="133">
        <f t="shared" si="55"/>
        <v>2.6995364395045796</v>
      </c>
      <c r="L66" s="133">
        <f t="shared" si="55"/>
        <v>2.4192465063710258</v>
      </c>
      <c r="M66" s="133">
        <f t="shared" si="55"/>
        <v>2.3304183978699697</v>
      </c>
      <c r="N66" s="133">
        <f t="shared" si="55"/>
        <v>2.6521716841249958</v>
      </c>
      <c r="O66" s="133">
        <f t="shared" si="55"/>
        <v>2.2658059104363129</v>
      </c>
      <c r="P66" s="133">
        <f t="shared" si="55"/>
        <v>2.068312430659244</v>
      </c>
      <c r="Q66" s="184">
        <f>(Q64/Q65)-1</f>
        <v>2.3290623836509368</v>
      </c>
      <c r="R66" s="185">
        <f>(R64/R65)-1</f>
        <v>2.3966356875305541</v>
      </c>
      <c r="S66" s="186"/>
    </row>
    <row r="67" spans="2:20" ht="15.75" x14ac:dyDescent="0.25">
      <c r="B67" t="str">
        <f>$C$61</f>
        <v>Short-Term</v>
      </c>
      <c r="C67" s="125" t="s">
        <v>60</v>
      </c>
      <c r="D67" s="126">
        <v>12936.553899641571</v>
      </c>
      <c r="E67" s="126">
        <v>17068.017653879655</v>
      </c>
      <c r="F67" s="126">
        <v>17077.045278652939</v>
      </c>
      <c r="G67" s="126">
        <v>15483.533907867066</v>
      </c>
      <c r="H67" s="126">
        <v>18819.853510031426</v>
      </c>
      <c r="I67" s="126">
        <v>17477.730990878023</v>
      </c>
      <c r="J67" s="126">
        <v>20315.599358389649</v>
      </c>
      <c r="K67" s="126">
        <v>23420.584423626973</v>
      </c>
      <c r="L67" s="126">
        <v>18299.319399674398</v>
      </c>
      <c r="M67" s="126">
        <v>17229.039868063999</v>
      </c>
      <c r="N67" s="126">
        <v>16939.900306232845</v>
      </c>
      <c r="O67" s="126">
        <v>22742.930756759884</v>
      </c>
      <c r="P67" s="126">
        <v>16769.473641273504</v>
      </c>
      <c r="Q67" s="127">
        <f t="shared" ref="Q67:Q68" si="56">AVERAGE(M67:P67)</f>
        <v>18420.336143082561</v>
      </c>
      <c r="R67" s="126">
        <f>AVERAGE(E67:P67)</f>
        <v>18470.252424610862</v>
      </c>
      <c r="S67" s="128"/>
    </row>
    <row r="68" spans="2:20" ht="15.75" x14ac:dyDescent="0.25">
      <c r="B68" t="str">
        <f>$C$61&amp;"_NWP"</f>
        <v>Short-Term_NWP</v>
      </c>
      <c r="C68" s="129" t="s">
        <v>61</v>
      </c>
      <c r="D68" s="30">
        <v>11290.322580645163</v>
      </c>
      <c r="E68" s="30">
        <v>11290.322580645163</v>
      </c>
      <c r="F68" s="30">
        <v>11612.903225806449</v>
      </c>
      <c r="G68" s="30">
        <v>11666.666666666664</v>
      </c>
      <c r="H68" s="30">
        <v>11666.666666666664</v>
      </c>
      <c r="I68" s="30">
        <v>11666.666666666664</v>
      </c>
      <c r="J68" s="30">
        <v>11451.612903225807</v>
      </c>
      <c r="K68" s="30">
        <v>11290.322580645163</v>
      </c>
      <c r="L68" s="30">
        <v>11290.322580645163</v>
      </c>
      <c r="M68" s="30">
        <v>11290.322580645163</v>
      </c>
      <c r="N68" s="30">
        <v>11290.322580645163</v>
      </c>
      <c r="O68" s="30">
        <v>11290.322580645163</v>
      </c>
      <c r="P68" s="30">
        <v>11290.322580645163</v>
      </c>
      <c r="Q68" s="130">
        <f t="shared" si="56"/>
        <v>11290.322580645163</v>
      </c>
      <c r="R68" s="30">
        <f t="shared" ref="R68" si="57">AVERAGE(E68:P68)</f>
        <v>11424.7311827957</v>
      </c>
      <c r="S68" s="131"/>
    </row>
    <row r="69" spans="2:20" ht="15.75" x14ac:dyDescent="0.25">
      <c r="B69" t="str">
        <f>$C$61</f>
        <v>Short-Term</v>
      </c>
      <c r="C69" s="132" t="s">
        <v>59</v>
      </c>
      <c r="D69" s="133">
        <f t="shared" ref="D69" si="58">(D67/D68)-1</f>
        <v>0.14580905968253899</v>
      </c>
      <c r="E69" s="133">
        <f t="shared" ref="E69:P69" si="59">(E67/E68)-1</f>
        <v>0.51173870648648356</v>
      </c>
      <c r="F69" s="133">
        <f t="shared" si="59"/>
        <v>0.47052334343955904</v>
      </c>
      <c r="G69" s="133">
        <f t="shared" si="59"/>
        <v>0.32716004924574871</v>
      </c>
      <c r="H69" s="133">
        <f t="shared" si="59"/>
        <v>0.61313030085983677</v>
      </c>
      <c r="I69" s="133">
        <f t="shared" si="59"/>
        <v>0.49809122778954507</v>
      </c>
      <c r="J69" s="133">
        <f t="shared" si="59"/>
        <v>0.77403825383120872</v>
      </c>
      <c r="K69" s="133">
        <f t="shared" si="59"/>
        <v>1.074394620378389</v>
      </c>
      <c r="L69" s="133">
        <f t="shared" si="59"/>
        <v>0.62079686111401777</v>
      </c>
      <c r="M69" s="133">
        <f t="shared" si="59"/>
        <v>0.52600067402852546</v>
      </c>
      <c r="N69" s="133">
        <f t="shared" si="59"/>
        <v>0.50039116998062316</v>
      </c>
      <c r="O69" s="133">
        <f t="shared" si="59"/>
        <v>1.0143738670273037</v>
      </c>
      <c r="P69" s="133">
        <f t="shared" si="59"/>
        <v>0.48529623679851008</v>
      </c>
      <c r="Q69" s="184">
        <f>(Q67/Q68)-1</f>
        <v>0.63151548695874093</v>
      </c>
      <c r="R69" s="185">
        <f>(R67/R68)-1</f>
        <v>0.61669032987182115</v>
      </c>
      <c r="S69" s="186"/>
    </row>
    <row r="70" spans="2:20" ht="15.75" x14ac:dyDescent="0.25">
      <c r="B70" t="str">
        <f>$C$61</f>
        <v>Short-Term</v>
      </c>
      <c r="C70" s="125" t="s">
        <v>62</v>
      </c>
      <c r="D70" s="126">
        <v>15684.486873276177</v>
      </c>
      <c r="E70" s="126">
        <v>15544.122166687772</v>
      </c>
      <c r="F70" s="126">
        <v>16668.417804450535</v>
      </c>
      <c r="G70" s="126">
        <v>15522.039918265016</v>
      </c>
      <c r="H70" s="126">
        <v>17302.795583938707</v>
      </c>
      <c r="I70" s="126">
        <v>16212.867095434078</v>
      </c>
      <c r="J70" s="126">
        <v>15370.086505149688</v>
      </c>
      <c r="K70" s="126">
        <v>19902.139358805649</v>
      </c>
      <c r="L70" s="126">
        <v>16824.953395255958</v>
      </c>
      <c r="M70" s="126">
        <v>16263.410470397786</v>
      </c>
      <c r="N70" s="126">
        <v>14578.288951460985</v>
      </c>
      <c r="O70" s="126">
        <v>21856.907874088723</v>
      </c>
      <c r="P70" s="126">
        <v>17153.490842587598</v>
      </c>
      <c r="Q70" s="127">
        <f>IFERROR(Q67/Q64,0)</f>
        <v>17379.644095089461</v>
      </c>
      <c r="R70" s="126">
        <f>IFERROR(R67/R64,0)</f>
        <v>16904.522881415687</v>
      </c>
      <c r="S70" s="128"/>
    </row>
    <row r="71" spans="2:20" ht="15.75" hidden="1" x14ac:dyDescent="0.25">
      <c r="B71" t="str">
        <f>$C$61</f>
        <v>Short-Term</v>
      </c>
      <c r="C71" s="129" t="s">
        <v>63</v>
      </c>
      <c r="D71" s="30">
        <v>35611.400757340416</v>
      </c>
      <c r="E71" s="30">
        <v>35611.400757340416</v>
      </c>
      <c r="F71" s="30">
        <v>35560.826327586299</v>
      </c>
      <c r="G71" s="30">
        <v>35552.682611506141</v>
      </c>
      <c r="H71" s="30">
        <v>35552.682611506141</v>
      </c>
      <c r="I71" s="30">
        <v>35552.682611506141</v>
      </c>
      <c r="J71" s="30">
        <v>35519.632717845372</v>
      </c>
      <c r="K71" s="30">
        <v>35494.061283561008</v>
      </c>
      <c r="L71" s="30">
        <v>35494.061283561008</v>
      </c>
      <c r="M71" s="30">
        <v>35494.061283561008</v>
      </c>
      <c r="N71" s="30">
        <v>35485.688783549485</v>
      </c>
      <c r="O71" s="30">
        <v>35435.536613866032</v>
      </c>
      <c r="P71" s="30">
        <v>35435.536613866032</v>
      </c>
      <c r="Q71" s="130">
        <f>IFERROR(Q68/Q65,0)</f>
        <v>35462.684761917073</v>
      </c>
      <c r="R71" s="30">
        <f>IFERROR(R68/R65,0)</f>
        <v>35516.081613629598</v>
      </c>
      <c r="S71" s="131"/>
      <c r="T71" s="3"/>
    </row>
    <row r="72" spans="2:20" ht="15.75" hidden="1" x14ac:dyDescent="0.25">
      <c r="B72" t="str">
        <f>$C$61</f>
        <v>Short-Term</v>
      </c>
      <c r="C72" s="132" t="s">
        <v>59</v>
      </c>
      <c r="D72" s="133">
        <f t="shared" ref="D72" si="60">(D70/D71)-1</f>
        <v>-0.55956557339174018</v>
      </c>
      <c r="E72" s="133">
        <f t="shared" ref="E72:P72" si="61">(E70/E71)-1</f>
        <v>-0.56350713995759538</v>
      </c>
      <c r="F72" s="133">
        <f t="shared" si="61"/>
        <v>-0.53127023396753814</v>
      </c>
      <c r="G72" s="133">
        <f t="shared" si="61"/>
        <v>-0.5634073499353458</v>
      </c>
      <c r="H72" s="133">
        <f t="shared" si="61"/>
        <v>-0.51331954966630589</v>
      </c>
      <c r="I72" s="133">
        <f t="shared" si="61"/>
        <v>-0.54397626551569966</v>
      </c>
      <c r="J72" s="133">
        <f t="shared" si="61"/>
        <v>-0.56727912624424115</v>
      </c>
      <c r="K72" s="133">
        <f t="shared" si="61"/>
        <v>-0.43928255490945245</v>
      </c>
      <c r="L72" s="133">
        <f t="shared" si="61"/>
        <v>-0.52597835280550453</v>
      </c>
      <c r="M72" s="133">
        <f t="shared" si="61"/>
        <v>-0.54179910998434688</v>
      </c>
      <c r="N72" s="133">
        <f t="shared" si="61"/>
        <v>-0.58917835749550918</v>
      </c>
      <c r="O72" s="133">
        <f t="shared" si="61"/>
        <v>-0.38319241183620034</v>
      </c>
      <c r="P72" s="133">
        <f t="shared" si="61"/>
        <v>-0.51592405585653278</v>
      </c>
      <c r="Q72" s="184">
        <f>(Q70/Q71)-1</f>
        <v>-0.50991741849863437</v>
      </c>
      <c r="R72" s="185">
        <f>(R70/R71)-1</f>
        <v>-0.52403187194703271</v>
      </c>
      <c r="S72" s="186"/>
    </row>
    <row r="73" spans="2:20" ht="15.75" hidden="1" x14ac:dyDescent="0.25">
      <c r="C73" s="125" t="s">
        <v>70</v>
      </c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1"/>
      <c r="R73" s="150"/>
      <c r="S73" s="152"/>
    </row>
    <row r="74" spans="2:20" ht="15.75" x14ac:dyDescent="0.25">
      <c r="B74" t="str">
        <f>$C$61</f>
        <v>Short-Term</v>
      </c>
      <c r="C74" s="125" t="s">
        <v>64</v>
      </c>
      <c r="D74" s="126">
        <v>12936.553899641571</v>
      </c>
      <c r="E74" s="126">
        <v>17068.017653879655</v>
      </c>
      <c r="F74" s="126">
        <v>17077.045278652939</v>
      </c>
      <c r="G74" s="126">
        <v>15483.533907867066</v>
      </c>
      <c r="H74" s="126">
        <v>18819.853510031426</v>
      </c>
      <c r="I74" s="126">
        <v>17477.730990878023</v>
      </c>
      <c r="J74" s="126">
        <v>20315.599358389649</v>
      </c>
      <c r="K74" s="126">
        <v>23420.584423626973</v>
      </c>
      <c r="L74" s="126">
        <v>18299.319399674398</v>
      </c>
      <c r="M74" s="126">
        <v>17229.039868063999</v>
      </c>
      <c r="N74" s="126">
        <v>16939.900306232845</v>
      </c>
      <c r="O74" s="126">
        <v>22742.930756759884</v>
      </c>
      <c r="P74" s="126">
        <v>16769.473641273504</v>
      </c>
      <c r="Q74" s="127">
        <f t="shared" ref="Q74:Q75" si="62">AVERAGE(M74:P74)</f>
        <v>18420.336143082561</v>
      </c>
      <c r="R74" s="126">
        <f>AVERAGE(E74:P74)</f>
        <v>18470.252424610862</v>
      </c>
      <c r="S74" s="128"/>
    </row>
    <row r="75" spans="2:20" ht="15.75" x14ac:dyDescent="0.25">
      <c r="B75" t="str">
        <f>$C$61&amp;"_GWP"</f>
        <v>Short-Term_GWP</v>
      </c>
      <c r="C75" s="129" t="s">
        <v>65</v>
      </c>
      <c r="D75" s="30">
        <v>11290.322580645163</v>
      </c>
      <c r="E75" s="30">
        <v>11290.322580645163</v>
      </c>
      <c r="F75" s="30">
        <v>11612.903225806449</v>
      </c>
      <c r="G75" s="30">
        <v>11666.666666666664</v>
      </c>
      <c r="H75" s="30">
        <v>11666.666666666664</v>
      </c>
      <c r="I75" s="30">
        <v>11666.666666666664</v>
      </c>
      <c r="J75" s="30">
        <v>11451.612903225807</v>
      </c>
      <c r="K75" s="30">
        <v>11290.322580645163</v>
      </c>
      <c r="L75" s="30">
        <v>11290.322580645163</v>
      </c>
      <c r="M75" s="30">
        <v>11290.322580645163</v>
      </c>
      <c r="N75" s="30">
        <v>11290.322580645163</v>
      </c>
      <c r="O75" s="30">
        <v>11290.322580645163</v>
      </c>
      <c r="P75" s="30">
        <v>11290.322580645163</v>
      </c>
      <c r="Q75" s="130">
        <f t="shared" si="62"/>
        <v>11290.322580645163</v>
      </c>
      <c r="R75" s="30">
        <f t="shared" ref="R75" si="63">AVERAGE(E75:P75)</f>
        <v>11424.7311827957</v>
      </c>
      <c r="S75" s="131"/>
    </row>
    <row r="76" spans="2:20" ht="15.75" x14ac:dyDescent="0.25">
      <c r="B76" t="str">
        <f>$C$61</f>
        <v>Short-Term</v>
      </c>
      <c r="C76" s="132" t="s">
        <v>59</v>
      </c>
      <c r="D76" s="133">
        <f t="shared" ref="D76" si="64">(D74/D75)-1</f>
        <v>0.14580905968253899</v>
      </c>
      <c r="E76" s="133">
        <f t="shared" ref="E76:P76" si="65">(E74/E75)-1</f>
        <v>0.51173870648648356</v>
      </c>
      <c r="F76" s="133">
        <f t="shared" si="65"/>
        <v>0.47052334343955904</v>
      </c>
      <c r="G76" s="133">
        <f t="shared" si="65"/>
        <v>0.32716004924574871</v>
      </c>
      <c r="H76" s="133">
        <f t="shared" si="65"/>
        <v>0.61313030085983677</v>
      </c>
      <c r="I76" s="133">
        <f t="shared" si="65"/>
        <v>0.49809122778954507</v>
      </c>
      <c r="J76" s="133">
        <f t="shared" si="65"/>
        <v>0.77403825383120872</v>
      </c>
      <c r="K76" s="133">
        <f t="shared" si="65"/>
        <v>1.074394620378389</v>
      </c>
      <c r="L76" s="133">
        <f t="shared" si="65"/>
        <v>0.62079686111401777</v>
      </c>
      <c r="M76" s="133">
        <f t="shared" si="65"/>
        <v>0.52600067402852546</v>
      </c>
      <c r="N76" s="133">
        <f t="shared" si="65"/>
        <v>0.50039116998062316</v>
      </c>
      <c r="O76" s="133">
        <f t="shared" si="65"/>
        <v>1.0143738670273037</v>
      </c>
      <c r="P76" s="133">
        <f t="shared" si="65"/>
        <v>0.48529623679851008</v>
      </c>
      <c r="Q76" s="184">
        <f>(Q74/Q75)-1</f>
        <v>0.63151548695874093</v>
      </c>
      <c r="R76" s="185">
        <f>(R74/R75)-1</f>
        <v>0.61669032987182115</v>
      </c>
      <c r="S76" s="186"/>
    </row>
    <row r="77" spans="2:20" x14ac:dyDescent="0.25">
      <c r="B77" t="str">
        <f>$C$61</f>
        <v>Short-Term</v>
      </c>
      <c r="C77" s="218" t="s">
        <v>66</v>
      </c>
      <c r="D77" s="219"/>
      <c r="E77" s="219"/>
      <c r="F77" s="219"/>
      <c r="G77" s="219"/>
      <c r="H77" s="219"/>
      <c r="I77" s="219"/>
      <c r="J77" s="219"/>
      <c r="K77" s="219"/>
      <c r="L77" s="219"/>
      <c r="M77" s="219"/>
      <c r="N77" s="219"/>
      <c r="O77" s="219"/>
      <c r="P77" s="219"/>
      <c r="Q77" s="220"/>
      <c r="R77" s="221"/>
      <c r="S77" s="222"/>
    </row>
    <row r="78" spans="2:20" ht="15.75" x14ac:dyDescent="0.25">
      <c r="C78" s="253" t="s">
        <v>67</v>
      </c>
      <c r="D78" s="254">
        <f>IFERROR((D74-D67)/D74,"-")</f>
        <v>0</v>
      </c>
      <c r="E78" s="254">
        <f t="shared" ref="E78:P78" si="66">IFERROR((E74-E67)/E74,"-")</f>
        <v>0</v>
      </c>
      <c r="F78" s="254">
        <f t="shared" si="66"/>
        <v>0</v>
      </c>
      <c r="G78" s="254">
        <f t="shared" si="66"/>
        <v>0</v>
      </c>
      <c r="H78" s="254">
        <f t="shared" si="66"/>
        <v>0</v>
      </c>
      <c r="I78" s="254">
        <f t="shared" si="66"/>
        <v>0</v>
      </c>
      <c r="J78" s="254">
        <f t="shared" si="66"/>
        <v>0</v>
      </c>
      <c r="K78" s="254">
        <f t="shared" si="66"/>
        <v>0</v>
      </c>
      <c r="L78" s="254">
        <f t="shared" si="66"/>
        <v>0</v>
      </c>
      <c r="M78" s="254">
        <f t="shared" si="66"/>
        <v>0</v>
      </c>
      <c r="N78" s="254">
        <f t="shared" si="66"/>
        <v>0</v>
      </c>
      <c r="O78" s="254">
        <f t="shared" si="66"/>
        <v>0</v>
      </c>
      <c r="P78" s="254">
        <f t="shared" si="66"/>
        <v>0</v>
      </c>
      <c r="Q78" s="259">
        <f>IFERROR((Q74-Q67)/Q74,"-")</f>
        <v>0</v>
      </c>
      <c r="R78" s="254">
        <f>IFERROR((R74-R67)/R74,"-")</f>
        <v>0</v>
      </c>
      <c r="S78" s="252"/>
    </row>
    <row r="79" spans="2:20" ht="16.5" thickBot="1" x14ac:dyDescent="0.3">
      <c r="C79" s="147" t="s">
        <v>249</v>
      </c>
      <c r="D79" s="148">
        <v>1.2248015788579876E-2</v>
      </c>
      <c r="E79" s="148">
        <v>1.5690404578902185E-2</v>
      </c>
      <c r="F79" s="148">
        <v>1.5314392326517745E-2</v>
      </c>
      <c r="G79" s="148">
        <v>1.4991761076472749E-2</v>
      </c>
      <c r="H79" s="148">
        <v>2.0854990683789192E-2</v>
      </c>
      <c r="I79" s="148">
        <v>1.7688852773659502E-2</v>
      </c>
      <c r="J79" s="148">
        <v>1.7556066617966798E-2</v>
      </c>
      <c r="K79" s="148">
        <v>2.2105995976308197E-2</v>
      </c>
      <c r="L79" s="148">
        <v>2.1092562537449656E-2</v>
      </c>
      <c r="M79" s="148">
        <v>2.0580756451065874E-2</v>
      </c>
      <c r="N79" s="148">
        <v>1.8592650961039195E-2</v>
      </c>
      <c r="O79" s="148">
        <v>2.865638122713296E-2</v>
      </c>
      <c r="P79" s="149">
        <v>2.0604188693153922E-2</v>
      </c>
      <c r="Q79" s="182">
        <v>2.0604188693153922E-2</v>
      </c>
      <c r="R79" s="182">
        <v>2.2108494333097986E-2</v>
      </c>
      <c r="S79" s="183"/>
    </row>
    <row r="80" spans="2:20" x14ac:dyDescent="0.25">
      <c r="Q80" s="188"/>
      <c r="R80" s="188"/>
    </row>
  </sheetData>
  <mergeCells count="4">
    <mergeCell ref="Q3:S3"/>
    <mergeCell ref="Q22:S22"/>
    <mergeCell ref="Q42:S42"/>
    <mergeCell ref="Q62:S62"/>
  </mergeCells>
  <conditionalFormatting sqref="D35:P35">
    <cfRule type="cellIs" dxfId="140" priority="25" operator="lessThan">
      <formula>0</formula>
    </cfRule>
  </conditionalFormatting>
  <conditionalFormatting sqref="D7:S7 D13:S13">
    <cfRule type="cellIs" dxfId="139" priority="31" operator="lessThan">
      <formula>0</formula>
    </cfRule>
  </conditionalFormatting>
  <conditionalFormatting sqref="D10:S10">
    <cfRule type="cellIs" dxfId="138" priority="11" operator="greaterThan">
      <formula>0</formula>
    </cfRule>
    <cfRule type="cellIs" dxfId="137" priority="12" operator="lessThan">
      <formula>0</formula>
    </cfRule>
  </conditionalFormatting>
  <conditionalFormatting sqref="D16:S16">
    <cfRule type="cellIs" dxfId="136" priority="23" operator="lessThan">
      <formula>0</formula>
    </cfRule>
  </conditionalFormatting>
  <conditionalFormatting sqref="D18:S18">
    <cfRule type="cellIs" dxfId="135" priority="17" operator="lessThan">
      <formula>0</formula>
    </cfRule>
  </conditionalFormatting>
  <conditionalFormatting sqref="D26:S26">
    <cfRule type="cellIs" dxfId="134" priority="28" operator="lessThan">
      <formula>0</formula>
    </cfRule>
  </conditionalFormatting>
  <conditionalFormatting sqref="D29:S29">
    <cfRule type="cellIs" dxfId="133" priority="9" operator="greaterThan">
      <formula>0</formula>
    </cfRule>
    <cfRule type="cellIs" dxfId="132" priority="10" operator="lessThan">
      <formula>0</formula>
    </cfRule>
  </conditionalFormatting>
  <conditionalFormatting sqref="D32:S32">
    <cfRule type="cellIs" dxfId="131" priority="26" operator="lessThan">
      <formula>0</formula>
    </cfRule>
  </conditionalFormatting>
  <conditionalFormatting sqref="D38:S38 D79:S79">
    <cfRule type="cellIs" dxfId="130" priority="32" operator="lessThan">
      <formula>0</formula>
    </cfRule>
  </conditionalFormatting>
  <conditionalFormatting sqref="D46:S46">
    <cfRule type="cellIs" dxfId="129" priority="21" operator="lessThan">
      <formula>0</formula>
    </cfRule>
  </conditionalFormatting>
  <conditionalFormatting sqref="D49:S49">
    <cfRule type="cellIs" dxfId="128" priority="7" operator="greaterThan">
      <formula>0</formula>
    </cfRule>
    <cfRule type="cellIs" dxfId="127" priority="8" operator="lessThan">
      <formula>0</formula>
    </cfRule>
  </conditionalFormatting>
  <conditionalFormatting sqref="D52:S52">
    <cfRule type="cellIs" dxfId="126" priority="19" operator="lessThan">
      <formula>0</formula>
    </cfRule>
  </conditionalFormatting>
  <conditionalFormatting sqref="D55:S55">
    <cfRule type="cellIs" dxfId="125" priority="5" operator="greaterThan">
      <formula>0</formula>
    </cfRule>
    <cfRule type="cellIs" dxfId="124" priority="6" operator="lessThan">
      <formula>0</formula>
    </cfRule>
  </conditionalFormatting>
  <conditionalFormatting sqref="D57:S58">
    <cfRule type="cellIs" dxfId="123" priority="13" operator="lessThan">
      <formula>0</formula>
    </cfRule>
  </conditionalFormatting>
  <conditionalFormatting sqref="D66:S66 D72:S72">
    <cfRule type="cellIs" dxfId="122" priority="34" operator="lessThan">
      <formula>0</formula>
    </cfRule>
  </conditionalFormatting>
  <conditionalFormatting sqref="D69:S69">
    <cfRule type="cellIs" dxfId="121" priority="3" operator="greaterThan">
      <formula>0</formula>
    </cfRule>
    <cfRule type="cellIs" dxfId="120" priority="4" operator="lessThan">
      <formula>0</formula>
    </cfRule>
  </conditionalFormatting>
  <conditionalFormatting sqref="D76:S76">
    <cfRule type="cellIs" dxfId="119" priority="1" operator="greaterThan">
      <formula>0</formula>
    </cfRule>
    <cfRule type="cellIs" dxfId="118" priority="2" operator="lessThan">
      <formula>0</formula>
    </cfRule>
  </conditionalFormatting>
  <conditionalFormatting sqref="Q17:S17">
    <cfRule type="cellIs" dxfId="117" priority="16" operator="lessThan">
      <formula>0</formula>
    </cfRule>
  </conditionalFormatting>
  <conditionalFormatting sqref="Q35:S36 S37">
    <cfRule type="cellIs" dxfId="116" priority="33" operator="lessThan">
      <formula>0</formula>
    </cfRule>
  </conditionalFormatting>
  <conditionalFormatting sqref="Q56:S56">
    <cfRule type="cellIs" dxfId="115" priority="22" operator="lessThan">
      <formula>0</formula>
    </cfRule>
  </conditionalFormatting>
  <conditionalFormatting sqref="Q77:S77">
    <cfRule type="cellIs" dxfId="114" priority="30" operator="lessThan">
      <formula>0</formula>
    </cfRule>
  </conditionalFormatting>
  <conditionalFormatting sqref="S57">
    <cfRule type="cellIs" dxfId="113" priority="15" operator="lessThan">
      <formula>0</formula>
    </cfRule>
  </conditionalFormatting>
  <conditionalFormatting sqref="S78">
    <cfRule type="cellIs" dxfId="112" priority="14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EFDCE-5090-4A02-A969-DC3E1BCF8033}">
  <sheetPr codeName="Sheet4">
    <tabColor rgb="FF0043CE"/>
  </sheetPr>
  <dimension ref="A1"/>
  <sheetViews>
    <sheetView showGridLines="0" workbookViewId="0">
      <selection activeCell="P31" sqref="P31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95D0-020B-4BE1-B06F-042A489BE695}">
  <dimension ref="B1:X78"/>
  <sheetViews>
    <sheetView showGridLines="0" zoomScale="70" zoomScaleNormal="70" workbookViewId="0">
      <selection activeCell="Y7" sqref="Y7"/>
    </sheetView>
  </sheetViews>
  <sheetFormatPr defaultRowHeight="15" x14ac:dyDescent="0.25"/>
  <cols>
    <col min="2" max="2" width="9.140625" hidden="1" customWidth="1"/>
    <col min="3" max="3" width="18.7109375" hidden="1" customWidth="1"/>
    <col min="4" max="4" width="23.28515625" customWidth="1"/>
    <col min="5" max="5" width="55.28515625" customWidth="1"/>
    <col min="6" max="6" width="16.7109375" customWidth="1"/>
    <col min="7" max="15" width="13.140625" bestFit="1" customWidth="1"/>
    <col min="16" max="16" width="13.28515625" bestFit="1" customWidth="1"/>
    <col min="17" max="17" width="13.140625" bestFit="1" customWidth="1"/>
    <col min="18" max="18" width="13.42578125" bestFit="1" customWidth="1"/>
    <col min="19" max="20" width="16" customWidth="1"/>
    <col min="21" max="21" width="18.7109375" bestFit="1" customWidth="1"/>
    <col min="24" max="24" width="17.140625" hidden="1" customWidth="1"/>
  </cols>
  <sheetData>
    <row r="1" spans="3:24" ht="15.75" thickBot="1" x14ac:dyDescent="0.3">
      <c r="E1" s="38" t="s">
        <v>279</v>
      </c>
    </row>
    <row r="2" spans="3:24" ht="26.25" x14ac:dyDescent="0.4">
      <c r="E2" s="210" t="s">
        <v>53</v>
      </c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2"/>
      <c r="T2" s="121"/>
      <c r="U2" s="123"/>
    </row>
    <row r="3" spans="3:24" ht="19.5" thickBot="1" x14ac:dyDescent="0.35">
      <c r="E3" s="124"/>
      <c r="F3" s="187" t="s">
        <v>277</v>
      </c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284" t="s">
        <v>54</v>
      </c>
      <c r="T3" s="285"/>
      <c r="U3" s="286"/>
      <c r="X3" s="59" t="s">
        <v>11</v>
      </c>
    </row>
    <row r="4" spans="3:24" ht="18.75" x14ac:dyDescent="0.3">
      <c r="E4" s="213" t="s">
        <v>71</v>
      </c>
      <c r="F4" s="214">
        <f t="shared" ref="F4:Q4" si="0">G4-7</f>
        <v>45800</v>
      </c>
      <c r="G4" s="214">
        <f t="shared" si="0"/>
        <v>45807</v>
      </c>
      <c r="H4" s="214">
        <f t="shared" si="0"/>
        <v>45814</v>
      </c>
      <c r="I4" s="214">
        <f t="shared" si="0"/>
        <v>45821</v>
      </c>
      <c r="J4" s="214">
        <f t="shared" si="0"/>
        <v>45828</v>
      </c>
      <c r="K4" s="214">
        <f t="shared" si="0"/>
        <v>45835</v>
      </c>
      <c r="L4" s="214">
        <f t="shared" si="0"/>
        <v>45842</v>
      </c>
      <c r="M4" s="214">
        <f t="shared" si="0"/>
        <v>45849</v>
      </c>
      <c r="N4" s="214">
        <f t="shared" si="0"/>
        <v>45856</v>
      </c>
      <c r="O4" s="214">
        <f t="shared" si="0"/>
        <v>45863</v>
      </c>
      <c r="P4" s="214">
        <f t="shared" si="0"/>
        <v>45870</v>
      </c>
      <c r="Q4" s="214">
        <f t="shared" si="0"/>
        <v>45877</v>
      </c>
      <c r="R4" s="214">
        <v>45884</v>
      </c>
      <c r="S4" s="215" t="s">
        <v>56</v>
      </c>
      <c r="T4" s="216" t="s">
        <v>57</v>
      </c>
      <c r="U4" s="217" t="s">
        <v>58</v>
      </c>
      <c r="X4" s="55" t="s">
        <v>13</v>
      </c>
    </row>
    <row r="5" spans="3:24" ht="18.75" x14ac:dyDescent="0.3">
      <c r="C5" t="str">
        <f>$E$2</f>
        <v>MICL Total</v>
      </c>
      <c r="E5" s="125" t="s">
        <v>303</v>
      </c>
      <c r="F5" s="126">
        <f>F24+F43+F62</f>
        <v>908.09029680365302</v>
      </c>
      <c r="G5" s="126">
        <f t="shared" ref="G5:R5" si="1">G24+G43+G62</f>
        <v>982.51187214611878</v>
      </c>
      <c r="H5" s="126">
        <f t="shared" si="1"/>
        <v>987.27397260273972</v>
      </c>
      <c r="I5" s="126">
        <f t="shared" si="1"/>
        <v>891.22625570776256</v>
      </c>
      <c r="J5" s="126">
        <f t="shared" si="1"/>
        <v>831.35171232876712</v>
      </c>
      <c r="K5" s="126">
        <f t="shared" si="1"/>
        <v>885.39360730593603</v>
      </c>
      <c r="L5" s="126">
        <f t="shared" si="1"/>
        <v>1022.5743150684932</v>
      </c>
      <c r="M5" s="126">
        <f t="shared" si="1"/>
        <v>911.41221461187217</v>
      </c>
      <c r="N5" s="126">
        <f t="shared" si="1"/>
        <v>781.32910958904108</v>
      </c>
      <c r="O5" s="126">
        <f t="shared" si="1"/>
        <v>771.30867579908681</v>
      </c>
      <c r="P5" s="126">
        <f t="shared" si="1"/>
        <v>847.42659817351603</v>
      </c>
      <c r="Q5" s="126">
        <f t="shared" si="1"/>
        <v>707.22671232876712</v>
      </c>
      <c r="R5" s="126">
        <f t="shared" si="1"/>
        <v>712.30593607305934</v>
      </c>
      <c r="S5" s="127">
        <f t="shared" ref="S5:S9" si="2">AVERAGE(O5:R5)</f>
        <v>759.56698059360735</v>
      </c>
      <c r="T5" s="126">
        <f>AVERAGE(G5:R5)</f>
        <v>860.94508181126321</v>
      </c>
      <c r="U5" s="128">
        <v>1798.6730769230769</v>
      </c>
      <c r="X5" s="57" t="s">
        <v>14</v>
      </c>
    </row>
    <row r="6" spans="3:24" ht="18.75" x14ac:dyDescent="0.3">
      <c r="C6" t="str">
        <f t="shared" ref="C6:C18" si="3">$E$2</f>
        <v>MICL Total</v>
      </c>
      <c r="E6" s="129" t="s">
        <v>304</v>
      </c>
      <c r="F6" s="30">
        <f t="shared" ref="F6:R6" si="4">F25+F44+F63</f>
        <v>815.04063929310018</v>
      </c>
      <c r="G6" s="30">
        <f t="shared" si="4"/>
        <v>858.01877856620001</v>
      </c>
      <c r="H6" s="30">
        <f t="shared" si="4"/>
        <v>888.0693493337003</v>
      </c>
      <c r="I6" s="30">
        <f t="shared" si="4"/>
        <v>797.05736303060019</v>
      </c>
      <c r="J6" s="30">
        <f t="shared" si="4"/>
        <v>755.2292808453999</v>
      </c>
      <c r="K6" s="30">
        <f t="shared" si="4"/>
        <v>819.48944065739988</v>
      </c>
      <c r="L6" s="30">
        <f t="shared" si="4"/>
        <v>956.38510276869977</v>
      </c>
      <c r="M6" s="30">
        <f t="shared" si="4"/>
        <v>842.07203199019955</v>
      </c>
      <c r="N6" s="30">
        <f t="shared" si="4"/>
        <v>724.79218038670035</v>
      </c>
      <c r="O6" s="30">
        <f t="shared" si="4"/>
        <v>725.9286529916003</v>
      </c>
      <c r="P6" s="30">
        <f t="shared" si="4"/>
        <v>815.01632421969998</v>
      </c>
      <c r="Q6" s="30">
        <f t="shared" si="4"/>
        <v>685.8114155418001</v>
      </c>
      <c r="R6" s="30">
        <f t="shared" si="4"/>
        <v>694.56021691420005</v>
      </c>
      <c r="S6" s="130">
        <f t="shared" si="2"/>
        <v>730.32915241682508</v>
      </c>
      <c r="T6" s="30">
        <f t="shared" ref="T6:T9" si="5">AVERAGE(G6:R6)</f>
        <v>796.86917810385</v>
      </c>
      <c r="U6" s="131"/>
      <c r="X6" s="60" t="s">
        <v>17</v>
      </c>
    </row>
    <row r="7" spans="3:24" ht="15.75" x14ac:dyDescent="0.25">
      <c r="C7" t="str">
        <f t="shared" si="3"/>
        <v>MICL Total</v>
      </c>
      <c r="E7" s="132" t="s">
        <v>305</v>
      </c>
      <c r="F7" s="134">
        <f t="shared" ref="F7:R7" si="6">F26+F45+F64</f>
        <v>314.35365744450911</v>
      </c>
      <c r="G7" s="134">
        <f t="shared" si="6"/>
        <v>301.325744900122</v>
      </c>
      <c r="H7" s="134">
        <f t="shared" si="6"/>
        <v>315.57123238456234</v>
      </c>
      <c r="I7" s="134">
        <f t="shared" si="6"/>
        <v>279.11407492922513</v>
      </c>
      <c r="J7" s="134">
        <f t="shared" si="6"/>
        <v>273.67029292282723</v>
      </c>
      <c r="K7" s="134">
        <f t="shared" si="6"/>
        <v>272.86719752316168</v>
      </c>
      <c r="L7" s="134">
        <f t="shared" si="6"/>
        <v>310.82832168385073</v>
      </c>
      <c r="M7" s="134">
        <f t="shared" si="6"/>
        <v>282.48395038053877</v>
      </c>
      <c r="N7" s="134">
        <f t="shared" si="6"/>
        <v>243.84151884612635</v>
      </c>
      <c r="O7" s="134">
        <f t="shared" si="6"/>
        <v>242.51923695795642</v>
      </c>
      <c r="P7" s="134">
        <f t="shared" si="6"/>
        <v>243.86728795856774</v>
      </c>
      <c r="Q7" s="134">
        <f t="shared" si="6"/>
        <v>223.18519279194336</v>
      </c>
      <c r="R7" s="134">
        <f t="shared" si="6"/>
        <v>213.7889574239272</v>
      </c>
      <c r="S7" s="193">
        <f t="shared" ref="S7" si="7">AVERAGE(O7:R7)</f>
        <v>230.84016878309868</v>
      </c>
      <c r="T7" s="194">
        <f t="shared" ref="T7" si="8">AVERAGE(G7:R7)</f>
        <v>266.92191739190071</v>
      </c>
      <c r="U7" s="195"/>
    </row>
    <row r="8" spans="3:24" ht="15.75" x14ac:dyDescent="0.25">
      <c r="C8" t="str">
        <f t="shared" si="3"/>
        <v>MICL Total</v>
      </c>
      <c r="E8" s="125" t="s">
        <v>76</v>
      </c>
      <c r="F8" s="126">
        <f t="shared" ref="F8:R8" si="9">F27+F46+F65</f>
        <v>1092880.2796432616</v>
      </c>
      <c r="G8" s="126">
        <f t="shared" si="9"/>
        <v>1146481.8557146026</v>
      </c>
      <c r="H8" s="126">
        <f t="shared" si="9"/>
        <v>1117658.9878575706</v>
      </c>
      <c r="I8" s="126">
        <f t="shared" si="9"/>
        <v>1070655.6596429409</v>
      </c>
      <c r="J8" s="126">
        <f t="shared" si="9"/>
        <v>962782.66035819741</v>
      </c>
      <c r="K8" s="126">
        <f t="shared" si="9"/>
        <v>1065354.7267853781</v>
      </c>
      <c r="L8" s="126">
        <f t="shared" si="9"/>
        <v>1208168.8871419439</v>
      </c>
      <c r="M8" s="126">
        <f t="shared" si="9"/>
        <v>1130871.7757143676</v>
      </c>
      <c r="N8" s="126">
        <f t="shared" si="9"/>
        <v>937164.23142934486</v>
      </c>
      <c r="O8" s="126">
        <f t="shared" si="9"/>
        <v>922079.73428570968</v>
      </c>
      <c r="P8" s="126">
        <f t="shared" si="9"/>
        <v>960966.3421427646</v>
      </c>
      <c r="Q8" s="126">
        <f t="shared" si="9"/>
        <v>908818.34071360156</v>
      </c>
      <c r="R8" s="126">
        <f t="shared" si="9"/>
        <v>865832.46892854013</v>
      </c>
      <c r="S8" s="127">
        <f t="shared" si="2"/>
        <v>914424.22151765402</v>
      </c>
      <c r="T8" s="126">
        <f t="shared" si="5"/>
        <v>1024736.3058929136</v>
      </c>
      <c r="U8" s="128">
        <v>1181780.7362294078</v>
      </c>
    </row>
    <row r="9" spans="3:24" ht="15.75" x14ac:dyDescent="0.25">
      <c r="C9" t="str">
        <f t="shared" si="3"/>
        <v>MICL Total</v>
      </c>
      <c r="E9" s="129" t="s">
        <v>77</v>
      </c>
      <c r="F9" s="30">
        <f t="shared" ref="F9:R9" si="10">F28+F47+F66</f>
        <v>971839.00714041165</v>
      </c>
      <c r="G9" s="30">
        <f t="shared" si="10"/>
        <v>989013.64893003902</v>
      </c>
      <c r="H9" s="30">
        <f t="shared" si="10"/>
        <v>987159.11643019295</v>
      </c>
      <c r="I9" s="30">
        <f t="shared" si="10"/>
        <v>948529.06713896315</v>
      </c>
      <c r="J9" s="30">
        <f t="shared" si="10"/>
        <v>861586.92285865685</v>
      </c>
      <c r="K9" s="30">
        <f t="shared" si="10"/>
        <v>974523.65213918511</v>
      </c>
      <c r="L9" s="30">
        <f t="shared" si="10"/>
        <v>1110008.3253546546</v>
      </c>
      <c r="M9" s="30">
        <f t="shared" si="10"/>
        <v>1044449.8357136059</v>
      </c>
      <c r="N9" s="30">
        <f t="shared" si="10"/>
        <v>864362.03786036139</v>
      </c>
      <c r="O9" s="30">
        <f t="shared" si="10"/>
        <v>855536.63356801169</v>
      </c>
      <c r="P9" s="30">
        <f t="shared" si="10"/>
        <v>922764.07357097568</v>
      </c>
      <c r="Q9" s="30">
        <f t="shared" si="10"/>
        <v>865089.96749803075</v>
      </c>
      <c r="R9" s="30">
        <f t="shared" si="10"/>
        <v>839758.06500002486</v>
      </c>
      <c r="S9" s="130">
        <f t="shared" si="2"/>
        <v>870787.1849092606</v>
      </c>
      <c r="T9" s="30">
        <f t="shared" si="5"/>
        <v>938565.11217189196</v>
      </c>
      <c r="U9" s="131"/>
    </row>
    <row r="10" spans="3:24" ht="15.75" x14ac:dyDescent="0.25">
      <c r="C10" t="str">
        <f t="shared" si="3"/>
        <v>MICL Total</v>
      </c>
      <c r="E10" s="132" t="s">
        <v>78</v>
      </c>
      <c r="F10" s="134">
        <f t="shared" ref="F10:R10" si="11">F29+F48+F67</f>
        <v>384604.19275791518</v>
      </c>
      <c r="G10" s="134">
        <f t="shared" si="11"/>
        <v>363371.55712229927</v>
      </c>
      <c r="H10" s="134">
        <f t="shared" si="11"/>
        <v>366324.943596258</v>
      </c>
      <c r="I10" s="134">
        <f t="shared" si="11"/>
        <v>355152.94074999273</v>
      </c>
      <c r="J10" s="134">
        <f t="shared" si="11"/>
        <v>320146.49627062486</v>
      </c>
      <c r="K10" s="134">
        <f t="shared" si="11"/>
        <v>348097.68219544808</v>
      </c>
      <c r="L10" s="134">
        <f t="shared" si="11"/>
        <v>411970.82480959117</v>
      </c>
      <c r="M10" s="134">
        <f t="shared" si="11"/>
        <v>392194.4731074252</v>
      </c>
      <c r="N10" s="134">
        <f t="shared" si="11"/>
        <v>316438.84691920248</v>
      </c>
      <c r="O10" s="134">
        <f t="shared" si="11"/>
        <v>302870.09845976328</v>
      </c>
      <c r="P10" s="134">
        <f t="shared" si="11"/>
        <v>267726.33640816965</v>
      </c>
      <c r="Q10" s="134">
        <f t="shared" si="11"/>
        <v>276311.2266704159</v>
      </c>
      <c r="R10" s="134">
        <f t="shared" si="11"/>
        <v>235843.67198646208</v>
      </c>
      <c r="S10" s="193">
        <f t="shared" ref="S10" si="12">AVERAGE(O10:R10)</f>
        <v>270687.83338120271</v>
      </c>
      <c r="T10" s="194">
        <f t="shared" ref="T10" si="13">AVERAGE(G10:R10)</f>
        <v>329704.09152463771</v>
      </c>
      <c r="U10" s="195"/>
    </row>
    <row r="11" spans="3:24" ht="15.75" x14ac:dyDescent="0.25">
      <c r="C11" t="str">
        <f t="shared" si="3"/>
        <v>MICL Total</v>
      </c>
      <c r="E11" s="125" t="s">
        <v>79</v>
      </c>
      <c r="F11" s="126">
        <f>IFERROR(F8/F5,"-")</f>
        <v>1203.4929604358099</v>
      </c>
      <c r="G11" s="126">
        <f t="shared" ref="G11:T11" si="14">IFERROR(G8/G5,"-")</f>
        <v>1166.8885519014862</v>
      </c>
      <c r="H11" s="126">
        <f t="shared" si="14"/>
        <v>1132.0656868033282</v>
      </c>
      <c r="I11" s="126">
        <f t="shared" si="14"/>
        <v>1201.3286780837548</v>
      </c>
      <c r="J11" s="126">
        <f t="shared" si="14"/>
        <v>1158.0930743033755</v>
      </c>
      <c r="K11" s="126">
        <f t="shared" si="14"/>
        <v>1203.2554990170138</v>
      </c>
      <c r="L11" s="126">
        <f t="shared" si="14"/>
        <v>1181.4973927455037</v>
      </c>
      <c r="M11" s="126">
        <f t="shared" si="14"/>
        <v>1240.7906736206658</v>
      </c>
      <c r="N11" s="126">
        <f t="shared" si="14"/>
        <v>1199.4487597195362</v>
      </c>
      <c r="O11" s="126">
        <f t="shared" si="14"/>
        <v>1195.4743453785502</v>
      </c>
      <c r="P11" s="126">
        <f t="shared" si="14"/>
        <v>1133.981803514268</v>
      </c>
      <c r="Q11" s="126">
        <f t="shared" si="14"/>
        <v>1285.0452688940868</v>
      </c>
      <c r="R11" s="126">
        <f t="shared" si="14"/>
        <v>1215.5345408208616</v>
      </c>
      <c r="S11" s="127">
        <f t="shared" si="14"/>
        <v>1203.8756882283437</v>
      </c>
      <c r="T11" s="126">
        <f t="shared" si="14"/>
        <v>1190.2458444121257</v>
      </c>
      <c r="U11" s="128">
        <f t="shared" ref="U11" si="15">IFERROR(U8/U5,0)</f>
        <v>657.0292019109088</v>
      </c>
    </row>
    <row r="12" spans="3:24" ht="15.75" x14ac:dyDescent="0.25">
      <c r="C12" t="str">
        <f t="shared" si="3"/>
        <v>MICL Total</v>
      </c>
      <c r="E12" s="129" t="s">
        <v>80</v>
      </c>
      <c r="F12" s="30">
        <f t="shared" ref="F12:T13" si="16">IFERROR(F9/F6,"-")</f>
        <v>1192.3810424757539</v>
      </c>
      <c r="G12" s="30">
        <f t="shared" si="16"/>
        <v>1152.6713326516456</v>
      </c>
      <c r="H12" s="30">
        <f t="shared" si="16"/>
        <v>1111.5788616855627</v>
      </c>
      <c r="I12" s="30">
        <f t="shared" si="16"/>
        <v>1190.0386485765991</v>
      </c>
      <c r="J12" s="30">
        <f t="shared" si="16"/>
        <v>1140.8282818354191</v>
      </c>
      <c r="K12" s="30">
        <f t="shared" si="16"/>
        <v>1189.1839037699081</v>
      </c>
      <c r="L12" s="30">
        <f t="shared" si="16"/>
        <v>1160.6290417335247</v>
      </c>
      <c r="M12" s="30">
        <f t="shared" si="16"/>
        <v>1240.3331259501583</v>
      </c>
      <c r="N12" s="30">
        <f t="shared" si="16"/>
        <v>1192.5653466614333</v>
      </c>
      <c r="O12" s="30">
        <f t="shared" si="16"/>
        <v>1178.5409351763267</v>
      </c>
      <c r="P12" s="30">
        <f t="shared" si="16"/>
        <v>1132.2031794325517</v>
      </c>
      <c r="Q12" s="30">
        <f t="shared" si="16"/>
        <v>1261.4108600315412</v>
      </c>
      <c r="R12" s="30">
        <f t="shared" si="16"/>
        <v>1209.0500500171338</v>
      </c>
      <c r="S12" s="130">
        <f t="shared" si="16"/>
        <v>1192.3215471101325</v>
      </c>
      <c r="T12" s="30">
        <f t="shared" si="16"/>
        <v>1177.815804603219</v>
      </c>
      <c r="U12" s="131"/>
      <c r="V12" s="3"/>
    </row>
    <row r="13" spans="3:24" ht="15.75" x14ac:dyDescent="0.25">
      <c r="C13" t="str">
        <f t="shared" si="3"/>
        <v>MICL Total</v>
      </c>
      <c r="E13" s="132" t="s">
        <v>81</v>
      </c>
      <c r="F13" s="134">
        <f t="shared" si="16"/>
        <v>1223.4761188544687</v>
      </c>
      <c r="G13" s="134">
        <f t="shared" si="16"/>
        <v>1205.9094294871588</v>
      </c>
      <c r="H13" s="134">
        <f t="shared" si="16"/>
        <v>1160.8312355602998</v>
      </c>
      <c r="I13" s="134">
        <f t="shared" si="16"/>
        <v>1272.4293493262521</v>
      </c>
      <c r="J13" s="134">
        <f t="shared" si="16"/>
        <v>1169.8255329485235</v>
      </c>
      <c r="K13" s="134">
        <f t="shared" si="16"/>
        <v>1275.7036586118074</v>
      </c>
      <c r="L13" s="134">
        <f t="shared" si="16"/>
        <v>1325.3966774257281</v>
      </c>
      <c r="M13" s="134">
        <f t="shared" si="16"/>
        <v>1388.3778975021185</v>
      </c>
      <c r="N13" s="134">
        <f t="shared" si="16"/>
        <v>1297.7234082883479</v>
      </c>
      <c r="O13" s="134">
        <f t="shared" si="16"/>
        <v>1248.8497912941618</v>
      </c>
      <c r="P13" s="134">
        <f t="shared" si="16"/>
        <v>1097.8361987346802</v>
      </c>
      <c r="Q13" s="134">
        <f t="shared" si="16"/>
        <v>1238.035656460406</v>
      </c>
      <c r="R13" s="134">
        <f t="shared" si="16"/>
        <v>1103.1611493329005</v>
      </c>
      <c r="S13" s="193">
        <f t="shared" si="16"/>
        <v>1172.6201501591588</v>
      </c>
      <c r="T13" s="194">
        <f t="shared" si="16"/>
        <v>1235.208014187006</v>
      </c>
      <c r="U13" s="195"/>
    </row>
    <row r="14" spans="3:24" ht="15.75" x14ac:dyDescent="0.25">
      <c r="C14" t="str">
        <f t="shared" si="3"/>
        <v>MICL Total</v>
      </c>
      <c r="E14" s="125" t="s">
        <v>82</v>
      </c>
      <c r="F14" s="126">
        <f t="shared" ref="F14:R14" si="17">F33+F52+F71</f>
        <v>1104685.9257678704</v>
      </c>
      <c r="G14" s="126">
        <f t="shared" si="17"/>
        <v>1153485.6196876087</v>
      </c>
      <c r="H14" s="126">
        <f t="shared" si="17"/>
        <v>1126066.4629032379</v>
      </c>
      <c r="I14" s="126">
        <f t="shared" si="17"/>
        <v>1076950.0878580008</v>
      </c>
      <c r="J14" s="126">
        <f t="shared" si="17"/>
        <v>967513.55545663962</v>
      </c>
      <c r="K14" s="126">
        <f t="shared" si="17"/>
        <v>1073107.1608034461</v>
      </c>
      <c r="L14" s="126">
        <f t="shared" si="17"/>
        <v>1218837.1342924465</v>
      </c>
      <c r="M14" s="126">
        <f t="shared" si="17"/>
        <v>1135289.886274453</v>
      </c>
      <c r="N14" s="126">
        <f t="shared" si="17"/>
        <v>944404.63725772256</v>
      </c>
      <c r="O14" s="126">
        <f t="shared" si="17"/>
        <v>930242.29029153835</v>
      </c>
      <c r="P14" s="126">
        <f t="shared" si="17"/>
        <v>969132.9756107094</v>
      </c>
      <c r="Q14" s="126">
        <f t="shared" si="17"/>
        <v>910369.90890905005</v>
      </c>
      <c r="R14" s="126">
        <f t="shared" si="17"/>
        <v>872384.03541725955</v>
      </c>
      <c r="S14" s="127">
        <f t="shared" ref="S14:S16" si="18">AVERAGE(O14:R14)</f>
        <v>920532.30255713942</v>
      </c>
      <c r="T14" s="126">
        <f>AVERAGE(G14:R14)</f>
        <v>1031481.9795635092</v>
      </c>
      <c r="U14" s="128">
        <v>1235810.5912294236</v>
      </c>
    </row>
    <row r="15" spans="3:24" ht="15.75" x14ac:dyDescent="0.25">
      <c r="C15" t="str">
        <f t="shared" si="3"/>
        <v>MICL Total</v>
      </c>
      <c r="E15" s="129" t="s">
        <v>83</v>
      </c>
      <c r="F15" s="30">
        <f t="shared" ref="F15:R15" si="19">F34+F53+F72</f>
        <v>983620.60353274539</v>
      </c>
      <c r="G15" s="30">
        <f t="shared" si="19"/>
        <v>995644.81513234682</v>
      </c>
      <c r="H15" s="30">
        <f t="shared" si="19"/>
        <v>995448.28024226509</v>
      </c>
      <c r="I15" s="30">
        <f t="shared" si="19"/>
        <v>955846.80933079775</v>
      </c>
      <c r="J15" s="30">
        <f t="shared" si="19"/>
        <v>865607.94296092773</v>
      </c>
      <c r="K15" s="30">
        <f t="shared" si="19"/>
        <v>983236.37239351112</v>
      </c>
      <c r="L15" s="30">
        <f t="shared" si="19"/>
        <v>1119809.1727000983</v>
      </c>
      <c r="M15" s="30">
        <f t="shared" si="19"/>
        <v>1048223.6154925285</v>
      </c>
      <c r="N15" s="30">
        <f t="shared" si="19"/>
        <v>871665.35986797197</v>
      </c>
      <c r="O15" s="30">
        <f t="shared" si="19"/>
        <v>864369.96033208689</v>
      </c>
      <c r="P15" s="30">
        <f t="shared" si="19"/>
        <v>931605.87476424396</v>
      </c>
      <c r="Q15" s="30">
        <f t="shared" si="19"/>
        <v>867475.8745644514</v>
      </c>
      <c r="R15" s="30">
        <f t="shared" si="19"/>
        <v>848352.60518568754</v>
      </c>
      <c r="S15" s="130">
        <f t="shared" si="18"/>
        <v>877951.07871161751</v>
      </c>
      <c r="T15" s="30">
        <f t="shared" ref="T15:T16" si="20">AVERAGE(G15:R15)</f>
        <v>945607.22358057648</v>
      </c>
      <c r="U15" s="131"/>
      <c r="V15" s="3"/>
    </row>
    <row r="16" spans="3:24" ht="15.75" x14ac:dyDescent="0.25">
      <c r="C16" t="str">
        <f t="shared" si="3"/>
        <v>MICL Total</v>
      </c>
      <c r="E16" s="132" t="s">
        <v>84</v>
      </c>
      <c r="F16" s="134">
        <f t="shared" ref="F16:R16" si="21">F35+F54+F73</f>
        <v>380250.03868967108</v>
      </c>
      <c r="G16" s="134">
        <f t="shared" si="21"/>
        <v>354656.22229507373</v>
      </c>
      <c r="H16" s="134">
        <f t="shared" si="21"/>
        <v>358556.69874436018</v>
      </c>
      <c r="I16" s="134">
        <f t="shared" si="21"/>
        <v>347704.80845649913</v>
      </c>
      <c r="J16" s="134">
        <f t="shared" si="21"/>
        <v>309874.41394337115</v>
      </c>
      <c r="K16" s="134">
        <f t="shared" si="21"/>
        <v>339758.61228891631</v>
      </c>
      <c r="L16" s="134">
        <f t="shared" si="21"/>
        <v>402733.06208885845</v>
      </c>
      <c r="M16" s="134">
        <f t="shared" si="21"/>
        <v>377949.4522949183</v>
      </c>
      <c r="N16" s="134">
        <f t="shared" si="21"/>
        <v>306919.66546547622</v>
      </c>
      <c r="O16" s="134">
        <f t="shared" si="21"/>
        <v>295367.19002085092</v>
      </c>
      <c r="P16" s="134">
        <f t="shared" si="21"/>
        <v>258586.45042600157</v>
      </c>
      <c r="Q16" s="134">
        <f t="shared" si="21"/>
        <v>261797.6012256403</v>
      </c>
      <c r="R16" s="135">
        <f t="shared" si="21"/>
        <v>226984.34043303298</v>
      </c>
      <c r="S16" s="194">
        <f t="shared" si="18"/>
        <v>260683.89552638141</v>
      </c>
      <c r="T16" s="194">
        <f t="shared" si="20"/>
        <v>320074.04314024997</v>
      </c>
      <c r="U16" s="195"/>
    </row>
    <row r="17" spans="3:21" x14ac:dyDescent="0.25">
      <c r="C17" t="str">
        <f t="shared" si="3"/>
        <v>MICL Total</v>
      </c>
      <c r="E17" s="218" t="s">
        <v>66</v>
      </c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</row>
    <row r="18" spans="3:21" ht="16.5" thickBot="1" x14ac:dyDescent="0.3">
      <c r="C18" t="str">
        <f t="shared" si="3"/>
        <v>MICL Total</v>
      </c>
      <c r="E18" s="175" t="s">
        <v>281</v>
      </c>
      <c r="F18" s="189">
        <f>1-(F8/F14)</f>
        <v>1.0686880179452518E-2</v>
      </c>
      <c r="G18" s="189">
        <f t="shared" ref="G18:U18" si="22">1-(G8/G14)</f>
        <v>6.0718259971916932E-3</v>
      </c>
      <c r="H18" s="189">
        <f t="shared" si="22"/>
        <v>7.4662334086311732E-3</v>
      </c>
      <c r="I18" s="189">
        <f t="shared" si="22"/>
        <v>5.8446796058851946E-3</v>
      </c>
      <c r="J18" s="189">
        <f t="shared" si="22"/>
        <v>4.8897455459518957E-3</v>
      </c>
      <c r="K18" s="189">
        <f t="shared" si="22"/>
        <v>7.2242869130271226E-3</v>
      </c>
      <c r="L18" s="189">
        <f t="shared" si="22"/>
        <v>8.7528077791096948E-3</v>
      </c>
      <c r="M18" s="189">
        <f t="shared" si="22"/>
        <v>3.8916144797024321E-3</v>
      </c>
      <c r="N18" s="189">
        <f t="shared" si="22"/>
        <v>7.6666351929419729E-3</v>
      </c>
      <c r="O18" s="189">
        <f t="shared" si="22"/>
        <v>8.7746559052593875E-3</v>
      </c>
      <c r="P18" s="189">
        <f t="shared" si="22"/>
        <v>8.4267419161941914E-3</v>
      </c>
      <c r="Q18" s="189">
        <f t="shared" si="22"/>
        <v>1.7043271974002128E-3</v>
      </c>
      <c r="R18" s="192">
        <f t="shared" si="22"/>
        <v>7.5099568799259497E-3</v>
      </c>
      <c r="S18" s="190">
        <f t="shared" si="22"/>
        <v>6.6353793587882182E-3</v>
      </c>
      <c r="T18" s="190">
        <f t="shared" si="22"/>
        <v>6.5397881923736634E-3</v>
      </c>
      <c r="U18" s="191">
        <f t="shared" si="22"/>
        <v>4.3720174744792617E-2</v>
      </c>
    </row>
    <row r="20" spans="3:21" ht="15.75" thickBot="1" x14ac:dyDescent="0.3"/>
    <row r="21" spans="3:21" ht="26.25" hidden="1" x14ac:dyDescent="0.4">
      <c r="E21" s="211" t="s">
        <v>8</v>
      </c>
      <c r="F21" s="121" t="s">
        <v>280</v>
      </c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2"/>
      <c r="T21" s="121"/>
      <c r="U21" s="123"/>
    </row>
    <row r="22" spans="3:21" ht="15.75" hidden="1" thickBot="1" x14ac:dyDescent="0.3">
      <c r="E22" s="124"/>
      <c r="F22" s="187" t="s">
        <v>277</v>
      </c>
      <c r="G22" s="187"/>
      <c r="H22" s="187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284" t="s">
        <v>54</v>
      </c>
      <c r="T22" s="285"/>
      <c r="U22" s="286"/>
    </row>
    <row r="23" spans="3:21" hidden="1" x14ac:dyDescent="0.25">
      <c r="E23" s="213" t="s">
        <v>71</v>
      </c>
      <c r="F23" s="214">
        <f t="shared" ref="F23" si="23">G23-7</f>
        <v>45800</v>
      </c>
      <c r="G23" s="214">
        <f t="shared" ref="G23" si="24">H23-7</f>
        <v>45807</v>
      </c>
      <c r="H23" s="214">
        <f t="shared" ref="H23" si="25">I23-7</f>
        <v>45814</v>
      </c>
      <c r="I23" s="214">
        <f t="shared" ref="I23" si="26">J23-7</f>
        <v>45821</v>
      </c>
      <c r="J23" s="214">
        <f t="shared" ref="J23" si="27">K23-7</f>
        <v>45828</v>
      </c>
      <c r="K23" s="214">
        <f t="shared" ref="K23" si="28">L23-7</f>
        <v>45835</v>
      </c>
      <c r="L23" s="214">
        <f t="shared" ref="L23" si="29">M23-7</f>
        <v>45842</v>
      </c>
      <c r="M23" s="214">
        <f t="shared" ref="M23" si="30">N23-7</f>
        <v>45849</v>
      </c>
      <c r="N23" s="214">
        <f t="shared" ref="N23" si="31">O23-7</f>
        <v>45856</v>
      </c>
      <c r="O23" s="214">
        <f t="shared" ref="O23" si="32">P23-7</f>
        <v>45863</v>
      </c>
      <c r="P23" s="214">
        <f t="shared" ref="P23" si="33">Q23-7</f>
        <v>45870</v>
      </c>
      <c r="Q23" s="214">
        <f t="shared" ref="Q23" si="34">R23-7</f>
        <v>45877</v>
      </c>
      <c r="R23" s="214">
        <v>45884</v>
      </c>
      <c r="S23" s="215" t="s">
        <v>56</v>
      </c>
      <c r="T23" s="216" t="s">
        <v>57</v>
      </c>
      <c r="U23" s="217" t="s">
        <v>58</v>
      </c>
    </row>
    <row r="24" spans="3:21" ht="15.75" hidden="1" x14ac:dyDescent="0.25">
      <c r="E24" s="125" t="s">
        <v>303</v>
      </c>
      <c r="F24" s="126">
        <v>661</v>
      </c>
      <c r="G24" s="126">
        <v>750</v>
      </c>
      <c r="H24" s="126">
        <v>740</v>
      </c>
      <c r="I24" s="126">
        <v>660</v>
      </c>
      <c r="J24" s="126">
        <v>622</v>
      </c>
      <c r="K24" s="126">
        <v>670</v>
      </c>
      <c r="L24" s="126">
        <v>773</v>
      </c>
      <c r="M24" s="126">
        <v>676</v>
      </c>
      <c r="N24" s="126">
        <v>584</v>
      </c>
      <c r="O24" s="126">
        <v>588</v>
      </c>
      <c r="P24" s="126">
        <v>655</v>
      </c>
      <c r="Q24" s="126">
        <v>542</v>
      </c>
      <c r="R24" s="126">
        <v>562</v>
      </c>
      <c r="S24" s="127">
        <v>586.75</v>
      </c>
      <c r="T24" s="126">
        <v>651.83333333333337</v>
      </c>
      <c r="U24" s="128">
        <v>831.50721814718236</v>
      </c>
    </row>
    <row r="25" spans="3:21" ht="15.75" hidden="1" x14ac:dyDescent="0.25">
      <c r="E25" s="129" t="s">
        <v>304</v>
      </c>
      <c r="F25" s="30">
        <v>562.2136986500002</v>
      </c>
      <c r="G25" s="30">
        <v>623.91780824</v>
      </c>
      <c r="H25" s="30">
        <v>638.0301370010003</v>
      </c>
      <c r="I25" s="30">
        <v>565.04931508200013</v>
      </c>
      <c r="J25" s="30">
        <v>546.13424659299994</v>
      </c>
      <c r="K25" s="30">
        <v>604.40821919199993</v>
      </c>
      <c r="L25" s="30">
        <v>706.07945207899979</v>
      </c>
      <c r="M25" s="30">
        <v>605.90958906199955</v>
      </c>
      <c r="N25" s="30">
        <v>524.71780823600034</v>
      </c>
      <c r="O25" s="30">
        <v>540.88219179900034</v>
      </c>
      <c r="P25" s="30">
        <v>620.86849316400003</v>
      </c>
      <c r="Q25" s="30">
        <v>518.78356165600007</v>
      </c>
      <c r="R25" s="30">
        <v>543.59452056200007</v>
      </c>
      <c r="S25" s="130">
        <v>556.03219179525013</v>
      </c>
      <c r="T25" s="30">
        <v>586.53127855549997</v>
      </c>
      <c r="U25" s="131">
        <v>0</v>
      </c>
    </row>
    <row r="26" spans="3:21" ht="15.75" hidden="1" x14ac:dyDescent="0.25">
      <c r="E26" s="132" t="s">
        <v>305</v>
      </c>
      <c r="F26" s="134">
        <v>97.218238674233163</v>
      </c>
      <c r="G26" s="134">
        <v>103.10390547147985</v>
      </c>
      <c r="H26" s="134">
        <v>106.54055939259798</v>
      </c>
      <c r="I26" s="134">
        <v>87.950631576674141</v>
      </c>
      <c r="J26" s="134">
        <v>103.80314877032329</v>
      </c>
      <c r="K26" s="134">
        <v>100.59275880822426</v>
      </c>
      <c r="L26" s="134">
        <v>120.95890192362872</v>
      </c>
      <c r="M26" s="134">
        <v>103.36057865740358</v>
      </c>
      <c r="N26" s="134">
        <v>92.067206976936561</v>
      </c>
      <c r="O26" s="134">
        <v>102.13147308750021</v>
      </c>
      <c r="P26" s="134">
        <v>96.561927763440494</v>
      </c>
      <c r="Q26" s="134">
        <v>96.446216988241289</v>
      </c>
      <c r="R26" s="134">
        <v>99.228418299732027</v>
      </c>
      <c r="S26" s="193">
        <v>98.592009034728505</v>
      </c>
      <c r="T26" s="194">
        <v>101.06214397634852</v>
      </c>
      <c r="U26" s="195">
        <v>0</v>
      </c>
    </row>
    <row r="27" spans="3:21" ht="15.75" hidden="1" x14ac:dyDescent="0.25">
      <c r="E27" s="125" t="s">
        <v>76</v>
      </c>
      <c r="F27" s="126">
        <v>760120.43142873002</v>
      </c>
      <c r="G27" s="126">
        <v>837756.30214306014</v>
      </c>
      <c r="H27" s="126">
        <v>812146.94321470021</v>
      </c>
      <c r="I27" s="126">
        <v>759012.40071466973</v>
      </c>
      <c r="J27" s="126">
        <v>694172.57107230043</v>
      </c>
      <c r="K27" s="126">
        <v>778182.00357136002</v>
      </c>
      <c r="L27" s="126">
        <v>884438.64607111993</v>
      </c>
      <c r="M27" s="126">
        <v>800534.95428605983</v>
      </c>
      <c r="N27" s="126">
        <v>674854.16892882995</v>
      </c>
      <c r="O27" s="126">
        <v>685240.52892808989</v>
      </c>
      <c r="P27" s="126">
        <v>728874.55642853014</v>
      </c>
      <c r="Q27" s="126">
        <v>672803.27821381018</v>
      </c>
      <c r="R27" s="126">
        <v>673245.25464304013</v>
      </c>
      <c r="S27" s="127">
        <v>690040.90455336764</v>
      </c>
      <c r="T27" s="126">
        <v>750105.13401796424</v>
      </c>
      <c r="U27" s="128">
        <v>911166.11706046714</v>
      </c>
    </row>
    <row r="28" spans="3:21" ht="15.75" hidden="1" x14ac:dyDescent="0.25">
      <c r="E28" s="129" t="s">
        <v>77</v>
      </c>
      <c r="F28" s="30">
        <v>641765.57856875716</v>
      </c>
      <c r="G28" s="30">
        <v>683815.67571571958</v>
      </c>
      <c r="H28" s="30">
        <v>684344.40214449947</v>
      </c>
      <c r="I28" s="30">
        <v>641624.9332106259</v>
      </c>
      <c r="J28" s="30">
        <v>595624.0478584629</v>
      </c>
      <c r="K28" s="30">
        <v>690856.86642522411</v>
      </c>
      <c r="L28" s="30">
        <v>789060.04856968252</v>
      </c>
      <c r="M28" s="30">
        <v>716368.10357104719</v>
      </c>
      <c r="N28" s="30">
        <v>604752.44857411343</v>
      </c>
      <c r="O28" s="30">
        <v>621393.95499605511</v>
      </c>
      <c r="P28" s="30">
        <v>693230.46642808022</v>
      </c>
      <c r="Q28" s="30">
        <v>631201.44964113936</v>
      </c>
      <c r="R28" s="30">
        <v>650568.06500024907</v>
      </c>
      <c r="S28" s="130">
        <v>649098.48401638097</v>
      </c>
      <c r="T28" s="30">
        <v>666903.37184457493</v>
      </c>
      <c r="U28" s="131">
        <v>0</v>
      </c>
    </row>
    <row r="29" spans="3:21" ht="15.75" hidden="1" x14ac:dyDescent="0.25">
      <c r="E29" s="132" t="s">
        <v>78</v>
      </c>
      <c r="F29" s="134">
        <v>89834.441610441165</v>
      </c>
      <c r="G29" s="134">
        <v>93529.797154365078</v>
      </c>
      <c r="H29" s="134">
        <v>101728.33644790204</v>
      </c>
      <c r="I29" s="134">
        <v>90368.627343841421</v>
      </c>
      <c r="J29" s="134">
        <v>92548.905651509514</v>
      </c>
      <c r="K29" s="134">
        <v>108475.38437589972</v>
      </c>
      <c r="L29" s="134">
        <v>127969.14249823611</v>
      </c>
      <c r="M29" s="134">
        <v>110280.55210283573</v>
      </c>
      <c r="N29" s="134">
        <v>99926.15483555416</v>
      </c>
      <c r="O29" s="134">
        <v>112959.56522504939</v>
      </c>
      <c r="P29" s="134">
        <v>86618.686475655952</v>
      </c>
      <c r="Q29" s="134">
        <v>95206.940226422492</v>
      </c>
      <c r="R29" s="134">
        <v>93443.005413333143</v>
      </c>
      <c r="S29" s="193">
        <v>97057.04933511524</v>
      </c>
      <c r="T29" s="194">
        <v>101087.92481255041</v>
      </c>
      <c r="U29" s="195">
        <v>0</v>
      </c>
    </row>
    <row r="30" spans="3:21" ht="15.75" hidden="1" x14ac:dyDescent="0.25">
      <c r="E30" s="125" t="s">
        <v>79</v>
      </c>
      <c r="F30" s="126">
        <v>1149.9552669118457</v>
      </c>
      <c r="G30" s="126">
        <v>1117.0084028574136</v>
      </c>
      <c r="H30" s="126">
        <v>1097.4958692090543</v>
      </c>
      <c r="I30" s="126">
        <v>1150.0187889616209</v>
      </c>
      <c r="J30" s="126">
        <v>1116.0330724635055</v>
      </c>
      <c r="K30" s="126">
        <v>1161.4656769721792</v>
      </c>
      <c r="L30" s="126">
        <v>1144.1638370907115</v>
      </c>
      <c r="M30" s="126">
        <v>1184.2233051568933</v>
      </c>
      <c r="N30" s="126">
        <v>1155.5722070699144</v>
      </c>
      <c r="O30" s="126">
        <v>1165.3750491974317</v>
      </c>
      <c r="P30" s="126">
        <v>1112.7855823336338</v>
      </c>
      <c r="Q30" s="126">
        <v>1241.3344616490963</v>
      </c>
      <c r="R30" s="126">
        <v>1197.9452929591462</v>
      </c>
      <c r="S30" s="127">
        <v>1179.3600965348269</v>
      </c>
      <c r="T30" s="126">
        <v>1153.6184621600498</v>
      </c>
      <c r="U30" s="128">
        <v>1095.800610234973</v>
      </c>
    </row>
    <row r="31" spans="3:21" ht="15.75" hidden="1" x14ac:dyDescent="0.25">
      <c r="E31" s="129" t="s">
        <v>80</v>
      </c>
      <c r="F31" s="30">
        <v>1141.4975837653524</v>
      </c>
      <c r="G31" s="30">
        <v>1096.0028174939973</v>
      </c>
      <c r="H31" s="30">
        <v>1072.5894631893016</v>
      </c>
      <c r="I31" s="30">
        <v>1135.5202388264343</v>
      </c>
      <c r="J31" s="30">
        <v>1090.6183810559396</v>
      </c>
      <c r="K31" s="30">
        <v>1143.0302310395325</v>
      </c>
      <c r="L31" s="30">
        <v>1117.5230298040149</v>
      </c>
      <c r="M31" s="30">
        <v>1182.301974590049</v>
      </c>
      <c r="N31" s="30">
        <v>1152.5289195104203</v>
      </c>
      <c r="O31" s="30">
        <v>1148.8526788601946</v>
      </c>
      <c r="P31" s="30">
        <v>1116.5495979596537</v>
      </c>
      <c r="Q31" s="30">
        <v>1216.6951620947511</v>
      </c>
      <c r="R31" s="30">
        <v>1196.7892250415869</v>
      </c>
      <c r="S31" s="130">
        <v>1169.7216659890466</v>
      </c>
      <c r="T31" s="30">
        <v>1139.0834766221562</v>
      </c>
      <c r="U31" s="131">
        <v>0</v>
      </c>
    </row>
    <row r="32" spans="3:21" ht="15.75" hidden="1" x14ac:dyDescent="0.25">
      <c r="E32" s="132" t="s">
        <v>81</v>
      </c>
      <c r="F32" s="134">
        <v>924.04926108017412</v>
      </c>
      <c r="G32" s="134">
        <v>907.14116722025517</v>
      </c>
      <c r="H32" s="134">
        <v>954.83200977983336</v>
      </c>
      <c r="I32" s="134">
        <v>1027.4926481347584</v>
      </c>
      <c r="J32" s="134">
        <v>891.58090816960555</v>
      </c>
      <c r="K32" s="134">
        <v>1078.3617594453628</v>
      </c>
      <c r="L32" s="134">
        <v>1057.9555573266821</v>
      </c>
      <c r="M32" s="134">
        <v>1066.9498326665616</v>
      </c>
      <c r="N32" s="134">
        <v>1085.3609891802878</v>
      </c>
      <c r="O32" s="134">
        <v>1106.021109949842</v>
      </c>
      <c r="P32" s="134">
        <v>897.02731171498863</v>
      </c>
      <c r="Q32" s="134">
        <v>987.1505923143684</v>
      </c>
      <c r="R32" s="134">
        <v>941.69600820479366</v>
      </c>
      <c r="S32" s="193">
        <v>982.97375554599807</v>
      </c>
      <c r="T32" s="194">
        <v>1000.1308245089449</v>
      </c>
      <c r="U32" s="195">
        <v>0</v>
      </c>
    </row>
    <row r="33" spans="5:21" ht="15.75" hidden="1" x14ac:dyDescent="0.25">
      <c r="E33" s="125" t="s">
        <v>82</v>
      </c>
      <c r="F33" s="126">
        <v>787520.82142863004</v>
      </c>
      <c r="G33" s="126">
        <v>865473.73214293004</v>
      </c>
      <c r="H33" s="126">
        <v>840650.97321482981</v>
      </c>
      <c r="I33" s="126">
        <v>784962.16071469977</v>
      </c>
      <c r="J33" s="126">
        <v>720680.49107213027</v>
      </c>
      <c r="K33" s="126">
        <v>806886.05357137008</v>
      </c>
      <c r="L33" s="126">
        <v>918224.36607112014</v>
      </c>
      <c r="M33" s="126">
        <v>829996.71428607998</v>
      </c>
      <c r="N33" s="126">
        <v>702715.75892880012</v>
      </c>
      <c r="O33" s="126">
        <v>712954.50892804994</v>
      </c>
      <c r="P33" s="126">
        <v>755848.44642858009</v>
      </c>
      <c r="Q33" s="126">
        <v>698858.09821374994</v>
      </c>
      <c r="R33" s="126">
        <v>699733.29464305006</v>
      </c>
      <c r="S33" s="127">
        <v>716848.58705335751</v>
      </c>
      <c r="T33" s="126">
        <v>778082.0498512825</v>
      </c>
      <c r="U33" s="128">
        <v>978373.58379126771</v>
      </c>
    </row>
    <row r="34" spans="5:21" ht="15.75" hidden="1" x14ac:dyDescent="0.25">
      <c r="E34" s="129" t="s">
        <v>83</v>
      </c>
      <c r="F34" s="30">
        <v>666466.428568754</v>
      </c>
      <c r="G34" s="30">
        <v>707497.28571638942</v>
      </c>
      <c r="H34" s="30">
        <v>709942.73214483331</v>
      </c>
      <c r="I34" s="30">
        <v>664561.47321055573</v>
      </c>
      <c r="J34" s="30">
        <v>618538.26785829302</v>
      </c>
      <c r="K34" s="30">
        <v>717027.69642523397</v>
      </c>
      <c r="L34" s="30">
        <v>818587.67856955261</v>
      </c>
      <c r="M34" s="30">
        <v>742941.55357136752</v>
      </c>
      <c r="N34" s="30">
        <v>629921.42857408326</v>
      </c>
      <c r="O34" s="30">
        <v>647093.12499631511</v>
      </c>
      <c r="P34" s="30">
        <v>718697.69642783049</v>
      </c>
      <c r="Q34" s="30">
        <v>655975.41964107892</v>
      </c>
      <c r="R34" s="30">
        <v>675716.12500025914</v>
      </c>
      <c r="S34" s="130">
        <v>674370.59151637089</v>
      </c>
      <c r="T34" s="30">
        <v>692208.37351131614</v>
      </c>
      <c r="U34" s="131">
        <v>0</v>
      </c>
    </row>
    <row r="35" spans="5:21" ht="15.75" hidden="1" x14ac:dyDescent="0.25">
      <c r="E35" s="132" t="s">
        <v>84</v>
      </c>
      <c r="F35" s="134">
        <v>98416.841441838624</v>
      </c>
      <c r="G35" s="134">
        <v>101882.47998101921</v>
      </c>
      <c r="H35" s="134">
        <v>111037.13687465717</v>
      </c>
      <c r="I35" s="134">
        <v>98404.028958214913</v>
      </c>
      <c r="J35" s="134">
        <v>101096.67683428724</v>
      </c>
      <c r="K35" s="134">
        <v>117614.04546024596</v>
      </c>
      <c r="L35" s="134">
        <v>139046.97913589299</v>
      </c>
      <c r="M35" s="134">
        <v>119456.11571395576</v>
      </c>
      <c r="N35" s="134">
        <v>108706.2927815023</v>
      </c>
      <c r="O35" s="134">
        <v>122685.69665420101</v>
      </c>
      <c r="P35" s="134">
        <v>94418.700799720697</v>
      </c>
      <c r="Q35" s="134">
        <v>103436.2455384068</v>
      </c>
      <c r="R35" s="135">
        <v>101353.14750117755</v>
      </c>
      <c r="S35" s="194">
        <v>105473.44762337652</v>
      </c>
      <c r="T35" s="194">
        <v>109928.12885277346</v>
      </c>
      <c r="U35" s="195">
        <v>0</v>
      </c>
    </row>
    <row r="36" spans="5:21" hidden="1" x14ac:dyDescent="0.25">
      <c r="E36" s="218" t="s">
        <v>66</v>
      </c>
      <c r="F36" s="219"/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19"/>
      <c r="R36" s="219"/>
      <c r="S36" s="220"/>
      <c r="T36" s="221"/>
      <c r="U36" s="222"/>
    </row>
    <row r="37" spans="5:21" ht="16.5" hidden="1" thickBot="1" x14ac:dyDescent="0.3">
      <c r="E37" s="175" t="s">
        <v>281</v>
      </c>
      <c r="F37" s="189">
        <v>3.4793226101874186E-2</v>
      </c>
      <c r="G37" s="189">
        <v>3.2025732232497717E-2</v>
      </c>
      <c r="H37" s="189">
        <v>3.3907092132569705E-2</v>
      </c>
      <c r="I37" s="189">
        <v>3.30586126296879E-2</v>
      </c>
      <c r="J37" s="189">
        <v>3.6781792109281231E-2</v>
      </c>
      <c r="K37" s="189">
        <v>3.5573858133949199E-2</v>
      </c>
      <c r="L37" s="189">
        <v>3.6794623676304594E-2</v>
      </c>
      <c r="M37" s="189">
        <v>3.549623690421666E-2</v>
      </c>
      <c r="N37" s="189">
        <v>3.9648449100446514E-2</v>
      </c>
      <c r="O37" s="189">
        <v>3.8872017292700622E-2</v>
      </c>
      <c r="P37" s="189">
        <v>3.5686902748167104E-2</v>
      </c>
      <c r="Q37" s="189">
        <v>3.7281989099839707E-2</v>
      </c>
      <c r="R37" s="192">
        <v>3.7854479989439582E-2</v>
      </c>
      <c r="S37" s="190">
        <v>3.7396575768090967E-2</v>
      </c>
      <c r="T37" s="190">
        <v>3.5956254020595324E-2</v>
      </c>
      <c r="U37" s="191">
        <v>6.869305124773184E-2</v>
      </c>
    </row>
    <row r="38" spans="5:21" hidden="1" x14ac:dyDescent="0.25"/>
    <row r="39" spans="5:21" ht="15.75" hidden="1" thickBot="1" x14ac:dyDescent="0.3"/>
    <row r="40" spans="5:21" ht="26.25" x14ac:dyDescent="0.4">
      <c r="E40" s="211" t="s">
        <v>10</v>
      </c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2"/>
      <c r="T40" s="121"/>
      <c r="U40" s="123"/>
    </row>
    <row r="41" spans="5:21" ht="15.75" thickBot="1" x14ac:dyDescent="0.3">
      <c r="E41" s="124"/>
      <c r="F41" s="187" t="s">
        <v>277</v>
      </c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284" t="s">
        <v>54</v>
      </c>
      <c r="T41" s="285"/>
      <c r="U41" s="286"/>
    </row>
    <row r="42" spans="5:21" x14ac:dyDescent="0.25">
      <c r="E42" s="213" t="s">
        <v>71</v>
      </c>
      <c r="F42" s="214">
        <f t="shared" ref="F42" si="35">G42-7</f>
        <v>45800</v>
      </c>
      <c r="G42" s="214">
        <f t="shared" ref="G42" si="36">H42-7</f>
        <v>45807</v>
      </c>
      <c r="H42" s="214">
        <f t="shared" ref="H42" si="37">I42-7</f>
        <v>45814</v>
      </c>
      <c r="I42" s="214">
        <f t="shared" ref="I42" si="38">J42-7</f>
        <v>45821</v>
      </c>
      <c r="J42" s="214">
        <f t="shared" ref="J42" si="39">K42-7</f>
        <v>45828</v>
      </c>
      <c r="K42" s="214">
        <f t="shared" ref="K42" si="40">L42-7</f>
        <v>45835</v>
      </c>
      <c r="L42" s="214">
        <f t="shared" ref="L42" si="41">M42-7</f>
        <v>45842</v>
      </c>
      <c r="M42" s="214">
        <f t="shared" ref="M42" si="42">N42-7</f>
        <v>45849</v>
      </c>
      <c r="N42" s="214">
        <f t="shared" ref="N42" si="43">O42-7</f>
        <v>45856</v>
      </c>
      <c r="O42" s="214">
        <f t="shared" ref="O42" si="44">P42-7</f>
        <v>45863</v>
      </c>
      <c r="P42" s="214">
        <f t="shared" ref="P42" si="45">Q42-7</f>
        <v>45870</v>
      </c>
      <c r="Q42" s="214">
        <f t="shared" ref="Q42" si="46">R42-7</f>
        <v>45877</v>
      </c>
      <c r="R42" s="214">
        <v>45884</v>
      </c>
      <c r="S42" s="215" t="s">
        <v>56</v>
      </c>
      <c r="T42" s="216" t="s">
        <v>57</v>
      </c>
      <c r="U42" s="217" t="s">
        <v>58</v>
      </c>
    </row>
    <row r="43" spans="5:21" ht="15.75" x14ac:dyDescent="0.25">
      <c r="E43" s="125" t="s">
        <v>303</v>
      </c>
      <c r="F43" s="126">
        <v>246</v>
      </c>
      <c r="G43" s="126">
        <v>231</v>
      </c>
      <c r="H43" s="126">
        <v>246</v>
      </c>
      <c r="I43" s="126">
        <v>230</v>
      </c>
      <c r="J43" s="126">
        <v>208</v>
      </c>
      <c r="K43" s="126">
        <v>214</v>
      </c>
      <c r="L43" s="126">
        <v>248</v>
      </c>
      <c r="M43" s="126">
        <v>234</v>
      </c>
      <c r="N43" s="126">
        <v>196</v>
      </c>
      <c r="O43" s="126">
        <v>182</v>
      </c>
      <c r="P43" s="126">
        <v>191</v>
      </c>
      <c r="Q43" s="126">
        <v>164</v>
      </c>
      <c r="R43" s="126">
        <v>149</v>
      </c>
      <c r="S43" s="127">
        <v>171.5</v>
      </c>
      <c r="T43" s="126">
        <v>207.75</v>
      </c>
      <c r="U43" s="128">
        <v>0</v>
      </c>
    </row>
    <row r="44" spans="5:21" ht="15.75" x14ac:dyDescent="0.25">
      <c r="E44" s="129" t="s">
        <v>304</v>
      </c>
      <c r="F44" s="30">
        <v>252</v>
      </c>
      <c r="G44" s="30">
        <v>233</v>
      </c>
      <c r="H44" s="30">
        <v>249</v>
      </c>
      <c r="I44" s="30">
        <v>231</v>
      </c>
      <c r="J44" s="30">
        <v>208</v>
      </c>
      <c r="K44" s="30">
        <v>214</v>
      </c>
      <c r="L44" s="30">
        <v>249</v>
      </c>
      <c r="M44" s="30">
        <v>235</v>
      </c>
      <c r="N44" s="30">
        <v>199</v>
      </c>
      <c r="O44" s="30">
        <v>184</v>
      </c>
      <c r="P44" s="30">
        <v>193</v>
      </c>
      <c r="Q44" s="30">
        <v>166</v>
      </c>
      <c r="R44" s="30">
        <v>150</v>
      </c>
      <c r="S44" s="130">
        <v>173.25</v>
      </c>
      <c r="T44" s="30">
        <v>209.25</v>
      </c>
      <c r="U44" s="131">
        <v>0</v>
      </c>
    </row>
    <row r="45" spans="5:21" ht="15.75" x14ac:dyDescent="0.25">
      <c r="E45" s="132" t="s">
        <v>305</v>
      </c>
      <c r="F45" s="134">
        <v>216.31061946353654</v>
      </c>
      <c r="G45" s="134">
        <v>197.12380266137734</v>
      </c>
      <c r="H45" s="134">
        <v>208.00615791926845</v>
      </c>
      <c r="I45" s="134">
        <v>190.16592408385955</v>
      </c>
      <c r="J45" s="134">
        <v>168.77946711102629</v>
      </c>
      <c r="K45" s="134">
        <v>171.19642266213202</v>
      </c>
      <c r="L45" s="134">
        <v>188.5476575598868</v>
      </c>
      <c r="M45" s="134">
        <v>177.94658444406988</v>
      </c>
      <c r="N45" s="134">
        <v>150.68668214625492</v>
      </c>
      <c r="O45" s="134">
        <v>139.32838952216537</v>
      </c>
      <c r="P45" s="134">
        <v>146.14336509661911</v>
      </c>
      <c r="Q45" s="134">
        <v>125.69843837325787</v>
      </c>
      <c r="R45" s="134">
        <v>113.58292624089567</v>
      </c>
      <c r="S45" s="193">
        <v>131.18827980823451</v>
      </c>
      <c r="T45" s="194">
        <v>164.76715148506779</v>
      </c>
      <c r="U45" s="195">
        <v>0</v>
      </c>
    </row>
    <row r="46" spans="5:21" ht="15.75" x14ac:dyDescent="0.25">
      <c r="E46" s="125" t="s">
        <v>76</v>
      </c>
      <c r="F46" s="126">
        <v>317130.29464308999</v>
      </c>
      <c r="G46" s="126">
        <v>287972.05357155</v>
      </c>
      <c r="H46" s="126">
        <v>285369.60714285</v>
      </c>
      <c r="I46" s="126">
        <v>291945.928571111</v>
      </c>
      <c r="J46" s="126">
        <v>246790.02678588999</v>
      </c>
      <c r="K46" s="126">
        <v>266179.03571404004</v>
      </c>
      <c r="L46" s="126">
        <v>300571.633928</v>
      </c>
      <c r="M46" s="126">
        <v>305242.06249972002</v>
      </c>
      <c r="N46" s="126">
        <v>241648.12500052003</v>
      </c>
      <c r="O46" s="126">
        <v>217246.44642903999</v>
      </c>
      <c r="P46" s="126">
        <v>213239.74999991001</v>
      </c>
      <c r="Q46" s="126">
        <v>211460.11607123999</v>
      </c>
      <c r="R46" s="126">
        <v>172606.43749973999</v>
      </c>
      <c r="S46" s="127">
        <v>203638.18749998248</v>
      </c>
      <c r="T46" s="126">
        <v>253355.93526780096</v>
      </c>
      <c r="U46" s="128">
        <v>0</v>
      </c>
    </row>
    <row r="47" spans="5:21" ht="15.75" x14ac:dyDescent="0.25">
      <c r="E47" s="129" t="s">
        <v>77</v>
      </c>
      <c r="F47" s="30">
        <v>317130.29464308999</v>
      </c>
      <c r="G47" s="30">
        <v>288121.05357155</v>
      </c>
      <c r="H47" s="30">
        <v>285473.13392853999</v>
      </c>
      <c r="I47" s="30">
        <v>291257.741071111</v>
      </c>
      <c r="J47" s="30">
        <v>247038.65178588999</v>
      </c>
      <c r="K47" s="30">
        <v>266179.03571403999</v>
      </c>
      <c r="L47" s="30">
        <v>301192.3124994</v>
      </c>
      <c r="M47" s="30">
        <v>305242.06249972002</v>
      </c>
      <c r="N47" s="30">
        <v>241713.95535766002</v>
      </c>
      <c r="O47" s="30">
        <v>217246.44642903999</v>
      </c>
      <c r="P47" s="30">
        <v>212874.45535708999</v>
      </c>
      <c r="Q47" s="30">
        <v>211460.11607123999</v>
      </c>
      <c r="R47" s="30">
        <v>172606.43749973999</v>
      </c>
      <c r="S47" s="130">
        <v>203546.86383927747</v>
      </c>
      <c r="T47" s="30">
        <v>253367.11681541844</v>
      </c>
      <c r="U47" s="131">
        <v>0</v>
      </c>
    </row>
    <row r="48" spans="5:21" ht="15.75" x14ac:dyDescent="0.25">
      <c r="E48" s="132" t="s">
        <v>78</v>
      </c>
      <c r="F48" s="134">
        <v>281833.19724783243</v>
      </c>
      <c r="G48" s="134">
        <v>252773.74231405454</v>
      </c>
      <c r="H48" s="134">
        <v>247519.56186970303</v>
      </c>
      <c r="I48" s="134">
        <v>249300.77949828422</v>
      </c>
      <c r="J48" s="134">
        <v>208777.73710908392</v>
      </c>
      <c r="K48" s="134">
        <v>222144.56682867033</v>
      </c>
      <c r="L48" s="134">
        <v>263686.08295296546</v>
      </c>
      <c r="M48" s="134">
        <v>258493.33658096252</v>
      </c>
      <c r="N48" s="134">
        <v>198213.37268397392</v>
      </c>
      <c r="O48" s="134">
        <v>172681.4933666499</v>
      </c>
      <c r="P48" s="134">
        <v>164167.74962628086</v>
      </c>
      <c r="Q48" s="134">
        <v>158361.3556872335</v>
      </c>
      <c r="R48" s="134">
        <v>125631.19293185543</v>
      </c>
      <c r="S48" s="193">
        <v>155210.44790300491</v>
      </c>
      <c r="T48" s="194">
        <v>210145.91428747648</v>
      </c>
      <c r="U48" s="195">
        <v>0</v>
      </c>
    </row>
    <row r="49" spans="5:21" ht="15.75" x14ac:dyDescent="0.25">
      <c r="E49" s="125" t="s">
        <v>79</v>
      </c>
      <c r="F49" s="126">
        <v>1289.1475391995527</v>
      </c>
      <c r="G49" s="126">
        <v>1246.6322665435066</v>
      </c>
      <c r="H49" s="126">
        <v>1160.0390534262194</v>
      </c>
      <c r="I49" s="126">
        <v>1269.3301242222217</v>
      </c>
      <c r="J49" s="126">
        <v>1186.4905133937018</v>
      </c>
      <c r="K49" s="126">
        <v>1243.8272696917759</v>
      </c>
      <c r="L49" s="126">
        <v>1211.9823948709677</v>
      </c>
      <c r="M49" s="126">
        <v>1304.4532585458121</v>
      </c>
      <c r="N49" s="126">
        <v>1232.8985969414287</v>
      </c>
      <c r="O49" s="126">
        <v>1193.6617935661538</v>
      </c>
      <c r="P49" s="126">
        <v>1116.4384816749216</v>
      </c>
      <c r="Q49" s="126">
        <v>1289.3909516539024</v>
      </c>
      <c r="R49" s="126">
        <v>1158.4324664412079</v>
      </c>
      <c r="S49" s="127">
        <v>1187.3946793001894</v>
      </c>
      <c r="T49" s="126">
        <v>1219.5231541169721</v>
      </c>
      <c r="U49" s="128">
        <v>0</v>
      </c>
    </row>
    <row r="50" spans="5:21" ht="15.75" x14ac:dyDescent="0.25">
      <c r="E50" s="129" t="s">
        <v>80</v>
      </c>
      <c r="F50" s="30">
        <v>1258.453550170992</v>
      </c>
      <c r="G50" s="30">
        <v>1236.5710453714591</v>
      </c>
      <c r="H50" s="30">
        <v>1146.4784495122087</v>
      </c>
      <c r="I50" s="30">
        <v>1260.8560219528615</v>
      </c>
      <c r="J50" s="30">
        <v>1187.6858258937018</v>
      </c>
      <c r="K50" s="30">
        <v>1243.8272696917757</v>
      </c>
      <c r="L50" s="30">
        <v>1209.607680720482</v>
      </c>
      <c r="M50" s="30">
        <v>1298.9023936158299</v>
      </c>
      <c r="N50" s="30">
        <v>1214.6429917470352</v>
      </c>
      <c r="O50" s="30">
        <v>1180.6872088534783</v>
      </c>
      <c r="P50" s="30">
        <v>1102.9764526274093</v>
      </c>
      <c r="Q50" s="30">
        <v>1273.8561209110842</v>
      </c>
      <c r="R50" s="30">
        <v>1150.7095833316</v>
      </c>
      <c r="S50" s="130">
        <v>1174.8736729539826</v>
      </c>
      <c r="T50" s="30">
        <v>1210.8344889625732</v>
      </c>
      <c r="U50" s="131">
        <v>0</v>
      </c>
    </row>
    <row r="51" spans="5:21" ht="15.75" x14ac:dyDescent="0.25">
      <c r="E51" s="132" t="s">
        <v>81</v>
      </c>
      <c r="F51" s="134">
        <v>1302.90966734225</v>
      </c>
      <c r="G51" s="134">
        <v>1282.3095887018455</v>
      </c>
      <c r="H51" s="134">
        <v>1189.962664306172</v>
      </c>
      <c r="I51" s="134">
        <v>1310.9645205854406</v>
      </c>
      <c r="J51" s="134">
        <v>1236.9854028022617</v>
      </c>
      <c r="K51" s="134">
        <v>1297.6005185989663</v>
      </c>
      <c r="L51" s="134">
        <v>1398.5115825117746</v>
      </c>
      <c r="M51" s="134">
        <v>1452.6456767267098</v>
      </c>
      <c r="N51" s="134">
        <v>1315.4007365534142</v>
      </c>
      <c r="O51" s="134">
        <v>1239.3848372099246</v>
      </c>
      <c r="P51" s="134">
        <v>1123.3335808146019</v>
      </c>
      <c r="Q51" s="134">
        <v>1259.8514169045127</v>
      </c>
      <c r="R51" s="134">
        <v>1106.074628376864</v>
      </c>
      <c r="S51" s="193">
        <v>1183.1121509473635</v>
      </c>
      <c r="T51" s="194">
        <v>1275.4114663839484</v>
      </c>
      <c r="U51" s="195">
        <v>0</v>
      </c>
    </row>
    <row r="52" spans="5:21" ht="15.75" x14ac:dyDescent="0.25">
      <c r="E52" s="125" t="s">
        <v>82</v>
      </c>
      <c r="F52" s="126">
        <v>317130.29464308999</v>
      </c>
      <c r="G52" s="126">
        <v>287972.05357155</v>
      </c>
      <c r="H52" s="126">
        <v>285369.60714285</v>
      </c>
      <c r="I52" s="126">
        <v>291945.928571111</v>
      </c>
      <c r="J52" s="126">
        <v>246790.02678588999</v>
      </c>
      <c r="K52" s="126">
        <v>266179.03571404004</v>
      </c>
      <c r="L52" s="126">
        <v>300571.633928</v>
      </c>
      <c r="M52" s="126">
        <v>305242.06249972002</v>
      </c>
      <c r="N52" s="126">
        <v>241648.12500052003</v>
      </c>
      <c r="O52" s="126">
        <v>217246.44642903999</v>
      </c>
      <c r="P52" s="126">
        <v>213239.74999991001</v>
      </c>
      <c r="Q52" s="126">
        <v>211460.11607123999</v>
      </c>
      <c r="R52" s="126">
        <v>172606.43749973999</v>
      </c>
      <c r="S52" s="127">
        <v>203638.18749998248</v>
      </c>
      <c r="T52" s="126">
        <v>253355.93526780096</v>
      </c>
      <c r="U52" s="128">
        <v>0</v>
      </c>
    </row>
    <row r="53" spans="5:21" ht="15.75" x14ac:dyDescent="0.25">
      <c r="E53" s="129" t="s">
        <v>83</v>
      </c>
      <c r="F53" s="30">
        <v>317130.29464308999</v>
      </c>
      <c r="G53" s="30">
        <v>288121.05357155</v>
      </c>
      <c r="H53" s="30">
        <v>285473.13392853999</v>
      </c>
      <c r="I53" s="30">
        <v>291257.741071111</v>
      </c>
      <c r="J53" s="30">
        <v>247038.65178588999</v>
      </c>
      <c r="K53" s="30">
        <v>266179.03571403999</v>
      </c>
      <c r="L53" s="30">
        <v>301192.3124994</v>
      </c>
      <c r="M53" s="30">
        <v>305242.06249972002</v>
      </c>
      <c r="N53" s="30">
        <v>241713.95535766002</v>
      </c>
      <c r="O53" s="30">
        <v>217246.44642903999</v>
      </c>
      <c r="P53" s="30">
        <v>212874.45535708999</v>
      </c>
      <c r="Q53" s="30">
        <v>211460.11607123999</v>
      </c>
      <c r="R53" s="30">
        <v>172606.43749973999</v>
      </c>
      <c r="S53" s="130">
        <v>203546.86383927747</v>
      </c>
      <c r="T53" s="30">
        <v>253367.11681541844</v>
      </c>
      <c r="U53" s="131">
        <v>0</v>
      </c>
    </row>
    <row r="54" spans="5:21" ht="15.75" x14ac:dyDescent="0.25">
      <c r="E54" s="132" t="s">
        <v>84</v>
      </c>
      <c r="F54" s="134">
        <v>281833.19724783243</v>
      </c>
      <c r="G54" s="134">
        <v>252773.74231405454</v>
      </c>
      <c r="H54" s="134">
        <v>247519.56186970303</v>
      </c>
      <c r="I54" s="134">
        <v>249300.77949828422</v>
      </c>
      <c r="J54" s="134">
        <v>208777.73710908392</v>
      </c>
      <c r="K54" s="134">
        <v>222144.56682867033</v>
      </c>
      <c r="L54" s="134">
        <v>263686.08295296546</v>
      </c>
      <c r="M54" s="134">
        <v>258493.33658096252</v>
      </c>
      <c r="N54" s="134">
        <v>198213.37268397392</v>
      </c>
      <c r="O54" s="134">
        <v>172681.4933666499</v>
      </c>
      <c r="P54" s="134">
        <v>164167.74962628086</v>
      </c>
      <c r="Q54" s="134">
        <v>158361.3556872335</v>
      </c>
      <c r="R54" s="135">
        <v>125631.19293185543</v>
      </c>
      <c r="S54" s="194">
        <v>155210.44790300491</v>
      </c>
      <c r="T54" s="194">
        <v>210145.91428747648</v>
      </c>
      <c r="U54" s="195">
        <v>0</v>
      </c>
    </row>
    <row r="55" spans="5:21" x14ac:dyDescent="0.25">
      <c r="E55" s="218" t="s">
        <v>66</v>
      </c>
      <c r="F55" s="219"/>
      <c r="G55" s="219"/>
      <c r="H55" s="219"/>
      <c r="I55" s="219"/>
      <c r="J55" s="219"/>
      <c r="K55" s="219"/>
      <c r="L55" s="219"/>
      <c r="M55" s="219"/>
      <c r="N55" s="219"/>
      <c r="O55" s="219"/>
      <c r="P55" s="219"/>
      <c r="Q55" s="219"/>
      <c r="R55" s="219"/>
      <c r="S55" s="220"/>
      <c r="T55" s="221"/>
      <c r="U55" s="222"/>
    </row>
    <row r="56" spans="5:21" ht="16.5" thickBot="1" x14ac:dyDescent="0.3">
      <c r="E56" s="175" t="s">
        <v>281</v>
      </c>
      <c r="F56" s="189">
        <v>0</v>
      </c>
      <c r="G56" s="189">
        <v>0</v>
      </c>
      <c r="H56" s="189">
        <v>0</v>
      </c>
      <c r="I56" s="189">
        <v>0</v>
      </c>
      <c r="J56" s="189">
        <v>0</v>
      </c>
      <c r="K56" s="189">
        <v>0</v>
      </c>
      <c r="L56" s="189">
        <v>0</v>
      </c>
      <c r="M56" s="189">
        <v>0</v>
      </c>
      <c r="N56" s="189">
        <v>0</v>
      </c>
      <c r="O56" s="189">
        <v>0</v>
      </c>
      <c r="P56" s="189">
        <v>0</v>
      </c>
      <c r="Q56" s="189">
        <v>0</v>
      </c>
      <c r="R56" s="192">
        <v>0</v>
      </c>
      <c r="S56" s="190">
        <v>0</v>
      </c>
      <c r="T56" s="190">
        <v>0</v>
      </c>
      <c r="U56" s="191">
        <v>0</v>
      </c>
    </row>
    <row r="58" spans="5:21" ht="15.75" thickBot="1" x14ac:dyDescent="0.3"/>
    <row r="59" spans="5:21" ht="26.25" x14ac:dyDescent="0.4">
      <c r="E59" s="211" t="s">
        <v>69</v>
      </c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2"/>
      <c r="T59" s="121"/>
      <c r="U59" s="123"/>
    </row>
    <row r="60" spans="5:21" ht="15.75" thickBot="1" x14ac:dyDescent="0.3">
      <c r="E60" s="124"/>
      <c r="F60" s="187" t="s">
        <v>277</v>
      </c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284" t="s">
        <v>54</v>
      </c>
      <c r="T60" s="285"/>
      <c r="U60" s="286"/>
    </row>
    <row r="61" spans="5:21" x14ac:dyDescent="0.25">
      <c r="E61" s="213" t="s">
        <v>71</v>
      </c>
      <c r="F61" s="214">
        <f t="shared" ref="F61" si="47">G61-7</f>
        <v>45800</v>
      </c>
      <c r="G61" s="214">
        <f t="shared" ref="G61" si="48">H61-7</f>
        <v>45807</v>
      </c>
      <c r="H61" s="214">
        <f t="shared" ref="H61" si="49">I61-7</f>
        <v>45814</v>
      </c>
      <c r="I61" s="214">
        <f t="shared" ref="I61" si="50">J61-7</f>
        <v>45821</v>
      </c>
      <c r="J61" s="214">
        <f t="shared" ref="J61" si="51">K61-7</f>
        <v>45828</v>
      </c>
      <c r="K61" s="214">
        <f t="shared" ref="K61" si="52">L61-7</f>
        <v>45835</v>
      </c>
      <c r="L61" s="214">
        <f t="shared" ref="L61" si="53">M61-7</f>
        <v>45842</v>
      </c>
      <c r="M61" s="214">
        <f t="shared" ref="M61" si="54">N61-7</f>
        <v>45849</v>
      </c>
      <c r="N61" s="214">
        <f t="shared" ref="N61" si="55">O61-7</f>
        <v>45856</v>
      </c>
      <c r="O61" s="214">
        <f t="shared" ref="O61" si="56">P61-7</f>
        <v>45863</v>
      </c>
      <c r="P61" s="214">
        <f t="shared" ref="P61" si="57">Q61-7</f>
        <v>45870</v>
      </c>
      <c r="Q61" s="214">
        <f t="shared" ref="Q61" si="58">R61-7</f>
        <v>45877</v>
      </c>
      <c r="R61" s="214">
        <v>45884</v>
      </c>
      <c r="S61" s="215" t="s">
        <v>56</v>
      </c>
      <c r="T61" s="216" t="s">
        <v>57</v>
      </c>
      <c r="U61" s="217" t="s">
        <v>58</v>
      </c>
    </row>
    <row r="62" spans="5:21" ht="15.75" x14ac:dyDescent="0.25">
      <c r="E62" s="125" t="s">
        <v>303</v>
      </c>
      <c r="F62" s="270">
        <f>'Headline - Sales, NWP, GWP'!D67</f>
        <v>1.0902968036529674</v>
      </c>
      <c r="G62" s="270">
        <f>'Headline - Sales, NWP, GWP'!E67</f>
        <v>1.5118721461187217</v>
      </c>
      <c r="H62" s="270">
        <f>'Headline - Sales, NWP, GWP'!F67</f>
        <v>1.2739726027397258</v>
      </c>
      <c r="I62" s="270">
        <f>'Headline - Sales, NWP, GWP'!G67</f>
        <v>1.2262557077625569</v>
      </c>
      <c r="J62" s="270">
        <f>'Headline - Sales, NWP, GWP'!H67</f>
        <v>1.3517123287671242</v>
      </c>
      <c r="K62" s="270">
        <f>'Headline - Sales, NWP, GWP'!I67</f>
        <v>1.3936073059360727</v>
      </c>
      <c r="L62" s="270">
        <f>'Headline - Sales, NWP, GWP'!J67</f>
        <v>1.5743150684931506</v>
      </c>
      <c r="M62" s="270">
        <f>'Headline - Sales, NWP, GWP'!K67</f>
        <v>1.4122146118721453</v>
      </c>
      <c r="N62" s="270">
        <f>'Headline - Sales, NWP, GWP'!L67</f>
        <v>1.3291095890410964</v>
      </c>
      <c r="O62" s="270">
        <f>'Headline - Sales, NWP, GWP'!M67</f>
        <v>1.3086757990867586</v>
      </c>
      <c r="P62" s="270">
        <f>'Headline - Sales, NWP, GWP'!N67</f>
        <v>1.4265981735159821</v>
      </c>
      <c r="Q62" s="270">
        <f>'Headline - Sales, NWP, GWP'!O67</f>
        <v>1.2267123287671222</v>
      </c>
      <c r="R62" s="270">
        <f>'Headline - Sales, NWP, GWP'!P67</f>
        <v>1.3059360730593608</v>
      </c>
      <c r="S62" s="271">
        <f>'Headline - Sales, NWP, GWP'!Q67</f>
        <v>1.316980593607306</v>
      </c>
      <c r="T62" s="270">
        <f>'Headline - Sales, NWP, GWP'!R67</f>
        <v>1.3617484779299849</v>
      </c>
      <c r="U62" s="272">
        <f>'Headline - Sales, NWP, GWP'!S67</f>
        <v>1.8495016684229051</v>
      </c>
    </row>
    <row r="63" spans="5:21" ht="15.75" x14ac:dyDescent="0.25">
      <c r="E63" s="129" t="s">
        <v>304</v>
      </c>
      <c r="F63" s="273">
        <f>'Current - Sales, NWP, GWP'!D64</f>
        <v>0.82694064309999993</v>
      </c>
      <c r="G63" s="273">
        <f>'Current - Sales, NWP, GWP'!E64</f>
        <v>1.1009703261999999</v>
      </c>
      <c r="H63" s="273">
        <f>'Current - Sales, NWP, GWP'!F64</f>
        <v>1.0392123326999998</v>
      </c>
      <c r="I63" s="273">
        <f>'Current - Sales, NWP, GWP'!G64</f>
        <v>1.0080479486</v>
      </c>
      <c r="J63" s="273">
        <f>'Current - Sales, NWP, GWP'!H64</f>
        <v>1.0950342524000001</v>
      </c>
      <c r="K63" s="273">
        <f>'Current - Sales, NWP, GWP'!I64</f>
        <v>1.0812214653999999</v>
      </c>
      <c r="L63" s="273">
        <f>'Current - Sales, NWP, GWP'!J64</f>
        <v>1.3056506896999998</v>
      </c>
      <c r="M63" s="273">
        <f>'Current - Sales, NWP, GWP'!K64</f>
        <v>1.1624429281999999</v>
      </c>
      <c r="N63" s="273">
        <f>'Current - Sales, NWP, GWP'!L64</f>
        <v>1.0743721506999999</v>
      </c>
      <c r="O63" s="273">
        <f>'Current - Sales, NWP, GWP'!M64</f>
        <v>1.0464611926</v>
      </c>
      <c r="P63" s="273">
        <f>'Current - Sales, NWP, GWP'!N64</f>
        <v>1.1478310557000002</v>
      </c>
      <c r="Q63" s="273">
        <f>'Current - Sales, NWP, GWP'!O64</f>
        <v>1.0278538857999999</v>
      </c>
      <c r="R63" s="273">
        <f>'Current - Sales, NWP, GWP'!P64</f>
        <v>0.96569635219999983</v>
      </c>
      <c r="S63" s="274">
        <f>'Current - Sales, NWP, GWP'!Q64</f>
        <v>1.046960621575</v>
      </c>
      <c r="T63" s="273">
        <f>'Current - Sales, NWP, GWP'!R64</f>
        <v>1.0878995483499998</v>
      </c>
      <c r="U63" s="275">
        <f>'Current - Sales, NWP, GWP'!S64</f>
        <v>1.5831741836615341</v>
      </c>
    </row>
    <row r="64" spans="5:21" ht="15.75" x14ac:dyDescent="0.25">
      <c r="E64" s="132" t="s">
        <v>305</v>
      </c>
      <c r="F64" s="276">
        <f>'Ultimate - Sales, NWP, GWP'!D64</f>
        <v>0.82479930673941027</v>
      </c>
      <c r="G64" s="276">
        <f>'Ultimate - Sales, NWP, GWP'!E64</f>
        <v>1.0980367672648448</v>
      </c>
      <c r="H64" s="276">
        <f>'Ultimate - Sales, NWP, GWP'!F64</f>
        <v>1.0245150726959398</v>
      </c>
      <c r="I64" s="276">
        <f>'Ultimate - Sales, NWP, GWP'!G64</f>
        <v>0.99751926869144047</v>
      </c>
      <c r="J64" s="276">
        <f>'Ultimate - Sales, NWP, GWP'!H64</f>
        <v>1.0876770414776746</v>
      </c>
      <c r="K64" s="276">
        <f>'Ultimate - Sales, NWP, GWP'!I64</f>
        <v>1.078016052805377</v>
      </c>
      <c r="L64" s="276">
        <f>'Ultimate - Sales, NWP, GWP'!J64</f>
        <v>1.3217622003352412</v>
      </c>
      <c r="M64" s="276">
        <f>'Ultimate - Sales, NWP, GWP'!K64</f>
        <v>1.1767872790652829</v>
      </c>
      <c r="N64" s="276">
        <f>'Ultimate - Sales, NWP, GWP'!L64</f>
        <v>1.0876297229348735</v>
      </c>
      <c r="O64" s="276">
        <f>'Ultimate - Sales, NWP, GWP'!M64</f>
        <v>1.0593743482908351</v>
      </c>
      <c r="P64" s="276">
        <f>'Ultimate - Sales, NWP, GWP'!N64</f>
        <v>1.1619950985081269</v>
      </c>
      <c r="Q64" s="276">
        <f>'Ultimate - Sales, NWP, GWP'!O64</f>
        <v>1.0405374304442001</v>
      </c>
      <c r="R64" s="276">
        <f>'Ultimate - Sales, NWP, GWP'!P64</f>
        <v>0.97761288329949247</v>
      </c>
      <c r="S64" s="277">
        <f>'Ultimate - Sales, NWP, GWP'!Q64</f>
        <v>1.0598799401356638</v>
      </c>
      <c r="T64" s="278">
        <f>'Ultimate - Sales, NWP, GWP'!R64</f>
        <v>1.092621930484444</v>
      </c>
      <c r="U64" s="279">
        <f>'Ultimate - Sales, NWP, GWP'!S64</f>
        <v>0</v>
      </c>
    </row>
    <row r="65" spans="5:21" ht="15.75" x14ac:dyDescent="0.25">
      <c r="E65" s="125" t="s">
        <v>76</v>
      </c>
      <c r="F65" s="126">
        <f>'Headline - Sales, NWP, GWP'!D71</f>
        <v>15629.553571441498</v>
      </c>
      <c r="G65" s="126">
        <f>'Headline - Sales, NWP, GWP'!E71</f>
        <v>20753.499999992498</v>
      </c>
      <c r="H65" s="126">
        <f>'Headline - Sales, NWP, GWP'!F71</f>
        <v>20142.437500020395</v>
      </c>
      <c r="I65" s="126">
        <f>'Headline - Sales, NWP, GWP'!G71</f>
        <v>19697.330357160303</v>
      </c>
      <c r="J65" s="126">
        <f>'Headline - Sales, NWP, GWP'!H71</f>
        <v>21820.062500006996</v>
      </c>
      <c r="K65" s="126">
        <f>'Headline - Sales, NWP, GWP'!I71</f>
        <v>20993.687499977903</v>
      </c>
      <c r="L65" s="126">
        <f>'Headline - Sales, NWP, GWP'!J71</f>
        <v>23158.607142823999</v>
      </c>
      <c r="M65" s="126">
        <f>'Headline - Sales, NWP, GWP'!K71</f>
        <v>25094.758928587602</v>
      </c>
      <c r="N65" s="126">
        <f>'Headline - Sales, NWP, GWP'!L71</f>
        <v>20661.9374999949</v>
      </c>
      <c r="O65" s="126">
        <f>'Headline - Sales, NWP, GWP'!M71</f>
        <v>19592.7589285797</v>
      </c>
      <c r="P65" s="126">
        <f>'Headline - Sales, NWP, GWP'!N71</f>
        <v>18852.035714324495</v>
      </c>
      <c r="Q65" s="126">
        <f>'Headline - Sales, NWP, GWP'!O71</f>
        <v>24554.946428551397</v>
      </c>
      <c r="R65" s="126">
        <f>'Headline - Sales, NWP, GWP'!P71</f>
        <v>19980.776785759899</v>
      </c>
      <c r="S65" s="127">
        <f>'Headline - Sales, NWP, GWP'!Q71</f>
        <v>20745.129464303871</v>
      </c>
      <c r="T65" s="126">
        <f>'Headline - Sales, NWP, GWP'!R71</f>
        <v>21275.236607148341</v>
      </c>
      <c r="U65" s="128">
        <f>'Headline - Sales, NWP, GWP'!S71</f>
        <v>24983.129464289734</v>
      </c>
    </row>
    <row r="66" spans="5:21" ht="15.75" x14ac:dyDescent="0.25">
      <c r="E66" s="129" t="s">
        <v>77</v>
      </c>
      <c r="F66" s="30">
        <f>'Current - Sales, NWP, GWP'!D67</f>
        <v>12943.133928564501</v>
      </c>
      <c r="G66" s="30">
        <f>'Current - Sales, NWP, GWP'!E67</f>
        <v>17076.919642769502</v>
      </c>
      <c r="H66" s="30">
        <f>'Current - Sales, NWP, GWP'!F67</f>
        <v>17341.580357153394</v>
      </c>
      <c r="I66" s="30">
        <f>'Current - Sales, NWP, GWP'!G67</f>
        <v>15646.392857226303</v>
      </c>
      <c r="J66" s="30">
        <f>'Current - Sales, NWP, GWP'!H67</f>
        <v>18924.223214303995</v>
      </c>
      <c r="K66" s="30">
        <f>'Current - Sales, NWP, GWP'!I67</f>
        <v>17487.749999920899</v>
      </c>
      <c r="L66" s="30">
        <f>'Current - Sales, NWP, GWP'!J67</f>
        <v>19755.964285572001</v>
      </c>
      <c r="M66" s="30">
        <f>'Current - Sales, NWP, GWP'!K67</f>
        <v>22839.669642838599</v>
      </c>
      <c r="N66" s="30">
        <f>'Current - Sales, NWP, GWP'!L67</f>
        <v>17895.633928587904</v>
      </c>
      <c r="O66" s="30">
        <f>'Current - Sales, NWP, GWP'!M67</f>
        <v>16896.232142916699</v>
      </c>
      <c r="P66" s="30">
        <f>'Current - Sales, NWP, GWP'!N67</f>
        <v>16659.151785805501</v>
      </c>
      <c r="Q66" s="30">
        <f>'Current - Sales, NWP, GWP'!O67</f>
        <v>22428.401785651396</v>
      </c>
      <c r="R66" s="30">
        <f>'Current - Sales, NWP, GWP'!P67</f>
        <v>16583.562500035896</v>
      </c>
      <c r="S66" s="130">
        <f>'Current - Sales, NWP, GWP'!Q67</f>
        <v>18141.837053602372</v>
      </c>
      <c r="T66" s="30">
        <f>'Current - Sales, NWP, GWP'!R67</f>
        <v>18294.623511898506</v>
      </c>
      <c r="U66" s="131">
        <f>'Current - Sales, NWP, GWP'!S67</f>
        <v>21487.455700533523</v>
      </c>
    </row>
    <row r="67" spans="5:21" ht="15.75" x14ac:dyDescent="0.25">
      <c r="E67" s="132" t="s">
        <v>78</v>
      </c>
      <c r="F67" s="134">
        <f>'Ultimate - Sales, NWP, GWP'!D67</f>
        <v>12936.553899641571</v>
      </c>
      <c r="G67" s="134">
        <f>'Ultimate - Sales, NWP, GWP'!E67</f>
        <v>17068.017653879655</v>
      </c>
      <c r="H67" s="134">
        <f>'Ultimate - Sales, NWP, GWP'!F67</f>
        <v>17077.045278652939</v>
      </c>
      <c r="I67" s="134">
        <f>'Ultimate - Sales, NWP, GWP'!G67</f>
        <v>15483.533907867066</v>
      </c>
      <c r="J67" s="134">
        <f>'Ultimate - Sales, NWP, GWP'!H67</f>
        <v>18819.853510031426</v>
      </c>
      <c r="K67" s="134">
        <f>'Ultimate - Sales, NWP, GWP'!I67</f>
        <v>17477.730990878023</v>
      </c>
      <c r="L67" s="134">
        <f>'Ultimate - Sales, NWP, GWP'!J67</f>
        <v>20315.599358389649</v>
      </c>
      <c r="M67" s="134">
        <f>'Ultimate - Sales, NWP, GWP'!K67</f>
        <v>23420.584423626973</v>
      </c>
      <c r="N67" s="134">
        <f>'Ultimate - Sales, NWP, GWP'!L67</f>
        <v>18299.319399674398</v>
      </c>
      <c r="O67" s="134">
        <f>'Ultimate - Sales, NWP, GWP'!M67</f>
        <v>17229.039868063999</v>
      </c>
      <c r="P67" s="134">
        <f>'Ultimate - Sales, NWP, GWP'!N67</f>
        <v>16939.900306232845</v>
      </c>
      <c r="Q67" s="134">
        <f>'Ultimate - Sales, NWP, GWP'!O67</f>
        <v>22742.930756759884</v>
      </c>
      <c r="R67" s="134">
        <f>'Ultimate - Sales, NWP, GWP'!P67</f>
        <v>16769.473641273504</v>
      </c>
      <c r="S67" s="193">
        <f>'Ultimate - Sales, NWP, GWP'!Q67</f>
        <v>18420.336143082561</v>
      </c>
      <c r="T67" s="194">
        <f>'Ultimate - Sales, NWP, GWP'!R67</f>
        <v>18470.252424610862</v>
      </c>
      <c r="U67" s="195">
        <f>'Ultimate - Sales, NWP, GWP'!S67</f>
        <v>0</v>
      </c>
    </row>
    <row r="68" spans="5:21" ht="15.75" x14ac:dyDescent="0.25">
      <c r="E68" s="125" t="s">
        <v>79</v>
      </c>
      <c r="F68" s="126">
        <f>IFERROR(F65/F62,0)</f>
        <v>14335.13656013272</v>
      </c>
      <c r="G68" s="126">
        <f t="shared" ref="G68:U68" si="59">IFERROR(G65/G62,0)</f>
        <v>13727.020537596969</v>
      </c>
      <c r="H68" s="126">
        <f t="shared" si="59"/>
        <v>15810.730510768699</v>
      </c>
      <c r="I68" s="126">
        <f t="shared" si="59"/>
        <v>16062.987705150277</v>
      </c>
      <c r="J68" s="126">
        <f t="shared" si="59"/>
        <v>16142.534203197463</v>
      </c>
      <c r="K68" s="126">
        <f t="shared" si="59"/>
        <v>15064.277727703675</v>
      </c>
      <c r="L68" s="126">
        <f t="shared" si="59"/>
        <v>14710.274713301302</v>
      </c>
      <c r="M68" s="126">
        <f t="shared" si="59"/>
        <v>17769.791303405345</v>
      </c>
      <c r="N68" s="126">
        <f t="shared" si="59"/>
        <v>15545.698917800846</v>
      </c>
      <c r="O68" s="126">
        <f t="shared" si="59"/>
        <v>14971.438260149869</v>
      </c>
      <c r="P68" s="126">
        <f t="shared" si="59"/>
        <v>13214.678151354929</v>
      </c>
      <c r="Q68" s="126">
        <f t="shared" si="59"/>
        <v>20016.874252197136</v>
      </c>
      <c r="R68" s="126">
        <f t="shared" si="59"/>
        <v>15299.965440844118</v>
      </c>
      <c r="S68" s="127">
        <f t="shared" si="59"/>
        <v>15752.038841727688</v>
      </c>
      <c r="T68" s="126">
        <f t="shared" si="59"/>
        <v>15623.470084203185</v>
      </c>
      <c r="U68" s="128">
        <f t="shared" si="59"/>
        <v>13508.032942513204</v>
      </c>
    </row>
    <row r="69" spans="5:21" ht="15.75" x14ac:dyDescent="0.25">
      <c r="E69" s="129" t="s">
        <v>80</v>
      </c>
      <c r="F69" s="30">
        <f t="shared" ref="F69:U69" si="60">IFERROR(F66/F63,0)</f>
        <v>15651.829471150228</v>
      </c>
      <c r="G69" s="30">
        <f t="shared" si="60"/>
        <v>15510.790106133474</v>
      </c>
      <c r="H69" s="30">
        <f t="shared" si="60"/>
        <v>16687.23494850938</v>
      </c>
      <c r="I69" s="30">
        <f t="shared" si="60"/>
        <v>15521.476809666019</v>
      </c>
      <c r="J69" s="30">
        <f t="shared" si="60"/>
        <v>17281.855040449685</v>
      </c>
      <c r="K69" s="30">
        <f t="shared" si="60"/>
        <v>16174.068458261023</v>
      </c>
      <c r="L69" s="30">
        <f t="shared" si="60"/>
        <v>15131.125377884449</v>
      </c>
      <c r="M69" s="30">
        <f t="shared" si="60"/>
        <v>19647.992248707629</v>
      </c>
      <c r="N69" s="30">
        <f t="shared" si="60"/>
        <v>16656.829681342842</v>
      </c>
      <c r="O69" s="30">
        <f t="shared" si="60"/>
        <v>16146.066631421778</v>
      </c>
      <c r="P69" s="30">
        <f t="shared" si="60"/>
        <v>14513.592138039847</v>
      </c>
      <c r="Q69" s="30">
        <f t="shared" si="60"/>
        <v>21820.612925148314</v>
      </c>
      <c r="R69" s="30">
        <f t="shared" si="60"/>
        <v>17172.646932191547</v>
      </c>
      <c r="S69" s="130">
        <f t="shared" si="60"/>
        <v>17328.098764890139</v>
      </c>
      <c r="T69" s="30">
        <f t="shared" si="60"/>
        <v>16816.463927800756</v>
      </c>
      <c r="U69" s="131">
        <f t="shared" si="60"/>
        <v>13572.388889539468</v>
      </c>
    </row>
    <row r="70" spans="5:21" ht="15.75" x14ac:dyDescent="0.25">
      <c r="E70" s="132" t="s">
        <v>81</v>
      </c>
      <c r="F70" s="134">
        <f t="shared" ref="F70:R70" si="61">IFERROR(F67/F64,0)</f>
        <v>15684.486873276177</v>
      </c>
      <c r="G70" s="134">
        <f t="shared" si="61"/>
        <v>15544.122166687772</v>
      </c>
      <c r="H70" s="134">
        <f t="shared" si="61"/>
        <v>16668.417804450535</v>
      </c>
      <c r="I70" s="134">
        <f t="shared" si="61"/>
        <v>15522.039918265016</v>
      </c>
      <c r="J70" s="134">
        <f t="shared" si="61"/>
        <v>17302.795583938707</v>
      </c>
      <c r="K70" s="134">
        <f t="shared" si="61"/>
        <v>16212.867095434078</v>
      </c>
      <c r="L70" s="134">
        <f t="shared" si="61"/>
        <v>15370.086505149688</v>
      </c>
      <c r="M70" s="134">
        <f t="shared" si="61"/>
        <v>19902.139358805649</v>
      </c>
      <c r="N70" s="134">
        <f t="shared" si="61"/>
        <v>16824.953395255958</v>
      </c>
      <c r="O70" s="134">
        <f t="shared" si="61"/>
        <v>16263.410470397786</v>
      </c>
      <c r="P70" s="134">
        <f t="shared" si="61"/>
        <v>14578.288951460985</v>
      </c>
      <c r="Q70" s="134">
        <f t="shared" si="61"/>
        <v>21856.907874088723</v>
      </c>
      <c r="R70" s="134">
        <f t="shared" si="61"/>
        <v>17153.490842587598</v>
      </c>
      <c r="S70" s="193"/>
      <c r="T70" s="194"/>
      <c r="U70" s="195"/>
    </row>
    <row r="71" spans="5:21" ht="15.75" x14ac:dyDescent="0.25">
      <c r="E71" s="125" t="s">
        <v>282</v>
      </c>
      <c r="F71" s="126">
        <f>'Headline - Sales, NWP, GWP'!D77</f>
        <v>34.809696150203784</v>
      </c>
      <c r="G71" s="126">
        <f>'Headline - Sales, NWP, GWP'!E77</f>
        <v>39.833973128584454</v>
      </c>
      <c r="H71" s="126">
        <f>'Headline - Sales, NWP, GWP'!F77</f>
        <v>45.882545558133017</v>
      </c>
      <c r="I71" s="126">
        <f>'Headline - Sales, NWP, GWP'!G77</f>
        <v>41.998572190107254</v>
      </c>
      <c r="J71" s="126">
        <f>'Headline - Sales, NWP, GWP'!H77</f>
        <v>43.037598619343186</v>
      </c>
      <c r="K71" s="126">
        <f>'Headline - Sales, NWP, GWP'!I77</f>
        <v>42.071518036027861</v>
      </c>
      <c r="L71" s="126">
        <f>'Headline - Sales, NWP, GWP'!J77</f>
        <v>41.134293326507994</v>
      </c>
      <c r="M71" s="126">
        <f>'Headline - Sales, NWP, GWP'!K77</f>
        <v>51.109488652927908</v>
      </c>
      <c r="N71" s="126">
        <f>'Headline - Sales, NWP, GWP'!L77</f>
        <v>40.753328402356807</v>
      </c>
      <c r="O71" s="126">
        <f>'Headline - Sales, NWP, GWP'!M77</f>
        <v>41.334934448480382</v>
      </c>
      <c r="P71" s="126">
        <f>'Headline - Sales, NWP, GWP'!N77</f>
        <v>44.779182219298086</v>
      </c>
      <c r="Q71" s="126">
        <f>'Headline - Sales, NWP, GWP'!O77</f>
        <v>51.694624060108204</v>
      </c>
      <c r="R71" s="126">
        <f>'Headline - Sales, NWP, GWP'!P77</f>
        <v>44.303274469534145</v>
      </c>
      <c r="S71" s="127">
        <f>'Headline - Sales, NWP, GWP'!Q77</f>
        <v>45.528003799355204</v>
      </c>
      <c r="T71" s="126">
        <f>'Headline - Sales, NWP, GWP'!R77</f>
        <v>43.994444425950782</v>
      </c>
      <c r="U71" s="128">
        <f>'Headline - Sales, NWP, GWP'!S77</f>
        <v>32.491877351451016</v>
      </c>
    </row>
    <row r="72" spans="5:21" ht="15.75" x14ac:dyDescent="0.25">
      <c r="E72" s="129" t="s">
        <v>283</v>
      </c>
      <c r="F72" s="30">
        <f>'Current - Sales, NWP, GWP'!D73</f>
        <v>23.880320901410517</v>
      </c>
      <c r="G72" s="30">
        <f>'Current - Sales, NWP, GWP'!E73</f>
        <v>26.475844407394579</v>
      </c>
      <c r="H72" s="30">
        <f>'Current - Sales, NWP, GWP'!F73</f>
        <v>32.414168891875505</v>
      </c>
      <c r="I72" s="30">
        <f>'Current - Sales, NWP, GWP'!G73</f>
        <v>27.595049130910589</v>
      </c>
      <c r="J72" s="30">
        <f>'Current - Sales, NWP, GWP'!H73</f>
        <v>31.023316744760645</v>
      </c>
      <c r="K72" s="30">
        <f>'Current - Sales, NWP, GWP'!I73</f>
        <v>29.640254237154068</v>
      </c>
      <c r="L72" s="30">
        <f>'Current - Sales, NWP, GWP'!J73</f>
        <v>29.181631145601184</v>
      </c>
      <c r="M72" s="30">
        <f>'Current - Sales, NWP, GWP'!K73</f>
        <v>39.999421441048334</v>
      </c>
      <c r="N72" s="30">
        <f>'Current - Sales, NWP, GWP'!L73</f>
        <v>29.975936228790459</v>
      </c>
      <c r="O72" s="30">
        <f>'Current - Sales, NWP, GWP'!M73</f>
        <v>30.388906731864566</v>
      </c>
      <c r="P72" s="30">
        <f>'Current - Sales, NWP, GWP'!N73</f>
        <v>33.722979323492915</v>
      </c>
      <c r="Q72" s="30">
        <f>'Current - Sales, NWP, GWP'!O73</f>
        <v>40.338852132466542</v>
      </c>
      <c r="R72" s="30">
        <f>'Current - Sales, NWP, GWP'!P73</f>
        <v>30.042685688470826</v>
      </c>
      <c r="S72" s="130">
        <f>'Current - Sales, NWP, GWP'!Q73</f>
        <v>33.623355969073714</v>
      </c>
      <c r="T72" s="30">
        <f>'Current - Sales, NWP, GWP'!R73</f>
        <v>31.733253841985853</v>
      </c>
      <c r="U72" s="131">
        <f>'Current - Sales, NWP, GWP'!S73</f>
        <v>24.161481163968929</v>
      </c>
    </row>
    <row r="73" spans="5:21" ht="15.75" x14ac:dyDescent="0.25">
      <c r="E73" s="132" t="s">
        <v>284</v>
      </c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93"/>
      <c r="T73" s="194"/>
      <c r="U73" s="195"/>
    </row>
    <row r="74" spans="5:21" ht="15.75" x14ac:dyDescent="0.25">
      <c r="E74" s="125" t="s">
        <v>82</v>
      </c>
      <c r="F74" s="126">
        <f>'Headline - Sales, NWP, GWP'!D78</f>
        <v>15629.553571441498</v>
      </c>
      <c r="G74" s="126">
        <f>'Headline - Sales, NWP, GWP'!E78</f>
        <v>20753.499999992498</v>
      </c>
      <c r="H74" s="126">
        <f>'Headline - Sales, NWP, GWP'!F78</f>
        <v>20142.437500020395</v>
      </c>
      <c r="I74" s="126">
        <f>'Headline - Sales, NWP, GWP'!G78</f>
        <v>19697.330357160303</v>
      </c>
      <c r="J74" s="126">
        <f>'Headline - Sales, NWP, GWP'!H78</f>
        <v>21820.062500006996</v>
      </c>
      <c r="K74" s="126">
        <f>'Headline - Sales, NWP, GWP'!I78</f>
        <v>20993.687499977903</v>
      </c>
      <c r="L74" s="126">
        <f>'Headline - Sales, NWP, GWP'!J78</f>
        <v>23158.607142823999</v>
      </c>
      <c r="M74" s="126">
        <f>'Headline - Sales, NWP, GWP'!K78</f>
        <v>25094.758928587602</v>
      </c>
      <c r="N74" s="126">
        <f>'Headline - Sales, NWP, GWP'!L78</f>
        <v>20661.9374999949</v>
      </c>
      <c r="O74" s="126">
        <f>'Headline - Sales, NWP, GWP'!M78</f>
        <v>19592.7589285797</v>
      </c>
      <c r="P74" s="126">
        <f>'Headline - Sales, NWP, GWP'!N78</f>
        <v>18852.035714324495</v>
      </c>
      <c r="Q74" s="126">
        <f>'Headline - Sales, NWP, GWP'!O78</f>
        <v>24554.946428551397</v>
      </c>
      <c r="R74" s="126">
        <f>'Headline - Sales, NWP, GWP'!P78</f>
        <v>19980.776785759899</v>
      </c>
      <c r="S74" s="127">
        <f>'Headline - Sales, NWP, GWP'!Q78</f>
        <v>20745.129464303871</v>
      </c>
      <c r="T74" s="126">
        <f>'Headline - Sales, NWP, GWP'!R78</f>
        <v>21275.236607148341</v>
      </c>
      <c r="U74" s="128">
        <f>'Headline - Sales, NWP, GWP'!S78</f>
        <v>24983.129464289734</v>
      </c>
    </row>
    <row r="75" spans="5:21" ht="15.75" x14ac:dyDescent="0.25">
      <c r="E75" s="129" t="s">
        <v>83</v>
      </c>
      <c r="F75" s="30">
        <f>'Current - Sales, NWP, GWP'!D74</f>
        <v>12943.133928564501</v>
      </c>
      <c r="G75" s="30">
        <f>'Current - Sales, NWP, GWP'!E74</f>
        <v>17076.919642769502</v>
      </c>
      <c r="H75" s="30">
        <f>'Current - Sales, NWP, GWP'!F74</f>
        <v>17341.580357153394</v>
      </c>
      <c r="I75" s="30">
        <f>'Current - Sales, NWP, GWP'!G74</f>
        <v>15646.392857226303</v>
      </c>
      <c r="J75" s="30">
        <f>'Current - Sales, NWP, GWP'!H74</f>
        <v>18924.223214303995</v>
      </c>
      <c r="K75" s="30">
        <f>'Current - Sales, NWP, GWP'!I74</f>
        <v>17487.749999920899</v>
      </c>
      <c r="L75" s="30">
        <f>'Current - Sales, NWP, GWP'!J74</f>
        <v>19755.964285572001</v>
      </c>
      <c r="M75" s="30">
        <f>'Current - Sales, NWP, GWP'!K74</f>
        <v>22839.669642838599</v>
      </c>
      <c r="N75" s="30">
        <f>'Current - Sales, NWP, GWP'!L74</f>
        <v>17895.633928587904</v>
      </c>
      <c r="O75" s="30">
        <f>'Current - Sales, NWP, GWP'!M74</f>
        <v>16896.232142916699</v>
      </c>
      <c r="P75" s="30">
        <f>'Current - Sales, NWP, GWP'!N74</f>
        <v>16659.151785805501</v>
      </c>
      <c r="Q75" s="30">
        <f>'Current - Sales, NWP, GWP'!O74</f>
        <v>22428.401785651396</v>
      </c>
      <c r="R75" s="30">
        <f>'Current - Sales, NWP, GWP'!P74</f>
        <v>16583.562500035896</v>
      </c>
      <c r="S75" s="130">
        <f>'Current - Sales, NWP, GWP'!Q74</f>
        <v>18141.837053602372</v>
      </c>
      <c r="T75" s="30">
        <f>'Current - Sales, NWP, GWP'!R74</f>
        <v>18294.623511898506</v>
      </c>
      <c r="U75" s="131">
        <f>'Current - Sales, NWP, GWP'!S74</f>
        <v>21487.455700533523</v>
      </c>
    </row>
    <row r="76" spans="5:21" ht="15.75" x14ac:dyDescent="0.25">
      <c r="E76" s="132" t="s">
        <v>84</v>
      </c>
      <c r="F76" s="134">
        <f>'Ultimate - Sales, NWP, GWP'!D74</f>
        <v>12936.553899641571</v>
      </c>
      <c r="G76" s="134">
        <f>'Ultimate - Sales, NWP, GWP'!E74</f>
        <v>17068.017653879655</v>
      </c>
      <c r="H76" s="134">
        <f>'Ultimate - Sales, NWP, GWP'!F74</f>
        <v>17077.045278652939</v>
      </c>
      <c r="I76" s="134">
        <f>'Ultimate - Sales, NWP, GWP'!G74</f>
        <v>15483.533907867066</v>
      </c>
      <c r="J76" s="134">
        <f>'Ultimate - Sales, NWP, GWP'!H74</f>
        <v>18819.853510031426</v>
      </c>
      <c r="K76" s="134">
        <f>'Ultimate - Sales, NWP, GWP'!I74</f>
        <v>17477.730990878023</v>
      </c>
      <c r="L76" s="134">
        <f>'Ultimate - Sales, NWP, GWP'!J74</f>
        <v>20315.599358389649</v>
      </c>
      <c r="M76" s="134">
        <f>'Ultimate - Sales, NWP, GWP'!K74</f>
        <v>23420.584423626973</v>
      </c>
      <c r="N76" s="134">
        <f>'Ultimate - Sales, NWP, GWP'!L74</f>
        <v>18299.319399674398</v>
      </c>
      <c r="O76" s="134">
        <f>'Ultimate - Sales, NWP, GWP'!M74</f>
        <v>17229.039868063999</v>
      </c>
      <c r="P76" s="134">
        <f>'Ultimate - Sales, NWP, GWP'!N74</f>
        <v>16939.900306232845</v>
      </c>
      <c r="Q76" s="134">
        <f>'Ultimate - Sales, NWP, GWP'!O74</f>
        <v>22742.930756759884</v>
      </c>
      <c r="R76" s="135">
        <f>'Ultimate - Sales, NWP, GWP'!P74</f>
        <v>16769.473641273504</v>
      </c>
      <c r="S76" s="194">
        <f>'Ultimate - Sales, NWP, GWP'!Q74</f>
        <v>18420.336143082561</v>
      </c>
      <c r="T76" s="194">
        <f>'Ultimate - Sales, NWP, GWP'!R74</f>
        <v>18470.252424610862</v>
      </c>
      <c r="U76" s="195">
        <f>'Ultimate - Sales, NWP, GWP'!S74</f>
        <v>0</v>
      </c>
    </row>
    <row r="77" spans="5:21" x14ac:dyDescent="0.25">
      <c r="E77" s="218" t="s">
        <v>66</v>
      </c>
      <c r="F77" s="219"/>
      <c r="G77" s="219"/>
      <c r="H77" s="219"/>
      <c r="I77" s="219"/>
      <c r="J77" s="219"/>
      <c r="K77" s="219"/>
      <c r="L77" s="219"/>
      <c r="M77" s="219"/>
      <c r="N77" s="219"/>
      <c r="O77" s="219"/>
      <c r="P77" s="219"/>
      <c r="Q77" s="219"/>
      <c r="R77" s="219"/>
      <c r="S77" s="220"/>
      <c r="T77" s="221"/>
      <c r="U77" s="222"/>
    </row>
    <row r="78" spans="5:21" ht="16.5" thickBot="1" x14ac:dyDescent="0.3">
      <c r="E78" s="175" t="s">
        <v>281</v>
      </c>
      <c r="F78" s="189">
        <f>'Headline - Sales, NWP, GWP'!D82</f>
        <v>0</v>
      </c>
      <c r="G78" s="189">
        <f>'Headline - Sales, NWP, GWP'!E82</f>
        <v>0</v>
      </c>
      <c r="H78" s="189">
        <f>'Headline - Sales, NWP, GWP'!F82</f>
        <v>0</v>
      </c>
      <c r="I78" s="189">
        <f>'Headline - Sales, NWP, GWP'!G82</f>
        <v>0</v>
      </c>
      <c r="J78" s="189">
        <f>'Headline - Sales, NWP, GWP'!H82</f>
        <v>0</v>
      </c>
      <c r="K78" s="189">
        <f>'Headline - Sales, NWP, GWP'!I82</f>
        <v>0</v>
      </c>
      <c r="L78" s="189">
        <f>'Headline - Sales, NWP, GWP'!J82</f>
        <v>0</v>
      </c>
      <c r="M78" s="189">
        <f>'Headline - Sales, NWP, GWP'!K82</f>
        <v>0</v>
      </c>
      <c r="N78" s="189">
        <f>'Headline - Sales, NWP, GWP'!L82</f>
        <v>0</v>
      </c>
      <c r="O78" s="189">
        <f>'Headline - Sales, NWP, GWP'!M82</f>
        <v>0</v>
      </c>
      <c r="P78" s="189">
        <f>'Headline - Sales, NWP, GWP'!N82</f>
        <v>0</v>
      </c>
      <c r="Q78" s="189">
        <f>'Headline - Sales, NWP, GWP'!O82</f>
        <v>0</v>
      </c>
      <c r="R78" s="192">
        <f>'Headline - Sales, NWP, GWP'!P82</f>
        <v>0</v>
      </c>
      <c r="S78" s="190">
        <f>'Headline - Sales, NWP, GWP'!Q82</f>
        <v>0</v>
      </c>
      <c r="T78" s="190">
        <f>'Headline - Sales, NWP, GWP'!R82</f>
        <v>0</v>
      </c>
      <c r="U78" s="191">
        <f>'Headline - Sales, NWP, GWP'!S82</f>
        <v>0</v>
      </c>
    </row>
  </sheetData>
  <mergeCells count="4">
    <mergeCell ref="S3:U3"/>
    <mergeCell ref="S22:U22"/>
    <mergeCell ref="S41:U41"/>
    <mergeCell ref="S60:U60"/>
  </mergeCells>
  <conditionalFormatting sqref="F16:R16">
    <cfRule type="cellIs" dxfId="111" priority="19" operator="lessThan">
      <formula>0</formula>
    </cfRule>
  </conditionalFormatting>
  <conditionalFormatting sqref="F18:R18">
    <cfRule type="cellIs" dxfId="110" priority="27" operator="lessThan">
      <formula>0</formula>
    </cfRule>
  </conditionalFormatting>
  <conditionalFormatting sqref="F35:R35">
    <cfRule type="cellIs" dxfId="109" priority="14" operator="lessThan">
      <formula>0</formula>
    </cfRule>
  </conditionalFormatting>
  <conditionalFormatting sqref="F37:R37">
    <cfRule type="cellIs" dxfId="108" priority="16" operator="lessThan">
      <formula>0</formula>
    </cfRule>
  </conditionalFormatting>
  <conditionalFormatting sqref="F54:R54">
    <cfRule type="cellIs" dxfId="107" priority="9" operator="lessThan">
      <formula>0</formula>
    </cfRule>
  </conditionalFormatting>
  <conditionalFormatting sqref="F56:R56">
    <cfRule type="cellIs" dxfId="106" priority="11" operator="lessThan">
      <formula>0</formula>
    </cfRule>
  </conditionalFormatting>
  <conditionalFormatting sqref="F76:R76">
    <cfRule type="cellIs" dxfId="105" priority="4" operator="lessThan">
      <formula>0</formula>
    </cfRule>
  </conditionalFormatting>
  <conditionalFormatting sqref="F78:R78">
    <cfRule type="cellIs" dxfId="104" priority="6" operator="lessThan">
      <formula>0</formula>
    </cfRule>
  </conditionalFormatting>
  <conditionalFormatting sqref="F7:U7 F10:U10 F13:U13">
    <cfRule type="cellIs" dxfId="103" priority="20" operator="lessThan">
      <formula>0</formula>
    </cfRule>
  </conditionalFormatting>
  <conditionalFormatting sqref="F26:U26 F29:U29 F32:U32">
    <cfRule type="cellIs" dxfId="102" priority="15" operator="lessThan">
      <formula>0</formula>
    </cfRule>
  </conditionalFormatting>
  <conditionalFormatting sqref="F45:U45 F48:U48 F51:U51">
    <cfRule type="cellIs" dxfId="101" priority="10" operator="lessThan">
      <formula>0</formula>
    </cfRule>
  </conditionalFormatting>
  <conditionalFormatting sqref="F64:U64 F67:U67 F70:U70">
    <cfRule type="cellIs" dxfId="100" priority="5" operator="lessThan">
      <formula>0</formula>
    </cfRule>
  </conditionalFormatting>
  <conditionalFormatting sqref="F73:U73">
    <cfRule type="cellIs" dxfId="99" priority="1" operator="lessThan">
      <formula>0</formula>
    </cfRule>
  </conditionalFormatting>
  <conditionalFormatting sqref="S16:U17">
    <cfRule type="cellIs" dxfId="98" priority="17" operator="lessThan">
      <formula>0</formula>
    </cfRule>
  </conditionalFormatting>
  <conditionalFormatting sqref="S35:U36">
    <cfRule type="cellIs" dxfId="97" priority="12" operator="lessThan">
      <formula>0</formula>
    </cfRule>
  </conditionalFormatting>
  <conditionalFormatting sqref="S54:U55">
    <cfRule type="cellIs" dxfId="96" priority="7" operator="lessThan">
      <formula>0</formula>
    </cfRule>
  </conditionalFormatting>
  <conditionalFormatting sqref="S76:U77">
    <cfRule type="cellIs" dxfId="95" priority="2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E59F5-2BD9-4E6F-9864-9EAC4C3B1DA3}">
  <sheetPr codeName="Sheet5"/>
  <dimension ref="B2:V79"/>
  <sheetViews>
    <sheetView showGridLines="0" zoomScale="70" zoomScaleNormal="70" workbookViewId="0">
      <selection activeCell="W27" sqref="W27"/>
    </sheetView>
  </sheetViews>
  <sheetFormatPr defaultRowHeight="15" x14ac:dyDescent="0.25"/>
  <cols>
    <col min="2" max="2" width="24.7109375" customWidth="1"/>
    <col min="3" max="3" width="55.28515625" customWidth="1"/>
    <col min="4" max="4" width="16.7109375" customWidth="1"/>
    <col min="5" max="13" width="13.140625" bestFit="1" customWidth="1"/>
    <col min="14" max="14" width="13.28515625" bestFit="1" customWidth="1"/>
    <col min="15" max="15" width="13.140625" bestFit="1" customWidth="1"/>
    <col min="16" max="16" width="13.42578125" bestFit="1" customWidth="1"/>
    <col min="17" max="19" width="16" customWidth="1"/>
    <col min="20" max="20" width="11.140625" bestFit="1" customWidth="1"/>
    <col min="22" max="22" width="17.140625" bestFit="1" customWidth="1"/>
  </cols>
  <sheetData>
    <row r="2" spans="3:22" ht="18.75" x14ac:dyDescent="0.3">
      <c r="C2" s="33" t="s">
        <v>11</v>
      </c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100"/>
      <c r="Q2" s="4"/>
      <c r="R2" s="1"/>
      <c r="S2" s="2"/>
      <c r="V2" s="58"/>
    </row>
    <row r="3" spans="3:22" ht="18.75" x14ac:dyDescent="0.3">
      <c r="C3" s="19"/>
      <c r="D3" s="290" t="s">
        <v>247</v>
      </c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1"/>
      <c r="Q3" s="287" t="s">
        <v>54</v>
      </c>
      <c r="R3" s="288"/>
      <c r="S3" s="289"/>
      <c r="V3" s="59" t="s">
        <v>11</v>
      </c>
    </row>
    <row r="4" spans="3:22" ht="18.75" x14ac:dyDescent="0.3">
      <c r="C4" s="21" t="s">
        <v>71</v>
      </c>
      <c r="D4" s="22">
        <f t="shared" ref="D4:O4" si="0">E4-7</f>
        <v>45800</v>
      </c>
      <c r="E4" s="22">
        <f t="shared" si="0"/>
        <v>45807</v>
      </c>
      <c r="F4" s="22">
        <f t="shared" si="0"/>
        <v>45814</v>
      </c>
      <c r="G4" s="22">
        <f t="shared" si="0"/>
        <v>45821</v>
      </c>
      <c r="H4" s="22">
        <f t="shared" si="0"/>
        <v>45828</v>
      </c>
      <c r="I4" s="22">
        <f t="shared" si="0"/>
        <v>45835</v>
      </c>
      <c r="J4" s="22">
        <f t="shared" si="0"/>
        <v>45842</v>
      </c>
      <c r="K4" s="22">
        <f t="shared" si="0"/>
        <v>45849</v>
      </c>
      <c r="L4" s="22">
        <f t="shared" si="0"/>
        <v>45856</v>
      </c>
      <c r="M4" s="22">
        <f t="shared" si="0"/>
        <v>45863</v>
      </c>
      <c r="N4" s="22">
        <f t="shared" si="0"/>
        <v>45870</v>
      </c>
      <c r="O4" s="22">
        <f t="shared" si="0"/>
        <v>45877</v>
      </c>
      <c r="P4" s="23">
        <v>45884</v>
      </c>
      <c r="Q4" s="27" t="s">
        <v>56</v>
      </c>
      <c r="R4" s="28" t="s">
        <v>57</v>
      </c>
      <c r="S4" s="29" t="s">
        <v>58</v>
      </c>
      <c r="V4" s="55" t="s">
        <v>13</v>
      </c>
    </row>
    <row r="5" spans="3:22" ht="18.75" x14ac:dyDescent="0.3">
      <c r="C5" s="5" t="s">
        <v>248</v>
      </c>
      <c r="D5" s="6">
        <v>908.0902968036529</v>
      </c>
      <c r="E5" s="6">
        <v>982.51187214611866</v>
      </c>
      <c r="F5" s="6">
        <v>987.27397260273995</v>
      </c>
      <c r="G5" s="6">
        <v>891.22625570776268</v>
      </c>
      <c r="H5" s="6">
        <v>831.35171232876712</v>
      </c>
      <c r="I5" s="6">
        <v>885.39360730593614</v>
      </c>
      <c r="J5" s="6">
        <v>1022.5743150684932</v>
      </c>
      <c r="K5" s="6">
        <v>911.41221461187206</v>
      </c>
      <c r="L5" s="6">
        <v>781.32910958904097</v>
      </c>
      <c r="M5" s="6">
        <v>771.3086757990867</v>
      </c>
      <c r="N5" s="6">
        <v>847.42659817351603</v>
      </c>
      <c r="O5" s="6">
        <v>707.22671232876701</v>
      </c>
      <c r="P5" s="7">
        <v>712.30593607305946</v>
      </c>
      <c r="Q5" s="8">
        <f t="shared" ref="Q5:Q9" si="1">AVERAGE(M5:P5)</f>
        <v>759.56698059360724</v>
      </c>
      <c r="R5" s="6">
        <f>AVERAGE(E5:P5)</f>
        <v>860.94508181126332</v>
      </c>
      <c r="S5" s="7">
        <v>1031.6187324376629</v>
      </c>
      <c r="T5" s="96"/>
      <c r="V5" s="57" t="s">
        <v>14</v>
      </c>
    </row>
    <row r="6" spans="3:22" ht="18.75" x14ac:dyDescent="0.3">
      <c r="C6" s="18" t="s">
        <v>73</v>
      </c>
      <c r="D6" s="97" t="e">
        <v>#REF!</v>
      </c>
      <c r="E6" s="97" t="e">
        <v>#REF!</v>
      </c>
      <c r="F6" s="97" t="e">
        <v>#REF!</v>
      </c>
      <c r="G6" s="97" t="e">
        <v>#REF!</v>
      </c>
      <c r="H6" s="97" t="e">
        <v>#REF!</v>
      </c>
      <c r="I6" s="97" t="e">
        <v>#REF!</v>
      </c>
      <c r="J6" s="97" t="e">
        <v>#REF!</v>
      </c>
      <c r="K6" s="97" t="e">
        <v>#REF!</v>
      </c>
      <c r="L6" s="97" t="e">
        <v>#REF!</v>
      </c>
      <c r="M6" s="97" t="e">
        <v>#REF!</v>
      </c>
      <c r="N6" s="97" t="e">
        <v>#REF!</v>
      </c>
      <c r="O6" s="97" t="e">
        <v>#REF!</v>
      </c>
      <c r="P6" s="98" t="e">
        <v>#REF!</v>
      </c>
      <c r="Q6" s="32" t="e">
        <f t="shared" si="1"/>
        <v>#REF!</v>
      </c>
      <c r="R6" s="30" t="e">
        <f t="shared" ref="R6:R9" si="2">AVERAGE(E6:P6)</f>
        <v>#REF!</v>
      </c>
      <c r="S6" s="31"/>
      <c r="V6" s="60" t="s">
        <v>17</v>
      </c>
    </row>
    <row r="7" spans="3:22" ht="18.75" x14ac:dyDescent="0.3">
      <c r="C7" s="11" t="s">
        <v>74</v>
      </c>
      <c r="D7" s="101" t="s">
        <v>75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3"/>
      <c r="Q7" s="14"/>
      <c r="R7" s="12"/>
      <c r="S7" s="13"/>
      <c r="V7" s="58"/>
    </row>
    <row r="8" spans="3:22" ht="15.75" x14ac:dyDescent="0.25">
      <c r="C8" s="9" t="s">
        <v>76</v>
      </c>
      <c r="D8" s="15">
        <v>1092880.2796432611</v>
      </c>
      <c r="E8" s="15">
        <v>1146481.8557146022</v>
      </c>
      <c r="F8" s="15">
        <v>1117658.9878575702</v>
      </c>
      <c r="G8" s="15">
        <v>1070655.6596429413</v>
      </c>
      <c r="H8" s="15">
        <v>962782.66035819717</v>
      </c>
      <c r="I8" s="15">
        <v>1065354.7267853778</v>
      </c>
      <c r="J8" s="15">
        <v>1208168.8871419439</v>
      </c>
      <c r="K8" s="15">
        <v>1130871.7757143672</v>
      </c>
      <c r="L8" s="15">
        <v>937164.23142934509</v>
      </c>
      <c r="M8" s="15">
        <v>922079.73428570933</v>
      </c>
      <c r="N8" s="15">
        <v>960966.34214276483</v>
      </c>
      <c r="O8" s="15">
        <v>908818.34071360168</v>
      </c>
      <c r="P8" s="16">
        <v>865832.46892853978</v>
      </c>
      <c r="Q8" s="8">
        <f t="shared" si="1"/>
        <v>914424.2215176539</v>
      </c>
      <c r="R8" s="6">
        <f t="shared" si="2"/>
        <v>1024736.3058929133</v>
      </c>
      <c r="S8" s="7">
        <v>1181780.7362294078</v>
      </c>
    </row>
    <row r="9" spans="3:22" ht="15.75" x14ac:dyDescent="0.25">
      <c r="C9" s="18" t="s">
        <v>77</v>
      </c>
      <c r="D9" s="97" t="e">
        <v>#REF!</v>
      </c>
      <c r="E9" s="97" t="e">
        <v>#REF!</v>
      </c>
      <c r="F9" s="97" t="e">
        <v>#REF!</v>
      </c>
      <c r="G9" s="97" t="e">
        <v>#REF!</v>
      </c>
      <c r="H9" s="97" t="e">
        <v>#REF!</v>
      </c>
      <c r="I9" s="97" t="e">
        <v>#REF!</v>
      </c>
      <c r="J9" s="97" t="e">
        <v>#REF!</v>
      </c>
      <c r="K9" s="97" t="e">
        <v>#REF!</v>
      </c>
      <c r="L9" s="97" t="e">
        <v>#REF!</v>
      </c>
      <c r="M9" s="97" t="e">
        <v>#REF!</v>
      </c>
      <c r="N9" s="97" t="e">
        <v>#REF!</v>
      </c>
      <c r="O9" s="97" t="e">
        <v>#REF!</v>
      </c>
      <c r="P9" s="98" t="e">
        <v>#REF!</v>
      </c>
      <c r="Q9" s="32" t="e">
        <f t="shared" si="1"/>
        <v>#REF!</v>
      </c>
      <c r="R9" s="30" t="e">
        <f t="shared" si="2"/>
        <v>#REF!</v>
      </c>
      <c r="S9" s="31"/>
      <c r="V9" s="61">
        <f>V11+7-WEEKDAY(V11,16)</f>
        <v>45261</v>
      </c>
    </row>
    <row r="10" spans="3:22" ht="15.75" x14ac:dyDescent="0.25">
      <c r="C10" s="11" t="s">
        <v>78</v>
      </c>
      <c r="D10" s="101" t="s">
        <v>75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3"/>
      <c r="Q10" s="14"/>
      <c r="R10" s="12"/>
      <c r="S10" s="13"/>
      <c r="V10" s="61">
        <f>V9-7*52</f>
        <v>44897</v>
      </c>
    </row>
    <row r="11" spans="3:22" ht="15.75" x14ac:dyDescent="0.25">
      <c r="C11" s="9" t="s">
        <v>79</v>
      </c>
      <c r="D11" s="15">
        <f>IFERROR(D8/D5,0)</f>
        <v>1203.4929604358094</v>
      </c>
      <c r="E11" s="15">
        <f t="shared" ref="E11:S12" si="3">IFERROR(E8/E5,0)</f>
        <v>1166.8885519014857</v>
      </c>
      <c r="F11" s="15">
        <f t="shared" si="3"/>
        <v>1132.0656868033273</v>
      </c>
      <c r="G11" s="15">
        <f t="shared" si="3"/>
        <v>1201.3286780837552</v>
      </c>
      <c r="H11" s="15">
        <f t="shared" si="3"/>
        <v>1158.0930743033753</v>
      </c>
      <c r="I11" s="15">
        <f t="shared" si="3"/>
        <v>1203.2554990170133</v>
      </c>
      <c r="J11" s="15">
        <f t="shared" si="3"/>
        <v>1181.4973927455037</v>
      </c>
      <c r="K11" s="15">
        <f t="shared" si="3"/>
        <v>1240.7906736206653</v>
      </c>
      <c r="L11" s="15">
        <f t="shared" si="3"/>
        <v>1199.4487597195366</v>
      </c>
      <c r="M11" s="15">
        <f t="shared" si="3"/>
        <v>1195.47434537855</v>
      </c>
      <c r="N11" s="15">
        <f t="shared" si="3"/>
        <v>1133.9818035142682</v>
      </c>
      <c r="O11" s="15">
        <f t="shared" si="3"/>
        <v>1285.0452688940873</v>
      </c>
      <c r="P11" s="16">
        <f t="shared" si="3"/>
        <v>1215.5345408208609</v>
      </c>
      <c r="Q11" s="8">
        <f t="shared" si="3"/>
        <v>1203.8756882283437</v>
      </c>
      <c r="R11" s="6">
        <f t="shared" si="3"/>
        <v>1190.2458444121251</v>
      </c>
      <c r="S11" s="7">
        <f t="shared" si="3"/>
        <v>1145.5595939373065</v>
      </c>
      <c r="V11" s="61">
        <v>45255</v>
      </c>
    </row>
    <row r="12" spans="3:22" ht="15.75" x14ac:dyDescent="0.25">
      <c r="C12" s="18" t="s">
        <v>80</v>
      </c>
      <c r="D12" s="97">
        <f>IFERROR(D9/D6,0)</f>
        <v>0</v>
      </c>
      <c r="E12" s="97">
        <f t="shared" si="3"/>
        <v>0</v>
      </c>
      <c r="F12" s="97">
        <f t="shared" si="3"/>
        <v>0</v>
      </c>
      <c r="G12" s="97">
        <f t="shared" si="3"/>
        <v>0</v>
      </c>
      <c r="H12" s="97">
        <f t="shared" si="3"/>
        <v>0</v>
      </c>
      <c r="I12" s="97">
        <f t="shared" si="3"/>
        <v>0</v>
      </c>
      <c r="J12" s="97">
        <f t="shared" si="3"/>
        <v>0</v>
      </c>
      <c r="K12" s="97">
        <f t="shared" si="3"/>
        <v>0</v>
      </c>
      <c r="L12" s="97">
        <f t="shared" si="3"/>
        <v>0</v>
      </c>
      <c r="M12" s="97">
        <f t="shared" si="3"/>
        <v>0</v>
      </c>
      <c r="N12" s="97">
        <f t="shared" si="3"/>
        <v>0</v>
      </c>
      <c r="O12" s="97">
        <f t="shared" si="3"/>
        <v>0</v>
      </c>
      <c r="P12" s="98">
        <f t="shared" si="3"/>
        <v>0</v>
      </c>
      <c r="Q12" s="32">
        <f t="shared" si="3"/>
        <v>0</v>
      </c>
      <c r="R12" s="30">
        <f t="shared" si="3"/>
        <v>0</v>
      </c>
      <c r="S12" s="31">
        <f t="shared" si="3"/>
        <v>0</v>
      </c>
      <c r="T12" s="3"/>
    </row>
    <row r="13" spans="3:22" ht="15.75" x14ac:dyDescent="0.25">
      <c r="C13" s="11" t="s">
        <v>81</v>
      </c>
      <c r="D13" s="101" t="s">
        <v>75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3"/>
      <c r="Q13" s="14"/>
      <c r="R13" s="12"/>
      <c r="S13" s="13"/>
    </row>
    <row r="14" spans="3:22" ht="15.75" x14ac:dyDescent="0.25">
      <c r="C14" s="9" t="s">
        <v>82</v>
      </c>
      <c r="D14" s="15">
        <v>1120280.6696431614</v>
      </c>
      <c r="E14" s="15">
        <v>1174199.2857144722</v>
      </c>
      <c r="F14" s="15">
        <v>1146163.0178577001</v>
      </c>
      <c r="G14" s="15">
        <v>1096605.4196429711</v>
      </c>
      <c r="H14" s="15">
        <v>989290.58035802701</v>
      </c>
      <c r="I14" s="15">
        <v>1094058.7767853881</v>
      </c>
      <c r="J14" s="15">
        <v>1241954.6071419448</v>
      </c>
      <c r="K14" s="15">
        <v>1160333.5357143872</v>
      </c>
      <c r="L14" s="15">
        <v>965025.82142931514</v>
      </c>
      <c r="M14" s="15">
        <v>949793.71428566927</v>
      </c>
      <c r="N14" s="15">
        <v>987940.23214281478</v>
      </c>
      <c r="O14" s="15">
        <v>934873.16071354132</v>
      </c>
      <c r="P14" s="16">
        <v>892320.50892854983</v>
      </c>
      <c r="Q14" s="8">
        <f t="shared" ref="Q14:Q15" si="4">AVERAGE(M14:P14)</f>
        <v>941231.90401764389</v>
      </c>
      <c r="R14" s="6">
        <f>AVERAGE(E14:P14)</f>
        <v>1052713.221726232</v>
      </c>
      <c r="S14" s="7">
        <v>1235810.5912294236</v>
      </c>
    </row>
    <row r="15" spans="3:22" ht="15.75" x14ac:dyDescent="0.25">
      <c r="C15" s="18" t="s">
        <v>83</v>
      </c>
      <c r="D15" s="97">
        <v>257809.93895937066</v>
      </c>
      <c r="E15" s="97">
        <v>257809.93895937066</v>
      </c>
      <c r="F15" s="97">
        <v>253796.30787404359</v>
      </c>
      <c r="G15" s="97">
        <v>253127.36935982242</v>
      </c>
      <c r="H15" s="97">
        <v>253127.36935982242</v>
      </c>
      <c r="I15" s="97">
        <v>253127.36935982242</v>
      </c>
      <c r="J15" s="97">
        <v>237691.59981274692</v>
      </c>
      <c r="K15" s="97">
        <v>226114.77265244033</v>
      </c>
      <c r="L15" s="97">
        <v>226114.77265244033</v>
      </c>
      <c r="M15" s="97">
        <v>226114.77265244033</v>
      </c>
      <c r="N15" s="97">
        <v>223639.4806781369</v>
      </c>
      <c r="O15" s="97">
        <v>208787.72883231635</v>
      </c>
      <c r="P15" s="98">
        <v>208787.72883231635</v>
      </c>
      <c r="Q15" s="32">
        <f t="shared" si="4"/>
        <v>216832.42774880247</v>
      </c>
      <c r="R15" s="30">
        <f t="shared" ref="R15" si="5">AVERAGE(E15:P15)</f>
        <v>235686.60091880997</v>
      </c>
      <c r="S15" s="31"/>
      <c r="T15" s="3"/>
    </row>
    <row r="16" spans="3:22" ht="15.75" x14ac:dyDescent="0.25">
      <c r="C16" s="11" t="s">
        <v>84</v>
      </c>
      <c r="D16" s="101" t="s">
        <v>75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3"/>
      <c r="Q16" s="14"/>
      <c r="R16" s="12"/>
      <c r="S16" s="13"/>
    </row>
    <row r="17" spans="2:21" x14ac:dyDescent="0.25">
      <c r="C17" s="21" t="s">
        <v>66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/>
      <c r="Q17" s="24"/>
      <c r="R17" s="25"/>
      <c r="S17" s="26"/>
    </row>
    <row r="18" spans="2:21" ht="15.75" x14ac:dyDescent="0.25">
      <c r="C18" s="18" t="s">
        <v>67</v>
      </c>
      <c r="D18" s="63">
        <v>2.445850467867814E-2</v>
      </c>
      <c r="E18" s="63">
        <v>2.3605388231014501E-2</v>
      </c>
      <c r="F18" s="63">
        <v>2.4869088913204534E-2</v>
      </c>
      <c r="G18" s="63">
        <v>2.3663716716335936E-2</v>
      </c>
      <c r="H18" s="63">
        <v>2.6794877588177096E-2</v>
      </c>
      <c r="I18" s="63">
        <v>2.6236296083058299E-2</v>
      </c>
      <c r="J18" s="63">
        <v>2.7203667352826661E-2</v>
      </c>
      <c r="K18" s="63">
        <v>2.5390768337899626E-2</v>
      </c>
      <c r="L18" s="63">
        <v>2.8871341451468906E-2</v>
      </c>
      <c r="M18" s="63">
        <v>2.9178946526092171E-2</v>
      </c>
      <c r="N18" s="63">
        <v>2.730315976862726E-2</v>
      </c>
      <c r="O18" s="63">
        <v>2.7869898393546418E-2</v>
      </c>
      <c r="P18" s="64">
        <v>2.9684446042616955E-2</v>
      </c>
      <c r="Q18" s="66">
        <f>AVERAGE(M18:P18)</f>
        <v>2.8509112682720703E-2</v>
      </c>
      <c r="R18" s="67">
        <f>AVERAGE(E18:P18)</f>
        <v>2.6722632950405698E-2</v>
      </c>
      <c r="S18" s="65">
        <v>4.5247664548102938E-2</v>
      </c>
    </row>
    <row r="19" spans="2:21" ht="15.75" x14ac:dyDescent="0.25"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3"/>
      <c r="Q19" s="14"/>
      <c r="R19" s="12"/>
      <c r="S19" s="13"/>
    </row>
    <row r="22" spans="2:21" ht="18.75" x14ac:dyDescent="0.3">
      <c r="C22" s="62" t="s">
        <v>8</v>
      </c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100"/>
      <c r="Q22" s="4"/>
      <c r="R22" s="1"/>
      <c r="S22" s="2"/>
    </row>
    <row r="23" spans="2:21" x14ac:dyDescent="0.25">
      <c r="C23" s="19"/>
      <c r="D23" s="290" t="s">
        <v>247</v>
      </c>
      <c r="E23" s="290"/>
      <c r="F23" s="290"/>
      <c r="G23" s="290"/>
      <c r="H23" s="290"/>
      <c r="I23" s="290"/>
      <c r="J23" s="290"/>
      <c r="K23" s="290"/>
      <c r="L23" s="290"/>
      <c r="M23" s="290"/>
      <c r="N23" s="290"/>
      <c r="O23" s="290"/>
      <c r="P23" s="291"/>
      <c r="Q23" s="287" t="s">
        <v>54</v>
      </c>
      <c r="R23" s="288"/>
      <c r="S23" s="289"/>
    </row>
    <row r="24" spans="2:21" x14ac:dyDescent="0.25">
      <c r="C24" s="21" t="s">
        <v>71</v>
      </c>
      <c r="D24" s="22">
        <f>D$4</f>
        <v>45800</v>
      </c>
      <c r="E24" s="22">
        <f t="shared" ref="E24:P24" si="6">E$4</f>
        <v>45807</v>
      </c>
      <c r="F24" s="22">
        <f t="shared" si="6"/>
        <v>45814</v>
      </c>
      <c r="G24" s="22">
        <f t="shared" si="6"/>
        <v>45821</v>
      </c>
      <c r="H24" s="22">
        <f t="shared" si="6"/>
        <v>45828</v>
      </c>
      <c r="I24" s="22">
        <f t="shared" si="6"/>
        <v>45835</v>
      </c>
      <c r="J24" s="22">
        <f t="shared" si="6"/>
        <v>45842</v>
      </c>
      <c r="K24" s="22">
        <f t="shared" si="6"/>
        <v>45849</v>
      </c>
      <c r="L24" s="22">
        <f t="shared" si="6"/>
        <v>45856</v>
      </c>
      <c r="M24" s="22">
        <f t="shared" si="6"/>
        <v>45863</v>
      </c>
      <c r="N24" s="22">
        <f t="shared" si="6"/>
        <v>45870</v>
      </c>
      <c r="O24" s="22">
        <f t="shared" si="6"/>
        <v>45877</v>
      </c>
      <c r="P24" s="23">
        <f t="shared" si="6"/>
        <v>45884</v>
      </c>
      <c r="Q24" s="27" t="s">
        <v>56</v>
      </c>
      <c r="R24" s="28" t="s">
        <v>57</v>
      </c>
      <c r="S24" s="29" t="s">
        <v>58</v>
      </c>
    </row>
    <row r="25" spans="2:21" ht="15.75" x14ac:dyDescent="0.25">
      <c r="B25" t="str">
        <f t="shared" ref="B25:B39" si="7">$C$22</f>
        <v>PC Annual Direct</v>
      </c>
      <c r="C25" s="5" t="s">
        <v>72</v>
      </c>
      <c r="D25" s="6">
        <v>661</v>
      </c>
      <c r="E25" s="6">
        <v>750</v>
      </c>
      <c r="F25" s="6">
        <v>740</v>
      </c>
      <c r="G25" s="6">
        <v>660</v>
      </c>
      <c r="H25" s="6">
        <v>622</v>
      </c>
      <c r="I25" s="6">
        <v>670</v>
      </c>
      <c r="J25" s="6">
        <v>773</v>
      </c>
      <c r="K25" s="6">
        <v>676</v>
      </c>
      <c r="L25" s="6">
        <v>584</v>
      </c>
      <c r="M25" s="6">
        <v>588</v>
      </c>
      <c r="N25" s="6">
        <v>655</v>
      </c>
      <c r="O25" s="6">
        <v>542</v>
      </c>
      <c r="P25" s="7">
        <v>562</v>
      </c>
      <c r="Q25" s="8">
        <f t="shared" ref="Q25:Q30" si="8">AVERAGE(M25:P25)</f>
        <v>586.75</v>
      </c>
      <c r="R25" s="6">
        <f>AVERAGE(E25:P25)</f>
        <v>651.83333333333337</v>
      </c>
      <c r="S25" s="7">
        <v>771.51923076923072</v>
      </c>
      <c r="U25" s="3"/>
    </row>
    <row r="26" spans="2:21" ht="15.75" x14ac:dyDescent="0.25">
      <c r="B26" t="str">
        <f t="shared" si="7"/>
        <v>PC Annual Direct</v>
      </c>
      <c r="C26" s="18" t="s">
        <v>73</v>
      </c>
      <c r="D26" s="97" t="e">
        <v>#REF!</v>
      </c>
      <c r="E26" s="97" t="e">
        <v>#REF!</v>
      </c>
      <c r="F26" s="97" t="e">
        <v>#REF!</v>
      </c>
      <c r="G26" s="97" t="e">
        <v>#REF!</v>
      </c>
      <c r="H26" s="97" t="e">
        <v>#REF!</v>
      </c>
      <c r="I26" s="97" t="e">
        <v>#REF!</v>
      </c>
      <c r="J26" s="97" t="e">
        <v>#REF!</v>
      </c>
      <c r="K26" s="97" t="e">
        <v>#REF!</v>
      </c>
      <c r="L26" s="97" t="e">
        <v>#REF!</v>
      </c>
      <c r="M26" s="97" t="e">
        <v>#REF!</v>
      </c>
      <c r="N26" s="97" t="e">
        <v>#REF!</v>
      </c>
      <c r="O26" s="97" t="e">
        <v>#REF!</v>
      </c>
      <c r="P26" s="98" t="e">
        <v>#REF!</v>
      </c>
      <c r="Q26" s="32" t="e">
        <f t="shared" si="8"/>
        <v>#REF!</v>
      </c>
      <c r="R26" s="30" t="e">
        <f t="shared" ref="R26:R30" si="9">AVERAGE(E26:P26)</f>
        <v>#REF!</v>
      </c>
      <c r="S26" s="31"/>
      <c r="U26" s="3" t="s">
        <v>85</v>
      </c>
    </row>
    <row r="27" spans="2:21" ht="15.75" x14ac:dyDescent="0.25">
      <c r="B27" t="str">
        <f t="shared" si="7"/>
        <v>PC Annual Direct</v>
      </c>
      <c r="C27" s="11" t="s">
        <v>74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3"/>
      <c r="Q27" s="14" t="e">
        <f t="shared" si="8"/>
        <v>#DIV/0!</v>
      </c>
      <c r="R27" s="12" t="e">
        <f t="shared" si="9"/>
        <v>#DIV/0!</v>
      </c>
      <c r="S27" s="13">
        <f t="shared" ref="S27" si="10">S25-S26</f>
        <v>771.51923076923072</v>
      </c>
    </row>
    <row r="28" spans="2:21" ht="15.75" x14ac:dyDescent="0.25">
      <c r="B28" t="str">
        <f t="shared" si="7"/>
        <v>PC Annual Direct</v>
      </c>
      <c r="C28" s="9" t="s">
        <v>76</v>
      </c>
      <c r="D28" s="15">
        <v>760120.43142873002</v>
      </c>
      <c r="E28" s="15">
        <v>837756.30214306014</v>
      </c>
      <c r="F28" s="15">
        <v>812146.94321470021</v>
      </c>
      <c r="G28" s="15">
        <v>759012.40071466973</v>
      </c>
      <c r="H28" s="15">
        <v>694172.57107230043</v>
      </c>
      <c r="I28" s="15">
        <v>778182.00357136002</v>
      </c>
      <c r="J28" s="15">
        <v>884438.64607111993</v>
      </c>
      <c r="K28" s="15">
        <v>800534.95428605983</v>
      </c>
      <c r="L28" s="15">
        <v>674854.16892882995</v>
      </c>
      <c r="M28" s="15">
        <v>685240.52892808989</v>
      </c>
      <c r="N28" s="15">
        <v>728874.55642853014</v>
      </c>
      <c r="O28" s="15">
        <v>672803.27821381018</v>
      </c>
      <c r="P28" s="16">
        <v>673245.25464304013</v>
      </c>
      <c r="Q28" s="8">
        <f t="shared" si="8"/>
        <v>690040.90455336764</v>
      </c>
      <c r="R28" s="6">
        <f t="shared" si="9"/>
        <v>750105.13401796424</v>
      </c>
      <c r="S28" s="7">
        <v>856709.10190933803</v>
      </c>
    </row>
    <row r="29" spans="2:21" ht="15.75" x14ac:dyDescent="0.25">
      <c r="B29" t="str">
        <f t="shared" si="7"/>
        <v>PC Annual Direct</v>
      </c>
      <c r="C29" s="18" t="s">
        <v>77</v>
      </c>
      <c r="D29" s="97" t="e">
        <v>#REF!</v>
      </c>
      <c r="E29" s="97" t="e">
        <v>#REF!</v>
      </c>
      <c r="F29" s="97" t="e">
        <v>#REF!</v>
      </c>
      <c r="G29" s="97" t="e">
        <v>#REF!</v>
      </c>
      <c r="H29" s="97" t="e">
        <v>#REF!</v>
      </c>
      <c r="I29" s="97" t="e">
        <v>#REF!</v>
      </c>
      <c r="J29" s="97" t="e">
        <v>#REF!</v>
      </c>
      <c r="K29" s="97" t="e">
        <v>#REF!</v>
      </c>
      <c r="L29" s="97" t="e">
        <v>#REF!</v>
      </c>
      <c r="M29" s="97" t="e">
        <v>#REF!</v>
      </c>
      <c r="N29" s="97" t="e">
        <v>#REF!</v>
      </c>
      <c r="O29" s="97" t="e">
        <v>#REF!</v>
      </c>
      <c r="P29" s="98" t="e">
        <v>#REF!</v>
      </c>
      <c r="Q29" s="32" t="e">
        <f t="shared" si="8"/>
        <v>#REF!</v>
      </c>
      <c r="R29" s="30" t="e">
        <f t="shared" si="9"/>
        <v>#REF!</v>
      </c>
      <c r="S29" s="31"/>
    </row>
    <row r="30" spans="2:21" ht="15.75" x14ac:dyDescent="0.25">
      <c r="B30" t="str">
        <f t="shared" si="7"/>
        <v>PC Annual Direct</v>
      </c>
      <c r="C30" s="11" t="s">
        <v>78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3"/>
      <c r="Q30" s="14" t="e">
        <f t="shared" si="8"/>
        <v>#DIV/0!</v>
      </c>
      <c r="R30" s="12" t="e">
        <f t="shared" si="9"/>
        <v>#DIV/0!</v>
      </c>
      <c r="S30" s="13">
        <f t="shared" ref="S30" si="11">S28-S29</f>
        <v>856709.10190933803</v>
      </c>
    </row>
    <row r="31" spans="2:21" ht="15.75" x14ac:dyDescent="0.25">
      <c r="B31" t="str">
        <f t="shared" si="7"/>
        <v>PC Annual Direct</v>
      </c>
      <c r="C31" s="9" t="s">
        <v>79</v>
      </c>
      <c r="D31" s="15">
        <f>IFERROR(D28/D25,0)</f>
        <v>1149.9552669118457</v>
      </c>
      <c r="E31" s="15">
        <f t="shared" ref="E31:S32" si="12">IFERROR(E28/E25,0)</f>
        <v>1117.0084028574136</v>
      </c>
      <c r="F31" s="15">
        <f t="shared" si="12"/>
        <v>1097.4958692090543</v>
      </c>
      <c r="G31" s="15">
        <f t="shared" si="12"/>
        <v>1150.0187889616209</v>
      </c>
      <c r="H31" s="15">
        <f t="shared" si="12"/>
        <v>1116.0330724635055</v>
      </c>
      <c r="I31" s="15">
        <f t="shared" si="12"/>
        <v>1161.4656769721792</v>
      </c>
      <c r="J31" s="15">
        <f t="shared" si="12"/>
        <v>1144.1638370907115</v>
      </c>
      <c r="K31" s="15">
        <f t="shared" si="12"/>
        <v>1184.2233051568933</v>
      </c>
      <c r="L31" s="15">
        <f t="shared" si="12"/>
        <v>1155.5722070699144</v>
      </c>
      <c r="M31" s="15">
        <f t="shared" si="12"/>
        <v>1165.3750491974317</v>
      </c>
      <c r="N31" s="15">
        <f t="shared" si="12"/>
        <v>1112.7855823336338</v>
      </c>
      <c r="O31" s="15">
        <f t="shared" si="12"/>
        <v>1241.3344616490963</v>
      </c>
      <c r="P31" s="16">
        <f t="shared" si="12"/>
        <v>1197.9452929591462</v>
      </c>
      <c r="Q31" s="8">
        <f t="shared" si="12"/>
        <v>1176.0390363074011</v>
      </c>
      <c r="R31" s="6">
        <f t="shared" si="12"/>
        <v>1150.7621590661686</v>
      </c>
      <c r="S31" s="7">
        <f t="shared" si="12"/>
        <v>1110.4183379268072</v>
      </c>
    </row>
    <row r="32" spans="2:21" ht="15.75" x14ac:dyDescent="0.25">
      <c r="B32" t="str">
        <f t="shared" si="7"/>
        <v>PC Annual Direct</v>
      </c>
      <c r="C32" s="18" t="s">
        <v>80</v>
      </c>
      <c r="D32" s="97">
        <f>IFERROR(D29/D26,0)</f>
        <v>0</v>
      </c>
      <c r="E32" s="97">
        <f t="shared" si="12"/>
        <v>0</v>
      </c>
      <c r="F32" s="97">
        <f t="shared" si="12"/>
        <v>0</v>
      </c>
      <c r="G32" s="97">
        <f t="shared" si="12"/>
        <v>0</v>
      </c>
      <c r="H32" s="97">
        <f t="shared" si="12"/>
        <v>0</v>
      </c>
      <c r="I32" s="97">
        <f t="shared" si="12"/>
        <v>0</v>
      </c>
      <c r="J32" s="97">
        <f t="shared" si="12"/>
        <v>0</v>
      </c>
      <c r="K32" s="97">
        <f t="shared" si="12"/>
        <v>0</v>
      </c>
      <c r="L32" s="97">
        <f t="shared" si="12"/>
        <v>0</v>
      </c>
      <c r="M32" s="97">
        <f t="shared" si="12"/>
        <v>0</v>
      </c>
      <c r="N32" s="97">
        <f t="shared" si="12"/>
        <v>0</v>
      </c>
      <c r="O32" s="97">
        <f t="shared" si="12"/>
        <v>0</v>
      </c>
      <c r="P32" s="98">
        <f t="shared" si="12"/>
        <v>0</v>
      </c>
      <c r="Q32" s="32">
        <f t="shared" si="12"/>
        <v>0</v>
      </c>
      <c r="R32" s="30">
        <f t="shared" si="12"/>
        <v>0</v>
      </c>
      <c r="S32" s="31">
        <f t="shared" si="12"/>
        <v>0</v>
      </c>
      <c r="T32" s="3"/>
    </row>
    <row r="33" spans="2:19" ht="15.75" x14ac:dyDescent="0.25">
      <c r="B33" t="str">
        <f t="shared" si="7"/>
        <v>PC Annual Direct</v>
      </c>
      <c r="C33" s="11" t="s">
        <v>81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3"/>
      <c r="Q33" s="14">
        <f t="shared" ref="Q33:R33" si="13">Q31-Q32</f>
        <v>1176.0390363074011</v>
      </c>
      <c r="R33" s="12">
        <f t="shared" si="13"/>
        <v>1150.7621590661686</v>
      </c>
      <c r="S33" s="13">
        <f>S31-S32</f>
        <v>1110.4183379268072</v>
      </c>
    </row>
    <row r="34" spans="2:19" ht="15.75" x14ac:dyDescent="0.25">
      <c r="B34" t="str">
        <f t="shared" si="7"/>
        <v>PC Annual Direct</v>
      </c>
      <c r="C34" s="9" t="s">
        <v>82</v>
      </c>
      <c r="D34" s="15">
        <v>787520.82142863004</v>
      </c>
      <c r="E34" s="15">
        <v>865473.73214293004</v>
      </c>
      <c r="F34" s="15">
        <v>840650.97321482981</v>
      </c>
      <c r="G34" s="15">
        <v>784962.16071469977</v>
      </c>
      <c r="H34" s="15">
        <v>720680.49107213027</v>
      </c>
      <c r="I34" s="15">
        <v>806886.05357137008</v>
      </c>
      <c r="J34" s="15">
        <v>918224.36607112014</v>
      </c>
      <c r="K34" s="15">
        <v>829996.71428607998</v>
      </c>
      <c r="L34" s="15">
        <v>702715.75892880012</v>
      </c>
      <c r="M34" s="15">
        <v>712954.50892804994</v>
      </c>
      <c r="N34" s="15">
        <v>755848.44642858009</v>
      </c>
      <c r="O34" s="15">
        <v>698858.09821374994</v>
      </c>
      <c r="P34" s="16">
        <v>699733.29464305006</v>
      </c>
      <c r="Q34" s="8">
        <f t="shared" ref="Q34:Q36" si="14">AVERAGE(M34:P34)</f>
        <v>716848.58705335751</v>
      </c>
      <c r="R34" s="6">
        <f>AVERAGE(E34:P34)</f>
        <v>778082.0498512825</v>
      </c>
      <c r="S34" s="7">
        <v>910948.66517858766</v>
      </c>
    </row>
    <row r="35" spans="2:19" ht="15.75" x14ac:dyDescent="0.25">
      <c r="B35" t="str">
        <f t="shared" si="7"/>
        <v>PC Annual Direct</v>
      </c>
      <c r="C35" s="18" t="s">
        <v>83</v>
      </c>
      <c r="D35" s="97" t="e">
        <v>#REF!</v>
      </c>
      <c r="E35" s="97" t="e">
        <v>#REF!</v>
      </c>
      <c r="F35" s="97" t="e">
        <v>#REF!</v>
      </c>
      <c r="G35" s="97" t="e">
        <v>#REF!</v>
      </c>
      <c r="H35" s="97" t="e">
        <v>#REF!</v>
      </c>
      <c r="I35" s="97" t="e">
        <v>#REF!</v>
      </c>
      <c r="J35" s="97" t="e">
        <v>#REF!</v>
      </c>
      <c r="K35" s="97" t="e">
        <v>#REF!</v>
      </c>
      <c r="L35" s="97" t="e">
        <v>#REF!</v>
      </c>
      <c r="M35" s="97" t="e">
        <v>#REF!</v>
      </c>
      <c r="N35" s="97" t="e">
        <v>#REF!</v>
      </c>
      <c r="O35" s="97" t="e">
        <v>#REF!</v>
      </c>
      <c r="P35" s="98" t="e">
        <v>#REF!</v>
      </c>
      <c r="Q35" s="32" t="e">
        <f t="shared" si="14"/>
        <v>#REF!</v>
      </c>
      <c r="R35" s="30" t="e">
        <f t="shared" ref="R35:R36" si="15">AVERAGE(E35:P35)</f>
        <v>#REF!</v>
      </c>
      <c r="S35" s="31"/>
    </row>
    <row r="36" spans="2:19" ht="15.75" x14ac:dyDescent="0.25">
      <c r="B36" t="str">
        <f t="shared" si="7"/>
        <v>PC Annual Direct</v>
      </c>
      <c r="C36" s="11" t="s">
        <v>84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3"/>
      <c r="Q36" s="14" t="e">
        <f t="shared" si="14"/>
        <v>#DIV/0!</v>
      </c>
      <c r="R36" s="12" t="e">
        <f t="shared" si="15"/>
        <v>#DIV/0!</v>
      </c>
      <c r="S36" s="13">
        <f t="shared" ref="S36" si="16">S34-S35</f>
        <v>910948.66517858766</v>
      </c>
    </row>
    <row r="37" spans="2:19" x14ac:dyDescent="0.25">
      <c r="B37" t="str">
        <f t="shared" si="7"/>
        <v>PC Annual Direct</v>
      </c>
      <c r="C37" s="21" t="s">
        <v>66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3"/>
      <c r="Q37" s="24"/>
      <c r="R37" s="25"/>
      <c r="S37" s="26"/>
    </row>
    <row r="38" spans="2:19" ht="15.75" x14ac:dyDescent="0.25">
      <c r="B38" t="str">
        <f t="shared" si="7"/>
        <v>PC Annual Direct</v>
      </c>
      <c r="C38" s="18" t="s">
        <v>67</v>
      </c>
      <c r="D38" s="63">
        <v>3.4793226101874103E-2</v>
      </c>
      <c r="E38" s="63">
        <v>3.2025732232497835E-2</v>
      </c>
      <c r="F38" s="63">
        <v>3.3907092132570128E-2</v>
      </c>
      <c r="G38" s="63">
        <v>3.3058612629687754E-2</v>
      </c>
      <c r="H38" s="63">
        <v>3.6781792109281515E-2</v>
      </c>
      <c r="I38" s="63">
        <v>3.5573858133949171E-2</v>
      </c>
      <c r="J38" s="63">
        <v>3.6794623676304344E-2</v>
      </c>
      <c r="K38" s="63">
        <v>3.5496236904216501E-2</v>
      </c>
      <c r="L38" s="63">
        <v>3.9648449100446286E-2</v>
      </c>
      <c r="M38" s="63">
        <v>3.8872017292700581E-2</v>
      </c>
      <c r="N38" s="63">
        <v>3.568690274816716E-2</v>
      </c>
      <c r="O38" s="63">
        <v>3.7281989099840075E-2</v>
      </c>
      <c r="P38" s="64">
        <v>3.7854479989439679E-2</v>
      </c>
      <c r="Q38" s="66">
        <f>AVERAGE(M38:P38)</f>
        <v>3.7423847282536879E-2</v>
      </c>
      <c r="R38" s="67">
        <f>AVERAGE(E38:P38)</f>
        <v>3.6081815504091751E-2</v>
      </c>
      <c r="S38" s="65">
        <v>6.1614066183596605E-2</v>
      </c>
    </row>
    <row r="39" spans="2:19" ht="15.75" x14ac:dyDescent="0.25">
      <c r="B39" t="str">
        <f t="shared" si="7"/>
        <v>PC Annual Direct</v>
      </c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3"/>
      <c r="Q39" s="14"/>
      <c r="R39" s="12"/>
      <c r="S39" s="13"/>
    </row>
    <row r="42" spans="2:19" ht="18.75" x14ac:dyDescent="0.3">
      <c r="C42" s="62" t="s">
        <v>10</v>
      </c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100"/>
      <c r="Q42" s="4"/>
      <c r="R42" s="1"/>
      <c r="S42" s="2"/>
    </row>
    <row r="43" spans="2:19" x14ac:dyDescent="0.25">
      <c r="C43" s="19"/>
      <c r="D43" s="290" t="s">
        <v>247</v>
      </c>
      <c r="E43" s="290"/>
      <c r="F43" s="290"/>
      <c r="G43" s="290"/>
      <c r="H43" s="290"/>
      <c r="I43" s="290"/>
      <c r="J43" s="290"/>
      <c r="K43" s="290"/>
      <c r="L43" s="290"/>
      <c r="M43" s="290"/>
      <c r="N43" s="290"/>
      <c r="O43" s="290"/>
      <c r="P43" s="291"/>
      <c r="Q43" s="287" t="s">
        <v>54</v>
      </c>
      <c r="R43" s="288"/>
      <c r="S43" s="289"/>
    </row>
    <row r="44" spans="2:19" x14ac:dyDescent="0.25">
      <c r="C44" s="21" t="s">
        <v>71</v>
      </c>
      <c r="D44" s="22">
        <f t="shared" ref="D44:P44" si="17">D$4</f>
        <v>45800</v>
      </c>
      <c r="E44" s="22">
        <f t="shared" si="17"/>
        <v>45807</v>
      </c>
      <c r="F44" s="22">
        <f t="shared" si="17"/>
        <v>45814</v>
      </c>
      <c r="G44" s="22">
        <f t="shared" si="17"/>
        <v>45821</v>
      </c>
      <c r="H44" s="22">
        <f t="shared" si="17"/>
        <v>45828</v>
      </c>
      <c r="I44" s="22">
        <f t="shared" si="17"/>
        <v>45835</v>
      </c>
      <c r="J44" s="22">
        <f t="shared" si="17"/>
        <v>45842</v>
      </c>
      <c r="K44" s="22">
        <f t="shared" si="17"/>
        <v>45849</v>
      </c>
      <c r="L44" s="22">
        <f t="shared" si="17"/>
        <v>45856</v>
      </c>
      <c r="M44" s="22">
        <f t="shared" si="17"/>
        <v>45863</v>
      </c>
      <c r="N44" s="22">
        <f t="shared" si="17"/>
        <v>45870</v>
      </c>
      <c r="O44" s="22">
        <f t="shared" si="17"/>
        <v>45877</v>
      </c>
      <c r="P44" s="23">
        <f t="shared" si="17"/>
        <v>45884</v>
      </c>
      <c r="Q44" s="27" t="s">
        <v>56</v>
      </c>
      <c r="R44" s="28" t="s">
        <v>57</v>
      </c>
      <c r="S44" s="29" t="s">
        <v>58</v>
      </c>
    </row>
    <row r="45" spans="2:19" ht="15.75" x14ac:dyDescent="0.25">
      <c r="B45" t="str">
        <f t="shared" ref="B45:B59" si="18">$C$42</f>
        <v>PC Annual Broker</v>
      </c>
      <c r="C45" s="5" t="s">
        <v>72</v>
      </c>
      <c r="D45" s="6">
        <v>246</v>
      </c>
      <c r="E45" s="6">
        <v>231</v>
      </c>
      <c r="F45" s="6">
        <v>246</v>
      </c>
      <c r="G45" s="6">
        <v>230</v>
      </c>
      <c r="H45" s="6">
        <v>208</v>
      </c>
      <c r="I45" s="6">
        <v>214</v>
      </c>
      <c r="J45" s="6">
        <v>248</v>
      </c>
      <c r="K45" s="6">
        <v>234</v>
      </c>
      <c r="L45" s="6">
        <v>196</v>
      </c>
      <c r="M45" s="6">
        <v>182</v>
      </c>
      <c r="N45" s="6">
        <v>191</v>
      </c>
      <c r="O45" s="6">
        <v>164</v>
      </c>
      <c r="P45" s="7">
        <v>149</v>
      </c>
      <c r="Q45" s="8">
        <f t="shared" ref="Q45:Q50" si="19">AVERAGE(M45:P45)</f>
        <v>171.5</v>
      </c>
      <c r="R45" s="6">
        <f>AVERAGE(E45:P45)</f>
        <v>207.75</v>
      </c>
      <c r="S45" s="7">
        <v>258.25</v>
      </c>
    </row>
    <row r="46" spans="2:19" ht="15.75" x14ac:dyDescent="0.25">
      <c r="B46" t="str">
        <f t="shared" si="18"/>
        <v>PC Annual Broker</v>
      </c>
      <c r="C46" s="18" t="s">
        <v>73</v>
      </c>
      <c r="D46" s="97" t="e">
        <v>#REF!</v>
      </c>
      <c r="E46" s="97" t="e">
        <v>#REF!</v>
      </c>
      <c r="F46" s="97" t="e">
        <v>#REF!</v>
      </c>
      <c r="G46" s="97" t="e">
        <v>#REF!</v>
      </c>
      <c r="H46" s="97" t="e">
        <v>#REF!</v>
      </c>
      <c r="I46" s="97" t="e">
        <v>#REF!</v>
      </c>
      <c r="J46" s="97" t="e">
        <v>#REF!</v>
      </c>
      <c r="K46" s="97" t="e">
        <v>#REF!</v>
      </c>
      <c r="L46" s="97" t="e">
        <v>#REF!</v>
      </c>
      <c r="M46" s="97" t="e">
        <v>#REF!</v>
      </c>
      <c r="N46" s="97" t="e">
        <v>#REF!</v>
      </c>
      <c r="O46" s="97" t="e">
        <v>#REF!</v>
      </c>
      <c r="P46" s="98" t="e">
        <v>#REF!</v>
      </c>
      <c r="Q46" s="32" t="e">
        <f t="shared" si="19"/>
        <v>#REF!</v>
      </c>
      <c r="R46" s="30" t="e">
        <f t="shared" ref="R46:R50" si="20">AVERAGE(E46:P46)</f>
        <v>#REF!</v>
      </c>
      <c r="S46" s="31"/>
    </row>
    <row r="47" spans="2:19" ht="15.75" x14ac:dyDescent="0.25">
      <c r="B47" t="str">
        <f t="shared" si="18"/>
        <v>PC Annual Broker</v>
      </c>
      <c r="C47" s="11" t="s">
        <v>74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3"/>
      <c r="Q47" s="14" t="e">
        <f t="shared" si="19"/>
        <v>#DIV/0!</v>
      </c>
      <c r="R47" s="12" t="e">
        <f t="shared" si="20"/>
        <v>#DIV/0!</v>
      </c>
      <c r="S47" s="13">
        <f t="shared" ref="S47" si="21">S45-S46</f>
        <v>258.25</v>
      </c>
    </row>
    <row r="48" spans="2:19" ht="15.75" x14ac:dyDescent="0.25">
      <c r="B48" t="str">
        <f t="shared" si="18"/>
        <v>PC Annual Broker</v>
      </c>
      <c r="C48" s="9" t="s">
        <v>76</v>
      </c>
      <c r="D48" s="15">
        <v>317130.29464308999</v>
      </c>
      <c r="E48" s="15">
        <v>287972.05357155</v>
      </c>
      <c r="F48" s="15">
        <v>285369.60714285</v>
      </c>
      <c r="G48" s="15">
        <v>291945.928571111</v>
      </c>
      <c r="H48" s="15">
        <v>246790.02678588999</v>
      </c>
      <c r="I48" s="15">
        <v>266179.03571404004</v>
      </c>
      <c r="J48" s="15">
        <v>300571.633928</v>
      </c>
      <c r="K48" s="15">
        <v>305242.06249972002</v>
      </c>
      <c r="L48" s="15">
        <v>241648.12500052003</v>
      </c>
      <c r="M48" s="15">
        <v>217246.44642903999</v>
      </c>
      <c r="N48" s="15">
        <v>213239.74999991001</v>
      </c>
      <c r="O48" s="15">
        <v>211460.11607123999</v>
      </c>
      <c r="P48" s="16">
        <v>172606.43749973999</v>
      </c>
      <c r="Q48" s="8">
        <f t="shared" si="19"/>
        <v>203638.18749998248</v>
      </c>
      <c r="R48" s="6">
        <f t="shared" si="20"/>
        <v>253355.93526780096</v>
      </c>
      <c r="S48" s="7">
        <v>300088.50485577626</v>
      </c>
    </row>
    <row r="49" spans="2:20" ht="15.75" x14ac:dyDescent="0.25">
      <c r="B49" t="str">
        <f t="shared" si="18"/>
        <v>PC Annual Broker</v>
      </c>
      <c r="C49" s="18" t="s">
        <v>77</v>
      </c>
      <c r="D49" s="97" t="e">
        <v>#REF!</v>
      </c>
      <c r="E49" s="97" t="e">
        <v>#REF!</v>
      </c>
      <c r="F49" s="97" t="e">
        <v>#REF!</v>
      </c>
      <c r="G49" s="97" t="e">
        <v>#REF!</v>
      </c>
      <c r="H49" s="97" t="e">
        <v>#REF!</v>
      </c>
      <c r="I49" s="97" t="e">
        <v>#REF!</v>
      </c>
      <c r="J49" s="97" t="e">
        <v>#REF!</v>
      </c>
      <c r="K49" s="97" t="e">
        <v>#REF!</v>
      </c>
      <c r="L49" s="97" t="e">
        <v>#REF!</v>
      </c>
      <c r="M49" s="97" t="e">
        <v>#REF!</v>
      </c>
      <c r="N49" s="97" t="e">
        <v>#REF!</v>
      </c>
      <c r="O49" s="97" t="e">
        <v>#REF!</v>
      </c>
      <c r="P49" s="98" t="e">
        <v>#REF!</v>
      </c>
      <c r="Q49" s="32" t="e">
        <f t="shared" si="19"/>
        <v>#REF!</v>
      </c>
      <c r="R49" s="30" t="e">
        <f t="shared" si="20"/>
        <v>#REF!</v>
      </c>
      <c r="S49" s="31"/>
    </row>
    <row r="50" spans="2:20" ht="15.75" x14ac:dyDescent="0.25">
      <c r="B50" t="str">
        <f t="shared" si="18"/>
        <v>PC Annual Broker</v>
      </c>
      <c r="C50" s="11" t="s">
        <v>78</v>
      </c>
      <c r="D50" s="12" t="e">
        <f t="shared" ref="D50:P50" si="22">D48-D49</f>
        <v>#REF!</v>
      </c>
      <c r="E50" s="12" t="e">
        <f t="shared" si="22"/>
        <v>#REF!</v>
      </c>
      <c r="F50" s="12" t="e">
        <f t="shared" si="22"/>
        <v>#REF!</v>
      </c>
      <c r="G50" s="12" t="e">
        <f t="shared" si="22"/>
        <v>#REF!</v>
      </c>
      <c r="H50" s="12" t="e">
        <f t="shared" si="22"/>
        <v>#REF!</v>
      </c>
      <c r="I50" s="12" t="e">
        <f t="shared" si="22"/>
        <v>#REF!</v>
      </c>
      <c r="J50" s="12" t="e">
        <f t="shared" si="22"/>
        <v>#REF!</v>
      </c>
      <c r="K50" s="12" t="e">
        <f t="shared" si="22"/>
        <v>#REF!</v>
      </c>
      <c r="L50" s="12" t="e">
        <f t="shared" si="22"/>
        <v>#REF!</v>
      </c>
      <c r="M50" s="12" t="e">
        <f t="shared" si="22"/>
        <v>#REF!</v>
      </c>
      <c r="N50" s="12" t="e">
        <f t="shared" si="22"/>
        <v>#REF!</v>
      </c>
      <c r="O50" s="12" t="e">
        <f t="shared" si="22"/>
        <v>#REF!</v>
      </c>
      <c r="P50" s="13" t="e">
        <f t="shared" si="22"/>
        <v>#REF!</v>
      </c>
      <c r="Q50" s="14" t="e">
        <f t="shared" si="19"/>
        <v>#REF!</v>
      </c>
      <c r="R50" s="12" t="e">
        <f t="shared" si="20"/>
        <v>#REF!</v>
      </c>
      <c r="S50" s="13">
        <f t="shared" ref="S50" si="23">S48-S49</f>
        <v>300088.50485577626</v>
      </c>
    </row>
    <row r="51" spans="2:20" ht="15.75" x14ac:dyDescent="0.25">
      <c r="B51" t="str">
        <f t="shared" si="18"/>
        <v>PC Annual Broker</v>
      </c>
      <c r="C51" s="9" t="s">
        <v>79</v>
      </c>
      <c r="D51" s="15">
        <f>IFERROR(D48/D45,0)</f>
        <v>1289.1475391995527</v>
      </c>
      <c r="E51" s="15">
        <f t="shared" ref="E51:S52" si="24">IFERROR(E48/E45,0)</f>
        <v>1246.6322665435066</v>
      </c>
      <c r="F51" s="15">
        <f t="shared" si="24"/>
        <v>1160.0390534262194</v>
      </c>
      <c r="G51" s="15">
        <f t="shared" si="24"/>
        <v>1269.3301242222217</v>
      </c>
      <c r="H51" s="15">
        <f t="shared" si="24"/>
        <v>1186.4905133937018</v>
      </c>
      <c r="I51" s="15">
        <f t="shared" si="24"/>
        <v>1243.8272696917759</v>
      </c>
      <c r="J51" s="15">
        <f t="shared" si="24"/>
        <v>1211.9823948709677</v>
      </c>
      <c r="K51" s="15">
        <f t="shared" si="24"/>
        <v>1304.4532585458121</v>
      </c>
      <c r="L51" s="15">
        <f t="shared" si="24"/>
        <v>1232.8985969414287</v>
      </c>
      <c r="M51" s="15">
        <f t="shared" si="24"/>
        <v>1193.6617935661538</v>
      </c>
      <c r="N51" s="15">
        <f t="shared" si="24"/>
        <v>1116.4384816749216</v>
      </c>
      <c r="O51" s="15">
        <f t="shared" si="24"/>
        <v>1289.3909516539024</v>
      </c>
      <c r="P51" s="16">
        <f t="shared" si="24"/>
        <v>1158.4324664412079</v>
      </c>
      <c r="Q51" s="8">
        <f t="shared" si="24"/>
        <v>1187.3946793001894</v>
      </c>
      <c r="R51" s="6">
        <f t="shared" si="24"/>
        <v>1219.5231541169721</v>
      </c>
      <c r="S51" s="7">
        <f t="shared" si="24"/>
        <v>1162.007763236307</v>
      </c>
    </row>
    <row r="52" spans="2:20" ht="15.75" x14ac:dyDescent="0.25">
      <c r="B52" t="str">
        <f t="shared" si="18"/>
        <v>PC Annual Broker</v>
      </c>
      <c r="C52" s="18" t="s">
        <v>80</v>
      </c>
      <c r="D52" s="97">
        <f>IFERROR(D49/D46,0)</f>
        <v>0</v>
      </c>
      <c r="E52" s="97">
        <f t="shared" si="24"/>
        <v>0</v>
      </c>
      <c r="F52" s="97">
        <f t="shared" si="24"/>
        <v>0</v>
      </c>
      <c r="G52" s="97">
        <f t="shared" si="24"/>
        <v>0</v>
      </c>
      <c r="H52" s="97">
        <f t="shared" si="24"/>
        <v>0</v>
      </c>
      <c r="I52" s="97">
        <f t="shared" si="24"/>
        <v>0</v>
      </c>
      <c r="J52" s="97">
        <f t="shared" si="24"/>
        <v>0</v>
      </c>
      <c r="K52" s="97">
        <f t="shared" si="24"/>
        <v>0</v>
      </c>
      <c r="L52" s="97">
        <f t="shared" si="24"/>
        <v>0</v>
      </c>
      <c r="M52" s="97">
        <f t="shared" si="24"/>
        <v>0</v>
      </c>
      <c r="N52" s="97">
        <f t="shared" si="24"/>
        <v>0</v>
      </c>
      <c r="O52" s="97">
        <f t="shared" si="24"/>
        <v>0</v>
      </c>
      <c r="P52" s="98">
        <f t="shared" si="24"/>
        <v>0</v>
      </c>
      <c r="Q52" s="32">
        <f t="shared" si="24"/>
        <v>0</v>
      </c>
      <c r="R52" s="30">
        <f t="shared" si="24"/>
        <v>0</v>
      </c>
      <c r="S52" s="31">
        <f t="shared" si="24"/>
        <v>0</v>
      </c>
      <c r="T52" s="3"/>
    </row>
    <row r="53" spans="2:20" ht="15.75" x14ac:dyDescent="0.25">
      <c r="B53" t="str">
        <f t="shared" si="18"/>
        <v>PC Annual Broker</v>
      </c>
      <c r="C53" s="11" t="s">
        <v>81</v>
      </c>
      <c r="D53" s="12">
        <f t="shared" ref="D53:R53" si="25">D51-D52</f>
        <v>1289.1475391995527</v>
      </c>
      <c r="E53" s="12">
        <f t="shared" si="25"/>
        <v>1246.6322665435066</v>
      </c>
      <c r="F53" s="12">
        <f t="shared" si="25"/>
        <v>1160.0390534262194</v>
      </c>
      <c r="G53" s="12">
        <f t="shared" si="25"/>
        <v>1269.3301242222217</v>
      </c>
      <c r="H53" s="12">
        <f t="shared" si="25"/>
        <v>1186.4905133937018</v>
      </c>
      <c r="I53" s="12">
        <f t="shared" si="25"/>
        <v>1243.8272696917759</v>
      </c>
      <c r="J53" s="12">
        <f t="shared" si="25"/>
        <v>1211.9823948709677</v>
      </c>
      <c r="K53" s="12">
        <f t="shared" si="25"/>
        <v>1304.4532585458121</v>
      </c>
      <c r="L53" s="12">
        <f t="shared" si="25"/>
        <v>1232.8985969414287</v>
      </c>
      <c r="M53" s="12">
        <f t="shared" si="25"/>
        <v>1193.6617935661538</v>
      </c>
      <c r="N53" s="12">
        <f t="shared" si="25"/>
        <v>1116.4384816749216</v>
      </c>
      <c r="O53" s="12">
        <f t="shared" si="25"/>
        <v>1289.3909516539024</v>
      </c>
      <c r="P53" s="13">
        <f t="shared" si="25"/>
        <v>1158.4324664412079</v>
      </c>
      <c r="Q53" s="14">
        <f t="shared" si="25"/>
        <v>1187.3946793001894</v>
      </c>
      <c r="R53" s="12">
        <f t="shared" si="25"/>
        <v>1219.5231541169721</v>
      </c>
      <c r="S53" s="13">
        <f>S51-S52</f>
        <v>1162.007763236307</v>
      </c>
    </row>
    <row r="54" spans="2:20" ht="15.75" x14ac:dyDescent="0.25">
      <c r="B54" t="str">
        <f t="shared" si="18"/>
        <v>PC Annual Broker</v>
      </c>
      <c r="C54" s="9" t="s">
        <v>82</v>
      </c>
      <c r="D54" s="15">
        <v>317130.29464308999</v>
      </c>
      <c r="E54" s="15">
        <v>287972.05357155</v>
      </c>
      <c r="F54" s="15">
        <v>285369.60714285</v>
      </c>
      <c r="G54" s="15">
        <v>291945.928571111</v>
      </c>
      <c r="H54" s="15">
        <v>246790.02678588999</v>
      </c>
      <c r="I54" s="15">
        <v>266179.03571404004</v>
      </c>
      <c r="J54" s="15">
        <v>300571.633928</v>
      </c>
      <c r="K54" s="15">
        <v>305242.06249972002</v>
      </c>
      <c r="L54" s="15">
        <v>241648.12500052003</v>
      </c>
      <c r="M54" s="15">
        <v>217246.44642903999</v>
      </c>
      <c r="N54" s="15">
        <v>213239.74999991001</v>
      </c>
      <c r="O54" s="15">
        <v>211460.11607123999</v>
      </c>
      <c r="P54" s="16">
        <v>172606.43749973999</v>
      </c>
      <c r="Q54" s="8">
        <f t="shared" ref="Q54:Q56" si="26">AVERAGE(M54:P54)</f>
        <v>203638.18749998248</v>
      </c>
      <c r="R54" s="6">
        <f>AVERAGE(E54:P54)</f>
        <v>253355.93526780096</v>
      </c>
      <c r="S54" s="7">
        <v>299878.79658654542</v>
      </c>
    </row>
    <row r="55" spans="2:20" ht="15.75" x14ac:dyDescent="0.25">
      <c r="B55" t="str">
        <f t="shared" si="18"/>
        <v>PC Annual Broker</v>
      </c>
      <c r="C55" s="18" t="s">
        <v>83</v>
      </c>
      <c r="D55" s="97">
        <v>246519.61637872556</v>
      </c>
      <c r="E55" s="97">
        <v>246519.61637872556</v>
      </c>
      <c r="F55" s="97">
        <v>242183.40464823719</v>
      </c>
      <c r="G55" s="97">
        <v>241460.70269315579</v>
      </c>
      <c r="H55" s="97">
        <v>241460.70269315579</v>
      </c>
      <c r="I55" s="97">
        <v>241460.70269315579</v>
      </c>
      <c r="J55" s="97">
        <v>226239.9869095211</v>
      </c>
      <c r="K55" s="97">
        <v>214824.45007179515</v>
      </c>
      <c r="L55" s="97">
        <v>214824.45007179515</v>
      </c>
      <c r="M55" s="97">
        <v>214824.45007179515</v>
      </c>
      <c r="N55" s="97">
        <v>212349.15809749172</v>
      </c>
      <c r="O55" s="97">
        <v>197497.40625167126</v>
      </c>
      <c r="P55" s="98">
        <v>197497.40625167126</v>
      </c>
      <c r="Q55" s="32">
        <f t="shared" si="26"/>
        <v>205542.10516815734</v>
      </c>
      <c r="R55" s="30">
        <f t="shared" ref="R55:R56" si="27">AVERAGE(E55:P55)</f>
        <v>224261.86973601425</v>
      </c>
      <c r="S55" s="31"/>
    </row>
    <row r="56" spans="2:20" ht="15.75" x14ac:dyDescent="0.25">
      <c r="B56" t="str">
        <f t="shared" si="18"/>
        <v>PC Annual Broker</v>
      </c>
      <c r="C56" s="11" t="s">
        <v>84</v>
      </c>
      <c r="D56" s="12">
        <f t="shared" ref="D56:P56" si="28">D54-D55</f>
        <v>70610.678264364426</v>
      </c>
      <c r="E56" s="12">
        <f t="shared" si="28"/>
        <v>41452.437192824436</v>
      </c>
      <c r="F56" s="12">
        <f t="shared" si="28"/>
        <v>43186.202494612808</v>
      </c>
      <c r="G56" s="12">
        <f t="shared" si="28"/>
        <v>50485.225877955207</v>
      </c>
      <c r="H56" s="12">
        <f t="shared" si="28"/>
        <v>5329.3240927341976</v>
      </c>
      <c r="I56" s="12">
        <f t="shared" si="28"/>
        <v>24718.333020884253</v>
      </c>
      <c r="J56" s="12">
        <f t="shared" si="28"/>
        <v>74331.647018478892</v>
      </c>
      <c r="K56" s="12">
        <f t="shared" si="28"/>
        <v>90417.612427924876</v>
      </c>
      <c r="L56" s="12">
        <f t="shared" si="28"/>
        <v>26823.674928724882</v>
      </c>
      <c r="M56" s="12">
        <f t="shared" si="28"/>
        <v>2421.9963572448469</v>
      </c>
      <c r="N56" s="12">
        <f t="shared" si="28"/>
        <v>890.59190241829492</v>
      </c>
      <c r="O56" s="12">
        <f t="shared" si="28"/>
        <v>13962.709819568729</v>
      </c>
      <c r="P56" s="13">
        <f t="shared" si="28"/>
        <v>-24890.968751931272</v>
      </c>
      <c r="Q56" s="14">
        <f t="shared" si="26"/>
        <v>-1903.9176681748504</v>
      </c>
      <c r="R56" s="12">
        <f t="shared" si="27"/>
        <v>29094.06553178668</v>
      </c>
      <c r="S56" s="13">
        <f t="shared" ref="S56" si="29">S54-S55</f>
        <v>299878.79658654542</v>
      </c>
    </row>
    <row r="57" spans="2:20" x14ac:dyDescent="0.25">
      <c r="B57" t="str">
        <f t="shared" si="18"/>
        <v>PC Annual Broker</v>
      </c>
      <c r="C57" s="21" t="s">
        <v>66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4"/>
      <c r="R57" s="25"/>
      <c r="S57" s="26"/>
    </row>
    <row r="58" spans="2:20" ht="15.75" x14ac:dyDescent="0.25">
      <c r="B58" t="str">
        <f t="shared" si="18"/>
        <v>PC Annual Broker</v>
      </c>
      <c r="C58" s="18" t="s">
        <v>67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4">
        <v>0</v>
      </c>
      <c r="Q58" s="66">
        <f>AVERAGE(M58:P58)</f>
        <v>0</v>
      </c>
      <c r="R58" s="67">
        <f>AVERAGE(E58:P58)</f>
        <v>0</v>
      </c>
      <c r="S58" s="65">
        <v>-6.9931009333714972E-4</v>
      </c>
    </row>
    <row r="59" spans="2:20" ht="15.75" x14ac:dyDescent="0.25">
      <c r="B59" t="str">
        <f t="shared" si="18"/>
        <v>PC Annual Broker</v>
      </c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3"/>
      <c r="Q59" s="14"/>
      <c r="R59" s="12"/>
      <c r="S59" s="13"/>
    </row>
    <row r="62" spans="2:20" ht="18.75" x14ac:dyDescent="0.3">
      <c r="C62" s="62" t="s">
        <v>69</v>
      </c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100"/>
      <c r="Q62" s="4"/>
      <c r="R62" s="1"/>
      <c r="S62" s="2"/>
    </row>
    <row r="63" spans="2:20" x14ac:dyDescent="0.25">
      <c r="C63" s="19"/>
      <c r="D63" s="290" t="s">
        <v>247</v>
      </c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1"/>
      <c r="Q63" s="287" t="s">
        <v>54</v>
      </c>
      <c r="R63" s="288"/>
      <c r="S63" s="289"/>
    </row>
    <row r="64" spans="2:20" x14ac:dyDescent="0.25">
      <c r="C64" s="21" t="s">
        <v>71</v>
      </c>
      <c r="D64" s="22">
        <f t="shared" ref="D64:P64" si="30">D$4</f>
        <v>45800</v>
      </c>
      <c r="E64" s="22">
        <f t="shared" si="30"/>
        <v>45807</v>
      </c>
      <c r="F64" s="22">
        <f t="shared" si="30"/>
        <v>45814</v>
      </c>
      <c r="G64" s="22">
        <f t="shared" si="30"/>
        <v>45821</v>
      </c>
      <c r="H64" s="22">
        <f t="shared" si="30"/>
        <v>45828</v>
      </c>
      <c r="I64" s="22">
        <f t="shared" si="30"/>
        <v>45835</v>
      </c>
      <c r="J64" s="22">
        <f t="shared" si="30"/>
        <v>45842</v>
      </c>
      <c r="K64" s="22">
        <f t="shared" si="30"/>
        <v>45849</v>
      </c>
      <c r="L64" s="22">
        <f t="shared" si="30"/>
        <v>45856</v>
      </c>
      <c r="M64" s="22">
        <f t="shared" si="30"/>
        <v>45863</v>
      </c>
      <c r="N64" s="22">
        <f t="shared" si="30"/>
        <v>45870</v>
      </c>
      <c r="O64" s="22">
        <f t="shared" si="30"/>
        <v>45877</v>
      </c>
      <c r="P64" s="23">
        <f t="shared" si="30"/>
        <v>45884</v>
      </c>
      <c r="Q64" s="27" t="s">
        <v>56</v>
      </c>
      <c r="R64" s="28" t="s">
        <v>57</v>
      </c>
      <c r="S64" s="29" t="s">
        <v>58</v>
      </c>
    </row>
    <row r="65" spans="2:21" ht="15.75" x14ac:dyDescent="0.25">
      <c r="B65" t="str">
        <f t="shared" ref="B65:B79" si="31">$C$62</f>
        <v>Short-Term</v>
      </c>
      <c r="C65" s="5" t="s">
        <v>72</v>
      </c>
      <c r="D65" s="6">
        <v>1.0902968036529674</v>
      </c>
      <c r="E65" s="6">
        <v>1.5118721461187217</v>
      </c>
      <c r="F65" s="6">
        <v>1.2739726027397258</v>
      </c>
      <c r="G65" s="6">
        <v>1.2262557077625569</v>
      </c>
      <c r="H65" s="6">
        <v>1.3517123287671242</v>
      </c>
      <c r="I65" s="6">
        <v>1.3936073059360727</v>
      </c>
      <c r="J65" s="6">
        <v>1.5743150684931506</v>
      </c>
      <c r="K65" s="6">
        <v>1.4122146118721453</v>
      </c>
      <c r="L65" s="6">
        <v>1.3291095890410964</v>
      </c>
      <c r="M65" s="6">
        <v>1.3086757990867586</v>
      </c>
      <c r="N65" s="6">
        <v>1.4265981735159821</v>
      </c>
      <c r="O65" s="6">
        <v>1.2267123287671222</v>
      </c>
      <c r="P65" s="7">
        <v>1.3059360730593608</v>
      </c>
      <c r="Q65" s="8">
        <f t="shared" ref="Q65:Q70" si="32">AVERAGE(M65:P65)</f>
        <v>1.316980593607306</v>
      </c>
      <c r="R65" s="6">
        <f>AVERAGE(E65:P65)</f>
        <v>1.3617484779299849</v>
      </c>
      <c r="S65" s="7">
        <v>1.8495016684229051</v>
      </c>
    </row>
    <row r="66" spans="2:21" ht="15.75" x14ac:dyDescent="0.25">
      <c r="B66" t="str">
        <f t="shared" si="31"/>
        <v>Short-Term</v>
      </c>
      <c r="C66" s="18" t="s">
        <v>73</v>
      </c>
      <c r="D66" s="97" t="e">
        <v>#REF!</v>
      </c>
      <c r="E66" s="97" t="e">
        <v>#REF!</v>
      </c>
      <c r="F66" s="97" t="e">
        <v>#REF!</v>
      </c>
      <c r="G66" s="97" t="e">
        <v>#REF!</v>
      </c>
      <c r="H66" s="97" t="e">
        <v>#REF!</v>
      </c>
      <c r="I66" s="97" t="e">
        <v>#REF!</v>
      </c>
      <c r="J66" s="97" t="e">
        <v>#REF!</v>
      </c>
      <c r="K66" s="97" t="e">
        <v>#REF!</v>
      </c>
      <c r="L66" s="97" t="e">
        <v>#REF!</v>
      </c>
      <c r="M66" s="97" t="e">
        <v>#REF!</v>
      </c>
      <c r="N66" s="97" t="e">
        <v>#REF!</v>
      </c>
      <c r="O66" s="97" t="e">
        <v>#REF!</v>
      </c>
      <c r="P66" s="98" t="e">
        <v>#REF!</v>
      </c>
      <c r="Q66" s="32" t="e">
        <f t="shared" si="32"/>
        <v>#REF!</v>
      </c>
      <c r="R66" s="30" t="e">
        <f t="shared" ref="R66:R70" si="33">AVERAGE(E66:P66)</f>
        <v>#REF!</v>
      </c>
      <c r="S66" s="31"/>
      <c r="U66" s="3" t="s">
        <v>86</v>
      </c>
    </row>
    <row r="67" spans="2:21" ht="15.75" x14ac:dyDescent="0.25">
      <c r="B67" t="str">
        <f t="shared" si="31"/>
        <v>Short-Term</v>
      </c>
      <c r="C67" s="11" t="s">
        <v>74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3"/>
      <c r="Q67" s="14" t="e">
        <f t="shared" si="32"/>
        <v>#DIV/0!</v>
      </c>
      <c r="R67" s="12" t="e">
        <f t="shared" si="33"/>
        <v>#DIV/0!</v>
      </c>
      <c r="S67" s="13">
        <f t="shared" ref="S67" si="34">S65-S66</f>
        <v>1.8495016684229051</v>
      </c>
    </row>
    <row r="68" spans="2:21" ht="15.75" x14ac:dyDescent="0.25">
      <c r="B68" t="str">
        <f t="shared" si="31"/>
        <v>Short-Term</v>
      </c>
      <c r="C68" s="9" t="s">
        <v>76</v>
      </c>
      <c r="D68" s="15">
        <v>15629.553571441498</v>
      </c>
      <c r="E68" s="15">
        <v>20753.499999992498</v>
      </c>
      <c r="F68" s="15">
        <v>20142.437500020395</v>
      </c>
      <c r="G68" s="15">
        <v>19697.330357160303</v>
      </c>
      <c r="H68" s="15">
        <v>21820.062500006996</v>
      </c>
      <c r="I68" s="15">
        <v>20993.687499977903</v>
      </c>
      <c r="J68" s="15">
        <v>23158.607142823999</v>
      </c>
      <c r="K68" s="15">
        <v>25094.758928587602</v>
      </c>
      <c r="L68" s="15">
        <v>20661.9374999949</v>
      </c>
      <c r="M68" s="15">
        <v>19592.7589285797</v>
      </c>
      <c r="N68" s="15">
        <v>18852.035714324495</v>
      </c>
      <c r="O68" s="15">
        <v>24554.946428551397</v>
      </c>
      <c r="P68" s="16">
        <v>19980.776785759899</v>
      </c>
      <c r="Q68" s="8">
        <f t="shared" si="32"/>
        <v>20745.129464303871</v>
      </c>
      <c r="R68" s="6">
        <f t="shared" si="33"/>
        <v>21275.236607148341</v>
      </c>
      <c r="S68" s="7">
        <v>24983.129464289734</v>
      </c>
    </row>
    <row r="69" spans="2:21" ht="15.75" x14ac:dyDescent="0.25">
      <c r="B69" t="str">
        <f t="shared" si="31"/>
        <v>Short-Term</v>
      </c>
      <c r="C69" s="18" t="s">
        <v>77</v>
      </c>
      <c r="D69" s="97" t="e">
        <v>#REF!</v>
      </c>
      <c r="E69" s="97" t="e">
        <v>#REF!</v>
      </c>
      <c r="F69" s="97" t="e">
        <v>#REF!</v>
      </c>
      <c r="G69" s="97" t="e">
        <v>#REF!</v>
      </c>
      <c r="H69" s="97" t="e">
        <v>#REF!</v>
      </c>
      <c r="I69" s="97" t="e">
        <v>#REF!</v>
      </c>
      <c r="J69" s="97" t="e">
        <v>#REF!</v>
      </c>
      <c r="K69" s="97" t="e">
        <v>#REF!</v>
      </c>
      <c r="L69" s="97" t="e">
        <v>#REF!</v>
      </c>
      <c r="M69" s="97" t="e">
        <v>#REF!</v>
      </c>
      <c r="N69" s="97" t="e">
        <v>#REF!</v>
      </c>
      <c r="O69" s="97" t="e">
        <v>#REF!</v>
      </c>
      <c r="P69" s="98" t="e">
        <v>#REF!</v>
      </c>
      <c r="Q69" s="32" t="e">
        <f t="shared" si="32"/>
        <v>#REF!</v>
      </c>
      <c r="R69" s="30" t="e">
        <f t="shared" si="33"/>
        <v>#REF!</v>
      </c>
      <c r="S69" s="31"/>
    </row>
    <row r="70" spans="2:21" ht="15.75" x14ac:dyDescent="0.25">
      <c r="B70" t="str">
        <f t="shared" si="31"/>
        <v>Short-Term</v>
      </c>
      <c r="C70" s="11" t="s">
        <v>78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3"/>
      <c r="Q70" s="14" t="e">
        <f t="shared" si="32"/>
        <v>#DIV/0!</v>
      </c>
      <c r="R70" s="12" t="e">
        <f t="shared" si="33"/>
        <v>#DIV/0!</v>
      </c>
      <c r="S70" s="13">
        <f t="shared" ref="S70" si="35">S68-S69</f>
        <v>24983.129464289734</v>
      </c>
    </row>
    <row r="71" spans="2:21" ht="15.75" x14ac:dyDescent="0.25">
      <c r="B71" t="str">
        <f t="shared" si="31"/>
        <v>Short-Term</v>
      </c>
      <c r="C71" s="9" t="s">
        <v>79</v>
      </c>
      <c r="D71" s="15">
        <f>IFERROR(D68/D65,0)</f>
        <v>14335.13656013272</v>
      </c>
      <c r="E71" s="15">
        <f t="shared" ref="E71:S72" si="36">IFERROR(E68/E65,0)</f>
        <v>13727.020537596969</v>
      </c>
      <c r="F71" s="15">
        <f t="shared" si="36"/>
        <v>15810.730510768699</v>
      </c>
      <c r="G71" s="15">
        <f t="shared" si="36"/>
        <v>16062.987705150277</v>
      </c>
      <c r="H71" s="15">
        <f t="shared" si="36"/>
        <v>16142.534203197463</v>
      </c>
      <c r="I71" s="15">
        <f t="shared" si="36"/>
        <v>15064.277727703675</v>
      </c>
      <c r="J71" s="15">
        <f t="shared" si="36"/>
        <v>14710.274713301302</v>
      </c>
      <c r="K71" s="15">
        <f t="shared" si="36"/>
        <v>17769.791303405345</v>
      </c>
      <c r="L71" s="15">
        <f t="shared" si="36"/>
        <v>15545.698917800846</v>
      </c>
      <c r="M71" s="15">
        <f t="shared" si="36"/>
        <v>14971.438260149869</v>
      </c>
      <c r="N71" s="15">
        <f t="shared" si="36"/>
        <v>13214.678151354929</v>
      </c>
      <c r="O71" s="15">
        <f t="shared" si="36"/>
        <v>20016.874252197136</v>
      </c>
      <c r="P71" s="16">
        <f t="shared" si="36"/>
        <v>15299.965440844118</v>
      </c>
      <c r="Q71" s="8">
        <f t="shared" si="36"/>
        <v>15752.038841727688</v>
      </c>
      <c r="R71" s="6">
        <f t="shared" si="36"/>
        <v>15623.470084203185</v>
      </c>
      <c r="S71" s="7">
        <f t="shared" si="36"/>
        <v>13508.032942513204</v>
      </c>
    </row>
    <row r="72" spans="2:21" ht="15.75" x14ac:dyDescent="0.25">
      <c r="B72" t="str">
        <f t="shared" si="31"/>
        <v>Short-Term</v>
      </c>
      <c r="C72" s="18" t="s">
        <v>80</v>
      </c>
      <c r="D72" s="97">
        <f>IFERROR(D69/D66,0)</f>
        <v>0</v>
      </c>
      <c r="E72" s="97">
        <f t="shared" si="36"/>
        <v>0</v>
      </c>
      <c r="F72" s="97">
        <f t="shared" si="36"/>
        <v>0</v>
      </c>
      <c r="G72" s="97">
        <f t="shared" si="36"/>
        <v>0</v>
      </c>
      <c r="H72" s="97">
        <f t="shared" si="36"/>
        <v>0</v>
      </c>
      <c r="I72" s="97">
        <f t="shared" si="36"/>
        <v>0</v>
      </c>
      <c r="J72" s="97">
        <f t="shared" si="36"/>
        <v>0</v>
      </c>
      <c r="K72" s="97">
        <f t="shared" si="36"/>
        <v>0</v>
      </c>
      <c r="L72" s="97">
        <f t="shared" si="36"/>
        <v>0</v>
      </c>
      <c r="M72" s="97">
        <f t="shared" si="36"/>
        <v>0</v>
      </c>
      <c r="N72" s="97">
        <f t="shared" si="36"/>
        <v>0</v>
      </c>
      <c r="O72" s="97">
        <f t="shared" si="36"/>
        <v>0</v>
      </c>
      <c r="P72" s="98">
        <f t="shared" si="36"/>
        <v>0</v>
      </c>
      <c r="Q72" s="32">
        <f t="shared" si="36"/>
        <v>0</v>
      </c>
      <c r="R72" s="30">
        <f t="shared" si="36"/>
        <v>0</v>
      </c>
      <c r="S72" s="31">
        <f t="shared" si="36"/>
        <v>0</v>
      </c>
      <c r="T72" s="3"/>
    </row>
    <row r="73" spans="2:21" ht="15.75" x14ac:dyDescent="0.25">
      <c r="B73" t="str">
        <f t="shared" si="31"/>
        <v>Short-Term</v>
      </c>
      <c r="C73" s="11" t="s">
        <v>81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3"/>
      <c r="Q73" s="14">
        <f t="shared" ref="Q73:R73" si="37">Q71-Q72</f>
        <v>15752.038841727688</v>
      </c>
      <c r="R73" s="12">
        <f t="shared" si="37"/>
        <v>15623.470084203185</v>
      </c>
      <c r="S73" s="13">
        <f>S71-S72</f>
        <v>13508.032942513204</v>
      </c>
    </row>
    <row r="74" spans="2:21" ht="15.75" x14ac:dyDescent="0.25">
      <c r="B74" t="str">
        <f t="shared" si="31"/>
        <v>Short-Term</v>
      </c>
      <c r="C74" s="9" t="s">
        <v>82</v>
      </c>
      <c r="D74" s="15">
        <v>15629.553571441498</v>
      </c>
      <c r="E74" s="15">
        <v>20753.499999992498</v>
      </c>
      <c r="F74" s="15">
        <v>20142.437500020395</v>
      </c>
      <c r="G74" s="15">
        <v>19697.330357160303</v>
      </c>
      <c r="H74" s="15">
        <v>21820.062500006996</v>
      </c>
      <c r="I74" s="15">
        <v>20993.687499977903</v>
      </c>
      <c r="J74" s="15">
        <v>23158.607142823999</v>
      </c>
      <c r="K74" s="15">
        <v>25094.758928587602</v>
      </c>
      <c r="L74" s="15">
        <v>20661.9374999949</v>
      </c>
      <c r="M74" s="15">
        <v>19592.7589285797</v>
      </c>
      <c r="N74" s="15">
        <v>18852.035714324495</v>
      </c>
      <c r="O74" s="15">
        <v>24554.946428551397</v>
      </c>
      <c r="P74" s="16">
        <v>19980.776785759899</v>
      </c>
      <c r="Q74" s="8">
        <f t="shared" ref="Q74:Q76" si="38">AVERAGE(M74:P74)</f>
        <v>20745.129464303871</v>
      </c>
      <c r="R74" s="6">
        <f>AVERAGE(E74:P74)</f>
        <v>21275.236607148341</v>
      </c>
      <c r="S74" s="7">
        <v>24983.129464289734</v>
      </c>
    </row>
    <row r="75" spans="2:21" ht="15.75" x14ac:dyDescent="0.25">
      <c r="B75" t="str">
        <f t="shared" si="31"/>
        <v>Short-Term</v>
      </c>
      <c r="C75" s="18" t="s">
        <v>83</v>
      </c>
      <c r="D75" s="97">
        <v>11290.322580645163</v>
      </c>
      <c r="E75" s="97">
        <v>11290.322580645163</v>
      </c>
      <c r="F75" s="97">
        <v>11612.903225806449</v>
      </c>
      <c r="G75" s="97">
        <v>11666.666666666664</v>
      </c>
      <c r="H75" s="97">
        <v>11666.666666666664</v>
      </c>
      <c r="I75" s="97">
        <v>11666.666666666664</v>
      </c>
      <c r="J75" s="97">
        <v>11451.612903225807</v>
      </c>
      <c r="K75" s="97">
        <v>11290.322580645163</v>
      </c>
      <c r="L75" s="97">
        <v>11290.322580645163</v>
      </c>
      <c r="M75" s="97">
        <v>11290.322580645163</v>
      </c>
      <c r="N75" s="97">
        <v>11290.322580645163</v>
      </c>
      <c r="O75" s="97">
        <v>11290.322580645163</v>
      </c>
      <c r="P75" s="98">
        <v>11290.322580645163</v>
      </c>
      <c r="Q75" s="32">
        <f t="shared" si="38"/>
        <v>11290.322580645163</v>
      </c>
      <c r="R75" s="30">
        <f t="shared" ref="R75:R76" si="39">AVERAGE(E75:P75)</f>
        <v>11424.7311827957</v>
      </c>
      <c r="S75" s="31"/>
    </row>
    <row r="76" spans="2:21" ht="15.75" x14ac:dyDescent="0.25">
      <c r="B76" t="str">
        <f t="shared" si="31"/>
        <v>Short-Term</v>
      </c>
      <c r="C76" s="11" t="s">
        <v>84</v>
      </c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3"/>
      <c r="Q76" s="14" t="e">
        <f t="shared" si="38"/>
        <v>#DIV/0!</v>
      </c>
      <c r="R76" s="12" t="e">
        <f t="shared" si="39"/>
        <v>#DIV/0!</v>
      </c>
      <c r="S76" s="13">
        <f t="shared" ref="S76" si="40">S74-S75</f>
        <v>24983.129464289734</v>
      </c>
    </row>
    <row r="77" spans="2:21" x14ac:dyDescent="0.25">
      <c r="B77" t="str">
        <f t="shared" si="31"/>
        <v>Short-Term</v>
      </c>
      <c r="C77" s="21" t="s">
        <v>66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4"/>
      <c r="R77" s="25"/>
      <c r="S77" s="26"/>
    </row>
    <row r="78" spans="2:21" ht="15.75" x14ac:dyDescent="0.25">
      <c r="B78" t="str">
        <f t="shared" si="31"/>
        <v>Short-Term</v>
      </c>
      <c r="C78" s="18" t="s">
        <v>67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4">
        <v>0</v>
      </c>
      <c r="Q78" s="66">
        <f>AVERAGE(M78:P78)</f>
        <v>0</v>
      </c>
      <c r="R78" s="67">
        <f>AVERAGE(E78:P78)</f>
        <v>0</v>
      </c>
      <c r="S78" s="65">
        <v>0</v>
      </c>
    </row>
    <row r="79" spans="2:21" ht="15.75" x14ac:dyDescent="0.25">
      <c r="B79" t="str">
        <f t="shared" si="31"/>
        <v>Short-Term</v>
      </c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3"/>
      <c r="Q79" s="14"/>
      <c r="R79" s="12"/>
      <c r="S79" s="13"/>
    </row>
  </sheetData>
  <mergeCells count="8">
    <mergeCell ref="Q3:S3"/>
    <mergeCell ref="Q23:S23"/>
    <mergeCell ref="Q43:S43"/>
    <mergeCell ref="Q63:S63"/>
    <mergeCell ref="D3:P3"/>
    <mergeCell ref="D23:P23"/>
    <mergeCell ref="D43:P43"/>
    <mergeCell ref="D63:P63"/>
  </mergeCells>
  <conditionalFormatting sqref="D7:P16">
    <cfRule type="cellIs" dxfId="94" priority="9" operator="lessThan">
      <formula>0</formula>
    </cfRule>
  </conditionalFormatting>
  <conditionalFormatting sqref="D18:P19">
    <cfRule type="cellIs" dxfId="93" priority="27" operator="lessThan">
      <formula>0</formula>
    </cfRule>
  </conditionalFormatting>
  <conditionalFormatting sqref="D26:P36">
    <cfRule type="cellIs" dxfId="92" priority="3" operator="lessThan">
      <formula>0</formula>
    </cfRule>
  </conditionalFormatting>
  <conditionalFormatting sqref="D38:P39">
    <cfRule type="cellIs" dxfId="91" priority="23" operator="lessThan">
      <formula>0</formula>
    </cfRule>
  </conditionalFormatting>
  <conditionalFormatting sqref="D46:P56">
    <cfRule type="cellIs" dxfId="90" priority="2" operator="lessThan">
      <formula>0</formula>
    </cfRule>
  </conditionalFormatting>
  <conditionalFormatting sqref="D58:P59">
    <cfRule type="cellIs" dxfId="89" priority="18" operator="lessThan">
      <formula>0</formula>
    </cfRule>
  </conditionalFormatting>
  <conditionalFormatting sqref="D66:P76">
    <cfRule type="cellIs" dxfId="88" priority="1" operator="lessThan">
      <formula>0</formula>
    </cfRule>
  </conditionalFormatting>
  <conditionalFormatting sqref="D78:P79">
    <cfRule type="cellIs" dxfId="87" priority="13" operator="lessThan">
      <formula>0</formula>
    </cfRule>
  </conditionalFormatting>
  <conditionalFormatting sqref="Q7:S7 Q10:S10 Q13:S13 Q16:S17">
    <cfRule type="cellIs" dxfId="86" priority="26" operator="lessThan">
      <formula>0</formula>
    </cfRule>
  </conditionalFormatting>
  <conditionalFormatting sqref="Q19:S19">
    <cfRule type="cellIs" dxfId="85" priority="25" operator="lessThan">
      <formula>0</formula>
    </cfRule>
  </conditionalFormatting>
  <conditionalFormatting sqref="Q27:S27 Q30:S30">
    <cfRule type="cellIs" dxfId="84" priority="24" operator="lessThan">
      <formula>0</formula>
    </cfRule>
  </conditionalFormatting>
  <conditionalFormatting sqref="Q33:S33 Q36:S37">
    <cfRule type="cellIs" dxfId="83" priority="22" operator="lessThan">
      <formula>0</formula>
    </cfRule>
  </conditionalFormatting>
  <conditionalFormatting sqref="Q39:S39">
    <cfRule type="cellIs" dxfId="82" priority="21" operator="lessThan">
      <formula>0</formula>
    </cfRule>
  </conditionalFormatting>
  <conditionalFormatting sqref="Q47:S47 Q50:S50">
    <cfRule type="cellIs" dxfId="81" priority="19" operator="lessThan">
      <formula>0</formula>
    </cfRule>
  </conditionalFormatting>
  <conditionalFormatting sqref="Q53:S53 Q56:S57">
    <cfRule type="cellIs" dxfId="80" priority="17" operator="lessThan">
      <formula>0</formula>
    </cfRule>
  </conditionalFormatting>
  <conditionalFormatting sqref="Q59:S59">
    <cfRule type="cellIs" dxfId="79" priority="16" operator="lessThan">
      <formula>0</formula>
    </cfRule>
  </conditionalFormatting>
  <conditionalFormatting sqref="Q67:S67 Q70:S70">
    <cfRule type="cellIs" dxfId="78" priority="14" operator="lessThan">
      <formula>0</formula>
    </cfRule>
  </conditionalFormatting>
  <conditionalFormatting sqref="Q73:S73 Q76:S77">
    <cfRule type="cellIs" dxfId="77" priority="12" operator="lessThan">
      <formula>0</formula>
    </cfRule>
  </conditionalFormatting>
  <conditionalFormatting sqref="Q79:S79">
    <cfRule type="cellIs" dxfId="76" priority="1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9952E-4A16-4F3E-8225-25B72A98578C}">
  <sheetPr codeName="Sheet6">
    <tabColor rgb="FF0043CE"/>
  </sheetPr>
  <dimension ref="A1"/>
  <sheetViews>
    <sheetView showGridLines="0" workbookViewId="0">
      <selection activeCell="N31" sqref="N31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E193-D302-4D96-97D5-78023269D9DB}">
  <dimension ref="B1:X56"/>
  <sheetViews>
    <sheetView showGridLines="0" zoomScale="70" zoomScaleNormal="70" workbookViewId="0">
      <selection activeCell="AC12" sqref="AC12"/>
    </sheetView>
  </sheetViews>
  <sheetFormatPr defaultRowHeight="15" x14ac:dyDescent="0.25"/>
  <cols>
    <col min="2" max="2" width="9.140625" hidden="1" customWidth="1"/>
    <col min="3" max="3" width="18.7109375" hidden="1" customWidth="1"/>
    <col min="4" max="4" width="23.28515625" customWidth="1"/>
    <col min="5" max="5" width="55.28515625" customWidth="1"/>
    <col min="6" max="6" width="16.7109375" customWidth="1"/>
    <col min="7" max="15" width="13.140625" bestFit="1" customWidth="1"/>
    <col min="16" max="16" width="13.28515625" bestFit="1" customWidth="1"/>
    <col min="17" max="17" width="13.140625" bestFit="1" customWidth="1"/>
    <col min="18" max="18" width="13.42578125" bestFit="1" customWidth="1"/>
    <col min="19" max="20" width="16" customWidth="1"/>
    <col min="21" max="21" width="18.7109375" bestFit="1" customWidth="1"/>
    <col min="24" max="24" width="17.140625" hidden="1" customWidth="1"/>
  </cols>
  <sheetData>
    <row r="1" spans="3:24" ht="15.75" thickBot="1" x14ac:dyDescent="0.3">
      <c r="E1" s="38" t="s">
        <v>279</v>
      </c>
    </row>
    <row r="2" spans="3:24" ht="26.25" x14ac:dyDescent="0.4">
      <c r="E2" s="210" t="s">
        <v>53</v>
      </c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2"/>
      <c r="T2" s="121"/>
      <c r="U2" s="123"/>
    </row>
    <row r="3" spans="3:24" ht="19.5" thickBot="1" x14ac:dyDescent="0.35">
      <c r="E3" s="124"/>
      <c r="F3" s="187" t="s">
        <v>277</v>
      </c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284" t="s">
        <v>54</v>
      </c>
      <c r="T3" s="285"/>
      <c r="U3" s="286"/>
      <c r="X3" s="59" t="s">
        <v>11</v>
      </c>
    </row>
    <row r="4" spans="3:24" ht="18.75" x14ac:dyDescent="0.3">
      <c r="E4" s="213" t="s">
        <v>87</v>
      </c>
      <c r="F4" s="214">
        <f t="shared" ref="F4:Q4" si="0">G4-7</f>
        <v>45800</v>
      </c>
      <c r="G4" s="214">
        <f t="shared" si="0"/>
        <v>45807</v>
      </c>
      <c r="H4" s="214">
        <f t="shared" si="0"/>
        <v>45814</v>
      </c>
      <c r="I4" s="214">
        <f t="shared" si="0"/>
        <v>45821</v>
      </c>
      <c r="J4" s="214">
        <f t="shared" si="0"/>
        <v>45828</v>
      </c>
      <c r="K4" s="214">
        <f t="shared" si="0"/>
        <v>45835</v>
      </c>
      <c r="L4" s="214">
        <f t="shared" si="0"/>
        <v>45842</v>
      </c>
      <c r="M4" s="214">
        <f t="shared" si="0"/>
        <v>45849</v>
      </c>
      <c r="N4" s="214">
        <f t="shared" si="0"/>
        <v>45856</v>
      </c>
      <c r="O4" s="214">
        <f t="shared" si="0"/>
        <v>45863</v>
      </c>
      <c r="P4" s="214">
        <f t="shared" si="0"/>
        <v>45870</v>
      </c>
      <c r="Q4" s="214">
        <f t="shared" si="0"/>
        <v>45877</v>
      </c>
      <c r="R4" s="214">
        <v>45884</v>
      </c>
      <c r="S4" s="215" t="s">
        <v>56</v>
      </c>
      <c r="T4" s="216" t="s">
        <v>57</v>
      </c>
      <c r="U4" s="217" t="s">
        <v>58</v>
      </c>
      <c r="X4" s="55" t="s">
        <v>13</v>
      </c>
    </row>
    <row r="5" spans="3:24" ht="18.75" x14ac:dyDescent="0.3">
      <c r="C5" t="str">
        <f>$E$2</f>
        <v>MICL Total</v>
      </c>
      <c r="E5" s="125" t="s">
        <v>303</v>
      </c>
      <c r="F5" s="126">
        <f>F24+F43</f>
        <v>315.38082192399997</v>
      </c>
      <c r="G5" s="126">
        <f t="shared" ref="G5:R5" si="1">G24+G43</f>
        <v>358.34794521200013</v>
      </c>
      <c r="H5" s="126">
        <f t="shared" si="1"/>
        <v>401.32876713000019</v>
      </c>
      <c r="I5" s="126">
        <f t="shared" si="1"/>
        <v>344.41095891000009</v>
      </c>
      <c r="J5" s="126">
        <f t="shared" si="1"/>
        <v>281.48219178600004</v>
      </c>
      <c r="K5" s="126">
        <f t="shared" si="1"/>
        <v>266.50958904599997</v>
      </c>
      <c r="L5" s="126">
        <f t="shared" si="1"/>
        <v>327.41369863600011</v>
      </c>
      <c r="M5" s="126">
        <f t="shared" si="1"/>
        <v>286.4630137040001</v>
      </c>
      <c r="N5" s="126">
        <f t="shared" si="1"/>
        <v>251.56986301799998</v>
      </c>
      <c r="O5" s="126">
        <f t="shared" si="1"/>
        <v>217.613698634</v>
      </c>
      <c r="P5" s="126">
        <f t="shared" si="1"/>
        <v>296.504109594</v>
      </c>
      <c r="Q5" s="126">
        <f t="shared" si="1"/>
        <v>175.79178082399994</v>
      </c>
      <c r="R5" s="126">
        <f t="shared" si="1"/>
        <v>272.504109594</v>
      </c>
      <c r="S5" s="127">
        <f t="shared" ref="S5:S10" si="2">AVERAGE(O5:R5)</f>
        <v>240.60342466150001</v>
      </c>
      <c r="T5" s="126">
        <f>AVERAGE(G5:R5)</f>
        <v>289.99497717400004</v>
      </c>
      <c r="U5" s="128">
        <v>240.03846153846155</v>
      </c>
      <c r="X5" s="57" t="s">
        <v>14</v>
      </c>
    </row>
    <row r="6" spans="3:24" ht="18.75" x14ac:dyDescent="0.3">
      <c r="C6" t="str">
        <f t="shared" ref="C6:C18" si="3">$E$2</f>
        <v>MICL Total</v>
      </c>
      <c r="E6" s="129" t="s">
        <v>304</v>
      </c>
      <c r="F6" s="30">
        <f t="shared" ref="F6:R16" si="4">F25+F44</f>
        <v>297.97260274399997</v>
      </c>
      <c r="G6" s="30">
        <f t="shared" si="4"/>
        <v>340.41917808900007</v>
      </c>
      <c r="H6" s="30">
        <f t="shared" si="4"/>
        <v>386.38082192400014</v>
      </c>
      <c r="I6" s="30">
        <f t="shared" si="4"/>
        <v>328.72054794900009</v>
      </c>
      <c r="J6" s="30">
        <f t="shared" si="4"/>
        <v>273.74520548500004</v>
      </c>
      <c r="K6" s="30">
        <f t="shared" si="4"/>
        <v>261.09589041600009</v>
      </c>
      <c r="L6" s="30">
        <f t="shared" si="4"/>
        <v>319.70136986800014</v>
      </c>
      <c r="M6" s="30">
        <f t="shared" si="4"/>
        <v>276.78630137500005</v>
      </c>
      <c r="N6" s="30">
        <f t="shared" si="4"/>
        <v>245.78356164799996</v>
      </c>
      <c r="O6" s="30">
        <f t="shared" si="4"/>
        <v>210.86575342799995</v>
      </c>
      <c r="P6" s="30">
        <f t="shared" si="4"/>
        <v>293.57260274400005</v>
      </c>
      <c r="Q6" s="30">
        <f t="shared" si="4"/>
        <v>173.83013698799996</v>
      </c>
      <c r="R6" s="30">
        <f t="shared" si="4"/>
        <v>265.52876712800003</v>
      </c>
      <c r="S6" s="130">
        <f t="shared" si="2"/>
        <v>235.94931507199999</v>
      </c>
      <c r="T6" s="30">
        <f t="shared" ref="T6:T10" si="5">AVERAGE(G6:R6)</f>
        <v>281.36917808683347</v>
      </c>
      <c r="U6" s="131"/>
      <c r="X6" s="60" t="s">
        <v>17</v>
      </c>
    </row>
    <row r="7" spans="3:24" ht="15.75" x14ac:dyDescent="0.25">
      <c r="C7" t="str">
        <f t="shared" si="3"/>
        <v>MICL Total</v>
      </c>
      <c r="E7" s="132" t="s">
        <v>305</v>
      </c>
      <c r="F7" s="134">
        <f t="shared" si="4"/>
        <v>184.62310073893781</v>
      </c>
      <c r="G7" s="134">
        <f t="shared" si="4"/>
        <v>217.12033328858291</v>
      </c>
      <c r="H7" s="134">
        <f t="shared" si="4"/>
        <v>263.07916266963036</v>
      </c>
      <c r="I7" s="134">
        <f t="shared" si="4"/>
        <v>220.11100555044436</v>
      </c>
      <c r="J7" s="134">
        <f t="shared" si="4"/>
        <v>175.52808323966764</v>
      </c>
      <c r="K7" s="134">
        <f t="shared" si="4"/>
        <v>163.31958312173086</v>
      </c>
      <c r="L7" s="134">
        <f t="shared" si="4"/>
        <v>207.79420264898084</v>
      </c>
      <c r="M7" s="134">
        <f t="shared" si="4"/>
        <v>183.87658043862078</v>
      </c>
      <c r="N7" s="134">
        <f t="shared" si="4"/>
        <v>164.87522978731212</v>
      </c>
      <c r="O7" s="134">
        <f t="shared" si="4"/>
        <v>140.16550845732013</v>
      </c>
      <c r="P7" s="134">
        <f t="shared" si="4"/>
        <v>197.19298928178728</v>
      </c>
      <c r="Q7" s="134">
        <f t="shared" si="4"/>
        <v>156.41022058102882</v>
      </c>
      <c r="R7" s="134">
        <f t="shared" si="4"/>
        <v>172.03960061933671</v>
      </c>
      <c r="S7" s="193">
        <f t="shared" si="2"/>
        <v>166.45207973486825</v>
      </c>
      <c r="T7" s="194">
        <f t="shared" si="5"/>
        <v>188.45937497370358</v>
      </c>
      <c r="U7" s="195"/>
    </row>
    <row r="8" spans="3:24" ht="15.75" x14ac:dyDescent="0.25">
      <c r="C8" t="str">
        <f t="shared" si="3"/>
        <v>MICL Total</v>
      </c>
      <c r="E8" s="125" t="s">
        <v>76</v>
      </c>
      <c r="F8" s="126">
        <f t="shared" si="4"/>
        <v>267830.19357111992</v>
      </c>
      <c r="G8" s="126">
        <f t="shared" si="4"/>
        <v>290867.34642845002</v>
      </c>
      <c r="H8" s="126">
        <f t="shared" si="4"/>
        <v>333497.58464284992</v>
      </c>
      <c r="I8" s="126">
        <f t="shared" si="4"/>
        <v>289485.30464331998</v>
      </c>
      <c r="J8" s="126">
        <f t="shared" si="4"/>
        <v>220228.06107145996</v>
      </c>
      <c r="K8" s="126">
        <f t="shared" si="4"/>
        <v>211881.57178586</v>
      </c>
      <c r="L8" s="126">
        <f t="shared" si="4"/>
        <v>265983.65500014008</v>
      </c>
      <c r="M8" s="126">
        <f t="shared" si="4"/>
        <v>234499.73000027999</v>
      </c>
      <c r="N8" s="126">
        <f t="shared" si="4"/>
        <v>198235.93464290997</v>
      </c>
      <c r="O8" s="126">
        <f t="shared" si="4"/>
        <v>188423.28999998001</v>
      </c>
      <c r="P8" s="126">
        <f t="shared" si="4"/>
        <v>234436.10964293996</v>
      </c>
      <c r="Q8" s="126">
        <f t="shared" si="4"/>
        <v>151955.47035697004</v>
      </c>
      <c r="R8" s="126">
        <f t="shared" si="4"/>
        <v>226336.63357104998</v>
      </c>
      <c r="S8" s="127">
        <f t="shared" si="2"/>
        <v>200287.875892735</v>
      </c>
      <c r="T8" s="126">
        <f t="shared" si="5"/>
        <v>237152.55764885087</v>
      </c>
      <c r="U8" s="128">
        <v>226460.98582416057</v>
      </c>
    </row>
    <row r="9" spans="3:24" ht="15.75" x14ac:dyDescent="0.25">
      <c r="C9" t="str">
        <f t="shared" si="3"/>
        <v>MICL Total</v>
      </c>
      <c r="E9" s="129" t="s">
        <v>77</v>
      </c>
      <c r="F9" s="30">
        <f t="shared" si="4"/>
        <v>252192.32357129361</v>
      </c>
      <c r="G9" s="30">
        <f t="shared" si="4"/>
        <v>280686.40678713407</v>
      </c>
      <c r="H9" s="30">
        <f t="shared" si="4"/>
        <v>323134.37250007025</v>
      </c>
      <c r="I9" s="30">
        <f t="shared" si="4"/>
        <v>276145.56678650616</v>
      </c>
      <c r="J9" s="30">
        <f t="shared" si="4"/>
        <v>213816.109999971</v>
      </c>
      <c r="K9" s="30">
        <f t="shared" si="4"/>
        <v>206789.65964329895</v>
      </c>
      <c r="L9" s="30">
        <f t="shared" si="4"/>
        <v>257037.73607211607</v>
      </c>
      <c r="M9" s="30">
        <f t="shared" si="4"/>
        <v>226439.16428545496</v>
      </c>
      <c r="N9" s="30">
        <f t="shared" si="4"/>
        <v>194287.38821463997</v>
      </c>
      <c r="O9" s="30">
        <f t="shared" si="4"/>
        <v>178923.85642890999</v>
      </c>
      <c r="P9" s="30">
        <f t="shared" si="4"/>
        <v>232717.98464291706</v>
      </c>
      <c r="Q9" s="30">
        <f t="shared" si="4"/>
        <v>150064.0942855</v>
      </c>
      <c r="R9" s="30">
        <f t="shared" si="4"/>
        <v>214979.48499991003</v>
      </c>
      <c r="S9" s="130">
        <f t="shared" si="2"/>
        <v>194171.35508930928</v>
      </c>
      <c r="T9" s="30">
        <f t="shared" si="5"/>
        <v>229585.1520538691</v>
      </c>
      <c r="U9" s="131"/>
    </row>
    <row r="10" spans="3:24" ht="15.75" x14ac:dyDescent="0.25">
      <c r="C10" t="str">
        <f t="shared" si="3"/>
        <v>MICL Total</v>
      </c>
      <c r="E10" s="132" t="s">
        <v>78</v>
      </c>
      <c r="F10" s="134">
        <f t="shared" si="4"/>
        <v>141475.45299205306</v>
      </c>
      <c r="G10" s="134">
        <f t="shared" si="4"/>
        <v>178225.88327445139</v>
      </c>
      <c r="H10" s="134">
        <f t="shared" si="4"/>
        <v>215288.80267473898</v>
      </c>
      <c r="I10" s="134">
        <f t="shared" si="4"/>
        <v>175646.04378299849</v>
      </c>
      <c r="J10" s="134">
        <f t="shared" si="4"/>
        <v>136768.4671089472</v>
      </c>
      <c r="K10" s="134">
        <f t="shared" si="4"/>
        <v>123682.3806926184</v>
      </c>
      <c r="L10" s="134">
        <f t="shared" si="4"/>
        <v>153695.87921367493</v>
      </c>
      <c r="M10" s="134">
        <f t="shared" si="4"/>
        <v>139535.59100489269</v>
      </c>
      <c r="N10" s="134">
        <f t="shared" si="4"/>
        <v>124894.51028676356</v>
      </c>
      <c r="O10" s="134">
        <f t="shared" si="4"/>
        <v>117745.57795484821</v>
      </c>
      <c r="P10" s="134">
        <f t="shared" si="4"/>
        <v>147011.9957850434</v>
      </c>
      <c r="Q10" s="134">
        <f t="shared" si="4"/>
        <v>132502.3213239747</v>
      </c>
      <c r="R10" s="134">
        <f t="shared" si="4"/>
        <v>135364.10590935641</v>
      </c>
      <c r="S10" s="193">
        <f t="shared" si="2"/>
        <v>133156.00024330569</v>
      </c>
      <c r="T10" s="194">
        <f t="shared" si="5"/>
        <v>148363.46325102571</v>
      </c>
      <c r="U10" s="195"/>
    </row>
    <row r="11" spans="3:24" ht="15.75" x14ac:dyDescent="0.25">
      <c r="C11" t="str">
        <f t="shared" si="3"/>
        <v>MICL Total</v>
      </c>
      <c r="E11" s="125" t="s">
        <v>79</v>
      </c>
      <c r="F11" s="126">
        <f>IFERROR(F8/F5,"-")</f>
        <v>849.22790148495858</v>
      </c>
      <c r="G11" s="126">
        <f t="shared" ref="G11:T11" si="6">IFERROR(G8/G5,"-")</f>
        <v>811.68972869754202</v>
      </c>
      <c r="H11" s="126">
        <f t="shared" si="6"/>
        <v>830.98350269723358</v>
      </c>
      <c r="I11" s="126">
        <f t="shared" si="6"/>
        <v>840.52291936206063</v>
      </c>
      <c r="J11" s="126">
        <f t="shared" si="6"/>
        <v>782.38719001765764</v>
      </c>
      <c r="K11" s="126">
        <f t="shared" si="6"/>
        <v>795.02419610608797</v>
      </c>
      <c r="L11" s="126">
        <f t="shared" si="6"/>
        <v>812.37790632531096</v>
      </c>
      <c r="M11" s="126">
        <f t="shared" si="6"/>
        <v>818.60386431103689</v>
      </c>
      <c r="N11" s="126">
        <f t="shared" si="6"/>
        <v>787.99555823078083</v>
      </c>
      <c r="O11" s="126">
        <f t="shared" si="6"/>
        <v>865.86134596648378</v>
      </c>
      <c r="P11" s="126">
        <f t="shared" si="6"/>
        <v>790.66731980191071</v>
      </c>
      <c r="Q11" s="126">
        <f t="shared" si="6"/>
        <v>864.40600149051079</v>
      </c>
      <c r="R11" s="126">
        <f t="shared" si="6"/>
        <v>830.58062466751687</v>
      </c>
      <c r="S11" s="127">
        <f t="shared" si="6"/>
        <v>832.43983818815491</v>
      </c>
      <c r="T11" s="126">
        <f t="shared" si="6"/>
        <v>817.78160421915459</v>
      </c>
      <c r="U11" s="128">
        <f t="shared" ref="U11" si="7">IFERROR(U8/U5,0)</f>
        <v>943.43624922739536</v>
      </c>
    </row>
    <row r="12" spans="3:24" ht="15.75" x14ac:dyDescent="0.25">
      <c r="C12" t="str">
        <f t="shared" si="3"/>
        <v>MICL Total</v>
      </c>
      <c r="E12" s="129" t="s">
        <v>80</v>
      </c>
      <c r="F12" s="30">
        <f t="shared" ref="F12:T13" si="8">IFERROR(F9/F6,"-")</f>
        <v>846.36077696029656</v>
      </c>
      <c r="G12" s="30">
        <f t="shared" si="8"/>
        <v>824.53170929679732</v>
      </c>
      <c r="H12" s="30">
        <f t="shared" si="8"/>
        <v>836.31058832322105</v>
      </c>
      <c r="I12" s="30">
        <f t="shared" si="8"/>
        <v>840.06177438396469</v>
      </c>
      <c r="J12" s="30">
        <f t="shared" si="8"/>
        <v>781.07709547332001</v>
      </c>
      <c r="K12" s="30">
        <f t="shared" si="8"/>
        <v>792.00656629954665</v>
      </c>
      <c r="L12" s="30">
        <f t="shared" si="8"/>
        <v>803.99322711142293</v>
      </c>
      <c r="M12" s="30">
        <f t="shared" si="8"/>
        <v>818.10105182433517</v>
      </c>
      <c r="N12" s="30">
        <f t="shared" si="8"/>
        <v>790.48162095107705</v>
      </c>
      <c r="O12" s="30">
        <f t="shared" si="8"/>
        <v>848.5202244564739</v>
      </c>
      <c r="P12" s="30">
        <f t="shared" si="8"/>
        <v>792.71015914877728</v>
      </c>
      <c r="Q12" s="30">
        <f t="shared" si="8"/>
        <v>863.28007838974088</v>
      </c>
      <c r="R12" s="30">
        <f t="shared" si="8"/>
        <v>809.62785059095927</v>
      </c>
      <c r="S12" s="130">
        <f t="shared" si="8"/>
        <v>822.93671854931154</v>
      </c>
      <c r="T12" s="30">
        <f t="shared" si="8"/>
        <v>815.95700572084945</v>
      </c>
      <c r="U12" s="131"/>
      <c r="V12" s="3"/>
    </row>
    <row r="13" spans="3:24" ht="15.75" x14ac:dyDescent="0.25">
      <c r="C13" t="str">
        <f t="shared" si="3"/>
        <v>MICL Total</v>
      </c>
      <c r="E13" s="132" t="s">
        <v>81</v>
      </c>
      <c r="F13" s="134">
        <f t="shared" si="8"/>
        <v>766.29334263052635</v>
      </c>
      <c r="G13" s="134">
        <f t="shared" si="8"/>
        <v>820.86224065235092</v>
      </c>
      <c r="H13" s="134">
        <f t="shared" si="8"/>
        <v>818.34228332668988</v>
      </c>
      <c r="I13" s="134">
        <f t="shared" si="8"/>
        <v>797.98846651829263</v>
      </c>
      <c r="J13" s="134">
        <f t="shared" si="8"/>
        <v>779.18282125944654</v>
      </c>
      <c r="K13" s="134">
        <f t="shared" si="8"/>
        <v>757.30281897934606</v>
      </c>
      <c r="L13" s="134">
        <f t="shared" si="8"/>
        <v>739.65431785076203</v>
      </c>
      <c r="M13" s="134">
        <f t="shared" si="8"/>
        <v>758.85461145755096</v>
      </c>
      <c r="N13" s="134">
        <f t="shared" si="8"/>
        <v>757.50924167248525</v>
      </c>
      <c r="O13" s="134">
        <f t="shared" si="8"/>
        <v>840.04673653862062</v>
      </c>
      <c r="P13" s="134">
        <f t="shared" si="8"/>
        <v>745.5234403641216</v>
      </c>
      <c r="Q13" s="134">
        <f t="shared" si="8"/>
        <v>847.14618285018935</v>
      </c>
      <c r="R13" s="134">
        <f t="shared" si="8"/>
        <v>786.8194614614905</v>
      </c>
      <c r="S13" s="193">
        <f t="shared" si="8"/>
        <v>799.96597492444721</v>
      </c>
      <c r="T13" s="194">
        <f t="shared" si="8"/>
        <v>787.24374031128673</v>
      </c>
      <c r="U13" s="195"/>
    </row>
    <row r="14" spans="3:24" ht="15.75" x14ac:dyDescent="0.25">
      <c r="C14" t="str">
        <f t="shared" si="3"/>
        <v>MICL Total</v>
      </c>
      <c r="E14" s="125" t="s">
        <v>82</v>
      </c>
      <c r="F14" s="126">
        <f t="shared" si="4"/>
        <v>279260.55357108999</v>
      </c>
      <c r="G14" s="126">
        <f t="shared" si="4"/>
        <v>302166.19642848999</v>
      </c>
      <c r="H14" s="126">
        <f t="shared" si="4"/>
        <v>344570.79464285995</v>
      </c>
      <c r="I14" s="126">
        <f t="shared" si="4"/>
        <v>300038.79464322003</v>
      </c>
      <c r="J14" s="126">
        <f t="shared" si="4"/>
        <v>228856.49107147998</v>
      </c>
      <c r="K14" s="126">
        <f t="shared" si="4"/>
        <v>220077.65178585</v>
      </c>
      <c r="L14" s="126">
        <f t="shared" si="4"/>
        <v>275868.12500026001</v>
      </c>
      <c r="M14" s="126">
        <f t="shared" si="4"/>
        <v>243413.50000025998</v>
      </c>
      <c r="N14" s="126">
        <f t="shared" si="4"/>
        <v>205403.29464291999</v>
      </c>
      <c r="O14" s="126">
        <f t="shared" si="4"/>
        <v>195104.00000001001</v>
      </c>
      <c r="P14" s="126">
        <f t="shared" si="4"/>
        <v>241818.16964294997</v>
      </c>
      <c r="Q14" s="126">
        <f t="shared" si="4"/>
        <v>156093.33035701001</v>
      </c>
      <c r="R14" s="126">
        <f t="shared" si="4"/>
        <v>234361.30357101999</v>
      </c>
      <c r="S14" s="127">
        <f t="shared" ref="S14:S16" si="9">AVERAGE(O14:R14)</f>
        <v>206844.2008927475</v>
      </c>
      <c r="T14" s="126">
        <f>AVERAGE(G14:R14)</f>
        <v>245647.63764886081</v>
      </c>
      <c r="U14" s="128">
        <v>235838.42967031751</v>
      </c>
    </row>
    <row r="15" spans="3:24" ht="15.75" x14ac:dyDescent="0.25">
      <c r="C15" t="str">
        <f t="shared" si="3"/>
        <v>MICL Total</v>
      </c>
      <c r="E15" s="129" t="s">
        <v>83</v>
      </c>
      <c r="F15" s="30">
        <f t="shared" si="4"/>
        <v>262811.80357126368</v>
      </c>
      <c r="G15" s="30">
        <f t="shared" si="4"/>
        <v>291379.02678727399</v>
      </c>
      <c r="H15" s="30">
        <f t="shared" si="4"/>
        <v>333602.56250048033</v>
      </c>
      <c r="I15" s="30">
        <f t="shared" si="4"/>
        <v>285869.02678640612</v>
      </c>
      <c r="J15" s="30">
        <f t="shared" si="4"/>
        <v>221857.74999999098</v>
      </c>
      <c r="K15" s="30">
        <f t="shared" si="4"/>
        <v>214611.419642989</v>
      </c>
      <c r="L15" s="30">
        <f t="shared" si="4"/>
        <v>266189.11607193598</v>
      </c>
      <c r="M15" s="30">
        <f t="shared" si="4"/>
        <v>234781.71428542497</v>
      </c>
      <c r="N15" s="30">
        <f t="shared" si="4"/>
        <v>201023.34821465</v>
      </c>
      <c r="O15" s="30">
        <f t="shared" si="4"/>
        <v>185086.19642893999</v>
      </c>
      <c r="P15" s="30">
        <f t="shared" si="4"/>
        <v>239985.54464292713</v>
      </c>
      <c r="Q15" s="30">
        <f t="shared" si="4"/>
        <v>154084.96428553999</v>
      </c>
      <c r="R15" s="30">
        <f t="shared" si="4"/>
        <v>222627.87499958</v>
      </c>
      <c r="S15" s="130">
        <f t="shared" si="9"/>
        <v>200446.14508924677</v>
      </c>
      <c r="T15" s="30">
        <f t="shared" ref="T15:T16" si="10">AVERAGE(G15:R15)</f>
        <v>237591.54538717819</v>
      </c>
      <c r="U15" s="131"/>
      <c r="V15" s="3"/>
    </row>
    <row r="16" spans="3:24" ht="15.75" x14ac:dyDescent="0.25">
      <c r="C16" t="str">
        <f t="shared" si="3"/>
        <v>MICL Total</v>
      </c>
      <c r="E16" s="132" t="s">
        <v>84</v>
      </c>
      <c r="F16" s="134">
        <f t="shared" si="4"/>
        <v>146961.60254742211</v>
      </c>
      <c r="G16" s="134">
        <f t="shared" si="4"/>
        <v>184364.63955890186</v>
      </c>
      <c r="H16" s="134">
        <f t="shared" si="4"/>
        <v>220796.9602210655</v>
      </c>
      <c r="I16" s="134">
        <f t="shared" si="4"/>
        <v>180600.00901391069</v>
      </c>
      <c r="J16" s="134">
        <f t="shared" si="4"/>
        <v>141659.26909106562</v>
      </c>
      <c r="K16" s="134">
        <f t="shared" si="4"/>
        <v>127725.04017928874</v>
      </c>
      <c r="L16" s="134">
        <f t="shared" si="4"/>
        <v>158243.46108051101</v>
      </c>
      <c r="M16" s="134">
        <f t="shared" si="4"/>
        <v>144111.90540016044</v>
      </c>
      <c r="N16" s="134">
        <f t="shared" si="4"/>
        <v>127978.53996031878</v>
      </c>
      <c r="O16" s="134">
        <f t="shared" si="4"/>
        <v>121139.47137048939</v>
      </c>
      <c r="P16" s="134">
        <f t="shared" si="4"/>
        <v>149777.89282553541</v>
      </c>
      <c r="Q16" s="134">
        <f t="shared" si="4"/>
        <v>134663.1585404269</v>
      </c>
      <c r="R16" s="135">
        <f t="shared" si="4"/>
        <v>138890.88700828687</v>
      </c>
      <c r="S16" s="194">
        <f t="shared" si="9"/>
        <v>136117.85243618465</v>
      </c>
      <c r="T16" s="194">
        <f t="shared" si="10"/>
        <v>152495.93618749676</v>
      </c>
      <c r="U16" s="195"/>
    </row>
    <row r="17" spans="3:21" x14ac:dyDescent="0.25">
      <c r="C17" t="str">
        <f t="shared" si="3"/>
        <v>MICL Total</v>
      </c>
      <c r="E17" s="218" t="s">
        <v>66</v>
      </c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</row>
    <row r="18" spans="3:21" ht="16.5" thickBot="1" x14ac:dyDescent="0.3">
      <c r="C18" t="str">
        <f t="shared" si="3"/>
        <v>MICL Total</v>
      </c>
      <c r="E18" s="175" t="s">
        <v>281</v>
      </c>
      <c r="F18" s="189">
        <f t="shared" ref="F18:U18" si="11">1-(F8/F14)</f>
        <v>4.0930807641116784E-2</v>
      </c>
      <c r="G18" s="189">
        <f t="shared" si="11"/>
        <v>3.7392832598711734E-2</v>
      </c>
      <c r="H18" s="189">
        <f t="shared" si="11"/>
        <v>3.2136240715023967E-2</v>
      </c>
      <c r="I18" s="189">
        <f t="shared" si="11"/>
        <v>3.5173751489201099E-2</v>
      </c>
      <c r="J18" s="189">
        <f t="shared" si="11"/>
        <v>3.7702360809705238E-2</v>
      </c>
      <c r="K18" s="189">
        <f t="shared" si="11"/>
        <v>3.7241764138620126E-2</v>
      </c>
      <c r="L18" s="189">
        <f t="shared" si="11"/>
        <v>3.5830417160774286E-2</v>
      </c>
      <c r="M18" s="189">
        <f t="shared" si="11"/>
        <v>3.6619867016293162E-2</v>
      </c>
      <c r="N18" s="189">
        <f t="shared" si="11"/>
        <v>3.4894084890264354E-2</v>
      </c>
      <c r="O18" s="189">
        <f t="shared" si="11"/>
        <v>3.4241788994739508E-2</v>
      </c>
      <c r="P18" s="189">
        <f t="shared" si="11"/>
        <v>3.0527317326525916E-2</v>
      </c>
      <c r="Q18" s="189">
        <f t="shared" si="11"/>
        <v>2.6508884079646688E-2</v>
      </c>
      <c r="R18" s="192">
        <f t="shared" si="11"/>
        <v>3.4240592954963844E-2</v>
      </c>
      <c r="S18" s="190">
        <f t="shared" si="11"/>
        <v>3.1696924408395999E-2</v>
      </c>
      <c r="T18" s="190">
        <f t="shared" si="11"/>
        <v>3.4582380198392881E-2</v>
      </c>
      <c r="U18" s="191">
        <f t="shared" si="11"/>
        <v>3.9762153518685728E-2</v>
      </c>
    </row>
    <row r="21" spans="3:21" ht="26.25" hidden="1" x14ac:dyDescent="0.4">
      <c r="E21" s="211" t="s">
        <v>8</v>
      </c>
      <c r="F21" s="121" t="s">
        <v>280</v>
      </c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2"/>
      <c r="T21" s="121"/>
      <c r="U21" s="123"/>
    </row>
    <row r="22" spans="3:21" ht="15.75" hidden="1" thickBot="1" x14ac:dyDescent="0.3">
      <c r="E22" s="124"/>
      <c r="F22" s="187" t="s">
        <v>277</v>
      </c>
      <c r="G22" s="187"/>
      <c r="H22" s="187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284" t="s">
        <v>54</v>
      </c>
      <c r="T22" s="285"/>
      <c r="U22" s="286"/>
    </row>
    <row r="23" spans="3:21" hidden="1" x14ac:dyDescent="0.25">
      <c r="E23" s="213" t="s">
        <v>71</v>
      </c>
      <c r="F23" s="214">
        <f t="shared" ref="F23:Q23" si="12">G23-7</f>
        <v>45800</v>
      </c>
      <c r="G23" s="214">
        <f t="shared" si="12"/>
        <v>45807</v>
      </c>
      <c r="H23" s="214">
        <f t="shared" si="12"/>
        <v>45814</v>
      </c>
      <c r="I23" s="214">
        <f t="shared" si="12"/>
        <v>45821</v>
      </c>
      <c r="J23" s="214">
        <f t="shared" si="12"/>
        <v>45828</v>
      </c>
      <c r="K23" s="214">
        <f t="shared" si="12"/>
        <v>45835</v>
      </c>
      <c r="L23" s="214">
        <f t="shared" si="12"/>
        <v>45842</v>
      </c>
      <c r="M23" s="214">
        <f t="shared" si="12"/>
        <v>45849</v>
      </c>
      <c r="N23" s="214">
        <f t="shared" si="12"/>
        <v>45856</v>
      </c>
      <c r="O23" s="214">
        <f t="shared" si="12"/>
        <v>45863</v>
      </c>
      <c r="P23" s="214">
        <f t="shared" si="12"/>
        <v>45870</v>
      </c>
      <c r="Q23" s="214">
        <f t="shared" si="12"/>
        <v>45877</v>
      </c>
      <c r="R23" s="214">
        <v>45884</v>
      </c>
      <c r="S23" s="215" t="s">
        <v>56</v>
      </c>
      <c r="T23" s="216" t="s">
        <v>57</v>
      </c>
      <c r="U23" s="217" t="s">
        <v>58</v>
      </c>
    </row>
    <row r="24" spans="3:21" ht="15.75" hidden="1" x14ac:dyDescent="0.25">
      <c r="E24" s="125" t="s">
        <v>303</v>
      </c>
      <c r="F24" s="126">
        <v>225.38082192399997</v>
      </c>
      <c r="G24" s="126">
        <v>237.34794521200013</v>
      </c>
      <c r="H24" s="126">
        <v>244.32876713000019</v>
      </c>
      <c r="I24" s="126">
        <v>214.41095891000006</v>
      </c>
      <c r="J24" s="126">
        <v>188.48219178600002</v>
      </c>
      <c r="K24" s="126">
        <v>178.509589046</v>
      </c>
      <c r="L24" s="126">
        <v>213.41369863600011</v>
      </c>
      <c r="M24" s="126">
        <v>195.46301370400008</v>
      </c>
      <c r="N24" s="126">
        <v>156.56986301799998</v>
      </c>
      <c r="O24" s="126">
        <v>140.613698634</v>
      </c>
      <c r="P24" s="126">
        <v>180.504109594</v>
      </c>
      <c r="Q24" s="126">
        <v>75.791780823999957</v>
      </c>
      <c r="R24" s="126">
        <v>180.504109594</v>
      </c>
      <c r="S24" s="127">
        <v>144.35342466149999</v>
      </c>
      <c r="T24" s="126">
        <v>183.82831050733338</v>
      </c>
      <c r="U24" s="128">
        <v>104.88493150973083</v>
      </c>
    </row>
    <row r="25" spans="3:21" ht="15.75" hidden="1" x14ac:dyDescent="0.25">
      <c r="E25" s="129" t="s">
        <v>304</v>
      </c>
      <c r="F25" s="30">
        <v>207.97260274399997</v>
      </c>
      <c r="G25" s="30">
        <v>219.4191780890001</v>
      </c>
      <c r="H25" s="30">
        <v>229.38082192400014</v>
      </c>
      <c r="I25" s="30">
        <v>198.72054794900006</v>
      </c>
      <c r="J25" s="30">
        <v>180.74520548500001</v>
      </c>
      <c r="K25" s="30">
        <v>173.09589041600006</v>
      </c>
      <c r="L25" s="30">
        <v>205.70136986800011</v>
      </c>
      <c r="M25" s="30">
        <v>185.78630137500005</v>
      </c>
      <c r="N25" s="30">
        <v>150.78356164799996</v>
      </c>
      <c r="O25" s="30">
        <v>133.86575342799995</v>
      </c>
      <c r="P25" s="30">
        <v>177.57260274400005</v>
      </c>
      <c r="Q25" s="30">
        <v>73.830136987999964</v>
      </c>
      <c r="R25" s="30">
        <v>173.528767128</v>
      </c>
      <c r="S25" s="130">
        <v>139.69931507199999</v>
      </c>
      <c r="T25" s="30">
        <v>175.2025114201667</v>
      </c>
      <c r="U25" s="131">
        <v>0</v>
      </c>
    </row>
    <row r="26" spans="3:21" ht="15.75" hidden="1" x14ac:dyDescent="0.25">
      <c r="E26" s="132" t="s">
        <v>305</v>
      </c>
      <c r="F26" s="134">
        <v>79.773879483653289</v>
      </c>
      <c r="G26" s="134">
        <v>74.098538764709929</v>
      </c>
      <c r="H26" s="134">
        <v>75.137611366265517</v>
      </c>
      <c r="I26" s="134">
        <v>62.196278478956295</v>
      </c>
      <c r="J26" s="134">
        <v>60.916985508951647</v>
      </c>
      <c r="K26" s="134">
        <v>53.317284550537835</v>
      </c>
      <c r="L26" s="134">
        <v>57.243406275475152</v>
      </c>
      <c r="M26" s="134">
        <v>63.700067543980268</v>
      </c>
      <c r="N26" s="134">
        <v>39.416232809390699</v>
      </c>
      <c r="O26" s="134">
        <v>38.477689854162776</v>
      </c>
      <c r="P26" s="134">
        <v>44.000950866641148</v>
      </c>
      <c r="Q26" s="134">
        <v>24.34811849900629</v>
      </c>
      <c r="R26" s="134">
        <v>50.542466703875967</v>
      </c>
      <c r="S26" s="193">
        <v>0</v>
      </c>
      <c r="T26" s="194">
        <v>0</v>
      </c>
      <c r="U26" s="195">
        <v>0</v>
      </c>
    </row>
    <row r="27" spans="3:21" ht="15.75" hidden="1" x14ac:dyDescent="0.25">
      <c r="E27" s="125" t="s">
        <v>76</v>
      </c>
      <c r="F27" s="126">
        <v>192983.50607122993</v>
      </c>
      <c r="G27" s="126">
        <v>188504.96250009004</v>
      </c>
      <c r="H27" s="126">
        <v>196470.29892881992</v>
      </c>
      <c r="I27" s="126">
        <v>182516.76000042999</v>
      </c>
      <c r="J27" s="126">
        <v>143769.38250001997</v>
      </c>
      <c r="K27" s="126">
        <v>142398.07178585001</v>
      </c>
      <c r="L27" s="126">
        <v>169068.81571462005</v>
      </c>
      <c r="M27" s="126">
        <v>156919.33714312001</v>
      </c>
      <c r="N27" s="126">
        <v>120668.44357139998</v>
      </c>
      <c r="O27" s="126">
        <v>121629.36142867002</v>
      </c>
      <c r="P27" s="126">
        <v>142298.66321423996</v>
      </c>
      <c r="Q27" s="126">
        <v>68147.845357120023</v>
      </c>
      <c r="R27" s="126">
        <v>153671.41928541</v>
      </c>
      <c r="S27" s="127">
        <v>121436.82232136</v>
      </c>
      <c r="T27" s="126">
        <v>148838.6134524825</v>
      </c>
      <c r="U27" s="128">
        <v>89673.394134565955</v>
      </c>
    </row>
    <row r="28" spans="3:21" ht="15.75" hidden="1" x14ac:dyDescent="0.25">
      <c r="E28" s="129" t="s">
        <v>77</v>
      </c>
      <c r="F28" s="30">
        <v>177345.63607140363</v>
      </c>
      <c r="G28" s="30">
        <v>178473.02285877409</v>
      </c>
      <c r="H28" s="30">
        <v>186210.61357173024</v>
      </c>
      <c r="I28" s="30">
        <v>168488.83464361617</v>
      </c>
      <c r="J28" s="30">
        <v>137606.05642853101</v>
      </c>
      <c r="K28" s="30">
        <v>137306.15964328896</v>
      </c>
      <c r="L28" s="30">
        <v>160743.57535799607</v>
      </c>
      <c r="M28" s="30">
        <v>148858.77142829497</v>
      </c>
      <c r="N28" s="30">
        <v>116785.72750026998</v>
      </c>
      <c r="O28" s="30">
        <v>112129.92785760001</v>
      </c>
      <c r="P28" s="30">
        <v>140215.24357139706</v>
      </c>
      <c r="Q28" s="30">
        <v>66256.469285650019</v>
      </c>
      <c r="R28" s="30">
        <v>142314.27071427004</v>
      </c>
      <c r="S28" s="130">
        <v>115228.97785722927</v>
      </c>
      <c r="T28" s="30">
        <v>141282.38940511821</v>
      </c>
      <c r="U28" s="131">
        <v>0</v>
      </c>
    </row>
    <row r="29" spans="3:21" ht="15.75" hidden="1" x14ac:dyDescent="0.25">
      <c r="E29" s="132" t="s">
        <v>78</v>
      </c>
      <c r="F29" s="134">
        <v>57254.884614415132</v>
      </c>
      <c r="G29" s="134">
        <v>61719.209768929715</v>
      </c>
      <c r="H29" s="134">
        <v>57369.750639871971</v>
      </c>
      <c r="I29" s="134">
        <v>49870.838915451699</v>
      </c>
      <c r="J29" s="134">
        <v>46592.047211349629</v>
      </c>
      <c r="K29" s="134">
        <v>40425.557030108917</v>
      </c>
      <c r="L29" s="134">
        <v>43705.011963968609</v>
      </c>
      <c r="M29" s="134">
        <v>47924.722274274507</v>
      </c>
      <c r="N29" s="134">
        <v>30384.070832582493</v>
      </c>
      <c r="O29" s="134">
        <v>33713.737933972567</v>
      </c>
      <c r="P29" s="134">
        <v>27064.742628048058</v>
      </c>
      <c r="Q29" s="134">
        <v>20593.894970739635</v>
      </c>
      <c r="R29" s="134">
        <v>35528.360699145785</v>
      </c>
      <c r="S29" s="193">
        <v>0</v>
      </c>
      <c r="T29" s="194">
        <v>0</v>
      </c>
      <c r="U29" s="195">
        <v>0</v>
      </c>
    </row>
    <row r="30" spans="3:21" ht="15.75" hidden="1" x14ac:dyDescent="0.25">
      <c r="E30" s="125" t="s">
        <v>79</v>
      </c>
      <c r="F30" s="126">
        <v>856.2552235979748</v>
      </c>
      <c r="G30" s="126">
        <v>794.21358517225269</v>
      </c>
      <c r="H30" s="126">
        <v>804.12266323221706</v>
      </c>
      <c r="I30" s="126">
        <v>851.24734728247824</v>
      </c>
      <c r="J30" s="126">
        <v>762.77435622806036</v>
      </c>
      <c r="K30" s="126">
        <v>797.70544846840448</v>
      </c>
      <c r="L30" s="126">
        <v>792.21163774957574</v>
      </c>
      <c r="M30" s="126">
        <v>802.80833785132984</v>
      </c>
      <c r="N30" s="126">
        <v>770.70032026231888</v>
      </c>
      <c r="O30" s="126">
        <v>864.98941860036086</v>
      </c>
      <c r="P30" s="126">
        <v>788.34029615340125</v>
      </c>
      <c r="Q30" s="126">
        <v>899.14558829762404</v>
      </c>
      <c r="R30" s="126">
        <v>851.3458204971422</v>
      </c>
      <c r="S30" s="127">
        <v>841.24656277550719</v>
      </c>
      <c r="T30" s="126">
        <v>809.66099857913321</v>
      </c>
      <c r="U30" s="128">
        <v>854.96927770073808</v>
      </c>
    </row>
    <row r="31" spans="3:21" ht="15.75" hidden="1" x14ac:dyDescent="0.25">
      <c r="E31" s="129" t="s">
        <v>80</v>
      </c>
      <c r="F31" s="30">
        <v>852.73557060640314</v>
      </c>
      <c r="G31" s="30">
        <v>813.38843948445765</v>
      </c>
      <c r="H31" s="30">
        <v>811.7967840983091</v>
      </c>
      <c r="I31" s="30">
        <v>847.86820679891332</v>
      </c>
      <c r="J31" s="30">
        <v>761.32617769466026</v>
      </c>
      <c r="K31" s="30">
        <v>793.23754777367674</v>
      </c>
      <c r="L31" s="30">
        <v>781.44144329785581</v>
      </c>
      <c r="M31" s="30">
        <v>801.23652996262217</v>
      </c>
      <c r="N31" s="30">
        <v>774.52559300133134</v>
      </c>
      <c r="O31" s="30">
        <v>837.62967739100941</v>
      </c>
      <c r="P31" s="30">
        <v>789.62205545604502</v>
      </c>
      <c r="Q31" s="30">
        <v>897.41766694025046</v>
      </c>
      <c r="R31" s="30">
        <v>820.11918294385612</v>
      </c>
      <c r="S31" s="130">
        <v>824.83566793324007</v>
      </c>
      <c r="T31" s="30">
        <v>806.39477288255296</v>
      </c>
      <c r="U31" s="131">
        <v>0</v>
      </c>
    </row>
    <row r="32" spans="3:21" ht="15.75" hidden="1" x14ac:dyDescent="0.25">
      <c r="E32" s="132" t="s">
        <v>81</v>
      </c>
      <c r="F32" s="134">
        <v>717.71468286367349</v>
      </c>
      <c r="G32" s="134">
        <v>832.93423592212628</v>
      </c>
      <c r="H32" s="134">
        <v>763.5290714821582</v>
      </c>
      <c r="I32" s="134">
        <v>801.82995084384629</v>
      </c>
      <c r="J32" s="134">
        <v>764.84492497585927</v>
      </c>
      <c r="K32" s="134">
        <v>758.20735003469201</v>
      </c>
      <c r="L32" s="134">
        <v>763.49425737603576</v>
      </c>
      <c r="M32" s="134">
        <v>752.34963041736137</v>
      </c>
      <c r="N32" s="134">
        <v>770.85171937952566</v>
      </c>
      <c r="O32" s="134">
        <v>876.18924269501554</v>
      </c>
      <c r="P32" s="134">
        <v>615.09449443663959</v>
      </c>
      <c r="Q32" s="134">
        <v>845.81052829934788</v>
      </c>
      <c r="R32" s="134">
        <v>702.94077468168393</v>
      </c>
      <c r="S32" s="193">
        <v>0</v>
      </c>
      <c r="T32" s="194">
        <v>0</v>
      </c>
      <c r="U32" s="195">
        <v>0</v>
      </c>
    </row>
    <row r="33" spans="5:21" ht="15.75" hidden="1" x14ac:dyDescent="0.25">
      <c r="E33" s="125" t="s">
        <v>82</v>
      </c>
      <c r="F33" s="126">
        <v>204413.8660712</v>
      </c>
      <c r="G33" s="126">
        <v>199803.81250013001</v>
      </c>
      <c r="H33" s="126">
        <v>207543.50892882998</v>
      </c>
      <c r="I33" s="126">
        <v>193070.25000033004</v>
      </c>
      <c r="J33" s="126">
        <v>152397.81250003996</v>
      </c>
      <c r="K33" s="126">
        <v>150594.15178583999</v>
      </c>
      <c r="L33" s="126">
        <v>178953.28571474002</v>
      </c>
      <c r="M33" s="126">
        <v>165833.1071431</v>
      </c>
      <c r="N33" s="126">
        <v>127835.80357141</v>
      </c>
      <c r="O33" s="126">
        <v>128310.0714287</v>
      </c>
      <c r="P33" s="126">
        <v>149680.72321424997</v>
      </c>
      <c r="Q33" s="126">
        <v>72285.705357159997</v>
      </c>
      <c r="R33" s="126">
        <v>161696.08928538</v>
      </c>
      <c r="S33" s="127">
        <v>127993.1473213725</v>
      </c>
      <c r="T33" s="126">
        <v>157333.6934524925</v>
      </c>
      <c r="U33" s="128">
        <v>98133.579326873252</v>
      </c>
    </row>
    <row r="34" spans="5:21" ht="15.75" hidden="1" x14ac:dyDescent="0.25">
      <c r="E34" s="129" t="s">
        <v>83</v>
      </c>
      <c r="F34" s="30">
        <v>187965.11607137366</v>
      </c>
      <c r="G34" s="30">
        <v>189165.64285891401</v>
      </c>
      <c r="H34" s="30">
        <v>196678.80357214031</v>
      </c>
      <c r="I34" s="30">
        <v>178212.29464351613</v>
      </c>
      <c r="J34" s="30">
        <v>145647.69642855099</v>
      </c>
      <c r="K34" s="30">
        <v>145127.91964297902</v>
      </c>
      <c r="L34" s="30">
        <v>169894.95535781601</v>
      </c>
      <c r="M34" s="30">
        <v>157201.32142826499</v>
      </c>
      <c r="N34" s="30">
        <v>123521.68750027999</v>
      </c>
      <c r="O34" s="30">
        <v>118292.26785763001</v>
      </c>
      <c r="P34" s="30">
        <v>147482.8035714071</v>
      </c>
      <c r="Q34" s="30">
        <v>70277.339285690003</v>
      </c>
      <c r="R34" s="30">
        <v>149962.66071394001</v>
      </c>
      <c r="S34" s="130">
        <v>121503.76785716679</v>
      </c>
      <c r="T34" s="30">
        <v>149288.78273842737</v>
      </c>
      <c r="U34" s="131">
        <v>0</v>
      </c>
    </row>
    <row r="35" spans="5:21" ht="15.75" hidden="1" x14ac:dyDescent="0.25">
      <c r="E35" s="132" t="s">
        <v>84</v>
      </c>
      <c r="F35" s="134">
        <v>62741.034169784172</v>
      </c>
      <c r="G35" s="134">
        <v>67857.966053380194</v>
      </c>
      <c r="H35" s="134">
        <v>62877.908186198474</v>
      </c>
      <c r="I35" s="134">
        <v>54824.804146363895</v>
      </c>
      <c r="J35" s="134">
        <v>51482.849193468064</v>
      </c>
      <c r="K35" s="134">
        <v>44468.216516779248</v>
      </c>
      <c r="L35" s="134">
        <v>48252.593830804683</v>
      </c>
      <c r="M35" s="134">
        <v>52501.036669542264</v>
      </c>
      <c r="N35" s="134">
        <v>33468.100506137722</v>
      </c>
      <c r="O35" s="134">
        <v>37107.631349613766</v>
      </c>
      <c r="P35" s="134">
        <v>29830.639668540061</v>
      </c>
      <c r="Q35" s="134">
        <v>22754.732187191818</v>
      </c>
      <c r="R35" s="135">
        <v>39055.141798076242</v>
      </c>
      <c r="S35" s="194">
        <v>0</v>
      </c>
      <c r="T35" s="194">
        <v>0</v>
      </c>
      <c r="U35" s="195">
        <v>0</v>
      </c>
    </row>
    <row r="36" spans="5:21" hidden="1" x14ac:dyDescent="0.25">
      <c r="E36" s="136" t="s">
        <v>66</v>
      </c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8"/>
      <c r="T36" s="139"/>
      <c r="U36" s="140"/>
    </row>
    <row r="37" spans="5:21" ht="16.5" hidden="1" thickBot="1" x14ac:dyDescent="0.3">
      <c r="E37" s="175" t="s">
        <v>281</v>
      </c>
      <c r="F37" s="189">
        <v>5.5917733075841025E-2</v>
      </c>
      <c r="G37" s="189">
        <v>5.6549721742835235E-2</v>
      </c>
      <c r="H37" s="189">
        <v>5.3353680185715846E-2</v>
      </c>
      <c r="I37" s="189">
        <v>5.4661399153323798E-2</v>
      </c>
      <c r="J37" s="189">
        <v>5.6617807424353406E-2</v>
      </c>
      <c r="K37" s="189">
        <v>5.4424955436819467E-2</v>
      </c>
      <c r="L37" s="189">
        <v>5.5234917652622895E-2</v>
      </c>
      <c r="M37" s="189">
        <v>5.3751450199194362E-2</v>
      </c>
      <c r="N37" s="189">
        <v>5.606692178381989E-2</v>
      </c>
      <c r="O37" s="189">
        <v>5.2066918252339667E-2</v>
      </c>
      <c r="P37" s="189">
        <v>4.9318708792203458E-2</v>
      </c>
      <c r="Q37" s="189">
        <v>5.7243129600728415E-2</v>
      </c>
      <c r="R37" s="192">
        <v>4.9628101925255241E-2</v>
      </c>
      <c r="S37" s="190">
        <v>5.1224031420608052E-2</v>
      </c>
      <c r="T37" s="190">
        <v>5.3994028955883677E-2</v>
      </c>
      <c r="U37" s="191">
        <v>8.6210910173033173E-2</v>
      </c>
    </row>
    <row r="39" spans="5:21" ht="15.75" thickBot="1" x14ac:dyDescent="0.3"/>
    <row r="40" spans="5:21" ht="26.25" x14ac:dyDescent="0.4">
      <c r="E40" s="211" t="s">
        <v>10</v>
      </c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2"/>
      <c r="T40" s="121"/>
      <c r="U40" s="123"/>
    </row>
    <row r="41" spans="5:21" ht="15.75" thickBot="1" x14ac:dyDescent="0.3">
      <c r="E41" s="124"/>
      <c r="F41" s="187" t="s">
        <v>277</v>
      </c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284" t="s">
        <v>54</v>
      </c>
      <c r="T41" s="285"/>
      <c r="U41" s="286"/>
    </row>
    <row r="42" spans="5:21" x14ac:dyDescent="0.25">
      <c r="E42" s="213" t="s">
        <v>87</v>
      </c>
      <c r="F42" s="214">
        <f t="shared" ref="F42:Q42" si="13">G42-7</f>
        <v>45800</v>
      </c>
      <c r="G42" s="214">
        <f t="shared" si="13"/>
        <v>45807</v>
      </c>
      <c r="H42" s="214">
        <f t="shared" si="13"/>
        <v>45814</v>
      </c>
      <c r="I42" s="214">
        <f t="shared" si="13"/>
        <v>45821</v>
      </c>
      <c r="J42" s="214">
        <f t="shared" si="13"/>
        <v>45828</v>
      </c>
      <c r="K42" s="214">
        <f t="shared" si="13"/>
        <v>45835</v>
      </c>
      <c r="L42" s="214">
        <f t="shared" si="13"/>
        <v>45842</v>
      </c>
      <c r="M42" s="214">
        <f t="shared" si="13"/>
        <v>45849</v>
      </c>
      <c r="N42" s="214">
        <f t="shared" si="13"/>
        <v>45856</v>
      </c>
      <c r="O42" s="214">
        <f t="shared" si="13"/>
        <v>45863</v>
      </c>
      <c r="P42" s="214">
        <f t="shared" si="13"/>
        <v>45870</v>
      </c>
      <c r="Q42" s="214">
        <f t="shared" si="13"/>
        <v>45877</v>
      </c>
      <c r="R42" s="214">
        <v>45884</v>
      </c>
      <c r="S42" s="215" t="s">
        <v>56</v>
      </c>
      <c r="T42" s="216" t="s">
        <v>57</v>
      </c>
      <c r="U42" s="217" t="s">
        <v>58</v>
      </c>
    </row>
    <row r="43" spans="5:21" ht="15.75" x14ac:dyDescent="0.25">
      <c r="E43" s="125" t="s">
        <v>303</v>
      </c>
      <c r="F43" s="126">
        <v>90</v>
      </c>
      <c r="G43" s="126">
        <v>121</v>
      </c>
      <c r="H43" s="126">
        <v>157</v>
      </c>
      <c r="I43" s="126">
        <v>130</v>
      </c>
      <c r="J43" s="126">
        <v>93</v>
      </c>
      <c r="K43" s="126">
        <v>88</v>
      </c>
      <c r="L43" s="126">
        <v>114</v>
      </c>
      <c r="M43" s="126">
        <v>91</v>
      </c>
      <c r="N43" s="126">
        <v>95</v>
      </c>
      <c r="O43" s="126">
        <v>77</v>
      </c>
      <c r="P43" s="126">
        <v>116</v>
      </c>
      <c r="Q43" s="126">
        <v>100</v>
      </c>
      <c r="R43" s="126">
        <v>92</v>
      </c>
      <c r="S43" s="127">
        <v>96.25</v>
      </c>
      <c r="T43" s="126">
        <v>106.16666666666667</v>
      </c>
      <c r="U43" s="128">
        <v>0</v>
      </c>
    </row>
    <row r="44" spans="5:21" ht="15.75" x14ac:dyDescent="0.25">
      <c r="E44" s="129" t="s">
        <v>304</v>
      </c>
      <c r="F44" s="30">
        <v>90</v>
      </c>
      <c r="G44" s="30">
        <v>121</v>
      </c>
      <c r="H44" s="30">
        <v>157</v>
      </c>
      <c r="I44" s="30">
        <v>130</v>
      </c>
      <c r="J44" s="30">
        <v>93</v>
      </c>
      <c r="K44" s="30">
        <v>88</v>
      </c>
      <c r="L44" s="30">
        <v>114</v>
      </c>
      <c r="M44" s="30">
        <v>91</v>
      </c>
      <c r="N44" s="30">
        <v>95</v>
      </c>
      <c r="O44" s="30">
        <v>77</v>
      </c>
      <c r="P44" s="30">
        <v>116</v>
      </c>
      <c r="Q44" s="30">
        <v>100</v>
      </c>
      <c r="R44" s="30">
        <v>92</v>
      </c>
      <c r="S44" s="130">
        <v>96.25</v>
      </c>
      <c r="T44" s="30">
        <v>106.16666666666667</v>
      </c>
      <c r="U44" s="131">
        <v>0</v>
      </c>
    </row>
    <row r="45" spans="5:21" ht="15.75" x14ac:dyDescent="0.25">
      <c r="E45" s="132" t="s">
        <v>305</v>
      </c>
      <c r="F45" s="134">
        <v>104.84922125528453</v>
      </c>
      <c r="G45" s="134">
        <v>143.02179452387298</v>
      </c>
      <c r="H45" s="134">
        <v>187.94155130336483</v>
      </c>
      <c r="I45" s="134">
        <v>157.91472707148807</v>
      </c>
      <c r="J45" s="134">
        <v>114.611097730716</v>
      </c>
      <c r="K45" s="134">
        <v>110.00229857119302</v>
      </c>
      <c r="L45" s="134">
        <v>150.5507963735057</v>
      </c>
      <c r="M45" s="134">
        <v>120.17651289464051</v>
      </c>
      <c r="N45" s="134">
        <v>125.45899697792142</v>
      </c>
      <c r="O45" s="134">
        <v>101.68781860315735</v>
      </c>
      <c r="P45" s="134">
        <v>153.19203841514613</v>
      </c>
      <c r="Q45" s="134">
        <v>132.06210208202253</v>
      </c>
      <c r="R45" s="134">
        <v>121.49713391546074</v>
      </c>
      <c r="S45" s="193">
        <v>127.10977325394668</v>
      </c>
      <c r="T45" s="194">
        <v>134.84307237187411</v>
      </c>
      <c r="U45" s="195">
        <v>0</v>
      </c>
    </row>
    <row r="46" spans="5:21" ht="15.75" x14ac:dyDescent="0.25">
      <c r="E46" s="125" t="s">
        <v>76</v>
      </c>
      <c r="F46" s="126">
        <v>74846.687499889988</v>
      </c>
      <c r="G46" s="126">
        <v>102362.38392836</v>
      </c>
      <c r="H46" s="126">
        <v>137027.28571403</v>
      </c>
      <c r="I46" s="126">
        <v>106968.54464289</v>
      </c>
      <c r="J46" s="126">
        <v>76458.678571440003</v>
      </c>
      <c r="K46" s="126">
        <v>69483.500000009997</v>
      </c>
      <c r="L46" s="126">
        <v>96914.839285519993</v>
      </c>
      <c r="M46" s="126">
        <v>77580.392857159983</v>
      </c>
      <c r="N46" s="126">
        <v>77567.491071509998</v>
      </c>
      <c r="O46" s="126">
        <v>66793.928571309996</v>
      </c>
      <c r="P46" s="126">
        <v>92137.446428700001</v>
      </c>
      <c r="Q46" s="126">
        <v>83807.624999849999</v>
      </c>
      <c r="R46" s="126">
        <v>72665.214285639988</v>
      </c>
      <c r="S46" s="127">
        <v>78851.053571375</v>
      </c>
      <c r="T46" s="126">
        <v>88313.944196368335</v>
      </c>
      <c r="U46" s="128">
        <v>0</v>
      </c>
    </row>
    <row r="47" spans="5:21" ht="15.75" x14ac:dyDescent="0.25">
      <c r="E47" s="129" t="s">
        <v>77</v>
      </c>
      <c r="F47" s="30">
        <v>74846.687499889988</v>
      </c>
      <c r="G47" s="30">
        <v>102213.38392836</v>
      </c>
      <c r="H47" s="30">
        <v>136923.75892833999</v>
      </c>
      <c r="I47" s="30">
        <v>107656.73214289</v>
      </c>
      <c r="J47" s="30">
        <v>76210.053571440003</v>
      </c>
      <c r="K47" s="30">
        <v>69483.500000009997</v>
      </c>
      <c r="L47" s="30">
        <v>96294.160714119993</v>
      </c>
      <c r="M47" s="30">
        <v>77580.392857159983</v>
      </c>
      <c r="N47" s="30">
        <v>77501.660714369995</v>
      </c>
      <c r="O47" s="30">
        <v>66793.928571309996</v>
      </c>
      <c r="P47" s="30">
        <v>92502.741071520009</v>
      </c>
      <c r="Q47" s="30">
        <v>83807.624999849999</v>
      </c>
      <c r="R47" s="30">
        <v>72665.214285639988</v>
      </c>
      <c r="S47" s="130">
        <v>78942.377232080005</v>
      </c>
      <c r="T47" s="30">
        <v>88302.762648750839</v>
      </c>
      <c r="U47" s="131">
        <v>0</v>
      </c>
    </row>
    <row r="48" spans="5:21" ht="15.75" x14ac:dyDescent="0.25">
      <c r="E48" s="132" t="s">
        <v>78</v>
      </c>
      <c r="F48" s="134">
        <v>84220.568377637945</v>
      </c>
      <c r="G48" s="134">
        <v>116506.67350552167</v>
      </c>
      <c r="H48" s="134">
        <v>157919.05203486703</v>
      </c>
      <c r="I48" s="134">
        <v>125775.2048675468</v>
      </c>
      <c r="J48" s="134">
        <v>90176.419897597574</v>
      </c>
      <c r="K48" s="134">
        <v>83256.823662509487</v>
      </c>
      <c r="L48" s="134">
        <v>109990.86724970632</v>
      </c>
      <c r="M48" s="134">
        <v>91610.868730618182</v>
      </c>
      <c r="N48" s="134">
        <v>94510.439454181062</v>
      </c>
      <c r="O48" s="134">
        <v>84031.840020875636</v>
      </c>
      <c r="P48" s="134">
        <v>119947.25315699536</v>
      </c>
      <c r="Q48" s="134">
        <v>111908.42635323507</v>
      </c>
      <c r="R48" s="134">
        <v>99835.745210210618</v>
      </c>
      <c r="S48" s="193">
        <v>103930.81618532917</v>
      </c>
      <c r="T48" s="194">
        <v>107122.46784532205</v>
      </c>
      <c r="U48" s="195">
        <v>0</v>
      </c>
    </row>
    <row r="49" spans="5:21" ht="15.75" x14ac:dyDescent="0.25">
      <c r="E49" s="125" t="s">
        <v>79</v>
      </c>
      <c r="F49" s="126">
        <v>831.62986110988879</v>
      </c>
      <c r="G49" s="126">
        <v>845.97011511041319</v>
      </c>
      <c r="H49" s="126">
        <v>872.78525932503192</v>
      </c>
      <c r="I49" s="126">
        <v>822.83495879146153</v>
      </c>
      <c r="J49" s="126">
        <v>822.13632872516132</v>
      </c>
      <c r="K49" s="126">
        <v>789.58522727284083</v>
      </c>
      <c r="L49" s="126">
        <v>850.13016917122798</v>
      </c>
      <c r="M49" s="126">
        <v>852.53178963912069</v>
      </c>
      <c r="N49" s="126">
        <v>816.49990601589468</v>
      </c>
      <c r="O49" s="126">
        <v>867.45361780922076</v>
      </c>
      <c r="P49" s="126">
        <v>794.2883312818966</v>
      </c>
      <c r="Q49" s="126">
        <v>838.07624999849997</v>
      </c>
      <c r="R49" s="126">
        <v>789.83928571347815</v>
      </c>
      <c r="S49" s="127">
        <v>819.23172541688314</v>
      </c>
      <c r="T49" s="126">
        <v>831.84248850582412</v>
      </c>
      <c r="U49" s="128">
        <v>0</v>
      </c>
    </row>
    <row r="50" spans="5:21" ht="15.75" x14ac:dyDescent="0.25">
      <c r="E50" s="129" t="s">
        <v>80</v>
      </c>
      <c r="F50" s="30">
        <v>831.62986110988879</v>
      </c>
      <c r="G50" s="30">
        <v>844.73871015173552</v>
      </c>
      <c r="H50" s="30">
        <v>872.12585304675156</v>
      </c>
      <c r="I50" s="30">
        <v>828.12870879146158</v>
      </c>
      <c r="J50" s="30">
        <v>819.46294162838717</v>
      </c>
      <c r="K50" s="30">
        <v>789.58522727284083</v>
      </c>
      <c r="L50" s="30">
        <v>844.68562029929819</v>
      </c>
      <c r="M50" s="30">
        <v>852.53178963912069</v>
      </c>
      <c r="N50" s="30">
        <v>815.80695488810522</v>
      </c>
      <c r="O50" s="30">
        <v>867.45361780922076</v>
      </c>
      <c r="P50" s="30">
        <v>797.43742303034492</v>
      </c>
      <c r="Q50" s="30">
        <v>838.07624999849997</v>
      </c>
      <c r="R50" s="30">
        <v>789.83928571347815</v>
      </c>
      <c r="S50" s="130">
        <v>820.18054267096113</v>
      </c>
      <c r="T50" s="30">
        <v>831.73716780613029</v>
      </c>
      <c r="U50" s="131">
        <v>0</v>
      </c>
    </row>
    <row r="51" spans="5:21" ht="15.75" x14ac:dyDescent="0.25">
      <c r="E51" s="132" t="s">
        <v>81</v>
      </c>
      <c r="F51" s="134">
        <v>803.25411452107585</v>
      </c>
      <c r="G51" s="134">
        <v>814.60782878146972</v>
      </c>
      <c r="H51" s="134">
        <v>840.25619103230053</v>
      </c>
      <c r="I51" s="134">
        <v>796.47545988923696</v>
      </c>
      <c r="J51" s="134">
        <v>786.80356163651084</v>
      </c>
      <c r="K51" s="134">
        <v>756.86439959821405</v>
      </c>
      <c r="L51" s="134">
        <v>730.58974046757544</v>
      </c>
      <c r="M51" s="134">
        <v>762.30260409481173</v>
      </c>
      <c r="N51" s="134">
        <v>753.31735252764088</v>
      </c>
      <c r="O51" s="134">
        <v>826.3707607773041</v>
      </c>
      <c r="P51" s="134">
        <v>782.98620736373823</v>
      </c>
      <c r="Q51" s="134">
        <v>847.3924357476136</v>
      </c>
      <c r="R51" s="134">
        <v>821.7127597403047</v>
      </c>
      <c r="S51" s="193">
        <v>817.64614572705307</v>
      </c>
      <c r="T51" s="194">
        <v>794.42322071909359</v>
      </c>
      <c r="U51" s="195">
        <v>0</v>
      </c>
    </row>
    <row r="52" spans="5:21" ht="15.75" x14ac:dyDescent="0.25">
      <c r="E52" s="125" t="s">
        <v>82</v>
      </c>
      <c r="F52" s="126">
        <v>74846.687499889988</v>
      </c>
      <c r="G52" s="126">
        <v>102362.38392836</v>
      </c>
      <c r="H52" s="126">
        <v>137027.28571403</v>
      </c>
      <c r="I52" s="126">
        <v>106968.54464289</v>
      </c>
      <c r="J52" s="126">
        <v>76458.678571440003</v>
      </c>
      <c r="K52" s="126">
        <v>69483.500000009997</v>
      </c>
      <c r="L52" s="126">
        <v>96914.839285519993</v>
      </c>
      <c r="M52" s="126">
        <v>77580.392857159983</v>
      </c>
      <c r="N52" s="126">
        <v>77567.491071509998</v>
      </c>
      <c r="O52" s="126">
        <v>66793.928571309996</v>
      </c>
      <c r="P52" s="126">
        <v>92137.446428700001</v>
      </c>
      <c r="Q52" s="126">
        <v>83807.624999849999</v>
      </c>
      <c r="R52" s="126">
        <v>72665.214285639988</v>
      </c>
      <c r="S52" s="127">
        <v>78851.053571375</v>
      </c>
      <c r="T52" s="126">
        <v>88313.944196368335</v>
      </c>
      <c r="U52" s="128">
        <v>0</v>
      </c>
    </row>
    <row r="53" spans="5:21" ht="15.75" x14ac:dyDescent="0.25">
      <c r="E53" s="129" t="s">
        <v>83</v>
      </c>
      <c r="F53" s="30">
        <v>74846.687499889988</v>
      </c>
      <c r="G53" s="30">
        <v>102213.38392836</v>
      </c>
      <c r="H53" s="30">
        <v>136923.75892833999</v>
      </c>
      <c r="I53" s="30">
        <v>107656.73214289</v>
      </c>
      <c r="J53" s="30">
        <v>76210.053571440003</v>
      </c>
      <c r="K53" s="30">
        <v>69483.500000009997</v>
      </c>
      <c r="L53" s="30">
        <v>96294.160714119993</v>
      </c>
      <c r="M53" s="30">
        <v>77580.392857159983</v>
      </c>
      <c r="N53" s="30">
        <v>77501.660714369995</v>
      </c>
      <c r="O53" s="30">
        <v>66793.928571309996</v>
      </c>
      <c r="P53" s="30">
        <v>92502.741071520009</v>
      </c>
      <c r="Q53" s="30">
        <v>83807.624999849999</v>
      </c>
      <c r="R53" s="30">
        <v>72665.214285639988</v>
      </c>
      <c r="S53" s="130">
        <v>78942.377232080005</v>
      </c>
      <c r="T53" s="30">
        <v>88302.762648750839</v>
      </c>
      <c r="U53" s="131">
        <v>0</v>
      </c>
    </row>
    <row r="54" spans="5:21" ht="15.75" x14ac:dyDescent="0.25">
      <c r="E54" s="132" t="s">
        <v>84</v>
      </c>
      <c r="F54" s="134">
        <v>84220.568377637945</v>
      </c>
      <c r="G54" s="134">
        <v>116506.67350552167</v>
      </c>
      <c r="H54" s="134">
        <v>157919.05203486703</v>
      </c>
      <c r="I54" s="134">
        <v>125775.2048675468</v>
      </c>
      <c r="J54" s="134">
        <v>90176.419897597574</v>
      </c>
      <c r="K54" s="134">
        <v>83256.823662509487</v>
      </c>
      <c r="L54" s="134">
        <v>109990.86724970632</v>
      </c>
      <c r="M54" s="134">
        <v>91610.868730618182</v>
      </c>
      <c r="N54" s="134">
        <v>94510.439454181062</v>
      </c>
      <c r="O54" s="134">
        <v>84031.840020875636</v>
      </c>
      <c r="P54" s="134">
        <v>119947.25315699536</v>
      </c>
      <c r="Q54" s="134">
        <v>111908.42635323507</v>
      </c>
      <c r="R54" s="135">
        <v>99835.745210210618</v>
      </c>
      <c r="S54" s="194">
        <v>103930.81618532917</v>
      </c>
      <c r="T54" s="194">
        <v>107122.46784532205</v>
      </c>
      <c r="U54" s="195">
        <v>0</v>
      </c>
    </row>
    <row r="55" spans="5:21" x14ac:dyDescent="0.25">
      <c r="E55" s="136" t="s">
        <v>66</v>
      </c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8"/>
      <c r="T55" s="139"/>
      <c r="U55" s="140"/>
    </row>
    <row r="56" spans="5:21" ht="16.5" thickBot="1" x14ac:dyDescent="0.3">
      <c r="E56" s="175" t="s">
        <v>281</v>
      </c>
      <c r="F56" s="189">
        <v>0</v>
      </c>
      <c r="G56" s="189">
        <v>0</v>
      </c>
      <c r="H56" s="189">
        <v>0</v>
      </c>
      <c r="I56" s="189">
        <v>0</v>
      </c>
      <c r="J56" s="189">
        <v>0</v>
      </c>
      <c r="K56" s="189">
        <v>0</v>
      </c>
      <c r="L56" s="189">
        <v>0</v>
      </c>
      <c r="M56" s="189">
        <v>0</v>
      </c>
      <c r="N56" s="189">
        <v>0</v>
      </c>
      <c r="O56" s="189">
        <v>0</v>
      </c>
      <c r="P56" s="189">
        <v>0</v>
      </c>
      <c r="Q56" s="189">
        <v>0</v>
      </c>
      <c r="R56" s="192">
        <v>0</v>
      </c>
      <c r="S56" s="190">
        <v>0</v>
      </c>
      <c r="T56" s="190">
        <v>0</v>
      </c>
      <c r="U56" s="191">
        <v>0</v>
      </c>
    </row>
  </sheetData>
  <mergeCells count="3">
    <mergeCell ref="S3:U3"/>
    <mergeCell ref="S22:U22"/>
    <mergeCell ref="S41:U41"/>
  </mergeCells>
  <conditionalFormatting sqref="F16:R16">
    <cfRule type="cellIs" dxfId="75" priority="19" operator="lessThan">
      <formula>0</formula>
    </cfRule>
  </conditionalFormatting>
  <conditionalFormatting sqref="F18:R18">
    <cfRule type="cellIs" dxfId="74" priority="21" operator="lessThan">
      <formula>0</formula>
    </cfRule>
  </conditionalFormatting>
  <conditionalFormatting sqref="F35:R35">
    <cfRule type="cellIs" dxfId="73" priority="14" operator="lessThan">
      <formula>0</formula>
    </cfRule>
  </conditionalFormatting>
  <conditionalFormatting sqref="F37:R37">
    <cfRule type="cellIs" dxfId="72" priority="16" operator="lessThan">
      <formula>0</formula>
    </cfRule>
  </conditionalFormatting>
  <conditionalFormatting sqref="F54:R54">
    <cfRule type="cellIs" dxfId="71" priority="9" operator="lessThan">
      <formula>0</formula>
    </cfRule>
  </conditionalFormatting>
  <conditionalFormatting sqref="F56:R56">
    <cfRule type="cellIs" dxfId="70" priority="11" operator="lessThan">
      <formula>0</formula>
    </cfRule>
  </conditionalFormatting>
  <conditionalFormatting sqref="F7:U7 F10:U10 F13:U13">
    <cfRule type="cellIs" dxfId="69" priority="20" operator="lessThan">
      <formula>0</formula>
    </cfRule>
  </conditionalFormatting>
  <conditionalFormatting sqref="F26:U26 F29:U29 F32:U32">
    <cfRule type="cellIs" dxfId="68" priority="15" operator="lessThan">
      <formula>0</formula>
    </cfRule>
  </conditionalFormatting>
  <conditionalFormatting sqref="F45:U45 F48:U48 F51:U51">
    <cfRule type="cellIs" dxfId="67" priority="10" operator="lessThan">
      <formula>0</formula>
    </cfRule>
  </conditionalFormatting>
  <conditionalFormatting sqref="S16:U17">
    <cfRule type="cellIs" dxfId="66" priority="17" operator="lessThan">
      <formula>0</formula>
    </cfRule>
  </conditionalFormatting>
  <conditionalFormatting sqref="S35:U36">
    <cfRule type="cellIs" dxfId="65" priority="12" operator="lessThan">
      <formula>0</formula>
    </cfRule>
  </conditionalFormatting>
  <conditionalFormatting sqref="S54:U55">
    <cfRule type="cellIs" dxfId="64" priority="7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609F-7F3D-46EA-A31E-652147108972}">
  <sheetPr codeName="Sheet7"/>
  <dimension ref="A1:V79"/>
  <sheetViews>
    <sheetView showGridLines="0" topLeftCell="A39" zoomScale="70" zoomScaleNormal="70" workbookViewId="0">
      <selection activeCell="A79" sqref="A79:XFD79"/>
    </sheetView>
  </sheetViews>
  <sheetFormatPr defaultRowHeight="15" x14ac:dyDescent="0.25"/>
  <cols>
    <col min="2" max="2" width="24.7109375" hidden="1" customWidth="1"/>
    <col min="3" max="3" width="55.28515625" customWidth="1"/>
    <col min="4" max="4" width="16.7109375" customWidth="1"/>
    <col min="5" max="13" width="13.140625" bestFit="1" customWidth="1"/>
    <col min="14" max="14" width="13.28515625" bestFit="1" customWidth="1"/>
    <col min="15" max="15" width="13.140625" bestFit="1" customWidth="1"/>
    <col min="16" max="16" width="13.42578125" bestFit="1" customWidth="1"/>
    <col min="17" max="19" width="16" customWidth="1"/>
    <col min="20" max="20" width="11.140625" bestFit="1" customWidth="1"/>
    <col min="22" max="22" width="17.140625" bestFit="1" customWidth="1"/>
  </cols>
  <sheetData>
    <row r="1" spans="1:22" x14ac:dyDescent="0.25">
      <c r="A1" t="e" cm="1">
        <f t="array" ref="A1">index</f>
        <v>#NAME?</v>
      </c>
    </row>
    <row r="2" spans="1:22" ht="18.75" x14ac:dyDescent="0.3">
      <c r="C2" s="33" t="s">
        <v>11</v>
      </c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100"/>
      <c r="Q2" s="4"/>
      <c r="R2" s="1"/>
      <c r="S2" s="2"/>
      <c r="V2" s="58"/>
    </row>
    <row r="3" spans="1:22" ht="18.75" x14ac:dyDescent="0.3">
      <c r="C3" s="19"/>
      <c r="D3" s="290" t="s">
        <v>247</v>
      </c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1"/>
      <c r="Q3" s="287" t="s">
        <v>54</v>
      </c>
      <c r="R3" s="288"/>
      <c r="S3" s="289"/>
      <c r="V3" s="59" t="s">
        <v>11</v>
      </c>
    </row>
    <row r="4" spans="1:22" ht="18.75" x14ac:dyDescent="0.3">
      <c r="C4" s="21" t="s">
        <v>87</v>
      </c>
      <c r="D4" s="22">
        <f t="shared" ref="D4:O4" si="0">E4-7</f>
        <v>45800</v>
      </c>
      <c r="E4" s="22">
        <f t="shared" si="0"/>
        <v>45807</v>
      </c>
      <c r="F4" s="22">
        <f t="shared" si="0"/>
        <v>45814</v>
      </c>
      <c r="G4" s="22">
        <f t="shared" si="0"/>
        <v>45821</v>
      </c>
      <c r="H4" s="22">
        <f t="shared" si="0"/>
        <v>45828</v>
      </c>
      <c r="I4" s="22">
        <f t="shared" si="0"/>
        <v>45835</v>
      </c>
      <c r="J4" s="22">
        <f t="shared" si="0"/>
        <v>45842</v>
      </c>
      <c r="K4" s="22">
        <f t="shared" si="0"/>
        <v>45849</v>
      </c>
      <c r="L4" s="22">
        <f t="shared" si="0"/>
        <v>45856</v>
      </c>
      <c r="M4" s="22">
        <f t="shared" si="0"/>
        <v>45863</v>
      </c>
      <c r="N4" s="22">
        <f t="shared" si="0"/>
        <v>45870</v>
      </c>
      <c r="O4" s="22">
        <f t="shared" si="0"/>
        <v>45877</v>
      </c>
      <c r="P4" s="23">
        <v>45884</v>
      </c>
      <c r="Q4" s="27" t="s">
        <v>56</v>
      </c>
      <c r="R4" s="28" t="s">
        <v>57</v>
      </c>
      <c r="S4" s="29" t="s">
        <v>58</v>
      </c>
      <c r="V4" s="55" t="s">
        <v>13</v>
      </c>
    </row>
    <row r="5" spans="1:22" ht="18.75" x14ac:dyDescent="0.3">
      <c r="C5" s="5" t="s">
        <v>72</v>
      </c>
      <c r="D5" s="6">
        <v>321</v>
      </c>
      <c r="E5" s="6">
        <v>365</v>
      </c>
      <c r="F5" s="6">
        <v>404</v>
      </c>
      <c r="G5" s="6">
        <v>345</v>
      </c>
      <c r="H5" s="6">
        <v>284</v>
      </c>
      <c r="I5" s="6">
        <v>267</v>
      </c>
      <c r="J5" s="6">
        <v>329</v>
      </c>
      <c r="K5" s="6">
        <v>288</v>
      </c>
      <c r="L5" s="6">
        <v>252</v>
      </c>
      <c r="M5" s="6">
        <v>218</v>
      </c>
      <c r="N5" s="6">
        <v>297</v>
      </c>
      <c r="O5" s="6">
        <v>176</v>
      </c>
      <c r="P5" s="7">
        <v>274</v>
      </c>
      <c r="Q5" s="8">
        <f t="shared" ref="Q5:Q10" si="1">AVERAGE(M5:P5)</f>
        <v>241.25</v>
      </c>
      <c r="R5" s="6">
        <f>AVERAGE(E5:P5)</f>
        <v>291.58333333333331</v>
      </c>
      <c r="S5" s="7">
        <v>239.61538461538461</v>
      </c>
      <c r="T5" s="96"/>
      <c r="V5" s="57" t="s">
        <v>14</v>
      </c>
    </row>
    <row r="6" spans="1:22" ht="18.75" x14ac:dyDescent="0.3">
      <c r="C6" s="18" t="s">
        <v>73</v>
      </c>
      <c r="D6" s="97" t="e">
        <v>#REF!</v>
      </c>
      <c r="E6" s="97" t="e">
        <v>#REF!</v>
      </c>
      <c r="F6" s="97" t="e">
        <v>#REF!</v>
      </c>
      <c r="G6" s="97" t="e">
        <v>#REF!</v>
      </c>
      <c r="H6" s="97" t="e">
        <v>#REF!</v>
      </c>
      <c r="I6" s="97" t="e">
        <v>#REF!</v>
      </c>
      <c r="J6" s="97" t="e">
        <v>#REF!</v>
      </c>
      <c r="K6" s="97" t="e">
        <v>#REF!</v>
      </c>
      <c r="L6" s="97" t="e">
        <v>#REF!</v>
      </c>
      <c r="M6" s="97" t="e">
        <v>#REF!</v>
      </c>
      <c r="N6" s="97" t="e">
        <v>#REF!</v>
      </c>
      <c r="O6" s="97" t="e">
        <v>#REF!</v>
      </c>
      <c r="P6" s="98" t="e">
        <v>#REF!</v>
      </c>
      <c r="Q6" s="32" t="e">
        <f t="shared" si="1"/>
        <v>#REF!</v>
      </c>
      <c r="R6" s="30" t="e">
        <f t="shared" ref="R6:R10" si="2">AVERAGE(E6:P6)</f>
        <v>#REF!</v>
      </c>
      <c r="S6" s="31"/>
      <c r="V6" s="60" t="s">
        <v>17</v>
      </c>
    </row>
    <row r="7" spans="1:22" ht="18.75" x14ac:dyDescent="0.3">
      <c r="C7" s="11" t="s">
        <v>74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3"/>
      <c r="Q7" s="14"/>
      <c r="R7" s="12"/>
      <c r="S7" s="13"/>
      <c r="V7" s="58"/>
    </row>
    <row r="8" spans="1:22" ht="15.75" x14ac:dyDescent="0.25">
      <c r="C8" s="9" t="s">
        <v>76</v>
      </c>
      <c r="D8" s="15" t="e">
        <v>#REF!</v>
      </c>
      <c r="E8" s="15" t="e">
        <v>#REF!</v>
      </c>
      <c r="F8" s="15" t="e">
        <v>#REF!</v>
      </c>
      <c r="G8" s="15" t="e">
        <v>#REF!</v>
      </c>
      <c r="H8" s="15" t="e">
        <v>#REF!</v>
      </c>
      <c r="I8" s="15" t="e">
        <v>#REF!</v>
      </c>
      <c r="J8" s="15" t="e">
        <v>#REF!</v>
      </c>
      <c r="K8" s="15" t="e">
        <v>#REF!</v>
      </c>
      <c r="L8" s="15" t="e">
        <v>#REF!</v>
      </c>
      <c r="M8" s="15" t="e">
        <v>#REF!</v>
      </c>
      <c r="N8" s="15" t="e">
        <v>#REF!</v>
      </c>
      <c r="O8" s="15" t="e">
        <v>#REF!</v>
      </c>
      <c r="P8" s="16" t="e">
        <v>#REF!</v>
      </c>
      <c r="Q8" s="8" t="e">
        <f t="shared" si="1"/>
        <v>#REF!</v>
      </c>
      <c r="R8" s="6" t="e">
        <f t="shared" si="2"/>
        <v>#REF!</v>
      </c>
      <c r="S8" s="7" t="e">
        <v>#REF!</v>
      </c>
    </row>
    <row r="9" spans="1:22" ht="15.75" x14ac:dyDescent="0.25">
      <c r="C9" s="18" t="s">
        <v>77</v>
      </c>
      <c r="D9" s="97" t="e">
        <v>#REF!</v>
      </c>
      <c r="E9" s="97" t="e">
        <v>#REF!</v>
      </c>
      <c r="F9" s="97" t="e">
        <v>#REF!</v>
      </c>
      <c r="G9" s="97" t="e">
        <v>#REF!</v>
      </c>
      <c r="H9" s="97" t="e">
        <v>#REF!</v>
      </c>
      <c r="I9" s="97" t="e">
        <v>#REF!</v>
      </c>
      <c r="J9" s="97" t="e">
        <v>#REF!</v>
      </c>
      <c r="K9" s="97" t="e">
        <v>#REF!</v>
      </c>
      <c r="L9" s="97" t="e">
        <v>#REF!</v>
      </c>
      <c r="M9" s="97" t="e">
        <v>#REF!</v>
      </c>
      <c r="N9" s="97" t="e">
        <v>#REF!</v>
      </c>
      <c r="O9" s="97" t="e">
        <v>#REF!</v>
      </c>
      <c r="P9" s="98" t="e">
        <v>#REF!</v>
      </c>
      <c r="Q9" s="32" t="e">
        <f t="shared" si="1"/>
        <v>#REF!</v>
      </c>
      <c r="R9" s="30" t="e">
        <f t="shared" si="2"/>
        <v>#REF!</v>
      </c>
      <c r="S9" s="31"/>
      <c r="V9" s="61">
        <f>V11+7-WEEKDAY(V11,16)</f>
        <v>45261</v>
      </c>
    </row>
    <row r="10" spans="1:22" ht="15.75" x14ac:dyDescent="0.25">
      <c r="C10" s="11" t="s">
        <v>78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3"/>
      <c r="Q10" s="14" t="e">
        <f t="shared" si="1"/>
        <v>#DIV/0!</v>
      </c>
      <c r="R10" s="12" t="e">
        <f t="shared" si="2"/>
        <v>#DIV/0!</v>
      </c>
      <c r="S10" s="13" t="e">
        <f t="shared" ref="S10" si="3">S8-S9</f>
        <v>#REF!</v>
      </c>
      <c r="V10" s="61">
        <f>V9-7*52</f>
        <v>44897</v>
      </c>
    </row>
    <row r="11" spans="1:22" ht="15.75" x14ac:dyDescent="0.25">
      <c r="C11" s="9" t="s">
        <v>79</v>
      </c>
      <c r="D11" s="15">
        <f>IFERROR(D8/D5,0)</f>
        <v>0</v>
      </c>
      <c r="E11" s="15">
        <f t="shared" ref="E11:S12" si="4">IFERROR(E8/E5,0)</f>
        <v>0</v>
      </c>
      <c r="F11" s="15">
        <f t="shared" si="4"/>
        <v>0</v>
      </c>
      <c r="G11" s="15">
        <f t="shared" si="4"/>
        <v>0</v>
      </c>
      <c r="H11" s="15">
        <f t="shared" si="4"/>
        <v>0</v>
      </c>
      <c r="I11" s="15">
        <f t="shared" si="4"/>
        <v>0</v>
      </c>
      <c r="J11" s="15">
        <f t="shared" si="4"/>
        <v>0</v>
      </c>
      <c r="K11" s="15">
        <f t="shared" si="4"/>
        <v>0</v>
      </c>
      <c r="L11" s="15">
        <f t="shared" si="4"/>
        <v>0</v>
      </c>
      <c r="M11" s="15">
        <f t="shared" si="4"/>
        <v>0</v>
      </c>
      <c r="N11" s="15">
        <f t="shared" si="4"/>
        <v>0</v>
      </c>
      <c r="O11" s="15">
        <f t="shared" si="4"/>
        <v>0</v>
      </c>
      <c r="P11" s="16">
        <f t="shared" si="4"/>
        <v>0</v>
      </c>
      <c r="Q11" s="8">
        <f t="shared" si="4"/>
        <v>0</v>
      </c>
      <c r="R11" s="6">
        <f t="shared" si="4"/>
        <v>0</v>
      </c>
      <c r="S11" s="7">
        <f t="shared" si="4"/>
        <v>0</v>
      </c>
      <c r="V11" s="61">
        <v>45255</v>
      </c>
    </row>
    <row r="12" spans="1:22" ht="15.75" x14ac:dyDescent="0.25">
      <c r="C12" s="18" t="s">
        <v>80</v>
      </c>
      <c r="D12" s="97">
        <f>IFERROR(D9/D6,0)</f>
        <v>0</v>
      </c>
      <c r="E12" s="97">
        <f t="shared" si="4"/>
        <v>0</v>
      </c>
      <c r="F12" s="97">
        <f t="shared" si="4"/>
        <v>0</v>
      </c>
      <c r="G12" s="97">
        <f t="shared" si="4"/>
        <v>0</v>
      </c>
      <c r="H12" s="97">
        <f t="shared" si="4"/>
        <v>0</v>
      </c>
      <c r="I12" s="97">
        <f t="shared" si="4"/>
        <v>0</v>
      </c>
      <c r="J12" s="97">
        <f t="shared" si="4"/>
        <v>0</v>
      </c>
      <c r="K12" s="97">
        <f t="shared" si="4"/>
        <v>0</v>
      </c>
      <c r="L12" s="97">
        <f t="shared" si="4"/>
        <v>0</v>
      </c>
      <c r="M12" s="97">
        <f t="shared" si="4"/>
        <v>0</v>
      </c>
      <c r="N12" s="97">
        <f t="shared" si="4"/>
        <v>0</v>
      </c>
      <c r="O12" s="97">
        <f t="shared" si="4"/>
        <v>0</v>
      </c>
      <c r="P12" s="98">
        <f t="shared" si="4"/>
        <v>0</v>
      </c>
      <c r="Q12" s="32">
        <f t="shared" si="4"/>
        <v>0</v>
      </c>
      <c r="R12" s="30">
        <f t="shared" si="4"/>
        <v>0</v>
      </c>
      <c r="S12" s="31">
        <f t="shared" si="4"/>
        <v>0</v>
      </c>
      <c r="T12" s="3"/>
    </row>
    <row r="13" spans="1:22" ht="15.75" x14ac:dyDescent="0.25">
      <c r="C13" s="11" t="s">
        <v>81</v>
      </c>
      <c r="D13" s="12">
        <f t="shared" ref="D13:R13" si="5">D11-D12</f>
        <v>0</v>
      </c>
      <c r="E13" s="12">
        <f t="shared" si="5"/>
        <v>0</v>
      </c>
      <c r="F13" s="12">
        <f t="shared" si="5"/>
        <v>0</v>
      </c>
      <c r="G13" s="12">
        <f t="shared" si="5"/>
        <v>0</v>
      </c>
      <c r="H13" s="12">
        <f t="shared" si="5"/>
        <v>0</v>
      </c>
      <c r="I13" s="12">
        <f t="shared" si="5"/>
        <v>0</v>
      </c>
      <c r="J13" s="12">
        <f t="shared" si="5"/>
        <v>0</v>
      </c>
      <c r="K13" s="12">
        <f t="shared" si="5"/>
        <v>0</v>
      </c>
      <c r="L13" s="12">
        <f t="shared" si="5"/>
        <v>0</v>
      </c>
      <c r="M13" s="12">
        <f t="shared" si="5"/>
        <v>0</v>
      </c>
      <c r="N13" s="12">
        <f t="shared" si="5"/>
        <v>0</v>
      </c>
      <c r="O13" s="12">
        <f t="shared" si="5"/>
        <v>0</v>
      </c>
      <c r="P13" s="13">
        <f t="shared" si="5"/>
        <v>0</v>
      </c>
      <c r="Q13" s="14">
        <f t="shared" si="5"/>
        <v>0</v>
      </c>
      <c r="R13" s="12">
        <f t="shared" si="5"/>
        <v>0</v>
      </c>
      <c r="S13" s="13">
        <f>S11-S12</f>
        <v>0</v>
      </c>
    </row>
    <row r="14" spans="1:22" ht="15.75" x14ac:dyDescent="0.25">
      <c r="C14" s="9" t="s">
        <v>82</v>
      </c>
      <c r="D14" s="15" t="e">
        <v>#REF!</v>
      </c>
      <c r="E14" s="15" t="e">
        <v>#REF!</v>
      </c>
      <c r="F14" s="15" t="e">
        <v>#REF!</v>
      </c>
      <c r="G14" s="15" t="e">
        <v>#REF!</v>
      </c>
      <c r="H14" s="15" t="e">
        <v>#REF!</v>
      </c>
      <c r="I14" s="15" t="e">
        <v>#REF!</v>
      </c>
      <c r="J14" s="15" t="e">
        <v>#REF!</v>
      </c>
      <c r="K14" s="15" t="e">
        <v>#REF!</v>
      </c>
      <c r="L14" s="15" t="e">
        <v>#REF!</v>
      </c>
      <c r="M14" s="15" t="e">
        <v>#REF!</v>
      </c>
      <c r="N14" s="15" t="e">
        <v>#REF!</v>
      </c>
      <c r="O14" s="15" t="e">
        <v>#REF!</v>
      </c>
      <c r="P14" s="16" t="e">
        <v>#REF!</v>
      </c>
      <c r="Q14" s="8" t="e">
        <f t="shared" ref="Q14:Q16" si="6">AVERAGE(M14:P14)</f>
        <v>#REF!</v>
      </c>
      <c r="R14" s="6" t="e">
        <f>AVERAGE(E14:P14)</f>
        <v>#REF!</v>
      </c>
      <c r="S14" s="7" t="e">
        <v>#REF!</v>
      </c>
    </row>
    <row r="15" spans="1:22" ht="15.75" x14ac:dyDescent="0.25">
      <c r="C15" s="18" t="s">
        <v>83</v>
      </c>
      <c r="D15" s="97">
        <v>257809.93895937066</v>
      </c>
      <c r="E15" s="97">
        <v>257809.93895937066</v>
      </c>
      <c r="F15" s="97">
        <v>253796.30787404359</v>
      </c>
      <c r="G15" s="97">
        <v>253127.36935982242</v>
      </c>
      <c r="H15" s="97">
        <v>253127.36935982242</v>
      </c>
      <c r="I15" s="97">
        <v>253127.36935982242</v>
      </c>
      <c r="J15" s="97">
        <v>237691.59981274692</v>
      </c>
      <c r="K15" s="97">
        <v>226114.77265244033</v>
      </c>
      <c r="L15" s="97">
        <v>226114.77265244033</v>
      </c>
      <c r="M15" s="97">
        <v>226114.77265244033</v>
      </c>
      <c r="N15" s="97">
        <v>223639.4806781369</v>
      </c>
      <c r="O15" s="97">
        <v>208787.72883231635</v>
      </c>
      <c r="P15" s="98">
        <v>208787.72883231635</v>
      </c>
      <c r="Q15" s="32">
        <f t="shared" si="6"/>
        <v>216832.42774880247</v>
      </c>
      <c r="R15" s="30">
        <f t="shared" ref="R15:R16" si="7">AVERAGE(E15:P15)</f>
        <v>235686.60091880997</v>
      </c>
      <c r="S15" s="31"/>
      <c r="T15" s="3"/>
    </row>
    <row r="16" spans="1:22" ht="15.75" x14ac:dyDescent="0.25">
      <c r="C16" s="11" t="s">
        <v>84</v>
      </c>
      <c r="D16" s="12" t="e">
        <f t="shared" ref="D16:S16" si="8">D14-D15</f>
        <v>#REF!</v>
      </c>
      <c r="E16" s="12" t="e">
        <f t="shared" si="8"/>
        <v>#REF!</v>
      </c>
      <c r="F16" s="12" t="e">
        <f t="shared" si="8"/>
        <v>#REF!</v>
      </c>
      <c r="G16" s="12" t="e">
        <f t="shared" si="8"/>
        <v>#REF!</v>
      </c>
      <c r="H16" s="12" t="e">
        <f t="shared" si="8"/>
        <v>#REF!</v>
      </c>
      <c r="I16" s="12" t="e">
        <f t="shared" si="8"/>
        <v>#REF!</v>
      </c>
      <c r="J16" s="12" t="e">
        <f t="shared" si="8"/>
        <v>#REF!</v>
      </c>
      <c r="K16" s="12" t="e">
        <f t="shared" si="8"/>
        <v>#REF!</v>
      </c>
      <c r="L16" s="12" t="e">
        <f t="shared" si="8"/>
        <v>#REF!</v>
      </c>
      <c r="M16" s="12" t="e">
        <f t="shared" si="8"/>
        <v>#REF!</v>
      </c>
      <c r="N16" s="12" t="e">
        <f t="shared" si="8"/>
        <v>#REF!</v>
      </c>
      <c r="O16" s="12" t="e">
        <f t="shared" si="8"/>
        <v>#REF!</v>
      </c>
      <c r="P16" s="13" t="e">
        <f t="shared" si="8"/>
        <v>#REF!</v>
      </c>
      <c r="Q16" s="14" t="e">
        <f t="shared" si="6"/>
        <v>#REF!</v>
      </c>
      <c r="R16" s="12" t="e">
        <f t="shared" si="7"/>
        <v>#REF!</v>
      </c>
      <c r="S16" s="13" t="e">
        <f t="shared" si="8"/>
        <v>#REF!</v>
      </c>
    </row>
    <row r="17" spans="2:21" x14ac:dyDescent="0.25">
      <c r="C17" s="21" t="s">
        <v>66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/>
      <c r="Q17" s="24"/>
      <c r="R17" s="25"/>
      <c r="S17" s="26"/>
    </row>
    <row r="18" spans="2:21" ht="15.75" x14ac:dyDescent="0.25">
      <c r="C18" s="18" t="s">
        <v>67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4">
        <v>0</v>
      </c>
      <c r="Q18" s="66">
        <f>AVERAGE(M18:P18)</f>
        <v>0</v>
      </c>
      <c r="R18" s="67">
        <f>AVERAGE(E18:P18)</f>
        <v>0</v>
      </c>
      <c r="S18" s="65">
        <v>0</v>
      </c>
    </row>
    <row r="19" spans="2:21" ht="15.75" x14ac:dyDescent="0.25">
      <c r="C19" s="11" t="s">
        <v>68</v>
      </c>
      <c r="D19" s="12" t="e">
        <f>#REF!-D18</f>
        <v>#REF!</v>
      </c>
      <c r="E19" s="12" t="e">
        <f>#REF!-E18</f>
        <v>#REF!</v>
      </c>
      <c r="F19" s="12" t="e">
        <f>#REF!-F18</f>
        <v>#REF!</v>
      </c>
      <c r="G19" s="12" t="e">
        <f>#REF!-G18</f>
        <v>#REF!</v>
      </c>
      <c r="H19" s="12" t="e">
        <f>#REF!-H18</f>
        <v>#REF!</v>
      </c>
      <c r="I19" s="12" t="e">
        <f>#REF!-I18</f>
        <v>#REF!</v>
      </c>
      <c r="J19" s="12" t="e">
        <f>#REF!-J18</f>
        <v>#REF!</v>
      </c>
      <c r="K19" s="12" t="e">
        <f>#REF!-K18</f>
        <v>#REF!</v>
      </c>
      <c r="L19" s="12" t="e">
        <f>#REF!-L18</f>
        <v>#REF!</v>
      </c>
      <c r="M19" s="12" t="e">
        <f>#REF!-M18</f>
        <v>#REF!</v>
      </c>
      <c r="N19" s="12" t="e">
        <f>#REF!-N18</f>
        <v>#REF!</v>
      </c>
      <c r="O19" s="12" t="e">
        <f>#REF!-O18</f>
        <v>#REF!</v>
      </c>
      <c r="P19" s="13" t="e">
        <f>#REF!-P18</f>
        <v>#REF!</v>
      </c>
      <c r="Q19" s="14"/>
      <c r="R19" s="12"/>
      <c r="S19" s="13"/>
    </row>
    <row r="22" spans="2:21" ht="18.75" x14ac:dyDescent="0.3">
      <c r="C22" s="62" t="s">
        <v>8</v>
      </c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100"/>
      <c r="Q22" s="4"/>
      <c r="R22" s="1"/>
      <c r="S22" s="2"/>
    </row>
    <row r="23" spans="2:21" x14ac:dyDescent="0.25">
      <c r="C23" s="19"/>
      <c r="D23" s="290" t="s">
        <v>247</v>
      </c>
      <c r="E23" s="290"/>
      <c r="F23" s="290"/>
      <c r="G23" s="290"/>
      <c r="H23" s="290"/>
      <c r="I23" s="290"/>
      <c r="J23" s="290"/>
      <c r="K23" s="290"/>
      <c r="L23" s="290"/>
      <c r="M23" s="290"/>
      <c r="N23" s="290"/>
      <c r="O23" s="290"/>
      <c r="P23" s="291"/>
      <c r="Q23" s="287" t="s">
        <v>54</v>
      </c>
      <c r="R23" s="288"/>
      <c r="S23" s="289"/>
    </row>
    <row r="24" spans="2:21" x14ac:dyDescent="0.25">
      <c r="C24" s="21" t="s">
        <v>87</v>
      </c>
      <c r="D24" s="22">
        <f>D$4</f>
        <v>45800</v>
      </c>
      <c r="E24" s="22">
        <f t="shared" ref="E24:P24" si="9">E$4</f>
        <v>45807</v>
      </c>
      <c r="F24" s="22">
        <f t="shared" si="9"/>
        <v>45814</v>
      </c>
      <c r="G24" s="22">
        <f t="shared" si="9"/>
        <v>45821</v>
      </c>
      <c r="H24" s="22">
        <f t="shared" si="9"/>
        <v>45828</v>
      </c>
      <c r="I24" s="22">
        <f t="shared" si="9"/>
        <v>45835</v>
      </c>
      <c r="J24" s="22">
        <f t="shared" si="9"/>
        <v>45842</v>
      </c>
      <c r="K24" s="22">
        <f t="shared" si="9"/>
        <v>45849</v>
      </c>
      <c r="L24" s="22">
        <f t="shared" si="9"/>
        <v>45856</v>
      </c>
      <c r="M24" s="22">
        <f t="shared" si="9"/>
        <v>45863</v>
      </c>
      <c r="N24" s="22">
        <f t="shared" si="9"/>
        <v>45870</v>
      </c>
      <c r="O24" s="22">
        <f t="shared" si="9"/>
        <v>45877</v>
      </c>
      <c r="P24" s="23">
        <f t="shared" si="9"/>
        <v>45884</v>
      </c>
      <c r="Q24" s="27" t="s">
        <v>56</v>
      </c>
      <c r="R24" s="28" t="s">
        <v>57</v>
      </c>
      <c r="S24" s="29" t="s">
        <v>58</v>
      </c>
    </row>
    <row r="25" spans="2:21" ht="15.75" x14ac:dyDescent="0.25">
      <c r="B25" t="str">
        <f t="shared" ref="B25:B39" si="10">$C$22</f>
        <v>PC Annual Direct</v>
      </c>
      <c r="C25" s="5" t="s">
        <v>72</v>
      </c>
      <c r="D25" s="6" t="e">
        <v>#REF!</v>
      </c>
      <c r="E25" s="6" t="e">
        <v>#REF!</v>
      </c>
      <c r="F25" s="6" t="e">
        <v>#REF!</v>
      </c>
      <c r="G25" s="6" t="e">
        <v>#REF!</v>
      </c>
      <c r="H25" s="6" t="e">
        <v>#REF!</v>
      </c>
      <c r="I25" s="6" t="e">
        <v>#REF!</v>
      </c>
      <c r="J25" s="6" t="e">
        <v>#REF!</v>
      </c>
      <c r="K25" s="6" t="e">
        <v>#REF!</v>
      </c>
      <c r="L25" s="6" t="e">
        <v>#REF!</v>
      </c>
      <c r="M25" s="6" t="e">
        <v>#REF!</v>
      </c>
      <c r="N25" s="6" t="e">
        <v>#REF!</v>
      </c>
      <c r="O25" s="6" t="e">
        <v>#REF!</v>
      </c>
      <c r="P25" s="7" t="e">
        <v>#REF!</v>
      </c>
      <c r="Q25" s="8" t="e">
        <f t="shared" ref="Q25:Q30" si="11">AVERAGE(M25:P25)</f>
        <v>#REF!</v>
      </c>
      <c r="R25" s="6" t="e">
        <f>AVERAGE(E25:P25)</f>
        <v>#REF!</v>
      </c>
      <c r="S25" s="7" t="e">
        <v>#REF!</v>
      </c>
      <c r="U25" s="3"/>
    </row>
    <row r="26" spans="2:21" ht="15.75" x14ac:dyDescent="0.25">
      <c r="B26" t="str">
        <f t="shared" si="10"/>
        <v>PC Annual Direct</v>
      </c>
      <c r="C26" s="18" t="s">
        <v>73</v>
      </c>
      <c r="D26" s="97" t="e">
        <v>#REF!</v>
      </c>
      <c r="E26" s="97" t="e">
        <v>#REF!</v>
      </c>
      <c r="F26" s="97" t="e">
        <v>#REF!</v>
      </c>
      <c r="G26" s="97" t="e">
        <v>#REF!</v>
      </c>
      <c r="H26" s="97" t="e">
        <v>#REF!</v>
      </c>
      <c r="I26" s="97" t="e">
        <v>#REF!</v>
      </c>
      <c r="J26" s="97" t="e">
        <v>#REF!</v>
      </c>
      <c r="K26" s="97" t="e">
        <v>#REF!</v>
      </c>
      <c r="L26" s="97" t="e">
        <v>#REF!</v>
      </c>
      <c r="M26" s="97" t="e">
        <v>#REF!</v>
      </c>
      <c r="N26" s="97" t="e">
        <v>#REF!</v>
      </c>
      <c r="O26" s="97" t="e">
        <v>#REF!</v>
      </c>
      <c r="P26" s="98" t="e">
        <v>#REF!</v>
      </c>
      <c r="Q26" s="32" t="e">
        <f t="shared" si="11"/>
        <v>#REF!</v>
      </c>
      <c r="R26" s="30" t="e">
        <f t="shared" ref="R26:R30" si="12">AVERAGE(E26:P26)</f>
        <v>#REF!</v>
      </c>
      <c r="S26" s="31"/>
      <c r="U26" s="3"/>
    </row>
    <row r="27" spans="2:21" ht="15.75" x14ac:dyDescent="0.25">
      <c r="B27" t="str">
        <f t="shared" si="10"/>
        <v>PC Annual Direct</v>
      </c>
      <c r="C27" s="11" t="s">
        <v>74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3"/>
      <c r="Q27" s="14" t="e">
        <f t="shared" si="11"/>
        <v>#DIV/0!</v>
      </c>
      <c r="R27" s="12" t="e">
        <f t="shared" si="12"/>
        <v>#DIV/0!</v>
      </c>
      <c r="S27" s="13" t="e">
        <f t="shared" ref="S27" si="13">S25-S26</f>
        <v>#REF!</v>
      </c>
    </row>
    <row r="28" spans="2:21" ht="15.75" x14ac:dyDescent="0.25">
      <c r="B28" t="str">
        <f t="shared" si="10"/>
        <v>PC Annual Direct</v>
      </c>
      <c r="C28" s="9" t="s">
        <v>76</v>
      </c>
      <c r="D28" s="15" t="e">
        <v>#REF!</v>
      </c>
      <c r="E28" s="15" t="e">
        <v>#REF!</v>
      </c>
      <c r="F28" s="15" t="e">
        <v>#REF!</v>
      </c>
      <c r="G28" s="15" t="e">
        <v>#REF!</v>
      </c>
      <c r="H28" s="15" t="e">
        <v>#REF!</v>
      </c>
      <c r="I28" s="15" t="e">
        <v>#REF!</v>
      </c>
      <c r="J28" s="15" t="e">
        <v>#REF!</v>
      </c>
      <c r="K28" s="15" t="e">
        <v>#REF!</v>
      </c>
      <c r="L28" s="15" t="e">
        <v>#REF!</v>
      </c>
      <c r="M28" s="15" t="e">
        <v>#REF!</v>
      </c>
      <c r="N28" s="15" t="e">
        <v>#REF!</v>
      </c>
      <c r="O28" s="15" t="e">
        <v>#REF!</v>
      </c>
      <c r="P28" s="16" t="e">
        <v>#REF!</v>
      </c>
      <c r="Q28" s="8" t="e">
        <f t="shared" si="11"/>
        <v>#REF!</v>
      </c>
      <c r="R28" s="6" t="e">
        <f t="shared" si="12"/>
        <v>#REF!</v>
      </c>
      <c r="S28" s="7" t="e">
        <v>#REF!</v>
      </c>
    </row>
    <row r="29" spans="2:21" ht="15.75" x14ac:dyDescent="0.25">
      <c r="B29" t="str">
        <f t="shared" si="10"/>
        <v>PC Annual Direct</v>
      </c>
      <c r="C29" s="18" t="s">
        <v>77</v>
      </c>
      <c r="D29" s="97" t="e">
        <v>#REF!</v>
      </c>
      <c r="E29" s="97" t="e">
        <v>#REF!</v>
      </c>
      <c r="F29" s="97" t="e">
        <v>#REF!</v>
      </c>
      <c r="G29" s="97" t="e">
        <v>#REF!</v>
      </c>
      <c r="H29" s="97" t="e">
        <v>#REF!</v>
      </c>
      <c r="I29" s="97" t="e">
        <v>#REF!</v>
      </c>
      <c r="J29" s="97" t="e">
        <v>#REF!</v>
      </c>
      <c r="K29" s="97" t="e">
        <v>#REF!</v>
      </c>
      <c r="L29" s="97" t="e">
        <v>#REF!</v>
      </c>
      <c r="M29" s="97" t="e">
        <v>#REF!</v>
      </c>
      <c r="N29" s="97" t="e">
        <v>#REF!</v>
      </c>
      <c r="O29" s="97" t="e">
        <v>#REF!</v>
      </c>
      <c r="P29" s="98" t="e">
        <v>#REF!</v>
      </c>
      <c r="Q29" s="32" t="e">
        <f t="shared" si="11"/>
        <v>#REF!</v>
      </c>
      <c r="R29" s="30" t="e">
        <f t="shared" si="12"/>
        <v>#REF!</v>
      </c>
      <c r="S29" s="31"/>
    </row>
    <row r="30" spans="2:21" ht="15.75" x14ac:dyDescent="0.25">
      <c r="B30" t="str">
        <f t="shared" si="10"/>
        <v>PC Annual Direct</v>
      </c>
      <c r="C30" s="11" t="s">
        <v>78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3"/>
      <c r="Q30" s="14" t="e">
        <f t="shared" si="11"/>
        <v>#DIV/0!</v>
      </c>
      <c r="R30" s="12" t="e">
        <f t="shared" si="12"/>
        <v>#DIV/0!</v>
      </c>
      <c r="S30" s="13" t="e">
        <f t="shared" ref="S30" si="14">S28-S29</f>
        <v>#REF!</v>
      </c>
    </row>
    <row r="31" spans="2:21" ht="15.75" x14ac:dyDescent="0.25">
      <c r="B31" t="str">
        <f t="shared" si="10"/>
        <v>PC Annual Direct</v>
      </c>
      <c r="C31" s="9" t="s">
        <v>79</v>
      </c>
      <c r="D31" s="15">
        <f>IFERROR(D28/D25,0)</f>
        <v>0</v>
      </c>
      <c r="E31" s="15">
        <f t="shared" ref="E31:S32" si="15">IFERROR(E28/E25,0)</f>
        <v>0</v>
      </c>
      <c r="F31" s="15">
        <f t="shared" si="15"/>
        <v>0</v>
      </c>
      <c r="G31" s="15">
        <f t="shared" si="15"/>
        <v>0</v>
      </c>
      <c r="H31" s="15">
        <f t="shared" si="15"/>
        <v>0</v>
      </c>
      <c r="I31" s="15">
        <f t="shared" si="15"/>
        <v>0</v>
      </c>
      <c r="J31" s="15">
        <f t="shared" si="15"/>
        <v>0</v>
      </c>
      <c r="K31" s="15">
        <f t="shared" si="15"/>
        <v>0</v>
      </c>
      <c r="L31" s="15">
        <f t="shared" si="15"/>
        <v>0</v>
      </c>
      <c r="M31" s="15">
        <f t="shared" si="15"/>
        <v>0</v>
      </c>
      <c r="N31" s="15">
        <f t="shared" si="15"/>
        <v>0</v>
      </c>
      <c r="O31" s="15">
        <f t="shared" si="15"/>
        <v>0</v>
      </c>
      <c r="P31" s="16">
        <f t="shared" si="15"/>
        <v>0</v>
      </c>
      <c r="Q31" s="8">
        <f t="shared" si="15"/>
        <v>0</v>
      </c>
      <c r="R31" s="6">
        <f t="shared" si="15"/>
        <v>0</v>
      </c>
      <c r="S31" s="7">
        <f t="shared" si="15"/>
        <v>0</v>
      </c>
    </row>
    <row r="32" spans="2:21" ht="15.75" x14ac:dyDescent="0.25">
      <c r="B32" t="str">
        <f t="shared" si="10"/>
        <v>PC Annual Direct</v>
      </c>
      <c r="C32" s="18" t="s">
        <v>80</v>
      </c>
      <c r="D32" s="97">
        <f>IFERROR(D29/D26,0)</f>
        <v>0</v>
      </c>
      <c r="E32" s="97">
        <f t="shared" si="15"/>
        <v>0</v>
      </c>
      <c r="F32" s="97">
        <f t="shared" si="15"/>
        <v>0</v>
      </c>
      <c r="G32" s="97">
        <f t="shared" si="15"/>
        <v>0</v>
      </c>
      <c r="H32" s="97">
        <f t="shared" si="15"/>
        <v>0</v>
      </c>
      <c r="I32" s="97">
        <f t="shared" si="15"/>
        <v>0</v>
      </c>
      <c r="J32" s="97">
        <f t="shared" si="15"/>
        <v>0</v>
      </c>
      <c r="K32" s="97">
        <f t="shared" si="15"/>
        <v>0</v>
      </c>
      <c r="L32" s="97">
        <f t="shared" si="15"/>
        <v>0</v>
      </c>
      <c r="M32" s="97">
        <f t="shared" si="15"/>
        <v>0</v>
      </c>
      <c r="N32" s="97">
        <f t="shared" si="15"/>
        <v>0</v>
      </c>
      <c r="O32" s="97">
        <f t="shared" si="15"/>
        <v>0</v>
      </c>
      <c r="P32" s="98">
        <f t="shared" si="15"/>
        <v>0</v>
      </c>
      <c r="Q32" s="32">
        <f t="shared" si="15"/>
        <v>0</v>
      </c>
      <c r="R32" s="30">
        <f t="shared" si="15"/>
        <v>0</v>
      </c>
      <c r="S32" s="31">
        <f t="shared" si="15"/>
        <v>0</v>
      </c>
      <c r="T32" s="3"/>
    </row>
    <row r="33" spans="2:19" ht="15.75" x14ac:dyDescent="0.25">
      <c r="B33" t="str">
        <f t="shared" si="10"/>
        <v>PC Annual Direct</v>
      </c>
      <c r="C33" s="11" t="s">
        <v>81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3"/>
      <c r="Q33" s="14">
        <f t="shared" ref="Q33:R33" si="16">Q31-Q32</f>
        <v>0</v>
      </c>
      <c r="R33" s="12">
        <f t="shared" si="16"/>
        <v>0</v>
      </c>
      <c r="S33" s="13">
        <f>S31-S32</f>
        <v>0</v>
      </c>
    </row>
    <row r="34" spans="2:19" ht="15.75" x14ac:dyDescent="0.25">
      <c r="B34" t="str">
        <f t="shared" si="10"/>
        <v>PC Annual Direct</v>
      </c>
      <c r="C34" s="9" t="s">
        <v>82</v>
      </c>
      <c r="D34" s="15" t="e">
        <v>#REF!</v>
      </c>
      <c r="E34" s="15" t="e">
        <v>#REF!</v>
      </c>
      <c r="F34" s="15" t="e">
        <v>#REF!</v>
      </c>
      <c r="G34" s="15" t="e">
        <v>#REF!</v>
      </c>
      <c r="H34" s="15" t="e">
        <v>#REF!</v>
      </c>
      <c r="I34" s="15" t="e">
        <v>#REF!</v>
      </c>
      <c r="J34" s="15" t="e">
        <v>#REF!</v>
      </c>
      <c r="K34" s="15" t="e">
        <v>#REF!</v>
      </c>
      <c r="L34" s="15" t="e">
        <v>#REF!</v>
      </c>
      <c r="M34" s="15" t="e">
        <v>#REF!</v>
      </c>
      <c r="N34" s="15" t="e">
        <v>#REF!</v>
      </c>
      <c r="O34" s="15" t="e">
        <v>#REF!</v>
      </c>
      <c r="P34" s="16" t="e">
        <v>#REF!</v>
      </c>
      <c r="Q34" s="8" t="e">
        <f t="shared" ref="Q34:Q36" si="17">AVERAGE(M34:P34)</f>
        <v>#REF!</v>
      </c>
      <c r="R34" s="6" t="e">
        <f>AVERAGE(E34:P34)</f>
        <v>#REF!</v>
      </c>
      <c r="S34" s="7" t="e">
        <v>#REF!</v>
      </c>
    </row>
    <row r="35" spans="2:19" ht="15.75" x14ac:dyDescent="0.25">
      <c r="B35" t="str">
        <f t="shared" si="10"/>
        <v>PC Annual Direct</v>
      </c>
      <c r="C35" s="18" t="s">
        <v>83</v>
      </c>
      <c r="D35" s="97" t="e">
        <v>#REF!</v>
      </c>
      <c r="E35" s="97" t="e">
        <v>#REF!</v>
      </c>
      <c r="F35" s="97" t="e">
        <v>#REF!</v>
      </c>
      <c r="G35" s="97" t="e">
        <v>#REF!</v>
      </c>
      <c r="H35" s="97" t="e">
        <v>#REF!</v>
      </c>
      <c r="I35" s="97" t="e">
        <v>#REF!</v>
      </c>
      <c r="J35" s="97" t="e">
        <v>#REF!</v>
      </c>
      <c r="K35" s="97" t="e">
        <v>#REF!</v>
      </c>
      <c r="L35" s="97" t="e">
        <v>#REF!</v>
      </c>
      <c r="M35" s="97" t="e">
        <v>#REF!</v>
      </c>
      <c r="N35" s="97" t="e">
        <v>#REF!</v>
      </c>
      <c r="O35" s="97" t="e">
        <v>#REF!</v>
      </c>
      <c r="P35" s="98" t="e">
        <v>#REF!</v>
      </c>
      <c r="Q35" s="32" t="e">
        <f t="shared" si="17"/>
        <v>#REF!</v>
      </c>
      <c r="R35" s="30" t="e">
        <f t="shared" ref="R35:R36" si="18">AVERAGE(E35:P35)</f>
        <v>#REF!</v>
      </c>
      <c r="S35" s="31"/>
    </row>
    <row r="36" spans="2:19" ht="15.75" x14ac:dyDescent="0.25">
      <c r="B36" t="str">
        <f t="shared" si="10"/>
        <v>PC Annual Direct</v>
      </c>
      <c r="C36" s="11" t="s">
        <v>84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3"/>
      <c r="Q36" s="14" t="e">
        <f t="shared" si="17"/>
        <v>#DIV/0!</v>
      </c>
      <c r="R36" s="12" t="e">
        <f t="shared" si="18"/>
        <v>#DIV/0!</v>
      </c>
      <c r="S36" s="13" t="e">
        <f t="shared" ref="S36" si="19">S34-S35</f>
        <v>#REF!</v>
      </c>
    </row>
    <row r="37" spans="2:19" x14ac:dyDescent="0.25">
      <c r="B37" t="str">
        <f t="shared" si="10"/>
        <v>PC Annual Direct</v>
      </c>
      <c r="C37" s="21" t="s">
        <v>66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3"/>
      <c r="Q37" s="24"/>
      <c r="R37" s="25"/>
      <c r="S37" s="26"/>
    </row>
    <row r="38" spans="2:19" ht="15.75" x14ac:dyDescent="0.25">
      <c r="B38" t="str">
        <f t="shared" si="10"/>
        <v>PC Annual Direct</v>
      </c>
      <c r="C38" s="18" t="s">
        <v>67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4">
        <v>0</v>
      </c>
      <c r="Q38" s="66">
        <f>AVERAGE(M38:P38)</f>
        <v>0</v>
      </c>
      <c r="R38" s="67">
        <f>AVERAGE(E38:P38)</f>
        <v>0</v>
      </c>
      <c r="S38" s="65">
        <v>0</v>
      </c>
    </row>
    <row r="39" spans="2:19" ht="15.75" x14ac:dyDescent="0.25">
      <c r="B39" t="str">
        <f t="shared" si="10"/>
        <v>PC Annual Direct</v>
      </c>
      <c r="C39" s="11" t="s">
        <v>68</v>
      </c>
      <c r="D39" s="12" t="e">
        <f>#REF!-D38</f>
        <v>#REF!</v>
      </c>
      <c r="E39" s="12" t="e">
        <f>#REF!-E38</f>
        <v>#REF!</v>
      </c>
      <c r="F39" s="12" t="e">
        <f>#REF!-F38</f>
        <v>#REF!</v>
      </c>
      <c r="G39" s="12" t="e">
        <f>#REF!-G38</f>
        <v>#REF!</v>
      </c>
      <c r="H39" s="12" t="e">
        <f>#REF!-H38</f>
        <v>#REF!</v>
      </c>
      <c r="I39" s="12" t="e">
        <f>#REF!-I38</f>
        <v>#REF!</v>
      </c>
      <c r="J39" s="12" t="e">
        <f>#REF!-J38</f>
        <v>#REF!</v>
      </c>
      <c r="K39" s="12" t="e">
        <f>#REF!-K38</f>
        <v>#REF!</v>
      </c>
      <c r="L39" s="12" t="e">
        <f>#REF!-L38</f>
        <v>#REF!</v>
      </c>
      <c r="M39" s="12" t="e">
        <f>#REF!-M38</f>
        <v>#REF!</v>
      </c>
      <c r="N39" s="12" t="e">
        <f>#REF!-N38</f>
        <v>#REF!</v>
      </c>
      <c r="O39" s="12" t="e">
        <f>#REF!-O38</f>
        <v>#REF!</v>
      </c>
      <c r="P39" s="13" t="e">
        <f>#REF!-P38</f>
        <v>#REF!</v>
      </c>
      <c r="Q39" s="14"/>
      <c r="R39" s="12"/>
      <c r="S39" s="13"/>
    </row>
    <row r="42" spans="2:19" ht="18.75" x14ac:dyDescent="0.3">
      <c r="C42" s="62" t="s">
        <v>10</v>
      </c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100"/>
      <c r="Q42" s="4"/>
      <c r="R42" s="1"/>
      <c r="S42" s="2"/>
    </row>
    <row r="43" spans="2:19" x14ac:dyDescent="0.25">
      <c r="C43" s="19"/>
      <c r="D43" s="290" t="s">
        <v>247</v>
      </c>
      <c r="E43" s="290"/>
      <c r="F43" s="290"/>
      <c r="G43" s="290"/>
      <c r="H43" s="290"/>
      <c r="I43" s="290"/>
      <c r="J43" s="290"/>
      <c r="K43" s="290"/>
      <c r="L43" s="290"/>
      <c r="M43" s="290"/>
      <c r="N43" s="290"/>
      <c r="O43" s="290"/>
      <c r="P43" s="291"/>
      <c r="Q43" s="287" t="s">
        <v>54</v>
      </c>
      <c r="R43" s="288"/>
      <c r="S43" s="289"/>
    </row>
    <row r="44" spans="2:19" x14ac:dyDescent="0.25">
      <c r="C44" s="21" t="s">
        <v>87</v>
      </c>
      <c r="D44" s="22">
        <f t="shared" ref="D44:P44" si="20">D$4</f>
        <v>45800</v>
      </c>
      <c r="E44" s="22">
        <f t="shared" si="20"/>
        <v>45807</v>
      </c>
      <c r="F44" s="22">
        <f t="shared" si="20"/>
        <v>45814</v>
      </c>
      <c r="G44" s="22">
        <f t="shared" si="20"/>
        <v>45821</v>
      </c>
      <c r="H44" s="22">
        <f t="shared" si="20"/>
        <v>45828</v>
      </c>
      <c r="I44" s="22">
        <f t="shared" si="20"/>
        <v>45835</v>
      </c>
      <c r="J44" s="22">
        <f t="shared" si="20"/>
        <v>45842</v>
      </c>
      <c r="K44" s="22">
        <f t="shared" si="20"/>
        <v>45849</v>
      </c>
      <c r="L44" s="22">
        <f t="shared" si="20"/>
        <v>45856</v>
      </c>
      <c r="M44" s="22">
        <f t="shared" si="20"/>
        <v>45863</v>
      </c>
      <c r="N44" s="22">
        <f t="shared" si="20"/>
        <v>45870</v>
      </c>
      <c r="O44" s="22">
        <f t="shared" si="20"/>
        <v>45877</v>
      </c>
      <c r="P44" s="23">
        <f t="shared" si="20"/>
        <v>45884</v>
      </c>
      <c r="Q44" s="27" t="s">
        <v>56</v>
      </c>
      <c r="R44" s="28" t="s">
        <v>57</v>
      </c>
      <c r="S44" s="29" t="s">
        <v>58</v>
      </c>
    </row>
    <row r="45" spans="2:19" ht="15.75" x14ac:dyDescent="0.25">
      <c r="B45" t="str">
        <f t="shared" ref="B45:B59" si="21">$C$42</f>
        <v>PC Annual Broker</v>
      </c>
      <c r="C45" s="5" t="s">
        <v>72</v>
      </c>
      <c r="D45" s="6" t="e">
        <v>#REF!</v>
      </c>
      <c r="E45" s="6" t="e">
        <v>#REF!</v>
      </c>
      <c r="F45" s="6" t="e">
        <v>#REF!</v>
      </c>
      <c r="G45" s="6" t="e">
        <v>#REF!</v>
      </c>
      <c r="H45" s="6" t="e">
        <v>#REF!</v>
      </c>
      <c r="I45" s="6" t="e">
        <v>#REF!</v>
      </c>
      <c r="J45" s="6" t="e">
        <v>#REF!</v>
      </c>
      <c r="K45" s="6" t="e">
        <v>#REF!</v>
      </c>
      <c r="L45" s="6" t="e">
        <v>#REF!</v>
      </c>
      <c r="M45" s="6" t="e">
        <v>#REF!</v>
      </c>
      <c r="N45" s="6" t="e">
        <v>#REF!</v>
      </c>
      <c r="O45" s="6" t="e">
        <v>#REF!</v>
      </c>
      <c r="P45" s="7" t="e">
        <v>#REF!</v>
      </c>
      <c r="Q45" s="8" t="e">
        <f t="shared" ref="Q45:Q50" si="22">AVERAGE(M45:P45)</f>
        <v>#REF!</v>
      </c>
      <c r="R45" s="6" t="e">
        <f>AVERAGE(E45:P45)</f>
        <v>#REF!</v>
      </c>
      <c r="S45" s="7" t="e">
        <v>#REF!</v>
      </c>
    </row>
    <row r="46" spans="2:19" ht="15.75" x14ac:dyDescent="0.25">
      <c r="B46" t="str">
        <f t="shared" si="21"/>
        <v>PC Annual Broker</v>
      </c>
      <c r="C46" s="18" t="s">
        <v>73</v>
      </c>
      <c r="D46" s="97" t="e">
        <v>#REF!</v>
      </c>
      <c r="E46" s="97" t="e">
        <v>#REF!</v>
      </c>
      <c r="F46" s="97" t="e">
        <v>#REF!</v>
      </c>
      <c r="G46" s="97" t="e">
        <v>#REF!</v>
      </c>
      <c r="H46" s="97" t="e">
        <v>#REF!</v>
      </c>
      <c r="I46" s="97" t="e">
        <v>#REF!</v>
      </c>
      <c r="J46" s="97" t="e">
        <v>#REF!</v>
      </c>
      <c r="K46" s="97" t="e">
        <v>#REF!</v>
      </c>
      <c r="L46" s="97" t="e">
        <v>#REF!</v>
      </c>
      <c r="M46" s="97" t="e">
        <v>#REF!</v>
      </c>
      <c r="N46" s="97" t="e">
        <v>#REF!</v>
      </c>
      <c r="O46" s="97" t="e">
        <v>#REF!</v>
      </c>
      <c r="P46" s="98" t="e">
        <v>#REF!</v>
      </c>
      <c r="Q46" s="32" t="e">
        <f t="shared" si="22"/>
        <v>#REF!</v>
      </c>
      <c r="R46" s="30" t="e">
        <f t="shared" ref="R46:R50" si="23">AVERAGE(E46:P46)</f>
        <v>#REF!</v>
      </c>
      <c r="S46" s="31"/>
    </row>
    <row r="47" spans="2:19" ht="15.75" x14ac:dyDescent="0.25">
      <c r="B47" t="str">
        <f t="shared" si="21"/>
        <v>PC Annual Broker</v>
      </c>
      <c r="C47" s="11" t="s">
        <v>74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3"/>
      <c r="Q47" s="14" t="e">
        <f t="shared" si="22"/>
        <v>#DIV/0!</v>
      </c>
      <c r="R47" s="12" t="e">
        <f t="shared" si="23"/>
        <v>#DIV/0!</v>
      </c>
      <c r="S47" s="13" t="e">
        <f t="shared" ref="S47" si="24">S45-S46</f>
        <v>#REF!</v>
      </c>
    </row>
    <row r="48" spans="2:19" ht="15.75" x14ac:dyDescent="0.25">
      <c r="B48" t="str">
        <f t="shared" si="21"/>
        <v>PC Annual Broker</v>
      </c>
      <c r="C48" s="9" t="s">
        <v>76</v>
      </c>
      <c r="D48" s="15" t="e">
        <v>#REF!</v>
      </c>
      <c r="E48" s="15" t="e">
        <v>#REF!</v>
      </c>
      <c r="F48" s="15" t="e">
        <v>#REF!</v>
      </c>
      <c r="G48" s="15" t="e">
        <v>#REF!</v>
      </c>
      <c r="H48" s="15" t="e">
        <v>#REF!</v>
      </c>
      <c r="I48" s="15" t="e">
        <v>#REF!</v>
      </c>
      <c r="J48" s="15" t="e">
        <v>#REF!</v>
      </c>
      <c r="K48" s="15" t="e">
        <v>#REF!</v>
      </c>
      <c r="L48" s="15" t="e">
        <v>#REF!</v>
      </c>
      <c r="M48" s="15" t="e">
        <v>#REF!</v>
      </c>
      <c r="N48" s="15" t="e">
        <v>#REF!</v>
      </c>
      <c r="O48" s="15" t="e">
        <v>#REF!</v>
      </c>
      <c r="P48" s="16" t="e">
        <v>#REF!</v>
      </c>
      <c r="Q48" s="8" t="e">
        <f t="shared" si="22"/>
        <v>#REF!</v>
      </c>
      <c r="R48" s="6" t="e">
        <f t="shared" si="23"/>
        <v>#REF!</v>
      </c>
      <c r="S48" s="7" t="e">
        <v>#REF!</v>
      </c>
    </row>
    <row r="49" spans="2:20" ht="15.75" x14ac:dyDescent="0.25">
      <c r="B49" t="str">
        <f t="shared" si="21"/>
        <v>PC Annual Broker</v>
      </c>
      <c r="C49" s="18" t="s">
        <v>77</v>
      </c>
      <c r="D49" s="97" t="e">
        <v>#REF!</v>
      </c>
      <c r="E49" s="97" t="e">
        <v>#REF!</v>
      </c>
      <c r="F49" s="97" t="e">
        <v>#REF!</v>
      </c>
      <c r="G49" s="97" t="e">
        <v>#REF!</v>
      </c>
      <c r="H49" s="97" t="e">
        <v>#REF!</v>
      </c>
      <c r="I49" s="97" t="e">
        <v>#REF!</v>
      </c>
      <c r="J49" s="97" t="e">
        <v>#REF!</v>
      </c>
      <c r="K49" s="97" t="e">
        <v>#REF!</v>
      </c>
      <c r="L49" s="97" t="e">
        <v>#REF!</v>
      </c>
      <c r="M49" s="97" t="e">
        <v>#REF!</v>
      </c>
      <c r="N49" s="97" t="e">
        <v>#REF!</v>
      </c>
      <c r="O49" s="97" t="e">
        <v>#REF!</v>
      </c>
      <c r="P49" s="98" t="e">
        <v>#REF!</v>
      </c>
      <c r="Q49" s="32" t="e">
        <f t="shared" si="22"/>
        <v>#REF!</v>
      </c>
      <c r="R49" s="30" t="e">
        <f t="shared" si="23"/>
        <v>#REF!</v>
      </c>
      <c r="S49" s="31"/>
    </row>
    <row r="50" spans="2:20" ht="15.75" x14ac:dyDescent="0.25">
      <c r="B50" t="str">
        <f t="shared" si="21"/>
        <v>PC Annual Broker</v>
      </c>
      <c r="C50" s="11" t="s">
        <v>78</v>
      </c>
      <c r="D50" s="12" t="e">
        <f t="shared" ref="D50:P50" si="25">D48-D49</f>
        <v>#REF!</v>
      </c>
      <c r="E50" s="12" t="e">
        <f t="shared" si="25"/>
        <v>#REF!</v>
      </c>
      <c r="F50" s="12" t="e">
        <f t="shared" si="25"/>
        <v>#REF!</v>
      </c>
      <c r="G50" s="12" t="e">
        <f t="shared" si="25"/>
        <v>#REF!</v>
      </c>
      <c r="H50" s="12" t="e">
        <f t="shared" si="25"/>
        <v>#REF!</v>
      </c>
      <c r="I50" s="12" t="e">
        <f t="shared" si="25"/>
        <v>#REF!</v>
      </c>
      <c r="J50" s="12" t="e">
        <f t="shared" si="25"/>
        <v>#REF!</v>
      </c>
      <c r="K50" s="12" t="e">
        <f t="shared" si="25"/>
        <v>#REF!</v>
      </c>
      <c r="L50" s="12" t="e">
        <f t="shared" si="25"/>
        <v>#REF!</v>
      </c>
      <c r="M50" s="12" t="e">
        <f t="shared" si="25"/>
        <v>#REF!</v>
      </c>
      <c r="N50" s="12" t="e">
        <f t="shared" si="25"/>
        <v>#REF!</v>
      </c>
      <c r="O50" s="12" t="e">
        <f t="shared" si="25"/>
        <v>#REF!</v>
      </c>
      <c r="P50" s="13" t="e">
        <f t="shared" si="25"/>
        <v>#REF!</v>
      </c>
      <c r="Q50" s="14" t="e">
        <f t="shared" si="22"/>
        <v>#REF!</v>
      </c>
      <c r="R50" s="12" t="e">
        <f t="shared" si="23"/>
        <v>#REF!</v>
      </c>
      <c r="S50" s="13" t="e">
        <f t="shared" ref="S50" si="26">S48-S49</f>
        <v>#REF!</v>
      </c>
    </row>
    <row r="51" spans="2:20" ht="15.75" x14ac:dyDescent="0.25">
      <c r="B51" t="str">
        <f t="shared" si="21"/>
        <v>PC Annual Broker</v>
      </c>
      <c r="C51" s="9" t="s">
        <v>79</v>
      </c>
      <c r="D51" s="15">
        <f>IFERROR(D48/D45,0)</f>
        <v>0</v>
      </c>
      <c r="E51" s="15">
        <f t="shared" ref="E51:S52" si="27">IFERROR(E48/E45,0)</f>
        <v>0</v>
      </c>
      <c r="F51" s="15">
        <f t="shared" si="27"/>
        <v>0</v>
      </c>
      <c r="G51" s="15">
        <f t="shared" si="27"/>
        <v>0</v>
      </c>
      <c r="H51" s="15">
        <f t="shared" si="27"/>
        <v>0</v>
      </c>
      <c r="I51" s="15">
        <f t="shared" si="27"/>
        <v>0</v>
      </c>
      <c r="J51" s="15">
        <f t="shared" si="27"/>
        <v>0</v>
      </c>
      <c r="K51" s="15">
        <f t="shared" si="27"/>
        <v>0</v>
      </c>
      <c r="L51" s="15">
        <f t="shared" si="27"/>
        <v>0</v>
      </c>
      <c r="M51" s="15">
        <f t="shared" si="27"/>
        <v>0</v>
      </c>
      <c r="N51" s="15">
        <f t="shared" si="27"/>
        <v>0</v>
      </c>
      <c r="O51" s="15">
        <f t="shared" si="27"/>
        <v>0</v>
      </c>
      <c r="P51" s="16">
        <f t="shared" si="27"/>
        <v>0</v>
      </c>
      <c r="Q51" s="8">
        <f t="shared" si="27"/>
        <v>0</v>
      </c>
      <c r="R51" s="6">
        <f t="shared" si="27"/>
        <v>0</v>
      </c>
      <c r="S51" s="7">
        <f t="shared" si="27"/>
        <v>0</v>
      </c>
    </row>
    <row r="52" spans="2:20" ht="15.75" x14ac:dyDescent="0.25">
      <c r="B52" t="str">
        <f t="shared" si="21"/>
        <v>PC Annual Broker</v>
      </c>
      <c r="C52" s="18" t="s">
        <v>80</v>
      </c>
      <c r="D52" s="97">
        <f>IFERROR(D49/D46,0)</f>
        <v>0</v>
      </c>
      <c r="E52" s="97">
        <f t="shared" si="27"/>
        <v>0</v>
      </c>
      <c r="F52" s="97">
        <f t="shared" si="27"/>
        <v>0</v>
      </c>
      <c r="G52" s="97">
        <f t="shared" si="27"/>
        <v>0</v>
      </c>
      <c r="H52" s="97">
        <f t="shared" si="27"/>
        <v>0</v>
      </c>
      <c r="I52" s="97">
        <f t="shared" si="27"/>
        <v>0</v>
      </c>
      <c r="J52" s="97">
        <f t="shared" si="27"/>
        <v>0</v>
      </c>
      <c r="K52" s="97">
        <f t="shared" si="27"/>
        <v>0</v>
      </c>
      <c r="L52" s="97">
        <f t="shared" si="27"/>
        <v>0</v>
      </c>
      <c r="M52" s="97">
        <f t="shared" si="27"/>
        <v>0</v>
      </c>
      <c r="N52" s="97">
        <f t="shared" si="27"/>
        <v>0</v>
      </c>
      <c r="O52" s="97">
        <f t="shared" si="27"/>
        <v>0</v>
      </c>
      <c r="P52" s="98">
        <f t="shared" si="27"/>
        <v>0</v>
      </c>
      <c r="Q52" s="32">
        <f t="shared" si="27"/>
        <v>0</v>
      </c>
      <c r="R52" s="30">
        <f t="shared" si="27"/>
        <v>0</v>
      </c>
      <c r="S52" s="31">
        <f t="shared" si="27"/>
        <v>0</v>
      </c>
      <c r="T52" s="3"/>
    </row>
    <row r="53" spans="2:20" ht="15.75" x14ac:dyDescent="0.25">
      <c r="B53" t="str">
        <f t="shared" si="21"/>
        <v>PC Annual Broker</v>
      </c>
      <c r="C53" s="11" t="s">
        <v>81</v>
      </c>
      <c r="D53" s="12">
        <f t="shared" ref="D53:R53" si="28">D51-D52</f>
        <v>0</v>
      </c>
      <c r="E53" s="12">
        <f t="shared" si="28"/>
        <v>0</v>
      </c>
      <c r="F53" s="12">
        <f t="shared" si="28"/>
        <v>0</v>
      </c>
      <c r="G53" s="12">
        <f t="shared" si="28"/>
        <v>0</v>
      </c>
      <c r="H53" s="12">
        <f t="shared" si="28"/>
        <v>0</v>
      </c>
      <c r="I53" s="12">
        <f t="shared" si="28"/>
        <v>0</v>
      </c>
      <c r="J53" s="12">
        <f t="shared" si="28"/>
        <v>0</v>
      </c>
      <c r="K53" s="12">
        <f t="shared" si="28"/>
        <v>0</v>
      </c>
      <c r="L53" s="12">
        <f t="shared" si="28"/>
        <v>0</v>
      </c>
      <c r="M53" s="12">
        <f t="shared" si="28"/>
        <v>0</v>
      </c>
      <c r="N53" s="12">
        <f t="shared" si="28"/>
        <v>0</v>
      </c>
      <c r="O53" s="12">
        <f t="shared" si="28"/>
        <v>0</v>
      </c>
      <c r="P53" s="13">
        <f t="shared" si="28"/>
        <v>0</v>
      </c>
      <c r="Q53" s="14">
        <f t="shared" si="28"/>
        <v>0</v>
      </c>
      <c r="R53" s="12">
        <f t="shared" si="28"/>
        <v>0</v>
      </c>
      <c r="S53" s="13">
        <f>S51-S52</f>
        <v>0</v>
      </c>
    </row>
    <row r="54" spans="2:20" ht="15.75" x14ac:dyDescent="0.25">
      <c r="B54" t="str">
        <f t="shared" si="21"/>
        <v>PC Annual Broker</v>
      </c>
      <c r="C54" s="9" t="s">
        <v>82</v>
      </c>
      <c r="D54" s="15" t="e">
        <v>#REF!</v>
      </c>
      <c r="E54" s="15" t="e">
        <v>#REF!</v>
      </c>
      <c r="F54" s="15" t="e">
        <v>#REF!</v>
      </c>
      <c r="G54" s="15" t="e">
        <v>#REF!</v>
      </c>
      <c r="H54" s="15" t="e">
        <v>#REF!</v>
      </c>
      <c r="I54" s="15" t="e">
        <v>#REF!</v>
      </c>
      <c r="J54" s="15" t="e">
        <v>#REF!</v>
      </c>
      <c r="K54" s="15" t="e">
        <v>#REF!</v>
      </c>
      <c r="L54" s="15" t="e">
        <v>#REF!</v>
      </c>
      <c r="M54" s="15" t="e">
        <v>#REF!</v>
      </c>
      <c r="N54" s="15" t="e">
        <v>#REF!</v>
      </c>
      <c r="O54" s="15" t="e">
        <v>#REF!</v>
      </c>
      <c r="P54" s="16" t="e">
        <v>#REF!</v>
      </c>
      <c r="Q54" s="8" t="e">
        <f t="shared" ref="Q54:Q56" si="29">AVERAGE(M54:P54)</f>
        <v>#REF!</v>
      </c>
      <c r="R54" s="6" t="e">
        <f>AVERAGE(E54:P54)</f>
        <v>#REF!</v>
      </c>
      <c r="S54" s="7" t="e">
        <v>#REF!</v>
      </c>
    </row>
    <row r="55" spans="2:20" ht="15.75" x14ac:dyDescent="0.25">
      <c r="B55" t="str">
        <f t="shared" si="21"/>
        <v>PC Annual Broker</v>
      </c>
      <c r="C55" s="18" t="s">
        <v>83</v>
      </c>
      <c r="D55" s="97">
        <v>246519.61637872556</v>
      </c>
      <c r="E55" s="97">
        <v>246519.61637872556</v>
      </c>
      <c r="F55" s="97">
        <v>242183.40464823719</v>
      </c>
      <c r="G55" s="97">
        <v>241460.70269315579</v>
      </c>
      <c r="H55" s="97">
        <v>241460.70269315579</v>
      </c>
      <c r="I55" s="97">
        <v>241460.70269315579</v>
      </c>
      <c r="J55" s="97">
        <v>226239.9869095211</v>
      </c>
      <c r="K55" s="97">
        <v>214824.45007179515</v>
      </c>
      <c r="L55" s="97">
        <v>214824.45007179515</v>
      </c>
      <c r="M55" s="97">
        <v>214824.45007179515</v>
      </c>
      <c r="N55" s="97">
        <v>212349.15809749172</v>
      </c>
      <c r="O55" s="97">
        <v>197497.40625167126</v>
      </c>
      <c r="P55" s="98">
        <v>197497.40625167126</v>
      </c>
      <c r="Q55" s="32">
        <f t="shared" si="29"/>
        <v>205542.10516815734</v>
      </c>
      <c r="R55" s="30">
        <f t="shared" ref="R55:R56" si="30">AVERAGE(E55:P55)</f>
        <v>224261.86973601425</v>
      </c>
      <c r="S55" s="31"/>
    </row>
    <row r="56" spans="2:20" ht="15.75" x14ac:dyDescent="0.25">
      <c r="B56" t="str">
        <f t="shared" si="21"/>
        <v>PC Annual Broker</v>
      </c>
      <c r="C56" s="11" t="s">
        <v>84</v>
      </c>
      <c r="D56" s="12" t="e">
        <f t="shared" ref="D56:P56" si="31">D54-D55</f>
        <v>#REF!</v>
      </c>
      <c r="E56" s="12" t="e">
        <f t="shared" si="31"/>
        <v>#REF!</v>
      </c>
      <c r="F56" s="12" t="e">
        <f t="shared" si="31"/>
        <v>#REF!</v>
      </c>
      <c r="G56" s="12" t="e">
        <f t="shared" si="31"/>
        <v>#REF!</v>
      </c>
      <c r="H56" s="12" t="e">
        <f t="shared" si="31"/>
        <v>#REF!</v>
      </c>
      <c r="I56" s="12" t="e">
        <f t="shared" si="31"/>
        <v>#REF!</v>
      </c>
      <c r="J56" s="12" t="e">
        <f t="shared" si="31"/>
        <v>#REF!</v>
      </c>
      <c r="K56" s="12" t="e">
        <f t="shared" si="31"/>
        <v>#REF!</v>
      </c>
      <c r="L56" s="12" t="e">
        <f t="shared" si="31"/>
        <v>#REF!</v>
      </c>
      <c r="M56" s="12" t="e">
        <f t="shared" si="31"/>
        <v>#REF!</v>
      </c>
      <c r="N56" s="12" t="e">
        <f t="shared" si="31"/>
        <v>#REF!</v>
      </c>
      <c r="O56" s="12" t="e">
        <f t="shared" si="31"/>
        <v>#REF!</v>
      </c>
      <c r="P56" s="13" t="e">
        <f t="shared" si="31"/>
        <v>#REF!</v>
      </c>
      <c r="Q56" s="14" t="e">
        <f t="shared" si="29"/>
        <v>#REF!</v>
      </c>
      <c r="R56" s="12" t="e">
        <f t="shared" si="30"/>
        <v>#REF!</v>
      </c>
      <c r="S56" s="13" t="e">
        <f t="shared" ref="S56" si="32">S54-S55</f>
        <v>#REF!</v>
      </c>
    </row>
    <row r="57" spans="2:20" x14ac:dyDescent="0.25">
      <c r="B57" t="str">
        <f t="shared" si="21"/>
        <v>PC Annual Broker</v>
      </c>
      <c r="C57" s="21" t="s">
        <v>66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4"/>
      <c r="R57" s="25"/>
      <c r="S57" s="26"/>
    </row>
    <row r="58" spans="2:20" ht="15.75" x14ac:dyDescent="0.25">
      <c r="B58" t="str">
        <f t="shared" si="21"/>
        <v>PC Annual Broker</v>
      </c>
      <c r="C58" s="18" t="s">
        <v>67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4">
        <v>0</v>
      </c>
      <c r="Q58" s="66">
        <f>AVERAGE(M58:P58)</f>
        <v>0</v>
      </c>
      <c r="R58" s="67">
        <f>AVERAGE(E58:P58)</f>
        <v>0</v>
      </c>
      <c r="S58" s="65">
        <v>0</v>
      </c>
    </row>
    <row r="59" spans="2:20" ht="15.75" x14ac:dyDescent="0.25">
      <c r="B59" t="str">
        <f t="shared" si="21"/>
        <v>PC Annual Broker</v>
      </c>
      <c r="C59" s="11" t="s">
        <v>68</v>
      </c>
      <c r="D59" s="12" t="e">
        <f>#REF!-D58</f>
        <v>#REF!</v>
      </c>
      <c r="E59" s="12" t="e">
        <f>#REF!-E58</f>
        <v>#REF!</v>
      </c>
      <c r="F59" s="12" t="e">
        <f>#REF!-F58</f>
        <v>#REF!</v>
      </c>
      <c r="G59" s="12" t="e">
        <f>#REF!-G58</f>
        <v>#REF!</v>
      </c>
      <c r="H59" s="12" t="e">
        <f>#REF!-H58</f>
        <v>#REF!</v>
      </c>
      <c r="I59" s="12" t="e">
        <f>#REF!-I58</f>
        <v>#REF!</v>
      </c>
      <c r="J59" s="12" t="e">
        <f>#REF!-J58</f>
        <v>#REF!</v>
      </c>
      <c r="K59" s="12" t="e">
        <f>#REF!-K58</f>
        <v>#REF!</v>
      </c>
      <c r="L59" s="12" t="e">
        <f>#REF!-L58</f>
        <v>#REF!</v>
      </c>
      <c r="M59" s="12" t="e">
        <f>#REF!-M58</f>
        <v>#REF!</v>
      </c>
      <c r="N59" s="12" t="e">
        <f>#REF!-N58</f>
        <v>#REF!</v>
      </c>
      <c r="O59" s="12" t="e">
        <f>#REF!-O58</f>
        <v>#REF!</v>
      </c>
      <c r="P59" s="13" t="e">
        <f>#REF!-P58</f>
        <v>#REF!</v>
      </c>
      <c r="Q59" s="14"/>
      <c r="R59" s="12"/>
      <c r="S59" s="13"/>
    </row>
    <row r="62" spans="2:20" ht="18.75" x14ac:dyDescent="0.3">
      <c r="C62" s="62" t="s">
        <v>69</v>
      </c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100"/>
      <c r="Q62" s="4"/>
      <c r="R62" s="1"/>
      <c r="S62" s="2"/>
    </row>
    <row r="63" spans="2:20" x14ac:dyDescent="0.25">
      <c r="C63" s="19"/>
      <c r="D63" s="290" t="s">
        <v>247</v>
      </c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1"/>
      <c r="Q63" s="287" t="s">
        <v>54</v>
      </c>
      <c r="R63" s="288"/>
      <c r="S63" s="289"/>
    </row>
    <row r="64" spans="2:20" x14ac:dyDescent="0.25">
      <c r="C64" s="21" t="s">
        <v>87</v>
      </c>
      <c r="D64" s="22">
        <f t="shared" ref="D64:P64" si="33">D$4</f>
        <v>45800</v>
      </c>
      <c r="E64" s="22">
        <f t="shared" si="33"/>
        <v>45807</v>
      </c>
      <c r="F64" s="22">
        <f t="shared" si="33"/>
        <v>45814</v>
      </c>
      <c r="G64" s="22">
        <f t="shared" si="33"/>
        <v>45821</v>
      </c>
      <c r="H64" s="22">
        <f t="shared" si="33"/>
        <v>45828</v>
      </c>
      <c r="I64" s="22">
        <f t="shared" si="33"/>
        <v>45835</v>
      </c>
      <c r="J64" s="22">
        <f t="shared" si="33"/>
        <v>45842</v>
      </c>
      <c r="K64" s="22">
        <f t="shared" si="33"/>
        <v>45849</v>
      </c>
      <c r="L64" s="22">
        <f t="shared" si="33"/>
        <v>45856</v>
      </c>
      <c r="M64" s="22">
        <f t="shared" si="33"/>
        <v>45863</v>
      </c>
      <c r="N64" s="22">
        <f t="shared" si="33"/>
        <v>45870</v>
      </c>
      <c r="O64" s="22">
        <f t="shared" si="33"/>
        <v>45877</v>
      </c>
      <c r="P64" s="23">
        <f t="shared" si="33"/>
        <v>45884</v>
      </c>
      <c r="Q64" s="27" t="s">
        <v>56</v>
      </c>
      <c r="R64" s="28" t="s">
        <v>57</v>
      </c>
      <c r="S64" s="29" t="s">
        <v>58</v>
      </c>
    </row>
    <row r="65" spans="2:21" ht="15.75" x14ac:dyDescent="0.25">
      <c r="B65" t="str">
        <f t="shared" ref="B65:B79" si="34">$C$62</f>
        <v>Short-Term</v>
      </c>
      <c r="C65" s="5" t="s">
        <v>72</v>
      </c>
      <c r="D65" s="6" t="e">
        <v>#REF!</v>
      </c>
      <c r="E65" s="6" t="e">
        <v>#REF!</v>
      </c>
      <c r="F65" s="6" t="e">
        <v>#REF!</v>
      </c>
      <c r="G65" s="6" t="e">
        <v>#REF!</v>
      </c>
      <c r="H65" s="6" t="e">
        <v>#REF!</v>
      </c>
      <c r="I65" s="6" t="e">
        <v>#REF!</v>
      </c>
      <c r="J65" s="6" t="e">
        <v>#REF!</v>
      </c>
      <c r="K65" s="6" t="e">
        <v>#REF!</v>
      </c>
      <c r="L65" s="6" t="e">
        <v>#REF!</v>
      </c>
      <c r="M65" s="6" t="e">
        <v>#REF!</v>
      </c>
      <c r="N65" s="6" t="e">
        <v>#REF!</v>
      </c>
      <c r="O65" s="6" t="e">
        <v>#REF!</v>
      </c>
      <c r="P65" s="7" t="e">
        <v>#REF!</v>
      </c>
      <c r="Q65" s="8" t="e">
        <f t="shared" ref="Q65:Q70" si="35">AVERAGE(M65:P65)</f>
        <v>#REF!</v>
      </c>
      <c r="R65" s="6" t="e">
        <f>AVERAGE(E65:P65)</f>
        <v>#REF!</v>
      </c>
      <c r="S65" s="7" t="e">
        <v>#REF!</v>
      </c>
    </row>
    <row r="66" spans="2:21" ht="15.75" x14ac:dyDescent="0.25">
      <c r="B66" t="str">
        <f t="shared" si="34"/>
        <v>Short-Term</v>
      </c>
      <c r="C66" s="18" t="s">
        <v>73</v>
      </c>
      <c r="D66" s="97" t="e">
        <v>#REF!</v>
      </c>
      <c r="E66" s="97" t="e">
        <v>#REF!</v>
      </c>
      <c r="F66" s="97" t="e">
        <v>#REF!</v>
      </c>
      <c r="G66" s="97" t="e">
        <v>#REF!</v>
      </c>
      <c r="H66" s="97" t="e">
        <v>#REF!</v>
      </c>
      <c r="I66" s="97" t="e">
        <v>#REF!</v>
      </c>
      <c r="J66" s="97" t="e">
        <v>#REF!</v>
      </c>
      <c r="K66" s="97" t="e">
        <v>#REF!</v>
      </c>
      <c r="L66" s="97" t="e">
        <v>#REF!</v>
      </c>
      <c r="M66" s="97" t="e">
        <v>#REF!</v>
      </c>
      <c r="N66" s="97" t="e">
        <v>#REF!</v>
      </c>
      <c r="O66" s="97" t="e">
        <v>#REF!</v>
      </c>
      <c r="P66" s="98" t="e">
        <v>#REF!</v>
      </c>
      <c r="Q66" s="32" t="e">
        <f t="shared" si="35"/>
        <v>#REF!</v>
      </c>
      <c r="R66" s="30" t="e">
        <f t="shared" ref="R66:R70" si="36">AVERAGE(E66:P66)</f>
        <v>#REF!</v>
      </c>
      <c r="S66" s="31"/>
      <c r="U66" s="3" t="s">
        <v>86</v>
      </c>
    </row>
    <row r="67" spans="2:21" ht="15.75" x14ac:dyDescent="0.25">
      <c r="B67" t="str">
        <f t="shared" si="34"/>
        <v>Short-Term</v>
      </c>
      <c r="C67" s="11" t="s">
        <v>74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3"/>
      <c r="Q67" s="14" t="e">
        <f t="shared" si="35"/>
        <v>#DIV/0!</v>
      </c>
      <c r="R67" s="12" t="e">
        <f t="shared" si="36"/>
        <v>#DIV/0!</v>
      </c>
      <c r="S67" s="13" t="e">
        <f t="shared" ref="S67" si="37">S65-S66</f>
        <v>#REF!</v>
      </c>
    </row>
    <row r="68" spans="2:21" ht="15.75" x14ac:dyDescent="0.25">
      <c r="B68" t="str">
        <f t="shared" si="34"/>
        <v>Short-Term</v>
      </c>
      <c r="C68" s="9" t="s">
        <v>76</v>
      </c>
      <c r="D68" s="15" t="e">
        <v>#REF!</v>
      </c>
      <c r="E68" s="15" t="e">
        <v>#REF!</v>
      </c>
      <c r="F68" s="15" t="e">
        <v>#REF!</v>
      </c>
      <c r="G68" s="15" t="e">
        <v>#REF!</v>
      </c>
      <c r="H68" s="15" t="e">
        <v>#REF!</v>
      </c>
      <c r="I68" s="15" t="e">
        <v>#REF!</v>
      </c>
      <c r="J68" s="15" t="e">
        <v>#REF!</v>
      </c>
      <c r="K68" s="15" t="e">
        <v>#REF!</v>
      </c>
      <c r="L68" s="15" t="e">
        <v>#REF!</v>
      </c>
      <c r="M68" s="15" t="e">
        <v>#REF!</v>
      </c>
      <c r="N68" s="15" t="e">
        <v>#REF!</v>
      </c>
      <c r="O68" s="15" t="e">
        <v>#REF!</v>
      </c>
      <c r="P68" s="16" t="e">
        <v>#REF!</v>
      </c>
      <c r="Q68" s="8" t="e">
        <f t="shared" si="35"/>
        <v>#REF!</v>
      </c>
      <c r="R68" s="6" t="e">
        <f t="shared" si="36"/>
        <v>#REF!</v>
      </c>
      <c r="S68" s="7" t="e">
        <v>#REF!</v>
      </c>
    </row>
    <row r="69" spans="2:21" ht="15.75" x14ac:dyDescent="0.25">
      <c r="B69" t="str">
        <f t="shared" si="34"/>
        <v>Short-Term</v>
      </c>
      <c r="C69" s="18" t="s">
        <v>77</v>
      </c>
      <c r="D69" s="97" t="e">
        <v>#REF!</v>
      </c>
      <c r="E69" s="97" t="e">
        <v>#REF!</v>
      </c>
      <c r="F69" s="97" t="e">
        <v>#REF!</v>
      </c>
      <c r="G69" s="97" t="e">
        <v>#REF!</v>
      </c>
      <c r="H69" s="97" t="e">
        <v>#REF!</v>
      </c>
      <c r="I69" s="97" t="e">
        <v>#REF!</v>
      </c>
      <c r="J69" s="97" t="e">
        <v>#REF!</v>
      </c>
      <c r="K69" s="97" t="e">
        <v>#REF!</v>
      </c>
      <c r="L69" s="97" t="e">
        <v>#REF!</v>
      </c>
      <c r="M69" s="97" t="e">
        <v>#REF!</v>
      </c>
      <c r="N69" s="97" t="e">
        <v>#REF!</v>
      </c>
      <c r="O69" s="97" t="e">
        <v>#REF!</v>
      </c>
      <c r="P69" s="98" t="e">
        <v>#REF!</v>
      </c>
      <c r="Q69" s="32" t="e">
        <f t="shared" si="35"/>
        <v>#REF!</v>
      </c>
      <c r="R69" s="30" t="e">
        <f t="shared" si="36"/>
        <v>#REF!</v>
      </c>
      <c r="S69" s="31"/>
    </row>
    <row r="70" spans="2:21" ht="15.75" x14ac:dyDescent="0.25">
      <c r="B70" t="str">
        <f t="shared" si="34"/>
        <v>Short-Term</v>
      </c>
      <c r="C70" s="11" t="s">
        <v>78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3"/>
      <c r="Q70" s="14" t="e">
        <f t="shared" si="35"/>
        <v>#DIV/0!</v>
      </c>
      <c r="R70" s="12" t="e">
        <f t="shared" si="36"/>
        <v>#DIV/0!</v>
      </c>
      <c r="S70" s="13" t="e">
        <f t="shared" ref="S70" si="38">S68-S69</f>
        <v>#REF!</v>
      </c>
    </row>
    <row r="71" spans="2:21" ht="15.75" x14ac:dyDescent="0.25">
      <c r="B71" t="str">
        <f t="shared" si="34"/>
        <v>Short-Term</v>
      </c>
      <c r="C71" s="9" t="s">
        <v>79</v>
      </c>
      <c r="D71" s="15">
        <f>IFERROR(D68/D65,0)</f>
        <v>0</v>
      </c>
      <c r="E71" s="15">
        <f t="shared" ref="E71:S72" si="39">IFERROR(E68/E65,0)</f>
        <v>0</v>
      </c>
      <c r="F71" s="15">
        <f t="shared" si="39"/>
        <v>0</v>
      </c>
      <c r="G71" s="15">
        <f t="shared" si="39"/>
        <v>0</v>
      </c>
      <c r="H71" s="15">
        <f t="shared" si="39"/>
        <v>0</v>
      </c>
      <c r="I71" s="15">
        <f t="shared" si="39"/>
        <v>0</v>
      </c>
      <c r="J71" s="15">
        <f t="shared" si="39"/>
        <v>0</v>
      </c>
      <c r="K71" s="15">
        <f t="shared" si="39"/>
        <v>0</v>
      </c>
      <c r="L71" s="15">
        <f t="shared" si="39"/>
        <v>0</v>
      </c>
      <c r="M71" s="15">
        <f t="shared" si="39"/>
        <v>0</v>
      </c>
      <c r="N71" s="15">
        <f t="shared" si="39"/>
        <v>0</v>
      </c>
      <c r="O71" s="15">
        <f t="shared" si="39"/>
        <v>0</v>
      </c>
      <c r="P71" s="16">
        <f t="shared" si="39"/>
        <v>0</v>
      </c>
      <c r="Q71" s="8">
        <f t="shared" si="39"/>
        <v>0</v>
      </c>
      <c r="R71" s="6">
        <f t="shared" si="39"/>
        <v>0</v>
      </c>
      <c r="S71" s="7">
        <f t="shared" si="39"/>
        <v>0</v>
      </c>
    </row>
    <row r="72" spans="2:21" ht="15.75" x14ac:dyDescent="0.25">
      <c r="B72" t="str">
        <f t="shared" si="34"/>
        <v>Short-Term</v>
      </c>
      <c r="C72" s="18" t="s">
        <v>80</v>
      </c>
      <c r="D72" s="97">
        <f>IFERROR(D69/D66,0)</f>
        <v>0</v>
      </c>
      <c r="E72" s="97">
        <f t="shared" si="39"/>
        <v>0</v>
      </c>
      <c r="F72" s="97">
        <f t="shared" si="39"/>
        <v>0</v>
      </c>
      <c r="G72" s="97">
        <f t="shared" si="39"/>
        <v>0</v>
      </c>
      <c r="H72" s="97">
        <f t="shared" si="39"/>
        <v>0</v>
      </c>
      <c r="I72" s="97">
        <f t="shared" si="39"/>
        <v>0</v>
      </c>
      <c r="J72" s="97">
        <f t="shared" si="39"/>
        <v>0</v>
      </c>
      <c r="K72" s="97">
        <f t="shared" si="39"/>
        <v>0</v>
      </c>
      <c r="L72" s="97">
        <f t="shared" si="39"/>
        <v>0</v>
      </c>
      <c r="M72" s="97">
        <f t="shared" si="39"/>
        <v>0</v>
      </c>
      <c r="N72" s="97">
        <f t="shared" si="39"/>
        <v>0</v>
      </c>
      <c r="O72" s="97">
        <f t="shared" si="39"/>
        <v>0</v>
      </c>
      <c r="P72" s="98">
        <f t="shared" si="39"/>
        <v>0</v>
      </c>
      <c r="Q72" s="32">
        <f t="shared" si="39"/>
        <v>0</v>
      </c>
      <c r="R72" s="30">
        <f t="shared" si="39"/>
        <v>0</v>
      </c>
      <c r="S72" s="31">
        <f t="shared" si="39"/>
        <v>0</v>
      </c>
      <c r="T72" s="3"/>
    </row>
    <row r="73" spans="2:21" ht="15.75" x14ac:dyDescent="0.25">
      <c r="B73" t="str">
        <f t="shared" si="34"/>
        <v>Short-Term</v>
      </c>
      <c r="C73" s="11" t="s">
        <v>81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3"/>
      <c r="Q73" s="14">
        <f t="shared" ref="Q73:R73" si="40">Q71-Q72</f>
        <v>0</v>
      </c>
      <c r="R73" s="12">
        <f t="shared" si="40"/>
        <v>0</v>
      </c>
      <c r="S73" s="13">
        <f>S71-S72</f>
        <v>0</v>
      </c>
    </row>
    <row r="74" spans="2:21" ht="15.75" x14ac:dyDescent="0.25">
      <c r="B74" t="str">
        <f t="shared" si="34"/>
        <v>Short-Term</v>
      </c>
      <c r="C74" s="9" t="s">
        <v>82</v>
      </c>
      <c r="D74" s="15" t="e">
        <v>#REF!</v>
      </c>
      <c r="E74" s="15" t="e">
        <v>#REF!</v>
      </c>
      <c r="F74" s="15" t="e">
        <v>#REF!</v>
      </c>
      <c r="G74" s="15" t="e">
        <v>#REF!</v>
      </c>
      <c r="H74" s="15" t="e">
        <v>#REF!</v>
      </c>
      <c r="I74" s="15" t="e">
        <v>#REF!</v>
      </c>
      <c r="J74" s="15" t="e">
        <v>#REF!</v>
      </c>
      <c r="K74" s="15" t="e">
        <v>#REF!</v>
      </c>
      <c r="L74" s="15" t="e">
        <v>#REF!</v>
      </c>
      <c r="M74" s="15" t="e">
        <v>#REF!</v>
      </c>
      <c r="N74" s="15" t="e">
        <v>#REF!</v>
      </c>
      <c r="O74" s="15" t="e">
        <v>#REF!</v>
      </c>
      <c r="P74" s="16" t="e">
        <v>#REF!</v>
      </c>
      <c r="Q74" s="8" t="e">
        <f t="shared" ref="Q74:Q76" si="41">AVERAGE(M74:P74)</f>
        <v>#REF!</v>
      </c>
      <c r="R74" s="6" t="e">
        <f>AVERAGE(E74:P74)</f>
        <v>#REF!</v>
      </c>
      <c r="S74" s="7" t="e">
        <v>#REF!</v>
      </c>
    </row>
    <row r="75" spans="2:21" ht="15.75" x14ac:dyDescent="0.25">
      <c r="B75" t="str">
        <f t="shared" si="34"/>
        <v>Short-Term</v>
      </c>
      <c r="C75" s="18" t="s">
        <v>83</v>
      </c>
      <c r="D75" s="97">
        <v>11290.322580645163</v>
      </c>
      <c r="E75" s="97">
        <v>11290.322580645163</v>
      </c>
      <c r="F75" s="97">
        <v>11612.903225806449</v>
      </c>
      <c r="G75" s="97">
        <v>11666.666666666664</v>
      </c>
      <c r="H75" s="97">
        <v>11666.666666666664</v>
      </c>
      <c r="I75" s="97">
        <v>11666.666666666664</v>
      </c>
      <c r="J75" s="97">
        <v>11451.612903225807</v>
      </c>
      <c r="K75" s="97">
        <v>11290.322580645163</v>
      </c>
      <c r="L75" s="97">
        <v>11290.322580645163</v>
      </c>
      <c r="M75" s="97">
        <v>11290.322580645163</v>
      </c>
      <c r="N75" s="97">
        <v>11290.322580645163</v>
      </c>
      <c r="O75" s="97">
        <v>11290.322580645163</v>
      </c>
      <c r="P75" s="98">
        <v>11290.322580645163</v>
      </c>
      <c r="Q75" s="32">
        <f t="shared" si="41"/>
        <v>11290.322580645163</v>
      </c>
      <c r="R75" s="30">
        <f t="shared" ref="R75:R76" si="42">AVERAGE(E75:P75)</f>
        <v>11424.7311827957</v>
      </c>
      <c r="S75" s="31"/>
    </row>
    <row r="76" spans="2:21" ht="15.75" x14ac:dyDescent="0.25">
      <c r="B76" t="str">
        <f t="shared" si="34"/>
        <v>Short-Term</v>
      </c>
      <c r="C76" s="11" t="s">
        <v>84</v>
      </c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3"/>
      <c r="Q76" s="14" t="e">
        <f t="shared" si="41"/>
        <v>#DIV/0!</v>
      </c>
      <c r="R76" s="12" t="e">
        <f t="shared" si="42"/>
        <v>#DIV/0!</v>
      </c>
      <c r="S76" s="13" t="e">
        <f t="shared" ref="S76" si="43">S74-S75</f>
        <v>#REF!</v>
      </c>
    </row>
    <row r="77" spans="2:21" x14ac:dyDescent="0.25">
      <c r="B77" t="str">
        <f t="shared" si="34"/>
        <v>Short-Term</v>
      </c>
      <c r="C77" s="21" t="s">
        <v>66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4"/>
      <c r="R77" s="25"/>
      <c r="S77" s="26"/>
    </row>
    <row r="78" spans="2:21" ht="15.75" x14ac:dyDescent="0.25">
      <c r="B78" t="str">
        <f t="shared" si="34"/>
        <v>Short-Term</v>
      </c>
      <c r="C78" s="18" t="s">
        <v>67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4">
        <v>0</v>
      </c>
      <c r="Q78" s="66">
        <f>AVERAGE(M78:P78)</f>
        <v>0</v>
      </c>
      <c r="R78" s="67">
        <f>AVERAGE(E78:P78)</f>
        <v>0</v>
      </c>
      <c r="S78" s="65">
        <v>0</v>
      </c>
    </row>
    <row r="79" spans="2:21" ht="15.75" x14ac:dyDescent="0.25">
      <c r="B79" t="str">
        <f t="shared" si="34"/>
        <v>Short-Term</v>
      </c>
      <c r="C79" s="11" t="s">
        <v>68</v>
      </c>
      <c r="D79" s="12" t="e">
        <f>#REF!-D78</f>
        <v>#REF!</v>
      </c>
      <c r="E79" s="12" t="e">
        <f>#REF!-E78</f>
        <v>#REF!</v>
      </c>
      <c r="F79" s="12" t="e">
        <f>#REF!-F78</f>
        <v>#REF!</v>
      </c>
      <c r="G79" s="12" t="e">
        <f>#REF!-G78</f>
        <v>#REF!</v>
      </c>
      <c r="H79" s="12" t="e">
        <f>#REF!-H78</f>
        <v>#REF!</v>
      </c>
      <c r="I79" s="12" t="e">
        <f>#REF!-I78</f>
        <v>#REF!</v>
      </c>
      <c r="J79" s="12" t="e">
        <f>#REF!-J78</f>
        <v>#REF!</v>
      </c>
      <c r="K79" s="12" t="e">
        <f>#REF!-K78</f>
        <v>#REF!</v>
      </c>
      <c r="L79" s="12" t="e">
        <f>#REF!-L78</f>
        <v>#REF!</v>
      </c>
      <c r="M79" s="12" t="e">
        <f>#REF!-M78</f>
        <v>#REF!</v>
      </c>
      <c r="N79" s="12" t="e">
        <f>#REF!-N78</f>
        <v>#REF!</v>
      </c>
      <c r="O79" s="12" t="e">
        <f>#REF!-O78</f>
        <v>#REF!</v>
      </c>
      <c r="P79" s="13" t="e">
        <f>#REF!-P78</f>
        <v>#REF!</v>
      </c>
      <c r="Q79" s="14"/>
      <c r="R79" s="12"/>
      <c r="S79" s="13"/>
    </row>
  </sheetData>
  <mergeCells count="8">
    <mergeCell ref="Q3:S3"/>
    <mergeCell ref="Q23:S23"/>
    <mergeCell ref="Q43:S43"/>
    <mergeCell ref="Q63:S63"/>
    <mergeCell ref="D3:P3"/>
    <mergeCell ref="D23:P23"/>
    <mergeCell ref="D43:P43"/>
    <mergeCell ref="D63:P63"/>
  </mergeCells>
  <conditionalFormatting sqref="D7:P16">
    <cfRule type="cellIs" dxfId="63" priority="9" operator="lessThan">
      <formula>0</formula>
    </cfRule>
  </conditionalFormatting>
  <conditionalFormatting sqref="D18:P19">
    <cfRule type="cellIs" dxfId="62" priority="24" operator="lessThan">
      <formula>0</formula>
    </cfRule>
  </conditionalFormatting>
  <conditionalFormatting sqref="D26:P36">
    <cfRule type="cellIs" dxfId="61" priority="3" operator="lessThan">
      <formula>0</formula>
    </cfRule>
  </conditionalFormatting>
  <conditionalFormatting sqref="D38:P39">
    <cfRule type="cellIs" dxfId="60" priority="20" operator="lessThan">
      <formula>0</formula>
    </cfRule>
  </conditionalFormatting>
  <conditionalFormatting sqref="D46:P56">
    <cfRule type="cellIs" dxfId="59" priority="2" operator="lessThan">
      <formula>0</formula>
    </cfRule>
  </conditionalFormatting>
  <conditionalFormatting sqref="D58:P59">
    <cfRule type="cellIs" dxfId="58" priority="16" operator="lessThan">
      <formula>0</formula>
    </cfRule>
  </conditionalFormatting>
  <conditionalFormatting sqref="D66:P76">
    <cfRule type="cellIs" dxfId="57" priority="1" operator="lessThan">
      <formula>0</formula>
    </cfRule>
  </conditionalFormatting>
  <conditionalFormatting sqref="D78:P79">
    <cfRule type="cellIs" dxfId="56" priority="12" operator="lessThan">
      <formula>0</formula>
    </cfRule>
  </conditionalFormatting>
  <conditionalFormatting sqref="Q7:S7 Q10:S10 Q13:S13 Q16:S17">
    <cfRule type="cellIs" dxfId="55" priority="23" operator="lessThan">
      <formula>0</formula>
    </cfRule>
  </conditionalFormatting>
  <conditionalFormatting sqref="Q19:S19">
    <cfRule type="cellIs" dxfId="54" priority="22" operator="lessThan">
      <formula>0</formula>
    </cfRule>
  </conditionalFormatting>
  <conditionalFormatting sqref="Q27:S27 Q30:S30">
    <cfRule type="cellIs" dxfId="53" priority="21" operator="lessThan">
      <formula>0</formula>
    </cfRule>
  </conditionalFormatting>
  <conditionalFormatting sqref="Q33:S33 Q36:S37">
    <cfRule type="cellIs" dxfId="52" priority="19" operator="lessThan">
      <formula>0</formula>
    </cfRule>
  </conditionalFormatting>
  <conditionalFormatting sqref="Q39:S39">
    <cfRule type="cellIs" dxfId="51" priority="18" operator="lessThan">
      <formula>0</formula>
    </cfRule>
  </conditionalFormatting>
  <conditionalFormatting sqref="Q47:S47 Q50:S50">
    <cfRule type="cellIs" dxfId="50" priority="17" operator="lessThan">
      <formula>0</formula>
    </cfRule>
  </conditionalFormatting>
  <conditionalFormatting sqref="Q53:S53 Q56:S57">
    <cfRule type="cellIs" dxfId="49" priority="15" operator="lessThan">
      <formula>0</formula>
    </cfRule>
  </conditionalFormatting>
  <conditionalFormatting sqref="Q59:S59">
    <cfRule type="cellIs" dxfId="48" priority="14" operator="lessThan">
      <formula>0</formula>
    </cfRule>
  </conditionalFormatting>
  <conditionalFormatting sqref="Q67:S67 Q70:S70">
    <cfRule type="cellIs" dxfId="47" priority="13" operator="lessThan">
      <formula>0</formula>
    </cfRule>
  </conditionalFormatting>
  <conditionalFormatting sqref="Q73:S73 Q76:S77">
    <cfRule type="cellIs" dxfId="46" priority="11" operator="lessThan">
      <formula>0</formula>
    </cfRule>
  </conditionalFormatting>
  <conditionalFormatting sqref="Q79:S79">
    <cfRule type="cellIs" dxfId="45" priority="10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CEBE-3994-4B28-B266-77230AFDB5BD}">
  <sheetPr codeName="Sheet8">
    <tabColor rgb="FF0043CE"/>
  </sheetPr>
  <dimension ref="B2:S290"/>
  <sheetViews>
    <sheetView showGridLines="0" zoomScale="70" zoomScaleNormal="70" workbookViewId="0">
      <selection activeCell="L42" sqref="L42"/>
    </sheetView>
  </sheetViews>
  <sheetFormatPr defaultRowHeight="15" outlineLevelRow="1" x14ac:dyDescent="0.25"/>
  <cols>
    <col min="2" max="2" width="55.28515625" customWidth="1"/>
    <col min="3" max="3" width="16.7109375" customWidth="1"/>
    <col min="4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8" width="16" customWidth="1"/>
    <col min="21" max="21" width="14.85546875" customWidth="1"/>
  </cols>
  <sheetData>
    <row r="2" spans="2:2" ht="18.75" x14ac:dyDescent="0.25">
      <c r="B2" s="42"/>
    </row>
    <row r="24" spans="2:18" ht="18.75" x14ac:dyDescent="0.25">
      <c r="B24" s="42"/>
    </row>
    <row r="25" spans="2:18" x14ac:dyDescent="0.25">
      <c r="B25" s="43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92"/>
      <c r="Q25" s="292"/>
      <c r="R25" s="292"/>
    </row>
    <row r="26" spans="2:18" x14ac:dyDescent="0.25">
      <c r="B26" s="44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1"/>
      <c r="Q26" s="41"/>
      <c r="R26" s="41"/>
    </row>
    <row r="27" spans="2:18" ht="15.75" x14ac:dyDescent="0.25">
      <c r="B27" s="3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</row>
    <row r="28" spans="2:18" ht="15.75" x14ac:dyDescent="0.25">
      <c r="B28" s="36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2:18" ht="15.75" x14ac:dyDescent="0.25">
      <c r="B29" s="3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</row>
    <row r="30" spans="2:18" ht="15.75" x14ac:dyDescent="0.25">
      <c r="B30" s="3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</row>
    <row r="31" spans="2:18" ht="15.75" x14ac:dyDescent="0.25">
      <c r="B31" s="36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2:18" ht="15.75" x14ac:dyDescent="0.25">
      <c r="B32" s="3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</row>
    <row r="33" spans="2:19" ht="15.75" x14ac:dyDescent="0.25">
      <c r="B33" s="3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</row>
    <row r="34" spans="2:19" ht="15.75" x14ac:dyDescent="0.25">
      <c r="B34" s="36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"/>
    </row>
    <row r="35" spans="2:19" ht="15.75" x14ac:dyDescent="0.25">
      <c r="B35" s="3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</row>
    <row r="36" spans="2:19" x14ac:dyDescent="0.25">
      <c r="B36" s="44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6"/>
      <c r="Q36" s="46"/>
      <c r="R36" s="46"/>
    </row>
    <row r="37" spans="2:19" ht="15.75" x14ac:dyDescent="0.25">
      <c r="B37" s="36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</row>
    <row r="38" spans="2:19" ht="15.75" x14ac:dyDescent="0.25">
      <c r="B38" s="36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0"/>
      <c r="Q38" s="10"/>
      <c r="R38" s="10"/>
    </row>
    <row r="39" spans="2:19" ht="15.75" x14ac:dyDescent="0.25">
      <c r="B39" s="3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</row>
    <row r="42" spans="2:19" ht="18.75" x14ac:dyDescent="0.25">
      <c r="B42" s="42"/>
    </row>
    <row r="43" spans="2:19" x14ac:dyDescent="0.25">
      <c r="B43" s="43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92"/>
      <c r="Q43" s="292"/>
      <c r="R43" s="292"/>
    </row>
    <row r="44" spans="2:19" x14ac:dyDescent="0.25">
      <c r="B44" s="44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1"/>
      <c r="Q44" s="41"/>
      <c r="R44" s="41"/>
    </row>
    <row r="45" spans="2:19" ht="15.75" x14ac:dyDescent="0.25">
      <c r="B45" s="3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</row>
    <row r="46" spans="2:19" ht="15.75" x14ac:dyDescent="0.25">
      <c r="B46" s="36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9" ht="15.75" x14ac:dyDescent="0.25">
      <c r="B47" s="36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</row>
    <row r="48" spans="2:19" ht="15.75" x14ac:dyDescent="0.25">
      <c r="B48" s="36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</row>
    <row r="49" spans="2:19" ht="15.75" x14ac:dyDescent="0.25">
      <c r="B49" s="36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2:19" ht="15.75" x14ac:dyDescent="0.25">
      <c r="B50" s="36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</row>
    <row r="51" spans="2:19" ht="15.75" x14ac:dyDescent="0.25">
      <c r="B51" s="36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</row>
    <row r="52" spans="2:19" ht="15.75" x14ac:dyDescent="0.25">
      <c r="B52" s="36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"/>
    </row>
    <row r="53" spans="2:19" ht="15.75" x14ac:dyDescent="0.25">
      <c r="B53" s="36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</row>
    <row r="54" spans="2:19" x14ac:dyDescent="0.25">
      <c r="B54" s="44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6"/>
      <c r="Q54" s="46"/>
      <c r="R54" s="46"/>
    </row>
    <row r="55" spans="2:19" ht="15.75" x14ac:dyDescent="0.25">
      <c r="B55" s="36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</row>
    <row r="56" spans="2:19" ht="15.75" x14ac:dyDescent="0.25">
      <c r="B56" s="36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0"/>
      <c r="Q56" s="10"/>
      <c r="R56" s="10"/>
    </row>
    <row r="57" spans="2:19" ht="15.75" x14ac:dyDescent="0.25">
      <c r="B57" s="3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</row>
    <row r="59" spans="2:19" ht="18.75" hidden="1" outlineLevel="1" x14ac:dyDescent="0.25">
      <c r="B59" s="42"/>
    </row>
    <row r="60" spans="2:19" hidden="1" outlineLevel="1" x14ac:dyDescent="0.25">
      <c r="B60" s="43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92"/>
      <c r="Q60" s="292"/>
      <c r="R60" s="292"/>
    </row>
    <row r="61" spans="2:19" hidden="1" outlineLevel="1" x14ac:dyDescent="0.25">
      <c r="B61" s="44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1"/>
      <c r="Q61" s="41"/>
      <c r="R61" s="41"/>
    </row>
    <row r="62" spans="2:19" ht="15.75" hidden="1" outlineLevel="1" x14ac:dyDescent="0.25">
      <c r="B62" s="36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</row>
    <row r="63" spans="2:19" ht="15.75" hidden="1" outlineLevel="1" x14ac:dyDescent="0.25">
      <c r="B63" s="36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2:19" ht="15.75" hidden="1" outlineLevel="1" x14ac:dyDescent="0.25">
      <c r="B64" s="36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</row>
    <row r="65" spans="2:19" ht="15.75" hidden="1" outlineLevel="1" x14ac:dyDescent="0.25">
      <c r="B65" s="36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</row>
    <row r="66" spans="2:19" ht="15.75" hidden="1" outlineLevel="1" x14ac:dyDescent="0.25">
      <c r="B66" s="36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2:19" ht="15.75" hidden="1" outlineLevel="1" x14ac:dyDescent="0.25">
      <c r="B67" s="36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</row>
    <row r="68" spans="2:19" ht="15.75" hidden="1" outlineLevel="1" x14ac:dyDescent="0.25">
      <c r="B68" s="36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</row>
    <row r="69" spans="2:19" ht="15.75" hidden="1" outlineLevel="1" x14ac:dyDescent="0.25">
      <c r="B69" s="36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"/>
    </row>
    <row r="70" spans="2:19" ht="15.75" hidden="1" outlineLevel="1" x14ac:dyDescent="0.25">
      <c r="B70" s="36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</row>
    <row r="71" spans="2:19" hidden="1" outlineLevel="1" x14ac:dyDescent="0.25">
      <c r="B71" s="44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6"/>
      <c r="Q71" s="46"/>
      <c r="R71" s="46"/>
    </row>
    <row r="72" spans="2:19" ht="15.75" hidden="1" outlineLevel="1" x14ac:dyDescent="0.25">
      <c r="B72" s="36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</row>
    <row r="73" spans="2:19" ht="15.75" hidden="1" outlineLevel="1" x14ac:dyDescent="0.25">
      <c r="B73" s="36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0"/>
      <c r="Q73" s="10"/>
      <c r="R73" s="10"/>
    </row>
    <row r="74" spans="2:19" ht="15.75" hidden="1" outlineLevel="1" x14ac:dyDescent="0.25">
      <c r="B74" s="36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</row>
    <row r="75" spans="2:19" ht="15.75" hidden="1" outlineLevel="1" x14ac:dyDescent="0.25">
      <c r="B75" s="36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</row>
    <row r="76" spans="2:19" hidden="1" outlineLevel="1" x14ac:dyDescent="0.25"/>
    <row r="77" spans="2:19" ht="18.75" hidden="1" outlineLevel="1" x14ac:dyDescent="0.25">
      <c r="B77" s="42"/>
    </row>
    <row r="78" spans="2:19" hidden="1" outlineLevel="1" x14ac:dyDescent="0.25">
      <c r="B78" s="43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92"/>
      <c r="Q78" s="292"/>
      <c r="R78" s="292"/>
    </row>
    <row r="79" spans="2:19" hidden="1" outlineLevel="1" x14ac:dyDescent="0.25">
      <c r="B79" s="44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1"/>
      <c r="Q79" s="41"/>
      <c r="R79" s="41"/>
    </row>
    <row r="80" spans="2:19" ht="15.75" hidden="1" outlineLevel="1" x14ac:dyDescent="0.25">
      <c r="B80" s="36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</row>
    <row r="81" spans="2:19" ht="15.75" hidden="1" outlineLevel="1" x14ac:dyDescent="0.25">
      <c r="B81" s="36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2:19" ht="15.75" hidden="1" outlineLevel="1" x14ac:dyDescent="0.25">
      <c r="B82" s="36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</row>
    <row r="83" spans="2:19" ht="15.75" hidden="1" outlineLevel="1" x14ac:dyDescent="0.25">
      <c r="B83" s="36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</row>
    <row r="84" spans="2:19" ht="15.75" hidden="1" outlineLevel="1" x14ac:dyDescent="0.25">
      <c r="B84" s="36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2:19" ht="15.75" hidden="1" outlineLevel="1" x14ac:dyDescent="0.25">
      <c r="B85" s="36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</row>
    <row r="86" spans="2:19" ht="15.75" hidden="1" outlineLevel="1" x14ac:dyDescent="0.25">
      <c r="B86" s="36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</row>
    <row r="87" spans="2:19" ht="15.75" hidden="1" outlineLevel="1" x14ac:dyDescent="0.25">
      <c r="B87" s="36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"/>
    </row>
    <row r="88" spans="2:19" ht="15.75" hidden="1" outlineLevel="1" x14ac:dyDescent="0.25">
      <c r="B88" s="36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</row>
    <row r="89" spans="2:19" hidden="1" outlineLevel="1" x14ac:dyDescent="0.25">
      <c r="B89" s="44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6"/>
      <c r="Q89" s="46"/>
      <c r="R89" s="46"/>
    </row>
    <row r="90" spans="2:19" ht="15.75" hidden="1" outlineLevel="1" x14ac:dyDescent="0.25">
      <c r="B90" s="36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</row>
    <row r="91" spans="2:19" ht="15.75" hidden="1" outlineLevel="1" x14ac:dyDescent="0.25">
      <c r="B91" s="36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0"/>
      <c r="Q91" s="10"/>
      <c r="R91" s="10"/>
    </row>
    <row r="92" spans="2:19" ht="15.75" hidden="1" outlineLevel="1" x14ac:dyDescent="0.25">
      <c r="B92" s="36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</row>
    <row r="93" spans="2:19" ht="15.75" hidden="1" outlineLevel="1" x14ac:dyDescent="0.25">
      <c r="B93" s="36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</row>
    <row r="94" spans="2:19" hidden="1" outlineLevel="1" x14ac:dyDescent="0.25"/>
    <row r="95" spans="2:19" ht="18.75" hidden="1" outlineLevel="1" x14ac:dyDescent="0.25">
      <c r="B95" s="42"/>
    </row>
    <row r="96" spans="2:19" hidden="1" outlineLevel="1" x14ac:dyDescent="0.25">
      <c r="B96" s="43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92"/>
      <c r="Q96" s="292"/>
      <c r="R96" s="292"/>
    </row>
    <row r="97" spans="2:19" hidden="1" outlineLevel="1" x14ac:dyDescent="0.25">
      <c r="B97" s="44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1"/>
      <c r="Q97" s="41"/>
      <c r="R97" s="41"/>
    </row>
    <row r="98" spans="2:19" ht="15.75" hidden="1" outlineLevel="1" x14ac:dyDescent="0.25">
      <c r="B98" s="36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</row>
    <row r="99" spans="2:19" ht="15.75" hidden="1" outlineLevel="1" x14ac:dyDescent="0.25">
      <c r="B99" s="36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2:19" ht="15.75" hidden="1" outlineLevel="1" x14ac:dyDescent="0.25">
      <c r="B100" s="36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</row>
    <row r="101" spans="2:19" ht="15.75" hidden="1" outlineLevel="1" x14ac:dyDescent="0.25">
      <c r="B101" s="36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</row>
    <row r="102" spans="2:19" ht="15.75" hidden="1" outlineLevel="1" x14ac:dyDescent="0.25">
      <c r="B102" s="36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2:19" ht="15.75" hidden="1" outlineLevel="1" x14ac:dyDescent="0.25">
      <c r="B103" s="36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</row>
    <row r="104" spans="2:19" ht="15.75" hidden="1" outlineLevel="1" x14ac:dyDescent="0.25">
      <c r="B104" s="36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</row>
    <row r="105" spans="2:19" ht="15.75" hidden="1" outlineLevel="1" x14ac:dyDescent="0.25">
      <c r="B105" s="36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"/>
    </row>
    <row r="106" spans="2:19" ht="15.75" hidden="1" outlineLevel="1" x14ac:dyDescent="0.25">
      <c r="B106" s="36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</row>
    <row r="107" spans="2:19" hidden="1" outlineLevel="1" x14ac:dyDescent="0.25">
      <c r="B107" s="44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6"/>
      <c r="Q107" s="46"/>
      <c r="R107" s="46"/>
    </row>
    <row r="108" spans="2:19" ht="15.75" hidden="1" outlineLevel="1" x14ac:dyDescent="0.25">
      <c r="B108" s="3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</row>
    <row r="109" spans="2:19" ht="15.75" hidden="1" outlineLevel="1" x14ac:dyDescent="0.25">
      <c r="B109" s="36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0"/>
      <c r="Q109" s="10"/>
      <c r="R109" s="10"/>
    </row>
    <row r="110" spans="2:19" ht="15.75" hidden="1" outlineLevel="1" x14ac:dyDescent="0.25">
      <c r="B110" s="36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</row>
    <row r="111" spans="2:19" ht="15.75" hidden="1" outlineLevel="1" x14ac:dyDescent="0.25">
      <c r="B111" s="36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</row>
    <row r="112" spans="2:19" hidden="1" outlineLevel="1" x14ac:dyDescent="0.25"/>
    <row r="113" spans="2:19" ht="18.75" hidden="1" outlineLevel="1" x14ac:dyDescent="0.25">
      <c r="B113" s="42"/>
    </row>
    <row r="114" spans="2:19" hidden="1" outlineLevel="1" x14ac:dyDescent="0.25">
      <c r="B114" s="43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92"/>
      <c r="Q114" s="292"/>
      <c r="R114" s="292"/>
    </row>
    <row r="115" spans="2:19" hidden="1" outlineLevel="1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1"/>
      <c r="Q115" s="41"/>
      <c r="R115" s="41"/>
    </row>
    <row r="116" spans="2:19" ht="15.75" hidden="1" outlineLevel="1" x14ac:dyDescent="0.25">
      <c r="B116" s="3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</row>
    <row r="117" spans="2:19" ht="15.75" hidden="1" outlineLevel="1" x14ac:dyDescent="0.25">
      <c r="B117" s="36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2:19" ht="15.75" hidden="1" outlineLevel="1" x14ac:dyDescent="0.25">
      <c r="B118" s="3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</row>
    <row r="119" spans="2:19" ht="15.75" hidden="1" outlineLevel="1" x14ac:dyDescent="0.25">
      <c r="B119" s="3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</row>
    <row r="120" spans="2:19" ht="15.75" hidden="1" outlineLevel="1" x14ac:dyDescent="0.25">
      <c r="B120" s="36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2:19" ht="15.75" hidden="1" outlineLevel="1" x14ac:dyDescent="0.25">
      <c r="B121" s="3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</row>
    <row r="122" spans="2:19" ht="15.75" hidden="1" outlineLevel="1" x14ac:dyDescent="0.25">
      <c r="B122" s="3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</row>
    <row r="123" spans="2:19" ht="15.75" hidden="1" outlineLevel="1" x14ac:dyDescent="0.25">
      <c r="B123" s="36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"/>
    </row>
    <row r="124" spans="2:19" ht="15.75" hidden="1" outlineLevel="1" x14ac:dyDescent="0.25">
      <c r="B124" s="3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</row>
    <row r="125" spans="2:19" hidden="1" outlineLevel="1" x14ac:dyDescent="0.25">
      <c r="B125" s="4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6"/>
      <c r="Q125" s="46"/>
      <c r="R125" s="46"/>
    </row>
    <row r="126" spans="2:19" ht="15.75" hidden="1" outlineLevel="1" x14ac:dyDescent="0.25">
      <c r="B126" s="3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</row>
    <row r="127" spans="2:19" ht="15.75" hidden="1" outlineLevel="1" x14ac:dyDescent="0.25">
      <c r="B127" s="3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0"/>
      <c r="Q127" s="10"/>
      <c r="R127" s="10"/>
    </row>
    <row r="128" spans="2:19" ht="15.75" hidden="1" outlineLevel="1" x14ac:dyDescent="0.25">
      <c r="B128" s="3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</row>
    <row r="129" spans="2:19" ht="15.75" hidden="1" outlineLevel="1" x14ac:dyDescent="0.25">
      <c r="B129" s="36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</row>
    <row r="130" spans="2:19" collapsed="1" x14ac:dyDescent="0.25"/>
    <row r="131" spans="2:19" ht="18.75" x14ac:dyDescent="0.25">
      <c r="B131" s="42"/>
    </row>
    <row r="132" spans="2:19" x14ac:dyDescent="0.25">
      <c r="B132" s="43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92"/>
      <c r="Q132" s="292"/>
      <c r="R132" s="292"/>
    </row>
    <row r="133" spans="2:19" x14ac:dyDescent="0.25">
      <c r="B133" s="4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1"/>
      <c r="Q133" s="41"/>
      <c r="R133" s="41"/>
    </row>
    <row r="134" spans="2:19" ht="15.75" x14ac:dyDescent="0.25">
      <c r="B134" s="3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</row>
    <row r="135" spans="2:19" ht="15.75" x14ac:dyDescent="0.25">
      <c r="B135" s="36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2:19" ht="15.75" x14ac:dyDescent="0.25">
      <c r="B136" s="3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</row>
    <row r="137" spans="2:19" ht="15.75" x14ac:dyDescent="0.25">
      <c r="B137" s="3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</row>
    <row r="138" spans="2:19" ht="15.75" x14ac:dyDescent="0.25">
      <c r="B138" s="36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2:19" ht="15.75" x14ac:dyDescent="0.25">
      <c r="B139" s="3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</row>
    <row r="140" spans="2:19" ht="15.75" x14ac:dyDescent="0.25">
      <c r="B140" s="3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</row>
    <row r="141" spans="2:19" ht="15.75" x14ac:dyDescent="0.25">
      <c r="B141" s="36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"/>
    </row>
    <row r="142" spans="2:19" ht="15.75" x14ac:dyDescent="0.25">
      <c r="B142" s="3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</row>
    <row r="143" spans="2:19" x14ac:dyDescent="0.25">
      <c r="B143" s="4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6"/>
      <c r="Q143" s="46"/>
      <c r="R143" s="46"/>
    </row>
    <row r="144" spans="2:19" ht="15.75" x14ac:dyDescent="0.25">
      <c r="B144" s="3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</row>
    <row r="145" spans="2:19" ht="15.75" x14ac:dyDescent="0.25">
      <c r="B145" s="3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0"/>
      <c r="Q145" s="10"/>
      <c r="R145" s="10"/>
    </row>
    <row r="146" spans="2:19" ht="15.75" x14ac:dyDescent="0.25">
      <c r="B146" s="3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</row>
    <row r="148" spans="2:19" ht="18.75" hidden="1" outlineLevel="1" x14ac:dyDescent="0.25">
      <c r="B148" s="42"/>
    </row>
    <row r="149" spans="2:19" hidden="1" outlineLevel="1" x14ac:dyDescent="0.25">
      <c r="B149" s="43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92"/>
      <c r="Q149" s="292"/>
      <c r="R149" s="292"/>
    </row>
    <row r="150" spans="2:19" hidden="1" outlineLevel="1" x14ac:dyDescent="0.25">
      <c r="B150" s="4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1"/>
      <c r="Q150" s="41"/>
      <c r="R150" s="41"/>
    </row>
    <row r="151" spans="2:19" ht="15.75" hidden="1" outlineLevel="1" x14ac:dyDescent="0.25">
      <c r="B151" s="3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</row>
    <row r="152" spans="2:19" ht="15.75" hidden="1" outlineLevel="1" x14ac:dyDescent="0.25">
      <c r="B152" s="36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2:19" ht="15.75" hidden="1" outlineLevel="1" x14ac:dyDescent="0.25">
      <c r="B153" s="3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</row>
    <row r="154" spans="2:19" ht="15.75" hidden="1" outlineLevel="1" x14ac:dyDescent="0.25">
      <c r="B154" s="3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</row>
    <row r="155" spans="2:19" ht="15.75" hidden="1" outlineLevel="1" x14ac:dyDescent="0.25">
      <c r="B155" s="36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2:19" ht="15.75" hidden="1" outlineLevel="1" x14ac:dyDescent="0.25">
      <c r="B156" s="3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</row>
    <row r="157" spans="2:19" ht="15.75" hidden="1" outlineLevel="1" x14ac:dyDescent="0.25">
      <c r="B157" s="3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</row>
    <row r="158" spans="2:19" ht="15.75" hidden="1" outlineLevel="1" x14ac:dyDescent="0.25">
      <c r="B158" s="36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"/>
    </row>
    <row r="159" spans="2:19" ht="15.75" hidden="1" outlineLevel="1" x14ac:dyDescent="0.25">
      <c r="B159" s="3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</row>
    <row r="160" spans="2:19" hidden="1" outlineLevel="1" x14ac:dyDescent="0.25">
      <c r="B160" s="4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6"/>
      <c r="Q160" s="46"/>
      <c r="R160" s="46"/>
    </row>
    <row r="161" spans="2:19" ht="15.75" hidden="1" outlineLevel="1" x14ac:dyDescent="0.25">
      <c r="B161" s="3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</row>
    <row r="162" spans="2:19" ht="15.75" hidden="1" outlineLevel="1" x14ac:dyDescent="0.25">
      <c r="B162" s="3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0"/>
      <c r="Q162" s="10"/>
      <c r="R162" s="10"/>
    </row>
    <row r="163" spans="2:19" ht="15.75" hidden="1" outlineLevel="1" x14ac:dyDescent="0.25">
      <c r="B163" s="3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</row>
    <row r="164" spans="2:19" ht="15.75" hidden="1" outlineLevel="1" x14ac:dyDescent="0.25">
      <c r="B164" s="36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</row>
    <row r="165" spans="2:19" hidden="1" outlineLevel="1" x14ac:dyDescent="0.25"/>
    <row r="166" spans="2:19" ht="18.75" hidden="1" outlineLevel="1" x14ac:dyDescent="0.25">
      <c r="B166" s="42"/>
    </row>
    <row r="167" spans="2:19" hidden="1" outlineLevel="1" x14ac:dyDescent="0.25">
      <c r="B167" s="43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92"/>
      <c r="Q167" s="292"/>
      <c r="R167" s="292"/>
    </row>
    <row r="168" spans="2:19" hidden="1" outlineLevel="1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1"/>
      <c r="Q168" s="41"/>
      <c r="R168" s="41"/>
    </row>
    <row r="169" spans="2:19" ht="15.75" hidden="1" outlineLevel="1" x14ac:dyDescent="0.25">
      <c r="B169" s="3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</row>
    <row r="170" spans="2:19" ht="15.75" hidden="1" outlineLevel="1" x14ac:dyDescent="0.25">
      <c r="B170" s="36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2:19" ht="15.75" hidden="1" outlineLevel="1" x14ac:dyDescent="0.25">
      <c r="B171" s="3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</row>
    <row r="172" spans="2:19" ht="15.75" hidden="1" outlineLevel="1" x14ac:dyDescent="0.25">
      <c r="B172" s="36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</row>
    <row r="173" spans="2:19" ht="15.75" hidden="1" outlineLevel="1" x14ac:dyDescent="0.25">
      <c r="B173" s="36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2:19" ht="15.75" hidden="1" outlineLevel="1" x14ac:dyDescent="0.25">
      <c r="B174" s="36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</row>
    <row r="175" spans="2:19" ht="15.75" hidden="1" outlineLevel="1" x14ac:dyDescent="0.25">
      <c r="B175" s="36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</row>
    <row r="176" spans="2:19" ht="15.75" hidden="1" outlineLevel="1" x14ac:dyDescent="0.25">
      <c r="B176" s="36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"/>
    </row>
    <row r="177" spans="2:18" ht="15.75" hidden="1" outlineLevel="1" x14ac:dyDescent="0.25">
      <c r="B177" s="36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</row>
    <row r="178" spans="2:18" hidden="1" outlineLevel="1" x14ac:dyDescent="0.25">
      <c r="B178" s="4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6"/>
      <c r="Q178" s="46"/>
      <c r="R178" s="46"/>
    </row>
    <row r="179" spans="2:18" ht="15.75" hidden="1" outlineLevel="1" x14ac:dyDescent="0.25">
      <c r="B179" s="36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</row>
    <row r="180" spans="2:18" ht="15.75" hidden="1" outlineLevel="1" x14ac:dyDescent="0.25">
      <c r="B180" s="36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0"/>
      <c r="Q180" s="10"/>
      <c r="R180" s="10"/>
    </row>
    <row r="181" spans="2:18" ht="15.75" hidden="1" outlineLevel="1" x14ac:dyDescent="0.25">
      <c r="B181" s="36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</row>
    <row r="182" spans="2:18" ht="15.75" hidden="1" outlineLevel="1" x14ac:dyDescent="0.25">
      <c r="B182" s="36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</row>
    <row r="183" spans="2:18" hidden="1" outlineLevel="1" x14ac:dyDescent="0.25"/>
    <row r="184" spans="2:18" collapsed="1" x14ac:dyDescent="0.25"/>
    <row r="185" spans="2:18" ht="18.75" x14ac:dyDescent="0.25">
      <c r="B185" s="42"/>
    </row>
    <row r="186" spans="2:18" x14ac:dyDescent="0.25">
      <c r="B186" s="43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92"/>
      <c r="Q186" s="292"/>
      <c r="R186" s="292"/>
    </row>
    <row r="187" spans="2:18" x14ac:dyDescent="0.25">
      <c r="B187" s="4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1"/>
      <c r="Q187" s="41"/>
      <c r="R187" s="41"/>
    </row>
    <row r="188" spans="2:18" ht="15.75" x14ac:dyDescent="0.25">
      <c r="B188" s="36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</row>
    <row r="189" spans="2:18" ht="15.75" x14ac:dyDescent="0.25">
      <c r="B189" s="36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2:18" ht="15.75" x14ac:dyDescent="0.25">
      <c r="B190" s="36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</row>
    <row r="191" spans="2:18" ht="15.75" x14ac:dyDescent="0.25">
      <c r="B191" s="36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</row>
    <row r="192" spans="2:18" ht="15.75" x14ac:dyDescent="0.25">
      <c r="B192" s="36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2:19" ht="15.75" x14ac:dyDescent="0.25">
      <c r="B193" s="36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</row>
    <row r="194" spans="2:19" ht="15.75" x14ac:dyDescent="0.25">
      <c r="B194" s="36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</row>
    <row r="195" spans="2:19" ht="15.75" x14ac:dyDescent="0.25">
      <c r="B195" s="36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"/>
    </row>
    <row r="196" spans="2:19" ht="15.75" x14ac:dyDescent="0.25">
      <c r="B196" s="36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</row>
    <row r="197" spans="2:19" x14ac:dyDescent="0.25">
      <c r="B197" s="44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6"/>
      <c r="Q197" s="46"/>
      <c r="R197" s="46"/>
    </row>
    <row r="198" spans="2:19" ht="15.75" x14ac:dyDescent="0.25">
      <c r="B198" s="36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</row>
    <row r="199" spans="2:19" ht="15.75" x14ac:dyDescent="0.25">
      <c r="B199" s="36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0"/>
      <c r="Q199" s="10"/>
      <c r="R199" s="10"/>
    </row>
    <row r="200" spans="2:19" ht="15.75" x14ac:dyDescent="0.25">
      <c r="B200" s="36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</row>
    <row r="202" spans="2:19" ht="18.75" hidden="1" outlineLevel="1" x14ac:dyDescent="0.25">
      <c r="B202" s="42"/>
    </row>
    <row r="203" spans="2:19" hidden="1" outlineLevel="1" x14ac:dyDescent="0.25">
      <c r="B203" s="43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92"/>
      <c r="Q203" s="292"/>
      <c r="R203" s="292"/>
    </row>
    <row r="204" spans="2:19" hidden="1" outlineLevel="1" x14ac:dyDescent="0.25">
      <c r="B204" s="44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1"/>
      <c r="Q204" s="41"/>
      <c r="R204" s="41"/>
    </row>
    <row r="205" spans="2:19" ht="15.75" hidden="1" outlineLevel="1" x14ac:dyDescent="0.25">
      <c r="B205" s="36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</row>
    <row r="206" spans="2:19" ht="15.75" hidden="1" outlineLevel="1" x14ac:dyDescent="0.25">
      <c r="B206" s="36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2:19" ht="15.75" hidden="1" outlineLevel="1" x14ac:dyDescent="0.25">
      <c r="B207" s="36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</row>
    <row r="208" spans="2:19" ht="15.75" hidden="1" outlineLevel="1" x14ac:dyDescent="0.25">
      <c r="B208" s="36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</row>
    <row r="209" spans="2:19" ht="15.75" hidden="1" outlineLevel="1" x14ac:dyDescent="0.25">
      <c r="B209" s="36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2:19" ht="15.75" hidden="1" outlineLevel="1" x14ac:dyDescent="0.25">
      <c r="B210" s="36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</row>
    <row r="211" spans="2:19" ht="15.75" hidden="1" outlineLevel="1" x14ac:dyDescent="0.25">
      <c r="B211" s="36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</row>
    <row r="212" spans="2:19" ht="15.75" hidden="1" outlineLevel="1" x14ac:dyDescent="0.25">
      <c r="B212" s="36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"/>
    </row>
    <row r="213" spans="2:19" ht="15.75" hidden="1" outlineLevel="1" x14ac:dyDescent="0.25">
      <c r="B213" s="36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</row>
    <row r="214" spans="2:19" hidden="1" outlineLevel="1" x14ac:dyDescent="0.25">
      <c r="B214" s="44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6"/>
      <c r="Q214" s="46"/>
      <c r="R214" s="46"/>
    </row>
    <row r="215" spans="2:19" ht="15.75" hidden="1" outlineLevel="1" x14ac:dyDescent="0.25">
      <c r="B215" s="36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</row>
    <row r="216" spans="2:19" ht="15.75" hidden="1" outlineLevel="1" x14ac:dyDescent="0.25">
      <c r="B216" s="3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0"/>
      <c r="Q216" s="10"/>
      <c r="R216" s="10"/>
    </row>
    <row r="217" spans="2:19" ht="15.75" hidden="1" outlineLevel="1" x14ac:dyDescent="0.25">
      <c r="B217" s="36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</row>
    <row r="218" spans="2:19" ht="15.75" hidden="1" outlineLevel="1" x14ac:dyDescent="0.25">
      <c r="B218" s="36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</row>
    <row r="219" spans="2:19" hidden="1" outlineLevel="1" x14ac:dyDescent="0.25"/>
    <row r="220" spans="2:19" ht="18.75" hidden="1" outlineLevel="1" x14ac:dyDescent="0.25">
      <c r="B220" s="42"/>
    </row>
    <row r="221" spans="2:19" hidden="1" outlineLevel="1" x14ac:dyDescent="0.25">
      <c r="B221" s="43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92"/>
      <c r="Q221" s="292"/>
      <c r="R221" s="292"/>
    </row>
    <row r="222" spans="2:19" hidden="1" outlineLevel="1" x14ac:dyDescent="0.25">
      <c r="B222" s="44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1"/>
      <c r="Q222" s="41"/>
      <c r="R222" s="41"/>
    </row>
    <row r="223" spans="2:19" ht="15.75" hidden="1" outlineLevel="1" x14ac:dyDescent="0.25">
      <c r="B223" s="36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</row>
    <row r="224" spans="2:19" ht="15.75" hidden="1" outlineLevel="1" x14ac:dyDescent="0.25">
      <c r="B224" s="36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2:19" ht="15.75" hidden="1" outlineLevel="1" x14ac:dyDescent="0.25">
      <c r="B225" s="36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</row>
    <row r="226" spans="2:19" ht="15.75" hidden="1" outlineLevel="1" x14ac:dyDescent="0.25">
      <c r="B226" s="36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</row>
    <row r="227" spans="2:19" ht="15.75" hidden="1" outlineLevel="1" x14ac:dyDescent="0.25">
      <c r="B227" s="36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2:19" ht="15.75" hidden="1" outlineLevel="1" x14ac:dyDescent="0.25">
      <c r="B228" s="36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</row>
    <row r="229" spans="2:19" ht="15.75" hidden="1" outlineLevel="1" x14ac:dyDescent="0.25">
      <c r="B229" s="36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</row>
    <row r="230" spans="2:19" ht="15.75" hidden="1" outlineLevel="1" x14ac:dyDescent="0.25">
      <c r="B230" s="36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"/>
    </row>
    <row r="231" spans="2:19" ht="15.75" hidden="1" outlineLevel="1" x14ac:dyDescent="0.25">
      <c r="B231" s="36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</row>
    <row r="232" spans="2:19" hidden="1" outlineLevel="1" x14ac:dyDescent="0.25">
      <c r="B232" s="44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6"/>
      <c r="Q232" s="46"/>
      <c r="R232" s="46"/>
    </row>
    <row r="233" spans="2:19" ht="15.75" hidden="1" outlineLevel="1" x14ac:dyDescent="0.25">
      <c r="B233" s="36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</row>
    <row r="234" spans="2:19" ht="15.75" hidden="1" outlineLevel="1" x14ac:dyDescent="0.25">
      <c r="B234" s="36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0"/>
      <c r="Q234" s="10"/>
      <c r="R234" s="10"/>
    </row>
    <row r="235" spans="2:19" ht="15.75" hidden="1" outlineLevel="1" x14ac:dyDescent="0.25">
      <c r="B235" s="36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</row>
    <row r="236" spans="2:19" ht="15.75" hidden="1" outlineLevel="1" x14ac:dyDescent="0.25">
      <c r="B236" s="36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</row>
    <row r="237" spans="2:19" hidden="1" outlineLevel="1" x14ac:dyDescent="0.25"/>
    <row r="238" spans="2:19" ht="18.75" hidden="1" outlineLevel="1" x14ac:dyDescent="0.25">
      <c r="B238" s="42"/>
    </row>
    <row r="239" spans="2:19" hidden="1" outlineLevel="1" x14ac:dyDescent="0.25">
      <c r="B239" s="43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92"/>
      <c r="Q239" s="292"/>
      <c r="R239" s="292"/>
    </row>
    <row r="240" spans="2:19" hidden="1" outlineLevel="1" x14ac:dyDescent="0.25">
      <c r="B240" s="44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1"/>
      <c r="Q240" s="41"/>
      <c r="R240" s="41"/>
    </row>
    <row r="241" spans="2:19" ht="15.75" hidden="1" outlineLevel="1" x14ac:dyDescent="0.25">
      <c r="B241" s="36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</row>
    <row r="242" spans="2:19" ht="15.75" hidden="1" outlineLevel="1" x14ac:dyDescent="0.25">
      <c r="B242" s="36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2:19" ht="15.75" hidden="1" outlineLevel="1" x14ac:dyDescent="0.25">
      <c r="B243" s="36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</row>
    <row r="244" spans="2:19" ht="15.75" hidden="1" outlineLevel="1" x14ac:dyDescent="0.25">
      <c r="B244" s="36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</row>
    <row r="245" spans="2:19" ht="15.75" hidden="1" outlineLevel="1" x14ac:dyDescent="0.25">
      <c r="B245" s="36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2:19" ht="15.75" hidden="1" outlineLevel="1" x14ac:dyDescent="0.25">
      <c r="B246" s="36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</row>
    <row r="247" spans="2:19" ht="15.75" hidden="1" outlineLevel="1" x14ac:dyDescent="0.25">
      <c r="B247" s="36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</row>
    <row r="248" spans="2:19" ht="15.75" hidden="1" outlineLevel="1" x14ac:dyDescent="0.25">
      <c r="B248" s="36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"/>
    </row>
    <row r="249" spans="2:19" ht="15.75" hidden="1" outlineLevel="1" x14ac:dyDescent="0.25">
      <c r="B249" s="36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</row>
    <row r="250" spans="2:19" hidden="1" outlineLevel="1" x14ac:dyDescent="0.25">
      <c r="B250" s="44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6"/>
      <c r="Q250" s="46"/>
      <c r="R250" s="46"/>
    </row>
    <row r="251" spans="2:19" ht="15.75" hidden="1" outlineLevel="1" x14ac:dyDescent="0.25">
      <c r="B251" s="36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</row>
    <row r="252" spans="2:19" ht="15.75" hidden="1" outlineLevel="1" x14ac:dyDescent="0.25">
      <c r="B252" s="36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0"/>
      <c r="Q252" s="10"/>
      <c r="R252" s="10"/>
    </row>
    <row r="253" spans="2:19" ht="15.75" hidden="1" outlineLevel="1" x14ac:dyDescent="0.25">
      <c r="B253" s="36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</row>
    <row r="254" spans="2:19" ht="15.75" hidden="1" outlineLevel="1" x14ac:dyDescent="0.25">
      <c r="B254" s="36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</row>
    <row r="255" spans="2:19" hidden="1" outlineLevel="1" x14ac:dyDescent="0.25"/>
    <row r="256" spans="2:19" ht="18.75" hidden="1" outlineLevel="1" x14ac:dyDescent="0.25">
      <c r="B256" s="42"/>
    </row>
    <row r="257" spans="2:19" hidden="1" outlineLevel="1" x14ac:dyDescent="0.25">
      <c r="B257" s="43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92"/>
      <c r="Q257" s="292"/>
      <c r="R257" s="292"/>
    </row>
    <row r="258" spans="2:19" hidden="1" outlineLevel="1" x14ac:dyDescent="0.25">
      <c r="B258" s="44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1"/>
      <c r="Q258" s="41"/>
      <c r="R258" s="41"/>
    </row>
    <row r="259" spans="2:19" ht="15.75" hidden="1" outlineLevel="1" x14ac:dyDescent="0.25">
      <c r="B259" s="36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</row>
    <row r="260" spans="2:19" ht="15.75" hidden="1" outlineLevel="1" x14ac:dyDescent="0.25">
      <c r="B260" s="36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2:19" ht="15.75" hidden="1" outlineLevel="1" x14ac:dyDescent="0.25">
      <c r="B261" s="36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</row>
    <row r="262" spans="2:19" ht="15.75" hidden="1" outlineLevel="1" x14ac:dyDescent="0.25">
      <c r="B262" s="36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</row>
    <row r="263" spans="2:19" ht="15.75" hidden="1" outlineLevel="1" x14ac:dyDescent="0.25">
      <c r="B263" s="36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2:19" ht="15.75" hidden="1" outlineLevel="1" x14ac:dyDescent="0.25">
      <c r="B264" s="36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</row>
    <row r="265" spans="2:19" ht="15.75" hidden="1" outlineLevel="1" x14ac:dyDescent="0.25">
      <c r="B265" s="36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</row>
    <row r="266" spans="2:19" ht="15.75" hidden="1" outlineLevel="1" x14ac:dyDescent="0.25">
      <c r="B266" s="36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"/>
    </row>
    <row r="267" spans="2:19" ht="15.75" hidden="1" outlineLevel="1" x14ac:dyDescent="0.25">
      <c r="B267" s="36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</row>
    <row r="268" spans="2:19" hidden="1" outlineLevel="1" x14ac:dyDescent="0.25">
      <c r="B268" s="44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6"/>
      <c r="Q268" s="46"/>
      <c r="R268" s="46"/>
    </row>
    <row r="269" spans="2:19" ht="15.75" hidden="1" outlineLevel="1" x14ac:dyDescent="0.25">
      <c r="B269" s="36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</row>
    <row r="270" spans="2:19" ht="15.75" hidden="1" outlineLevel="1" x14ac:dyDescent="0.25">
      <c r="B270" s="36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0"/>
      <c r="Q270" s="10"/>
      <c r="R270" s="10"/>
    </row>
    <row r="271" spans="2:19" ht="15.75" hidden="1" outlineLevel="1" x14ac:dyDescent="0.25">
      <c r="B271" s="36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</row>
    <row r="272" spans="2:19" ht="15.75" hidden="1" outlineLevel="1" x14ac:dyDescent="0.25">
      <c r="B272" s="36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</row>
    <row r="273" spans="2:19" collapsed="1" x14ac:dyDescent="0.25"/>
    <row r="275" spans="2:19" ht="18.75" x14ac:dyDescent="0.25">
      <c r="B275" s="42"/>
    </row>
    <row r="276" spans="2:19" x14ac:dyDescent="0.25">
      <c r="B276" s="43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92"/>
      <c r="Q276" s="292"/>
      <c r="R276" s="292"/>
    </row>
    <row r="277" spans="2:19" x14ac:dyDescent="0.25">
      <c r="B277" s="44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1"/>
      <c r="Q277" s="41"/>
      <c r="R277" s="41"/>
    </row>
    <row r="278" spans="2:19" ht="15.75" x14ac:dyDescent="0.25">
      <c r="B278" s="36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</row>
    <row r="279" spans="2:19" ht="15.75" x14ac:dyDescent="0.25">
      <c r="B279" s="36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2:19" ht="15.75" x14ac:dyDescent="0.25">
      <c r="B280" s="36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</row>
    <row r="281" spans="2:19" ht="15.75" x14ac:dyDescent="0.25">
      <c r="B281" s="36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</row>
    <row r="282" spans="2:19" ht="15.75" x14ac:dyDescent="0.25">
      <c r="B282" s="36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2:19" ht="15.75" x14ac:dyDescent="0.25">
      <c r="B283" s="36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</row>
    <row r="284" spans="2:19" ht="15.75" x14ac:dyDescent="0.25">
      <c r="B284" s="36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</row>
    <row r="285" spans="2:19" ht="15.75" x14ac:dyDescent="0.25">
      <c r="B285" s="36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"/>
    </row>
    <row r="286" spans="2:19" ht="15.75" x14ac:dyDescent="0.25">
      <c r="B286" s="36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</row>
    <row r="287" spans="2:19" x14ac:dyDescent="0.25">
      <c r="B287" s="44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6"/>
      <c r="Q287" s="46"/>
      <c r="R287" s="46"/>
    </row>
    <row r="288" spans="2:19" ht="15.75" x14ac:dyDescent="0.25">
      <c r="B288" s="36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</row>
    <row r="289" spans="2:18" ht="15.75" x14ac:dyDescent="0.25">
      <c r="B289" s="36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0"/>
      <c r="Q289" s="10"/>
      <c r="R289" s="10"/>
    </row>
    <row r="290" spans="2:18" ht="15.75" x14ac:dyDescent="0.25">
      <c r="B290" s="36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</row>
  </sheetData>
  <mergeCells count="15">
    <mergeCell ref="P221:R221"/>
    <mergeCell ref="P239:R239"/>
    <mergeCell ref="P257:R257"/>
    <mergeCell ref="P276:R276"/>
    <mergeCell ref="P114:R114"/>
    <mergeCell ref="P132:R132"/>
    <mergeCell ref="P149:R149"/>
    <mergeCell ref="P167:R167"/>
    <mergeCell ref="P186:R186"/>
    <mergeCell ref="P203:R203"/>
    <mergeCell ref="P25:R25"/>
    <mergeCell ref="P43:R43"/>
    <mergeCell ref="P60:R60"/>
    <mergeCell ref="P78:R78"/>
    <mergeCell ref="P96:R96"/>
  </mergeCells>
  <conditionalFormatting sqref="C29:O35 C37:O39">
    <cfRule type="cellIs" dxfId="44" priority="45" operator="lessThan">
      <formula>0</formula>
    </cfRule>
  </conditionalFormatting>
  <conditionalFormatting sqref="C47:O53 C55:O57">
    <cfRule type="cellIs" dxfId="43" priority="42" operator="lessThan">
      <formula>0</formula>
    </cfRule>
  </conditionalFormatting>
  <conditionalFormatting sqref="C64:O70 C72:O74">
    <cfRule type="cellIs" dxfId="42" priority="39" operator="lessThan">
      <formula>0</formula>
    </cfRule>
  </conditionalFormatting>
  <conditionalFormatting sqref="C82:O88 C90:O92">
    <cfRule type="cellIs" dxfId="41" priority="36" operator="lessThan">
      <formula>0</formula>
    </cfRule>
  </conditionalFormatting>
  <conditionalFormatting sqref="C100:O106 C108:O110">
    <cfRule type="cellIs" dxfId="40" priority="33" operator="lessThan">
      <formula>0</formula>
    </cfRule>
  </conditionalFormatting>
  <conditionalFormatting sqref="C118:O124 C126:O128">
    <cfRule type="cellIs" dxfId="39" priority="30" operator="lessThan">
      <formula>0</formula>
    </cfRule>
  </conditionalFormatting>
  <conditionalFormatting sqref="C136:O142 C144:O146">
    <cfRule type="cellIs" dxfId="38" priority="27" operator="lessThan">
      <formula>0</formula>
    </cfRule>
  </conditionalFormatting>
  <conditionalFormatting sqref="C153:O159 C161:O163">
    <cfRule type="cellIs" dxfId="37" priority="24" operator="lessThan">
      <formula>0</formula>
    </cfRule>
  </conditionalFormatting>
  <conditionalFormatting sqref="C171:O177 C179:O181">
    <cfRule type="cellIs" dxfId="36" priority="21" operator="lessThan">
      <formula>0</formula>
    </cfRule>
  </conditionalFormatting>
  <conditionalFormatting sqref="C190:O196 C198:O200">
    <cfRule type="cellIs" dxfId="35" priority="18" operator="lessThan">
      <formula>0</formula>
    </cfRule>
  </conditionalFormatting>
  <conditionalFormatting sqref="C207:O213 C215:O217">
    <cfRule type="cellIs" dxfId="34" priority="15" operator="lessThan">
      <formula>0</formula>
    </cfRule>
  </conditionalFormatting>
  <conditionalFormatting sqref="C225:O231 C233:O235">
    <cfRule type="cellIs" dxfId="33" priority="12" operator="lessThan">
      <formula>0</formula>
    </cfRule>
  </conditionalFormatting>
  <conditionalFormatting sqref="C243:O249 C251:O253">
    <cfRule type="cellIs" dxfId="32" priority="9" operator="lessThan">
      <formula>0</formula>
    </cfRule>
  </conditionalFormatting>
  <conditionalFormatting sqref="C261:O267 C269:O271">
    <cfRule type="cellIs" dxfId="31" priority="6" operator="lessThan">
      <formula>0</formula>
    </cfRule>
  </conditionalFormatting>
  <conditionalFormatting sqref="C280:O286 C288:O290">
    <cfRule type="cellIs" dxfId="30" priority="3" operator="lessThan">
      <formula>0</formula>
    </cfRule>
  </conditionalFormatting>
  <conditionalFormatting sqref="P29:R29 P32:R32 P35:R36">
    <cfRule type="cellIs" dxfId="29" priority="44" operator="lessThan">
      <formula>0</formula>
    </cfRule>
  </conditionalFormatting>
  <conditionalFormatting sqref="P39:R39">
    <cfRule type="cellIs" dxfId="28" priority="43" operator="lessThan">
      <formula>0</formula>
    </cfRule>
  </conditionalFormatting>
  <conditionalFormatting sqref="P47:R47 P50:R50 P53:R54">
    <cfRule type="cellIs" dxfId="27" priority="41" operator="lessThan">
      <formula>0</formula>
    </cfRule>
  </conditionalFormatting>
  <conditionalFormatting sqref="P57:R57">
    <cfRule type="cellIs" dxfId="26" priority="40" operator="lessThan">
      <formula>0</formula>
    </cfRule>
  </conditionalFormatting>
  <conditionalFormatting sqref="P64:R64 P67:R67 P70:R71">
    <cfRule type="cellIs" dxfId="25" priority="38" operator="lessThan">
      <formula>0</formula>
    </cfRule>
  </conditionalFormatting>
  <conditionalFormatting sqref="P74:R74">
    <cfRule type="cellIs" dxfId="24" priority="37" operator="lessThan">
      <formula>0</formula>
    </cfRule>
  </conditionalFormatting>
  <conditionalFormatting sqref="P82:R82 P85:R85 P88:R89">
    <cfRule type="cellIs" dxfId="23" priority="35" operator="lessThan">
      <formula>0</formula>
    </cfRule>
  </conditionalFormatting>
  <conditionalFormatting sqref="P92:R92">
    <cfRule type="cellIs" dxfId="22" priority="34" operator="lessThan">
      <formula>0</formula>
    </cfRule>
  </conditionalFormatting>
  <conditionalFormatting sqref="P100:R100 P103:R103 P106:R107">
    <cfRule type="cellIs" dxfId="21" priority="32" operator="lessThan">
      <formula>0</formula>
    </cfRule>
  </conditionalFormatting>
  <conditionalFormatting sqref="P110:R110">
    <cfRule type="cellIs" dxfId="20" priority="31" operator="lessThan">
      <formula>0</formula>
    </cfRule>
  </conditionalFormatting>
  <conditionalFormatting sqref="P118:R118 P121:R121 P124:R125">
    <cfRule type="cellIs" dxfId="19" priority="29" operator="lessThan">
      <formula>0</formula>
    </cfRule>
  </conditionalFormatting>
  <conditionalFormatting sqref="P128:R128">
    <cfRule type="cellIs" dxfId="18" priority="28" operator="lessThan">
      <formula>0</formula>
    </cfRule>
  </conditionalFormatting>
  <conditionalFormatting sqref="P136:R136 P139:R139 P142:R143">
    <cfRule type="cellIs" dxfId="17" priority="26" operator="lessThan">
      <formula>0</formula>
    </cfRule>
  </conditionalFormatting>
  <conditionalFormatting sqref="P146:R146">
    <cfRule type="cellIs" dxfId="16" priority="25" operator="lessThan">
      <formula>0</formula>
    </cfRule>
  </conditionalFormatting>
  <conditionalFormatting sqref="P153:R153 P156:R156 P159:R160">
    <cfRule type="cellIs" dxfId="15" priority="23" operator="lessThan">
      <formula>0</formula>
    </cfRule>
  </conditionalFormatting>
  <conditionalFormatting sqref="P163:R163">
    <cfRule type="cellIs" dxfId="14" priority="22" operator="lessThan">
      <formula>0</formula>
    </cfRule>
  </conditionalFormatting>
  <conditionalFormatting sqref="P171:R171 P174:R174 P177:R178">
    <cfRule type="cellIs" dxfId="13" priority="20" operator="lessThan">
      <formula>0</formula>
    </cfRule>
  </conditionalFormatting>
  <conditionalFormatting sqref="P181:R181">
    <cfRule type="cellIs" dxfId="12" priority="19" operator="lessThan">
      <formula>0</formula>
    </cfRule>
  </conditionalFormatting>
  <conditionalFormatting sqref="P190:R190 P193:R193 P196:R197">
    <cfRule type="cellIs" dxfId="11" priority="17" operator="lessThan">
      <formula>0</formula>
    </cfRule>
  </conditionalFormatting>
  <conditionalFormatting sqref="P200:R200">
    <cfRule type="cellIs" dxfId="10" priority="16" operator="lessThan">
      <formula>0</formula>
    </cfRule>
  </conditionalFormatting>
  <conditionalFormatting sqref="P207:R207 P210:R210 P213:R214">
    <cfRule type="cellIs" dxfId="9" priority="14" operator="lessThan">
      <formula>0</formula>
    </cfRule>
  </conditionalFormatting>
  <conditionalFormatting sqref="P217:R217">
    <cfRule type="cellIs" dxfId="8" priority="13" operator="lessThan">
      <formula>0</formula>
    </cfRule>
  </conditionalFormatting>
  <conditionalFormatting sqref="P225:R225 P228:R228 P231:R232">
    <cfRule type="cellIs" dxfId="7" priority="11" operator="lessThan">
      <formula>0</formula>
    </cfRule>
  </conditionalFormatting>
  <conditionalFormatting sqref="P235:R235">
    <cfRule type="cellIs" dxfId="6" priority="10" operator="lessThan">
      <formula>0</formula>
    </cfRule>
  </conditionalFormatting>
  <conditionalFormatting sqref="P243:R243 P246:R246 P249:R250">
    <cfRule type="cellIs" dxfId="5" priority="8" operator="lessThan">
      <formula>0</formula>
    </cfRule>
  </conditionalFormatting>
  <conditionalFormatting sqref="P253:R253">
    <cfRule type="cellIs" dxfId="4" priority="7" operator="lessThan">
      <formula>0</formula>
    </cfRule>
  </conditionalFormatting>
  <conditionalFormatting sqref="P261:R261 P264:R264 P267:R268">
    <cfRule type="cellIs" dxfId="3" priority="5" operator="lessThan">
      <formula>0</formula>
    </cfRule>
  </conditionalFormatting>
  <conditionalFormatting sqref="P271:R271">
    <cfRule type="cellIs" dxfId="2" priority="4" operator="lessThan">
      <formula>0</formula>
    </cfRule>
  </conditionalFormatting>
  <conditionalFormatting sqref="P280:R280 P283:R283 P286:R287">
    <cfRule type="cellIs" dxfId="1" priority="2" operator="lessThan">
      <formula>0</formula>
    </cfRule>
  </conditionalFormatting>
  <conditionalFormatting sqref="P290:R290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7ED3D-7DF7-4A95-8B0A-38FD4540309A}">
  <sheetPr codeName="Sheet9"/>
  <dimension ref="B2:Q32"/>
  <sheetViews>
    <sheetView showGridLines="0" zoomScale="40" zoomScaleNormal="40" workbookViewId="0">
      <selection activeCell="V8" sqref="V8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69" t="s">
        <v>11</v>
      </c>
    </row>
    <row r="25" spans="2:17" x14ac:dyDescent="0.25">
      <c r="K25" s="68"/>
    </row>
    <row r="32" spans="2:17" ht="18.75" x14ac:dyDescent="0.25">
      <c r="B32" s="268" t="s">
        <v>8</v>
      </c>
      <c r="I32" s="268" t="s">
        <v>10</v>
      </c>
      <c r="Q32" s="268" t="s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DEBE6-AFAE-4189-83AE-00A196C4EC76}">
  <sheetPr codeName="Sheet11"/>
  <dimension ref="B2:Q32"/>
  <sheetViews>
    <sheetView showGridLines="0" zoomScale="40" zoomScaleNormal="40" workbookViewId="0">
      <selection activeCell="AC14" sqref="AC14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69" t="s">
        <v>11</v>
      </c>
    </row>
    <row r="32" spans="2:17" ht="18.75" x14ac:dyDescent="0.25">
      <c r="B32" s="268" t="s">
        <v>8</v>
      </c>
      <c r="I32" s="268" t="s">
        <v>10</v>
      </c>
      <c r="Q32" s="268" t="s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17CB-69ED-4A00-9238-3903B3392BB0}">
  <sheetPr codeName="Sheet10"/>
  <dimension ref="B2:K32"/>
  <sheetViews>
    <sheetView showGridLines="0" zoomScale="40" zoomScaleNormal="40" workbookViewId="0">
      <selection activeCell="S13" sqref="S13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7" width="16" customWidth="1"/>
    <col min="20" max="20" width="14.85546875" customWidth="1"/>
  </cols>
  <sheetData>
    <row r="2" spans="2:2" ht="18.75" x14ac:dyDescent="0.25">
      <c r="B2" s="269" t="s">
        <v>11</v>
      </c>
    </row>
    <row r="25" spans="2:11" x14ac:dyDescent="0.25">
      <c r="K25" s="68"/>
    </row>
    <row r="32" spans="2:11" ht="18.75" x14ac:dyDescent="0.25">
      <c r="B32" s="268" t="s">
        <v>8</v>
      </c>
      <c r="I32" s="268" t="s">
        <v>10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335F7-D809-4411-95DB-C2B518261964}">
  <sheetPr codeName="Sheet12"/>
  <dimension ref="B2:I32"/>
  <sheetViews>
    <sheetView showGridLines="0" zoomScale="40" zoomScaleNormal="40" workbookViewId="0">
      <selection activeCell="K10" sqref="K10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7" width="16" customWidth="1"/>
    <col min="20" max="20" width="14.85546875" customWidth="1"/>
  </cols>
  <sheetData>
    <row r="2" spans="2:2" ht="18.75" x14ac:dyDescent="0.25">
      <c r="B2" s="269" t="s">
        <v>11</v>
      </c>
    </row>
    <row r="32" spans="2:9" ht="18.75" x14ac:dyDescent="0.25">
      <c r="B32" s="268" t="s">
        <v>8</v>
      </c>
      <c r="I32" s="268" t="s">
        <v>10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BF2B9-5A88-4826-AA41-EA0534CDFEB1}">
  <sheetPr codeName="Sheet13"/>
  <dimension ref="B2:R279"/>
  <sheetViews>
    <sheetView showGridLines="0" zoomScale="70" zoomScaleNormal="70" workbookViewId="0">
      <selection activeCell="K24" sqref="K24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29.855468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22.28515625" customWidth="1"/>
    <col min="18" max="18" width="16" customWidth="1"/>
    <col min="21" max="21" width="14.85546875" customWidth="1"/>
  </cols>
  <sheetData>
    <row r="2" spans="2:18" ht="18.75" x14ac:dyDescent="0.25">
      <c r="B2" s="33" t="s">
        <v>88</v>
      </c>
    </row>
    <row r="3" spans="2:18" x14ac:dyDescent="0.25">
      <c r="R3" s="37" t="s">
        <v>89</v>
      </c>
    </row>
    <row r="4" spans="2:18" x14ac:dyDescent="0.25">
      <c r="R4" s="37" t="s">
        <v>90</v>
      </c>
    </row>
    <row r="5" spans="2:18" x14ac:dyDescent="0.25">
      <c r="R5" s="37" t="s">
        <v>91</v>
      </c>
    </row>
    <row r="6" spans="2:18" x14ac:dyDescent="0.25">
      <c r="R6" s="37" t="s">
        <v>57</v>
      </c>
    </row>
    <row r="28" spans="2:17" ht="18.75" x14ac:dyDescent="0.25">
      <c r="B28" s="35" t="s">
        <v>8</v>
      </c>
      <c r="I28" s="35" t="s">
        <v>10</v>
      </c>
      <c r="Q28" s="35" t="s">
        <v>12</v>
      </c>
    </row>
    <row r="62" ht="18.75" customHeight="1" x14ac:dyDescent="0.25"/>
    <row r="63" ht="15" customHeight="1" x14ac:dyDescent="0.25"/>
    <row r="64" ht="1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" customHeight="1" x14ac:dyDescent="0.25"/>
    <row r="80" ht="18.75" customHeight="1" x14ac:dyDescent="0.25"/>
    <row r="81" ht="15" customHeight="1" x14ac:dyDescent="0.25"/>
    <row r="82" ht="1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" customHeight="1" x14ac:dyDescent="0.25"/>
    <row r="98" ht="18.75" customHeight="1" x14ac:dyDescent="0.25"/>
    <row r="99" ht="15" customHeight="1" x14ac:dyDescent="0.25"/>
    <row r="100" ht="1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" customHeight="1" x14ac:dyDescent="0.25"/>
    <row r="116" ht="18.75" customHeight="1" x14ac:dyDescent="0.25"/>
    <row r="117" ht="15" customHeight="1" x14ac:dyDescent="0.25"/>
    <row r="118" ht="1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collapsed="1" x14ac:dyDescent="0.25"/>
    <row r="151" ht="18.75" customHeight="1" x14ac:dyDescent="0.25"/>
    <row r="152" ht="15" customHeight="1" x14ac:dyDescent="0.25"/>
    <row r="153" ht="1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" customHeight="1" x14ac:dyDescent="0.25"/>
    <row r="169" ht="18.75" customHeight="1" x14ac:dyDescent="0.25"/>
    <row r="170" ht="15" customHeight="1" x14ac:dyDescent="0.25"/>
    <row r="171" ht="1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" customHeight="1" x14ac:dyDescent="0.25"/>
    <row r="187" collapsed="1" x14ac:dyDescent="0.25"/>
    <row r="205" ht="18.75" hidden="1" customHeight="1" x14ac:dyDescent="0.25"/>
    <row r="206" ht="15" hidden="1" customHeight="1" x14ac:dyDescent="0.25"/>
    <row r="207" ht="15" hidden="1" customHeight="1" x14ac:dyDescent="0.25"/>
    <row r="208" ht="15.75" hidden="1" customHeight="1" x14ac:dyDescent="0.25"/>
    <row r="209" ht="15.75" hidden="1" customHeight="1" x14ac:dyDescent="0.25"/>
    <row r="210" ht="15.75" hidden="1" customHeight="1" x14ac:dyDescent="0.25"/>
    <row r="211" ht="15.75" hidden="1" customHeight="1" x14ac:dyDescent="0.25"/>
    <row r="212" ht="15.75" hidden="1" customHeight="1" x14ac:dyDescent="0.25"/>
    <row r="213" ht="15.75" hidden="1" customHeight="1" x14ac:dyDescent="0.25"/>
    <row r="214" ht="15.75" hidden="1" customHeight="1" x14ac:dyDescent="0.25"/>
    <row r="215" ht="15.75" hidden="1" customHeight="1" x14ac:dyDescent="0.25"/>
    <row r="216" ht="15.75" hidden="1" customHeight="1" x14ac:dyDescent="0.25"/>
    <row r="217" ht="15" hidden="1" customHeight="1" x14ac:dyDescent="0.25"/>
    <row r="218" ht="15.75" hidden="1" customHeight="1" x14ac:dyDescent="0.25"/>
    <row r="219" ht="15.75" hidden="1" customHeight="1" x14ac:dyDescent="0.25"/>
    <row r="220" ht="15.75" hidden="1" customHeight="1" x14ac:dyDescent="0.25"/>
    <row r="221" ht="15.75" hidden="1" customHeight="1" x14ac:dyDescent="0.25"/>
    <row r="222" ht="15" hidden="1" customHeight="1" x14ac:dyDescent="0.25"/>
    <row r="223" ht="18.75" hidden="1" customHeight="1" x14ac:dyDescent="0.25"/>
    <row r="224" ht="15" hidden="1" customHeight="1" x14ac:dyDescent="0.25"/>
    <row r="225" ht="15" hidden="1" customHeight="1" x14ac:dyDescent="0.25"/>
    <row r="226" ht="15.75" hidden="1" customHeight="1" x14ac:dyDescent="0.25"/>
    <row r="227" ht="15.75" hidden="1" customHeight="1" x14ac:dyDescent="0.25"/>
    <row r="228" ht="15.75" hidden="1" customHeight="1" x14ac:dyDescent="0.25"/>
    <row r="229" ht="15.75" hidden="1" customHeight="1" x14ac:dyDescent="0.25"/>
    <row r="230" ht="15.75" hidden="1" customHeight="1" x14ac:dyDescent="0.25"/>
    <row r="231" ht="15.75" hidden="1" customHeight="1" x14ac:dyDescent="0.25"/>
    <row r="232" ht="15.75" hidden="1" customHeight="1" x14ac:dyDescent="0.25"/>
    <row r="233" ht="15.75" hidden="1" customHeight="1" x14ac:dyDescent="0.25"/>
    <row r="234" ht="15.75" hidden="1" customHeight="1" x14ac:dyDescent="0.25"/>
    <row r="235" ht="15" hidden="1" customHeight="1" x14ac:dyDescent="0.25"/>
    <row r="236" ht="15.75" hidden="1" customHeight="1" x14ac:dyDescent="0.25"/>
    <row r="237" ht="15.75" hidden="1" customHeight="1" x14ac:dyDescent="0.25"/>
    <row r="238" ht="15.75" hidden="1" customHeight="1" x14ac:dyDescent="0.25"/>
    <row r="239" ht="15.75" hidden="1" customHeight="1" x14ac:dyDescent="0.25"/>
    <row r="240" ht="15" hidden="1" customHeight="1" x14ac:dyDescent="0.25"/>
    <row r="241" ht="18.75" hidden="1" customHeight="1" x14ac:dyDescent="0.25"/>
    <row r="242" ht="15" hidden="1" customHeight="1" x14ac:dyDescent="0.25"/>
    <row r="243" ht="15" hidden="1" customHeight="1" x14ac:dyDescent="0.25"/>
    <row r="244" ht="15.75" hidden="1" customHeight="1" x14ac:dyDescent="0.25"/>
    <row r="245" ht="15.75" hidden="1" customHeight="1" x14ac:dyDescent="0.25"/>
    <row r="246" ht="15.75" hidden="1" customHeight="1" x14ac:dyDescent="0.25"/>
    <row r="247" ht="15.75" hidden="1" customHeight="1" x14ac:dyDescent="0.25"/>
    <row r="248" ht="15.75" hidden="1" customHeight="1" x14ac:dyDescent="0.25"/>
    <row r="249" ht="15.75" hidden="1" customHeight="1" x14ac:dyDescent="0.25"/>
    <row r="250" ht="15.75" hidden="1" customHeight="1" x14ac:dyDescent="0.25"/>
    <row r="251" ht="15.75" hidden="1" customHeight="1" x14ac:dyDescent="0.25"/>
    <row r="252" ht="15.75" hidden="1" customHeight="1" x14ac:dyDescent="0.25"/>
    <row r="253" ht="15" hidden="1" customHeight="1" x14ac:dyDescent="0.25"/>
    <row r="254" ht="15.75" hidden="1" customHeight="1" x14ac:dyDescent="0.25"/>
    <row r="255" ht="15.75" hidden="1" customHeight="1" x14ac:dyDescent="0.25"/>
    <row r="256" ht="15.75" hidden="1" customHeight="1" x14ac:dyDescent="0.25"/>
    <row r="257" ht="15.75" hidden="1" customHeight="1" x14ac:dyDescent="0.25"/>
    <row r="258" ht="15" hidden="1" customHeight="1" x14ac:dyDescent="0.25"/>
    <row r="259" ht="18.75" hidden="1" customHeight="1" x14ac:dyDescent="0.25"/>
    <row r="260" ht="15" hidden="1" customHeight="1" x14ac:dyDescent="0.25"/>
    <row r="261" ht="15" hidden="1" customHeight="1" x14ac:dyDescent="0.25"/>
    <row r="262" ht="15.75" hidden="1" customHeight="1" x14ac:dyDescent="0.25"/>
    <row r="263" ht="15.75" hidden="1" customHeight="1" x14ac:dyDescent="0.25"/>
    <row r="264" ht="15.75" hidden="1" customHeight="1" x14ac:dyDescent="0.25"/>
    <row r="265" ht="15.75" hidden="1" customHeight="1" x14ac:dyDescent="0.25"/>
    <row r="266" ht="15.75" hidden="1" customHeight="1" x14ac:dyDescent="0.25"/>
    <row r="267" ht="15.75" hidden="1" customHeight="1" x14ac:dyDescent="0.25"/>
    <row r="268" ht="15.75" hidden="1" customHeight="1" x14ac:dyDescent="0.25"/>
    <row r="269" ht="15.75" hidden="1" customHeight="1" x14ac:dyDescent="0.25"/>
    <row r="270" ht="15.75" hidden="1" customHeight="1" x14ac:dyDescent="0.25"/>
    <row r="271" ht="15" hidden="1" customHeight="1" x14ac:dyDescent="0.25"/>
    <row r="272" ht="15.75" hidden="1" customHeight="1" x14ac:dyDescent="0.25"/>
    <row r="273" ht="15.75" hidden="1" customHeight="1" x14ac:dyDescent="0.25"/>
    <row r="274" ht="15.75" hidden="1" customHeight="1" x14ac:dyDescent="0.25"/>
    <row r="275" ht="15.75" hidden="1" customHeight="1" x14ac:dyDescent="0.25"/>
    <row r="276" collapsed="1" x14ac:dyDescent="0.25"/>
    <row r="279" ht="15.75" customHeight="1" x14ac:dyDescent="0.25"/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AA0A-2F1C-4C32-8232-E7C96329DD43}">
  <dimension ref="A1:O312"/>
  <sheetViews>
    <sheetView workbookViewId="0">
      <selection activeCell="K24" sqref="K24"/>
    </sheetView>
  </sheetViews>
  <sheetFormatPr defaultRowHeight="15" x14ac:dyDescent="0.25"/>
  <cols>
    <col min="1" max="1" width="32" bestFit="1" customWidth="1"/>
    <col min="2" max="2" width="19.28515625" customWidth="1"/>
    <col min="3" max="3" width="18.7109375" customWidth="1"/>
    <col min="4" max="5" width="10.7109375" customWidth="1"/>
    <col min="6" max="6" width="9.5703125" bestFit="1" customWidth="1"/>
    <col min="7" max="7" width="19" customWidth="1"/>
    <col min="9" max="9" width="12.85546875" customWidth="1"/>
    <col min="10" max="10" width="12" customWidth="1"/>
    <col min="13" max="13" width="11.28515625" customWidth="1"/>
    <col min="14" max="14" width="11.140625" customWidth="1"/>
  </cols>
  <sheetData>
    <row r="1" spans="1:15" x14ac:dyDescent="0.25">
      <c r="A1" t="s">
        <v>306</v>
      </c>
      <c r="B1" s="61">
        <v>45884</v>
      </c>
      <c r="C1" s="61"/>
      <c r="D1" s="61"/>
      <c r="E1" s="61" t="s">
        <v>320</v>
      </c>
    </row>
    <row r="2" spans="1:15" x14ac:dyDescent="0.25">
      <c r="A2" t="s">
        <v>307</v>
      </c>
      <c r="B2" s="61">
        <f>B1-7</f>
        <v>45877</v>
      </c>
      <c r="C2" s="61"/>
      <c r="D2" s="61"/>
      <c r="E2" s="198" t="s">
        <v>321</v>
      </c>
    </row>
    <row r="3" spans="1:15" x14ac:dyDescent="0.25">
      <c r="A3" t="s">
        <v>308</v>
      </c>
      <c r="B3" s="61">
        <f>B2-21</f>
        <v>45856</v>
      </c>
      <c r="C3" s="61"/>
      <c r="D3" s="61"/>
      <c r="E3" s="61"/>
    </row>
    <row r="4" spans="1:15" x14ac:dyDescent="0.25">
      <c r="A4" t="s">
        <v>309</v>
      </c>
      <c r="B4" s="61">
        <f>B2-77</f>
        <v>45800</v>
      </c>
      <c r="C4" s="61"/>
      <c r="D4" s="61"/>
      <c r="E4" s="61"/>
    </row>
    <row r="5" spans="1:15" x14ac:dyDescent="0.25">
      <c r="D5" t="s">
        <v>317</v>
      </c>
      <c r="E5" t="s">
        <v>318</v>
      </c>
      <c r="F5" t="s">
        <v>319</v>
      </c>
    </row>
    <row r="6" spans="1:15" x14ac:dyDescent="0.25">
      <c r="A6" t="s">
        <v>10</v>
      </c>
      <c r="D6">
        <f>MAX(A:A)</f>
        <v>46776.285714259997</v>
      </c>
      <c r="E6">
        <f>MIN(A:A)</f>
        <v>2800.5178571000001</v>
      </c>
      <c r="F6">
        <f xml:space="preserve"> ($D$6 -$E$6) / 100</f>
        <v>439.75767857159997</v>
      </c>
    </row>
    <row r="8" spans="1:15" x14ac:dyDescent="0.25">
      <c r="A8" t="s">
        <v>322</v>
      </c>
      <c r="B8" s="92" t="s">
        <v>323</v>
      </c>
      <c r="C8" t="s">
        <v>324</v>
      </c>
      <c r="D8" t="s">
        <v>316</v>
      </c>
      <c r="F8" s="231"/>
      <c r="G8" s="230"/>
      <c r="I8" t="s">
        <v>328</v>
      </c>
      <c r="J8" t="s">
        <v>329</v>
      </c>
      <c r="K8" t="s">
        <v>327</v>
      </c>
      <c r="M8" t="s">
        <v>325</v>
      </c>
      <c r="N8" t="s">
        <v>326</v>
      </c>
      <c r="O8" t="s">
        <v>327</v>
      </c>
    </row>
    <row r="9" spans="1:15" x14ac:dyDescent="0.25">
      <c r="A9">
        <v>38781.133928299998</v>
      </c>
      <c r="B9" s="166">
        <f>FLOOR((A9 - $E$6) / $F$6, 1) * $F$6 + $E$6</f>
        <v>38420.8898213996</v>
      </c>
      <c r="C9" s="68">
        <f>E6</f>
        <v>2800.5178571000001</v>
      </c>
      <c r="D9" s="92">
        <v>1</v>
      </c>
      <c r="I9" s="230">
        <v>0</v>
      </c>
      <c r="J9">
        <v>49</v>
      </c>
      <c r="K9">
        <v>203</v>
      </c>
      <c r="M9">
        <v>14.41</v>
      </c>
      <c r="N9">
        <v>57.22</v>
      </c>
      <c r="O9">
        <v>324</v>
      </c>
    </row>
    <row r="10" spans="1:15" x14ac:dyDescent="0.25">
      <c r="A10">
        <v>29504.1071428</v>
      </c>
      <c r="B10" s="166">
        <f t="shared" ref="B10:B73" si="0">FLOOR((A10 - $E$6) / $F$6, 1) * $F$6 + $E$6</f>
        <v>29185.978571395997</v>
      </c>
      <c r="C10" s="68">
        <f>C9+$F$6</f>
        <v>3240.2755356716002</v>
      </c>
      <c r="D10" s="92">
        <v>0</v>
      </c>
      <c r="F10" s="231"/>
      <c r="G10" s="230"/>
      <c r="I10" s="230">
        <v>50</v>
      </c>
      <c r="J10">
        <v>99</v>
      </c>
      <c r="K10">
        <v>1269</v>
      </c>
      <c r="M10">
        <v>57.23</v>
      </c>
      <c r="N10">
        <v>100.03</v>
      </c>
      <c r="O10">
        <v>1149</v>
      </c>
    </row>
    <row r="11" spans="1:15" x14ac:dyDescent="0.25">
      <c r="A11">
        <v>10160.1785714</v>
      </c>
      <c r="B11" s="166">
        <f t="shared" si="0"/>
        <v>9836.6407142455992</v>
      </c>
      <c r="C11" s="68">
        <f t="shared" ref="C11:C74" si="1">C10+$F$6</f>
        <v>3680.0332142432003</v>
      </c>
      <c r="D11" s="92">
        <v>0</v>
      </c>
      <c r="F11" s="231"/>
      <c r="G11" s="230"/>
      <c r="I11" s="230">
        <v>100</v>
      </c>
      <c r="J11">
        <v>149</v>
      </c>
      <c r="K11">
        <v>980</v>
      </c>
      <c r="M11">
        <v>100.05</v>
      </c>
      <c r="N11">
        <v>142.84</v>
      </c>
      <c r="O11">
        <v>903</v>
      </c>
    </row>
    <row r="12" spans="1:15" x14ac:dyDescent="0.25">
      <c r="A12">
        <v>35912.330357190003</v>
      </c>
      <c r="B12" s="166">
        <f t="shared" si="0"/>
        <v>35782.343749969994</v>
      </c>
      <c r="C12" s="68">
        <f t="shared" si="1"/>
        <v>4119.7908928147999</v>
      </c>
      <c r="D12" s="92">
        <v>0</v>
      </c>
      <c r="F12" s="231"/>
      <c r="G12" s="230"/>
      <c r="I12" s="230">
        <v>150</v>
      </c>
      <c r="J12">
        <v>199</v>
      </c>
      <c r="K12">
        <v>403</v>
      </c>
      <c r="M12">
        <v>142.87</v>
      </c>
      <c r="N12">
        <v>185.65</v>
      </c>
      <c r="O12">
        <v>392</v>
      </c>
    </row>
    <row r="13" spans="1:15" x14ac:dyDescent="0.25">
      <c r="A13">
        <v>2800.5178571000001</v>
      </c>
      <c r="B13" s="166">
        <f t="shared" si="0"/>
        <v>2800.5178571000001</v>
      </c>
      <c r="C13" s="68">
        <f t="shared" si="1"/>
        <v>4559.5485713864</v>
      </c>
      <c r="D13" s="92">
        <v>0</v>
      </c>
      <c r="F13" s="231"/>
      <c r="G13" s="230"/>
      <c r="I13" s="230">
        <v>200</v>
      </c>
      <c r="J13">
        <v>249</v>
      </c>
      <c r="K13">
        <v>186</v>
      </c>
      <c r="M13">
        <v>185.69</v>
      </c>
      <c r="N13">
        <v>228.46</v>
      </c>
      <c r="O13">
        <v>210</v>
      </c>
    </row>
    <row r="14" spans="1:15" x14ac:dyDescent="0.25">
      <c r="A14">
        <v>36384.473214309997</v>
      </c>
      <c r="B14" s="166">
        <f t="shared" si="0"/>
        <v>36222.101428541595</v>
      </c>
      <c r="C14" s="68">
        <f t="shared" si="1"/>
        <v>4999.3062499580001</v>
      </c>
      <c r="D14" s="92">
        <v>0</v>
      </c>
      <c r="F14" s="231"/>
      <c r="G14" s="230"/>
      <c r="I14" s="230">
        <v>250</v>
      </c>
      <c r="J14">
        <v>299</v>
      </c>
      <c r="K14">
        <v>75</v>
      </c>
      <c r="M14">
        <v>228.51</v>
      </c>
      <c r="N14">
        <v>271.27</v>
      </c>
      <c r="O14">
        <v>106</v>
      </c>
    </row>
    <row r="15" spans="1:15" x14ac:dyDescent="0.25">
      <c r="A15">
        <v>26664.258928719999</v>
      </c>
      <c r="B15" s="166">
        <f t="shared" si="0"/>
        <v>26547.432499966399</v>
      </c>
      <c r="C15" s="68">
        <f t="shared" si="1"/>
        <v>5439.0639285296002</v>
      </c>
      <c r="D15" s="92">
        <v>0</v>
      </c>
      <c r="F15" s="231"/>
      <c r="G15" s="230"/>
      <c r="I15" s="230">
        <v>300</v>
      </c>
      <c r="J15">
        <v>349</v>
      </c>
      <c r="K15">
        <v>44</v>
      </c>
      <c r="M15">
        <v>271.33</v>
      </c>
      <c r="N15">
        <v>314.08</v>
      </c>
      <c r="O15">
        <v>43</v>
      </c>
    </row>
    <row r="16" spans="1:15" x14ac:dyDescent="0.25">
      <c r="A16">
        <v>11728.758928540001</v>
      </c>
      <c r="B16" s="166">
        <f t="shared" si="0"/>
        <v>11595.671428531999</v>
      </c>
      <c r="C16" s="68">
        <f t="shared" si="1"/>
        <v>5878.8216071012002</v>
      </c>
      <c r="D16" s="92">
        <v>0</v>
      </c>
      <c r="F16" s="231"/>
      <c r="G16" s="230"/>
      <c r="I16" s="230">
        <v>350</v>
      </c>
      <c r="J16">
        <v>399</v>
      </c>
      <c r="K16">
        <v>32</v>
      </c>
      <c r="M16">
        <v>314.14999999999998</v>
      </c>
      <c r="N16">
        <v>356.89</v>
      </c>
      <c r="O16">
        <v>42</v>
      </c>
    </row>
    <row r="17" spans="1:15" x14ac:dyDescent="0.25">
      <c r="A17">
        <v>45175.12499987</v>
      </c>
      <c r="B17" s="166">
        <f t="shared" si="0"/>
        <v>45017.254999973593</v>
      </c>
      <c r="C17" s="68">
        <f t="shared" si="1"/>
        <v>6318.5792856728003</v>
      </c>
      <c r="D17" s="92">
        <v>0</v>
      </c>
      <c r="F17" s="231"/>
      <c r="G17" s="230"/>
      <c r="I17" s="230">
        <v>400</v>
      </c>
      <c r="J17">
        <v>449</v>
      </c>
      <c r="K17">
        <v>30</v>
      </c>
      <c r="M17">
        <v>356.97</v>
      </c>
      <c r="N17">
        <v>399.7</v>
      </c>
      <c r="O17">
        <v>22</v>
      </c>
    </row>
    <row r="18" spans="1:15" x14ac:dyDescent="0.25">
      <c r="A18">
        <v>46776.285714259997</v>
      </c>
      <c r="B18" s="166">
        <f t="shared" si="0"/>
        <v>46776.285714259997</v>
      </c>
      <c r="C18" s="68">
        <f t="shared" si="1"/>
        <v>6758.3369642444004</v>
      </c>
      <c r="D18" s="92">
        <v>0</v>
      </c>
      <c r="F18" s="231"/>
      <c r="G18" s="230"/>
      <c r="I18" s="230">
        <v>450</v>
      </c>
      <c r="J18">
        <v>499</v>
      </c>
      <c r="K18">
        <v>21</v>
      </c>
      <c r="M18">
        <v>399.79</v>
      </c>
      <c r="N18">
        <v>442.51</v>
      </c>
      <c r="O18">
        <v>28</v>
      </c>
    </row>
    <row r="19" spans="1:15" x14ac:dyDescent="0.25">
      <c r="A19">
        <v>11380.5714286</v>
      </c>
      <c r="B19" s="166">
        <f t="shared" si="0"/>
        <v>11155.913749960398</v>
      </c>
      <c r="C19" s="68">
        <f t="shared" si="1"/>
        <v>7198.0946428160005</v>
      </c>
      <c r="D19" s="92">
        <v>0</v>
      </c>
      <c r="F19" s="231"/>
      <c r="G19" s="230"/>
      <c r="I19" s="230">
        <v>500</v>
      </c>
      <c r="J19">
        <v>549</v>
      </c>
      <c r="K19">
        <v>21</v>
      </c>
      <c r="M19">
        <v>442.61</v>
      </c>
      <c r="N19">
        <v>485.32</v>
      </c>
      <c r="O19">
        <v>20</v>
      </c>
    </row>
    <row r="20" spans="1:15" x14ac:dyDescent="0.25">
      <c r="B20" s="166">
        <f t="shared" si="0"/>
        <v>-277.78589290119953</v>
      </c>
      <c r="C20" s="68">
        <f t="shared" si="1"/>
        <v>7637.8523213876006</v>
      </c>
      <c r="D20" s="92">
        <v>0</v>
      </c>
      <c r="F20" s="231"/>
      <c r="G20" s="230"/>
      <c r="I20" s="230">
        <v>550</v>
      </c>
      <c r="J20">
        <v>599</v>
      </c>
      <c r="K20">
        <v>17</v>
      </c>
      <c r="M20">
        <v>485.43</v>
      </c>
      <c r="N20">
        <v>528.13</v>
      </c>
      <c r="O20">
        <v>14</v>
      </c>
    </row>
    <row r="21" spans="1:15" x14ac:dyDescent="0.25">
      <c r="B21" s="166">
        <f t="shared" si="0"/>
        <v>-277.78589290119953</v>
      </c>
      <c r="C21" s="68">
        <f t="shared" si="1"/>
        <v>8077.6099999592006</v>
      </c>
      <c r="D21" s="92">
        <v>0</v>
      </c>
      <c r="F21" s="231"/>
      <c r="G21" s="230"/>
      <c r="I21" s="230">
        <v>600</v>
      </c>
      <c r="J21">
        <v>649</v>
      </c>
      <c r="K21">
        <v>17</v>
      </c>
      <c r="M21">
        <v>528.25</v>
      </c>
      <c r="N21">
        <v>570.94000000000005</v>
      </c>
      <c r="O21">
        <v>17</v>
      </c>
    </row>
    <row r="22" spans="1:15" x14ac:dyDescent="0.25">
      <c r="B22" s="166">
        <f t="shared" si="0"/>
        <v>-277.78589290119953</v>
      </c>
      <c r="C22" s="68">
        <f t="shared" si="1"/>
        <v>8517.3676785307998</v>
      </c>
      <c r="D22" s="92">
        <v>0</v>
      </c>
      <c r="F22" s="231"/>
      <c r="G22" s="230"/>
      <c r="I22" s="230">
        <v>650</v>
      </c>
      <c r="J22">
        <v>699</v>
      </c>
      <c r="K22">
        <v>13</v>
      </c>
      <c r="M22">
        <v>571.07000000000005</v>
      </c>
      <c r="N22">
        <v>613.75</v>
      </c>
      <c r="O22">
        <v>14</v>
      </c>
    </row>
    <row r="23" spans="1:15" x14ac:dyDescent="0.25">
      <c r="B23" s="166">
        <f t="shared" si="0"/>
        <v>-277.78589290119953</v>
      </c>
      <c r="C23" s="68">
        <f t="shared" si="1"/>
        <v>8957.125357102399</v>
      </c>
      <c r="D23" s="92">
        <v>0</v>
      </c>
      <c r="F23" s="231"/>
      <c r="G23" s="230"/>
      <c r="I23" s="230">
        <v>700</v>
      </c>
      <c r="J23">
        <v>749</v>
      </c>
      <c r="K23">
        <v>13</v>
      </c>
      <c r="M23">
        <v>613.89</v>
      </c>
      <c r="N23">
        <v>656.56</v>
      </c>
      <c r="O23">
        <v>14</v>
      </c>
    </row>
    <row r="24" spans="1:15" x14ac:dyDescent="0.25">
      <c r="B24" s="166">
        <f t="shared" si="0"/>
        <v>-277.78589290119953</v>
      </c>
      <c r="C24" s="68">
        <f t="shared" si="1"/>
        <v>9396.8830356739982</v>
      </c>
      <c r="D24" s="92">
        <v>0</v>
      </c>
      <c r="F24" s="231"/>
      <c r="G24" s="230"/>
      <c r="I24" s="230">
        <v>750</v>
      </c>
      <c r="J24">
        <v>799</v>
      </c>
      <c r="K24">
        <v>7</v>
      </c>
      <c r="M24">
        <v>656.71</v>
      </c>
      <c r="N24">
        <v>699.37</v>
      </c>
      <c r="O24">
        <v>12</v>
      </c>
    </row>
    <row r="25" spans="1:15" x14ac:dyDescent="0.25">
      <c r="B25" s="166">
        <f t="shared" si="0"/>
        <v>-277.78589290119953</v>
      </c>
      <c r="C25" s="68">
        <f t="shared" si="1"/>
        <v>9836.6407142455973</v>
      </c>
      <c r="D25" s="92">
        <v>2</v>
      </c>
      <c r="F25" s="231"/>
      <c r="G25" s="230"/>
      <c r="I25" s="230">
        <v>800</v>
      </c>
      <c r="J25">
        <v>849</v>
      </c>
      <c r="K25">
        <v>14</v>
      </c>
      <c r="M25">
        <v>699.53</v>
      </c>
      <c r="N25">
        <v>742.18</v>
      </c>
      <c r="O25">
        <v>13</v>
      </c>
    </row>
    <row r="26" spans="1:15" x14ac:dyDescent="0.25">
      <c r="B26" s="166">
        <f t="shared" si="0"/>
        <v>-277.78589290119953</v>
      </c>
      <c r="C26" s="68">
        <f t="shared" si="1"/>
        <v>10276.398392817197</v>
      </c>
      <c r="D26" s="92">
        <v>0</v>
      </c>
      <c r="F26" s="231"/>
      <c r="G26" s="230"/>
      <c r="I26" s="230">
        <v>850</v>
      </c>
      <c r="J26">
        <v>899</v>
      </c>
      <c r="K26">
        <v>3</v>
      </c>
      <c r="M26">
        <v>742.35</v>
      </c>
      <c r="N26">
        <v>784.99</v>
      </c>
      <c r="O26">
        <v>4</v>
      </c>
    </row>
    <row r="27" spans="1:15" x14ac:dyDescent="0.25">
      <c r="B27" s="166">
        <f t="shared" si="0"/>
        <v>-277.78589290119953</v>
      </c>
      <c r="C27" s="68">
        <f t="shared" si="1"/>
        <v>10716.156071388796</v>
      </c>
      <c r="D27" s="92">
        <v>0</v>
      </c>
      <c r="F27" s="231"/>
      <c r="G27" s="230"/>
      <c r="I27" s="230">
        <v>900</v>
      </c>
      <c r="J27">
        <v>949</v>
      </c>
      <c r="K27">
        <v>6</v>
      </c>
      <c r="M27">
        <v>785.17</v>
      </c>
      <c r="N27">
        <v>827.80000000000098</v>
      </c>
      <c r="O27">
        <v>10</v>
      </c>
    </row>
    <row r="28" spans="1:15" x14ac:dyDescent="0.25">
      <c r="B28" s="166">
        <f t="shared" si="0"/>
        <v>-277.78589290119953</v>
      </c>
      <c r="C28" s="68">
        <f t="shared" si="1"/>
        <v>11155.913749960395</v>
      </c>
      <c r="D28" s="92">
        <v>5</v>
      </c>
      <c r="F28" s="231"/>
      <c r="G28" s="230"/>
      <c r="I28" s="230">
        <v>950</v>
      </c>
      <c r="J28">
        <v>999</v>
      </c>
      <c r="K28">
        <v>9</v>
      </c>
      <c r="M28">
        <v>827.99</v>
      </c>
      <c r="N28">
        <v>870.61000000000104</v>
      </c>
      <c r="O28">
        <v>8</v>
      </c>
    </row>
    <row r="29" spans="1:15" x14ac:dyDescent="0.25">
      <c r="B29" s="166">
        <f t="shared" si="0"/>
        <v>-277.78589290119953</v>
      </c>
      <c r="C29" s="68">
        <f t="shared" si="1"/>
        <v>11595.671428531994</v>
      </c>
      <c r="D29" s="92">
        <v>4</v>
      </c>
      <c r="F29" s="231"/>
      <c r="G29" s="230"/>
      <c r="I29" s="230">
        <v>1000</v>
      </c>
      <c r="J29">
        <v>1049</v>
      </c>
      <c r="K29">
        <v>11</v>
      </c>
      <c r="M29">
        <v>870.81</v>
      </c>
      <c r="N29">
        <v>913.42000000000098</v>
      </c>
      <c r="O29">
        <v>3</v>
      </c>
    </row>
    <row r="30" spans="1:15" x14ac:dyDescent="0.25">
      <c r="B30" s="166">
        <f t="shared" si="0"/>
        <v>-277.78589290119953</v>
      </c>
      <c r="C30" s="68">
        <f t="shared" si="1"/>
        <v>12035.429107103593</v>
      </c>
      <c r="D30" s="92">
        <v>0</v>
      </c>
      <c r="F30" s="231"/>
      <c r="G30" s="230"/>
      <c r="I30" s="230">
        <v>1050</v>
      </c>
      <c r="J30">
        <v>1099</v>
      </c>
      <c r="K30">
        <v>11</v>
      </c>
      <c r="M30">
        <v>913.63</v>
      </c>
      <c r="N30">
        <v>956.23000000000104</v>
      </c>
      <c r="O30">
        <v>7</v>
      </c>
    </row>
    <row r="31" spans="1:15" x14ac:dyDescent="0.25">
      <c r="B31" s="166">
        <f t="shared" si="0"/>
        <v>-277.78589290119953</v>
      </c>
      <c r="C31" s="68">
        <f t="shared" si="1"/>
        <v>12475.186785675192</v>
      </c>
      <c r="D31" s="92">
        <v>0</v>
      </c>
      <c r="F31" s="231"/>
      <c r="G31" s="230"/>
      <c r="I31" s="230">
        <v>1100</v>
      </c>
      <c r="J31">
        <v>1149</v>
      </c>
      <c r="K31">
        <v>11</v>
      </c>
      <c r="M31">
        <v>956.45000000000095</v>
      </c>
      <c r="N31">
        <v>999.04000000000099</v>
      </c>
      <c r="O31">
        <v>6</v>
      </c>
    </row>
    <row r="32" spans="1:15" x14ac:dyDescent="0.25">
      <c r="B32" s="166">
        <f t="shared" si="0"/>
        <v>-277.78589290119953</v>
      </c>
      <c r="C32" s="68">
        <f t="shared" si="1"/>
        <v>12914.944464246792</v>
      </c>
      <c r="D32" s="92">
        <v>0</v>
      </c>
      <c r="F32" s="231"/>
      <c r="G32" s="230"/>
      <c r="I32" s="230">
        <v>1150</v>
      </c>
      <c r="J32">
        <v>1199</v>
      </c>
      <c r="K32">
        <v>7</v>
      </c>
      <c r="M32">
        <v>999.270000000001</v>
      </c>
      <c r="N32">
        <v>1041.8499999999999</v>
      </c>
      <c r="O32">
        <v>11</v>
      </c>
    </row>
    <row r="33" spans="2:15" x14ac:dyDescent="0.25">
      <c r="B33" s="166">
        <f t="shared" si="0"/>
        <v>-277.78589290119953</v>
      </c>
      <c r="C33" s="68">
        <f t="shared" si="1"/>
        <v>13354.702142818391</v>
      </c>
      <c r="D33" s="92">
        <v>0</v>
      </c>
      <c r="F33" s="231"/>
      <c r="G33" s="230"/>
      <c r="I33" s="230">
        <v>1200</v>
      </c>
      <c r="J33">
        <v>1249</v>
      </c>
      <c r="K33">
        <v>4</v>
      </c>
      <c r="M33">
        <v>1042.0899999999999</v>
      </c>
      <c r="N33">
        <v>1084.6600000000001</v>
      </c>
      <c r="O33">
        <v>8</v>
      </c>
    </row>
    <row r="34" spans="2:15" x14ac:dyDescent="0.25">
      <c r="B34" s="166">
        <f t="shared" si="0"/>
        <v>-277.78589290119953</v>
      </c>
      <c r="C34" s="68">
        <f t="shared" si="1"/>
        <v>13794.45982138999</v>
      </c>
      <c r="D34" s="92">
        <v>0</v>
      </c>
      <c r="F34" s="231"/>
      <c r="G34" s="230"/>
      <c r="I34" s="230">
        <v>1250</v>
      </c>
      <c r="J34">
        <v>1299</v>
      </c>
      <c r="K34">
        <v>9</v>
      </c>
      <c r="M34">
        <v>1084.9100000000001</v>
      </c>
      <c r="N34">
        <v>1127.47</v>
      </c>
      <c r="O34">
        <v>10</v>
      </c>
    </row>
    <row r="35" spans="2:15" x14ac:dyDescent="0.25">
      <c r="B35" s="166">
        <f t="shared" si="0"/>
        <v>-277.78589290119953</v>
      </c>
      <c r="C35" s="68">
        <f t="shared" si="1"/>
        <v>14234.217499961589</v>
      </c>
      <c r="D35" s="92">
        <v>0</v>
      </c>
      <c r="F35" s="231"/>
      <c r="G35" s="230"/>
      <c r="I35" s="230">
        <v>1300</v>
      </c>
      <c r="J35">
        <v>1349</v>
      </c>
      <c r="K35">
        <v>4</v>
      </c>
      <c r="M35">
        <v>1127.73</v>
      </c>
      <c r="N35">
        <v>1170.28</v>
      </c>
      <c r="O35">
        <v>8</v>
      </c>
    </row>
    <row r="36" spans="2:15" x14ac:dyDescent="0.25">
      <c r="B36" s="166">
        <f t="shared" si="0"/>
        <v>-277.78589290119953</v>
      </c>
      <c r="C36" s="68">
        <f t="shared" si="1"/>
        <v>14673.975178533188</v>
      </c>
      <c r="D36" s="92">
        <v>0</v>
      </c>
      <c r="F36" s="231"/>
      <c r="G36" s="230"/>
      <c r="I36" s="230">
        <v>1350</v>
      </c>
      <c r="J36">
        <v>1399</v>
      </c>
      <c r="K36">
        <v>7</v>
      </c>
      <c r="M36">
        <v>1170.55</v>
      </c>
      <c r="N36">
        <v>1213.0899999999999</v>
      </c>
      <c r="O36">
        <v>7</v>
      </c>
    </row>
    <row r="37" spans="2:15" x14ac:dyDescent="0.25">
      <c r="B37" s="166">
        <f t="shared" si="0"/>
        <v>-277.78589290119953</v>
      </c>
      <c r="C37" s="68">
        <f t="shared" si="1"/>
        <v>15113.732857104787</v>
      </c>
      <c r="D37" s="92">
        <v>0</v>
      </c>
      <c r="F37" s="231"/>
      <c r="G37" s="230"/>
      <c r="I37" s="230">
        <v>1400</v>
      </c>
      <c r="J37">
        <v>1449</v>
      </c>
      <c r="K37">
        <v>3</v>
      </c>
      <c r="M37">
        <v>1213.3699999999999</v>
      </c>
      <c r="N37">
        <v>1255.9000000000001</v>
      </c>
      <c r="O37">
        <v>2</v>
      </c>
    </row>
    <row r="38" spans="2:15" x14ac:dyDescent="0.25">
      <c r="B38" s="166">
        <f t="shared" si="0"/>
        <v>-277.78589290119953</v>
      </c>
      <c r="C38" s="68">
        <f t="shared" si="1"/>
        <v>15553.490535676387</v>
      </c>
      <c r="D38" s="92">
        <v>0</v>
      </c>
      <c r="F38" s="231"/>
      <c r="G38" s="230"/>
      <c r="I38" s="230">
        <v>1450</v>
      </c>
      <c r="J38">
        <v>1499</v>
      </c>
      <c r="K38">
        <v>4</v>
      </c>
      <c r="M38">
        <v>1256.19</v>
      </c>
      <c r="N38">
        <v>1298.71</v>
      </c>
      <c r="O38">
        <v>8</v>
      </c>
    </row>
    <row r="39" spans="2:15" x14ac:dyDescent="0.25">
      <c r="B39" s="166">
        <f t="shared" si="0"/>
        <v>-277.78589290119953</v>
      </c>
      <c r="C39" s="68">
        <f t="shared" si="1"/>
        <v>15993.248214247986</v>
      </c>
      <c r="D39" s="92">
        <v>0</v>
      </c>
      <c r="F39" s="231"/>
      <c r="G39" s="230"/>
      <c r="I39" s="230">
        <v>1500</v>
      </c>
      <c r="J39">
        <v>1549</v>
      </c>
      <c r="K39">
        <v>5</v>
      </c>
      <c r="M39">
        <v>1299.01</v>
      </c>
      <c r="N39">
        <v>1341.52</v>
      </c>
      <c r="O39">
        <v>4</v>
      </c>
    </row>
    <row r="40" spans="2:15" x14ac:dyDescent="0.25">
      <c r="B40" s="166">
        <f t="shared" si="0"/>
        <v>-277.78589290119953</v>
      </c>
      <c r="C40" s="68">
        <f t="shared" si="1"/>
        <v>16433.005892819587</v>
      </c>
      <c r="D40" s="92">
        <v>0</v>
      </c>
      <c r="F40" s="231"/>
      <c r="G40" s="230"/>
      <c r="I40" s="230">
        <v>1550</v>
      </c>
      <c r="J40">
        <v>1599</v>
      </c>
      <c r="K40">
        <v>3</v>
      </c>
      <c r="M40">
        <v>1341.83</v>
      </c>
      <c r="N40">
        <v>1384.33</v>
      </c>
      <c r="O40">
        <v>2</v>
      </c>
    </row>
    <row r="41" spans="2:15" x14ac:dyDescent="0.25">
      <c r="B41" s="166">
        <f t="shared" si="0"/>
        <v>-277.78589290119953</v>
      </c>
      <c r="C41" s="68">
        <f t="shared" si="1"/>
        <v>16872.763571391188</v>
      </c>
      <c r="D41" s="92">
        <v>0</v>
      </c>
      <c r="F41" s="231"/>
      <c r="G41" s="230"/>
      <c r="I41" s="230">
        <v>1600</v>
      </c>
      <c r="J41">
        <v>1649</v>
      </c>
      <c r="K41">
        <v>3</v>
      </c>
      <c r="M41">
        <v>1384.65</v>
      </c>
      <c r="N41">
        <v>1427.14</v>
      </c>
      <c r="O41">
        <v>8</v>
      </c>
    </row>
    <row r="42" spans="2:15" x14ac:dyDescent="0.25">
      <c r="B42" s="166">
        <f t="shared" si="0"/>
        <v>-277.78589290119953</v>
      </c>
      <c r="C42" s="68">
        <f t="shared" si="1"/>
        <v>17312.521249962789</v>
      </c>
      <c r="D42" s="92">
        <v>0</v>
      </c>
      <c r="F42" s="231"/>
      <c r="G42" s="230"/>
      <c r="I42" s="230">
        <v>1650</v>
      </c>
      <c r="J42">
        <v>1699</v>
      </c>
      <c r="K42">
        <v>3</v>
      </c>
      <c r="M42">
        <v>1427.47</v>
      </c>
      <c r="N42">
        <v>1469.95</v>
      </c>
      <c r="O42">
        <v>3</v>
      </c>
    </row>
    <row r="43" spans="2:15" x14ac:dyDescent="0.25">
      <c r="B43" s="166">
        <f t="shared" si="0"/>
        <v>-277.78589290119953</v>
      </c>
      <c r="C43" s="68">
        <f t="shared" si="1"/>
        <v>17752.27892853439</v>
      </c>
      <c r="D43" s="92">
        <v>0</v>
      </c>
      <c r="F43" s="231"/>
      <c r="G43" s="230"/>
      <c r="I43" s="230">
        <v>1700</v>
      </c>
      <c r="J43">
        <v>1749</v>
      </c>
      <c r="K43">
        <v>1</v>
      </c>
      <c r="M43">
        <v>1470.29</v>
      </c>
      <c r="N43">
        <v>1512.76</v>
      </c>
      <c r="O43">
        <v>2</v>
      </c>
    </row>
    <row r="44" spans="2:15" x14ac:dyDescent="0.25">
      <c r="B44" s="166">
        <f t="shared" si="0"/>
        <v>-277.78589290119953</v>
      </c>
      <c r="C44" s="68">
        <f t="shared" si="1"/>
        <v>18192.036607105991</v>
      </c>
      <c r="D44" s="92">
        <v>0</v>
      </c>
      <c r="F44" s="231"/>
      <c r="G44" s="230"/>
      <c r="I44" s="230">
        <v>1750</v>
      </c>
      <c r="J44">
        <v>1799</v>
      </c>
      <c r="K44">
        <v>3</v>
      </c>
      <c r="M44">
        <v>1513.11</v>
      </c>
      <c r="N44">
        <v>1555.57</v>
      </c>
      <c r="O44">
        <v>5</v>
      </c>
    </row>
    <row r="45" spans="2:15" x14ac:dyDescent="0.25">
      <c r="B45" s="166">
        <f t="shared" si="0"/>
        <v>-277.78589290119953</v>
      </c>
      <c r="C45" s="68">
        <f t="shared" si="1"/>
        <v>18631.794285677592</v>
      </c>
      <c r="D45" s="92">
        <v>0</v>
      </c>
      <c r="F45" s="231"/>
      <c r="G45" s="230"/>
      <c r="I45" s="230">
        <v>1800</v>
      </c>
      <c r="J45">
        <v>1849</v>
      </c>
      <c r="K45">
        <v>1</v>
      </c>
      <c r="M45">
        <v>1555.93</v>
      </c>
      <c r="N45">
        <v>1598.38</v>
      </c>
      <c r="O45">
        <v>2</v>
      </c>
    </row>
    <row r="46" spans="2:15" x14ac:dyDescent="0.25">
      <c r="B46" s="166">
        <f t="shared" si="0"/>
        <v>-277.78589290119953</v>
      </c>
      <c r="C46" s="68">
        <f t="shared" si="1"/>
        <v>19071.551964249193</v>
      </c>
      <c r="D46" s="92">
        <v>0</v>
      </c>
      <c r="F46" s="231"/>
      <c r="G46" s="230"/>
      <c r="I46" s="230">
        <v>1850</v>
      </c>
      <c r="J46">
        <v>1899</v>
      </c>
      <c r="K46">
        <v>2</v>
      </c>
      <c r="M46">
        <v>1598.75</v>
      </c>
      <c r="N46">
        <v>1641.19</v>
      </c>
      <c r="O46">
        <v>2</v>
      </c>
    </row>
    <row r="47" spans="2:15" x14ac:dyDescent="0.25">
      <c r="B47" s="166">
        <f t="shared" si="0"/>
        <v>-277.78589290119953</v>
      </c>
      <c r="C47" s="68">
        <f t="shared" si="1"/>
        <v>19511.309642820794</v>
      </c>
      <c r="D47" s="92">
        <v>0</v>
      </c>
      <c r="F47" s="231"/>
      <c r="G47" s="230"/>
      <c r="I47" s="230">
        <v>1900</v>
      </c>
      <c r="J47">
        <v>1949</v>
      </c>
      <c r="K47">
        <v>5</v>
      </c>
      <c r="M47">
        <v>1641.57</v>
      </c>
      <c r="N47">
        <v>1684</v>
      </c>
      <c r="O47">
        <v>2</v>
      </c>
    </row>
    <row r="48" spans="2:15" x14ac:dyDescent="0.25">
      <c r="B48" s="166">
        <f t="shared" si="0"/>
        <v>-277.78589290119953</v>
      </c>
      <c r="C48" s="68">
        <f t="shared" si="1"/>
        <v>19951.067321392395</v>
      </c>
      <c r="D48" s="92">
        <v>0</v>
      </c>
      <c r="F48" s="231"/>
      <c r="G48" s="230"/>
      <c r="I48" s="230">
        <v>2000</v>
      </c>
      <c r="J48">
        <v>2049</v>
      </c>
      <c r="K48">
        <v>2</v>
      </c>
      <c r="M48">
        <v>1684.39</v>
      </c>
      <c r="N48">
        <v>1726.81</v>
      </c>
      <c r="O48">
        <v>3</v>
      </c>
    </row>
    <row r="49" spans="2:15" x14ac:dyDescent="0.25">
      <c r="B49" s="166">
        <f t="shared" si="0"/>
        <v>-277.78589290119953</v>
      </c>
      <c r="C49" s="68">
        <f t="shared" si="1"/>
        <v>20390.824999963996</v>
      </c>
      <c r="D49" s="92">
        <v>0</v>
      </c>
      <c r="F49" s="231"/>
      <c r="G49" s="230"/>
      <c r="I49" s="230">
        <v>2050</v>
      </c>
      <c r="J49">
        <v>2099</v>
      </c>
      <c r="K49">
        <v>1</v>
      </c>
      <c r="M49">
        <v>1727.21</v>
      </c>
      <c r="N49">
        <v>1769.62</v>
      </c>
      <c r="O49">
        <v>1</v>
      </c>
    </row>
    <row r="50" spans="2:15" x14ac:dyDescent="0.25">
      <c r="B50" s="166">
        <f t="shared" si="0"/>
        <v>-277.78589290119953</v>
      </c>
      <c r="C50" s="68">
        <f t="shared" si="1"/>
        <v>20830.582678535597</v>
      </c>
      <c r="D50" s="92">
        <v>0</v>
      </c>
      <c r="F50" s="231"/>
      <c r="G50" s="230"/>
      <c r="I50" s="230">
        <v>2100</v>
      </c>
      <c r="J50">
        <v>2149</v>
      </c>
      <c r="K50">
        <v>1</v>
      </c>
      <c r="M50">
        <v>1770.03</v>
      </c>
      <c r="N50">
        <v>1812.43</v>
      </c>
      <c r="O50">
        <v>3</v>
      </c>
    </row>
    <row r="51" spans="2:15" x14ac:dyDescent="0.25">
      <c r="B51" s="166">
        <f t="shared" si="0"/>
        <v>-277.78589290119953</v>
      </c>
      <c r="C51" s="68">
        <f t="shared" si="1"/>
        <v>21270.340357107198</v>
      </c>
      <c r="D51" s="92">
        <v>0</v>
      </c>
      <c r="F51" s="231"/>
      <c r="G51" s="230"/>
      <c r="I51" s="230">
        <v>2150</v>
      </c>
      <c r="J51">
        <v>2199</v>
      </c>
      <c r="K51">
        <v>1</v>
      </c>
      <c r="M51">
        <v>1812.85</v>
      </c>
      <c r="N51">
        <v>1855.24</v>
      </c>
      <c r="O51">
        <v>1</v>
      </c>
    </row>
    <row r="52" spans="2:15" x14ac:dyDescent="0.25">
      <c r="B52" s="166">
        <f t="shared" si="0"/>
        <v>-277.78589290119953</v>
      </c>
      <c r="C52" s="68">
        <f t="shared" si="1"/>
        <v>21710.098035678799</v>
      </c>
      <c r="D52" s="92">
        <v>0</v>
      </c>
      <c r="F52" s="231"/>
      <c r="G52" s="230"/>
      <c r="I52" s="230">
        <v>2200</v>
      </c>
      <c r="J52">
        <v>2249</v>
      </c>
      <c r="K52">
        <v>3</v>
      </c>
      <c r="M52">
        <v>1855.67</v>
      </c>
      <c r="N52">
        <v>1898.05</v>
      </c>
      <c r="O52">
        <v>1</v>
      </c>
    </row>
    <row r="53" spans="2:15" x14ac:dyDescent="0.25">
      <c r="B53" s="166">
        <f t="shared" si="0"/>
        <v>-277.78589290119953</v>
      </c>
      <c r="C53" s="68">
        <f t="shared" si="1"/>
        <v>22149.8557142504</v>
      </c>
      <c r="D53" s="92">
        <v>0</v>
      </c>
      <c r="F53" s="231"/>
      <c r="G53" s="230"/>
      <c r="I53" s="230">
        <v>2250</v>
      </c>
      <c r="J53">
        <v>2299</v>
      </c>
      <c r="K53">
        <v>4</v>
      </c>
      <c r="M53">
        <v>1898.49</v>
      </c>
      <c r="N53">
        <v>1940.86</v>
      </c>
      <c r="O53">
        <v>3</v>
      </c>
    </row>
    <row r="54" spans="2:15" x14ac:dyDescent="0.25">
      <c r="B54" s="166">
        <f t="shared" si="0"/>
        <v>-277.78589290119953</v>
      </c>
      <c r="C54" s="68">
        <f t="shared" si="1"/>
        <v>22589.613392822001</v>
      </c>
      <c r="D54" s="92">
        <v>0</v>
      </c>
      <c r="F54" s="231"/>
      <c r="G54" s="230"/>
      <c r="I54" s="230">
        <v>2300</v>
      </c>
      <c r="J54">
        <v>2349</v>
      </c>
      <c r="K54">
        <v>2</v>
      </c>
      <c r="M54">
        <v>1941.31</v>
      </c>
      <c r="N54">
        <v>1983.67</v>
      </c>
      <c r="O54">
        <v>2</v>
      </c>
    </row>
    <row r="55" spans="2:15" x14ac:dyDescent="0.25">
      <c r="B55" s="166">
        <f t="shared" si="0"/>
        <v>-277.78589290119953</v>
      </c>
      <c r="C55" s="68">
        <f t="shared" si="1"/>
        <v>23029.371071393602</v>
      </c>
      <c r="D55" s="92">
        <v>0</v>
      </c>
      <c r="F55" s="231"/>
      <c r="G55" s="230"/>
      <c r="I55" s="230">
        <v>2450</v>
      </c>
      <c r="J55">
        <v>2499</v>
      </c>
      <c r="K55">
        <v>2</v>
      </c>
      <c r="M55">
        <v>1984.13</v>
      </c>
      <c r="N55">
        <v>2026.48</v>
      </c>
      <c r="O55">
        <v>2</v>
      </c>
    </row>
    <row r="56" spans="2:15" x14ac:dyDescent="0.25">
      <c r="B56" s="166">
        <f t="shared" si="0"/>
        <v>-277.78589290119953</v>
      </c>
      <c r="C56" s="68">
        <f t="shared" si="1"/>
        <v>23469.128749965203</v>
      </c>
      <c r="D56" s="92">
        <v>0</v>
      </c>
      <c r="F56" s="231"/>
      <c r="G56" s="230"/>
      <c r="I56" s="230">
        <v>2500</v>
      </c>
      <c r="J56">
        <v>2549</v>
      </c>
      <c r="K56">
        <v>1</v>
      </c>
      <c r="M56">
        <v>2026.95</v>
      </c>
      <c r="N56">
        <v>2069.29</v>
      </c>
      <c r="O56">
        <v>0</v>
      </c>
    </row>
    <row r="57" spans="2:15" x14ac:dyDescent="0.25">
      <c r="B57" s="166">
        <f t="shared" si="0"/>
        <v>-277.78589290119953</v>
      </c>
      <c r="C57" s="68">
        <f t="shared" si="1"/>
        <v>23908.886428536804</v>
      </c>
      <c r="D57" s="92">
        <v>0</v>
      </c>
      <c r="F57" s="231"/>
      <c r="G57" s="230"/>
      <c r="I57" s="230">
        <v>2650</v>
      </c>
      <c r="J57">
        <v>2699</v>
      </c>
      <c r="K57">
        <v>2</v>
      </c>
      <c r="M57">
        <v>2069.77</v>
      </c>
      <c r="N57">
        <v>2112.1</v>
      </c>
      <c r="O57">
        <v>1</v>
      </c>
    </row>
    <row r="58" spans="2:15" x14ac:dyDescent="0.25">
      <c r="B58" s="166">
        <f t="shared" si="0"/>
        <v>-277.78589290119953</v>
      </c>
      <c r="C58" s="68">
        <f t="shared" si="1"/>
        <v>24348.644107108405</v>
      </c>
      <c r="D58" s="92">
        <v>0</v>
      </c>
      <c r="F58" s="231"/>
      <c r="G58" s="230"/>
      <c r="I58" s="230">
        <v>2800</v>
      </c>
      <c r="J58">
        <v>2849</v>
      </c>
      <c r="K58">
        <v>3</v>
      </c>
      <c r="M58">
        <v>2112.59</v>
      </c>
      <c r="N58">
        <v>2154.91</v>
      </c>
      <c r="O58">
        <v>1</v>
      </c>
    </row>
    <row r="59" spans="2:15" x14ac:dyDescent="0.25">
      <c r="B59" s="166">
        <f t="shared" si="0"/>
        <v>-277.78589290119953</v>
      </c>
      <c r="C59" s="68">
        <f t="shared" si="1"/>
        <v>24788.401785680006</v>
      </c>
      <c r="D59" s="92">
        <v>0</v>
      </c>
      <c r="F59" s="231"/>
      <c r="G59" s="230"/>
      <c r="I59" s="230">
        <v>2950</v>
      </c>
      <c r="J59">
        <v>2999</v>
      </c>
      <c r="K59">
        <v>1</v>
      </c>
      <c r="M59">
        <v>2155.41</v>
      </c>
      <c r="N59">
        <v>2197.7199999999998</v>
      </c>
      <c r="O59">
        <v>1</v>
      </c>
    </row>
    <row r="60" spans="2:15" x14ac:dyDescent="0.25">
      <c r="B60" s="166">
        <f t="shared" si="0"/>
        <v>-277.78589290119953</v>
      </c>
      <c r="C60" s="68">
        <f t="shared" si="1"/>
        <v>25228.159464251607</v>
      </c>
      <c r="D60" s="92">
        <v>0</v>
      </c>
      <c r="F60" s="231"/>
      <c r="G60" s="230"/>
      <c r="I60" s="230">
        <v>3300</v>
      </c>
      <c r="J60">
        <v>3349</v>
      </c>
      <c r="K60">
        <v>1</v>
      </c>
      <c r="M60">
        <v>2198.23</v>
      </c>
      <c r="N60">
        <v>2240.5300000000002</v>
      </c>
      <c r="O60">
        <v>2</v>
      </c>
    </row>
    <row r="61" spans="2:15" x14ac:dyDescent="0.25">
      <c r="B61" s="166">
        <f t="shared" si="0"/>
        <v>-277.78589290119953</v>
      </c>
      <c r="C61" s="68">
        <f t="shared" si="1"/>
        <v>25667.917142823208</v>
      </c>
      <c r="D61" s="92">
        <v>0</v>
      </c>
      <c r="F61" s="231"/>
      <c r="G61" s="230"/>
      <c r="I61" s="230">
        <v>4250</v>
      </c>
      <c r="J61">
        <v>4299</v>
      </c>
      <c r="K61">
        <v>1</v>
      </c>
      <c r="M61">
        <v>2241.0500000000002</v>
      </c>
      <c r="N61">
        <v>2283.34</v>
      </c>
      <c r="O61">
        <v>3</v>
      </c>
    </row>
    <row r="62" spans="2:15" x14ac:dyDescent="0.25">
      <c r="B62" s="166">
        <f t="shared" si="0"/>
        <v>-277.78589290119953</v>
      </c>
      <c r="C62" s="68">
        <f t="shared" si="1"/>
        <v>26107.674821394809</v>
      </c>
      <c r="D62" s="92">
        <v>0</v>
      </c>
      <c r="F62" s="231"/>
      <c r="G62" s="230"/>
      <c r="I62" s="230"/>
      <c r="M62">
        <v>2283.87</v>
      </c>
      <c r="N62">
        <v>2326.15</v>
      </c>
      <c r="O62">
        <v>4</v>
      </c>
    </row>
    <row r="63" spans="2:15" x14ac:dyDescent="0.25">
      <c r="B63" s="166">
        <f t="shared" si="0"/>
        <v>-277.78589290119953</v>
      </c>
      <c r="C63" s="68">
        <f t="shared" si="1"/>
        <v>26547.43249996641</v>
      </c>
      <c r="D63" s="92">
        <v>30</v>
      </c>
      <c r="F63" s="231"/>
      <c r="G63" s="230"/>
      <c r="I63" s="230"/>
      <c r="M63">
        <v>2326.69</v>
      </c>
      <c r="N63">
        <v>2368.96</v>
      </c>
      <c r="O63">
        <v>0</v>
      </c>
    </row>
    <row r="64" spans="2:15" x14ac:dyDescent="0.25">
      <c r="B64" s="166">
        <f t="shared" si="0"/>
        <v>-277.78589290119953</v>
      </c>
      <c r="C64" s="68">
        <f t="shared" si="1"/>
        <v>26987.190178538011</v>
      </c>
      <c r="D64" s="92">
        <v>0</v>
      </c>
      <c r="F64" s="231"/>
      <c r="G64" s="230"/>
      <c r="I64" s="230"/>
      <c r="M64">
        <v>2369.5100000000002</v>
      </c>
      <c r="N64">
        <v>2411.77</v>
      </c>
      <c r="O64">
        <v>0</v>
      </c>
    </row>
    <row r="65" spans="2:15" x14ac:dyDescent="0.25">
      <c r="B65" s="166">
        <f t="shared" si="0"/>
        <v>-277.78589290119953</v>
      </c>
      <c r="C65" s="68">
        <f t="shared" si="1"/>
        <v>27426.947857109612</v>
      </c>
      <c r="D65" s="92">
        <v>0</v>
      </c>
      <c r="F65" s="231"/>
      <c r="G65" s="230"/>
      <c r="I65" s="230"/>
      <c r="M65">
        <v>2412.33</v>
      </c>
      <c r="N65">
        <v>2454.58</v>
      </c>
      <c r="O65">
        <v>0</v>
      </c>
    </row>
    <row r="66" spans="2:15" x14ac:dyDescent="0.25">
      <c r="B66" s="166">
        <f t="shared" si="0"/>
        <v>-277.78589290119953</v>
      </c>
      <c r="C66" s="68">
        <f t="shared" si="1"/>
        <v>27866.705535681212</v>
      </c>
      <c r="D66" s="92">
        <v>0</v>
      </c>
      <c r="F66" s="231"/>
      <c r="G66" s="230"/>
      <c r="I66" s="230"/>
      <c r="M66">
        <v>2455.15</v>
      </c>
      <c r="N66">
        <v>2497.39</v>
      </c>
      <c r="O66">
        <v>2</v>
      </c>
    </row>
    <row r="67" spans="2:15" x14ac:dyDescent="0.25">
      <c r="B67" s="166">
        <f t="shared" si="0"/>
        <v>-277.78589290119953</v>
      </c>
      <c r="C67" s="68">
        <f t="shared" si="1"/>
        <v>28306.463214252813</v>
      </c>
      <c r="D67" s="92">
        <v>0</v>
      </c>
      <c r="F67" s="231"/>
      <c r="G67" s="230"/>
      <c r="I67" s="230"/>
      <c r="M67">
        <v>2497.9699999999998</v>
      </c>
      <c r="N67">
        <v>2540.1999999999998</v>
      </c>
      <c r="O67">
        <v>1</v>
      </c>
    </row>
    <row r="68" spans="2:15" x14ac:dyDescent="0.25">
      <c r="B68" s="166">
        <f t="shared" si="0"/>
        <v>-277.78589290119953</v>
      </c>
      <c r="C68" s="68">
        <f t="shared" si="1"/>
        <v>28746.220892824414</v>
      </c>
      <c r="D68" s="92">
        <v>0</v>
      </c>
      <c r="F68" s="231"/>
      <c r="G68" s="230"/>
      <c r="I68" s="230"/>
      <c r="M68">
        <v>2540.79</v>
      </c>
      <c r="N68">
        <v>2583.0100000000002</v>
      </c>
      <c r="O68">
        <v>0</v>
      </c>
    </row>
    <row r="69" spans="2:15" x14ac:dyDescent="0.25">
      <c r="B69" s="166">
        <f t="shared" si="0"/>
        <v>-277.78589290119953</v>
      </c>
      <c r="C69" s="68">
        <f t="shared" si="1"/>
        <v>29185.978571396015</v>
      </c>
      <c r="D69" s="92">
        <v>28</v>
      </c>
      <c r="F69" s="231"/>
      <c r="G69" s="230"/>
      <c r="I69" s="230"/>
      <c r="M69">
        <v>2583.61</v>
      </c>
      <c r="N69">
        <v>2625.82</v>
      </c>
      <c r="O69">
        <v>0</v>
      </c>
    </row>
    <row r="70" spans="2:15" x14ac:dyDescent="0.25">
      <c r="B70" s="166">
        <f t="shared" si="0"/>
        <v>-277.78589290119953</v>
      </c>
      <c r="C70" s="68">
        <f t="shared" si="1"/>
        <v>29625.736249967616</v>
      </c>
      <c r="D70" s="92">
        <v>0</v>
      </c>
      <c r="F70" s="231"/>
      <c r="G70" s="230"/>
      <c r="I70" s="230"/>
      <c r="M70">
        <v>2626.43</v>
      </c>
      <c r="N70">
        <v>2668.63</v>
      </c>
      <c r="O70">
        <v>1</v>
      </c>
    </row>
    <row r="71" spans="2:15" x14ac:dyDescent="0.25">
      <c r="B71" s="166">
        <f t="shared" si="0"/>
        <v>-277.78589290119953</v>
      </c>
      <c r="C71" s="68">
        <f t="shared" si="1"/>
        <v>30065.493928539217</v>
      </c>
      <c r="D71" s="92">
        <v>0</v>
      </c>
      <c r="F71" s="231"/>
      <c r="G71" s="230"/>
      <c r="I71" s="230"/>
      <c r="M71">
        <v>2669.25</v>
      </c>
      <c r="N71">
        <v>2711.44</v>
      </c>
      <c r="O71">
        <v>1</v>
      </c>
    </row>
    <row r="72" spans="2:15" x14ac:dyDescent="0.25">
      <c r="B72" s="166">
        <f t="shared" si="0"/>
        <v>-277.78589290119953</v>
      </c>
      <c r="C72" s="68">
        <f t="shared" si="1"/>
        <v>30505.251607110818</v>
      </c>
      <c r="D72" s="92">
        <v>0</v>
      </c>
      <c r="F72" s="231"/>
      <c r="G72" s="230"/>
      <c r="I72" s="230"/>
      <c r="M72">
        <v>2712.07</v>
      </c>
      <c r="N72">
        <v>2754.25</v>
      </c>
      <c r="O72">
        <v>0</v>
      </c>
    </row>
    <row r="73" spans="2:15" x14ac:dyDescent="0.25">
      <c r="B73" s="166">
        <f t="shared" si="0"/>
        <v>-277.78589290119953</v>
      </c>
      <c r="C73" s="68">
        <f t="shared" si="1"/>
        <v>30945.009285682419</v>
      </c>
      <c r="D73" s="92">
        <v>0</v>
      </c>
      <c r="F73" s="231"/>
      <c r="G73" s="230"/>
      <c r="I73" s="230"/>
      <c r="M73">
        <v>2754.89</v>
      </c>
      <c r="N73">
        <v>2797.06</v>
      </c>
      <c r="O73">
        <v>0</v>
      </c>
    </row>
    <row r="74" spans="2:15" x14ac:dyDescent="0.25">
      <c r="B74" s="166">
        <f t="shared" ref="B74:B137" si="2">FLOOR((A74 - $E$6) / $F$6, 1) * $F$6 + $E$6</f>
        <v>-277.78589290119953</v>
      </c>
      <c r="C74" s="68">
        <f t="shared" si="1"/>
        <v>31384.76696425402</v>
      </c>
      <c r="D74" s="92">
        <v>0</v>
      </c>
      <c r="F74" s="231"/>
      <c r="G74" s="230"/>
      <c r="I74" s="230"/>
      <c r="M74">
        <v>2797.71</v>
      </c>
      <c r="N74">
        <v>2839.87</v>
      </c>
      <c r="O74">
        <v>0</v>
      </c>
    </row>
    <row r="75" spans="2:15" x14ac:dyDescent="0.25">
      <c r="B75" s="166">
        <f t="shared" si="2"/>
        <v>-277.78589290119953</v>
      </c>
      <c r="C75" s="68">
        <f t="shared" ref="C75:C110" si="3">C74+$F$6</f>
        <v>31824.524642825621</v>
      </c>
      <c r="D75" s="92">
        <v>0</v>
      </c>
      <c r="F75" s="231"/>
      <c r="G75" s="230"/>
      <c r="I75" s="230"/>
      <c r="M75">
        <v>2840.53</v>
      </c>
      <c r="N75">
        <v>2882.68</v>
      </c>
      <c r="O75">
        <v>3</v>
      </c>
    </row>
    <row r="76" spans="2:15" x14ac:dyDescent="0.25">
      <c r="B76" s="166">
        <f t="shared" si="2"/>
        <v>-277.78589290119953</v>
      </c>
      <c r="C76" s="68">
        <f t="shared" si="3"/>
        <v>32264.282321397222</v>
      </c>
      <c r="D76" s="92">
        <v>0</v>
      </c>
      <c r="F76" s="231"/>
      <c r="G76" s="230"/>
      <c r="I76" s="230"/>
      <c r="M76">
        <v>2883.35</v>
      </c>
      <c r="N76">
        <v>2925.49</v>
      </c>
      <c r="O76">
        <v>0</v>
      </c>
    </row>
    <row r="77" spans="2:15" x14ac:dyDescent="0.25">
      <c r="B77" s="166">
        <f t="shared" si="2"/>
        <v>-277.78589290119953</v>
      </c>
      <c r="C77" s="68">
        <f t="shared" si="3"/>
        <v>32704.039999968823</v>
      </c>
      <c r="D77" s="92">
        <v>0</v>
      </c>
      <c r="F77" s="231"/>
      <c r="G77" s="230"/>
      <c r="I77" s="230"/>
      <c r="M77">
        <v>2926.17</v>
      </c>
      <c r="N77">
        <v>2968.3</v>
      </c>
      <c r="O77">
        <v>1</v>
      </c>
    </row>
    <row r="78" spans="2:15" x14ac:dyDescent="0.25">
      <c r="B78" s="166">
        <f t="shared" si="2"/>
        <v>-277.78589290119953</v>
      </c>
      <c r="C78" s="68">
        <f t="shared" si="3"/>
        <v>33143.797678540424</v>
      </c>
      <c r="D78" s="92">
        <v>0</v>
      </c>
      <c r="F78" s="231"/>
      <c r="G78" s="230"/>
      <c r="I78" s="230"/>
      <c r="M78">
        <v>2968.99</v>
      </c>
      <c r="N78">
        <v>3011.11</v>
      </c>
      <c r="O78">
        <v>0</v>
      </c>
    </row>
    <row r="79" spans="2:15" x14ac:dyDescent="0.25">
      <c r="B79" s="166">
        <f t="shared" si="2"/>
        <v>-277.78589290119953</v>
      </c>
      <c r="C79" s="68">
        <f t="shared" si="3"/>
        <v>33583.555357112025</v>
      </c>
      <c r="D79" s="92">
        <v>0</v>
      </c>
      <c r="F79" s="231"/>
      <c r="G79" s="230"/>
      <c r="I79" s="230"/>
      <c r="M79">
        <v>3011.81</v>
      </c>
      <c r="N79">
        <v>3053.92</v>
      </c>
      <c r="O79">
        <v>0</v>
      </c>
    </row>
    <row r="80" spans="2:15" x14ac:dyDescent="0.25">
      <c r="B80" s="166">
        <f t="shared" si="2"/>
        <v>-277.78589290119953</v>
      </c>
      <c r="C80" s="68">
        <f t="shared" si="3"/>
        <v>34023.313035683626</v>
      </c>
      <c r="D80" s="92">
        <v>0</v>
      </c>
      <c r="F80" s="231"/>
      <c r="G80" s="230"/>
      <c r="I80" s="230"/>
      <c r="M80">
        <v>3054.63</v>
      </c>
      <c r="N80">
        <v>3096.73</v>
      </c>
      <c r="O80">
        <v>0</v>
      </c>
    </row>
    <row r="81" spans="2:15" x14ac:dyDescent="0.25">
      <c r="B81" s="166">
        <f t="shared" si="2"/>
        <v>-277.78589290119953</v>
      </c>
      <c r="C81" s="68">
        <f t="shared" si="3"/>
        <v>34463.070714255227</v>
      </c>
      <c r="D81" s="92">
        <v>0</v>
      </c>
      <c r="F81" s="231"/>
      <c r="G81" s="230"/>
      <c r="I81" s="230"/>
      <c r="M81">
        <v>3097.45</v>
      </c>
      <c r="N81">
        <v>3139.54</v>
      </c>
      <c r="O81">
        <v>0</v>
      </c>
    </row>
    <row r="82" spans="2:15" x14ac:dyDescent="0.25">
      <c r="B82" s="166">
        <f t="shared" si="2"/>
        <v>-277.78589290119953</v>
      </c>
      <c r="C82" s="68">
        <f t="shared" si="3"/>
        <v>34902.828392826828</v>
      </c>
      <c r="D82" s="92">
        <v>0</v>
      </c>
      <c r="F82" s="231"/>
      <c r="G82" s="230"/>
      <c r="I82" s="230"/>
      <c r="M82">
        <v>3140.27</v>
      </c>
      <c r="N82">
        <v>3182.35</v>
      </c>
      <c r="O82">
        <v>0</v>
      </c>
    </row>
    <row r="83" spans="2:15" x14ac:dyDescent="0.25">
      <c r="B83" s="166">
        <f t="shared" si="2"/>
        <v>-277.78589290119953</v>
      </c>
      <c r="C83" s="68">
        <f t="shared" si="3"/>
        <v>35342.586071398429</v>
      </c>
      <c r="D83" s="92">
        <v>0</v>
      </c>
      <c r="F83" s="231"/>
      <c r="G83" s="230"/>
      <c r="I83" s="230"/>
      <c r="M83">
        <v>3183.09</v>
      </c>
      <c r="N83">
        <v>3225.16</v>
      </c>
      <c r="O83">
        <v>0</v>
      </c>
    </row>
    <row r="84" spans="2:15" x14ac:dyDescent="0.25">
      <c r="B84" s="166">
        <f t="shared" si="2"/>
        <v>-277.78589290119953</v>
      </c>
      <c r="C84" s="68">
        <f t="shared" si="3"/>
        <v>35782.34374997003</v>
      </c>
      <c r="D84" s="92">
        <v>42</v>
      </c>
      <c r="F84" s="231"/>
      <c r="G84" s="230"/>
      <c r="I84" s="230"/>
      <c r="M84">
        <v>3225.91</v>
      </c>
      <c r="N84">
        <v>3267.97</v>
      </c>
      <c r="O84">
        <v>0</v>
      </c>
    </row>
    <row r="85" spans="2:15" x14ac:dyDescent="0.25">
      <c r="B85" s="166">
        <f t="shared" si="2"/>
        <v>-277.78589290119953</v>
      </c>
      <c r="C85" s="68">
        <f t="shared" si="3"/>
        <v>36222.101428541631</v>
      </c>
      <c r="D85" s="92">
        <v>39</v>
      </c>
      <c r="G85" s="230"/>
      <c r="I85" s="230"/>
      <c r="M85">
        <v>3268.73</v>
      </c>
      <c r="N85">
        <v>3310.78</v>
      </c>
      <c r="O85">
        <v>0</v>
      </c>
    </row>
    <row r="86" spans="2:15" x14ac:dyDescent="0.25">
      <c r="B86" s="166">
        <f t="shared" si="2"/>
        <v>-277.78589290119953</v>
      </c>
      <c r="C86" s="68">
        <f t="shared" si="3"/>
        <v>36661.859107113232</v>
      </c>
      <c r="D86" s="92">
        <v>0</v>
      </c>
      <c r="G86" s="230"/>
      <c r="I86" s="230"/>
      <c r="M86">
        <v>3311.55</v>
      </c>
      <c r="N86">
        <v>3353.59</v>
      </c>
      <c r="O86">
        <v>1</v>
      </c>
    </row>
    <row r="87" spans="2:15" x14ac:dyDescent="0.25">
      <c r="B87" s="166">
        <f t="shared" si="2"/>
        <v>-277.78589290119953</v>
      </c>
      <c r="C87" s="68">
        <f t="shared" si="3"/>
        <v>37101.616785684833</v>
      </c>
      <c r="D87" s="92">
        <v>0</v>
      </c>
      <c r="G87" s="230"/>
      <c r="I87" s="230"/>
      <c r="M87">
        <v>3354.37</v>
      </c>
      <c r="N87">
        <v>3396.4</v>
      </c>
      <c r="O87">
        <v>0</v>
      </c>
    </row>
    <row r="88" spans="2:15" x14ac:dyDescent="0.25">
      <c r="B88" s="166">
        <f t="shared" si="2"/>
        <v>-277.78589290119953</v>
      </c>
      <c r="C88" s="68">
        <f t="shared" si="3"/>
        <v>37541.374464256434</v>
      </c>
      <c r="D88" s="92">
        <v>0</v>
      </c>
      <c r="G88" s="230"/>
      <c r="I88" s="230"/>
      <c r="M88">
        <v>3397.19</v>
      </c>
      <c r="N88">
        <v>3439.21</v>
      </c>
      <c r="O88">
        <v>0</v>
      </c>
    </row>
    <row r="89" spans="2:15" x14ac:dyDescent="0.25">
      <c r="B89" s="166">
        <f t="shared" si="2"/>
        <v>-277.78589290119953</v>
      </c>
      <c r="C89" s="68">
        <f t="shared" si="3"/>
        <v>37981.132142828035</v>
      </c>
      <c r="D89" s="92">
        <v>0</v>
      </c>
      <c r="G89" s="230"/>
      <c r="I89" s="230"/>
      <c r="M89">
        <v>3440.01</v>
      </c>
      <c r="N89">
        <v>3482.02</v>
      </c>
      <c r="O89">
        <v>0</v>
      </c>
    </row>
    <row r="90" spans="2:15" x14ac:dyDescent="0.25">
      <c r="B90" s="166">
        <f t="shared" si="2"/>
        <v>-277.78589290119953</v>
      </c>
      <c r="C90" s="68">
        <f t="shared" si="3"/>
        <v>38420.889821399636</v>
      </c>
      <c r="D90" s="92">
        <v>35</v>
      </c>
      <c r="G90" s="230"/>
      <c r="I90" s="230"/>
      <c r="M90">
        <v>3482.83</v>
      </c>
      <c r="N90">
        <v>3524.83</v>
      </c>
      <c r="O90">
        <v>0</v>
      </c>
    </row>
    <row r="91" spans="2:15" x14ac:dyDescent="0.25">
      <c r="B91" s="166">
        <f t="shared" si="2"/>
        <v>-277.78589290119953</v>
      </c>
      <c r="C91" s="68">
        <f t="shared" si="3"/>
        <v>38860.647499971237</v>
      </c>
      <c r="D91" s="92">
        <v>0</v>
      </c>
      <c r="G91" s="230"/>
      <c r="I91" s="230"/>
      <c r="M91">
        <v>3525.65</v>
      </c>
      <c r="N91">
        <v>3567.64</v>
      </c>
      <c r="O91">
        <v>0</v>
      </c>
    </row>
    <row r="92" spans="2:15" x14ac:dyDescent="0.25">
      <c r="B92" s="166">
        <f t="shared" si="2"/>
        <v>-277.78589290119953</v>
      </c>
      <c r="C92" s="68">
        <f t="shared" si="3"/>
        <v>39300.405178542838</v>
      </c>
      <c r="D92" s="92">
        <v>0</v>
      </c>
      <c r="G92" s="230"/>
      <c r="I92" s="230"/>
      <c r="M92">
        <v>3568.47</v>
      </c>
      <c r="N92">
        <v>3610.45</v>
      </c>
      <c r="O92">
        <v>0</v>
      </c>
    </row>
    <row r="93" spans="2:15" x14ac:dyDescent="0.25">
      <c r="B93" s="166">
        <f t="shared" si="2"/>
        <v>-277.78589290119953</v>
      </c>
      <c r="C93" s="68">
        <f t="shared" si="3"/>
        <v>39740.162857114439</v>
      </c>
      <c r="D93" s="92">
        <v>0</v>
      </c>
      <c r="G93" s="230"/>
      <c r="I93" s="230"/>
      <c r="M93">
        <v>3611.29000000001</v>
      </c>
      <c r="N93">
        <v>3653.26</v>
      </c>
      <c r="O93">
        <v>0</v>
      </c>
    </row>
    <row r="94" spans="2:15" x14ac:dyDescent="0.25">
      <c r="B94" s="166">
        <f t="shared" si="2"/>
        <v>-277.78589290119953</v>
      </c>
      <c r="C94" s="68">
        <f t="shared" si="3"/>
        <v>40179.92053568604</v>
      </c>
      <c r="D94" s="92">
        <v>0</v>
      </c>
      <c r="G94" s="230"/>
      <c r="I94" s="230"/>
      <c r="M94">
        <v>3654.1100000000101</v>
      </c>
      <c r="N94">
        <v>3696.07</v>
      </c>
      <c r="O94">
        <v>0</v>
      </c>
    </row>
    <row r="95" spans="2:15" x14ac:dyDescent="0.25">
      <c r="B95" s="166">
        <f t="shared" si="2"/>
        <v>-277.78589290119953</v>
      </c>
      <c r="C95" s="68">
        <f t="shared" si="3"/>
        <v>40619.678214257641</v>
      </c>
      <c r="D95" s="92">
        <v>0</v>
      </c>
      <c r="G95" s="230"/>
      <c r="I95" s="230"/>
      <c r="M95">
        <v>3696.9300000000098</v>
      </c>
      <c r="N95">
        <v>3738.88</v>
      </c>
      <c r="O95">
        <v>0</v>
      </c>
    </row>
    <row r="96" spans="2:15" x14ac:dyDescent="0.25">
      <c r="B96" s="166">
        <f t="shared" si="2"/>
        <v>-277.78589290119953</v>
      </c>
      <c r="C96" s="68">
        <f t="shared" si="3"/>
        <v>41059.435892829242</v>
      </c>
      <c r="D96" s="92">
        <v>0</v>
      </c>
      <c r="G96" s="230"/>
      <c r="I96" s="230"/>
      <c r="M96">
        <v>3739.75000000001</v>
      </c>
      <c r="N96">
        <v>3781.69</v>
      </c>
      <c r="O96">
        <v>0</v>
      </c>
    </row>
    <row r="97" spans="2:15" x14ac:dyDescent="0.25">
      <c r="B97" s="166">
        <f t="shared" si="2"/>
        <v>-277.78589290119953</v>
      </c>
      <c r="C97" s="68">
        <f t="shared" si="3"/>
        <v>41499.193571400843</v>
      </c>
      <c r="D97" s="92">
        <v>0</v>
      </c>
      <c r="G97" s="230"/>
      <c r="I97" s="230"/>
      <c r="M97">
        <v>3782.5700000000102</v>
      </c>
      <c r="N97">
        <v>3824.5</v>
      </c>
      <c r="O97">
        <v>0</v>
      </c>
    </row>
    <row r="98" spans="2:15" x14ac:dyDescent="0.25">
      <c r="B98" s="166">
        <f t="shared" si="2"/>
        <v>-277.78589290119953</v>
      </c>
      <c r="C98" s="68">
        <f t="shared" si="3"/>
        <v>41938.951249972444</v>
      </c>
      <c r="D98" s="92">
        <v>0</v>
      </c>
      <c r="G98" s="230"/>
      <c r="I98" s="230"/>
      <c r="M98">
        <v>3825.3900000000099</v>
      </c>
      <c r="N98">
        <v>3867.31</v>
      </c>
      <c r="O98">
        <v>0</v>
      </c>
    </row>
    <row r="99" spans="2:15" x14ac:dyDescent="0.25">
      <c r="B99" s="166">
        <f t="shared" si="2"/>
        <v>-277.78589290119953</v>
      </c>
      <c r="C99" s="68">
        <f t="shared" si="3"/>
        <v>42378.708928544045</v>
      </c>
      <c r="D99" s="92">
        <v>0</v>
      </c>
      <c r="G99" s="230"/>
      <c r="I99" s="230"/>
      <c r="M99">
        <v>3868.21000000001</v>
      </c>
      <c r="N99">
        <v>3910.12</v>
      </c>
      <c r="O99">
        <v>0</v>
      </c>
    </row>
    <row r="100" spans="2:15" x14ac:dyDescent="0.25">
      <c r="B100" s="166">
        <f t="shared" si="2"/>
        <v>-277.78589290119953</v>
      </c>
      <c r="C100" s="68">
        <f t="shared" si="3"/>
        <v>42818.466607115646</v>
      </c>
      <c r="D100" s="92">
        <v>0</v>
      </c>
      <c r="G100" s="230"/>
      <c r="I100" s="230"/>
      <c r="M100">
        <v>3911.0300000000102</v>
      </c>
      <c r="N100">
        <v>3952.93</v>
      </c>
      <c r="O100">
        <v>0</v>
      </c>
    </row>
    <row r="101" spans="2:15" x14ac:dyDescent="0.25">
      <c r="B101" s="166">
        <f t="shared" si="2"/>
        <v>-277.78589290119953</v>
      </c>
      <c r="C101" s="68">
        <f t="shared" si="3"/>
        <v>43258.224285687247</v>
      </c>
      <c r="D101" s="92">
        <v>0</v>
      </c>
      <c r="G101" s="230"/>
      <c r="I101" s="230"/>
      <c r="M101">
        <v>3953.8500000000099</v>
      </c>
      <c r="N101">
        <v>3995.74</v>
      </c>
      <c r="O101">
        <v>0</v>
      </c>
    </row>
    <row r="102" spans="2:15" x14ac:dyDescent="0.25">
      <c r="B102" s="166">
        <f t="shared" si="2"/>
        <v>-277.78589290119953</v>
      </c>
      <c r="C102" s="68">
        <f t="shared" si="3"/>
        <v>43697.981964258848</v>
      </c>
      <c r="D102" s="92">
        <v>0</v>
      </c>
      <c r="G102" s="230"/>
      <c r="I102" s="230"/>
      <c r="M102">
        <v>3996.6700000000101</v>
      </c>
      <c r="N102">
        <v>4038.55</v>
      </c>
      <c r="O102">
        <v>0</v>
      </c>
    </row>
    <row r="103" spans="2:15" x14ac:dyDescent="0.25">
      <c r="B103" s="166">
        <f t="shared" si="2"/>
        <v>-277.78589290119953</v>
      </c>
      <c r="C103" s="68">
        <f t="shared" si="3"/>
        <v>44137.739642830449</v>
      </c>
      <c r="D103" s="92">
        <v>0</v>
      </c>
      <c r="G103" s="230"/>
      <c r="I103" s="230"/>
      <c r="M103">
        <v>4039.4900000000098</v>
      </c>
      <c r="N103">
        <v>4081.36</v>
      </c>
      <c r="O103">
        <v>0</v>
      </c>
    </row>
    <row r="104" spans="2:15" x14ac:dyDescent="0.25">
      <c r="B104" s="166">
        <f t="shared" si="2"/>
        <v>-277.78589290119953</v>
      </c>
      <c r="C104" s="68">
        <f t="shared" si="3"/>
        <v>44577.49732140205</v>
      </c>
      <c r="D104" s="92">
        <v>0</v>
      </c>
      <c r="G104" s="230"/>
      <c r="I104" s="230"/>
      <c r="M104">
        <v>4082.3100000000099</v>
      </c>
      <c r="N104">
        <v>4124.17</v>
      </c>
      <c r="O104">
        <v>0</v>
      </c>
    </row>
    <row r="105" spans="2:15" x14ac:dyDescent="0.25">
      <c r="B105" s="166">
        <f t="shared" si="2"/>
        <v>-277.78589290119953</v>
      </c>
      <c r="C105" s="68">
        <f t="shared" si="3"/>
        <v>45017.254999973651</v>
      </c>
      <c r="D105" s="92">
        <v>38</v>
      </c>
      <c r="G105" s="230"/>
      <c r="I105" s="230"/>
      <c r="M105">
        <v>4125.1300000000101</v>
      </c>
      <c r="N105">
        <v>4166.9799999999996</v>
      </c>
      <c r="O105">
        <v>0</v>
      </c>
    </row>
    <row r="106" spans="2:15" x14ac:dyDescent="0.25">
      <c r="B106" s="166">
        <f t="shared" si="2"/>
        <v>-277.78589290119953</v>
      </c>
      <c r="C106" s="68">
        <f t="shared" si="3"/>
        <v>45457.012678545252</v>
      </c>
      <c r="D106" s="92">
        <v>0</v>
      </c>
      <c r="G106" s="230"/>
      <c r="I106" s="230"/>
      <c r="M106">
        <v>4167.9500000000098</v>
      </c>
      <c r="N106">
        <v>4209.79</v>
      </c>
      <c r="O106">
        <v>0</v>
      </c>
    </row>
    <row r="107" spans="2:15" x14ac:dyDescent="0.25">
      <c r="B107" s="166">
        <f t="shared" si="2"/>
        <v>-277.78589290119953</v>
      </c>
      <c r="C107" s="68">
        <f t="shared" si="3"/>
        <v>45896.770357116853</v>
      </c>
      <c r="D107" s="92">
        <v>0</v>
      </c>
      <c r="G107" s="230"/>
      <c r="I107" s="230"/>
      <c r="M107">
        <v>4210.7700000000104</v>
      </c>
      <c r="N107">
        <v>4252.5999999999904</v>
      </c>
      <c r="O107">
        <v>0</v>
      </c>
    </row>
    <row r="108" spans="2:15" x14ac:dyDescent="0.25">
      <c r="B108" s="166">
        <f t="shared" si="2"/>
        <v>-277.78589290119953</v>
      </c>
      <c r="C108" s="68">
        <f t="shared" si="3"/>
        <v>46336.528035688454</v>
      </c>
      <c r="D108" s="92">
        <v>40</v>
      </c>
      <c r="G108" s="230"/>
      <c r="I108" s="230"/>
      <c r="M108">
        <v>4253.5900000000101</v>
      </c>
      <c r="N108">
        <v>4295.4099999999899</v>
      </c>
      <c r="O108">
        <v>0</v>
      </c>
    </row>
    <row r="109" spans="2:15" x14ac:dyDescent="0.25">
      <c r="B109" s="166">
        <f t="shared" si="2"/>
        <v>-277.78589290119953</v>
      </c>
      <c r="C109" s="68">
        <f t="shared" si="3"/>
        <v>46776.285714260055</v>
      </c>
      <c r="D109" s="92">
        <v>0</v>
      </c>
      <c r="G109" s="230"/>
      <c r="I109" s="230"/>
      <c r="M109">
        <v>4296.4100000000099</v>
      </c>
      <c r="N109">
        <v>4338.2199999999903</v>
      </c>
      <c r="O109">
        <v>1</v>
      </c>
    </row>
    <row r="110" spans="2:15" x14ac:dyDescent="0.25">
      <c r="B110" s="166">
        <f t="shared" si="2"/>
        <v>-277.78589290119953</v>
      </c>
      <c r="C110" s="68">
        <f t="shared" si="3"/>
        <v>47216.043392831656</v>
      </c>
      <c r="D110" s="92">
        <v>0</v>
      </c>
      <c r="G110" s="230"/>
      <c r="I110" s="230"/>
    </row>
    <row r="111" spans="2:15" x14ac:dyDescent="0.25">
      <c r="B111" s="166">
        <f t="shared" si="2"/>
        <v>-277.78589290119953</v>
      </c>
      <c r="G111" s="230"/>
      <c r="I111" s="230"/>
    </row>
    <row r="112" spans="2:15" x14ac:dyDescent="0.25">
      <c r="B112" s="166">
        <f t="shared" si="2"/>
        <v>-277.78589290119953</v>
      </c>
      <c r="G112" s="230"/>
      <c r="I112" s="230"/>
    </row>
    <row r="113" spans="2:9" x14ac:dyDescent="0.25">
      <c r="B113" s="166">
        <f t="shared" si="2"/>
        <v>-277.78589290119953</v>
      </c>
      <c r="G113" s="230"/>
      <c r="I113" s="230"/>
    </row>
    <row r="114" spans="2:9" x14ac:dyDescent="0.25">
      <c r="B114" s="166">
        <f t="shared" si="2"/>
        <v>-277.78589290119953</v>
      </c>
      <c r="G114" s="230"/>
      <c r="I114" s="230"/>
    </row>
    <row r="115" spans="2:9" x14ac:dyDescent="0.25">
      <c r="B115" s="166">
        <f t="shared" si="2"/>
        <v>-277.78589290119953</v>
      </c>
      <c r="G115" s="230"/>
      <c r="I115" s="230"/>
    </row>
    <row r="116" spans="2:9" x14ac:dyDescent="0.25">
      <c r="B116" s="166">
        <f t="shared" si="2"/>
        <v>-277.78589290119953</v>
      </c>
      <c r="G116" s="230"/>
      <c r="I116" s="230"/>
    </row>
    <row r="117" spans="2:9" x14ac:dyDescent="0.25">
      <c r="B117" s="166">
        <f t="shared" si="2"/>
        <v>-277.78589290119953</v>
      </c>
      <c r="G117" s="230"/>
      <c r="I117" s="230"/>
    </row>
    <row r="118" spans="2:9" x14ac:dyDescent="0.25">
      <c r="B118" s="166">
        <f t="shared" si="2"/>
        <v>-277.78589290119953</v>
      </c>
      <c r="G118" s="230"/>
      <c r="I118" s="230"/>
    </row>
    <row r="119" spans="2:9" x14ac:dyDescent="0.25">
      <c r="B119" s="166">
        <f t="shared" si="2"/>
        <v>-277.78589290119953</v>
      </c>
      <c r="G119" s="230"/>
      <c r="I119" s="230"/>
    </row>
    <row r="120" spans="2:9" x14ac:dyDescent="0.25">
      <c r="B120" s="166">
        <f t="shared" si="2"/>
        <v>-277.78589290119953</v>
      </c>
      <c r="G120" s="230"/>
      <c r="I120" s="230"/>
    </row>
    <row r="121" spans="2:9" x14ac:dyDescent="0.25">
      <c r="B121" s="166">
        <f t="shared" si="2"/>
        <v>-277.78589290119953</v>
      </c>
      <c r="G121" s="230"/>
      <c r="I121" s="230"/>
    </row>
    <row r="122" spans="2:9" x14ac:dyDescent="0.25">
      <c r="B122" s="166">
        <f t="shared" si="2"/>
        <v>-277.78589290119953</v>
      </c>
      <c r="G122" s="230"/>
      <c r="I122" s="230"/>
    </row>
    <row r="123" spans="2:9" x14ac:dyDescent="0.25">
      <c r="B123" s="166">
        <f t="shared" si="2"/>
        <v>-277.78589290119953</v>
      </c>
      <c r="G123" s="230"/>
      <c r="I123" s="230"/>
    </row>
    <row r="124" spans="2:9" x14ac:dyDescent="0.25">
      <c r="B124" s="166">
        <f t="shared" si="2"/>
        <v>-277.78589290119953</v>
      </c>
      <c r="G124" s="230"/>
      <c r="I124" s="230"/>
    </row>
    <row r="125" spans="2:9" x14ac:dyDescent="0.25">
      <c r="B125" s="166">
        <f t="shared" si="2"/>
        <v>-277.78589290119953</v>
      </c>
      <c r="G125" s="230"/>
      <c r="I125" s="230"/>
    </row>
    <row r="126" spans="2:9" x14ac:dyDescent="0.25">
      <c r="B126" s="166">
        <f t="shared" si="2"/>
        <v>-277.78589290119953</v>
      </c>
      <c r="G126" s="230"/>
      <c r="I126" s="230"/>
    </row>
    <row r="127" spans="2:9" x14ac:dyDescent="0.25">
      <c r="B127" s="166">
        <f t="shared" si="2"/>
        <v>-277.78589290119953</v>
      </c>
      <c r="G127" s="230"/>
      <c r="I127" s="230"/>
    </row>
    <row r="128" spans="2:9" x14ac:dyDescent="0.25">
      <c r="B128" s="166">
        <f t="shared" si="2"/>
        <v>-277.78589290119953</v>
      </c>
      <c r="G128" s="230"/>
      <c r="I128" s="230"/>
    </row>
    <row r="129" spans="2:9" x14ac:dyDescent="0.25">
      <c r="B129" s="166">
        <f t="shared" si="2"/>
        <v>-277.78589290119953</v>
      </c>
      <c r="G129" s="230"/>
      <c r="I129" s="230"/>
    </row>
    <row r="130" spans="2:9" x14ac:dyDescent="0.25">
      <c r="B130" s="166">
        <f t="shared" si="2"/>
        <v>-277.78589290119953</v>
      </c>
      <c r="G130" s="230"/>
      <c r="I130" s="230"/>
    </row>
    <row r="131" spans="2:9" x14ac:dyDescent="0.25">
      <c r="B131" s="166">
        <f t="shared" si="2"/>
        <v>-277.78589290119953</v>
      </c>
      <c r="G131" s="230"/>
      <c r="I131" s="230"/>
    </row>
    <row r="132" spans="2:9" x14ac:dyDescent="0.25">
      <c r="B132" s="166">
        <f t="shared" si="2"/>
        <v>-277.78589290119953</v>
      </c>
      <c r="G132" s="230"/>
      <c r="I132" s="230"/>
    </row>
    <row r="133" spans="2:9" x14ac:dyDescent="0.25">
      <c r="B133" s="166">
        <f t="shared" si="2"/>
        <v>-277.78589290119953</v>
      </c>
      <c r="G133" s="230"/>
      <c r="I133" s="230"/>
    </row>
    <row r="134" spans="2:9" x14ac:dyDescent="0.25">
      <c r="B134" s="166">
        <f t="shared" si="2"/>
        <v>-277.78589290119953</v>
      </c>
      <c r="G134" s="230"/>
      <c r="I134" s="230"/>
    </row>
    <row r="135" spans="2:9" x14ac:dyDescent="0.25">
      <c r="B135" s="166">
        <f t="shared" si="2"/>
        <v>-277.78589290119953</v>
      </c>
      <c r="G135" s="230"/>
      <c r="I135" s="230"/>
    </row>
    <row r="136" spans="2:9" x14ac:dyDescent="0.25">
      <c r="B136" s="166">
        <f t="shared" si="2"/>
        <v>-277.78589290119953</v>
      </c>
      <c r="G136" s="230"/>
      <c r="I136" s="230"/>
    </row>
    <row r="137" spans="2:9" x14ac:dyDescent="0.25">
      <c r="B137" s="166">
        <f t="shared" si="2"/>
        <v>-277.78589290119953</v>
      </c>
      <c r="G137" s="230"/>
      <c r="I137" s="230"/>
    </row>
    <row r="138" spans="2:9" x14ac:dyDescent="0.25">
      <c r="B138" s="166">
        <f t="shared" ref="B138:B147" si="4">FLOOR((A138 - $E$6) / $F$6, 1) * $F$6 + $E$6</f>
        <v>-277.78589290119953</v>
      </c>
      <c r="G138" s="230"/>
      <c r="I138" s="230"/>
    </row>
    <row r="139" spans="2:9" x14ac:dyDescent="0.25">
      <c r="B139" s="166">
        <f t="shared" si="4"/>
        <v>-277.78589290119953</v>
      </c>
      <c r="G139" s="230"/>
      <c r="I139" s="230"/>
    </row>
    <row r="140" spans="2:9" x14ac:dyDescent="0.25">
      <c r="B140" s="166">
        <f t="shared" si="4"/>
        <v>-277.78589290119953</v>
      </c>
      <c r="G140" s="230"/>
      <c r="I140" s="230"/>
    </row>
    <row r="141" spans="2:9" x14ac:dyDescent="0.25">
      <c r="B141" s="166">
        <f t="shared" si="4"/>
        <v>-277.78589290119953</v>
      </c>
      <c r="G141" s="230"/>
      <c r="I141" s="230"/>
    </row>
    <row r="142" spans="2:9" x14ac:dyDescent="0.25">
      <c r="B142" s="166">
        <f t="shared" si="4"/>
        <v>-277.78589290119953</v>
      </c>
      <c r="G142" s="230"/>
      <c r="I142" s="230"/>
    </row>
    <row r="143" spans="2:9" x14ac:dyDescent="0.25">
      <c r="B143" s="166">
        <f t="shared" si="4"/>
        <v>-277.78589290119953</v>
      </c>
      <c r="G143" s="230"/>
      <c r="I143" s="230"/>
    </row>
    <row r="144" spans="2:9" x14ac:dyDescent="0.25">
      <c r="B144" s="166">
        <f t="shared" si="4"/>
        <v>-277.78589290119953</v>
      </c>
      <c r="G144" s="230"/>
      <c r="I144" s="230"/>
    </row>
    <row r="145" spans="2:9" x14ac:dyDescent="0.25">
      <c r="B145" s="166">
        <f t="shared" si="4"/>
        <v>-277.78589290119953</v>
      </c>
      <c r="G145" s="230"/>
      <c r="I145" s="230"/>
    </row>
    <row r="146" spans="2:9" x14ac:dyDescent="0.25">
      <c r="B146" s="166">
        <f t="shared" si="4"/>
        <v>-277.78589290119953</v>
      </c>
      <c r="G146" s="230"/>
      <c r="I146" s="230"/>
    </row>
    <row r="147" spans="2:9" x14ac:dyDescent="0.25">
      <c r="B147" s="166">
        <f t="shared" si="4"/>
        <v>-277.78589290119953</v>
      </c>
      <c r="G147" s="230"/>
      <c r="I147" s="230"/>
    </row>
    <row r="148" spans="2:9" x14ac:dyDescent="0.25">
      <c r="B148" s="92"/>
    </row>
    <row r="149" spans="2:9" x14ac:dyDescent="0.25">
      <c r="B149" s="92"/>
    </row>
    <row r="150" spans="2:9" x14ac:dyDescent="0.25">
      <c r="B150" s="92"/>
    </row>
    <row r="151" spans="2:9" x14ac:dyDescent="0.25">
      <c r="B151" s="92"/>
    </row>
    <row r="152" spans="2:9" x14ac:dyDescent="0.25">
      <c r="B152" s="92"/>
    </row>
    <row r="153" spans="2:9" x14ac:dyDescent="0.25">
      <c r="B153" s="92"/>
    </row>
    <row r="154" spans="2:9" x14ac:dyDescent="0.25">
      <c r="B154" s="92"/>
    </row>
    <row r="155" spans="2:9" x14ac:dyDescent="0.25">
      <c r="B155" s="92"/>
    </row>
    <row r="156" spans="2:9" x14ac:dyDescent="0.25">
      <c r="B156" s="92"/>
    </row>
    <row r="157" spans="2:9" x14ac:dyDescent="0.25">
      <c r="B157" s="92"/>
    </row>
    <row r="158" spans="2:9" x14ac:dyDescent="0.25">
      <c r="B158" s="92"/>
    </row>
    <row r="159" spans="2:9" x14ac:dyDescent="0.25">
      <c r="B159" s="92"/>
    </row>
    <row r="160" spans="2:9" x14ac:dyDescent="0.25">
      <c r="B160" s="92"/>
    </row>
    <row r="161" spans="2:2" x14ac:dyDescent="0.25">
      <c r="B161" s="92"/>
    </row>
    <row r="162" spans="2:2" x14ac:dyDescent="0.25">
      <c r="B162" s="92"/>
    </row>
    <row r="163" spans="2:2" x14ac:dyDescent="0.25">
      <c r="B163" s="92"/>
    </row>
    <row r="164" spans="2:2" x14ac:dyDescent="0.25">
      <c r="B164" s="92"/>
    </row>
    <row r="165" spans="2:2" x14ac:dyDescent="0.25">
      <c r="B165" s="92"/>
    </row>
    <row r="166" spans="2:2" x14ac:dyDescent="0.25">
      <c r="B166" s="92"/>
    </row>
    <row r="167" spans="2:2" x14ac:dyDescent="0.25">
      <c r="B167" s="92"/>
    </row>
    <row r="168" spans="2:2" x14ac:dyDescent="0.25">
      <c r="B168" s="92"/>
    </row>
    <row r="169" spans="2:2" x14ac:dyDescent="0.25">
      <c r="B169" s="92"/>
    </row>
    <row r="170" spans="2:2" x14ac:dyDescent="0.25">
      <c r="B170" s="92"/>
    </row>
    <row r="171" spans="2:2" x14ac:dyDescent="0.25">
      <c r="B171" s="92"/>
    </row>
    <row r="172" spans="2:2" x14ac:dyDescent="0.25">
      <c r="B172" s="92"/>
    </row>
    <row r="173" spans="2:2" x14ac:dyDescent="0.25">
      <c r="B173" s="92"/>
    </row>
    <row r="174" spans="2:2" x14ac:dyDescent="0.25">
      <c r="B174" s="92"/>
    </row>
    <row r="175" spans="2:2" x14ac:dyDescent="0.25">
      <c r="B175" s="92"/>
    </row>
    <row r="176" spans="2:2" x14ac:dyDescent="0.25">
      <c r="B176" s="92"/>
    </row>
    <row r="177" spans="2:2" x14ac:dyDescent="0.25">
      <c r="B177" s="92"/>
    </row>
    <row r="178" spans="2:2" x14ac:dyDescent="0.25">
      <c r="B178" s="92"/>
    </row>
    <row r="179" spans="2:2" x14ac:dyDescent="0.25">
      <c r="B179" s="92"/>
    </row>
    <row r="180" spans="2:2" x14ac:dyDescent="0.25">
      <c r="B180" s="92"/>
    </row>
    <row r="181" spans="2:2" x14ac:dyDescent="0.25">
      <c r="B181" s="92"/>
    </row>
    <row r="182" spans="2:2" x14ac:dyDescent="0.25">
      <c r="B182" s="92"/>
    </row>
    <row r="183" spans="2:2" x14ac:dyDescent="0.25">
      <c r="B183" s="92"/>
    </row>
    <row r="184" spans="2:2" x14ac:dyDescent="0.25">
      <c r="B184" s="92"/>
    </row>
    <row r="185" spans="2:2" x14ac:dyDescent="0.25">
      <c r="B185" s="92"/>
    </row>
    <row r="186" spans="2:2" x14ac:dyDescent="0.25">
      <c r="B186" s="92"/>
    </row>
    <row r="187" spans="2:2" x14ac:dyDescent="0.25">
      <c r="B187" s="92"/>
    </row>
    <row r="188" spans="2:2" x14ac:dyDescent="0.25">
      <c r="B188" s="92"/>
    </row>
    <row r="189" spans="2:2" x14ac:dyDescent="0.25">
      <c r="B189" s="92"/>
    </row>
    <row r="190" spans="2:2" x14ac:dyDescent="0.25">
      <c r="B190" s="92"/>
    </row>
    <row r="191" spans="2:2" x14ac:dyDescent="0.25">
      <c r="B191" s="92"/>
    </row>
    <row r="192" spans="2:2" x14ac:dyDescent="0.25">
      <c r="B192" s="92"/>
    </row>
    <row r="193" spans="2:2" x14ac:dyDescent="0.25">
      <c r="B193" s="92"/>
    </row>
    <row r="194" spans="2:2" x14ac:dyDescent="0.25">
      <c r="B194" s="92"/>
    </row>
    <row r="195" spans="2:2" x14ac:dyDescent="0.25">
      <c r="B195" s="92"/>
    </row>
    <row r="196" spans="2:2" x14ac:dyDescent="0.25">
      <c r="B196" s="92"/>
    </row>
    <row r="197" spans="2:2" x14ac:dyDescent="0.25">
      <c r="B197" s="92"/>
    </row>
    <row r="198" spans="2:2" x14ac:dyDescent="0.25">
      <c r="B198" s="92"/>
    </row>
    <row r="199" spans="2:2" x14ac:dyDescent="0.25">
      <c r="B199" s="92"/>
    </row>
    <row r="200" spans="2:2" x14ac:dyDescent="0.25">
      <c r="B200" s="92"/>
    </row>
    <row r="201" spans="2:2" x14ac:dyDescent="0.25">
      <c r="B201" s="92"/>
    </row>
    <row r="202" spans="2:2" x14ac:dyDescent="0.25">
      <c r="B202" s="92"/>
    </row>
    <row r="203" spans="2:2" x14ac:dyDescent="0.25">
      <c r="B203" s="92"/>
    </row>
    <row r="204" spans="2:2" x14ac:dyDescent="0.25">
      <c r="B204" s="92"/>
    </row>
    <row r="205" spans="2:2" x14ac:dyDescent="0.25">
      <c r="B205" s="92"/>
    </row>
    <row r="206" spans="2:2" x14ac:dyDescent="0.25">
      <c r="B206" s="92"/>
    </row>
    <row r="207" spans="2:2" x14ac:dyDescent="0.25">
      <c r="B207" s="92"/>
    </row>
    <row r="208" spans="2:2" x14ac:dyDescent="0.25">
      <c r="B208" s="92"/>
    </row>
    <row r="209" spans="2:2" x14ac:dyDescent="0.25">
      <c r="B209" s="92"/>
    </row>
    <row r="210" spans="2:2" x14ac:dyDescent="0.25">
      <c r="B210" s="92"/>
    </row>
    <row r="211" spans="2:2" x14ac:dyDescent="0.25">
      <c r="B211" s="92"/>
    </row>
    <row r="212" spans="2:2" x14ac:dyDescent="0.25">
      <c r="B212" s="92"/>
    </row>
    <row r="213" spans="2:2" x14ac:dyDescent="0.25">
      <c r="B213" s="92"/>
    </row>
    <row r="214" spans="2:2" x14ac:dyDescent="0.25">
      <c r="B214" s="92"/>
    </row>
    <row r="215" spans="2:2" x14ac:dyDescent="0.25">
      <c r="B215" s="92"/>
    </row>
    <row r="216" spans="2:2" x14ac:dyDescent="0.25">
      <c r="B216" s="92"/>
    </row>
    <row r="217" spans="2:2" x14ac:dyDescent="0.25">
      <c r="B217" s="92"/>
    </row>
    <row r="218" spans="2:2" x14ac:dyDescent="0.25">
      <c r="B218" s="92"/>
    </row>
    <row r="219" spans="2:2" x14ac:dyDescent="0.25">
      <c r="B219" s="92"/>
    </row>
    <row r="220" spans="2:2" x14ac:dyDescent="0.25">
      <c r="B220" s="92"/>
    </row>
    <row r="221" spans="2:2" x14ac:dyDescent="0.25">
      <c r="B221" s="92"/>
    </row>
    <row r="222" spans="2:2" x14ac:dyDescent="0.25">
      <c r="B222" s="92"/>
    </row>
    <row r="223" spans="2:2" x14ac:dyDescent="0.25">
      <c r="B223" s="92"/>
    </row>
    <row r="224" spans="2:2" x14ac:dyDescent="0.25">
      <c r="B224" s="92"/>
    </row>
    <row r="225" spans="2:2" x14ac:dyDescent="0.25">
      <c r="B225" s="92"/>
    </row>
    <row r="226" spans="2:2" x14ac:dyDescent="0.25">
      <c r="B226" s="92"/>
    </row>
    <row r="227" spans="2:2" x14ac:dyDescent="0.25">
      <c r="B227" s="92"/>
    </row>
    <row r="228" spans="2:2" x14ac:dyDescent="0.25">
      <c r="B228" s="92"/>
    </row>
    <row r="229" spans="2:2" x14ac:dyDescent="0.25">
      <c r="B229" s="92"/>
    </row>
    <row r="230" spans="2:2" x14ac:dyDescent="0.25">
      <c r="B230" s="92"/>
    </row>
    <row r="231" spans="2:2" x14ac:dyDescent="0.25">
      <c r="B231" s="92"/>
    </row>
    <row r="232" spans="2:2" x14ac:dyDescent="0.25">
      <c r="B232" s="92"/>
    </row>
    <row r="233" spans="2:2" x14ac:dyDescent="0.25">
      <c r="B233" s="92"/>
    </row>
    <row r="234" spans="2:2" x14ac:dyDescent="0.25">
      <c r="B234" s="92"/>
    </row>
    <row r="235" spans="2:2" x14ac:dyDescent="0.25">
      <c r="B235" s="92"/>
    </row>
    <row r="236" spans="2:2" x14ac:dyDescent="0.25">
      <c r="B236" s="92"/>
    </row>
    <row r="237" spans="2:2" x14ac:dyDescent="0.25">
      <c r="B237" s="92"/>
    </row>
    <row r="238" spans="2:2" x14ac:dyDescent="0.25">
      <c r="B238" s="92"/>
    </row>
    <row r="239" spans="2:2" x14ac:dyDescent="0.25">
      <c r="B239" s="92"/>
    </row>
    <row r="240" spans="2:2" x14ac:dyDescent="0.25">
      <c r="B240" s="92"/>
    </row>
    <row r="241" spans="2:2" x14ac:dyDescent="0.25">
      <c r="B241" s="92"/>
    </row>
    <row r="242" spans="2:2" x14ac:dyDescent="0.25">
      <c r="B242" s="92"/>
    </row>
    <row r="243" spans="2:2" x14ac:dyDescent="0.25">
      <c r="B243" s="92"/>
    </row>
    <row r="244" spans="2:2" x14ac:dyDescent="0.25">
      <c r="B244" s="92"/>
    </row>
    <row r="245" spans="2:2" x14ac:dyDescent="0.25">
      <c r="B245" s="92"/>
    </row>
    <row r="246" spans="2:2" x14ac:dyDescent="0.25">
      <c r="B246" s="92"/>
    </row>
    <row r="247" spans="2:2" x14ac:dyDescent="0.25">
      <c r="B247" s="92"/>
    </row>
    <row r="248" spans="2:2" x14ac:dyDescent="0.25">
      <c r="B248" s="92"/>
    </row>
    <row r="249" spans="2:2" x14ac:dyDescent="0.25">
      <c r="B249" s="92"/>
    </row>
    <row r="250" spans="2:2" x14ac:dyDescent="0.25">
      <c r="B250" s="92"/>
    </row>
    <row r="251" spans="2:2" x14ac:dyDescent="0.25">
      <c r="B251" s="92"/>
    </row>
    <row r="252" spans="2:2" x14ac:dyDescent="0.25">
      <c r="B252" s="92"/>
    </row>
    <row r="253" spans="2:2" x14ac:dyDescent="0.25">
      <c r="B253" s="92"/>
    </row>
    <row r="254" spans="2:2" x14ac:dyDescent="0.25">
      <c r="B254" s="92"/>
    </row>
    <row r="255" spans="2:2" x14ac:dyDescent="0.25">
      <c r="B255" s="92"/>
    </row>
    <row r="256" spans="2:2" x14ac:dyDescent="0.25">
      <c r="B256" s="92"/>
    </row>
    <row r="257" spans="2:2" x14ac:dyDescent="0.25">
      <c r="B257" s="92"/>
    </row>
    <row r="258" spans="2:2" x14ac:dyDescent="0.25">
      <c r="B258" s="92"/>
    </row>
    <row r="259" spans="2:2" x14ac:dyDescent="0.25">
      <c r="B259" s="92"/>
    </row>
    <row r="260" spans="2:2" x14ac:dyDescent="0.25">
      <c r="B260" s="92"/>
    </row>
    <row r="261" spans="2:2" x14ac:dyDescent="0.25">
      <c r="B261" s="92"/>
    </row>
    <row r="262" spans="2:2" x14ac:dyDescent="0.25">
      <c r="B262" s="92"/>
    </row>
    <row r="263" spans="2:2" x14ac:dyDescent="0.25">
      <c r="B263" s="92"/>
    </row>
    <row r="264" spans="2:2" x14ac:dyDescent="0.25">
      <c r="B264" s="92"/>
    </row>
    <row r="265" spans="2:2" x14ac:dyDescent="0.25">
      <c r="B265" s="92"/>
    </row>
    <row r="266" spans="2:2" x14ac:dyDescent="0.25">
      <c r="B266" s="92"/>
    </row>
    <row r="267" spans="2:2" x14ac:dyDescent="0.25">
      <c r="B267" s="92"/>
    </row>
    <row r="268" spans="2:2" x14ac:dyDescent="0.25">
      <c r="B268" s="92"/>
    </row>
    <row r="269" spans="2:2" x14ac:dyDescent="0.25">
      <c r="B269" s="92"/>
    </row>
    <row r="270" spans="2:2" x14ac:dyDescent="0.25">
      <c r="B270" s="92"/>
    </row>
    <row r="271" spans="2:2" x14ac:dyDescent="0.25">
      <c r="B271" s="92"/>
    </row>
    <row r="272" spans="2:2" x14ac:dyDescent="0.25">
      <c r="B272" s="92"/>
    </row>
    <row r="273" spans="2:2" x14ac:dyDescent="0.25">
      <c r="B273" s="92"/>
    </row>
    <row r="274" spans="2:2" x14ac:dyDescent="0.25">
      <c r="B274" s="92"/>
    </row>
    <row r="275" spans="2:2" x14ac:dyDescent="0.25">
      <c r="B275" s="92"/>
    </row>
    <row r="276" spans="2:2" x14ac:dyDescent="0.25">
      <c r="B276" s="92"/>
    </row>
    <row r="277" spans="2:2" x14ac:dyDescent="0.25">
      <c r="B277" s="92"/>
    </row>
    <row r="278" spans="2:2" x14ac:dyDescent="0.25">
      <c r="B278" s="92"/>
    </row>
    <row r="279" spans="2:2" x14ac:dyDescent="0.25">
      <c r="B279" s="92"/>
    </row>
    <row r="280" spans="2:2" x14ac:dyDescent="0.25">
      <c r="B280" s="92"/>
    </row>
    <row r="281" spans="2:2" x14ac:dyDescent="0.25">
      <c r="B281" s="92"/>
    </row>
    <row r="282" spans="2:2" x14ac:dyDescent="0.25">
      <c r="B282" s="92"/>
    </row>
    <row r="283" spans="2:2" x14ac:dyDescent="0.25">
      <c r="B283" s="92"/>
    </row>
    <row r="284" spans="2:2" x14ac:dyDescent="0.25">
      <c r="B284" s="92"/>
    </row>
    <row r="285" spans="2:2" x14ac:dyDescent="0.25">
      <c r="B285" s="92"/>
    </row>
    <row r="286" spans="2:2" x14ac:dyDescent="0.25">
      <c r="B286" s="92"/>
    </row>
    <row r="287" spans="2:2" x14ac:dyDescent="0.25">
      <c r="B287" s="92"/>
    </row>
    <row r="288" spans="2:2" x14ac:dyDescent="0.25">
      <c r="B288" s="92"/>
    </row>
    <row r="289" spans="2:2" x14ac:dyDescent="0.25">
      <c r="B289" s="92"/>
    </row>
    <row r="290" spans="2:2" x14ac:dyDescent="0.25">
      <c r="B290" s="92"/>
    </row>
    <row r="291" spans="2:2" x14ac:dyDescent="0.25">
      <c r="B291" s="92"/>
    </row>
    <row r="292" spans="2:2" x14ac:dyDescent="0.25">
      <c r="B292" s="92"/>
    </row>
    <row r="293" spans="2:2" x14ac:dyDescent="0.25">
      <c r="B293" s="92"/>
    </row>
    <row r="294" spans="2:2" x14ac:dyDescent="0.25">
      <c r="B294" s="92"/>
    </row>
    <row r="295" spans="2:2" x14ac:dyDescent="0.25">
      <c r="B295" s="92"/>
    </row>
    <row r="296" spans="2:2" x14ac:dyDescent="0.25">
      <c r="B296" s="92"/>
    </row>
    <row r="297" spans="2:2" x14ac:dyDescent="0.25">
      <c r="B297" s="92"/>
    </row>
    <row r="298" spans="2:2" x14ac:dyDescent="0.25">
      <c r="B298" s="92"/>
    </row>
    <row r="299" spans="2:2" x14ac:dyDescent="0.25">
      <c r="B299" s="92"/>
    </row>
    <row r="300" spans="2:2" x14ac:dyDescent="0.25">
      <c r="B300" s="92"/>
    </row>
    <row r="301" spans="2:2" x14ac:dyDescent="0.25">
      <c r="B301" s="92"/>
    </row>
    <row r="302" spans="2:2" x14ac:dyDescent="0.25">
      <c r="B302" s="92"/>
    </row>
    <row r="303" spans="2:2" x14ac:dyDescent="0.25">
      <c r="B303" s="92"/>
    </row>
    <row r="304" spans="2:2" x14ac:dyDescent="0.25">
      <c r="B304" s="92"/>
    </row>
    <row r="305" spans="2:2" x14ac:dyDescent="0.25">
      <c r="B305" s="92"/>
    </row>
    <row r="306" spans="2:2" x14ac:dyDescent="0.25">
      <c r="B306" s="92"/>
    </row>
    <row r="307" spans="2:2" x14ac:dyDescent="0.25">
      <c r="B307" s="92"/>
    </row>
    <row r="308" spans="2:2" x14ac:dyDescent="0.25">
      <c r="B308" s="92"/>
    </row>
    <row r="309" spans="2:2" x14ac:dyDescent="0.25">
      <c r="B309" s="92"/>
    </row>
    <row r="310" spans="2:2" x14ac:dyDescent="0.25">
      <c r="B310" s="92"/>
    </row>
    <row r="311" spans="2:2" x14ac:dyDescent="0.25">
      <c r="B311" s="92"/>
    </row>
    <row r="312" spans="2:2" x14ac:dyDescent="0.25">
      <c r="B312" s="92"/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9772-3621-45BB-89B3-1FB22E06A4DA}">
  <sheetPr codeName="Sheet14">
    <tabColor rgb="FF0043CE"/>
  </sheetPr>
  <dimension ref="A1"/>
  <sheetViews>
    <sheetView showGridLines="0" workbookViewId="0">
      <selection activeCell="K32" sqref="K32"/>
    </sheetView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B8A1C-6B21-415E-9E6B-A564D5B0DB74}">
  <sheetPr codeName="Sheet20"/>
  <dimension ref="B2:Q32"/>
  <sheetViews>
    <sheetView showGridLines="0" zoomScale="40" zoomScaleNormal="40" workbookViewId="0">
      <selection activeCell="P23" sqref="P23"/>
    </sheetView>
  </sheetViews>
  <sheetFormatPr defaultRowHeight="15" x14ac:dyDescent="0.25"/>
  <cols>
    <col min="2" max="2" width="55.28515625" customWidth="1"/>
    <col min="3" max="3" width="16.7109375" customWidth="1"/>
    <col min="4" max="4" width="13.140625" bestFit="1" customWidth="1"/>
    <col min="5" max="5" width="13.140625" customWidth="1"/>
    <col min="6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8" t="s">
        <v>11</v>
      </c>
    </row>
    <row r="32" spans="2:17" ht="18.75" x14ac:dyDescent="0.25">
      <c r="B32" s="229" t="s">
        <v>8</v>
      </c>
      <c r="I32" s="229" t="s">
        <v>10</v>
      </c>
      <c r="Q32" s="229" t="s">
        <v>12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12B2-A8D4-409D-A07A-D25FB9C4903E}">
  <sheetPr codeName="Sheet15"/>
  <dimension ref="B2:Q59"/>
  <sheetViews>
    <sheetView showGridLines="0" zoomScale="40" zoomScaleNormal="40" workbookViewId="0">
      <selection activeCell="P40" sqref="P40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8" t="s">
        <v>11</v>
      </c>
    </row>
    <row r="59" spans="2:17" ht="18.75" x14ac:dyDescent="0.25">
      <c r="B59" s="229" t="s">
        <v>8</v>
      </c>
      <c r="I59" s="229" t="s">
        <v>10</v>
      </c>
      <c r="Q59" s="229" t="s">
        <v>12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7A2A-7BE0-4B0F-B135-AB0D082B1693}">
  <sheetPr codeName="Sheet16"/>
  <dimension ref="B2:U32"/>
  <sheetViews>
    <sheetView showGridLines="0" zoomScale="40" zoomScaleNormal="40" workbookViewId="0">
      <selection activeCell="AK16" sqref="AK16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hidden="1" customWidth="1"/>
    <col min="18" max="18" width="16" hidden="1" customWidth="1"/>
    <col min="19" max="20" width="0" hidden="1" customWidth="1"/>
    <col min="21" max="21" width="14.85546875" hidden="1" customWidth="1"/>
    <col min="22" max="27" width="0" hidden="1" customWidth="1"/>
  </cols>
  <sheetData>
    <row r="2" spans="2:2" ht="18.75" x14ac:dyDescent="0.25">
      <c r="B2" s="228" t="s">
        <v>11</v>
      </c>
    </row>
    <row r="32" spans="2:17" ht="18.75" x14ac:dyDescent="0.25">
      <c r="B32" s="229" t="s">
        <v>8</v>
      </c>
      <c r="I32" s="229" t="s">
        <v>10</v>
      </c>
      <c r="Q32" s="35" t="s">
        <v>12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A0A04-38F0-48E2-B76E-0E1B37D26360}">
  <sheetPr codeName="Sheet21"/>
  <dimension ref="B2:Q32"/>
  <sheetViews>
    <sheetView showGridLines="0" zoomScale="40" zoomScaleNormal="40" workbookViewId="0">
      <selection activeCell="AV34" sqref="AV34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8" t="s">
        <v>11</v>
      </c>
    </row>
    <row r="32" spans="2:17" ht="18.75" x14ac:dyDescent="0.25">
      <c r="B32" s="229" t="s">
        <v>8</v>
      </c>
      <c r="I32" s="229" t="s">
        <v>10</v>
      </c>
      <c r="Q32" s="229" t="s">
        <v>12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67AA-654A-4B87-AC3B-3756BC66A5EC}">
  <sheetPr codeName="Sheet22"/>
  <dimension ref="B2:Q32"/>
  <sheetViews>
    <sheetView showGridLines="0" zoomScale="40" zoomScaleNormal="40" workbookViewId="0">
      <selection activeCell="Q22" sqref="Q22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8" t="s">
        <v>11</v>
      </c>
    </row>
    <row r="32" spans="2:17" ht="18.75" x14ac:dyDescent="0.25">
      <c r="B32" s="229" t="s">
        <v>8</v>
      </c>
      <c r="I32" s="229" t="s">
        <v>10</v>
      </c>
      <c r="Q32" s="229" t="s">
        <v>12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A3E91-CBD0-4F03-AE08-70959004F805}">
  <sheetPr codeName="Sheet23"/>
  <dimension ref="B2:U32"/>
  <sheetViews>
    <sheetView showGridLines="0" zoomScale="40" zoomScaleNormal="40" workbookViewId="0">
      <selection activeCell="AP29" sqref="AP29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hidden="1" customWidth="1"/>
    <col min="18" max="18" width="16" hidden="1" customWidth="1"/>
    <col min="19" max="20" width="0" hidden="1" customWidth="1"/>
    <col min="21" max="21" width="14.85546875" hidden="1" customWidth="1"/>
    <col min="22" max="26" width="0" hidden="1" customWidth="1"/>
  </cols>
  <sheetData>
    <row r="2" spans="2:2" ht="18.75" x14ac:dyDescent="0.25">
      <c r="B2" s="228" t="s">
        <v>11</v>
      </c>
    </row>
    <row r="32" spans="2:17" ht="18.75" x14ac:dyDescent="0.25">
      <c r="B32" s="229" t="s">
        <v>8</v>
      </c>
      <c r="I32" s="229" t="s">
        <v>10</v>
      </c>
      <c r="Q32" s="35" t="s">
        <v>12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AE395-4237-46D8-BAA1-75954BCD8578}">
  <sheetPr codeName="Sheet24"/>
  <dimension ref="B2:Q32"/>
  <sheetViews>
    <sheetView showGridLines="0" zoomScale="70" zoomScaleNormal="70" workbookViewId="0">
      <selection activeCell="I23" sqref="I23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2" ht="18.75" x14ac:dyDescent="0.25">
      <c r="B2" s="228" t="s">
        <v>11</v>
      </c>
    </row>
    <row r="32" spans="2:17" ht="18.75" x14ac:dyDescent="0.25">
      <c r="B32" s="229" t="s">
        <v>8</v>
      </c>
      <c r="I32" s="229" t="s">
        <v>10</v>
      </c>
      <c r="Q32" s="229" t="s">
        <v>12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C7BBC-795F-4E62-9CBF-B46DFEBD09EE}">
  <sheetPr codeName="Sheet25"/>
  <dimension ref="B2:Q32"/>
  <sheetViews>
    <sheetView showGridLines="0" zoomScale="40" zoomScaleNormal="40" workbookViewId="0">
      <selection activeCell="P23" sqref="P23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42.7109375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16" customWidth="1"/>
    <col min="17" max="17" width="41.140625" customWidth="1"/>
    <col min="18" max="18" width="16" customWidth="1"/>
    <col min="21" max="21" width="14.85546875" customWidth="1"/>
  </cols>
  <sheetData>
    <row r="2" spans="2:10" ht="18.75" x14ac:dyDescent="0.25">
      <c r="B2" s="228" t="s">
        <v>11</v>
      </c>
    </row>
    <row r="6" spans="2:10" x14ac:dyDescent="0.25">
      <c r="J6" t="s">
        <v>246</v>
      </c>
    </row>
    <row r="32" spans="2:17" ht="18.75" x14ac:dyDescent="0.25">
      <c r="B32" s="229" t="s">
        <v>8</v>
      </c>
      <c r="I32" s="229" t="s">
        <v>10</v>
      </c>
      <c r="Q32" s="229" t="s">
        <v>12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EEFC4-60F4-429F-BDBA-3E065A194C31}">
  <sheetPr codeName="Sheet17">
    <tabColor rgb="FFFF0000"/>
  </sheetPr>
  <dimension ref="A1"/>
  <sheetViews>
    <sheetView showGridLines="0" workbookViewId="0">
      <selection activeCell="N33" sqref="N33"/>
    </sheetView>
  </sheetViews>
  <sheetFormatPr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F624-03FE-49EF-A094-CD225AD1DB48}">
  <sheetPr codeName="Sheet18"/>
  <dimension ref="A1:U1048466"/>
  <sheetViews>
    <sheetView zoomScale="70" zoomScaleNormal="70" workbookViewId="0">
      <selection activeCell="D5" sqref="D5"/>
    </sheetView>
  </sheetViews>
  <sheetFormatPr defaultRowHeight="15" x14ac:dyDescent="0.25"/>
  <cols>
    <col min="1" max="1" width="12.42578125" bestFit="1" customWidth="1"/>
    <col min="2" max="2" width="22.85546875" style="69" bestFit="1" customWidth="1"/>
    <col min="3" max="3" width="24.42578125" style="74" bestFit="1" customWidth="1"/>
    <col min="4" max="4" width="19.7109375" style="68" bestFit="1" customWidth="1"/>
    <col min="5" max="5" width="21.140625" style="68" bestFit="1" customWidth="1"/>
    <col min="6" max="6" width="17.5703125" style="68" bestFit="1" customWidth="1"/>
    <col min="7" max="7" width="19" style="68" bestFit="1" customWidth="1"/>
    <col min="8" max="8" width="24.28515625" style="68" bestFit="1" customWidth="1"/>
    <col min="9" max="9" width="25.85546875" style="82" bestFit="1" customWidth="1"/>
    <col min="10" max="10" width="13.7109375" style="87" customWidth="1"/>
    <col min="11" max="12" width="13.7109375" style="68" customWidth="1"/>
    <col min="13" max="13" width="13.7109375" style="82" customWidth="1"/>
    <col min="14" max="14" width="13.7109375" style="87" customWidth="1"/>
    <col min="15" max="16" width="13.7109375" style="68" customWidth="1"/>
    <col min="17" max="17" width="13.7109375" style="82" customWidth="1"/>
    <col min="18" max="20" width="13.7109375" style="68" customWidth="1"/>
    <col min="21" max="21" width="13.7109375" style="85" customWidth="1"/>
  </cols>
  <sheetData>
    <row r="1" spans="1:21" x14ac:dyDescent="0.25">
      <c r="A1" s="61"/>
      <c r="B1" s="69" t="s">
        <v>88</v>
      </c>
      <c r="C1" s="69"/>
      <c r="D1" t="s">
        <v>8</v>
      </c>
      <c r="F1" t="s">
        <v>10</v>
      </c>
      <c r="H1" t="s">
        <v>69</v>
      </c>
      <c r="J1" s="86" t="s">
        <v>88</v>
      </c>
      <c r="K1" s="69"/>
      <c r="L1" s="69" t="s">
        <v>88</v>
      </c>
      <c r="N1" t="s">
        <v>8</v>
      </c>
      <c r="P1" t="s">
        <v>8</v>
      </c>
      <c r="Q1" s="84"/>
      <c r="R1" t="s">
        <v>10</v>
      </c>
      <c r="T1" t="s">
        <v>10</v>
      </c>
    </row>
    <row r="2" spans="1:21" x14ac:dyDescent="0.25">
      <c r="B2" s="68"/>
      <c r="C2" s="68"/>
      <c r="D2"/>
      <c r="E2"/>
      <c r="F2" t="s">
        <v>92</v>
      </c>
      <c r="G2" t="s">
        <v>93</v>
      </c>
      <c r="H2" t="s">
        <v>94</v>
      </c>
      <c r="I2" s="83" t="s">
        <v>95</v>
      </c>
      <c r="J2" s="71" t="s">
        <v>96</v>
      </c>
      <c r="K2" s="70"/>
      <c r="L2" s="79" t="s">
        <v>97</v>
      </c>
      <c r="M2" s="80"/>
      <c r="N2" s="71" t="s">
        <v>96</v>
      </c>
      <c r="O2" s="70"/>
      <c r="P2" s="79" t="s">
        <v>97</v>
      </c>
      <c r="Q2" s="80"/>
      <c r="R2" s="70" t="s">
        <v>96</v>
      </c>
      <c r="S2" s="70"/>
      <c r="T2" s="79" t="s">
        <v>97</v>
      </c>
      <c r="U2" s="88"/>
    </row>
    <row r="3" spans="1:21" x14ac:dyDescent="0.25">
      <c r="B3" s="68"/>
      <c r="C3" s="72"/>
      <c r="D3" t="str">
        <f>"Policy Count ("&amp;D1&amp;")"</f>
        <v>Policy Count (PC Annual Direct)</v>
      </c>
      <c r="E3" t="str">
        <f>"7 Day Average ("&amp;D1&amp;")"</f>
        <v>7 Day Average (PC Annual Direct)</v>
      </c>
      <c r="F3" t="str">
        <f>"Policy Count ("&amp;F1&amp;")"</f>
        <v>Policy Count (PC Annual Broker)</v>
      </c>
      <c r="G3" t="str">
        <f>"7 Day Average ("&amp;F1&amp;")"</f>
        <v>7 Day Average (PC Annual Broker)</v>
      </c>
      <c r="H3" t="s">
        <v>94</v>
      </c>
      <c r="I3" s="83" t="s">
        <v>95</v>
      </c>
      <c r="J3" s="87" t="str">
        <f>J2&amp;" Policy Count ("&amp;J1&amp;")"</f>
        <v>NB Policy Count (Overall)</v>
      </c>
      <c r="K3" s="72" t="str">
        <f>J2&amp;" 7 Day Average ("&amp;J1&amp;")"</f>
        <v>NB 7 Day Average (Overall)</v>
      </c>
      <c r="L3" s="87" t="str">
        <f>L2&amp;" Policy Count ("&amp;L1&amp;")"</f>
        <v>RN Policy Count (Overall)</v>
      </c>
      <c r="M3" s="72" t="str">
        <f>L2&amp;" 7 Day Average ("&amp;L1&amp;")"</f>
        <v>RN 7 Day Average (Overall)</v>
      </c>
      <c r="N3" s="87" t="str">
        <f>N2&amp;" Policy Count ("&amp;N1&amp;")"</f>
        <v>NB Policy Count (PC Annual Direct)</v>
      </c>
      <c r="O3" s="72" t="str">
        <f>N2&amp;" 7 Day Average ("&amp;N1&amp;")"</f>
        <v>NB 7 Day Average (PC Annual Direct)</v>
      </c>
      <c r="P3" s="87" t="str">
        <f>P2&amp;" Policy Count ("&amp;P1&amp;")"</f>
        <v>RN Policy Count (PC Annual Direct)</v>
      </c>
      <c r="Q3" s="72" t="str">
        <f>P2&amp;" 7 Day Average ("&amp;P1&amp;")"</f>
        <v>RN 7 Day Average (PC Annual Direct)</v>
      </c>
      <c r="R3" s="87" t="str">
        <f>R2&amp;" Policy Count ("&amp;R1&amp;")"</f>
        <v>NB Policy Count (PC Annual Broker)</v>
      </c>
      <c r="S3" s="72" t="str">
        <f>R2&amp;" 7 Day Average ("&amp;R1&amp;")"</f>
        <v>NB 7 Day Average (PC Annual Broker)</v>
      </c>
      <c r="T3" s="87" t="str">
        <f>T2&amp;" Policy Count ("&amp;T1&amp;")"</f>
        <v>RN Policy Count (PC Annual Broker)</v>
      </c>
      <c r="U3" s="89" t="str">
        <f>T2&amp;" 7 Day Average ("&amp;T1&amp;")"</f>
        <v>RN 7 Day Average (PC Annual Broker)</v>
      </c>
    </row>
    <row r="4" spans="1:21" x14ac:dyDescent="0.25">
      <c r="A4" s="73" t="s">
        <v>98</v>
      </c>
      <c r="B4" s="69" t="s">
        <v>99</v>
      </c>
      <c r="C4" s="74" t="s">
        <v>100</v>
      </c>
      <c r="D4" t="s">
        <v>101</v>
      </c>
      <c r="E4" t="s">
        <v>102</v>
      </c>
      <c r="F4" t="s">
        <v>103</v>
      </c>
      <c r="G4" t="s">
        <v>104</v>
      </c>
      <c r="H4" t="s">
        <v>94</v>
      </c>
      <c r="I4" s="83" t="s">
        <v>95</v>
      </c>
      <c r="J4" s="87" t="s">
        <v>105</v>
      </c>
      <c r="K4" s="72" t="s">
        <v>106</v>
      </c>
      <c r="L4" s="87" t="s">
        <v>107</v>
      </c>
      <c r="M4" s="72" t="s">
        <v>108</v>
      </c>
      <c r="N4" s="87" t="s">
        <v>109</v>
      </c>
      <c r="O4" s="72" t="s">
        <v>110</v>
      </c>
      <c r="P4" s="87" t="s">
        <v>111</v>
      </c>
      <c r="Q4" s="72" t="s">
        <v>112</v>
      </c>
      <c r="R4" s="87" t="s">
        <v>113</v>
      </c>
      <c r="S4" s="72" t="s">
        <v>114</v>
      </c>
      <c r="T4" s="87" t="s">
        <v>115</v>
      </c>
      <c r="U4" s="89" t="s">
        <v>116</v>
      </c>
    </row>
    <row r="5" spans="1:21" x14ac:dyDescent="0.25">
      <c r="A5" s="61">
        <v>45764</v>
      </c>
      <c r="B5" s="68">
        <v>275</v>
      </c>
      <c r="D5" s="69">
        <v>135</v>
      </c>
      <c r="E5" s="74"/>
      <c r="F5" s="69">
        <v>49</v>
      </c>
      <c r="G5" s="74"/>
      <c r="H5" s="69">
        <v>91</v>
      </c>
      <c r="I5" s="84"/>
      <c r="J5" s="86">
        <v>234</v>
      </c>
      <c r="K5" s="74"/>
      <c r="L5" s="86">
        <v>41</v>
      </c>
      <c r="M5" s="74"/>
      <c r="N5" s="86">
        <v>103</v>
      </c>
      <c r="P5" s="86">
        <v>32</v>
      </c>
      <c r="Q5" s="84"/>
      <c r="R5" s="86">
        <v>40</v>
      </c>
      <c r="S5" s="74"/>
      <c r="T5" s="86">
        <v>9</v>
      </c>
      <c r="U5" s="102"/>
    </row>
    <row r="6" spans="1:21" x14ac:dyDescent="0.25">
      <c r="A6" s="76">
        <f>A5+1</f>
        <v>45765</v>
      </c>
      <c r="B6" s="68">
        <v>350</v>
      </c>
      <c r="D6" s="69">
        <v>174</v>
      </c>
      <c r="E6" s="74"/>
      <c r="F6" s="69">
        <v>36</v>
      </c>
      <c r="G6" s="74"/>
      <c r="H6" s="69">
        <v>140</v>
      </c>
      <c r="I6" s="84"/>
      <c r="J6" s="86">
        <v>307</v>
      </c>
      <c r="K6" s="74"/>
      <c r="L6" s="86">
        <v>43</v>
      </c>
      <c r="M6" s="74"/>
      <c r="N6" s="86">
        <v>140</v>
      </c>
      <c r="P6" s="86">
        <v>34</v>
      </c>
      <c r="Q6" s="84"/>
      <c r="R6" s="86">
        <v>27</v>
      </c>
      <c r="S6" s="74"/>
      <c r="T6" s="86">
        <v>9</v>
      </c>
      <c r="U6" s="102"/>
    </row>
    <row r="7" spans="1:21" x14ac:dyDescent="0.25">
      <c r="A7" s="76">
        <f t="shared" ref="A7:A70" si="0">A6+1</f>
        <v>45766</v>
      </c>
      <c r="B7" s="68">
        <v>277</v>
      </c>
      <c r="D7" s="69">
        <v>137</v>
      </c>
      <c r="E7" s="74"/>
      <c r="F7" s="69">
        <v>50</v>
      </c>
      <c r="G7" s="74"/>
      <c r="H7" s="69">
        <v>90</v>
      </c>
      <c r="I7" s="84"/>
      <c r="J7" s="86">
        <v>212</v>
      </c>
      <c r="K7" s="74"/>
      <c r="L7" s="86">
        <v>65</v>
      </c>
      <c r="M7" s="74"/>
      <c r="N7" s="86">
        <v>92</v>
      </c>
      <c r="P7" s="86">
        <v>45</v>
      </c>
      <c r="Q7" s="84"/>
      <c r="R7" s="86">
        <v>30</v>
      </c>
      <c r="S7" s="74"/>
      <c r="T7" s="86">
        <v>20</v>
      </c>
      <c r="U7" s="102"/>
    </row>
    <row r="8" spans="1:21" x14ac:dyDescent="0.25">
      <c r="A8" s="76">
        <f t="shared" si="0"/>
        <v>45767</v>
      </c>
      <c r="B8" s="68">
        <v>237</v>
      </c>
      <c r="D8" s="69">
        <v>113</v>
      </c>
      <c r="E8" s="74"/>
      <c r="F8" s="69">
        <v>48</v>
      </c>
      <c r="G8" s="74"/>
      <c r="H8" s="69">
        <v>76</v>
      </c>
      <c r="I8" s="84"/>
      <c r="J8" s="86">
        <v>178</v>
      </c>
      <c r="K8" s="74"/>
      <c r="L8" s="86">
        <v>59</v>
      </c>
      <c r="M8" s="74"/>
      <c r="N8" s="86">
        <v>72</v>
      </c>
      <c r="P8" s="86">
        <v>41</v>
      </c>
      <c r="Q8" s="84"/>
      <c r="R8" s="86">
        <v>30</v>
      </c>
      <c r="S8" s="74"/>
      <c r="T8" s="86">
        <v>18</v>
      </c>
      <c r="U8" s="102"/>
    </row>
    <row r="9" spans="1:21" x14ac:dyDescent="0.25">
      <c r="A9" s="76">
        <f t="shared" si="0"/>
        <v>45768</v>
      </c>
      <c r="B9" s="68">
        <v>210</v>
      </c>
      <c r="D9" s="69">
        <v>121</v>
      </c>
      <c r="E9" s="74"/>
      <c r="F9" s="69">
        <v>20</v>
      </c>
      <c r="G9" s="74"/>
      <c r="H9" s="69">
        <v>69</v>
      </c>
      <c r="I9" s="84"/>
      <c r="J9" s="86">
        <v>179</v>
      </c>
      <c r="K9" s="74"/>
      <c r="L9" s="86">
        <v>31</v>
      </c>
      <c r="M9" s="74"/>
      <c r="N9" s="86">
        <v>97</v>
      </c>
      <c r="P9" s="86">
        <v>24</v>
      </c>
      <c r="Q9" s="84"/>
      <c r="R9" s="86">
        <v>13</v>
      </c>
      <c r="S9" s="74"/>
      <c r="T9" s="86">
        <v>7</v>
      </c>
      <c r="U9" s="102"/>
    </row>
    <row r="10" spans="1:21" x14ac:dyDescent="0.25">
      <c r="A10" s="76">
        <f t="shared" si="0"/>
        <v>45769</v>
      </c>
      <c r="B10" s="68">
        <v>201</v>
      </c>
      <c r="D10" s="69">
        <v>129</v>
      </c>
      <c r="E10" s="74"/>
      <c r="F10" s="69">
        <v>41</v>
      </c>
      <c r="G10" s="74"/>
      <c r="H10" s="69">
        <v>31</v>
      </c>
      <c r="I10" s="84"/>
      <c r="J10" s="86">
        <v>149</v>
      </c>
      <c r="K10" s="74"/>
      <c r="L10" s="86">
        <v>52</v>
      </c>
      <c r="M10" s="74"/>
      <c r="N10" s="86">
        <v>94</v>
      </c>
      <c r="P10" s="86">
        <v>35</v>
      </c>
      <c r="Q10" s="84"/>
      <c r="R10" s="86">
        <v>24</v>
      </c>
      <c r="S10" s="74"/>
      <c r="T10" s="86">
        <v>17</v>
      </c>
      <c r="U10" s="102"/>
    </row>
    <row r="11" spans="1:21" x14ac:dyDescent="0.25">
      <c r="A11" s="76">
        <f t="shared" si="0"/>
        <v>45770</v>
      </c>
      <c r="B11" s="68">
        <v>181</v>
      </c>
      <c r="C11" s="74">
        <f>AVERAGE(B5:B11)</f>
        <v>247.28571428571428</v>
      </c>
      <c r="D11" s="69">
        <v>125</v>
      </c>
      <c r="E11" s="74">
        <f>AVERAGE(D5:D11)</f>
        <v>133.42857142857142</v>
      </c>
      <c r="F11" s="69">
        <v>27</v>
      </c>
      <c r="G11" s="74">
        <f>AVERAGE(F5:F11)</f>
        <v>38.714285714285715</v>
      </c>
      <c r="H11" s="69">
        <v>29</v>
      </c>
      <c r="I11" s="84">
        <f>AVERAGE(H5:H11)</f>
        <v>75.142857142857139</v>
      </c>
      <c r="J11" s="86">
        <v>150</v>
      </c>
      <c r="K11" s="74">
        <f>AVERAGE(J5:J11)</f>
        <v>201.28571428571428</v>
      </c>
      <c r="L11" s="86">
        <v>31</v>
      </c>
      <c r="M11" s="74">
        <f>AVERAGE(L5:L11)</f>
        <v>46</v>
      </c>
      <c r="N11" s="86">
        <v>101</v>
      </c>
      <c r="O11" s="68">
        <f>AVERAGE(N5:N11)</f>
        <v>99.857142857142861</v>
      </c>
      <c r="P11" s="86">
        <v>24</v>
      </c>
      <c r="Q11" s="84">
        <f>AVERAGE(P5:P11)</f>
        <v>33.571428571428569</v>
      </c>
      <c r="R11" s="86">
        <v>20</v>
      </c>
      <c r="S11" s="74">
        <f>AVERAGE(R5:R11)</f>
        <v>26.285714285714285</v>
      </c>
      <c r="T11" s="86">
        <v>7</v>
      </c>
      <c r="U11" s="102">
        <f>AVERAGE(T5:T11)</f>
        <v>12.428571428571429</v>
      </c>
    </row>
    <row r="12" spans="1:21" x14ac:dyDescent="0.25">
      <c r="A12" s="76">
        <f t="shared" si="0"/>
        <v>45771</v>
      </c>
      <c r="B12" s="68">
        <v>223</v>
      </c>
      <c r="C12" s="74">
        <f t="shared" ref="C12:E75" si="1">AVERAGE(B6:B12)</f>
        <v>239.85714285714286</v>
      </c>
      <c r="D12" s="69">
        <v>151</v>
      </c>
      <c r="E12" s="74">
        <f t="shared" si="1"/>
        <v>135.71428571428572</v>
      </c>
      <c r="F12" s="69">
        <v>28</v>
      </c>
      <c r="G12" s="74">
        <f t="shared" ref="G12:G75" si="2">AVERAGE(F6:F12)</f>
        <v>35.714285714285715</v>
      </c>
      <c r="H12" s="69">
        <v>44</v>
      </c>
      <c r="I12" s="84">
        <f t="shared" ref="I12:I75" si="3">AVERAGE(H6:H12)</f>
        <v>68.428571428571431</v>
      </c>
      <c r="J12" s="86">
        <v>177</v>
      </c>
      <c r="K12" s="74">
        <f t="shared" ref="K12:K75" si="4">AVERAGE(J6:J12)</f>
        <v>193.14285714285714</v>
      </c>
      <c r="L12" s="86">
        <v>46</v>
      </c>
      <c r="M12" s="74">
        <f t="shared" ref="M12:M75" si="5">AVERAGE(L6:L12)</f>
        <v>46.714285714285715</v>
      </c>
      <c r="N12" s="86">
        <v>110</v>
      </c>
      <c r="O12" s="68">
        <f t="shared" ref="O12:O75" si="6">AVERAGE(N6:N12)</f>
        <v>100.85714285714286</v>
      </c>
      <c r="P12" s="86">
        <v>41</v>
      </c>
      <c r="Q12" s="84">
        <f t="shared" ref="Q12:Q75" si="7">AVERAGE(P6:P12)</f>
        <v>34.857142857142854</v>
      </c>
      <c r="R12" s="86">
        <v>23</v>
      </c>
      <c r="S12" s="74">
        <f t="shared" ref="S12:S75" si="8">AVERAGE(R6:R12)</f>
        <v>23.857142857142858</v>
      </c>
      <c r="T12" s="86">
        <v>5</v>
      </c>
      <c r="U12" s="102">
        <f t="shared" ref="U12:U75" si="9">AVERAGE(T6:T12)</f>
        <v>11.857142857142858</v>
      </c>
    </row>
    <row r="13" spans="1:21" x14ac:dyDescent="0.25">
      <c r="A13" s="76">
        <f t="shared" si="0"/>
        <v>45772</v>
      </c>
      <c r="B13" s="68">
        <v>316</v>
      </c>
      <c r="C13" s="74">
        <f t="shared" si="1"/>
        <v>235</v>
      </c>
      <c r="D13" s="69">
        <v>193</v>
      </c>
      <c r="E13" s="74">
        <f t="shared" si="1"/>
        <v>138.42857142857142</v>
      </c>
      <c r="F13" s="69">
        <v>54</v>
      </c>
      <c r="G13" s="74">
        <f t="shared" si="2"/>
        <v>38.285714285714285</v>
      </c>
      <c r="H13" s="69">
        <v>69</v>
      </c>
      <c r="I13" s="84">
        <f t="shared" si="3"/>
        <v>58.285714285714285</v>
      </c>
      <c r="J13" s="86">
        <v>265</v>
      </c>
      <c r="K13" s="74">
        <f t="shared" si="4"/>
        <v>187.14285714285714</v>
      </c>
      <c r="L13" s="86">
        <v>51</v>
      </c>
      <c r="M13" s="74">
        <f t="shared" si="5"/>
        <v>47.857142857142854</v>
      </c>
      <c r="N13" s="86">
        <v>150</v>
      </c>
      <c r="O13" s="68">
        <f t="shared" si="6"/>
        <v>102.28571428571429</v>
      </c>
      <c r="P13" s="86">
        <v>43</v>
      </c>
      <c r="Q13" s="84">
        <f t="shared" si="7"/>
        <v>36.142857142857146</v>
      </c>
      <c r="R13" s="86">
        <v>46</v>
      </c>
      <c r="S13" s="74">
        <f t="shared" si="8"/>
        <v>26.571428571428573</v>
      </c>
      <c r="T13" s="86">
        <v>8</v>
      </c>
      <c r="U13" s="102">
        <f t="shared" si="9"/>
        <v>11.714285714285714</v>
      </c>
    </row>
    <row r="14" spans="1:21" x14ac:dyDescent="0.25">
      <c r="A14" s="76">
        <f t="shared" si="0"/>
        <v>45773</v>
      </c>
      <c r="B14" s="68">
        <v>288</v>
      </c>
      <c r="C14" s="74">
        <f t="shared" si="1"/>
        <v>236.57142857142858</v>
      </c>
      <c r="D14" s="69">
        <v>139</v>
      </c>
      <c r="E14" s="74">
        <f t="shared" si="1"/>
        <v>138.71428571428572</v>
      </c>
      <c r="F14" s="69">
        <v>49</v>
      </c>
      <c r="G14" s="74">
        <f t="shared" si="2"/>
        <v>38.142857142857146</v>
      </c>
      <c r="H14" s="69">
        <v>100</v>
      </c>
      <c r="I14" s="84">
        <f t="shared" si="3"/>
        <v>59.714285714285715</v>
      </c>
      <c r="J14" s="86">
        <v>234</v>
      </c>
      <c r="K14" s="74">
        <f t="shared" si="4"/>
        <v>190.28571428571428</v>
      </c>
      <c r="L14" s="86">
        <v>58</v>
      </c>
      <c r="M14" s="74">
        <f t="shared" si="5"/>
        <v>46.857142857142854</v>
      </c>
      <c r="N14" s="86">
        <v>103</v>
      </c>
      <c r="O14" s="68">
        <f t="shared" si="6"/>
        <v>103.85714285714286</v>
      </c>
      <c r="P14" s="86">
        <v>36</v>
      </c>
      <c r="Q14" s="84">
        <f t="shared" si="7"/>
        <v>34.857142857142854</v>
      </c>
      <c r="R14" s="86">
        <v>31</v>
      </c>
      <c r="S14" s="74">
        <f t="shared" si="8"/>
        <v>26.714285714285715</v>
      </c>
      <c r="T14" s="86">
        <v>18</v>
      </c>
      <c r="U14" s="102">
        <f t="shared" si="9"/>
        <v>11.428571428571429</v>
      </c>
    </row>
    <row r="15" spans="1:21" x14ac:dyDescent="0.25">
      <c r="A15" s="76">
        <f t="shared" si="0"/>
        <v>45774</v>
      </c>
      <c r="B15" s="68">
        <v>200</v>
      </c>
      <c r="C15" s="74">
        <f t="shared" si="1"/>
        <v>231.28571428571428</v>
      </c>
      <c r="D15" s="69">
        <v>120</v>
      </c>
      <c r="E15" s="74">
        <f t="shared" si="1"/>
        <v>139.71428571428572</v>
      </c>
      <c r="F15" s="69">
        <v>32</v>
      </c>
      <c r="G15" s="74">
        <f t="shared" si="2"/>
        <v>35.857142857142854</v>
      </c>
      <c r="H15" s="69">
        <v>48</v>
      </c>
      <c r="I15" s="84">
        <f t="shared" si="3"/>
        <v>55.714285714285715</v>
      </c>
      <c r="J15" s="86">
        <v>164</v>
      </c>
      <c r="K15" s="74">
        <f t="shared" si="4"/>
        <v>188.28571428571428</v>
      </c>
      <c r="L15" s="86">
        <v>40</v>
      </c>
      <c r="M15" s="74">
        <f t="shared" si="5"/>
        <v>44.142857142857146</v>
      </c>
      <c r="N15" s="86">
        <v>89</v>
      </c>
      <c r="O15" s="68">
        <f t="shared" si="6"/>
        <v>106.28571428571429</v>
      </c>
      <c r="P15" s="86">
        <v>31</v>
      </c>
      <c r="Q15" s="84">
        <f t="shared" si="7"/>
        <v>33.428571428571431</v>
      </c>
      <c r="R15" s="86">
        <v>27</v>
      </c>
      <c r="S15" s="74">
        <f t="shared" si="8"/>
        <v>26.285714285714285</v>
      </c>
      <c r="T15" s="86">
        <v>5</v>
      </c>
      <c r="U15" s="102">
        <f t="shared" si="9"/>
        <v>9.5714285714285712</v>
      </c>
    </row>
    <row r="16" spans="1:21" x14ac:dyDescent="0.25">
      <c r="A16" s="76">
        <f t="shared" si="0"/>
        <v>45775</v>
      </c>
      <c r="B16" s="68">
        <v>282</v>
      </c>
      <c r="C16" s="74">
        <f t="shared" si="1"/>
        <v>241.57142857142858</v>
      </c>
      <c r="D16" s="69">
        <v>182</v>
      </c>
      <c r="E16" s="74">
        <f t="shared" si="1"/>
        <v>148.42857142857142</v>
      </c>
      <c r="F16" s="69">
        <v>47</v>
      </c>
      <c r="G16" s="74">
        <f t="shared" si="2"/>
        <v>39.714285714285715</v>
      </c>
      <c r="H16" s="69">
        <v>53</v>
      </c>
      <c r="I16" s="84">
        <f t="shared" si="3"/>
        <v>53.428571428571431</v>
      </c>
      <c r="J16" s="86">
        <v>234</v>
      </c>
      <c r="K16" s="74">
        <f t="shared" si="4"/>
        <v>196.14285714285714</v>
      </c>
      <c r="L16" s="86">
        <v>49</v>
      </c>
      <c r="M16" s="74">
        <f t="shared" si="5"/>
        <v>46.714285714285715</v>
      </c>
      <c r="N16" s="86">
        <v>141</v>
      </c>
      <c r="O16" s="68">
        <f t="shared" si="6"/>
        <v>112.57142857142857</v>
      </c>
      <c r="P16" s="86">
        <v>41</v>
      </c>
      <c r="Q16" s="84">
        <f t="shared" si="7"/>
        <v>35.857142857142854</v>
      </c>
      <c r="R16" s="86">
        <v>40</v>
      </c>
      <c r="S16" s="74">
        <f t="shared" si="8"/>
        <v>30.142857142857142</v>
      </c>
      <c r="T16" s="86">
        <v>7</v>
      </c>
      <c r="U16" s="102">
        <f t="shared" si="9"/>
        <v>9.5714285714285712</v>
      </c>
    </row>
    <row r="17" spans="1:21" x14ac:dyDescent="0.25">
      <c r="A17" s="76">
        <f t="shared" si="0"/>
        <v>45776</v>
      </c>
      <c r="B17" s="68">
        <v>226</v>
      </c>
      <c r="C17" s="74">
        <f t="shared" si="1"/>
        <v>245.14285714285714</v>
      </c>
      <c r="D17" s="69">
        <v>148</v>
      </c>
      <c r="E17" s="74">
        <f t="shared" si="1"/>
        <v>151.14285714285714</v>
      </c>
      <c r="F17" s="69">
        <v>46</v>
      </c>
      <c r="G17" s="74">
        <f t="shared" si="2"/>
        <v>40.428571428571431</v>
      </c>
      <c r="H17" s="69">
        <v>32</v>
      </c>
      <c r="I17" s="84">
        <f t="shared" si="3"/>
        <v>53.571428571428569</v>
      </c>
      <c r="J17" s="86">
        <v>178</v>
      </c>
      <c r="K17" s="74">
        <f t="shared" si="4"/>
        <v>200.28571428571428</v>
      </c>
      <c r="L17" s="86">
        <v>51</v>
      </c>
      <c r="M17" s="74">
        <f t="shared" si="5"/>
        <v>46.571428571428569</v>
      </c>
      <c r="N17" s="86">
        <v>118</v>
      </c>
      <c r="O17" s="68">
        <f t="shared" si="6"/>
        <v>116</v>
      </c>
      <c r="P17" s="86">
        <v>30</v>
      </c>
      <c r="Q17" s="84">
        <f t="shared" si="7"/>
        <v>35.142857142857146</v>
      </c>
      <c r="R17" s="86">
        <v>28</v>
      </c>
      <c r="S17" s="74">
        <f t="shared" si="8"/>
        <v>30.714285714285715</v>
      </c>
      <c r="T17" s="86">
        <v>18</v>
      </c>
      <c r="U17" s="102">
        <f t="shared" si="9"/>
        <v>9.7142857142857135</v>
      </c>
    </row>
    <row r="18" spans="1:21" x14ac:dyDescent="0.25">
      <c r="A18" s="76">
        <f t="shared" si="0"/>
        <v>45777</v>
      </c>
      <c r="B18" s="68">
        <v>257</v>
      </c>
      <c r="C18" s="74">
        <f t="shared" si="1"/>
        <v>256</v>
      </c>
      <c r="D18" s="69">
        <v>190</v>
      </c>
      <c r="E18" s="74">
        <f t="shared" si="1"/>
        <v>160.42857142857142</v>
      </c>
      <c r="F18" s="69">
        <v>28</v>
      </c>
      <c r="G18" s="74">
        <f t="shared" si="2"/>
        <v>40.571428571428569</v>
      </c>
      <c r="H18" s="69">
        <v>39</v>
      </c>
      <c r="I18" s="84">
        <f t="shared" si="3"/>
        <v>55</v>
      </c>
      <c r="J18" s="86">
        <v>199</v>
      </c>
      <c r="K18" s="74">
        <f t="shared" si="4"/>
        <v>207.28571428571428</v>
      </c>
      <c r="L18" s="86">
        <v>58</v>
      </c>
      <c r="M18" s="74">
        <f t="shared" si="5"/>
        <v>50.428571428571431</v>
      </c>
      <c r="N18" s="86">
        <v>143</v>
      </c>
      <c r="O18" s="68">
        <f t="shared" si="6"/>
        <v>122</v>
      </c>
      <c r="P18" s="86">
        <v>47</v>
      </c>
      <c r="Q18" s="84">
        <f t="shared" si="7"/>
        <v>38.428571428571431</v>
      </c>
      <c r="R18" s="86">
        <v>17</v>
      </c>
      <c r="S18" s="74">
        <f t="shared" si="8"/>
        <v>30.285714285714285</v>
      </c>
      <c r="T18" s="86">
        <v>11</v>
      </c>
      <c r="U18" s="102">
        <f t="shared" si="9"/>
        <v>10.285714285714286</v>
      </c>
    </row>
    <row r="19" spans="1:21" x14ac:dyDescent="0.25">
      <c r="A19" s="76">
        <f t="shared" si="0"/>
        <v>45778</v>
      </c>
      <c r="B19" s="68">
        <v>408</v>
      </c>
      <c r="C19" s="74">
        <f t="shared" si="1"/>
        <v>282.42857142857144</v>
      </c>
      <c r="D19" s="69">
        <v>272</v>
      </c>
      <c r="E19" s="74">
        <f t="shared" si="1"/>
        <v>177.71428571428572</v>
      </c>
      <c r="F19" s="69">
        <v>87</v>
      </c>
      <c r="G19" s="74">
        <f t="shared" si="2"/>
        <v>49</v>
      </c>
      <c r="H19" s="69">
        <v>49</v>
      </c>
      <c r="I19" s="84">
        <f t="shared" si="3"/>
        <v>55.714285714285715</v>
      </c>
      <c r="J19" s="86">
        <v>308</v>
      </c>
      <c r="K19" s="74">
        <f t="shared" si="4"/>
        <v>226</v>
      </c>
      <c r="L19" s="86">
        <v>106</v>
      </c>
      <c r="M19" s="74">
        <f t="shared" si="5"/>
        <v>59</v>
      </c>
      <c r="N19" s="86">
        <v>197</v>
      </c>
      <c r="O19" s="68">
        <f t="shared" si="6"/>
        <v>134.42857142857142</v>
      </c>
      <c r="P19" s="86">
        <v>75</v>
      </c>
      <c r="Q19" s="84">
        <f t="shared" si="7"/>
        <v>43.285714285714285</v>
      </c>
      <c r="R19" s="86">
        <v>62</v>
      </c>
      <c r="S19" s="74">
        <f t="shared" si="8"/>
        <v>35.857142857142854</v>
      </c>
      <c r="T19" s="86">
        <v>25</v>
      </c>
      <c r="U19" s="102">
        <f t="shared" si="9"/>
        <v>13.142857142857142</v>
      </c>
    </row>
    <row r="20" spans="1:21" x14ac:dyDescent="0.25">
      <c r="A20" s="76">
        <f t="shared" si="0"/>
        <v>45779</v>
      </c>
      <c r="B20" s="68">
        <v>313</v>
      </c>
      <c r="C20" s="74">
        <f t="shared" si="1"/>
        <v>282</v>
      </c>
      <c r="D20" s="69">
        <v>164</v>
      </c>
      <c r="E20" s="74">
        <f t="shared" si="1"/>
        <v>173.57142857142858</v>
      </c>
      <c r="F20" s="69">
        <v>54</v>
      </c>
      <c r="G20" s="74">
        <f t="shared" si="2"/>
        <v>49</v>
      </c>
      <c r="H20" s="69">
        <v>95</v>
      </c>
      <c r="I20" s="84">
        <f t="shared" si="3"/>
        <v>59.428571428571431</v>
      </c>
      <c r="J20" s="86">
        <v>267</v>
      </c>
      <c r="K20" s="74">
        <f t="shared" si="4"/>
        <v>226.28571428571428</v>
      </c>
      <c r="L20" s="86">
        <v>52</v>
      </c>
      <c r="M20" s="74">
        <f t="shared" si="5"/>
        <v>59.142857142857146</v>
      </c>
      <c r="N20" s="86">
        <v>131</v>
      </c>
      <c r="O20" s="68">
        <f t="shared" si="6"/>
        <v>131.71428571428572</v>
      </c>
      <c r="P20" s="86">
        <v>33</v>
      </c>
      <c r="Q20" s="84">
        <f t="shared" si="7"/>
        <v>41.857142857142854</v>
      </c>
      <c r="R20" s="86">
        <v>41</v>
      </c>
      <c r="S20" s="74">
        <f t="shared" si="8"/>
        <v>35.142857142857146</v>
      </c>
      <c r="T20" s="86">
        <v>13</v>
      </c>
      <c r="U20" s="102">
        <f t="shared" si="9"/>
        <v>13.857142857142858</v>
      </c>
    </row>
    <row r="21" spans="1:21" x14ac:dyDescent="0.25">
      <c r="A21" s="76">
        <f t="shared" si="0"/>
        <v>45780</v>
      </c>
      <c r="B21" s="68">
        <v>309</v>
      </c>
      <c r="C21" s="74">
        <f t="shared" si="1"/>
        <v>285</v>
      </c>
      <c r="D21" s="69">
        <v>153</v>
      </c>
      <c r="E21" s="74">
        <f t="shared" si="1"/>
        <v>175.57142857142858</v>
      </c>
      <c r="F21" s="69">
        <v>44</v>
      </c>
      <c r="G21" s="74">
        <f t="shared" si="2"/>
        <v>48.285714285714285</v>
      </c>
      <c r="H21" s="69">
        <v>112</v>
      </c>
      <c r="I21" s="84">
        <f t="shared" si="3"/>
        <v>61.142857142857146</v>
      </c>
      <c r="J21" s="86">
        <v>252</v>
      </c>
      <c r="K21" s="74">
        <f t="shared" si="4"/>
        <v>228.85714285714286</v>
      </c>
      <c r="L21" s="86">
        <v>69</v>
      </c>
      <c r="M21" s="74">
        <f t="shared" si="5"/>
        <v>60.714285714285715</v>
      </c>
      <c r="N21" s="86">
        <v>113</v>
      </c>
      <c r="O21" s="68">
        <f t="shared" si="6"/>
        <v>133.14285714285714</v>
      </c>
      <c r="P21" s="86">
        <v>40</v>
      </c>
      <c r="Q21" s="84">
        <f t="shared" si="7"/>
        <v>42.428571428571431</v>
      </c>
      <c r="R21" s="86">
        <v>27</v>
      </c>
      <c r="S21" s="74">
        <f t="shared" si="8"/>
        <v>34.571428571428569</v>
      </c>
      <c r="T21" s="86">
        <v>17</v>
      </c>
      <c r="U21" s="102">
        <f t="shared" si="9"/>
        <v>13.714285714285714</v>
      </c>
    </row>
    <row r="22" spans="1:21" x14ac:dyDescent="0.25">
      <c r="A22" s="76">
        <f t="shared" si="0"/>
        <v>45781</v>
      </c>
      <c r="B22" s="68">
        <v>271</v>
      </c>
      <c r="C22" s="74">
        <f t="shared" si="1"/>
        <v>295.14285714285717</v>
      </c>
      <c r="D22" s="69">
        <v>135</v>
      </c>
      <c r="E22" s="74">
        <f t="shared" si="1"/>
        <v>177.71428571428572</v>
      </c>
      <c r="F22" s="69">
        <v>41</v>
      </c>
      <c r="G22" s="74">
        <f t="shared" si="2"/>
        <v>49.571428571428569</v>
      </c>
      <c r="H22" s="69">
        <v>95</v>
      </c>
      <c r="I22" s="84">
        <f t="shared" si="3"/>
        <v>67.857142857142861</v>
      </c>
      <c r="J22" s="86">
        <v>216</v>
      </c>
      <c r="K22" s="74">
        <f t="shared" si="4"/>
        <v>236.28571428571428</v>
      </c>
      <c r="L22" s="86">
        <v>68</v>
      </c>
      <c r="M22" s="74">
        <f t="shared" si="5"/>
        <v>64.714285714285708</v>
      </c>
      <c r="N22" s="86">
        <v>90</v>
      </c>
      <c r="O22" s="68">
        <f t="shared" si="6"/>
        <v>133.28571428571428</v>
      </c>
      <c r="P22" s="86">
        <v>45</v>
      </c>
      <c r="Q22" s="84">
        <f t="shared" si="7"/>
        <v>44.428571428571431</v>
      </c>
      <c r="R22" s="86">
        <v>31</v>
      </c>
      <c r="S22" s="74">
        <f t="shared" si="8"/>
        <v>35.142857142857146</v>
      </c>
      <c r="T22" s="86">
        <v>10</v>
      </c>
      <c r="U22" s="102">
        <f t="shared" si="9"/>
        <v>14.428571428571429</v>
      </c>
    </row>
    <row r="23" spans="1:21" x14ac:dyDescent="0.25">
      <c r="A23" s="76">
        <f t="shared" si="0"/>
        <v>45782</v>
      </c>
      <c r="B23" s="68">
        <v>232</v>
      </c>
      <c r="C23" s="74">
        <f t="shared" si="1"/>
        <v>288</v>
      </c>
      <c r="D23" s="69">
        <v>124</v>
      </c>
      <c r="E23" s="74">
        <f t="shared" si="1"/>
        <v>169.42857142857142</v>
      </c>
      <c r="F23" s="69">
        <v>30</v>
      </c>
      <c r="G23" s="74">
        <f t="shared" si="2"/>
        <v>47.142857142857146</v>
      </c>
      <c r="H23" s="69">
        <v>78</v>
      </c>
      <c r="I23" s="84">
        <f t="shared" si="3"/>
        <v>71.428571428571431</v>
      </c>
      <c r="J23" s="86">
        <v>194</v>
      </c>
      <c r="K23" s="74">
        <f t="shared" si="4"/>
        <v>230.57142857142858</v>
      </c>
      <c r="L23" s="86">
        <v>43</v>
      </c>
      <c r="M23" s="74">
        <f t="shared" si="5"/>
        <v>63.857142857142854</v>
      </c>
      <c r="N23" s="86">
        <v>92</v>
      </c>
      <c r="O23" s="68">
        <f t="shared" si="6"/>
        <v>126.28571428571429</v>
      </c>
      <c r="P23" s="86">
        <v>32</v>
      </c>
      <c r="Q23" s="84">
        <f t="shared" si="7"/>
        <v>43.142857142857146</v>
      </c>
      <c r="R23" s="86">
        <v>24</v>
      </c>
      <c r="S23" s="74">
        <f t="shared" si="8"/>
        <v>32.857142857142854</v>
      </c>
      <c r="T23" s="86">
        <v>6</v>
      </c>
      <c r="U23" s="102">
        <f t="shared" si="9"/>
        <v>14.285714285714286</v>
      </c>
    </row>
    <row r="24" spans="1:21" x14ac:dyDescent="0.25">
      <c r="A24" s="76">
        <f t="shared" si="0"/>
        <v>45783</v>
      </c>
      <c r="B24" s="68">
        <v>240</v>
      </c>
      <c r="C24" s="74">
        <f t="shared" si="1"/>
        <v>290</v>
      </c>
      <c r="D24" s="69">
        <v>141</v>
      </c>
      <c r="E24" s="74">
        <f t="shared" si="1"/>
        <v>168.42857142857142</v>
      </c>
      <c r="F24" s="69">
        <v>52</v>
      </c>
      <c r="G24" s="74">
        <f t="shared" si="2"/>
        <v>48</v>
      </c>
      <c r="H24" s="69">
        <v>47</v>
      </c>
      <c r="I24" s="84">
        <f t="shared" si="3"/>
        <v>73.571428571428569</v>
      </c>
      <c r="J24" s="86">
        <v>184</v>
      </c>
      <c r="K24" s="74">
        <f t="shared" si="4"/>
        <v>231.42857142857142</v>
      </c>
      <c r="L24" s="86">
        <v>61</v>
      </c>
      <c r="M24" s="74">
        <f t="shared" si="5"/>
        <v>65.285714285714292</v>
      </c>
      <c r="N24" s="86">
        <v>102</v>
      </c>
      <c r="O24" s="68">
        <f t="shared" si="6"/>
        <v>124</v>
      </c>
      <c r="P24" s="86">
        <v>39</v>
      </c>
      <c r="Q24" s="84">
        <f t="shared" si="7"/>
        <v>44.428571428571431</v>
      </c>
      <c r="R24" s="86">
        <v>35</v>
      </c>
      <c r="S24" s="74">
        <f t="shared" si="8"/>
        <v>33.857142857142854</v>
      </c>
      <c r="T24" s="86">
        <v>17</v>
      </c>
      <c r="U24" s="102">
        <f t="shared" si="9"/>
        <v>14.142857142857142</v>
      </c>
    </row>
    <row r="25" spans="1:21" x14ac:dyDescent="0.25">
      <c r="A25" s="76">
        <f t="shared" si="0"/>
        <v>45784</v>
      </c>
      <c r="B25" s="68">
        <v>204</v>
      </c>
      <c r="C25" s="74">
        <f t="shared" si="1"/>
        <v>282.42857142857144</v>
      </c>
      <c r="D25" s="69">
        <v>130</v>
      </c>
      <c r="E25" s="74">
        <f t="shared" si="1"/>
        <v>159.85714285714286</v>
      </c>
      <c r="F25" s="69">
        <v>37</v>
      </c>
      <c r="G25" s="74">
        <f t="shared" si="2"/>
        <v>49.285714285714285</v>
      </c>
      <c r="H25" s="69">
        <v>35</v>
      </c>
      <c r="I25" s="84">
        <f t="shared" si="3"/>
        <v>73</v>
      </c>
      <c r="J25" s="86">
        <v>155</v>
      </c>
      <c r="K25" s="74">
        <f t="shared" si="4"/>
        <v>225.14285714285714</v>
      </c>
      <c r="L25" s="86">
        <v>52</v>
      </c>
      <c r="M25" s="74">
        <f t="shared" si="5"/>
        <v>64.428571428571431</v>
      </c>
      <c r="N25" s="86">
        <v>97</v>
      </c>
      <c r="O25" s="68">
        <f t="shared" si="6"/>
        <v>117.42857142857143</v>
      </c>
      <c r="P25" s="86">
        <v>33</v>
      </c>
      <c r="Q25" s="84">
        <f t="shared" si="7"/>
        <v>42.428571428571431</v>
      </c>
      <c r="R25" s="86">
        <v>21</v>
      </c>
      <c r="S25" s="74">
        <f t="shared" si="8"/>
        <v>34.428571428571431</v>
      </c>
      <c r="T25" s="86">
        <v>16</v>
      </c>
      <c r="U25" s="102">
        <f t="shared" si="9"/>
        <v>14.857142857142858</v>
      </c>
    </row>
    <row r="26" spans="1:21" x14ac:dyDescent="0.25">
      <c r="A26" s="76">
        <f t="shared" si="0"/>
        <v>45785</v>
      </c>
      <c r="B26" s="68">
        <v>196</v>
      </c>
      <c r="C26" s="74">
        <f t="shared" si="1"/>
        <v>252.14285714285714</v>
      </c>
      <c r="D26" s="69">
        <v>112</v>
      </c>
      <c r="E26" s="74">
        <f t="shared" si="1"/>
        <v>137</v>
      </c>
      <c r="F26" s="69">
        <v>38</v>
      </c>
      <c r="G26" s="74">
        <f t="shared" si="2"/>
        <v>42.285714285714285</v>
      </c>
      <c r="H26" s="69">
        <v>46</v>
      </c>
      <c r="I26" s="84">
        <f t="shared" si="3"/>
        <v>72.571428571428569</v>
      </c>
      <c r="J26" s="86">
        <v>182</v>
      </c>
      <c r="K26" s="74">
        <f t="shared" si="4"/>
        <v>207.14285714285714</v>
      </c>
      <c r="L26" s="86">
        <v>18</v>
      </c>
      <c r="M26" s="74">
        <f t="shared" si="5"/>
        <v>51.857142857142854</v>
      </c>
      <c r="N26" s="86">
        <v>111</v>
      </c>
      <c r="O26" s="68">
        <f t="shared" si="6"/>
        <v>105.14285714285714</v>
      </c>
      <c r="P26" s="86">
        <v>1</v>
      </c>
      <c r="Q26" s="84">
        <f t="shared" si="7"/>
        <v>31.857142857142858</v>
      </c>
      <c r="R26" s="86">
        <v>25</v>
      </c>
      <c r="S26" s="74">
        <f t="shared" si="8"/>
        <v>29.142857142857142</v>
      </c>
      <c r="T26" s="86">
        <v>13</v>
      </c>
      <c r="U26" s="102">
        <f t="shared" si="9"/>
        <v>13.142857142857142</v>
      </c>
    </row>
    <row r="27" spans="1:21" x14ac:dyDescent="0.25">
      <c r="A27" s="76">
        <f t="shared" si="0"/>
        <v>45786</v>
      </c>
      <c r="B27" s="68">
        <v>267</v>
      </c>
      <c r="C27" s="74">
        <f t="shared" si="1"/>
        <v>245.57142857142858</v>
      </c>
      <c r="D27" s="69">
        <v>148</v>
      </c>
      <c r="E27" s="74">
        <f t="shared" si="1"/>
        <v>134.71428571428572</v>
      </c>
      <c r="F27" s="69">
        <v>41</v>
      </c>
      <c r="G27" s="74">
        <f t="shared" si="2"/>
        <v>40.428571428571431</v>
      </c>
      <c r="H27" s="69">
        <v>78</v>
      </c>
      <c r="I27" s="84">
        <f t="shared" si="3"/>
        <v>70.142857142857139</v>
      </c>
      <c r="J27" s="86">
        <v>217</v>
      </c>
      <c r="K27" s="74">
        <f t="shared" si="4"/>
        <v>200</v>
      </c>
      <c r="L27" s="86">
        <v>57</v>
      </c>
      <c r="M27" s="74">
        <f t="shared" si="5"/>
        <v>52.571428571428569</v>
      </c>
      <c r="N27" s="86">
        <v>116</v>
      </c>
      <c r="O27" s="68">
        <f t="shared" si="6"/>
        <v>103</v>
      </c>
      <c r="P27" s="86">
        <v>32</v>
      </c>
      <c r="Q27" s="84">
        <f t="shared" si="7"/>
        <v>31.714285714285715</v>
      </c>
      <c r="R27" s="86">
        <v>23</v>
      </c>
      <c r="S27" s="74">
        <f t="shared" si="8"/>
        <v>26.571428571428573</v>
      </c>
      <c r="T27" s="86">
        <v>18</v>
      </c>
      <c r="U27" s="102">
        <f t="shared" si="9"/>
        <v>13.857142857142858</v>
      </c>
    </row>
    <row r="28" spans="1:21" x14ac:dyDescent="0.25">
      <c r="A28" s="76">
        <f t="shared" si="0"/>
        <v>45787</v>
      </c>
      <c r="B28" s="68">
        <v>327</v>
      </c>
      <c r="C28" s="74">
        <f t="shared" si="1"/>
        <v>248.14285714285714</v>
      </c>
      <c r="D28" s="69">
        <v>163</v>
      </c>
      <c r="E28" s="74">
        <f t="shared" si="1"/>
        <v>136.14285714285714</v>
      </c>
      <c r="F28" s="69">
        <v>67</v>
      </c>
      <c r="G28" s="74">
        <f t="shared" si="2"/>
        <v>43.714285714285715</v>
      </c>
      <c r="H28" s="69">
        <v>97</v>
      </c>
      <c r="I28" s="84">
        <f t="shared" si="3"/>
        <v>68</v>
      </c>
      <c r="J28" s="86">
        <v>258</v>
      </c>
      <c r="K28" s="74">
        <f t="shared" si="4"/>
        <v>200.85714285714286</v>
      </c>
      <c r="L28" s="86">
        <v>71</v>
      </c>
      <c r="M28" s="74">
        <f t="shared" si="5"/>
        <v>52.857142857142854</v>
      </c>
      <c r="N28" s="86">
        <v>114</v>
      </c>
      <c r="O28" s="68">
        <f t="shared" si="6"/>
        <v>103.14285714285714</v>
      </c>
      <c r="P28" s="86">
        <v>49</v>
      </c>
      <c r="Q28" s="84">
        <f t="shared" si="7"/>
        <v>33</v>
      </c>
      <c r="R28" s="86">
        <v>47</v>
      </c>
      <c r="S28" s="74">
        <f t="shared" si="8"/>
        <v>29.428571428571427</v>
      </c>
      <c r="T28" s="86">
        <v>20</v>
      </c>
      <c r="U28" s="102">
        <f t="shared" si="9"/>
        <v>14.285714285714286</v>
      </c>
    </row>
    <row r="29" spans="1:21" x14ac:dyDescent="0.25">
      <c r="A29" s="76">
        <f t="shared" si="0"/>
        <v>45788</v>
      </c>
      <c r="B29" s="68">
        <v>215</v>
      </c>
      <c r="C29" s="74">
        <f t="shared" si="1"/>
        <v>240.14285714285714</v>
      </c>
      <c r="D29" s="69">
        <v>102</v>
      </c>
      <c r="E29" s="74">
        <f t="shared" si="1"/>
        <v>131.42857142857142</v>
      </c>
      <c r="F29" s="69">
        <v>36</v>
      </c>
      <c r="G29" s="74">
        <f t="shared" si="2"/>
        <v>43</v>
      </c>
      <c r="H29" s="69">
        <v>77</v>
      </c>
      <c r="I29" s="84">
        <f t="shared" si="3"/>
        <v>65.428571428571431</v>
      </c>
      <c r="J29" s="86">
        <v>176</v>
      </c>
      <c r="K29" s="74">
        <f t="shared" si="4"/>
        <v>195.14285714285714</v>
      </c>
      <c r="L29" s="86">
        <v>41</v>
      </c>
      <c r="M29" s="74">
        <f t="shared" si="5"/>
        <v>49</v>
      </c>
      <c r="N29" s="86">
        <v>77</v>
      </c>
      <c r="O29" s="68">
        <f t="shared" si="6"/>
        <v>101.28571428571429</v>
      </c>
      <c r="P29" s="86">
        <v>25</v>
      </c>
      <c r="Q29" s="84">
        <f t="shared" si="7"/>
        <v>30.142857142857142</v>
      </c>
      <c r="R29" s="86">
        <v>22</v>
      </c>
      <c r="S29" s="74">
        <f t="shared" si="8"/>
        <v>28.142857142857142</v>
      </c>
      <c r="T29" s="86">
        <v>14</v>
      </c>
      <c r="U29" s="102">
        <f t="shared" si="9"/>
        <v>14.857142857142858</v>
      </c>
    </row>
    <row r="30" spans="1:21" x14ac:dyDescent="0.25">
      <c r="A30" s="76">
        <f t="shared" si="0"/>
        <v>45789</v>
      </c>
      <c r="B30" s="68">
        <v>241</v>
      </c>
      <c r="C30" s="74">
        <f t="shared" si="1"/>
        <v>241.42857142857142</v>
      </c>
      <c r="D30" s="69">
        <v>147</v>
      </c>
      <c r="E30" s="74">
        <f t="shared" si="1"/>
        <v>134.71428571428572</v>
      </c>
      <c r="F30" s="69">
        <v>54</v>
      </c>
      <c r="G30" s="74">
        <f t="shared" si="2"/>
        <v>46.428571428571431</v>
      </c>
      <c r="H30" s="69">
        <v>40</v>
      </c>
      <c r="I30" s="84">
        <f t="shared" si="3"/>
        <v>60</v>
      </c>
      <c r="J30" s="86">
        <v>200</v>
      </c>
      <c r="K30" s="74">
        <f t="shared" si="4"/>
        <v>196</v>
      </c>
      <c r="L30" s="86">
        <v>43</v>
      </c>
      <c r="M30" s="74">
        <f t="shared" si="5"/>
        <v>49</v>
      </c>
      <c r="N30" s="86">
        <v>120</v>
      </c>
      <c r="O30" s="68">
        <f t="shared" si="6"/>
        <v>105.28571428571429</v>
      </c>
      <c r="P30" s="86">
        <v>27</v>
      </c>
      <c r="Q30" s="84">
        <f t="shared" si="7"/>
        <v>29.428571428571427</v>
      </c>
      <c r="R30" s="86">
        <v>40</v>
      </c>
      <c r="S30" s="74">
        <f t="shared" si="8"/>
        <v>30.428571428571427</v>
      </c>
      <c r="T30" s="86">
        <v>14</v>
      </c>
      <c r="U30" s="102">
        <f t="shared" si="9"/>
        <v>16</v>
      </c>
    </row>
    <row r="31" spans="1:21" x14ac:dyDescent="0.25">
      <c r="A31" s="76">
        <f t="shared" si="0"/>
        <v>45790</v>
      </c>
      <c r="B31" s="68">
        <v>209</v>
      </c>
      <c r="C31" s="74">
        <f t="shared" si="1"/>
        <v>237</v>
      </c>
      <c r="D31" s="69">
        <v>127</v>
      </c>
      <c r="E31" s="74">
        <f t="shared" si="1"/>
        <v>132.71428571428572</v>
      </c>
      <c r="F31" s="69">
        <v>52</v>
      </c>
      <c r="G31" s="74">
        <f t="shared" si="2"/>
        <v>46.428571428571431</v>
      </c>
      <c r="H31" s="69">
        <v>30</v>
      </c>
      <c r="I31" s="84">
        <f t="shared" si="3"/>
        <v>57.571428571428569</v>
      </c>
      <c r="J31" s="86">
        <v>150</v>
      </c>
      <c r="K31" s="74">
        <f t="shared" si="4"/>
        <v>191.14285714285714</v>
      </c>
      <c r="L31" s="86">
        <v>60</v>
      </c>
      <c r="M31" s="74">
        <f t="shared" si="5"/>
        <v>48.857142857142854</v>
      </c>
      <c r="N31" s="86">
        <v>89</v>
      </c>
      <c r="O31" s="68">
        <f t="shared" si="6"/>
        <v>103.42857142857143</v>
      </c>
      <c r="P31" s="86">
        <v>38</v>
      </c>
      <c r="Q31" s="84">
        <f t="shared" si="7"/>
        <v>29.285714285714285</v>
      </c>
      <c r="R31" s="86">
        <v>31</v>
      </c>
      <c r="S31" s="74">
        <f t="shared" si="8"/>
        <v>29.857142857142858</v>
      </c>
      <c r="T31" s="86">
        <v>21</v>
      </c>
      <c r="U31" s="102">
        <f t="shared" si="9"/>
        <v>16.571428571428573</v>
      </c>
    </row>
    <row r="32" spans="1:21" x14ac:dyDescent="0.25">
      <c r="A32" s="76">
        <f t="shared" si="0"/>
        <v>45791</v>
      </c>
      <c r="B32" s="68">
        <v>201</v>
      </c>
      <c r="C32" s="74">
        <f t="shared" si="1"/>
        <v>236.57142857142858</v>
      </c>
      <c r="D32" s="69">
        <v>125</v>
      </c>
      <c r="E32" s="74">
        <f t="shared" si="1"/>
        <v>132</v>
      </c>
      <c r="F32" s="69">
        <v>29</v>
      </c>
      <c r="G32" s="74">
        <f t="shared" si="2"/>
        <v>45.285714285714285</v>
      </c>
      <c r="H32" s="69">
        <v>47</v>
      </c>
      <c r="I32" s="84">
        <f t="shared" si="3"/>
        <v>59.285714285714285</v>
      </c>
      <c r="J32" s="86">
        <v>161</v>
      </c>
      <c r="K32" s="74">
        <f t="shared" si="4"/>
        <v>192</v>
      </c>
      <c r="L32" s="86">
        <v>40</v>
      </c>
      <c r="M32" s="74">
        <f t="shared" si="5"/>
        <v>47.142857142857146</v>
      </c>
      <c r="N32" s="86">
        <v>98</v>
      </c>
      <c r="O32" s="68">
        <f t="shared" si="6"/>
        <v>103.57142857142857</v>
      </c>
      <c r="P32" s="86">
        <v>27</v>
      </c>
      <c r="Q32" s="84">
        <f t="shared" si="7"/>
        <v>28.428571428571427</v>
      </c>
      <c r="R32" s="86">
        <v>16</v>
      </c>
      <c r="S32" s="74">
        <f t="shared" si="8"/>
        <v>29.142857142857142</v>
      </c>
      <c r="T32" s="86">
        <v>13</v>
      </c>
      <c r="U32" s="102">
        <f t="shared" si="9"/>
        <v>16.142857142857142</v>
      </c>
    </row>
    <row r="33" spans="1:21" x14ac:dyDescent="0.25">
      <c r="A33" s="76">
        <f t="shared" si="0"/>
        <v>45792</v>
      </c>
      <c r="B33" s="68">
        <v>257</v>
      </c>
      <c r="C33" s="74">
        <f t="shared" si="1"/>
        <v>245.28571428571428</v>
      </c>
      <c r="D33" s="69">
        <v>152</v>
      </c>
      <c r="E33" s="74">
        <f t="shared" si="1"/>
        <v>137.71428571428572</v>
      </c>
      <c r="F33" s="69">
        <v>72</v>
      </c>
      <c r="G33" s="74">
        <f t="shared" si="2"/>
        <v>50.142857142857146</v>
      </c>
      <c r="H33" s="69">
        <v>33</v>
      </c>
      <c r="I33" s="84">
        <f t="shared" si="3"/>
        <v>57.428571428571431</v>
      </c>
      <c r="J33" s="86">
        <v>194</v>
      </c>
      <c r="K33" s="74">
        <f t="shared" si="4"/>
        <v>193.71428571428572</v>
      </c>
      <c r="L33" s="86">
        <v>64</v>
      </c>
      <c r="M33" s="74">
        <f t="shared" si="5"/>
        <v>53.714285714285715</v>
      </c>
      <c r="N33" s="86">
        <v>107</v>
      </c>
      <c r="O33" s="68">
        <f t="shared" si="6"/>
        <v>103</v>
      </c>
      <c r="P33" s="86">
        <v>45</v>
      </c>
      <c r="Q33" s="84">
        <f t="shared" si="7"/>
        <v>34.714285714285715</v>
      </c>
      <c r="R33" s="86">
        <v>54</v>
      </c>
      <c r="S33" s="74">
        <f t="shared" si="8"/>
        <v>33.285714285714285</v>
      </c>
      <c r="T33" s="86">
        <v>18</v>
      </c>
      <c r="U33" s="102">
        <f t="shared" si="9"/>
        <v>16.857142857142858</v>
      </c>
    </row>
    <row r="34" spans="1:21" x14ac:dyDescent="0.25">
      <c r="A34" s="76">
        <f t="shared" si="0"/>
        <v>45793</v>
      </c>
      <c r="B34" s="68">
        <v>270</v>
      </c>
      <c r="C34" s="74">
        <f t="shared" si="1"/>
        <v>245.71428571428572</v>
      </c>
      <c r="D34" s="69">
        <v>133</v>
      </c>
      <c r="E34" s="74">
        <f t="shared" si="1"/>
        <v>135.57142857142858</v>
      </c>
      <c r="F34" s="69">
        <v>62</v>
      </c>
      <c r="G34" s="74">
        <f t="shared" si="2"/>
        <v>53.142857142857146</v>
      </c>
      <c r="H34" s="69">
        <v>75</v>
      </c>
      <c r="I34" s="84">
        <f t="shared" si="3"/>
        <v>57</v>
      </c>
      <c r="J34" s="86">
        <v>219</v>
      </c>
      <c r="K34" s="74">
        <f t="shared" si="4"/>
        <v>194</v>
      </c>
      <c r="L34" s="86">
        <v>53</v>
      </c>
      <c r="M34" s="74">
        <f t="shared" si="5"/>
        <v>53.142857142857146</v>
      </c>
      <c r="N34" s="86">
        <v>106</v>
      </c>
      <c r="O34" s="68">
        <f t="shared" si="6"/>
        <v>101.57142857142857</v>
      </c>
      <c r="P34" s="86">
        <v>27</v>
      </c>
      <c r="Q34" s="84">
        <f t="shared" si="7"/>
        <v>34</v>
      </c>
      <c r="R34" s="86">
        <v>38</v>
      </c>
      <c r="S34" s="74">
        <f t="shared" si="8"/>
        <v>35.428571428571431</v>
      </c>
      <c r="T34" s="86">
        <v>24</v>
      </c>
      <c r="U34" s="102">
        <f t="shared" si="9"/>
        <v>17.714285714285715</v>
      </c>
    </row>
    <row r="35" spans="1:21" x14ac:dyDescent="0.25">
      <c r="A35" s="76">
        <f t="shared" si="0"/>
        <v>45794</v>
      </c>
      <c r="B35" s="68">
        <v>285</v>
      </c>
      <c r="C35" s="74">
        <f t="shared" si="1"/>
        <v>239.71428571428572</v>
      </c>
      <c r="D35" s="69">
        <v>113</v>
      </c>
      <c r="E35" s="74">
        <f t="shared" si="1"/>
        <v>128.42857142857142</v>
      </c>
      <c r="F35" s="69">
        <v>48</v>
      </c>
      <c r="G35" s="74">
        <f t="shared" si="2"/>
        <v>50.428571428571431</v>
      </c>
      <c r="H35" s="69">
        <v>124</v>
      </c>
      <c r="I35" s="84">
        <f t="shared" si="3"/>
        <v>60.857142857142854</v>
      </c>
      <c r="J35" s="86">
        <v>239</v>
      </c>
      <c r="K35" s="74">
        <f t="shared" si="4"/>
        <v>191.28571428571428</v>
      </c>
      <c r="L35" s="86">
        <v>46</v>
      </c>
      <c r="M35" s="74">
        <f t="shared" si="5"/>
        <v>49.571428571428569</v>
      </c>
      <c r="N35" s="86">
        <v>79</v>
      </c>
      <c r="O35" s="68">
        <f t="shared" si="6"/>
        <v>96.571428571428569</v>
      </c>
      <c r="P35" s="86">
        <v>34</v>
      </c>
      <c r="Q35" s="84">
        <f t="shared" si="7"/>
        <v>31.857142857142858</v>
      </c>
      <c r="R35" s="86">
        <v>36</v>
      </c>
      <c r="S35" s="74">
        <f t="shared" si="8"/>
        <v>33.857142857142854</v>
      </c>
      <c r="T35" s="86">
        <v>12</v>
      </c>
      <c r="U35" s="102">
        <f t="shared" si="9"/>
        <v>16.571428571428573</v>
      </c>
    </row>
    <row r="36" spans="1:21" x14ac:dyDescent="0.25">
      <c r="A36" s="76">
        <f t="shared" si="0"/>
        <v>45795</v>
      </c>
      <c r="B36" s="68">
        <v>193</v>
      </c>
      <c r="C36" s="74">
        <f t="shared" si="1"/>
        <v>236.57142857142858</v>
      </c>
      <c r="D36" s="69">
        <v>95</v>
      </c>
      <c r="E36" s="74">
        <f t="shared" si="1"/>
        <v>127.42857142857143</v>
      </c>
      <c r="F36" s="69">
        <v>35</v>
      </c>
      <c r="G36" s="74">
        <f t="shared" si="2"/>
        <v>50.285714285714285</v>
      </c>
      <c r="H36" s="69">
        <v>63</v>
      </c>
      <c r="I36" s="84">
        <f t="shared" si="3"/>
        <v>58.857142857142854</v>
      </c>
      <c r="J36" s="86">
        <v>153</v>
      </c>
      <c r="K36" s="74">
        <f t="shared" si="4"/>
        <v>188</v>
      </c>
      <c r="L36" s="86">
        <v>43</v>
      </c>
      <c r="M36" s="74">
        <f t="shared" si="5"/>
        <v>49.857142857142854</v>
      </c>
      <c r="N36" s="86">
        <v>68</v>
      </c>
      <c r="O36" s="68">
        <f t="shared" si="6"/>
        <v>95.285714285714292</v>
      </c>
      <c r="P36" s="86">
        <v>27</v>
      </c>
      <c r="Q36" s="84">
        <f t="shared" si="7"/>
        <v>32.142857142857146</v>
      </c>
      <c r="R36" s="86">
        <v>22</v>
      </c>
      <c r="S36" s="74">
        <f t="shared" si="8"/>
        <v>33.857142857142854</v>
      </c>
      <c r="T36" s="86">
        <v>13</v>
      </c>
      <c r="U36" s="102">
        <f t="shared" si="9"/>
        <v>16.428571428571427</v>
      </c>
    </row>
    <row r="37" spans="1:21" x14ac:dyDescent="0.25">
      <c r="A37" s="76">
        <f t="shared" si="0"/>
        <v>45796</v>
      </c>
      <c r="B37" s="68">
        <v>207</v>
      </c>
      <c r="C37" s="74">
        <f t="shared" si="1"/>
        <v>231.71428571428572</v>
      </c>
      <c r="D37" s="69">
        <v>123</v>
      </c>
      <c r="E37" s="74">
        <f t="shared" si="1"/>
        <v>124</v>
      </c>
      <c r="F37" s="69">
        <v>47</v>
      </c>
      <c r="G37" s="74">
        <f t="shared" si="2"/>
        <v>49.285714285714285</v>
      </c>
      <c r="H37" s="69">
        <v>37</v>
      </c>
      <c r="I37" s="84">
        <f t="shared" si="3"/>
        <v>58.428571428571431</v>
      </c>
      <c r="J37" s="86">
        <v>176</v>
      </c>
      <c r="K37" s="74">
        <f t="shared" si="4"/>
        <v>184.57142857142858</v>
      </c>
      <c r="L37" s="86">
        <v>31</v>
      </c>
      <c r="M37" s="74">
        <f t="shared" si="5"/>
        <v>48.142857142857146</v>
      </c>
      <c r="N37" s="86">
        <v>99</v>
      </c>
      <c r="O37" s="68">
        <f t="shared" si="6"/>
        <v>92.285714285714292</v>
      </c>
      <c r="P37" s="86">
        <v>24</v>
      </c>
      <c r="Q37" s="84">
        <f t="shared" si="7"/>
        <v>31.714285714285715</v>
      </c>
      <c r="R37" s="86">
        <v>40</v>
      </c>
      <c r="S37" s="74">
        <f t="shared" si="8"/>
        <v>33.857142857142854</v>
      </c>
      <c r="T37" s="86">
        <v>7</v>
      </c>
      <c r="U37" s="102">
        <f t="shared" si="9"/>
        <v>15.428571428571429</v>
      </c>
    </row>
    <row r="38" spans="1:21" x14ac:dyDescent="0.25">
      <c r="A38" s="76">
        <f t="shared" si="0"/>
        <v>45797</v>
      </c>
      <c r="B38" s="68">
        <v>222</v>
      </c>
      <c r="C38" s="74">
        <f t="shared" si="1"/>
        <v>233.57142857142858</v>
      </c>
      <c r="D38" s="69">
        <v>137</v>
      </c>
      <c r="E38" s="74">
        <f t="shared" si="1"/>
        <v>125.42857142857143</v>
      </c>
      <c r="F38" s="69">
        <v>45</v>
      </c>
      <c r="G38" s="74">
        <f t="shared" si="2"/>
        <v>48.285714285714285</v>
      </c>
      <c r="H38" s="69">
        <v>40</v>
      </c>
      <c r="I38" s="84">
        <f t="shared" si="3"/>
        <v>59.857142857142854</v>
      </c>
      <c r="J38" s="86">
        <v>165</v>
      </c>
      <c r="K38" s="74">
        <f t="shared" si="4"/>
        <v>186.71428571428572</v>
      </c>
      <c r="L38" s="86">
        <v>57</v>
      </c>
      <c r="M38" s="74">
        <f t="shared" si="5"/>
        <v>47.714285714285715</v>
      </c>
      <c r="N38" s="86">
        <v>99</v>
      </c>
      <c r="O38" s="68">
        <f t="shared" si="6"/>
        <v>93.714285714285708</v>
      </c>
      <c r="P38" s="86">
        <v>38</v>
      </c>
      <c r="Q38" s="84">
        <f t="shared" si="7"/>
        <v>31.714285714285715</v>
      </c>
      <c r="R38" s="86">
        <v>26</v>
      </c>
      <c r="S38" s="74">
        <f t="shared" si="8"/>
        <v>33.142857142857146</v>
      </c>
      <c r="T38" s="86">
        <v>19</v>
      </c>
      <c r="U38" s="102">
        <f t="shared" si="9"/>
        <v>15.142857142857142</v>
      </c>
    </row>
    <row r="39" spans="1:21" x14ac:dyDescent="0.25">
      <c r="A39" s="76">
        <f t="shared" si="0"/>
        <v>45798</v>
      </c>
      <c r="B39" s="68">
        <v>203</v>
      </c>
      <c r="C39" s="74">
        <f t="shared" si="1"/>
        <v>233.85714285714286</v>
      </c>
      <c r="D39" s="69">
        <v>114</v>
      </c>
      <c r="E39" s="74">
        <f t="shared" si="1"/>
        <v>123.85714285714286</v>
      </c>
      <c r="F39" s="69">
        <v>39</v>
      </c>
      <c r="G39" s="74">
        <f t="shared" si="2"/>
        <v>49.714285714285715</v>
      </c>
      <c r="H39" s="69">
        <v>50</v>
      </c>
      <c r="I39" s="84">
        <f t="shared" si="3"/>
        <v>60.285714285714285</v>
      </c>
      <c r="J39" s="86">
        <v>152</v>
      </c>
      <c r="K39" s="74">
        <f t="shared" si="4"/>
        <v>185.42857142857142</v>
      </c>
      <c r="L39" s="86">
        <v>51</v>
      </c>
      <c r="M39" s="74">
        <f t="shared" si="5"/>
        <v>49.285714285714285</v>
      </c>
      <c r="N39" s="86">
        <v>81</v>
      </c>
      <c r="O39" s="68">
        <f t="shared" si="6"/>
        <v>91.285714285714292</v>
      </c>
      <c r="P39" s="86">
        <v>33</v>
      </c>
      <c r="Q39" s="84">
        <f t="shared" si="7"/>
        <v>32.571428571428569</v>
      </c>
      <c r="R39" s="86">
        <v>21</v>
      </c>
      <c r="S39" s="74">
        <f t="shared" si="8"/>
        <v>33.857142857142854</v>
      </c>
      <c r="T39" s="86">
        <v>18</v>
      </c>
      <c r="U39" s="102">
        <f t="shared" si="9"/>
        <v>15.857142857142858</v>
      </c>
    </row>
    <row r="40" spans="1:21" x14ac:dyDescent="0.25">
      <c r="A40" s="76">
        <f t="shared" si="0"/>
        <v>45799</v>
      </c>
      <c r="B40" s="68">
        <v>256</v>
      </c>
      <c r="C40" s="74">
        <f t="shared" si="1"/>
        <v>233.71428571428572</v>
      </c>
      <c r="D40" s="69">
        <v>139</v>
      </c>
      <c r="E40" s="74">
        <f t="shared" si="1"/>
        <v>122</v>
      </c>
      <c r="F40" s="69">
        <v>59</v>
      </c>
      <c r="G40" s="74">
        <f t="shared" si="2"/>
        <v>47.857142857142854</v>
      </c>
      <c r="H40" s="69">
        <v>58</v>
      </c>
      <c r="I40" s="84">
        <f t="shared" si="3"/>
        <v>63.857142857142854</v>
      </c>
      <c r="J40" s="86">
        <v>210</v>
      </c>
      <c r="K40" s="74">
        <f t="shared" si="4"/>
        <v>187.71428571428572</v>
      </c>
      <c r="L40" s="86">
        <v>47</v>
      </c>
      <c r="M40" s="74">
        <f t="shared" si="5"/>
        <v>46.857142857142854</v>
      </c>
      <c r="N40" s="86">
        <v>103</v>
      </c>
      <c r="O40" s="68">
        <f t="shared" si="6"/>
        <v>90.714285714285708</v>
      </c>
      <c r="P40" s="86">
        <v>36</v>
      </c>
      <c r="Q40" s="84">
        <f t="shared" si="7"/>
        <v>31.285714285714285</v>
      </c>
      <c r="R40" s="86">
        <v>49</v>
      </c>
      <c r="S40" s="74">
        <f t="shared" si="8"/>
        <v>33.142857142857146</v>
      </c>
      <c r="T40" s="86">
        <v>10</v>
      </c>
      <c r="U40" s="102">
        <f t="shared" si="9"/>
        <v>14.714285714285714</v>
      </c>
    </row>
    <row r="41" spans="1:21" x14ac:dyDescent="0.25">
      <c r="A41" s="76">
        <f t="shared" si="0"/>
        <v>45800</v>
      </c>
      <c r="B41" s="68">
        <v>306</v>
      </c>
      <c r="C41" s="74">
        <f t="shared" si="1"/>
        <v>238.85714285714286</v>
      </c>
      <c r="D41" s="69">
        <v>166</v>
      </c>
      <c r="E41" s="74">
        <f t="shared" si="1"/>
        <v>126.71428571428571</v>
      </c>
      <c r="F41" s="69">
        <v>63</v>
      </c>
      <c r="G41" s="74">
        <f t="shared" si="2"/>
        <v>48</v>
      </c>
      <c r="H41" s="69">
        <v>77</v>
      </c>
      <c r="I41" s="84">
        <f t="shared" si="3"/>
        <v>64.142857142857139</v>
      </c>
      <c r="J41" s="86">
        <v>261</v>
      </c>
      <c r="K41" s="74">
        <f t="shared" si="4"/>
        <v>193.71428571428572</v>
      </c>
      <c r="L41" s="86">
        <v>46</v>
      </c>
      <c r="M41" s="74">
        <f t="shared" si="5"/>
        <v>45.857142857142854</v>
      </c>
      <c r="N41" s="86">
        <v>132</v>
      </c>
      <c r="O41" s="68">
        <f t="shared" si="6"/>
        <v>94.428571428571431</v>
      </c>
      <c r="P41" s="86">
        <v>34</v>
      </c>
      <c r="Q41" s="84">
        <f t="shared" si="7"/>
        <v>32.285714285714285</v>
      </c>
      <c r="R41" s="86">
        <v>52</v>
      </c>
      <c r="S41" s="74">
        <f t="shared" si="8"/>
        <v>35.142857142857146</v>
      </c>
      <c r="T41" s="86">
        <v>11</v>
      </c>
      <c r="U41" s="102">
        <f t="shared" si="9"/>
        <v>12.857142857142858</v>
      </c>
    </row>
    <row r="42" spans="1:21" x14ac:dyDescent="0.25">
      <c r="A42" s="76">
        <f t="shared" si="0"/>
        <v>45801</v>
      </c>
      <c r="B42" s="68">
        <v>311</v>
      </c>
      <c r="C42" s="74">
        <f t="shared" si="1"/>
        <v>242.57142857142858</v>
      </c>
      <c r="D42" s="69">
        <v>147</v>
      </c>
      <c r="E42" s="74">
        <f t="shared" si="1"/>
        <v>131.57142857142858</v>
      </c>
      <c r="F42" s="69">
        <v>47</v>
      </c>
      <c r="G42" s="74">
        <f t="shared" si="2"/>
        <v>47.857142857142854</v>
      </c>
      <c r="H42" s="69">
        <v>117</v>
      </c>
      <c r="I42" s="84">
        <f t="shared" si="3"/>
        <v>63.142857142857146</v>
      </c>
      <c r="J42" s="86">
        <v>244</v>
      </c>
      <c r="K42" s="74">
        <f t="shared" si="4"/>
        <v>194.42857142857142</v>
      </c>
      <c r="L42" s="86">
        <v>67</v>
      </c>
      <c r="M42" s="74">
        <f t="shared" si="5"/>
        <v>48.857142857142854</v>
      </c>
      <c r="N42" s="86">
        <v>96</v>
      </c>
      <c r="O42" s="68">
        <f t="shared" si="6"/>
        <v>96.857142857142861</v>
      </c>
      <c r="P42" s="86">
        <v>51</v>
      </c>
      <c r="Q42" s="84">
        <f t="shared" si="7"/>
        <v>34.714285714285715</v>
      </c>
      <c r="R42" s="86">
        <v>31</v>
      </c>
      <c r="S42" s="74">
        <f t="shared" si="8"/>
        <v>34.428571428571431</v>
      </c>
      <c r="T42" s="86">
        <v>16</v>
      </c>
      <c r="U42" s="102">
        <f t="shared" si="9"/>
        <v>13.428571428571429</v>
      </c>
    </row>
    <row r="43" spans="1:21" x14ac:dyDescent="0.25">
      <c r="A43" s="76">
        <f t="shared" si="0"/>
        <v>45802</v>
      </c>
      <c r="B43" s="68">
        <v>263</v>
      </c>
      <c r="C43" s="74">
        <f t="shared" si="1"/>
        <v>252.57142857142858</v>
      </c>
      <c r="D43" s="69">
        <v>143</v>
      </c>
      <c r="E43" s="74">
        <f t="shared" si="1"/>
        <v>138.42857142857142</v>
      </c>
      <c r="F43" s="69">
        <v>43</v>
      </c>
      <c r="G43" s="74">
        <f t="shared" si="2"/>
        <v>49</v>
      </c>
      <c r="H43" s="69">
        <v>77</v>
      </c>
      <c r="I43" s="84">
        <f t="shared" si="3"/>
        <v>65.142857142857139</v>
      </c>
      <c r="J43" s="86">
        <v>212</v>
      </c>
      <c r="K43" s="74">
        <f t="shared" si="4"/>
        <v>202.85714285714286</v>
      </c>
      <c r="L43" s="86">
        <v>51</v>
      </c>
      <c r="M43" s="74">
        <f t="shared" si="5"/>
        <v>50</v>
      </c>
      <c r="N43" s="86">
        <v>104</v>
      </c>
      <c r="O43" s="68">
        <f t="shared" si="6"/>
        <v>102</v>
      </c>
      <c r="P43" s="86">
        <v>39</v>
      </c>
      <c r="Q43" s="84">
        <f t="shared" si="7"/>
        <v>36.428571428571431</v>
      </c>
      <c r="R43" s="86">
        <v>31</v>
      </c>
      <c r="S43" s="74">
        <f t="shared" si="8"/>
        <v>35.714285714285715</v>
      </c>
      <c r="T43" s="86">
        <v>12</v>
      </c>
      <c r="U43" s="102">
        <f t="shared" si="9"/>
        <v>13.285714285714286</v>
      </c>
    </row>
    <row r="44" spans="1:21" x14ac:dyDescent="0.25">
      <c r="A44" s="76">
        <f t="shared" si="0"/>
        <v>45803</v>
      </c>
      <c r="B44" s="68">
        <v>249</v>
      </c>
      <c r="C44" s="74">
        <f t="shared" si="1"/>
        <v>258.57142857142856</v>
      </c>
      <c r="D44" s="69">
        <v>129</v>
      </c>
      <c r="E44" s="74">
        <f t="shared" si="1"/>
        <v>139.28571428571428</v>
      </c>
      <c r="F44" s="69">
        <v>55</v>
      </c>
      <c r="G44" s="74">
        <f t="shared" si="2"/>
        <v>50.142857142857146</v>
      </c>
      <c r="H44" s="69">
        <v>65</v>
      </c>
      <c r="I44" s="84">
        <f t="shared" si="3"/>
        <v>69.142857142857139</v>
      </c>
      <c r="J44" s="86">
        <v>196</v>
      </c>
      <c r="K44" s="74">
        <f t="shared" si="4"/>
        <v>205.71428571428572</v>
      </c>
      <c r="L44" s="86">
        <v>55</v>
      </c>
      <c r="M44" s="74">
        <f t="shared" si="5"/>
        <v>53.428571428571431</v>
      </c>
      <c r="N44" s="86">
        <v>94</v>
      </c>
      <c r="O44" s="68">
        <f t="shared" si="6"/>
        <v>101.28571428571429</v>
      </c>
      <c r="P44" s="86">
        <v>35</v>
      </c>
      <c r="Q44" s="84">
        <f t="shared" si="7"/>
        <v>38</v>
      </c>
      <c r="R44" s="86">
        <v>37</v>
      </c>
      <c r="S44" s="74">
        <f t="shared" si="8"/>
        <v>35.285714285714285</v>
      </c>
      <c r="T44" s="86">
        <v>18</v>
      </c>
      <c r="U44" s="102">
        <f t="shared" si="9"/>
        <v>14.857142857142858</v>
      </c>
    </row>
    <row r="45" spans="1:21" x14ac:dyDescent="0.25">
      <c r="A45" s="76">
        <f t="shared" si="0"/>
        <v>45804</v>
      </c>
      <c r="B45" s="68">
        <v>215</v>
      </c>
      <c r="C45" s="74">
        <f t="shared" si="1"/>
        <v>257.57142857142856</v>
      </c>
      <c r="D45" s="69">
        <v>126</v>
      </c>
      <c r="E45" s="74">
        <f t="shared" si="1"/>
        <v>137.71428571428572</v>
      </c>
      <c r="F45" s="69">
        <v>38</v>
      </c>
      <c r="G45" s="74">
        <f t="shared" si="2"/>
        <v>49.142857142857146</v>
      </c>
      <c r="H45" s="69">
        <v>51</v>
      </c>
      <c r="I45" s="84">
        <f t="shared" si="3"/>
        <v>70.714285714285708</v>
      </c>
      <c r="J45" s="86">
        <v>170</v>
      </c>
      <c r="K45" s="74">
        <f t="shared" si="4"/>
        <v>206.42857142857142</v>
      </c>
      <c r="L45" s="86">
        <v>47</v>
      </c>
      <c r="M45" s="74">
        <f t="shared" si="5"/>
        <v>52</v>
      </c>
      <c r="N45" s="86">
        <v>95</v>
      </c>
      <c r="O45" s="68">
        <f t="shared" si="6"/>
        <v>100.71428571428571</v>
      </c>
      <c r="P45" s="86">
        <v>31</v>
      </c>
      <c r="Q45" s="84">
        <f t="shared" si="7"/>
        <v>37</v>
      </c>
      <c r="R45" s="86">
        <v>24</v>
      </c>
      <c r="S45" s="74">
        <f t="shared" si="8"/>
        <v>35</v>
      </c>
      <c r="T45" s="86">
        <v>14</v>
      </c>
      <c r="U45" s="102">
        <f t="shared" si="9"/>
        <v>14.142857142857142</v>
      </c>
    </row>
    <row r="46" spans="1:21" x14ac:dyDescent="0.25">
      <c r="A46" s="76">
        <f t="shared" si="0"/>
        <v>45805</v>
      </c>
      <c r="B46" s="68">
        <v>234</v>
      </c>
      <c r="C46" s="74">
        <f t="shared" si="1"/>
        <v>262</v>
      </c>
      <c r="D46" s="69">
        <v>137</v>
      </c>
      <c r="E46" s="74">
        <f t="shared" si="1"/>
        <v>141</v>
      </c>
      <c r="F46" s="69">
        <v>47</v>
      </c>
      <c r="G46" s="74">
        <f t="shared" si="2"/>
        <v>50.285714285714285</v>
      </c>
      <c r="H46" s="69">
        <v>50</v>
      </c>
      <c r="I46" s="84">
        <f t="shared" si="3"/>
        <v>70.714285714285708</v>
      </c>
      <c r="J46" s="86">
        <v>184</v>
      </c>
      <c r="K46" s="74">
        <f t="shared" si="4"/>
        <v>211</v>
      </c>
      <c r="L46" s="86">
        <v>50</v>
      </c>
      <c r="M46" s="74">
        <f t="shared" si="5"/>
        <v>51.857142857142854</v>
      </c>
      <c r="N46" s="86">
        <v>111</v>
      </c>
      <c r="O46" s="68">
        <f t="shared" si="6"/>
        <v>105</v>
      </c>
      <c r="P46" s="86">
        <v>26</v>
      </c>
      <c r="Q46" s="84">
        <f t="shared" si="7"/>
        <v>36</v>
      </c>
      <c r="R46" s="86">
        <v>23</v>
      </c>
      <c r="S46" s="74">
        <f t="shared" si="8"/>
        <v>35.285714285714285</v>
      </c>
      <c r="T46" s="86">
        <v>24</v>
      </c>
      <c r="U46" s="102">
        <f t="shared" si="9"/>
        <v>15</v>
      </c>
    </row>
    <row r="47" spans="1:21" x14ac:dyDescent="0.25">
      <c r="A47" s="76">
        <f t="shared" si="0"/>
        <v>45806</v>
      </c>
      <c r="B47" s="68">
        <v>219</v>
      </c>
      <c r="C47" s="74">
        <f t="shared" si="1"/>
        <v>256.71428571428572</v>
      </c>
      <c r="D47" s="69">
        <v>110</v>
      </c>
      <c r="E47" s="74">
        <f t="shared" si="1"/>
        <v>136.85714285714286</v>
      </c>
      <c r="F47" s="69">
        <v>45</v>
      </c>
      <c r="G47" s="74">
        <f t="shared" si="2"/>
        <v>48.285714285714285</v>
      </c>
      <c r="H47" s="69">
        <v>64</v>
      </c>
      <c r="I47" s="84">
        <f t="shared" si="3"/>
        <v>71.571428571428569</v>
      </c>
      <c r="J47" s="86">
        <v>186</v>
      </c>
      <c r="K47" s="74">
        <f t="shared" si="4"/>
        <v>207.57142857142858</v>
      </c>
      <c r="L47" s="86">
        <v>33</v>
      </c>
      <c r="M47" s="74">
        <f t="shared" si="5"/>
        <v>49.857142857142854</v>
      </c>
      <c r="N47" s="86">
        <v>92</v>
      </c>
      <c r="O47" s="68">
        <f t="shared" si="6"/>
        <v>103.42857142857143</v>
      </c>
      <c r="P47" s="86">
        <v>18</v>
      </c>
      <c r="Q47" s="84">
        <f t="shared" si="7"/>
        <v>33.428571428571431</v>
      </c>
      <c r="R47" s="86">
        <v>30</v>
      </c>
      <c r="S47" s="74">
        <f t="shared" si="8"/>
        <v>32.571428571428569</v>
      </c>
      <c r="T47" s="86">
        <v>15</v>
      </c>
      <c r="U47" s="102">
        <f t="shared" si="9"/>
        <v>15.714285714285714</v>
      </c>
    </row>
    <row r="48" spans="1:21" x14ac:dyDescent="0.25">
      <c r="A48" s="76">
        <f t="shared" si="0"/>
        <v>45807</v>
      </c>
      <c r="B48" s="68">
        <v>370</v>
      </c>
      <c r="C48" s="74">
        <f t="shared" si="1"/>
        <v>265.85714285714283</v>
      </c>
      <c r="D48" s="69">
        <v>196</v>
      </c>
      <c r="E48" s="74">
        <f t="shared" si="1"/>
        <v>141.14285714285714</v>
      </c>
      <c r="F48" s="69">
        <v>77</v>
      </c>
      <c r="G48" s="74">
        <f t="shared" si="2"/>
        <v>50.285714285714285</v>
      </c>
      <c r="H48" s="69">
        <v>97</v>
      </c>
      <c r="I48" s="84">
        <f t="shared" si="3"/>
        <v>74.428571428571431</v>
      </c>
      <c r="J48" s="86">
        <v>310</v>
      </c>
      <c r="K48" s="74">
        <f t="shared" si="4"/>
        <v>214.57142857142858</v>
      </c>
      <c r="L48" s="86">
        <v>62</v>
      </c>
      <c r="M48" s="74">
        <f t="shared" si="5"/>
        <v>52.142857142857146</v>
      </c>
      <c r="N48" s="86">
        <v>158</v>
      </c>
      <c r="O48" s="68">
        <f t="shared" si="6"/>
        <v>107.14285714285714</v>
      </c>
      <c r="P48" s="86">
        <v>38</v>
      </c>
      <c r="Q48" s="84">
        <f t="shared" si="7"/>
        <v>34</v>
      </c>
      <c r="R48" s="86">
        <v>55</v>
      </c>
      <c r="S48" s="74">
        <f t="shared" si="8"/>
        <v>33</v>
      </c>
      <c r="T48" s="86">
        <v>22</v>
      </c>
      <c r="U48" s="102">
        <f t="shared" si="9"/>
        <v>17.285714285714285</v>
      </c>
    </row>
    <row r="49" spans="1:21" x14ac:dyDescent="0.25">
      <c r="A49" s="76">
        <f t="shared" si="0"/>
        <v>45808</v>
      </c>
      <c r="B49" s="68">
        <v>303</v>
      </c>
      <c r="C49" s="74">
        <f t="shared" si="1"/>
        <v>264.71428571428572</v>
      </c>
      <c r="D49" s="69">
        <v>142</v>
      </c>
      <c r="E49" s="74">
        <f t="shared" si="1"/>
        <v>140.42857142857142</v>
      </c>
      <c r="F49" s="69">
        <v>56</v>
      </c>
      <c r="G49" s="74">
        <f t="shared" si="2"/>
        <v>51.571428571428569</v>
      </c>
      <c r="H49" s="69">
        <v>105</v>
      </c>
      <c r="I49" s="84">
        <f t="shared" si="3"/>
        <v>72.714285714285708</v>
      </c>
      <c r="J49" s="86">
        <v>235</v>
      </c>
      <c r="K49" s="74">
        <f t="shared" si="4"/>
        <v>213.28571428571428</v>
      </c>
      <c r="L49" s="86">
        <v>68</v>
      </c>
      <c r="M49" s="74">
        <f t="shared" si="5"/>
        <v>52.285714285714285</v>
      </c>
      <c r="N49" s="86">
        <v>101</v>
      </c>
      <c r="O49" s="68">
        <f t="shared" si="6"/>
        <v>107.85714285714286</v>
      </c>
      <c r="P49" s="86">
        <v>41</v>
      </c>
      <c r="Q49" s="84">
        <f t="shared" si="7"/>
        <v>32.571428571428569</v>
      </c>
      <c r="R49" s="86">
        <v>29</v>
      </c>
      <c r="S49" s="74">
        <f t="shared" si="8"/>
        <v>32.714285714285715</v>
      </c>
      <c r="T49" s="86">
        <v>27</v>
      </c>
      <c r="U49" s="102">
        <f t="shared" si="9"/>
        <v>18.857142857142858</v>
      </c>
    </row>
    <row r="50" spans="1:21" x14ac:dyDescent="0.25">
      <c r="A50" s="76">
        <f t="shared" si="0"/>
        <v>45809</v>
      </c>
      <c r="B50" s="68">
        <v>340</v>
      </c>
      <c r="C50" s="74">
        <f t="shared" si="1"/>
        <v>275.71428571428572</v>
      </c>
      <c r="D50" s="69">
        <v>204</v>
      </c>
      <c r="E50" s="74">
        <f t="shared" si="1"/>
        <v>149.14285714285714</v>
      </c>
      <c r="F50" s="69">
        <v>72</v>
      </c>
      <c r="G50" s="74">
        <f t="shared" si="2"/>
        <v>55.714285714285715</v>
      </c>
      <c r="H50" s="69">
        <v>64</v>
      </c>
      <c r="I50" s="84">
        <f t="shared" si="3"/>
        <v>70.857142857142861</v>
      </c>
      <c r="J50" s="86">
        <v>249</v>
      </c>
      <c r="K50" s="74">
        <f t="shared" si="4"/>
        <v>218.57142857142858</v>
      </c>
      <c r="L50" s="86">
        <v>94</v>
      </c>
      <c r="M50" s="74">
        <f t="shared" si="5"/>
        <v>58.428571428571431</v>
      </c>
      <c r="N50" s="86">
        <v>147</v>
      </c>
      <c r="O50" s="68">
        <f t="shared" si="6"/>
        <v>114</v>
      </c>
      <c r="P50" s="86">
        <v>57</v>
      </c>
      <c r="Q50" s="84">
        <f t="shared" si="7"/>
        <v>35.142857142857146</v>
      </c>
      <c r="R50" s="86">
        <v>38</v>
      </c>
      <c r="S50" s="74">
        <f t="shared" si="8"/>
        <v>33.714285714285715</v>
      </c>
      <c r="T50" s="86">
        <v>34</v>
      </c>
      <c r="U50" s="102">
        <f t="shared" si="9"/>
        <v>22</v>
      </c>
    </row>
    <row r="51" spans="1:21" x14ac:dyDescent="0.25">
      <c r="A51" s="76">
        <f t="shared" si="0"/>
        <v>45810</v>
      </c>
      <c r="B51" s="68">
        <v>245</v>
      </c>
      <c r="C51" s="74">
        <f t="shared" si="1"/>
        <v>275.14285714285717</v>
      </c>
      <c r="D51" s="69">
        <v>150</v>
      </c>
      <c r="E51" s="74">
        <f t="shared" si="1"/>
        <v>152.14285714285714</v>
      </c>
      <c r="F51" s="69">
        <v>59</v>
      </c>
      <c r="G51" s="74">
        <f t="shared" si="2"/>
        <v>56.285714285714285</v>
      </c>
      <c r="H51" s="69">
        <v>36</v>
      </c>
      <c r="I51" s="84">
        <f t="shared" si="3"/>
        <v>66.714285714285708</v>
      </c>
      <c r="J51" s="86">
        <v>195</v>
      </c>
      <c r="K51" s="74">
        <f t="shared" si="4"/>
        <v>218.42857142857142</v>
      </c>
      <c r="L51" s="86">
        <v>50</v>
      </c>
      <c r="M51" s="74">
        <f t="shared" si="5"/>
        <v>57.714285714285715</v>
      </c>
      <c r="N51" s="86">
        <v>111</v>
      </c>
      <c r="O51" s="68">
        <f t="shared" si="6"/>
        <v>116.42857142857143</v>
      </c>
      <c r="P51" s="86">
        <v>39</v>
      </c>
      <c r="Q51" s="84">
        <f t="shared" si="7"/>
        <v>35.714285714285715</v>
      </c>
      <c r="R51" s="86">
        <v>48</v>
      </c>
      <c r="S51" s="74">
        <f t="shared" si="8"/>
        <v>35.285714285714285</v>
      </c>
      <c r="T51" s="86">
        <v>11</v>
      </c>
      <c r="U51" s="102">
        <f t="shared" si="9"/>
        <v>21</v>
      </c>
    </row>
    <row r="52" spans="1:21" x14ac:dyDescent="0.25">
      <c r="A52" s="76">
        <f t="shared" si="0"/>
        <v>45811</v>
      </c>
      <c r="B52" s="68">
        <v>207</v>
      </c>
      <c r="C52" s="74">
        <f t="shared" si="1"/>
        <v>274</v>
      </c>
      <c r="D52" s="69">
        <v>103</v>
      </c>
      <c r="E52" s="74">
        <f t="shared" si="1"/>
        <v>148.85714285714286</v>
      </c>
      <c r="F52" s="69">
        <v>41</v>
      </c>
      <c r="G52" s="74">
        <f t="shared" si="2"/>
        <v>56.714285714285715</v>
      </c>
      <c r="H52" s="69">
        <v>63</v>
      </c>
      <c r="I52" s="84">
        <f t="shared" si="3"/>
        <v>68.428571428571431</v>
      </c>
      <c r="J52" s="86">
        <v>160</v>
      </c>
      <c r="K52" s="74">
        <f t="shared" si="4"/>
        <v>217</v>
      </c>
      <c r="L52" s="86">
        <v>47</v>
      </c>
      <c r="M52" s="74">
        <f t="shared" si="5"/>
        <v>57.714285714285715</v>
      </c>
      <c r="N52" s="86">
        <v>75</v>
      </c>
      <c r="O52" s="68">
        <f t="shared" si="6"/>
        <v>113.57142857142857</v>
      </c>
      <c r="P52" s="86">
        <v>28</v>
      </c>
      <c r="Q52" s="84">
        <f t="shared" si="7"/>
        <v>35.285714285714285</v>
      </c>
      <c r="R52" s="86">
        <v>22</v>
      </c>
      <c r="S52" s="74">
        <f t="shared" si="8"/>
        <v>35</v>
      </c>
      <c r="T52" s="86">
        <v>19</v>
      </c>
      <c r="U52" s="102">
        <f t="shared" si="9"/>
        <v>21.714285714285715</v>
      </c>
    </row>
    <row r="53" spans="1:21" x14ac:dyDescent="0.25">
      <c r="A53" s="76">
        <f t="shared" si="0"/>
        <v>45812</v>
      </c>
      <c r="B53" s="68">
        <v>197</v>
      </c>
      <c r="C53" s="74">
        <f t="shared" si="1"/>
        <v>268.71428571428572</v>
      </c>
      <c r="D53" s="69">
        <v>117</v>
      </c>
      <c r="E53" s="74">
        <f t="shared" si="1"/>
        <v>146</v>
      </c>
      <c r="F53" s="69">
        <v>35</v>
      </c>
      <c r="G53" s="74">
        <f t="shared" si="2"/>
        <v>55</v>
      </c>
      <c r="H53" s="69">
        <v>45</v>
      </c>
      <c r="I53" s="84">
        <f t="shared" si="3"/>
        <v>67.714285714285708</v>
      </c>
      <c r="J53" s="86">
        <v>151</v>
      </c>
      <c r="K53" s="74">
        <f t="shared" si="4"/>
        <v>212.28571428571428</v>
      </c>
      <c r="L53" s="86">
        <v>46</v>
      </c>
      <c r="M53" s="74">
        <f t="shared" si="5"/>
        <v>57.142857142857146</v>
      </c>
      <c r="N53" s="86">
        <v>86</v>
      </c>
      <c r="O53" s="68">
        <f t="shared" si="6"/>
        <v>110</v>
      </c>
      <c r="P53" s="86">
        <v>31</v>
      </c>
      <c r="Q53" s="84">
        <f t="shared" si="7"/>
        <v>36</v>
      </c>
      <c r="R53" s="86">
        <v>20</v>
      </c>
      <c r="S53" s="74">
        <f t="shared" si="8"/>
        <v>34.571428571428569</v>
      </c>
      <c r="T53" s="86">
        <v>15</v>
      </c>
      <c r="U53" s="102">
        <f t="shared" si="9"/>
        <v>20.428571428571427</v>
      </c>
    </row>
    <row r="54" spans="1:21" x14ac:dyDescent="0.25">
      <c r="A54" s="76">
        <f t="shared" si="0"/>
        <v>45813</v>
      </c>
      <c r="B54" s="68">
        <v>249</v>
      </c>
      <c r="C54" s="74">
        <f t="shared" si="1"/>
        <v>273</v>
      </c>
      <c r="D54" s="69">
        <v>136</v>
      </c>
      <c r="E54" s="74">
        <f t="shared" si="1"/>
        <v>149.71428571428572</v>
      </c>
      <c r="F54" s="69">
        <v>57</v>
      </c>
      <c r="G54" s="74">
        <f t="shared" si="2"/>
        <v>56.714285714285715</v>
      </c>
      <c r="H54" s="69">
        <v>56</v>
      </c>
      <c r="I54" s="84">
        <f t="shared" si="3"/>
        <v>66.571428571428569</v>
      </c>
      <c r="J54" s="86">
        <v>208</v>
      </c>
      <c r="K54" s="74">
        <f t="shared" si="4"/>
        <v>215.42857142857142</v>
      </c>
      <c r="L54" s="86">
        <v>43</v>
      </c>
      <c r="M54" s="74">
        <f t="shared" si="5"/>
        <v>58.571428571428569</v>
      </c>
      <c r="N54" s="86">
        <v>106</v>
      </c>
      <c r="O54" s="68">
        <f t="shared" si="6"/>
        <v>112</v>
      </c>
      <c r="P54" s="86">
        <v>30</v>
      </c>
      <c r="Q54" s="84">
        <f t="shared" si="7"/>
        <v>37.714285714285715</v>
      </c>
      <c r="R54" s="86">
        <v>46</v>
      </c>
      <c r="S54" s="74">
        <f t="shared" si="8"/>
        <v>36.857142857142854</v>
      </c>
      <c r="T54" s="86">
        <v>11</v>
      </c>
      <c r="U54" s="102">
        <f t="shared" si="9"/>
        <v>19.857142857142858</v>
      </c>
    </row>
    <row r="55" spans="1:21" x14ac:dyDescent="0.25">
      <c r="A55" s="76">
        <f t="shared" si="0"/>
        <v>45814</v>
      </c>
      <c r="B55" s="68">
        <v>286</v>
      </c>
      <c r="C55" s="74">
        <f t="shared" si="1"/>
        <v>261</v>
      </c>
      <c r="D55" s="69">
        <v>133</v>
      </c>
      <c r="E55" s="74">
        <f t="shared" si="1"/>
        <v>140.71428571428572</v>
      </c>
      <c r="F55" s="69">
        <v>83</v>
      </c>
      <c r="G55" s="74">
        <f t="shared" si="2"/>
        <v>57.571428571428569</v>
      </c>
      <c r="H55" s="69">
        <v>70</v>
      </c>
      <c r="I55" s="84">
        <f t="shared" si="3"/>
        <v>62.714285714285715</v>
      </c>
      <c r="J55" s="86">
        <v>227</v>
      </c>
      <c r="K55" s="74">
        <f t="shared" si="4"/>
        <v>203.57142857142858</v>
      </c>
      <c r="L55" s="86">
        <v>59</v>
      </c>
      <c r="M55" s="74">
        <f t="shared" si="5"/>
        <v>58.142857142857146</v>
      </c>
      <c r="N55" s="86">
        <v>114</v>
      </c>
      <c r="O55" s="68">
        <f t="shared" si="6"/>
        <v>105.71428571428571</v>
      </c>
      <c r="P55" s="86">
        <v>19</v>
      </c>
      <c r="Q55" s="84">
        <f t="shared" si="7"/>
        <v>35</v>
      </c>
      <c r="R55" s="86">
        <v>43</v>
      </c>
      <c r="S55" s="74">
        <f t="shared" si="8"/>
        <v>35.142857142857146</v>
      </c>
      <c r="T55" s="86">
        <v>40</v>
      </c>
      <c r="U55" s="102">
        <f t="shared" si="9"/>
        <v>22.428571428571427</v>
      </c>
    </row>
    <row r="56" spans="1:21" x14ac:dyDescent="0.25">
      <c r="A56" s="76">
        <f t="shared" si="0"/>
        <v>45815</v>
      </c>
      <c r="B56" s="68">
        <v>281</v>
      </c>
      <c r="C56" s="74">
        <f t="shared" si="1"/>
        <v>257.85714285714283</v>
      </c>
      <c r="D56" s="69">
        <v>146</v>
      </c>
      <c r="E56" s="74">
        <f t="shared" si="1"/>
        <v>141.28571428571428</v>
      </c>
      <c r="F56" s="69">
        <v>51</v>
      </c>
      <c r="G56" s="74">
        <f t="shared" si="2"/>
        <v>56.857142857142854</v>
      </c>
      <c r="H56" s="69">
        <v>84</v>
      </c>
      <c r="I56" s="84">
        <f t="shared" si="3"/>
        <v>59.714285714285715</v>
      </c>
      <c r="J56" s="86">
        <v>219</v>
      </c>
      <c r="K56" s="74">
        <f t="shared" si="4"/>
        <v>201.28571428571428</v>
      </c>
      <c r="L56" s="86">
        <v>62</v>
      </c>
      <c r="M56" s="74">
        <f t="shared" si="5"/>
        <v>57.285714285714285</v>
      </c>
      <c r="N56" s="86">
        <v>105</v>
      </c>
      <c r="O56" s="68">
        <f t="shared" si="6"/>
        <v>106.28571428571429</v>
      </c>
      <c r="P56" s="86">
        <v>41</v>
      </c>
      <c r="Q56" s="84">
        <f t="shared" si="7"/>
        <v>35</v>
      </c>
      <c r="R56" s="86">
        <v>30</v>
      </c>
      <c r="S56" s="74">
        <f t="shared" si="8"/>
        <v>35.285714285714285</v>
      </c>
      <c r="T56" s="86">
        <v>21</v>
      </c>
      <c r="U56" s="102">
        <f t="shared" si="9"/>
        <v>21.571428571428573</v>
      </c>
    </row>
    <row r="57" spans="1:21" x14ac:dyDescent="0.25">
      <c r="A57" s="76">
        <f t="shared" si="0"/>
        <v>45816</v>
      </c>
      <c r="B57" s="68">
        <v>223</v>
      </c>
      <c r="C57" s="74">
        <f t="shared" si="1"/>
        <v>241.14285714285714</v>
      </c>
      <c r="D57" s="69">
        <v>90</v>
      </c>
      <c r="E57" s="74">
        <f t="shared" si="1"/>
        <v>125</v>
      </c>
      <c r="F57" s="69">
        <v>44</v>
      </c>
      <c r="G57" s="74">
        <f t="shared" si="2"/>
        <v>52.857142857142854</v>
      </c>
      <c r="H57" s="69">
        <v>89</v>
      </c>
      <c r="I57" s="84">
        <f t="shared" si="3"/>
        <v>63.285714285714285</v>
      </c>
      <c r="J57" s="86">
        <v>170</v>
      </c>
      <c r="K57" s="74">
        <f t="shared" si="4"/>
        <v>190</v>
      </c>
      <c r="L57" s="86">
        <v>53</v>
      </c>
      <c r="M57" s="74">
        <f t="shared" si="5"/>
        <v>51.428571428571431</v>
      </c>
      <c r="N57" s="86">
        <v>59</v>
      </c>
      <c r="O57" s="68">
        <f t="shared" si="6"/>
        <v>93.714285714285708</v>
      </c>
      <c r="P57" s="86">
        <v>31</v>
      </c>
      <c r="Q57" s="84">
        <f t="shared" si="7"/>
        <v>31.285714285714285</v>
      </c>
      <c r="R57" s="86">
        <v>22</v>
      </c>
      <c r="S57" s="74">
        <f t="shared" si="8"/>
        <v>33</v>
      </c>
      <c r="T57" s="86">
        <v>22</v>
      </c>
      <c r="U57" s="102">
        <f t="shared" si="9"/>
        <v>19.857142857142858</v>
      </c>
    </row>
    <row r="58" spans="1:21" x14ac:dyDescent="0.25">
      <c r="A58" s="76">
        <f t="shared" si="0"/>
        <v>45817</v>
      </c>
      <c r="B58" s="68">
        <v>246</v>
      </c>
      <c r="C58" s="74">
        <f t="shared" si="1"/>
        <v>241.28571428571428</v>
      </c>
      <c r="D58" s="69">
        <v>121</v>
      </c>
      <c r="E58" s="74">
        <f t="shared" si="1"/>
        <v>120.85714285714286</v>
      </c>
      <c r="F58" s="69">
        <v>61</v>
      </c>
      <c r="G58" s="74">
        <f t="shared" si="2"/>
        <v>53.142857142857146</v>
      </c>
      <c r="H58" s="69">
        <v>64</v>
      </c>
      <c r="I58" s="84">
        <f t="shared" si="3"/>
        <v>67.285714285714292</v>
      </c>
      <c r="J58" s="86">
        <v>209</v>
      </c>
      <c r="K58" s="74">
        <f t="shared" si="4"/>
        <v>192</v>
      </c>
      <c r="L58" s="86">
        <v>37</v>
      </c>
      <c r="M58" s="74">
        <f t="shared" si="5"/>
        <v>49.571428571428569</v>
      </c>
      <c r="N58" s="86">
        <v>98</v>
      </c>
      <c r="O58" s="68">
        <f t="shared" si="6"/>
        <v>91.857142857142861</v>
      </c>
      <c r="P58" s="86">
        <v>23</v>
      </c>
      <c r="Q58" s="84">
        <f t="shared" si="7"/>
        <v>29</v>
      </c>
      <c r="R58" s="86">
        <v>47</v>
      </c>
      <c r="S58" s="74">
        <f t="shared" si="8"/>
        <v>32.857142857142854</v>
      </c>
      <c r="T58" s="86">
        <v>14</v>
      </c>
      <c r="U58" s="102">
        <f t="shared" si="9"/>
        <v>20.285714285714285</v>
      </c>
    </row>
    <row r="59" spans="1:21" x14ac:dyDescent="0.25">
      <c r="A59" s="76">
        <f t="shared" si="0"/>
        <v>45818</v>
      </c>
      <c r="B59" s="68">
        <v>244</v>
      </c>
      <c r="C59" s="74">
        <f t="shared" si="1"/>
        <v>246.57142857142858</v>
      </c>
      <c r="D59" s="69">
        <v>145</v>
      </c>
      <c r="E59" s="74">
        <f t="shared" si="1"/>
        <v>126.85714285714286</v>
      </c>
      <c r="F59" s="69">
        <v>51</v>
      </c>
      <c r="G59" s="74">
        <f t="shared" si="2"/>
        <v>54.571428571428569</v>
      </c>
      <c r="H59" s="69">
        <v>48</v>
      </c>
      <c r="I59" s="84">
        <f t="shared" si="3"/>
        <v>65.142857142857139</v>
      </c>
      <c r="J59" s="86">
        <v>180</v>
      </c>
      <c r="K59" s="74">
        <f t="shared" si="4"/>
        <v>194.85714285714286</v>
      </c>
      <c r="L59" s="86">
        <v>64</v>
      </c>
      <c r="M59" s="74">
        <f t="shared" si="5"/>
        <v>52</v>
      </c>
      <c r="N59" s="86">
        <v>101</v>
      </c>
      <c r="O59" s="68">
        <f t="shared" si="6"/>
        <v>95.571428571428569</v>
      </c>
      <c r="P59" s="86">
        <v>44</v>
      </c>
      <c r="Q59" s="84">
        <f t="shared" si="7"/>
        <v>31.285714285714285</v>
      </c>
      <c r="R59" s="86">
        <v>31</v>
      </c>
      <c r="S59" s="74">
        <f t="shared" si="8"/>
        <v>34.142857142857146</v>
      </c>
      <c r="T59" s="86">
        <v>20</v>
      </c>
      <c r="U59" s="102">
        <f t="shared" si="9"/>
        <v>20.428571428571427</v>
      </c>
    </row>
    <row r="60" spans="1:21" x14ac:dyDescent="0.25">
      <c r="A60" s="76">
        <f t="shared" si="0"/>
        <v>45819</v>
      </c>
      <c r="B60" s="68">
        <v>202</v>
      </c>
      <c r="C60" s="74">
        <f t="shared" si="1"/>
        <v>247.28571428571428</v>
      </c>
      <c r="D60" s="69">
        <v>112</v>
      </c>
      <c r="E60" s="74">
        <f t="shared" si="1"/>
        <v>126.14285714285714</v>
      </c>
      <c r="F60" s="69">
        <v>41</v>
      </c>
      <c r="G60" s="74">
        <f t="shared" si="2"/>
        <v>55.428571428571431</v>
      </c>
      <c r="H60" s="69">
        <v>49</v>
      </c>
      <c r="I60" s="84">
        <f t="shared" si="3"/>
        <v>65.714285714285708</v>
      </c>
      <c r="J60" s="86">
        <v>157</v>
      </c>
      <c r="K60" s="74">
        <f t="shared" si="4"/>
        <v>195.71428571428572</v>
      </c>
      <c r="L60" s="86">
        <v>45</v>
      </c>
      <c r="M60" s="74">
        <f t="shared" si="5"/>
        <v>51.857142857142854</v>
      </c>
      <c r="N60" s="86">
        <v>84</v>
      </c>
      <c r="O60" s="68">
        <f t="shared" si="6"/>
        <v>95.285714285714292</v>
      </c>
      <c r="P60" s="86">
        <v>28</v>
      </c>
      <c r="Q60" s="84">
        <f t="shared" si="7"/>
        <v>30.857142857142858</v>
      </c>
      <c r="R60" s="86">
        <v>24</v>
      </c>
      <c r="S60" s="74">
        <f t="shared" si="8"/>
        <v>34.714285714285715</v>
      </c>
      <c r="T60" s="86">
        <v>17</v>
      </c>
      <c r="U60" s="102">
        <f t="shared" si="9"/>
        <v>20.714285714285715</v>
      </c>
    </row>
    <row r="61" spans="1:21" x14ac:dyDescent="0.25">
      <c r="A61" s="76">
        <f t="shared" si="0"/>
        <v>45820</v>
      </c>
      <c r="B61" s="68">
        <v>236</v>
      </c>
      <c r="C61" s="74">
        <f t="shared" si="1"/>
        <v>245.42857142857142</v>
      </c>
      <c r="D61" s="69">
        <v>128</v>
      </c>
      <c r="E61" s="74">
        <f t="shared" si="1"/>
        <v>125</v>
      </c>
      <c r="F61" s="69">
        <v>55</v>
      </c>
      <c r="G61" s="74">
        <f t="shared" si="2"/>
        <v>55.142857142857146</v>
      </c>
      <c r="H61" s="69">
        <v>53</v>
      </c>
      <c r="I61" s="84">
        <f t="shared" si="3"/>
        <v>65.285714285714292</v>
      </c>
      <c r="J61" s="86">
        <v>191</v>
      </c>
      <c r="K61" s="74">
        <f t="shared" si="4"/>
        <v>193.28571428571428</v>
      </c>
      <c r="L61" s="86">
        <v>45</v>
      </c>
      <c r="M61" s="74">
        <f t="shared" si="5"/>
        <v>52.142857142857146</v>
      </c>
      <c r="N61" s="86">
        <v>102</v>
      </c>
      <c r="O61" s="68">
        <f t="shared" si="6"/>
        <v>94.714285714285708</v>
      </c>
      <c r="P61" s="86">
        <v>26</v>
      </c>
      <c r="Q61" s="84">
        <f t="shared" si="7"/>
        <v>30.285714285714285</v>
      </c>
      <c r="R61" s="86">
        <v>36</v>
      </c>
      <c r="S61" s="74">
        <f t="shared" si="8"/>
        <v>33.285714285714285</v>
      </c>
      <c r="T61" s="86">
        <v>19</v>
      </c>
      <c r="U61" s="102">
        <f t="shared" si="9"/>
        <v>21.857142857142858</v>
      </c>
    </row>
    <row r="62" spans="1:21" x14ac:dyDescent="0.25">
      <c r="A62" s="76">
        <f t="shared" si="0"/>
        <v>45821</v>
      </c>
      <c r="B62" s="68">
        <v>272</v>
      </c>
      <c r="C62" s="74">
        <f t="shared" si="1"/>
        <v>243.42857142857142</v>
      </c>
      <c r="D62" s="69">
        <v>133</v>
      </c>
      <c r="E62" s="74">
        <f t="shared" si="1"/>
        <v>125</v>
      </c>
      <c r="F62" s="69">
        <v>57</v>
      </c>
      <c r="G62" s="74">
        <f t="shared" si="2"/>
        <v>51.428571428571431</v>
      </c>
      <c r="H62" s="69">
        <v>82</v>
      </c>
      <c r="I62" s="84">
        <f t="shared" si="3"/>
        <v>67</v>
      </c>
      <c r="J62" s="86">
        <v>233</v>
      </c>
      <c r="K62" s="74">
        <f t="shared" si="4"/>
        <v>194.14285714285714</v>
      </c>
      <c r="L62" s="86">
        <v>39</v>
      </c>
      <c r="M62" s="74">
        <f t="shared" si="5"/>
        <v>49.285714285714285</v>
      </c>
      <c r="N62" s="86">
        <v>111</v>
      </c>
      <c r="O62" s="68">
        <f t="shared" si="6"/>
        <v>94.285714285714292</v>
      </c>
      <c r="P62" s="86">
        <v>22</v>
      </c>
      <c r="Q62" s="84">
        <f t="shared" si="7"/>
        <v>30.714285714285715</v>
      </c>
      <c r="R62" s="86">
        <v>40</v>
      </c>
      <c r="S62" s="74">
        <f t="shared" si="8"/>
        <v>32.857142857142854</v>
      </c>
      <c r="T62" s="86">
        <v>17</v>
      </c>
      <c r="U62" s="102">
        <f t="shared" si="9"/>
        <v>18.571428571428573</v>
      </c>
    </row>
    <row r="63" spans="1:21" x14ac:dyDescent="0.25">
      <c r="A63" s="76">
        <f t="shared" si="0"/>
        <v>45822</v>
      </c>
      <c r="B63" s="68">
        <v>260</v>
      </c>
      <c r="C63" s="74">
        <f t="shared" si="1"/>
        <v>240.42857142857142</v>
      </c>
      <c r="D63" s="69">
        <v>118</v>
      </c>
      <c r="E63" s="74">
        <f t="shared" si="1"/>
        <v>121</v>
      </c>
      <c r="F63" s="69">
        <v>42</v>
      </c>
      <c r="G63" s="74">
        <f t="shared" si="2"/>
        <v>50.142857142857146</v>
      </c>
      <c r="H63" s="69">
        <v>100</v>
      </c>
      <c r="I63" s="84">
        <f t="shared" si="3"/>
        <v>69.285714285714292</v>
      </c>
      <c r="J63" s="86">
        <v>216</v>
      </c>
      <c r="K63" s="74">
        <f t="shared" si="4"/>
        <v>193.71428571428572</v>
      </c>
      <c r="L63" s="86">
        <v>45</v>
      </c>
      <c r="M63" s="74">
        <f t="shared" si="5"/>
        <v>46.857142857142854</v>
      </c>
      <c r="N63" s="86">
        <v>86</v>
      </c>
      <c r="O63" s="68">
        <f t="shared" si="6"/>
        <v>91.571428571428569</v>
      </c>
      <c r="P63" s="86">
        <v>32</v>
      </c>
      <c r="Q63" s="84">
        <f t="shared" si="7"/>
        <v>29.428571428571427</v>
      </c>
      <c r="R63" s="86">
        <v>30</v>
      </c>
      <c r="S63" s="74">
        <f t="shared" si="8"/>
        <v>32.857142857142854</v>
      </c>
      <c r="T63" s="86">
        <v>12</v>
      </c>
      <c r="U63" s="102">
        <f t="shared" si="9"/>
        <v>17.285714285714285</v>
      </c>
    </row>
    <row r="64" spans="1:21" x14ac:dyDescent="0.25">
      <c r="A64" s="76">
        <f t="shared" si="0"/>
        <v>45823</v>
      </c>
      <c r="B64" s="68">
        <v>223</v>
      </c>
      <c r="C64" s="74">
        <f t="shared" si="1"/>
        <v>240.42857142857142</v>
      </c>
      <c r="D64" s="69">
        <v>108</v>
      </c>
      <c r="E64" s="74">
        <f t="shared" si="1"/>
        <v>123.57142857142857</v>
      </c>
      <c r="F64" s="69">
        <v>37</v>
      </c>
      <c r="G64" s="74">
        <f t="shared" si="2"/>
        <v>49.142857142857146</v>
      </c>
      <c r="H64" s="69">
        <v>78</v>
      </c>
      <c r="I64" s="84">
        <f t="shared" si="3"/>
        <v>67.714285714285708</v>
      </c>
      <c r="J64" s="86">
        <v>178</v>
      </c>
      <c r="K64" s="74">
        <f t="shared" si="4"/>
        <v>194.85714285714286</v>
      </c>
      <c r="L64" s="86">
        <v>45</v>
      </c>
      <c r="M64" s="74">
        <f t="shared" si="5"/>
        <v>45.714285714285715</v>
      </c>
      <c r="N64" s="86">
        <v>75</v>
      </c>
      <c r="O64" s="68">
        <f t="shared" si="6"/>
        <v>93.857142857142861</v>
      </c>
      <c r="P64" s="86">
        <v>33</v>
      </c>
      <c r="Q64" s="84">
        <f t="shared" si="7"/>
        <v>29.714285714285715</v>
      </c>
      <c r="R64" s="86">
        <v>25</v>
      </c>
      <c r="S64" s="74">
        <f t="shared" si="8"/>
        <v>33.285714285714285</v>
      </c>
      <c r="T64" s="86">
        <v>12</v>
      </c>
      <c r="U64" s="102">
        <f t="shared" si="9"/>
        <v>15.857142857142858</v>
      </c>
    </row>
    <row r="65" spans="1:21" x14ac:dyDescent="0.25">
      <c r="A65" s="76">
        <f t="shared" si="0"/>
        <v>45824</v>
      </c>
      <c r="B65" s="68">
        <v>242</v>
      </c>
      <c r="C65" s="74">
        <f t="shared" si="1"/>
        <v>239.85714285714286</v>
      </c>
      <c r="D65" s="69">
        <v>118</v>
      </c>
      <c r="E65" s="74">
        <f t="shared" si="1"/>
        <v>123.14285714285714</v>
      </c>
      <c r="F65" s="69">
        <v>67</v>
      </c>
      <c r="G65" s="74">
        <f t="shared" si="2"/>
        <v>50</v>
      </c>
      <c r="H65" s="69">
        <v>57</v>
      </c>
      <c r="I65" s="84">
        <f t="shared" si="3"/>
        <v>66.714285714285708</v>
      </c>
      <c r="J65" s="86">
        <v>199</v>
      </c>
      <c r="K65" s="74">
        <f t="shared" si="4"/>
        <v>193.42857142857142</v>
      </c>
      <c r="L65" s="86">
        <v>43</v>
      </c>
      <c r="M65" s="74">
        <f t="shared" si="5"/>
        <v>46.571428571428569</v>
      </c>
      <c r="N65" s="86">
        <v>96</v>
      </c>
      <c r="O65" s="68">
        <f t="shared" si="6"/>
        <v>93.571428571428569</v>
      </c>
      <c r="P65" s="86">
        <v>22</v>
      </c>
      <c r="Q65" s="84">
        <f t="shared" si="7"/>
        <v>29.571428571428573</v>
      </c>
      <c r="R65" s="86">
        <v>46</v>
      </c>
      <c r="S65" s="74">
        <f t="shared" si="8"/>
        <v>33.142857142857146</v>
      </c>
      <c r="T65" s="86">
        <v>21</v>
      </c>
      <c r="U65" s="102">
        <f t="shared" si="9"/>
        <v>16.857142857142858</v>
      </c>
    </row>
    <row r="66" spans="1:21" x14ac:dyDescent="0.25">
      <c r="A66" s="76">
        <f t="shared" si="0"/>
        <v>45825</v>
      </c>
      <c r="B66" s="68">
        <v>201</v>
      </c>
      <c r="C66" s="74">
        <f t="shared" si="1"/>
        <v>233.71428571428572</v>
      </c>
      <c r="D66" s="69">
        <v>108</v>
      </c>
      <c r="E66" s="74">
        <f t="shared" si="1"/>
        <v>117.85714285714286</v>
      </c>
      <c r="F66" s="69">
        <v>44</v>
      </c>
      <c r="G66" s="74">
        <f t="shared" si="2"/>
        <v>49</v>
      </c>
      <c r="H66" s="69">
        <v>49</v>
      </c>
      <c r="I66" s="84">
        <f t="shared" si="3"/>
        <v>66.857142857142861</v>
      </c>
      <c r="J66" s="86">
        <v>156</v>
      </c>
      <c r="K66" s="74">
        <f t="shared" si="4"/>
        <v>190</v>
      </c>
      <c r="L66" s="86">
        <v>45</v>
      </c>
      <c r="M66" s="74">
        <f t="shared" si="5"/>
        <v>43.857142857142854</v>
      </c>
      <c r="N66" s="86">
        <v>84</v>
      </c>
      <c r="O66" s="68">
        <f t="shared" si="6"/>
        <v>91.142857142857139</v>
      </c>
      <c r="P66" s="86">
        <v>24</v>
      </c>
      <c r="Q66" s="84">
        <f t="shared" si="7"/>
        <v>26.714285714285715</v>
      </c>
      <c r="R66" s="86">
        <v>23</v>
      </c>
      <c r="S66" s="74">
        <f t="shared" si="8"/>
        <v>32</v>
      </c>
      <c r="T66" s="86">
        <v>21</v>
      </c>
      <c r="U66" s="102">
        <f t="shared" si="9"/>
        <v>17</v>
      </c>
    </row>
    <row r="67" spans="1:21" x14ac:dyDescent="0.25">
      <c r="A67" s="76">
        <f t="shared" si="0"/>
        <v>45826</v>
      </c>
      <c r="B67" s="68">
        <v>205</v>
      </c>
      <c r="C67" s="74">
        <f t="shared" si="1"/>
        <v>234.14285714285714</v>
      </c>
      <c r="D67" s="69">
        <v>122</v>
      </c>
      <c r="E67" s="74">
        <f t="shared" si="1"/>
        <v>119.28571428571429</v>
      </c>
      <c r="F67" s="69">
        <v>27</v>
      </c>
      <c r="G67" s="74">
        <f t="shared" si="2"/>
        <v>47</v>
      </c>
      <c r="H67" s="69">
        <v>56</v>
      </c>
      <c r="I67" s="84">
        <f t="shared" si="3"/>
        <v>67.857142857142861</v>
      </c>
      <c r="J67" s="86">
        <v>169</v>
      </c>
      <c r="K67" s="74">
        <f t="shared" si="4"/>
        <v>191.71428571428572</v>
      </c>
      <c r="L67" s="86">
        <v>36</v>
      </c>
      <c r="M67" s="74">
        <f t="shared" si="5"/>
        <v>42.571428571428569</v>
      </c>
      <c r="N67" s="86">
        <v>95</v>
      </c>
      <c r="O67" s="68">
        <f t="shared" si="6"/>
        <v>92.714285714285708</v>
      </c>
      <c r="P67" s="86">
        <v>27</v>
      </c>
      <c r="Q67" s="84">
        <f t="shared" si="7"/>
        <v>26.571428571428573</v>
      </c>
      <c r="R67" s="86">
        <v>18</v>
      </c>
      <c r="S67" s="74">
        <f t="shared" si="8"/>
        <v>31.142857142857142</v>
      </c>
      <c r="T67" s="86">
        <v>9</v>
      </c>
      <c r="U67" s="102">
        <f t="shared" si="9"/>
        <v>15.857142857142858</v>
      </c>
    </row>
    <row r="68" spans="1:21" x14ac:dyDescent="0.25">
      <c r="A68" s="76">
        <f t="shared" si="0"/>
        <v>45827</v>
      </c>
      <c r="B68" s="68">
        <v>192</v>
      </c>
      <c r="C68" s="74">
        <f t="shared" si="1"/>
        <v>227.85714285714286</v>
      </c>
      <c r="D68" s="69">
        <v>110</v>
      </c>
      <c r="E68" s="74">
        <f t="shared" si="1"/>
        <v>116.71428571428571</v>
      </c>
      <c r="F68" s="69">
        <v>37</v>
      </c>
      <c r="G68" s="74">
        <f t="shared" si="2"/>
        <v>44.428571428571431</v>
      </c>
      <c r="H68" s="69">
        <v>45</v>
      </c>
      <c r="I68" s="84">
        <f t="shared" si="3"/>
        <v>66.714285714285708</v>
      </c>
      <c r="J68" s="86">
        <v>156</v>
      </c>
      <c r="K68" s="74">
        <f t="shared" si="4"/>
        <v>186.71428571428572</v>
      </c>
      <c r="L68" s="86">
        <v>37</v>
      </c>
      <c r="M68" s="74">
        <f t="shared" si="5"/>
        <v>41.428571428571431</v>
      </c>
      <c r="N68" s="86">
        <v>81</v>
      </c>
      <c r="O68" s="68">
        <f t="shared" si="6"/>
        <v>89.714285714285708</v>
      </c>
      <c r="P68" s="86">
        <v>29</v>
      </c>
      <c r="Q68" s="84">
        <f t="shared" si="7"/>
        <v>27</v>
      </c>
      <c r="R68" s="86">
        <v>30</v>
      </c>
      <c r="S68" s="74">
        <f t="shared" si="8"/>
        <v>30.285714285714285</v>
      </c>
      <c r="T68" s="86">
        <v>7</v>
      </c>
      <c r="U68" s="102">
        <f t="shared" si="9"/>
        <v>14.142857142857142</v>
      </c>
    </row>
    <row r="69" spans="1:21" x14ac:dyDescent="0.25">
      <c r="A69" s="76">
        <f t="shared" si="0"/>
        <v>45828</v>
      </c>
      <c r="B69" s="68">
        <v>296</v>
      </c>
      <c r="C69" s="74">
        <f t="shared" si="1"/>
        <v>231.28571428571428</v>
      </c>
      <c r="D69" s="69">
        <v>127</v>
      </c>
      <c r="E69" s="74">
        <f t="shared" si="1"/>
        <v>115.85714285714286</v>
      </c>
      <c r="F69" s="69">
        <v>47</v>
      </c>
      <c r="G69" s="74">
        <f t="shared" si="2"/>
        <v>43</v>
      </c>
      <c r="H69" s="69">
        <v>122</v>
      </c>
      <c r="I69" s="84">
        <f t="shared" si="3"/>
        <v>72.428571428571431</v>
      </c>
      <c r="J69" s="86">
        <v>263</v>
      </c>
      <c r="K69" s="74">
        <f t="shared" si="4"/>
        <v>191</v>
      </c>
      <c r="L69" s="86">
        <v>33</v>
      </c>
      <c r="M69" s="74">
        <f t="shared" si="5"/>
        <v>40.571428571428569</v>
      </c>
      <c r="N69" s="86">
        <v>105</v>
      </c>
      <c r="O69" s="68">
        <f t="shared" si="6"/>
        <v>88.857142857142861</v>
      </c>
      <c r="P69" s="86">
        <v>22</v>
      </c>
      <c r="Q69" s="84">
        <f t="shared" si="7"/>
        <v>27</v>
      </c>
      <c r="R69" s="86">
        <v>36</v>
      </c>
      <c r="S69" s="74">
        <f t="shared" si="8"/>
        <v>29.714285714285715</v>
      </c>
      <c r="T69" s="86">
        <v>11</v>
      </c>
      <c r="U69" s="102">
        <f t="shared" si="9"/>
        <v>13.285714285714286</v>
      </c>
    </row>
    <row r="70" spans="1:21" x14ac:dyDescent="0.25">
      <c r="A70" s="76">
        <f t="shared" si="0"/>
        <v>45829</v>
      </c>
      <c r="B70" s="68">
        <v>255</v>
      </c>
      <c r="C70" s="74">
        <f t="shared" si="1"/>
        <v>230.57142857142858</v>
      </c>
      <c r="D70" s="69">
        <v>120</v>
      </c>
      <c r="E70" s="74">
        <f t="shared" si="1"/>
        <v>116.14285714285714</v>
      </c>
      <c r="F70" s="69">
        <v>38</v>
      </c>
      <c r="G70" s="74">
        <f t="shared" si="2"/>
        <v>42.428571428571431</v>
      </c>
      <c r="H70" s="69">
        <v>97</v>
      </c>
      <c r="I70" s="84">
        <f t="shared" si="3"/>
        <v>72</v>
      </c>
      <c r="J70" s="86">
        <v>208</v>
      </c>
      <c r="K70" s="74">
        <f t="shared" si="4"/>
        <v>189.85714285714286</v>
      </c>
      <c r="L70" s="86">
        <v>47</v>
      </c>
      <c r="M70" s="74">
        <f t="shared" si="5"/>
        <v>40.857142857142854</v>
      </c>
      <c r="N70" s="86">
        <v>89</v>
      </c>
      <c r="O70" s="68">
        <f t="shared" si="6"/>
        <v>89.285714285714292</v>
      </c>
      <c r="P70" s="86">
        <v>31</v>
      </c>
      <c r="Q70" s="84">
        <f t="shared" si="7"/>
        <v>26.857142857142858</v>
      </c>
      <c r="R70" s="86">
        <v>22</v>
      </c>
      <c r="S70" s="74">
        <f t="shared" si="8"/>
        <v>28.571428571428573</v>
      </c>
      <c r="T70" s="86">
        <v>16</v>
      </c>
      <c r="U70" s="102">
        <f t="shared" si="9"/>
        <v>13.857142857142858</v>
      </c>
    </row>
    <row r="71" spans="1:21" x14ac:dyDescent="0.25">
      <c r="A71" s="76">
        <f t="shared" ref="A71:A125" si="10">A70+1</f>
        <v>45830</v>
      </c>
      <c r="B71" s="68">
        <v>184</v>
      </c>
      <c r="C71" s="74">
        <f t="shared" si="1"/>
        <v>225</v>
      </c>
      <c r="D71" s="69">
        <v>92</v>
      </c>
      <c r="E71" s="74">
        <f t="shared" si="1"/>
        <v>113.85714285714286</v>
      </c>
      <c r="F71" s="69">
        <v>27</v>
      </c>
      <c r="G71" s="74">
        <f t="shared" si="2"/>
        <v>41</v>
      </c>
      <c r="H71" s="69">
        <v>65</v>
      </c>
      <c r="I71" s="84">
        <f t="shared" si="3"/>
        <v>70.142857142857139</v>
      </c>
      <c r="J71" s="86">
        <v>145</v>
      </c>
      <c r="K71" s="74">
        <f t="shared" si="4"/>
        <v>185.14285714285714</v>
      </c>
      <c r="L71" s="86">
        <v>39</v>
      </c>
      <c r="M71" s="74">
        <f t="shared" si="5"/>
        <v>40</v>
      </c>
      <c r="N71" s="86">
        <v>62</v>
      </c>
      <c r="O71" s="68">
        <f t="shared" si="6"/>
        <v>87.428571428571431</v>
      </c>
      <c r="P71" s="86">
        <v>30</v>
      </c>
      <c r="Q71" s="84">
        <f t="shared" si="7"/>
        <v>26.428571428571427</v>
      </c>
      <c r="R71" s="86">
        <v>18</v>
      </c>
      <c r="S71" s="74">
        <f t="shared" si="8"/>
        <v>27.571428571428573</v>
      </c>
      <c r="T71" s="86">
        <v>9</v>
      </c>
      <c r="U71" s="102">
        <f t="shared" si="9"/>
        <v>13.428571428571429</v>
      </c>
    </row>
    <row r="72" spans="1:21" x14ac:dyDescent="0.25">
      <c r="A72" s="76">
        <f t="shared" si="10"/>
        <v>45831</v>
      </c>
      <c r="B72" s="68">
        <v>209</v>
      </c>
      <c r="C72" s="74">
        <f t="shared" si="1"/>
        <v>220.28571428571428</v>
      </c>
      <c r="D72" s="69">
        <v>120</v>
      </c>
      <c r="E72" s="74">
        <f t="shared" si="1"/>
        <v>114.14285714285714</v>
      </c>
      <c r="F72" s="69">
        <v>41</v>
      </c>
      <c r="G72" s="74">
        <f t="shared" si="2"/>
        <v>37.285714285714285</v>
      </c>
      <c r="H72" s="69">
        <v>48</v>
      </c>
      <c r="I72" s="84">
        <f t="shared" si="3"/>
        <v>68.857142857142861</v>
      </c>
      <c r="J72" s="86">
        <v>180</v>
      </c>
      <c r="K72" s="74">
        <f t="shared" si="4"/>
        <v>182.42857142857142</v>
      </c>
      <c r="L72" s="86">
        <v>29</v>
      </c>
      <c r="M72" s="74">
        <f t="shared" si="5"/>
        <v>38</v>
      </c>
      <c r="N72" s="86">
        <v>99</v>
      </c>
      <c r="O72" s="68">
        <f t="shared" si="6"/>
        <v>87.857142857142861</v>
      </c>
      <c r="P72" s="86">
        <v>21</v>
      </c>
      <c r="Q72" s="84">
        <f t="shared" si="7"/>
        <v>26.285714285714285</v>
      </c>
      <c r="R72" s="86">
        <v>33</v>
      </c>
      <c r="S72" s="74">
        <f t="shared" si="8"/>
        <v>25.714285714285715</v>
      </c>
      <c r="T72" s="86">
        <v>8</v>
      </c>
      <c r="U72" s="102">
        <f t="shared" si="9"/>
        <v>11.571428571428571</v>
      </c>
    </row>
    <row r="73" spans="1:21" x14ac:dyDescent="0.25">
      <c r="A73" s="76">
        <f t="shared" si="10"/>
        <v>45832</v>
      </c>
      <c r="B73" s="68">
        <v>222</v>
      </c>
      <c r="C73" s="74">
        <f t="shared" si="1"/>
        <v>223.28571428571428</v>
      </c>
      <c r="D73" s="69">
        <v>115</v>
      </c>
      <c r="E73" s="74">
        <f t="shared" si="1"/>
        <v>115.14285714285714</v>
      </c>
      <c r="F73" s="69">
        <v>56</v>
      </c>
      <c r="G73" s="74">
        <f t="shared" si="2"/>
        <v>39</v>
      </c>
      <c r="H73" s="69">
        <v>51</v>
      </c>
      <c r="I73" s="84">
        <f t="shared" si="3"/>
        <v>69.142857142857139</v>
      </c>
      <c r="J73" s="86">
        <v>166</v>
      </c>
      <c r="K73" s="74">
        <f t="shared" si="4"/>
        <v>183.85714285714286</v>
      </c>
      <c r="L73" s="86">
        <v>56</v>
      </c>
      <c r="M73" s="74">
        <f t="shared" si="5"/>
        <v>39.571428571428569</v>
      </c>
      <c r="N73" s="86">
        <v>85</v>
      </c>
      <c r="O73" s="68">
        <f t="shared" si="6"/>
        <v>88</v>
      </c>
      <c r="P73" s="86">
        <v>30</v>
      </c>
      <c r="Q73" s="84">
        <f t="shared" si="7"/>
        <v>27.142857142857142</v>
      </c>
      <c r="R73" s="86">
        <v>30</v>
      </c>
      <c r="S73" s="74">
        <f t="shared" si="8"/>
        <v>26.714285714285715</v>
      </c>
      <c r="T73" s="86">
        <v>26</v>
      </c>
      <c r="U73" s="102">
        <f t="shared" si="9"/>
        <v>12.285714285714286</v>
      </c>
    </row>
    <row r="74" spans="1:21" x14ac:dyDescent="0.25">
      <c r="A74" s="76">
        <f t="shared" si="10"/>
        <v>45833</v>
      </c>
      <c r="B74" s="68">
        <v>216</v>
      </c>
      <c r="C74" s="74">
        <f t="shared" si="1"/>
        <v>224.85714285714286</v>
      </c>
      <c r="D74" s="69">
        <v>132</v>
      </c>
      <c r="E74" s="74">
        <f t="shared" si="1"/>
        <v>116.57142857142857</v>
      </c>
      <c r="F74" s="69">
        <v>26</v>
      </c>
      <c r="G74" s="74">
        <f t="shared" si="2"/>
        <v>38.857142857142854</v>
      </c>
      <c r="H74" s="69">
        <v>58</v>
      </c>
      <c r="I74" s="84">
        <f t="shared" si="3"/>
        <v>69.428571428571431</v>
      </c>
      <c r="J74" s="86">
        <v>183</v>
      </c>
      <c r="K74" s="74">
        <f t="shared" si="4"/>
        <v>185.85714285714286</v>
      </c>
      <c r="L74" s="86">
        <v>33</v>
      </c>
      <c r="M74" s="74">
        <f t="shared" si="5"/>
        <v>39.142857142857146</v>
      </c>
      <c r="N74" s="86">
        <v>110</v>
      </c>
      <c r="O74" s="68">
        <f t="shared" si="6"/>
        <v>90.142857142857139</v>
      </c>
      <c r="P74" s="86">
        <v>22</v>
      </c>
      <c r="Q74" s="84">
        <f t="shared" si="7"/>
        <v>26.428571428571427</v>
      </c>
      <c r="R74" s="86">
        <v>15</v>
      </c>
      <c r="S74" s="74">
        <f t="shared" si="8"/>
        <v>26.285714285714285</v>
      </c>
      <c r="T74" s="86">
        <v>11</v>
      </c>
      <c r="U74" s="102">
        <f t="shared" si="9"/>
        <v>12.571428571428571</v>
      </c>
    </row>
    <row r="75" spans="1:21" x14ac:dyDescent="0.25">
      <c r="A75" s="76">
        <f t="shared" si="10"/>
        <v>45834</v>
      </c>
      <c r="B75" s="68">
        <v>250</v>
      </c>
      <c r="C75" s="74">
        <f t="shared" si="1"/>
        <v>233.14285714285714</v>
      </c>
      <c r="D75" s="69">
        <v>117</v>
      </c>
      <c r="E75" s="74">
        <f t="shared" si="1"/>
        <v>117.57142857142857</v>
      </c>
      <c r="F75" s="69">
        <v>57</v>
      </c>
      <c r="G75" s="74">
        <f t="shared" si="2"/>
        <v>41.714285714285715</v>
      </c>
      <c r="H75" s="69">
        <v>76</v>
      </c>
      <c r="I75" s="84">
        <f t="shared" si="3"/>
        <v>73.857142857142861</v>
      </c>
      <c r="J75" s="86">
        <v>224</v>
      </c>
      <c r="K75" s="74">
        <f t="shared" si="4"/>
        <v>195.57142857142858</v>
      </c>
      <c r="L75" s="86">
        <v>26</v>
      </c>
      <c r="M75" s="74">
        <f t="shared" si="5"/>
        <v>37.571428571428569</v>
      </c>
      <c r="N75" s="86">
        <v>98</v>
      </c>
      <c r="O75" s="68">
        <f t="shared" si="6"/>
        <v>92.571428571428569</v>
      </c>
      <c r="P75" s="86">
        <v>19</v>
      </c>
      <c r="Q75" s="84">
        <f t="shared" si="7"/>
        <v>25</v>
      </c>
      <c r="R75" s="86">
        <v>50</v>
      </c>
      <c r="S75" s="74">
        <f t="shared" si="8"/>
        <v>29.142857142857142</v>
      </c>
      <c r="T75" s="86">
        <v>7</v>
      </c>
      <c r="U75" s="102">
        <f t="shared" si="9"/>
        <v>12.571428571428571</v>
      </c>
    </row>
    <row r="76" spans="1:21" x14ac:dyDescent="0.25">
      <c r="A76" s="76">
        <f t="shared" si="10"/>
        <v>45835</v>
      </c>
      <c r="B76" s="68">
        <v>314</v>
      </c>
      <c r="C76" s="74">
        <f t="shared" ref="C76:E104" si="11">AVERAGE(B70:B76)</f>
        <v>235.71428571428572</v>
      </c>
      <c r="D76" s="69">
        <v>153</v>
      </c>
      <c r="E76" s="74">
        <f t="shared" si="11"/>
        <v>121.28571428571429</v>
      </c>
      <c r="F76" s="69">
        <v>57</v>
      </c>
      <c r="G76" s="74">
        <f t="shared" ref="G76:G124" si="12">AVERAGE(F70:F76)</f>
        <v>43.142857142857146</v>
      </c>
      <c r="H76" s="69">
        <v>104</v>
      </c>
      <c r="I76" s="84">
        <f t="shared" ref="I76:I104" si="13">AVERAGE(H70:H76)</f>
        <v>71.285714285714292</v>
      </c>
      <c r="J76" s="86">
        <v>277</v>
      </c>
      <c r="K76" s="74">
        <f t="shared" ref="K76:K104" si="14">AVERAGE(J70:J76)</f>
        <v>197.57142857142858</v>
      </c>
      <c r="L76" s="86">
        <v>37</v>
      </c>
      <c r="M76" s="74">
        <f t="shared" ref="M76:M104" si="15">AVERAGE(L70:L76)</f>
        <v>38.142857142857146</v>
      </c>
      <c r="N76" s="86">
        <v>127</v>
      </c>
      <c r="O76" s="68">
        <f t="shared" ref="O76:O124" si="16">AVERAGE(N70:N76)</f>
        <v>95.714285714285708</v>
      </c>
      <c r="P76" s="86">
        <v>26</v>
      </c>
      <c r="Q76" s="84">
        <f t="shared" ref="Q76:Q104" si="17">AVERAGE(P70:P76)</f>
        <v>25.571428571428573</v>
      </c>
      <c r="R76" s="86">
        <v>46</v>
      </c>
      <c r="S76" s="74">
        <f t="shared" ref="S76:S104" si="18">AVERAGE(R70:R76)</f>
        <v>30.571428571428573</v>
      </c>
      <c r="T76" s="86">
        <v>11</v>
      </c>
      <c r="U76" s="102">
        <f t="shared" ref="U76:U124" si="19">AVERAGE(T70:T76)</f>
        <v>12.571428571428571</v>
      </c>
    </row>
    <row r="77" spans="1:21" x14ac:dyDescent="0.25">
      <c r="A77" s="76">
        <f t="shared" si="10"/>
        <v>45836</v>
      </c>
      <c r="B77" s="68">
        <v>294</v>
      </c>
      <c r="C77" s="74">
        <f t="shared" si="11"/>
        <v>241.28571428571428</v>
      </c>
      <c r="D77" s="69">
        <v>113</v>
      </c>
      <c r="E77" s="74">
        <f t="shared" si="11"/>
        <v>120.28571428571429</v>
      </c>
      <c r="F77" s="69">
        <v>51</v>
      </c>
      <c r="G77" s="74">
        <f t="shared" si="12"/>
        <v>45</v>
      </c>
      <c r="H77" s="69">
        <v>130</v>
      </c>
      <c r="I77" s="84">
        <f t="shared" si="13"/>
        <v>76</v>
      </c>
      <c r="J77" s="86">
        <v>251</v>
      </c>
      <c r="K77" s="74">
        <f t="shared" si="14"/>
        <v>203.71428571428572</v>
      </c>
      <c r="L77" s="86">
        <v>44</v>
      </c>
      <c r="M77" s="74">
        <f t="shared" si="15"/>
        <v>37.714285714285715</v>
      </c>
      <c r="N77" s="86">
        <v>86</v>
      </c>
      <c r="O77" s="68">
        <f t="shared" si="16"/>
        <v>95.285714285714292</v>
      </c>
      <c r="P77" s="86">
        <v>27</v>
      </c>
      <c r="Q77" s="84">
        <f t="shared" si="17"/>
        <v>25</v>
      </c>
      <c r="R77" s="86">
        <v>35</v>
      </c>
      <c r="S77" s="74">
        <f t="shared" si="18"/>
        <v>32.428571428571431</v>
      </c>
      <c r="T77" s="86">
        <v>16</v>
      </c>
      <c r="U77" s="102">
        <f t="shared" si="19"/>
        <v>12.571428571428571</v>
      </c>
    </row>
    <row r="78" spans="1:21" x14ac:dyDescent="0.25">
      <c r="A78" s="76">
        <f t="shared" si="10"/>
        <v>45837</v>
      </c>
      <c r="B78" s="68">
        <v>225</v>
      </c>
      <c r="C78" s="74">
        <f t="shared" si="11"/>
        <v>247.14285714285714</v>
      </c>
      <c r="D78" s="69">
        <v>106</v>
      </c>
      <c r="E78" s="74">
        <f t="shared" si="11"/>
        <v>122.28571428571429</v>
      </c>
      <c r="F78" s="69">
        <v>38</v>
      </c>
      <c r="G78" s="74">
        <f t="shared" si="12"/>
        <v>46.571428571428569</v>
      </c>
      <c r="H78" s="69">
        <v>81</v>
      </c>
      <c r="I78" s="84">
        <f t="shared" si="13"/>
        <v>78.285714285714292</v>
      </c>
      <c r="J78" s="86">
        <v>188</v>
      </c>
      <c r="K78" s="74">
        <f t="shared" si="14"/>
        <v>209.85714285714286</v>
      </c>
      <c r="L78" s="86">
        <v>37</v>
      </c>
      <c r="M78" s="74">
        <f t="shared" si="15"/>
        <v>37.428571428571431</v>
      </c>
      <c r="N78" s="86">
        <v>82</v>
      </c>
      <c r="O78" s="68">
        <f t="shared" si="16"/>
        <v>98.142857142857139</v>
      </c>
      <c r="P78" s="86">
        <v>24</v>
      </c>
      <c r="Q78" s="84">
        <f t="shared" si="17"/>
        <v>24.142857142857142</v>
      </c>
      <c r="R78" s="86">
        <v>25</v>
      </c>
      <c r="S78" s="74">
        <f t="shared" si="18"/>
        <v>33.428571428571431</v>
      </c>
      <c r="T78" s="86">
        <v>13</v>
      </c>
      <c r="U78" s="102">
        <f t="shared" si="19"/>
        <v>13.142857142857142</v>
      </c>
    </row>
    <row r="79" spans="1:21" x14ac:dyDescent="0.25">
      <c r="A79" s="76">
        <f t="shared" si="10"/>
        <v>45838</v>
      </c>
      <c r="B79" s="68">
        <v>295</v>
      </c>
      <c r="C79" s="74">
        <f t="shared" si="11"/>
        <v>259.42857142857144</v>
      </c>
      <c r="D79" s="69">
        <v>178</v>
      </c>
      <c r="E79" s="74">
        <f t="shared" si="11"/>
        <v>130.57142857142858</v>
      </c>
      <c r="F79" s="69">
        <v>59</v>
      </c>
      <c r="G79" s="74">
        <f t="shared" si="12"/>
        <v>49.142857142857146</v>
      </c>
      <c r="H79" s="69">
        <v>58</v>
      </c>
      <c r="I79" s="84">
        <f t="shared" si="13"/>
        <v>79.714285714285708</v>
      </c>
      <c r="J79" s="86">
        <v>248</v>
      </c>
      <c r="K79" s="74">
        <f t="shared" si="14"/>
        <v>219.57142857142858</v>
      </c>
      <c r="L79" s="86">
        <v>47</v>
      </c>
      <c r="M79" s="74">
        <f t="shared" si="15"/>
        <v>40</v>
      </c>
      <c r="N79" s="86">
        <v>145</v>
      </c>
      <c r="O79" s="68">
        <f t="shared" si="16"/>
        <v>104.71428571428571</v>
      </c>
      <c r="P79" s="86">
        <v>33</v>
      </c>
      <c r="Q79" s="84">
        <f t="shared" si="17"/>
        <v>25.857142857142858</v>
      </c>
      <c r="R79" s="86">
        <v>45</v>
      </c>
      <c r="S79" s="74">
        <f t="shared" si="18"/>
        <v>35.142857142857146</v>
      </c>
      <c r="T79" s="86">
        <v>14</v>
      </c>
      <c r="U79" s="102">
        <f t="shared" si="19"/>
        <v>14</v>
      </c>
    </row>
    <row r="80" spans="1:21" x14ac:dyDescent="0.25">
      <c r="A80" s="76">
        <f t="shared" si="10"/>
        <v>45839</v>
      </c>
      <c r="B80" s="68">
        <v>350</v>
      </c>
      <c r="C80" s="74">
        <f t="shared" si="11"/>
        <v>277.71428571428572</v>
      </c>
      <c r="D80" s="69">
        <v>227</v>
      </c>
      <c r="E80" s="74">
        <f t="shared" si="11"/>
        <v>146.57142857142858</v>
      </c>
      <c r="F80" s="69">
        <v>73</v>
      </c>
      <c r="G80" s="74">
        <f t="shared" si="12"/>
        <v>51.571428571428569</v>
      </c>
      <c r="H80" s="69">
        <v>50</v>
      </c>
      <c r="I80" s="84">
        <f t="shared" si="13"/>
        <v>79.571428571428569</v>
      </c>
      <c r="J80" s="86">
        <v>276</v>
      </c>
      <c r="K80" s="74">
        <f t="shared" si="14"/>
        <v>235.28571428571428</v>
      </c>
      <c r="L80" s="86">
        <v>76</v>
      </c>
      <c r="M80" s="74">
        <f t="shared" si="15"/>
        <v>42.857142857142854</v>
      </c>
      <c r="N80" s="86">
        <v>180</v>
      </c>
      <c r="O80" s="68">
        <f t="shared" si="16"/>
        <v>118.28571428571429</v>
      </c>
      <c r="P80" s="86">
        <v>47</v>
      </c>
      <c r="Q80" s="84">
        <f t="shared" si="17"/>
        <v>28.285714285714285</v>
      </c>
      <c r="R80" s="86">
        <v>46</v>
      </c>
      <c r="S80" s="74">
        <f t="shared" si="18"/>
        <v>37.428571428571431</v>
      </c>
      <c r="T80" s="86">
        <v>27</v>
      </c>
      <c r="U80" s="102">
        <f t="shared" si="19"/>
        <v>14.142857142857142</v>
      </c>
    </row>
    <row r="81" spans="1:21" x14ac:dyDescent="0.25">
      <c r="A81" s="76">
        <f t="shared" si="10"/>
        <v>45840</v>
      </c>
      <c r="B81" s="68">
        <v>198</v>
      </c>
      <c r="C81" s="74">
        <f t="shared" si="11"/>
        <v>275.14285714285717</v>
      </c>
      <c r="D81" s="69">
        <v>111</v>
      </c>
      <c r="E81" s="74">
        <f t="shared" si="11"/>
        <v>143.57142857142858</v>
      </c>
      <c r="F81" s="69">
        <v>27</v>
      </c>
      <c r="G81" s="74">
        <f t="shared" si="12"/>
        <v>51.714285714285715</v>
      </c>
      <c r="H81" s="69">
        <v>60</v>
      </c>
      <c r="I81" s="84">
        <f t="shared" si="13"/>
        <v>79.857142857142861</v>
      </c>
      <c r="J81" s="86">
        <v>164</v>
      </c>
      <c r="K81" s="74">
        <f t="shared" si="14"/>
        <v>232.57142857142858</v>
      </c>
      <c r="L81" s="86">
        <v>34</v>
      </c>
      <c r="M81" s="74">
        <f t="shared" si="15"/>
        <v>43</v>
      </c>
      <c r="N81" s="86">
        <v>89</v>
      </c>
      <c r="O81" s="68">
        <f t="shared" si="16"/>
        <v>115.28571428571429</v>
      </c>
      <c r="P81" s="86">
        <v>22</v>
      </c>
      <c r="Q81" s="84">
        <f t="shared" si="17"/>
        <v>28.285714285714285</v>
      </c>
      <c r="R81" s="86">
        <v>15</v>
      </c>
      <c r="S81" s="74">
        <f t="shared" si="18"/>
        <v>37.428571428571431</v>
      </c>
      <c r="T81" s="86">
        <v>12</v>
      </c>
      <c r="U81" s="102">
        <f t="shared" si="19"/>
        <v>14.285714285714286</v>
      </c>
    </row>
    <row r="82" spans="1:21" x14ac:dyDescent="0.25">
      <c r="A82" s="76">
        <f t="shared" si="10"/>
        <v>45841</v>
      </c>
      <c r="B82" s="68">
        <v>237</v>
      </c>
      <c r="C82" s="74">
        <f t="shared" si="11"/>
        <v>273.28571428571428</v>
      </c>
      <c r="D82" s="69">
        <v>109</v>
      </c>
      <c r="E82" s="74">
        <f t="shared" si="11"/>
        <v>142.42857142857142</v>
      </c>
      <c r="F82" s="69">
        <v>50</v>
      </c>
      <c r="G82" s="74">
        <f t="shared" si="12"/>
        <v>50.714285714285715</v>
      </c>
      <c r="H82" s="69">
        <v>78</v>
      </c>
      <c r="I82" s="84">
        <f t="shared" si="13"/>
        <v>80.142857142857139</v>
      </c>
      <c r="J82" s="86">
        <v>197</v>
      </c>
      <c r="K82" s="74">
        <f t="shared" si="14"/>
        <v>228.71428571428572</v>
      </c>
      <c r="L82" s="86">
        <v>40</v>
      </c>
      <c r="M82" s="74">
        <f t="shared" si="15"/>
        <v>45</v>
      </c>
      <c r="N82" s="86">
        <v>82</v>
      </c>
      <c r="O82" s="68">
        <f t="shared" si="16"/>
        <v>113</v>
      </c>
      <c r="P82" s="86">
        <v>27</v>
      </c>
      <c r="Q82" s="84">
        <f t="shared" si="17"/>
        <v>29.428571428571427</v>
      </c>
      <c r="R82" s="86">
        <v>37</v>
      </c>
      <c r="S82" s="74">
        <f t="shared" si="18"/>
        <v>35.571428571428569</v>
      </c>
      <c r="T82" s="86">
        <v>13</v>
      </c>
      <c r="U82" s="102">
        <f t="shared" si="19"/>
        <v>15.142857142857142</v>
      </c>
    </row>
    <row r="83" spans="1:21" x14ac:dyDescent="0.25">
      <c r="A83" s="76">
        <f t="shared" si="10"/>
        <v>45842</v>
      </c>
      <c r="B83" s="68">
        <v>313</v>
      </c>
      <c r="C83" s="74">
        <f t="shared" si="11"/>
        <v>273.14285714285717</v>
      </c>
      <c r="D83" s="69">
        <v>143</v>
      </c>
      <c r="E83" s="74">
        <f t="shared" si="11"/>
        <v>141</v>
      </c>
      <c r="F83" s="69">
        <v>64</v>
      </c>
      <c r="G83" s="74">
        <f t="shared" si="12"/>
        <v>51.714285714285715</v>
      </c>
      <c r="H83" s="69">
        <v>106</v>
      </c>
      <c r="I83" s="84">
        <f t="shared" si="13"/>
        <v>80.428571428571431</v>
      </c>
      <c r="J83" s="86">
        <v>260</v>
      </c>
      <c r="K83" s="74">
        <f t="shared" si="14"/>
        <v>226.28571428571428</v>
      </c>
      <c r="L83" s="86">
        <v>53</v>
      </c>
      <c r="M83" s="74">
        <f t="shared" si="15"/>
        <v>47.285714285714285</v>
      </c>
      <c r="N83" s="86">
        <v>109</v>
      </c>
      <c r="O83" s="68">
        <f t="shared" si="16"/>
        <v>110.42857142857143</v>
      </c>
      <c r="P83" s="86">
        <v>34</v>
      </c>
      <c r="Q83" s="84">
        <f t="shared" si="17"/>
        <v>30.571428571428573</v>
      </c>
      <c r="R83" s="86">
        <v>45</v>
      </c>
      <c r="S83" s="74">
        <f t="shared" si="18"/>
        <v>35.428571428571431</v>
      </c>
      <c r="T83" s="86">
        <v>19</v>
      </c>
      <c r="U83" s="102">
        <f t="shared" si="19"/>
        <v>16.285714285714285</v>
      </c>
    </row>
    <row r="84" spans="1:21" x14ac:dyDescent="0.25">
      <c r="A84" s="76">
        <f t="shared" si="10"/>
        <v>45843</v>
      </c>
      <c r="B84" s="68">
        <v>303</v>
      </c>
      <c r="C84" s="74">
        <f t="shared" si="11"/>
        <v>274.42857142857144</v>
      </c>
      <c r="D84" s="69">
        <v>142</v>
      </c>
      <c r="E84" s="74">
        <f t="shared" si="11"/>
        <v>145.14285714285714</v>
      </c>
      <c r="F84" s="69">
        <v>60</v>
      </c>
      <c r="G84" s="74">
        <f t="shared" si="12"/>
        <v>53</v>
      </c>
      <c r="H84" s="69">
        <v>101</v>
      </c>
      <c r="I84" s="84">
        <f t="shared" si="13"/>
        <v>76.285714285714292</v>
      </c>
      <c r="J84" s="86">
        <v>249</v>
      </c>
      <c r="K84" s="74">
        <f t="shared" si="14"/>
        <v>226</v>
      </c>
      <c r="L84" s="86">
        <v>55</v>
      </c>
      <c r="M84" s="74">
        <f t="shared" si="15"/>
        <v>48.857142857142854</v>
      </c>
      <c r="N84" s="86">
        <v>107</v>
      </c>
      <c r="O84" s="68">
        <f t="shared" si="16"/>
        <v>113.42857142857143</v>
      </c>
      <c r="P84" s="86">
        <v>35</v>
      </c>
      <c r="Q84" s="84">
        <f t="shared" si="17"/>
        <v>31.714285714285715</v>
      </c>
      <c r="R84" s="86">
        <v>41</v>
      </c>
      <c r="S84" s="74">
        <f t="shared" si="18"/>
        <v>36.285714285714285</v>
      </c>
      <c r="T84" s="86">
        <v>19</v>
      </c>
      <c r="U84" s="102">
        <f t="shared" si="19"/>
        <v>16.714285714285715</v>
      </c>
    </row>
    <row r="85" spans="1:21" x14ac:dyDescent="0.25">
      <c r="A85" s="76">
        <f t="shared" si="10"/>
        <v>45844</v>
      </c>
      <c r="B85" s="68">
        <v>216</v>
      </c>
      <c r="C85" s="74">
        <f t="shared" si="11"/>
        <v>273.14285714285717</v>
      </c>
      <c r="D85" s="69">
        <v>109</v>
      </c>
      <c r="E85" s="74">
        <f t="shared" si="11"/>
        <v>145.57142857142858</v>
      </c>
      <c r="F85" s="69">
        <v>33</v>
      </c>
      <c r="G85" s="74">
        <f t="shared" si="12"/>
        <v>52.285714285714285</v>
      </c>
      <c r="H85" s="69">
        <v>74</v>
      </c>
      <c r="I85" s="84">
        <f t="shared" si="13"/>
        <v>75.285714285714292</v>
      </c>
      <c r="J85" s="86">
        <v>185</v>
      </c>
      <c r="K85" s="74">
        <f t="shared" si="14"/>
        <v>225.57142857142858</v>
      </c>
      <c r="L85" s="86">
        <v>31</v>
      </c>
      <c r="M85" s="74">
        <f t="shared" si="15"/>
        <v>48</v>
      </c>
      <c r="N85" s="86">
        <v>88</v>
      </c>
      <c r="O85" s="68">
        <f t="shared" si="16"/>
        <v>114.28571428571429</v>
      </c>
      <c r="P85" s="86">
        <v>21</v>
      </c>
      <c r="Q85" s="84">
        <f t="shared" si="17"/>
        <v>31.285714285714285</v>
      </c>
      <c r="R85" s="86">
        <v>23</v>
      </c>
      <c r="S85" s="74">
        <f t="shared" si="18"/>
        <v>36</v>
      </c>
      <c r="T85" s="86">
        <v>10</v>
      </c>
      <c r="U85" s="102">
        <f t="shared" si="19"/>
        <v>16.285714285714285</v>
      </c>
    </row>
    <row r="86" spans="1:21" x14ac:dyDescent="0.25">
      <c r="A86" s="76">
        <f t="shared" si="10"/>
        <v>45845</v>
      </c>
      <c r="B86" s="68">
        <v>249</v>
      </c>
      <c r="C86" s="74">
        <f t="shared" si="11"/>
        <v>266.57142857142856</v>
      </c>
      <c r="D86" s="69">
        <v>132</v>
      </c>
      <c r="E86" s="74">
        <f t="shared" si="11"/>
        <v>139</v>
      </c>
      <c r="F86" s="69">
        <v>60</v>
      </c>
      <c r="G86" s="74">
        <f t="shared" si="12"/>
        <v>52.428571428571431</v>
      </c>
      <c r="H86" s="69">
        <v>57</v>
      </c>
      <c r="I86" s="84">
        <f t="shared" si="13"/>
        <v>75.142857142857139</v>
      </c>
      <c r="J86" s="86">
        <v>203</v>
      </c>
      <c r="K86" s="74">
        <f t="shared" si="14"/>
        <v>219.14285714285714</v>
      </c>
      <c r="L86" s="86">
        <v>46</v>
      </c>
      <c r="M86" s="74">
        <f t="shared" si="15"/>
        <v>47.857142857142854</v>
      </c>
      <c r="N86" s="86">
        <v>101</v>
      </c>
      <c r="O86" s="68">
        <f t="shared" si="16"/>
        <v>108</v>
      </c>
      <c r="P86" s="86">
        <v>31</v>
      </c>
      <c r="Q86" s="84">
        <f t="shared" si="17"/>
        <v>31</v>
      </c>
      <c r="R86" s="86">
        <v>45</v>
      </c>
      <c r="S86" s="74">
        <f t="shared" si="18"/>
        <v>36</v>
      </c>
      <c r="T86" s="86">
        <v>15</v>
      </c>
      <c r="U86" s="102">
        <f t="shared" si="19"/>
        <v>16.428571428571427</v>
      </c>
    </row>
    <row r="87" spans="1:21" x14ac:dyDescent="0.25">
      <c r="A87" s="76">
        <f t="shared" si="10"/>
        <v>45846</v>
      </c>
      <c r="B87" s="68">
        <v>211</v>
      </c>
      <c r="C87" s="74">
        <f t="shared" si="11"/>
        <v>246.71428571428572</v>
      </c>
      <c r="D87" s="69">
        <v>130</v>
      </c>
      <c r="E87" s="74">
        <f t="shared" si="11"/>
        <v>125.14285714285714</v>
      </c>
      <c r="F87" s="69">
        <v>32</v>
      </c>
      <c r="G87" s="74">
        <f t="shared" si="12"/>
        <v>46.571428571428569</v>
      </c>
      <c r="H87" s="69">
        <v>49</v>
      </c>
      <c r="I87" s="84">
        <f t="shared" si="13"/>
        <v>75</v>
      </c>
      <c r="J87" s="86">
        <v>164</v>
      </c>
      <c r="K87" s="74">
        <f t="shared" si="14"/>
        <v>203.14285714285714</v>
      </c>
      <c r="L87" s="86">
        <v>47</v>
      </c>
      <c r="M87" s="74">
        <f t="shared" si="15"/>
        <v>43.714285714285715</v>
      </c>
      <c r="N87" s="86">
        <v>102</v>
      </c>
      <c r="O87" s="68">
        <f t="shared" si="16"/>
        <v>96.857142857142861</v>
      </c>
      <c r="P87" s="86">
        <v>28</v>
      </c>
      <c r="Q87" s="84">
        <f t="shared" si="17"/>
        <v>28.285714285714285</v>
      </c>
      <c r="R87" s="86">
        <v>13</v>
      </c>
      <c r="S87" s="74">
        <f t="shared" si="18"/>
        <v>31.285714285714285</v>
      </c>
      <c r="T87" s="86">
        <v>19</v>
      </c>
      <c r="U87" s="102">
        <f t="shared" si="19"/>
        <v>15.285714285714286</v>
      </c>
    </row>
    <row r="88" spans="1:21" x14ac:dyDescent="0.25">
      <c r="A88" s="76">
        <f t="shared" si="10"/>
        <v>45847</v>
      </c>
      <c r="B88" s="68">
        <v>185</v>
      </c>
      <c r="C88" s="74">
        <f t="shared" si="11"/>
        <v>244.85714285714286</v>
      </c>
      <c r="D88" s="69">
        <v>100</v>
      </c>
      <c r="E88" s="74">
        <f t="shared" si="11"/>
        <v>123.57142857142857</v>
      </c>
      <c r="F88" s="69">
        <v>25</v>
      </c>
      <c r="G88" s="74">
        <f t="shared" si="12"/>
        <v>46.285714285714285</v>
      </c>
      <c r="H88" s="69">
        <v>60</v>
      </c>
      <c r="I88" s="84">
        <f t="shared" si="13"/>
        <v>75</v>
      </c>
      <c r="J88" s="86">
        <v>151</v>
      </c>
      <c r="K88" s="74">
        <f t="shared" si="14"/>
        <v>201.28571428571428</v>
      </c>
      <c r="L88" s="86">
        <v>34</v>
      </c>
      <c r="M88" s="74">
        <f t="shared" si="15"/>
        <v>43.714285714285715</v>
      </c>
      <c r="N88" s="86">
        <v>77</v>
      </c>
      <c r="O88" s="68">
        <f t="shared" si="16"/>
        <v>95.142857142857139</v>
      </c>
      <c r="P88" s="86">
        <v>23</v>
      </c>
      <c r="Q88" s="84">
        <f t="shared" si="17"/>
        <v>28.428571428571427</v>
      </c>
      <c r="R88" s="86">
        <v>14</v>
      </c>
      <c r="S88" s="74">
        <f t="shared" si="18"/>
        <v>31.142857142857142</v>
      </c>
      <c r="T88" s="86">
        <v>11</v>
      </c>
      <c r="U88" s="102">
        <f t="shared" si="19"/>
        <v>15.142857142857142</v>
      </c>
    </row>
    <row r="89" spans="1:21" x14ac:dyDescent="0.25">
      <c r="A89" s="76">
        <f t="shared" si="10"/>
        <v>45848</v>
      </c>
      <c r="B89" s="68">
        <v>233</v>
      </c>
      <c r="C89" s="74">
        <f t="shared" si="11"/>
        <v>244.28571428571428</v>
      </c>
      <c r="D89" s="69">
        <v>122</v>
      </c>
      <c r="E89" s="74">
        <f t="shared" si="11"/>
        <v>125.42857142857143</v>
      </c>
      <c r="F89" s="69">
        <v>56</v>
      </c>
      <c r="G89" s="74">
        <f t="shared" si="12"/>
        <v>47.142857142857146</v>
      </c>
      <c r="H89" s="69">
        <v>55</v>
      </c>
      <c r="I89" s="84">
        <f t="shared" si="13"/>
        <v>71.714285714285708</v>
      </c>
      <c r="J89" s="86">
        <v>191</v>
      </c>
      <c r="K89" s="74">
        <f t="shared" si="14"/>
        <v>200.42857142857142</v>
      </c>
      <c r="L89" s="86">
        <v>42</v>
      </c>
      <c r="M89" s="74">
        <f t="shared" si="15"/>
        <v>44</v>
      </c>
      <c r="N89" s="86">
        <v>88</v>
      </c>
      <c r="O89" s="68">
        <f t="shared" si="16"/>
        <v>96</v>
      </c>
      <c r="P89" s="86">
        <v>34</v>
      </c>
      <c r="Q89" s="84">
        <f t="shared" si="17"/>
        <v>29.428571428571427</v>
      </c>
      <c r="R89" s="86">
        <v>48</v>
      </c>
      <c r="S89" s="74">
        <f t="shared" si="18"/>
        <v>32.714285714285715</v>
      </c>
      <c r="T89" s="86">
        <v>8</v>
      </c>
      <c r="U89" s="102">
        <f t="shared" si="19"/>
        <v>14.428571428571429</v>
      </c>
    </row>
    <row r="90" spans="1:21" x14ac:dyDescent="0.25">
      <c r="A90" s="76">
        <f t="shared" si="10"/>
        <v>45849</v>
      </c>
      <c r="B90" s="68">
        <v>291</v>
      </c>
      <c r="C90" s="74">
        <f t="shared" si="11"/>
        <v>241.14285714285714</v>
      </c>
      <c r="D90" s="69">
        <v>137</v>
      </c>
      <c r="E90" s="74">
        <f t="shared" si="11"/>
        <v>124.57142857142857</v>
      </c>
      <c r="F90" s="69">
        <v>59</v>
      </c>
      <c r="G90" s="74">
        <f t="shared" si="12"/>
        <v>46.428571428571431</v>
      </c>
      <c r="H90" s="69">
        <v>95</v>
      </c>
      <c r="I90" s="84">
        <f t="shared" si="13"/>
        <v>70.142857142857139</v>
      </c>
      <c r="J90" s="86">
        <v>258</v>
      </c>
      <c r="K90" s="74">
        <f t="shared" si="14"/>
        <v>200.14285714285714</v>
      </c>
      <c r="L90" s="86">
        <v>34</v>
      </c>
      <c r="M90" s="74">
        <f t="shared" si="15"/>
        <v>41.285714285714285</v>
      </c>
      <c r="N90" s="86">
        <v>113</v>
      </c>
      <c r="O90" s="68">
        <f t="shared" si="16"/>
        <v>96.571428571428569</v>
      </c>
      <c r="P90" s="86">
        <v>24</v>
      </c>
      <c r="Q90" s="84">
        <f t="shared" si="17"/>
        <v>28</v>
      </c>
      <c r="R90" s="86">
        <v>50</v>
      </c>
      <c r="S90" s="74">
        <f t="shared" si="18"/>
        <v>33.428571428571431</v>
      </c>
      <c r="T90" s="86">
        <v>9</v>
      </c>
      <c r="U90" s="102">
        <f t="shared" si="19"/>
        <v>13</v>
      </c>
    </row>
    <row r="91" spans="1:21" x14ac:dyDescent="0.25">
      <c r="A91" s="76">
        <f t="shared" si="10"/>
        <v>45850</v>
      </c>
      <c r="B91" s="68">
        <v>248</v>
      </c>
      <c r="C91" s="74">
        <f t="shared" si="11"/>
        <v>233.28571428571428</v>
      </c>
      <c r="D91" s="69">
        <v>97</v>
      </c>
      <c r="E91" s="74">
        <f t="shared" si="11"/>
        <v>118.14285714285714</v>
      </c>
      <c r="F91" s="69">
        <v>33</v>
      </c>
      <c r="G91" s="74">
        <f t="shared" si="12"/>
        <v>42.571428571428569</v>
      </c>
      <c r="H91" s="69">
        <v>118</v>
      </c>
      <c r="I91" s="84">
        <f t="shared" si="13"/>
        <v>72.571428571428569</v>
      </c>
      <c r="J91" s="86">
        <v>213</v>
      </c>
      <c r="K91" s="74">
        <f t="shared" si="14"/>
        <v>195</v>
      </c>
      <c r="L91" s="86">
        <v>35</v>
      </c>
      <c r="M91" s="74">
        <f t="shared" si="15"/>
        <v>38.428571428571431</v>
      </c>
      <c r="N91" s="86">
        <v>72</v>
      </c>
      <c r="O91" s="68">
        <f t="shared" si="16"/>
        <v>91.571428571428569</v>
      </c>
      <c r="P91" s="86">
        <v>25</v>
      </c>
      <c r="Q91" s="84">
        <f t="shared" si="17"/>
        <v>26.571428571428573</v>
      </c>
      <c r="R91" s="86">
        <v>23</v>
      </c>
      <c r="S91" s="74">
        <f t="shared" si="18"/>
        <v>30.857142857142858</v>
      </c>
      <c r="T91" s="86">
        <v>10</v>
      </c>
      <c r="U91" s="102">
        <f t="shared" si="19"/>
        <v>11.714285714285714</v>
      </c>
    </row>
    <row r="92" spans="1:21" x14ac:dyDescent="0.25">
      <c r="A92" s="76">
        <f t="shared" si="10"/>
        <v>45851</v>
      </c>
      <c r="B92" s="68">
        <v>209</v>
      </c>
      <c r="C92" s="74">
        <f t="shared" si="11"/>
        <v>232.28571428571428</v>
      </c>
      <c r="D92" s="69">
        <v>92</v>
      </c>
      <c r="E92" s="74">
        <f t="shared" si="11"/>
        <v>115.71428571428571</v>
      </c>
      <c r="F92" s="69">
        <v>37</v>
      </c>
      <c r="G92" s="74">
        <f t="shared" si="12"/>
        <v>43.142857142857146</v>
      </c>
      <c r="H92" s="69">
        <v>80</v>
      </c>
      <c r="I92" s="84">
        <f t="shared" si="13"/>
        <v>73.428571428571431</v>
      </c>
      <c r="J92" s="86">
        <v>162</v>
      </c>
      <c r="K92" s="74">
        <f t="shared" si="14"/>
        <v>191.71428571428572</v>
      </c>
      <c r="L92" s="86">
        <v>47</v>
      </c>
      <c r="M92" s="74">
        <f t="shared" si="15"/>
        <v>40.714285714285715</v>
      </c>
      <c r="N92" s="86">
        <v>58</v>
      </c>
      <c r="O92" s="68">
        <f t="shared" si="16"/>
        <v>87.285714285714292</v>
      </c>
      <c r="P92" s="86">
        <v>34</v>
      </c>
      <c r="Q92" s="84">
        <f t="shared" si="17"/>
        <v>28.428571428571427</v>
      </c>
      <c r="R92" s="86">
        <v>24</v>
      </c>
      <c r="S92" s="74">
        <f t="shared" si="18"/>
        <v>31</v>
      </c>
      <c r="T92" s="86">
        <v>13</v>
      </c>
      <c r="U92" s="102">
        <f t="shared" si="19"/>
        <v>12.142857142857142</v>
      </c>
    </row>
    <row r="93" spans="1:21" x14ac:dyDescent="0.25">
      <c r="A93" s="76">
        <f t="shared" si="10"/>
        <v>45852</v>
      </c>
      <c r="B93" s="68">
        <v>214</v>
      </c>
      <c r="C93" s="74">
        <f t="shared" si="11"/>
        <v>227.28571428571428</v>
      </c>
      <c r="D93" s="69">
        <v>124</v>
      </c>
      <c r="E93" s="74">
        <f t="shared" si="11"/>
        <v>114.57142857142857</v>
      </c>
      <c r="F93" s="69">
        <v>49</v>
      </c>
      <c r="G93" s="74">
        <f t="shared" si="12"/>
        <v>41.571428571428569</v>
      </c>
      <c r="H93" s="69">
        <v>41</v>
      </c>
      <c r="I93" s="84">
        <f t="shared" si="13"/>
        <v>71.142857142857139</v>
      </c>
      <c r="J93" s="86">
        <v>179</v>
      </c>
      <c r="K93" s="74">
        <f t="shared" si="14"/>
        <v>188.28571428571428</v>
      </c>
      <c r="L93" s="86">
        <v>35</v>
      </c>
      <c r="M93" s="74">
        <f t="shared" si="15"/>
        <v>39.142857142857146</v>
      </c>
      <c r="N93" s="86">
        <v>102</v>
      </c>
      <c r="O93" s="68">
        <f t="shared" si="16"/>
        <v>87.428571428571431</v>
      </c>
      <c r="P93" s="86">
        <v>22</v>
      </c>
      <c r="Q93" s="84">
        <f t="shared" si="17"/>
        <v>27.142857142857142</v>
      </c>
      <c r="R93" s="86">
        <v>36</v>
      </c>
      <c r="S93" s="74">
        <f t="shared" si="18"/>
        <v>29.714285714285715</v>
      </c>
      <c r="T93" s="86">
        <v>13</v>
      </c>
      <c r="U93" s="102">
        <f t="shared" si="19"/>
        <v>11.857142857142858</v>
      </c>
    </row>
    <row r="94" spans="1:21" x14ac:dyDescent="0.25">
      <c r="A94" s="76">
        <f t="shared" si="10"/>
        <v>45853</v>
      </c>
      <c r="B94" s="68">
        <v>232</v>
      </c>
      <c r="C94" s="74">
        <f t="shared" si="11"/>
        <v>230.28571428571428</v>
      </c>
      <c r="D94" s="69">
        <v>125</v>
      </c>
      <c r="E94" s="74">
        <f t="shared" si="11"/>
        <v>113.85714285714286</v>
      </c>
      <c r="F94" s="69">
        <v>45</v>
      </c>
      <c r="G94" s="74">
        <f t="shared" si="12"/>
        <v>43.428571428571431</v>
      </c>
      <c r="H94" s="69">
        <v>62</v>
      </c>
      <c r="I94" s="84">
        <f t="shared" si="13"/>
        <v>73</v>
      </c>
      <c r="J94" s="86">
        <v>195</v>
      </c>
      <c r="K94" s="74">
        <f t="shared" si="14"/>
        <v>192.71428571428572</v>
      </c>
      <c r="L94" s="86">
        <v>37</v>
      </c>
      <c r="M94" s="74">
        <f t="shared" si="15"/>
        <v>37.714285714285715</v>
      </c>
      <c r="N94" s="86">
        <v>103</v>
      </c>
      <c r="O94" s="68">
        <f t="shared" si="16"/>
        <v>87.571428571428569</v>
      </c>
      <c r="P94" s="86">
        <v>22</v>
      </c>
      <c r="Q94" s="84">
        <f t="shared" si="17"/>
        <v>26.285714285714285</v>
      </c>
      <c r="R94" s="86">
        <v>30</v>
      </c>
      <c r="S94" s="74">
        <f t="shared" si="18"/>
        <v>32.142857142857146</v>
      </c>
      <c r="T94" s="86">
        <v>15</v>
      </c>
      <c r="U94" s="102">
        <f t="shared" si="19"/>
        <v>11.285714285714286</v>
      </c>
    </row>
    <row r="95" spans="1:21" x14ac:dyDescent="0.25">
      <c r="A95" s="76">
        <f t="shared" si="10"/>
        <v>45854</v>
      </c>
      <c r="B95" s="68">
        <v>183</v>
      </c>
      <c r="C95" s="74">
        <f t="shared" si="11"/>
        <v>230</v>
      </c>
      <c r="D95" s="69">
        <v>96</v>
      </c>
      <c r="E95" s="74">
        <f t="shared" si="11"/>
        <v>113.28571428571429</v>
      </c>
      <c r="F95" s="69">
        <v>36</v>
      </c>
      <c r="G95" s="74">
        <f t="shared" si="12"/>
        <v>45</v>
      </c>
      <c r="H95" s="69">
        <v>51</v>
      </c>
      <c r="I95" s="84">
        <f t="shared" si="13"/>
        <v>71.714285714285708</v>
      </c>
      <c r="J95" s="86">
        <v>149</v>
      </c>
      <c r="K95" s="74">
        <f t="shared" si="14"/>
        <v>192.42857142857142</v>
      </c>
      <c r="L95" s="86">
        <v>34</v>
      </c>
      <c r="M95" s="74">
        <f t="shared" si="15"/>
        <v>37.714285714285715</v>
      </c>
      <c r="N95" s="86">
        <v>77</v>
      </c>
      <c r="O95" s="68">
        <f t="shared" si="16"/>
        <v>87.571428571428569</v>
      </c>
      <c r="P95" s="86">
        <v>19</v>
      </c>
      <c r="Q95" s="84">
        <f t="shared" si="17"/>
        <v>25.714285714285715</v>
      </c>
      <c r="R95" s="86">
        <v>21</v>
      </c>
      <c r="S95" s="74">
        <f t="shared" si="18"/>
        <v>33.142857142857146</v>
      </c>
      <c r="T95" s="86">
        <v>15</v>
      </c>
      <c r="U95" s="102">
        <f t="shared" si="19"/>
        <v>11.857142857142858</v>
      </c>
    </row>
    <row r="96" spans="1:21" x14ac:dyDescent="0.25">
      <c r="A96" s="76">
        <f t="shared" si="10"/>
        <v>45855</v>
      </c>
      <c r="B96" s="68">
        <v>190</v>
      </c>
      <c r="C96" s="74">
        <f t="shared" si="11"/>
        <v>223.85714285714286</v>
      </c>
      <c r="D96" s="69">
        <v>87</v>
      </c>
      <c r="E96" s="74">
        <f t="shared" si="11"/>
        <v>108.28571428571429</v>
      </c>
      <c r="F96" s="69">
        <v>47</v>
      </c>
      <c r="G96" s="74">
        <f t="shared" si="12"/>
        <v>43.714285714285715</v>
      </c>
      <c r="H96" s="69">
        <v>56</v>
      </c>
      <c r="I96" s="84">
        <f t="shared" si="13"/>
        <v>71.857142857142861</v>
      </c>
      <c r="J96" s="86">
        <v>157</v>
      </c>
      <c r="K96" s="74">
        <f t="shared" si="14"/>
        <v>187.57142857142858</v>
      </c>
      <c r="L96" s="86">
        <v>33</v>
      </c>
      <c r="M96" s="74">
        <f t="shared" si="15"/>
        <v>36.428571428571431</v>
      </c>
      <c r="N96" s="86">
        <v>68</v>
      </c>
      <c r="O96" s="68">
        <f t="shared" si="16"/>
        <v>84.714285714285708</v>
      </c>
      <c r="P96" s="86">
        <v>19</v>
      </c>
      <c r="Q96" s="84">
        <f t="shared" si="17"/>
        <v>23.571428571428573</v>
      </c>
      <c r="R96" s="86">
        <v>33</v>
      </c>
      <c r="S96" s="74">
        <f t="shared" si="18"/>
        <v>31</v>
      </c>
      <c r="T96" s="86">
        <v>14</v>
      </c>
      <c r="U96" s="102">
        <f t="shared" si="19"/>
        <v>12.714285714285714</v>
      </c>
    </row>
    <row r="97" spans="1:21" x14ac:dyDescent="0.25">
      <c r="A97" s="76">
        <f t="shared" si="10"/>
        <v>45856</v>
      </c>
      <c r="B97" s="68">
        <v>263</v>
      </c>
      <c r="C97" s="74">
        <f t="shared" si="11"/>
        <v>219.85714285714286</v>
      </c>
      <c r="D97" s="69">
        <v>120</v>
      </c>
      <c r="E97" s="74">
        <f t="shared" si="11"/>
        <v>105.85714285714286</v>
      </c>
      <c r="F97" s="69">
        <v>44</v>
      </c>
      <c r="G97" s="74">
        <f t="shared" si="12"/>
        <v>41.571428571428569</v>
      </c>
      <c r="H97" s="69">
        <v>99</v>
      </c>
      <c r="I97" s="84">
        <f t="shared" si="13"/>
        <v>72.428571428571431</v>
      </c>
      <c r="J97" s="86">
        <v>232</v>
      </c>
      <c r="K97" s="74">
        <f t="shared" si="14"/>
        <v>183.85714285714286</v>
      </c>
      <c r="L97" s="86">
        <v>31</v>
      </c>
      <c r="M97" s="74">
        <f t="shared" si="15"/>
        <v>36</v>
      </c>
      <c r="N97" s="86">
        <v>104</v>
      </c>
      <c r="O97" s="68">
        <f t="shared" si="16"/>
        <v>83.428571428571431</v>
      </c>
      <c r="P97" s="86">
        <v>16</v>
      </c>
      <c r="Q97" s="84">
        <f t="shared" si="17"/>
        <v>22.428571428571427</v>
      </c>
      <c r="R97" s="86">
        <v>29</v>
      </c>
      <c r="S97" s="74">
        <f t="shared" si="18"/>
        <v>28</v>
      </c>
      <c r="T97" s="86">
        <v>15</v>
      </c>
      <c r="U97" s="102">
        <f t="shared" si="19"/>
        <v>13.571428571428571</v>
      </c>
    </row>
    <row r="98" spans="1:21" x14ac:dyDescent="0.25">
      <c r="A98" s="76">
        <f t="shared" si="10"/>
        <v>45857</v>
      </c>
      <c r="B98" s="68">
        <v>222</v>
      </c>
      <c r="C98" s="74">
        <f t="shared" si="11"/>
        <v>216.14285714285714</v>
      </c>
      <c r="D98" s="69">
        <v>86</v>
      </c>
      <c r="E98" s="74">
        <f t="shared" si="11"/>
        <v>104.28571428571429</v>
      </c>
      <c r="F98" s="69">
        <v>38</v>
      </c>
      <c r="G98" s="74">
        <f t="shared" si="12"/>
        <v>42.285714285714285</v>
      </c>
      <c r="H98" s="69">
        <v>98</v>
      </c>
      <c r="I98" s="84">
        <f t="shared" si="13"/>
        <v>69.571428571428569</v>
      </c>
      <c r="J98" s="86">
        <v>200</v>
      </c>
      <c r="K98" s="74">
        <f t="shared" si="14"/>
        <v>182</v>
      </c>
      <c r="L98" s="86">
        <v>22</v>
      </c>
      <c r="M98" s="74">
        <f t="shared" si="15"/>
        <v>34.142857142857146</v>
      </c>
      <c r="N98" s="86">
        <v>74</v>
      </c>
      <c r="O98" s="68">
        <f t="shared" si="16"/>
        <v>83.714285714285708</v>
      </c>
      <c r="P98" s="86">
        <v>12</v>
      </c>
      <c r="Q98" s="84">
        <f t="shared" si="17"/>
        <v>20.571428571428573</v>
      </c>
      <c r="R98" s="86">
        <v>28</v>
      </c>
      <c r="S98" s="74">
        <f t="shared" si="18"/>
        <v>28.714285714285715</v>
      </c>
      <c r="T98" s="86">
        <v>10</v>
      </c>
      <c r="U98" s="102">
        <f t="shared" si="19"/>
        <v>13.571428571428571</v>
      </c>
    </row>
    <row r="99" spans="1:21" x14ac:dyDescent="0.25">
      <c r="A99" s="76">
        <f t="shared" si="10"/>
        <v>45858</v>
      </c>
      <c r="B99" s="68">
        <v>179</v>
      </c>
      <c r="C99" s="74">
        <f t="shared" si="11"/>
        <v>211.85714285714286</v>
      </c>
      <c r="D99" s="69">
        <v>77</v>
      </c>
      <c r="E99" s="74">
        <f t="shared" si="11"/>
        <v>102.14285714285714</v>
      </c>
      <c r="F99" s="69">
        <v>38</v>
      </c>
      <c r="G99" s="74">
        <f t="shared" si="12"/>
        <v>42.428571428571431</v>
      </c>
      <c r="H99" s="69">
        <v>64</v>
      </c>
      <c r="I99" s="84">
        <f t="shared" si="13"/>
        <v>67.285714285714292</v>
      </c>
      <c r="J99" s="86">
        <v>147</v>
      </c>
      <c r="K99" s="74">
        <f t="shared" si="14"/>
        <v>179.85714285714286</v>
      </c>
      <c r="L99" s="86">
        <v>32</v>
      </c>
      <c r="M99" s="74">
        <f t="shared" si="15"/>
        <v>32</v>
      </c>
      <c r="N99" s="86">
        <v>58</v>
      </c>
      <c r="O99" s="68">
        <f t="shared" si="16"/>
        <v>83.714285714285708</v>
      </c>
      <c r="P99" s="86">
        <v>19</v>
      </c>
      <c r="Q99" s="84">
        <f t="shared" si="17"/>
        <v>18.428571428571427</v>
      </c>
      <c r="R99" s="86">
        <v>25</v>
      </c>
      <c r="S99" s="74">
        <f t="shared" si="18"/>
        <v>28.857142857142858</v>
      </c>
      <c r="T99" s="86">
        <v>13</v>
      </c>
      <c r="U99" s="102">
        <f t="shared" si="19"/>
        <v>13.571428571428571</v>
      </c>
    </row>
    <row r="100" spans="1:21" x14ac:dyDescent="0.25">
      <c r="A100" s="76">
        <f t="shared" si="10"/>
        <v>45859</v>
      </c>
      <c r="B100" s="68">
        <v>182</v>
      </c>
      <c r="C100" s="74">
        <f t="shared" si="11"/>
        <v>207.28571428571428</v>
      </c>
      <c r="D100" s="69">
        <v>96</v>
      </c>
      <c r="E100" s="74">
        <f t="shared" si="11"/>
        <v>98.142857142857139</v>
      </c>
      <c r="F100" s="69">
        <v>33</v>
      </c>
      <c r="G100" s="74">
        <f t="shared" si="12"/>
        <v>40.142857142857146</v>
      </c>
      <c r="H100" s="69">
        <v>53</v>
      </c>
      <c r="I100" s="84">
        <f t="shared" si="13"/>
        <v>69</v>
      </c>
      <c r="J100" s="86">
        <v>157</v>
      </c>
      <c r="K100" s="74">
        <f t="shared" si="14"/>
        <v>176.71428571428572</v>
      </c>
      <c r="L100" s="86">
        <v>25</v>
      </c>
      <c r="M100" s="74">
        <f t="shared" si="15"/>
        <v>30.571428571428573</v>
      </c>
      <c r="N100" s="86">
        <v>80</v>
      </c>
      <c r="O100" s="68">
        <f t="shared" si="16"/>
        <v>80.571428571428569</v>
      </c>
      <c r="P100" s="86">
        <v>16</v>
      </c>
      <c r="Q100" s="84">
        <f t="shared" si="17"/>
        <v>17.571428571428573</v>
      </c>
      <c r="R100" s="86">
        <v>24</v>
      </c>
      <c r="S100" s="74">
        <f t="shared" si="18"/>
        <v>27.142857142857142</v>
      </c>
      <c r="T100" s="86">
        <v>9</v>
      </c>
      <c r="U100" s="102">
        <f t="shared" si="19"/>
        <v>13</v>
      </c>
    </row>
    <row r="101" spans="1:21" x14ac:dyDescent="0.25">
      <c r="A101" s="76">
        <f t="shared" si="10"/>
        <v>45860</v>
      </c>
      <c r="B101" s="68">
        <v>210</v>
      </c>
      <c r="C101" s="74">
        <f t="shared" si="11"/>
        <v>204.14285714285714</v>
      </c>
      <c r="D101" s="69">
        <v>116</v>
      </c>
      <c r="E101" s="74">
        <f t="shared" si="11"/>
        <v>96.857142857142861</v>
      </c>
      <c r="F101" s="69">
        <v>37</v>
      </c>
      <c r="G101" s="74">
        <f t="shared" si="12"/>
        <v>39</v>
      </c>
      <c r="H101" s="69">
        <v>57</v>
      </c>
      <c r="I101" s="84">
        <f t="shared" si="13"/>
        <v>68.285714285714292</v>
      </c>
      <c r="J101" s="86">
        <v>175</v>
      </c>
      <c r="K101" s="74">
        <f t="shared" si="14"/>
        <v>173.85714285714286</v>
      </c>
      <c r="L101" s="86">
        <v>35</v>
      </c>
      <c r="M101" s="74">
        <f t="shared" si="15"/>
        <v>30.285714285714285</v>
      </c>
      <c r="N101" s="86">
        <v>94</v>
      </c>
      <c r="O101" s="68">
        <f t="shared" si="16"/>
        <v>79.285714285714292</v>
      </c>
      <c r="P101" s="86">
        <v>22</v>
      </c>
      <c r="Q101" s="84">
        <f t="shared" si="17"/>
        <v>17.571428571428573</v>
      </c>
      <c r="R101" s="86">
        <v>24</v>
      </c>
      <c r="S101" s="74">
        <f t="shared" si="18"/>
        <v>26.285714285714285</v>
      </c>
      <c r="T101" s="86">
        <v>13</v>
      </c>
      <c r="U101" s="102">
        <f t="shared" si="19"/>
        <v>12.714285714285714</v>
      </c>
    </row>
    <row r="102" spans="1:21" x14ac:dyDescent="0.25">
      <c r="A102" s="76">
        <f t="shared" si="10"/>
        <v>45861</v>
      </c>
      <c r="B102" s="68">
        <v>180</v>
      </c>
      <c r="C102" s="74">
        <f t="shared" si="11"/>
        <v>203.71428571428572</v>
      </c>
      <c r="D102" s="69">
        <v>96</v>
      </c>
      <c r="E102" s="74">
        <f t="shared" si="11"/>
        <v>96.857142857142861</v>
      </c>
      <c r="F102" s="69">
        <v>31</v>
      </c>
      <c r="G102" s="74">
        <f t="shared" si="12"/>
        <v>38.285714285714285</v>
      </c>
      <c r="H102" s="69">
        <v>53</v>
      </c>
      <c r="I102" s="84">
        <f t="shared" si="13"/>
        <v>68.571428571428569</v>
      </c>
      <c r="J102" s="86">
        <v>146</v>
      </c>
      <c r="K102" s="74">
        <f t="shared" si="14"/>
        <v>173.42857142857142</v>
      </c>
      <c r="L102" s="86">
        <v>34</v>
      </c>
      <c r="M102" s="74">
        <f t="shared" si="15"/>
        <v>30.285714285714285</v>
      </c>
      <c r="N102" s="86">
        <v>72</v>
      </c>
      <c r="O102" s="68">
        <f t="shared" si="16"/>
        <v>78.571428571428569</v>
      </c>
      <c r="P102" s="86">
        <v>24</v>
      </c>
      <c r="Q102" s="84">
        <f t="shared" si="17"/>
        <v>18.285714285714285</v>
      </c>
      <c r="R102" s="86">
        <v>21</v>
      </c>
      <c r="S102" s="74">
        <f t="shared" si="18"/>
        <v>26.285714285714285</v>
      </c>
      <c r="T102" s="86">
        <v>10</v>
      </c>
      <c r="U102" s="102">
        <f t="shared" si="19"/>
        <v>12</v>
      </c>
    </row>
    <row r="103" spans="1:21" x14ac:dyDescent="0.25">
      <c r="A103" s="76">
        <f t="shared" si="10"/>
        <v>45862</v>
      </c>
      <c r="B103" s="68">
        <v>196</v>
      </c>
      <c r="C103" s="74">
        <f t="shared" si="11"/>
        <v>204.57142857142858</v>
      </c>
      <c r="D103" s="69">
        <v>118</v>
      </c>
      <c r="E103" s="74">
        <f t="shared" si="11"/>
        <v>101.28571428571429</v>
      </c>
      <c r="F103" s="69">
        <v>29</v>
      </c>
      <c r="G103" s="74">
        <f t="shared" si="12"/>
        <v>35.714285714285715</v>
      </c>
      <c r="H103" s="69">
        <v>49</v>
      </c>
      <c r="I103" s="84">
        <f t="shared" si="13"/>
        <v>67.571428571428569</v>
      </c>
      <c r="J103" s="86">
        <v>167</v>
      </c>
      <c r="K103" s="74">
        <f t="shared" si="14"/>
        <v>174.85714285714286</v>
      </c>
      <c r="L103" s="86">
        <v>29</v>
      </c>
      <c r="M103" s="74">
        <f t="shared" si="15"/>
        <v>29.714285714285715</v>
      </c>
      <c r="N103" s="86">
        <v>93</v>
      </c>
      <c r="O103" s="68">
        <f t="shared" si="16"/>
        <v>82.142857142857139</v>
      </c>
      <c r="P103" s="86">
        <v>25</v>
      </c>
      <c r="Q103" s="84">
        <f t="shared" si="17"/>
        <v>19.142857142857142</v>
      </c>
      <c r="R103" s="86">
        <v>25</v>
      </c>
      <c r="S103" s="74">
        <f t="shared" si="18"/>
        <v>25.142857142857142</v>
      </c>
      <c r="T103" s="86">
        <v>4</v>
      </c>
      <c r="U103" s="102">
        <f t="shared" si="19"/>
        <v>10.571428571428571</v>
      </c>
    </row>
    <row r="104" spans="1:21" x14ac:dyDescent="0.25">
      <c r="A104" s="76">
        <f t="shared" si="10"/>
        <v>45863</v>
      </c>
      <c r="B104" s="68">
        <v>293</v>
      </c>
      <c r="C104" s="74">
        <f t="shared" si="11"/>
        <v>208.85714285714286</v>
      </c>
      <c r="D104" s="69">
        <v>140</v>
      </c>
      <c r="E104" s="74">
        <f t="shared" si="11"/>
        <v>104.14285714285714</v>
      </c>
      <c r="F104" s="69">
        <v>53</v>
      </c>
      <c r="G104" s="74">
        <f t="shared" si="12"/>
        <v>37</v>
      </c>
      <c r="H104" s="69">
        <v>100</v>
      </c>
      <c r="I104" s="84">
        <f t="shared" si="13"/>
        <v>67.714285714285708</v>
      </c>
      <c r="J104" s="86">
        <v>252</v>
      </c>
      <c r="K104" s="74">
        <f t="shared" si="14"/>
        <v>177.71428571428572</v>
      </c>
      <c r="L104" s="86">
        <v>41</v>
      </c>
      <c r="M104" s="74">
        <f t="shared" si="15"/>
        <v>31.142857142857142</v>
      </c>
      <c r="N104" s="86">
        <v>117</v>
      </c>
      <c r="O104" s="68">
        <f t="shared" si="16"/>
        <v>84</v>
      </c>
      <c r="P104" s="86">
        <v>23</v>
      </c>
      <c r="Q104" s="84">
        <f t="shared" si="17"/>
        <v>20.142857142857142</v>
      </c>
      <c r="R104" s="86">
        <v>35</v>
      </c>
      <c r="S104" s="74">
        <f t="shared" si="18"/>
        <v>26</v>
      </c>
      <c r="T104" s="86">
        <v>18</v>
      </c>
      <c r="U104" s="102">
        <f t="shared" si="19"/>
        <v>11</v>
      </c>
    </row>
    <row r="105" spans="1:21" x14ac:dyDescent="0.25">
      <c r="A105" s="76">
        <f t="shared" si="10"/>
        <v>45864</v>
      </c>
      <c r="B105" s="68">
        <v>237</v>
      </c>
      <c r="C105" s="74">
        <f>AVERAGE(B99:B105)</f>
        <v>211</v>
      </c>
      <c r="D105" s="69">
        <v>114</v>
      </c>
      <c r="E105" s="74">
        <f>AVERAGE(D99:D105)</f>
        <v>108.14285714285714</v>
      </c>
      <c r="F105" s="69">
        <v>35</v>
      </c>
      <c r="G105" s="74">
        <f t="shared" si="12"/>
        <v>36.571428571428569</v>
      </c>
      <c r="H105" s="69">
        <v>88</v>
      </c>
      <c r="I105" s="84">
        <f>AVERAGE(H99:H105)</f>
        <v>66.285714285714292</v>
      </c>
      <c r="J105" s="86">
        <v>192</v>
      </c>
      <c r="K105" s="74">
        <f>AVERAGE(J99:J105)</f>
        <v>176.57142857142858</v>
      </c>
      <c r="L105" s="86">
        <v>45</v>
      </c>
      <c r="M105" s="74">
        <f>AVERAGE(L99:L105)</f>
        <v>34.428571428571431</v>
      </c>
      <c r="N105" s="86">
        <v>82</v>
      </c>
      <c r="O105" s="68">
        <f t="shared" si="16"/>
        <v>85.142857142857139</v>
      </c>
      <c r="P105" s="86">
        <v>32</v>
      </c>
      <c r="Q105" s="84">
        <f>AVERAGE(P99:P105)</f>
        <v>23</v>
      </c>
      <c r="R105" s="86">
        <v>22</v>
      </c>
      <c r="S105" s="74">
        <f>AVERAGE(R99:R105)</f>
        <v>25.142857142857142</v>
      </c>
      <c r="T105" s="86">
        <v>13</v>
      </c>
      <c r="U105" s="102">
        <f t="shared" si="19"/>
        <v>11.428571428571429</v>
      </c>
    </row>
    <row r="106" spans="1:21" x14ac:dyDescent="0.25">
      <c r="A106" s="76">
        <f t="shared" si="10"/>
        <v>45865</v>
      </c>
      <c r="B106" s="68">
        <v>169</v>
      </c>
      <c r="C106" s="74">
        <f>AVERAGE(B100:B106)</f>
        <v>209.57142857142858</v>
      </c>
      <c r="D106" s="69">
        <v>79</v>
      </c>
      <c r="E106" s="74">
        <f>AVERAGE(D100:D106)</f>
        <v>108.42857142857143</v>
      </c>
      <c r="F106" s="69">
        <v>23</v>
      </c>
      <c r="G106" s="74">
        <f t="shared" si="12"/>
        <v>34.428571428571431</v>
      </c>
      <c r="H106" s="69">
        <v>67</v>
      </c>
      <c r="I106" s="103">
        <f>AVERAGE(H100:H106)</f>
        <v>66.714285714285708</v>
      </c>
      <c r="J106" s="86">
        <v>135</v>
      </c>
      <c r="K106" s="74">
        <f>AVERAGE(J100:J106)</f>
        <v>174.85714285714286</v>
      </c>
      <c r="L106" s="86">
        <v>34</v>
      </c>
      <c r="M106" s="74">
        <f>AVERAGE(L100:L106)</f>
        <v>34.714285714285715</v>
      </c>
      <c r="N106" s="86">
        <v>55</v>
      </c>
      <c r="O106" s="68">
        <f t="shared" si="16"/>
        <v>84.714285714285708</v>
      </c>
      <c r="P106" s="86">
        <v>24</v>
      </c>
      <c r="Q106" s="84">
        <f>AVERAGE(P100:P106)</f>
        <v>23.714285714285715</v>
      </c>
      <c r="R106" s="86">
        <v>13</v>
      </c>
      <c r="S106" s="74">
        <f>AVERAGE(R100:R106)</f>
        <v>23.428571428571427</v>
      </c>
      <c r="T106" s="86">
        <v>10</v>
      </c>
      <c r="U106" s="102">
        <f t="shared" si="19"/>
        <v>11</v>
      </c>
    </row>
    <row r="107" spans="1:21" x14ac:dyDescent="0.25">
      <c r="A107" s="76">
        <f t="shared" si="10"/>
        <v>45866</v>
      </c>
      <c r="B107" s="68">
        <v>210</v>
      </c>
      <c r="C107" s="74">
        <f t="shared" ref="C107:E122" si="20">AVERAGE(B101:B107)</f>
        <v>213.57142857142858</v>
      </c>
      <c r="D107" s="69">
        <v>121</v>
      </c>
      <c r="E107" s="74">
        <f t="shared" si="20"/>
        <v>112</v>
      </c>
      <c r="F107" s="69">
        <v>48</v>
      </c>
      <c r="G107" s="74">
        <f t="shared" si="12"/>
        <v>36.571428571428569</v>
      </c>
      <c r="H107" s="69">
        <v>41</v>
      </c>
      <c r="I107" s="82">
        <f t="shared" ref="I107:I124" si="21">AVERAGE(H101:H107)</f>
        <v>65</v>
      </c>
      <c r="J107" s="86">
        <v>168</v>
      </c>
      <c r="K107" s="74">
        <f t="shared" ref="K107:K124" si="22">AVERAGE(J101:J107)</f>
        <v>176.42857142857142</v>
      </c>
      <c r="L107" s="86">
        <v>42</v>
      </c>
      <c r="M107" s="74">
        <f t="shared" ref="M107:M124" si="23">AVERAGE(L101:L107)</f>
        <v>37.142857142857146</v>
      </c>
      <c r="N107" s="86">
        <v>96</v>
      </c>
      <c r="O107" s="68">
        <f t="shared" si="16"/>
        <v>87</v>
      </c>
      <c r="P107" s="86">
        <v>25</v>
      </c>
      <c r="Q107" s="84">
        <f t="shared" ref="Q107:Q124" si="24">AVERAGE(P101:P107)</f>
        <v>25</v>
      </c>
      <c r="R107" s="86">
        <v>31</v>
      </c>
      <c r="S107" s="74">
        <f t="shared" ref="S107:S124" si="25">AVERAGE(R101:R107)</f>
        <v>24.428571428571427</v>
      </c>
      <c r="T107" s="86">
        <v>17</v>
      </c>
      <c r="U107" s="102">
        <f t="shared" si="19"/>
        <v>12.142857142857142</v>
      </c>
    </row>
    <row r="108" spans="1:21" x14ac:dyDescent="0.25">
      <c r="A108" s="76">
        <f t="shared" si="10"/>
        <v>45867</v>
      </c>
      <c r="B108" s="68">
        <v>179</v>
      </c>
      <c r="C108" s="74">
        <f t="shared" si="20"/>
        <v>209.14285714285714</v>
      </c>
      <c r="D108" s="69">
        <v>95</v>
      </c>
      <c r="E108" s="74">
        <f t="shared" si="20"/>
        <v>109</v>
      </c>
      <c r="F108" s="69">
        <v>48</v>
      </c>
      <c r="G108" s="74">
        <f t="shared" si="12"/>
        <v>38.142857142857146</v>
      </c>
      <c r="H108" s="69">
        <v>36</v>
      </c>
      <c r="I108" s="82">
        <f t="shared" si="21"/>
        <v>62</v>
      </c>
      <c r="J108" s="86">
        <v>142</v>
      </c>
      <c r="K108" s="74">
        <f t="shared" si="22"/>
        <v>171.71428571428572</v>
      </c>
      <c r="L108" s="86">
        <v>37</v>
      </c>
      <c r="M108" s="74">
        <f t="shared" si="23"/>
        <v>37.428571428571431</v>
      </c>
      <c r="N108" s="86">
        <v>76</v>
      </c>
      <c r="O108" s="68">
        <f t="shared" si="16"/>
        <v>84.428571428571431</v>
      </c>
      <c r="P108" s="86">
        <v>19</v>
      </c>
      <c r="Q108" s="84">
        <f t="shared" si="24"/>
        <v>24.571428571428573</v>
      </c>
      <c r="R108" s="86">
        <v>30</v>
      </c>
      <c r="S108" s="74">
        <f t="shared" si="25"/>
        <v>25.285714285714285</v>
      </c>
      <c r="T108" s="86">
        <v>18</v>
      </c>
      <c r="U108" s="102">
        <f t="shared" si="19"/>
        <v>12.857142857142858</v>
      </c>
    </row>
    <row r="109" spans="1:21" x14ac:dyDescent="0.25">
      <c r="A109" s="76">
        <f t="shared" si="10"/>
        <v>45868</v>
      </c>
      <c r="B109" s="68">
        <v>180</v>
      </c>
      <c r="C109" s="74">
        <f t="shared" si="20"/>
        <v>209.14285714285714</v>
      </c>
      <c r="D109" s="69">
        <v>99</v>
      </c>
      <c r="E109" s="74">
        <f t="shared" si="20"/>
        <v>109.42857142857143</v>
      </c>
      <c r="F109" s="69">
        <v>35</v>
      </c>
      <c r="G109" s="74">
        <f t="shared" si="12"/>
        <v>38.714285714285715</v>
      </c>
      <c r="H109" s="69">
        <v>46</v>
      </c>
      <c r="I109" s="82">
        <f t="shared" si="21"/>
        <v>61</v>
      </c>
      <c r="J109" s="86">
        <v>152</v>
      </c>
      <c r="K109" s="74">
        <f t="shared" si="22"/>
        <v>172.57142857142858</v>
      </c>
      <c r="L109" s="86">
        <v>28</v>
      </c>
      <c r="M109" s="74">
        <f t="shared" si="23"/>
        <v>36.571428571428569</v>
      </c>
      <c r="N109" s="86">
        <v>83</v>
      </c>
      <c r="O109" s="68">
        <f t="shared" si="16"/>
        <v>86</v>
      </c>
      <c r="P109" s="86">
        <v>16</v>
      </c>
      <c r="Q109" s="84">
        <f t="shared" si="24"/>
        <v>23.428571428571427</v>
      </c>
      <c r="R109" s="86">
        <v>23</v>
      </c>
      <c r="S109" s="74">
        <f t="shared" si="25"/>
        <v>25.571428571428573</v>
      </c>
      <c r="T109" s="86">
        <v>12</v>
      </c>
      <c r="U109" s="102">
        <f t="shared" si="19"/>
        <v>13.142857142857142</v>
      </c>
    </row>
    <row r="110" spans="1:21" x14ac:dyDescent="0.25">
      <c r="A110" s="76">
        <f t="shared" si="10"/>
        <v>45869</v>
      </c>
      <c r="B110" s="68">
        <v>217</v>
      </c>
      <c r="C110" s="74">
        <f t="shared" si="20"/>
        <v>212.14285714285714</v>
      </c>
      <c r="D110" s="69">
        <v>120</v>
      </c>
      <c r="E110" s="74">
        <f t="shared" si="20"/>
        <v>109.71428571428571</v>
      </c>
      <c r="F110" s="69">
        <v>41</v>
      </c>
      <c r="G110" s="74">
        <f t="shared" si="12"/>
        <v>40.428571428571431</v>
      </c>
      <c r="H110" s="69">
        <v>56</v>
      </c>
      <c r="I110" s="82">
        <f t="shared" si="21"/>
        <v>62</v>
      </c>
      <c r="J110" s="86">
        <v>174</v>
      </c>
      <c r="K110" s="74">
        <f t="shared" si="22"/>
        <v>173.57142857142858</v>
      </c>
      <c r="L110" s="86">
        <v>43</v>
      </c>
      <c r="M110" s="74">
        <f t="shared" si="23"/>
        <v>38.571428571428569</v>
      </c>
      <c r="N110" s="86">
        <v>99</v>
      </c>
      <c r="O110" s="68">
        <f t="shared" si="16"/>
        <v>86.857142857142861</v>
      </c>
      <c r="P110" s="86">
        <v>21</v>
      </c>
      <c r="Q110" s="84">
        <f t="shared" si="24"/>
        <v>22.857142857142858</v>
      </c>
      <c r="R110" s="86">
        <v>19</v>
      </c>
      <c r="S110" s="74">
        <f t="shared" si="25"/>
        <v>24.714285714285715</v>
      </c>
      <c r="T110" s="86">
        <v>22</v>
      </c>
      <c r="U110" s="102">
        <f t="shared" si="19"/>
        <v>15.714285714285714</v>
      </c>
    </row>
    <row r="111" spans="1:21" x14ac:dyDescent="0.25">
      <c r="A111" s="76">
        <f t="shared" si="10"/>
        <v>45870</v>
      </c>
      <c r="B111" s="68">
        <v>372</v>
      </c>
      <c r="C111" s="74">
        <f t="shared" si="20"/>
        <v>223.42857142857142</v>
      </c>
      <c r="D111" s="69">
        <v>208</v>
      </c>
      <c r="E111" s="74">
        <f t="shared" si="20"/>
        <v>119.42857142857143</v>
      </c>
      <c r="F111" s="69">
        <v>77</v>
      </c>
      <c r="G111" s="74">
        <f t="shared" si="12"/>
        <v>43.857142857142854</v>
      </c>
      <c r="H111" s="69">
        <v>87</v>
      </c>
      <c r="I111" s="82">
        <f t="shared" si="21"/>
        <v>60.142857142857146</v>
      </c>
      <c r="J111" s="86">
        <v>304</v>
      </c>
      <c r="K111" s="74">
        <f t="shared" si="22"/>
        <v>181</v>
      </c>
      <c r="L111" s="86">
        <v>70</v>
      </c>
      <c r="M111" s="74">
        <f t="shared" si="23"/>
        <v>42.714285714285715</v>
      </c>
      <c r="N111" s="86">
        <v>164</v>
      </c>
      <c r="O111" s="68">
        <f t="shared" si="16"/>
        <v>93.571428571428569</v>
      </c>
      <c r="P111" s="86">
        <v>44</v>
      </c>
      <c r="Q111" s="84">
        <f t="shared" si="24"/>
        <v>25.857142857142858</v>
      </c>
      <c r="R111" s="86">
        <v>53</v>
      </c>
      <c r="S111" s="74">
        <f t="shared" si="25"/>
        <v>27.285714285714285</v>
      </c>
      <c r="T111" s="86">
        <v>24</v>
      </c>
      <c r="U111" s="102">
        <f t="shared" si="19"/>
        <v>16.571428571428573</v>
      </c>
    </row>
    <row r="112" spans="1:21" x14ac:dyDescent="0.25">
      <c r="A112" s="76">
        <f t="shared" si="10"/>
        <v>45871</v>
      </c>
      <c r="B112" s="68">
        <v>223</v>
      </c>
      <c r="C112" s="74">
        <f t="shared" si="20"/>
        <v>221.42857142857142</v>
      </c>
      <c r="D112" s="69">
        <v>91</v>
      </c>
      <c r="E112" s="74">
        <f t="shared" si="20"/>
        <v>116.14285714285714</v>
      </c>
      <c r="F112" s="69">
        <v>35</v>
      </c>
      <c r="G112" s="74">
        <f t="shared" si="12"/>
        <v>43.857142857142854</v>
      </c>
      <c r="H112" s="69">
        <v>97</v>
      </c>
      <c r="I112" s="82">
        <f t="shared" si="21"/>
        <v>61.428571428571431</v>
      </c>
      <c r="J112" s="86">
        <v>185</v>
      </c>
      <c r="K112" s="74">
        <f t="shared" si="22"/>
        <v>180</v>
      </c>
      <c r="L112" s="86">
        <v>38</v>
      </c>
      <c r="M112" s="74">
        <f t="shared" si="23"/>
        <v>41.714285714285715</v>
      </c>
      <c r="N112" s="86">
        <v>72</v>
      </c>
      <c r="O112" s="68">
        <f t="shared" si="16"/>
        <v>92.142857142857139</v>
      </c>
      <c r="P112" s="86">
        <v>19</v>
      </c>
      <c r="Q112" s="84">
        <f t="shared" si="24"/>
        <v>24</v>
      </c>
      <c r="R112" s="86">
        <v>16</v>
      </c>
      <c r="S112" s="74">
        <f t="shared" si="25"/>
        <v>26.428571428571427</v>
      </c>
      <c r="T112" s="86">
        <v>19</v>
      </c>
      <c r="U112" s="102">
        <f t="shared" si="19"/>
        <v>17.428571428571427</v>
      </c>
    </row>
    <row r="113" spans="1:21" x14ac:dyDescent="0.25">
      <c r="A113" s="76">
        <f t="shared" si="10"/>
        <v>45872</v>
      </c>
      <c r="B113" s="68">
        <v>175</v>
      </c>
      <c r="C113" s="74">
        <f t="shared" si="20"/>
        <v>222.28571428571428</v>
      </c>
      <c r="D113" s="69">
        <v>77</v>
      </c>
      <c r="E113" s="74">
        <f t="shared" si="20"/>
        <v>115.85714285714286</v>
      </c>
      <c r="F113" s="69">
        <v>28</v>
      </c>
      <c r="G113" s="74">
        <f t="shared" si="12"/>
        <v>44.571428571428569</v>
      </c>
      <c r="H113" s="69">
        <v>70</v>
      </c>
      <c r="I113" s="82">
        <f t="shared" si="21"/>
        <v>61.857142857142854</v>
      </c>
      <c r="J113" s="86">
        <v>145</v>
      </c>
      <c r="K113" s="74">
        <f t="shared" si="22"/>
        <v>181.42857142857142</v>
      </c>
      <c r="L113" s="86">
        <v>30</v>
      </c>
      <c r="M113" s="74">
        <f t="shared" si="23"/>
        <v>41.142857142857146</v>
      </c>
      <c r="N113" s="86">
        <v>63</v>
      </c>
      <c r="O113" s="68">
        <f t="shared" si="16"/>
        <v>93.285714285714292</v>
      </c>
      <c r="P113" s="86">
        <v>14</v>
      </c>
      <c r="Q113" s="84">
        <f t="shared" si="24"/>
        <v>22.571428571428573</v>
      </c>
      <c r="R113" s="86">
        <v>12</v>
      </c>
      <c r="S113" s="74">
        <f t="shared" si="25"/>
        <v>26.285714285714285</v>
      </c>
      <c r="T113" s="86">
        <v>16</v>
      </c>
      <c r="U113" s="102">
        <f t="shared" si="19"/>
        <v>18.285714285714285</v>
      </c>
    </row>
    <row r="114" spans="1:21" x14ac:dyDescent="0.25">
      <c r="A114" s="76">
        <f t="shared" si="10"/>
        <v>45873</v>
      </c>
      <c r="B114" s="68">
        <v>203</v>
      </c>
      <c r="C114" s="77">
        <f t="shared" si="20"/>
        <v>221.28571428571428</v>
      </c>
      <c r="D114" s="69">
        <v>107</v>
      </c>
      <c r="E114" s="77">
        <f t="shared" si="20"/>
        <v>113.85714285714286</v>
      </c>
      <c r="F114" s="69">
        <v>44</v>
      </c>
      <c r="G114" s="74">
        <f t="shared" si="12"/>
        <v>44</v>
      </c>
      <c r="H114" s="69">
        <v>52</v>
      </c>
      <c r="I114" s="82">
        <f t="shared" si="21"/>
        <v>63.428571428571431</v>
      </c>
      <c r="J114" s="86">
        <v>182</v>
      </c>
      <c r="K114" s="77">
        <f t="shared" si="22"/>
        <v>183.42857142857142</v>
      </c>
      <c r="L114" s="86">
        <v>21</v>
      </c>
      <c r="M114" s="77">
        <f t="shared" si="23"/>
        <v>38.142857142857146</v>
      </c>
      <c r="N114" s="86">
        <v>101</v>
      </c>
      <c r="O114" s="68">
        <f t="shared" si="16"/>
        <v>94</v>
      </c>
      <c r="P114" s="86">
        <v>6</v>
      </c>
      <c r="Q114" s="103">
        <f t="shared" si="24"/>
        <v>19.857142857142858</v>
      </c>
      <c r="R114" s="86">
        <v>29</v>
      </c>
      <c r="S114" s="77">
        <f t="shared" si="25"/>
        <v>26</v>
      </c>
      <c r="T114" s="86">
        <v>15</v>
      </c>
      <c r="U114" s="102">
        <f t="shared" si="19"/>
        <v>18</v>
      </c>
    </row>
    <row r="115" spans="1:21" x14ac:dyDescent="0.25">
      <c r="A115" s="76">
        <f t="shared" si="10"/>
        <v>45874</v>
      </c>
      <c r="B115" s="68">
        <v>175</v>
      </c>
      <c r="C115" s="77">
        <f t="shared" si="20"/>
        <v>220.71428571428572</v>
      </c>
      <c r="D115" s="69">
        <v>81</v>
      </c>
      <c r="E115" s="77">
        <f t="shared" si="20"/>
        <v>111.85714285714286</v>
      </c>
      <c r="F115" s="69">
        <v>40</v>
      </c>
      <c r="G115" s="74">
        <f t="shared" si="12"/>
        <v>42.857142857142854</v>
      </c>
      <c r="H115" s="69">
        <v>54</v>
      </c>
      <c r="I115" s="82">
        <f t="shared" si="21"/>
        <v>66</v>
      </c>
      <c r="J115" s="86">
        <v>155</v>
      </c>
      <c r="K115" s="77">
        <f t="shared" si="22"/>
        <v>185.28571428571428</v>
      </c>
      <c r="L115" s="86">
        <v>21</v>
      </c>
      <c r="M115" s="77">
        <f t="shared" si="23"/>
        <v>35.857142857142854</v>
      </c>
      <c r="N115" s="86">
        <v>75</v>
      </c>
      <c r="O115" s="68">
        <f t="shared" si="16"/>
        <v>93.857142857142861</v>
      </c>
      <c r="P115" s="86">
        <v>6</v>
      </c>
      <c r="Q115" s="103">
        <f t="shared" si="24"/>
        <v>18</v>
      </c>
      <c r="R115" s="86">
        <v>26</v>
      </c>
      <c r="S115" s="77">
        <f t="shared" si="25"/>
        <v>25.428571428571427</v>
      </c>
      <c r="T115" s="86">
        <v>14</v>
      </c>
      <c r="U115" s="102">
        <f t="shared" si="19"/>
        <v>17.428571428571427</v>
      </c>
    </row>
    <row r="116" spans="1:21" x14ac:dyDescent="0.25">
      <c r="A116" s="76">
        <f t="shared" si="10"/>
        <v>45875</v>
      </c>
      <c r="B116" s="68">
        <v>145</v>
      </c>
      <c r="C116" s="77">
        <f t="shared" si="20"/>
        <v>215.71428571428572</v>
      </c>
      <c r="D116" s="69">
        <v>73</v>
      </c>
      <c r="E116" s="77">
        <f t="shared" si="20"/>
        <v>108.14285714285714</v>
      </c>
      <c r="F116" s="69">
        <v>30</v>
      </c>
      <c r="G116" s="74">
        <f t="shared" si="12"/>
        <v>42.142857142857146</v>
      </c>
      <c r="H116" s="69">
        <v>42</v>
      </c>
      <c r="I116" s="82">
        <f t="shared" si="21"/>
        <v>65.428571428571431</v>
      </c>
      <c r="J116" s="86">
        <v>133</v>
      </c>
      <c r="K116" s="77">
        <f t="shared" si="22"/>
        <v>182.57142857142858</v>
      </c>
      <c r="L116" s="86">
        <v>12</v>
      </c>
      <c r="M116" s="77">
        <f t="shared" si="23"/>
        <v>33.571428571428569</v>
      </c>
      <c r="N116" s="86">
        <v>71</v>
      </c>
      <c r="O116" s="68">
        <f t="shared" si="16"/>
        <v>92.142857142857139</v>
      </c>
      <c r="P116" s="86">
        <v>2</v>
      </c>
      <c r="Q116" s="103">
        <f t="shared" si="24"/>
        <v>16</v>
      </c>
      <c r="R116" s="86">
        <v>20</v>
      </c>
      <c r="S116" s="77">
        <f t="shared" si="25"/>
        <v>25</v>
      </c>
      <c r="T116" s="86">
        <v>10</v>
      </c>
      <c r="U116" s="102">
        <f t="shared" si="19"/>
        <v>17.142857142857142</v>
      </c>
    </row>
    <row r="117" spans="1:21" x14ac:dyDescent="0.25">
      <c r="A117" s="76">
        <f t="shared" si="10"/>
        <v>45876</v>
      </c>
      <c r="B117" s="68">
        <v>184</v>
      </c>
      <c r="C117" s="77">
        <f t="shared" si="20"/>
        <v>211</v>
      </c>
      <c r="D117" s="69">
        <v>77</v>
      </c>
      <c r="E117" s="77">
        <f t="shared" si="20"/>
        <v>102</v>
      </c>
      <c r="F117" s="69">
        <v>42</v>
      </c>
      <c r="G117" s="74">
        <f t="shared" si="12"/>
        <v>42.285714285714285</v>
      </c>
      <c r="H117" s="69">
        <v>65</v>
      </c>
      <c r="I117" s="82">
        <f t="shared" si="21"/>
        <v>66.714285714285708</v>
      </c>
      <c r="J117" s="86">
        <v>167</v>
      </c>
      <c r="K117" s="77">
        <f t="shared" si="22"/>
        <v>181.57142857142858</v>
      </c>
      <c r="L117" s="86">
        <v>17</v>
      </c>
      <c r="M117" s="77">
        <f t="shared" si="23"/>
        <v>29.857142857142858</v>
      </c>
      <c r="N117" s="86">
        <v>67</v>
      </c>
      <c r="O117" s="68">
        <f t="shared" si="16"/>
        <v>87.571428571428569</v>
      </c>
      <c r="P117" s="86">
        <v>10</v>
      </c>
      <c r="Q117" s="103">
        <f t="shared" si="24"/>
        <v>14.428571428571429</v>
      </c>
      <c r="R117" s="86">
        <v>35</v>
      </c>
      <c r="S117" s="77">
        <f t="shared" si="25"/>
        <v>27.285714285714285</v>
      </c>
      <c r="T117" s="86">
        <v>7</v>
      </c>
      <c r="U117" s="102">
        <f t="shared" si="19"/>
        <v>15</v>
      </c>
    </row>
    <row r="118" spans="1:21" x14ac:dyDescent="0.25">
      <c r="A118" s="76">
        <f t="shared" si="10"/>
        <v>45877</v>
      </c>
      <c r="B118" s="68">
        <v>252</v>
      </c>
      <c r="C118" s="77">
        <f t="shared" si="20"/>
        <v>193.85714285714286</v>
      </c>
      <c r="D118" s="69">
        <v>112</v>
      </c>
      <c r="E118" s="77">
        <f t="shared" si="20"/>
        <v>88.285714285714292</v>
      </c>
      <c r="F118" s="69">
        <v>45</v>
      </c>
      <c r="G118" s="74">
        <f t="shared" si="12"/>
        <v>37.714285714285715</v>
      </c>
      <c r="H118" s="69">
        <v>95</v>
      </c>
      <c r="I118" s="82">
        <f t="shared" si="21"/>
        <v>67.857142857142861</v>
      </c>
      <c r="J118" s="86">
        <v>214</v>
      </c>
      <c r="K118" s="77">
        <f t="shared" si="22"/>
        <v>168.71428571428572</v>
      </c>
      <c r="L118" s="86">
        <v>38</v>
      </c>
      <c r="M118" s="77">
        <f t="shared" si="23"/>
        <v>25.285714285714285</v>
      </c>
      <c r="N118" s="86">
        <v>93</v>
      </c>
      <c r="O118" s="68">
        <f t="shared" si="16"/>
        <v>77.428571428571431</v>
      </c>
      <c r="P118" s="86">
        <v>19</v>
      </c>
      <c r="Q118" s="103">
        <f t="shared" si="24"/>
        <v>10.857142857142858</v>
      </c>
      <c r="R118" s="86">
        <v>26</v>
      </c>
      <c r="S118" s="77">
        <f t="shared" si="25"/>
        <v>23.428571428571427</v>
      </c>
      <c r="T118" s="86">
        <v>19</v>
      </c>
      <c r="U118" s="102">
        <f t="shared" si="19"/>
        <v>14.285714285714286</v>
      </c>
    </row>
    <row r="119" spans="1:21" x14ac:dyDescent="0.25">
      <c r="A119" s="76">
        <f t="shared" si="10"/>
        <v>45878</v>
      </c>
      <c r="B119" s="68">
        <v>262</v>
      </c>
      <c r="C119" s="77">
        <f t="shared" si="20"/>
        <v>199.42857142857142</v>
      </c>
      <c r="D119" s="69">
        <v>94</v>
      </c>
      <c r="E119" s="77">
        <f t="shared" si="20"/>
        <v>88.714285714285708</v>
      </c>
      <c r="F119" s="69">
        <v>47</v>
      </c>
      <c r="G119" s="74">
        <f t="shared" si="12"/>
        <v>39.428571428571431</v>
      </c>
      <c r="H119" s="69">
        <v>121</v>
      </c>
      <c r="I119" s="82">
        <f t="shared" si="21"/>
        <v>71.285714285714292</v>
      </c>
      <c r="J119" s="86">
        <v>222</v>
      </c>
      <c r="K119" s="77">
        <f t="shared" si="22"/>
        <v>174</v>
      </c>
      <c r="L119" s="86">
        <v>40</v>
      </c>
      <c r="M119" s="77">
        <f t="shared" si="23"/>
        <v>25.571428571428573</v>
      </c>
      <c r="N119" s="86">
        <v>71</v>
      </c>
      <c r="O119" s="68">
        <f t="shared" si="16"/>
        <v>77.285714285714292</v>
      </c>
      <c r="P119" s="86">
        <v>23</v>
      </c>
      <c r="Q119" s="103">
        <f t="shared" si="24"/>
        <v>11.428571428571429</v>
      </c>
      <c r="R119" s="86">
        <v>30</v>
      </c>
      <c r="S119" s="77">
        <f t="shared" si="25"/>
        <v>25.428571428571427</v>
      </c>
      <c r="T119" s="86">
        <v>17</v>
      </c>
      <c r="U119" s="102">
        <f t="shared" si="19"/>
        <v>14</v>
      </c>
    </row>
    <row r="120" spans="1:21" x14ac:dyDescent="0.25">
      <c r="A120" s="76">
        <f t="shared" si="10"/>
        <v>45879</v>
      </c>
      <c r="B120" s="68">
        <v>173</v>
      </c>
      <c r="C120" s="77">
        <f t="shared" si="20"/>
        <v>199.14285714285714</v>
      </c>
      <c r="D120" s="69">
        <v>92</v>
      </c>
      <c r="E120" s="77">
        <f t="shared" si="20"/>
        <v>90.857142857142861</v>
      </c>
      <c r="F120" s="69">
        <v>29</v>
      </c>
      <c r="G120" s="74">
        <f t="shared" si="12"/>
        <v>39.571428571428569</v>
      </c>
      <c r="H120" s="69">
        <v>52</v>
      </c>
      <c r="I120" s="82">
        <f t="shared" si="21"/>
        <v>68.714285714285708</v>
      </c>
      <c r="J120" s="86">
        <v>133</v>
      </c>
      <c r="K120" s="77">
        <f t="shared" si="22"/>
        <v>172.28571428571428</v>
      </c>
      <c r="L120" s="86">
        <v>40</v>
      </c>
      <c r="M120" s="77">
        <f t="shared" si="23"/>
        <v>27</v>
      </c>
      <c r="N120" s="86">
        <v>65</v>
      </c>
      <c r="O120" s="68">
        <f t="shared" si="16"/>
        <v>77.571428571428569</v>
      </c>
      <c r="P120" s="86">
        <v>27</v>
      </c>
      <c r="Q120" s="103">
        <f t="shared" si="24"/>
        <v>13.285714285714286</v>
      </c>
      <c r="R120" s="86">
        <v>16</v>
      </c>
      <c r="S120" s="77">
        <f t="shared" si="25"/>
        <v>26</v>
      </c>
      <c r="T120" s="86">
        <v>13</v>
      </c>
      <c r="U120" s="102">
        <f t="shared" si="19"/>
        <v>13.571428571428571</v>
      </c>
    </row>
    <row r="121" spans="1:21" x14ac:dyDescent="0.25">
      <c r="A121" s="76">
        <f t="shared" si="10"/>
        <v>45880</v>
      </c>
      <c r="B121" s="68">
        <v>205</v>
      </c>
      <c r="C121" s="77">
        <f t="shared" si="20"/>
        <v>199.42857142857142</v>
      </c>
      <c r="D121" s="69">
        <v>119</v>
      </c>
      <c r="E121" s="77">
        <f t="shared" si="20"/>
        <v>92.571428571428569</v>
      </c>
      <c r="F121" s="69">
        <v>37</v>
      </c>
      <c r="G121" s="74">
        <f t="shared" si="12"/>
        <v>38.571428571428569</v>
      </c>
      <c r="H121" s="69">
        <v>49</v>
      </c>
      <c r="I121" s="82">
        <f t="shared" si="21"/>
        <v>68.285714285714292</v>
      </c>
      <c r="J121" s="86">
        <v>177</v>
      </c>
      <c r="K121" s="77">
        <f t="shared" si="22"/>
        <v>171.57142857142858</v>
      </c>
      <c r="L121" s="86">
        <v>28</v>
      </c>
      <c r="M121" s="77">
        <f t="shared" si="23"/>
        <v>28</v>
      </c>
      <c r="N121" s="86">
        <v>97</v>
      </c>
      <c r="O121" s="68">
        <f t="shared" si="16"/>
        <v>77</v>
      </c>
      <c r="P121" s="86">
        <v>22</v>
      </c>
      <c r="Q121" s="103">
        <f t="shared" si="24"/>
        <v>15.571428571428571</v>
      </c>
      <c r="R121" s="86">
        <v>31</v>
      </c>
      <c r="S121" s="77">
        <f t="shared" si="25"/>
        <v>26.285714285714285</v>
      </c>
      <c r="T121" s="86">
        <v>6</v>
      </c>
      <c r="U121" s="102">
        <f t="shared" si="19"/>
        <v>12.285714285714286</v>
      </c>
    </row>
    <row r="122" spans="1:21" x14ac:dyDescent="0.25">
      <c r="A122" s="76">
        <f t="shared" si="10"/>
        <v>45881</v>
      </c>
      <c r="B122" s="68">
        <v>184</v>
      </c>
      <c r="C122" s="77">
        <f t="shared" si="20"/>
        <v>200.71428571428572</v>
      </c>
      <c r="D122" s="69">
        <v>105</v>
      </c>
      <c r="E122" s="77">
        <f t="shared" si="20"/>
        <v>96</v>
      </c>
      <c r="F122" s="69">
        <v>36</v>
      </c>
      <c r="G122" s="74">
        <f t="shared" si="12"/>
        <v>38</v>
      </c>
      <c r="H122" s="69">
        <v>43</v>
      </c>
      <c r="I122" s="82">
        <f t="shared" si="21"/>
        <v>66.714285714285708</v>
      </c>
      <c r="J122" s="86">
        <v>146</v>
      </c>
      <c r="K122" s="77">
        <f t="shared" si="22"/>
        <v>170.28571428571428</v>
      </c>
      <c r="L122" s="86">
        <v>38</v>
      </c>
      <c r="M122" s="77">
        <f t="shared" si="23"/>
        <v>30.428571428571427</v>
      </c>
      <c r="N122" s="86">
        <v>83</v>
      </c>
      <c r="O122" s="68">
        <f t="shared" si="16"/>
        <v>78.142857142857139</v>
      </c>
      <c r="P122" s="86">
        <v>22</v>
      </c>
      <c r="Q122" s="103">
        <f t="shared" si="24"/>
        <v>17.857142857142858</v>
      </c>
      <c r="R122" s="86">
        <v>20</v>
      </c>
      <c r="S122" s="77">
        <f t="shared" si="25"/>
        <v>25.428571428571427</v>
      </c>
      <c r="T122" s="86">
        <v>16</v>
      </c>
      <c r="U122" s="102">
        <f t="shared" si="19"/>
        <v>12.571428571428571</v>
      </c>
    </row>
    <row r="123" spans="1:21" x14ac:dyDescent="0.25">
      <c r="A123" s="76">
        <f t="shared" si="10"/>
        <v>45882</v>
      </c>
      <c r="B123" s="68">
        <v>142</v>
      </c>
      <c r="C123" s="77">
        <f t="shared" ref="C123:E124" si="26">AVERAGE(B117:B123)</f>
        <v>200.28571428571428</v>
      </c>
      <c r="D123" s="69">
        <v>92</v>
      </c>
      <c r="E123" s="77">
        <f t="shared" si="26"/>
        <v>98.714285714285708</v>
      </c>
      <c r="F123" s="69">
        <v>16</v>
      </c>
      <c r="G123" s="74">
        <f t="shared" si="12"/>
        <v>36</v>
      </c>
      <c r="H123" s="69">
        <v>34</v>
      </c>
      <c r="I123" s="82">
        <f t="shared" si="21"/>
        <v>65.571428571428569</v>
      </c>
      <c r="J123" s="86">
        <v>111</v>
      </c>
      <c r="K123" s="77">
        <f t="shared" si="22"/>
        <v>167.14285714285714</v>
      </c>
      <c r="L123" s="86">
        <v>31</v>
      </c>
      <c r="M123" s="77">
        <f t="shared" si="23"/>
        <v>33.142857142857146</v>
      </c>
      <c r="N123" s="86">
        <v>69</v>
      </c>
      <c r="O123" s="68">
        <f t="shared" si="16"/>
        <v>77.857142857142861</v>
      </c>
      <c r="P123" s="86">
        <v>23</v>
      </c>
      <c r="Q123" s="103">
        <f t="shared" si="24"/>
        <v>20.857142857142858</v>
      </c>
      <c r="R123" s="86">
        <v>8</v>
      </c>
      <c r="S123" s="77">
        <f t="shared" si="25"/>
        <v>23.714285714285715</v>
      </c>
      <c r="T123" s="86">
        <v>8</v>
      </c>
      <c r="U123" s="102">
        <f t="shared" si="19"/>
        <v>12.285714285714286</v>
      </c>
    </row>
    <row r="124" spans="1:21" x14ac:dyDescent="0.25">
      <c r="A124" s="76">
        <f t="shared" si="10"/>
        <v>45883</v>
      </c>
      <c r="B124" s="68">
        <v>192</v>
      </c>
      <c r="C124" s="77">
        <f t="shared" si="26"/>
        <v>201.42857142857142</v>
      </c>
      <c r="D124" s="69">
        <v>103</v>
      </c>
      <c r="E124" s="77">
        <f t="shared" si="26"/>
        <v>102.42857142857143</v>
      </c>
      <c r="F124" s="69">
        <v>32</v>
      </c>
      <c r="G124" s="74">
        <f t="shared" si="12"/>
        <v>34.571428571428569</v>
      </c>
      <c r="H124" s="69">
        <v>57</v>
      </c>
      <c r="I124" s="82">
        <f t="shared" si="21"/>
        <v>64.428571428571431</v>
      </c>
      <c r="J124" s="86">
        <v>152</v>
      </c>
      <c r="K124" s="77">
        <f t="shared" si="22"/>
        <v>165</v>
      </c>
      <c r="L124" s="86">
        <v>40</v>
      </c>
      <c r="M124" s="77">
        <f t="shared" si="23"/>
        <v>36.428571428571431</v>
      </c>
      <c r="N124" s="86">
        <v>72</v>
      </c>
      <c r="O124" s="68">
        <f t="shared" si="16"/>
        <v>78.571428571428569</v>
      </c>
      <c r="P124" s="86">
        <v>31</v>
      </c>
      <c r="Q124" s="103">
        <f t="shared" si="24"/>
        <v>23.857142857142858</v>
      </c>
      <c r="R124" s="86">
        <v>23</v>
      </c>
      <c r="S124" s="77">
        <f t="shared" si="25"/>
        <v>22</v>
      </c>
      <c r="T124" s="86">
        <v>9</v>
      </c>
      <c r="U124" s="102">
        <f t="shared" si="19"/>
        <v>12.571428571428571</v>
      </c>
    </row>
    <row r="125" spans="1:21" x14ac:dyDescent="0.25">
      <c r="A125" s="76">
        <f t="shared" si="10"/>
        <v>45884</v>
      </c>
      <c r="B125" s="68">
        <v>277</v>
      </c>
      <c r="C125" s="77">
        <f t="shared" ref="C125" si="27">AVERAGE(B119:B125)</f>
        <v>205</v>
      </c>
      <c r="D125" s="69">
        <v>138</v>
      </c>
      <c r="E125" s="77">
        <f t="shared" ref="E125" si="28">AVERAGE(D119:D125)</f>
        <v>106.14285714285714</v>
      </c>
      <c r="F125" s="69">
        <v>44</v>
      </c>
      <c r="G125" s="74">
        <f t="shared" ref="G125" si="29">AVERAGE(F119:F125)</f>
        <v>34.428571428571431</v>
      </c>
      <c r="H125" s="69">
        <v>95</v>
      </c>
      <c r="I125" s="82">
        <f t="shared" ref="I125" si="30">AVERAGE(H119:H125)</f>
        <v>64.428571428571431</v>
      </c>
      <c r="J125" s="86">
        <v>221</v>
      </c>
      <c r="K125" s="77">
        <f t="shared" ref="K125" si="31">AVERAGE(J119:J125)</f>
        <v>166</v>
      </c>
      <c r="L125" s="86">
        <v>57</v>
      </c>
      <c r="M125" s="77">
        <f t="shared" ref="M125" si="32">AVERAGE(L119:L125)</f>
        <v>39.142857142857146</v>
      </c>
      <c r="N125" s="86">
        <v>105</v>
      </c>
      <c r="O125" s="68">
        <f t="shared" ref="O125" si="33">AVERAGE(N119:N125)</f>
        <v>80.285714285714292</v>
      </c>
      <c r="P125" s="86">
        <v>33</v>
      </c>
      <c r="Q125" s="103">
        <f t="shared" ref="Q125" si="34">AVERAGE(P119:P125)</f>
        <v>25.857142857142858</v>
      </c>
      <c r="R125" s="86">
        <v>21</v>
      </c>
      <c r="S125" s="77">
        <f t="shared" ref="S125" si="35">AVERAGE(R119:R125)</f>
        <v>21.285714285714285</v>
      </c>
      <c r="T125" s="86">
        <v>23</v>
      </c>
      <c r="U125" s="102">
        <f t="shared" ref="U125" si="36">AVERAGE(T119:T125)</f>
        <v>13.142857142857142</v>
      </c>
    </row>
    <row r="126" spans="1:21" x14ac:dyDescent="0.25">
      <c r="A126" s="61"/>
    </row>
    <row r="128" spans="1:21" x14ac:dyDescent="0.25">
      <c r="A128" s="61"/>
    </row>
    <row r="129" spans="1:1" x14ac:dyDescent="0.25">
      <c r="A129" s="61"/>
    </row>
    <row r="230" spans="2:3" x14ac:dyDescent="0.25">
      <c r="B230" s="78"/>
      <c r="C230" s="77"/>
    </row>
    <row r="231" spans="2:3" x14ac:dyDescent="0.25">
      <c r="B231" s="78"/>
      <c r="C231" s="77"/>
    </row>
    <row r="232" spans="2:3" x14ac:dyDescent="0.25">
      <c r="B232" s="78"/>
      <c r="C232" s="77"/>
    </row>
    <row r="233" spans="2:3" x14ac:dyDescent="0.25">
      <c r="B233" s="78"/>
      <c r="C233" s="77"/>
    </row>
    <row r="234" spans="2:3" x14ac:dyDescent="0.25">
      <c r="B234" s="78"/>
      <c r="C234" s="77"/>
    </row>
    <row r="235" spans="2:3" x14ac:dyDescent="0.25">
      <c r="B235" s="78"/>
      <c r="C235" s="77"/>
    </row>
    <row r="236" spans="2:3" x14ac:dyDescent="0.25">
      <c r="B236" s="78"/>
      <c r="C236" s="77"/>
    </row>
    <row r="237" spans="2:3" x14ac:dyDescent="0.25">
      <c r="B237" s="78"/>
      <c r="C237" s="77"/>
    </row>
    <row r="238" spans="2:3" x14ac:dyDescent="0.25">
      <c r="B238" s="78"/>
      <c r="C238" s="77"/>
    </row>
    <row r="239" spans="2:3" x14ac:dyDescent="0.25">
      <c r="B239" s="78"/>
      <c r="C239" s="77"/>
    </row>
    <row r="240" spans="2:3" x14ac:dyDescent="0.25">
      <c r="B240" s="78"/>
      <c r="C240" s="77"/>
    </row>
    <row r="241" spans="2:3" x14ac:dyDescent="0.25">
      <c r="B241" s="78"/>
      <c r="C241" s="77"/>
    </row>
    <row r="242" spans="2:3" x14ac:dyDescent="0.25">
      <c r="B242" s="78"/>
      <c r="C242" s="77"/>
    </row>
    <row r="352" spans="2:3" x14ac:dyDescent="0.25">
      <c r="B352" s="78"/>
      <c r="C352" s="77"/>
    </row>
    <row r="353" spans="2:3" x14ac:dyDescent="0.25">
      <c r="B353" s="78"/>
      <c r="C353" s="77"/>
    </row>
    <row r="354" spans="2:3" x14ac:dyDescent="0.25">
      <c r="B354" s="78"/>
      <c r="C354" s="77"/>
    </row>
    <row r="355" spans="2:3" x14ac:dyDescent="0.25">
      <c r="B355" s="78"/>
      <c r="C355" s="77"/>
    </row>
    <row r="356" spans="2:3" x14ac:dyDescent="0.25">
      <c r="B356" s="78"/>
      <c r="C356" s="77"/>
    </row>
    <row r="357" spans="2:3" x14ac:dyDescent="0.25">
      <c r="B357" s="78"/>
      <c r="C357" s="77"/>
    </row>
    <row r="358" spans="2:3" x14ac:dyDescent="0.25">
      <c r="B358" s="78"/>
      <c r="C358" s="77"/>
    </row>
    <row r="359" spans="2:3" x14ac:dyDescent="0.25">
      <c r="B359" s="78"/>
      <c r="C359" s="77"/>
    </row>
    <row r="360" spans="2:3" x14ac:dyDescent="0.25">
      <c r="B360" s="78"/>
      <c r="C360" s="77"/>
    </row>
    <row r="361" spans="2:3" x14ac:dyDescent="0.25">
      <c r="B361" s="78"/>
      <c r="C361" s="77"/>
    </row>
    <row r="362" spans="2:3" x14ac:dyDescent="0.25">
      <c r="B362" s="78"/>
      <c r="C362" s="77"/>
    </row>
    <row r="363" spans="2:3" x14ac:dyDescent="0.25">
      <c r="B363" s="78"/>
      <c r="C363" s="77"/>
    </row>
    <row r="364" spans="2:3" x14ac:dyDescent="0.25">
      <c r="B364" s="78"/>
      <c r="C364" s="77"/>
    </row>
    <row r="474" spans="2:3" x14ac:dyDescent="0.25">
      <c r="B474" s="78"/>
      <c r="C474" s="77"/>
    </row>
    <row r="475" spans="2:3" x14ac:dyDescent="0.25">
      <c r="B475" s="78"/>
      <c r="C475" s="77"/>
    </row>
    <row r="476" spans="2:3" x14ac:dyDescent="0.25">
      <c r="B476" s="78"/>
      <c r="C476" s="77"/>
    </row>
    <row r="477" spans="2:3" x14ac:dyDescent="0.25">
      <c r="B477" s="78"/>
      <c r="C477" s="77"/>
    </row>
    <row r="478" spans="2:3" x14ac:dyDescent="0.25">
      <c r="B478" s="78"/>
      <c r="C478" s="77"/>
    </row>
    <row r="479" spans="2:3" x14ac:dyDescent="0.25">
      <c r="B479" s="78"/>
      <c r="C479" s="77"/>
    </row>
    <row r="480" spans="2:3" x14ac:dyDescent="0.25">
      <c r="B480" s="78"/>
      <c r="C480" s="77"/>
    </row>
    <row r="481" spans="2:3" x14ac:dyDescent="0.25">
      <c r="B481" s="78"/>
      <c r="C481" s="77"/>
    </row>
    <row r="482" spans="2:3" x14ac:dyDescent="0.25">
      <c r="B482" s="78"/>
      <c r="C482" s="77"/>
    </row>
    <row r="483" spans="2:3" x14ac:dyDescent="0.25">
      <c r="B483" s="78"/>
      <c r="C483" s="77"/>
    </row>
    <row r="484" spans="2:3" x14ac:dyDescent="0.25">
      <c r="B484" s="78"/>
      <c r="C484" s="77"/>
    </row>
    <row r="485" spans="2:3" x14ac:dyDescent="0.25">
      <c r="B485" s="78"/>
      <c r="C485" s="77"/>
    </row>
    <row r="486" spans="2:3" x14ac:dyDescent="0.25">
      <c r="B486" s="78"/>
      <c r="C486" s="77"/>
    </row>
    <row r="596" spans="2:3" x14ac:dyDescent="0.25">
      <c r="B596" s="78"/>
      <c r="C596" s="77"/>
    </row>
    <row r="597" spans="2:3" x14ac:dyDescent="0.25">
      <c r="B597" s="78"/>
      <c r="C597" s="77"/>
    </row>
    <row r="598" spans="2:3" x14ac:dyDescent="0.25">
      <c r="B598" s="78"/>
      <c r="C598" s="77"/>
    </row>
    <row r="599" spans="2:3" x14ac:dyDescent="0.25">
      <c r="B599" s="78"/>
      <c r="C599" s="77"/>
    </row>
    <row r="600" spans="2:3" x14ac:dyDescent="0.25">
      <c r="B600" s="78"/>
      <c r="C600" s="77"/>
    </row>
    <row r="601" spans="2:3" x14ac:dyDescent="0.25">
      <c r="B601" s="78"/>
      <c r="C601" s="77"/>
    </row>
    <row r="602" spans="2:3" x14ac:dyDescent="0.25">
      <c r="B602" s="78"/>
      <c r="C602" s="77"/>
    </row>
    <row r="603" spans="2:3" x14ac:dyDescent="0.25">
      <c r="B603" s="78"/>
      <c r="C603" s="77"/>
    </row>
    <row r="604" spans="2:3" x14ac:dyDescent="0.25">
      <c r="B604" s="78"/>
      <c r="C604" s="77"/>
    </row>
    <row r="605" spans="2:3" x14ac:dyDescent="0.25">
      <c r="B605" s="78"/>
      <c r="C605" s="77"/>
    </row>
    <row r="606" spans="2:3" x14ac:dyDescent="0.25">
      <c r="B606" s="78"/>
      <c r="C606" s="77"/>
    </row>
    <row r="607" spans="2:3" x14ac:dyDescent="0.25">
      <c r="B607" s="78"/>
      <c r="C607" s="77"/>
    </row>
    <row r="608" spans="2:3" x14ac:dyDescent="0.25">
      <c r="B608" s="78"/>
      <c r="C608" s="77"/>
    </row>
    <row r="718" spans="2:3" x14ac:dyDescent="0.25">
      <c r="B718" s="78"/>
      <c r="C718" s="77"/>
    </row>
    <row r="719" spans="2:3" x14ac:dyDescent="0.25">
      <c r="B719" s="78"/>
      <c r="C719" s="77"/>
    </row>
    <row r="720" spans="2:3" x14ac:dyDescent="0.25">
      <c r="B720" s="78"/>
      <c r="C720" s="77"/>
    </row>
    <row r="721" spans="2:3" x14ac:dyDescent="0.25">
      <c r="B721" s="78"/>
      <c r="C721" s="77"/>
    </row>
    <row r="722" spans="2:3" x14ac:dyDescent="0.25">
      <c r="B722" s="78"/>
      <c r="C722" s="77"/>
    </row>
    <row r="723" spans="2:3" x14ac:dyDescent="0.25">
      <c r="B723" s="78"/>
      <c r="C723" s="77"/>
    </row>
    <row r="724" spans="2:3" x14ac:dyDescent="0.25">
      <c r="B724" s="78"/>
      <c r="C724" s="77"/>
    </row>
    <row r="725" spans="2:3" x14ac:dyDescent="0.25">
      <c r="B725" s="78"/>
      <c r="C725" s="77"/>
    </row>
    <row r="726" spans="2:3" x14ac:dyDescent="0.25">
      <c r="B726" s="78"/>
      <c r="C726" s="77"/>
    </row>
    <row r="727" spans="2:3" x14ac:dyDescent="0.25">
      <c r="B727" s="78"/>
      <c r="C727" s="77"/>
    </row>
    <row r="728" spans="2:3" x14ac:dyDescent="0.25">
      <c r="B728" s="78"/>
      <c r="C728" s="77"/>
    </row>
    <row r="729" spans="2:3" x14ac:dyDescent="0.25">
      <c r="B729" s="78"/>
      <c r="C729" s="77"/>
    </row>
    <row r="730" spans="2:3" x14ac:dyDescent="0.25">
      <c r="B730" s="78"/>
      <c r="C730" s="77"/>
    </row>
    <row r="840" spans="2:3" x14ac:dyDescent="0.25">
      <c r="B840" s="78"/>
      <c r="C840" s="77"/>
    </row>
    <row r="841" spans="2:3" x14ac:dyDescent="0.25">
      <c r="B841" s="78"/>
      <c r="C841" s="77"/>
    </row>
    <row r="842" spans="2:3" x14ac:dyDescent="0.25">
      <c r="B842" s="78"/>
      <c r="C842" s="77"/>
    </row>
    <row r="843" spans="2:3" x14ac:dyDescent="0.25">
      <c r="B843" s="78"/>
      <c r="C843" s="77"/>
    </row>
    <row r="844" spans="2:3" x14ac:dyDescent="0.25">
      <c r="B844" s="78"/>
      <c r="C844" s="77"/>
    </row>
    <row r="845" spans="2:3" x14ac:dyDescent="0.25">
      <c r="B845" s="78"/>
      <c r="C845" s="77"/>
    </row>
    <row r="846" spans="2:3" x14ac:dyDescent="0.25">
      <c r="B846" s="78"/>
      <c r="C846" s="77"/>
    </row>
    <row r="847" spans="2:3" x14ac:dyDescent="0.25">
      <c r="B847" s="78"/>
      <c r="C847" s="77"/>
    </row>
    <row r="848" spans="2:3" x14ac:dyDescent="0.25">
      <c r="B848" s="78"/>
      <c r="C848" s="77"/>
    </row>
    <row r="849" spans="2:3" x14ac:dyDescent="0.25">
      <c r="B849" s="78"/>
      <c r="C849" s="77"/>
    </row>
    <row r="850" spans="2:3" x14ac:dyDescent="0.25">
      <c r="B850" s="78"/>
      <c r="C850" s="77"/>
    </row>
    <row r="851" spans="2:3" x14ac:dyDescent="0.25">
      <c r="B851" s="78"/>
      <c r="C851" s="77"/>
    </row>
    <row r="852" spans="2:3" x14ac:dyDescent="0.25">
      <c r="B852" s="78"/>
      <c r="C852" s="77"/>
    </row>
    <row r="962" spans="2:3" x14ac:dyDescent="0.25">
      <c r="B962" s="78"/>
      <c r="C962" s="77"/>
    </row>
    <row r="963" spans="2:3" x14ac:dyDescent="0.25">
      <c r="B963" s="78"/>
      <c r="C963" s="77"/>
    </row>
    <row r="964" spans="2:3" x14ac:dyDescent="0.25">
      <c r="B964" s="78"/>
      <c r="C964" s="77"/>
    </row>
    <row r="965" spans="2:3" x14ac:dyDescent="0.25">
      <c r="B965" s="78"/>
      <c r="C965" s="77"/>
    </row>
    <row r="966" spans="2:3" x14ac:dyDescent="0.25">
      <c r="B966" s="78"/>
      <c r="C966" s="77"/>
    </row>
    <row r="967" spans="2:3" x14ac:dyDescent="0.25">
      <c r="B967" s="78"/>
      <c r="C967" s="77"/>
    </row>
    <row r="968" spans="2:3" x14ac:dyDescent="0.25">
      <c r="B968" s="78"/>
      <c r="C968" s="77"/>
    </row>
    <row r="969" spans="2:3" x14ac:dyDescent="0.25">
      <c r="B969" s="78"/>
      <c r="C969" s="77"/>
    </row>
    <row r="970" spans="2:3" x14ac:dyDescent="0.25">
      <c r="B970" s="78"/>
      <c r="C970" s="77"/>
    </row>
    <row r="971" spans="2:3" x14ac:dyDescent="0.25">
      <c r="B971" s="78"/>
      <c r="C971" s="77"/>
    </row>
    <row r="972" spans="2:3" x14ac:dyDescent="0.25">
      <c r="B972" s="78"/>
      <c r="C972" s="77"/>
    </row>
    <row r="973" spans="2:3" x14ac:dyDescent="0.25">
      <c r="B973" s="78"/>
      <c r="C973" s="77"/>
    </row>
    <row r="974" spans="2:3" x14ac:dyDescent="0.25">
      <c r="B974" s="78"/>
      <c r="C974" s="77"/>
    </row>
    <row r="1084" spans="2:3" x14ac:dyDescent="0.25">
      <c r="B1084" s="78"/>
      <c r="C1084" s="77"/>
    </row>
    <row r="1085" spans="2:3" x14ac:dyDescent="0.25">
      <c r="B1085" s="78"/>
      <c r="C1085" s="77"/>
    </row>
    <row r="1086" spans="2:3" x14ac:dyDescent="0.25">
      <c r="B1086" s="78"/>
      <c r="C1086" s="77"/>
    </row>
    <row r="1087" spans="2:3" x14ac:dyDescent="0.25">
      <c r="B1087" s="78"/>
      <c r="C1087" s="77"/>
    </row>
    <row r="1088" spans="2:3" x14ac:dyDescent="0.25">
      <c r="B1088" s="78"/>
      <c r="C1088" s="77"/>
    </row>
    <row r="1089" spans="2:3" x14ac:dyDescent="0.25">
      <c r="B1089" s="78"/>
      <c r="C1089" s="77"/>
    </row>
    <row r="1090" spans="2:3" x14ac:dyDescent="0.25">
      <c r="B1090" s="78"/>
      <c r="C1090" s="77"/>
    </row>
    <row r="1091" spans="2:3" x14ac:dyDescent="0.25">
      <c r="B1091" s="78"/>
      <c r="C1091" s="77"/>
    </row>
    <row r="1092" spans="2:3" x14ac:dyDescent="0.25">
      <c r="B1092" s="78"/>
      <c r="C1092" s="77"/>
    </row>
    <row r="1093" spans="2:3" x14ac:dyDescent="0.25">
      <c r="B1093" s="78"/>
      <c r="C1093" s="77"/>
    </row>
    <row r="1094" spans="2:3" x14ac:dyDescent="0.25">
      <c r="B1094" s="78"/>
      <c r="C1094" s="77"/>
    </row>
    <row r="1095" spans="2:3" x14ac:dyDescent="0.25">
      <c r="B1095" s="78"/>
      <c r="C1095" s="77"/>
    </row>
    <row r="1096" spans="2:3" x14ac:dyDescent="0.25">
      <c r="B1096" s="78"/>
      <c r="C1096" s="77"/>
    </row>
    <row r="1206" spans="2:3" x14ac:dyDescent="0.25">
      <c r="B1206" s="78"/>
      <c r="C1206" s="77"/>
    </row>
    <row r="1207" spans="2:3" x14ac:dyDescent="0.25">
      <c r="B1207" s="78"/>
      <c r="C1207" s="77"/>
    </row>
    <row r="1208" spans="2:3" x14ac:dyDescent="0.25">
      <c r="B1208" s="78"/>
      <c r="C1208" s="77"/>
    </row>
    <row r="1209" spans="2:3" x14ac:dyDescent="0.25">
      <c r="B1209" s="78"/>
      <c r="C1209" s="77"/>
    </row>
    <row r="1210" spans="2:3" x14ac:dyDescent="0.25">
      <c r="B1210" s="78"/>
      <c r="C1210" s="77"/>
    </row>
    <row r="1211" spans="2:3" x14ac:dyDescent="0.25">
      <c r="B1211" s="78"/>
      <c r="C1211" s="77"/>
    </row>
    <row r="1212" spans="2:3" x14ac:dyDescent="0.25">
      <c r="B1212" s="78"/>
      <c r="C1212" s="77"/>
    </row>
    <row r="1213" spans="2:3" x14ac:dyDescent="0.25">
      <c r="B1213" s="78"/>
      <c r="C1213" s="77"/>
    </row>
    <row r="1214" spans="2:3" x14ac:dyDescent="0.25">
      <c r="B1214" s="78"/>
      <c r="C1214" s="77"/>
    </row>
    <row r="1215" spans="2:3" x14ac:dyDescent="0.25">
      <c r="B1215" s="78"/>
      <c r="C1215" s="77"/>
    </row>
    <row r="1216" spans="2:3" x14ac:dyDescent="0.25">
      <c r="B1216" s="78"/>
      <c r="C1216" s="77"/>
    </row>
    <row r="1217" spans="2:3" x14ac:dyDescent="0.25">
      <c r="B1217" s="78"/>
      <c r="C1217" s="77"/>
    </row>
    <row r="1218" spans="2:3" x14ac:dyDescent="0.25">
      <c r="B1218" s="78"/>
      <c r="C1218" s="77"/>
    </row>
    <row r="1328" spans="2:3" x14ac:dyDescent="0.25">
      <c r="B1328" s="78"/>
      <c r="C1328" s="77"/>
    </row>
    <row r="1329" spans="2:3" x14ac:dyDescent="0.25">
      <c r="B1329" s="78"/>
      <c r="C1329" s="77"/>
    </row>
    <row r="1330" spans="2:3" x14ac:dyDescent="0.25">
      <c r="B1330" s="78"/>
      <c r="C1330" s="77"/>
    </row>
    <row r="1331" spans="2:3" x14ac:dyDescent="0.25">
      <c r="B1331" s="78"/>
      <c r="C1331" s="77"/>
    </row>
    <row r="1332" spans="2:3" x14ac:dyDescent="0.25">
      <c r="B1332" s="78"/>
      <c r="C1332" s="77"/>
    </row>
    <row r="1333" spans="2:3" x14ac:dyDescent="0.25">
      <c r="B1333" s="78"/>
      <c r="C1333" s="77"/>
    </row>
    <row r="1334" spans="2:3" x14ac:dyDescent="0.25">
      <c r="B1334" s="78"/>
      <c r="C1334" s="77"/>
    </row>
    <row r="1335" spans="2:3" x14ac:dyDescent="0.25">
      <c r="B1335" s="78"/>
      <c r="C1335" s="77"/>
    </row>
    <row r="1336" spans="2:3" x14ac:dyDescent="0.25">
      <c r="B1336" s="78"/>
      <c r="C1336" s="77"/>
    </row>
    <row r="1337" spans="2:3" x14ac:dyDescent="0.25">
      <c r="B1337" s="78"/>
      <c r="C1337" s="77"/>
    </row>
    <row r="1338" spans="2:3" x14ac:dyDescent="0.25">
      <c r="B1338" s="78"/>
      <c r="C1338" s="77"/>
    </row>
    <row r="1339" spans="2:3" x14ac:dyDescent="0.25">
      <c r="B1339" s="78"/>
      <c r="C1339" s="77"/>
    </row>
    <row r="1340" spans="2:3" x14ac:dyDescent="0.25">
      <c r="B1340" s="78"/>
      <c r="C1340" s="77"/>
    </row>
    <row r="1450" spans="2:3" x14ac:dyDescent="0.25">
      <c r="B1450" s="78"/>
      <c r="C1450" s="77"/>
    </row>
    <row r="1451" spans="2:3" x14ac:dyDescent="0.25">
      <c r="B1451" s="78"/>
      <c r="C1451" s="77"/>
    </row>
    <row r="1452" spans="2:3" x14ac:dyDescent="0.25">
      <c r="B1452" s="78"/>
      <c r="C1452" s="77"/>
    </row>
    <row r="1453" spans="2:3" x14ac:dyDescent="0.25">
      <c r="B1453" s="78"/>
      <c r="C1453" s="77"/>
    </row>
    <row r="1454" spans="2:3" x14ac:dyDescent="0.25">
      <c r="B1454" s="78"/>
      <c r="C1454" s="77"/>
    </row>
    <row r="1455" spans="2:3" x14ac:dyDescent="0.25">
      <c r="B1455" s="78"/>
      <c r="C1455" s="77"/>
    </row>
    <row r="1456" spans="2:3" x14ac:dyDescent="0.25">
      <c r="B1456" s="78"/>
      <c r="C1456" s="77"/>
    </row>
    <row r="1457" spans="2:3" x14ac:dyDescent="0.25">
      <c r="B1457" s="78"/>
      <c r="C1457" s="77"/>
    </row>
    <row r="1458" spans="2:3" x14ac:dyDescent="0.25">
      <c r="B1458" s="78"/>
      <c r="C1458" s="77"/>
    </row>
    <row r="1459" spans="2:3" x14ac:dyDescent="0.25">
      <c r="B1459" s="78"/>
      <c r="C1459" s="77"/>
    </row>
    <row r="1460" spans="2:3" x14ac:dyDescent="0.25">
      <c r="B1460" s="78"/>
      <c r="C1460" s="77"/>
    </row>
    <row r="1461" spans="2:3" x14ac:dyDescent="0.25">
      <c r="B1461" s="78"/>
      <c r="C1461" s="77"/>
    </row>
    <row r="1462" spans="2:3" x14ac:dyDescent="0.25">
      <c r="B1462" s="78"/>
      <c r="C1462" s="77"/>
    </row>
    <row r="1572" spans="2:3" x14ac:dyDescent="0.25">
      <c r="B1572" s="78"/>
      <c r="C1572" s="77"/>
    </row>
    <row r="1573" spans="2:3" x14ac:dyDescent="0.25">
      <c r="B1573" s="78"/>
      <c r="C1573" s="77"/>
    </row>
    <row r="1574" spans="2:3" x14ac:dyDescent="0.25">
      <c r="B1574" s="78"/>
      <c r="C1574" s="77"/>
    </row>
    <row r="1575" spans="2:3" x14ac:dyDescent="0.25">
      <c r="B1575" s="78"/>
      <c r="C1575" s="77"/>
    </row>
    <row r="1576" spans="2:3" x14ac:dyDescent="0.25">
      <c r="B1576" s="78"/>
      <c r="C1576" s="77"/>
    </row>
    <row r="1577" spans="2:3" x14ac:dyDescent="0.25">
      <c r="B1577" s="78"/>
      <c r="C1577" s="77"/>
    </row>
    <row r="1578" spans="2:3" x14ac:dyDescent="0.25">
      <c r="B1578" s="78"/>
      <c r="C1578" s="77"/>
    </row>
    <row r="1579" spans="2:3" x14ac:dyDescent="0.25">
      <c r="B1579" s="78"/>
      <c r="C1579" s="77"/>
    </row>
    <row r="1580" spans="2:3" x14ac:dyDescent="0.25">
      <c r="B1580" s="78"/>
      <c r="C1580" s="77"/>
    </row>
    <row r="1581" spans="2:3" x14ac:dyDescent="0.25">
      <c r="B1581" s="78"/>
      <c r="C1581" s="77"/>
    </row>
    <row r="1582" spans="2:3" x14ac:dyDescent="0.25">
      <c r="B1582" s="78"/>
      <c r="C1582" s="77"/>
    </row>
    <row r="1583" spans="2:3" x14ac:dyDescent="0.25">
      <c r="B1583" s="78"/>
      <c r="C1583" s="77"/>
    </row>
    <row r="1584" spans="2:3" x14ac:dyDescent="0.25">
      <c r="B1584" s="78"/>
      <c r="C1584" s="77"/>
    </row>
    <row r="1694" spans="2:3" x14ac:dyDescent="0.25">
      <c r="B1694" s="78"/>
      <c r="C1694" s="77"/>
    </row>
    <row r="1695" spans="2:3" x14ac:dyDescent="0.25">
      <c r="B1695" s="78"/>
      <c r="C1695" s="77"/>
    </row>
    <row r="1696" spans="2:3" x14ac:dyDescent="0.25">
      <c r="B1696" s="78"/>
      <c r="C1696" s="77"/>
    </row>
    <row r="1697" spans="2:3" x14ac:dyDescent="0.25">
      <c r="B1697" s="78"/>
      <c r="C1697" s="77"/>
    </row>
    <row r="1698" spans="2:3" x14ac:dyDescent="0.25">
      <c r="B1698" s="78"/>
      <c r="C1698" s="77"/>
    </row>
    <row r="1699" spans="2:3" x14ac:dyDescent="0.25">
      <c r="B1699" s="78"/>
      <c r="C1699" s="77"/>
    </row>
    <row r="1700" spans="2:3" x14ac:dyDescent="0.25">
      <c r="B1700" s="78"/>
      <c r="C1700" s="77"/>
    </row>
    <row r="1701" spans="2:3" x14ac:dyDescent="0.25">
      <c r="B1701" s="78"/>
      <c r="C1701" s="77"/>
    </row>
    <row r="1702" spans="2:3" x14ac:dyDescent="0.25">
      <c r="B1702" s="78"/>
      <c r="C1702" s="77"/>
    </row>
    <row r="1703" spans="2:3" x14ac:dyDescent="0.25">
      <c r="B1703" s="78"/>
      <c r="C1703" s="77"/>
    </row>
    <row r="1704" spans="2:3" x14ac:dyDescent="0.25">
      <c r="B1704" s="78"/>
      <c r="C1704" s="77"/>
    </row>
    <row r="1705" spans="2:3" x14ac:dyDescent="0.25">
      <c r="B1705" s="78"/>
      <c r="C1705" s="77"/>
    </row>
    <row r="1706" spans="2:3" x14ac:dyDescent="0.25">
      <c r="B1706" s="78"/>
      <c r="C1706" s="77"/>
    </row>
    <row r="1816" spans="2:3" x14ac:dyDescent="0.25">
      <c r="B1816" s="78"/>
      <c r="C1816" s="77"/>
    </row>
    <row r="1817" spans="2:3" x14ac:dyDescent="0.25">
      <c r="B1817" s="78"/>
      <c r="C1817" s="77"/>
    </row>
    <row r="1818" spans="2:3" x14ac:dyDescent="0.25">
      <c r="B1818" s="78"/>
      <c r="C1818" s="77"/>
    </row>
    <row r="1819" spans="2:3" x14ac:dyDescent="0.25">
      <c r="B1819" s="78"/>
      <c r="C1819" s="77"/>
    </row>
    <row r="1820" spans="2:3" x14ac:dyDescent="0.25">
      <c r="B1820" s="78"/>
      <c r="C1820" s="77"/>
    </row>
    <row r="1821" spans="2:3" x14ac:dyDescent="0.25">
      <c r="B1821" s="78"/>
      <c r="C1821" s="77"/>
    </row>
    <row r="1822" spans="2:3" x14ac:dyDescent="0.25">
      <c r="B1822" s="78"/>
      <c r="C1822" s="77"/>
    </row>
    <row r="1823" spans="2:3" x14ac:dyDescent="0.25">
      <c r="B1823" s="78"/>
      <c r="C1823" s="77"/>
    </row>
    <row r="1824" spans="2:3" x14ac:dyDescent="0.25">
      <c r="B1824" s="78"/>
      <c r="C1824" s="77"/>
    </row>
    <row r="1825" spans="2:3" x14ac:dyDescent="0.25">
      <c r="B1825" s="78"/>
      <c r="C1825" s="77"/>
    </row>
    <row r="1826" spans="2:3" x14ac:dyDescent="0.25">
      <c r="B1826" s="78"/>
      <c r="C1826" s="77"/>
    </row>
    <row r="1827" spans="2:3" x14ac:dyDescent="0.25">
      <c r="B1827" s="78"/>
      <c r="C1827" s="77"/>
    </row>
    <row r="1828" spans="2:3" x14ac:dyDescent="0.25">
      <c r="B1828" s="78"/>
      <c r="C1828" s="77"/>
    </row>
    <row r="1938" spans="2:3" x14ac:dyDescent="0.25">
      <c r="B1938" s="78"/>
      <c r="C1938" s="77"/>
    </row>
    <row r="1939" spans="2:3" x14ac:dyDescent="0.25">
      <c r="B1939" s="78"/>
      <c r="C1939" s="77"/>
    </row>
    <row r="1940" spans="2:3" x14ac:dyDescent="0.25">
      <c r="B1940" s="78"/>
      <c r="C1940" s="77"/>
    </row>
    <row r="1941" spans="2:3" x14ac:dyDescent="0.25">
      <c r="B1941" s="78"/>
      <c r="C1941" s="77"/>
    </row>
    <row r="1942" spans="2:3" x14ac:dyDescent="0.25">
      <c r="B1942" s="78"/>
      <c r="C1942" s="77"/>
    </row>
    <row r="1943" spans="2:3" x14ac:dyDescent="0.25">
      <c r="B1943" s="78"/>
      <c r="C1943" s="77"/>
    </row>
    <row r="1944" spans="2:3" x14ac:dyDescent="0.25">
      <c r="B1944" s="78"/>
      <c r="C1944" s="77"/>
    </row>
    <row r="1945" spans="2:3" x14ac:dyDescent="0.25">
      <c r="B1945" s="78"/>
      <c r="C1945" s="77"/>
    </row>
    <row r="1946" spans="2:3" x14ac:dyDescent="0.25">
      <c r="B1946" s="78"/>
      <c r="C1946" s="77"/>
    </row>
    <row r="1947" spans="2:3" x14ac:dyDescent="0.25">
      <c r="B1947" s="78"/>
      <c r="C1947" s="77"/>
    </row>
    <row r="1948" spans="2:3" x14ac:dyDescent="0.25">
      <c r="B1948" s="78"/>
      <c r="C1948" s="77"/>
    </row>
    <row r="1949" spans="2:3" x14ac:dyDescent="0.25">
      <c r="B1949" s="78"/>
      <c r="C1949" s="77"/>
    </row>
    <row r="1950" spans="2:3" x14ac:dyDescent="0.25">
      <c r="B1950" s="78"/>
      <c r="C1950" s="77"/>
    </row>
    <row r="2060" spans="2:3" x14ac:dyDescent="0.25">
      <c r="B2060" s="78"/>
      <c r="C2060" s="77"/>
    </row>
    <row r="2061" spans="2:3" x14ac:dyDescent="0.25">
      <c r="B2061" s="78"/>
      <c r="C2061" s="77"/>
    </row>
    <row r="2062" spans="2:3" x14ac:dyDescent="0.25">
      <c r="B2062" s="78"/>
      <c r="C2062" s="77"/>
    </row>
    <row r="2063" spans="2:3" x14ac:dyDescent="0.25">
      <c r="B2063" s="78"/>
      <c r="C2063" s="77"/>
    </row>
    <row r="2064" spans="2:3" x14ac:dyDescent="0.25">
      <c r="B2064" s="78"/>
      <c r="C2064" s="77"/>
    </row>
    <row r="2065" spans="2:3" x14ac:dyDescent="0.25">
      <c r="B2065" s="78"/>
      <c r="C2065" s="77"/>
    </row>
    <row r="2066" spans="2:3" x14ac:dyDescent="0.25">
      <c r="B2066" s="78"/>
      <c r="C2066" s="77"/>
    </row>
    <row r="2067" spans="2:3" x14ac:dyDescent="0.25">
      <c r="B2067" s="78"/>
      <c r="C2067" s="77"/>
    </row>
    <row r="2068" spans="2:3" x14ac:dyDescent="0.25">
      <c r="B2068" s="78"/>
      <c r="C2068" s="77"/>
    </row>
    <row r="2069" spans="2:3" x14ac:dyDescent="0.25">
      <c r="B2069" s="78"/>
      <c r="C2069" s="77"/>
    </row>
    <row r="2070" spans="2:3" x14ac:dyDescent="0.25">
      <c r="B2070" s="78"/>
      <c r="C2070" s="77"/>
    </row>
    <row r="2071" spans="2:3" x14ac:dyDescent="0.25">
      <c r="B2071" s="78"/>
      <c r="C2071" s="77"/>
    </row>
    <row r="2072" spans="2:3" x14ac:dyDescent="0.25">
      <c r="B2072" s="78"/>
      <c r="C2072" s="77"/>
    </row>
    <row r="2182" spans="2:3" x14ac:dyDescent="0.25">
      <c r="B2182" s="78"/>
      <c r="C2182" s="77"/>
    </row>
    <row r="2183" spans="2:3" x14ac:dyDescent="0.25">
      <c r="B2183" s="78"/>
      <c r="C2183" s="77"/>
    </row>
    <row r="2184" spans="2:3" x14ac:dyDescent="0.25">
      <c r="B2184" s="78"/>
      <c r="C2184" s="77"/>
    </row>
    <row r="2185" spans="2:3" x14ac:dyDescent="0.25">
      <c r="B2185" s="78"/>
      <c r="C2185" s="77"/>
    </row>
    <row r="2186" spans="2:3" x14ac:dyDescent="0.25">
      <c r="B2186" s="78"/>
      <c r="C2186" s="77"/>
    </row>
    <row r="2187" spans="2:3" x14ac:dyDescent="0.25">
      <c r="B2187" s="78"/>
      <c r="C2187" s="77"/>
    </row>
    <row r="2188" spans="2:3" x14ac:dyDescent="0.25">
      <c r="B2188" s="78"/>
      <c r="C2188" s="77"/>
    </row>
    <row r="2189" spans="2:3" x14ac:dyDescent="0.25">
      <c r="B2189" s="78"/>
      <c r="C2189" s="77"/>
    </row>
    <row r="2190" spans="2:3" x14ac:dyDescent="0.25">
      <c r="B2190" s="78"/>
      <c r="C2190" s="77"/>
    </row>
    <row r="2191" spans="2:3" x14ac:dyDescent="0.25">
      <c r="B2191" s="78"/>
      <c r="C2191" s="77"/>
    </row>
    <row r="2192" spans="2:3" x14ac:dyDescent="0.25">
      <c r="B2192" s="78"/>
      <c r="C2192" s="77"/>
    </row>
    <row r="2193" spans="2:3" x14ac:dyDescent="0.25">
      <c r="B2193" s="78"/>
      <c r="C2193" s="77"/>
    </row>
    <row r="2194" spans="2:3" x14ac:dyDescent="0.25">
      <c r="B2194" s="78"/>
      <c r="C2194" s="77"/>
    </row>
    <row r="2304" spans="2:3" x14ac:dyDescent="0.25">
      <c r="B2304" s="78"/>
      <c r="C2304" s="77"/>
    </row>
    <row r="2305" spans="2:3" x14ac:dyDescent="0.25">
      <c r="B2305" s="78"/>
      <c r="C2305" s="77"/>
    </row>
    <row r="2306" spans="2:3" x14ac:dyDescent="0.25">
      <c r="B2306" s="78"/>
      <c r="C2306" s="77"/>
    </row>
    <row r="2307" spans="2:3" x14ac:dyDescent="0.25">
      <c r="B2307" s="78"/>
      <c r="C2307" s="77"/>
    </row>
    <row r="2308" spans="2:3" x14ac:dyDescent="0.25">
      <c r="B2308" s="78"/>
      <c r="C2308" s="77"/>
    </row>
    <row r="2309" spans="2:3" x14ac:dyDescent="0.25">
      <c r="B2309" s="78"/>
      <c r="C2309" s="77"/>
    </row>
    <row r="2310" spans="2:3" x14ac:dyDescent="0.25">
      <c r="B2310" s="78"/>
      <c r="C2310" s="77"/>
    </row>
    <row r="2311" spans="2:3" x14ac:dyDescent="0.25">
      <c r="B2311" s="78"/>
      <c r="C2311" s="77"/>
    </row>
    <row r="2312" spans="2:3" x14ac:dyDescent="0.25">
      <c r="B2312" s="78"/>
      <c r="C2312" s="77"/>
    </row>
    <row r="2313" spans="2:3" x14ac:dyDescent="0.25">
      <c r="B2313" s="78"/>
      <c r="C2313" s="77"/>
    </row>
    <row r="2314" spans="2:3" x14ac:dyDescent="0.25">
      <c r="B2314" s="78"/>
      <c r="C2314" s="77"/>
    </row>
    <row r="2315" spans="2:3" x14ac:dyDescent="0.25">
      <c r="B2315" s="78"/>
      <c r="C2315" s="77"/>
    </row>
    <row r="2316" spans="2:3" x14ac:dyDescent="0.25">
      <c r="B2316" s="78"/>
      <c r="C2316" s="77"/>
    </row>
    <row r="2426" spans="2:3" x14ac:dyDescent="0.25">
      <c r="B2426" s="78"/>
      <c r="C2426" s="77"/>
    </row>
    <row r="2427" spans="2:3" x14ac:dyDescent="0.25">
      <c r="B2427" s="78"/>
      <c r="C2427" s="77"/>
    </row>
    <row r="2428" spans="2:3" x14ac:dyDescent="0.25">
      <c r="B2428" s="78"/>
      <c r="C2428" s="77"/>
    </row>
    <row r="2429" spans="2:3" x14ac:dyDescent="0.25">
      <c r="B2429" s="78"/>
      <c r="C2429" s="77"/>
    </row>
    <row r="2430" spans="2:3" x14ac:dyDescent="0.25">
      <c r="B2430" s="78"/>
      <c r="C2430" s="77"/>
    </row>
    <row r="2431" spans="2:3" x14ac:dyDescent="0.25">
      <c r="B2431" s="78"/>
      <c r="C2431" s="77"/>
    </row>
    <row r="2432" spans="2:3" x14ac:dyDescent="0.25">
      <c r="B2432" s="78"/>
      <c r="C2432" s="77"/>
    </row>
    <row r="2433" spans="2:3" x14ac:dyDescent="0.25">
      <c r="B2433" s="78"/>
      <c r="C2433" s="77"/>
    </row>
    <row r="2434" spans="2:3" x14ac:dyDescent="0.25">
      <c r="B2434" s="78"/>
      <c r="C2434" s="77"/>
    </row>
    <row r="2435" spans="2:3" x14ac:dyDescent="0.25">
      <c r="B2435" s="78"/>
      <c r="C2435" s="77"/>
    </row>
    <row r="2436" spans="2:3" x14ac:dyDescent="0.25">
      <c r="B2436" s="78"/>
      <c r="C2436" s="77"/>
    </row>
    <row r="2437" spans="2:3" x14ac:dyDescent="0.25">
      <c r="B2437" s="78"/>
      <c r="C2437" s="77"/>
    </row>
    <row r="2438" spans="2:3" x14ac:dyDescent="0.25">
      <c r="B2438" s="78"/>
      <c r="C2438" s="77"/>
    </row>
    <row r="2548" spans="2:3" x14ac:dyDescent="0.25">
      <c r="B2548" s="78"/>
      <c r="C2548" s="77"/>
    </row>
    <row r="2549" spans="2:3" x14ac:dyDescent="0.25">
      <c r="B2549" s="78"/>
      <c r="C2549" s="77"/>
    </row>
    <row r="2550" spans="2:3" x14ac:dyDescent="0.25">
      <c r="B2550" s="78"/>
      <c r="C2550" s="77"/>
    </row>
    <row r="2551" spans="2:3" x14ac:dyDescent="0.25">
      <c r="B2551" s="78"/>
      <c r="C2551" s="77"/>
    </row>
    <row r="2552" spans="2:3" x14ac:dyDescent="0.25">
      <c r="B2552" s="78"/>
      <c r="C2552" s="77"/>
    </row>
    <row r="2553" spans="2:3" x14ac:dyDescent="0.25">
      <c r="B2553" s="78"/>
      <c r="C2553" s="77"/>
    </row>
    <row r="2554" spans="2:3" x14ac:dyDescent="0.25">
      <c r="B2554" s="78"/>
      <c r="C2554" s="77"/>
    </row>
    <row r="2555" spans="2:3" x14ac:dyDescent="0.25">
      <c r="B2555" s="78"/>
      <c r="C2555" s="77"/>
    </row>
    <row r="2556" spans="2:3" x14ac:dyDescent="0.25">
      <c r="B2556" s="78"/>
      <c r="C2556" s="77"/>
    </row>
    <row r="2557" spans="2:3" x14ac:dyDescent="0.25">
      <c r="B2557" s="78"/>
      <c r="C2557" s="77"/>
    </row>
    <row r="2558" spans="2:3" x14ac:dyDescent="0.25">
      <c r="B2558" s="78"/>
      <c r="C2558" s="77"/>
    </row>
    <row r="2559" spans="2:3" x14ac:dyDescent="0.25">
      <c r="B2559" s="78"/>
      <c r="C2559" s="77"/>
    </row>
    <row r="2560" spans="2:3" x14ac:dyDescent="0.25">
      <c r="B2560" s="78"/>
      <c r="C2560" s="77"/>
    </row>
    <row r="2670" spans="2:3" x14ac:dyDescent="0.25">
      <c r="B2670" s="78"/>
      <c r="C2670" s="77"/>
    </row>
    <row r="2671" spans="2:3" x14ac:dyDescent="0.25">
      <c r="B2671" s="78"/>
      <c r="C2671" s="77"/>
    </row>
    <row r="2672" spans="2:3" x14ac:dyDescent="0.25">
      <c r="B2672" s="78"/>
      <c r="C2672" s="77"/>
    </row>
    <row r="2673" spans="2:3" x14ac:dyDescent="0.25">
      <c r="B2673" s="78"/>
      <c r="C2673" s="77"/>
    </row>
    <row r="2674" spans="2:3" x14ac:dyDescent="0.25">
      <c r="B2674" s="78"/>
      <c r="C2674" s="77"/>
    </row>
    <row r="2675" spans="2:3" x14ac:dyDescent="0.25">
      <c r="B2675" s="78"/>
      <c r="C2675" s="77"/>
    </row>
    <row r="2676" spans="2:3" x14ac:dyDescent="0.25">
      <c r="B2676" s="78"/>
      <c r="C2676" s="77"/>
    </row>
    <row r="2677" spans="2:3" x14ac:dyDescent="0.25">
      <c r="B2677" s="78"/>
      <c r="C2677" s="77"/>
    </row>
    <row r="2678" spans="2:3" x14ac:dyDescent="0.25">
      <c r="B2678" s="78"/>
      <c r="C2678" s="77"/>
    </row>
    <row r="2679" spans="2:3" x14ac:dyDescent="0.25">
      <c r="B2679" s="78"/>
      <c r="C2679" s="77"/>
    </row>
    <row r="2680" spans="2:3" x14ac:dyDescent="0.25">
      <c r="B2680" s="78"/>
      <c r="C2680" s="77"/>
    </row>
    <row r="2681" spans="2:3" x14ac:dyDescent="0.25">
      <c r="B2681" s="78"/>
      <c r="C2681" s="77"/>
    </row>
    <row r="2682" spans="2:3" x14ac:dyDescent="0.25">
      <c r="B2682" s="78"/>
      <c r="C2682" s="77"/>
    </row>
    <row r="2792" spans="2:3" x14ac:dyDescent="0.25">
      <c r="B2792" s="78"/>
      <c r="C2792" s="77"/>
    </row>
    <row r="2793" spans="2:3" x14ac:dyDescent="0.25">
      <c r="B2793" s="78"/>
      <c r="C2793" s="77"/>
    </row>
    <row r="2794" spans="2:3" x14ac:dyDescent="0.25">
      <c r="B2794" s="78"/>
      <c r="C2794" s="77"/>
    </row>
    <row r="2795" spans="2:3" x14ac:dyDescent="0.25">
      <c r="B2795" s="78"/>
      <c r="C2795" s="77"/>
    </row>
    <row r="2796" spans="2:3" x14ac:dyDescent="0.25">
      <c r="B2796" s="78"/>
      <c r="C2796" s="77"/>
    </row>
    <row r="2797" spans="2:3" x14ac:dyDescent="0.25">
      <c r="B2797" s="78"/>
      <c r="C2797" s="77"/>
    </row>
    <row r="2798" spans="2:3" x14ac:dyDescent="0.25">
      <c r="B2798" s="78"/>
      <c r="C2798" s="77"/>
    </row>
    <row r="2799" spans="2:3" x14ac:dyDescent="0.25">
      <c r="B2799" s="78"/>
      <c r="C2799" s="77"/>
    </row>
    <row r="2800" spans="2:3" x14ac:dyDescent="0.25">
      <c r="B2800" s="78"/>
      <c r="C2800" s="77"/>
    </row>
    <row r="2801" spans="2:3" x14ac:dyDescent="0.25">
      <c r="B2801" s="78"/>
      <c r="C2801" s="77"/>
    </row>
    <row r="2802" spans="2:3" x14ac:dyDescent="0.25">
      <c r="B2802" s="78"/>
      <c r="C2802" s="77"/>
    </row>
    <row r="2803" spans="2:3" x14ac:dyDescent="0.25">
      <c r="B2803" s="78"/>
      <c r="C2803" s="77"/>
    </row>
    <row r="2804" spans="2:3" x14ac:dyDescent="0.25">
      <c r="B2804" s="78"/>
      <c r="C2804" s="77"/>
    </row>
    <row r="2914" spans="2:3" x14ac:dyDescent="0.25">
      <c r="B2914" s="78"/>
      <c r="C2914" s="77"/>
    </row>
    <row r="2915" spans="2:3" x14ac:dyDescent="0.25">
      <c r="B2915" s="78"/>
      <c r="C2915" s="77"/>
    </row>
    <row r="2916" spans="2:3" x14ac:dyDescent="0.25">
      <c r="B2916" s="78"/>
      <c r="C2916" s="77"/>
    </row>
    <row r="2917" spans="2:3" x14ac:dyDescent="0.25">
      <c r="B2917" s="78"/>
      <c r="C2917" s="77"/>
    </row>
    <row r="2918" spans="2:3" x14ac:dyDescent="0.25">
      <c r="B2918" s="78"/>
      <c r="C2918" s="77"/>
    </row>
    <row r="2919" spans="2:3" x14ac:dyDescent="0.25">
      <c r="B2919" s="78"/>
      <c r="C2919" s="77"/>
    </row>
    <row r="2920" spans="2:3" x14ac:dyDescent="0.25">
      <c r="B2920" s="78"/>
      <c r="C2920" s="77"/>
    </row>
    <row r="2921" spans="2:3" x14ac:dyDescent="0.25">
      <c r="B2921" s="78"/>
      <c r="C2921" s="77"/>
    </row>
    <row r="2922" spans="2:3" x14ac:dyDescent="0.25">
      <c r="B2922" s="78"/>
      <c r="C2922" s="77"/>
    </row>
    <row r="2923" spans="2:3" x14ac:dyDescent="0.25">
      <c r="B2923" s="78"/>
      <c r="C2923" s="77"/>
    </row>
    <row r="2924" spans="2:3" x14ac:dyDescent="0.25">
      <c r="B2924" s="78"/>
      <c r="C2924" s="77"/>
    </row>
    <row r="2925" spans="2:3" x14ac:dyDescent="0.25">
      <c r="B2925" s="78"/>
      <c r="C2925" s="77"/>
    </row>
    <row r="2926" spans="2:3" x14ac:dyDescent="0.25">
      <c r="B2926" s="78"/>
      <c r="C2926" s="77"/>
    </row>
    <row r="3036" spans="2:3" x14ac:dyDescent="0.25">
      <c r="B3036" s="78"/>
      <c r="C3036" s="77"/>
    </row>
    <row r="3037" spans="2:3" x14ac:dyDescent="0.25">
      <c r="B3037" s="78"/>
      <c r="C3037" s="77"/>
    </row>
    <row r="3038" spans="2:3" x14ac:dyDescent="0.25">
      <c r="B3038" s="78"/>
      <c r="C3038" s="77"/>
    </row>
    <row r="3039" spans="2:3" x14ac:dyDescent="0.25">
      <c r="B3039" s="78"/>
      <c r="C3039" s="77"/>
    </row>
    <row r="3040" spans="2:3" x14ac:dyDescent="0.25">
      <c r="B3040" s="78"/>
      <c r="C3040" s="77"/>
    </row>
    <row r="3041" spans="2:3" x14ac:dyDescent="0.25">
      <c r="B3041" s="78"/>
      <c r="C3041" s="77"/>
    </row>
    <row r="3042" spans="2:3" x14ac:dyDescent="0.25">
      <c r="B3042" s="78"/>
      <c r="C3042" s="77"/>
    </row>
    <row r="3043" spans="2:3" x14ac:dyDescent="0.25">
      <c r="B3043" s="78"/>
      <c r="C3043" s="77"/>
    </row>
    <row r="3044" spans="2:3" x14ac:dyDescent="0.25">
      <c r="B3044" s="78"/>
      <c r="C3044" s="77"/>
    </row>
    <row r="3045" spans="2:3" x14ac:dyDescent="0.25">
      <c r="B3045" s="78"/>
      <c r="C3045" s="77"/>
    </row>
    <row r="3046" spans="2:3" x14ac:dyDescent="0.25">
      <c r="B3046" s="78"/>
      <c r="C3046" s="77"/>
    </row>
    <row r="3047" spans="2:3" x14ac:dyDescent="0.25">
      <c r="B3047" s="78"/>
      <c r="C3047" s="77"/>
    </row>
    <row r="3048" spans="2:3" x14ac:dyDescent="0.25">
      <c r="B3048" s="78"/>
      <c r="C3048" s="77"/>
    </row>
    <row r="3158" spans="2:3" x14ac:dyDescent="0.25">
      <c r="B3158" s="78"/>
      <c r="C3158" s="77"/>
    </row>
    <row r="3159" spans="2:3" x14ac:dyDescent="0.25">
      <c r="B3159" s="78"/>
      <c r="C3159" s="77"/>
    </row>
    <row r="3160" spans="2:3" x14ac:dyDescent="0.25">
      <c r="B3160" s="78"/>
      <c r="C3160" s="77"/>
    </row>
    <row r="3161" spans="2:3" x14ac:dyDescent="0.25">
      <c r="B3161" s="78"/>
      <c r="C3161" s="77"/>
    </row>
    <row r="3162" spans="2:3" x14ac:dyDescent="0.25">
      <c r="B3162" s="78"/>
      <c r="C3162" s="77"/>
    </row>
    <row r="3163" spans="2:3" x14ac:dyDescent="0.25">
      <c r="B3163" s="78"/>
      <c r="C3163" s="77"/>
    </row>
    <row r="3164" spans="2:3" x14ac:dyDescent="0.25">
      <c r="B3164" s="78"/>
      <c r="C3164" s="77"/>
    </row>
    <row r="3165" spans="2:3" x14ac:dyDescent="0.25">
      <c r="B3165" s="78"/>
      <c r="C3165" s="77"/>
    </row>
    <row r="3166" spans="2:3" x14ac:dyDescent="0.25">
      <c r="B3166" s="78"/>
      <c r="C3166" s="77"/>
    </row>
    <row r="3167" spans="2:3" x14ac:dyDescent="0.25">
      <c r="B3167" s="78"/>
      <c r="C3167" s="77"/>
    </row>
    <row r="3168" spans="2:3" x14ac:dyDescent="0.25">
      <c r="B3168" s="78"/>
      <c r="C3168" s="77"/>
    </row>
    <row r="3169" spans="2:3" x14ac:dyDescent="0.25">
      <c r="B3169" s="78"/>
      <c r="C3169" s="77"/>
    </row>
    <row r="3170" spans="2:3" x14ac:dyDescent="0.25">
      <c r="B3170" s="78"/>
      <c r="C3170" s="77"/>
    </row>
    <row r="3280" spans="2:3" x14ac:dyDescent="0.25">
      <c r="B3280" s="78"/>
      <c r="C3280" s="77"/>
    </row>
    <row r="3281" spans="2:3" x14ac:dyDescent="0.25">
      <c r="B3281" s="78"/>
      <c r="C3281" s="77"/>
    </row>
    <row r="3282" spans="2:3" x14ac:dyDescent="0.25">
      <c r="B3282" s="78"/>
      <c r="C3282" s="77"/>
    </row>
    <row r="3283" spans="2:3" x14ac:dyDescent="0.25">
      <c r="B3283" s="78"/>
      <c r="C3283" s="77"/>
    </row>
    <row r="3284" spans="2:3" x14ac:dyDescent="0.25">
      <c r="B3284" s="78"/>
      <c r="C3284" s="77"/>
    </row>
    <row r="3285" spans="2:3" x14ac:dyDescent="0.25">
      <c r="B3285" s="78"/>
      <c r="C3285" s="77"/>
    </row>
    <row r="3286" spans="2:3" x14ac:dyDescent="0.25">
      <c r="B3286" s="78"/>
      <c r="C3286" s="77"/>
    </row>
    <row r="3287" spans="2:3" x14ac:dyDescent="0.25">
      <c r="B3287" s="78"/>
      <c r="C3287" s="77"/>
    </row>
    <row r="3288" spans="2:3" x14ac:dyDescent="0.25">
      <c r="B3288" s="78"/>
      <c r="C3288" s="77"/>
    </row>
    <row r="3289" spans="2:3" x14ac:dyDescent="0.25">
      <c r="B3289" s="78"/>
      <c r="C3289" s="77"/>
    </row>
    <row r="3290" spans="2:3" x14ac:dyDescent="0.25">
      <c r="B3290" s="78"/>
      <c r="C3290" s="77"/>
    </row>
    <row r="3291" spans="2:3" x14ac:dyDescent="0.25">
      <c r="B3291" s="78"/>
      <c r="C3291" s="77"/>
    </row>
    <row r="3292" spans="2:3" x14ac:dyDescent="0.25">
      <c r="B3292" s="78"/>
      <c r="C3292" s="77"/>
    </row>
    <row r="3402" spans="2:3" x14ac:dyDescent="0.25">
      <c r="B3402" s="78"/>
      <c r="C3402" s="77"/>
    </row>
    <row r="3403" spans="2:3" x14ac:dyDescent="0.25">
      <c r="B3403" s="78"/>
      <c r="C3403" s="77"/>
    </row>
    <row r="3404" spans="2:3" x14ac:dyDescent="0.25">
      <c r="B3404" s="78"/>
      <c r="C3404" s="77"/>
    </row>
    <row r="3405" spans="2:3" x14ac:dyDescent="0.25">
      <c r="B3405" s="78"/>
      <c r="C3405" s="77"/>
    </row>
    <row r="3406" spans="2:3" x14ac:dyDescent="0.25">
      <c r="B3406" s="78"/>
      <c r="C3406" s="77"/>
    </row>
    <row r="3407" spans="2:3" x14ac:dyDescent="0.25">
      <c r="B3407" s="78"/>
      <c r="C3407" s="77"/>
    </row>
    <row r="3408" spans="2:3" x14ac:dyDescent="0.25">
      <c r="B3408" s="78"/>
      <c r="C3408" s="77"/>
    </row>
    <row r="3409" spans="2:3" x14ac:dyDescent="0.25">
      <c r="B3409" s="78"/>
      <c r="C3409" s="77"/>
    </row>
    <row r="3410" spans="2:3" x14ac:dyDescent="0.25">
      <c r="B3410" s="78"/>
      <c r="C3410" s="77"/>
    </row>
    <row r="3411" spans="2:3" x14ac:dyDescent="0.25">
      <c r="B3411" s="78"/>
      <c r="C3411" s="77"/>
    </row>
    <row r="3412" spans="2:3" x14ac:dyDescent="0.25">
      <c r="B3412" s="78"/>
      <c r="C3412" s="77"/>
    </row>
    <row r="3413" spans="2:3" x14ac:dyDescent="0.25">
      <c r="B3413" s="78"/>
      <c r="C3413" s="77"/>
    </row>
    <row r="3414" spans="2:3" x14ac:dyDescent="0.25">
      <c r="B3414" s="78"/>
      <c r="C3414" s="77"/>
    </row>
    <row r="3524" spans="2:3" x14ac:dyDescent="0.25">
      <c r="B3524" s="78"/>
      <c r="C3524" s="77"/>
    </row>
    <row r="3525" spans="2:3" x14ac:dyDescent="0.25">
      <c r="B3525" s="78"/>
      <c r="C3525" s="77"/>
    </row>
    <row r="3526" spans="2:3" x14ac:dyDescent="0.25">
      <c r="B3526" s="78"/>
      <c r="C3526" s="77"/>
    </row>
    <row r="3527" spans="2:3" x14ac:dyDescent="0.25">
      <c r="B3527" s="78"/>
      <c r="C3527" s="77"/>
    </row>
    <row r="3528" spans="2:3" x14ac:dyDescent="0.25">
      <c r="B3528" s="78"/>
      <c r="C3528" s="77"/>
    </row>
    <row r="3529" spans="2:3" x14ac:dyDescent="0.25">
      <c r="B3529" s="78"/>
      <c r="C3529" s="77"/>
    </row>
    <row r="3530" spans="2:3" x14ac:dyDescent="0.25">
      <c r="B3530" s="78"/>
      <c r="C3530" s="77"/>
    </row>
    <row r="3531" spans="2:3" x14ac:dyDescent="0.25">
      <c r="B3531" s="78"/>
      <c r="C3531" s="77"/>
    </row>
    <row r="3532" spans="2:3" x14ac:dyDescent="0.25">
      <c r="B3532" s="78"/>
      <c r="C3532" s="77"/>
    </row>
    <row r="3533" spans="2:3" x14ac:dyDescent="0.25">
      <c r="B3533" s="78"/>
      <c r="C3533" s="77"/>
    </row>
    <row r="3534" spans="2:3" x14ac:dyDescent="0.25">
      <c r="B3534" s="78"/>
      <c r="C3534" s="77"/>
    </row>
    <row r="3535" spans="2:3" x14ac:dyDescent="0.25">
      <c r="B3535" s="78"/>
      <c r="C3535" s="77"/>
    </row>
    <row r="3536" spans="2:3" x14ac:dyDescent="0.25">
      <c r="B3536" s="78"/>
      <c r="C3536" s="77"/>
    </row>
    <row r="3646" spans="2:3" x14ac:dyDescent="0.25">
      <c r="B3646" s="78"/>
      <c r="C3646" s="77"/>
    </row>
    <row r="3647" spans="2:3" x14ac:dyDescent="0.25">
      <c r="B3647" s="78"/>
      <c r="C3647" s="77"/>
    </row>
    <row r="3648" spans="2:3" x14ac:dyDescent="0.25">
      <c r="B3648" s="78"/>
      <c r="C3648" s="77"/>
    </row>
    <row r="3649" spans="2:3" x14ac:dyDescent="0.25">
      <c r="B3649" s="78"/>
      <c r="C3649" s="77"/>
    </row>
    <row r="3650" spans="2:3" x14ac:dyDescent="0.25">
      <c r="B3650" s="78"/>
      <c r="C3650" s="77"/>
    </row>
    <row r="3651" spans="2:3" x14ac:dyDescent="0.25">
      <c r="B3651" s="78"/>
      <c r="C3651" s="77"/>
    </row>
    <row r="3652" spans="2:3" x14ac:dyDescent="0.25">
      <c r="B3652" s="78"/>
      <c r="C3652" s="77"/>
    </row>
    <row r="3653" spans="2:3" x14ac:dyDescent="0.25">
      <c r="B3653" s="78"/>
      <c r="C3653" s="77"/>
    </row>
    <row r="3654" spans="2:3" x14ac:dyDescent="0.25">
      <c r="B3654" s="78"/>
      <c r="C3654" s="77"/>
    </row>
    <row r="3655" spans="2:3" x14ac:dyDescent="0.25">
      <c r="B3655" s="78"/>
      <c r="C3655" s="77"/>
    </row>
    <row r="3656" spans="2:3" x14ac:dyDescent="0.25">
      <c r="B3656" s="78"/>
      <c r="C3656" s="77"/>
    </row>
    <row r="3657" spans="2:3" x14ac:dyDescent="0.25">
      <c r="B3657" s="78"/>
      <c r="C3657" s="77"/>
    </row>
    <row r="3658" spans="2:3" x14ac:dyDescent="0.25">
      <c r="B3658" s="78"/>
      <c r="C3658" s="77"/>
    </row>
    <row r="3768" spans="2:3" x14ac:dyDescent="0.25">
      <c r="B3768" s="78"/>
      <c r="C3768" s="77"/>
    </row>
    <row r="3769" spans="2:3" x14ac:dyDescent="0.25">
      <c r="B3769" s="78"/>
      <c r="C3769" s="77"/>
    </row>
    <row r="3770" spans="2:3" x14ac:dyDescent="0.25">
      <c r="B3770" s="78"/>
      <c r="C3770" s="77"/>
    </row>
    <row r="3771" spans="2:3" x14ac:dyDescent="0.25">
      <c r="B3771" s="78"/>
      <c r="C3771" s="77"/>
    </row>
    <row r="3772" spans="2:3" x14ac:dyDescent="0.25">
      <c r="B3772" s="78"/>
      <c r="C3772" s="77"/>
    </row>
    <row r="3773" spans="2:3" x14ac:dyDescent="0.25">
      <c r="B3773" s="78"/>
      <c r="C3773" s="77"/>
    </row>
    <row r="3774" spans="2:3" x14ac:dyDescent="0.25">
      <c r="B3774" s="78"/>
      <c r="C3774" s="77"/>
    </row>
    <row r="3775" spans="2:3" x14ac:dyDescent="0.25">
      <c r="B3775" s="78"/>
      <c r="C3775" s="77"/>
    </row>
    <row r="3776" spans="2:3" x14ac:dyDescent="0.25">
      <c r="B3776" s="78"/>
      <c r="C3776" s="77"/>
    </row>
    <row r="3777" spans="2:3" x14ac:dyDescent="0.25">
      <c r="B3777" s="78"/>
      <c r="C3777" s="77"/>
    </row>
    <row r="3778" spans="2:3" x14ac:dyDescent="0.25">
      <c r="B3778" s="78"/>
      <c r="C3778" s="77"/>
    </row>
    <row r="3779" spans="2:3" x14ac:dyDescent="0.25">
      <c r="B3779" s="78"/>
      <c r="C3779" s="77"/>
    </row>
    <row r="3780" spans="2:3" x14ac:dyDescent="0.25">
      <c r="B3780" s="78"/>
      <c r="C3780" s="77"/>
    </row>
    <row r="3890" spans="2:3" x14ac:dyDescent="0.25">
      <c r="B3890" s="78"/>
      <c r="C3890" s="77"/>
    </row>
    <row r="3891" spans="2:3" x14ac:dyDescent="0.25">
      <c r="B3891" s="78"/>
      <c r="C3891" s="77"/>
    </row>
    <row r="3892" spans="2:3" x14ac:dyDescent="0.25">
      <c r="B3892" s="78"/>
      <c r="C3892" s="77"/>
    </row>
    <row r="3893" spans="2:3" x14ac:dyDescent="0.25">
      <c r="B3893" s="78"/>
      <c r="C3893" s="77"/>
    </row>
    <row r="3894" spans="2:3" x14ac:dyDescent="0.25">
      <c r="B3894" s="78"/>
      <c r="C3894" s="77"/>
    </row>
    <row r="3895" spans="2:3" x14ac:dyDescent="0.25">
      <c r="B3895" s="78"/>
      <c r="C3895" s="77"/>
    </row>
    <row r="3896" spans="2:3" x14ac:dyDescent="0.25">
      <c r="B3896" s="78"/>
      <c r="C3896" s="77"/>
    </row>
    <row r="3897" spans="2:3" x14ac:dyDescent="0.25">
      <c r="B3897" s="78"/>
      <c r="C3897" s="77"/>
    </row>
    <row r="3898" spans="2:3" x14ac:dyDescent="0.25">
      <c r="B3898" s="78"/>
      <c r="C3898" s="77"/>
    </row>
    <row r="3899" spans="2:3" x14ac:dyDescent="0.25">
      <c r="B3899" s="78"/>
      <c r="C3899" s="77"/>
    </row>
    <row r="3900" spans="2:3" x14ac:dyDescent="0.25">
      <c r="B3900" s="78"/>
      <c r="C3900" s="77"/>
    </row>
    <row r="3901" spans="2:3" x14ac:dyDescent="0.25">
      <c r="B3901" s="78"/>
      <c r="C3901" s="77"/>
    </row>
    <row r="3902" spans="2:3" x14ac:dyDescent="0.25">
      <c r="B3902" s="78"/>
      <c r="C3902" s="77"/>
    </row>
    <row r="4012" spans="2:3" x14ac:dyDescent="0.25">
      <c r="B4012" s="78"/>
      <c r="C4012" s="77"/>
    </row>
    <row r="4013" spans="2:3" x14ac:dyDescent="0.25">
      <c r="B4013" s="78"/>
      <c r="C4013" s="77"/>
    </row>
    <row r="4014" spans="2:3" x14ac:dyDescent="0.25">
      <c r="B4014" s="78"/>
      <c r="C4014" s="77"/>
    </row>
    <row r="4015" spans="2:3" x14ac:dyDescent="0.25">
      <c r="B4015" s="78"/>
      <c r="C4015" s="77"/>
    </row>
    <row r="4016" spans="2:3" x14ac:dyDescent="0.25">
      <c r="B4016" s="78"/>
      <c r="C4016" s="77"/>
    </row>
    <row r="4017" spans="2:3" x14ac:dyDescent="0.25">
      <c r="B4017" s="78"/>
      <c r="C4017" s="77"/>
    </row>
    <row r="4018" spans="2:3" x14ac:dyDescent="0.25">
      <c r="B4018" s="78"/>
      <c r="C4018" s="77"/>
    </row>
    <row r="4019" spans="2:3" x14ac:dyDescent="0.25">
      <c r="B4019" s="78"/>
      <c r="C4019" s="77"/>
    </row>
    <row r="4020" spans="2:3" x14ac:dyDescent="0.25">
      <c r="B4020" s="78"/>
      <c r="C4020" s="77"/>
    </row>
    <row r="4021" spans="2:3" x14ac:dyDescent="0.25">
      <c r="B4021" s="78"/>
      <c r="C4021" s="77"/>
    </row>
    <row r="4022" spans="2:3" x14ac:dyDescent="0.25">
      <c r="B4022" s="78"/>
      <c r="C4022" s="77"/>
    </row>
    <row r="4023" spans="2:3" x14ac:dyDescent="0.25">
      <c r="B4023" s="78"/>
      <c r="C4023" s="77"/>
    </row>
    <row r="4024" spans="2:3" x14ac:dyDescent="0.25">
      <c r="B4024" s="78"/>
      <c r="C4024" s="77"/>
    </row>
    <row r="4134" spans="2:3" x14ac:dyDescent="0.25">
      <c r="B4134" s="78"/>
      <c r="C4134" s="77"/>
    </row>
    <row r="4135" spans="2:3" x14ac:dyDescent="0.25">
      <c r="B4135" s="78"/>
      <c r="C4135" s="77"/>
    </row>
    <row r="4136" spans="2:3" x14ac:dyDescent="0.25">
      <c r="B4136" s="78"/>
      <c r="C4136" s="77"/>
    </row>
    <row r="4137" spans="2:3" x14ac:dyDescent="0.25">
      <c r="B4137" s="78"/>
      <c r="C4137" s="77"/>
    </row>
    <row r="4138" spans="2:3" x14ac:dyDescent="0.25">
      <c r="B4138" s="78"/>
      <c r="C4138" s="77"/>
    </row>
    <row r="4139" spans="2:3" x14ac:dyDescent="0.25">
      <c r="B4139" s="78"/>
      <c r="C4139" s="77"/>
    </row>
    <row r="4140" spans="2:3" x14ac:dyDescent="0.25">
      <c r="B4140" s="78"/>
      <c r="C4140" s="77"/>
    </row>
    <row r="4141" spans="2:3" x14ac:dyDescent="0.25">
      <c r="B4141" s="78"/>
      <c r="C4141" s="77"/>
    </row>
    <row r="4142" spans="2:3" x14ac:dyDescent="0.25">
      <c r="B4142" s="78"/>
      <c r="C4142" s="77"/>
    </row>
    <row r="4143" spans="2:3" x14ac:dyDescent="0.25">
      <c r="B4143" s="78"/>
      <c r="C4143" s="77"/>
    </row>
    <row r="4144" spans="2:3" x14ac:dyDescent="0.25">
      <c r="B4144" s="78"/>
      <c r="C4144" s="77"/>
    </row>
    <row r="4145" spans="2:3" x14ac:dyDescent="0.25">
      <c r="B4145" s="78"/>
      <c r="C4145" s="77"/>
    </row>
    <row r="4146" spans="2:3" x14ac:dyDescent="0.25">
      <c r="B4146" s="78"/>
      <c r="C4146" s="77"/>
    </row>
    <row r="4256" spans="2:3" x14ac:dyDescent="0.25">
      <c r="B4256" s="78"/>
      <c r="C4256" s="77"/>
    </row>
    <row r="4257" spans="2:3" x14ac:dyDescent="0.25">
      <c r="B4257" s="78"/>
      <c r="C4257" s="77"/>
    </row>
    <row r="4258" spans="2:3" x14ac:dyDescent="0.25">
      <c r="B4258" s="78"/>
      <c r="C4258" s="77"/>
    </row>
    <row r="4259" spans="2:3" x14ac:dyDescent="0.25">
      <c r="B4259" s="78"/>
      <c r="C4259" s="77"/>
    </row>
    <row r="4260" spans="2:3" x14ac:dyDescent="0.25">
      <c r="B4260" s="78"/>
      <c r="C4260" s="77"/>
    </row>
    <row r="4261" spans="2:3" x14ac:dyDescent="0.25">
      <c r="B4261" s="78"/>
      <c r="C4261" s="77"/>
    </row>
    <row r="4262" spans="2:3" x14ac:dyDescent="0.25">
      <c r="B4262" s="78"/>
      <c r="C4262" s="77"/>
    </row>
    <row r="4263" spans="2:3" x14ac:dyDescent="0.25">
      <c r="B4263" s="78"/>
      <c r="C4263" s="77"/>
    </row>
    <row r="4264" spans="2:3" x14ac:dyDescent="0.25">
      <c r="B4264" s="78"/>
      <c r="C4264" s="77"/>
    </row>
    <row r="4265" spans="2:3" x14ac:dyDescent="0.25">
      <c r="B4265" s="78"/>
      <c r="C4265" s="77"/>
    </row>
    <row r="4266" spans="2:3" x14ac:dyDescent="0.25">
      <c r="B4266" s="78"/>
      <c r="C4266" s="77"/>
    </row>
    <row r="4267" spans="2:3" x14ac:dyDescent="0.25">
      <c r="B4267" s="78"/>
      <c r="C4267" s="77"/>
    </row>
    <row r="4268" spans="2:3" x14ac:dyDescent="0.25">
      <c r="B4268" s="78"/>
      <c r="C4268" s="77"/>
    </row>
    <row r="4378" spans="2:3" x14ac:dyDescent="0.25">
      <c r="B4378" s="78"/>
      <c r="C4378" s="77"/>
    </row>
    <row r="4379" spans="2:3" x14ac:dyDescent="0.25">
      <c r="B4379" s="78"/>
      <c r="C4379" s="77"/>
    </row>
    <row r="4380" spans="2:3" x14ac:dyDescent="0.25">
      <c r="B4380" s="78"/>
      <c r="C4380" s="77"/>
    </row>
    <row r="4381" spans="2:3" x14ac:dyDescent="0.25">
      <c r="B4381" s="78"/>
      <c r="C4381" s="77"/>
    </row>
    <row r="4382" spans="2:3" x14ac:dyDescent="0.25">
      <c r="B4382" s="78"/>
      <c r="C4382" s="77"/>
    </row>
    <row r="4383" spans="2:3" x14ac:dyDescent="0.25">
      <c r="B4383" s="78"/>
      <c r="C4383" s="77"/>
    </row>
    <row r="4384" spans="2:3" x14ac:dyDescent="0.25">
      <c r="B4384" s="78"/>
      <c r="C4384" s="77"/>
    </row>
    <row r="4385" spans="2:3" x14ac:dyDescent="0.25">
      <c r="B4385" s="78"/>
      <c r="C4385" s="77"/>
    </row>
    <row r="4386" spans="2:3" x14ac:dyDescent="0.25">
      <c r="B4386" s="78"/>
      <c r="C4386" s="77"/>
    </row>
    <row r="4387" spans="2:3" x14ac:dyDescent="0.25">
      <c r="B4387" s="78"/>
      <c r="C4387" s="77"/>
    </row>
    <row r="4388" spans="2:3" x14ac:dyDescent="0.25">
      <c r="B4388" s="78"/>
      <c r="C4388" s="77"/>
    </row>
    <row r="4389" spans="2:3" x14ac:dyDescent="0.25">
      <c r="B4389" s="78"/>
      <c r="C4389" s="77"/>
    </row>
    <row r="4390" spans="2:3" x14ac:dyDescent="0.25">
      <c r="B4390" s="78"/>
      <c r="C4390" s="77"/>
    </row>
    <row r="4500" spans="2:3" x14ac:dyDescent="0.25">
      <c r="B4500" s="78"/>
      <c r="C4500" s="77"/>
    </row>
    <row r="4501" spans="2:3" x14ac:dyDescent="0.25">
      <c r="B4501" s="78"/>
      <c r="C4501" s="77"/>
    </row>
    <row r="4502" spans="2:3" x14ac:dyDescent="0.25">
      <c r="B4502" s="78"/>
      <c r="C4502" s="77"/>
    </row>
    <row r="4503" spans="2:3" x14ac:dyDescent="0.25">
      <c r="B4503" s="78"/>
      <c r="C4503" s="77"/>
    </row>
    <row r="4504" spans="2:3" x14ac:dyDescent="0.25">
      <c r="B4504" s="78"/>
      <c r="C4504" s="77"/>
    </row>
    <row r="4505" spans="2:3" x14ac:dyDescent="0.25">
      <c r="B4505" s="78"/>
      <c r="C4505" s="77"/>
    </row>
    <row r="4506" spans="2:3" x14ac:dyDescent="0.25">
      <c r="B4506" s="78"/>
      <c r="C4506" s="77"/>
    </row>
    <row r="4507" spans="2:3" x14ac:dyDescent="0.25">
      <c r="B4507" s="78"/>
      <c r="C4507" s="77"/>
    </row>
    <row r="4508" spans="2:3" x14ac:dyDescent="0.25">
      <c r="B4508" s="78"/>
      <c r="C4508" s="77"/>
    </row>
    <row r="4509" spans="2:3" x14ac:dyDescent="0.25">
      <c r="B4509" s="78"/>
      <c r="C4509" s="77"/>
    </row>
    <row r="4510" spans="2:3" x14ac:dyDescent="0.25">
      <c r="B4510" s="78"/>
      <c r="C4510" s="77"/>
    </row>
    <row r="4511" spans="2:3" x14ac:dyDescent="0.25">
      <c r="B4511" s="78"/>
      <c r="C4511" s="77"/>
    </row>
    <row r="4512" spans="2:3" x14ac:dyDescent="0.25">
      <c r="B4512" s="78"/>
      <c r="C4512" s="77"/>
    </row>
    <row r="4622" spans="2:3" x14ac:dyDescent="0.25">
      <c r="B4622" s="78"/>
      <c r="C4622" s="77"/>
    </row>
    <row r="4623" spans="2:3" x14ac:dyDescent="0.25">
      <c r="B4623" s="78"/>
      <c r="C4623" s="77"/>
    </row>
    <row r="4624" spans="2:3" x14ac:dyDescent="0.25">
      <c r="B4624" s="78"/>
      <c r="C4624" s="77"/>
    </row>
    <row r="4625" spans="2:3" x14ac:dyDescent="0.25">
      <c r="B4625" s="78"/>
      <c r="C4625" s="77"/>
    </row>
    <row r="4626" spans="2:3" x14ac:dyDescent="0.25">
      <c r="B4626" s="78"/>
      <c r="C4626" s="77"/>
    </row>
    <row r="4627" spans="2:3" x14ac:dyDescent="0.25">
      <c r="B4627" s="78"/>
      <c r="C4627" s="77"/>
    </row>
    <row r="4628" spans="2:3" x14ac:dyDescent="0.25">
      <c r="B4628" s="78"/>
      <c r="C4628" s="77"/>
    </row>
    <row r="4629" spans="2:3" x14ac:dyDescent="0.25">
      <c r="B4629" s="78"/>
      <c r="C4629" s="77"/>
    </row>
    <row r="4630" spans="2:3" x14ac:dyDescent="0.25">
      <c r="B4630" s="78"/>
      <c r="C4630" s="77"/>
    </row>
    <row r="4631" spans="2:3" x14ac:dyDescent="0.25">
      <c r="B4631" s="78"/>
      <c r="C4631" s="77"/>
    </row>
    <row r="4632" spans="2:3" x14ac:dyDescent="0.25">
      <c r="B4632" s="78"/>
      <c r="C4632" s="77"/>
    </row>
    <row r="4633" spans="2:3" x14ac:dyDescent="0.25">
      <c r="B4633" s="78"/>
      <c r="C4633" s="77"/>
    </row>
    <row r="4634" spans="2:3" x14ac:dyDescent="0.25">
      <c r="B4634" s="78"/>
      <c r="C4634" s="77"/>
    </row>
    <row r="4744" spans="2:3" x14ac:dyDescent="0.25">
      <c r="B4744" s="78"/>
      <c r="C4744" s="77"/>
    </row>
    <row r="4745" spans="2:3" x14ac:dyDescent="0.25">
      <c r="B4745" s="78"/>
      <c r="C4745" s="77"/>
    </row>
    <row r="4746" spans="2:3" x14ac:dyDescent="0.25">
      <c r="B4746" s="78"/>
      <c r="C4746" s="77"/>
    </row>
    <row r="4747" spans="2:3" x14ac:dyDescent="0.25">
      <c r="B4747" s="78"/>
      <c r="C4747" s="77"/>
    </row>
    <row r="4748" spans="2:3" x14ac:dyDescent="0.25">
      <c r="B4748" s="78"/>
      <c r="C4748" s="77"/>
    </row>
    <row r="4749" spans="2:3" x14ac:dyDescent="0.25">
      <c r="B4749" s="78"/>
      <c r="C4749" s="77"/>
    </row>
    <row r="4750" spans="2:3" x14ac:dyDescent="0.25">
      <c r="B4750" s="78"/>
      <c r="C4750" s="77"/>
    </row>
    <row r="4751" spans="2:3" x14ac:dyDescent="0.25">
      <c r="B4751" s="78"/>
      <c r="C4751" s="77"/>
    </row>
    <row r="4752" spans="2:3" x14ac:dyDescent="0.25">
      <c r="B4752" s="78"/>
      <c r="C4752" s="77"/>
    </row>
    <row r="4753" spans="2:3" x14ac:dyDescent="0.25">
      <c r="B4753" s="78"/>
      <c r="C4753" s="77"/>
    </row>
    <row r="4754" spans="2:3" x14ac:dyDescent="0.25">
      <c r="B4754" s="78"/>
      <c r="C4754" s="77"/>
    </row>
    <row r="4755" spans="2:3" x14ac:dyDescent="0.25">
      <c r="B4755" s="78"/>
      <c r="C4755" s="77"/>
    </row>
    <row r="4756" spans="2:3" x14ac:dyDescent="0.25">
      <c r="B4756" s="78"/>
      <c r="C4756" s="77"/>
    </row>
    <row r="4866" spans="2:3" x14ac:dyDescent="0.25">
      <c r="B4866" s="78"/>
      <c r="C4866" s="77"/>
    </row>
    <row r="4867" spans="2:3" x14ac:dyDescent="0.25">
      <c r="B4867" s="78"/>
      <c r="C4867" s="77"/>
    </row>
    <row r="4868" spans="2:3" x14ac:dyDescent="0.25">
      <c r="B4868" s="78"/>
      <c r="C4868" s="77"/>
    </row>
    <row r="4869" spans="2:3" x14ac:dyDescent="0.25">
      <c r="B4869" s="78"/>
      <c r="C4869" s="77"/>
    </row>
    <row r="4870" spans="2:3" x14ac:dyDescent="0.25">
      <c r="B4870" s="78"/>
      <c r="C4870" s="77"/>
    </row>
    <row r="4871" spans="2:3" x14ac:dyDescent="0.25">
      <c r="B4871" s="78"/>
      <c r="C4871" s="77"/>
    </row>
    <row r="4872" spans="2:3" x14ac:dyDescent="0.25">
      <c r="B4872" s="78"/>
      <c r="C4872" s="77"/>
    </row>
    <row r="4873" spans="2:3" x14ac:dyDescent="0.25">
      <c r="B4873" s="78"/>
      <c r="C4873" s="77"/>
    </row>
    <row r="4874" spans="2:3" x14ac:dyDescent="0.25">
      <c r="B4874" s="78"/>
      <c r="C4874" s="77"/>
    </row>
    <row r="4875" spans="2:3" x14ac:dyDescent="0.25">
      <c r="B4875" s="78"/>
      <c r="C4875" s="77"/>
    </row>
    <row r="4876" spans="2:3" x14ac:dyDescent="0.25">
      <c r="B4876" s="78"/>
      <c r="C4876" s="77"/>
    </row>
    <row r="4877" spans="2:3" x14ac:dyDescent="0.25">
      <c r="B4877" s="78"/>
      <c r="C4877" s="77"/>
    </row>
    <row r="4878" spans="2:3" x14ac:dyDescent="0.25">
      <c r="B4878" s="78"/>
      <c r="C4878" s="77"/>
    </row>
    <row r="4988" spans="2:3" x14ac:dyDescent="0.25">
      <c r="B4988" s="78"/>
      <c r="C4988" s="77"/>
    </row>
    <row r="4989" spans="2:3" x14ac:dyDescent="0.25">
      <c r="B4989" s="78"/>
      <c r="C4989" s="77"/>
    </row>
    <row r="4990" spans="2:3" x14ac:dyDescent="0.25">
      <c r="B4990" s="78"/>
      <c r="C4990" s="77"/>
    </row>
    <row r="4991" spans="2:3" x14ac:dyDescent="0.25">
      <c r="B4991" s="78"/>
      <c r="C4991" s="77"/>
    </row>
    <row r="4992" spans="2:3" x14ac:dyDescent="0.25">
      <c r="B4992" s="78"/>
      <c r="C4992" s="77"/>
    </row>
    <row r="4993" spans="2:3" x14ac:dyDescent="0.25">
      <c r="B4993" s="78"/>
      <c r="C4993" s="77"/>
    </row>
    <row r="4994" spans="2:3" x14ac:dyDescent="0.25">
      <c r="B4994" s="78"/>
      <c r="C4994" s="77"/>
    </row>
    <row r="4995" spans="2:3" x14ac:dyDescent="0.25">
      <c r="B4995" s="78"/>
      <c r="C4995" s="77"/>
    </row>
    <row r="4996" spans="2:3" x14ac:dyDescent="0.25">
      <c r="B4996" s="78"/>
      <c r="C4996" s="77"/>
    </row>
    <row r="4997" spans="2:3" x14ac:dyDescent="0.25">
      <c r="B4997" s="78"/>
      <c r="C4997" s="77"/>
    </row>
    <row r="4998" spans="2:3" x14ac:dyDescent="0.25">
      <c r="B4998" s="78"/>
      <c r="C4998" s="77"/>
    </row>
    <row r="4999" spans="2:3" x14ac:dyDescent="0.25">
      <c r="B4999" s="78"/>
      <c r="C4999" s="77"/>
    </row>
    <row r="5000" spans="2:3" x14ac:dyDescent="0.25">
      <c r="B5000" s="78"/>
      <c r="C5000" s="77"/>
    </row>
    <row r="5110" spans="2:3" x14ac:dyDescent="0.25">
      <c r="B5110" s="78"/>
      <c r="C5110" s="77"/>
    </row>
    <row r="5111" spans="2:3" x14ac:dyDescent="0.25">
      <c r="B5111" s="78"/>
      <c r="C5111" s="77"/>
    </row>
    <row r="5112" spans="2:3" x14ac:dyDescent="0.25">
      <c r="B5112" s="78"/>
      <c r="C5112" s="77"/>
    </row>
    <row r="5113" spans="2:3" x14ac:dyDescent="0.25">
      <c r="B5113" s="78"/>
      <c r="C5113" s="77"/>
    </row>
    <row r="5114" spans="2:3" x14ac:dyDescent="0.25">
      <c r="B5114" s="78"/>
      <c r="C5114" s="77"/>
    </row>
    <row r="5115" spans="2:3" x14ac:dyDescent="0.25">
      <c r="B5115" s="78"/>
      <c r="C5115" s="77"/>
    </row>
    <row r="5116" spans="2:3" x14ac:dyDescent="0.25">
      <c r="B5116" s="78"/>
      <c r="C5116" s="77"/>
    </row>
    <row r="5117" spans="2:3" x14ac:dyDescent="0.25">
      <c r="B5117" s="78"/>
      <c r="C5117" s="77"/>
    </row>
    <row r="5118" spans="2:3" x14ac:dyDescent="0.25">
      <c r="B5118" s="78"/>
      <c r="C5118" s="77"/>
    </row>
    <row r="5119" spans="2:3" x14ac:dyDescent="0.25">
      <c r="B5119" s="78"/>
      <c r="C5119" s="77"/>
    </row>
    <row r="5120" spans="2:3" x14ac:dyDescent="0.25">
      <c r="B5120" s="78"/>
      <c r="C5120" s="77"/>
    </row>
    <row r="5121" spans="2:3" x14ac:dyDescent="0.25">
      <c r="B5121" s="78"/>
      <c r="C5121" s="77"/>
    </row>
    <row r="5122" spans="2:3" x14ac:dyDescent="0.25">
      <c r="B5122" s="78"/>
      <c r="C5122" s="77"/>
    </row>
    <row r="5232" spans="2:3" x14ac:dyDescent="0.25">
      <c r="B5232" s="78"/>
      <c r="C5232" s="77"/>
    </row>
    <row r="5233" spans="2:3" x14ac:dyDescent="0.25">
      <c r="B5233" s="78"/>
      <c r="C5233" s="77"/>
    </row>
    <row r="5234" spans="2:3" x14ac:dyDescent="0.25">
      <c r="B5234" s="78"/>
      <c r="C5234" s="77"/>
    </row>
    <row r="5235" spans="2:3" x14ac:dyDescent="0.25">
      <c r="B5235" s="78"/>
      <c r="C5235" s="77"/>
    </row>
    <row r="5236" spans="2:3" x14ac:dyDescent="0.25">
      <c r="B5236" s="78"/>
      <c r="C5236" s="77"/>
    </row>
    <row r="5237" spans="2:3" x14ac:dyDescent="0.25">
      <c r="B5237" s="78"/>
      <c r="C5237" s="77"/>
    </row>
    <row r="5238" spans="2:3" x14ac:dyDescent="0.25">
      <c r="B5238" s="78"/>
      <c r="C5238" s="77"/>
    </row>
    <row r="5239" spans="2:3" x14ac:dyDescent="0.25">
      <c r="B5239" s="78"/>
      <c r="C5239" s="77"/>
    </row>
    <row r="5240" spans="2:3" x14ac:dyDescent="0.25">
      <c r="B5240" s="78"/>
      <c r="C5240" s="77"/>
    </row>
    <row r="5241" spans="2:3" x14ac:dyDescent="0.25">
      <c r="B5241" s="78"/>
      <c r="C5241" s="77"/>
    </row>
    <row r="5242" spans="2:3" x14ac:dyDescent="0.25">
      <c r="B5242" s="78"/>
      <c r="C5242" s="77"/>
    </row>
    <row r="5243" spans="2:3" x14ac:dyDescent="0.25">
      <c r="B5243" s="78"/>
      <c r="C5243" s="77"/>
    </row>
    <row r="5244" spans="2:3" x14ac:dyDescent="0.25">
      <c r="B5244" s="78"/>
      <c r="C5244" s="77"/>
    </row>
    <row r="5354" spans="2:3" x14ac:dyDescent="0.25">
      <c r="B5354" s="78"/>
      <c r="C5354" s="77"/>
    </row>
    <row r="5355" spans="2:3" x14ac:dyDescent="0.25">
      <c r="B5355" s="78"/>
      <c r="C5355" s="77"/>
    </row>
    <row r="5356" spans="2:3" x14ac:dyDescent="0.25">
      <c r="B5356" s="78"/>
      <c r="C5356" s="77"/>
    </row>
    <row r="5357" spans="2:3" x14ac:dyDescent="0.25">
      <c r="B5357" s="78"/>
      <c r="C5357" s="77"/>
    </row>
    <row r="5358" spans="2:3" x14ac:dyDescent="0.25">
      <c r="B5358" s="78"/>
      <c r="C5358" s="77"/>
    </row>
    <row r="5359" spans="2:3" x14ac:dyDescent="0.25">
      <c r="B5359" s="78"/>
      <c r="C5359" s="77"/>
    </row>
    <row r="5360" spans="2:3" x14ac:dyDescent="0.25">
      <c r="B5360" s="78"/>
      <c r="C5360" s="77"/>
    </row>
    <row r="5361" spans="2:3" x14ac:dyDescent="0.25">
      <c r="B5361" s="78"/>
      <c r="C5361" s="77"/>
    </row>
    <row r="5362" spans="2:3" x14ac:dyDescent="0.25">
      <c r="B5362" s="78"/>
      <c r="C5362" s="77"/>
    </row>
    <row r="5363" spans="2:3" x14ac:dyDescent="0.25">
      <c r="B5363" s="78"/>
      <c r="C5363" s="77"/>
    </row>
    <row r="5364" spans="2:3" x14ac:dyDescent="0.25">
      <c r="B5364" s="78"/>
      <c r="C5364" s="77"/>
    </row>
    <row r="5365" spans="2:3" x14ac:dyDescent="0.25">
      <c r="B5365" s="78"/>
      <c r="C5365" s="77"/>
    </row>
    <row r="5366" spans="2:3" x14ac:dyDescent="0.25">
      <c r="B5366" s="78"/>
      <c r="C5366" s="77"/>
    </row>
    <row r="5476" spans="2:3" x14ac:dyDescent="0.25">
      <c r="B5476" s="78"/>
      <c r="C5476" s="77"/>
    </row>
    <row r="5477" spans="2:3" x14ac:dyDescent="0.25">
      <c r="B5477" s="78"/>
      <c r="C5477" s="77"/>
    </row>
    <row r="5478" spans="2:3" x14ac:dyDescent="0.25">
      <c r="B5478" s="78"/>
      <c r="C5478" s="77"/>
    </row>
    <row r="5479" spans="2:3" x14ac:dyDescent="0.25">
      <c r="B5479" s="78"/>
      <c r="C5479" s="77"/>
    </row>
    <row r="5480" spans="2:3" x14ac:dyDescent="0.25">
      <c r="B5480" s="78"/>
      <c r="C5480" s="77"/>
    </row>
    <row r="5481" spans="2:3" x14ac:dyDescent="0.25">
      <c r="B5481" s="78"/>
      <c r="C5481" s="77"/>
    </row>
    <row r="5482" spans="2:3" x14ac:dyDescent="0.25">
      <c r="B5482" s="78"/>
      <c r="C5482" s="77"/>
    </row>
    <row r="5483" spans="2:3" x14ac:dyDescent="0.25">
      <c r="B5483" s="78"/>
      <c r="C5483" s="77"/>
    </row>
    <row r="5484" spans="2:3" x14ac:dyDescent="0.25">
      <c r="B5484" s="78"/>
      <c r="C5484" s="77"/>
    </row>
    <row r="5485" spans="2:3" x14ac:dyDescent="0.25">
      <c r="B5485" s="78"/>
      <c r="C5485" s="77"/>
    </row>
    <row r="5486" spans="2:3" x14ac:dyDescent="0.25">
      <c r="B5486" s="78"/>
      <c r="C5486" s="77"/>
    </row>
    <row r="5487" spans="2:3" x14ac:dyDescent="0.25">
      <c r="B5487" s="78"/>
      <c r="C5487" s="77"/>
    </row>
    <row r="5488" spans="2:3" x14ac:dyDescent="0.25">
      <c r="B5488" s="78"/>
      <c r="C5488" s="77"/>
    </row>
    <row r="5598" spans="2:3" x14ac:dyDescent="0.25">
      <c r="B5598" s="78"/>
      <c r="C5598" s="77"/>
    </row>
    <row r="5599" spans="2:3" x14ac:dyDescent="0.25">
      <c r="B5599" s="78"/>
      <c r="C5599" s="77"/>
    </row>
    <row r="5600" spans="2:3" x14ac:dyDescent="0.25">
      <c r="B5600" s="78"/>
      <c r="C5600" s="77"/>
    </row>
    <row r="5601" spans="2:3" x14ac:dyDescent="0.25">
      <c r="B5601" s="78"/>
      <c r="C5601" s="77"/>
    </row>
    <row r="5602" spans="2:3" x14ac:dyDescent="0.25">
      <c r="B5602" s="78"/>
      <c r="C5602" s="77"/>
    </row>
    <row r="5603" spans="2:3" x14ac:dyDescent="0.25">
      <c r="B5603" s="78"/>
      <c r="C5603" s="77"/>
    </row>
    <row r="5604" spans="2:3" x14ac:dyDescent="0.25">
      <c r="B5604" s="78"/>
      <c r="C5604" s="77"/>
    </row>
    <row r="5605" spans="2:3" x14ac:dyDescent="0.25">
      <c r="B5605" s="78"/>
      <c r="C5605" s="77"/>
    </row>
    <row r="5606" spans="2:3" x14ac:dyDescent="0.25">
      <c r="B5606" s="78"/>
      <c r="C5606" s="77"/>
    </row>
    <row r="5607" spans="2:3" x14ac:dyDescent="0.25">
      <c r="B5607" s="78"/>
      <c r="C5607" s="77"/>
    </row>
    <row r="5608" spans="2:3" x14ac:dyDescent="0.25">
      <c r="B5608" s="78"/>
      <c r="C5608" s="77"/>
    </row>
    <row r="5609" spans="2:3" x14ac:dyDescent="0.25">
      <c r="B5609" s="78"/>
      <c r="C5609" s="77"/>
    </row>
    <row r="5610" spans="2:3" x14ac:dyDescent="0.25">
      <c r="B5610" s="78"/>
      <c r="C5610" s="77"/>
    </row>
    <row r="5720" spans="2:3" x14ac:dyDescent="0.25">
      <c r="B5720" s="78"/>
      <c r="C5720" s="77"/>
    </row>
    <row r="5721" spans="2:3" x14ac:dyDescent="0.25">
      <c r="B5721" s="78"/>
      <c r="C5721" s="77"/>
    </row>
    <row r="5722" spans="2:3" x14ac:dyDescent="0.25">
      <c r="B5722" s="78"/>
      <c r="C5722" s="77"/>
    </row>
    <row r="5723" spans="2:3" x14ac:dyDescent="0.25">
      <c r="B5723" s="78"/>
      <c r="C5723" s="77"/>
    </row>
    <row r="5724" spans="2:3" x14ac:dyDescent="0.25">
      <c r="B5724" s="78"/>
      <c r="C5724" s="77"/>
    </row>
    <row r="5725" spans="2:3" x14ac:dyDescent="0.25">
      <c r="B5725" s="78"/>
      <c r="C5725" s="77"/>
    </row>
    <row r="5726" spans="2:3" x14ac:dyDescent="0.25">
      <c r="B5726" s="78"/>
      <c r="C5726" s="77"/>
    </row>
    <row r="5727" spans="2:3" x14ac:dyDescent="0.25">
      <c r="B5727" s="78"/>
      <c r="C5727" s="77"/>
    </row>
    <row r="5728" spans="2:3" x14ac:dyDescent="0.25">
      <c r="B5728" s="78"/>
      <c r="C5728" s="77"/>
    </row>
    <row r="5729" spans="2:3" x14ac:dyDescent="0.25">
      <c r="B5729" s="78"/>
      <c r="C5729" s="77"/>
    </row>
    <row r="5730" spans="2:3" x14ac:dyDescent="0.25">
      <c r="B5730" s="78"/>
      <c r="C5730" s="77"/>
    </row>
    <row r="5731" spans="2:3" x14ac:dyDescent="0.25">
      <c r="B5731" s="78"/>
      <c r="C5731" s="77"/>
    </row>
    <row r="5732" spans="2:3" x14ac:dyDescent="0.25">
      <c r="B5732" s="78"/>
      <c r="C5732" s="77"/>
    </row>
    <row r="5842" spans="2:3" x14ac:dyDescent="0.25">
      <c r="B5842" s="78"/>
      <c r="C5842" s="77"/>
    </row>
    <row r="5843" spans="2:3" x14ac:dyDescent="0.25">
      <c r="B5843" s="78"/>
      <c r="C5843" s="77"/>
    </row>
    <row r="5844" spans="2:3" x14ac:dyDescent="0.25">
      <c r="B5844" s="78"/>
      <c r="C5844" s="77"/>
    </row>
    <row r="5845" spans="2:3" x14ac:dyDescent="0.25">
      <c r="B5845" s="78"/>
      <c r="C5845" s="77"/>
    </row>
    <row r="5846" spans="2:3" x14ac:dyDescent="0.25">
      <c r="B5846" s="78"/>
      <c r="C5846" s="77"/>
    </row>
    <row r="5847" spans="2:3" x14ac:dyDescent="0.25">
      <c r="B5847" s="78"/>
      <c r="C5847" s="77"/>
    </row>
    <row r="5848" spans="2:3" x14ac:dyDescent="0.25">
      <c r="B5848" s="78"/>
      <c r="C5848" s="77"/>
    </row>
    <row r="5849" spans="2:3" x14ac:dyDescent="0.25">
      <c r="B5849" s="78"/>
      <c r="C5849" s="77"/>
    </row>
    <row r="5850" spans="2:3" x14ac:dyDescent="0.25">
      <c r="B5850" s="78"/>
      <c r="C5850" s="77"/>
    </row>
    <row r="5851" spans="2:3" x14ac:dyDescent="0.25">
      <c r="B5851" s="78"/>
      <c r="C5851" s="77"/>
    </row>
    <row r="5852" spans="2:3" x14ac:dyDescent="0.25">
      <c r="B5852" s="78"/>
      <c r="C5852" s="77"/>
    </row>
    <row r="5853" spans="2:3" x14ac:dyDescent="0.25">
      <c r="B5853" s="78"/>
      <c r="C5853" s="77"/>
    </row>
    <row r="5854" spans="2:3" x14ac:dyDescent="0.25">
      <c r="B5854" s="78"/>
      <c r="C5854" s="77"/>
    </row>
    <row r="5964" spans="2:3" x14ac:dyDescent="0.25">
      <c r="B5964" s="78"/>
      <c r="C5964" s="77"/>
    </row>
    <row r="5965" spans="2:3" x14ac:dyDescent="0.25">
      <c r="B5965" s="78"/>
      <c r="C5965" s="77"/>
    </row>
    <row r="5966" spans="2:3" x14ac:dyDescent="0.25">
      <c r="B5966" s="78"/>
      <c r="C5966" s="77"/>
    </row>
    <row r="5967" spans="2:3" x14ac:dyDescent="0.25">
      <c r="B5967" s="78"/>
      <c r="C5967" s="77"/>
    </row>
    <row r="5968" spans="2:3" x14ac:dyDescent="0.25">
      <c r="B5968" s="78"/>
      <c r="C5968" s="77"/>
    </row>
    <row r="5969" spans="2:3" x14ac:dyDescent="0.25">
      <c r="B5969" s="78"/>
      <c r="C5969" s="77"/>
    </row>
    <row r="5970" spans="2:3" x14ac:dyDescent="0.25">
      <c r="B5970" s="78"/>
      <c r="C5970" s="77"/>
    </row>
    <row r="5971" spans="2:3" x14ac:dyDescent="0.25">
      <c r="B5971" s="78"/>
      <c r="C5971" s="77"/>
    </row>
    <row r="5972" spans="2:3" x14ac:dyDescent="0.25">
      <c r="B5972" s="78"/>
      <c r="C5972" s="77"/>
    </row>
    <row r="5973" spans="2:3" x14ac:dyDescent="0.25">
      <c r="B5973" s="78"/>
      <c r="C5973" s="77"/>
    </row>
    <row r="5974" spans="2:3" x14ac:dyDescent="0.25">
      <c r="B5974" s="78"/>
      <c r="C5974" s="77"/>
    </row>
    <row r="5975" spans="2:3" x14ac:dyDescent="0.25">
      <c r="B5975" s="78"/>
      <c r="C5975" s="77"/>
    </row>
    <row r="5976" spans="2:3" x14ac:dyDescent="0.25">
      <c r="B5976" s="78"/>
      <c r="C5976" s="77"/>
    </row>
    <row r="6086" spans="2:3" x14ac:dyDescent="0.25">
      <c r="B6086" s="78"/>
      <c r="C6086" s="77"/>
    </row>
    <row r="6087" spans="2:3" x14ac:dyDescent="0.25">
      <c r="B6087" s="78"/>
      <c r="C6087" s="77"/>
    </row>
    <row r="6088" spans="2:3" x14ac:dyDescent="0.25">
      <c r="B6088" s="78"/>
      <c r="C6088" s="77"/>
    </row>
    <row r="6089" spans="2:3" x14ac:dyDescent="0.25">
      <c r="B6089" s="78"/>
      <c r="C6089" s="77"/>
    </row>
    <row r="6090" spans="2:3" x14ac:dyDescent="0.25">
      <c r="B6090" s="78"/>
      <c r="C6090" s="77"/>
    </row>
    <row r="6091" spans="2:3" x14ac:dyDescent="0.25">
      <c r="B6091" s="78"/>
      <c r="C6091" s="77"/>
    </row>
    <row r="6092" spans="2:3" x14ac:dyDescent="0.25">
      <c r="B6092" s="78"/>
      <c r="C6092" s="77"/>
    </row>
    <row r="6093" spans="2:3" x14ac:dyDescent="0.25">
      <c r="B6093" s="78"/>
      <c r="C6093" s="77"/>
    </row>
    <row r="6094" spans="2:3" x14ac:dyDescent="0.25">
      <c r="B6094" s="78"/>
      <c r="C6094" s="77"/>
    </row>
    <row r="6095" spans="2:3" x14ac:dyDescent="0.25">
      <c r="B6095" s="78"/>
      <c r="C6095" s="77"/>
    </row>
    <row r="6096" spans="2:3" x14ac:dyDescent="0.25">
      <c r="B6096" s="78"/>
      <c r="C6096" s="77"/>
    </row>
    <row r="6097" spans="2:3" x14ac:dyDescent="0.25">
      <c r="B6097" s="78"/>
      <c r="C6097" s="77"/>
    </row>
    <row r="6098" spans="2:3" x14ac:dyDescent="0.25">
      <c r="B6098" s="78"/>
      <c r="C6098" s="77"/>
    </row>
    <row r="6208" spans="2:3" x14ac:dyDescent="0.25">
      <c r="B6208" s="78"/>
      <c r="C6208" s="77"/>
    </row>
    <row r="6209" spans="2:3" x14ac:dyDescent="0.25">
      <c r="B6209" s="78"/>
      <c r="C6209" s="77"/>
    </row>
    <row r="6210" spans="2:3" x14ac:dyDescent="0.25">
      <c r="B6210" s="78"/>
      <c r="C6210" s="77"/>
    </row>
    <row r="6211" spans="2:3" x14ac:dyDescent="0.25">
      <c r="B6211" s="78"/>
      <c r="C6211" s="77"/>
    </row>
    <row r="6212" spans="2:3" x14ac:dyDescent="0.25">
      <c r="B6212" s="78"/>
      <c r="C6212" s="77"/>
    </row>
    <row r="6213" spans="2:3" x14ac:dyDescent="0.25">
      <c r="B6213" s="78"/>
      <c r="C6213" s="77"/>
    </row>
    <row r="6214" spans="2:3" x14ac:dyDescent="0.25">
      <c r="B6214" s="78"/>
      <c r="C6214" s="77"/>
    </row>
    <row r="6215" spans="2:3" x14ac:dyDescent="0.25">
      <c r="B6215" s="78"/>
      <c r="C6215" s="77"/>
    </row>
    <row r="6216" spans="2:3" x14ac:dyDescent="0.25">
      <c r="B6216" s="78"/>
      <c r="C6216" s="77"/>
    </row>
    <row r="6217" spans="2:3" x14ac:dyDescent="0.25">
      <c r="B6217" s="78"/>
      <c r="C6217" s="77"/>
    </row>
    <row r="6218" spans="2:3" x14ac:dyDescent="0.25">
      <c r="B6218" s="78"/>
      <c r="C6218" s="77"/>
    </row>
    <row r="6219" spans="2:3" x14ac:dyDescent="0.25">
      <c r="B6219" s="78"/>
      <c r="C6219" s="77"/>
    </row>
    <row r="6220" spans="2:3" x14ac:dyDescent="0.25">
      <c r="B6220" s="78"/>
      <c r="C6220" s="77"/>
    </row>
    <row r="6330" spans="2:3" x14ac:dyDescent="0.25">
      <c r="B6330" s="78"/>
      <c r="C6330" s="77"/>
    </row>
    <row r="6331" spans="2:3" x14ac:dyDescent="0.25">
      <c r="B6331" s="78"/>
      <c r="C6331" s="77"/>
    </row>
    <row r="6332" spans="2:3" x14ac:dyDescent="0.25">
      <c r="B6332" s="78"/>
      <c r="C6332" s="77"/>
    </row>
    <row r="6333" spans="2:3" x14ac:dyDescent="0.25">
      <c r="B6333" s="78"/>
      <c r="C6333" s="77"/>
    </row>
    <row r="6334" spans="2:3" x14ac:dyDescent="0.25">
      <c r="B6334" s="78"/>
      <c r="C6334" s="77"/>
    </row>
    <row r="6335" spans="2:3" x14ac:dyDescent="0.25">
      <c r="B6335" s="78"/>
      <c r="C6335" s="77"/>
    </row>
    <row r="6336" spans="2:3" x14ac:dyDescent="0.25">
      <c r="B6336" s="78"/>
      <c r="C6336" s="77"/>
    </row>
    <row r="6337" spans="2:3" x14ac:dyDescent="0.25">
      <c r="B6337" s="78"/>
      <c r="C6337" s="77"/>
    </row>
    <row r="6338" spans="2:3" x14ac:dyDescent="0.25">
      <c r="B6338" s="78"/>
      <c r="C6338" s="77"/>
    </row>
    <row r="6339" spans="2:3" x14ac:dyDescent="0.25">
      <c r="B6339" s="78"/>
      <c r="C6339" s="77"/>
    </row>
    <row r="6340" spans="2:3" x14ac:dyDescent="0.25">
      <c r="B6340" s="78"/>
      <c r="C6340" s="77"/>
    </row>
    <row r="6341" spans="2:3" x14ac:dyDescent="0.25">
      <c r="B6341" s="78"/>
      <c r="C6341" s="77"/>
    </row>
    <row r="6342" spans="2:3" x14ac:dyDescent="0.25">
      <c r="B6342" s="78"/>
      <c r="C6342" s="77"/>
    </row>
    <row r="6452" spans="2:3" x14ac:dyDescent="0.25">
      <c r="B6452" s="78"/>
      <c r="C6452" s="77"/>
    </row>
    <row r="6453" spans="2:3" x14ac:dyDescent="0.25">
      <c r="B6453" s="78"/>
      <c r="C6453" s="77"/>
    </row>
    <row r="6454" spans="2:3" x14ac:dyDescent="0.25">
      <c r="B6454" s="78"/>
      <c r="C6454" s="77"/>
    </row>
    <row r="6455" spans="2:3" x14ac:dyDescent="0.25">
      <c r="B6455" s="78"/>
      <c r="C6455" s="77"/>
    </row>
    <row r="6456" spans="2:3" x14ac:dyDescent="0.25">
      <c r="B6456" s="78"/>
      <c r="C6456" s="77"/>
    </row>
    <row r="6457" spans="2:3" x14ac:dyDescent="0.25">
      <c r="B6457" s="78"/>
      <c r="C6457" s="77"/>
    </row>
    <row r="6458" spans="2:3" x14ac:dyDescent="0.25">
      <c r="B6458" s="78"/>
      <c r="C6458" s="77"/>
    </row>
    <row r="6459" spans="2:3" x14ac:dyDescent="0.25">
      <c r="B6459" s="78"/>
      <c r="C6459" s="77"/>
    </row>
    <row r="6460" spans="2:3" x14ac:dyDescent="0.25">
      <c r="B6460" s="78"/>
      <c r="C6460" s="77"/>
    </row>
    <row r="6461" spans="2:3" x14ac:dyDescent="0.25">
      <c r="B6461" s="78"/>
      <c r="C6461" s="77"/>
    </row>
    <row r="6462" spans="2:3" x14ac:dyDescent="0.25">
      <c r="B6462" s="78"/>
      <c r="C6462" s="77"/>
    </row>
    <row r="6463" spans="2:3" x14ac:dyDescent="0.25">
      <c r="B6463" s="78"/>
      <c r="C6463" s="77"/>
    </row>
    <row r="6464" spans="2:3" x14ac:dyDescent="0.25">
      <c r="B6464" s="78"/>
      <c r="C6464" s="77"/>
    </row>
    <row r="6574" spans="2:3" x14ac:dyDescent="0.25">
      <c r="B6574" s="78"/>
      <c r="C6574" s="77"/>
    </row>
    <row r="6575" spans="2:3" x14ac:dyDescent="0.25">
      <c r="B6575" s="78"/>
      <c r="C6575" s="77"/>
    </row>
    <row r="6576" spans="2:3" x14ac:dyDescent="0.25">
      <c r="B6576" s="78"/>
      <c r="C6576" s="77"/>
    </row>
    <row r="6577" spans="2:3" x14ac:dyDescent="0.25">
      <c r="B6577" s="78"/>
      <c r="C6577" s="77"/>
    </row>
    <row r="6578" spans="2:3" x14ac:dyDescent="0.25">
      <c r="B6578" s="78"/>
      <c r="C6578" s="77"/>
    </row>
    <row r="6579" spans="2:3" x14ac:dyDescent="0.25">
      <c r="B6579" s="78"/>
      <c r="C6579" s="77"/>
    </row>
    <row r="6580" spans="2:3" x14ac:dyDescent="0.25">
      <c r="B6580" s="78"/>
      <c r="C6580" s="77"/>
    </row>
    <row r="6581" spans="2:3" x14ac:dyDescent="0.25">
      <c r="B6581" s="78"/>
      <c r="C6581" s="77"/>
    </row>
    <row r="6582" spans="2:3" x14ac:dyDescent="0.25">
      <c r="B6582" s="78"/>
      <c r="C6582" s="77"/>
    </row>
    <row r="6583" spans="2:3" x14ac:dyDescent="0.25">
      <c r="B6583" s="78"/>
      <c r="C6583" s="77"/>
    </row>
    <row r="6584" spans="2:3" x14ac:dyDescent="0.25">
      <c r="B6584" s="78"/>
      <c r="C6584" s="77"/>
    </row>
    <row r="6585" spans="2:3" x14ac:dyDescent="0.25">
      <c r="B6585" s="78"/>
      <c r="C6585" s="77"/>
    </row>
    <row r="6586" spans="2:3" x14ac:dyDescent="0.25">
      <c r="B6586" s="78"/>
      <c r="C6586" s="77"/>
    </row>
    <row r="6696" spans="2:3" x14ac:dyDescent="0.25">
      <c r="B6696" s="78"/>
      <c r="C6696" s="77"/>
    </row>
    <row r="6697" spans="2:3" x14ac:dyDescent="0.25">
      <c r="B6697" s="78"/>
      <c r="C6697" s="77"/>
    </row>
    <row r="6698" spans="2:3" x14ac:dyDescent="0.25">
      <c r="B6698" s="78"/>
      <c r="C6698" s="77"/>
    </row>
    <row r="6699" spans="2:3" x14ac:dyDescent="0.25">
      <c r="B6699" s="78"/>
      <c r="C6699" s="77"/>
    </row>
    <row r="6700" spans="2:3" x14ac:dyDescent="0.25">
      <c r="B6700" s="78"/>
      <c r="C6700" s="77"/>
    </row>
    <row r="6701" spans="2:3" x14ac:dyDescent="0.25">
      <c r="B6701" s="78"/>
      <c r="C6701" s="77"/>
    </row>
    <row r="6702" spans="2:3" x14ac:dyDescent="0.25">
      <c r="B6702" s="78"/>
      <c r="C6702" s="77"/>
    </row>
    <row r="6703" spans="2:3" x14ac:dyDescent="0.25">
      <c r="B6703" s="78"/>
      <c r="C6703" s="77"/>
    </row>
    <row r="6704" spans="2:3" x14ac:dyDescent="0.25">
      <c r="B6704" s="78"/>
      <c r="C6704" s="77"/>
    </row>
    <row r="6705" spans="2:3" x14ac:dyDescent="0.25">
      <c r="B6705" s="78"/>
      <c r="C6705" s="77"/>
    </row>
    <row r="6706" spans="2:3" x14ac:dyDescent="0.25">
      <c r="B6706" s="78"/>
      <c r="C6706" s="77"/>
    </row>
    <row r="6707" spans="2:3" x14ac:dyDescent="0.25">
      <c r="B6707" s="78"/>
      <c r="C6707" s="77"/>
    </row>
    <row r="6708" spans="2:3" x14ac:dyDescent="0.25">
      <c r="B6708" s="78"/>
      <c r="C6708" s="77"/>
    </row>
    <row r="6818" spans="2:3" x14ac:dyDescent="0.25">
      <c r="B6818" s="78"/>
      <c r="C6818" s="77"/>
    </row>
    <row r="6819" spans="2:3" x14ac:dyDescent="0.25">
      <c r="B6819" s="78"/>
      <c r="C6819" s="77"/>
    </row>
    <row r="6820" spans="2:3" x14ac:dyDescent="0.25">
      <c r="B6820" s="78"/>
      <c r="C6820" s="77"/>
    </row>
    <row r="6821" spans="2:3" x14ac:dyDescent="0.25">
      <c r="B6821" s="78"/>
      <c r="C6821" s="77"/>
    </row>
    <row r="6822" spans="2:3" x14ac:dyDescent="0.25">
      <c r="B6822" s="78"/>
      <c r="C6822" s="77"/>
    </row>
    <row r="6823" spans="2:3" x14ac:dyDescent="0.25">
      <c r="B6823" s="78"/>
      <c r="C6823" s="77"/>
    </row>
    <row r="6824" spans="2:3" x14ac:dyDescent="0.25">
      <c r="B6824" s="78"/>
      <c r="C6824" s="77"/>
    </row>
    <row r="6825" spans="2:3" x14ac:dyDescent="0.25">
      <c r="B6825" s="78"/>
      <c r="C6825" s="77"/>
    </row>
    <row r="6826" spans="2:3" x14ac:dyDescent="0.25">
      <c r="B6826" s="78"/>
      <c r="C6826" s="77"/>
    </row>
    <row r="6827" spans="2:3" x14ac:dyDescent="0.25">
      <c r="B6827" s="78"/>
      <c r="C6827" s="77"/>
    </row>
    <row r="6828" spans="2:3" x14ac:dyDescent="0.25">
      <c r="B6828" s="78"/>
      <c r="C6828" s="77"/>
    </row>
    <row r="6829" spans="2:3" x14ac:dyDescent="0.25">
      <c r="B6829" s="78"/>
      <c r="C6829" s="77"/>
    </row>
    <row r="6830" spans="2:3" x14ac:dyDescent="0.25">
      <c r="B6830" s="78"/>
      <c r="C6830" s="77"/>
    </row>
    <row r="6940" spans="2:3" x14ac:dyDescent="0.25">
      <c r="B6940" s="78"/>
      <c r="C6940" s="77"/>
    </row>
    <row r="6941" spans="2:3" x14ac:dyDescent="0.25">
      <c r="B6941" s="78"/>
      <c r="C6941" s="77"/>
    </row>
    <row r="6942" spans="2:3" x14ac:dyDescent="0.25">
      <c r="B6942" s="78"/>
      <c r="C6942" s="77"/>
    </row>
    <row r="6943" spans="2:3" x14ac:dyDescent="0.25">
      <c r="B6943" s="78"/>
      <c r="C6943" s="77"/>
    </row>
    <row r="6944" spans="2:3" x14ac:dyDescent="0.25">
      <c r="B6944" s="78"/>
      <c r="C6944" s="77"/>
    </row>
    <row r="6945" spans="2:3" x14ac:dyDescent="0.25">
      <c r="B6945" s="78"/>
      <c r="C6945" s="77"/>
    </row>
    <row r="6946" spans="2:3" x14ac:dyDescent="0.25">
      <c r="B6946" s="78"/>
      <c r="C6946" s="77"/>
    </row>
    <row r="6947" spans="2:3" x14ac:dyDescent="0.25">
      <c r="B6947" s="78"/>
      <c r="C6947" s="77"/>
    </row>
    <row r="6948" spans="2:3" x14ac:dyDescent="0.25">
      <c r="B6948" s="78"/>
      <c r="C6948" s="77"/>
    </row>
    <row r="6949" spans="2:3" x14ac:dyDescent="0.25">
      <c r="B6949" s="78"/>
      <c r="C6949" s="77"/>
    </row>
    <row r="6950" spans="2:3" x14ac:dyDescent="0.25">
      <c r="B6950" s="78"/>
      <c r="C6950" s="77"/>
    </row>
    <row r="6951" spans="2:3" x14ac:dyDescent="0.25">
      <c r="B6951" s="78"/>
      <c r="C6951" s="77"/>
    </row>
    <row r="6952" spans="2:3" x14ac:dyDescent="0.25">
      <c r="B6952" s="78"/>
      <c r="C6952" s="77"/>
    </row>
    <row r="7062" spans="2:3" x14ac:dyDescent="0.25">
      <c r="B7062" s="78"/>
      <c r="C7062" s="77"/>
    </row>
    <row r="7063" spans="2:3" x14ac:dyDescent="0.25">
      <c r="B7063" s="78"/>
      <c r="C7063" s="77"/>
    </row>
    <row r="7064" spans="2:3" x14ac:dyDescent="0.25">
      <c r="B7064" s="78"/>
      <c r="C7064" s="77"/>
    </row>
    <row r="7065" spans="2:3" x14ac:dyDescent="0.25">
      <c r="B7065" s="78"/>
      <c r="C7065" s="77"/>
    </row>
    <row r="7066" spans="2:3" x14ac:dyDescent="0.25">
      <c r="B7066" s="78"/>
      <c r="C7066" s="77"/>
    </row>
    <row r="7067" spans="2:3" x14ac:dyDescent="0.25">
      <c r="B7067" s="78"/>
      <c r="C7067" s="77"/>
    </row>
    <row r="7068" spans="2:3" x14ac:dyDescent="0.25">
      <c r="B7068" s="78"/>
      <c r="C7068" s="77"/>
    </row>
    <row r="7069" spans="2:3" x14ac:dyDescent="0.25">
      <c r="B7069" s="78"/>
      <c r="C7069" s="77"/>
    </row>
    <row r="7070" spans="2:3" x14ac:dyDescent="0.25">
      <c r="B7070" s="78"/>
      <c r="C7070" s="77"/>
    </row>
    <row r="7071" spans="2:3" x14ac:dyDescent="0.25">
      <c r="B7071" s="78"/>
      <c r="C7071" s="77"/>
    </row>
    <row r="7072" spans="2:3" x14ac:dyDescent="0.25">
      <c r="B7072" s="78"/>
      <c r="C7072" s="77"/>
    </row>
    <row r="7073" spans="2:3" x14ac:dyDescent="0.25">
      <c r="B7073" s="78"/>
      <c r="C7073" s="77"/>
    </row>
    <row r="7074" spans="2:3" x14ac:dyDescent="0.25">
      <c r="B7074" s="78"/>
      <c r="C7074" s="77"/>
    </row>
    <row r="7184" spans="2:3" x14ac:dyDescent="0.25">
      <c r="B7184" s="78"/>
      <c r="C7184" s="77"/>
    </row>
    <row r="7185" spans="2:3" x14ac:dyDescent="0.25">
      <c r="B7185" s="78"/>
      <c r="C7185" s="77"/>
    </row>
    <row r="7186" spans="2:3" x14ac:dyDescent="0.25">
      <c r="B7186" s="78"/>
      <c r="C7186" s="77"/>
    </row>
    <row r="7187" spans="2:3" x14ac:dyDescent="0.25">
      <c r="B7187" s="78"/>
      <c r="C7187" s="77"/>
    </row>
    <row r="7188" spans="2:3" x14ac:dyDescent="0.25">
      <c r="B7188" s="78"/>
      <c r="C7188" s="77"/>
    </row>
    <row r="7189" spans="2:3" x14ac:dyDescent="0.25">
      <c r="B7189" s="78"/>
      <c r="C7189" s="77"/>
    </row>
    <row r="7190" spans="2:3" x14ac:dyDescent="0.25">
      <c r="B7190" s="78"/>
      <c r="C7190" s="77"/>
    </row>
    <row r="7191" spans="2:3" x14ac:dyDescent="0.25">
      <c r="B7191" s="78"/>
      <c r="C7191" s="77"/>
    </row>
    <row r="7192" spans="2:3" x14ac:dyDescent="0.25">
      <c r="B7192" s="78"/>
      <c r="C7192" s="77"/>
    </row>
    <row r="7193" spans="2:3" x14ac:dyDescent="0.25">
      <c r="B7193" s="78"/>
      <c r="C7193" s="77"/>
    </row>
    <row r="7194" spans="2:3" x14ac:dyDescent="0.25">
      <c r="B7194" s="78"/>
      <c r="C7194" s="77"/>
    </row>
    <row r="7195" spans="2:3" x14ac:dyDescent="0.25">
      <c r="B7195" s="78"/>
      <c r="C7195" s="77"/>
    </row>
    <row r="7196" spans="2:3" x14ac:dyDescent="0.25">
      <c r="B7196" s="78"/>
      <c r="C7196" s="77"/>
    </row>
    <row r="7306" spans="2:3" x14ac:dyDescent="0.25">
      <c r="B7306" s="78"/>
      <c r="C7306" s="77"/>
    </row>
    <row r="7307" spans="2:3" x14ac:dyDescent="0.25">
      <c r="B7307" s="78"/>
      <c r="C7307" s="77"/>
    </row>
    <row r="7308" spans="2:3" x14ac:dyDescent="0.25">
      <c r="B7308" s="78"/>
      <c r="C7308" s="77"/>
    </row>
    <row r="7309" spans="2:3" x14ac:dyDescent="0.25">
      <c r="B7309" s="78"/>
      <c r="C7309" s="77"/>
    </row>
    <row r="7310" spans="2:3" x14ac:dyDescent="0.25">
      <c r="B7310" s="78"/>
      <c r="C7310" s="77"/>
    </row>
    <row r="7311" spans="2:3" x14ac:dyDescent="0.25">
      <c r="B7311" s="78"/>
      <c r="C7311" s="77"/>
    </row>
    <row r="7312" spans="2:3" x14ac:dyDescent="0.25">
      <c r="B7312" s="78"/>
      <c r="C7312" s="77"/>
    </row>
    <row r="7313" spans="2:3" x14ac:dyDescent="0.25">
      <c r="B7313" s="78"/>
      <c r="C7313" s="77"/>
    </row>
    <row r="7314" spans="2:3" x14ac:dyDescent="0.25">
      <c r="B7314" s="78"/>
      <c r="C7314" s="77"/>
    </row>
    <row r="7315" spans="2:3" x14ac:dyDescent="0.25">
      <c r="B7315" s="78"/>
      <c r="C7315" s="77"/>
    </row>
    <row r="7316" spans="2:3" x14ac:dyDescent="0.25">
      <c r="B7316" s="78"/>
      <c r="C7316" s="77"/>
    </row>
    <row r="7317" spans="2:3" x14ac:dyDescent="0.25">
      <c r="B7317" s="78"/>
      <c r="C7317" s="77"/>
    </row>
    <row r="7318" spans="2:3" x14ac:dyDescent="0.25">
      <c r="B7318" s="78"/>
      <c r="C7318" s="77"/>
    </row>
    <row r="7428" spans="2:3" x14ac:dyDescent="0.25">
      <c r="B7428" s="78"/>
      <c r="C7428" s="77"/>
    </row>
    <row r="7429" spans="2:3" x14ac:dyDescent="0.25">
      <c r="B7429" s="78"/>
      <c r="C7429" s="77"/>
    </row>
    <row r="7430" spans="2:3" x14ac:dyDescent="0.25">
      <c r="B7430" s="78"/>
      <c r="C7430" s="77"/>
    </row>
    <row r="7431" spans="2:3" x14ac:dyDescent="0.25">
      <c r="B7431" s="78"/>
      <c r="C7431" s="77"/>
    </row>
    <row r="7432" spans="2:3" x14ac:dyDescent="0.25">
      <c r="B7432" s="78"/>
      <c r="C7432" s="77"/>
    </row>
    <row r="7433" spans="2:3" x14ac:dyDescent="0.25">
      <c r="B7433" s="78"/>
      <c r="C7433" s="77"/>
    </row>
    <row r="7434" spans="2:3" x14ac:dyDescent="0.25">
      <c r="B7434" s="78"/>
      <c r="C7434" s="77"/>
    </row>
    <row r="7435" spans="2:3" x14ac:dyDescent="0.25">
      <c r="B7435" s="78"/>
      <c r="C7435" s="77"/>
    </row>
    <row r="7436" spans="2:3" x14ac:dyDescent="0.25">
      <c r="B7436" s="78"/>
      <c r="C7436" s="77"/>
    </row>
    <row r="7437" spans="2:3" x14ac:dyDescent="0.25">
      <c r="B7437" s="78"/>
      <c r="C7437" s="77"/>
    </row>
    <row r="7438" spans="2:3" x14ac:dyDescent="0.25">
      <c r="B7438" s="78"/>
      <c r="C7438" s="77"/>
    </row>
    <row r="7439" spans="2:3" x14ac:dyDescent="0.25">
      <c r="B7439" s="78"/>
      <c r="C7439" s="77"/>
    </row>
    <row r="7440" spans="2:3" x14ac:dyDescent="0.25">
      <c r="B7440" s="78"/>
      <c r="C7440" s="77"/>
    </row>
    <row r="7550" spans="2:3" x14ac:dyDescent="0.25">
      <c r="B7550" s="78"/>
      <c r="C7550" s="77"/>
    </row>
    <row r="7551" spans="2:3" x14ac:dyDescent="0.25">
      <c r="B7551" s="78"/>
      <c r="C7551" s="77"/>
    </row>
    <row r="7552" spans="2:3" x14ac:dyDescent="0.25">
      <c r="B7552" s="78"/>
      <c r="C7552" s="77"/>
    </row>
    <row r="7553" spans="2:3" x14ac:dyDescent="0.25">
      <c r="B7553" s="78"/>
      <c r="C7553" s="77"/>
    </row>
    <row r="7554" spans="2:3" x14ac:dyDescent="0.25">
      <c r="B7554" s="78"/>
      <c r="C7554" s="77"/>
    </row>
    <row r="7555" spans="2:3" x14ac:dyDescent="0.25">
      <c r="B7555" s="78"/>
      <c r="C7555" s="77"/>
    </row>
    <row r="7556" spans="2:3" x14ac:dyDescent="0.25">
      <c r="B7556" s="78"/>
      <c r="C7556" s="77"/>
    </row>
    <row r="7557" spans="2:3" x14ac:dyDescent="0.25">
      <c r="B7557" s="78"/>
      <c r="C7557" s="77"/>
    </row>
    <row r="7558" spans="2:3" x14ac:dyDescent="0.25">
      <c r="B7558" s="78"/>
      <c r="C7558" s="77"/>
    </row>
    <row r="7559" spans="2:3" x14ac:dyDescent="0.25">
      <c r="B7559" s="78"/>
      <c r="C7559" s="77"/>
    </row>
    <row r="7560" spans="2:3" x14ac:dyDescent="0.25">
      <c r="B7560" s="78"/>
      <c r="C7560" s="77"/>
    </row>
    <row r="7561" spans="2:3" x14ac:dyDescent="0.25">
      <c r="B7561" s="78"/>
      <c r="C7561" s="77"/>
    </row>
    <row r="7562" spans="2:3" x14ac:dyDescent="0.25">
      <c r="B7562" s="78"/>
      <c r="C7562" s="77"/>
    </row>
    <row r="7672" spans="2:3" x14ac:dyDescent="0.25">
      <c r="B7672" s="78"/>
      <c r="C7672" s="77"/>
    </row>
    <row r="7673" spans="2:3" x14ac:dyDescent="0.25">
      <c r="B7673" s="78"/>
      <c r="C7673" s="77"/>
    </row>
    <row r="7674" spans="2:3" x14ac:dyDescent="0.25">
      <c r="B7674" s="78"/>
      <c r="C7674" s="77"/>
    </row>
    <row r="7675" spans="2:3" x14ac:dyDescent="0.25">
      <c r="B7675" s="78"/>
      <c r="C7675" s="77"/>
    </row>
    <row r="7676" spans="2:3" x14ac:dyDescent="0.25">
      <c r="B7676" s="78"/>
      <c r="C7676" s="77"/>
    </row>
    <row r="7677" spans="2:3" x14ac:dyDescent="0.25">
      <c r="B7677" s="78"/>
      <c r="C7677" s="77"/>
    </row>
    <row r="7678" spans="2:3" x14ac:dyDescent="0.25">
      <c r="B7678" s="78"/>
      <c r="C7678" s="77"/>
    </row>
    <row r="7679" spans="2:3" x14ac:dyDescent="0.25">
      <c r="B7679" s="78"/>
      <c r="C7679" s="77"/>
    </row>
    <row r="7680" spans="2:3" x14ac:dyDescent="0.25">
      <c r="B7680" s="78"/>
      <c r="C7680" s="77"/>
    </row>
    <row r="7681" spans="2:3" x14ac:dyDescent="0.25">
      <c r="B7681" s="78"/>
      <c r="C7681" s="77"/>
    </row>
    <row r="7682" spans="2:3" x14ac:dyDescent="0.25">
      <c r="B7682" s="78"/>
      <c r="C7682" s="77"/>
    </row>
    <row r="7683" spans="2:3" x14ac:dyDescent="0.25">
      <c r="B7683" s="78"/>
      <c r="C7683" s="77"/>
    </row>
    <row r="7684" spans="2:3" x14ac:dyDescent="0.25">
      <c r="B7684" s="78"/>
      <c r="C7684" s="77"/>
    </row>
    <row r="7794" spans="2:3" x14ac:dyDescent="0.25">
      <c r="B7794" s="78"/>
      <c r="C7794" s="77"/>
    </row>
    <row r="7795" spans="2:3" x14ac:dyDescent="0.25">
      <c r="B7795" s="78"/>
      <c r="C7795" s="77"/>
    </row>
    <row r="7796" spans="2:3" x14ac:dyDescent="0.25">
      <c r="B7796" s="78"/>
      <c r="C7796" s="77"/>
    </row>
    <row r="7797" spans="2:3" x14ac:dyDescent="0.25">
      <c r="B7797" s="78"/>
      <c r="C7797" s="77"/>
    </row>
    <row r="7798" spans="2:3" x14ac:dyDescent="0.25">
      <c r="B7798" s="78"/>
      <c r="C7798" s="77"/>
    </row>
    <row r="7799" spans="2:3" x14ac:dyDescent="0.25">
      <c r="B7799" s="78"/>
      <c r="C7799" s="77"/>
    </row>
    <row r="7800" spans="2:3" x14ac:dyDescent="0.25">
      <c r="B7800" s="78"/>
      <c r="C7800" s="77"/>
    </row>
    <row r="7801" spans="2:3" x14ac:dyDescent="0.25">
      <c r="B7801" s="78"/>
      <c r="C7801" s="77"/>
    </row>
    <row r="7802" spans="2:3" x14ac:dyDescent="0.25">
      <c r="B7802" s="78"/>
      <c r="C7802" s="77"/>
    </row>
    <row r="7803" spans="2:3" x14ac:dyDescent="0.25">
      <c r="B7803" s="78"/>
      <c r="C7803" s="77"/>
    </row>
    <row r="7804" spans="2:3" x14ac:dyDescent="0.25">
      <c r="B7804" s="78"/>
      <c r="C7804" s="77"/>
    </row>
    <row r="7805" spans="2:3" x14ac:dyDescent="0.25">
      <c r="B7805" s="78"/>
      <c r="C7805" s="77"/>
    </row>
    <row r="7806" spans="2:3" x14ac:dyDescent="0.25">
      <c r="B7806" s="78"/>
      <c r="C7806" s="77"/>
    </row>
    <row r="7916" spans="2:3" x14ac:dyDescent="0.25">
      <c r="B7916" s="78"/>
      <c r="C7916" s="77"/>
    </row>
    <row r="7917" spans="2:3" x14ac:dyDescent="0.25">
      <c r="B7917" s="78"/>
      <c r="C7917" s="77"/>
    </row>
    <row r="7918" spans="2:3" x14ac:dyDescent="0.25">
      <c r="B7918" s="78"/>
      <c r="C7918" s="77"/>
    </row>
    <row r="7919" spans="2:3" x14ac:dyDescent="0.25">
      <c r="B7919" s="78"/>
      <c r="C7919" s="77"/>
    </row>
    <row r="7920" spans="2:3" x14ac:dyDescent="0.25">
      <c r="B7920" s="78"/>
      <c r="C7920" s="77"/>
    </row>
    <row r="7921" spans="2:3" x14ac:dyDescent="0.25">
      <c r="B7921" s="78"/>
      <c r="C7921" s="77"/>
    </row>
    <row r="7922" spans="2:3" x14ac:dyDescent="0.25">
      <c r="B7922" s="78"/>
      <c r="C7922" s="77"/>
    </row>
    <row r="7923" spans="2:3" x14ac:dyDescent="0.25">
      <c r="B7923" s="78"/>
      <c r="C7923" s="77"/>
    </row>
    <row r="7924" spans="2:3" x14ac:dyDescent="0.25">
      <c r="B7924" s="78"/>
      <c r="C7924" s="77"/>
    </row>
    <row r="7925" spans="2:3" x14ac:dyDescent="0.25">
      <c r="B7925" s="78"/>
      <c r="C7925" s="77"/>
    </row>
    <row r="7926" spans="2:3" x14ac:dyDescent="0.25">
      <c r="B7926" s="78"/>
      <c r="C7926" s="77"/>
    </row>
    <row r="7927" spans="2:3" x14ac:dyDescent="0.25">
      <c r="B7927" s="78"/>
      <c r="C7927" s="77"/>
    </row>
    <row r="7928" spans="2:3" x14ac:dyDescent="0.25">
      <c r="B7928" s="78"/>
      <c r="C7928" s="77"/>
    </row>
    <row r="8038" spans="2:3" x14ac:dyDescent="0.25">
      <c r="B8038" s="78"/>
      <c r="C8038" s="77"/>
    </row>
    <row r="8039" spans="2:3" x14ac:dyDescent="0.25">
      <c r="B8039" s="78"/>
      <c r="C8039" s="77"/>
    </row>
    <row r="8040" spans="2:3" x14ac:dyDescent="0.25">
      <c r="B8040" s="78"/>
      <c r="C8040" s="77"/>
    </row>
    <row r="8041" spans="2:3" x14ac:dyDescent="0.25">
      <c r="B8041" s="78"/>
      <c r="C8041" s="77"/>
    </row>
    <row r="8042" spans="2:3" x14ac:dyDescent="0.25">
      <c r="B8042" s="78"/>
      <c r="C8042" s="77"/>
    </row>
    <row r="8043" spans="2:3" x14ac:dyDescent="0.25">
      <c r="B8043" s="78"/>
      <c r="C8043" s="77"/>
    </row>
    <row r="8044" spans="2:3" x14ac:dyDescent="0.25">
      <c r="B8044" s="78"/>
      <c r="C8044" s="77"/>
    </row>
    <row r="8045" spans="2:3" x14ac:dyDescent="0.25">
      <c r="B8045" s="78"/>
      <c r="C8045" s="77"/>
    </row>
    <row r="8046" spans="2:3" x14ac:dyDescent="0.25">
      <c r="B8046" s="78"/>
      <c r="C8046" s="77"/>
    </row>
    <row r="8047" spans="2:3" x14ac:dyDescent="0.25">
      <c r="B8047" s="78"/>
      <c r="C8047" s="77"/>
    </row>
    <row r="8048" spans="2:3" x14ac:dyDescent="0.25">
      <c r="B8048" s="78"/>
      <c r="C8048" s="77"/>
    </row>
    <row r="8049" spans="2:3" x14ac:dyDescent="0.25">
      <c r="B8049" s="78"/>
      <c r="C8049" s="77"/>
    </row>
    <row r="8050" spans="2:3" x14ac:dyDescent="0.25">
      <c r="B8050" s="78"/>
      <c r="C8050" s="77"/>
    </row>
    <row r="8160" spans="2:3" x14ac:dyDescent="0.25">
      <c r="B8160" s="78"/>
      <c r="C8160" s="77"/>
    </row>
    <row r="8161" spans="2:3" x14ac:dyDescent="0.25">
      <c r="B8161" s="78"/>
      <c r="C8161" s="77"/>
    </row>
    <row r="8162" spans="2:3" x14ac:dyDescent="0.25">
      <c r="B8162" s="78"/>
      <c r="C8162" s="77"/>
    </row>
    <row r="8163" spans="2:3" x14ac:dyDescent="0.25">
      <c r="B8163" s="78"/>
      <c r="C8163" s="77"/>
    </row>
    <row r="8164" spans="2:3" x14ac:dyDescent="0.25">
      <c r="B8164" s="78"/>
      <c r="C8164" s="77"/>
    </row>
    <row r="8165" spans="2:3" x14ac:dyDescent="0.25">
      <c r="B8165" s="78"/>
      <c r="C8165" s="77"/>
    </row>
    <row r="8166" spans="2:3" x14ac:dyDescent="0.25">
      <c r="B8166" s="78"/>
      <c r="C8166" s="77"/>
    </row>
    <row r="8167" spans="2:3" x14ac:dyDescent="0.25">
      <c r="B8167" s="78"/>
      <c r="C8167" s="77"/>
    </row>
    <row r="8168" spans="2:3" x14ac:dyDescent="0.25">
      <c r="B8168" s="78"/>
      <c r="C8168" s="77"/>
    </row>
    <row r="8169" spans="2:3" x14ac:dyDescent="0.25">
      <c r="B8169" s="78"/>
      <c r="C8169" s="77"/>
    </row>
    <row r="8170" spans="2:3" x14ac:dyDescent="0.25">
      <c r="B8170" s="78"/>
      <c r="C8170" s="77"/>
    </row>
    <row r="8171" spans="2:3" x14ac:dyDescent="0.25">
      <c r="B8171" s="78"/>
      <c r="C8171" s="77"/>
    </row>
    <row r="8172" spans="2:3" x14ac:dyDescent="0.25">
      <c r="B8172" s="78"/>
      <c r="C8172" s="77"/>
    </row>
    <row r="8282" spans="2:3" x14ac:dyDescent="0.25">
      <c r="B8282" s="78"/>
      <c r="C8282" s="77"/>
    </row>
    <row r="8283" spans="2:3" x14ac:dyDescent="0.25">
      <c r="B8283" s="78"/>
      <c r="C8283" s="77"/>
    </row>
    <row r="8284" spans="2:3" x14ac:dyDescent="0.25">
      <c r="B8284" s="78"/>
      <c r="C8284" s="77"/>
    </row>
    <row r="8285" spans="2:3" x14ac:dyDescent="0.25">
      <c r="B8285" s="78"/>
      <c r="C8285" s="77"/>
    </row>
    <row r="8286" spans="2:3" x14ac:dyDescent="0.25">
      <c r="B8286" s="78"/>
      <c r="C8286" s="77"/>
    </row>
    <row r="8287" spans="2:3" x14ac:dyDescent="0.25">
      <c r="B8287" s="78"/>
      <c r="C8287" s="77"/>
    </row>
    <row r="8288" spans="2:3" x14ac:dyDescent="0.25">
      <c r="B8288" s="78"/>
      <c r="C8288" s="77"/>
    </row>
    <row r="8289" spans="2:3" x14ac:dyDescent="0.25">
      <c r="B8289" s="78"/>
      <c r="C8289" s="77"/>
    </row>
    <row r="8290" spans="2:3" x14ac:dyDescent="0.25">
      <c r="B8290" s="78"/>
      <c r="C8290" s="77"/>
    </row>
    <row r="8291" spans="2:3" x14ac:dyDescent="0.25">
      <c r="B8291" s="78"/>
      <c r="C8291" s="77"/>
    </row>
    <row r="8292" spans="2:3" x14ac:dyDescent="0.25">
      <c r="B8292" s="78"/>
      <c r="C8292" s="77"/>
    </row>
    <row r="8293" spans="2:3" x14ac:dyDescent="0.25">
      <c r="B8293" s="78"/>
      <c r="C8293" s="77"/>
    </row>
    <row r="8294" spans="2:3" x14ac:dyDescent="0.25">
      <c r="B8294" s="78"/>
      <c r="C8294" s="77"/>
    </row>
    <row r="8404" spans="2:3" x14ac:dyDescent="0.25">
      <c r="B8404" s="78"/>
      <c r="C8404" s="77"/>
    </row>
    <row r="8405" spans="2:3" x14ac:dyDescent="0.25">
      <c r="B8405" s="78"/>
      <c r="C8405" s="77"/>
    </row>
    <row r="8406" spans="2:3" x14ac:dyDescent="0.25">
      <c r="B8406" s="78"/>
      <c r="C8406" s="77"/>
    </row>
    <row r="8407" spans="2:3" x14ac:dyDescent="0.25">
      <c r="B8407" s="78"/>
      <c r="C8407" s="77"/>
    </row>
    <row r="8408" spans="2:3" x14ac:dyDescent="0.25">
      <c r="B8408" s="78"/>
      <c r="C8408" s="77"/>
    </row>
    <row r="8409" spans="2:3" x14ac:dyDescent="0.25">
      <c r="B8409" s="78"/>
      <c r="C8409" s="77"/>
    </row>
    <row r="8410" spans="2:3" x14ac:dyDescent="0.25">
      <c r="B8410" s="78"/>
      <c r="C8410" s="77"/>
    </row>
    <row r="8411" spans="2:3" x14ac:dyDescent="0.25">
      <c r="B8411" s="78"/>
      <c r="C8411" s="77"/>
    </row>
    <row r="8412" spans="2:3" x14ac:dyDescent="0.25">
      <c r="B8412" s="78"/>
      <c r="C8412" s="77"/>
    </row>
    <row r="8413" spans="2:3" x14ac:dyDescent="0.25">
      <c r="B8413" s="78"/>
      <c r="C8413" s="77"/>
    </row>
    <row r="8414" spans="2:3" x14ac:dyDescent="0.25">
      <c r="B8414" s="78"/>
      <c r="C8414" s="77"/>
    </row>
    <row r="8415" spans="2:3" x14ac:dyDescent="0.25">
      <c r="B8415" s="78"/>
      <c r="C8415" s="77"/>
    </row>
    <row r="8416" spans="2:3" x14ac:dyDescent="0.25">
      <c r="B8416" s="78"/>
      <c r="C8416" s="77"/>
    </row>
    <row r="8526" spans="2:3" x14ac:dyDescent="0.25">
      <c r="B8526" s="78"/>
      <c r="C8526" s="77"/>
    </row>
    <row r="8527" spans="2:3" x14ac:dyDescent="0.25">
      <c r="B8527" s="78"/>
      <c r="C8527" s="77"/>
    </row>
    <row r="8528" spans="2:3" x14ac:dyDescent="0.25">
      <c r="B8528" s="78"/>
      <c r="C8528" s="77"/>
    </row>
    <row r="8529" spans="2:3" x14ac:dyDescent="0.25">
      <c r="B8529" s="78"/>
      <c r="C8529" s="77"/>
    </row>
    <row r="8530" spans="2:3" x14ac:dyDescent="0.25">
      <c r="B8530" s="78"/>
      <c r="C8530" s="77"/>
    </row>
    <row r="8531" spans="2:3" x14ac:dyDescent="0.25">
      <c r="B8531" s="78"/>
      <c r="C8531" s="77"/>
    </row>
    <row r="8532" spans="2:3" x14ac:dyDescent="0.25">
      <c r="B8532" s="78"/>
      <c r="C8532" s="77"/>
    </row>
    <row r="8533" spans="2:3" x14ac:dyDescent="0.25">
      <c r="B8533" s="78"/>
      <c r="C8533" s="77"/>
    </row>
    <row r="8534" spans="2:3" x14ac:dyDescent="0.25">
      <c r="B8534" s="78"/>
      <c r="C8534" s="77"/>
    </row>
    <row r="8535" spans="2:3" x14ac:dyDescent="0.25">
      <c r="B8535" s="78"/>
      <c r="C8535" s="77"/>
    </row>
    <row r="8536" spans="2:3" x14ac:dyDescent="0.25">
      <c r="B8536" s="78"/>
      <c r="C8536" s="77"/>
    </row>
    <row r="8537" spans="2:3" x14ac:dyDescent="0.25">
      <c r="B8537" s="78"/>
      <c r="C8537" s="77"/>
    </row>
    <row r="8538" spans="2:3" x14ac:dyDescent="0.25">
      <c r="B8538" s="78"/>
      <c r="C8538" s="77"/>
    </row>
    <row r="8648" spans="2:3" x14ac:dyDescent="0.25">
      <c r="B8648" s="78"/>
      <c r="C8648" s="77"/>
    </row>
    <row r="8649" spans="2:3" x14ac:dyDescent="0.25">
      <c r="B8649" s="78"/>
      <c r="C8649" s="77"/>
    </row>
    <row r="8650" spans="2:3" x14ac:dyDescent="0.25">
      <c r="B8650" s="78"/>
      <c r="C8650" s="77"/>
    </row>
    <row r="8651" spans="2:3" x14ac:dyDescent="0.25">
      <c r="B8651" s="78"/>
      <c r="C8651" s="77"/>
    </row>
    <row r="8652" spans="2:3" x14ac:dyDescent="0.25">
      <c r="B8652" s="78"/>
      <c r="C8652" s="77"/>
    </row>
    <row r="8653" spans="2:3" x14ac:dyDescent="0.25">
      <c r="B8653" s="78"/>
      <c r="C8653" s="77"/>
    </row>
    <row r="8654" spans="2:3" x14ac:dyDescent="0.25">
      <c r="B8654" s="78"/>
      <c r="C8654" s="77"/>
    </row>
    <row r="8655" spans="2:3" x14ac:dyDescent="0.25">
      <c r="B8655" s="78"/>
      <c r="C8655" s="77"/>
    </row>
    <row r="8656" spans="2:3" x14ac:dyDescent="0.25">
      <c r="B8656" s="78"/>
      <c r="C8656" s="77"/>
    </row>
    <row r="8657" spans="2:3" x14ac:dyDescent="0.25">
      <c r="B8657" s="78"/>
      <c r="C8657" s="77"/>
    </row>
    <row r="8658" spans="2:3" x14ac:dyDescent="0.25">
      <c r="B8658" s="78"/>
      <c r="C8658" s="77"/>
    </row>
    <row r="8659" spans="2:3" x14ac:dyDescent="0.25">
      <c r="B8659" s="78"/>
      <c r="C8659" s="77"/>
    </row>
    <row r="8660" spans="2:3" x14ac:dyDescent="0.25">
      <c r="B8660" s="78"/>
      <c r="C8660" s="77"/>
    </row>
    <row r="8770" spans="2:3" x14ac:dyDescent="0.25">
      <c r="B8770" s="78"/>
      <c r="C8770" s="77"/>
    </row>
    <row r="8771" spans="2:3" x14ac:dyDescent="0.25">
      <c r="B8771" s="78"/>
      <c r="C8771" s="77"/>
    </row>
    <row r="8772" spans="2:3" x14ac:dyDescent="0.25">
      <c r="B8772" s="78"/>
      <c r="C8772" s="77"/>
    </row>
    <row r="8773" spans="2:3" x14ac:dyDescent="0.25">
      <c r="B8773" s="78"/>
      <c r="C8773" s="77"/>
    </row>
    <row r="8774" spans="2:3" x14ac:dyDescent="0.25">
      <c r="B8774" s="78"/>
      <c r="C8774" s="77"/>
    </row>
    <row r="8775" spans="2:3" x14ac:dyDescent="0.25">
      <c r="B8775" s="78"/>
      <c r="C8775" s="77"/>
    </row>
    <row r="8776" spans="2:3" x14ac:dyDescent="0.25">
      <c r="B8776" s="78"/>
      <c r="C8776" s="77"/>
    </row>
    <row r="8777" spans="2:3" x14ac:dyDescent="0.25">
      <c r="B8777" s="78"/>
      <c r="C8777" s="77"/>
    </row>
    <row r="8778" spans="2:3" x14ac:dyDescent="0.25">
      <c r="B8778" s="78"/>
      <c r="C8778" s="77"/>
    </row>
    <row r="8779" spans="2:3" x14ac:dyDescent="0.25">
      <c r="B8779" s="78"/>
      <c r="C8779" s="77"/>
    </row>
    <row r="8780" spans="2:3" x14ac:dyDescent="0.25">
      <c r="B8780" s="78"/>
      <c r="C8780" s="77"/>
    </row>
    <row r="8781" spans="2:3" x14ac:dyDescent="0.25">
      <c r="B8781" s="78"/>
      <c r="C8781" s="77"/>
    </row>
    <row r="8782" spans="2:3" x14ac:dyDescent="0.25">
      <c r="B8782" s="78"/>
      <c r="C8782" s="77"/>
    </row>
    <row r="8892" spans="2:3" x14ac:dyDescent="0.25">
      <c r="B8892" s="78"/>
      <c r="C8892" s="77"/>
    </row>
    <row r="8893" spans="2:3" x14ac:dyDescent="0.25">
      <c r="B8893" s="78"/>
      <c r="C8893" s="77"/>
    </row>
    <row r="8894" spans="2:3" x14ac:dyDescent="0.25">
      <c r="B8894" s="78"/>
      <c r="C8894" s="77"/>
    </row>
    <row r="8895" spans="2:3" x14ac:dyDescent="0.25">
      <c r="B8895" s="78"/>
      <c r="C8895" s="77"/>
    </row>
    <row r="8896" spans="2:3" x14ac:dyDescent="0.25">
      <c r="B8896" s="78"/>
      <c r="C8896" s="77"/>
    </row>
    <row r="8897" spans="2:3" x14ac:dyDescent="0.25">
      <c r="B8897" s="78"/>
      <c r="C8897" s="77"/>
    </row>
    <row r="8898" spans="2:3" x14ac:dyDescent="0.25">
      <c r="B8898" s="78"/>
      <c r="C8898" s="77"/>
    </row>
    <row r="8899" spans="2:3" x14ac:dyDescent="0.25">
      <c r="B8899" s="78"/>
      <c r="C8899" s="77"/>
    </row>
    <row r="8900" spans="2:3" x14ac:dyDescent="0.25">
      <c r="B8900" s="78"/>
      <c r="C8900" s="77"/>
    </row>
    <row r="8901" spans="2:3" x14ac:dyDescent="0.25">
      <c r="B8901" s="78"/>
      <c r="C8901" s="77"/>
    </row>
    <row r="8902" spans="2:3" x14ac:dyDescent="0.25">
      <c r="B8902" s="78"/>
      <c r="C8902" s="77"/>
    </row>
    <row r="8903" spans="2:3" x14ac:dyDescent="0.25">
      <c r="B8903" s="78"/>
      <c r="C8903" s="77"/>
    </row>
    <row r="8904" spans="2:3" x14ac:dyDescent="0.25">
      <c r="B8904" s="78"/>
      <c r="C8904" s="77"/>
    </row>
    <row r="9014" spans="2:3" x14ac:dyDescent="0.25">
      <c r="B9014" s="78"/>
      <c r="C9014" s="77"/>
    </row>
    <row r="9015" spans="2:3" x14ac:dyDescent="0.25">
      <c r="B9015" s="78"/>
      <c r="C9015" s="77"/>
    </row>
    <row r="9016" spans="2:3" x14ac:dyDescent="0.25">
      <c r="B9016" s="78"/>
      <c r="C9016" s="77"/>
    </row>
    <row r="9017" spans="2:3" x14ac:dyDescent="0.25">
      <c r="B9017" s="78"/>
      <c r="C9017" s="77"/>
    </row>
    <row r="9018" spans="2:3" x14ac:dyDescent="0.25">
      <c r="B9018" s="78"/>
      <c r="C9018" s="77"/>
    </row>
    <row r="9019" spans="2:3" x14ac:dyDescent="0.25">
      <c r="B9019" s="78"/>
      <c r="C9019" s="77"/>
    </row>
    <row r="9020" spans="2:3" x14ac:dyDescent="0.25">
      <c r="B9020" s="78"/>
      <c r="C9020" s="77"/>
    </row>
    <row r="9021" spans="2:3" x14ac:dyDescent="0.25">
      <c r="B9021" s="78"/>
      <c r="C9021" s="77"/>
    </row>
    <row r="9022" spans="2:3" x14ac:dyDescent="0.25">
      <c r="B9022" s="78"/>
      <c r="C9022" s="77"/>
    </row>
    <row r="9023" spans="2:3" x14ac:dyDescent="0.25">
      <c r="B9023" s="78"/>
      <c r="C9023" s="77"/>
    </row>
    <row r="9024" spans="2:3" x14ac:dyDescent="0.25">
      <c r="B9024" s="78"/>
      <c r="C9024" s="77"/>
    </row>
    <row r="9025" spans="2:3" x14ac:dyDescent="0.25">
      <c r="B9025" s="78"/>
      <c r="C9025" s="77"/>
    </row>
    <row r="9026" spans="2:3" x14ac:dyDescent="0.25">
      <c r="B9026" s="78"/>
      <c r="C9026" s="77"/>
    </row>
    <row r="9136" spans="2:3" x14ac:dyDescent="0.25">
      <c r="B9136" s="78"/>
      <c r="C9136" s="77"/>
    </row>
    <row r="9137" spans="2:3" x14ac:dyDescent="0.25">
      <c r="B9137" s="78"/>
      <c r="C9137" s="77"/>
    </row>
    <row r="9138" spans="2:3" x14ac:dyDescent="0.25">
      <c r="B9138" s="78"/>
      <c r="C9138" s="77"/>
    </row>
    <row r="9139" spans="2:3" x14ac:dyDescent="0.25">
      <c r="B9139" s="78"/>
      <c r="C9139" s="77"/>
    </row>
    <row r="9140" spans="2:3" x14ac:dyDescent="0.25">
      <c r="B9140" s="78"/>
      <c r="C9140" s="77"/>
    </row>
    <row r="9141" spans="2:3" x14ac:dyDescent="0.25">
      <c r="B9141" s="78"/>
      <c r="C9141" s="77"/>
    </row>
    <row r="9142" spans="2:3" x14ac:dyDescent="0.25">
      <c r="B9142" s="78"/>
      <c r="C9142" s="77"/>
    </row>
    <row r="9143" spans="2:3" x14ac:dyDescent="0.25">
      <c r="B9143" s="78"/>
      <c r="C9143" s="77"/>
    </row>
    <row r="9144" spans="2:3" x14ac:dyDescent="0.25">
      <c r="B9144" s="78"/>
      <c r="C9144" s="77"/>
    </row>
    <row r="9145" spans="2:3" x14ac:dyDescent="0.25">
      <c r="B9145" s="78"/>
      <c r="C9145" s="77"/>
    </row>
    <row r="9146" spans="2:3" x14ac:dyDescent="0.25">
      <c r="B9146" s="78"/>
      <c r="C9146" s="77"/>
    </row>
    <row r="9147" spans="2:3" x14ac:dyDescent="0.25">
      <c r="B9147" s="78"/>
      <c r="C9147" s="77"/>
    </row>
    <row r="9148" spans="2:3" x14ac:dyDescent="0.25">
      <c r="B9148" s="78"/>
      <c r="C9148" s="77"/>
    </row>
    <row r="9258" spans="2:3" x14ac:dyDescent="0.25">
      <c r="B9258" s="78"/>
      <c r="C9258" s="77"/>
    </row>
    <row r="9259" spans="2:3" x14ac:dyDescent="0.25">
      <c r="B9259" s="78"/>
      <c r="C9259" s="77"/>
    </row>
    <row r="9260" spans="2:3" x14ac:dyDescent="0.25">
      <c r="B9260" s="78"/>
      <c r="C9260" s="77"/>
    </row>
    <row r="9261" spans="2:3" x14ac:dyDescent="0.25">
      <c r="B9261" s="78"/>
      <c r="C9261" s="77"/>
    </row>
    <row r="9262" spans="2:3" x14ac:dyDescent="0.25">
      <c r="B9262" s="78"/>
      <c r="C9262" s="77"/>
    </row>
    <row r="9263" spans="2:3" x14ac:dyDescent="0.25">
      <c r="B9263" s="78"/>
      <c r="C9263" s="77"/>
    </row>
    <row r="9264" spans="2:3" x14ac:dyDescent="0.25">
      <c r="B9264" s="78"/>
      <c r="C9264" s="77"/>
    </row>
    <row r="9265" spans="2:3" x14ac:dyDescent="0.25">
      <c r="B9265" s="78"/>
      <c r="C9265" s="77"/>
    </row>
    <row r="9266" spans="2:3" x14ac:dyDescent="0.25">
      <c r="B9266" s="78"/>
      <c r="C9266" s="77"/>
    </row>
    <row r="9267" spans="2:3" x14ac:dyDescent="0.25">
      <c r="B9267" s="78"/>
      <c r="C9267" s="77"/>
    </row>
    <row r="9268" spans="2:3" x14ac:dyDescent="0.25">
      <c r="B9268" s="78"/>
      <c r="C9268" s="77"/>
    </row>
    <row r="9269" spans="2:3" x14ac:dyDescent="0.25">
      <c r="B9269" s="78"/>
      <c r="C9269" s="77"/>
    </row>
    <row r="9270" spans="2:3" x14ac:dyDescent="0.25">
      <c r="B9270" s="78"/>
      <c r="C9270" s="77"/>
    </row>
    <row r="9380" spans="2:3" x14ac:dyDescent="0.25">
      <c r="B9380" s="78"/>
      <c r="C9380" s="77"/>
    </row>
    <row r="9381" spans="2:3" x14ac:dyDescent="0.25">
      <c r="B9381" s="78"/>
      <c r="C9381" s="77"/>
    </row>
    <row r="9382" spans="2:3" x14ac:dyDescent="0.25">
      <c r="B9382" s="78"/>
      <c r="C9382" s="77"/>
    </row>
    <row r="9383" spans="2:3" x14ac:dyDescent="0.25">
      <c r="B9383" s="78"/>
      <c r="C9383" s="77"/>
    </row>
    <row r="9384" spans="2:3" x14ac:dyDescent="0.25">
      <c r="B9384" s="78"/>
      <c r="C9384" s="77"/>
    </row>
    <row r="9385" spans="2:3" x14ac:dyDescent="0.25">
      <c r="B9385" s="78"/>
      <c r="C9385" s="77"/>
    </row>
    <row r="9386" spans="2:3" x14ac:dyDescent="0.25">
      <c r="B9386" s="78"/>
      <c r="C9386" s="77"/>
    </row>
    <row r="9387" spans="2:3" x14ac:dyDescent="0.25">
      <c r="B9387" s="78"/>
      <c r="C9387" s="77"/>
    </row>
    <row r="9388" spans="2:3" x14ac:dyDescent="0.25">
      <c r="B9388" s="78"/>
      <c r="C9388" s="77"/>
    </row>
    <row r="9389" spans="2:3" x14ac:dyDescent="0.25">
      <c r="B9389" s="78"/>
      <c r="C9389" s="77"/>
    </row>
    <row r="9390" spans="2:3" x14ac:dyDescent="0.25">
      <c r="B9390" s="78"/>
      <c r="C9390" s="77"/>
    </row>
    <row r="9391" spans="2:3" x14ac:dyDescent="0.25">
      <c r="B9391" s="78"/>
      <c r="C9391" s="77"/>
    </row>
    <row r="9392" spans="2:3" x14ac:dyDescent="0.25">
      <c r="B9392" s="78"/>
      <c r="C9392" s="77"/>
    </row>
    <row r="9502" spans="2:3" x14ac:dyDescent="0.25">
      <c r="B9502" s="78"/>
      <c r="C9502" s="77"/>
    </row>
    <row r="9503" spans="2:3" x14ac:dyDescent="0.25">
      <c r="B9503" s="78"/>
      <c r="C9503" s="77"/>
    </row>
    <row r="9504" spans="2:3" x14ac:dyDescent="0.25">
      <c r="B9504" s="78"/>
      <c r="C9504" s="77"/>
    </row>
    <row r="9505" spans="2:3" x14ac:dyDescent="0.25">
      <c r="B9505" s="78"/>
      <c r="C9505" s="77"/>
    </row>
    <row r="9506" spans="2:3" x14ac:dyDescent="0.25">
      <c r="B9506" s="78"/>
      <c r="C9506" s="77"/>
    </row>
    <row r="9507" spans="2:3" x14ac:dyDescent="0.25">
      <c r="B9507" s="78"/>
      <c r="C9507" s="77"/>
    </row>
    <row r="9508" spans="2:3" x14ac:dyDescent="0.25">
      <c r="B9508" s="78"/>
      <c r="C9508" s="77"/>
    </row>
    <row r="9509" spans="2:3" x14ac:dyDescent="0.25">
      <c r="B9509" s="78"/>
      <c r="C9509" s="77"/>
    </row>
    <row r="9510" spans="2:3" x14ac:dyDescent="0.25">
      <c r="B9510" s="78"/>
      <c r="C9510" s="77"/>
    </row>
    <row r="9511" spans="2:3" x14ac:dyDescent="0.25">
      <c r="B9511" s="78"/>
      <c r="C9511" s="77"/>
    </row>
    <row r="9512" spans="2:3" x14ac:dyDescent="0.25">
      <c r="B9512" s="78"/>
      <c r="C9512" s="77"/>
    </row>
    <row r="9513" spans="2:3" x14ac:dyDescent="0.25">
      <c r="B9513" s="78"/>
      <c r="C9513" s="77"/>
    </row>
    <row r="9514" spans="2:3" x14ac:dyDescent="0.25">
      <c r="B9514" s="78"/>
      <c r="C9514" s="77"/>
    </row>
    <row r="9624" spans="2:3" x14ac:dyDescent="0.25">
      <c r="B9624" s="78"/>
      <c r="C9624" s="77"/>
    </row>
    <row r="9625" spans="2:3" x14ac:dyDescent="0.25">
      <c r="B9625" s="78"/>
      <c r="C9625" s="77"/>
    </row>
    <row r="9626" spans="2:3" x14ac:dyDescent="0.25">
      <c r="B9626" s="78"/>
      <c r="C9626" s="77"/>
    </row>
    <row r="9627" spans="2:3" x14ac:dyDescent="0.25">
      <c r="B9627" s="78"/>
      <c r="C9627" s="77"/>
    </row>
    <row r="9628" spans="2:3" x14ac:dyDescent="0.25">
      <c r="B9628" s="78"/>
      <c r="C9628" s="77"/>
    </row>
    <row r="9629" spans="2:3" x14ac:dyDescent="0.25">
      <c r="B9629" s="78"/>
      <c r="C9629" s="77"/>
    </row>
    <row r="9630" spans="2:3" x14ac:dyDescent="0.25">
      <c r="B9630" s="78"/>
      <c r="C9630" s="77"/>
    </row>
    <row r="9631" spans="2:3" x14ac:dyDescent="0.25">
      <c r="B9631" s="78"/>
      <c r="C9631" s="77"/>
    </row>
    <row r="9632" spans="2:3" x14ac:dyDescent="0.25">
      <c r="B9632" s="78"/>
      <c r="C9632" s="77"/>
    </row>
    <row r="9633" spans="2:3" x14ac:dyDescent="0.25">
      <c r="B9633" s="78"/>
      <c r="C9633" s="77"/>
    </row>
    <row r="9634" spans="2:3" x14ac:dyDescent="0.25">
      <c r="B9634" s="78"/>
      <c r="C9634" s="77"/>
    </row>
    <row r="9635" spans="2:3" x14ac:dyDescent="0.25">
      <c r="B9635" s="78"/>
      <c r="C9635" s="77"/>
    </row>
    <row r="9636" spans="2:3" x14ac:dyDescent="0.25">
      <c r="B9636" s="78"/>
      <c r="C9636" s="77"/>
    </row>
    <row r="9746" spans="2:3" x14ac:dyDescent="0.25">
      <c r="B9746" s="78"/>
      <c r="C9746" s="77"/>
    </row>
    <row r="9747" spans="2:3" x14ac:dyDescent="0.25">
      <c r="B9747" s="78"/>
      <c r="C9747" s="77"/>
    </row>
    <row r="9748" spans="2:3" x14ac:dyDescent="0.25">
      <c r="B9748" s="78"/>
      <c r="C9748" s="77"/>
    </row>
    <row r="9749" spans="2:3" x14ac:dyDescent="0.25">
      <c r="B9749" s="78"/>
      <c r="C9749" s="77"/>
    </row>
    <row r="9750" spans="2:3" x14ac:dyDescent="0.25">
      <c r="B9750" s="78"/>
      <c r="C9750" s="77"/>
    </row>
    <row r="9751" spans="2:3" x14ac:dyDescent="0.25">
      <c r="B9751" s="78"/>
      <c r="C9751" s="77"/>
    </row>
    <row r="9752" spans="2:3" x14ac:dyDescent="0.25">
      <c r="B9752" s="78"/>
      <c r="C9752" s="77"/>
    </row>
    <row r="9753" spans="2:3" x14ac:dyDescent="0.25">
      <c r="B9753" s="78"/>
      <c r="C9753" s="77"/>
    </row>
    <row r="9754" spans="2:3" x14ac:dyDescent="0.25">
      <c r="B9754" s="78"/>
      <c r="C9754" s="77"/>
    </row>
    <row r="9755" spans="2:3" x14ac:dyDescent="0.25">
      <c r="B9755" s="78"/>
      <c r="C9755" s="77"/>
    </row>
    <row r="9756" spans="2:3" x14ac:dyDescent="0.25">
      <c r="B9756" s="78"/>
      <c r="C9756" s="77"/>
    </row>
    <row r="9757" spans="2:3" x14ac:dyDescent="0.25">
      <c r="B9757" s="78"/>
      <c r="C9757" s="77"/>
    </row>
    <row r="9758" spans="2:3" x14ac:dyDescent="0.25">
      <c r="B9758" s="78"/>
      <c r="C9758" s="77"/>
    </row>
    <row r="9868" spans="2:3" x14ac:dyDescent="0.25">
      <c r="B9868" s="78"/>
      <c r="C9868" s="77"/>
    </row>
    <row r="9869" spans="2:3" x14ac:dyDescent="0.25">
      <c r="B9869" s="78"/>
      <c r="C9869" s="77"/>
    </row>
    <row r="9870" spans="2:3" x14ac:dyDescent="0.25">
      <c r="B9870" s="78"/>
      <c r="C9870" s="77"/>
    </row>
    <row r="9871" spans="2:3" x14ac:dyDescent="0.25">
      <c r="B9871" s="78"/>
      <c r="C9871" s="77"/>
    </row>
    <row r="9872" spans="2:3" x14ac:dyDescent="0.25">
      <c r="B9872" s="78"/>
      <c r="C9872" s="77"/>
    </row>
    <row r="9873" spans="2:3" x14ac:dyDescent="0.25">
      <c r="B9873" s="78"/>
      <c r="C9873" s="77"/>
    </row>
    <row r="9874" spans="2:3" x14ac:dyDescent="0.25">
      <c r="B9874" s="78"/>
      <c r="C9874" s="77"/>
    </row>
    <row r="9875" spans="2:3" x14ac:dyDescent="0.25">
      <c r="B9875" s="78"/>
      <c r="C9875" s="77"/>
    </row>
    <row r="9876" spans="2:3" x14ac:dyDescent="0.25">
      <c r="B9876" s="78"/>
      <c r="C9876" s="77"/>
    </row>
    <row r="9877" spans="2:3" x14ac:dyDescent="0.25">
      <c r="B9877" s="78"/>
      <c r="C9877" s="77"/>
    </row>
    <row r="9878" spans="2:3" x14ac:dyDescent="0.25">
      <c r="B9878" s="78"/>
      <c r="C9878" s="77"/>
    </row>
    <row r="9879" spans="2:3" x14ac:dyDescent="0.25">
      <c r="B9879" s="78"/>
      <c r="C9879" s="77"/>
    </row>
    <row r="9880" spans="2:3" x14ac:dyDescent="0.25">
      <c r="B9880" s="78"/>
      <c r="C9880" s="77"/>
    </row>
    <row r="9990" spans="2:3" x14ac:dyDescent="0.25">
      <c r="B9990" s="78"/>
      <c r="C9990" s="77"/>
    </row>
    <row r="9991" spans="2:3" x14ac:dyDescent="0.25">
      <c r="B9991" s="78"/>
      <c r="C9991" s="77"/>
    </row>
    <row r="9992" spans="2:3" x14ac:dyDescent="0.25">
      <c r="B9992" s="78"/>
      <c r="C9992" s="77"/>
    </row>
    <row r="9993" spans="2:3" x14ac:dyDescent="0.25">
      <c r="B9993" s="78"/>
      <c r="C9993" s="77"/>
    </row>
    <row r="9994" spans="2:3" x14ac:dyDescent="0.25">
      <c r="B9994" s="78"/>
      <c r="C9994" s="77"/>
    </row>
    <row r="9995" spans="2:3" x14ac:dyDescent="0.25">
      <c r="B9995" s="78"/>
      <c r="C9995" s="77"/>
    </row>
    <row r="9996" spans="2:3" x14ac:dyDescent="0.25">
      <c r="B9996" s="78"/>
      <c r="C9996" s="77"/>
    </row>
    <row r="9997" spans="2:3" x14ac:dyDescent="0.25">
      <c r="B9997" s="78"/>
      <c r="C9997" s="77"/>
    </row>
    <row r="9998" spans="2:3" x14ac:dyDescent="0.25">
      <c r="B9998" s="78"/>
      <c r="C9998" s="77"/>
    </row>
    <row r="9999" spans="2:3" x14ac:dyDescent="0.25">
      <c r="B9999" s="78"/>
      <c r="C9999" s="77"/>
    </row>
    <row r="10000" spans="2:3" x14ac:dyDescent="0.25">
      <c r="B10000" s="78"/>
      <c r="C10000" s="77"/>
    </row>
    <row r="10001" spans="2:3" x14ac:dyDescent="0.25">
      <c r="B10001" s="78"/>
      <c r="C10001" s="77"/>
    </row>
    <row r="10002" spans="2:3" x14ac:dyDescent="0.25">
      <c r="B10002" s="78"/>
      <c r="C10002" s="77"/>
    </row>
    <row r="10112" spans="2:3" x14ac:dyDescent="0.25">
      <c r="B10112" s="78"/>
      <c r="C10112" s="77"/>
    </row>
    <row r="10113" spans="2:3" x14ac:dyDescent="0.25">
      <c r="B10113" s="78"/>
      <c r="C10113" s="77"/>
    </row>
    <row r="10114" spans="2:3" x14ac:dyDescent="0.25">
      <c r="B10114" s="78"/>
      <c r="C10114" s="77"/>
    </row>
    <row r="10115" spans="2:3" x14ac:dyDescent="0.25">
      <c r="B10115" s="78"/>
      <c r="C10115" s="77"/>
    </row>
    <row r="10116" spans="2:3" x14ac:dyDescent="0.25">
      <c r="B10116" s="78"/>
      <c r="C10116" s="77"/>
    </row>
    <row r="10117" spans="2:3" x14ac:dyDescent="0.25">
      <c r="B10117" s="78"/>
      <c r="C10117" s="77"/>
    </row>
    <row r="10118" spans="2:3" x14ac:dyDescent="0.25">
      <c r="B10118" s="78"/>
      <c r="C10118" s="77"/>
    </row>
    <row r="10119" spans="2:3" x14ac:dyDescent="0.25">
      <c r="B10119" s="78"/>
      <c r="C10119" s="77"/>
    </row>
    <row r="10120" spans="2:3" x14ac:dyDescent="0.25">
      <c r="B10120" s="78"/>
      <c r="C10120" s="77"/>
    </row>
    <row r="10121" spans="2:3" x14ac:dyDescent="0.25">
      <c r="B10121" s="78"/>
      <c r="C10121" s="77"/>
    </row>
    <row r="10122" spans="2:3" x14ac:dyDescent="0.25">
      <c r="B10122" s="78"/>
      <c r="C10122" s="77"/>
    </row>
    <row r="10123" spans="2:3" x14ac:dyDescent="0.25">
      <c r="B10123" s="78"/>
      <c r="C10123" s="77"/>
    </row>
    <row r="10124" spans="2:3" x14ac:dyDescent="0.25">
      <c r="B10124" s="78"/>
      <c r="C10124" s="77"/>
    </row>
    <row r="10234" spans="2:3" x14ac:dyDescent="0.25">
      <c r="B10234" s="78"/>
      <c r="C10234" s="77"/>
    </row>
    <row r="10235" spans="2:3" x14ac:dyDescent="0.25">
      <c r="B10235" s="78"/>
      <c r="C10235" s="77"/>
    </row>
    <row r="10236" spans="2:3" x14ac:dyDescent="0.25">
      <c r="B10236" s="78"/>
      <c r="C10236" s="77"/>
    </row>
    <row r="10237" spans="2:3" x14ac:dyDescent="0.25">
      <c r="B10237" s="78"/>
      <c r="C10237" s="77"/>
    </row>
    <row r="10238" spans="2:3" x14ac:dyDescent="0.25">
      <c r="B10238" s="78"/>
      <c r="C10238" s="77"/>
    </row>
    <row r="10239" spans="2:3" x14ac:dyDescent="0.25">
      <c r="B10239" s="78"/>
      <c r="C10239" s="77"/>
    </row>
    <row r="10240" spans="2:3" x14ac:dyDescent="0.25">
      <c r="B10240" s="78"/>
      <c r="C10240" s="77"/>
    </row>
    <row r="10241" spans="2:3" x14ac:dyDescent="0.25">
      <c r="B10241" s="78"/>
      <c r="C10241" s="77"/>
    </row>
    <row r="10242" spans="2:3" x14ac:dyDescent="0.25">
      <c r="B10242" s="78"/>
      <c r="C10242" s="77"/>
    </row>
    <row r="10243" spans="2:3" x14ac:dyDescent="0.25">
      <c r="B10243" s="78"/>
      <c r="C10243" s="77"/>
    </row>
    <row r="10244" spans="2:3" x14ac:dyDescent="0.25">
      <c r="B10244" s="78"/>
      <c r="C10244" s="77"/>
    </row>
    <row r="10245" spans="2:3" x14ac:dyDescent="0.25">
      <c r="B10245" s="78"/>
      <c r="C10245" s="77"/>
    </row>
    <row r="10246" spans="2:3" x14ac:dyDescent="0.25">
      <c r="B10246" s="78"/>
      <c r="C10246" s="77"/>
    </row>
    <row r="10356" spans="2:3" x14ac:dyDescent="0.25">
      <c r="B10356" s="78"/>
      <c r="C10356" s="77"/>
    </row>
    <row r="10357" spans="2:3" x14ac:dyDescent="0.25">
      <c r="B10357" s="78"/>
      <c r="C10357" s="77"/>
    </row>
    <row r="10358" spans="2:3" x14ac:dyDescent="0.25">
      <c r="B10358" s="78"/>
      <c r="C10358" s="77"/>
    </row>
    <row r="10359" spans="2:3" x14ac:dyDescent="0.25">
      <c r="B10359" s="78"/>
      <c r="C10359" s="77"/>
    </row>
    <row r="10360" spans="2:3" x14ac:dyDescent="0.25">
      <c r="B10360" s="78"/>
      <c r="C10360" s="77"/>
    </row>
    <row r="10361" spans="2:3" x14ac:dyDescent="0.25">
      <c r="B10361" s="78"/>
      <c r="C10361" s="77"/>
    </row>
    <row r="10362" spans="2:3" x14ac:dyDescent="0.25">
      <c r="B10362" s="78"/>
      <c r="C10362" s="77"/>
    </row>
    <row r="10363" spans="2:3" x14ac:dyDescent="0.25">
      <c r="B10363" s="78"/>
      <c r="C10363" s="77"/>
    </row>
    <row r="10364" spans="2:3" x14ac:dyDescent="0.25">
      <c r="B10364" s="78"/>
      <c r="C10364" s="77"/>
    </row>
    <row r="10365" spans="2:3" x14ac:dyDescent="0.25">
      <c r="B10365" s="78"/>
      <c r="C10365" s="77"/>
    </row>
    <row r="10366" spans="2:3" x14ac:dyDescent="0.25">
      <c r="B10366" s="78"/>
      <c r="C10366" s="77"/>
    </row>
    <row r="10367" spans="2:3" x14ac:dyDescent="0.25">
      <c r="B10367" s="78"/>
      <c r="C10367" s="77"/>
    </row>
    <row r="10368" spans="2:3" x14ac:dyDescent="0.25">
      <c r="B10368" s="78"/>
      <c r="C10368" s="77"/>
    </row>
    <row r="10478" spans="2:3" x14ac:dyDescent="0.25">
      <c r="B10478" s="78"/>
      <c r="C10478" s="77"/>
    </row>
    <row r="10479" spans="2:3" x14ac:dyDescent="0.25">
      <c r="B10479" s="78"/>
      <c r="C10479" s="77"/>
    </row>
    <row r="10480" spans="2:3" x14ac:dyDescent="0.25">
      <c r="B10480" s="78"/>
      <c r="C10480" s="77"/>
    </row>
    <row r="10481" spans="2:3" x14ac:dyDescent="0.25">
      <c r="B10481" s="78"/>
      <c r="C10481" s="77"/>
    </row>
    <row r="10482" spans="2:3" x14ac:dyDescent="0.25">
      <c r="B10482" s="78"/>
      <c r="C10482" s="77"/>
    </row>
    <row r="10483" spans="2:3" x14ac:dyDescent="0.25">
      <c r="B10483" s="78"/>
      <c r="C10483" s="77"/>
    </row>
    <row r="10484" spans="2:3" x14ac:dyDescent="0.25">
      <c r="B10484" s="78"/>
      <c r="C10484" s="77"/>
    </row>
    <row r="10485" spans="2:3" x14ac:dyDescent="0.25">
      <c r="B10485" s="78"/>
      <c r="C10485" s="77"/>
    </row>
    <row r="10486" spans="2:3" x14ac:dyDescent="0.25">
      <c r="B10486" s="78"/>
      <c r="C10486" s="77"/>
    </row>
    <row r="10487" spans="2:3" x14ac:dyDescent="0.25">
      <c r="B10487" s="78"/>
      <c r="C10487" s="77"/>
    </row>
    <row r="10488" spans="2:3" x14ac:dyDescent="0.25">
      <c r="B10488" s="78"/>
      <c r="C10488" s="77"/>
    </row>
    <row r="10489" spans="2:3" x14ac:dyDescent="0.25">
      <c r="B10489" s="78"/>
      <c r="C10489" s="77"/>
    </row>
    <row r="10490" spans="2:3" x14ac:dyDescent="0.25">
      <c r="B10490" s="78"/>
      <c r="C10490" s="77"/>
    </row>
    <row r="10600" spans="2:3" x14ac:dyDescent="0.25">
      <c r="B10600" s="78"/>
      <c r="C10600" s="77"/>
    </row>
    <row r="10601" spans="2:3" x14ac:dyDescent="0.25">
      <c r="B10601" s="78"/>
      <c r="C10601" s="77"/>
    </row>
    <row r="10602" spans="2:3" x14ac:dyDescent="0.25">
      <c r="B10602" s="78"/>
      <c r="C10602" s="77"/>
    </row>
    <row r="10603" spans="2:3" x14ac:dyDescent="0.25">
      <c r="B10603" s="78"/>
      <c r="C10603" s="77"/>
    </row>
    <row r="10604" spans="2:3" x14ac:dyDescent="0.25">
      <c r="B10604" s="78"/>
      <c r="C10604" s="77"/>
    </row>
    <row r="10605" spans="2:3" x14ac:dyDescent="0.25">
      <c r="B10605" s="78"/>
      <c r="C10605" s="77"/>
    </row>
    <row r="10606" spans="2:3" x14ac:dyDescent="0.25">
      <c r="B10606" s="78"/>
      <c r="C10606" s="77"/>
    </row>
    <row r="10607" spans="2:3" x14ac:dyDescent="0.25">
      <c r="B10607" s="78"/>
      <c r="C10607" s="77"/>
    </row>
    <row r="10608" spans="2:3" x14ac:dyDescent="0.25">
      <c r="B10608" s="78"/>
      <c r="C10608" s="77"/>
    </row>
    <row r="10609" spans="2:3" x14ac:dyDescent="0.25">
      <c r="B10609" s="78"/>
      <c r="C10609" s="77"/>
    </row>
    <row r="10610" spans="2:3" x14ac:dyDescent="0.25">
      <c r="B10610" s="78"/>
      <c r="C10610" s="77"/>
    </row>
    <row r="10611" spans="2:3" x14ac:dyDescent="0.25">
      <c r="B10611" s="78"/>
      <c r="C10611" s="77"/>
    </row>
    <row r="10612" spans="2:3" x14ac:dyDescent="0.25">
      <c r="B10612" s="78"/>
      <c r="C10612" s="77"/>
    </row>
    <row r="10722" spans="2:3" x14ac:dyDescent="0.25">
      <c r="B10722" s="78"/>
      <c r="C10722" s="77"/>
    </row>
    <row r="10723" spans="2:3" x14ac:dyDescent="0.25">
      <c r="B10723" s="78"/>
      <c r="C10723" s="77"/>
    </row>
    <row r="10724" spans="2:3" x14ac:dyDescent="0.25">
      <c r="B10724" s="78"/>
      <c r="C10724" s="77"/>
    </row>
    <row r="10725" spans="2:3" x14ac:dyDescent="0.25">
      <c r="B10725" s="78"/>
      <c r="C10725" s="77"/>
    </row>
    <row r="10726" spans="2:3" x14ac:dyDescent="0.25">
      <c r="B10726" s="78"/>
      <c r="C10726" s="77"/>
    </row>
    <row r="10727" spans="2:3" x14ac:dyDescent="0.25">
      <c r="B10727" s="78"/>
      <c r="C10727" s="77"/>
    </row>
    <row r="10728" spans="2:3" x14ac:dyDescent="0.25">
      <c r="B10728" s="78"/>
      <c r="C10728" s="77"/>
    </row>
    <row r="10729" spans="2:3" x14ac:dyDescent="0.25">
      <c r="B10729" s="78"/>
      <c r="C10729" s="77"/>
    </row>
    <row r="10730" spans="2:3" x14ac:dyDescent="0.25">
      <c r="B10730" s="78"/>
      <c r="C10730" s="77"/>
    </row>
    <row r="10731" spans="2:3" x14ac:dyDescent="0.25">
      <c r="B10731" s="78"/>
      <c r="C10731" s="77"/>
    </row>
    <row r="10732" spans="2:3" x14ac:dyDescent="0.25">
      <c r="B10732" s="78"/>
      <c r="C10732" s="77"/>
    </row>
    <row r="10733" spans="2:3" x14ac:dyDescent="0.25">
      <c r="B10733" s="78"/>
      <c r="C10733" s="77"/>
    </row>
    <row r="10734" spans="2:3" x14ac:dyDescent="0.25">
      <c r="B10734" s="78"/>
      <c r="C10734" s="77"/>
    </row>
    <row r="10844" spans="2:3" x14ac:dyDescent="0.25">
      <c r="B10844" s="78"/>
      <c r="C10844" s="77"/>
    </row>
    <row r="10845" spans="2:3" x14ac:dyDescent="0.25">
      <c r="B10845" s="78"/>
      <c r="C10845" s="77"/>
    </row>
    <row r="10846" spans="2:3" x14ac:dyDescent="0.25">
      <c r="B10846" s="78"/>
      <c r="C10846" s="77"/>
    </row>
    <row r="10847" spans="2:3" x14ac:dyDescent="0.25">
      <c r="B10847" s="78"/>
      <c r="C10847" s="77"/>
    </row>
    <row r="10848" spans="2:3" x14ac:dyDescent="0.25">
      <c r="B10848" s="78"/>
      <c r="C10848" s="77"/>
    </row>
    <row r="10849" spans="2:3" x14ac:dyDescent="0.25">
      <c r="B10849" s="78"/>
      <c r="C10849" s="77"/>
    </row>
    <row r="10850" spans="2:3" x14ac:dyDescent="0.25">
      <c r="B10850" s="78"/>
      <c r="C10850" s="77"/>
    </row>
    <row r="10851" spans="2:3" x14ac:dyDescent="0.25">
      <c r="B10851" s="78"/>
      <c r="C10851" s="77"/>
    </row>
    <row r="10852" spans="2:3" x14ac:dyDescent="0.25">
      <c r="B10852" s="78"/>
      <c r="C10852" s="77"/>
    </row>
    <row r="10853" spans="2:3" x14ac:dyDescent="0.25">
      <c r="B10853" s="78"/>
      <c r="C10853" s="77"/>
    </row>
    <row r="10854" spans="2:3" x14ac:dyDescent="0.25">
      <c r="B10854" s="78"/>
      <c r="C10854" s="77"/>
    </row>
    <row r="10855" spans="2:3" x14ac:dyDescent="0.25">
      <c r="B10855" s="78"/>
      <c r="C10855" s="77"/>
    </row>
    <row r="10856" spans="2:3" x14ac:dyDescent="0.25">
      <c r="B10856" s="78"/>
      <c r="C10856" s="77"/>
    </row>
    <row r="10966" spans="2:3" x14ac:dyDescent="0.25">
      <c r="B10966" s="78"/>
      <c r="C10966" s="77"/>
    </row>
    <row r="10967" spans="2:3" x14ac:dyDescent="0.25">
      <c r="B10967" s="78"/>
      <c r="C10967" s="77"/>
    </row>
    <row r="10968" spans="2:3" x14ac:dyDescent="0.25">
      <c r="B10968" s="78"/>
      <c r="C10968" s="77"/>
    </row>
    <row r="10969" spans="2:3" x14ac:dyDescent="0.25">
      <c r="B10969" s="78"/>
      <c r="C10969" s="77"/>
    </row>
    <row r="10970" spans="2:3" x14ac:dyDescent="0.25">
      <c r="B10970" s="78"/>
      <c r="C10970" s="77"/>
    </row>
    <row r="10971" spans="2:3" x14ac:dyDescent="0.25">
      <c r="B10971" s="78"/>
      <c r="C10971" s="77"/>
    </row>
    <row r="10972" spans="2:3" x14ac:dyDescent="0.25">
      <c r="B10972" s="78"/>
      <c r="C10972" s="77"/>
    </row>
    <row r="10973" spans="2:3" x14ac:dyDescent="0.25">
      <c r="B10973" s="78"/>
      <c r="C10973" s="77"/>
    </row>
    <row r="10974" spans="2:3" x14ac:dyDescent="0.25">
      <c r="B10974" s="78"/>
      <c r="C10974" s="77"/>
    </row>
    <row r="10975" spans="2:3" x14ac:dyDescent="0.25">
      <c r="B10975" s="78"/>
      <c r="C10975" s="77"/>
    </row>
    <row r="10976" spans="2:3" x14ac:dyDescent="0.25">
      <c r="B10976" s="78"/>
      <c r="C10976" s="77"/>
    </row>
    <row r="10977" spans="2:3" x14ac:dyDescent="0.25">
      <c r="B10977" s="78"/>
      <c r="C10977" s="77"/>
    </row>
    <row r="10978" spans="2:3" x14ac:dyDescent="0.25">
      <c r="B10978" s="78"/>
      <c r="C10978" s="77"/>
    </row>
    <row r="11088" spans="2:3" x14ac:dyDescent="0.25">
      <c r="B11088" s="78"/>
      <c r="C11088" s="77"/>
    </row>
    <row r="11089" spans="2:3" x14ac:dyDescent="0.25">
      <c r="B11089" s="78"/>
      <c r="C11089" s="77"/>
    </row>
    <row r="11090" spans="2:3" x14ac:dyDescent="0.25">
      <c r="B11090" s="78"/>
      <c r="C11090" s="77"/>
    </row>
    <row r="11091" spans="2:3" x14ac:dyDescent="0.25">
      <c r="B11091" s="78"/>
      <c r="C11091" s="77"/>
    </row>
    <row r="11092" spans="2:3" x14ac:dyDescent="0.25">
      <c r="B11092" s="78"/>
      <c r="C11092" s="77"/>
    </row>
    <row r="11093" spans="2:3" x14ac:dyDescent="0.25">
      <c r="B11093" s="78"/>
      <c r="C11093" s="77"/>
    </row>
    <row r="11094" spans="2:3" x14ac:dyDescent="0.25">
      <c r="B11094" s="78"/>
      <c r="C11094" s="77"/>
    </row>
    <row r="11095" spans="2:3" x14ac:dyDescent="0.25">
      <c r="B11095" s="78"/>
      <c r="C11095" s="77"/>
    </row>
    <row r="11096" spans="2:3" x14ac:dyDescent="0.25">
      <c r="B11096" s="78"/>
      <c r="C11096" s="77"/>
    </row>
    <row r="11097" spans="2:3" x14ac:dyDescent="0.25">
      <c r="B11097" s="78"/>
      <c r="C11097" s="77"/>
    </row>
    <row r="11098" spans="2:3" x14ac:dyDescent="0.25">
      <c r="B11098" s="78"/>
      <c r="C11098" s="77"/>
    </row>
    <row r="11099" spans="2:3" x14ac:dyDescent="0.25">
      <c r="B11099" s="78"/>
      <c r="C11099" s="77"/>
    </row>
    <row r="11100" spans="2:3" x14ac:dyDescent="0.25">
      <c r="B11100" s="78"/>
      <c r="C11100" s="77"/>
    </row>
    <row r="11210" spans="2:3" x14ac:dyDescent="0.25">
      <c r="B11210" s="78"/>
      <c r="C11210" s="77"/>
    </row>
    <row r="11211" spans="2:3" x14ac:dyDescent="0.25">
      <c r="B11211" s="78"/>
      <c r="C11211" s="77"/>
    </row>
    <row r="11212" spans="2:3" x14ac:dyDescent="0.25">
      <c r="B11212" s="78"/>
      <c r="C11212" s="77"/>
    </row>
    <row r="11213" spans="2:3" x14ac:dyDescent="0.25">
      <c r="B11213" s="78"/>
      <c r="C11213" s="77"/>
    </row>
    <row r="11214" spans="2:3" x14ac:dyDescent="0.25">
      <c r="B11214" s="78"/>
      <c r="C11214" s="77"/>
    </row>
    <row r="11215" spans="2:3" x14ac:dyDescent="0.25">
      <c r="B11215" s="78"/>
      <c r="C11215" s="77"/>
    </row>
    <row r="11216" spans="2:3" x14ac:dyDescent="0.25">
      <c r="B11216" s="78"/>
      <c r="C11216" s="77"/>
    </row>
    <row r="11217" spans="2:3" x14ac:dyDescent="0.25">
      <c r="B11217" s="78"/>
      <c r="C11217" s="77"/>
    </row>
    <row r="11218" spans="2:3" x14ac:dyDescent="0.25">
      <c r="B11218" s="78"/>
      <c r="C11218" s="77"/>
    </row>
    <row r="11219" spans="2:3" x14ac:dyDescent="0.25">
      <c r="B11219" s="78"/>
      <c r="C11219" s="77"/>
    </row>
    <row r="11220" spans="2:3" x14ac:dyDescent="0.25">
      <c r="B11220" s="78"/>
      <c r="C11220" s="77"/>
    </row>
    <row r="11221" spans="2:3" x14ac:dyDescent="0.25">
      <c r="B11221" s="78"/>
      <c r="C11221" s="77"/>
    </row>
    <row r="11222" spans="2:3" x14ac:dyDescent="0.25">
      <c r="B11222" s="78"/>
      <c r="C11222" s="77"/>
    </row>
    <row r="11332" spans="2:3" x14ac:dyDescent="0.25">
      <c r="B11332" s="78"/>
      <c r="C11332" s="77"/>
    </row>
    <row r="11333" spans="2:3" x14ac:dyDescent="0.25">
      <c r="B11333" s="78"/>
      <c r="C11333" s="77"/>
    </row>
    <row r="11334" spans="2:3" x14ac:dyDescent="0.25">
      <c r="B11334" s="78"/>
      <c r="C11334" s="77"/>
    </row>
    <row r="11335" spans="2:3" x14ac:dyDescent="0.25">
      <c r="B11335" s="78"/>
      <c r="C11335" s="77"/>
    </row>
    <row r="11336" spans="2:3" x14ac:dyDescent="0.25">
      <c r="B11336" s="78"/>
      <c r="C11336" s="77"/>
    </row>
    <row r="11337" spans="2:3" x14ac:dyDescent="0.25">
      <c r="B11337" s="78"/>
      <c r="C11337" s="77"/>
    </row>
    <row r="11338" spans="2:3" x14ac:dyDescent="0.25">
      <c r="B11338" s="78"/>
      <c r="C11338" s="77"/>
    </row>
    <row r="11339" spans="2:3" x14ac:dyDescent="0.25">
      <c r="B11339" s="78"/>
      <c r="C11339" s="77"/>
    </row>
    <row r="11340" spans="2:3" x14ac:dyDescent="0.25">
      <c r="B11340" s="78"/>
      <c r="C11340" s="77"/>
    </row>
    <row r="11341" spans="2:3" x14ac:dyDescent="0.25">
      <c r="B11341" s="78"/>
      <c r="C11341" s="77"/>
    </row>
    <row r="11342" spans="2:3" x14ac:dyDescent="0.25">
      <c r="B11342" s="78"/>
      <c r="C11342" s="77"/>
    </row>
    <row r="11343" spans="2:3" x14ac:dyDescent="0.25">
      <c r="B11343" s="78"/>
      <c r="C11343" s="77"/>
    </row>
    <row r="11344" spans="2:3" x14ac:dyDescent="0.25">
      <c r="B11344" s="78"/>
      <c r="C11344" s="77"/>
    </row>
    <row r="11454" spans="2:3" x14ac:dyDescent="0.25">
      <c r="B11454" s="78"/>
      <c r="C11454" s="77"/>
    </row>
    <row r="11455" spans="2:3" x14ac:dyDescent="0.25">
      <c r="B11455" s="78"/>
      <c r="C11455" s="77"/>
    </row>
    <row r="11456" spans="2:3" x14ac:dyDescent="0.25">
      <c r="B11456" s="78"/>
      <c r="C11456" s="77"/>
    </row>
    <row r="11457" spans="2:3" x14ac:dyDescent="0.25">
      <c r="B11457" s="78"/>
      <c r="C11457" s="77"/>
    </row>
    <row r="11458" spans="2:3" x14ac:dyDescent="0.25">
      <c r="B11458" s="78"/>
      <c r="C11458" s="77"/>
    </row>
    <row r="11459" spans="2:3" x14ac:dyDescent="0.25">
      <c r="B11459" s="78"/>
      <c r="C11459" s="77"/>
    </row>
    <row r="11460" spans="2:3" x14ac:dyDescent="0.25">
      <c r="B11460" s="78"/>
      <c r="C11460" s="77"/>
    </row>
    <row r="11461" spans="2:3" x14ac:dyDescent="0.25">
      <c r="B11461" s="78"/>
      <c r="C11461" s="77"/>
    </row>
    <row r="11462" spans="2:3" x14ac:dyDescent="0.25">
      <c r="B11462" s="78"/>
      <c r="C11462" s="77"/>
    </row>
    <row r="11463" spans="2:3" x14ac:dyDescent="0.25">
      <c r="B11463" s="78"/>
      <c r="C11463" s="77"/>
    </row>
    <row r="11464" spans="2:3" x14ac:dyDescent="0.25">
      <c r="B11464" s="78"/>
      <c r="C11464" s="77"/>
    </row>
    <row r="11465" spans="2:3" x14ac:dyDescent="0.25">
      <c r="B11465" s="78"/>
      <c r="C11465" s="77"/>
    </row>
    <row r="11466" spans="2:3" x14ac:dyDescent="0.25">
      <c r="B11466" s="78"/>
      <c r="C11466" s="77"/>
    </row>
    <row r="11576" spans="2:3" x14ac:dyDescent="0.25">
      <c r="B11576" s="78"/>
      <c r="C11576" s="77"/>
    </row>
    <row r="11577" spans="2:3" x14ac:dyDescent="0.25">
      <c r="B11577" s="78"/>
      <c r="C11577" s="77"/>
    </row>
    <row r="11578" spans="2:3" x14ac:dyDescent="0.25">
      <c r="B11578" s="78"/>
      <c r="C11578" s="77"/>
    </row>
    <row r="11579" spans="2:3" x14ac:dyDescent="0.25">
      <c r="B11579" s="78"/>
      <c r="C11579" s="77"/>
    </row>
    <row r="11580" spans="2:3" x14ac:dyDescent="0.25">
      <c r="B11580" s="78"/>
      <c r="C11580" s="77"/>
    </row>
    <row r="11581" spans="2:3" x14ac:dyDescent="0.25">
      <c r="B11581" s="78"/>
      <c r="C11581" s="77"/>
    </row>
    <row r="11582" spans="2:3" x14ac:dyDescent="0.25">
      <c r="B11582" s="78"/>
      <c r="C11582" s="77"/>
    </row>
    <row r="11583" spans="2:3" x14ac:dyDescent="0.25">
      <c r="B11583" s="78"/>
      <c r="C11583" s="77"/>
    </row>
    <row r="11584" spans="2:3" x14ac:dyDescent="0.25">
      <c r="B11584" s="78"/>
      <c r="C11584" s="77"/>
    </row>
    <row r="11585" spans="2:3" x14ac:dyDescent="0.25">
      <c r="B11585" s="78"/>
      <c r="C11585" s="77"/>
    </row>
    <row r="11586" spans="2:3" x14ac:dyDescent="0.25">
      <c r="B11586" s="78"/>
      <c r="C11586" s="77"/>
    </row>
    <row r="11587" spans="2:3" x14ac:dyDescent="0.25">
      <c r="B11587" s="78"/>
      <c r="C11587" s="77"/>
    </row>
    <row r="11588" spans="2:3" x14ac:dyDescent="0.25">
      <c r="B11588" s="78"/>
      <c r="C11588" s="77"/>
    </row>
    <row r="11698" spans="2:3" x14ac:dyDescent="0.25">
      <c r="B11698" s="78"/>
      <c r="C11698" s="77"/>
    </row>
    <row r="11699" spans="2:3" x14ac:dyDescent="0.25">
      <c r="B11699" s="78"/>
      <c r="C11699" s="77"/>
    </row>
    <row r="11700" spans="2:3" x14ac:dyDescent="0.25">
      <c r="B11700" s="78"/>
      <c r="C11700" s="77"/>
    </row>
    <row r="11701" spans="2:3" x14ac:dyDescent="0.25">
      <c r="B11701" s="78"/>
      <c r="C11701" s="77"/>
    </row>
    <row r="11702" spans="2:3" x14ac:dyDescent="0.25">
      <c r="B11702" s="78"/>
      <c r="C11702" s="77"/>
    </row>
    <row r="11703" spans="2:3" x14ac:dyDescent="0.25">
      <c r="B11703" s="78"/>
      <c r="C11703" s="77"/>
    </row>
    <row r="11704" spans="2:3" x14ac:dyDescent="0.25">
      <c r="B11704" s="78"/>
      <c r="C11704" s="77"/>
    </row>
    <row r="11705" spans="2:3" x14ac:dyDescent="0.25">
      <c r="B11705" s="78"/>
      <c r="C11705" s="77"/>
    </row>
    <row r="11706" spans="2:3" x14ac:dyDescent="0.25">
      <c r="B11706" s="78"/>
      <c r="C11706" s="77"/>
    </row>
    <row r="11707" spans="2:3" x14ac:dyDescent="0.25">
      <c r="B11707" s="78"/>
      <c r="C11707" s="77"/>
    </row>
    <row r="11708" spans="2:3" x14ac:dyDescent="0.25">
      <c r="B11708" s="78"/>
      <c r="C11708" s="77"/>
    </row>
    <row r="11709" spans="2:3" x14ac:dyDescent="0.25">
      <c r="B11709" s="78"/>
      <c r="C11709" s="77"/>
    </row>
    <row r="11710" spans="2:3" x14ac:dyDescent="0.25">
      <c r="B11710" s="78"/>
      <c r="C11710" s="77"/>
    </row>
    <row r="11820" spans="2:3" x14ac:dyDescent="0.25">
      <c r="B11820" s="78"/>
      <c r="C11820" s="77"/>
    </row>
    <row r="11821" spans="2:3" x14ac:dyDescent="0.25">
      <c r="B11821" s="78"/>
      <c r="C11821" s="77"/>
    </row>
    <row r="11822" spans="2:3" x14ac:dyDescent="0.25">
      <c r="B11822" s="78"/>
      <c r="C11822" s="77"/>
    </row>
    <row r="11823" spans="2:3" x14ac:dyDescent="0.25">
      <c r="B11823" s="78"/>
      <c r="C11823" s="77"/>
    </row>
    <row r="11824" spans="2:3" x14ac:dyDescent="0.25">
      <c r="B11824" s="78"/>
      <c r="C11824" s="77"/>
    </row>
    <row r="11825" spans="2:3" x14ac:dyDescent="0.25">
      <c r="B11825" s="78"/>
      <c r="C11825" s="77"/>
    </row>
    <row r="11826" spans="2:3" x14ac:dyDescent="0.25">
      <c r="B11826" s="78"/>
      <c r="C11826" s="77"/>
    </row>
    <row r="11827" spans="2:3" x14ac:dyDescent="0.25">
      <c r="B11827" s="78"/>
      <c r="C11827" s="77"/>
    </row>
    <row r="11828" spans="2:3" x14ac:dyDescent="0.25">
      <c r="B11828" s="78"/>
      <c r="C11828" s="77"/>
    </row>
    <row r="11829" spans="2:3" x14ac:dyDescent="0.25">
      <c r="B11829" s="78"/>
      <c r="C11829" s="77"/>
    </row>
    <row r="11830" spans="2:3" x14ac:dyDescent="0.25">
      <c r="B11830" s="78"/>
      <c r="C11830" s="77"/>
    </row>
    <row r="11831" spans="2:3" x14ac:dyDescent="0.25">
      <c r="B11831" s="78"/>
      <c r="C11831" s="77"/>
    </row>
    <row r="11832" spans="2:3" x14ac:dyDescent="0.25">
      <c r="B11832" s="78"/>
      <c r="C11832" s="77"/>
    </row>
    <row r="11942" spans="2:3" x14ac:dyDescent="0.25">
      <c r="B11942" s="78"/>
      <c r="C11942" s="77"/>
    </row>
    <row r="11943" spans="2:3" x14ac:dyDescent="0.25">
      <c r="B11943" s="78"/>
      <c r="C11943" s="77"/>
    </row>
    <row r="11944" spans="2:3" x14ac:dyDescent="0.25">
      <c r="B11944" s="78"/>
      <c r="C11944" s="77"/>
    </row>
    <row r="11945" spans="2:3" x14ac:dyDescent="0.25">
      <c r="B11945" s="78"/>
      <c r="C11945" s="77"/>
    </row>
    <row r="11946" spans="2:3" x14ac:dyDescent="0.25">
      <c r="B11946" s="78"/>
      <c r="C11946" s="77"/>
    </row>
    <row r="11947" spans="2:3" x14ac:dyDescent="0.25">
      <c r="B11947" s="78"/>
      <c r="C11947" s="77"/>
    </row>
    <row r="11948" spans="2:3" x14ac:dyDescent="0.25">
      <c r="B11948" s="78"/>
      <c r="C11948" s="77"/>
    </row>
    <row r="11949" spans="2:3" x14ac:dyDescent="0.25">
      <c r="B11949" s="78"/>
      <c r="C11949" s="77"/>
    </row>
    <row r="11950" spans="2:3" x14ac:dyDescent="0.25">
      <c r="B11950" s="78"/>
      <c r="C11950" s="77"/>
    </row>
    <row r="11951" spans="2:3" x14ac:dyDescent="0.25">
      <c r="B11951" s="78"/>
      <c r="C11951" s="77"/>
    </row>
    <row r="11952" spans="2:3" x14ac:dyDescent="0.25">
      <c r="B11952" s="78"/>
      <c r="C11952" s="77"/>
    </row>
    <row r="11953" spans="2:3" x14ac:dyDescent="0.25">
      <c r="B11953" s="78"/>
      <c r="C11953" s="77"/>
    </row>
    <row r="11954" spans="2:3" x14ac:dyDescent="0.25">
      <c r="B11954" s="78"/>
      <c r="C11954" s="77"/>
    </row>
    <row r="12064" spans="2:3" x14ac:dyDescent="0.25">
      <c r="B12064" s="78"/>
      <c r="C12064" s="77"/>
    </row>
    <row r="12065" spans="2:3" x14ac:dyDescent="0.25">
      <c r="B12065" s="78"/>
      <c r="C12065" s="77"/>
    </row>
    <row r="12066" spans="2:3" x14ac:dyDescent="0.25">
      <c r="B12066" s="78"/>
      <c r="C12066" s="77"/>
    </row>
    <row r="12067" spans="2:3" x14ac:dyDescent="0.25">
      <c r="B12067" s="78"/>
      <c r="C12067" s="77"/>
    </row>
    <row r="12068" spans="2:3" x14ac:dyDescent="0.25">
      <c r="B12068" s="78"/>
      <c r="C12068" s="77"/>
    </row>
    <row r="12069" spans="2:3" x14ac:dyDescent="0.25">
      <c r="B12069" s="78"/>
      <c r="C12069" s="77"/>
    </row>
    <row r="12070" spans="2:3" x14ac:dyDescent="0.25">
      <c r="B12070" s="78"/>
      <c r="C12070" s="77"/>
    </row>
    <row r="12071" spans="2:3" x14ac:dyDescent="0.25">
      <c r="B12071" s="78"/>
      <c r="C12071" s="77"/>
    </row>
    <row r="12072" spans="2:3" x14ac:dyDescent="0.25">
      <c r="B12072" s="78"/>
      <c r="C12072" s="77"/>
    </row>
    <row r="12073" spans="2:3" x14ac:dyDescent="0.25">
      <c r="B12073" s="78"/>
      <c r="C12073" s="77"/>
    </row>
    <row r="12074" spans="2:3" x14ac:dyDescent="0.25">
      <c r="B12074" s="78"/>
      <c r="C12074" s="77"/>
    </row>
    <row r="12075" spans="2:3" x14ac:dyDescent="0.25">
      <c r="B12075" s="78"/>
      <c r="C12075" s="77"/>
    </row>
    <row r="12076" spans="2:3" x14ac:dyDescent="0.25">
      <c r="B12076" s="78"/>
      <c r="C12076" s="77"/>
    </row>
    <row r="12186" spans="2:3" x14ac:dyDescent="0.25">
      <c r="B12186" s="78"/>
      <c r="C12186" s="77"/>
    </row>
    <row r="12187" spans="2:3" x14ac:dyDescent="0.25">
      <c r="B12187" s="78"/>
      <c r="C12187" s="77"/>
    </row>
    <row r="12188" spans="2:3" x14ac:dyDescent="0.25">
      <c r="B12188" s="78"/>
      <c r="C12188" s="77"/>
    </row>
    <row r="12189" spans="2:3" x14ac:dyDescent="0.25">
      <c r="B12189" s="78"/>
      <c r="C12189" s="77"/>
    </row>
    <row r="12190" spans="2:3" x14ac:dyDescent="0.25">
      <c r="B12190" s="78"/>
      <c r="C12190" s="77"/>
    </row>
    <row r="12191" spans="2:3" x14ac:dyDescent="0.25">
      <c r="B12191" s="78"/>
      <c r="C12191" s="77"/>
    </row>
    <row r="12192" spans="2:3" x14ac:dyDescent="0.25">
      <c r="B12192" s="78"/>
      <c r="C12192" s="77"/>
    </row>
    <row r="12193" spans="2:3" x14ac:dyDescent="0.25">
      <c r="B12193" s="78"/>
      <c r="C12193" s="77"/>
    </row>
    <row r="12194" spans="2:3" x14ac:dyDescent="0.25">
      <c r="B12194" s="78"/>
      <c r="C12194" s="77"/>
    </row>
    <row r="12195" spans="2:3" x14ac:dyDescent="0.25">
      <c r="B12195" s="78"/>
      <c r="C12195" s="77"/>
    </row>
    <row r="12196" spans="2:3" x14ac:dyDescent="0.25">
      <c r="B12196" s="78"/>
      <c r="C12196" s="77"/>
    </row>
    <row r="12197" spans="2:3" x14ac:dyDescent="0.25">
      <c r="B12197" s="78"/>
      <c r="C12197" s="77"/>
    </row>
    <row r="12198" spans="2:3" x14ac:dyDescent="0.25">
      <c r="B12198" s="78"/>
      <c r="C12198" s="77"/>
    </row>
    <row r="12308" spans="2:3" x14ac:dyDescent="0.25">
      <c r="B12308" s="78"/>
      <c r="C12308" s="77"/>
    </row>
    <row r="12309" spans="2:3" x14ac:dyDescent="0.25">
      <c r="B12309" s="78"/>
      <c r="C12309" s="77"/>
    </row>
    <row r="12310" spans="2:3" x14ac:dyDescent="0.25">
      <c r="B12310" s="78"/>
      <c r="C12310" s="77"/>
    </row>
    <row r="12311" spans="2:3" x14ac:dyDescent="0.25">
      <c r="B12311" s="78"/>
      <c r="C12311" s="77"/>
    </row>
    <row r="12312" spans="2:3" x14ac:dyDescent="0.25">
      <c r="B12312" s="78"/>
      <c r="C12312" s="77"/>
    </row>
    <row r="12313" spans="2:3" x14ac:dyDescent="0.25">
      <c r="B12313" s="78"/>
      <c r="C12313" s="77"/>
    </row>
    <row r="12314" spans="2:3" x14ac:dyDescent="0.25">
      <c r="B12314" s="78"/>
      <c r="C12314" s="77"/>
    </row>
    <row r="12315" spans="2:3" x14ac:dyDescent="0.25">
      <c r="B12315" s="78"/>
      <c r="C12315" s="77"/>
    </row>
    <row r="12316" spans="2:3" x14ac:dyDescent="0.25">
      <c r="B12316" s="78"/>
      <c r="C12316" s="77"/>
    </row>
    <row r="12317" spans="2:3" x14ac:dyDescent="0.25">
      <c r="B12317" s="78"/>
      <c r="C12317" s="77"/>
    </row>
    <row r="12318" spans="2:3" x14ac:dyDescent="0.25">
      <c r="B12318" s="78"/>
      <c r="C12318" s="77"/>
    </row>
    <row r="12319" spans="2:3" x14ac:dyDescent="0.25">
      <c r="B12319" s="78"/>
      <c r="C12319" s="77"/>
    </row>
    <row r="12320" spans="2:3" x14ac:dyDescent="0.25">
      <c r="B12320" s="78"/>
      <c r="C12320" s="77"/>
    </row>
    <row r="12430" spans="2:3" x14ac:dyDescent="0.25">
      <c r="B12430" s="78"/>
      <c r="C12430" s="77"/>
    </row>
    <row r="12431" spans="2:3" x14ac:dyDescent="0.25">
      <c r="B12431" s="78"/>
      <c r="C12431" s="77"/>
    </row>
    <row r="12432" spans="2:3" x14ac:dyDescent="0.25">
      <c r="B12432" s="78"/>
      <c r="C12432" s="77"/>
    </row>
    <row r="12433" spans="2:3" x14ac:dyDescent="0.25">
      <c r="B12433" s="78"/>
      <c r="C12433" s="77"/>
    </row>
    <row r="12434" spans="2:3" x14ac:dyDescent="0.25">
      <c r="B12434" s="78"/>
      <c r="C12434" s="77"/>
    </row>
    <row r="12435" spans="2:3" x14ac:dyDescent="0.25">
      <c r="B12435" s="78"/>
      <c r="C12435" s="77"/>
    </row>
    <row r="12436" spans="2:3" x14ac:dyDescent="0.25">
      <c r="B12436" s="78"/>
      <c r="C12436" s="77"/>
    </row>
    <row r="12437" spans="2:3" x14ac:dyDescent="0.25">
      <c r="B12437" s="78"/>
      <c r="C12437" s="77"/>
    </row>
    <row r="12438" spans="2:3" x14ac:dyDescent="0.25">
      <c r="B12438" s="78"/>
      <c r="C12438" s="77"/>
    </row>
    <row r="12439" spans="2:3" x14ac:dyDescent="0.25">
      <c r="B12439" s="78"/>
      <c r="C12439" s="77"/>
    </row>
    <row r="12440" spans="2:3" x14ac:dyDescent="0.25">
      <c r="B12440" s="78"/>
      <c r="C12440" s="77"/>
    </row>
    <row r="12441" spans="2:3" x14ac:dyDescent="0.25">
      <c r="B12441" s="78"/>
      <c r="C12441" s="77"/>
    </row>
    <row r="12442" spans="2:3" x14ac:dyDescent="0.25">
      <c r="B12442" s="78"/>
      <c r="C12442" s="77"/>
    </row>
    <row r="12552" spans="2:3" x14ac:dyDescent="0.25">
      <c r="B12552" s="78"/>
      <c r="C12552" s="77"/>
    </row>
    <row r="12553" spans="2:3" x14ac:dyDescent="0.25">
      <c r="B12553" s="78"/>
      <c r="C12553" s="77"/>
    </row>
    <row r="12554" spans="2:3" x14ac:dyDescent="0.25">
      <c r="B12554" s="78"/>
      <c r="C12554" s="77"/>
    </row>
    <row r="12555" spans="2:3" x14ac:dyDescent="0.25">
      <c r="B12555" s="78"/>
      <c r="C12555" s="77"/>
    </row>
    <row r="12556" spans="2:3" x14ac:dyDescent="0.25">
      <c r="B12556" s="78"/>
      <c r="C12556" s="77"/>
    </row>
    <row r="12557" spans="2:3" x14ac:dyDescent="0.25">
      <c r="B12557" s="78"/>
      <c r="C12557" s="77"/>
    </row>
    <row r="12558" spans="2:3" x14ac:dyDescent="0.25">
      <c r="B12558" s="78"/>
      <c r="C12558" s="77"/>
    </row>
    <row r="12559" spans="2:3" x14ac:dyDescent="0.25">
      <c r="B12559" s="78"/>
      <c r="C12559" s="77"/>
    </row>
    <row r="12560" spans="2:3" x14ac:dyDescent="0.25">
      <c r="B12560" s="78"/>
      <c r="C12560" s="77"/>
    </row>
    <row r="12561" spans="2:3" x14ac:dyDescent="0.25">
      <c r="B12561" s="78"/>
      <c r="C12561" s="77"/>
    </row>
    <row r="12562" spans="2:3" x14ac:dyDescent="0.25">
      <c r="B12562" s="78"/>
      <c r="C12562" s="77"/>
    </row>
    <row r="12563" spans="2:3" x14ac:dyDescent="0.25">
      <c r="B12563" s="78"/>
      <c r="C12563" s="77"/>
    </row>
    <row r="12564" spans="2:3" x14ac:dyDescent="0.25">
      <c r="B12564" s="78"/>
      <c r="C12564" s="77"/>
    </row>
    <row r="12674" spans="2:3" x14ac:dyDescent="0.25">
      <c r="B12674" s="78"/>
      <c r="C12674" s="77"/>
    </row>
    <row r="12675" spans="2:3" x14ac:dyDescent="0.25">
      <c r="B12675" s="78"/>
      <c r="C12675" s="77"/>
    </row>
    <row r="12676" spans="2:3" x14ac:dyDescent="0.25">
      <c r="B12676" s="78"/>
      <c r="C12676" s="77"/>
    </row>
    <row r="12677" spans="2:3" x14ac:dyDescent="0.25">
      <c r="B12677" s="78"/>
      <c r="C12677" s="77"/>
    </row>
    <row r="12678" spans="2:3" x14ac:dyDescent="0.25">
      <c r="B12678" s="78"/>
      <c r="C12678" s="77"/>
    </row>
    <row r="12679" spans="2:3" x14ac:dyDescent="0.25">
      <c r="B12679" s="78"/>
      <c r="C12679" s="77"/>
    </row>
    <row r="12680" spans="2:3" x14ac:dyDescent="0.25">
      <c r="B12680" s="78"/>
      <c r="C12680" s="77"/>
    </row>
    <row r="12681" spans="2:3" x14ac:dyDescent="0.25">
      <c r="B12681" s="78"/>
      <c r="C12681" s="77"/>
    </row>
    <row r="12682" spans="2:3" x14ac:dyDescent="0.25">
      <c r="B12682" s="78"/>
      <c r="C12682" s="77"/>
    </row>
    <row r="12683" spans="2:3" x14ac:dyDescent="0.25">
      <c r="B12683" s="78"/>
      <c r="C12683" s="77"/>
    </row>
    <row r="12684" spans="2:3" x14ac:dyDescent="0.25">
      <c r="B12684" s="78"/>
      <c r="C12684" s="77"/>
    </row>
    <row r="12685" spans="2:3" x14ac:dyDescent="0.25">
      <c r="B12685" s="78"/>
      <c r="C12685" s="77"/>
    </row>
    <row r="12686" spans="2:3" x14ac:dyDescent="0.25">
      <c r="B12686" s="78"/>
      <c r="C12686" s="77"/>
    </row>
    <row r="12796" spans="2:3" x14ac:dyDescent="0.25">
      <c r="B12796" s="78"/>
      <c r="C12796" s="77"/>
    </row>
    <row r="12797" spans="2:3" x14ac:dyDescent="0.25">
      <c r="B12797" s="78"/>
      <c r="C12797" s="77"/>
    </row>
    <row r="12798" spans="2:3" x14ac:dyDescent="0.25">
      <c r="B12798" s="78"/>
      <c r="C12798" s="77"/>
    </row>
    <row r="12799" spans="2:3" x14ac:dyDescent="0.25">
      <c r="B12799" s="78"/>
      <c r="C12799" s="77"/>
    </row>
    <row r="12800" spans="2:3" x14ac:dyDescent="0.25">
      <c r="B12800" s="78"/>
      <c r="C12800" s="77"/>
    </row>
    <row r="12801" spans="2:3" x14ac:dyDescent="0.25">
      <c r="B12801" s="78"/>
      <c r="C12801" s="77"/>
    </row>
    <row r="12802" spans="2:3" x14ac:dyDescent="0.25">
      <c r="B12802" s="78"/>
      <c r="C12802" s="77"/>
    </row>
    <row r="12803" spans="2:3" x14ac:dyDescent="0.25">
      <c r="B12803" s="78"/>
      <c r="C12803" s="77"/>
    </row>
    <row r="12804" spans="2:3" x14ac:dyDescent="0.25">
      <c r="B12804" s="78"/>
      <c r="C12804" s="77"/>
    </row>
    <row r="12805" spans="2:3" x14ac:dyDescent="0.25">
      <c r="B12805" s="78"/>
      <c r="C12805" s="77"/>
    </row>
    <row r="12806" spans="2:3" x14ac:dyDescent="0.25">
      <c r="B12806" s="78"/>
      <c r="C12806" s="77"/>
    </row>
    <row r="12807" spans="2:3" x14ac:dyDescent="0.25">
      <c r="B12807" s="78"/>
      <c r="C12807" s="77"/>
    </row>
    <row r="12808" spans="2:3" x14ac:dyDescent="0.25">
      <c r="B12808" s="78"/>
      <c r="C12808" s="77"/>
    </row>
    <row r="12918" spans="2:3" x14ac:dyDescent="0.25">
      <c r="B12918" s="78"/>
      <c r="C12918" s="77"/>
    </row>
    <row r="12919" spans="2:3" x14ac:dyDescent="0.25">
      <c r="B12919" s="78"/>
      <c r="C12919" s="77"/>
    </row>
    <row r="12920" spans="2:3" x14ac:dyDescent="0.25">
      <c r="B12920" s="78"/>
      <c r="C12920" s="77"/>
    </row>
    <row r="12921" spans="2:3" x14ac:dyDescent="0.25">
      <c r="B12921" s="78"/>
      <c r="C12921" s="77"/>
    </row>
    <row r="12922" spans="2:3" x14ac:dyDescent="0.25">
      <c r="B12922" s="78"/>
      <c r="C12922" s="77"/>
    </row>
    <row r="12923" spans="2:3" x14ac:dyDescent="0.25">
      <c r="B12923" s="78"/>
      <c r="C12923" s="77"/>
    </row>
    <row r="12924" spans="2:3" x14ac:dyDescent="0.25">
      <c r="B12924" s="78"/>
      <c r="C12924" s="77"/>
    </row>
    <row r="12925" spans="2:3" x14ac:dyDescent="0.25">
      <c r="B12925" s="78"/>
      <c r="C12925" s="77"/>
    </row>
    <row r="12926" spans="2:3" x14ac:dyDescent="0.25">
      <c r="B12926" s="78"/>
      <c r="C12926" s="77"/>
    </row>
    <row r="12927" spans="2:3" x14ac:dyDescent="0.25">
      <c r="B12927" s="78"/>
      <c r="C12927" s="77"/>
    </row>
    <row r="12928" spans="2:3" x14ac:dyDescent="0.25">
      <c r="B12928" s="78"/>
      <c r="C12928" s="77"/>
    </row>
    <row r="12929" spans="2:3" x14ac:dyDescent="0.25">
      <c r="B12929" s="78"/>
      <c r="C12929" s="77"/>
    </row>
    <row r="12930" spans="2:3" x14ac:dyDescent="0.25">
      <c r="B12930" s="78"/>
      <c r="C12930" s="77"/>
    </row>
    <row r="13040" spans="2:3" x14ac:dyDescent="0.25">
      <c r="B13040" s="78"/>
      <c r="C13040" s="77"/>
    </row>
    <row r="13041" spans="2:3" x14ac:dyDescent="0.25">
      <c r="B13041" s="78"/>
      <c r="C13041" s="77"/>
    </row>
    <row r="13042" spans="2:3" x14ac:dyDescent="0.25">
      <c r="B13042" s="78"/>
      <c r="C13042" s="77"/>
    </row>
    <row r="13043" spans="2:3" x14ac:dyDescent="0.25">
      <c r="B13043" s="78"/>
      <c r="C13043" s="77"/>
    </row>
    <row r="13044" spans="2:3" x14ac:dyDescent="0.25">
      <c r="B13044" s="78"/>
      <c r="C13044" s="77"/>
    </row>
    <row r="13045" spans="2:3" x14ac:dyDescent="0.25">
      <c r="B13045" s="78"/>
      <c r="C13045" s="77"/>
    </row>
    <row r="13046" spans="2:3" x14ac:dyDescent="0.25">
      <c r="B13046" s="78"/>
      <c r="C13046" s="77"/>
    </row>
    <row r="13047" spans="2:3" x14ac:dyDescent="0.25">
      <c r="B13047" s="78"/>
      <c r="C13047" s="77"/>
    </row>
    <row r="13048" spans="2:3" x14ac:dyDescent="0.25">
      <c r="B13048" s="78"/>
      <c r="C13048" s="77"/>
    </row>
    <row r="13049" spans="2:3" x14ac:dyDescent="0.25">
      <c r="B13049" s="78"/>
      <c r="C13049" s="77"/>
    </row>
    <row r="13050" spans="2:3" x14ac:dyDescent="0.25">
      <c r="B13050" s="78"/>
      <c r="C13050" s="77"/>
    </row>
    <row r="13051" spans="2:3" x14ac:dyDescent="0.25">
      <c r="B13051" s="78"/>
      <c r="C13051" s="77"/>
    </row>
    <row r="13052" spans="2:3" x14ac:dyDescent="0.25">
      <c r="B13052" s="78"/>
      <c r="C13052" s="77"/>
    </row>
    <row r="13162" spans="2:3" x14ac:dyDescent="0.25">
      <c r="B13162" s="78"/>
      <c r="C13162" s="77"/>
    </row>
    <row r="13163" spans="2:3" x14ac:dyDescent="0.25">
      <c r="B13163" s="78"/>
      <c r="C13163" s="77"/>
    </row>
    <row r="13164" spans="2:3" x14ac:dyDescent="0.25">
      <c r="B13164" s="78"/>
      <c r="C13164" s="77"/>
    </row>
    <row r="13165" spans="2:3" x14ac:dyDescent="0.25">
      <c r="B13165" s="78"/>
      <c r="C13165" s="77"/>
    </row>
    <row r="13166" spans="2:3" x14ac:dyDescent="0.25">
      <c r="B13166" s="78"/>
      <c r="C13166" s="77"/>
    </row>
    <row r="13167" spans="2:3" x14ac:dyDescent="0.25">
      <c r="B13167" s="78"/>
      <c r="C13167" s="77"/>
    </row>
    <row r="13168" spans="2:3" x14ac:dyDescent="0.25">
      <c r="B13168" s="78"/>
      <c r="C13168" s="77"/>
    </row>
    <row r="13169" spans="2:3" x14ac:dyDescent="0.25">
      <c r="B13169" s="78"/>
      <c r="C13169" s="77"/>
    </row>
    <row r="13170" spans="2:3" x14ac:dyDescent="0.25">
      <c r="B13170" s="78"/>
      <c r="C13170" s="77"/>
    </row>
    <row r="13171" spans="2:3" x14ac:dyDescent="0.25">
      <c r="B13171" s="78"/>
      <c r="C13171" s="77"/>
    </row>
    <row r="13172" spans="2:3" x14ac:dyDescent="0.25">
      <c r="B13172" s="78"/>
      <c r="C13172" s="77"/>
    </row>
    <row r="13173" spans="2:3" x14ac:dyDescent="0.25">
      <c r="B13173" s="78"/>
      <c r="C13173" s="77"/>
    </row>
    <row r="13174" spans="2:3" x14ac:dyDescent="0.25">
      <c r="B13174" s="78"/>
      <c r="C13174" s="77"/>
    </row>
    <row r="13284" spans="2:3" x14ac:dyDescent="0.25">
      <c r="B13284" s="78"/>
      <c r="C13284" s="77"/>
    </row>
    <row r="13285" spans="2:3" x14ac:dyDescent="0.25">
      <c r="B13285" s="78"/>
      <c r="C13285" s="77"/>
    </row>
    <row r="13286" spans="2:3" x14ac:dyDescent="0.25">
      <c r="B13286" s="78"/>
      <c r="C13286" s="77"/>
    </row>
    <row r="13287" spans="2:3" x14ac:dyDescent="0.25">
      <c r="B13287" s="78"/>
      <c r="C13287" s="77"/>
    </row>
    <row r="13288" spans="2:3" x14ac:dyDescent="0.25">
      <c r="B13288" s="78"/>
      <c r="C13288" s="77"/>
    </row>
    <row r="13289" spans="2:3" x14ac:dyDescent="0.25">
      <c r="B13289" s="78"/>
      <c r="C13289" s="77"/>
    </row>
    <row r="13290" spans="2:3" x14ac:dyDescent="0.25">
      <c r="B13290" s="78"/>
      <c r="C13290" s="77"/>
    </row>
    <row r="13291" spans="2:3" x14ac:dyDescent="0.25">
      <c r="B13291" s="78"/>
      <c r="C13291" s="77"/>
    </row>
    <row r="13292" spans="2:3" x14ac:dyDescent="0.25">
      <c r="B13292" s="78"/>
      <c r="C13292" s="77"/>
    </row>
    <row r="13293" spans="2:3" x14ac:dyDescent="0.25">
      <c r="B13293" s="78"/>
      <c r="C13293" s="77"/>
    </row>
    <row r="13294" spans="2:3" x14ac:dyDescent="0.25">
      <c r="B13294" s="78"/>
      <c r="C13294" s="77"/>
    </row>
    <row r="13295" spans="2:3" x14ac:dyDescent="0.25">
      <c r="B13295" s="78"/>
      <c r="C13295" s="77"/>
    </row>
    <row r="13296" spans="2:3" x14ac:dyDescent="0.25">
      <c r="B13296" s="78"/>
      <c r="C13296" s="77"/>
    </row>
    <row r="13406" spans="2:3" x14ac:dyDescent="0.25">
      <c r="B13406" s="78"/>
      <c r="C13406" s="77"/>
    </row>
    <row r="13407" spans="2:3" x14ac:dyDescent="0.25">
      <c r="B13407" s="78"/>
      <c r="C13407" s="77"/>
    </row>
    <row r="13408" spans="2:3" x14ac:dyDescent="0.25">
      <c r="B13408" s="78"/>
      <c r="C13408" s="77"/>
    </row>
    <row r="13409" spans="2:3" x14ac:dyDescent="0.25">
      <c r="B13409" s="78"/>
      <c r="C13409" s="77"/>
    </row>
    <row r="13410" spans="2:3" x14ac:dyDescent="0.25">
      <c r="B13410" s="78"/>
      <c r="C13410" s="77"/>
    </row>
    <row r="13411" spans="2:3" x14ac:dyDescent="0.25">
      <c r="B13411" s="78"/>
      <c r="C13411" s="77"/>
    </row>
    <row r="13412" spans="2:3" x14ac:dyDescent="0.25">
      <c r="B13412" s="78"/>
      <c r="C13412" s="77"/>
    </row>
    <row r="13413" spans="2:3" x14ac:dyDescent="0.25">
      <c r="B13413" s="78"/>
      <c r="C13413" s="77"/>
    </row>
    <row r="13414" spans="2:3" x14ac:dyDescent="0.25">
      <c r="B13414" s="78"/>
      <c r="C13414" s="77"/>
    </row>
    <row r="13415" spans="2:3" x14ac:dyDescent="0.25">
      <c r="B13415" s="78"/>
      <c r="C13415" s="77"/>
    </row>
    <row r="13416" spans="2:3" x14ac:dyDescent="0.25">
      <c r="B13416" s="78"/>
      <c r="C13416" s="77"/>
    </row>
    <row r="13417" spans="2:3" x14ac:dyDescent="0.25">
      <c r="B13417" s="78"/>
      <c r="C13417" s="77"/>
    </row>
    <row r="13418" spans="2:3" x14ac:dyDescent="0.25">
      <c r="B13418" s="78"/>
      <c r="C13418" s="77"/>
    </row>
    <row r="13528" spans="2:3" x14ac:dyDescent="0.25">
      <c r="B13528" s="78"/>
      <c r="C13528" s="77"/>
    </row>
    <row r="13529" spans="2:3" x14ac:dyDescent="0.25">
      <c r="B13529" s="78"/>
      <c r="C13529" s="77"/>
    </row>
    <row r="13530" spans="2:3" x14ac:dyDescent="0.25">
      <c r="B13530" s="78"/>
      <c r="C13530" s="77"/>
    </row>
    <row r="13531" spans="2:3" x14ac:dyDescent="0.25">
      <c r="B13531" s="78"/>
      <c r="C13531" s="77"/>
    </row>
    <row r="13532" spans="2:3" x14ac:dyDescent="0.25">
      <c r="B13532" s="78"/>
      <c r="C13532" s="77"/>
    </row>
    <row r="13533" spans="2:3" x14ac:dyDescent="0.25">
      <c r="B13533" s="78"/>
      <c r="C13533" s="77"/>
    </row>
    <row r="13534" spans="2:3" x14ac:dyDescent="0.25">
      <c r="B13534" s="78"/>
      <c r="C13534" s="77"/>
    </row>
    <row r="13535" spans="2:3" x14ac:dyDescent="0.25">
      <c r="B13535" s="78"/>
      <c r="C13535" s="77"/>
    </row>
    <row r="13536" spans="2:3" x14ac:dyDescent="0.25">
      <c r="B13536" s="78"/>
      <c r="C13536" s="77"/>
    </row>
    <row r="13537" spans="2:3" x14ac:dyDescent="0.25">
      <c r="B13537" s="78"/>
      <c r="C13537" s="77"/>
    </row>
    <row r="13538" spans="2:3" x14ac:dyDescent="0.25">
      <c r="B13538" s="78"/>
      <c r="C13538" s="77"/>
    </row>
    <row r="13539" spans="2:3" x14ac:dyDescent="0.25">
      <c r="B13539" s="78"/>
      <c r="C13539" s="77"/>
    </row>
    <row r="13540" spans="2:3" x14ac:dyDescent="0.25">
      <c r="B13540" s="78"/>
      <c r="C13540" s="77"/>
    </row>
    <row r="13650" spans="2:3" x14ac:dyDescent="0.25">
      <c r="B13650" s="78"/>
      <c r="C13650" s="77"/>
    </row>
    <row r="13651" spans="2:3" x14ac:dyDescent="0.25">
      <c r="B13651" s="78"/>
      <c r="C13651" s="77"/>
    </row>
    <row r="13652" spans="2:3" x14ac:dyDescent="0.25">
      <c r="B13652" s="78"/>
      <c r="C13652" s="77"/>
    </row>
    <row r="13653" spans="2:3" x14ac:dyDescent="0.25">
      <c r="B13653" s="78"/>
      <c r="C13653" s="77"/>
    </row>
    <row r="13654" spans="2:3" x14ac:dyDescent="0.25">
      <c r="B13654" s="78"/>
      <c r="C13654" s="77"/>
    </row>
    <row r="13655" spans="2:3" x14ac:dyDescent="0.25">
      <c r="B13655" s="78"/>
      <c r="C13655" s="77"/>
    </row>
    <row r="13656" spans="2:3" x14ac:dyDescent="0.25">
      <c r="B13656" s="78"/>
      <c r="C13656" s="77"/>
    </row>
    <row r="13657" spans="2:3" x14ac:dyDescent="0.25">
      <c r="B13657" s="78"/>
      <c r="C13657" s="77"/>
    </row>
    <row r="13658" spans="2:3" x14ac:dyDescent="0.25">
      <c r="B13658" s="78"/>
      <c r="C13658" s="77"/>
    </row>
    <row r="13659" spans="2:3" x14ac:dyDescent="0.25">
      <c r="B13659" s="78"/>
      <c r="C13659" s="77"/>
    </row>
    <row r="13660" spans="2:3" x14ac:dyDescent="0.25">
      <c r="B13660" s="78"/>
      <c r="C13660" s="77"/>
    </row>
    <row r="13661" spans="2:3" x14ac:dyDescent="0.25">
      <c r="B13661" s="78"/>
      <c r="C13661" s="77"/>
    </row>
    <row r="13662" spans="2:3" x14ac:dyDescent="0.25">
      <c r="B13662" s="78"/>
      <c r="C13662" s="77"/>
    </row>
    <row r="13772" spans="2:3" x14ac:dyDescent="0.25">
      <c r="B13772" s="78"/>
      <c r="C13772" s="77"/>
    </row>
    <row r="13773" spans="2:3" x14ac:dyDescent="0.25">
      <c r="B13773" s="78"/>
      <c r="C13773" s="77"/>
    </row>
    <row r="13774" spans="2:3" x14ac:dyDescent="0.25">
      <c r="B13774" s="78"/>
      <c r="C13774" s="77"/>
    </row>
    <row r="13775" spans="2:3" x14ac:dyDescent="0.25">
      <c r="B13775" s="78"/>
      <c r="C13775" s="77"/>
    </row>
    <row r="13776" spans="2:3" x14ac:dyDescent="0.25">
      <c r="B13776" s="78"/>
      <c r="C13776" s="77"/>
    </row>
    <row r="13777" spans="2:3" x14ac:dyDescent="0.25">
      <c r="B13777" s="78"/>
      <c r="C13777" s="77"/>
    </row>
    <row r="13778" spans="2:3" x14ac:dyDescent="0.25">
      <c r="B13778" s="78"/>
      <c r="C13778" s="77"/>
    </row>
    <row r="13779" spans="2:3" x14ac:dyDescent="0.25">
      <c r="B13779" s="78"/>
      <c r="C13779" s="77"/>
    </row>
    <row r="13780" spans="2:3" x14ac:dyDescent="0.25">
      <c r="B13780" s="78"/>
      <c r="C13780" s="77"/>
    </row>
    <row r="13781" spans="2:3" x14ac:dyDescent="0.25">
      <c r="B13781" s="78"/>
      <c r="C13781" s="77"/>
    </row>
    <row r="13782" spans="2:3" x14ac:dyDescent="0.25">
      <c r="B13782" s="78"/>
      <c r="C13782" s="77"/>
    </row>
    <row r="13783" spans="2:3" x14ac:dyDescent="0.25">
      <c r="B13783" s="78"/>
      <c r="C13783" s="77"/>
    </row>
    <row r="13784" spans="2:3" x14ac:dyDescent="0.25">
      <c r="B13784" s="78"/>
      <c r="C13784" s="77"/>
    </row>
    <row r="13894" spans="2:3" x14ac:dyDescent="0.25">
      <c r="B13894" s="78"/>
      <c r="C13894" s="77"/>
    </row>
    <row r="13895" spans="2:3" x14ac:dyDescent="0.25">
      <c r="B13895" s="78"/>
      <c r="C13895" s="77"/>
    </row>
    <row r="13896" spans="2:3" x14ac:dyDescent="0.25">
      <c r="B13896" s="78"/>
      <c r="C13896" s="77"/>
    </row>
    <row r="13897" spans="2:3" x14ac:dyDescent="0.25">
      <c r="B13897" s="78"/>
      <c r="C13897" s="77"/>
    </row>
    <row r="13898" spans="2:3" x14ac:dyDescent="0.25">
      <c r="B13898" s="78"/>
      <c r="C13898" s="77"/>
    </row>
    <row r="13899" spans="2:3" x14ac:dyDescent="0.25">
      <c r="B13899" s="78"/>
      <c r="C13899" s="77"/>
    </row>
    <row r="13900" spans="2:3" x14ac:dyDescent="0.25">
      <c r="B13900" s="78"/>
      <c r="C13900" s="77"/>
    </row>
    <row r="13901" spans="2:3" x14ac:dyDescent="0.25">
      <c r="B13901" s="78"/>
      <c r="C13901" s="77"/>
    </row>
    <row r="13902" spans="2:3" x14ac:dyDescent="0.25">
      <c r="B13902" s="78"/>
      <c r="C13902" s="77"/>
    </row>
    <row r="13903" spans="2:3" x14ac:dyDescent="0.25">
      <c r="B13903" s="78"/>
      <c r="C13903" s="77"/>
    </row>
    <row r="13904" spans="2:3" x14ac:dyDescent="0.25">
      <c r="B13904" s="78"/>
      <c r="C13904" s="77"/>
    </row>
    <row r="13905" spans="2:3" x14ac:dyDescent="0.25">
      <c r="B13905" s="78"/>
      <c r="C13905" s="77"/>
    </row>
    <row r="13906" spans="2:3" x14ac:dyDescent="0.25">
      <c r="B13906" s="78"/>
      <c r="C13906" s="77"/>
    </row>
    <row r="14016" spans="2:3" x14ac:dyDescent="0.25">
      <c r="B14016" s="78"/>
      <c r="C14016" s="77"/>
    </row>
    <row r="14017" spans="2:3" x14ac:dyDescent="0.25">
      <c r="B14017" s="78"/>
      <c r="C14017" s="77"/>
    </row>
    <row r="14018" spans="2:3" x14ac:dyDescent="0.25">
      <c r="B14018" s="78"/>
      <c r="C14018" s="77"/>
    </row>
    <row r="14019" spans="2:3" x14ac:dyDescent="0.25">
      <c r="B14019" s="78"/>
      <c r="C14019" s="77"/>
    </row>
    <row r="14020" spans="2:3" x14ac:dyDescent="0.25">
      <c r="B14020" s="78"/>
      <c r="C14020" s="77"/>
    </row>
    <row r="14021" spans="2:3" x14ac:dyDescent="0.25">
      <c r="B14021" s="78"/>
      <c r="C14021" s="77"/>
    </row>
    <row r="14022" spans="2:3" x14ac:dyDescent="0.25">
      <c r="B14022" s="78"/>
      <c r="C14022" s="77"/>
    </row>
    <row r="14023" spans="2:3" x14ac:dyDescent="0.25">
      <c r="B14023" s="78"/>
      <c r="C14023" s="77"/>
    </row>
    <row r="14024" spans="2:3" x14ac:dyDescent="0.25">
      <c r="B14024" s="78"/>
      <c r="C14024" s="77"/>
    </row>
    <row r="14025" spans="2:3" x14ac:dyDescent="0.25">
      <c r="B14025" s="78"/>
      <c r="C14025" s="77"/>
    </row>
    <row r="14026" spans="2:3" x14ac:dyDescent="0.25">
      <c r="B14026" s="78"/>
      <c r="C14026" s="77"/>
    </row>
    <row r="14027" spans="2:3" x14ac:dyDescent="0.25">
      <c r="B14027" s="78"/>
      <c r="C14027" s="77"/>
    </row>
    <row r="14028" spans="2:3" x14ac:dyDescent="0.25">
      <c r="B14028" s="78"/>
      <c r="C14028" s="77"/>
    </row>
    <row r="14138" spans="2:3" x14ac:dyDescent="0.25">
      <c r="B14138" s="78"/>
      <c r="C14138" s="77"/>
    </row>
    <row r="14139" spans="2:3" x14ac:dyDescent="0.25">
      <c r="B14139" s="78"/>
      <c r="C14139" s="77"/>
    </row>
    <row r="14140" spans="2:3" x14ac:dyDescent="0.25">
      <c r="B14140" s="78"/>
      <c r="C14140" s="77"/>
    </row>
    <row r="14141" spans="2:3" x14ac:dyDescent="0.25">
      <c r="B14141" s="78"/>
      <c r="C14141" s="77"/>
    </row>
    <row r="14142" spans="2:3" x14ac:dyDescent="0.25">
      <c r="B14142" s="78"/>
      <c r="C14142" s="77"/>
    </row>
    <row r="14143" spans="2:3" x14ac:dyDescent="0.25">
      <c r="B14143" s="78"/>
      <c r="C14143" s="77"/>
    </row>
    <row r="14144" spans="2:3" x14ac:dyDescent="0.25">
      <c r="B14144" s="78"/>
      <c r="C14144" s="77"/>
    </row>
    <row r="14145" spans="2:3" x14ac:dyDescent="0.25">
      <c r="B14145" s="78"/>
      <c r="C14145" s="77"/>
    </row>
    <row r="14146" spans="2:3" x14ac:dyDescent="0.25">
      <c r="B14146" s="78"/>
      <c r="C14146" s="77"/>
    </row>
    <row r="14147" spans="2:3" x14ac:dyDescent="0.25">
      <c r="B14147" s="78"/>
      <c r="C14147" s="77"/>
    </row>
    <row r="14148" spans="2:3" x14ac:dyDescent="0.25">
      <c r="B14148" s="78"/>
      <c r="C14148" s="77"/>
    </row>
    <row r="14149" spans="2:3" x14ac:dyDescent="0.25">
      <c r="B14149" s="78"/>
      <c r="C14149" s="77"/>
    </row>
    <row r="14150" spans="2:3" x14ac:dyDescent="0.25">
      <c r="B14150" s="78"/>
      <c r="C14150" s="77"/>
    </row>
    <row r="14260" spans="2:3" x14ac:dyDescent="0.25">
      <c r="B14260" s="78"/>
      <c r="C14260" s="77"/>
    </row>
    <row r="14261" spans="2:3" x14ac:dyDescent="0.25">
      <c r="B14261" s="78"/>
      <c r="C14261" s="77"/>
    </row>
    <row r="14262" spans="2:3" x14ac:dyDescent="0.25">
      <c r="B14262" s="78"/>
      <c r="C14262" s="77"/>
    </row>
    <row r="14263" spans="2:3" x14ac:dyDescent="0.25">
      <c r="B14263" s="78"/>
      <c r="C14263" s="77"/>
    </row>
    <row r="14264" spans="2:3" x14ac:dyDescent="0.25">
      <c r="B14264" s="78"/>
      <c r="C14264" s="77"/>
    </row>
    <row r="14265" spans="2:3" x14ac:dyDescent="0.25">
      <c r="B14265" s="78"/>
      <c r="C14265" s="77"/>
    </row>
    <row r="14266" spans="2:3" x14ac:dyDescent="0.25">
      <c r="B14266" s="78"/>
      <c r="C14266" s="77"/>
    </row>
    <row r="14267" spans="2:3" x14ac:dyDescent="0.25">
      <c r="B14267" s="78"/>
      <c r="C14267" s="77"/>
    </row>
    <row r="14268" spans="2:3" x14ac:dyDescent="0.25">
      <c r="B14268" s="78"/>
      <c r="C14268" s="77"/>
    </row>
    <row r="14269" spans="2:3" x14ac:dyDescent="0.25">
      <c r="B14269" s="78"/>
      <c r="C14269" s="77"/>
    </row>
    <row r="14270" spans="2:3" x14ac:dyDescent="0.25">
      <c r="B14270" s="78"/>
      <c r="C14270" s="77"/>
    </row>
    <row r="14271" spans="2:3" x14ac:dyDescent="0.25">
      <c r="B14271" s="78"/>
      <c r="C14271" s="77"/>
    </row>
    <row r="14272" spans="2:3" x14ac:dyDescent="0.25">
      <c r="B14272" s="78"/>
      <c r="C14272" s="77"/>
    </row>
    <row r="14382" spans="2:3" x14ac:dyDescent="0.25">
      <c r="B14382" s="78"/>
      <c r="C14382" s="77"/>
    </row>
    <row r="14383" spans="2:3" x14ac:dyDescent="0.25">
      <c r="B14383" s="78"/>
      <c r="C14383" s="77"/>
    </row>
    <row r="14384" spans="2:3" x14ac:dyDescent="0.25">
      <c r="B14384" s="78"/>
      <c r="C14384" s="77"/>
    </row>
    <row r="14385" spans="2:3" x14ac:dyDescent="0.25">
      <c r="B14385" s="78"/>
      <c r="C14385" s="77"/>
    </row>
    <row r="14386" spans="2:3" x14ac:dyDescent="0.25">
      <c r="B14386" s="78"/>
      <c r="C14386" s="77"/>
    </row>
    <row r="14387" spans="2:3" x14ac:dyDescent="0.25">
      <c r="B14387" s="78"/>
      <c r="C14387" s="77"/>
    </row>
    <row r="14388" spans="2:3" x14ac:dyDescent="0.25">
      <c r="B14388" s="78"/>
      <c r="C14388" s="77"/>
    </row>
    <row r="14389" spans="2:3" x14ac:dyDescent="0.25">
      <c r="B14389" s="78"/>
      <c r="C14389" s="77"/>
    </row>
    <row r="14390" spans="2:3" x14ac:dyDescent="0.25">
      <c r="B14390" s="78"/>
      <c r="C14390" s="77"/>
    </row>
    <row r="14391" spans="2:3" x14ac:dyDescent="0.25">
      <c r="B14391" s="78"/>
      <c r="C14391" s="77"/>
    </row>
    <row r="14392" spans="2:3" x14ac:dyDescent="0.25">
      <c r="B14392" s="78"/>
      <c r="C14392" s="77"/>
    </row>
    <row r="14393" spans="2:3" x14ac:dyDescent="0.25">
      <c r="B14393" s="78"/>
      <c r="C14393" s="77"/>
    </row>
    <row r="14394" spans="2:3" x14ac:dyDescent="0.25">
      <c r="B14394" s="78"/>
      <c r="C14394" s="77"/>
    </row>
    <row r="14504" spans="2:3" x14ac:dyDescent="0.25">
      <c r="B14504" s="78"/>
      <c r="C14504" s="77"/>
    </row>
    <row r="14505" spans="2:3" x14ac:dyDescent="0.25">
      <c r="B14505" s="78"/>
      <c r="C14505" s="77"/>
    </row>
    <row r="14506" spans="2:3" x14ac:dyDescent="0.25">
      <c r="B14506" s="78"/>
      <c r="C14506" s="77"/>
    </row>
    <row r="14507" spans="2:3" x14ac:dyDescent="0.25">
      <c r="B14507" s="78"/>
      <c r="C14507" s="77"/>
    </row>
    <row r="14508" spans="2:3" x14ac:dyDescent="0.25">
      <c r="B14508" s="78"/>
      <c r="C14508" s="77"/>
    </row>
    <row r="14509" spans="2:3" x14ac:dyDescent="0.25">
      <c r="B14509" s="78"/>
      <c r="C14509" s="77"/>
    </row>
    <row r="14510" spans="2:3" x14ac:dyDescent="0.25">
      <c r="B14510" s="78"/>
      <c r="C14510" s="77"/>
    </row>
    <row r="14511" spans="2:3" x14ac:dyDescent="0.25">
      <c r="B14511" s="78"/>
      <c r="C14511" s="77"/>
    </row>
    <row r="14512" spans="2:3" x14ac:dyDescent="0.25">
      <c r="B14512" s="78"/>
      <c r="C14512" s="77"/>
    </row>
    <row r="14513" spans="2:3" x14ac:dyDescent="0.25">
      <c r="B14513" s="78"/>
      <c r="C14513" s="77"/>
    </row>
    <row r="14514" spans="2:3" x14ac:dyDescent="0.25">
      <c r="B14514" s="78"/>
      <c r="C14514" s="77"/>
    </row>
    <row r="14515" spans="2:3" x14ac:dyDescent="0.25">
      <c r="B14515" s="78"/>
      <c r="C14515" s="77"/>
    </row>
    <row r="14516" spans="2:3" x14ac:dyDescent="0.25">
      <c r="B14516" s="78"/>
      <c r="C14516" s="77"/>
    </row>
    <row r="14626" spans="2:3" x14ac:dyDescent="0.25">
      <c r="B14626" s="78"/>
      <c r="C14626" s="77"/>
    </row>
    <row r="14627" spans="2:3" x14ac:dyDescent="0.25">
      <c r="B14627" s="78"/>
      <c r="C14627" s="77"/>
    </row>
    <row r="14628" spans="2:3" x14ac:dyDescent="0.25">
      <c r="B14628" s="78"/>
      <c r="C14628" s="77"/>
    </row>
    <row r="14629" spans="2:3" x14ac:dyDescent="0.25">
      <c r="B14629" s="78"/>
      <c r="C14629" s="77"/>
    </row>
    <row r="14630" spans="2:3" x14ac:dyDescent="0.25">
      <c r="B14630" s="78"/>
      <c r="C14630" s="77"/>
    </row>
    <row r="14631" spans="2:3" x14ac:dyDescent="0.25">
      <c r="B14631" s="78"/>
      <c r="C14631" s="77"/>
    </row>
    <row r="14632" spans="2:3" x14ac:dyDescent="0.25">
      <c r="B14632" s="78"/>
      <c r="C14632" s="77"/>
    </row>
    <row r="14633" spans="2:3" x14ac:dyDescent="0.25">
      <c r="B14633" s="78"/>
      <c r="C14633" s="77"/>
    </row>
    <row r="14634" spans="2:3" x14ac:dyDescent="0.25">
      <c r="B14634" s="78"/>
      <c r="C14634" s="77"/>
    </row>
    <row r="14635" spans="2:3" x14ac:dyDescent="0.25">
      <c r="B14635" s="78"/>
      <c r="C14635" s="77"/>
    </row>
    <row r="14636" spans="2:3" x14ac:dyDescent="0.25">
      <c r="B14636" s="78"/>
      <c r="C14636" s="77"/>
    </row>
    <row r="14637" spans="2:3" x14ac:dyDescent="0.25">
      <c r="B14637" s="78"/>
      <c r="C14637" s="77"/>
    </row>
    <row r="14638" spans="2:3" x14ac:dyDescent="0.25">
      <c r="B14638" s="78"/>
      <c r="C14638" s="77"/>
    </row>
    <row r="14748" spans="2:3" x14ac:dyDescent="0.25">
      <c r="B14748" s="78"/>
      <c r="C14748" s="77"/>
    </row>
    <row r="14749" spans="2:3" x14ac:dyDescent="0.25">
      <c r="B14749" s="78"/>
      <c r="C14749" s="77"/>
    </row>
    <row r="14750" spans="2:3" x14ac:dyDescent="0.25">
      <c r="B14750" s="78"/>
      <c r="C14750" s="77"/>
    </row>
    <row r="14751" spans="2:3" x14ac:dyDescent="0.25">
      <c r="B14751" s="78"/>
      <c r="C14751" s="77"/>
    </row>
    <row r="14752" spans="2:3" x14ac:dyDescent="0.25">
      <c r="B14752" s="78"/>
      <c r="C14752" s="77"/>
    </row>
    <row r="14753" spans="2:3" x14ac:dyDescent="0.25">
      <c r="B14753" s="78"/>
      <c r="C14753" s="77"/>
    </row>
    <row r="14754" spans="2:3" x14ac:dyDescent="0.25">
      <c r="B14754" s="78"/>
      <c r="C14754" s="77"/>
    </row>
    <row r="14755" spans="2:3" x14ac:dyDescent="0.25">
      <c r="B14755" s="78"/>
      <c r="C14755" s="77"/>
    </row>
    <row r="14756" spans="2:3" x14ac:dyDescent="0.25">
      <c r="B14756" s="78"/>
      <c r="C14756" s="77"/>
    </row>
    <row r="14757" spans="2:3" x14ac:dyDescent="0.25">
      <c r="B14757" s="78"/>
      <c r="C14757" s="77"/>
    </row>
    <row r="14758" spans="2:3" x14ac:dyDescent="0.25">
      <c r="B14758" s="78"/>
      <c r="C14758" s="77"/>
    </row>
    <row r="14759" spans="2:3" x14ac:dyDescent="0.25">
      <c r="B14759" s="78"/>
      <c r="C14759" s="77"/>
    </row>
    <row r="14760" spans="2:3" x14ac:dyDescent="0.25">
      <c r="B14760" s="78"/>
      <c r="C14760" s="77"/>
    </row>
    <row r="14870" spans="2:3" x14ac:dyDescent="0.25">
      <c r="B14870" s="78"/>
      <c r="C14870" s="77"/>
    </row>
    <row r="14871" spans="2:3" x14ac:dyDescent="0.25">
      <c r="B14871" s="78"/>
      <c r="C14871" s="77"/>
    </row>
    <row r="14872" spans="2:3" x14ac:dyDescent="0.25">
      <c r="B14872" s="78"/>
      <c r="C14872" s="77"/>
    </row>
    <row r="14873" spans="2:3" x14ac:dyDescent="0.25">
      <c r="B14873" s="78"/>
      <c r="C14873" s="77"/>
    </row>
    <row r="14874" spans="2:3" x14ac:dyDescent="0.25">
      <c r="B14874" s="78"/>
      <c r="C14874" s="77"/>
    </row>
    <row r="14875" spans="2:3" x14ac:dyDescent="0.25">
      <c r="B14875" s="78"/>
      <c r="C14875" s="77"/>
    </row>
    <row r="14876" spans="2:3" x14ac:dyDescent="0.25">
      <c r="B14876" s="78"/>
      <c r="C14876" s="77"/>
    </row>
    <row r="14877" spans="2:3" x14ac:dyDescent="0.25">
      <c r="B14877" s="78"/>
      <c r="C14877" s="77"/>
    </row>
    <row r="14878" spans="2:3" x14ac:dyDescent="0.25">
      <c r="B14878" s="78"/>
      <c r="C14878" s="77"/>
    </row>
    <row r="14879" spans="2:3" x14ac:dyDescent="0.25">
      <c r="B14879" s="78"/>
      <c r="C14879" s="77"/>
    </row>
    <row r="14880" spans="2:3" x14ac:dyDescent="0.25">
      <c r="B14880" s="78"/>
      <c r="C14880" s="77"/>
    </row>
    <row r="14881" spans="2:3" x14ac:dyDescent="0.25">
      <c r="B14881" s="78"/>
      <c r="C14881" s="77"/>
    </row>
    <row r="14882" spans="2:3" x14ac:dyDescent="0.25">
      <c r="B14882" s="78"/>
      <c r="C14882" s="77"/>
    </row>
    <row r="14992" spans="2:3" x14ac:dyDescent="0.25">
      <c r="B14992" s="78"/>
      <c r="C14992" s="77"/>
    </row>
    <row r="14993" spans="2:3" x14ac:dyDescent="0.25">
      <c r="B14993" s="78"/>
      <c r="C14993" s="77"/>
    </row>
    <row r="14994" spans="2:3" x14ac:dyDescent="0.25">
      <c r="B14994" s="78"/>
      <c r="C14994" s="77"/>
    </row>
    <row r="14995" spans="2:3" x14ac:dyDescent="0.25">
      <c r="B14995" s="78"/>
      <c r="C14995" s="77"/>
    </row>
    <row r="14996" spans="2:3" x14ac:dyDescent="0.25">
      <c r="B14996" s="78"/>
      <c r="C14996" s="77"/>
    </row>
    <row r="14997" spans="2:3" x14ac:dyDescent="0.25">
      <c r="B14997" s="78"/>
      <c r="C14997" s="77"/>
    </row>
    <row r="14998" spans="2:3" x14ac:dyDescent="0.25">
      <c r="B14998" s="78"/>
      <c r="C14998" s="77"/>
    </row>
    <row r="14999" spans="2:3" x14ac:dyDescent="0.25">
      <c r="B14999" s="78"/>
      <c r="C14999" s="77"/>
    </row>
    <row r="15000" spans="2:3" x14ac:dyDescent="0.25">
      <c r="B15000" s="78"/>
      <c r="C15000" s="77"/>
    </row>
    <row r="15001" spans="2:3" x14ac:dyDescent="0.25">
      <c r="B15001" s="78"/>
      <c r="C15001" s="77"/>
    </row>
    <row r="15002" spans="2:3" x14ac:dyDescent="0.25">
      <c r="B15002" s="78"/>
      <c r="C15002" s="77"/>
    </row>
    <row r="15003" spans="2:3" x14ac:dyDescent="0.25">
      <c r="B15003" s="78"/>
      <c r="C15003" s="77"/>
    </row>
    <row r="15004" spans="2:3" x14ac:dyDescent="0.25">
      <c r="B15004" s="78"/>
      <c r="C15004" s="77"/>
    </row>
    <row r="15114" spans="2:3" x14ac:dyDescent="0.25">
      <c r="B15114" s="78"/>
      <c r="C15114" s="77"/>
    </row>
    <row r="15115" spans="2:3" x14ac:dyDescent="0.25">
      <c r="B15115" s="78"/>
      <c r="C15115" s="77"/>
    </row>
    <row r="15116" spans="2:3" x14ac:dyDescent="0.25">
      <c r="B15116" s="78"/>
      <c r="C15116" s="77"/>
    </row>
    <row r="15117" spans="2:3" x14ac:dyDescent="0.25">
      <c r="B15117" s="78"/>
      <c r="C15117" s="77"/>
    </row>
    <row r="15118" spans="2:3" x14ac:dyDescent="0.25">
      <c r="B15118" s="78"/>
      <c r="C15118" s="77"/>
    </row>
    <row r="15119" spans="2:3" x14ac:dyDescent="0.25">
      <c r="B15119" s="78"/>
      <c r="C15119" s="77"/>
    </row>
    <row r="15120" spans="2:3" x14ac:dyDescent="0.25">
      <c r="B15120" s="78"/>
      <c r="C15120" s="77"/>
    </row>
    <row r="15121" spans="2:3" x14ac:dyDescent="0.25">
      <c r="B15121" s="78"/>
      <c r="C15121" s="77"/>
    </row>
    <row r="15122" spans="2:3" x14ac:dyDescent="0.25">
      <c r="B15122" s="78"/>
      <c r="C15122" s="77"/>
    </row>
    <row r="15123" spans="2:3" x14ac:dyDescent="0.25">
      <c r="B15123" s="78"/>
      <c r="C15123" s="77"/>
    </row>
    <row r="15124" spans="2:3" x14ac:dyDescent="0.25">
      <c r="B15124" s="78"/>
      <c r="C15124" s="77"/>
    </row>
    <row r="15125" spans="2:3" x14ac:dyDescent="0.25">
      <c r="B15125" s="78"/>
      <c r="C15125" s="77"/>
    </row>
    <row r="15126" spans="2:3" x14ac:dyDescent="0.25">
      <c r="B15126" s="78"/>
      <c r="C15126" s="77"/>
    </row>
    <row r="15236" spans="2:3" x14ac:dyDescent="0.25">
      <c r="B15236" s="78"/>
      <c r="C15236" s="77"/>
    </row>
    <row r="15237" spans="2:3" x14ac:dyDescent="0.25">
      <c r="B15237" s="78"/>
      <c r="C15237" s="77"/>
    </row>
    <row r="15238" spans="2:3" x14ac:dyDescent="0.25">
      <c r="B15238" s="78"/>
      <c r="C15238" s="77"/>
    </row>
    <row r="15239" spans="2:3" x14ac:dyDescent="0.25">
      <c r="B15239" s="78"/>
      <c r="C15239" s="77"/>
    </row>
    <row r="15240" spans="2:3" x14ac:dyDescent="0.25">
      <c r="B15240" s="78"/>
      <c r="C15240" s="77"/>
    </row>
    <row r="15241" spans="2:3" x14ac:dyDescent="0.25">
      <c r="B15241" s="78"/>
      <c r="C15241" s="77"/>
    </row>
    <row r="15242" spans="2:3" x14ac:dyDescent="0.25">
      <c r="B15242" s="78"/>
      <c r="C15242" s="77"/>
    </row>
    <row r="15243" spans="2:3" x14ac:dyDescent="0.25">
      <c r="B15243" s="78"/>
      <c r="C15243" s="77"/>
    </row>
    <row r="15244" spans="2:3" x14ac:dyDescent="0.25">
      <c r="B15244" s="78"/>
      <c r="C15244" s="77"/>
    </row>
    <row r="15245" spans="2:3" x14ac:dyDescent="0.25">
      <c r="B15245" s="78"/>
      <c r="C15245" s="77"/>
    </row>
    <row r="15246" spans="2:3" x14ac:dyDescent="0.25">
      <c r="B15246" s="78"/>
      <c r="C15246" s="77"/>
    </row>
    <row r="15247" spans="2:3" x14ac:dyDescent="0.25">
      <c r="B15247" s="78"/>
      <c r="C15247" s="77"/>
    </row>
    <row r="15248" spans="2:3" x14ac:dyDescent="0.25">
      <c r="B15248" s="78"/>
      <c r="C15248" s="77"/>
    </row>
    <row r="15358" spans="2:3" x14ac:dyDescent="0.25">
      <c r="B15358" s="78"/>
      <c r="C15358" s="77"/>
    </row>
    <row r="15359" spans="2:3" x14ac:dyDescent="0.25">
      <c r="B15359" s="78"/>
      <c r="C15359" s="77"/>
    </row>
    <row r="15360" spans="2:3" x14ac:dyDescent="0.25">
      <c r="B15360" s="78"/>
      <c r="C15360" s="77"/>
    </row>
    <row r="15361" spans="2:3" x14ac:dyDescent="0.25">
      <c r="B15361" s="78"/>
      <c r="C15361" s="77"/>
    </row>
    <row r="15362" spans="2:3" x14ac:dyDescent="0.25">
      <c r="B15362" s="78"/>
      <c r="C15362" s="77"/>
    </row>
    <row r="15363" spans="2:3" x14ac:dyDescent="0.25">
      <c r="B15363" s="78"/>
      <c r="C15363" s="77"/>
    </row>
    <row r="15364" spans="2:3" x14ac:dyDescent="0.25">
      <c r="B15364" s="78"/>
      <c r="C15364" s="77"/>
    </row>
    <row r="15365" spans="2:3" x14ac:dyDescent="0.25">
      <c r="B15365" s="78"/>
      <c r="C15365" s="77"/>
    </row>
    <row r="15366" spans="2:3" x14ac:dyDescent="0.25">
      <c r="B15366" s="78"/>
      <c r="C15366" s="77"/>
    </row>
    <row r="15367" spans="2:3" x14ac:dyDescent="0.25">
      <c r="B15367" s="78"/>
      <c r="C15367" s="77"/>
    </row>
    <row r="15368" spans="2:3" x14ac:dyDescent="0.25">
      <c r="B15368" s="78"/>
      <c r="C15368" s="77"/>
    </row>
    <row r="15369" spans="2:3" x14ac:dyDescent="0.25">
      <c r="B15369" s="78"/>
      <c r="C15369" s="77"/>
    </row>
    <row r="15370" spans="2:3" x14ac:dyDescent="0.25">
      <c r="B15370" s="78"/>
      <c r="C15370" s="77"/>
    </row>
    <row r="15480" spans="2:3" x14ac:dyDescent="0.25">
      <c r="B15480" s="78"/>
      <c r="C15480" s="77"/>
    </row>
    <row r="15481" spans="2:3" x14ac:dyDescent="0.25">
      <c r="B15481" s="78"/>
      <c r="C15481" s="77"/>
    </row>
    <row r="15482" spans="2:3" x14ac:dyDescent="0.25">
      <c r="B15482" s="78"/>
      <c r="C15482" s="77"/>
    </row>
    <row r="15483" spans="2:3" x14ac:dyDescent="0.25">
      <c r="B15483" s="78"/>
      <c r="C15483" s="77"/>
    </row>
    <row r="15484" spans="2:3" x14ac:dyDescent="0.25">
      <c r="B15484" s="78"/>
      <c r="C15484" s="77"/>
    </row>
    <row r="15485" spans="2:3" x14ac:dyDescent="0.25">
      <c r="B15485" s="78"/>
      <c r="C15485" s="77"/>
    </row>
    <row r="15486" spans="2:3" x14ac:dyDescent="0.25">
      <c r="B15486" s="78"/>
      <c r="C15486" s="77"/>
    </row>
    <row r="15487" spans="2:3" x14ac:dyDescent="0.25">
      <c r="B15487" s="78"/>
      <c r="C15487" s="77"/>
    </row>
    <row r="15488" spans="2:3" x14ac:dyDescent="0.25">
      <c r="B15488" s="78"/>
      <c r="C15488" s="77"/>
    </row>
    <row r="15489" spans="2:3" x14ac:dyDescent="0.25">
      <c r="B15489" s="78"/>
      <c r="C15489" s="77"/>
    </row>
    <row r="15490" spans="2:3" x14ac:dyDescent="0.25">
      <c r="B15490" s="78"/>
      <c r="C15490" s="77"/>
    </row>
    <row r="15491" spans="2:3" x14ac:dyDescent="0.25">
      <c r="B15491" s="78"/>
      <c r="C15491" s="77"/>
    </row>
    <row r="15492" spans="2:3" x14ac:dyDescent="0.25">
      <c r="B15492" s="78"/>
      <c r="C15492" s="77"/>
    </row>
    <row r="15602" spans="2:3" x14ac:dyDescent="0.25">
      <c r="B15602" s="78"/>
      <c r="C15602" s="77"/>
    </row>
    <row r="15603" spans="2:3" x14ac:dyDescent="0.25">
      <c r="B15603" s="78"/>
      <c r="C15603" s="77"/>
    </row>
    <row r="15604" spans="2:3" x14ac:dyDescent="0.25">
      <c r="B15604" s="78"/>
      <c r="C15604" s="77"/>
    </row>
    <row r="15605" spans="2:3" x14ac:dyDescent="0.25">
      <c r="B15605" s="78"/>
      <c r="C15605" s="77"/>
    </row>
    <row r="15606" spans="2:3" x14ac:dyDescent="0.25">
      <c r="B15606" s="78"/>
      <c r="C15606" s="77"/>
    </row>
    <row r="15607" spans="2:3" x14ac:dyDescent="0.25">
      <c r="B15607" s="78"/>
      <c r="C15607" s="77"/>
    </row>
    <row r="15608" spans="2:3" x14ac:dyDescent="0.25">
      <c r="B15608" s="78"/>
      <c r="C15608" s="77"/>
    </row>
    <row r="15609" spans="2:3" x14ac:dyDescent="0.25">
      <c r="B15609" s="78"/>
      <c r="C15609" s="77"/>
    </row>
    <row r="15610" spans="2:3" x14ac:dyDescent="0.25">
      <c r="B15610" s="78"/>
      <c r="C15610" s="77"/>
    </row>
    <row r="15611" spans="2:3" x14ac:dyDescent="0.25">
      <c r="B15611" s="78"/>
      <c r="C15611" s="77"/>
    </row>
    <row r="15612" spans="2:3" x14ac:dyDescent="0.25">
      <c r="B15612" s="78"/>
      <c r="C15612" s="77"/>
    </row>
    <row r="15613" spans="2:3" x14ac:dyDescent="0.25">
      <c r="B15613" s="78"/>
      <c r="C15613" s="77"/>
    </row>
    <row r="15614" spans="2:3" x14ac:dyDescent="0.25">
      <c r="B15614" s="78"/>
      <c r="C15614" s="77"/>
    </row>
    <row r="15724" spans="2:3" x14ac:dyDescent="0.25">
      <c r="B15724" s="78"/>
      <c r="C15724" s="77"/>
    </row>
    <row r="15725" spans="2:3" x14ac:dyDescent="0.25">
      <c r="B15725" s="78"/>
      <c r="C15725" s="77"/>
    </row>
    <row r="15726" spans="2:3" x14ac:dyDescent="0.25">
      <c r="B15726" s="78"/>
      <c r="C15726" s="77"/>
    </row>
    <row r="15727" spans="2:3" x14ac:dyDescent="0.25">
      <c r="B15727" s="78"/>
      <c r="C15727" s="77"/>
    </row>
    <row r="15728" spans="2:3" x14ac:dyDescent="0.25">
      <c r="B15728" s="78"/>
      <c r="C15728" s="77"/>
    </row>
    <row r="15729" spans="2:3" x14ac:dyDescent="0.25">
      <c r="B15729" s="78"/>
      <c r="C15729" s="77"/>
    </row>
    <row r="15730" spans="2:3" x14ac:dyDescent="0.25">
      <c r="B15730" s="78"/>
      <c r="C15730" s="77"/>
    </row>
    <row r="15731" spans="2:3" x14ac:dyDescent="0.25">
      <c r="B15731" s="78"/>
      <c r="C15731" s="77"/>
    </row>
    <row r="15732" spans="2:3" x14ac:dyDescent="0.25">
      <c r="B15732" s="78"/>
      <c r="C15732" s="77"/>
    </row>
    <row r="15733" spans="2:3" x14ac:dyDescent="0.25">
      <c r="B15733" s="78"/>
      <c r="C15733" s="77"/>
    </row>
    <row r="15734" spans="2:3" x14ac:dyDescent="0.25">
      <c r="B15734" s="78"/>
      <c r="C15734" s="77"/>
    </row>
    <row r="15735" spans="2:3" x14ac:dyDescent="0.25">
      <c r="B15735" s="78"/>
      <c r="C15735" s="77"/>
    </row>
    <row r="15736" spans="2:3" x14ac:dyDescent="0.25">
      <c r="B15736" s="78"/>
      <c r="C15736" s="77"/>
    </row>
    <row r="15846" spans="2:3" x14ac:dyDescent="0.25">
      <c r="B15846" s="78"/>
      <c r="C15846" s="77"/>
    </row>
    <row r="15847" spans="2:3" x14ac:dyDescent="0.25">
      <c r="B15847" s="78"/>
      <c r="C15847" s="77"/>
    </row>
    <row r="15848" spans="2:3" x14ac:dyDescent="0.25">
      <c r="B15848" s="78"/>
      <c r="C15848" s="77"/>
    </row>
    <row r="15849" spans="2:3" x14ac:dyDescent="0.25">
      <c r="B15849" s="78"/>
      <c r="C15849" s="77"/>
    </row>
    <row r="15850" spans="2:3" x14ac:dyDescent="0.25">
      <c r="B15850" s="78"/>
      <c r="C15850" s="77"/>
    </row>
    <row r="15851" spans="2:3" x14ac:dyDescent="0.25">
      <c r="B15851" s="78"/>
      <c r="C15851" s="77"/>
    </row>
    <row r="15852" spans="2:3" x14ac:dyDescent="0.25">
      <c r="B15852" s="78"/>
      <c r="C15852" s="77"/>
    </row>
    <row r="15853" spans="2:3" x14ac:dyDescent="0.25">
      <c r="B15853" s="78"/>
      <c r="C15853" s="77"/>
    </row>
    <row r="15854" spans="2:3" x14ac:dyDescent="0.25">
      <c r="B15854" s="78"/>
      <c r="C15854" s="77"/>
    </row>
    <row r="15855" spans="2:3" x14ac:dyDescent="0.25">
      <c r="B15855" s="78"/>
      <c r="C15855" s="77"/>
    </row>
    <row r="15856" spans="2:3" x14ac:dyDescent="0.25">
      <c r="B15856" s="78"/>
      <c r="C15856" s="77"/>
    </row>
    <row r="15857" spans="2:3" x14ac:dyDescent="0.25">
      <c r="B15857" s="78"/>
      <c r="C15857" s="77"/>
    </row>
    <row r="15858" spans="2:3" x14ac:dyDescent="0.25">
      <c r="B15858" s="78"/>
      <c r="C15858" s="77"/>
    </row>
    <row r="15968" spans="2:3" x14ac:dyDescent="0.25">
      <c r="B15968" s="78"/>
      <c r="C15968" s="77"/>
    </row>
    <row r="15969" spans="2:3" x14ac:dyDescent="0.25">
      <c r="B15969" s="78"/>
      <c r="C15969" s="77"/>
    </row>
    <row r="15970" spans="2:3" x14ac:dyDescent="0.25">
      <c r="B15970" s="78"/>
      <c r="C15970" s="77"/>
    </row>
    <row r="15971" spans="2:3" x14ac:dyDescent="0.25">
      <c r="B15971" s="78"/>
      <c r="C15971" s="77"/>
    </row>
    <row r="15972" spans="2:3" x14ac:dyDescent="0.25">
      <c r="B15972" s="78"/>
      <c r="C15972" s="77"/>
    </row>
    <row r="15973" spans="2:3" x14ac:dyDescent="0.25">
      <c r="B15973" s="78"/>
      <c r="C15973" s="77"/>
    </row>
    <row r="15974" spans="2:3" x14ac:dyDescent="0.25">
      <c r="B15974" s="78"/>
      <c r="C15974" s="77"/>
    </row>
    <row r="15975" spans="2:3" x14ac:dyDescent="0.25">
      <c r="B15975" s="78"/>
      <c r="C15975" s="77"/>
    </row>
    <row r="15976" spans="2:3" x14ac:dyDescent="0.25">
      <c r="B15976" s="78"/>
      <c r="C15976" s="77"/>
    </row>
    <row r="15977" spans="2:3" x14ac:dyDescent="0.25">
      <c r="B15977" s="78"/>
      <c r="C15977" s="77"/>
    </row>
    <row r="15978" spans="2:3" x14ac:dyDescent="0.25">
      <c r="B15978" s="78"/>
      <c r="C15978" s="77"/>
    </row>
    <row r="15979" spans="2:3" x14ac:dyDescent="0.25">
      <c r="B15979" s="78"/>
      <c r="C15979" s="77"/>
    </row>
    <row r="15980" spans="2:3" x14ac:dyDescent="0.25">
      <c r="B15980" s="78"/>
      <c r="C15980" s="77"/>
    </row>
    <row r="16090" spans="2:3" x14ac:dyDescent="0.25">
      <c r="B16090" s="78"/>
      <c r="C16090" s="77"/>
    </row>
    <row r="16091" spans="2:3" x14ac:dyDescent="0.25">
      <c r="B16091" s="78"/>
      <c r="C16091" s="77"/>
    </row>
    <row r="16092" spans="2:3" x14ac:dyDescent="0.25">
      <c r="B16092" s="78"/>
      <c r="C16092" s="77"/>
    </row>
    <row r="16093" spans="2:3" x14ac:dyDescent="0.25">
      <c r="B16093" s="78"/>
      <c r="C16093" s="77"/>
    </row>
    <row r="16094" spans="2:3" x14ac:dyDescent="0.25">
      <c r="B16094" s="78"/>
      <c r="C16094" s="77"/>
    </row>
    <row r="16095" spans="2:3" x14ac:dyDescent="0.25">
      <c r="B16095" s="78"/>
      <c r="C16095" s="77"/>
    </row>
    <row r="16096" spans="2:3" x14ac:dyDescent="0.25">
      <c r="B16096" s="78"/>
      <c r="C16096" s="77"/>
    </row>
    <row r="16097" spans="2:3" x14ac:dyDescent="0.25">
      <c r="B16097" s="78"/>
      <c r="C16097" s="77"/>
    </row>
    <row r="16098" spans="2:3" x14ac:dyDescent="0.25">
      <c r="B16098" s="78"/>
      <c r="C16098" s="77"/>
    </row>
    <row r="16099" spans="2:3" x14ac:dyDescent="0.25">
      <c r="B16099" s="78"/>
      <c r="C16099" s="77"/>
    </row>
    <row r="16100" spans="2:3" x14ac:dyDescent="0.25">
      <c r="B16100" s="78"/>
      <c r="C16100" s="77"/>
    </row>
    <row r="16101" spans="2:3" x14ac:dyDescent="0.25">
      <c r="B16101" s="78"/>
      <c r="C16101" s="77"/>
    </row>
    <row r="16102" spans="2:3" x14ac:dyDescent="0.25">
      <c r="B16102" s="78"/>
      <c r="C16102" s="77"/>
    </row>
    <row r="16212" spans="2:3" x14ac:dyDescent="0.25">
      <c r="B16212" s="78"/>
      <c r="C16212" s="77"/>
    </row>
    <row r="16213" spans="2:3" x14ac:dyDescent="0.25">
      <c r="B16213" s="78"/>
      <c r="C16213" s="77"/>
    </row>
    <row r="16214" spans="2:3" x14ac:dyDescent="0.25">
      <c r="B16214" s="78"/>
      <c r="C16214" s="77"/>
    </row>
    <row r="16215" spans="2:3" x14ac:dyDescent="0.25">
      <c r="B16215" s="78"/>
      <c r="C16215" s="77"/>
    </row>
    <row r="16216" spans="2:3" x14ac:dyDescent="0.25">
      <c r="B16216" s="78"/>
      <c r="C16216" s="77"/>
    </row>
    <row r="16217" spans="2:3" x14ac:dyDescent="0.25">
      <c r="B16217" s="78"/>
      <c r="C16217" s="77"/>
    </row>
    <row r="16218" spans="2:3" x14ac:dyDescent="0.25">
      <c r="B16218" s="78"/>
      <c r="C16218" s="77"/>
    </row>
    <row r="16219" spans="2:3" x14ac:dyDescent="0.25">
      <c r="B16219" s="78"/>
      <c r="C16219" s="77"/>
    </row>
    <row r="16220" spans="2:3" x14ac:dyDescent="0.25">
      <c r="B16220" s="78"/>
      <c r="C16220" s="77"/>
    </row>
    <row r="16221" spans="2:3" x14ac:dyDescent="0.25">
      <c r="B16221" s="78"/>
      <c r="C16221" s="77"/>
    </row>
    <row r="16222" spans="2:3" x14ac:dyDescent="0.25">
      <c r="B16222" s="78"/>
      <c r="C16222" s="77"/>
    </row>
    <row r="16223" spans="2:3" x14ac:dyDescent="0.25">
      <c r="B16223" s="78"/>
      <c r="C16223" s="77"/>
    </row>
    <row r="16224" spans="2:3" x14ac:dyDescent="0.25">
      <c r="B16224" s="78"/>
      <c r="C16224" s="77"/>
    </row>
    <row r="16334" spans="2:3" x14ac:dyDescent="0.25">
      <c r="B16334" s="78"/>
      <c r="C16334" s="77"/>
    </row>
    <row r="16335" spans="2:3" x14ac:dyDescent="0.25">
      <c r="B16335" s="78"/>
      <c r="C16335" s="77"/>
    </row>
    <row r="16336" spans="2:3" x14ac:dyDescent="0.25">
      <c r="B16336" s="78"/>
      <c r="C16336" s="77"/>
    </row>
    <row r="16337" spans="2:3" x14ac:dyDescent="0.25">
      <c r="B16337" s="78"/>
      <c r="C16337" s="77"/>
    </row>
    <row r="16338" spans="2:3" x14ac:dyDescent="0.25">
      <c r="B16338" s="78"/>
      <c r="C16338" s="77"/>
    </row>
    <row r="16339" spans="2:3" x14ac:dyDescent="0.25">
      <c r="B16339" s="78"/>
      <c r="C16339" s="77"/>
    </row>
    <row r="16340" spans="2:3" x14ac:dyDescent="0.25">
      <c r="B16340" s="78"/>
      <c r="C16340" s="77"/>
    </row>
    <row r="16341" spans="2:3" x14ac:dyDescent="0.25">
      <c r="B16341" s="78"/>
      <c r="C16341" s="77"/>
    </row>
    <row r="16342" spans="2:3" x14ac:dyDescent="0.25">
      <c r="B16342" s="78"/>
      <c r="C16342" s="77"/>
    </row>
    <row r="16343" spans="2:3" x14ac:dyDescent="0.25">
      <c r="B16343" s="78"/>
      <c r="C16343" s="77"/>
    </row>
    <row r="16344" spans="2:3" x14ac:dyDescent="0.25">
      <c r="B16344" s="78"/>
      <c r="C16344" s="77"/>
    </row>
    <row r="16345" spans="2:3" x14ac:dyDescent="0.25">
      <c r="B16345" s="78"/>
      <c r="C16345" s="77"/>
    </row>
    <row r="16346" spans="2:3" x14ac:dyDescent="0.25">
      <c r="B16346" s="78"/>
      <c r="C16346" s="77"/>
    </row>
    <row r="16456" spans="2:3" x14ac:dyDescent="0.25">
      <c r="B16456" s="78"/>
      <c r="C16456" s="77"/>
    </row>
    <row r="16457" spans="2:3" x14ac:dyDescent="0.25">
      <c r="B16457" s="78"/>
      <c r="C16457" s="77"/>
    </row>
    <row r="16458" spans="2:3" x14ac:dyDescent="0.25">
      <c r="B16458" s="78"/>
      <c r="C16458" s="77"/>
    </row>
    <row r="16459" spans="2:3" x14ac:dyDescent="0.25">
      <c r="B16459" s="78"/>
      <c r="C16459" s="77"/>
    </row>
    <row r="16460" spans="2:3" x14ac:dyDescent="0.25">
      <c r="B16460" s="78"/>
      <c r="C16460" s="77"/>
    </row>
    <row r="16461" spans="2:3" x14ac:dyDescent="0.25">
      <c r="B16461" s="78"/>
      <c r="C16461" s="77"/>
    </row>
    <row r="16462" spans="2:3" x14ac:dyDescent="0.25">
      <c r="B16462" s="78"/>
      <c r="C16462" s="77"/>
    </row>
    <row r="16463" spans="2:3" x14ac:dyDescent="0.25">
      <c r="B16463" s="78"/>
      <c r="C16463" s="77"/>
    </row>
    <row r="16464" spans="2:3" x14ac:dyDescent="0.25">
      <c r="B16464" s="78"/>
      <c r="C16464" s="77"/>
    </row>
    <row r="16465" spans="2:3" x14ac:dyDescent="0.25">
      <c r="B16465" s="78"/>
      <c r="C16465" s="77"/>
    </row>
    <row r="16466" spans="2:3" x14ac:dyDescent="0.25">
      <c r="B16466" s="78"/>
      <c r="C16466" s="77"/>
    </row>
    <row r="16467" spans="2:3" x14ac:dyDescent="0.25">
      <c r="B16467" s="78"/>
      <c r="C16467" s="77"/>
    </row>
    <row r="16468" spans="2:3" x14ac:dyDescent="0.25">
      <c r="B16468" s="78"/>
      <c r="C16468" s="77"/>
    </row>
    <row r="16578" spans="2:3" x14ac:dyDescent="0.25">
      <c r="B16578" s="78"/>
      <c r="C16578" s="77"/>
    </row>
    <row r="16579" spans="2:3" x14ac:dyDescent="0.25">
      <c r="B16579" s="78"/>
      <c r="C16579" s="77"/>
    </row>
    <row r="16580" spans="2:3" x14ac:dyDescent="0.25">
      <c r="B16580" s="78"/>
      <c r="C16580" s="77"/>
    </row>
    <row r="16581" spans="2:3" x14ac:dyDescent="0.25">
      <c r="B16581" s="78"/>
      <c r="C16581" s="77"/>
    </row>
    <row r="16582" spans="2:3" x14ac:dyDescent="0.25">
      <c r="B16582" s="78"/>
      <c r="C16582" s="77"/>
    </row>
    <row r="16583" spans="2:3" x14ac:dyDescent="0.25">
      <c r="B16583" s="78"/>
      <c r="C16583" s="77"/>
    </row>
    <row r="16584" spans="2:3" x14ac:dyDescent="0.25">
      <c r="B16584" s="78"/>
      <c r="C16584" s="77"/>
    </row>
    <row r="16585" spans="2:3" x14ac:dyDescent="0.25">
      <c r="B16585" s="78"/>
      <c r="C16585" s="77"/>
    </row>
    <row r="16586" spans="2:3" x14ac:dyDescent="0.25">
      <c r="B16586" s="78"/>
      <c r="C16586" s="77"/>
    </row>
    <row r="16587" spans="2:3" x14ac:dyDescent="0.25">
      <c r="B16587" s="78"/>
      <c r="C16587" s="77"/>
    </row>
    <row r="16588" spans="2:3" x14ac:dyDescent="0.25">
      <c r="B16588" s="78"/>
      <c r="C16588" s="77"/>
    </row>
    <row r="16589" spans="2:3" x14ac:dyDescent="0.25">
      <c r="B16589" s="78"/>
      <c r="C16589" s="77"/>
    </row>
    <row r="16590" spans="2:3" x14ac:dyDescent="0.25">
      <c r="B16590" s="78"/>
      <c r="C16590" s="77"/>
    </row>
    <row r="16700" spans="2:3" x14ac:dyDescent="0.25">
      <c r="B16700" s="78"/>
      <c r="C16700" s="77"/>
    </row>
    <row r="16701" spans="2:3" x14ac:dyDescent="0.25">
      <c r="B16701" s="78"/>
      <c r="C16701" s="77"/>
    </row>
    <row r="16702" spans="2:3" x14ac:dyDescent="0.25">
      <c r="B16702" s="78"/>
      <c r="C16702" s="77"/>
    </row>
    <row r="16703" spans="2:3" x14ac:dyDescent="0.25">
      <c r="B16703" s="78"/>
      <c r="C16703" s="77"/>
    </row>
    <row r="16704" spans="2:3" x14ac:dyDescent="0.25">
      <c r="B16704" s="78"/>
      <c r="C16704" s="77"/>
    </row>
    <row r="16705" spans="2:3" x14ac:dyDescent="0.25">
      <c r="B16705" s="78"/>
      <c r="C16705" s="77"/>
    </row>
    <row r="16706" spans="2:3" x14ac:dyDescent="0.25">
      <c r="B16706" s="78"/>
      <c r="C16706" s="77"/>
    </row>
    <row r="16707" spans="2:3" x14ac:dyDescent="0.25">
      <c r="B16707" s="78"/>
      <c r="C16707" s="77"/>
    </row>
    <row r="16708" spans="2:3" x14ac:dyDescent="0.25">
      <c r="B16708" s="78"/>
      <c r="C16708" s="77"/>
    </row>
    <row r="16709" spans="2:3" x14ac:dyDescent="0.25">
      <c r="B16709" s="78"/>
      <c r="C16709" s="77"/>
    </row>
    <row r="16710" spans="2:3" x14ac:dyDescent="0.25">
      <c r="B16710" s="78"/>
      <c r="C16710" s="77"/>
    </row>
    <row r="16711" spans="2:3" x14ac:dyDescent="0.25">
      <c r="B16711" s="78"/>
      <c r="C16711" s="77"/>
    </row>
    <row r="16712" spans="2:3" x14ac:dyDescent="0.25">
      <c r="B16712" s="78"/>
      <c r="C16712" s="77"/>
    </row>
    <row r="16822" spans="2:3" x14ac:dyDescent="0.25">
      <c r="B16822" s="78"/>
      <c r="C16822" s="77"/>
    </row>
    <row r="16823" spans="2:3" x14ac:dyDescent="0.25">
      <c r="B16823" s="78"/>
      <c r="C16823" s="77"/>
    </row>
    <row r="16824" spans="2:3" x14ac:dyDescent="0.25">
      <c r="B16824" s="78"/>
      <c r="C16824" s="77"/>
    </row>
    <row r="16825" spans="2:3" x14ac:dyDescent="0.25">
      <c r="B16825" s="78"/>
      <c r="C16825" s="77"/>
    </row>
    <row r="16826" spans="2:3" x14ac:dyDescent="0.25">
      <c r="B16826" s="78"/>
      <c r="C16826" s="77"/>
    </row>
    <row r="16827" spans="2:3" x14ac:dyDescent="0.25">
      <c r="B16827" s="78"/>
      <c r="C16827" s="77"/>
    </row>
    <row r="16828" spans="2:3" x14ac:dyDescent="0.25">
      <c r="B16828" s="78"/>
      <c r="C16828" s="77"/>
    </row>
    <row r="16829" spans="2:3" x14ac:dyDescent="0.25">
      <c r="B16829" s="78"/>
      <c r="C16829" s="77"/>
    </row>
    <row r="16830" spans="2:3" x14ac:dyDescent="0.25">
      <c r="B16830" s="78"/>
      <c r="C16830" s="77"/>
    </row>
    <row r="16831" spans="2:3" x14ac:dyDescent="0.25">
      <c r="B16831" s="78"/>
      <c r="C16831" s="77"/>
    </row>
    <row r="16832" spans="2:3" x14ac:dyDescent="0.25">
      <c r="B16832" s="78"/>
      <c r="C16832" s="77"/>
    </row>
    <row r="16833" spans="2:3" x14ac:dyDescent="0.25">
      <c r="B16833" s="78"/>
      <c r="C16833" s="77"/>
    </row>
    <row r="16834" spans="2:3" x14ac:dyDescent="0.25">
      <c r="B16834" s="78"/>
      <c r="C16834" s="77"/>
    </row>
    <row r="16944" spans="2:3" x14ac:dyDescent="0.25">
      <c r="B16944" s="78"/>
      <c r="C16944" s="77"/>
    </row>
    <row r="16945" spans="2:3" x14ac:dyDescent="0.25">
      <c r="B16945" s="78"/>
      <c r="C16945" s="77"/>
    </row>
    <row r="16946" spans="2:3" x14ac:dyDescent="0.25">
      <c r="B16946" s="78"/>
      <c r="C16946" s="77"/>
    </row>
    <row r="16947" spans="2:3" x14ac:dyDescent="0.25">
      <c r="B16947" s="78"/>
      <c r="C16947" s="77"/>
    </row>
    <row r="16948" spans="2:3" x14ac:dyDescent="0.25">
      <c r="B16948" s="78"/>
      <c r="C16948" s="77"/>
    </row>
    <row r="16949" spans="2:3" x14ac:dyDescent="0.25">
      <c r="B16949" s="78"/>
      <c r="C16949" s="77"/>
    </row>
    <row r="16950" spans="2:3" x14ac:dyDescent="0.25">
      <c r="B16950" s="78"/>
      <c r="C16950" s="77"/>
    </row>
    <row r="16951" spans="2:3" x14ac:dyDescent="0.25">
      <c r="B16951" s="78"/>
      <c r="C16951" s="77"/>
    </row>
    <row r="16952" spans="2:3" x14ac:dyDescent="0.25">
      <c r="B16952" s="78"/>
      <c r="C16952" s="77"/>
    </row>
    <row r="16953" spans="2:3" x14ac:dyDescent="0.25">
      <c r="B16953" s="78"/>
      <c r="C16953" s="77"/>
    </row>
    <row r="16954" spans="2:3" x14ac:dyDescent="0.25">
      <c r="B16954" s="78"/>
      <c r="C16954" s="77"/>
    </row>
    <row r="16955" spans="2:3" x14ac:dyDescent="0.25">
      <c r="B16955" s="78"/>
      <c r="C16955" s="77"/>
    </row>
    <row r="16956" spans="2:3" x14ac:dyDescent="0.25">
      <c r="B16956" s="78"/>
      <c r="C16956" s="77"/>
    </row>
    <row r="17066" spans="2:3" x14ac:dyDescent="0.25">
      <c r="B17066" s="78"/>
      <c r="C17066" s="77"/>
    </row>
    <row r="17067" spans="2:3" x14ac:dyDescent="0.25">
      <c r="B17067" s="78"/>
      <c r="C17067" s="77"/>
    </row>
    <row r="17068" spans="2:3" x14ac:dyDescent="0.25">
      <c r="B17068" s="78"/>
      <c r="C17068" s="77"/>
    </row>
    <row r="17069" spans="2:3" x14ac:dyDescent="0.25">
      <c r="B17069" s="78"/>
      <c r="C17069" s="77"/>
    </row>
    <row r="17070" spans="2:3" x14ac:dyDescent="0.25">
      <c r="B17070" s="78"/>
      <c r="C17070" s="77"/>
    </row>
    <row r="17071" spans="2:3" x14ac:dyDescent="0.25">
      <c r="B17071" s="78"/>
      <c r="C17071" s="77"/>
    </row>
    <row r="17072" spans="2:3" x14ac:dyDescent="0.25">
      <c r="B17072" s="78"/>
      <c r="C17072" s="77"/>
    </row>
    <row r="17073" spans="2:3" x14ac:dyDescent="0.25">
      <c r="B17073" s="78"/>
      <c r="C17073" s="77"/>
    </row>
    <row r="17074" spans="2:3" x14ac:dyDescent="0.25">
      <c r="B17074" s="78"/>
      <c r="C17074" s="77"/>
    </row>
    <row r="17075" spans="2:3" x14ac:dyDescent="0.25">
      <c r="B17075" s="78"/>
      <c r="C17075" s="77"/>
    </row>
    <row r="17076" spans="2:3" x14ac:dyDescent="0.25">
      <c r="B17076" s="78"/>
      <c r="C17076" s="77"/>
    </row>
    <row r="17077" spans="2:3" x14ac:dyDescent="0.25">
      <c r="B17077" s="78"/>
      <c r="C17077" s="77"/>
    </row>
    <row r="17078" spans="2:3" x14ac:dyDescent="0.25">
      <c r="B17078" s="78"/>
      <c r="C17078" s="77"/>
    </row>
    <row r="17188" spans="2:3" x14ac:dyDescent="0.25">
      <c r="B17188" s="78"/>
      <c r="C17188" s="77"/>
    </row>
    <row r="17189" spans="2:3" x14ac:dyDescent="0.25">
      <c r="B17189" s="78"/>
      <c r="C17189" s="77"/>
    </row>
    <row r="17190" spans="2:3" x14ac:dyDescent="0.25">
      <c r="B17190" s="78"/>
      <c r="C17190" s="77"/>
    </row>
    <row r="17191" spans="2:3" x14ac:dyDescent="0.25">
      <c r="B17191" s="78"/>
      <c r="C17191" s="77"/>
    </row>
    <row r="17192" spans="2:3" x14ac:dyDescent="0.25">
      <c r="B17192" s="78"/>
      <c r="C17192" s="77"/>
    </row>
    <row r="17193" spans="2:3" x14ac:dyDescent="0.25">
      <c r="B17193" s="78"/>
      <c r="C17193" s="77"/>
    </row>
    <row r="17194" spans="2:3" x14ac:dyDescent="0.25">
      <c r="B17194" s="78"/>
      <c r="C17194" s="77"/>
    </row>
    <row r="17195" spans="2:3" x14ac:dyDescent="0.25">
      <c r="B17195" s="78"/>
      <c r="C17195" s="77"/>
    </row>
    <row r="17196" spans="2:3" x14ac:dyDescent="0.25">
      <c r="B17196" s="78"/>
      <c r="C17196" s="77"/>
    </row>
    <row r="17197" spans="2:3" x14ac:dyDescent="0.25">
      <c r="B17197" s="78"/>
      <c r="C17197" s="77"/>
    </row>
    <row r="17198" spans="2:3" x14ac:dyDescent="0.25">
      <c r="B17198" s="78"/>
      <c r="C17198" s="77"/>
    </row>
    <row r="17199" spans="2:3" x14ac:dyDescent="0.25">
      <c r="B17199" s="78"/>
      <c r="C17199" s="77"/>
    </row>
    <row r="17200" spans="2:3" x14ac:dyDescent="0.25">
      <c r="B17200" s="78"/>
      <c r="C17200" s="77"/>
    </row>
    <row r="17310" spans="2:3" x14ac:dyDescent="0.25">
      <c r="B17310" s="78"/>
      <c r="C17310" s="77"/>
    </row>
    <row r="17311" spans="2:3" x14ac:dyDescent="0.25">
      <c r="B17311" s="78"/>
      <c r="C17311" s="77"/>
    </row>
    <row r="17312" spans="2:3" x14ac:dyDescent="0.25">
      <c r="B17312" s="78"/>
      <c r="C17312" s="77"/>
    </row>
    <row r="17313" spans="2:3" x14ac:dyDescent="0.25">
      <c r="B17313" s="78"/>
      <c r="C17313" s="77"/>
    </row>
    <row r="17314" spans="2:3" x14ac:dyDescent="0.25">
      <c r="B17314" s="78"/>
      <c r="C17314" s="77"/>
    </row>
    <row r="17315" spans="2:3" x14ac:dyDescent="0.25">
      <c r="B17315" s="78"/>
      <c r="C17315" s="77"/>
    </row>
    <row r="17316" spans="2:3" x14ac:dyDescent="0.25">
      <c r="B17316" s="78"/>
      <c r="C17316" s="77"/>
    </row>
    <row r="17317" spans="2:3" x14ac:dyDescent="0.25">
      <c r="B17317" s="78"/>
      <c r="C17317" s="77"/>
    </row>
    <row r="17318" spans="2:3" x14ac:dyDescent="0.25">
      <c r="B17318" s="78"/>
      <c r="C17318" s="77"/>
    </row>
    <row r="17319" spans="2:3" x14ac:dyDescent="0.25">
      <c r="B17319" s="78"/>
      <c r="C17319" s="77"/>
    </row>
    <row r="17320" spans="2:3" x14ac:dyDescent="0.25">
      <c r="B17320" s="78"/>
      <c r="C17320" s="77"/>
    </row>
    <row r="17321" spans="2:3" x14ac:dyDescent="0.25">
      <c r="B17321" s="78"/>
      <c r="C17321" s="77"/>
    </row>
    <row r="17322" spans="2:3" x14ac:dyDescent="0.25">
      <c r="B17322" s="78"/>
      <c r="C17322" s="77"/>
    </row>
    <row r="17432" spans="2:3" x14ac:dyDescent="0.25">
      <c r="B17432" s="78"/>
      <c r="C17432" s="77"/>
    </row>
    <row r="17433" spans="2:3" x14ac:dyDescent="0.25">
      <c r="B17433" s="78"/>
      <c r="C17433" s="77"/>
    </row>
    <row r="17434" spans="2:3" x14ac:dyDescent="0.25">
      <c r="B17434" s="78"/>
      <c r="C17434" s="77"/>
    </row>
    <row r="17435" spans="2:3" x14ac:dyDescent="0.25">
      <c r="B17435" s="78"/>
      <c r="C17435" s="77"/>
    </row>
    <row r="17436" spans="2:3" x14ac:dyDescent="0.25">
      <c r="B17436" s="78"/>
      <c r="C17436" s="77"/>
    </row>
    <row r="17437" spans="2:3" x14ac:dyDescent="0.25">
      <c r="B17437" s="78"/>
      <c r="C17437" s="77"/>
    </row>
    <row r="17438" spans="2:3" x14ac:dyDescent="0.25">
      <c r="B17438" s="78"/>
      <c r="C17438" s="77"/>
    </row>
    <row r="17439" spans="2:3" x14ac:dyDescent="0.25">
      <c r="B17439" s="78"/>
      <c r="C17439" s="77"/>
    </row>
    <row r="17440" spans="2:3" x14ac:dyDescent="0.25">
      <c r="B17440" s="78"/>
      <c r="C17440" s="77"/>
    </row>
    <row r="17441" spans="2:3" x14ac:dyDescent="0.25">
      <c r="B17441" s="78"/>
      <c r="C17441" s="77"/>
    </row>
    <row r="17442" spans="2:3" x14ac:dyDescent="0.25">
      <c r="B17442" s="78"/>
      <c r="C17442" s="77"/>
    </row>
    <row r="17443" spans="2:3" x14ac:dyDescent="0.25">
      <c r="B17443" s="78"/>
      <c r="C17443" s="77"/>
    </row>
    <row r="17444" spans="2:3" x14ac:dyDescent="0.25">
      <c r="B17444" s="78"/>
      <c r="C17444" s="77"/>
    </row>
    <row r="17554" spans="2:3" x14ac:dyDescent="0.25">
      <c r="B17554" s="78"/>
      <c r="C17554" s="77"/>
    </row>
    <row r="17555" spans="2:3" x14ac:dyDescent="0.25">
      <c r="B17555" s="78"/>
      <c r="C17555" s="77"/>
    </row>
    <row r="17556" spans="2:3" x14ac:dyDescent="0.25">
      <c r="B17556" s="78"/>
      <c r="C17556" s="77"/>
    </row>
    <row r="17557" spans="2:3" x14ac:dyDescent="0.25">
      <c r="B17557" s="78"/>
      <c r="C17557" s="77"/>
    </row>
    <row r="17558" spans="2:3" x14ac:dyDescent="0.25">
      <c r="B17558" s="78"/>
      <c r="C17558" s="77"/>
    </row>
    <row r="17559" spans="2:3" x14ac:dyDescent="0.25">
      <c r="B17559" s="78"/>
      <c r="C17559" s="77"/>
    </row>
    <row r="17560" spans="2:3" x14ac:dyDescent="0.25">
      <c r="B17560" s="78"/>
      <c r="C17560" s="77"/>
    </row>
    <row r="17561" spans="2:3" x14ac:dyDescent="0.25">
      <c r="B17561" s="78"/>
      <c r="C17561" s="77"/>
    </row>
    <row r="17562" spans="2:3" x14ac:dyDescent="0.25">
      <c r="B17562" s="78"/>
      <c r="C17562" s="77"/>
    </row>
    <row r="17563" spans="2:3" x14ac:dyDescent="0.25">
      <c r="B17563" s="78"/>
      <c r="C17563" s="77"/>
    </row>
    <row r="17564" spans="2:3" x14ac:dyDescent="0.25">
      <c r="B17564" s="78"/>
      <c r="C17564" s="77"/>
    </row>
    <row r="17565" spans="2:3" x14ac:dyDescent="0.25">
      <c r="B17565" s="78"/>
      <c r="C17565" s="77"/>
    </row>
    <row r="17566" spans="2:3" x14ac:dyDescent="0.25">
      <c r="B17566" s="78"/>
      <c r="C17566" s="77"/>
    </row>
    <row r="17676" spans="2:3" x14ac:dyDescent="0.25">
      <c r="B17676" s="78"/>
      <c r="C17676" s="77"/>
    </row>
    <row r="17677" spans="2:3" x14ac:dyDescent="0.25">
      <c r="B17677" s="78"/>
      <c r="C17677" s="77"/>
    </row>
    <row r="17678" spans="2:3" x14ac:dyDescent="0.25">
      <c r="B17678" s="78"/>
      <c r="C17678" s="77"/>
    </row>
    <row r="17679" spans="2:3" x14ac:dyDescent="0.25">
      <c r="B17679" s="78"/>
      <c r="C17679" s="77"/>
    </row>
    <row r="17680" spans="2:3" x14ac:dyDescent="0.25">
      <c r="B17680" s="78"/>
      <c r="C17680" s="77"/>
    </row>
    <row r="17681" spans="2:3" x14ac:dyDescent="0.25">
      <c r="B17681" s="78"/>
      <c r="C17681" s="77"/>
    </row>
    <row r="17682" spans="2:3" x14ac:dyDescent="0.25">
      <c r="B17682" s="78"/>
      <c r="C17682" s="77"/>
    </row>
    <row r="17683" spans="2:3" x14ac:dyDescent="0.25">
      <c r="B17683" s="78"/>
      <c r="C17683" s="77"/>
    </row>
    <row r="17684" spans="2:3" x14ac:dyDescent="0.25">
      <c r="B17684" s="78"/>
      <c r="C17684" s="77"/>
    </row>
    <row r="17685" spans="2:3" x14ac:dyDescent="0.25">
      <c r="B17685" s="78"/>
      <c r="C17685" s="77"/>
    </row>
    <row r="17686" spans="2:3" x14ac:dyDescent="0.25">
      <c r="B17686" s="78"/>
      <c r="C17686" s="77"/>
    </row>
    <row r="17687" spans="2:3" x14ac:dyDescent="0.25">
      <c r="B17687" s="78"/>
      <c r="C17687" s="77"/>
    </row>
    <row r="17688" spans="2:3" x14ac:dyDescent="0.25">
      <c r="B17688" s="78"/>
      <c r="C17688" s="77"/>
    </row>
    <row r="17798" spans="2:3" x14ac:dyDescent="0.25">
      <c r="B17798" s="78"/>
      <c r="C17798" s="77"/>
    </row>
    <row r="17799" spans="2:3" x14ac:dyDescent="0.25">
      <c r="B17799" s="78"/>
      <c r="C17799" s="77"/>
    </row>
    <row r="17800" spans="2:3" x14ac:dyDescent="0.25">
      <c r="B17800" s="78"/>
      <c r="C17800" s="77"/>
    </row>
    <row r="17801" spans="2:3" x14ac:dyDescent="0.25">
      <c r="B17801" s="78"/>
      <c r="C17801" s="77"/>
    </row>
    <row r="17802" spans="2:3" x14ac:dyDescent="0.25">
      <c r="B17802" s="78"/>
      <c r="C17802" s="77"/>
    </row>
    <row r="17803" spans="2:3" x14ac:dyDescent="0.25">
      <c r="B17803" s="78"/>
      <c r="C17803" s="77"/>
    </row>
    <row r="17804" spans="2:3" x14ac:dyDescent="0.25">
      <c r="B17804" s="78"/>
      <c r="C17804" s="77"/>
    </row>
    <row r="17805" spans="2:3" x14ac:dyDescent="0.25">
      <c r="B17805" s="78"/>
      <c r="C17805" s="77"/>
    </row>
    <row r="17806" spans="2:3" x14ac:dyDescent="0.25">
      <c r="B17806" s="78"/>
      <c r="C17806" s="77"/>
    </row>
    <row r="17807" spans="2:3" x14ac:dyDescent="0.25">
      <c r="B17807" s="78"/>
      <c r="C17807" s="77"/>
    </row>
    <row r="17808" spans="2:3" x14ac:dyDescent="0.25">
      <c r="B17808" s="78"/>
      <c r="C17808" s="77"/>
    </row>
    <row r="17809" spans="2:3" x14ac:dyDescent="0.25">
      <c r="B17809" s="78"/>
      <c r="C17809" s="77"/>
    </row>
    <row r="17810" spans="2:3" x14ac:dyDescent="0.25">
      <c r="B17810" s="78"/>
      <c r="C17810" s="77"/>
    </row>
    <row r="17920" spans="2:3" x14ac:dyDescent="0.25">
      <c r="B17920" s="78"/>
      <c r="C17920" s="77"/>
    </row>
    <row r="17921" spans="2:3" x14ac:dyDescent="0.25">
      <c r="B17921" s="78"/>
      <c r="C17921" s="77"/>
    </row>
    <row r="17922" spans="2:3" x14ac:dyDescent="0.25">
      <c r="B17922" s="78"/>
      <c r="C17922" s="77"/>
    </row>
    <row r="17923" spans="2:3" x14ac:dyDescent="0.25">
      <c r="B17923" s="78"/>
      <c r="C17923" s="77"/>
    </row>
    <row r="17924" spans="2:3" x14ac:dyDescent="0.25">
      <c r="B17924" s="78"/>
      <c r="C17924" s="77"/>
    </row>
    <row r="17925" spans="2:3" x14ac:dyDescent="0.25">
      <c r="B17925" s="78"/>
      <c r="C17925" s="77"/>
    </row>
    <row r="17926" spans="2:3" x14ac:dyDescent="0.25">
      <c r="B17926" s="78"/>
      <c r="C17926" s="77"/>
    </row>
    <row r="17927" spans="2:3" x14ac:dyDescent="0.25">
      <c r="B17927" s="78"/>
      <c r="C17927" s="77"/>
    </row>
    <row r="17928" spans="2:3" x14ac:dyDescent="0.25">
      <c r="B17928" s="78"/>
      <c r="C17928" s="77"/>
    </row>
    <row r="17929" spans="2:3" x14ac:dyDescent="0.25">
      <c r="B17929" s="78"/>
      <c r="C17929" s="77"/>
    </row>
    <row r="17930" spans="2:3" x14ac:dyDescent="0.25">
      <c r="B17930" s="78"/>
      <c r="C17930" s="77"/>
    </row>
    <row r="17931" spans="2:3" x14ac:dyDescent="0.25">
      <c r="B17931" s="78"/>
      <c r="C17931" s="77"/>
    </row>
    <row r="17932" spans="2:3" x14ac:dyDescent="0.25">
      <c r="B17932" s="78"/>
      <c r="C17932" s="77"/>
    </row>
    <row r="18042" spans="2:3" x14ac:dyDescent="0.25">
      <c r="B18042" s="78"/>
      <c r="C18042" s="77"/>
    </row>
    <row r="18043" spans="2:3" x14ac:dyDescent="0.25">
      <c r="B18043" s="78"/>
      <c r="C18043" s="77"/>
    </row>
    <row r="18044" spans="2:3" x14ac:dyDescent="0.25">
      <c r="B18044" s="78"/>
      <c r="C18044" s="77"/>
    </row>
    <row r="18045" spans="2:3" x14ac:dyDescent="0.25">
      <c r="B18045" s="78"/>
      <c r="C18045" s="77"/>
    </row>
    <row r="18046" spans="2:3" x14ac:dyDescent="0.25">
      <c r="B18046" s="78"/>
      <c r="C18046" s="77"/>
    </row>
    <row r="18047" spans="2:3" x14ac:dyDescent="0.25">
      <c r="B18047" s="78"/>
      <c r="C18047" s="77"/>
    </row>
    <row r="18048" spans="2:3" x14ac:dyDescent="0.25">
      <c r="B18048" s="78"/>
      <c r="C18048" s="77"/>
    </row>
    <row r="18049" spans="2:3" x14ac:dyDescent="0.25">
      <c r="B18049" s="78"/>
      <c r="C18049" s="77"/>
    </row>
    <row r="18050" spans="2:3" x14ac:dyDescent="0.25">
      <c r="B18050" s="78"/>
      <c r="C18050" s="77"/>
    </row>
    <row r="18051" spans="2:3" x14ac:dyDescent="0.25">
      <c r="B18051" s="78"/>
      <c r="C18051" s="77"/>
    </row>
    <row r="18052" spans="2:3" x14ac:dyDescent="0.25">
      <c r="B18052" s="78"/>
      <c r="C18052" s="77"/>
    </row>
    <row r="18053" spans="2:3" x14ac:dyDescent="0.25">
      <c r="B18053" s="78"/>
      <c r="C18053" s="77"/>
    </row>
    <row r="18054" spans="2:3" x14ac:dyDescent="0.25">
      <c r="B18054" s="78"/>
      <c r="C18054" s="77"/>
    </row>
    <row r="18164" spans="2:3" x14ac:dyDescent="0.25">
      <c r="B18164" s="78"/>
      <c r="C18164" s="77"/>
    </row>
    <row r="18165" spans="2:3" x14ac:dyDescent="0.25">
      <c r="B18165" s="78"/>
      <c r="C18165" s="77"/>
    </row>
    <row r="18166" spans="2:3" x14ac:dyDescent="0.25">
      <c r="B18166" s="78"/>
      <c r="C18166" s="77"/>
    </row>
    <row r="18167" spans="2:3" x14ac:dyDescent="0.25">
      <c r="B18167" s="78"/>
      <c r="C18167" s="77"/>
    </row>
    <row r="18168" spans="2:3" x14ac:dyDescent="0.25">
      <c r="B18168" s="78"/>
      <c r="C18168" s="77"/>
    </row>
    <row r="18169" spans="2:3" x14ac:dyDescent="0.25">
      <c r="B18169" s="78"/>
      <c r="C18169" s="77"/>
    </row>
    <row r="18170" spans="2:3" x14ac:dyDescent="0.25">
      <c r="B18170" s="78"/>
      <c r="C18170" s="77"/>
    </row>
    <row r="18171" spans="2:3" x14ac:dyDescent="0.25">
      <c r="B18171" s="78"/>
      <c r="C18171" s="77"/>
    </row>
    <row r="18172" spans="2:3" x14ac:dyDescent="0.25">
      <c r="B18172" s="78"/>
      <c r="C18172" s="77"/>
    </row>
    <row r="18173" spans="2:3" x14ac:dyDescent="0.25">
      <c r="B18173" s="78"/>
      <c r="C18173" s="77"/>
    </row>
    <row r="18174" spans="2:3" x14ac:dyDescent="0.25">
      <c r="B18174" s="78"/>
      <c r="C18174" s="77"/>
    </row>
    <row r="18175" spans="2:3" x14ac:dyDescent="0.25">
      <c r="B18175" s="78"/>
      <c r="C18175" s="77"/>
    </row>
    <row r="18176" spans="2:3" x14ac:dyDescent="0.25">
      <c r="B18176" s="78"/>
      <c r="C18176" s="77"/>
    </row>
    <row r="18286" spans="2:3" x14ac:dyDescent="0.25">
      <c r="B18286" s="78"/>
      <c r="C18286" s="77"/>
    </row>
    <row r="18287" spans="2:3" x14ac:dyDescent="0.25">
      <c r="B18287" s="78"/>
      <c r="C18287" s="77"/>
    </row>
    <row r="18288" spans="2:3" x14ac:dyDescent="0.25">
      <c r="B18288" s="78"/>
      <c r="C18288" s="77"/>
    </row>
    <row r="18289" spans="2:3" x14ac:dyDescent="0.25">
      <c r="B18289" s="78"/>
      <c r="C18289" s="77"/>
    </row>
    <row r="18290" spans="2:3" x14ac:dyDescent="0.25">
      <c r="B18290" s="78"/>
      <c r="C18290" s="77"/>
    </row>
    <row r="18291" spans="2:3" x14ac:dyDescent="0.25">
      <c r="B18291" s="78"/>
      <c r="C18291" s="77"/>
    </row>
    <row r="18292" spans="2:3" x14ac:dyDescent="0.25">
      <c r="B18292" s="78"/>
      <c r="C18292" s="77"/>
    </row>
    <row r="18293" spans="2:3" x14ac:dyDescent="0.25">
      <c r="B18293" s="78"/>
      <c r="C18293" s="77"/>
    </row>
    <row r="18294" spans="2:3" x14ac:dyDescent="0.25">
      <c r="B18294" s="78"/>
      <c r="C18294" s="77"/>
    </row>
    <row r="18295" spans="2:3" x14ac:dyDescent="0.25">
      <c r="B18295" s="78"/>
      <c r="C18295" s="77"/>
    </row>
    <row r="18296" spans="2:3" x14ac:dyDescent="0.25">
      <c r="B18296" s="78"/>
      <c r="C18296" s="77"/>
    </row>
    <row r="18297" spans="2:3" x14ac:dyDescent="0.25">
      <c r="B18297" s="78"/>
      <c r="C18297" s="77"/>
    </row>
    <row r="18298" spans="2:3" x14ac:dyDescent="0.25">
      <c r="B18298" s="78"/>
      <c r="C18298" s="77"/>
    </row>
    <row r="18408" spans="2:3" x14ac:dyDescent="0.25">
      <c r="B18408" s="78"/>
      <c r="C18408" s="77"/>
    </row>
    <row r="18409" spans="2:3" x14ac:dyDescent="0.25">
      <c r="B18409" s="78"/>
      <c r="C18409" s="77"/>
    </row>
    <row r="18410" spans="2:3" x14ac:dyDescent="0.25">
      <c r="B18410" s="78"/>
      <c r="C18410" s="77"/>
    </row>
    <row r="18411" spans="2:3" x14ac:dyDescent="0.25">
      <c r="B18411" s="78"/>
      <c r="C18411" s="77"/>
    </row>
    <row r="18412" spans="2:3" x14ac:dyDescent="0.25">
      <c r="B18412" s="78"/>
      <c r="C18412" s="77"/>
    </row>
    <row r="18413" spans="2:3" x14ac:dyDescent="0.25">
      <c r="B18413" s="78"/>
      <c r="C18413" s="77"/>
    </row>
    <row r="18414" spans="2:3" x14ac:dyDescent="0.25">
      <c r="B18414" s="78"/>
      <c r="C18414" s="77"/>
    </row>
    <row r="18415" spans="2:3" x14ac:dyDescent="0.25">
      <c r="B18415" s="78"/>
      <c r="C18415" s="77"/>
    </row>
    <row r="18416" spans="2:3" x14ac:dyDescent="0.25">
      <c r="B18416" s="78"/>
      <c r="C18416" s="77"/>
    </row>
    <row r="18417" spans="2:3" x14ac:dyDescent="0.25">
      <c r="B18417" s="78"/>
      <c r="C18417" s="77"/>
    </row>
    <row r="18418" spans="2:3" x14ac:dyDescent="0.25">
      <c r="B18418" s="78"/>
      <c r="C18418" s="77"/>
    </row>
    <row r="18419" spans="2:3" x14ac:dyDescent="0.25">
      <c r="B18419" s="78"/>
      <c r="C18419" s="77"/>
    </row>
    <row r="18420" spans="2:3" x14ac:dyDescent="0.25">
      <c r="B18420" s="78"/>
      <c r="C18420" s="77"/>
    </row>
    <row r="18530" spans="2:3" x14ac:dyDescent="0.25">
      <c r="B18530" s="78"/>
      <c r="C18530" s="77"/>
    </row>
    <row r="18531" spans="2:3" x14ac:dyDescent="0.25">
      <c r="B18531" s="78"/>
      <c r="C18531" s="77"/>
    </row>
    <row r="18532" spans="2:3" x14ac:dyDescent="0.25">
      <c r="B18532" s="78"/>
      <c r="C18532" s="77"/>
    </row>
    <row r="18533" spans="2:3" x14ac:dyDescent="0.25">
      <c r="B18533" s="78"/>
      <c r="C18533" s="77"/>
    </row>
    <row r="18534" spans="2:3" x14ac:dyDescent="0.25">
      <c r="B18534" s="78"/>
      <c r="C18534" s="77"/>
    </row>
    <row r="18535" spans="2:3" x14ac:dyDescent="0.25">
      <c r="B18535" s="78"/>
      <c r="C18535" s="77"/>
    </row>
    <row r="18536" spans="2:3" x14ac:dyDescent="0.25">
      <c r="B18536" s="78"/>
      <c r="C18536" s="77"/>
    </row>
    <row r="18537" spans="2:3" x14ac:dyDescent="0.25">
      <c r="B18537" s="78"/>
      <c r="C18537" s="77"/>
    </row>
    <row r="18538" spans="2:3" x14ac:dyDescent="0.25">
      <c r="B18538" s="78"/>
      <c r="C18538" s="77"/>
    </row>
    <row r="18539" spans="2:3" x14ac:dyDescent="0.25">
      <c r="B18539" s="78"/>
      <c r="C18539" s="77"/>
    </row>
    <row r="18540" spans="2:3" x14ac:dyDescent="0.25">
      <c r="B18540" s="78"/>
      <c r="C18540" s="77"/>
    </row>
    <row r="18541" spans="2:3" x14ac:dyDescent="0.25">
      <c r="B18541" s="78"/>
      <c r="C18541" s="77"/>
    </row>
    <row r="18542" spans="2:3" x14ac:dyDescent="0.25">
      <c r="B18542" s="78"/>
      <c r="C18542" s="77"/>
    </row>
    <row r="18652" spans="2:3" x14ac:dyDescent="0.25">
      <c r="B18652" s="78"/>
      <c r="C18652" s="77"/>
    </row>
    <row r="18653" spans="2:3" x14ac:dyDescent="0.25">
      <c r="B18653" s="78"/>
      <c r="C18653" s="77"/>
    </row>
    <row r="18654" spans="2:3" x14ac:dyDescent="0.25">
      <c r="B18654" s="78"/>
      <c r="C18654" s="77"/>
    </row>
    <row r="18655" spans="2:3" x14ac:dyDescent="0.25">
      <c r="B18655" s="78"/>
      <c r="C18655" s="77"/>
    </row>
    <row r="18656" spans="2:3" x14ac:dyDescent="0.25">
      <c r="B18656" s="78"/>
      <c r="C18656" s="77"/>
    </row>
    <row r="18657" spans="2:3" x14ac:dyDescent="0.25">
      <c r="B18657" s="78"/>
      <c r="C18657" s="77"/>
    </row>
    <row r="18658" spans="2:3" x14ac:dyDescent="0.25">
      <c r="B18658" s="78"/>
      <c r="C18658" s="77"/>
    </row>
    <row r="18659" spans="2:3" x14ac:dyDescent="0.25">
      <c r="B18659" s="78"/>
      <c r="C18659" s="77"/>
    </row>
    <row r="18660" spans="2:3" x14ac:dyDescent="0.25">
      <c r="B18660" s="78"/>
      <c r="C18660" s="77"/>
    </row>
    <row r="18661" spans="2:3" x14ac:dyDescent="0.25">
      <c r="B18661" s="78"/>
      <c r="C18661" s="77"/>
    </row>
    <row r="18662" spans="2:3" x14ac:dyDescent="0.25">
      <c r="B18662" s="78"/>
      <c r="C18662" s="77"/>
    </row>
    <row r="18663" spans="2:3" x14ac:dyDescent="0.25">
      <c r="B18663" s="78"/>
      <c r="C18663" s="77"/>
    </row>
    <row r="18664" spans="2:3" x14ac:dyDescent="0.25">
      <c r="B18664" s="78"/>
      <c r="C18664" s="77"/>
    </row>
    <row r="18774" spans="2:3" x14ac:dyDescent="0.25">
      <c r="B18774" s="78"/>
      <c r="C18774" s="77"/>
    </row>
    <row r="18775" spans="2:3" x14ac:dyDescent="0.25">
      <c r="B18775" s="78"/>
      <c r="C18775" s="77"/>
    </row>
    <row r="18776" spans="2:3" x14ac:dyDescent="0.25">
      <c r="B18776" s="78"/>
      <c r="C18776" s="77"/>
    </row>
    <row r="18777" spans="2:3" x14ac:dyDescent="0.25">
      <c r="B18777" s="78"/>
      <c r="C18777" s="77"/>
    </row>
    <row r="18778" spans="2:3" x14ac:dyDescent="0.25">
      <c r="B18778" s="78"/>
      <c r="C18778" s="77"/>
    </row>
    <row r="18779" spans="2:3" x14ac:dyDescent="0.25">
      <c r="B18779" s="78"/>
      <c r="C18779" s="77"/>
    </row>
    <row r="18780" spans="2:3" x14ac:dyDescent="0.25">
      <c r="B18780" s="78"/>
      <c r="C18780" s="77"/>
    </row>
    <row r="18781" spans="2:3" x14ac:dyDescent="0.25">
      <c r="B18781" s="78"/>
      <c r="C18781" s="77"/>
    </row>
    <row r="18782" spans="2:3" x14ac:dyDescent="0.25">
      <c r="B18782" s="78"/>
      <c r="C18782" s="77"/>
    </row>
    <row r="18783" spans="2:3" x14ac:dyDescent="0.25">
      <c r="B18783" s="78"/>
      <c r="C18783" s="77"/>
    </row>
    <row r="18784" spans="2:3" x14ac:dyDescent="0.25">
      <c r="B18784" s="78"/>
      <c r="C18784" s="77"/>
    </row>
    <row r="18785" spans="2:3" x14ac:dyDescent="0.25">
      <c r="B18785" s="78"/>
      <c r="C18785" s="77"/>
    </row>
    <row r="18786" spans="2:3" x14ac:dyDescent="0.25">
      <c r="B18786" s="78"/>
      <c r="C18786" s="77"/>
    </row>
    <row r="18896" spans="2:3" x14ac:dyDescent="0.25">
      <c r="B18896" s="78"/>
      <c r="C18896" s="77"/>
    </row>
    <row r="18897" spans="2:3" x14ac:dyDescent="0.25">
      <c r="B18897" s="78"/>
      <c r="C18897" s="77"/>
    </row>
    <row r="18898" spans="2:3" x14ac:dyDescent="0.25">
      <c r="B18898" s="78"/>
      <c r="C18898" s="77"/>
    </row>
    <row r="18899" spans="2:3" x14ac:dyDescent="0.25">
      <c r="B18899" s="78"/>
      <c r="C18899" s="77"/>
    </row>
    <row r="18900" spans="2:3" x14ac:dyDescent="0.25">
      <c r="B18900" s="78"/>
      <c r="C18900" s="77"/>
    </row>
    <row r="18901" spans="2:3" x14ac:dyDescent="0.25">
      <c r="B18901" s="78"/>
      <c r="C18901" s="77"/>
    </row>
    <row r="18902" spans="2:3" x14ac:dyDescent="0.25">
      <c r="B18902" s="78"/>
      <c r="C18902" s="77"/>
    </row>
    <row r="18903" spans="2:3" x14ac:dyDescent="0.25">
      <c r="B18903" s="78"/>
      <c r="C18903" s="77"/>
    </row>
    <row r="18904" spans="2:3" x14ac:dyDescent="0.25">
      <c r="B18904" s="78"/>
      <c r="C18904" s="77"/>
    </row>
    <row r="18905" spans="2:3" x14ac:dyDescent="0.25">
      <c r="B18905" s="78"/>
      <c r="C18905" s="77"/>
    </row>
    <row r="18906" spans="2:3" x14ac:dyDescent="0.25">
      <c r="B18906" s="78"/>
      <c r="C18906" s="77"/>
    </row>
    <row r="18907" spans="2:3" x14ac:dyDescent="0.25">
      <c r="B18907" s="78"/>
      <c r="C18907" s="77"/>
    </row>
    <row r="18908" spans="2:3" x14ac:dyDescent="0.25">
      <c r="B18908" s="78"/>
      <c r="C18908" s="77"/>
    </row>
    <row r="19018" spans="2:3" x14ac:dyDescent="0.25">
      <c r="B19018" s="78"/>
      <c r="C19018" s="77"/>
    </row>
    <row r="19019" spans="2:3" x14ac:dyDescent="0.25">
      <c r="B19019" s="78"/>
      <c r="C19019" s="77"/>
    </row>
    <row r="19020" spans="2:3" x14ac:dyDescent="0.25">
      <c r="B19020" s="78"/>
      <c r="C19020" s="77"/>
    </row>
    <row r="19021" spans="2:3" x14ac:dyDescent="0.25">
      <c r="B19021" s="78"/>
      <c r="C19021" s="77"/>
    </row>
    <row r="19022" spans="2:3" x14ac:dyDescent="0.25">
      <c r="B19022" s="78"/>
      <c r="C19022" s="77"/>
    </row>
    <row r="19023" spans="2:3" x14ac:dyDescent="0.25">
      <c r="B19023" s="78"/>
      <c r="C19023" s="77"/>
    </row>
    <row r="19024" spans="2:3" x14ac:dyDescent="0.25">
      <c r="B19024" s="78"/>
      <c r="C19024" s="77"/>
    </row>
    <row r="19025" spans="2:3" x14ac:dyDescent="0.25">
      <c r="B19025" s="78"/>
      <c r="C19025" s="77"/>
    </row>
    <row r="19026" spans="2:3" x14ac:dyDescent="0.25">
      <c r="B19026" s="78"/>
      <c r="C19026" s="77"/>
    </row>
    <row r="19027" spans="2:3" x14ac:dyDescent="0.25">
      <c r="B19027" s="78"/>
      <c r="C19027" s="77"/>
    </row>
    <row r="19028" spans="2:3" x14ac:dyDescent="0.25">
      <c r="B19028" s="78"/>
      <c r="C19028" s="77"/>
    </row>
    <row r="19029" spans="2:3" x14ac:dyDescent="0.25">
      <c r="B19029" s="78"/>
      <c r="C19029" s="77"/>
    </row>
    <row r="19030" spans="2:3" x14ac:dyDescent="0.25">
      <c r="B19030" s="78"/>
      <c r="C19030" s="77"/>
    </row>
    <row r="19140" spans="2:3" x14ac:dyDescent="0.25">
      <c r="B19140" s="78"/>
      <c r="C19140" s="77"/>
    </row>
    <row r="19141" spans="2:3" x14ac:dyDescent="0.25">
      <c r="B19141" s="78"/>
      <c r="C19141" s="77"/>
    </row>
    <row r="19142" spans="2:3" x14ac:dyDescent="0.25">
      <c r="B19142" s="78"/>
      <c r="C19142" s="77"/>
    </row>
    <row r="19143" spans="2:3" x14ac:dyDescent="0.25">
      <c r="B19143" s="78"/>
      <c r="C19143" s="77"/>
    </row>
    <row r="19144" spans="2:3" x14ac:dyDescent="0.25">
      <c r="B19144" s="78"/>
      <c r="C19144" s="77"/>
    </row>
    <row r="19145" spans="2:3" x14ac:dyDescent="0.25">
      <c r="B19145" s="78"/>
      <c r="C19145" s="77"/>
    </row>
    <row r="19146" spans="2:3" x14ac:dyDescent="0.25">
      <c r="B19146" s="78"/>
      <c r="C19146" s="77"/>
    </row>
    <row r="19147" spans="2:3" x14ac:dyDescent="0.25">
      <c r="B19147" s="78"/>
      <c r="C19147" s="77"/>
    </row>
    <row r="19148" spans="2:3" x14ac:dyDescent="0.25">
      <c r="B19148" s="78"/>
      <c r="C19148" s="77"/>
    </row>
    <row r="19149" spans="2:3" x14ac:dyDescent="0.25">
      <c r="B19149" s="78"/>
      <c r="C19149" s="77"/>
    </row>
    <row r="19150" spans="2:3" x14ac:dyDescent="0.25">
      <c r="B19150" s="78"/>
      <c r="C19150" s="77"/>
    </row>
    <row r="19151" spans="2:3" x14ac:dyDescent="0.25">
      <c r="B19151" s="78"/>
      <c r="C19151" s="77"/>
    </row>
    <row r="19152" spans="2:3" x14ac:dyDescent="0.25">
      <c r="B19152" s="78"/>
      <c r="C19152" s="77"/>
    </row>
    <row r="19262" spans="2:3" x14ac:dyDescent="0.25">
      <c r="B19262" s="78"/>
      <c r="C19262" s="77"/>
    </row>
    <row r="19263" spans="2:3" x14ac:dyDescent="0.25">
      <c r="B19263" s="78"/>
      <c r="C19263" s="77"/>
    </row>
    <row r="19264" spans="2:3" x14ac:dyDescent="0.25">
      <c r="B19264" s="78"/>
      <c r="C19264" s="77"/>
    </row>
    <row r="19265" spans="2:3" x14ac:dyDescent="0.25">
      <c r="B19265" s="78"/>
      <c r="C19265" s="77"/>
    </row>
    <row r="19266" spans="2:3" x14ac:dyDescent="0.25">
      <c r="B19266" s="78"/>
      <c r="C19266" s="77"/>
    </row>
    <row r="19267" spans="2:3" x14ac:dyDescent="0.25">
      <c r="B19267" s="78"/>
      <c r="C19267" s="77"/>
    </row>
    <row r="19268" spans="2:3" x14ac:dyDescent="0.25">
      <c r="B19268" s="78"/>
      <c r="C19268" s="77"/>
    </row>
    <row r="19269" spans="2:3" x14ac:dyDescent="0.25">
      <c r="B19269" s="78"/>
      <c r="C19269" s="77"/>
    </row>
    <row r="19270" spans="2:3" x14ac:dyDescent="0.25">
      <c r="B19270" s="78"/>
      <c r="C19270" s="77"/>
    </row>
    <row r="19271" spans="2:3" x14ac:dyDescent="0.25">
      <c r="B19271" s="78"/>
      <c r="C19271" s="77"/>
    </row>
    <row r="19272" spans="2:3" x14ac:dyDescent="0.25">
      <c r="B19272" s="78"/>
      <c r="C19272" s="77"/>
    </row>
    <row r="19273" spans="2:3" x14ac:dyDescent="0.25">
      <c r="B19273" s="78"/>
      <c r="C19273" s="77"/>
    </row>
    <row r="19274" spans="2:3" x14ac:dyDescent="0.25">
      <c r="B19274" s="78"/>
      <c r="C19274" s="77"/>
    </row>
    <row r="19384" spans="2:3" x14ac:dyDescent="0.25">
      <c r="B19384" s="78"/>
      <c r="C19384" s="77"/>
    </row>
    <row r="19385" spans="2:3" x14ac:dyDescent="0.25">
      <c r="B19385" s="78"/>
      <c r="C19385" s="77"/>
    </row>
    <row r="19386" spans="2:3" x14ac:dyDescent="0.25">
      <c r="B19386" s="78"/>
      <c r="C19386" s="77"/>
    </row>
    <row r="19387" spans="2:3" x14ac:dyDescent="0.25">
      <c r="B19387" s="78"/>
      <c r="C19387" s="77"/>
    </row>
    <row r="19388" spans="2:3" x14ac:dyDescent="0.25">
      <c r="B19388" s="78"/>
      <c r="C19388" s="77"/>
    </row>
    <row r="19389" spans="2:3" x14ac:dyDescent="0.25">
      <c r="B19389" s="78"/>
      <c r="C19389" s="77"/>
    </row>
    <row r="19390" spans="2:3" x14ac:dyDescent="0.25">
      <c r="B19390" s="78"/>
      <c r="C19390" s="77"/>
    </row>
    <row r="19391" spans="2:3" x14ac:dyDescent="0.25">
      <c r="B19391" s="78"/>
      <c r="C19391" s="77"/>
    </row>
    <row r="19392" spans="2:3" x14ac:dyDescent="0.25">
      <c r="B19392" s="78"/>
      <c r="C19392" s="77"/>
    </row>
    <row r="19393" spans="2:3" x14ac:dyDescent="0.25">
      <c r="B19393" s="78"/>
      <c r="C19393" s="77"/>
    </row>
    <row r="19394" spans="2:3" x14ac:dyDescent="0.25">
      <c r="B19394" s="78"/>
      <c r="C19394" s="77"/>
    </row>
    <row r="19395" spans="2:3" x14ac:dyDescent="0.25">
      <c r="B19395" s="78"/>
      <c r="C19395" s="77"/>
    </row>
    <row r="19396" spans="2:3" x14ac:dyDescent="0.25">
      <c r="B19396" s="78"/>
      <c r="C19396" s="77"/>
    </row>
    <row r="19506" spans="2:3" x14ac:dyDescent="0.25">
      <c r="B19506" s="78"/>
      <c r="C19506" s="77"/>
    </row>
    <row r="19507" spans="2:3" x14ac:dyDescent="0.25">
      <c r="B19507" s="78"/>
      <c r="C19507" s="77"/>
    </row>
    <row r="19508" spans="2:3" x14ac:dyDescent="0.25">
      <c r="B19508" s="78"/>
      <c r="C19508" s="77"/>
    </row>
    <row r="19509" spans="2:3" x14ac:dyDescent="0.25">
      <c r="B19509" s="78"/>
      <c r="C19509" s="77"/>
    </row>
    <row r="19510" spans="2:3" x14ac:dyDescent="0.25">
      <c r="B19510" s="78"/>
      <c r="C19510" s="77"/>
    </row>
    <row r="19511" spans="2:3" x14ac:dyDescent="0.25">
      <c r="B19511" s="78"/>
      <c r="C19511" s="77"/>
    </row>
    <row r="19512" spans="2:3" x14ac:dyDescent="0.25">
      <c r="B19512" s="78"/>
      <c r="C19512" s="77"/>
    </row>
    <row r="19513" spans="2:3" x14ac:dyDescent="0.25">
      <c r="B19513" s="78"/>
      <c r="C19513" s="77"/>
    </row>
    <row r="19514" spans="2:3" x14ac:dyDescent="0.25">
      <c r="B19514" s="78"/>
      <c r="C19514" s="77"/>
    </row>
    <row r="19515" spans="2:3" x14ac:dyDescent="0.25">
      <c r="B19515" s="78"/>
      <c r="C19515" s="77"/>
    </row>
    <row r="19516" spans="2:3" x14ac:dyDescent="0.25">
      <c r="B19516" s="78"/>
      <c r="C19516" s="77"/>
    </row>
    <row r="19517" spans="2:3" x14ac:dyDescent="0.25">
      <c r="B19517" s="78"/>
      <c r="C19517" s="77"/>
    </row>
    <row r="19518" spans="2:3" x14ac:dyDescent="0.25">
      <c r="B19518" s="78"/>
      <c r="C19518" s="77"/>
    </row>
    <row r="19628" spans="2:3" x14ac:dyDescent="0.25">
      <c r="B19628" s="78"/>
      <c r="C19628" s="77"/>
    </row>
    <row r="19629" spans="2:3" x14ac:dyDescent="0.25">
      <c r="B19629" s="78"/>
      <c r="C19629" s="77"/>
    </row>
    <row r="19630" spans="2:3" x14ac:dyDescent="0.25">
      <c r="B19630" s="78"/>
      <c r="C19630" s="77"/>
    </row>
    <row r="19631" spans="2:3" x14ac:dyDescent="0.25">
      <c r="B19631" s="78"/>
      <c r="C19631" s="77"/>
    </row>
    <row r="19632" spans="2:3" x14ac:dyDescent="0.25">
      <c r="B19632" s="78"/>
      <c r="C19632" s="77"/>
    </row>
    <row r="19633" spans="2:3" x14ac:dyDescent="0.25">
      <c r="B19633" s="78"/>
      <c r="C19633" s="77"/>
    </row>
    <row r="19634" spans="2:3" x14ac:dyDescent="0.25">
      <c r="B19634" s="78"/>
      <c r="C19634" s="77"/>
    </row>
    <row r="19635" spans="2:3" x14ac:dyDescent="0.25">
      <c r="B19635" s="78"/>
      <c r="C19635" s="77"/>
    </row>
    <row r="19636" spans="2:3" x14ac:dyDescent="0.25">
      <c r="B19636" s="78"/>
      <c r="C19636" s="77"/>
    </row>
    <row r="19637" spans="2:3" x14ac:dyDescent="0.25">
      <c r="B19637" s="78"/>
      <c r="C19637" s="77"/>
    </row>
    <row r="19638" spans="2:3" x14ac:dyDescent="0.25">
      <c r="B19638" s="78"/>
      <c r="C19638" s="77"/>
    </row>
    <row r="19639" spans="2:3" x14ac:dyDescent="0.25">
      <c r="B19639" s="78"/>
      <c r="C19639" s="77"/>
    </row>
    <row r="19640" spans="2:3" x14ac:dyDescent="0.25">
      <c r="B19640" s="78"/>
      <c r="C19640" s="77"/>
    </row>
    <row r="19750" spans="2:3" x14ac:dyDescent="0.25">
      <c r="B19750" s="78"/>
      <c r="C19750" s="77"/>
    </row>
    <row r="19751" spans="2:3" x14ac:dyDescent="0.25">
      <c r="B19751" s="78"/>
      <c r="C19751" s="77"/>
    </row>
    <row r="19752" spans="2:3" x14ac:dyDescent="0.25">
      <c r="B19752" s="78"/>
      <c r="C19752" s="77"/>
    </row>
    <row r="19753" spans="2:3" x14ac:dyDescent="0.25">
      <c r="B19753" s="78"/>
      <c r="C19753" s="77"/>
    </row>
    <row r="19754" spans="2:3" x14ac:dyDescent="0.25">
      <c r="B19754" s="78"/>
      <c r="C19754" s="77"/>
    </row>
    <row r="19755" spans="2:3" x14ac:dyDescent="0.25">
      <c r="B19755" s="78"/>
      <c r="C19755" s="77"/>
    </row>
    <row r="19756" spans="2:3" x14ac:dyDescent="0.25">
      <c r="B19756" s="78"/>
      <c r="C19756" s="77"/>
    </row>
    <row r="19757" spans="2:3" x14ac:dyDescent="0.25">
      <c r="B19757" s="78"/>
      <c r="C19757" s="77"/>
    </row>
    <row r="19758" spans="2:3" x14ac:dyDescent="0.25">
      <c r="B19758" s="78"/>
      <c r="C19758" s="77"/>
    </row>
    <row r="19759" spans="2:3" x14ac:dyDescent="0.25">
      <c r="B19759" s="78"/>
      <c r="C19759" s="77"/>
    </row>
    <row r="19760" spans="2:3" x14ac:dyDescent="0.25">
      <c r="B19760" s="78"/>
      <c r="C19760" s="77"/>
    </row>
    <row r="19761" spans="2:3" x14ac:dyDescent="0.25">
      <c r="B19761" s="78"/>
      <c r="C19761" s="77"/>
    </row>
    <row r="19762" spans="2:3" x14ac:dyDescent="0.25">
      <c r="B19762" s="78"/>
      <c r="C19762" s="77"/>
    </row>
    <row r="19872" spans="2:3" x14ac:dyDescent="0.25">
      <c r="B19872" s="78"/>
      <c r="C19872" s="77"/>
    </row>
    <row r="19873" spans="2:3" x14ac:dyDescent="0.25">
      <c r="B19873" s="78"/>
      <c r="C19873" s="77"/>
    </row>
    <row r="19874" spans="2:3" x14ac:dyDescent="0.25">
      <c r="B19874" s="78"/>
      <c r="C19874" s="77"/>
    </row>
    <row r="19875" spans="2:3" x14ac:dyDescent="0.25">
      <c r="B19875" s="78"/>
      <c r="C19875" s="77"/>
    </row>
    <row r="19876" spans="2:3" x14ac:dyDescent="0.25">
      <c r="B19876" s="78"/>
      <c r="C19876" s="77"/>
    </row>
    <row r="19877" spans="2:3" x14ac:dyDescent="0.25">
      <c r="B19877" s="78"/>
      <c r="C19877" s="77"/>
    </row>
    <row r="19878" spans="2:3" x14ac:dyDescent="0.25">
      <c r="B19878" s="78"/>
      <c r="C19878" s="77"/>
    </row>
    <row r="19879" spans="2:3" x14ac:dyDescent="0.25">
      <c r="B19879" s="78"/>
      <c r="C19879" s="77"/>
    </row>
    <row r="19880" spans="2:3" x14ac:dyDescent="0.25">
      <c r="B19880" s="78"/>
      <c r="C19880" s="77"/>
    </row>
    <row r="19881" spans="2:3" x14ac:dyDescent="0.25">
      <c r="B19881" s="78"/>
      <c r="C19881" s="77"/>
    </row>
    <row r="19882" spans="2:3" x14ac:dyDescent="0.25">
      <c r="B19882" s="78"/>
      <c r="C19882" s="77"/>
    </row>
    <row r="19883" spans="2:3" x14ac:dyDescent="0.25">
      <c r="B19883" s="78"/>
      <c r="C19883" s="77"/>
    </row>
    <row r="19884" spans="2:3" x14ac:dyDescent="0.25">
      <c r="B19884" s="78"/>
      <c r="C19884" s="77"/>
    </row>
    <row r="19994" spans="2:3" x14ac:dyDescent="0.25">
      <c r="B19994" s="78"/>
      <c r="C19994" s="77"/>
    </row>
    <row r="19995" spans="2:3" x14ac:dyDescent="0.25">
      <c r="B19995" s="78"/>
      <c r="C19995" s="77"/>
    </row>
    <row r="19996" spans="2:3" x14ac:dyDescent="0.25">
      <c r="B19996" s="78"/>
      <c r="C19996" s="77"/>
    </row>
    <row r="19997" spans="2:3" x14ac:dyDescent="0.25">
      <c r="B19997" s="78"/>
      <c r="C19997" s="77"/>
    </row>
    <row r="19998" spans="2:3" x14ac:dyDescent="0.25">
      <c r="B19998" s="78"/>
      <c r="C19998" s="77"/>
    </row>
    <row r="19999" spans="2:3" x14ac:dyDescent="0.25">
      <c r="B19999" s="78"/>
      <c r="C19999" s="77"/>
    </row>
    <row r="20000" spans="2:3" x14ac:dyDescent="0.25">
      <c r="B20000" s="78"/>
      <c r="C20000" s="77"/>
    </row>
    <row r="20001" spans="2:3" x14ac:dyDescent="0.25">
      <c r="B20001" s="78"/>
      <c r="C20001" s="77"/>
    </row>
    <row r="20002" spans="2:3" x14ac:dyDescent="0.25">
      <c r="B20002" s="78"/>
      <c r="C20002" s="77"/>
    </row>
    <row r="20003" spans="2:3" x14ac:dyDescent="0.25">
      <c r="B20003" s="78"/>
      <c r="C20003" s="77"/>
    </row>
    <row r="20004" spans="2:3" x14ac:dyDescent="0.25">
      <c r="B20004" s="78"/>
      <c r="C20004" s="77"/>
    </row>
    <row r="20005" spans="2:3" x14ac:dyDescent="0.25">
      <c r="B20005" s="78"/>
      <c r="C20005" s="77"/>
    </row>
    <row r="20006" spans="2:3" x14ac:dyDescent="0.25">
      <c r="B20006" s="78"/>
      <c r="C20006" s="77"/>
    </row>
    <row r="20116" spans="2:3" x14ac:dyDescent="0.25">
      <c r="B20116" s="78"/>
      <c r="C20116" s="77"/>
    </row>
    <row r="20117" spans="2:3" x14ac:dyDescent="0.25">
      <c r="B20117" s="78"/>
      <c r="C20117" s="77"/>
    </row>
    <row r="20118" spans="2:3" x14ac:dyDescent="0.25">
      <c r="B20118" s="78"/>
      <c r="C20118" s="77"/>
    </row>
    <row r="20119" spans="2:3" x14ac:dyDescent="0.25">
      <c r="B20119" s="78"/>
      <c r="C20119" s="77"/>
    </row>
    <row r="20120" spans="2:3" x14ac:dyDescent="0.25">
      <c r="B20120" s="78"/>
      <c r="C20120" s="77"/>
    </row>
    <row r="20121" spans="2:3" x14ac:dyDescent="0.25">
      <c r="B20121" s="78"/>
      <c r="C20121" s="77"/>
    </row>
    <row r="20122" spans="2:3" x14ac:dyDescent="0.25">
      <c r="B20122" s="78"/>
      <c r="C20122" s="77"/>
    </row>
    <row r="20123" spans="2:3" x14ac:dyDescent="0.25">
      <c r="B20123" s="78"/>
      <c r="C20123" s="77"/>
    </row>
    <row r="20124" spans="2:3" x14ac:dyDescent="0.25">
      <c r="B20124" s="78"/>
      <c r="C20124" s="77"/>
    </row>
    <row r="20125" spans="2:3" x14ac:dyDescent="0.25">
      <c r="B20125" s="78"/>
      <c r="C20125" s="77"/>
    </row>
    <row r="20126" spans="2:3" x14ac:dyDescent="0.25">
      <c r="B20126" s="78"/>
      <c r="C20126" s="77"/>
    </row>
    <row r="20127" spans="2:3" x14ac:dyDescent="0.25">
      <c r="B20127" s="78"/>
      <c r="C20127" s="77"/>
    </row>
    <row r="20128" spans="2:3" x14ac:dyDescent="0.25">
      <c r="B20128" s="78"/>
      <c r="C20128" s="77"/>
    </row>
    <row r="20238" spans="2:3" x14ac:dyDescent="0.25">
      <c r="B20238" s="78"/>
      <c r="C20238" s="77"/>
    </row>
    <row r="20239" spans="2:3" x14ac:dyDescent="0.25">
      <c r="B20239" s="78"/>
      <c r="C20239" s="77"/>
    </row>
    <row r="20240" spans="2:3" x14ac:dyDescent="0.25">
      <c r="B20240" s="78"/>
      <c r="C20240" s="77"/>
    </row>
    <row r="20241" spans="2:3" x14ac:dyDescent="0.25">
      <c r="B20241" s="78"/>
      <c r="C20241" s="77"/>
    </row>
    <row r="20242" spans="2:3" x14ac:dyDescent="0.25">
      <c r="B20242" s="78"/>
      <c r="C20242" s="77"/>
    </row>
    <row r="20243" spans="2:3" x14ac:dyDescent="0.25">
      <c r="B20243" s="78"/>
      <c r="C20243" s="77"/>
    </row>
    <row r="20244" spans="2:3" x14ac:dyDescent="0.25">
      <c r="B20244" s="78"/>
      <c r="C20244" s="77"/>
    </row>
    <row r="20245" spans="2:3" x14ac:dyDescent="0.25">
      <c r="B20245" s="78"/>
      <c r="C20245" s="77"/>
    </row>
    <row r="20246" spans="2:3" x14ac:dyDescent="0.25">
      <c r="B20246" s="78"/>
      <c r="C20246" s="77"/>
    </row>
    <row r="20247" spans="2:3" x14ac:dyDescent="0.25">
      <c r="B20247" s="78"/>
      <c r="C20247" s="77"/>
    </row>
    <row r="20248" spans="2:3" x14ac:dyDescent="0.25">
      <c r="B20248" s="78"/>
      <c r="C20248" s="77"/>
    </row>
    <row r="20249" spans="2:3" x14ac:dyDescent="0.25">
      <c r="B20249" s="78"/>
      <c r="C20249" s="77"/>
    </row>
    <row r="20250" spans="2:3" x14ac:dyDescent="0.25">
      <c r="B20250" s="78"/>
      <c r="C20250" s="77"/>
    </row>
    <row r="20360" spans="2:3" x14ac:dyDescent="0.25">
      <c r="B20360" s="78"/>
      <c r="C20360" s="77"/>
    </row>
    <row r="20361" spans="2:3" x14ac:dyDescent="0.25">
      <c r="B20361" s="78"/>
      <c r="C20361" s="77"/>
    </row>
    <row r="20362" spans="2:3" x14ac:dyDescent="0.25">
      <c r="B20362" s="78"/>
      <c r="C20362" s="77"/>
    </row>
    <row r="20363" spans="2:3" x14ac:dyDescent="0.25">
      <c r="B20363" s="78"/>
      <c r="C20363" s="77"/>
    </row>
    <row r="20364" spans="2:3" x14ac:dyDescent="0.25">
      <c r="B20364" s="78"/>
      <c r="C20364" s="77"/>
    </row>
    <row r="20365" spans="2:3" x14ac:dyDescent="0.25">
      <c r="B20365" s="78"/>
      <c r="C20365" s="77"/>
    </row>
    <row r="20366" spans="2:3" x14ac:dyDescent="0.25">
      <c r="B20366" s="78"/>
      <c r="C20366" s="77"/>
    </row>
    <row r="20367" spans="2:3" x14ac:dyDescent="0.25">
      <c r="B20367" s="78"/>
      <c r="C20367" s="77"/>
    </row>
    <row r="20368" spans="2:3" x14ac:dyDescent="0.25">
      <c r="B20368" s="78"/>
      <c r="C20368" s="77"/>
    </row>
    <row r="20369" spans="2:3" x14ac:dyDescent="0.25">
      <c r="B20369" s="78"/>
      <c r="C20369" s="77"/>
    </row>
    <row r="20370" spans="2:3" x14ac:dyDescent="0.25">
      <c r="B20370" s="78"/>
      <c r="C20370" s="77"/>
    </row>
    <row r="20371" spans="2:3" x14ac:dyDescent="0.25">
      <c r="B20371" s="78"/>
      <c r="C20371" s="77"/>
    </row>
    <row r="20372" spans="2:3" x14ac:dyDescent="0.25">
      <c r="B20372" s="78"/>
      <c r="C20372" s="77"/>
    </row>
    <row r="20482" spans="2:3" x14ac:dyDescent="0.25">
      <c r="B20482" s="78"/>
      <c r="C20482" s="77"/>
    </row>
    <row r="20483" spans="2:3" x14ac:dyDescent="0.25">
      <c r="B20483" s="78"/>
      <c r="C20483" s="77"/>
    </row>
    <row r="20484" spans="2:3" x14ac:dyDescent="0.25">
      <c r="B20484" s="78"/>
      <c r="C20484" s="77"/>
    </row>
    <row r="20485" spans="2:3" x14ac:dyDescent="0.25">
      <c r="B20485" s="78"/>
      <c r="C20485" s="77"/>
    </row>
    <row r="20486" spans="2:3" x14ac:dyDescent="0.25">
      <c r="B20486" s="78"/>
      <c r="C20486" s="77"/>
    </row>
    <row r="20487" spans="2:3" x14ac:dyDescent="0.25">
      <c r="B20487" s="78"/>
      <c r="C20487" s="77"/>
    </row>
    <row r="20488" spans="2:3" x14ac:dyDescent="0.25">
      <c r="B20488" s="78"/>
      <c r="C20488" s="77"/>
    </row>
    <row r="20489" spans="2:3" x14ac:dyDescent="0.25">
      <c r="B20489" s="78"/>
      <c r="C20489" s="77"/>
    </row>
    <row r="20490" spans="2:3" x14ac:dyDescent="0.25">
      <c r="B20490" s="78"/>
      <c r="C20490" s="77"/>
    </row>
    <row r="20491" spans="2:3" x14ac:dyDescent="0.25">
      <c r="B20491" s="78"/>
      <c r="C20491" s="77"/>
    </row>
    <row r="20492" spans="2:3" x14ac:dyDescent="0.25">
      <c r="B20492" s="78"/>
      <c r="C20492" s="77"/>
    </row>
    <row r="20493" spans="2:3" x14ac:dyDescent="0.25">
      <c r="B20493" s="78"/>
      <c r="C20493" s="77"/>
    </row>
    <row r="20494" spans="2:3" x14ac:dyDescent="0.25">
      <c r="B20494" s="78"/>
      <c r="C20494" s="77"/>
    </row>
    <row r="20604" spans="2:3" x14ac:dyDescent="0.25">
      <c r="B20604" s="78"/>
      <c r="C20604" s="77"/>
    </row>
    <row r="20605" spans="2:3" x14ac:dyDescent="0.25">
      <c r="B20605" s="78"/>
      <c r="C20605" s="77"/>
    </row>
    <row r="20606" spans="2:3" x14ac:dyDescent="0.25">
      <c r="B20606" s="78"/>
      <c r="C20606" s="77"/>
    </row>
    <row r="20607" spans="2:3" x14ac:dyDescent="0.25">
      <c r="B20607" s="78"/>
      <c r="C20607" s="77"/>
    </row>
    <row r="20608" spans="2:3" x14ac:dyDescent="0.25">
      <c r="B20608" s="78"/>
      <c r="C20608" s="77"/>
    </row>
    <row r="20609" spans="2:3" x14ac:dyDescent="0.25">
      <c r="B20609" s="78"/>
      <c r="C20609" s="77"/>
    </row>
    <row r="20610" spans="2:3" x14ac:dyDescent="0.25">
      <c r="B20610" s="78"/>
      <c r="C20610" s="77"/>
    </row>
    <row r="20611" spans="2:3" x14ac:dyDescent="0.25">
      <c r="B20611" s="78"/>
      <c r="C20611" s="77"/>
    </row>
    <row r="20612" spans="2:3" x14ac:dyDescent="0.25">
      <c r="B20612" s="78"/>
      <c r="C20612" s="77"/>
    </row>
    <row r="20613" spans="2:3" x14ac:dyDescent="0.25">
      <c r="B20613" s="78"/>
      <c r="C20613" s="77"/>
    </row>
    <row r="20614" spans="2:3" x14ac:dyDescent="0.25">
      <c r="B20614" s="78"/>
      <c r="C20614" s="77"/>
    </row>
    <row r="20615" spans="2:3" x14ac:dyDescent="0.25">
      <c r="B20615" s="78"/>
      <c r="C20615" s="77"/>
    </row>
    <row r="20616" spans="2:3" x14ac:dyDescent="0.25">
      <c r="B20616" s="78"/>
      <c r="C20616" s="77"/>
    </row>
    <row r="20726" spans="2:3" x14ac:dyDescent="0.25">
      <c r="B20726" s="78"/>
      <c r="C20726" s="77"/>
    </row>
    <row r="20727" spans="2:3" x14ac:dyDescent="0.25">
      <c r="B20727" s="78"/>
      <c r="C20727" s="77"/>
    </row>
    <row r="20728" spans="2:3" x14ac:dyDescent="0.25">
      <c r="B20728" s="78"/>
      <c r="C20728" s="77"/>
    </row>
    <row r="20729" spans="2:3" x14ac:dyDescent="0.25">
      <c r="B20729" s="78"/>
      <c r="C20729" s="77"/>
    </row>
    <row r="20730" spans="2:3" x14ac:dyDescent="0.25">
      <c r="B20730" s="78"/>
      <c r="C20730" s="77"/>
    </row>
    <row r="20731" spans="2:3" x14ac:dyDescent="0.25">
      <c r="B20731" s="78"/>
      <c r="C20731" s="77"/>
    </row>
    <row r="20732" spans="2:3" x14ac:dyDescent="0.25">
      <c r="B20732" s="78"/>
      <c r="C20732" s="77"/>
    </row>
    <row r="20733" spans="2:3" x14ac:dyDescent="0.25">
      <c r="B20733" s="78"/>
      <c r="C20733" s="77"/>
    </row>
    <row r="20734" spans="2:3" x14ac:dyDescent="0.25">
      <c r="B20734" s="78"/>
      <c r="C20734" s="77"/>
    </row>
    <row r="20735" spans="2:3" x14ac:dyDescent="0.25">
      <c r="B20735" s="78"/>
      <c r="C20735" s="77"/>
    </row>
    <row r="20736" spans="2:3" x14ac:dyDescent="0.25">
      <c r="B20736" s="78"/>
      <c r="C20736" s="77"/>
    </row>
    <row r="20737" spans="2:3" x14ac:dyDescent="0.25">
      <c r="B20737" s="78"/>
      <c r="C20737" s="77"/>
    </row>
    <row r="20738" spans="2:3" x14ac:dyDescent="0.25">
      <c r="B20738" s="78"/>
      <c r="C20738" s="77"/>
    </row>
    <row r="20848" spans="2:3" x14ac:dyDescent="0.25">
      <c r="B20848" s="78"/>
      <c r="C20848" s="77"/>
    </row>
    <row r="20849" spans="2:3" x14ac:dyDescent="0.25">
      <c r="B20849" s="78"/>
      <c r="C20849" s="77"/>
    </row>
    <row r="20850" spans="2:3" x14ac:dyDescent="0.25">
      <c r="B20850" s="78"/>
      <c r="C20850" s="77"/>
    </row>
    <row r="20851" spans="2:3" x14ac:dyDescent="0.25">
      <c r="B20851" s="78"/>
      <c r="C20851" s="77"/>
    </row>
    <row r="20852" spans="2:3" x14ac:dyDescent="0.25">
      <c r="B20852" s="78"/>
      <c r="C20852" s="77"/>
    </row>
    <row r="20853" spans="2:3" x14ac:dyDescent="0.25">
      <c r="B20853" s="78"/>
      <c r="C20853" s="77"/>
    </row>
    <row r="20854" spans="2:3" x14ac:dyDescent="0.25">
      <c r="B20854" s="78"/>
      <c r="C20854" s="77"/>
    </row>
    <row r="20855" spans="2:3" x14ac:dyDescent="0.25">
      <c r="B20855" s="78"/>
      <c r="C20855" s="77"/>
    </row>
    <row r="20856" spans="2:3" x14ac:dyDescent="0.25">
      <c r="B20856" s="78"/>
      <c r="C20856" s="77"/>
    </row>
    <row r="20857" spans="2:3" x14ac:dyDescent="0.25">
      <c r="B20857" s="78"/>
      <c r="C20857" s="77"/>
    </row>
    <row r="20858" spans="2:3" x14ac:dyDescent="0.25">
      <c r="B20858" s="78"/>
      <c r="C20858" s="77"/>
    </row>
    <row r="20859" spans="2:3" x14ac:dyDescent="0.25">
      <c r="B20859" s="78"/>
      <c r="C20859" s="77"/>
    </row>
    <row r="20860" spans="2:3" x14ac:dyDescent="0.25">
      <c r="B20860" s="78"/>
      <c r="C20860" s="77"/>
    </row>
    <row r="20970" spans="2:3" x14ac:dyDescent="0.25">
      <c r="B20970" s="78"/>
      <c r="C20970" s="77"/>
    </row>
    <row r="20971" spans="2:3" x14ac:dyDescent="0.25">
      <c r="B20971" s="78"/>
      <c r="C20971" s="77"/>
    </row>
    <row r="20972" spans="2:3" x14ac:dyDescent="0.25">
      <c r="B20972" s="78"/>
      <c r="C20972" s="77"/>
    </row>
    <row r="20973" spans="2:3" x14ac:dyDescent="0.25">
      <c r="B20973" s="78"/>
      <c r="C20973" s="77"/>
    </row>
    <row r="20974" spans="2:3" x14ac:dyDescent="0.25">
      <c r="B20974" s="78"/>
      <c r="C20974" s="77"/>
    </row>
    <row r="20975" spans="2:3" x14ac:dyDescent="0.25">
      <c r="B20975" s="78"/>
      <c r="C20975" s="77"/>
    </row>
    <row r="20976" spans="2:3" x14ac:dyDescent="0.25">
      <c r="B20976" s="78"/>
      <c r="C20976" s="77"/>
    </row>
    <row r="20977" spans="2:3" x14ac:dyDescent="0.25">
      <c r="B20977" s="78"/>
      <c r="C20977" s="77"/>
    </row>
    <row r="20978" spans="2:3" x14ac:dyDescent="0.25">
      <c r="B20978" s="78"/>
      <c r="C20978" s="77"/>
    </row>
    <row r="20979" spans="2:3" x14ac:dyDescent="0.25">
      <c r="B20979" s="78"/>
      <c r="C20979" s="77"/>
    </row>
    <row r="20980" spans="2:3" x14ac:dyDescent="0.25">
      <c r="B20980" s="78"/>
      <c r="C20980" s="77"/>
    </row>
    <row r="20981" spans="2:3" x14ac:dyDescent="0.25">
      <c r="B20981" s="78"/>
      <c r="C20981" s="77"/>
    </row>
    <row r="20982" spans="2:3" x14ac:dyDescent="0.25">
      <c r="B20982" s="78"/>
      <c r="C20982" s="77"/>
    </row>
    <row r="21092" spans="2:3" x14ac:dyDescent="0.25">
      <c r="B21092" s="78"/>
      <c r="C21092" s="77"/>
    </row>
    <row r="21093" spans="2:3" x14ac:dyDescent="0.25">
      <c r="B21093" s="78"/>
      <c r="C21093" s="77"/>
    </row>
    <row r="21094" spans="2:3" x14ac:dyDescent="0.25">
      <c r="B21094" s="78"/>
      <c r="C21094" s="77"/>
    </row>
    <row r="21095" spans="2:3" x14ac:dyDescent="0.25">
      <c r="B21095" s="78"/>
      <c r="C21095" s="77"/>
    </row>
    <row r="21096" spans="2:3" x14ac:dyDescent="0.25">
      <c r="B21096" s="78"/>
      <c r="C21096" s="77"/>
    </row>
    <row r="21097" spans="2:3" x14ac:dyDescent="0.25">
      <c r="B21097" s="78"/>
      <c r="C21097" s="77"/>
    </row>
    <row r="21098" spans="2:3" x14ac:dyDescent="0.25">
      <c r="B21098" s="78"/>
      <c r="C21098" s="77"/>
    </row>
    <row r="21099" spans="2:3" x14ac:dyDescent="0.25">
      <c r="B21099" s="78"/>
      <c r="C21099" s="77"/>
    </row>
    <row r="21100" spans="2:3" x14ac:dyDescent="0.25">
      <c r="B21100" s="78"/>
      <c r="C21100" s="77"/>
    </row>
    <row r="21101" spans="2:3" x14ac:dyDescent="0.25">
      <c r="B21101" s="78"/>
      <c r="C21101" s="77"/>
    </row>
    <row r="21102" spans="2:3" x14ac:dyDescent="0.25">
      <c r="B21102" s="78"/>
      <c r="C21102" s="77"/>
    </row>
    <row r="21103" spans="2:3" x14ac:dyDescent="0.25">
      <c r="B21103" s="78"/>
      <c r="C21103" s="77"/>
    </row>
    <row r="21104" spans="2:3" x14ac:dyDescent="0.25">
      <c r="B21104" s="78"/>
      <c r="C21104" s="77"/>
    </row>
    <row r="21214" spans="2:3" x14ac:dyDescent="0.25">
      <c r="B21214" s="78"/>
      <c r="C21214" s="77"/>
    </row>
    <row r="21215" spans="2:3" x14ac:dyDescent="0.25">
      <c r="B21215" s="78"/>
      <c r="C21215" s="77"/>
    </row>
    <row r="21216" spans="2:3" x14ac:dyDescent="0.25">
      <c r="B21216" s="78"/>
      <c r="C21216" s="77"/>
    </row>
    <row r="21217" spans="2:3" x14ac:dyDescent="0.25">
      <c r="B21217" s="78"/>
      <c r="C21217" s="77"/>
    </row>
    <row r="21218" spans="2:3" x14ac:dyDescent="0.25">
      <c r="B21218" s="78"/>
      <c r="C21218" s="77"/>
    </row>
    <row r="21219" spans="2:3" x14ac:dyDescent="0.25">
      <c r="B21219" s="78"/>
      <c r="C21219" s="77"/>
    </row>
    <row r="21220" spans="2:3" x14ac:dyDescent="0.25">
      <c r="B21220" s="78"/>
      <c r="C21220" s="77"/>
    </row>
    <row r="21221" spans="2:3" x14ac:dyDescent="0.25">
      <c r="B21221" s="78"/>
      <c r="C21221" s="77"/>
    </row>
    <row r="21222" spans="2:3" x14ac:dyDescent="0.25">
      <c r="B21222" s="78"/>
      <c r="C21222" s="77"/>
    </row>
    <row r="21223" spans="2:3" x14ac:dyDescent="0.25">
      <c r="B21223" s="78"/>
      <c r="C21223" s="77"/>
    </row>
    <row r="21224" spans="2:3" x14ac:dyDescent="0.25">
      <c r="B21224" s="78"/>
      <c r="C21224" s="77"/>
    </row>
    <row r="21225" spans="2:3" x14ac:dyDescent="0.25">
      <c r="B21225" s="78"/>
      <c r="C21225" s="77"/>
    </row>
    <row r="21226" spans="2:3" x14ac:dyDescent="0.25">
      <c r="B21226" s="78"/>
      <c r="C21226" s="77"/>
    </row>
    <row r="21336" spans="2:3" x14ac:dyDescent="0.25">
      <c r="B21336" s="78"/>
      <c r="C21336" s="77"/>
    </row>
    <row r="21337" spans="2:3" x14ac:dyDescent="0.25">
      <c r="B21337" s="78"/>
      <c r="C21337" s="77"/>
    </row>
    <row r="21338" spans="2:3" x14ac:dyDescent="0.25">
      <c r="B21338" s="78"/>
      <c r="C21338" s="77"/>
    </row>
    <row r="21339" spans="2:3" x14ac:dyDescent="0.25">
      <c r="B21339" s="78"/>
      <c r="C21339" s="77"/>
    </row>
    <row r="21340" spans="2:3" x14ac:dyDescent="0.25">
      <c r="B21340" s="78"/>
      <c r="C21340" s="77"/>
    </row>
    <row r="21341" spans="2:3" x14ac:dyDescent="0.25">
      <c r="B21341" s="78"/>
      <c r="C21341" s="77"/>
    </row>
    <row r="21342" spans="2:3" x14ac:dyDescent="0.25">
      <c r="B21342" s="78"/>
      <c r="C21342" s="77"/>
    </row>
    <row r="21343" spans="2:3" x14ac:dyDescent="0.25">
      <c r="B21343" s="78"/>
      <c r="C21343" s="77"/>
    </row>
    <row r="21344" spans="2:3" x14ac:dyDescent="0.25">
      <c r="B21344" s="78"/>
      <c r="C21344" s="77"/>
    </row>
    <row r="21345" spans="2:3" x14ac:dyDescent="0.25">
      <c r="B21345" s="78"/>
      <c r="C21345" s="77"/>
    </row>
    <row r="21346" spans="2:3" x14ac:dyDescent="0.25">
      <c r="B21346" s="78"/>
      <c r="C21346" s="77"/>
    </row>
    <row r="21347" spans="2:3" x14ac:dyDescent="0.25">
      <c r="B21347" s="78"/>
      <c r="C21347" s="77"/>
    </row>
    <row r="21348" spans="2:3" x14ac:dyDescent="0.25">
      <c r="B21348" s="78"/>
      <c r="C21348" s="77"/>
    </row>
    <row r="21458" spans="2:3" x14ac:dyDescent="0.25">
      <c r="B21458" s="78"/>
      <c r="C21458" s="77"/>
    </row>
    <row r="21459" spans="2:3" x14ac:dyDescent="0.25">
      <c r="B21459" s="78"/>
      <c r="C21459" s="77"/>
    </row>
    <row r="21460" spans="2:3" x14ac:dyDescent="0.25">
      <c r="B21460" s="78"/>
      <c r="C21460" s="77"/>
    </row>
    <row r="21461" spans="2:3" x14ac:dyDescent="0.25">
      <c r="B21461" s="78"/>
      <c r="C21461" s="77"/>
    </row>
    <row r="21462" spans="2:3" x14ac:dyDescent="0.25">
      <c r="B21462" s="78"/>
      <c r="C21462" s="77"/>
    </row>
    <row r="21463" spans="2:3" x14ac:dyDescent="0.25">
      <c r="B21463" s="78"/>
      <c r="C21463" s="77"/>
    </row>
    <row r="21464" spans="2:3" x14ac:dyDescent="0.25">
      <c r="B21464" s="78"/>
      <c r="C21464" s="77"/>
    </row>
    <row r="21465" spans="2:3" x14ac:dyDescent="0.25">
      <c r="B21465" s="78"/>
      <c r="C21465" s="77"/>
    </row>
    <row r="21466" spans="2:3" x14ac:dyDescent="0.25">
      <c r="B21466" s="78"/>
      <c r="C21466" s="77"/>
    </row>
    <row r="21467" spans="2:3" x14ac:dyDescent="0.25">
      <c r="B21467" s="78"/>
      <c r="C21467" s="77"/>
    </row>
    <row r="21468" spans="2:3" x14ac:dyDescent="0.25">
      <c r="B21468" s="78"/>
      <c r="C21468" s="77"/>
    </row>
    <row r="21469" spans="2:3" x14ac:dyDescent="0.25">
      <c r="B21469" s="78"/>
      <c r="C21469" s="77"/>
    </row>
    <row r="21470" spans="2:3" x14ac:dyDescent="0.25">
      <c r="B21470" s="78"/>
      <c r="C21470" s="77"/>
    </row>
    <row r="21580" spans="2:3" x14ac:dyDescent="0.25">
      <c r="B21580" s="78"/>
      <c r="C21580" s="77"/>
    </row>
    <row r="21581" spans="2:3" x14ac:dyDescent="0.25">
      <c r="B21581" s="78"/>
      <c r="C21581" s="77"/>
    </row>
    <row r="21582" spans="2:3" x14ac:dyDescent="0.25">
      <c r="B21582" s="78"/>
      <c r="C21582" s="77"/>
    </row>
    <row r="21583" spans="2:3" x14ac:dyDescent="0.25">
      <c r="B21583" s="78"/>
      <c r="C21583" s="77"/>
    </row>
    <row r="21584" spans="2:3" x14ac:dyDescent="0.25">
      <c r="B21584" s="78"/>
      <c r="C21584" s="77"/>
    </row>
    <row r="21585" spans="2:3" x14ac:dyDescent="0.25">
      <c r="B21585" s="78"/>
      <c r="C21585" s="77"/>
    </row>
    <row r="21586" spans="2:3" x14ac:dyDescent="0.25">
      <c r="B21586" s="78"/>
      <c r="C21586" s="77"/>
    </row>
    <row r="21587" spans="2:3" x14ac:dyDescent="0.25">
      <c r="B21587" s="78"/>
      <c r="C21587" s="77"/>
    </row>
    <row r="21588" spans="2:3" x14ac:dyDescent="0.25">
      <c r="B21588" s="78"/>
      <c r="C21588" s="77"/>
    </row>
    <row r="21589" spans="2:3" x14ac:dyDescent="0.25">
      <c r="B21589" s="78"/>
      <c r="C21589" s="77"/>
    </row>
    <row r="21590" spans="2:3" x14ac:dyDescent="0.25">
      <c r="B21590" s="78"/>
      <c r="C21590" s="77"/>
    </row>
    <row r="21591" spans="2:3" x14ac:dyDescent="0.25">
      <c r="B21591" s="78"/>
      <c r="C21591" s="77"/>
    </row>
    <row r="21592" spans="2:3" x14ac:dyDescent="0.25">
      <c r="B21592" s="78"/>
      <c r="C21592" s="77"/>
    </row>
    <row r="21702" spans="2:3" x14ac:dyDescent="0.25">
      <c r="B21702" s="78"/>
      <c r="C21702" s="77"/>
    </row>
    <row r="21703" spans="2:3" x14ac:dyDescent="0.25">
      <c r="B21703" s="78"/>
      <c r="C21703" s="77"/>
    </row>
    <row r="21704" spans="2:3" x14ac:dyDescent="0.25">
      <c r="B21704" s="78"/>
      <c r="C21704" s="77"/>
    </row>
    <row r="21705" spans="2:3" x14ac:dyDescent="0.25">
      <c r="B21705" s="78"/>
      <c r="C21705" s="77"/>
    </row>
    <row r="21706" spans="2:3" x14ac:dyDescent="0.25">
      <c r="B21706" s="78"/>
      <c r="C21706" s="77"/>
    </row>
    <row r="21707" spans="2:3" x14ac:dyDescent="0.25">
      <c r="B21707" s="78"/>
      <c r="C21707" s="77"/>
    </row>
    <row r="21708" spans="2:3" x14ac:dyDescent="0.25">
      <c r="B21708" s="78"/>
      <c r="C21708" s="77"/>
    </row>
    <row r="21709" spans="2:3" x14ac:dyDescent="0.25">
      <c r="B21709" s="78"/>
      <c r="C21709" s="77"/>
    </row>
    <row r="21710" spans="2:3" x14ac:dyDescent="0.25">
      <c r="B21710" s="78"/>
      <c r="C21710" s="77"/>
    </row>
    <row r="21711" spans="2:3" x14ac:dyDescent="0.25">
      <c r="B21711" s="78"/>
      <c r="C21711" s="77"/>
    </row>
    <row r="21712" spans="2:3" x14ac:dyDescent="0.25">
      <c r="B21712" s="78"/>
      <c r="C21712" s="77"/>
    </row>
    <row r="21713" spans="2:3" x14ac:dyDescent="0.25">
      <c r="B21713" s="78"/>
      <c r="C21713" s="77"/>
    </row>
    <row r="21714" spans="2:3" x14ac:dyDescent="0.25">
      <c r="B21714" s="78"/>
      <c r="C21714" s="77"/>
    </row>
    <row r="21824" spans="2:3" x14ac:dyDescent="0.25">
      <c r="B21824" s="78"/>
      <c r="C21824" s="77"/>
    </row>
    <row r="21825" spans="2:3" x14ac:dyDescent="0.25">
      <c r="B21825" s="78"/>
      <c r="C21825" s="77"/>
    </row>
    <row r="21826" spans="2:3" x14ac:dyDescent="0.25">
      <c r="B21826" s="78"/>
      <c r="C21826" s="77"/>
    </row>
    <row r="21827" spans="2:3" x14ac:dyDescent="0.25">
      <c r="B21827" s="78"/>
      <c r="C21827" s="77"/>
    </row>
    <row r="21828" spans="2:3" x14ac:dyDescent="0.25">
      <c r="B21828" s="78"/>
      <c r="C21828" s="77"/>
    </row>
    <row r="21829" spans="2:3" x14ac:dyDescent="0.25">
      <c r="B21829" s="78"/>
      <c r="C21829" s="77"/>
    </row>
    <row r="21830" spans="2:3" x14ac:dyDescent="0.25">
      <c r="B21830" s="78"/>
      <c r="C21830" s="77"/>
    </row>
    <row r="21831" spans="2:3" x14ac:dyDescent="0.25">
      <c r="B21831" s="78"/>
      <c r="C21831" s="77"/>
    </row>
    <row r="21832" spans="2:3" x14ac:dyDescent="0.25">
      <c r="B21832" s="78"/>
      <c r="C21832" s="77"/>
    </row>
    <row r="21833" spans="2:3" x14ac:dyDescent="0.25">
      <c r="B21833" s="78"/>
      <c r="C21833" s="77"/>
    </row>
    <row r="21834" spans="2:3" x14ac:dyDescent="0.25">
      <c r="B21834" s="78"/>
      <c r="C21834" s="77"/>
    </row>
    <row r="21835" spans="2:3" x14ac:dyDescent="0.25">
      <c r="B21835" s="78"/>
      <c r="C21835" s="77"/>
    </row>
    <row r="21836" spans="2:3" x14ac:dyDescent="0.25">
      <c r="B21836" s="78"/>
      <c r="C21836" s="77"/>
    </row>
    <row r="21946" spans="2:3" x14ac:dyDescent="0.25">
      <c r="B21946" s="78"/>
      <c r="C21946" s="77"/>
    </row>
    <row r="21947" spans="2:3" x14ac:dyDescent="0.25">
      <c r="B21947" s="78"/>
      <c r="C21947" s="77"/>
    </row>
    <row r="21948" spans="2:3" x14ac:dyDescent="0.25">
      <c r="B21948" s="78"/>
      <c r="C21948" s="77"/>
    </row>
    <row r="21949" spans="2:3" x14ac:dyDescent="0.25">
      <c r="B21949" s="78"/>
      <c r="C21949" s="77"/>
    </row>
    <row r="21950" spans="2:3" x14ac:dyDescent="0.25">
      <c r="B21950" s="78"/>
      <c r="C21950" s="77"/>
    </row>
    <row r="21951" spans="2:3" x14ac:dyDescent="0.25">
      <c r="B21951" s="78"/>
      <c r="C21951" s="77"/>
    </row>
    <row r="21952" spans="2:3" x14ac:dyDescent="0.25">
      <c r="B21952" s="78"/>
      <c r="C21952" s="77"/>
    </row>
    <row r="21953" spans="2:3" x14ac:dyDescent="0.25">
      <c r="B21953" s="78"/>
      <c r="C21953" s="77"/>
    </row>
    <row r="21954" spans="2:3" x14ac:dyDescent="0.25">
      <c r="B21954" s="78"/>
      <c r="C21954" s="77"/>
    </row>
    <row r="21955" spans="2:3" x14ac:dyDescent="0.25">
      <c r="B21955" s="78"/>
      <c r="C21955" s="77"/>
    </row>
    <row r="21956" spans="2:3" x14ac:dyDescent="0.25">
      <c r="B21956" s="78"/>
      <c r="C21956" s="77"/>
    </row>
    <row r="21957" spans="2:3" x14ac:dyDescent="0.25">
      <c r="B21957" s="78"/>
      <c r="C21957" s="77"/>
    </row>
    <row r="21958" spans="2:3" x14ac:dyDescent="0.25">
      <c r="B21958" s="78"/>
      <c r="C21958" s="77"/>
    </row>
    <row r="22068" spans="2:3" x14ac:dyDescent="0.25">
      <c r="B22068" s="78"/>
      <c r="C22068" s="77"/>
    </row>
    <row r="22069" spans="2:3" x14ac:dyDescent="0.25">
      <c r="B22069" s="78"/>
      <c r="C22069" s="77"/>
    </row>
    <row r="22070" spans="2:3" x14ac:dyDescent="0.25">
      <c r="B22070" s="78"/>
      <c r="C22070" s="77"/>
    </row>
    <row r="22071" spans="2:3" x14ac:dyDescent="0.25">
      <c r="B22071" s="78"/>
      <c r="C22071" s="77"/>
    </row>
    <row r="22072" spans="2:3" x14ac:dyDescent="0.25">
      <c r="B22072" s="78"/>
      <c r="C22072" s="77"/>
    </row>
    <row r="22073" spans="2:3" x14ac:dyDescent="0.25">
      <c r="B22073" s="78"/>
      <c r="C22073" s="77"/>
    </row>
    <row r="22074" spans="2:3" x14ac:dyDescent="0.25">
      <c r="B22074" s="78"/>
      <c r="C22074" s="77"/>
    </row>
    <row r="22075" spans="2:3" x14ac:dyDescent="0.25">
      <c r="B22075" s="78"/>
      <c r="C22075" s="77"/>
    </row>
    <row r="22076" spans="2:3" x14ac:dyDescent="0.25">
      <c r="B22076" s="78"/>
      <c r="C22076" s="77"/>
    </row>
    <row r="22077" spans="2:3" x14ac:dyDescent="0.25">
      <c r="B22077" s="78"/>
      <c r="C22077" s="77"/>
    </row>
    <row r="22078" spans="2:3" x14ac:dyDescent="0.25">
      <c r="B22078" s="78"/>
      <c r="C22078" s="77"/>
    </row>
    <row r="22079" spans="2:3" x14ac:dyDescent="0.25">
      <c r="B22079" s="78"/>
      <c r="C22079" s="77"/>
    </row>
    <row r="22080" spans="2:3" x14ac:dyDescent="0.25">
      <c r="B22080" s="78"/>
      <c r="C22080" s="77"/>
    </row>
    <row r="22190" spans="2:3" x14ac:dyDescent="0.25">
      <c r="B22190" s="78"/>
      <c r="C22190" s="77"/>
    </row>
    <row r="22191" spans="2:3" x14ac:dyDescent="0.25">
      <c r="B22191" s="78"/>
      <c r="C22191" s="77"/>
    </row>
    <row r="22192" spans="2:3" x14ac:dyDescent="0.25">
      <c r="B22192" s="78"/>
      <c r="C22192" s="77"/>
    </row>
    <row r="22193" spans="2:3" x14ac:dyDescent="0.25">
      <c r="B22193" s="78"/>
      <c r="C22193" s="77"/>
    </row>
    <row r="22194" spans="2:3" x14ac:dyDescent="0.25">
      <c r="B22194" s="78"/>
      <c r="C22194" s="77"/>
    </row>
    <row r="22195" spans="2:3" x14ac:dyDescent="0.25">
      <c r="B22195" s="78"/>
      <c r="C22195" s="77"/>
    </row>
    <row r="22196" spans="2:3" x14ac:dyDescent="0.25">
      <c r="B22196" s="78"/>
      <c r="C22196" s="77"/>
    </row>
    <row r="22197" spans="2:3" x14ac:dyDescent="0.25">
      <c r="B22197" s="78"/>
      <c r="C22197" s="77"/>
    </row>
    <row r="22198" spans="2:3" x14ac:dyDescent="0.25">
      <c r="B22198" s="78"/>
      <c r="C22198" s="77"/>
    </row>
    <row r="22199" spans="2:3" x14ac:dyDescent="0.25">
      <c r="B22199" s="78"/>
      <c r="C22199" s="77"/>
    </row>
    <row r="22200" spans="2:3" x14ac:dyDescent="0.25">
      <c r="B22200" s="78"/>
      <c r="C22200" s="77"/>
    </row>
    <row r="22201" spans="2:3" x14ac:dyDescent="0.25">
      <c r="B22201" s="78"/>
      <c r="C22201" s="77"/>
    </row>
    <row r="22202" spans="2:3" x14ac:dyDescent="0.25">
      <c r="B22202" s="78"/>
      <c r="C22202" s="77"/>
    </row>
    <row r="22312" spans="2:3" x14ac:dyDescent="0.25">
      <c r="B22312" s="78"/>
      <c r="C22312" s="77"/>
    </row>
    <row r="22313" spans="2:3" x14ac:dyDescent="0.25">
      <c r="B22313" s="78"/>
      <c r="C22313" s="77"/>
    </row>
    <row r="22314" spans="2:3" x14ac:dyDescent="0.25">
      <c r="B22314" s="78"/>
      <c r="C22314" s="77"/>
    </row>
    <row r="22315" spans="2:3" x14ac:dyDescent="0.25">
      <c r="B22315" s="78"/>
      <c r="C22315" s="77"/>
    </row>
    <row r="22316" spans="2:3" x14ac:dyDescent="0.25">
      <c r="B22316" s="78"/>
      <c r="C22316" s="77"/>
    </row>
    <row r="22317" spans="2:3" x14ac:dyDescent="0.25">
      <c r="B22317" s="78"/>
      <c r="C22317" s="77"/>
    </row>
    <row r="22318" spans="2:3" x14ac:dyDescent="0.25">
      <c r="B22318" s="78"/>
      <c r="C22318" s="77"/>
    </row>
    <row r="22319" spans="2:3" x14ac:dyDescent="0.25">
      <c r="B22319" s="78"/>
      <c r="C22319" s="77"/>
    </row>
    <row r="22320" spans="2:3" x14ac:dyDescent="0.25">
      <c r="B22320" s="78"/>
      <c r="C22320" s="77"/>
    </row>
    <row r="22321" spans="2:3" x14ac:dyDescent="0.25">
      <c r="B22321" s="78"/>
      <c r="C22321" s="77"/>
    </row>
    <row r="22322" spans="2:3" x14ac:dyDescent="0.25">
      <c r="B22322" s="78"/>
      <c r="C22322" s="77"/>
    </row>
    <row r="22323" spans="2:3" x14ac:dyDescent="0.25">
      <c r="B22323" s="78"/>
      <c r="C22323" s="77"/>
    </row>
    <row r="22324" spans="2:3" x14ac:dyDescent="0.25">
      <c r="B22324" s="78"/>
      <c r="C22324" s="77"/>
    </row>
    <row r="22434" spans="2:3" x14ac:dyDescent="0.25">
      <c r="B22434" s="78"/>
      <c r="C22434" s="77"/>
    </row>
    <row r="22435" spans="2:3" x14ac:dyDescent="0.25">
      <c r="B22435" s="78"/>
      <c r="C22435" s="77"/>
    </row>
    <row r="22436" spans="2:3" x14ac:dyDescent="0.25">
      <c r="B22436" s="78"/>
      <c r="C22436" s="77"/>
    </row>
    <row r="22437" spans="2:3" x14ac:dyDescent="0.25">
      <c r="B22437" s="78"/>
      <c r="C22437" s="77"/>
    </row>
    <row r="22438" spans="2:3" x14ac:dyDescent="0.25">
      <c r="B22438" s="78"/>
      <c r="C22438" s="77"/>
    </row>
    <row r="22439" spans="2:3" x14ac:dyDescent="0.25">
      <c r="B22439" s="78"/>
      <c r="C22439" s="77"/>
    </row>
    <row r="22440" spans="2:3" x14ac:dyDescent="0.25">
      <c r="B22440" s="78"/>
      <c r="C22440" s="77"/>
    </row>
    <row r="22441" spans="2:3" x14ac:dyDescent="0.25">
      <c r="B22441" s="78"/>
      <c r="C22441" s="77"/>
    </row>
    <row r="22442" spans="2:3" x14ac:dyDescent="0.25">
      <c r="B22442" s="78"/>
      <c r="C22442" s="77"/>
    </row>
    <row r="22443" spans="2:3" x14ac:dyDescent="0.25">
      <c r="B22443" s="78"/>
      <c r="C22443" s="77"/>
    </row>
    <row r="22444" spans="2:3" x14ac:dyDescent="0.25">
      <c r="B22444" s="78"/>
      <c r="C22444" s="77"/>
    </row>
    <row r="22445" spans="2:3" x14ac:dyDescent="0.25">
      <c r="B22445" s="78"/>
      <c r="C22445" s="77"/>
    </row>
    <row r="22446" spans="2:3" x14ac:dyDescent="0.25">
      <c r="B22446" s="78"/>
      <c r="C22446" s="77"/>
    </row>
    <row r="22556" spans="2:3" x14ac:dyDescent="0.25">
      <c r="B22556" s="78"/>
      <c r="C22556" s="77"/>
    </row>
    <row r="22557" spans="2:3" x14ac:dyDescent="0.25">
      <c r="B22557" s="78"/>
      <c r="C22557" s="77"/>
    </row>
    <row r="22558" spans="2:3" x14ac:dyDescent="0.25">
      <c r="B22558" s="78"/>
      <c r="C22558" s="77"/>
    </row>
    <row r="22559" spans="2:3" x14ac:dyDescent="0.25">
      <c r="B22559" s="78"/>
      <c r="C22559" s="77"/>
    </row>
    <row r="22560" spans="2:3" x14ac:dyDescent="0.25">
      <c r="B22560" s="78"/>
      <c r="C22560" s="77"/>
    </row>
    <row r="22561" spans="2:3" x14ac:dyDescent="0.25">
      <c r="B22561" s="78"/>
      <c r="C22561" s="77"/>
    </row>
    <row r="22562" spans="2:3" x14ac:dyDescent="0.25">
      <c r="B22562" s="78"/>
      <c r="C22562" s="77"/>
    </row>
    <row r="22563" spans="2:3" x14ac:dyDescent="0.25">
      <c r="B22563" s="78"/>
      <c r="C22563" s="77"/>
    </row>
    <row r="22564" spans="2:3" x14ac:dyDescent="0.25">
      <c r="B22564" s="78"/>
      <c r="C22564" s="77"/>
    </row>
    <row r="22565" spans="2:3" x14ac:dyDescent="0.25">
      <c r="B22565" s="78"/>
      <c r="C22565" s="77"/>
    </row>
    <row r="22566" spans="2:3" x14ac:dyDescent="0.25">
      <c r="B22566" s="78"/>
      <c r="C22566" s="77"/>
    </row>
    <row r="22567" spans="2:3" x14ac:dyDescent="0.25">
      <c r="B22567" s="78"/>
      <c r="C22567" s="77"/>
    </row>
    <row r="22568" spans="2:3" x14ac:dyDescent="0.25">
      <c r="B22568" s="78"/>
      <c r="C22568" s="77"/>
    </row>
    <row r="22678" spans="2:3" x14ac:dyDescent="0.25">
      <c r="B22678" s="78"/>
      <c r="C22678" s="77"/>
    </row>
    <row r="22679" spans="2:3" x14ac:dyDescent="0.25">
      <c r="B22679" s="78"/>
      <c r="C22679" s="77"/>
    </row>
    <row r="22680" spans="2:3" x14ac:dyDescent="0.25">
      <c r="B22680" s="78"/>
      <c r="C22680" s="77"/>
    </row>
    <row r="22681" spans="2:3" x14ac:dyDescent="0.25">
      <c r="B22681" s="78"/>
      <c r="C22681" s="77"/>
    </row>
    <row r="22682" spans="2:3" x14ac:dyDescent="0.25">
      <c r="B22682" s="78"/>
      <c r="C22682" s="77"/>
    </row>
    <row r="22683" spans="2:3" x14ac:dyDescent="0.25">
      <c r="B22683" s="78"/>
      <c r="C22683" s="77"/>
    </row>
    <row r="22684" spans="2:3" x14ac:dyDescent="0.25">
      <c r="B22684" s="78"/>
      <c r="C22684" s="77"/>
    </row>
    <row r="22685" spans="2:3" x14ac:dyDescent="0.25">
      <c r="B22685" s="78"/>
      <c r="C22685" s="77"/>
    </row>
    <row r="22686" spans="2:3" x14ac:dyDescent="0.25">
      <c r="B22686" s="78"/>
      <c r="C22686" s="77"/>
    </row>
    <row r="22687" spans="2:3" x14ac:dyDescent="0.25">
      <c r="B22687" s="78"/>
      <c r="C22687" s="77"/>
    </row>
    <row r="22688" spans="2:3" x14ac:dyDescent="0.25">
      <c r="B22688" s="78"/>
      <c r="C22688" s="77"/>
    </row>
    <row r="22689" spans="2:3" x14ac:dyDescent="0.25">
      <c r="B22689" s="78"/>
      <c r="C22689" s="77"/>
    </row>
    <row r="22690" spans="2:3" x14ac:dyDescent="0.25">
      <c r="B22690" s="78"/>
      <c r="C22690" s="77"/>
    </row>
    <row r="22800" spans="2:3" x14ac:dyDescent="0.25">
      <c r="B22800" s="78"/>
      <c r="C22800" s="77"/>
    </row>
    <row r="22801" spans="2:3" x14ac:dyDescent="0.25">
      <c r="B22801" s="78"/>
      <c r="C22801" s="77"/>
    </row>
    <row r="22802" spans="2:3" x14ac:dyDescent="0.25">
      <c r="B22802" s="78"/>
      <c r="C22802" s="77"/>
    </row>
    <row r="22803" spans="2:3" x14ac:dyDescent="0.25">
      <c r="B22803" s="78"/>
      <c r="C22803" s="77"/>
    </row>
    <row r="22804" spans="2:3" x14ac:dyDescent="0.25">
      <c r="B22804" s="78"/>
      <c r="C22804" s="77"/>
    </row>
    <row r="22805" spans="2:3" x14ac:dyDescent="0.25">
      <c r="B22805" s="78"/>
      <c r="C22805" s="77"/>
    </row>
    <row r="22806" spans="2:3" x14ac:dyDescent="0.25">
      <c r="B22806" s="78"/>
      <c r="C22806" s="77"/>
    </row>
    <row r="22807" spans="2:3" x14ac:dyDescent="0.25">
      <c r="B22807" s="78"/>
      <c r="C22807" s="77"/>
    </row>
    <row r="22808" spans="2:3" x14ac:dyDescent="0.25">
      <c r="B22808" s="78"/>
      <c r="C22808" s="77"/>
    </row>
    <row r="22809" spans="2:3" x14ac:dyDescent="0.25">
      <c r="B22809" s="78"/>
      <c r="C22809" s="77"/>
    </row>
    <row r="22810" spans="2:3" x14ac:dyDescent="0.25">
      <c r="B22810" s="78"/>
      <c r="C22810" s="77"/>
    </row>
    <row r="22811" spans="2:3" x14ac:dyDescent="0.25">
      <c r="B22811" s="78"/>
      <c r="C22811" s="77"/>
    </row>
    <row r="22812" spans="2:3" x14ac:dyDescent="0.25">
      <c r="B22812" s="78"/>
      <c r="C22812" s="77"/>
    </row>
    <row r="22922" spans="2:3" x14ac:dyDescent="0.25">
      <c r="B22922" s="78"/>
      <c r="C22922" s="77"/>
    </row>
    <row r="22923" spans="2:3" x14ac:dyDescent="0.25">
      <c r="B22923" s="78"/>
      <c r="C22923" s="77"/>
    </row>
    <row r="22924" spans="2:3" x14ac:dyDescent="0.25">
      <c r="B22924" s="78"/>
      <c r="C22924" s="77"/>
    </row>
    <row r="22925" spans="2:3" x14ac:dyDescent="0.25">
      <c r="B22925" s="78"/>
      <c r="C22925" s="77"/>
    </row>
    <row r="22926" spans="2:3" x14ac:dyDescent="0.25">
      <c r="B22926" s="78"/>
      <c r="C22926" s="77"/>
    </row>
    <row r="22927" spans="2:3" x14ac:dyDescent="0.25">
      <c r="B22927" s="78"/>
      <c r="C22927" s="77"/>
    </row>
    <row r="22928" spans="2:3" x14ac:dyDescent="0.25">
      <c r="B22928" s="78"/>
      <c r="C22928" s="77"/>
    </row>
    <row r="22929" spans="2:3" x14ac:dyDescent="0.25">
      <c r="B22929" s="78"/>
      <c r="C22929" s="77"/>
    </row>
    <row r="22930" spans="2:3" x14ac:dyDescent="0.25">
      <c r="B22930" s="78"/>
      <c r="C22930" s="77"/>
    </row>
    <row r="22931" spans="2:3" x14ac:dyDescent="0.25">
      <c r="B22931" s="78"/>
      <c r="C22931" s="77"/>
    </row>
    <row r="22932" spans="2:3" x14ac:dyDescent="0.25">
      <c r="B22932" s="78"/>
      <c r="C22932" s="77"/>
    </row>
    <row r="22933" spans="2:3" x14ac:dyDescent="0.25">
      <c r="B22933" s="78"/>
      <c r="C22933" s="77"/>
    </row>
    <row r="22934" spans="2:3" x14ac:dyDescent="0.25">
      <c r="B22934" s="78"/>
      <c r="C22934" s="77"/>
    </row>
    <row r="23044" spans="2:3" x14ac:dyDescent="0.25">
      <c r="B23044" s="78"/>
      <c r="C23044" s="77"/>
    </row>
    <row r="23045" spans="2:3" x14ac:dyDescent="0.25">
      <c r="B23045" s="78"/>
      <c r="C23045" s="77"/>
    </row>
    <row r="23046" spans="2:3" x14ac:dyDescent="0.25">
      <c r="B23046" s="78"/>
      <c r="C23046" s="77"/>
    </row>
    <row r="23047" spans="2:3" x14ac:dyDescent="0.25">
      <c r="B23047" s="78"/>
      <c r="C23047" s="77"/>
    </row>
    <row r="23048" spans="2:3" x14ac:dyDescent="0.25">
      <c r="B23048" s="78"/>
      <c r="C23048" s="77"/>
    </row>
    <row r="23049" spans="2:3" x14ac:dyDescent="0.25">
      <c r="B23049" s="78"/>
      <c r="C23049" s="77"/>
    </row>
    <row r="23050" spans="2:3" x14ac:dyDescent="0.25">
      <c r="B23050" s="78"/>
      <c r="C23050" s="77"/>
    </row>
    <row r="23051" spans="2:3" x14ac:dyDescent="0.25">
      <c r="B23051" s="78"/>
      <c r="C23051" s="77"/>
    </row>
    <row r="23052" spans="2:3" x14ac:dyDescent="0.25">
      <c r="B23052" s="78"/>
      <c r="C23052" s="77"/>
    </row>
    <row r="23053" spans="2:3" x14ac:dyDescent="0.25">
      <c r="B23053" s="78"/>
      <c r="C23053" s="77"/>
    </row>
    <row r="23054" spans="2:3" x14ac:dyDescent="0.25">
      <c r="B23054" s="78"/>
      <c r="C23054" s="77"/>
    </row>
    <row r="23055" spans="2:3" x14ac:dyDescent="0.25">
      <c r="B23055" s="78"/>
      <c r="C23055" s="77"/>
    </row>
    <row r="23056" spans="2:3" x14ac:dyDescent="0.25">
      <c r="B23056" s="78"/>
      <c r="C23056" s="77"/>
    </row>
    <row r="23166" spans="2:3" x14ac:dyDescent="0.25">
      <c r="B23166" s="78"/>
      <c r="C23166" s="77"/>
    </row>
    <row r="23167" spans="2:3" x14ac:dyDescent="0.25">
      <c r="B23167" s="78"/>
      <c r="C23167" s="77"/>
    </row>
    <row r="23168" spans="2:3" x14ac:dyDescent="0.25">
      <c r="B23168" s="78"/>
      <c r="C23168" s="77"/>
    </row>
    <row r="23169" spans="2:3" x14ac:dyDescent="0.25">
      <c r="B23169" s="78"/>
      <c r="C23169" s="77"/>
    </row>
    <row r="23170" spans="2:3" x14ac:dyDescent="0.25">
      <c r="B23170" s="78"/>
      <c r="C23170" s="77"/>
    </row>
    <row r="23171" spans="2:3" x14ac:dyDescent="0.25">
      <c r="B23171" s="78"/>
      <c r="C23171" s="77"/>
    </row>
    <row r="23172" spans="2:3" x14ac:dyDescent="0.25">
      <c r="B23172" s="78"/>
      <c r="C23172" s="77"/>
    </row>
    <row r="23173" spans="2:3" x14ac:dyDescent="0.25">
      <c r="B23173" s="78"/>
      <c r="C23173" s="77"/>
    </row>
    <row r="23174" spans="2:3" x14ac:dyDescent="0.25">
      <c r="B23174" s="78"/>
      <c r="C23174" s="77"/>
    </row>
    <row r="23175" spans="2:3" x14ac:dyDescent="0.25">
      <c r="B23175" s="78"/>
      <c r="C23175" s="77"/>
    </row>
    <row r="23176" spans="2:3" x14ac:dyDescent="0.25">
      <c r="B23176" s="78"/>
      <c r="C23176" s="77"/>
    </row>
    <row r="23177" spans="2:3" x14ac:dyDescent="0.25">
      <c r="B23177" s="78"/>
      <c r="C23177" s="77"/>
    </row>
    <row r="23178" spans="2:3" x14ac:dyDescent="0.25">
      <c r="B23178" s="78"/>
      <c r="C23178" s="77"/>
    </row>
    <row r="23288" spans="2:3" x14ac:dyDescent="0.25">
      <c r="B23288" s="78"/>
      <c r="C23288" s="77"/>
    </row>
    <row r="23289" spans="2:3" x14ac:dyDescent="0.25">
      <c r="B23289" s="78"/>
      <c r="C23289" s="77"/>
    </row>
    <row r="23290" spans="2:3" x14ac:dyDescent="0.25">
      <c r="B23290" s="78"/>
      <c r="C23290" s="77"/>
    </row>
    <row r="23291" spans="2:3" x14ac:dyDescent="0.25">
      <c r="B23291" s="78"/>
      <c r="C23291" s="77"/>
    </row>
    <row r="23292" spans="2:3" x14ac:dyDescent="0.25">
      <c r="B23292" s="78"/>
      <c r="C23292" s="77"/>
    </row>
    <row r="23293" spans="2:3" x14ac:dyDescent="0.25">
      <c r="B23293" s="78"/>
      <c r="C23293" s="77"/>
    </row>
    <row r="23294" spans="2:3" x14ac:dyDescent="0.25">
      <c r="B23294" s="78"/>
      <c r="C23294" s="77"/>
    </row>
    <row r="23295" spans="2:3" x14ac:dyDescent="0.25">
      <c r="B23295" s="78"/>
      <c r="C23295" s="77"/>
    </row>
    <row r="23296" spans="2:3" x14ac:dyDescent="0.25">
      <c r="B23296" s="78"/>
      <c r="C23296" s="77"/>
    </row>
    <row r="23297" spans="2:3" x14ac:dyDescent="0.25">
      <c r="B23297" s="78"/>
      <c r="C23297" s="77"/>
    </row>
    <row r="23298" spans="2:3" x14ac:dyDescent="0.25">
      <c r="B23298" s="78"/>
      <c r="C23298" s="77"/>
    </row>
    <row r="23299" spans="2:3" x14ac:dyDescent="0.25">
      <c r="B23299" s="78"/>
      <c r="C23299" s="77"/>
    </row>
    <row r="23300" spans="2:3" x14ac:dyDescent="0.25">
      <c r="B23300" s="78"/>
      <c r="C23300" s="77"/>
    </row>
    <row r="23410" spans="2:3" x14ac:dyDescent="0.25">
      <c r="B23410" s="78"/>
      <c r="C23410" s="77"/>
    </row>
    <row r="23411" spans="2:3" x14ac:dyDescent="0.25">
      <c r="B23411" s="78"/>
      <c r="C23411" s="77"/>
    </row>
    <row r="23412" spans="2:3" x14ac:dyDescent="0.25">
      <c r="B23412" s="78"/>
      <c r="C23412" s="77"/>
    </row>
    <row r="23413" spans="2:3" x14ac:dyDescent="0.25">
      <c r="B23413" s="78"/>
      <c r="C23413" s="77"/>
    </row>
    <row r="23414" spans="2:3" x14ac:dyDescent="0.25">
      <c r="B23414" s="78"/>
      <c r="C23414" s="77"/>
    </row>
    <row r="23415" spans="2:3" x14ac:dyDescent="0.25">
      <c r="B23415" s="78"/>
      <c r="C23415" s="77"/>
    </row>
    <row r="23416" spans="2:3" x14ac:dyDescent="0.25">
      <c r="B23416" s="78"/>
      <c r="C23416" s="77"/>
    </row>
    <row r="23417" spans="2:3" x14ac:dyDescent="0.25">
      <c r="B23417" s="78"/>
      <c r="C23417" s="77"/>
    </row>
    <row r="23418" spans="2:3" x14ac:dyDescent="0.25">
      <c r="B23418" s="78"/>
      <c r="C23418" s="77"/>
    </row>
    <row r="23419" spans="2:3" x14ac:dyDescent="0.25">
      <c r="B23419" s="78"/>
      <c r="C23419" s="77"/>
    </row>
    <row r="23420" spans="2:3" x14ac:dyDescent="0.25">
      <c r="B23420" s="78"/>
      <c r="C23420" s="77"/>
    </row>
    <row r="23421" spans="2:3" x14ac:dyDescent="0.25">
      <c r="B23421" s="78"/>
      <c r="C23421" s="77"/>
    </row>
    <row r="23422" spans="2:3" x14ac:dyDescent="0.25">
      <c r="B23422" s="78"/>
      <c r="C23422" s="77"/>
    </row>
    <row r="23532" spans="2:3" x14ac:dyDescent="0.25">
      <c r="B23532" s="78"/>
      <c r="C23532" s="77"/>
    </row>
    <row r="23533" spans="2:3" x14ac:dyDescent="0.25">
      <c r="B23533" s="78"/>
      <c r="C23533" s="77"/>
    </row>
    <row r="23534" spans="2:3" x14ac:dyDescent="0.25">
      <c r="B23534" s="78"/>
      <c r="C23534" s="77"/>
    </row>
    <row r="23535" spans="2:3" x14ac:dyDescent="0.25">
      <c r="B23535" s="78"/>
      <c r="C23535" s="77"/>
    </row>
    <row r="23536" spans="2:3" x14ac:dyDescent="0.25">
      <c r="B23536" s="78"/>
      <c r="C23536" s="77"/>
    </row>
    <row r="23537" spans="2:3" x14ac:dyDescent="0.25">
      <c r="B23537" s="78"/>
      <c r="C23537" s="77"/>
    </row>
    <row r="23538" spans="2:3" x14ac:dyDescent="0.25">
      <c r="B23538" s="78"/>
      <c r="C23538" s="77"/>
    </row>
    <row r="23539" spans="2:3" x14ac:dyDescent="0.25">
      <c r="B23539" s="78"/>
      <c r="C23539" s="77"/>
    </row>
    <row r="23540" spans="2:3" x14ac:dyDescent="0.25">
      <c r="B23540" s="78"/>
      <c r="C23540" s="77"/>
    </row>
    <row r="23541" spans="2:3" x14ac:dyDescent="0.25">
      <c r="B23541" s="78"/>
      <c r="C23541" s="77"/>
    </row>
    <row r="23542" spans="2:3" x14ac:dyDescent="0.25">
      <c r="B23542" s="78"/>
      <c r="C23542" s="77"/>
    </row>
    <row r="23543" spans="2:3" x14ac:dyDescent="0.25">
      <c r="B23543" s="78"/>
      <c r="C23543" s="77"/>
    </row>
    <row r="23544" spans="2:3" x14ac:dyDescent="0.25">
      <c r="B23544" s="78"/>
      <c r="C23544" s="77"/>
    </row>
    <row r="23654" spans="2:3" x14ac:dyDescent="0.25">
      <c r="B23654" s="78"/>
      <c r="C23654" s="77"/>
    </row>
    <row r="23655" spans="2:3" x14ac:dyDescent="0.25">
      <c r="B23655" s="78"/>
      <c r="C23655" s="77"/>
    </row>
    <row r="23656" spans="2:3" x14ac:dyDescent="0.25">
      <c r="B23656" s="78"/>
      <c r="C23656" s="77"/>
    </row>
    <row r="23657" spans="2:3" x14ac:dyDescent="0.25">
      <c r="B23657" s="78"/>
      <c r="C23657" s="77"/>
    </row>
    <row r="23658" spans="2:3" x14ac:dyDescent="0.25">
      <c r="B23658" s="78"/>
      <c r="C23658" s="77"/>
    </row>
    <row r="23659" spans="2:3" x14ac:dyDescent="0.25">
      <c r="B23659" s="78"/>
      <c r="C23659" s="77"/>
    </row>
    <row r="23660" spans="2:3" x14ac:dyDescent="0.25">
      <c r="B23660" s="78"/>
      <c r="C23660" s="77"/>
    </row>
    <row r="23661" spans="2:3" x14ac:dyDescent="0.25">
      <c r="B23661" s="78"/>
      <c r="C23661" s="77"/>
    </row>
    <row r="23662" spans="2:3" x14ac:dyDescent="0.25">
      <c r="B23662" s="78"/>
      <c r="C23662" s="77"/>
    </row>
    <row r="23663" spans="2:3" x14ac:dyDescent="0.25">
      <c r="B23663" s="78"/>
      <c r="C23663" s="77"/>
    </row>
    <row r="23664" spans="2:3" x14ac:dyDescent="0.25">
      <c r="B23664" s="78"/>
      <c r="C23664" s="77"/>
    </row>
    <row r="23665" spans="2:3" x14ac:dyDescent="0.25">
      <c r="B23665" s="78"/>
      <c r="C23665" s="77"/>
    </row>
    <row r="23666" spans="2:3" x14ac:dyDescent="0.25">
      <c r="B23666" s="78"/>
      <c r="C23666" s="77"/>
    </row>
    <row r="23776" spans="2:3" x14ac:dyDescent="0.25">
      <c r="B23776" s="78"/>
      <c r="C23776" s="77"/>
    </row>
    <row r="23777" spans="2:3" x14ac:dyDescent="0.25">
      <c r="B23777" s="78"/>
      <c r="C23777" s="77"/>
    </row>
    <row r="23778" spans="2:3" x14ac:dyDescent="0.25">
      <c r="B23778" s="78"/>
      <c r="C23778" s="77"/>
    </row>
    <row r="23779" spans="2:3" x14ac:dyDescent="0.25">
      <c r="B23779" s="78"/>
      <c r="C23779" s="77"/>
    </row>
    <row r="23780" spans="2:3" x14ac:dyDescent="0.25">
      <c r="B23780" s="78"/>
      <c r="C23780" s="77"/>
    </row>
    <row r="23781" spans="2:3" x14ac:dyDescent="0.25">
      <c r="B23781" s="78"/>
      <c r="C23781" s="77"/>
    </row>
    <row r="23782" spans="2:3" x14ac:dyDescent="0.25">
      <c r="B23782" s="78"/>
      <c r="C23782" s="77"/>
    </row>
    <row r="23783" spans="2:3" x14ac:dyDescent="0.25">
      <c r="B23783" s="78"/>
      <c r="C23783" s="77"/>
    </row>
    <row r="23784" spans="2:3" x14ac:dyDescent="0.25">
      <c r="B23784" s="78"/>
      <c r="C23784" s="77"/>
    </row>
    <row r="23785" spans="2:3" x14ac:dyDescent="0.25">
      <c r="B23785" s="78"/>
      <c r="C23785" s="77"/>
    </row>
    <row r="23786" spans="2:3" x14ac:dyDescent="0.25">
      <c r="B23786" s="78"/>
      <c r="C23786" s="77"/>
    </row>
    <row r="23787" spans="2:3" x14ac:dyDescent="0.25">
      <c r="B23787" s="78"/>
      <c r="C23787" s="77"/>
    </row>
    <row r="23788" spans="2:3" x14ac:dyDescent="0.25">
      <c r="B23788" s="78"/>
      <c r="C23788" s="77"/>
    </row>
    <row r="23898" spans="2:3" x14ac:dyDescent="0.25">
      <c r="B23898" s="78"/>
      <c r="C23898" s="77"/>
    </row>
    <row r="23899" spans="2:3" x14ac:dyDescent="0.25">
      <c r="B23899" s="78"/>
      <c r="C23899" s="77"/>
    </row>
    <row r="23900" spans="2:3" x14ac:dyDescent="0.25">
      <c r="B23900" s="78"/>
      <c r="C23900" s="77"/>
    </row>
    <row r="23901" spans="2:3" x14ac:dyDescent="0.25">
      <c r="B23901" s="78"/>
      <c r="C23901" s="77"/>
    </row>
    <row r="23902" spans="2:3" x14ac:dyDescent="0.25">
      <c r="B23902" s="78"/>
      <c r="C23902" s="77"/>
    </row>
    <row r="23903" spans="2:3" x14ac:dyDescent="0.25">
      <c r="B23903" s="78"/>
      <c r="C23903" s="77"/>
    </row>
    <row r="23904" spans="2:3" x14ac:dyDescent="0.25">
      <c r="B23904" s="78"/>
      <c r="C23904" s="77"/>
    </row>
    <row r="23905" spans="2:3" x14ac:dyDescent="0.25">
      <c r="B23905" s="78"/>
      <c r="C23905" s="77"/>
    </row>
    <row r="23906" spans="2:3" x14ac:dyDescent="0.25">
      <c r="B23906" s="78"/>
      <c r="C23906" s="77"/>
    </row>
    <row r="23907" spans="2:3" x14ac:dyDescent="0.25">
      <c r="B23907" s="78"/>
      <c r="C23907" s="77"/>
    </row>
    <row r="23908" spans="2:3" x14ac:dyDescent="0.25">
      <c r="B23908" s="78"/>
      <c r="C23908" s="77"/>
    </row>
    <row r="23909" spans="2:3" x14ac:dyDescent="0.25">
      <c r="B23909" s="78"/>
      <c r="C23909" s="77"/>
    </row>
    <row r="23910" spans="2:3" x14ac:dyDescent="0.25">
      <c r="B23910" s="78"/>
      <c r="C23910" s="77"/>
    </row>
    <row r="24020" spans="2:3" x14ac:dyDescent="0.25">
      <c r="B24020" s="78"/>
      <c r="C24020" s="77"/>
    </row>
    <row r="24021" spans="2:3" x14ac:dyDescent="0.25">
      <c r="B24021" s="78"/>
      <c r="C24021" s="77"/>
    </row>
    <row r="24022" spans="2:3" x14ac:dyDescent="0.25">
      <c r="B24022" s="78"/>
      <c r="C24022" s="77"/>
    </row>
    <row r="24023" spans="2:3" x14ac:dyDescent="0.25">
      <c r="B24023" s="78"/>
      <c r="C24023" s="77"/>
    </row>
    <row r="24024" spans="2:3" x14ac:dyDescent="0.25">
      <c r="B24024" s="78"/>
      <c r="C24024" s="77"/>
    </row>
    <row r="24025" spans="2:3" x14ac:dyDescent="0.25">
      <c r="B24025" s="78"/>
      <c r="C24025" s="77"/>
    </row>
    <row r="24026" spans="2:3" x14ac:dyDescent="0.25">
      <c r="B24026" s="78"/>
      <c r="C24026" s="77"/>
    </row>
    <row r="24027" spans="2:3" x14ac:dyDescent="0.25">
      <c r="B24027" s="78"/>
      <c r="C24027" s="77"/>
    </row>
    <row r="24028" spans="2:3" x14ac:dyDescent="0.25">
      <c r="B24028" s="78"/>
      <c r="C24028" s="77"/>
    </row>
    <row r="24029" spans="2:3" x14ac:dyDescent="0.25">
      <c r="B24029" s="78"/>
      <c r="C24029" s="77"/>
    </row>
    <row r="24030" spans="2:3" x14ac:dyDescent="0.25">
      <c r="B24030" s="78"/>
      <c r="C24030" s="77"/>
    </row>
    <row r="24031" spans="2:3" x14ac:dyDescent="0.25">
      <c r="B24031" s="78"/>
      <c r="C24031" s="77"/>
    </row>
    <row r="24032" spans="2:3" x14ac:dyDescent="0.25">
      <c r="B24032" s="78"/>
      <c r="C24032" s="77"/>
    </row>
    <row r="24142" spans="2:3" x14ac:dyDescent="0.25">
      <c r="B24142" s="78"/>
      <c r="C24142" s="77"/>
    </row>
    <row r="24143" spans="2:3" x14ac:dyDescent="0.25">
      <c r="B24143" s="78"/>
      <c r="C24143" s="77"/>
    </row>
    <row r="24144" spans="2:3" x14ac:dyDescent="0.25">
      <c r="B24144" s="78"/>
      <c r="C24144" s="77"/>
    </row>
    <row r="24145" spans="2:3" x14ac:dyDescent="0.25">
      <c r="B24145" s="78"/>
      <c r="C24145" s="77"/>
    </row>
    <row r="24146" spans="2:3" x14ac:dyDescent="0.25">
      <c r="B24146" s="78"/>
      <c r="C24146" s="77"/>
    </row>
    <row r="24147" spans="2:3" x14ac:dyDescent="0.25">
      <c r="B24147" s="78"/>
      <c r="C24147" s="77"/>
    </row>
    <row r="24148" spans="2:3" x14ac:dyDescent="0.25">
      <c r="B24148" s="78"/>
      <c r="C24148" s="77"/>
    </row>
    <row r="24149" spans="2:3" x14ac:dyDescent="0.25">
      <c r="B24149" s="78"/>
      <c r="C24149" s="77"/>
    </row>
    <row r="24150" spans="2:3" x14ac:dyDescent="0.25">
      <c r="B24150" s="78"/>
      <c r="C24150" s="77"/>
    </row>
    <row r="24151" spans="2:3" x14ac:dyDescent="0.25">
      <c r="B24151" s="78"/>
      <c r="C24151" s="77"/>
    </row>
    <row r="24152" spans="2:3" x14ac:dyDescent="0.25">
      <c r="B24152" s="78"/>
      <c r="C24152" s="77"/>
    </row>
    <row r="24153" spans="2:3" x14ac:dyDescent="0.25">
      <c r="B24153" s="78"/>
      <c r="C24153" s="77"/>
    </row>
    <row r="24154" spans="2:3" x14ac:dyDescent="0.25">
      <c r="B24154" s="78"/>
      <c r="C24154" s="77"/>
    </row>
    <row r="24264" spans="2:3" x14ac:dyDescent="0.25">
      <c r="B24264" s="78"/>
      <c r="C24264" s="77"/>
    </row>
    <row r="24265" spans="2:3" x14ac:dyDescent="0.25">
      <c r="B24265" s="78"/>
      <c r="C24265" s="77"/>
    </row>
    <row r="24266" spans="2:3" x14ac:dyDescent="0.25">
      <c r="B24266" s="78"/>
      <c r="C24266" s="77"/>
    </row>
    <row r="24267" spans="2:3" x14ac:dyDescent="0.25">
      <c r="B24267" s="78"/>
      <c r="C24267" s="77"/>
    </row>
    <row r="24268" spans="2:3" x14ac:dyDescent="0.25">
      <c r="B24268" s="78"/>
      <c r="C24268" s="77"/>
    </row>
    <row r="24269" spans="2:3" x14ac:dyDescent="0.25">
      <c r="B24269" s="78"/>
      <c r="C24269" s="77"/>
    </row>
    <row r="24270" spans="2:3" x14ac:dyDescent="0.25">
      <c r="B24270" s="78"/>
      <c r="C24270" s="77"/>
    </row>
    <row r="24271" spans="2:3" x14ac:dyDescent="0.25">
      <c r="B24271" s="78"/>
      <c r="C24271" s="77"/>
    </row>
    <row r="24272" spans="2:3" x14ac:dyDescent="0.25">
      <c r="B24272" s="78"/>
      <c r="C24272" s="77"/>
    </row>
    <row r="24273" spans="2:3" x14ac:dyDescent="0.25">
      <c r="B24273" s="78"/>
      <c r="C24273" s="77"/>
    </row>
    <row r="24274" spans="2:3" x14ac:dyDescent="0.25">
      <c r="B24274" s="78"/>
      <c r="C24274" s="77"/>
    </row>
    <row r="24275" spans="2:3" x14ac:dyDescent="0.25">
      <c r="B24275" s="78"/>
      <c r="C24275" s="77"/>
    </row>
    <row r="24276" spans="2:3" x14ac:dyDescent="0.25">
      <c r="B24276" s="78"/>
      <c r="C24276" s="77"/>
    </row>
    <row r="24386" spans="2:3" x14ac:dyDescent="0.25">
      <c r="B24386" s="78"/>
      <c r="C24386" s="77"/>
    </row>
    <row r="24387" spans="2:3" x14ac:dyDescent="0.25">
      <c r="B24387" s="78"/>
      <c r="C24387" s="77"/>
    </row>
    <row r="24388" spans="2:3" x14ac:dyDescent="0.25">
      <c r="B24388" s="78"/>
      <c r="C24388" s="77"/>
    </row>
    <row r="24389" spans="2:3" x14ac:dyDescent="0.25">
      <c r="B24389" s="78"/>
      <c r="C24389" s="77"/>
    </row>
    <row r="24390" spans="2:3" x14ac:dyDescent="0.25">
      <c r="B24390" s="78"/>
      <c r="C24390" s="77"/>
    </row>
    <row r="24391" spans="2:3" x14ac:dyDescent="0.25">
      <c r="B24391" s="78"/>
      <c r="C24391" s="77"/>
    </row>
    <row r="24392" spans="2:3" x14ac:dyDescent="0.25">
      <c r="B24392" s="78"/>
      <c r="C24392" s="77"/>
    </row>
    <row r="24393" spans="2:3" x14ac:dyDescent="0.25">
      <c r="B24393" s="78"/>
      <c r="C24393" s="77"/>
    </row>
    <row r="24394" spans="2:3" x14ac:dyDescent="0.25">
      <c r="B24394" s="78"/>
      <c r="C24394" s="77"/>
    </row>
    <row r="24395" spans="2:3" x14ac:dyDescent="0.25">
      <c r="B24395" s="78"/>
      <c r="C24395" s="77"/>
    </row>
    <row r="24396" spans="2:3" x14ac:dyDescent="0.25">
      <c r="B24396" s="78"/>
      <c r="C24396" s="77"/>
    </row>
    <row r="24397" spans="2:3" x14ac:dyDescent="0.25">
      <c r="B24397" s="78"/>
      <c r="C24397" s="77"/>
    </row>
    <row r="24398" spans="2:3" x14ac:dyDescent="0.25">
      <c r="B24398" s="78"/>
      <c r="C24398" s="77"/>
    </row>
    <row r="24508" spans="2:3" x14ac:dyDescent="0.25">
      <c r="B24508" s="78"/>
      <c r="C24508" s="77"/>
    </row>
    <row r="24509" spans="2:3" x14ac:dyDescent="0.25">
      <c r="B24509" s="78"/>
      <c r="C24509" s="77"/>
    </row>
    <row r="24510" spans="2:3" x14ac:dyDescent="0.25">
      <c r="B24510" s="78"/>
      <c r="C24510" s="77"/>
    </row>
    <row r="24511" spans="2:3" x14ac:dyDescent="0.25">
      <c r="B24511" s="78"/>
      <c r="C24511" s="77"/>
    </row>
    <row r="24512" spans="2:3" x14ac:dyDescent="0.25">
      <c r="B24512" s="78"/>
      <c r="C24512" s="77"/>
    </row>
    <row r="24513" spans="2:3" x14ac:dyDescent="0.25">
      <c r="B24513" s="78"/>
      <c r="C24513" s="77"/>
    </row>
    <row r="24514" spans="2:3" x14ac:dyDescent="0.25">
      <c r="B24514" s="78"/>
      <c r="C24514" s="77"/>
    </row>
    <row r="24515" spans="2:3" x14ac:dyDescent="0.25">
      <c r="B24515" s="78"/>
      <c r="C24515" s="77"/>
    </row>
    <row r="24516" spans="2:3" x14ac:dyDescent="0.25">
      <c r="B24516" s="78"/>
      <c r="C24516" s="77"/>
    </row>
    <row r="24517" spans="2:3" x14ac:dyDescent="0.25">
      <c r="B24517" s="78"/>
      <c r="C24517" s="77"/>
    </row>
    <row r="24518" spans="2:3" x14ac:dyDescent="0.25">
      <c r="B24518" s="78"/>
      <c r="C24518" s="77"/>
    </row>
    <row r="24519" spans="2:3" x14ac:dyDescent="0.25">
      <c r="B24519" s="78"/>
      <c r="C24519" s="77"/>
    </row>
    <row r="24520" spans="2:3" x14ac:dyDescent="0.25">
      <c r="B24520" s="78"/>
      <c r="C24520" s="77"/>
    </row>
    <row r="24630" spans="2:3" x14ac:dyDescent="0.25">
      <c r="B24630" s="78"/>
      <c r="C24630" s="77"/>
    </row>
    <row r="24631" spans="2:3" x14ac:dyDescent="0.25">
      <c r="B24631" s="78"/>
      <c r="C24631" s="77"/>
    </row>
    <row r="24632" spans="2:3" x14ac:dyDescent="0.25">
      <c r="B24632" s="78"/>
      <c r="C24632" s="77"/>
    </row>
    <row r="24633" spans="2:3" x14ac:dyDescent="0.25">
      <c r="B24633" s="78"/>
      <c r="C24633" s="77"/>
    </row>
    <row r="24634" spans="2:3" x14ac:dyDescent="0.25">
      <c r="B24634" s="78"/>
      <c r="C24634" s="77"/>
    </row>
    <row r="24635" spans="2:3" x14ac:dyDescent="0.25">
      <c r="B24635" s="78"/>
      <c r="C24635" s="77"/>
    </row>
    <row r="24636" spans="2:3" x14ac:dyDescent="0.25">
      <c r="B24636" s="78"/>
      <c r="C24636" s="77"/>
    </row>
    <row r="24637" spans="2:3" x14ac:dyDescent="0.25">
      <c r="B24637" s="78"/>
      <c r="C24637" s="77"/>
    </row>
    <row r="24638" spans="2:3" x14ac:dyDescent="0.25">
      <c r="B24638" s="78"/>
      <c r="C24638" s="77"/>
    </row>
    <row r="24639" spans="2:3" x14ac:dyDescent="0.25">
      <c r="B24639" s="78"/>
      <c r="C24639" s="77"/>
    </row>
    <row r="24640" spans="2:3" x14ac:dyDescent="0.25">
      <c r="B24640" s="78"/>
      <c r="C24640" s="77"/>
    </row>
    <row r="24641" spans="2:3" x14ac:dyDescent="0.25">
      <c r="B24641" s="78"/>
      <c r="C24641" s="77"/>
    </row>
    <row r="24642" spans="2:3" x14ac:dyDescent="0.25">
      <c r="B24642" s="78"/>
      <c r="C24642" s="77"/>
    </row>
    <row r="24752" spans="2:3" x14ac:dyDescent="0.25">
      <c r="B24752" s="78"/>
      <c r="C24752" s="77"/>
    </row>
    <row r="24753" spans="2:3" x14ac:dyDescent="0.25">
      <c r="B24753" s="78"/>
      <c r="C24753" s="77"/>
    </row>
    <row r="24754" spans="2:3" x14ac:dyDescent="0.25">
      <c r="B24754" s="78"/>
      <c r="C24754" s="77"/>
    </row>
    <row r="24755" spans="2:3" x14ac:dyDescent="0.25">
      <c r="B24755" s="78"/>
      <c r="C24755" s="77"/>
    </row>
    <row r="24756" spans="2:3" x14ac:dyDescent="0.25">
      <c r="B24756" s="78"/>
      <c r="C24756" s="77"/>
    </row>
    <row r="24757" spans="2:3" x14ac:dyDescent="0.25">
      <c r="B24757" s="78"/>
      <c r="C24757" s="77"/>
    </row>
    <row r="24758" spans="2:3" x14ac:dyDescent="0.25">
      <c r="B24758" s="78"/>
      <c r="C24758" s="77"/>
    </row>
    <row r="24759" spans="2:3" x14ac:dyDescent="0.25">
      <c r="B24759" s="78"/>
      <c r="C24759" s="77"/>
    </row>
    <row r="24760" spans="2:3" x14ac:dyDescent="0.25">
      <c r="B24760" s="78"/>
      <c r="C24760" s="77"/>
    </row>
    <row r="24761" spans="2:3" x14ac:dyDescent="0.25">
      <c r="B24761" s="78"/>
      <c r="C24761" s="77"/>
    </row>
    <row r="24762" spans="2:3" x14ac:dyDescent="0.25">
      <c r="B24762" s="78"/>
      <c r="C24762" s="77"/>
    </row>
    <row r="24763" spans="2:3" x14ac:dyDescent="0.25">
      <c r="B24763" s="78"/>
      <c r="C24763" s="77"/>
    </row>
    <row r="24764" spans="2:3" x14ac:dyDescent="0.25">
      <c r="B24764" s="78"/>
      <c r="C24764" s="77"/>
    </row>
    <row r="24874" spans="2:3" x14ac:dyDescent="0.25">
      <c r="B24874" s="78"/>
      <c r="C24874" s="77"/>
    </row>
    <row r="24875" spans="2:3" x14ac:dyDescent="0.25">
      <c r="B24875" s="78"/>
      <c r="C24875" s="77"/>
    </row>
    <row r="24876" spans="2:3" x14ac:dyDescent="0.25">
      <c r="B24876" s="78"/>
      <c r="C24876" s="77"/>
    </row>
    <row r="24877" spans="2:3" x14ac:dyDescent="0.25">
      <c r="B24877" s="78"/>
      <c r="C24877" s="77"/>
    </row>
    <row r="24878" spans="2:3" x14ac:dyDescent="0.25">
      <c r="B24878" s="78"/>
      <c r="C24878" s="77"/>
    </row>
    <row r="24879" spans="2:3" x14ac:dyDescent="0.25">
      <c r="B24879" s="78"/>
      <c r="C24879" s="77"/>
    </row>
    <row r="24880" spans="2:3" x14ac:dyDescent="0.25">
      <c r="B24880" s="78"/>
      <c r="C24880" s="77"/>
    </row>
    <row r="24881" spans="2:3" x14ac:dyDescent="0.25">
      <c r="B24881" s="78"/>
      <c r="C24881" s="77"/>
    </row>
    <row r="24882" spans="2:3" x14ac:dyDescent="0.25">
      <c r="B24882" s="78"/>
      <c r="C24882" s="77"/>
    </row>
    <row r="24883" spans="2:3" x14ac:dyDescent="0.25">
      <c r="B24883" s="78"/>
      <c r="C24883" s="77"/>
    </row>
    <row r="24884" spans="2:3" x14ac:dyDescent="0.25">
      <c r="B24884" s="78"/>
      <c r="C24884" s="77"/>
    </row>
    <row r="24885" spans="2:3" x14ac:dyDescent="0.25">
      <c r="B24885" s="78"/>
      <c r="C24885" s="77"/>
    </row>
    <row r="24886" spans="2:3" x14ac:dyDescent="0.25">
      <c r="B24886" s="78"/>
      <c r="C24886" s="77"/>
    </row>
    <row r="24996" spans="2:3" x14ac:dyDescent="0.25">
      <c r="B24996" s="78"/>
      <c r="C24996" s="77"/>
    </row>
    <row r="24997" spans="2:3" x14ac:dyDescent="0.25">
      <c r="B24997" s="78"/>
      <c r="C24997" s="77"/>
    </row>
    <row r="24998" spans="2:3" x14ac:dyDescent="0.25">
      <c r="B24998" s="78"/>
      <c r="C24998" s="77"/>
    </row>
    <row r="24999" spans="2:3" x14ac:dyDescent="0.25">
      <c r="B24999" s="78"/>
      <c r="C24999" s="77"/>
    </row>
    <row r="25000" spans="2:3" x14ac:dyDescent="0.25">
      <c r="B25000" s="78"/>
      <c r="C25000" s="77"/>
    </row>
    <row r="25001" spans="2:3" x14ac:dyDescent="0.25">
      <c r="B25001" s="78"/>
      <c r="C25001" s="77"/>
    </row>
    <row r="25002" spans="2:3" x14ac:dyDescent="0.25">
      <c r="B25002" s="78"/>
      <c r="C25002" s="77"/>
    </row>
    <row r="25003" spans="2:3" x14ac:dyDescent="0.25">
      <c r="B25003" s="78"/>
      <c r="C25003" s="77"/>
    </row>
    <row r="25004" spans="2:3" x14ac:dyDescent="0.25">
      <c r="B25004" s="78"/>
      <c r="C25004" s="77"/>
    </row>
    <row r="25005" spans="2:3" x14ac:dyDescent="0.25">
      <c r="B25005" s="78"/>
      <c r="C25005" s="77"/>
    </row>
    <row r="25006" spans="2:3" x14ac:dyDescent="0.25">
      <c r="B25006" s="78"/>
      <c r="C25006" s="77"/>
    </row>
    <row r="25007" spans="2:3" x14ac:dyDescent="0.25">
      <c r="B25007" s="78"/>
      <c r="C25007" s="77"/>
    </row>
    <row r="25008" spans="2:3" x14ac:dyDescent="0.25">
      <c r="B25008" s="78"/>
      <c r="C25008" s="77"/>
    </row>
    <row r="25118" spans="2:3" x14ac:dyDescent="0.25">
      <c r="B25118" s="78"/>
      <c r="C25118" s="77"/>
    </row>
    <row r="25119" spans="2:3" x14ac:dyDescent="0.25">
      <c r="B25119" s="78"/>
      <c r="C25119" s="77"/>
    </row>
    <row r="25120" spans="2:3" x14ac:dyDescent="0.25">
      <c r="B25120" s="78"/>
      <c r="C25120" s="77"/>
    </row>
    <row r="25121" spans="2:3" x14ac:dyDescent="0.25">
      <c r="B25121" s="78"/>
      <c r="C25121" s="77"/>
    </row>
    <row r="25122" spans="2:3" x14ac:dyDescent="0.25">
      <c r="B25122" s="78"/>
      <c r="C25122" s="77"/>
    </row>
    <row r="25123" spans="2:3" x14ac:dyDescent="0.25">
      <c r="B25123" s="78"/>
      <c r="C25123" s="77"/>
    </row>
    <row r="25124" spans="2:3" x14ac:dyDescent="0.25">
      <c r="B25124" s="78"/>
      <c r="C25124" s="77"/>
    </row>
    <row r="25125" spans="2:3" x14ac:dyDescent="0.25">
      <c r="B25125" s="78"/>
      <c r="C25125" s="77"/>
    </row>
    <row r="25126" spans="2:3" x14ac:dyDescent="0.25">
      <c r="B25126" s="78"/>
      <c r="C25126" s="77"/>
    </row>
    <row r="25127" spans="2:3" x14ac:dyDescent="0.25">
      <c r="B25127" s="78"/>
      <c r="C25127" s="77"/>
    </row>
    <row r="25128" spans="2:3" x14ac:dyDescent="0.25">
      <c r="B25128" s="78"/>
      <c r="C25128" s="77"/>
    </row>
    <row r="25129" spans="2:3" x14ac:dyDescent="0.25">
      <c r="B25129" s="78"/>
      <c r="C25129" s="77"/>
    </row>
    <row r="25130" spans="2:3" x14ac:dyDescent="0.25">
      <c r="B25130" s="78"/>
      <c r="C25130" s="77"/>
    </row>
    <row r="25240" spans="2:3" x14ac:dyDescent="0.25">
      <c r="B25240" s="78"/>
      <c r="C25240" s="77"/>
    </row>
    <row r="25241" spans="2:3" x14ac:dyDescent="0.25">
      <c r="B25241" s="78"/>
      <c r="C25241" s="77"/>
    </row>
    <row r="25242" spans="2:3" x14ac:dyDescent="0.25">
      <c r="B25242" s="78"/>
      <c r="C25242" s="77"/>
    </row>
    <row r="25243" spans="2:3" x14ac:dyDescent="0.25">
      <c r="B25243" s="78"/>
      <c r="C25243" s="77"/>
    </row>
    <row r="25244" spans="2:3" x14ac:dyDescent="0.25">
      <c r="B25244" s="78"/>
      <c r="C25244" s="77"/>
    </row>
    <row r="25245" spans="2:3" x14ac:dyDescent="0.25">
      <c r="B25245" s="78"/>
      <c r="C25245" s="77"/>
    </row>
    <row r="25246" spans="2:3" x14ac:dyDescent="0.25">
      <c r="B25246" s="78"/>
      <c r="C25246" s="77"/>
    </row>
    <row r="25247" spans="2:3" x14ac:dyDescent="0.25">
      <c r="B25247" s="78"/>
      <c r="C25247" s="77"/>
    </row>
    <row r="25248" spans="2:3" x14ac:dyDescent="0.25">
      <c r="B25248" s="78"/>
      <c r="C25248" s="77"/>
    </row>
    <row r="25249" spans="2:3" x14ac:dyDescent="0.25">
      <c r="B25249" s="78"/>
      <c r="C25249" s="77"/>
    </row>
    <row r="25250" spans="2:3" x14ac:dyDescent="0.25">
      <c r="B25250" s="78"/>
      <c r="C25250" s="77"/>
    </row>
    <row r="25251" spans="2:3" x14ac:dyDescent="0.25">
      <c r="B25251" s="78"/>
      <c r="C25251" s="77"/>
    </row>
    <row r="25252" spans="2:3" x14ac:dyDescent="0.25">
      <c r="B25252" s="78"/>
      <c r="C25252" s="77"/>
    </row>
    <row r="25362" spans="2:3" x14ac:dyDescent="0.25">
      <c r="B25362" s="78"/>
      <c r="C25362" s="77"/>
    </row>
    <row r="25363" spans="2:3" x14ac:dyDescent="0.25">
      <c r="B25363" s="78"/>
      <c r="C25363" s="77"/>
    </row>
    <row r="25364" spans="2:3" x14ac:dyDescent="0.25">
      <c r="B25364" s="78"/>
      <c r="C25364" s="77"/>
    </row>
    <row r="25365" spans="2:3" x14ac:dyDescent="0.25">
      <c r="B25365" s="78"/>
      <c r="C25365" s="77"/>
    </row>
    <row r="25366" spans="2:3" x14ac:dyDescent="0.25">
      <c r="B25366" s="78"/>
      <c r="C25366" s="77"/>
    </row>
    <row r="25367" spans="2:3" x14ac:dyDescent="0.25">
      <c r="B25367" s="78"/>
      <c r="C25367" s="77"/>
    </row>
    <row r="25368" spans="2:3" x14ac:dyDescent="0.25">
      <c r="B25368" s="78"/>
      <c r="C25368" s="77"/>
    </row>
    <row r="25369" spans="2:3" x14ac:dyDescent="0.25">
      <c r="B25369" s="78"/>
      <c r="C25369" s="77"/>
    </row>
    <row r="25370" spans="2:3" x14ac:dyDescent="0.25">
      <c r="B25370" s="78"/>
      <c r="C25370" s="77"/>
    </row>
    <row r="25371" spans="2:3" x14ac:dyDescent="0.25">
      <c r="B25371" s="78"/>
      <c r="C25371" s="77"/>
    </row>
    <row r="25372" spans="2:3" x14ac:dyDescent="0.25">
      <c r="B25372" s="78"/>
      <c r="C25372" s="77"/>
    </row>
    <row r="25373" spans="2:3" x14ac:dyDescent="0.25">
      <c r="B25373" s="78"/>
      <c r="C25373" s="77"/>
    </row>
    <row r="25374" spans="2:3" x14ac:dyDescent="0.25">
      <c r="B25374" s="78"/>
      <c r="C25374" s="77"/>
    </row>
    <row r="25484" spans="2:3" x14ac:dyDescent="0.25">
      <c r="B25484" s="78"/>
      <c r="C25484" s="77"/>
    </row>
    <row r="25485" spans="2:3" x14ac:dyDescent="0.25">
      <c r="B25485" s="78"/>
      <c r="C25485" s="77"/>
    </row>
    <row r="25486" spans="2:3" x14ac:dyDescent="0.25">
      <c r="B25486" s="78"/>
      <c r="C25486" s="77"/>
    </row>
    <row r="25487" spans="2:3" x14ac:dyDescent="0.25">
      <c r="B25487" s="78"/>
      <c r="C25487" s="77"/>
    </row>
    <row r="25488" spans="2:3" x14ac:dyDescent="0.25">
      <c r="B25488" s="78"/>
      <c r="C25488" s="77"/>
    </row>
    <row r="25489" spans="2:3" x14ac:dyDescent="0.25">
      <c r="B25489" s="78"/>
      <c r="C25489" s="77"/>
    </row>
    <row r="25490" spans="2:3" x14ac:dyDescent="0.25">
      <c r="B25490" s="78"/>
      <c r="C25490" s="77"/>
    </row>
    <row r="25491" spans="2:3" x14ac:dyDescent="0.25">
      <c r="B25491" s="78"/>
      <c r="C25491" s="77"/>
    </row>
    <row r="25492" spans="2:3" x14ac:dyDescent="0.25">
      <c r="B25492" s="78"/>
      <c r="C25492" s="77"/>
    </row>
    <row r="25493" spans="2:3" x14ac:dyDescent="0.25">
      <c r="B25493" s="78"/>
      <c r="C25493" s="77"/>
    </row>
    <row r="25494" spans="2:3" x14ac:dyDescent="0.25">
      <c r="B25494" s="78"/>
      <c r="C25494" s="77"/>
    </row>
    <row r="25495" spans="2:3" x14ac:dyDescent="0.25">
      <c r="B25495" s="78"/>
      <c r="C25495" s="77"/>
    </row>
    <row r="25496" spans="2:3" x14ac:dyDescent="0.25">
      <c r="B25496" s="78"/>
      <c r="C25496" s="77"/>
    </row>
    <row r="25606" spans="2:3" x14ac:dyDescent="0.25">
      <c r="B25606" s="78"/>
      <c r="C25606" s="77"/>
    </row>
    <row r="25607" spans="2:3" x14ac:dyDescent="0.25">
      <c r="B25607" s="78"/>
      <c r="C25607" s="77"/>
    </row>
    <row r="25608" spans="2:3" x14ac:dyDescent="0.25">
      <c r="B25608" s="78"/>
      <c r="C25608" s="77"/>
    </row>
    <row r="25609" spans="2:3" x14ac:dyDescent="0.25">
      <c r="B25609" s="78"/>
      <c r="C25609" s="77"/>
    </row>
    <row r="25610" spans="2:3" x14ac:dyDescent="0.25">
      <c r="B25610" s="78"/>
      <c r="C25610" s="77"/>
    </row>
    <row r="25611" spans="2:3" x14ac:dyDescent="0.25">
      <c r="B25611" s="78"/>
      <c r="C25611" s="77"/>
    </row>
    <row r="25612" spans="2:3" x14ac:dyDescent="0.25">
      <c r="B25612" s="78"/>
      <c r="C25612" s="77"/>
    </row>
    <row r="25613" spans="2:3" x14ac:dyDescent="0.25">
      <c r="B25613" s="78"/>
      <c r="C25613" s="77"/>
    </row>
    <row r="25614" spans="2:3" x14ac:dyDescent="0.25">
      <c r="B25614" s="78"/>
      <c r="C25614" s="77"/>
    </row>
    <row r="25615" spans="2:3" x14ac:dyDescent="0.25">
      <c r="B25615" s="78"/>
      <c r="C25615" s="77"/>
    </row>
    <row r="25616" spans="2:3" x14ac:dyDescent="0.25">
      <c r="B25616" s="78"/>
      <c r="C25616" s="77"/>
    </row>
    <row r="25617" spans="2:3" x14ac:dyDescent="0.25">
      <c r="B25617" s="78"/>
      <c r="C25617" s="77"/>
    </row>
    <row r="25618" spans="2:3" x14ac:dyDescent="0.25">
      <c r="B25618" s="78"/>
      <c r="C25618" s="77"/>
    </row>
    <row r="25728" spans="2:3" x14ac:dyDescent="0.25">
      <c r="B25728" s="78"/>
      <c r="C25728" s="77"/>
    </row>
    <row r="25729" spans="2:3" x14ac:dyDescent="0.25">
      <c r="B25729" s="78"/>
      <c r="C25729" s="77"/>
    </row>
    <row r="25730" spans="2:3" x14ac:dyDescent="0.25">
      <c r="B25730" s="78"/>
      <c r="C25730" s="77"/>
    </row>
    <row r="25731" spans="2:3" x14ac:dyDescent="0.25">
      <c r="B25731" s="78"/>
      <c r="C25731" s="77"/>
    </row>
    <row r="25732" spans="2:3" x14ac:dyDescent="0.25">
      <c r="B25732" s="78"/>
      <c r="C25732" s="77"/>
    </row>
    <row r="25733" spans="2:3" x14ac:dyDescent="0.25">
      <c r="B25733" s="78"/>
      <c r="C25733" s="77"/>
    </row>
    <row r="25734" spans="2:3" x14ac:dyDescent="0.25">
      <c r="B25734" s="78"/>
      <c r="C25734" s="77"/>
    </row>
    <row r="25735" spans="2:3" x14ac:dyDescent="0.25">
      <c r="B25735" s="78"/>
      <c r="C25735" s="77"/>
    </row>
    <row r="25736" spans="2:3" x14ac:dyDescent="0.25">
      <c r="B25736" s="78"/>
      <c r="C25736" s="77"/>
    </row>
    <row r="25737" spans="2:3" x14ac:dyDescent="0.25">
      <c r="B25737" s="78"/>
      <c r="C25737" s="77"/>
    </row>
    <row r="25738" spans="2:3" x14ac:dyDescent="0.25">
      <c r="B25738" s="78"/>
      <c r="C25738" s="77"/>
    </row>
    <row r="25739" spans="2:3" x14ac:dyDescent="0.25">
      <c r="B25739" s="78"/>
      <c r="C25739" s="77"/>
    </row>
    <row r="25740" spans="2:3" x14ac:dyDescent="0.25">
      <c r="B25740" s="78"/>
      <c r="C25740" s="77"/>
    </row>
    <row r="25850" spans="2:3" x14ac:dyDescent="0.25">
      <c r="B25850" s="78"/>
      <c r="C25850" s="77"/>
    </row>
    <row r="25851" spans="2:3" x14ac:dyDescent="0.25">
      <c r="B25851" s="78"/>
      <c r="C25851" s="77"/>
    </row>
    <row r="25852" spans="2:3" x14ac:dyDescent="0.25">
      <c r="B25852" s="78"/>
      <c r="C25852" s="77"/>
    </row>
    <row r="25853" spans="2:3" x14ac:dyDescent="0.25">
      <c r="B25853" s="78"/>
      <c r="C25853" s="77"/>
    </row>
    <row r="25854" spans="2:3" x14ac:dyDescent="0.25">
      <c r="B25854" s="78"/>
      <c r="C25854" s="77"/>
    </row>
    <row r="25855" spans="2:3" x14ac:dyDescent="0.25">
      <c r="B25855" s="78"/>
      <c r="C25855" s="77"/>
    </row>
    <row r="25856" spans="2:3" x14ac:dyDescent="0.25">
      <c r="B25856" s="78"/>
      <c r="C25856" s="77"/>
    </row>
    <row r="25857" spans="2:3" x14ac:dyDescent="0.25">
      <c r="B25857" s="78"/>
      <c r="C25857" s="77"/>
    </row>
    <row r="25858" spans="2:3" x14ac:dyDescent="0.25">
      <c r="B25858" s="78"/>
      <c r="C25858" s="77"/>
    </row>
    <row r="25859" spans="2:3" x14ac:dyDescent="0.25">
      <c r="B25859" s="78"/>
      <c r="C25859" s="77"/>
    </row>
    <row r="25860" spans="2:3" x14ac:dyDescent="0.25">
      <c r="B25860" s="78"/>
      <c r="C25860" s="77"/>
    </row>
    <row r="25861" spans="2:3" x14ac:dyDescent="0.25">
      <c r="B25861" s="78"/>
      <c r="C25861" s="77"/>
    </row>
    <row r="25862" spans="2:3" x14ac:dyDescent="0.25">
      <c r="B25862" s="78"/>
      <c r="C25862" s="77"/>
    </row>
    <row r="25972" spans="2:3" x14ac:dyDescent="0.25">
      <c r="B25972" s="78"/>
      <c r="C25972" s="77"/>
    </row>
    <row r="25973" spans="2:3" x14ac:dyDescent="0.25">
      <c r="B25973" s="78"/>
      <c r="C25973" s="77"/>
    </row>
    <row r="25974" spans="2:3" x14ac:dyDescent="0.25">
      <c r="B25974" s="78"/>
      <c r="C25974" s="77"/>
    </row>
    <row r="25975" spans="2:3" x14ac:dyDescent="0.25">
      <c r="B25975" s="78"/>
      <c r="C25975" s="77"/>
    </row>
    <row r="25976" spans="2:3" x14ac:dyDescent="0.25">
      <c r="B25976" s="78"/>
      <c r="C25976" s="77"/>
    </row>
    <row r="25977" spans="2:3" x14ac:dyDescent="0.25">
      <c r="B25977" s="78"/>
      <c r="C25977" s="77"/>
    </row>
    <row r="25978" spans="2:3" x14ac:dyDescent="0.25">
      <c r="B25978" s="78"/>
      <c r="C25978" s="77"/>
    </row>
    <row r="25979" spans="2:3" x14ac:dyDescent="0.25">
      <c r="B25979" s="78"/>
      <c r="C25979" s="77"/>
    </row>
    <row r="25980" spans="2:3" x14ac:dyDescent="0.25">
      <c r="B25980" s="78"/>
      <c r="C25980" s="77"/>
    </row>
    <row r="25981" spans="2:3" x14ac:dyDescent="0.25">
      <c r="B25981" s="78"/>
      <c r="C25981" s="77"/>
    </row>
    <row r="25982" spans="2:3" x14ac:dyDescent="0.25">
      <c r="B25982" s="78"/>
      <c r="C25982" s="77"/>
    </row>
    <row r="25983" spans="2:3" x14ac:dyDescent="0.25">
      <c r="B25983" s="78"/>
      <c r="C25983" s="77"/>
    </row>
    <row r="25984" spans="2:3" x14ac:dyDescent="0.25">
      <c r="B25984" s="78"/>
      <c r="C25984" s="77"/>
    </row>
    <row r="26094" spans="2:3" x14ac:dyDescent="0.25">
      <c r="B26094" s="78"/>
      <c r="C26094" s="77"/>
    </row>
    <row r="26095" spans="2:3" x14ac:dyDescent="0.25">
      <c r="B26095" s="78"/>
      <c r="C26095" s="77"/>
    </row>
    <row r="26096" spans="2:3" x14ac:dyDescent="0.25">
      <c r="B26096" s="78"/>
      <c r="C26096" s="77"/>
    </row>
    <row r="26097" spans="2:3" x14ac:dyDescent="0.25">
      <c r="B26097" s="78"/>
      <c r="C26097" s="77"/>
    </row>
    <row r="26098" spans="2:3" x14ac:dyDescent="0.25">
      <c r="B26098" s="78"/>
      <c r="C26098" s="77"/>
    </row>
    <row r="26099" spans="2:3" x14ac:dyDescent="0.25">
      <c r="B26099" s="78"/>
      <c r="C26099" s="77"/>
    </row>
    <row r="26100" spans="2:3" x14ac:dyDescent="0.25">
      <c r="B26100" s="78"/>
      <c r="C26100" s="77"/>
    </row>
    <row r="26101" spans="2:3" x14ac:dyDescent="0.25">
      <c r="B26101" s="78"/>
      <c r="C26101" s="77"/>
    </row>
    <row r="26102" spans="2:3" x14ac:dyDescent="0.25">
      <c r="B26102" s="78"/>
      <c r="C26102" s="77"/>
    </row>
    <row r="26103" spans="2:3" x14ac:dyDescent="0.25">
      <c r="B26103" s="78"/>
      <c r="C26103" s="77"/>
    </row>
    <row r="26104" spans="2:3" x14ac:dyDescent="0.25">
      <c r="B26104" s="78"/>
      <c r="C26104" s="77"/>
    </row>
    <row r="26105" spans="2:3" x14ac:dyDescent="0.25">
      <c r="B26105" s="78"/>
      <c r="C26105" s="77"/>
    </row>
    <row r="26106" spans="2:3" x14ac:dyDescent="0.25">
      <c r="B26106" s="78"/>
      <c r="C26106" s="77"/>
    </row>
    <row r="26216" spans="2:3" x14ac:dyDescent="0.25">
      <c r="B26216" s="78"/>
      <c r="C26216" s="77"/>
    </row>
    <row r="26217" spans="2:3" x14ac:dyDescent="0.25">
      <c r="B26217" s="78"/>
      <c r="C26217" s="77"/>
    </row>
    <row r="26218" spans="2:3" x14ac:dyDescent="0.25">
      <c r="B26218" s="78"/>
      <c r="C26218" s="77"/>
    </row>
    <row r="26219" spans="2:3" x14ac:dyDescent="0.25">
      <c r="B26219" s="78"/>
      <c r="C26219" s="77"/>
    </row>
    <row r="26220" spans="2:3" x14ac:dyDescent="0.25">
      <c r="B26220" s="78"/>
      <c r="C26220" s="77"/>
    </row>
    <row r="26221" spans="2:3" x14ac:dyDescent="0.25">
      <c r="B26221" s="78"/>
      <c r="C26221" s="77"/>
    </row>
    <row r="26222" spans="2:3" x14ac:dyDescent="0.25">
      <c r="B26222" s="78"/>
      <c r="C26222" s="77"/>
    </row>
    <row r="26223" spans="2:3" x14ac:dyDescent="0.25">
      <c r="B26223" s="78"/>
      <c r="C26223" s="77"/>
    </row>
    <row r="26224" spans="2:3" x14ac:dyDescent="0.25">
      <c r="B26224" s="78"/>
      <c r="C26224" s="77"/>
    </row>
    <row r="26225" spans="2:3" x14ac:dyDescent="0.25">
      <c r="B26225" s="78"/>
      <c r="C26225" s="77"/>
    </row>
    <row r="26226" spans="2:3" x14ac:dyDescent="0.25">
      <c r="B26226" s="78"/>
      <c r="C26226" s="77"/>
    </row>
    <row r="26227" spans="2:3" x14ac:dyDescent="0.25">
      <c r="B26227" s="78"/>
      <c r="C26227" s="77"/>
    </row>
    <row r="26228" spans="2:3" x14ac:dyDescent="0.25">
      <c r="B26228" s="78"/>
      <c r="C26228" s="77"/>
    </row>
    <row r="26338" spans="2:3" x14ac:dyDescent="0.25">
      <c r="B26338" s="78"/>
      <c r="C26338" s="77"/>
    </row>
    <row r="26339" spans="2:3" x14ac:dyDescent="0.25">
      <c r="B26339" s="78"/>
      <c r="C26339" s="77"/>
    </row>
    <row r="26340" spans="2:3" x14ac:dyDescent="0.25">
      <c r="B26340" s="78"/>
      <c r="C26340" s="77"/>
    </row>
    <row r="26341" spans="2:3" x14ac:dyDescent="0.25">
      <c r="B26341" s="78"/>
      <c r="C26341" s="77"/>
    </row>
    <row r="26342" spans="2:3" x14ac:dyDescent="0.25">
      <c r="B26342" s="78"/>
      <c r="C26342" s="77"/>
    </row>
    <row r="26343" spans="2:3" x14ac:dyDescent="0.25">
      <c r="B26343" s="78"/>
      <c r="C26343" s="77"/>
    </row>
    <row r="26344" spans="2:3" x14ac:dyDescent="0.25">
      <c r="B26344" s="78"/>
      <c r="C26344" s="77"/>
    </row>
    <row r="26345" spans="2:3" x14ac:dyDescent="0.25">
      <c r="B26345" s="78"/>
      <c r="C26345" s="77"/>
    </row>
    <row r="26346" spans="2:3" x14ac:dyDescent="0.25">
      <c r="B26346" s="78"/>
      <c r="C26346" s="77"/>
    </row>
    <row r="26347" spans="2:3" x14ac:dyDescent="0.25">
      <c r="B26347" s="78"/>
      <c r="C26347" s="77"/>
    </row>
    <row r="26348" spans="2:3" x14ac:dyDescent="0.25">
      <c r="B26348" s="78"/>
      <c r="C26348" s="77"/>
    </row>
    <row r="26349" spans="2:3" x14ac:dyDescent="0.25">
      <c r="B26349" s="78"/>
      <c r="C26349" s="77"/>
    </row>
    <row r="26350" spans="2:3" x14ac:dyDescent="0.25">
      <c r="B26350" s="78"/>
      <c r="C26350" s="77"/>
    </row>
    <row r="26460" spans="2:3" x14ac:dyDescent="0.25">
      <c r="B26460" s="78"/>
      <c r="C26460" s="77"/>
    </row>
    <row r="26461" spans="2:3" x14ac:dyDescent="0.25">
      <c r="B26461" s="78"/>
      <c r="C26461" s="77"/>
    </row>
    <row r="26462" spans="2:3" x14ac:dyDescent="0.25">
      <c r="B26462" s="78"/>
      <c r="C26462" s="77"/>
    </row>
    <row r="26463" spans="2:3" x14ac:dyDescent="0.25">
      <c r="B26463" s="78"/>
      <c r="C26463" s="77"/>
    </row>
    <row r="26464" spans="2:3" x14ac:dyDescent="0.25">
      <c r="B26464" s="78"/>
      <c r="C26464" s="77"/>
    </row>
    <row r="26465" spans="2:3" x14ac:dyDescent="0.25">
      <c r="B26465" s="78"/>
      <c r="C26465" s="77"/>
    </row>
    <row r="26466" spans="2:3" x14ac:dyDescent="0.25">
      <c r="B26466" s="78"/>
      <c r="C26466" s="77"/>
    </row>
    <row r="26467" spans="2:3" x14ac:dyDescent="0.25">
      <c r="B26467" s="78"/>
      <c r="C26467" s="77"/>
    </row>
    <row r="26468" spans="2:3" x14ac:dyDescent="0.25">
      <c r="B26468" s="78"/>
      <c r="C26468" s="77"/>
    </row>
    <row r="26469" spans="2:3" x14ac:dyDescent="0.25">
      <c r="B26469" s="78"/>
      <c r="C26469" s="77"/>
    </row>
    <row r="26470" spans="2:3" x14ac:dyDescent="0.25">
      <c r="B26470" s="78"/>
      <c r="C26470" s="77"/>
    </row>
    <row r="26471" spans="2:3" x14ac:dyDescent="0.25">
      <c r="B26471" s="78"/>
      <c r="C26471" s="77"/>
    </row>
    <row r="26472" spans="2:3" x14ac:dyDescent="0.25">
      <c r="B26472" s="78"/>
      <c r="C26472" s="77"/>
    </row>
    <row r="26582" spans="2:3" x14ac:dyDescent="0.25">
      <c r="B26582" s="78"/>
      <c r="C26582" s="77"/>
    </row>
    <row r="26583" spans="2:3" x14ac:dyDescent="0.25">
      <c r="B26583" s="78"/>
      <c r="C26583" s="77"/>
    </row>
    <row r="26584" spans="2:3" x14ac:dyDescent="0.25">
      <c r="B26584" s="78"/>
      <c r="C26584" s="77"/>
    </row>
    <row r="26585" spans="2:3" x14ac:dyDescent="0.25">
      <c r="B26585" s="78"/>
      <c r="C26585" s="77"/>
    </row>
    <row r="26586" spans="2:3" x14ac:dyDescent="0.25">
      <c r="B26586" s="78"/>
      <c r="C26586" s="77"/>
    </row>
    <row r="26587" spans="2:3" x14ac:dyDescent="0.25">
      <c r="B26587" s="78"/>
      <c r="C26587" s="77"/>
    </row>
    <row r="26588" spans="2:3" x14ac:dyDescent="0.25">
      <c r="B26588" s="78"/>
      <c r="C26588" s="77"/>
    </row>
    <row r="26589" spans="2:3" x14ac:dyDescent="0.25">
      <c r="B26589" s="78"/>
      <c r="C26589" s="77"/>
    </row>
    <row r="26590" spans="2:3" x14ac:dyDescent="0.25">
      <c r="B26590" s="78"/>
      <c r="C26590" s="77"/>
    </row>
    <row r="26591" spans="2:3" x14ac:dyDescent="0.25">
      <c r="B26591" s="78"/>
      <c r="C26591" s="77"/>
    </row>
    <row r="26592" spans="2:3" x14ac:dyDescent="0.25">
      <c r="B26592" s="78"/>
      <c r="C26592" s="77"/>
    </row>
    <row r="26593" spans="2:3" x14ac:dyDescent="0.25">
      <c r="B26593" s="78"/>
      <c r="C26593" s="77"/>
    </row>
    <row r="26594" spans="2:3" x14ac:dyDescent="0.25">
      <c r="B26594" s="78"/>
      <c r="C26594" s="77"/>
    </row>
    <row r="26704" spans="2:3" x14ac:dyDescent="0.25">
      <c r="B26704" s="78"/>
      <c r="C26704" s="77"/>
    </row>
    <row r="26705" spans="2:3" x14ac:dyDescent="0.25">
      <c r="B26705" s="78"/>
      <c r="C26705" s="77"/>
    </row>
    <row r="26706" spans="2:3" x14ac:dyDescent="0.25">
      <c r="B26706" s="78"/>
      <c r="C26706" s="77"/>
    </row>
    <row r="26707" spans="2:3" x14ac:dyDescent="0.25">
      <c r="B26707" s="78"/>
      <c r="C26707" s="77"/>
    </row>
    <row r="26708" spans="2:3" x14ac:dyDescent="0.25">
      <c r="B26708" s="78"/>
      <c r="C26708" s="77"/>
    </row>
    <row r="26709" spans="2:3" x14ac:dyDescent="0.25">
      <c r="B26709" s="78"/>
      <c r="C26709" s="77"/>
    </row>
    <row r="26710" spans="2:3" x14ac:dyDescent="0.25">
      <c r="B26710" s="78"/>
      <c r="C26710" s="77"/>
    </row>
    <row r="26711" spans="2:3" x14ac:dyDescent="0.25">
      <c r="B26711" s="78"/>
      <c r="C26711" s="77"/>
    </row>
    <row r="26712" spans="2:3" x14ac:dyDescent="0.25">
      <c r="B26712" s="78"/>
      <c r="C26712" s="77"/>
    </row>
    <row r="26713" spans="2:3" x14ac:dyDescent="0.25">
      <c r="B26713" s="78"/>
      <c r="C26713" s="77"/>
    </row>
    <row r="26714" spans="2:3" x14ac:dyDescent="0.25">
      <c r="B26714" s="78"/>
      <c r="C26714" s="77"/>
    </row>
    <row r="26715" spans="2:3" x14ac:dyDescent="0.25">
      <c r="B26715" s="78"/>
      <c r="C26715" s="77"/>
    </row>
    <row r="26716" spans="2:3" x14ac:dyDescent="0.25">
      <c r="B26716" s="78"/>
      <c r="C26716" s="77"/>
    </row>
    <row r="26826" spans="2:3" x14ac:dyDescent="0.25">
      <c r="B26826" s="78"/>
      <c r="C26826" s="77"/>
    </row>
    <row r="26827" spans="2:3" x14ac:dyDescent="0.25">
      <c r="B26827" s="78"/>
      <c r="C26827" s="77"/>
    </row>
    <row r="26828" spans="2:3" x14ac:dyDescent="0.25">
      <c r="B26828" s="78"/>
      <c r="C26828" s="77"/>
    </row>
    <row r="26829" spans="2:3" x14ac:dyDescent="0.25">
      <c r="B26829" s="78"/>
      <c r="C26829" s="77"/>
    </row>
    <row r="26830" spans="2:3" x14ac:dyDescent="0.25">
      <c r="B26830" s="78"/>
      <c r="C26830" s="77"/>
    </row>
    <row r="26831" spans="2:3" x14ac:dyDescent="0.25">
      <c r="B26831" s="78"/>
      <c r="C26831" s="77"/>
    </row>
    <row r="26832" spans="2:3" x14ac:dyDescent="0.25">
      <c r="B26832" s="78"/>
      <c r="C26832" s="77"/>
    </row>
    <row r="26833" spans="2:3" x14ac:dyDescent="0.25">
      <c r="B26833" s="78"/>
      <c r="C26833" s="77"/>
    </row>
    <row r="26834" spans="2:3" x14ac:dyDescent="0.25">
      <c r="B26834" s="78"/>
      <c r="C26834" s="77"/>
    </row>
    <row r="26835" spans="2:3" x14ac:dyDescent="0.25">
      <c r="B26835" s="78"/>
      <c r="C26835" s="77"/>
    </row>
    <row r="26836" spans="2:3" x14ac:dyDescent="0.25">
      <c r="B26836" s="78"/>
      <c r="C26836" s="77"/>
    </row>
    <row r="26837" spans="2:3" x14ac:dyDescent="0.25">
      <c r="B26837" s="78"/>
      <c r="C26837" s="77"/>
    </row>
    <row r="26838" spans="2:3" x14ac:dyDescent="0.25">
      <c r="B26838" s="78"/>
      <c r="C26838" s="77"/>
    </row>
    <row r="26948" spans="2:3" x14ac:dyDescent="0.25">
      <c r="B26948" s="78"/>
      <c r="C26948" s="77"/>
    </row>
    <row r="26949" spans="2:3" x14ac:dyDescent="0.25">
      <c r="B26949" s="78"/>
      <c r="C26949" s="77"/>
    </row>
    <row r="26950" spans="2:3" x14ac:dyDescent="0.25">
      <c r="B26950" s="78"/>
      <c r="C26950" s="77"/>
    </row>
    <row r="26951" spans="2:3" x14ac:dyDescent="0.25">
      <c r="B26951" s="78"/>
      <c r="C26951" s="77"/>
    </row>
    <row r="26952" spans="2:3" x14ac:dyDescent="0.25">
      <c r="B26952" s="78"/>
      <c r="C26952" s="77"/>
    </row>
    <row r="26953" spans="2:3" x14ac:dyDescent="0.25">
      <c r="B26953" s="78"/>
      <c r="C26953" s="77"/>
    </row>
    <row r="26954" spans="2:3" x14ac:dyDescent="0.25">
      <c r="B26954" s="78"/>
      <c r="C26954" s="77"/>
    </row>
    <row r="26955" spans="2:3" x14ac:dyDescent="0.25">
      <c r="B26955" s="78"/>
      <c r="C26955" s="77"/>
    </row>
    <row r="26956" spans="2:3" x14ac:dyDescent="0.25">
      <c r="B26956" s="78"/>
      <c r="C26956" s="77"/>
    </row>
    <row r="26957" spans="2:3" x14ac:dyDescent="0.25">
      <c r="B26957" s="78"/>
      <c r="C26957" s="77"/>
    </row>
    <row r="26958" spans="2:3" x14ac:dyDescent="0.25">
      <c r="B26958" s="78"/>
      <c r="C26958" s="77"/>
    </row>
    <row r="26959" spans="2:3" x14ac:dyDescent="0.25">
      <c r="B26959" s="78"/>
      <c r="C26959" s="77"/>
    </row>
    <row r="26960" spans="2:3" x14ac:dyDescent="0.25">
      <c r="B26960" s="78"/>
      <c r="C26960" s="77"/>
    </row>
    <row r="27070" spans="2:3" x14ac:dyDescent="0.25">
      <c r="B27070" s="78"/>
      <c r="C27070" s="77"/>
    </row>
    <row r="27071" spans="2:3" x14ac:dyDescent="0.25">
      <c r="B27071" s="78"/>
      <c r="C27071" s="77"/>
    </row>
    <row r="27072" spans="2:3" x14ac:dyDescent="0.25">
      <c r="B27072" s="78"/>
      <c r="C27072" s="77"/>
    </row>
    <row r="27073" spans="2:3" x14ac:dyDescent="0.25">
      <c r="B27073" s="78"/>
      <c r="C27073" s="77"/>
    </row>
    <row r="27074" spans="2:3" x14ac:dyDescent="0.25">
      <c r="B27074" s="78"/>
      <c r="C27074" s="77"/>
    </row>
    <row r="27075" spans="2:3" x14ac:dyDescent="0.25">
      <c r="B27075" s="78"/>
      <c r="C27075" s="77"/>
    </row>
    <row r="27076" spans="2:3" x14ac:dyDescent="0.25">
      <c r="B27076" s="78"/>
      <c r="C27076" s="77"/>
    </row>
    <row r="27077" spans="2:3" x14ac:dyDescent="0.25">
      <c r="B27077" s="78"/>
      <c r="C27077" s="77"/>
    </row>
    <row r="27078" spans="2:3" x14ac:dyDescent="0.25">
      <c r="B27078" s="78"/>
      <c r="C27078" s="77"/>
    </row>
    <row r="27079" spans="2:3" x14ac:dyDescent="0.25">
      <c r="B27079" s="78"/>
      <c r="C27079" s="77"/>
    </row>
    <row r="27080" spans="2:3" x14ac:dyDescent="0.25">
      <c r="B27080" s="78"/>
      <c r="C27080" s="77"/>
    </row>
    <row r="27081" spans="2:3" x14ac:dyDescent="0.25">
      <c r="B27081" s="78"/>
      <c r="C27081" s="77"/>
    </row>
    <row r="27082" spans="2:3" x14ac:dyDescent="0.25">
      <c r="B27082" s="78"/>
      <c r="C27082" s="77"/>
    </row>
    <row r="27192" spans="2:3" x14ac:dyDescent="0.25">
      <c r="B27192" s="78"/>
      <c r="C27192" s="77"/>
    </row>
    <row r="27193" spans="2:3" x14ac:dyDescent="0.25">
      <c r="B27193" s="78"/>
      <c r="C27193" s="77"/>
    </row>
    <row r="27194" spans="2:3" x14ac:dyDescent="0.25">
      <c r="B27194" s="78"/>
      <c r="C27194" s="77"/>
    </row>
    <row r="27195" spans="2:3" x14ac:dyDescent="0.25">
      <c r="B27195" s="78"/>
      <c r="C27195" s="77"/>
    </row>
    <row r="27196" spans="2:3" x14ac:dyDescent="0.25">
      <c r="B27196" s="78"/>
      <c r="C27196" s="77"/>
    </row>
    <row r="27197" spans="2:3" x14ac:dyDescent="0.25">
      <c r="B27197" s="78"/>
      <c r="C27197" s="77"/>
    </row>
    <row r="27198" spans="2:3" x14ac:dyDescent="0.25">
      <c r="B27198" s="78"/>
      <c r="C27198" s="77"/>
    </row>
    <row r="27199" spans="2:3" x14ac:dyDescent="0.25">
      <c r="B27199" s="78"/>
      <c r="C27199" s="77"/>
    </row>
    <row r="27200" spans="2:3" x14ac:dyDescent="0.25">
      <c r="B27200" s="78"/>
      <c r="C27200" s="77"/>
    </row>
    <row r="27201" spans="2:3" x14ac:dyDescent="0.25">
      <c r="B27201" s="78"/>
      <c r="C27201" s="77"/>
    </row>
    <row r="27202" spans="2:3" x14ac:dyDescent="0.25">
      <c r="B27202" s="78"/>
      <c r="C27202" s="77"/>
    </row>
    <row r="27203" spans="2:3" x14ac:dyDescent="0.25">
      <c r="B27203" s="78"/>
      <c r="C27203" s="77"/>
    </row>
    <row r="27204" spans="2:3" x14ac:dyDescent="0.25">
      <c r="B27204" s="78"/>
      <c r="C27204" s="77"/>
    </row>
    <row r="27314" spans="2:3" x14ac:dyDescent="0.25">
      <c r="B27314" s="78"/>
      <c r="C27314" s="77"/>
    </row>
    <row r="27315" spans="2:3" x14ac:dyDescent="0.25">
      <c r="B27315" s="78"/>
      <c r="C27315" s="77"/>
    </row>
    <row r="27316" spans="2:3" x14ac:dyDescent="0.25">
      <c r="B27316" s="78"/>
      <c r="C27316" s="77"/>
    </row>
    <row r="27317" spans="2:3" x14ac:dyDescent="0.25">
      <c r="B27317" s="78"/>
      <c r="C27317" s="77"/>
    </row>
    <row r="27318" spans="2:3" x14ac:dyDescent="0.25">
      <c r="B27318" s="78"/>
      <c r="C27318" s="77"/>
    </row>
    <row r="27319" spans="2:3" x14ac:dyDescent="0.25">
      <c r="B27319" s="78"/>
      <c r="C27319" s="77"/>
    </row>
    <row r="27320" spans="2:3" x14ac:dyDescent="0.25">
      <c r="B27320" s="78"/>
      <c r="C27320" s="77"/>
    </row>
    <row r="27321" spans="2:3" x14ac:dyDescent="0.25">
      <c r="B27321" s="78"/>
      <c r="C27321" s="77"/>
    </row>
    <row r="27322" spans="2:3" x14ac:dyDescent="0.25">
      <c r="B27322" s="78"/>
      <c r="C27322" s="77"/>
    </row>
    <row r="27323" spans="2:3" x14ac:dyDescent="0.25">
      <c r="B27323" s="78"/>
      <c r="C27323" s="77"/>
    </row>
    <row r="27324" spans="2:3" x14ac:dyDescent="0.25">
      <c r="B27324" s="78"/>
      <c r="C27324" s="77"/>
    </row>
    <row r="27325" spans="2:3" x14ac:dyDescent="0.25">
      <c r="B27325" s="78"/>
      <c r="C27325" s="77"/>
    </row>
    <row r="27326" spans="2:3" x14ac:dyDescent="0.25">
      <c r="B27326" s="78"/>
      <c r="C27326" s="77"/>
    </row>
    <row r="27436" spans="2:3" x14ac:dyDescent="0.25">
      <c r="B27436" s="78"/>
      <c r="C27436" s="77"/>
    </row>
    <row r="27437" spans="2:3" x14ac:dyDescent="0.25">
      <c r="B27437" s="78"/>
      <c r="C27437" s="77"/>
    </row>
    <row r="27438" spans="2:3" x14ac:dyDescent="0.25">
      <c r="B27438" s="78"/>
      <c r="C27438" s="77"/>
    </row>
    <row r="27439" spans="2:3" x14ac:dyDescent="0.25">
      <c r="B27439" s="78"/>
      <c r="C27439" s="77"/>
    </row>
    <row r="27440" spans="2:3" x14ac:dyDescent="0.25">
      <c r="B27440" s="78"/>
      <c r="C27440" s="77"/>
    </row>
    <row r="27441" spans="2:3" x14ac:dyDescent="0.25">
      <c r="B27441" s="78"/>
      <c r="C27441" s="77"/>
    </row>
    <row r="27442" spans="2:3" x14ac:dyDescent="0.25">
      <c r="B27442" s="78"/>
      <c r="C27442" s="77"/>
    </row>
    <row r="27443" spans="2:3" x14ac:dyDescent="0.25">
      <c r="B27443" s="78"/>
      <c r="C27443" s="77"/>
    </row>
    <row r="27444" spans="2:3" x14ac:dyDescent="0.25">
      <c r="B27444" s="78"/>
      <c r="C27444" s="77"/>
    </row>
    <row r="27445" spans="2:3" x14ac:dyDescent="0.25">
      <c r="B27445" s="78"/>
      <c r="C27445" s="77"/>
    </row>
    <row r="27446" spans="2:3" x14ac:dyDescent="0.25">
      <c r="B27446" s="78"/>
      <c r="C27446" s="77"/>
    </row>
    <row r="27447" spans="2:3" x14ac:dyDescent="0.25">
      <c r="B27447" s="78"/>
      <c r="C27447" s="77"/>
    </row>
    <row r="27448" spans="2:3" x14ac:dyDescent="0.25">
      <c r="B27448" s="78"/>
      <c r="C27448" s="77"/>
    </row>
    <row r="27558" spans="2:3" x14ac:dyDescent="0.25">
      <c r="B27558" s="78"/>
      <c r="C27558" s="77"/>
    </row>
    <row r="27559" spans="2:3" x14ac:dyDescent="0.25">
      <c r="B27559" s="78"/>
      <c r="C27559" s="77"/>
    </row>
    <row r="27560" spans="2:3" x14ac:dyDescent="0.25">
      <c r="B27560" s="78"/>
      <c r="C27560" s="77"/>
    </row>
    <row r="27561" spans="2:3" x14ac:dyDescent="0.25">
      <c r="B27561" s="78"/>
      <c r="C27561" s="77"/>
    </row>
    <row r="27562" spans="2:3" x14ac:dyDescent="0.25">
      <c r="B27562" s="78"/>
      <c r="C27562" s="77"/>
    </row>
    <row r="27563" spans="2:3" x14ac:dyDescent="0.25">
      <c r="B27563" s="78"/>
      <c r="C27563" s="77"/>
    </row>
    <row r="27564" spans="2:3" x14ac:dyDescent="0.25">
      <c r="B27564" s="78"/>
      <c r="C27564" s="77"/>
    </row>
    <row r="27565" spans="2:3" x14ac:dyDescent="0.25">
      <c r="B27565" s="78"/>
      <c r="C27565" s="77"/>
    </row>
    <row r="27566" spans="2:3" x14ac:dyDescent="0.25">
      <c r="B27566" s="78"/>
      <c r="C27566" s="77"/>
    </row>
    <row r="27567" spans="2:3" x14ac:dyDescent="0.25">
      <c r="B27567" s="78"/>
      <c r="C27567" s="77"/>
    </row>
    <row r="27568" spans="2:3" x14ac:dyDescent="0.25">
      <c r="B27568" s="78"/>
      <c r="C27568" s="77"/>
    </row>
    <row r="27569" spans="2:3" x14ac:dyDescent="0.25">
      <c r="B27569" s="78"/>
      <c r="C27569" s="77"/>
    </row>
    <row r="27570" spans="2:3" x14ac:dyDescent="0.25">
      <c r="B27570" s="78"/>
      <c r="C27570" s="77"/>
    </row>
    <row r="27680" spans="2:3" x14ac:dyDescent="0.25">
      <c r="B27680" s="78"/>
      <c r="C27680" s="77"/>
    </row>
    <row r="27681" spans="2:3" x14ac:dyDescent="0.25">
      <c r="B27681" s="78"/>
      <c r="C27681" s="77"/>
    </row>
    <row r="27682" spans="2:3" x14ac:dyDescent="0.25">
      <c r="B27682" s="78"/>
      <c r="C27682" s="77"/>
    </row>
    <row r="27683" spans="2:3" x14ac:dyDescent="0.25">
      <c r="B27683" s="78"/>
      <c r="C27683" s="77"/>
    </row>
    <row r="27684" spans="2:3" x14ac:dyDescent="0.25">
      <c r="B27684" s="78"/>
      <c r="C27684" s="77"/>
    </row>
    <row r="27685" spans="2:3" x14ac:dyDescent="0.25">
      <c r="B27685" s="78"/>
      <c r="C27685" s="77"/>
    </row>
    <row r="27686" spans="2:3" x14ac:dyDescent="0.25">
      <c r="B27686" s="78"/>
      <c r="C27686" s="77"/>
    </row>
    <row r="27687" spans="2:3" x14ac:dyDescent="0.25">
      <c r="B27687" s="78"/>
      <c r="C27687" s="77"/>
    </row>
    <row r="27688" spans="2:3" x14ac:dyDescent="0.25">
      <c r="B27688" s="78"/>
      <c r="C27688" s="77"/>
    </row>
    <row r="27689" spans="2:3" x14ac:dyDescent="0.25">
      <c r="B27689" s="78"/>
      <c r="C27689" s="77"/>
    </row>
    <row r="27690" spans="2:3" x14ac:dyDescent="0.25">
      <c r="B27690" s="78"/>
      <c r="C27690" s="77"/>
    </row>
    <row r="27691" spans="2:3" x14ac:dyDescent="0.25">
      <c r="B27691" s="78"/>
      <c r="C27691" s="77"/>
    </row>
    <row r="27692" spans="2:3" x14ac:dyDescent="0.25">
      <c r="B27692" s="78"/>
      <c r="C27692" s="77"/>
    </row>
    <row r="27802" spans="2:3" x14ac:dyDescent="0.25">
      <c r="B27802" s="78"/>
      <c r="C27802" s="77"/>
    </row>
    <row r="27803" spans="2:3" x14ac:dyDescent="0.25">
      <c r="B27803" s="78"/>
      <c r="C27803" s="77"/>
    </row>
    <row r="27804" spans="2:3" x14ac:dyDescent="0.25">
      <c r="B27804" s="78"/>
      <c r="C27804" s="77"/>
    </row>
    <row r="27805" spans="2:3" x14ac:dyDescent="0.25">
      <c r="B27805" s="78"/>
      <c r="C27805" s="77"/>
    </row>
    <row r="27806" spans="2:3" x14ac:dyDescent="0.25">
      <c r="B27806" s="78"/>
      <c r="C27806" s="77"/>
    </row>
    <row r="27807" spans="2:3" x14ac:dyDescent="0.25">
      <c r="B27807" s="78"/>
      <c r="C27807" s="77"/>
    </row>
    <row r="27808" spans="2:3" x14ac:dyDescent="0.25">
      <c r="B27808" s="78"/>
      <c r="C27808" s="77"/>
    </row>
    <row r="27809" spans="2:3" x14ac:dyDescent="0.25">
      <c r="B27809" s="78"/>
      <c r="C27809" s="77"/>
    </row>
    <row r="27810" spans="2:3" x14ac:dyDescent="0.25">
      <c r="B27810" s="78"/>
      <c r="C27810" s="77"/>
    </row>
    <row r="27811" spans="2:3" x14ac:dyDescent="0.25">
      <c r="B27811" s="78"/>
      <c r="C27811" s="77"/>
    </row>
    <row r="27812" spans="2:3" x14ac:dyDescent="0.25">
      <c r="B27812" s="78"/>
      <c r="C27812" s="77"/>
    </row>
    <row r="27813" spans="2:3" x14ac:dyDescent="0.25">
      <c r="B27813" s="78"/>
      <c r="C27813" s="77"/>
    </row>
    <row r="27814" spans="2:3" x14ac:dyDescent="0.25">
      <c r="B27814" s="78"/>
      <c r="C27814" s="77"/>
    </row>
    <row r="27924" spans="2:3" x14ac:dyDescent="0.25">
      <c r="B27924" s="78"/>
      <c r="C27924" s="77"/>
    </row>
    <row r="27925" spans="2:3" x14ac:dyDescent="0.25">
      <c r="B27925" s="78"/>
      <c r="C27925" s="77"/>
    </row>
    <row r="27926" spans="2:3" x14ac:dyDescent="0.25">
      <c r="B27926" s="78"/>
      <c r="C27926" s="77"/>
    </row>
    <row r="27927" spans="2:3" x14ac:dyDescent="0.25">
      <c r="B27927" s="78"/>
      <c r="C27927" s="77"/>
    </row>
    <row r="27928" spans="2:3" x14ac:dyDescent="0.25">
      <c r="B27928" s="78"/>
      <c r="C27928" s="77"/>
    </row>
    <row r="27929" spans="2:3" x14ac:dyDescent="0.25">
      <c r="B27929" s="78"/>
      <c r="C27929" s="77"/>
    </row>
    <row r="27930" spans="2:3" x14ac:dyDescent="0.25">
      <c r="B27930" s="78"/>
      <c r="C27930" s="77"/>
    </row>
    <row r="27931" spans="2:3" x14ac:dyDescent="0.25">
      <c r="B27931" s="78"/>
      <c r="C27931" s="77"/>
    </row>
    <row r="27932" spans="2:3" x14ac:dyDescent="0.25">
      <c r="B27932" s="78"/>
      <c r="C27932" s="77"/>
    </row>
    <row r="27933" spans="2:3" x14ac:dyDescent="0.25">
      <c r="B27933" s="78"/>
      <c r="C27933" s="77"/>
    </row>
    <row r="27934" spans="2:3" x14ac:dyDescent="0.25">
      <c r="B27934" s="78"/>
      <c r="C27934" s="77"/>
    </row>
    <row r="27935" spans="2:3" x14ac:dyDescent="0.25">
      <c r="B27935" s="78"/>
      <c r="C27935" s="77"/>
    </row>
    <row r="27936" spans="2:3" x14ac:dyDescent="0.25">
      <c r="B27936" s="78"/>
      <c r="C27936" s="77"/>
    </row>
    <row r="28046" spans="2:3" x14ac:dyDescent="0.25">
      <c r="B28046" s="78"/>
      <c r="C28046" s="77"/>
    </row>
    <row r="28047" spans="2:3" x14ac:dyDescent="0.25">
      <c r="B28047" s="78"/>
      <c r="C28047" s="77"/>
    </row>
    <row r="28048" spans="2:3" x14ac:dyDescent="0.25">
      <c r="B28048" s="78"/>
      <c r="C28048" s="77"/>
    </row>
    <row r="28049" spans="2:3" x14ac:dyDescent="0.25">
      <c r="B28049" s="78"/>
      <c r="C28049" s="77"/>
    </row>
    <row r="28050" spans="2:3" x14ac:dyDescent="0.25">
      <c r="B28050" s="78"/>
      <c r="C28050" s="77"/>
    </row>
    <row r="28051" spans="2:3" x14ac:dyDescent="0.25">
      <c r="B28051" s="78"/>
      <c r="C28051" s="77"/>
    </row>
    <row r="28052" spans="2:3" x14ac:dyDescent="0.25">
      <c r="B28052" s="78"/>
      <c r="C28052" s="77"/>
    </row>
    <row r="28053" spans="2:3" x14ac:dyDescent="0.25">
      <c r="B28053" s="78"/>
      <c r="C28053" s="77"/>
    </row>
    <row r="28054" spans="2:3" x14ac:dyDescent="0.25">
      <c r="B28054" s="78"/>
      <c r="C28054" s="77"/>
    </row>
    <row r="28055" spans="2:3" x14ac:dyDescent="0.25">
      <c r="B28055" s="78"/>
      <c r="C28055" s="77"/>
    </row>
    <row r="28056" spans="2:3" x14ac:dyDescent="0.25">
      <c r="B28056" s="78"/>
      <c r="C28056" s="77"/>
    </row>
    <row r="28057" spans="2:3" x14ac:dyDescent="0.25">
      <c r="B28057" s="78"/>
      <c r="C28057" s="77"/>
    </row>
    <row r="28058" spans="2:3" x14ac:dyDescent="0.25">
      <c r="B28058" s="78"/>
      <c r="C28058" s="77"/>
    </row>
    <row r="28168" spans="2:3" x14ac:dyDescent="0.25">
      <c r="B28168" s="78"/>
      <c r="C28168" s="77"/>
    </row>
    <row r="28169" spans="2:3" x14ac:dyDescent="0.25">
      <c r="B28169" s="78"/>
      <c r="C28169" s="77"/>
    </row>
    <row r="28170" spans="2:3" x14ac:dyDescent="0.25">
      <c r="B28170" s="78"/>
      <c r="C28170" s="77"/>
    </row>
    <row r="28171" spans="2:3" x14ac:dyDescent="0.25">
      <c r="B28171" s="78"/>
      <c r="C28171" s="77"/>
    </row>
    <row r="28172" spans="2:3" x14ac:dyDescent="0.25">
      <c r="B28172" s="78"/>
      <c r="C28172" s="77"/>
    </row>
    <row r="28173" spans="2:3" x14ac:dyDescent="0.25">
      <c r="B28173" s="78"/>
      <c r="C28173" s="77"/>
    </row>
    <row r="28174" spans="2:3" x14ac:dyDescent="0.25">
      <c r="B28174" s="78"/>
      <c r="C28174" s="77"/>
    </row>
    <row r="28175" spans="2:3" x14ac:dyDescent="0.25">
      <c r="B28175" s="78"/>
      <c r="C28175" s="77"/>
    </row>
    <row r="28176" spans="2:3" x14ac:dyDescent="0.25">
      <c r="B28176" s="78"/>
      <c r="C28176" s="77"/>
    </row>
    <row r="28177" spans="2:3" x14ac:dyDescent="0.25">
      <c r="B28177" s="78"/>
      <c r="C28177" s="77"/>
    </row>
    <row r="28178" spans="2:3" x14ac:dyDescent="0.25">
      <c r="B28178" s="78"/>
      <c r="C28178" s="77"/>
    </row>
    <row r="28179" spans="2:3" x14ac:dyDescent="0.25">
      <c r="B28179" s="78"/>
      <c r="C28179" s="77"/>
    </row>
    <row r="28180" spans="2:3" x14ac:dyDescent="0.25">
      <c r="B28180" s="78"/>
      <c r="C28180" s="77"/>
    </row>
    <row r="28290" spans="2:3" x14ac:dyDescent="0.25">
      <c r="B28290" s="78"/>
      <c r="C28290" s="77"/>
    </row>
    <row r="28291" spans="2:3" x14ac:dyDescent="0.25">
      <c r="B28291" s="78"/>
      <c r="C28291" s="77"/>
    </row>
    <row r="28292" spans="2:3" x14ac:dyDescent="0.25">
      <c r="B28292" s="78"/>
      <c r="C28292" s="77"/>
    </row>
    <row r="28293" spans="2:3" x14ac:dyDescent="0.25">
      <c r="B28293" s="78"/>
      <c r="C28293" s="77"/>
    </row>
    <row r="28294" spans="2:3" x14ac:dyDescent="0.25">
      <c r="B28294" s="78"/>
      <c r="C28294" s="77"/>
    </row>
    <row r="28295" spans="2:3" x14ac:dyDescent="0.25">
      <c r="B28295" s="78"/>
      <c r="C28295" s="77"/>
    </row>
    <row r="28296" spans="2:3" x14ac:dyDescent="0.25">
      <c r="B28296" s="78"/>
      <c r="C28296" s="77"/>
    </row>
    <row r="28297" spans="2:3" x14ac:dyDescent="0.25">
      <c r="B28297" s="78"/>
      <c r="C28297" s="77"/>
    </row>
    <row r="28298" spans="2:3" x14ac:dyDescent="0.25">
      <c r="B28298" s="78"/>
      <c r="C28298" s="77"/>
    </row>
    <row r="28299" spans="2:3" x14ac:dyDescent="0.25">
      <c r="B28299" s="78"/>
      <c r="C28299" s="77"/>
    </row>
    <row r="28300" spans="2:3" x14ac:dyDescent="0.25">
      <c r="B28300" s="78"/>
      <c r="C28300" s="77"/>
    </row>
    <row r="28301" spans="2:3" x14ac:dyDescent="0.25">
      <c r="B28301" s="78"/>
      <c r="C28301" s="77"/>
    </row>
    <row r="28302" spans="2:3" x14ac:dyDescent="0.25">
      <c r="B28302" s="78"/>
      <c r="C28302" s="77"/>
    </row>
    <row r="28412" spans="2:3" x14ac:dyDescent="0.25">
      <c r="B28412" s="78"/>
      <c r="C28412" s="77"/>
    </row>
    <row r="28413" spans="2:3" x14ac:dyDescent="0.25">
      <c r="B28413" s="78"/>
      <c r="C28413" s="77"/>
    </row>
    <row r="28414" spans="2:3" x14ac:dyDescent="0.25">
      <c r="B28414" s="78"/>
      <c r="C28414" s="77"/>
    </row>
    <row r="28415" spans="2:3" x14ac:dyDescent="0.25">
      <c r="B28415" s="78"/>
      <c r="C28415" s="77"/>
    </row>
    <row r="28416" spans="2:3" x14ac:dyDescent="0.25">
      <c r="B28416" s="78"/>
      <c r="C28416" s="77"/>
    </row>
    <row r="28417" spans="2:3" x14ac:dyDescent="0.25">
      <c r="B28417" s="78"/>
      <c r="C28417" s="77"/>
    </row>
    <row r="28418" spans="2:3" x14ac:dyDescent="0.25">
      <c r="B28418" s="78"/>
      <c r="C28418" s="77"/>
    </row>
    <row r="28419" spans="2:3" x14ac:dyDescent="0.25">
      <c r="B28419" s="78"/>
      <c r="C28419" s="77"/>
    </row>
    <row r="28420" spans="2:3" x14ac:dyDescent="0.25">
      <c r="B28420" s="78"/>
      <c r="C28420" s="77"/>
    </row>
    <row r="28421" spans="2:3" x14ac:dyDescent="0.25">
      <c r="B28421" s="78"/>
      <c r="C28421" s="77"/>
    </row>
    <row r="28422" spans="2:3" x14ac:dyDescent="0.25">
      <c r="B28422" s="78"/>
      <c r="C28422" s="77"/>
    </row>
    <row r="28423" spans="2:3" x14ac:dyDescent="0.25">
      <c r="B28423" s="78"/>
      <c r="C28423" s="77"/>
    </row>
    <row r="28424" spans="2:3" x14ac:dyDescent="0.25">
      <c r="B28424" s="78"/>
      <c r="C28424" s="77"/>
    </row>
    <row r="28534" spans="2:3" x14ac:dyDescent="0.25">
      <c r="B28534" s="78"/>
      <c r="C28534" s="77"/>
    </row>
    <row r="28535" spans="2:3" x14ac:dyDescent="0.25">
      <c r="B28535" s="78"/>
      <c r="C28535" s="77"/>
    </row>
    <row r="28536" spans="2:3" x14ac:dyDescent="0.25">
      <c r="B28536" s="78"/>
      <c r="C28536" s="77"/>
    </row>
    <row r="28537" spans="2:3" x14ac:dyDescent="0.25">
      <c r="B28537" s="78"/>
      <c r="C28537" s="77"/>
    </row>
    <row r="28538" spans="2:3" x14ac:dyDescent="0.25">
      <c r="B28538" s="78"/>
      <c r="C28538" s="77"/>
    </row>
    <row r="28539" spans="2:3" x14ac:dyDescent="0.25">
      <c r="B28539" s="78"/>
      <c r="C28539" s="77"/>
    </row>
    <row r="28540" spans="2:3" x14ac:dyDescent="0.25">
      <c r="B28540" s="78"/>
      <c r="C28540" s="77"/>
    </row>
    <row r="28541" spans="2:3" x14ac:dyDescent="0.25">
      <c r="B28541" s="78"/>
      <c r="C28541" s="77"/>
    </row>
    <row r="28542" spans="2:3" x14ac:dyDescent="0.25">
      <c r="B28542" s="78"/>
      <c r="C28542" s="77"/>
    </row>
    <row r="28543" spans="2:3" x14ac:dyDescent="0.25">
      <c r="B28543" s="78"/>
      <c r="C28543" s="77"/>
    </row>
    <row r="28544" spans="2:3" x14ac:dyDescent="0.25">
      <c r="B28544" s="78"/>
      <c r="C28544" s="77"/>
    </row>
    <row r="28545" spans="2:3" x14ac:dyDescent="0.25">
      <c r="B28545" s="78"/>
      <c r="C28545" s="77"/>
    </row>
    <row r="28546" spans="2:3" x14ac:dyDescent="0.25">
      <c r="B28546" s="78"/>
      <c r="C28546" s="77"/>
    </row>
    <row r="28656" spans="2:3" x14ac:dyDescent="0.25">
      <c r="B28656" s="78"/>
      <c r="C28656" s="77"/>
    </row>
    <row r="28657" spans="2:3" x14ac:dyDescent="0.25">
      <c r="B28657" s="78"/>
      <c r="C28657" s="77"/>
    </row>
    <row r="28658" spans="2:3" x14ac:dyDescent="0.25">
      <c r="B28658" s="78"/>
      <c r="C28658" s="77"/>
    </row>
    <row r="28659" spans="2:3" x14ac:dyDescent="0.25">
      <c r="B28659" s="78"/>
      <c r="C28659" s="77"/>
    </row>
    <row r="28660" spans="2:3" x14ac:dyDescent="0.25">
      <c r="B28660" s="78"/>
      <c r="C28660" s="77"/>
    </row>
    <row r="28661" spans="2:3" x14ac:dyDescent="0.25">
      <c r="B28661" s="78"/>
      <c r="C28661" s="77"/>
    </row>
    <row r="28662" spans="2:3" x14ac:dyDescent="0.25">
      <c r="B28662" s="78"/>
      <c r="C28662" s="77"/>
    </row>
    <row r="28663" spans="2:3" x14ac:dyDescent="0.25">
      <c r="B28663" s="78"/>
      <c r="C28663" s="77"/>
    </row>
    <row r="28664" spans="2:3" x14ac:dyDescent="0.25">
      <c r="B28664" s="78"/>
      <c r="C28664" s="77"/>
    </row>
    <row r="28665" spans="2:3" x14ac:dyDescent="0.25">
      <c r="B28665" s="78"/>
      <c r="C28665" s="77"/>
    </row>
    <row r="28666" spans="2:3" x14ac:dyDescent="0.25">
      <c r="B28666" s="78"/>
      <c r="C28666" s="77"/>
    </row>
    <row r="28667" spans="2:3" x14ac:dyDescent="0.25">
      <c r="B28667" s="78"/>
      <c r="C28667" s="77"/>
    </row>
    <row r="28668" spans="2:3" x14ac:dyDescent="0.25">
      <c r="B28668" s="78"/>
      <c r="C28668" s="77"/>
    </row>
    <row r="28778" spans="2:3" x14ac:dyDescent="0.25">
      <c r="B28778" s="78"/>
      <c r="C28778" s="77"/>
    </row>
    <row r="28779" spans="2:3" x14ac:dyDescent="0.25">
      <c r="B28779" s="78"/>
      <c r="C28779" s="77"/>
    </row>
    <row r="28780" spans="2:3" x14ac:dyDescent="0.25">
      <c r="B28780" s="78"/>
      <c r="C28780" s="77"/>
    </row>
    <row r="28781" spans="2:3" x14ac:dyDescent="0.25">
      <c r="B28781" s="78"/>
      <c r="C28781" s="77"/>
    </row>
    <row r="28782" spans="2:3" x14ac:dyDescent="0.25">
      <c r="B28782" s="78"/>
      <c r="C28782" s="77"/>
    </row>
    <row r="28783" spans="2:3" x14ac:dyDescent="0.25">
      <c r="B28783" s="78"/>
      <c r="C28783" s="77"/>
    </row>
    <row r="28784" spans="2:3" x14ac:dyDescent="0.25">
      <c r="B28784" s="78"/>
      <c r="C28784" s="77"/>
    </row>
    <row r="28785" spans="2:3" x14ac:dyDescent="0.25">
      <c r="B28785" s="78"/>
      <c r="C28785" s="77"/>
    </row>
    <row r="28786" spans="2:3" x14ac:dyDescent="0.25">
      <c r="B28786" s="78"/>
      <c r="C28786" s="77"/>
    </row>
    <row r="28787" spans="2:3" x14ac:dyDescent="0.25">
      <c r="B28787" s="78"/>
      <c r="C28787" s="77"/>
    </row>
    <row r="28788" spans="2:3" x14ac:dyDescent="0.25">
      <c r="B28788" s="78"/>
      <c r="C28788" s="77"/>
    </row>
    <row r="28789" spans="2:3" x14ac:dyDescent="0.25">
      <c r="B28789" s="78"/>
      <c r="C28789" s="77"/>
    </row>
    <row r="28790" spans="2:3" x14ac:dyDescent="0.25">
      <c r="B28790" s="78"/>
      <c r="C28790" s="77"/>
    </row>
    <row r="28900" spans="2:3" x14ac:dyDescent="0.25">
      <c r="B28900" s="78"/>
      <c r="C28900" s="77"/>
    </row>
    <row r="28901" spans="2:3" x14ac:dyDescent="0.25">
      <c r="B28901" s="78"/>
      <c r="C28901" s="77"/>
    </row>
    <row r="28902" spans="2:3" x14ac:dyDescent="0.25">
      <c r="B28902" s="78"/>
      <c r="C28902" s="77"/>
    </row>
    <row r="28903" spans="2:3" x14ac:dyDescent="0.25">
      <c r="B28903" s="78"/>
      <c r="C28903" s="77"/>
    </row>
    <row r="28904" spans="2:3" x14ac:dyDescent="0.25">
      <c r="B28904" s="78"/>
      <c r="C28904" s="77"/>
    </row>
    <row r="28905" spans="2:3" x14ac:dyDescent="0.25">
      <c r="B28905" s="78"/>
      <c r="C28905" s="77"/>
    </row>
    <row r="28906" spans="2:3" x14ac:dyDescent="0.25">
      <c r="B28906" s="78"/>
      <c r="C28906" s="77"/>
    </row>
    <row r="28907" spans="2:3" x14ac:dyDescent="0.25">
      <c r="B28907" s="78"/>
      <c r="C28907" s="77"/>
    </row>
    <row r="28908" spans="2:3" x14ac:dyDescent="0.25">
      <c r="B28908" s="78"/>
      <c r="C28908" s="77"/>
    </row>
    <row r="28909" spans="2:3" x14ac:dyDescent="0.25">
      <c r="B28909" s="78"/>
      <c r="C28909" s="77"/>
    </row>
    <row r="28910" spans="2:3" x14ac:dyDescent="0.25">
      <c r="B28910" s="78"/>
      <c r="C28910" s="77"/>
    </row>
    <row r="28911" spans="2:3" x14ac:dyDescent="0.25">
      <c r="B28911" s="78"/>
      <c r="C28911" s="77"/>
    </row>
    <row r="28912" spans="2:3" x14ac:dyDescent="0.25">
      <c r="B28912" s="78"/>
      <c r="C28912" s="77"/>
    </row>
    <row r="29022" spans="2:3" x14ac:dyDescent="0.25">
      <c r="B29022" s="78"/>
      <c r="C29022" s="77"/>
    </row>
    <row r="29023" spans="2:3" x14ac:dyDescent="0.25">
      <c r="B29023" s="78"/>
      <c r="C29023" s="77"/>
    </row>
    <row r="29024" spans="2:3" x14ac:dyDescent="0.25">
      <c r="B29024" s="78"/>
      <c r="C29024" s="77"/>
    </row>
    <row r="29025" spans="2:3" x14ac:dyDescent="0.25">
      <c r="B29025" s="78"/>
      <c r="C29025" s="77"/>
    </row>
    <row r="29026" spans="2:3" x14ac:dyDescent="0.25">
      <c r="B29026" s="78"/>
      <c r="C29026" s="77"/>
    </row>
    <row r="29027" spans="2:3" x14ac:dyDescent="0.25">
      <c r="B29027" s="78"/>
      <c r="C29027" s="77"/>
    </row>
    <row r="29028" spans="2:3" x14ac:dyDescent="0.25">
      <c r="B29028" s="78"/>
      <c r="C29028" s="77"/>
    </row>
    <row r="29029" spans="2:3" x14ac:dyDescent="0.25">
      <c r="B29029" s="78"/>
      <c r="C29029" s="77"/>
    </row>
    <row r="29030" spans="2:3" x14ac:dyDescent="0.25">
      <c r="B29030" s="78"/>
      <c r="C29030" s="77"/>
    </row>
    <row r="29031" spans="2:3" x14ac:dyDescent="0.25">
      <c r="B29031" s="78"/>
      <c r="C29031" s="77"/>
    </row>
    <row r="29032" spans="2:3" x14ac:dyDescent="0.25">
      <c r="B29032" s="78"/>
      <c r="C29032" s="77"/>
    </row>
    <row r="29033" spans="2:3" x14ac:dyDescent="0.25">
      <c r="B29033" s="78"/>
      <c r="C29033" s="77"/>
    </row>
    <row r="29034" spans="2:3" x14ac:dyDescent="0.25">
      <c r="B29034" s="78"/>
      <c r="C29034" s="77"/>
    </row>
    <row r="29144" spans="2:3" x14ac:dyDescent="0.25">
      <c r="B29144" s="78"/>
      <c r="C29144" s="77"/>
    </row>
    <row r="29145" spans="2:3" x14ac:dyDescent="0.25">
      <c r="B29145" s="78"/>
      <c r="C29145" s="77"/>
    </row>
    <row r="29146" spans="2:3" x14ac:dyDescent="0.25">
      <c r="B29146" s="78"/>
      <c r="C29146" s="77"/>
    </row>
    <row r="29147" spans="2:3" x14ac:dyDescent="0.25">
      <c r="B29147" s="78"/>
      <c r="C29147" s="77"/>
    </row>
    <row r="29148" spans="2:3" x14ac:dyDescent="0.25">
      <c r="B29148" s="78"/>
      <c r="C29148" s="77"/>
    </row>
    <row r="29149" spans="2:3" x14ac:dyDescent="0.25">
      <c r="B29149" s="78"/>
      <c r="C29149" s="77"/>
    </row>
    <row r="29150" spans="2:3" x14ac:dyDescent="0.25">
      <c r="B29150" s="78"/>
      <c r="C29150" s="77"/>
    </row>
    <row r="29151" spans="2:3" x14ac:dyDescent="0.25">
      <c r="B29151" s="78"/>
      <c r="C29151" s="77"/>
    </row>
    <row r="29152" spans="2:3" x14ac:dyDescent="0.25">
      <c r="B29152" s="78"/>
      <c r="C29152" s="77"/>
    </row>
    <row r="29153" spans="2:3" x14ac:dyDescent="0.25">
      <c r="B29153" s="78"/>
      <c r="C29153" s="77"/>
    </row>
    <row r="29154" spans="2:3" x14ac:dyDescent="0.25">
      <c r="B29154" s="78"/>
      <c r="C29154" s="77"/>
    </row>
    <row r="29155" spans="2:3" x14ac:dyDescent="0.25">
      <c r="B29155" s="78"/>
      <c r="C29155" s="77"/>
    </row>
    <row r="29156" spans="2:3" x14ac:dyDescent="0.25">
      <c r="B29156" s="78"/>
      <c r="C29156" s="77"/>
    </row>
    <row r="29266" spans="2:3" x14ac:dyDescent="0.25">
      <c r="B29266" s="78"/>
      <c r="C29266" s="77"/>
    </row>
    <row r="29267" spans="2:3" x14ac:dyDescent="0.25">
      <c r="B29267" s="78"/>
      <c r="C29267" s="77"/>
    </row>
    <row r="29268" spans="2:3" x14ac:dyDescent="0.25">
      <c r="B29268" s="78"/>
      <c r="C29268" s="77"/>
    </row>
    <row r="29269" spans="2:3" x14ac:dyDescent="0.25">
      <c r="B29269" s="78"/>
      <c r="C29269" s="77"/>
    </row>
    <row r="29270" spans="2:3" x14ac:dyDescent="0.25">
      <c r="B29270" s="78"/>
      <c r="C29270" s="77"/>
    </row>
    <row r="29271" spans="2:3" x14ac:dyDescent="0.25">
      <c r="B29271" s="78"/>
      <c r="C29271" s="77"/>
    </row>
    <row r="29272" spans="2:3" x14ac:dyDescent="0.25">
      <c r="B29272" s="78"/>
      <c r="C29272" s="77"/>
    </row>
    <row r="29273" spans="2:3" x14ac:dyDescent="0.25">
      <c r="B29273" s="78"/>
      <c r="C29273" s="77"/>
    </row>
    <row r="29274" spans="2:3" x14ac:dyDescent="0.25">
      <c r="B29274" s="78"/>
      <c r="C29274" s="77"/>
    </row>
    <row r="29275" spans="2:3" x14ac:dyDescent="0.25">
      <c r="B29275" s="78"/>
      <c r="C29275" s="77"/>
    </row>
    <row r="29276" spans="2:3" x14ac:dyDescent="0.25">
      <c r="B29276" s="78"/>
      <c r="C29276" s="77"/>
    </row>
    <row r="29277" spans="2:3" x14ac:dyDescent="0.25">
      <c r="B29277" s="78"/>
      <c r="C29277" s="77"/>
    </row>
    <row r="29278" spans="2:3" x14ac:dyDescent="0.25">
      <c r="B29278" s="78"/>
      <c r="C29278" s="77"/>
    </row>
    <row r="29388" spans="2:3" x14ac:dyDescent="0.25">
      <c r="B29388" s="78"/>
      <c r="C29388" s="77"/>
    </row>
    <row r="29389" spans="2:3" x14ac:dyDescent="0.25">
      <c r="B29389" s="78"/>
      <c r="C29389" s="77"/>
    </row>
    <row r="29390" spans="2:3" x14ac:dyDescent="0.25">
      <c r="B29390" s="78"/>
      <c r="C29390" s="77"/>
    </row>
    <row r="29391" spans="2:3" x14ac:dyDescent="0.25">
      <c r="B29391" s="78"/>
      <c r="C29391" s="77"/>
    </row>
    <row r="29392" spans="2:3" x14ac:dyDescent="0.25">
      <c r="B29392" s="78"/>
      <c r="C29392" s="77"/>
    </row>
    <row r="29393" spans="2:3" x14ac:dyDescent="0.25">
      <c r="B29393" s="78"/>
      <c r="C29393" s="77"/>
    </row>
    <row r="29394" spans="2:3" x14ac:dyDescent="0.25">
      <c r="B29394" s="78"/>
      <c r="C29394" s="77"/>
    </row>
    <row r="29395" spans="2:3" x14ac:dyDescent="0.25">
      <c r="B29395" s="78"/>
      <c r="C29395" s="77"/>
    </row>
    <row r="29396" spans="2:3" x14ac:dyDescent="0.25">
      <c r="B29396" s="78"/>
      <c r="C29396" s="77"/>
    </row>
    <row r="29397" spans="2:3" x14ac:dyDescent="0.25">
      <c r="B29397" s="78"/>
      <c r="C29397" s="77"/>
    </row>
    <row r="29398" spans="2:3" x14ac:dyDescent="0.25">
      <c r="B29398" s="78"/>
      <c r="C29398" s="77"/>
    </row>
    <row r="29399" spans="2:3" x14ac:dyDescent="0.25">
      <c r="B29399" s="78"/>
      <c r="C29399" s="77"/>
    </row>
    <row r="29400" spans="2:3" x14ac:dyDescent="0.25">
      <c r="B29400" s="78"/>
      <c r="C29400" s="77"/>
    </row>
    <row r="29510" spans="2:3" x14ac:dyDescent="0.25">
      <c r="B29510" s="78"/>
      <c r="C29510" s="77"/>
    </row>
    <row r="29511" spans="2:3" x14ac:dyDescent="0.25">
      <c r="B29511" s="78"/>
      <c r="C29511" s="77"/>
    </row>
    <row r="29512" spans="2:3" x14ac:dyDescent="0.25">
      <c r="B29512" s="78"/>
      <c r="C29512" s="77"/>
    </row>
    <row r="29513" spans="2:3" x14ac:dyDescent="0.25">
      <c r="B29513" s="78"/>
      <c r="C29513" s="77"/>
    </row>
    <row r="29514" spans="2:3" x14ac:dyDescent="0.25">
      <c r="B29514" s="78"/>
      <c r="C29514" s="77"/>
    </row>
    <row r="29515" spans="2:3" x14ac:dyDescent="0.25">
      <c r="B29515" s="78"/>
      <c r="C29515" s="77"/>
    </row>
    <row r="29516" spans="2:3" x14ac:dyDescent="0.25">
      <c r="B29516" s="78"/>
      <c r="C29516" s="77"/>
    </row>
    <row r="29517" spans="2:3" x14ac:dyDescent="0.25">
      <c r="B29517" s="78"/>
      <c r="C29517" s="77"/>
    </row>
    <row r="29518" spans="2:3" x14ac:dyDescent="0.25">
      <c r="B29518" s="78"/>
      <c r="C29518" s="77"/>
    </row>
    <row r="29519" spans="2:3" x14ac:dyDescent="0.25">
      <c r="B29519" s="78"/>
      <c r="C29519" s="77"/>
    </row>
    <row r="29520" spans="2:3" x14ac:dyDescent="0.25">
      <c r="B29520" s="78"/>
      <c r="C29520" s="77"/>
    </row>
    <row r="29521" spans="2:3" x14ac:dyDescent="0.25">
      <c r="B29521" s="78"/>
      <c r="C29521" s="77"/>
    </row>
    <row r="29522" spans="2:3" x14ac:dyDescent="0.25">
      <c r="B29522" s="78"/>
      <c r="C29522" s="77"/>
    </row>
    <row r="29632" spans="2:3" x14ac:dyDescent="0.25">
      <c r="B29632" s="78"/>
      <c r="C29632" s="77"/>
    </row>
    <row r="29633" spans="2:3" x14ac:dyDescent="0.25">
      <c r="B29633" s="78"/>
      <c r="C29633" s="77"/>
    </row>
    <row r="29634" spans="2:3" x14ac:dyDescent="0.25">
      <c r="B29634" s="78"/>
      <c r="C29634" s="77"/>
    </row>
    <row r="29635" spans="2:3" x14ac:dyDescent="0.25">
      <c r="B29635" s="78"/>
      <c r="C29635" s="77"/>
    </row>
    <row r="29636" spans="2:3" x14ac:dyDescent="0.25">
      <c r="B29636" s="78"/>
      <c r="C29636" s="77"/>
    </row>
    <row r="29637" spans="2:3" x14ac:dyDescent="0.25">
      <c r="B29637" s="78"/>
      <c r="C29637" s="77"/>
    </row>
    <row r="29638" spans="2:3" x14ac:dyDescent="0.25">
      <c r="B29638" s="78"/>
      <c r="C29638" s="77"/>
    </row>
    <row r="29639" spans="2:3" x14ac:dyDescent="0.25">
      <c r="B29639" s="78"/>
      <c r="C29639" s="77"/>
    </row>
    <row r="29640" spans="2:3" x14ac:dyDescent="0.25">
      <c r="B29640" s="78"/>
      <c r="C29640" s="77"/>
    </row>
    <row r="29641" spans="2:3" x14ac:dyDescent="0.25">
      <c r="B29641" s="78"/>
      <c r="C29641" s="77"/>
    </row>
    <row r="29642" spans="2:3" x14ac:dyDescent="0.25">
      <c r="B29642" s="78"/>
      <c r="C29642" s="77"/>
    </row>
    <row r="29643" spans="2:3" x14ac:dyDescent="0.25">
      <c r="B29643" s="78"/>
      <c r="C29643" s="77"/>
    </row>
    <row r="29644" spans="2:3" x14ac:dyDescent="0.25">
      <c r="B29644" s="78"/>
      <c r="C29644" s="77"/>
    </row>
    <row r="29754" spans="2:3" x14ac:dyDescent="0.25">
      <c r="B29754" s="78"/>
      <c r="C29754" s="77"/>
    </row>
    <row r="29755" spans="2:3" x14ac:dyDescent="0.25">
      <c r="B29755" s="78"/>
      <c r="C29755" s="77"/>
    </row>
    <row r="29756" spans="2:3" x14ac:dyDescent="0.25">
      <c r="B29756" s="78"/>
      <c r="C29756" s="77"/>
    </row>
    <row r="29757" spans="2:3" x14ac:dyDescent="0.25">
      <c r="B29757" s="78"/>
      <c r="C29757" s="77"/>
    </row>
    <row r="29758" spans="2:3" x14ac:dyDescent="0.25">
      <c r="B29758" s="78"/>
      <c r="C29758" s="77"/>
    </row>
    <row r="29759" spans="2:3" x14ac:dyDescent="0.25">
      <c r="B29759" s="78"/>
      <c r="C29759" s="77"/>
    </row>
    <row r="29760" spans="2:3" x14ac:dyDescent="0.25">
      <c r="B29760" s="78"/>
      <c r="C29760" s="77"/>
    </row>
    <row r="29761" spans="2:3" x14ac:dyDescent="0.25">
      <c r="B29761" s="78"/>
      <c r="C29761" s="77"/>
    </row>
    <row r="29762" spans="2:3" x14ac:dyDescent="0.25">
      <c r="B29762" s="78"/>
      <c r="C29762" s="77"/>
    </row>
    <row r="29763" spans="2:3" x14ac:dyDescent="0.25">
      <c r="B29763" s="78"/>
      <c r="C29763" s="77"/>
    </row>
    <row r="29764" spans="2:3" x14ac:dyDescent="0.25">
      <c r="B29764" s="78"/>
      <c r="C29764" s="77"/>
    </row>
    <row r="29765" spans="2:3" x14ac:dyDescent="0.25">
      <c r="B29765" s="78"/>
      <c r="C29765" s="77"/>
    </row>
    <row r="29766" spans="2:3" x14ac:dyDescent="0.25">
      <c r="B29766" s="78"/>
      <c r="C29766" s="77"/>
    </row>
    <row r="29876" spans="2:3" x14ac:dyDescent="0.25">
      <c r="B29876" s="78"/>
      <c r="C29876" s="77"/>
    </row>
    <row r="29877" spans="2:3" x14ac:dyDescent="0.25">
      <c r="B29877" s="78"/>
      <c r="C29877" s="77"/>
    </row>
    <row r="29878" spans="2:3" x14ac:dyDescent="0.25">
      <c r="B29878" s="78"/>
      <c r="C29878" s="77"/>
    </row>
    <row r="29879" spans="2:3" x14ac:dyDescent="0.25">
      <c r="B29879" s="78"/>
      <c r="C29879" s="77"/>
    </row>
    <row r="29880" spans="2:3" x14ac:dyDescent="0.25">
      <c r="B29880" s="78"/>
      <c r="C29880" s="77"/>
    </row>
    <row r="29881" spans="2:3" x14ac:dyDescent="0.25">
      <c r="B29881" s="78"/>
      <c r="C29881" s="77"/>
    </row>
    <row r="29882" spans="2:3" x14ac:dyDescent="0.25">
      <c r="B29882" s="78"/>
      <c r="C29882" s="77"/>
    </row>
    <row r="29883" spans="2:3" x14ac:dyDescent="0.25">
      <c r="B29883" s="78"/>
      <c r="C29883" s="77"/>
    </row>
    <row r="29884" spans="2:3" x14ac:dyDescent="0.25">
      <c r="B29884" s="78"/>
      <c r="C29884" s="77"/>
    </row>
    <row r="29885" spans="2:3" x14ac:dyDescent="0.25">
      <c r="B29885" s="78"/>
      <c r="C29885" s="77"/>
    </row>
    <row r="29886" spans="2:3" x14ac:dyDescent="0.25">
      <c r="B29886" s="78"/>
      <c r="C29886" s="77"/>
    </row>
    <row r="29887" spans="2:3" x14ac:dyDescent="0.25">
      <c r="B29887" s="78"/>
      <c r="C29887" s="77"/>
    </row>
    <row r="29888" spans="2:3" x14ac:dyDescent="0.25">
      <c r="B29888" s="78"/>
      <c r="C29888" s="77"/>
    </row>
    <row r="29998" spans="2:3" x14ac:dyDescent="0.25">
      <c r="B29998" s="78"/>
      <c r="C29998" s="77"/>
    </row>
    <row r="29999" spans="2:3" x14ac:dyDescent="0.25">
      <c r="B29999" s="78"/>
      <c r="C29999" s="77"/>
    </row>
    <row r="30000" spans="2:3" x14ac:dyDescent="0.25">
      <c r="B30000" s="78"/>
      <c r="C30000" s="77"/>
    </row>
    <row r="30001" spans="2:3" x14ac:dyDescent="0.25">
      <c r="B30001" s="78"/>
      <c r="C30001" s="77"/>
    </row>
    <row r="30002" spans="2:3" x14ac:dyDescent="0.25">
      <c r="B30002" s="78"/>
      <c r="C30002" s="77"/>
    </row>
    <row r="30003" spans="2:3" x14ac:dyDescent="0.25">
      <c r="B30003" s="78"/>
      <c r="C30003" s="77"/>
    </row>
    <row r="30004" spans="2:3" x14ac:dyDescent="0.25">
      <c r="B30004" s="78"/>
      <c r="C30004" s="77"/>
    </row>
    <row r="30005" spans="2:3" x14ac:dyDescent="0.25">
      <c r="B30005" s="78"/>
      <c r="C30005" s="77"/>
    </row>
    <row r="30006" spans="2:3" x14ac:dyDescent="0.25">
      <c r="B30006" s="78"/>
      <c r="C30006" s="77"/>
    </row>
    <row r="30007" spans="2:3" x14ac:dyDescent="0.25">
      <c r="B30007" s="78"/>
      <c r="C30007" s="77"/>
    </row>
    <row r="30008" spans="2:3" x14ac:dyDescent="0.25">
      <c r="B30008" s="78"/>
      <c r="C30008" s="77"/>
    </row>
    <row r="30009" spans="2:3" x14ac:dyDescent="0.25">
      <c r="B30009" s="78"/>
      <c r="C30009" s="77"/>
    </row>
    <row r="30010" spans="2:3" x14ac:dyDescent="0.25">
      <c r="B30010" s="78"/>
      <c r="C30010" s="77"/>
    </row>
    <row r="30120" spans="2:3" x14ac:dyDescent="0.25">
      <c r="B30120" s="78"/>
      <c r="C30120" s="77"/>
    </row>
    <row r="30121" spans="2:3" x14ac:dyDescent="0.25">
      <c r="B30121" s="78"/>
      <c r="C30121" s="77"/>
    </row>
    <row r="30122" spans="2:3" x14ac:dyDescent="0.25">
      <c r="B30122" s="78"/>
      <c r="C30122" s="77"/>
    </row>
    <row r="30123" spans="2:3" x14ac:dyDescent="0.25">
      <c r="B30123" s="78"/>
      <c r="C30123" s="77"/>
    </row>
    <row r="30124" spans="2:3" x14ac:dyDescent="0.25">
      <c r="B30124" s="78"/>
      <c r="C30124" s="77"/>
    </row>
    <row r="30125" spans="2:3" x14ac:dyDescent="0.25">
      <c r="B30125" s="78"/>
      <c r="C30125" s="77"/>
    </row>
    <row r="30126" spans="2:3" x14ac:dyDescent="0.25">
      <c r="B30126" s="78"/>
      <c r="C30126" s="77"/>
    </row>
    <row r="30127" spans="2:3" x14ac:dyDescent="0.25">
      <c r="B30127" s="78"/>
      <c r="C30127" s="77"/>
    </row>
    <row r="30128" spans="2:3" x14ac:dyDescent="0.25">
      <c r="B30128" s="78"/>
      <c r="C30128" s="77"/>
    </row>
    <row r="30129" spans="2:3" x14ac:dyDescent="0.25">
      <c r="B30129" s="78"/>
      <c r="C30129" s="77"/>
    </row>
    <row r="30130" spans="2:3" x14ac:dyDescent="0.25">
      <c r="B30130" s="78"/>
      <c r="C30130" s="77"/>
    </row>
    <row r="30131" spans="2:3" x14ac:dyDescent="0.25">
      <c r="B30131" s="78"/>
      <c r="C30131" s="77"/>
    </row>
    <row r="30132" spans="2:3" x14ac:dyDescent="0.25">
      <c r="B30132" s="78"/>
      <c r="C30132" s="77"/>
    </row>
    <row r="30242" spans="2:3" x14ac:dyDescent="0.25">
      <c r="B30242" s="78"/>
      <c r="C30242" s="77"/>
    </row>
    <row r="30243" spans="2:3" x14ac:dyDescent="0.25">
      <c r="B30243" s="78"/>
      <c r="C30243" s="77"/>
    </row>
    <row r="30244" spans="2:3" x14ac:dyDescent="0.25">
      <c r="B30244" s="78"/>
      <c r="C30244" s="77"/>
    </row>
    <row r="30245" spans="2:3" x14ac:dyDescent="0.25">
      <c r="B30245" s="78"/>
      <c r="C30245" s="77"/>
    </row>
    <row r="30246" spans="2:3" x14ac:dyDescent="0.25">
      <c r="B30246" s="78"/>
      <c r="C30246" s="77"/>
    </row>
    <row r="30247" spans="2:3" x14ac:dyDescent="0.25">
      <c r="B30247" s="78"/>
      <c r="C30247" s="77"/>
    </row>
    <row r="30248" spans="2:3" x14ac:dyDescent="0.25">
      <c r="B30248" s="78"/>
      <c r="C30248" s="77"/>
    </row>
    <row r="30249" spans="2:3" x14ac:dyDescent="0.25">
      <c r="B30249" s="78"/>
      <c r="C30249" s="77"/>
    </row>
    <row r="30250" spans="2:3" x14ac:dyDescent="0.25">
      <c r="B30250" s="78"/>
      <c r="C30250" s="77"/>
    </row>
    <row r="30251" spans="2:3" x14ac:dyDescent="0.25">
      <c r="B30251" s="78"/>
      <c r="C30251" s="77"/>
    </row>
    <row r="30252" spans="2:3" x14ac:dyDescent="0.25">
      <c r="B30252" s="78"/>
      <c r="C30252" s="77"/>
    </row>
    <row r="30253" spans="2:3" x14ac:dyDescent="0.25">
      <c r="B30253" s="78"/>
      <c r="C30253" s="77"/>
    </row>
    <row r="30254" spans="2:3" x14ac:dyDescent="0.25">
      <c r="B30254" s="78"/>
      <c r="C30254" s="77"/>
    </row>
    <row r="30364" spans="2:3" x14ac:dyDescent="0.25">
      <c r="B30364" s="78"/>
      <c r="C30364" s="77"/>
    </row>
    <row r="30365" spans="2:3" x14ac:dyDescent="0.25">
      <c r="B30365" s="78"/>
      <c r="C30365" s="77"/>
    </row>
    <row r="30366" spans="2:3" x14ac:dyDescent="0.25">
      <c r="B30366" s="78"/>
      <c r="C30366" s="77"/>
    </row>
    <row r="30367" spans="2:3" x14ac:dyDescent="0.25">
      <c r="B30367" s="78"/>
      <c r="C30367" s="77"/>
    </row>
    <row r="30368" spans="2:3" x14ac:dyDescent="0.25">
      <c r="B30368" s="78"/>
      <c r="C30368" s="77"/>
    </row>
    <row r="30369" spans="2:3" x14ac:dyDescent="0.25">
      <c r="B30369" s="78"/>
      <c r="C30369" s="77"/>
    </row>
    <row r="30370" spans="2:3" x14ac:dyDescent="0.25">
      <c r="B30370" s="78"/>
      <c r="C30370" s="77"/>
    </row>
    <row r="30371" spans="2:3" x14ac:dyDescent="0.25">
      <c r="B30371" s="78"/>
      <c r="C30371" s="77"/>
    </row>
    <row r="30372" spans="2:3" x14ac:dyDescent="0.25">
      <c r="B30372" s="78"/>
      <c r="C30372" s="77"/>
    </row>
    <row r="30373" spans="2:3" x14ac:dyDescent="0.25">
      <c r="B30373" s="78"/>
      <c r="C30373" s="77"/>
    </row>
    <row r="30374" spans="2:3" x14ac:dyDescent="0.25">
      <c r="B30374" s="78"/>
      <c r="C30374" s="77"/>
    </row>
    <row r="30375" spans="2:3" x14ac:dyDescent="0.25">
      <c r="B30375" s="78"/>
      <c r="C30375" s="77"/>
    </row>
    <row r="30376" spans="2:3" x14ac:dyDescent="0.25">
      <c r="B30376" s="78"/>
      <c r="C30376" s="77"/>
    </row>
    <row r="30486" spans="2:3" x14ac:dyDescent="0.25">
      <c r="B30486" s="78"/>
      <c r="C30486" s="77"/>
    </row>
    <row r="30487" spans="2:3" x14ac:dyDescent="0.25">
      <c r="B30487" s="78"/>
      <c r="C30487" s="77"/>
    </row>
    <row r="30488" spans="2:3" x14ac:dyDescent="0.25">
      <c r="B30488" s="78"/>
      <c r="C30488" s="77"/>
    </row>
    <row r="30489" spans="2:3" x14ac:dyDescent="0.25">
      <c r="B30489" s="78"/>
      <c r="C30489" s="77"/>
    </row>
    <row r="30490" spans="2:3" x14ac:dyDescent="0.25">
      <c r="B30490" s="78"/>
      <c r="C30490" s="77"/>
    </row>
    <row r="30491" spans="2:3" x14ac:dyDescent="0.25">
      <c r="B30491" s="78"/>
      <c r="C30491" s="77"/>
    </row>
    <row r="30492" spans="2:3" x14ac:dyDescent="0.25">
      <c r="B30492" s="78"/>
      <c r="C30492" s="77"/>
    </row>
    <row r="30493" spans="2:3" x14ac:dyDescent="0.25">
      <c r="B30493" s="78"/>
      <c r="C30493" s="77"/>
    </row>
    <row r="30494" spans="2:3" x14ac:dyDescent="0.25">
      <c r="B30494" s="78"/>
      <c r="C30494" s="77"/>
    </row>
    <row r="30495" spans="2:3" x14ac:dyDescent="0.25">
      <c r="B30495" s="78"/>
      <c r="C30495" s="77"/>
    </row>
    <row r="30496" spans="2:3" x14ac:dyDescent="0.25">
      <c r="B30496" s="78"/>
      <c r="C30496" s="77"/>
    </row>
    <row r="30497" spans="2:3" x14ac:dyDescent="0.25">
      <c r="B30497" s="78"/>
      <c r="C30497" s="77"/>
    </row>
    <row r="30498" spans="2:3" x14ac:dyDescent="0.25">
      <c r="B30498" s="78"/>
      <c r="C30498" s="77"/>
    </row>
    <row r="30608" spans="2:3" x14ac:dyDescent="0.25">
      <c r="B30608" s="78"/>
      <c r="C30608" s="77"/>
    </row>
    <row r="30609" spans="2:3" x14ac:dyDescent="0.25">
      <c r="B30609" s="78"/>
      <c r="C30609" s="77"/>
    </row>
    <row r="30610" spans="2:3" x14ac:dyDescent="0.25">
      <c r="B30610" s="78"/>
      <c r="C30610" s="77"/>
    </row>
    <row r="30611" spans="2:3" x14ac:dyDescent="0.25">
      <c r="B30611" s="78"/>
      <c r="C30611" s="77"/>
    </row>
    <row r="30612" spans="2:3" x14ac:dyDescent="0.25">
      <c r="B30612" s="78"/>
      <c r="C30612" s="77"/>
    </row>
    <row r="30613" spans="2:3" x14ac:dyDescent="0.25">
      <c r="B30613" s="78"/>
      <c r="C30613" s="77"/>
    </row>
    <row r="30614" spans="2:3" x14ac:dyDescent="0.25">
      <c r="B30614" s="78"/>
      <c r="C30614" s="77"/>
    </row>
    <row r="30615" spans="2:3" x14ac:dyDescent="0.25">
      <c r="B30615" s="78"/>
      <c r="C30615" s="77"/>
    </row>
    <row r="30616" spans="2:3" x14ac:dyDescent="0.25">
      <c r="B30616" s="78"/>
      <c r="C30616" s="77"/>
    </row>
    <row r="30617" spans="2:3" x14ac:dyDescent="0.25">
      <c r="B30617" s="78"/>
      <c r="C30617" s="77"/>
    </row>
    <row r="30618" spans="2:3" x14ac:dyDescent="0.25">
      <c r="B30618" s="78"/>
      <c r="C30618" s="77"/>
    </row>
    <row r="30619" spans="2:3" x14ac:dyDescent="0.25">
      <c r="B30619" s="78"/>
      <c r="C30619" s="77"/>
    </row>
    <row r="30620" spans="2:3" x14ac:dyDescent="0.25">
      <c r="B30620" s="78"/>
      <c r="C30620" s="77"/>
    </row>
    <row r="30730" spans="2:3" x14ac:dyDescent="0.25">
      <c r="B30730" s="78"/>
      <c r="C30730" s="77"/>
    </row>
    <row r="30731" spans="2:3" x14ac:dyDescent="0.25">
      <c r="B30731" s="78"/>
      <c r="C30731" s="77"/>
    </row>
    <row r="30732" spans="2:3" x14ac:dyDescent="0.25">
      <c r="B30732" s="78"/>
      <c r="C30732" s="77"/>
    </row>
    <row r="30733" spans="2:3" x14ac:dyDescent="0.25">
      <c r="B30733" s="78"/>
      <c r="C30733" s="77"/>
    </row>
    <row r="30734" spans="2:3" x14ac:dyDescent="0.25">
      <c r="B30734" s="78"/>
      <c r="C30734" s="77"/>
    </row>
    <row r="30735" spans="2:3" x14ac:dyDescent="0.25">
      <c r="B30735" s="78"/>
      <c r="C30735" s="77"/>
    </row>
    <row r="30736" spans="2:3" x14ac:dyDescent="0.25">
      <c r="B30736" s="78"/>
      <c r="C30736" s="77"/>
    </row>
    <row r="30737" spans="2:3" x14ac:dyDescent="0.25">
      <c r="B30737" s="78"/>
      <c r="C30737" s="77"/>
    </row>
    <row r="30738" spans="2:3" x14ac:dyDescent="0.25">
      <c r="B30738" s="78"/>
      <c r="C30738" s="77"/>
    </row>
    <row r="30739" spans="2:3" x14ac:dyDescent="0.25">
      <c r="B30739" s="78"/>
      <c r="C30739" s="77"/>
    </row>
    <row r="30740" spans="2:3" x14ac:dyDescent="0.25">
      <c r="B30740" s="78"/>
      <c r="C30740" s="77"/>
    </row>
    <row r="30741" spans="2:3" x14ac:dyDescent="0.25">
      <c r="B30741" s="78"/>
      <c r="C30741" s="77"/>
    </row>
    <row r="30742" spans="2:3" x14ac:dyDescent="0.25">
      <c r="B30742" s="78"/>
      <c r="C30742" s="77"/>
    </row>
    <row r="30852" spans="2:3" x14ac:dyDescent="0.25">
      <c r="B30852" s="78"/>
      <c r="C30852" s="77"/>
    </row>
    <row r="30853" spans="2:3" x14ac:dyDescent="0.25">
      <c r="B30853" s="78"/>
      <c r="C30853" s="77"/>
    </row>
    <row r="30854" spans="2:3" x14ac:dyDescent="0.25">
      <c r="B30854" s="78"/>
      <c r="C30854" s="77"/>
    </row>
    <row r="30855" spans="2:3" x14ac:dyDescent="0.25">
      <c r="B30855" s="78"/>
      <c r="C30855" s="77"/>
    </row>
    <row r="30856" spans="2:3" x14ac:dyDescent="0.25">
      <c r="B30856" s="78"/>
      <c r="C30856" s="77"/>
    </row>
    <row r="30857" spans="2:3" x14ac:dyDescent="0.25">
      <c r="B30857" s="78"/>
      <c r="C30857" s="77"/>
    </row>
    <row r="30858" spans="2:3" x14ac:dyDescent="0.25">
      <c r="B30858" s="78"/>
      <c r="C30858" s="77"/>
    </row>
    <row r="30859" spans="2:3" x14ac:dyDescent="0.25">
      <c r="B30859" s="78"/>
      <c r="C30859" s="77"/>
    </row>
    <row r="30860" spans="2:3" x14ac:dyDescent="0.25">
      <c r="B30860" s="78"/>
      <c r="C30860" s="77"/>
    </row>
    <row r="30861" spans="2:3" x14ac:dyDescent="0.25">
      <c r="B30861" s="78"/>
      <c r="C30861" s="77"/>
    </row>
    <row r="30862" spans="2:3" x14ac:dyDescent="0.25">
      <c r="B30862" s="78"/>
      <c r="C30862" s="77"/>
    </row>
    <row r="30863" spans="2:3" x14ac:dyDescent="0.25">
      <c r="B30863" s="78"/>
      <c r="C30863" s="77"/>
    </row>
    <row r="30864" spans="2:3" x14ac:dyDescent="0.25">
      <c r="B30864" s="78"/>
      <c r="C30864" s="77"/>
    </row>
    <row r="30974" spans="2:3" x14ac:dyDescent="0.25">
      <c r="B30974" s="78"/>
      <c r="C30974" s="77"/>
    </row>
    <row r="30975" spans="2:3" x14ac:dyDescent="0.25">
      <c r="B30975" s="78"/>
      <c r="C30975" s="77"/>
    </row>
    <row r="30976" spans="2:3" x14ac:dyDescent="0.25">
      <c r="B30976" s="78"/>
      <c r="C30976" s="77"/>
    </row>
    <row r="30977" spans="2:3" x14ac:dyDescent="0.25">
      <c r="B30977" s="78"/>
      <c r="C30977" s="77"/>
    </row>
    <row r="30978" spans="2:3" x14ac:dyDescent="0.25">
      <c r="B30978" s="78"/>
      <c r="C30978" s="77"/>
    </row>
    <row r="30979" spans="2:3" x14ac:dyDescent="0.25">
      <c r="B30979" s="78"/>
      <c r="C30979" s="77"/>
    </row>
    <row r="30980" spans="2:3" x14ac:dyDescent="0.25">
      <c r="B30980" s="78"/>
      <c r="C30980" s="77"/>
    </row>
    <row r="30981" spans="2:3" x14ac:dyDescent="0.25">
      <c r="B30981" s="78"/>
      <c r="C30981" s="77"/>
    </row>
    <row r="30982" spans="2:3" x14ac:dyDescent="0.25">
      <c r="B30982" s="78"/>
      <c r="C30982" s="77"/>
    </row>
    <row r="30983" spans="2:3" x14ac:dyDescent="0.25">
      <c r="B30983" s="78"/>
      <c r="C30983" s="77"/>
    </row>
    <row r="30984" spans="2:3" x14ac:dyDescent="0.25">
      <c r="B30984" s="78"/>
      <c r="C30984" s="77"/>
    </row>
    <row r="30985" spans="2:3" x14ac:dyDescent="0.25">
      <c r="B30985" s="78"/>
      <c r="C30985" s="77"/>
    </row>
    <row r="30986" spans="2:3" x14ac:dyDescent="0.25">
      <c r="B30986" s="78"/>
      <c r="C30986" s="77"/>
    </row>
    <row r="31096" spans="2:3" x14ac:dyDescent="0.25">
      <c r="B31096" s="78"/>
      <c r="C31096" s="77"/>
    </row>
    <row r="31097" spans="2:3" x14ac:dyDescent="0.25">
      <c r="B31097" s="78"/>
      <c r="C31097" s="77"/>
    </row>
    <row r="31098" spans="2:3" x14ac:dyDescent="0.25">
      <c r="B31098" s="78"/>
      <c r="C31098" s="77"/>
    </row>
    <row r="31099" spans="2:3" x14ac:dyDescent="0.25">
      <c r="B31099" s="78"/>
      <c r="C31099" s="77"/>
    </row>
    <row r="31100" spans="2:3" x14ac:dyDescent="0.25">
      <c r="B31100" s="78"/>
      <c r="C31100" s="77"/>
    </row>
    <row r="31101" spans="2:3" x14ac:dyDescent="0.25">
      <c r="B31101" s="78"/>
      <c r="C31101" s="77"/>
    </row>
    <row r="31102" spans="2:3" x14ac:dyDescent="0.25">
      <c r="B31102" s="78"/>
      <c r="C31102" s="77"/>
    </row>
    <row r="31103" spans="2:3" x14ac:dyDescent="0.25">
      <c r="B31103" s="78"/>
      <c r="C31103" s="77"/>
    </row>
    <row r="31104" spans="2:3" x14ac:dyDescent="0.25">
      <c r="B31104" s="78"/>
      <c r="C31104" s="77"/>
    </row>
    <row r="31105" spans="2:3" x14ac:dyDescent="0.25">
      <c r="B31105" s="78"/>
      <c r="C31105" s="77"/>
    </row>
    <row r="31106" spans="2:3" x14ac:dyDescent="0.25">
      <c r="B31106" s="78"/>
      <c r="C31106" s="77"/>
    </row>
    <row r="31107" spans="2:3" x14ac:dyDescent="0.25">
      <c r="B31107" s="78"/>
      <c r="C31107" s="77"/>
    </row>
    <row r="31108" spans="2:3" x14ac:dyDescent="0.25">
      <c r="B31108" s="78"/>
      <c r="C31108" s="77"/>
    </row>
    <row r="31218" spans="2:3" x14ac:dyDescent="0.25">
      <c r="B31218" s="78"/>
      <c r="C31218" s="77"/>
    </row>
    <row r="31219" spans="2:3" x14ac:dyDescent="0.25">
      <c r="B31219" s="78"/>
      <c r="C31219" s="77"/>
    </row>
    <row r="31220" spans="2:3" x14ac:dyDescent="0.25">
      <c r="B31220" s="78"/>
      <c r="C31220" s="77"/>
    </row>
    <row r="31221" spans="2:3" x14ac:dyDescent="0.25">
      <c r="B31221" s="78"/>
      <c r="C31221" s="77"/>
    </row>
    <row r="31222" spans="2:3" x14ac:dyDescent="0.25">
      <c r="B31222" s="78"/>
      <c r="C31222" s="77"/>
    </row>
    <row r="31223" spans="2:3" x14ac:dyDescent="0.25">
      <c r="B31223" s="78"/>
      <c r="C31223" s="77"/>
    </row>
    <row r="31224" spans="2:3" x14ac:dyDescent="0.25">
      <c r="B31224" s="78"/>
      <c r="C31224" s="77"/>
    </row>
    <row r="31225" spans="2:3" x14ac:dyDescent="0.25">
      <c r="B31225" s="78"/>
      <c r="C31225" s="77"/>
    </row>
    <row r="31226" spans="2:3" x14ac:dyDescent="0.25">
      <c r="B31226" s="78"/>
      <c r="C31226" s="77"/>
    </row>
    <row r="31227" spans="2:3" x14ac:dyDescent="0.25">
      <c r="B31227" s="78"/>
      <c r="C31227" s="77"/>
    </row>
    <row r="31228" spans="2:3" x14ac:dyDescent="0.25">
      <c r="B31228" s="78"/>
      <c r="C31228" s="77"/>
    </row>
    <row r="31229" spans="2:3" x14ac:dyDescent="0.25">
      <c r="B31229" s="78"/>
      <c r="C31229" s="77"/>
    </row>
    <row r="31230" spans="2:3" x14ac:dyDescent="0.25">
      <c r="B31230" s="78"/>
      <c r="C31230" s="77"/>
    </row>
    <row r="31340" spans="2:3" x14ac:dyDescent="0.25">
      <c r="B31340" s="78"/>
      <c r="C31340" s="77"/>
    </row>
    <row r="31341" spans="2:3" x14ac:dyDescent="0.25">
      <c r="B31341" s="78"/>
      <c r="C31341" s="77"/>
    </row>
    <row r="31342" spans="2:3" x14ac:dyDescent="0.25">
      <c r="B31342" s="78"/>
      <c r="C31342" s="77"/>
    </row>
    <row r="31343" spans="2:3" x14ac:dyDescent="0.25">
      <c r="B31343" s="78"/>
      <c r="C31343" s="77"/>
    </row>
    <row r="31344" spans="2:3" x14ac:dyDescent="0.25">
      <c r="B31344" s="78"/>
      <c r="C31344" s="77"/>
    </row>
    <row r="31345" spans="2:3" x14ac:dyDescent="0.25">
      <c r="B31345" s="78"/>
      <c r="C31345" s="77"/>
    </row>
    <row r="31346" spans="2:3" x14ac:dyDescent="0.25">
      <c r="B31346" s="78"/>
      <c r="C31346" s="77"/>
    </row>
    <row r="31347" spans="2:3" x14ac:dyDescent="0.25">
      <c r="B31347" s="78"/>
      <c r="C31347" s="77"/>
    </row>
    <row r="31348" spans="2:3" x14ac:dyDescent="0.25">
      <c r="B31348" s="78"/>
      <c r="C31348" s="77"/>
    </row>
    <row r="31349" spans="2:3" x14ac:dyDescent="0.25">
      <c r="B31349" s="78"/>
      <c r="C31349" s="77"/>
    </row>
    <row r="31350" spans="2:3" x14ac:dyDescent="0.25">
      <c r="B31350" s="78"/>
      <c r="C31350" s="77"/>
    </row>
    <row r="31351" spans="2:3" x14ac:dyDescent="0.25">
      <c r="B31351" s="78"/>
      <c r="C31351" s="77"/>
    </row>
    <row r="31352" spans="2:3" x14ac:dyDescent="0.25">
      <c r="B31352" s="78"/>
      <c r="C31352" s="77"/>
    </row>
    <row r="31462" spans="2:3" x14ac:dyDescent="0.25">
      <c r="B31462" s="78"/>
      <c r="C31462" s="77"/>
    </row>
    <row r="31463" spans="2:3" x14ac:dyDescent="0.25">
      <c r="B31463" s="78"/>
      <c r="C31463" s="77"/>
    </row>
    <row r="31464" spans="2:3" x14ac:dyDescent="0.25">
      <c r="B31464" s="78"/>
      <c r="C31464" s="77"/>
    </row>
    <row r="31465" spans="2:3" x14ac:dyDescent="0.25">
      <c r="B31465" s="78"/>
      <c r="C31465" s="77"/>
    </row>
    <row r="31466" spans="2:3" x14ac:dyDescent="0.25">
      <c r="B31466" s="78"/>
      <c r="C31466" s="77"/>
    </row>
    <row r="31467" spans="2:3" x14ac:dyDescent="0.25">
      <c r="B31467" s="78"/>
      <c r="C31467" s="77"/>
    </row>
    <row r="31468" spans="2:3" x14ac:dyDescent="0.25">
      <c r="B31468" s="78"/>
      <c r="C31468" s="77"/>
    </row>
    <row r="31469" spans="2:3" x14ac:dyDescent="0.25">
      <c r="B31469" s="78"/>
      <c r="C31469" s="77"/>
    </row>
    <row r="31470" spans="2:3" x14ac:dyDescent="0.25">
      <c r="B31470" s="78"/>
      <c r="C31470" s="77"/>
    </row>
    <row r="31471" spans="2:3" x14ac:dyDescent="0.25">
      <c r="B31471" s="78"/>
      <c r="C31471" s="77"/>
    </row>
    <row r="31472" spans="2:3" x14ac:dyDescent="0.25">
      <c r="B31472" s="78"/>
      <c r="C31472" s="77"/>
    </row>
    <row r="31473" spans="2:3" x14ac:dyDescent="0.25">
      <c r="B31473" s="78"/>
      <c r="C31473" s="77"/>
    </row>
    <row r="31474" spans="2:3" x14ac:dyDescent="0.25">
      <c r="B31474" s="78"/>
      <c r="C31474" s="77"/>
    </row>
    <row r="31584" spans="2:3" x14ac:dyDescent="0.25">
      <c r="B31584" s="78"/>
      <c r="C31584" s="77"/>
    </row>
    <row r="31585" spans="2:3" x14ac:dyDescent="0.25">
      <c r="B31585" s="78"/>
      <c r="C31585" s="77"/>
    </row>
    <row r="31586" spans="2:3" x14ac:dyDescent="0.25">
      <c r="B31586" s="78"/>
      <c r="C31586" s="77"/>
    </row>
    <row r="31587" spans="2:3" x14ac:dyDescent="0.25">
      <c r="B31587" s="78"/>
      <c r="C31587" s="77"/>
    </row>
    <row r="31588" spans="2:3" x14ac:dyDescent="0.25">
      <c r="B31588" s="78"/>
      <c r="C31588" s="77"/>
    </row>
    <row r="31589" spans="2:3" x14ac:dyDescent="0.25">
      <c r="B31589" s="78"/>
      <c r="C31589" s="77"/>
    </row>
    <row r="31590" spans="2:3" x14ac:dyDescent="0.25">
      <c r="B31590" s="78"/>
      <c r="C31590" s="77"/>
    </row>
    <row r="31591" spans="2:3" x14ac:dyDescent="0.25">
      <c r="B31591" s="78"/>
      <c r="C31591" s="77"/>
    </row>
    <row r="31592" spans="2:3" x14ac:dyDescent="0.25">
      <c r="B31592" s="78"/>
      <c r="C31592" s="77"/>
    </row>
    <row r="31593" spans="2:3" x14ac:dyDescent="0.25">
      <c r="B31593" s="78"/>
      <c r="C31593" s="77"/>
    </row>
    <row r="31594" spans="2:3" x14ac:dyDescent="0.25">
      <c r="B31594" s="78"/>
      <c r="C31594" s="77"/>
    </row>
    <row r="31595" spans="2:3" x14ac:dyDescent="0.25">
      <c r="B31595" s="78"/>
      <c r="C31595" s="77"/>
    </row>
    <row r="31596" spans="2:3" x14ac:dyDescent="0.25">
      <c r="B31596" s="78"/>
      <c r="C31596" s="77"/>
    </row>
    <row r="31706" spans="2:3" x14ac:dyDescent="0.25">
      <c r="B31706" s="78"/>
      <c r="C31706" s="77"/>
    </row>
    <row r="31707" spans="2:3" x14ac:dyDescent="0.25">
      <c r="B31707" s="78"/>
      <c r="C31707" s="77"/>
    </row>
    <row r="31708" spans="2:3" x14ac:dyDescent="0.25">
      <c r="B31708" s="78"/>
      <c r="C31708" s="77"/>
    </row>
    <row r="31709" spans="2:3" x14ac:dyDescent="0.25">
      <c r="B31709" s="78"/>
      <c r="C31709" s="77"/>
    </row>
    <row r="31710" spans="2:3" x14ac:dyDescent="0.25">
      <c r="B31710" s="78"/>
      <c r="C31710" s="77"/>
    </row>
    <row r="31711" spans="2:3" x14ac:dyDescent="0.25">
      <c r="B31711" s="78"/>
      <c r="C31711" s="77"/>
    </row>
    <row r="31712" spans="2:3" x14ac:dyDescent="0.25">
      <c r="B31712" s="78"/>
      <c r="C31712" s="77"/>
    </row>
    <row r="31713" spans="2:3" x14ac:dyDescent="0.25">
      <c r="B31713" s="78"/>
      <c r="C31713" s="77"/>
    </row>
    <row r="31714" spans="2:3" x14ac:dyDescent="0.25">
      <c r="B31714" s="78"/>
      <c r="C31714" s="77"/>
    </row>
    <row r="31715" spans="2:3" x14ac:dyDescent="0.25">
      <c r="B31715" s="78"/>
      <c r="C31715" s="77"/>
    </row>
    <row r="31716" spans="2:3" x14ac:dyDescent="0.25">
      <c r="B31716" s="78"/>
      <c r="C31716" s="77"/>
    </row>
    <row r="31717" spans="2:3" x14ac:dyDescent="0.25">
      <c r="B31717" s="78"/>
      <c r="C31717" s="77"/>
    </row>
    <row r="31718" spans="2:3" x14ac:dyDescent="0.25">
      <c r="B31718" s="78"/>
      <c r="C31718" s="77"/>
    </row>
    <row r="31828" spans="2:3" x14ac:dyDescent="0.25">
      <c r="B31828" s="78"/>
      <c r="C31828" s="77"/>
    </row>
    <row r="31829" spans="2:3" x14ac:dyDescent="0.25">
      <c r="B31829" s="78"/>
      <c r="C31829" s="77"/>
    </row>
    <row r="31830" spans="2:3" x14ac:dyDescent="0.25">
      <c r="B31830" s="78"/>
      <c r="C31830" s="77"/>
    </row>
    <row r="31831" spans="2:3" x14ac:dyDescent="0.25">
      <c r="B31831" s="78"/>
      <c r="C31831" s="77"/>
    </row>
    <row r="31832" spans="2:3" x14ac:dyDescent="0.25">
      <c r="B31832" s="78"/>
      <c r="C31832" s="77"/>
    </row>
    <row r="31833" spans="2:3" x14ac:dyDescent="0.25">
      <c r="B31833" s="78"/>
      <c r="C31833" s="77"/>
    </row>
    <row r="31834" spans="2:3" x14ac:dyDescent="0.25">
      <c r="B31834" s="78"/>
      <c r="C31834" s="77"/>
    </row>
    <row r="31835" spans="2:3" x14ac:dyDescent="0.25">
      <c r="B31835" s="78"/>
      <c r="C31835" s="77"/>
    </row>
    <row r="31836" spans="2:3" x14ac:dyDescent="0.25">
      <c r="B31836" s="78"/>
      <c r="C31836" s="77"/>
    </row>
    <row r="31837" spans="2:3" x14ac:dyDescent="0.25">
      <c r="B31837" s="78"/>
      <c r="C31837" s="77"/>
    </row>
    <row r="31838" spans="2:3" x14ac:dyDescent="0.25">
      <c r="B31838" s="78"/>
      <c r="C31838" s="77"/>
    </row>
    <row r="31839" spans="2:3" x14ac:dyDescent="0.25">
      <c r="B31839" s="78"/>
      <c r="C31839" s="77"/>
    </row>
    <row r="31840" spans="2:3" x14ac:dyDescent="0.25">
      <c r="B31840" s="78"/>
      <c r="C31840" s="77"/>
    </row>
    <row r="31950" spans="2:3" x14ac:dyDescent="0.25">
      <c r="B31950" s="78"/>
      <c r="C31950" s="77"/>
    </row>
    <row r="31951" spans="2:3" x14ac:dyDescent="0.25">
      <c r="B31951" s="78"/>
      <c r="C31951" s="77"/>
    </row>
    <row r="31952" spans="2:3" x14ac:dyDescent="0.25">
      <c r="B31952" s="78"/>
      <c r="C31952" s="77"/>
    </row>
    <row r="31953" spans="2:3" x14ac:dyDescent="0.25">
      <c r="B31953" s="78"/>
      <c r="C31953" s="77"/>
    </row>
    <row r="31954" spans="2:3" x14ac:dyDescent="0.25">
      <c r="B31954" s="78"/>
      <c r="C31954" s="77"/>
    </row>
    <row r="31955" spans="2:3" x14ac:dyDescent="0.25">
      <c r="B31955" s="78"/>
      <c r="C31955" s="77"/>
    </row>
    <row r="31956" spans="2:3" x14ac:dyDescent="0.25">
      <c r="B31956" s="78"/>
      <c r="C31956" s="77"/>
    </row>
    <row r="31957" spans="2:3" x14ac:dyDescent="0.25">
      <c r="B31957" s="78"/>
      <c r="C31957" s="77"/>
    </row>
    <row r="31958" spans="2:3" x14ac:dyDescent="0.25">
      <c r="B31958" s="78"/>
      <c r="C31958" s="77"/>
    </row>
    <row r="31959" spans="2:3" x14ac:dyDescent="0.25">
      <c r="B31959" s="78"/>
      <c r="C31959" s="77"/>
    </row>
    <row r="31960" spans="2:3" x14ac:dyDescent="0.25">
      <c r="B31960" s="78"/>
      <c r="C31960" s="77"/>
    </row>
    <row r="31961" spans="2:3" x14ac:dyDescent="0.25">
      <c r="B31961" s="78"/>
      <c r="C31961" s="77"/>
    </row>
    <row r="31962" spans="2:3" x14ac:dyDescent="0.25">
      <c r="B31962" s="78"/>
      <c r="C31962" s="77"/>
    </row>
    <row r="32072" spans="2:3" x14ac:dyDescent="0.25">
      <c r="B32072" s="78"/>
      <c r="C32072" s="77"/>
    </row>
    <row r="32073" spans="2:3" x14ac:dyDescent="0.25">
      <c r="B32073" s="78"/>
      <c r="C32073" s="77"/>
    </row>
    <row r="32074" spans="2:3" x14ac:dyDescent="0.25">
      <c r="B32074" s="78"/>
      <c r="C32074" s="77"/>
    </row>
    <row r="32075" spans="2:3" x14ac:dyDescent="0.25">
      <c r="B32075" s="78"/>
      <c r="C32075" s="77"/>
    </row>
    <row r="32076" spans="2:3" x14ac:dyDescent="0.25">
      <c r="B32076" s="78"/>
      <c r="C32076" s="77"/>
    </row>
    <row r="32077" spans="2:3" x14ac:dyDescent="0.25">
      <c r="B32077" s="78"/>
      <c r="C32077" s="77"/>
    </row>
    <row r="32078" spans="2:3" x14ac:dyDescent="0.25">
      <c r="B32078" s="78"/>
      <c r="C32078" s="77"/>
    </row>
    <row r="32079" spans="2:3" x14ac:dyDescent="0.25">
      <c r="B32079" s="78"/>
      <c r="C32079" s="77"/>
    </row>
    <row r="32080" spans="2:3" x14ac:dyDescent="0.25">
      <c r="B32080" s="78"/>
      <c r="C32080" s="77"/>
    </row>
    <row r="32081" spans="2:3" x14ac:dyDescent="0.25">
      <c r="B32081" s="78"/>
      <c r="C32081" s="77"/>
    </row>
    <row r="32082" spans="2:3" x14ac:dyDescent="0.25">
      <c r="B32082" s="78"/>
      <c r="C32082" s="77"/>
    </row>
    <row r="32083" spans="2:3" x14ac:dyDescent="0.25">
      <c r="B32083" s="78"/>
      <c r="C32083" s="77"/>
    </row>
    <row r="32084" spans="2:3" x14ac:dyDescent="0.25">
      <c r="B32084" s="78"/>
      <c r="C32084" s="77"/>
    </row>
    <row r="32194" spans="2:3" x14ac:dyDescent="0.25">
      <c r="B32194" s="78"/>
      <c r="C32194" s="77"/>
    </row>
    <row r="32195" spans="2:3" x14ac:dyDescent="0.25">
      <c r="B32195" s="78"/>
      <c r="C32195" s="77"/>
    </row>
    <row r="32196" spans="2:3" x14ac:dyDescent="0.25">
      <c r="B32196" s="78"/>
      <c r="C32196" s="77"/>
    </row>
    <row r="32197" spans="2:3" x14ac:dyDescent="0.25">
      <c r="B32197" s="78"/>
      <c r="C32197" s="77"/>
    </row>
    <row r="32198" spans="2:3" x14ac:dyDescent="0.25">
      <c r="B32198" s="78"/>
      <c r="C32198" s="77"/>
    </row>
    <row r="32199" spans="2:3" x14ac:dyDescent="0.25">
      <c r="B32199" s="78"/>
      <c r="C32199" s="77"/>
    </row>
    <row r="32200" spans="2:3" x14ac:dyDescent="0.25">
      <c r="B32200" s="78"/>
      <c r="C32200" s="77"/>
    </row>
    <row r="32201" spans="2:3" x14ac:dyDescent="0.25">
      <c r="B32201" s="78"/>
      <c r="C32201" s="77"/>
    </row>
    <row r="32202" spans="2:3" x14ac:dyDescent="0.25">
      <c r="B32202" s="78"/>
      <c r="C32202" s="77"/>
    </row>
    <row r="32203" spans="2:3" x14ac:dyDescent="0.25">
      <c r="B32203" s="78"/>
      <c r="C32203" s="77"/>
    </row>
    <row r="32204" spans="2:3" x14ac:dyDescent="0.25">
      <c r="B32204" s="78"/>
      <c r="C32204" s="77"/>
    </row>
    <row r="32205" spans="2:3" x14ac:dyDescent="0.25">
      <c r="B32205" s="78"/>
      <c r="C32205" s="77"/>
    </row>
    <row r="32206" spans="2:3" x14ac:dyDescent="0.25">
      <c r="B32206" s="78"/>
      <c r="C32206" s="77"/>
    </row>
    <row r="32316" spans="2:3" x14ac:dyDescent="0.25">
      <c r="B32316" s="78"/>
      <c r="C32316" s="77"/>
    </row>
    <row r="32317" spans="2:3" x14ac:dyDescent="0.25">
      <c r="B32317" s="78"/>
      <c r="C32317" s="77"/>
    </row>
    <row r="32318" spans="2:3" x14ac:dyDescent="0.25">
      <c r="B32318" s="78"/>
      <c r="C32318" s="77"/>
    </row>
    <row r="32319" spans="2:3" x14ac:dyDescent="0.25">
      <c r="B32319" s="78"/>
      <c r="C32319" s="77"/>
    </row>
    <row r="32320" spans="2:3" x14ac:dyDescent="0.25">
      <c r="B32320" s="78"/>
      <c r="C32320" s="77"/>
    </row>
    <row r="32321" spans="2:3" x14ac:dyDescent="0.25">
      <c r="B32321" s="78"/>
      <c r="C32321" s="77"/>
    </row>
    <row r="32322" spans="2:3" x14ac:dyDescent="0.25">
      <c r="B32322" s="78"/>
      <c r="C32322" s="77"/>
    </row>
    <row r="32323" spans="2:3" x14ac:dyDescent="0.25">
      <c r="B32323" s="78"/>
      <c r="C32323" s="77"/>
    </row>
    <row r="32324" spans="2:3" x14ac:dyDescent="0.25">
      <c r="B32324" s="78"/>
      <c r="C32324" s="77"/>
    </row>
    <row r="32325" spans="2:3" x14ac:dyDescent="0.25">
      <c r="B32325" s="78"/>
      <c r="C32325" s="77"/>
    </row>
    <row r="32326" spans="2:3" x14ac:dyDescent="0.25">
      <c r="B32326" s="78"/>
      <c r="C32326" s="77"/>
    </row>
    <row r="32327" spans="2:3" x14ac:dyDescent="0.25">
      <c r="B32327" s="78"/>
      <c r="C32327" s="77"/>
    </row>
    <row r="32328" spans="2:3" x14ac:dyDescent="0.25">
      <c r="B32328" s="78"/>
      <c r="C32328" s="77"/>
    </row>
    <row r="32438" spans="2:3" x14ac:dyDescent="0.25">
      <c r="B32438" s="78"/>
      <c r="C32438" s="77"/>
    </row>
    <row r="32439" spans="2:3" x14ac:dyDescent="0.25">
      <c r="B32439" s="78"/>
      <c r="C32439" s="77"/>
    </row>
    <row r="32440" spans="2:3" x14ac:dyDescent="0.25">
      <c r="B32440" s="78"/>
      <c r="C32440" s="77"/>
    </row>
    <row r="32441" spans="2:3" x14ac:dyDescent="0.25">
      <c r="B32441" s="78"/>
      <c r="C32441" s="77"/>
    </row>
    <row r="32442" spans="2:3" x14ac:dyDescent="0.25">
      <c r="B32442" s="78"/>
      <c r="C32442" s="77"/>
    </row>
    <row r="32443" spans="2:3" x14ac:dyDescent="0.25">
      <c r="B32443" s="78"/>
      <c r="C32443" s="77"/>
    </row>
    <row r="32444" spans="2:3" x14ac:dyDescent="0.25">
      <c r="B32444" s="78"/>
      <c r="C32444" s="77"/>
    </row>
    <row r="32445" spans="2:3" x14ac:dyDescent="0.25">
      <c r="B32445" s="78"/>
      <c r="C32445" s="77"/>
    </row>
    <row r="32446" spans="2:3" x14ac:dyDescent="0.25">
      <c r="B32446" s="78"/>
      <c r="C32446" s="77"/>
    </row>
    <row r="32447" spans="2:3" x14ac:dyDescent="0.25">
      <c r="B32447" s="78"/>
      <c r="C32447" s="77"/>
    </row>
    <row r="32448" spans="2:3" x14ac:dyDescent="0.25">
      <c r="B32448" s="78"/>
      <c r="C32448" s="77"/>
    </row>
    <row r="32449" spans="2:3" x14ac:dyDescent="0.25">
      <c r="B32449" s="78"/>
      <c r="C32449" s="77"/>
    </row>
    <row r="32450" spans="2:3" x14ac:dyDescent="0.25">
      <c r="B32450" s="78"/>
      <c r="C32450" s="77"/>
    </row>
    <row r="32560" spans="2:3" x14ac:dyDescent="0.25">
      <c r="B32560" s="78"/>
      <c r="C32560" s="77"/>
    </row>
    <row r="32561" spans="2:3" x14ac:dyDescent="0.25">
      <c r="B32561" s="78"/>
      <c r="C32561" s="77"/>
    </row>
    <row r="32562" spans="2:3" x14ac:dyDescent="0.25">
      <c r="B32562" s="78"/>
      <c r="C32562" s="77"/>
    </row>
    <row r="32563" spans="2:3" x14ac:dyDescent="0.25">
      <c r="B32563" s="78"/>
      <c r="C32563" s="77"/>
    </row>
    <row r="32564" spans="2:3" x14ac:dyDescent="0.25">
      <c r="B32564" s="78"/>
      <c r="C32564" s="77"/>
    </row>
    <row r="32565" spans="2:3" x14ac:dyDescent="0.25">
      <c r="B32565" s="78"/>
      <c r="C32565" s="77"/>
    </row>
    <row r="32566" spans="2:3" x14ac:dyDescent="0.25">
      <c r="B32566" s="78"/>
      <c r="C32566" s="77"/>
    </row>
    <row r="32567" spans="2:3" x14ac:dyDescent="0.25">
      <c r="B32567" s="78"/>
      <c r="C32567" s="77"/>
    </row>
    <row r="32568" spans="2:3" x14ac:dyDescent="0.25">
      <c r="B32568" s="78"/>
      <c r="C32568" s="77"/>
    </row>
    <row r="32569" spans="2:3" x14ac:dyDescent="0.25">
      <c r="B32569" s="78"/>
      <c r="C32569" s="77"/>
    </row>
    <row r="32570" spans="2:3" x14ac:dyDescent="0.25">
      <c r="B32570" s="78"/>
      <c r="C32570" s="77"/>
    </row>
    <row r="32571" spans="2:3" x14ac:dyDescent="0.25">
      <c r="B32571" s="78"/>
      <c r="C32571" s="77"/>
    </row>
    <row r="32572" spans="2:3" x14ac:dyDescent="0.25">
      <c r="B32572" s="78"/>
      <c r="C32572" s="77"/>
    </row>
    <row r="32682" spans="2:3" x14ac:dyDescent="0.25">
      <c r="B32682" s="78"/>
      <c r="C32682" s="77"/>
    </row>
    <row r="32683" spans="2:3" x14ac:dyDescent="0.25">
      <c r="B32683" s="78"/>
      <c r="C32683" s="77"/>
    </row>
    <row r="32684" spans="2:3" x14ac:dyDescent="0.25">
      <c r="B32684" s="78"/>
      <c r="C32684" s="77"/>
    </row>
    <row r="32685" spans="2:3" x14ac:dyDescent="0.25">
      <c r="B32685" s="78"/>
      <c r="C32685" s="77"/>
    </row>
    <row r="32686" spans="2:3" x14ac:dyDescent="0.25">
      <c r="B32686" s="78"/>
      <c r="C32686" s="77"/>
    </row>
    <row r="32687" spans="2:3" x14ac:dyDescent="0.25">
      <c r="B32687" s="78"/>
      <c r="C32687" s="77"/>
    </row>
    <row r="32688" spans="2:3" x14ac:dyDescent="0.25">
      <c r="B32688" s="78"/>
      <c r="C32688" s="77"/>
    </row>
    <row r="32689" spans="2:3" x14ac:dyDescent="0.25">
      <c r="B32689" s="78"/>
      <c r="C32689" s="77"/>
    </row>
    <row r="32690" spans="2:3" x14ac:dyDescent="0.25">
      <c r="B32690" s="78"/>
      <c r="C32690" s="77"/>
    </row>
    <row r="32691" spans="2:3" x14ac:dyDescent="0.25">
      <c r="B32691" s="78"/>
      <c r="C32691" s="77"/>
    </row>
    <row r="32692" spans="2:3" x14ac:dyDescent="0.25">
      <c r="B32692" s="78"/>
      <c r="C32692" s="77"/>
    </row>
    <row r="32693" spans="2:3" x14ac:dyDescent="0.25">
      <c r="B32693" s="78"/>
      <c r="C32693" s="77"/>
    </row>
    <row r="32694" spans="2:3" x14ac:dyDescent="0.25">
      <c r="B32694" s="78"/>
      <c r="C32694" s="77"/>
    </row>
    <row r="32804" spans="2:3" x14ac:dyDescent="0.25">
      <c r="B32804" s="78"/>
      <c r="C32804" s="77"/>
    </row>
    <row r="32805" spans="2:3" x14ac:dyDescent="0.25">
      <c r="B32805" s="78"/>
      <c r="C32805" s="77"/>
    </row>
    <row r="32806" spans="2:3" x14ac:dyDescent="0.25">
      <c r="B32806" s="78"/>
      <c r="C32806" s="77"/>
    </row>
    <row r="32807" spans="2:3" x14ac:dyDescent="0.25">
      <c r="B32807" s="78"/>
      <c r="C32807" s="77"/>
    </row>
    <row r="32808" spans="2:3" x14ac:dyDescent="0.25">
      <c r="B32808" s="78"/>
      <c r="C32808" s="77"/>
    </row>
    <row r="32809" spans="2:3" x14ac:dyDescent="0.25">
      <c r="B32809" s="78"/>
      <c r="C32809" s="77"/>
    </row>
    <row r="32810" spans="2:3" x14ac:dyDescent="0.25">
      <c r="B32810" s="78"/>
      <c r="C32810" s="77"/>
    </row>
    <row r="32811" spans="2:3" x14ac:dyDescent="0.25">
      <c r="B32811" s="78"/>
      <c r="C32811" s="77"/>
    </row>
    <row r="32812" spans="2:3" x14ac:dyDescent="0.25">
      <c r="B32812" s="78"/>
      <c r="C32812" s="77"/>
    </row>
    <row r="32813" spans="2:3" x14ac:dyDescent="0.25">
      <c r="B32813" s="78"/>
      <c r="C32813" s="77"/>
    </row>
    <row r="32814" spans="2:3" x14ac:dyDescent="0.25">
      <c r="B32814" s="78"/>
      <c r="C32814" s="77"/>
    </row>
    <row r="32815" spans="2:3" x14ac:dyDescent="0.25">
      <c r="B32815" s="78"/>
      <c r="C32815" s="77"/>
    </row>
    <row r="32816" spans="2:3" x14ac:dyDescent="0.25">
      <c r="B32816" s="78"/>
      <c r="C32816" s="77"/>
    </row>
    <row r="32926" spans="2:3" x14ac:dyDescent="0.25">
      <c r="B32926" s="78"/>
      <c r="C32926" s="77"/>
    </row>
    <row r="32927" spans="2:3" x14ac:dyDescent="0.25">
      <c r="B32927" s="78"/>
      <c r="C32927" s="77"/>
    </row>
    <row r="32928" spans="2:3" x14ac:dyDescent="0.25">
      <c r="B32928" s="78"/>
      <c r="C32928" s="77"/>
    </row>
    <row r="32929" spans="2:3" x14ac:dyDescent="0.25">
      <c r="B32929" s="78"/>
      <c r="C32929" s="77"/>
    </row>
    <row r="32930" spans="2:3" x14ac:dyDescent="0.25">
      <c r="B32930" s="78"/>
      <c r="C32930" s="77"/>
    </row>
    <row r="32931" spans="2:3" x14ac:dyDescent="0.25">
      <c r="B32931" s="78"/>
      <c r="C32931" s="77"/>
    </row>
    <row r="32932" spans="2:3" x14ac:dyDescent="0.25">
      <c r="B32932" s="78"/>
      <c r="C32932" s="77"/>
    </row>
    <row r="32933" spans="2:3" x14ac:dyDescent="0.25">
      <c r="B32933" s="78"/>
      <c r="C32933" s="77"/>
    </row>
    <row r="32934" spans="2:3" x14ac:dyDescent="0.25">
      <c r="B32934" s="78"/>
      <c r="C32934" s="77"/>
    </row>
    <row r="32935" spans="2:3" x14ac:dyDescent="0.25">
      <c r="B32935" s="78"/>
      <c r="C32935" s="77"/>
    </row>
    <row r="32936" spans="2:3" x14ac:dyDescent="0.25">
      <c r="B32936" s="78"/>
      <c r="C32936" s="77"/>
    </row>
    <row r="32937" spans="2:3" x14ac:dyDescent="0.25">
      <c r="B32937" s="78"/>
      <c r="C32937" s="77"/>
    </row>
    <row r="32938" spans="2:3" x14ac:dyDescent="0.25">
      <c r="B32938" s="78"/>
      <c r="C32938" s="77"/>
    </row>
    <row r="33048" spans="2:3" x14ac:dyDescent="0.25">
      <c r="B33048" s="78"/>
      <c r="C33048" s="77"/>
    </row>
    <row r="33049" spans="2:3" x14ac:dyDescent="0.25">
      <c r="B33049" s="78"/>
      <c r="C33049" s="77"/>
    </row>
    <row r="33050" spans="2:3" x14ac:dyDescent="0.25">
      <c r="B33050" s="78"/>
      <c r="C33050" s="77"/>
    </row>
    <row r="33051" spans="2:3" x14ac:dyDescent="0.25">
      <c r="B33051" s="78"/>
      <c r="C33051" s="77"/>
    </row>
    <row r="33052" spans="2:3" x14ac:dyDescent="0.25">
      <c r="B33052" s="78"/>
      <c r="C33052" s="77"/>
    </row>
    <row r="33053" spans="2:3" x14ac:dyDescent="0.25">
      <c r="B33053" s="78"/>
      <c r="C33053" s="77"/>
    </row>
    <row r="33054" spans="2:3" x14ac:dyDescent="0.25">
      <c r="B33054" s="78"/>
      <c r="C33054" s="77"/>
    </row>
    <row r="33055" spans="2:3" x14ac:dyDescent="0.25">
      <c r="B33055" s="78"/>
      <c r="C33055" s="77"/>
    </row>
    <row r="33056" spans="2:3" x14ac:dyDescent="0.25">
      <c r="B33056" s="78"/>
      <c r="C33056" s="77"/>
    </row>
    <row r="33057" spans="2:3" x14ac:dyDescent="0.25">
      <c r="B33057" s="78"/>
      <c r="C33057" s="77"/>
    </row>
    <row r="33058" spans="2:3" x14ac:dyDescent="0.25">
      <c r="B33058" s="78"/>
      <c r="C33058" s="77"/>
    </row>
    <row r="33059" spans="2:3" x14ac:dyDescent="0.25">
      <c r="B33059" s="78"/>
      <c r="C33059" s="77"/>
    </row>
    <row r="33060" spans="2:3" x14ac:dyDescent="0.25">
      <c r="B33060" s="78"/>
      <c r="C33060" s="77"/>
    </row>
    <row r="33170" spans="2:3" x14ac:dyDescent="0.25">
      <c r="B33170" s="78"/>
      <c r="C33170" s="77"/>
    </row>
    <row r="33171" spans="2:3" x14ac:dyDescent="0.25">
      <c r="B33171" s="78"/>
      <c r="C33171" s="77"/>
    </row>
    <row r="33172" spans="2:3" x14ac:dyDescent="0.25">
      <c r="B33172" s="78"/>
      <c r="C33172" s="77"/>
    </row>
    <row r="33173" spans="2:3" x14ac:dyDescent="0.25">
      <c r="B33173" s="78"/>
      <c r="C33173" s="77"/>
    </row>
    <row r="33174" spans="2:3" x14ac:dyDescent="0.25">
      <c r="B33174" s="78"/>
      <c r="C33174" s="77"/>
    </row>
    <row r="33175" spans="2:3" x14ac:dyDescent="0.25">
      <c r="B33175" s="78"/>
      <c r="C33175" s="77"/>
    </row>
    <row r="33176" spans="2:3" x14ac:dyDescent="0.25">
      <c r="B33176" s="78"/>
      <c r="C33176" s="77"/>
    </row>
    <row r="33177" spans="2:3" x14ac:dyDescent="0.25">
      <c r="B33177" s="78"/>
      <c r="C33177" s="77"/>
    </row>
    <row r="33178" spans="2:3" x14ac:dyDescent="0.25">
      <c r="B33178" s="78"/>
      <c r="C33178" s="77"/>
    </row>
    <row r="33179" spans="2:3" x14ac:dyDescent="0.25">
      <c r="B33179" s="78"/>
      <c r="C33179" s="77"/>
    </row>
    <row r="33180" spans="2:3" x14ac:dyDescent="0.25">
      <c r="B33180" s="78"/>
      <c r="C33180" s="77"/>
    </row>
    <row r="33181" spans="2:3" x14ac:dyDescent="0.25">
      <c r="B33181" s="78"/>
      <c r="C33181" s="77"/>
    </row>
    <row r="33182" spans="2:3" x14ac:dyDescent="0.25">
      <c r="B33182" s="78"/>
      <c r="C33182" s="77"/>
    </row>
    <row r="33292" spans="2:3" x14ac:dyDescent="0.25">
      <c r="B33292" s="78"/>
      <c r="C33292" s="77"/>
    </row>
    <row r="33293" spans="2:3" x14ac:dyDescent="0.25">
      <c r="B33293" s="78"/>
      <c r="C33293" s="77"/>
    </row>
    <row r="33294" spans="2:3" x14ac:dyDescent="0.25">
      <c r="B33294" s="78"/>
      <c r="C33294" s="77"/>
    </row>
    <row r="33295" spans="2:3" x14ac:dyDescent="0.25">
      <c r="B33295" s="78"/>
      <c r="C33295" s="77"/>
    </row>
    <row r="33296" spans="2:3" x14ac:dyDescent="0.25">
      <c r="B33296" s="78"/>
      <c r="C33296" s="77"/>
    </row>
    <row r="33297" spans="2:3" x14ac:dyDescent="0.25">
      <c r="B33297" s="78"/>
      <c r="C33297" s="77"/>
    </row>
    <row r="33298" spans="2:3" x14ac:dyDescent="0.25">
      <c r="B33298" s="78"/>
      <c r="C33298" s="77"/>
    </row>
    <row r="33299" spans="2:3" x14ac:dyDescent="0.25">
      <c r="B33299" s="78"/>
      <c r="C33299" s="77"/>
    </row>
    <row r="33300" spans="2:3" x14ac:dyDescent="0.25">
      <c r="B33300" s="78"/>
      <c r="C33300" s="77"/>
    </row>
    <row r="33301" spans="2:3" x14ac:dyDescent="0.25">
      <c r="B33301" s="78"/>
      <c r="C33301" s="77"/>
    </row>
    <row r="33302" spans="2:3" x14ac:dyDescent="0.25">
      <c r="B33302" s="78"/>
      <c r="C33302" s="77"/>
    </row>
    <row r="33303" spans="2:3" x14ac:dyDescent="0.25">
      <c r="B33303" s="78"/>
      <c r="C33303" s="77"/>
    </row>
    <row r="33304" spans="2:3" x14ac:dyDescent="0.25">
      <c r="B33304" s="78"/>
      <c r="C33304" s="77"/>
    </row>
    <row r="33414" spans="2:3" x14ac:dyDescent="0.25">
      <c r="B33414" s="78"/>
      <c r="C33414" s="77"/>
    </row>
    <row r="33415" spans="2:3" x14ac:dyDescent="0.25">
      <c r="B33415" s="78"/>
      <c r="C33415" s="77"/>
    </row>
    <row r="33416" spans="2:3" x14ac:dyDescent="0.25">
      <c r="B33416" s="78"/>
      <c r="C33416" s="77"/>
    </row>
    <row r="33417" spans="2:3" x14ac:dyDescent="0.25">
      <c r="B33417" s="78"/>
      <c r="C33417" s="77"/>
    </row>
    <row r="33418" spans="2:3" x14ac:dyDescent="0.25">
      <c r="B33418" s="78"/>
      <c r="C33418" s="77"/>
    </row>
    <row r="33419" spans="2:3" x14ac:dyDescent="0.25">
      <c r="B33419" s="78"/>
      <c r="C33419" s="77"/>
    </row>
    <row r="33420" spans="2:3" x14ac:dyDescent="0.25">
      <c r="B33420" s="78"/>
      <c r="C33420" s="77"/>
    </row>
    <row r="33421" spans="2:3" x14ac:dyDescent="0.25">
      <c r="B33421" s="78"/>
      <c r="C33421" s="77"/>
    </row>
    <row r="33422" spans="2:3" x14ac:dyDescent="0.25">
      <c r="B33422" s="78"/>
      <c r="C33422" s="77"/>
    </row>
    <row r="33423" spans="2:3" x14ac:dyDescent="0.25">
      <c r="B33423" s="78"/>
      <c r="C33423" s="77"/>
    </row>
    <row r="33424" spans="2:3" x14ac:dyDescent="0.25">
      <c r="B33424" s="78"/>
      <c r="C33424" s="77"/>
    </row>
    <row r="33425" spans="2:3" x14ac:dyDescent="0.25">
      <c r="B33425" s="78"/>
      <c r="C33425" s="77"/>
    </row>
    <row r="33426" spans="2:3" x14ac:dyDescent="0.25">
      <c r="B33426" s="78"/>
      <c r="C33426" s="77"/>
    </row>
    <row r="33536" spans="2:3" x14ac:dyDescent="0.25">
      <c r="B33536" s="78"/>
      <c r="C33536" s="77"/>
    </row>
    <row r="33537" spans="2:3" x14ac:dyDescent="0.25">
      <c r="B33537" s="78"/>
      <c r="C33537" s="77"/>
    </row>
    <row r="33538" spans="2:3" x14ac:dyDescent="0.25">
      <c r="B33538" s="78"/>
      <c r="C33538" s="77"/>
    </row>
    <row r="33539" spans="2:3" x14ac:dyDescent="0.25">
      <c r="B33539" s="78"/>
      <c r="C33539" s="77"/>
    </row>
    <row r="33540" spans="2:3" x14ac:dyDescent="0.25">
      <c r="B33540" s="78"/>
      <c r="C33540" s="77"/>
    </row>
    <row r="33541" spans="2:3" x14ac:dyDescent="0.25">
      <c r="B33541" s="78"/>
      <c r="C33541" s="77"/>
    </row>
    <row r="33542" spans="2:3" x14ac:dyDescent="0.25">
      <c r="B33542" s="78"/>
      <c r="C33542" s="77"/>
    </row>
    <row r="33543" spans="2:3" x14ac:dyDescent="0.25">
      <c r="B33543" s="78"/>
      <c r="C33543" s="77"/>
    </row>
    <row r="33544" spans="2:3" x14ac:dyDescent="0.25">
      <c r="B33544" s="78"/>
      <c r="C33544" s="77"/>
    </row>
    <row r="33545" spans="2:3" x14ac:dyDescent="0.25">
      <c r="B33545" s="78"/>
      <c r="C33545" s="77"/>
    </row>
    <row r="33546" spans="2:3" x14ac:dyDescent="0.25">
      <c r="B33546" s="78"/>
      <c r="C33546" s="77"/>
    </row>
    <row r="33547" spans="2:3" x14ac:dyDescent="0.25">
      <c r="B33547" s="78"/>
      <c r="C33547" s="77"/>
    </row>
    <row r="33548" spans="2:3" x14ac:dyDescent="0.25">
      <c r="B33548" s="78"/>
      <c r="C33548" s="77"/>
    </row>
    <row r="33658" spans="2:3" x14ac:dyDescent="0.25">
      <c r="B33658" s="78"/>
      <c r="C33658" s="77"/>
    </row>
    <row r="33659" spans="2:3" x14ac:dyDescent="0.25">
      <c r="B33659" s="78"/>
      <c r="C33659" s="77"/>
    </row>
    <row r="33660" spans="2:3" x14ac:dyDescent="0.25">
      <c r="B33660" s="78"/>
      <c r="C33660" s="77"/>
    </row>
    <row r="33661" spans="2:3" x14ac:dyDescent="0.25">
      <c r="B33661" s="78"/>
      <c r="C33661" s="77"/>
    </row>
    <row r="33662" spans="2:3" x14ac:dyDescent="0.25">
      <c r="B33662" s="78"/>
      <c r="C33662" s="77"/>
    </row>
    <row r="33663" spans="2:3" x14ac:dyDescent="0.25">
      <c r="B33663" s="78"/>
      <c r="C33663" s="77"/>
    </row>
    <row r="33664" spans="2:3" x14ac:dyDescent="0.25">
      <c r="B33664" s="78"/>
      <c r="C33664" s="77"/>
    </row>
    <row r="33665" spans="2:3" x14ac:dyDescent="0.25">
      <c r="B33665" s="78"/>
      <c r="C33665" s="77"/>
    </row>
    <row r="33666" spans="2:3" x14ac:dyDescent="0.25">
      <c r="B33666" s="78"/>
      <c r="C33666" s="77"/>
    </row>
    <row r="33667" spans="2:3" x14ac:dyDescent="0.25">
      <c r="B33667" s="78"/>
      <c r="C33667" s="77"/>
    </row>
    <row r="33668" spans="2:3" x14ac:dyDescent="0.25">
      <c r="B33668" s="78"/>
      <c r="C33668" s="77"/>
    </row>
    <row r="33669" spans="2:3" x14ac:dyDescent="0.25">
      <c r="B33669" s="78"/>
      <c r="C33669" s="77"/>
    </row>
    <row r="33670" spans="2:3" x14ac:dyDescent="0.25">
      <c r="B33670" s="78"/>
      <c r="C33670" s="77"/>
    </row>
    <row r="33780" spans="2:3" x14ac:dyDescent="0.25">
      <c r="B33780" s="78"/>
      <c r="C33780" s="77"/>
    </row>
    <row r="33781" spans="2:3" x14ac:dyDescent="0.25">
      <c r="B33781" s="78"/>
      <c r="C33781" s="77"/>
    </row>
    <row r="33782" spans="2:3" x14ac:dyDescent="0.25">
      <c r="B33782" s="78"/>
      <c r="C33782" s="77"/>
    </row>
    <row r="33783" spans="2:3" x14ac:dyDescent="0.25">
      <c r="B33783" s="78"/>
      <c r="C33783" s="77"/>
    </row>
    <row r="33784" spans="2:3" x14ac:dyDescent="0.25">
      <c r="B33784" s="78"/>
      <c r="C33784" s="77"/>
    </row>
    <row r="33785" spans="2:3" x14ac:dyDescent="0.25">
      <c r="B33785" s="78"/>
      <c r="C33785" s="77"/>
    </row>
    <row r="33786" spans="2:3" x14ac:dyDescent="0.25">
      <c r="B33786" s="78"/>
      <c r="C33786" s="77"/>
    </row>
    <row r="33787" spans="2:3" x14ac:dyDescent="0.25">
      <c r="B33787" s="78"/>
      <c r="C33787" s="77"/>
    </row>
    <row r="33788" spans="2:3" x14ac:dyDescent="0.25">
      <c r="B33788" s="78"/>
      <c r="C33788" s="77"/>
    </row>
    <row r="33789" spans="2:3" x14ac:dyDescent="0.25">
      <c r="B33789" s="78"/>
      <c r="C33789" s="77"/>
    </row>
    <row r="33790" spans="2:3" x14ac:dyDescent="0.25">
      <c r="B33790" s="78"/>
      <c r="C33790" s="77"/>
    </row>
    <row r="33791" spans="2:3" x14ac:dyDescent="0.25">
      <c r="B33791" s="78"/>
      <c r="C33791" s="77"/>
    </row>
    <row r="33792" spans="2:3" x14ac:dyDescent="0.25">
      <c r="B33792" s="78"/>
      <c r="C33792" s="77"/>
    </row>
    <row r="33902" spans="2:3" x14ac:dyDescent="0.25">
      <c r="B33902" s="78"/>
      <c r="C33902" s="77"/>
    </row>
    <row r="33903" spans="2:3" x14ac:dyDescent="0.25">
      <c r="B33903" s="78"/>
      <c r="C33903" s="77"/>
    </row>
    <row r="33904" spans="2:3" x14ac:dyDescent="0.25">
      <c r="B33904" s="78"/>
      <c r="C33904" s="77"/>
    </row>
    <row r="33905" spans="2:3" x14ac:dyDescent="0.25">
      <c r="B33905" s="78"/>
      <c r="C33905" s="77"/>
    </row>
    <row r="33906" spans="2:3" x14ac:dyDescent="0.25">
      <c r="B33906" s="78"/>
      <c r="C33906" s="77"/>
    </row>
    <row r="33907" spans="2:3" x14ac:dyDescent="0.25">
      <c r="B33907" s="78"/>
      <c r="C33907" s="77"/>
    </row>
    <row r="33908" spans="2:3" x14ac:dyDescent="0.25">
      <c r="B33908" s="78"/>
      <c r="C33908" s="77"/>
    </row>
    <row r="33909" spans="2:3" x14ac:dyDescent="0.25">
      <c r="B33909" s="78"/>
      <c r="C33909" s="77"/>
    </row>
    <row r="33910" spans="2:3" x14ac:dyDescent="0.25">
      <c r="B33910" s="78"/>
      <c r="C33910" s="77"/>
    </row>
    <row r="33911" spans="2:3" x14ac:dyDescent="0.25">
      <c r="B33911" s="78"/>
      <c r="C33911" s="77"/>
    </row>
    <row r="33912" spans="2:3" x14ac:dyDescent="0.25">
      <c r="B33912" s="78"/>
      <c r="C33912" s="77"/>
    </row>
    <row r="33913" spans="2:3" x14ac:dyDescent="0.25">
      <c r="B33913" s="78"/>
      <c r="C33913" s="77"/>
    </row>
    <row r="33914" spans="2:3" x14ac:dyDescent="0.25">
      <c r="B33914" s="78"/>
      <c r="C33914" s="77"/>
    </row>
    <row r="34024" spans="2:3" x14ac:dyDescent="0.25">
      <c r="B34024" s="78"/>
      <c r="C34024" s="77"/>
    </row>
    <row r="34025" spans="2:3" x14ac:dyDescent="0.25">
      <c r="B34025" s="78"/>
      <c r="C34025" s="77"/>
    </row>
    <row r="34026" spans="2:3" x14ac:dyDescent="0.25">
      <c r="B34026" s="78"/>
      <c r="C34026" s="77"/>
    </row>
    <row r="34027" spans="2:3" x14ac:dyDescent="0.25">
      <c r="B34027" s="78"/>
      <c r="C34027" s="77"/>
    </row>
    <row r="34028" spans="2:3" x14ac:dyDescent="0.25">
      <c r="B34028" s="78"/>
      <c r="C34028" s="77"/>
    </row>
    <row r="34029" spans="2:3" x14ac:dyDescent="0.25">
      <c r="B34029" s="78"/>
      <c r="C34029" s="77"/>
    </row>
    <row r="34030" spans="2:3" x14ac:dyDescent="0.25">
      <c r="B34030" s="78"/>
      <c r="C34030" s="77"/>
    </row>
    <row r="34031" spans="2:3" x14ac:dyDescent="0.25">
      <c r="B34031" s="78"/>
      <c r="C34031" s="77"/>
    </row>
    <row r="34032" spans="2:3" x14ac:dyDescent="0.25">
      <c r="B34032" s="78"/>
      <c r="C34032" s="77"/>
    </row>
    <row r="34033" spans="2:3" x14ac:dyDescent="0.25">
      <c r="B34033" s="78"/>
      <c r="C34033" s="77"/>
    </row>
    <row r="34034" spans="2:3" x14ac:dyDescent="0.25">
      <c r="B34034" s="78"/>
      <c r="C34034" s="77"/>
    </row>
    <row r="34035" spans="2:3" x14ac:dyDescent="0.25">
      <c r="B34035" s="78"/>
      <c r="C34035" s="77"/>
    </row>
    <row r="34036" spans="2:3" x14ac:dyDescent="0.25">
      <c r="B34036" s="78"/>
      <c r="C34036" s="77"/>
    </row>
    <row r="34146" spans="2:3" x14ac:dyDescent="0.25">
      <c r="B34146" s="78"/>
      <c r="C34146" s="77"/>
    </row>
    <row r="34147" spans="2:3" x14ac:dyDescent="0.25">
      <c r="B34147" s="78"/>
      <c r="C34147" s="77"/>
    </row>
    <row r="34148" spans="2:3" x14ac:dyDescent="0.25">
      <c r="B34148" s="78"/>
      <c r="C34148" s="77"/>
    </row>
    <row r="34149" spans="2:3" x14ac:dyDescent="0.25">
      <c r="B34149" s="78"/>
      <c r="C34149" s="77"/>
    </row>
    <row r="34150" spans="2:3" x14ac:dyDescent="0.25">
      <c r="B34150" s="78"/>
      <c r="C34150" s="77"/>
    </row>
    <row r="34151" spans="2:3" x14ac:dyDescent="0.25">
      <c r="B34151" s="78"/>
      <c r="C34151" s="77"/>
    </row>
    <row r="34152" spans="2:3" x14ac:dyDescent="0.25">
      <c r="B34152" s="78"/>
      <c r="C34152" s="77"/>
    </row>
    <row r="34153" spans="2:3" x14ac:dyDescent="0.25">
      <c r="B34153" s="78"/>
      <c r="C34153" s="77"/>
    </row>
    <row r="34154" spans="2:3" x14ac:dyDescent="0.25">
      <c r="B34154" s="78"/>
      <c r="C34154" s="77"/>
    </row>
    <row r="34155" spans="2:3" x14ac:dyDescent="0.25">
      <c r="B34155" s="78"/>
      <c r="C34155" s="77"/>
    </row>
    <row r="34156" spans="2:3" x14ac:dyDescent="0.25">
      <c r="B34156" s="78"/>
      <c r="C34156" s="77"/>
    </row>
    <row r="34157" spans="2:3" x14ac:dyDescent="0.25">
      <c r="B34157" s="78"/>
      <c r="C34157" s="77"/>
    </row>
    <row r="34158" spans="2:3" x14ac:dyDescent="0.25">
      <c r="B34158" s="78"/>
      <c r="C34158" s="77"/>
    </row>
    <row r="34268" spans="2:3" x14ac:dyDescent="0.25">
      <c r="B34268" s="78"/>
      <c r="C34268" s="77"/>
    </row>
    <row r="34269" spans="2:3" x14ac:dyDescent="0.25">
      <c r="B34269" s="78"/>
      <c r="C34269" s="77"/>
    </row>
    <row r="34270" spans="2:3" x14ac:dyDescent="0.25">
      <c r="B34270" s="78"/>
      <c r="C34270" s="77"/>
    </row>
    <row r="34271" spans="2:3" x14ac:dyDescent="0.25">
      <c r="B34271" s="78"/>
      <c r="C34271" s="77"/>
    </row>
    <row r="34272" spans="2:3" x14ac:dyDescent="0.25">
      <c r="B34272" s="78"/>
      <c r="C34272" s="77"/>
    </row>
    <row r="34273" spans="2:3" x14ac:dyDescent="0.25">
      <c r="B34273" s="78"/>
      <c r="C34273" s="77"/>
    </row>
    <row r="34274" spans="2:3" x14ac:dyDescent="0.25">
      <c r="B34274" s="78"/>
      <c r="C34274" s="77"/>
    </row>
    <row r="34275" spans="2:3" x14ac:dyDescent="0.25">
      <c r="B34275" s="78"/>
      <c r="C34275" s="77"/>
    </row>
    <row r="34276" spans="2:3" x14ac:dyDescent="0.25">
      <c r="B34276" s="78"/>
      <c r="C34276" s="77"/>
    </row>
    <row r="34277" spans="2:3" x14ac:dyDescent="0.25">
      <c r="B34277" s="78"/>
      <c r="C34277" s="77"/>
    </row>
    <row r="34278" spans="2:3" x14ac:dyDescent="0.25">
      <c r="B34278" s="78"/>
      <c r="C34278" s="77"/>
    </row>
    <row r="34279" spans="2:3" x14ac:dyDescent="0.25">
      <c r="B34279" s="78"/>
      <c r="C34279" s="77"/>
    </row>
    <row r="34280" spans="2:3" x14ac:dyDescent="0.25">
      <c r="B34280" s="78"/>
      <c r="C34280" s="77"/>
    </row>
    <row r="34390" spans="2:3" x14ac:dyDescent="0.25">
      <c r="B34390" s="78"/>
      <c r="C34390" s="77"/>
    </row>
    <row r="34391" spans="2:3" x14ac:dyDescent="0.25">
      <c r="B34391" s="78"/>
      <c r="C34391" s="77"/>
    </row>
    <row r="34392" spans="2:3" x14ac:dyDescent="0.25">
      <c r="B34392" s="78"/>
      <c r="C34392" s="77"/>
    </row>
    <row r="34393" spans="2:3" x14ac:dyDescent="0.25">
      <c r="B34393" s="78"/>
      <c r="C34393" s="77"/>
    </row>
    <row r="34394" spans="2:3" x14ac:dyDescent="0.25">
      <c r="B34394" s="78"/>
      <c r="C34394" s="77"/>
    </row>
    <row r="34395" spans="2:3" x14ac:dyDescent="0.25">
      <c r="B34395" s="78"/>
      <c r="C34395" s="77"/>
    </row>
    <row r="34396" spans="2:3" x14ac:dyDescent="0.25">
      <c r="B34396" s="78"/>
      <c r="C34396" s="77"/>
    </row>
    <row r="34397" spans="2:3" x14ac:dyDescent="0.25">
      <c r="B34397" s="78"/>
      <c r="C34397" s="77"/>
    </row>
    <row r="34398" spans="2:3" x14ac:dyDescent="0.25">
      <c r="B34398" s="78"/>
      <c r="C34398" s="77"/>
    </row>
    <row r="34399" spans="2:3" x14ac:dyDescent="0.25">
      <c r="B34399" s="78"/>
      <c r="C34399" s="77"/>
    </row>
    <row r="34400" spans="2:3" x14ac:dyDescent="0.25">
      <c r="B34400" s="78"/>
      <c r="C34400" s="77"/>
    </row>
    <row r="34401" spans="2:3" x14ac:dyDescent="0.25">
      <c r="B34401" s="78"/>
      <c r="C34401" s="77"/>
    </row>
    <row r="34402" spans="2:3" x14ac:dyDescent="0.25">
      <c r="B34402" s="78"/>
      <c r="C34402" s="77"/>
    </row>
    <row r="34512" spans="2:3" x14ac:dyDescent="0.25">
      <c r="B34512" s="78"/>
      <c r="C34512" s="77"/>
    </row>
    <row r="34513" spans="2:3" x14ac:dyDescent="0.25">
      <c r="B34513" s="78"/>
      <c r="C34513" s="77"/>
    </row>
    <row r="34514" spans="2:3" x14ac:dyDescent="0.25">
      <c r="B34514" s="78"/>
      <c r="C34514" s="77"/>
    </row>
    <row r="34515" spans="2:3" x14ac:dyDescent="0.25">
      <c r="B34515" s="78"/>
      <c r="C34515" s="77"/>
    </row>
    <row r="34516" spans="2:3" x14ac:dyDescent="0.25">
      <c r="B34516" s="78"/>
      <c r="C34516" s="77"/>
    </row>
    <row r="34517" spans="2:3" x14ac:dyDescent="0.25">
      <c r="B34517" s="78"/>
      <c r="C34517" s="77"/>
    </row>
    <row r="34518" spans="2:3" x14ac:dyDescent="0.25">
      <c r="B34518" s="78"/>
      <c r="C34518" s="77"/>
    </row>
    <row r="34519" spans="2:3" x14ac:dyDescent="0.25">
      <c r="B34519" s="78"/>
      <c r="C34519" s="77"/>
    </row>
    <row r="34520" spans="2:3" x14ac:dyDescent="0.25">
      <c r="B34520" s="78"/>
      <c r="C34520" s="77"/>
    </row>
    <row r="34521" spans="2:3" x14ac:dyDescent="0.25">
      <c r="B34521" s="78"/>
      <c r="C34521" s="77"/>
    </row>
    <row r="34522" spans="2:3" x14ac:dyDescent="0.25">
      <c r="B34522" s="78"/>
      <c r="C34522" s="77"/>
    </row>
    <row r="34523" spans="2:3" x14ac:dyDescent="0.25">
      <c r="B34523" s="78"/>
      <c r="C34523" s="77"/>
    </row>
    <row r="34524" spans="2:3" x14ac:dyDescent="0.25">
      <c r="B34524" s="78"/>
      <c r="C34524" s="77"/>
    </row>
    <row r="34634" spans="2:3" x14ac:dyDescent="0.25">
      <c r="B34634" s="78"/>
      <c r="C34634" s="77"/>
    </row>
    <row r="34635" spans="2:3" x14ac:dyDescent="0.25">
      <c r="B34635" s="78"/>
      <c r="C34635" s="77"/>
    </row>
    <row r="34636" spans="2:3" x14ac:dyDescent="0.25">
      <c r="B34636" s="78"/>
      <c r="C34636" s="77"/>
    </row>
    <row r="34637" spans="2:3" x14ac:dyDescent="0.25">
      <c r="B34637" s="78"/>
      <c r="C34637" s="77"/>
    </row>
    <row r="34638" spans="2:3" x14ac:dyDescent="0.25">
      <c r="B34638" s="78"/>
      <c r="C34638" s="77"/>
    </row>
    <row r="34639" spans="2:3" x14ac:dyDescent="0.25">
      <c r="B34639" s="78"/>
      <c r="C34639" s="77"/>
    </row>
    <row r="34640" spans="2:3" x14ac:dyDescent="0.25">
      <c r="B34640" s="78"/>
      <c r="C34640" s="77"/>
    </row>
    <row r="34641" spans="2:3" x14ac:dyDescent="0.25">
      <c r="B34641" s="78"/>
      <c r="C34641" s="77"/>
    </row>
    <row r="34642" spans="2:3" x14ac:dyDescent="0.25">
      <c r="B34642" s="78"/>
      <c r="C34642" s="77"/>
    </row>
    <row r="34643" spans="2:3" x14ac:dyDescent="0.25">
      <c r="B34643" s="78"/>
      <c r="C34643" s="77"/>
    </row>
    <row r="34644" spans="2:3" x14ac:dyDescent="0.25">
      <c r="B34644" s="78"/>
      <c r="C34644" s="77"/>
    </row>
    <row r="34645" spans="2:3" x14ac:dyDescent="0.25">
      <c r="B34645" s="78"/>
      <c r="C34645" s="77"/>
    </row>
    <row r="34646" spans="2:3" x14ac:dyDescent="0.25">
      <c r="B34646" s="78"/>
      <c r="C34646" s="77"/>
    </row>
    <row r="34756" spans="2:3" x14ac:dyDescent="0.25">
      <c r="B34756" s="78"/>
      <c r="C34756" s="77"/>
    </row>
    <row r="34757" spans="2:3" x14ac:dyDescent="0.25">
      <c r="B34757" s="78"/>
      <c r="C34757" s="77"/>
    </row>
    <row r="34758" spans="2:3" x14ac:dyDescent="0.25">
      <c r="B34758" s="78"/>
      <c r="C34758" s="77"/>
    </row>
    <row r="34759" spans="2:3" x14ac:dyDescent="0.25">
      <c r="B34759" s="78"/>
      <c r="C34759" s="77"/>
    </row>
    <row r="34760" spans="2:3" x14ac:dyDescent="0.25">
      <c r="B34760" s="78"/>
      <c r="C34760" s="77"/>
    </row>
    <row r="34761" spans="2:3" x14ac:dyDescent="0.25">
      <c r="B34761" s="78"/>
      <c r="C34761" s="77"/>
    </row>
    <row r="34762" spans="2:3" x14ac:dyDescent="0.25">
      <c r="B34762" s="78"/>
      <c r="C34762" s="77"/>
    </row>
    <row r="34763" spans="2:3" x14ac:dyDescent="0.25">
      <c r="B34763" s="78"/>
      <c r="C34763" s="77"/>
    </row>
    <row r="34764" spans="2:3" x14ac:dyDescent="0.25">
      <c r="B34764" s="78"/>
      <c r="C34764" s="77"/>
    </row>
    <row r="34765" spans="2:3" x14ac:dyDescent="0.25">
      <c r="B34765" s="78"/>
      <c r="C34765" s="77"/>
    </row>
    <row r="34766" spans="2:3" x14ac:dyDescent="0.25">
      <c r="B34766" s="78"/>
      <c r="C34766" s="77"/>
    </row>
    <row r="34767" spans="2:3" x14ac:dyDescent="0.25">
      <c r="B34767" s="78"/>
      <c r="C34767" s="77"/>
    </row>
    <row r="34768" spans="2:3" x14ac:dyDescent="0.25">
      <c r="B34768" s="78"/>
      <c r="C34768" s="77"/>
    </row>
    <row r="34878" spans="2:3" x14ac:dyDescent="0.25">
      <c r="B34878" s="78"/>
      <c r="C34878" s="77"/>
    </row>
    <row r="34879" spans="2:3" x14ac:dyDescent="0.25">
      <c r="B34879" s="78"/>
      <c r="C34879" s="77"/>
    </row>
    <row r="34880" spans="2:3" x14ac:dyDescent="0.25">
      <c r="B34880" s="78"/>
      <c r="C34880" s="77"/>
    </row>
    <row r="34881" spans="2:3" x14ac:dyDescent="0.25">
      <c r="B34881" s="78"/>
      <c r="C34881" s="77"/>
    </row>
    <row r="34882" spans="2:3" x14ac:dyDescent="0.25">
      <c r="B34882" s="78"/>
      <c r="C34882" s="77"/>
    </row>
    <row r="34883" spans="2:3" x14ac:dyDescent="0.25">
      <c r="B34883" s="78"/>
      <c r="C34883" s="77"/>
    </row>
    <row r="34884" spans="2:3" x14ac:dyDescent="0.25">
      <c r="B34884" s="78"/>
      <c r="C34884" s="77"/>
    </row>
    <row r="34885" spans="2:3" x14ac:dyDescent="0.25">
      <c r="B34885" s="78"/>
      <c r="C34885" s="77"/>
    </row>
    <row r="34886" spans="2:3" x14ac:dyDescent="0.25">
      <c r="B34886" s="78"/>
      <c r="C34886" s="77"/>
    </row>
    <row r="34887" spans="2:3" x14ac:dyDescent="0.25">
      <c r="B34887" s="78"/>
      <c r="C34887" s="77"/>
    </row>
    <row r="34888" spans="2:3" x14ac:dyDescent="0.25">
      <c r="B34888" s="78"/>
      <c r="C34888" s="77"/>
    </row>
    <row r="34889" spans="2:3" x14ac:dyDescent="0.25">
      <c r="B34889" s="78"/>
      <c r="C34889" s="77"/>
    </row>
    <row r="34890" spans="2:3" x14ac:dyDescent="0.25">
      <c r="B34890" s="78"/>
      <c r="C34890" s="77"/>
    </row>
    <row r="35000" spans="2:3" x14ac:dyDescent="0.25">
      <c r="B35000" s="78"/>
      <c r="C35000" s="77"/>
    </row>
    <row r="35001" spans="2:3" x14ac:dyDescent="0.25">
      <c r="B35001" s="78"/>
      <c r="C35001" s="77"/>
    </row>
    <row r="35002" spans="2:3" x14ac:dyDescent="0.25">
      <c r="B35002" s="78"/>
      <c r="C35002" s="77"/>
    </row>
    <row r="35003" spans="2:3" x14ac:dyDescent="0.25">
      <c r="B35003" s="78"/>
      <c r="C35003" s="77"/>
    </row>
    <row r="35004" spans="2:3" x14ac:dyDescent="0.25">
      <c r="B35004" s="78"/>
      <c r="C35004" s="77"/>
    </row>
    <row r="35005" spans="2:3" x14ac:dyDescent="0.25">
      <c r="B35005" s="78"/>
      <c r="C35005" s="77"/>
    </row>
    <row r="35006" spans="2:3" x14ac:dyDescent="0.25">
      <c r="B35006" s="78"/>
      <c r="C35006" s="77"/>
    </row>
    <row r="35007" spans="2:3" x14ac:dyDescent="0.25">
      <c r="B35007" s="78"/>
      <c r="C35007" s="77"/>
    </row>
    <row r="35008" spans="2:3" x14ac:dyDescent="0.25">
      <c r="B35008" s="78"/>
      <c r="C35008" s="77"/>
    </row>
    <row r="35009" spans="2:3" x14ac:dyDescent="0.25">
      <c r="B35009" s="78"/>
      <c r="C35009" s="77"/>
    </row>
    <row r="35010" spans="2:3" x14ac:dyDescent="0.25">
      <c r="B35010" s="78"/>
      <c r="C35010" s="77"/>
    </row>
    <row r="35011" spans="2:3" x14ac:dyDescent="0.25">
      <c r="B35011" s="78"/>
      <c r="C35011" s="77"/>
    </row>
    <row r="35012" spans="2:3" x14ac:dyDescent="0.25">
      <c r="B35012" s="78"/>
      <c r="C35012" s="77"/>
    </row>
    <row r="35122" spans="2:3" x14ac:dyDescent="0.25">
      <c r="B35122" s="78"/>
      <c r="C35122" s="77"/>
    </row>
    <row r="35123" spans="2:3" x14ac:dyDescent="0.25">
      <c r="B35123" s="78"/>
      <c r="C35123" s="77"/>
    </row>
    <row r="35124" spans="2:3" x14ac:dyDescent="0.25">
      <c r="B35124" s="78"/>
      <c r="C35124" s="77"/>
    </row>
    <row r="35125" spans="2:3" x14ac:dyDescent="0.25">
      <c r="B35125" s="78"/>
      <c r="C35125" s="77"/>
    </row>
    <row r="35126" spans="2:3" x14ac:dyDescent="0.25">
      <c r="B35126" s="78"/>
      <c r="C35126" s="77"/>
    </row>
    <row r="35127" spans="2:3" x14ac:dyDescent="0.25">
      <c r="B35127" s="78"/>
      <c r="C35127" s="77"/>
    </row>
    <row r="35128" spans="2:3" x14ac:dyDescent="0.25">
      <c r="B35128" s="78"/>
      <c r="C35128" s="77"/>
    </row>
    <row r="35129" spans="2:3" x14ac:dyDescent="0.25">
      <c r="B35129" s="78"/>
      <c r="C35129" s="77"/>
    </row>
    <row r="35130" spans="2:3" x14ac:dyDescent="0.25">
      <c r="B35130" s="78"/>
      <c r="C35130" s="77"/>
    </row>
    <row r="35131" spans="2:3" x14ac:dyDescent="0.25">
      <c r="B35131" s="78"/>
      <c r="C35131" s="77"/>
    </row>
    <row r="35132" spans="2:3" x14ac:dyDescent="0.25">
      <c r="B35132" s="78"/>
      <c r="C35132" s="77"/>
    </row>
    <row r="35133" spans="2:3" x14ac:dyDescent="0.25">
      <c r="B35133" s="78"/>
      <c r="C35133" s="77"/>
    </row>
    <row r="35134" spans="2:3" x14ac:dyDescent="0.25">
      <c r="B35134" s="78"/>
      <c r="C35134" s="77"/>
    </row>
    <row r="35244" spans="2:3" x14ac:dyDescent="0.25">
      <c r="B35244" s="78"/>
      <c r="C35244" s="77"/>
    </row>
    <row r="35245" spans="2:3" x14ac:dyDescent="0.25">
      <c r="B35245" s="78"/>
      <c r="C35245" s="77"/>
    </row>
    <row r="35246" spans="2:3" x14ac:dyDescent="0.25">
      <c r="B35246" s="78"/>
      <c r="C35246" s="77"/>
    </row>
    <row r="35247" spans="2:3" x14ac:dyDescent="0.25">
      <c r="B35247" s="78"/>
      <c r="C35247" s="77"/>
    </row>
    <row r="35248" spans="2:3" x14ac:dyDescent="0.25">
      <c r="B35248" s="78"/>
      <c r="C35248" s="77"/>
    </row>
    <row r="35249" spans="2:3" x14ac:dyDescent="0.25">
      <c r="B35249" s="78"/>
      <c r="C35249" s="77"/>
    </row>
    <row r="35250" spans="2:3" x14ac:dyDescent="0.25">
      <c r="B35250" s="78"/>
      <c r="C35250" s="77"/>
    </row>
    <row r="35251" spans="2:3" x14ac:dyDescent="0.25">
      <c r="B35251" s="78"/>
      <c r="C35251" s="77"/>
    </row>
    <row r="35252" spans="2:3" x14ac:dyDescent="0.25">
      <c r="B35252" s="78"/>
      <c r="C35252" s="77"/>
    </row>
    <row r="35253" spans="2:3" x14ac:dyDescent="0.25">
      <c r="B35253" s="78"/>
      <c r="C35253" s="77"/>
    </row>
    <row r="35254" spans="2:3" x14ac:dyDescent="0.25">
      <c r="B35254" s="78"/>
      <c r="C35254" s="77"/>
    </row>
    <row r="35255" spans="2:3" x14ac:dyDescent="0.25">
      <c r="B35255" s="78"/>
      <c r="C35255" s="77"/>
    </row>
    <row r="35256" spans="2:3" x14ac:dyDescent="0.25">
      <c r="B35256" s="78"/>
      <c r="C35256" s="77"/>
    </row>
    <row r="35366" spans="2:3" x14ac:dyDescent="0.25">
      <c r="B35366" s="78"/>
      <c r="C35366" s="77"/>
    </row>
    <row r="35367" spans="2:3" x14ac:dyDescent="0.25">
      <c r="B35367" s="78"/>
      <c r="C35367" s="77"/>
    </row>
    <row r="35368" spans="2:3" x14ac:dyDescent="0.25">
      <c r="B35368" s="78"/>
      <c r="C35368" s="77"/>
    </row>
    <row r="35369" spans="2:3" x14ac:dyDescent="0.25">
      <c r="B35369" s="78"/>
      <c r="C35369" s="77"/>
    </row>
    <row r="35370" spans="2:3" x14ac:dyDescent="0.25">
      <c r="B35370" s="78"/>
      <c r="C35370" s="77"/>
    </row>
    <row r="35371" spans="2:3" x14ac:dyDescent="0.25">
      <c r="B35371" s="78"/>
      <c r="C35371" s="77"/>
    </row>
    <row r="35372" spans="2:3" x14ac:dyDescent="0.25">
      <c r="B35372" s="78"/>
      <c r="C35372" s="77"/>
    </row>
    <row r="35373" spans="2:3" x14ac:dyDescent="0.25">
      <c r="B35373" s="78"/>
      <c r="C35373" s="77"/>
    </row>
    <row r="35374" spans="2:3" x14ac:dyDescent="0.25">
      <c r="B35374" s="78"/>
      <c r="C35374" s="77"/>
    </row>
    <row r="35375" spans="2:3" x14ac:dyDescent="0.25">
      <c r="B35375" s="78"/>
      <c r="C35375" s="77"/>
    </row>
    <row r="35376" spans="2:3" x14ac:dyDescent="0.25">
      <c r="B35376" s="78"/>
      <c r="C35376" s="77"/>
    </row>
    <row r="35377" spans="2:3" x14ac:dyDescent="0.25">
      <c r="B35377" s="78"/>
      <c r="C35377" s="77"/>
    </row>
    <row r="35378" spans="2:3" x14ac:dyDescent="0.25">
      <c r="B35378" s="78"/>
      <c r="C35378" s="77"/>
    </row>
    <row r="35488" spans="2:3" x14ac:dyDescent="0.25">
      <c r="B35488" s="78"/>
      <c r="C35488" s="77"/>
    </row>
    <row r="35489" spans="2:3" x14ac:dyDescent="0.25">
      <c r="B35489" s="78"/>
      <c r="C35489" s="77"/>
    </row>
    <row r="35490" spans="2:3" x14ac:dyDescent="0.25">
      <c r="B35490" s="78"/>
      <c r="C35490" s="77"/>
    </row>
    <row r="35491" spans="2:3" x14ac:dyDescent="0.25">
      <c r="B35491" s="78"/>
      <c r="C35491" s="77"/>
    </row>
    <row r="35492" spans="2:3" x14ac:dyDescent="0.25">
      <c r="B35492" s="78"/>
      <c r="C35492" s="77"/>
    </row>
    <row r="35493" spans="2:3" x14ac:dyDescent="0.25">
      <c r="B35493" s="78"/>
      <c r="C35493" s="77"/>
    </row>
    <row r="35494" spans="2:3" x14ac:dyDescent="0.25">
      <c r="B35494" s="78"/>
      <c r="C35494" s="77"/>
    </row>
    <row r="35495" spans="2:3" x14ac:dyDescent="0.25">
      <c r="B35495" s="78"/>
      <c r="C35495" s="77"/>
    </row>
    <row r="35496" spans="2:3" x14ac:dyDescent="0.25">
      <c r="B35496" s="78"/>
      <c r="C35496" s="77"/>
    </row>
    <row r="35497" spans="2:3" x14ac:dyDescent="0.25">
      <c r="B35497" s="78"/>
      <c r="C35497" s="77"/>
    </row>
    <row r="35498" spans="2:3" x14ac:dyDescent="0.25">
      <c r="B35498" s="78"/>
      <c r="C35498" s="77"/>
    </row>
    <row r="35499" spans="2:3" x14ac:dyDescent="0.25">
      <c r="B35499" s="78"/>
      <c r="C35499" s="77"/>
    </row>
    <row r="35500" spans="2:3" x14ac:dyDescent="0.25">
      <c r="B35500" s="78"/>
      <c r="C35500" s="77"/>
    </row>
    <row r="35610" spans="2:3" x14ac:dyDescent="0.25">
      <c r="B35610" s="78"/>
      <c r="C35610" s="77"/>
    </row>
    <row r="35611" spans="2:3" x14ac:dyDescent="0.25">
      <c r="B35611" s="78"/>
      <c r="C35611" s="77"/>
    </row>
    <row r="35612" spans="2:3" x14ac:dyDescent="0.25">
      <c r="B35612" s="78"/>
      <c r="C35612" s="77"/>
    </row>
    <row r="35613" spans="2:3" x14ac:dyDescent="0.25">
      <c r="B35613" s="78"/>
      <c r="C35613" s="77"/>
    </row>
    <row r="35614" spans="2:3" x14ac:dyDescent="0.25">
      <c r="B35614" s="78"/>
      <c r="C35614" s="77"/>
    </row>
    <row r="35615" spans="2:3" x14ac:dyDescent="0.25">
      <c r="B35615" s="78"/>
      <c r="C35615" s="77"/>
    </row>
    <row r="35616" spans="2:3" x14ac:dyDescent="0.25">
      <c r="B35616" s="78"/>
      <c r="C35616" s="77"/>
    </row>
    <row r="35617" spans="2:3" x14ac:dyDescent="0.25">
      <c r="B35617" s="78"/>
      <c r="C35617" s="77"/>
    </row>
    <row r="35618" spans="2:3" x14ac:dyDescent="0.25">
      <c r="B35618" s="78"/>
      <c r="C35618" s="77"/>
    </row>
    <row r="35619" spans="2:3" x14ac:dyDescent="0.25">
      <c r="B35619" s="78"/>
      <c r="C35619" s="77"/>
    </row>
    <row r="35620" spans="2:3" x14ac:dyDescent="0.25">
      <c r="B35620" s="78"/>
      <c r="C35620" s="77"/>
    </row>
    <row r="35621" spans="2:3" x14ac:dyDescent="0.25">
      <c r="B35621" s="78"/>
      <c r="C35621" s="77"/>
    </row>
    <row r="35622" spans="2:3" x14ac:dyDescent="0.25">
      <c r="B35622" s="78"/>
      <c r="C35622" s="77"/>
    </row>
    <row r="35732" spans="2:3" x14ac:dyDescent="0.25">
      <c r="B35732" s="78"/>
      <c r="C35732" s="77"/>
    </row>
    <row r="35733" spans="2:3" x14ac:dyDescent="0.25">
      <c r="B35733" s="78"/>
      <c r="C35733" s="77"/>
    </row>
    <row r="35734" spans="2:3" x14ac:dyDescent="0.25">
      <c r="B35734" s="78"/>
      <c r="C35734" s="77"/>
    </row>
    <row r="35735" spans="2:3" x14ac:dyDescent="0.25">
      <c r="B35735" s="78"/>
      <c r="C35735" s="77"/>
    </row>
    <row r="35736" spans="2:3" x14ac:dyDescent="0.25">
      <c r="B35736" s="78"/>
      <c r="C35736" s="77"/>
    </row>
    <row r="35737" spans="2:3" x14ac:dyDescent="0.25">
      <c r="B35737" s="78"/>
      <c r="C35737" s="77"/>
    </row>
    <row r="35738" spans="2:3" x14ac:dyDescent="0.25">
      <c r="B35738" s="78"/>
      <c r="C35738" s="77"/>
    </row>
    <row r="35739" spans="2:3" x14ac:dyDescent="0.25">
      <c r="B35739" s="78"/>
      <c r="C35739" s="77"/>
    </row>
    <row r="35740" spans="2:3" x14ac:dyDescent="0.25">
      <c r="B35740" s="78"/>
      <c r="C35740" s="77"/>
    </row>
    <row r="35741" spans="2:3" x14ac:dyDescent="0.25">
      <c r="B35741" s="78"/>
      <c r="C35741" s="77"/>
    </row>
    <row r="35742" spans="2:3" x14ac:dyDescent="0.25">
      <c r="B35742" s="78"/>
      <c r="C35742" s="77"/>
    </row>
    <row r="35743" spans="2:3" x14ac:dyDescent="0.25">
      <c r="B35743" s="78"/>
      <c r="C35743" s="77"/>
    </row>
    <row r="35744" spans="2:3" x14ac:dyDescent="0.25">
      <c r="B35744" s="78"/>
      <c r="C35744" s="77"/>
    </row>
    <row r="35854" spans="2:3" x14ac:dyDescent="0.25">
      <c r="B35854" s="78"/>
      <c r="C35854" s="77"/>
    </row>
    <row r="35855" spans="2:3" x14ac:dyDescent="0.25">
      <c r="B35855" s="78"/>
      <c r="C35855" s="77"/>
    </row>
    <row r="35856" spans="2:3" x14ac:dyDescent="0.25">
      <c r="B35856" s="78"/>
      <c r="C35856" s="77"/>
    </row>
    <row r="35857" spans="2:3" x14ac:dyDescent="0.25">
      <c r="B35857" s="78"/>
      <c r="C35857" s="77"/>
    </row>
    <row r="35858" spans="2:3" x14ac:dyDescent="0.25">
      <c r="B35858" s="78"/>
      <c r="C35858" s="77"/>
    </row>
    <row r="35859" spans="2:3" x14ac:dyDescent="0.25">
      <c r="B35859" s="78"/>
      <c r="C35859" s="77"/>
    </row>
    <row r="35860" spans="2:3" x14ac:dyDescent="0.25">
      <c r="B35860" s="78"/>
      <c r="C35860" s="77"/>
    </row>
    <row r="35861" spans="2:3" x14ac:dyDescent="0.25">
      <c r="B35861" s="78"/>
      <c r="C35861" s="77"/>
    </row>
    <row r="35862" spans="2:3" x14ac:dyDescent="0.25">
      <c r="B35862" s="78"/>
      <c r="C35862" s="77"/>
    </row>
    <row r="35863" spans="2:3" x14ac:dyDescent="0.25">
      <c r="B35863" s="78"/>
      <c r="C35863" s="77"/>
    </row>
    <row r="35864" spans="2:3" x14ac:dyDescent="0.25">
      <c r="B35864" s="78"/>
      <c r="C35864" s="77"/>
    </row>
    <row r="35865" spans="2:3" x14ac:dyDescent="0.25">
      <c r="B35865" s="78"/>
      <c r="C35865" s="77"/>
    </row>
    <row r="35866" spans="2:3" x14ac:dyDescent="0.25">
      <c r="B35866" s="78"/>
      <c r="C35866" s="77"/>
    </row>
    <row r="35976" spans="2:3" x14ac:dyDescent="0.25">
      <c r="B35976" s="78"/>
      <c r="C35976" s="77"/>
    </row>
    <row r="35977" spans="2:3" x14ac:dyDescent="0.25">
      <c r="B35977" s="78"/>
      <c r="C35977" s="77"/>
    </row>
    <row r="35978" spans="2:3" x14ac:dyDescent="0.25">
      <c r="B35978" s="78"/>
      <c r="C35978" s="77"/>
    </row>
    <row r="35979" spans="2:3" x14ac:dyDescent="0.25">
      <c r="B35979" s="78"/>
      <c r="C35979" s="77"/>
    </row>
    <row r="35980" spans="2:3" x14ac:dyDescent="0.25">
      <c r="B35980" s="78"/>
      <c r="C35980" s="77"/>
    </row>
    <row r="35981" spans="2:3" x14ac:dyDescent="0.25">
      <c r="B35981" s="78"/>
      <c r="C35981" s="77"/>
    </row>
    <row r="35982" spans="2:3" x14ac:dyDescent="0.25">
      <c r="B35982" s="78"/>
      <c r="C35982" s="77"/>
    </row>
    <row r="35983" spans="2:3" x14ac:dyDescent="0.25">
      <c r="B35983" s="78"/>
      <c r="C35983" s="77"/>
    </row>
    <row r="35984" spans="2:3" x14ac:dyDescent="0.25">
      <c r="B35984" s="78"/>
      <c r="C35984" s="77"/>
    </row>
    <row r="35985" spans="2:3" x14ac:dyDescent="0.25">
      <c r="B35985" s="78"/>
      <c r="C35985" s="77"/>
    </row>
    <row r="35986" spans="2:3" x14ac:dyDescent="0.25">
      <c r="B35986" s="78"/>
      <c r="C35986" s="77"/>
    </row>
    <row r="35987" spans="2:3" x14ac:dyDescent="0.25">
      <c r="B35987" s="78"/>
      <c r="C35987" s="77"/>
    </row>
    <row r="35988" spans="2:3" x14ac:dyDescent="0.25">
      <c r="B35988" s="78"/>
      <c r="C35988" s="77"/>
    </row>
    <row r="36098" spans="2:3" x14ac:dyDescent="0.25">
      <c r="B36098" s="78"/>
      <c r="C36098" s="77"/>
    </row>
    <row r="36099" spans="2:3" x14ac:dyDescent="0.25">
      <c r="B36099" s="78"/>
      <c r="C36099" s="77"/>
    </row>
    <row r="36100" spans="2:3" x14ac:dyDescent="0.25">
      <c r="B36100" s="78"/>
      <c r="C36100" s="77"/>
    </row>
    <row r="36101" spans="2:3" x14ac:dyDescent="0.25">
      <c r="B36101" s="78"/>
      <c r="C36101" s="77"/>
    </row>
    <row r="36102" spans="2:3" x14ac:dyDescent="0.25">
      <c r="B36102" s="78"/>
      <c r="C36102" s="77"/>
    </row>
    <row r="36103" spans="2:3" x14ac:dyDescent="0.25">
      <c r="B36103" s="78"/>
      <c r="C36103" s="77"/>
    </row>
    <row r="36104" spans="2:3" x14ac:dyDescent="0.25">
      <c r="B36104" s="78"/>
      <c r="C36104" s="77"/>
    </row>
    <row r="36105" spans="2:3" x14ac:dyDescent="0.25">
      <c r="B36105" s="78"/>
      <c r="C36105" s="77"/>
    </row>
    <row r="36106" spans="2:3" x14ac:dyDescent="0.25">
      <c r="B36106" s="78"/>
      <c r="C36106" s="77"/>
    </row>
    <row r="36107" spans="2:3" x14ac:dyDescent="0.25">
      <c r="B36107" s="78"/>
      <c r="C36107" s="77"/>
    </row>
    <row r="36108" spans="2:3" x14ac:dyDescent="0.25">
      <c r="B36108" s="78"/>
      <c r="C36108" s="77"/>
    </row>
    <row r="36109" spans="2:3" x14ac:dyDescent="0.25">
      <c r="B36109" s="78"/>
      <c r="C36109" s="77"/>
    </row>
    <row r="36110" spans="2:3" x14ac:dyDescent="0.25">
      <c r="B36110" s="78"/>
      <c r="C36110" s="77"/>
    </row>
    <row r="36220" spans="2:3" x14ac:dyDescent="0.25">
      <c r="B36220" s="78"/>
      <c r="C36220" s="77"/>
    </row>
    <row r="36221" spans="2:3" x14ac:dyDescent="0.25">
      <c r="B36221" s="78"/>
      <c r="C36221" s="77"/>
    </row>
    <row r="36222" spans="2:3" x14ac:dyDescent="0.25">
      <c r="B36222" s="78"/>
      <c r="C36222" s="77"/>
    </row>
    <row r="36223" spans="2:3" x14ac:dyDescent="0.25">
      <c r="B36223" s="78"/>
      <c r="C36223" s="77"/>
    </row>
    <row r="36224" spans="2:3" x14ac:dyDescent="0.25">
      <c r="B36224" s="78"/>
      <c r="C36224" s="77"/>
    </row>
    <row r="36225" spans="2:3" x14ac:dyDescent="0.25">
      <c r="B36225" s="78"/>
      <c r="C36225" s="77"/>
    </row>
    <row r="36226" spans="2:3" x14ac:dyDescent="0.25">
      <c r="B36226" s="78"/>
      <c r="C36226" s="77"/>
    </row>
    <row r="36227" spans="2:3" x14ac:dyDescent="0.25">
      <c r="B36227" s="78"/>
      <c r="C36227" s="77"/>
    </row>
    <row r="36228" spans="2:3" x14ac:dyDescent="0.25">
      <c r="B36228" s="78"/>
      <c r="C36228" s="77"/>
    </row>
    <row r="36229" spans="2:3" x14ac:dyDescent="0.25">
      <c r="B36229" s="78"/>
      <c r="C36229" s="77"/>
    </row>
    <row r="36230" spans="2:3" x14ac:dyDescent="0.25">
      <c r="B36230" s="78"/>
      <c r="C36230" s="77"/>
    </row>
    <row r="36231" spans="2:3" x14ac:dyDescent="0.25">
      <c r="B36231" s="78"/>
      <c r="C36231" s="77"/>
    </row>
    <row r="36232" spans="2:3" x14ac:dyDescent="0.25">
      <c r="B36232" s="78"/>
      <c r="C36232" s="77"/>
    </row>
    <row r="36342" spans="2:3" x14ac:dyDescent="0.25">
      <c r="B36342" s="78"/>
      <c r="C36342" s="77"/>
    </row>
    <row r="36343" spans="2:3" x14ac:dyDescent="0.25">
      <c r="B36343" s="78"/>
      <c r="C36343" s="77"/>
    </row>
    <row r="36344" spans="2:3" x14ac:dyDescent="0.25">
      <c r="B36344" s="78"/>
      <c r="C36344" s="77"/>
    </row>
    <row r="36345" spans="2:3" x14ac:dyDescent="0.25">
      <c r="B36345" s="78"/>
      <c r="C36345" s="77"/>
    </row>
    <row r="36346" spans="2:3" x14ac:dyDescent="0.25">
      <c r="B36346" s="78"/>
      <c r="C36346" s="77"/>
    </row>
    <row r="36347" spans="2:3" x14ac:dyDescent="0.25">
      <c r="B36347" s="78"/>
      <c r="C36347" s="77"/>
    </row>
    <row r="36348" spans="2:3" x14ac:dyDescent="0.25">
      <c r="B36348" s="78"/>
      <c r="C36348" s="77"/>
    </row>
    <row r="36349" spans="2:3" x14ac:dyDescent="0.25">
      <c r="B36349" s="78"/>
      <c r="C36349" s="77"/>
    </row>
    <row r="36350" spans="2:3" x14ac:dyDescent="0.25">
      <c r="B36350" s="78"/>
      <c r="C36350" s="77"/>
    </row>
    <row r="36351" spans="2:3" x14ac:dyDescent="0.25">
      <c r="B36351" s="78"/>
      <c r="C36351" s="77"/>
    </row>
    <row r="36352" spans="2:3" x14ac:dyDescent="0.25">
      <c r="B36352" s="78"/>
      <c r="C36352" s="77"/>
    </row>
    <row r="36353" spans="2:3" x14ac:dyDescent="0.25">
      <c r="B36353" s="78"/>
      <c r="C36353" s="77"/>
    </row>
    <row r="36354" spans="2:3" x14ac:dyDescent="0.25">
      <c r="B36354" s="78"/>
      <c r="C36354" s="77"/>
    </row>
    <row r="36464" spans="2:3" x14ac:dyDescent="0.25">
      <c r="B36464" s="78"/>
      <c r="C36464" s="77"/>
    </row>
    <row r="36465" spans="2:3" x14ac:dyDescent="0.25">
      <c r="B36465" s="78"/>
      <c r="C36465" s="77"/>
    </row>
    <row r="36466" spans="2:3" x14ac:dyDescent="0.25">
      <c r="B36466" s="78"/>
      <c r="C36466" s="77"/>
    </row>
    <row r="36467" spans="2:3" x14ac:dyDescent="0.25">
      <c r="B36467" s="78"/>
      <c r="C36467" s="77"/>
    </row>
    <row r="36468" spans="2:3" x14ac:dyDescent="0.25">
      <c r="B36468" s="78"/>
      <c r="C36468" s="77"/>
    </row>
    <row r="36469" spans="2:3" x14ac:dyDescent="0.25">
      <c r="B36469" s="78"/>
      <c r="C36469" s="77"/>
    </row>
    <row r="36470" spans="2:3" x14ac:dyDescent="0.25">
      <c r="B36470" s="78"/>
      <c r="C36470" s="77"/>
    </row>
    <row r="36471" spans="2:3" x14ac:dyDescent="0.25">
      <c r="B36471" s="78"/>
      <c r="C36471" s="77"/>
    </row>
    <row r="36472" spans="2:3" x14ac:dyDescent="0.25">
      <c r="B36472" s="78"/>
      <c r="C36472" s="77"/>
    </row>
    <row r="36473" spans="2:3" x14ac:dyDescent="0.25">
      <c r="B36473" s="78"/>
      <c r="C36473" s="77"/>
    </row>
    <row r="36474" spans="2:3" x14ac:dyDescent="0.25">
      <c r="B36474" s="78"/>
      <c r="C36474" s="77"/>
    </row>
    <row r="36475" spans="2:3" x14ac:dyDescent="0.25">
      <c r="B36475" s="78"/>
      <c r="C36475" s="77"/>
    </row>
    <row r="36476" spans="2:3" x14ac:dyDescent="0.25">
      <c r="B36476" s="78"/>
      <c r="C36476" s="77"/>
    </row>
    <row r="36586" spans="2:3" x14ac:dyDescent="0.25">
      <c r="B36586" s="78"/>
      <c r="C36586" s="77"/>
    </row>
    <row r="36587" spans="2:3" x14ac:dyDescent="0.25">
      <c r="B36587" s="78"/>
      <c r="C36587" s="77"/>
    </row>
    <row r="36588" spans="2:3" x14ac:dyDescent="0.25">
      <c r="B36588" s="78"/>
      <c r="C36588" s="77"/>
    </row>
    <row r="36589" spans="2:3" x14ac:dyDescent="0.25">
      <c r="B36589" s="78"/>
      <c r="C36589" s="77"/>
    </row>
    <row r="36590" spans="2:3" x14ac:dyDescent="0.25">
      <c r="B36590" s="78"/>
      <c r="C36590" s="77"/>
    </row>
    <row r="36591" spans="2:3" x14ac:dyDescent="0.25">
      <c r="B36591" s="78"/>
      <c r="C36591" s="77"/>
    </row>
    <row r="36592" spans="2:3" x14ac:dyDescent="0.25">
      <c r="B36592" s="78"/>
      <c r="C36592" s="77"/>
    </row>
    <row r="36593" spans="2:3" x14ac:dyDescent="0.25">
      <c r="B36593" s="78"/>
      <c r="C36593" s="77"/>
    </row>
    <row r="36594" spans="2:3" x14ac:dyDescent="0.25">
      <c r="B36594" s="78"/>
      <c r="C36594" s="77"/>
    </row>
    <row r="36595" spans="2:3" x14ac:dyDescent="0.25">
      <c r="B36595" s="78"/>
      <c r="C36595" s="77"/>
    </row>
    <row r="36596" spans="2:3" x14ac:dyDescent="0.25">
      <c r="B36596" s="78"/>
      <c r="C36596" s="77"/>
    </row>
    <row r="36597" spans="2:3" x14ac:dyDescent="0.25">
      <c r="B36597" s="78"/>
      <c r="C36597" s="77"/>
    </row>
    <row r="36598" spans="2:3" x14ac:dyDescent="0.25">
      <c r="B36598" s="78"/>
      <c r="C36598" s="77"/>
    </row>
    <row r="36708" spans="2:3" x14ac:dyDescent="0.25">
      <c r="B36708" s="78"/>
      <c r="C36708" s="77"/>
    </row>
    <row r="36709" spans="2:3" x14ac:dyDescent="0.25">
      <c r="B36709" s="78"/>
      <c r="C36709" s="77"/>
    </row>
    <row r="36710" spans="2:3" x14ac:dyDescent="0.25">
      <c r="B36710" s="78"/>
      <c r="C36710" s="77"/>
    </row>
    <row r="36711" spans="2:3" x14ac:dyDescent="0.25">
      <c r="B36711" s="78"/>
      <c r="C36711" s="77"/>
    </row>
    <row r="36712" spans="2:3" x14ac:dyDescent="0.25">
      <c r="B36712" s="78"/>
      <c r="C36712" s="77"/>
    </row>
    <row r="36713" spans="2:3" x14ac:dyDescent="0.25">
      <c r="B36713" s="78"/>
      <c r="C36713" s="77"/>
    </row>
    <row r="36714" spans="2:3" x14ac:dyDescent="0.25">
      <c r="B36714" s="78"/>
      <c r="C36714" s="77"/>
    </row>
    <row r="36715" spans="2:3" x14ac:dyDescent="0.25">
      <c r="B36715" s="78"/>
      <c r="C36715" s="77"/>
    </row>
    <row r="36716" spans="2:3" x14ac:dyDescent="0.25">
      <c r="B36716" s="78"/>
      <c r="C36716" s="77"/>
    </row>
    <row r="36717" spans="2:3" x14ac:dyDescent="0.25">
      <c r="B36717" s="78"/>
      <c r="C36717" s="77"/>
    </row>
    <row r="36718" spans="2:3" x14ac:dyDescent="0.25">
      <c r="B36718" s="78"/>
      <c r="C36718" s="77"/>
    </row>
    <row r="36719" spans="2:3" x14ac:dyDescent="0.25">
      <c r="B36719" s="78"/>
      <c r="C36719" s="77"/>
    </row>
    <row r="36720" spans="2:3" x14ac:dyDescent="0.25">
      <c r="B36720" s="78"/>
      <c r="C36720" s="77"/>
    </row>
    <row r="36830" spans="2:3" x14ac:dyDescent="0.25">
      <c r="B36830" s="78"/>
      <c r="C36830" s="77"/>
    </row>
    <row r="36831" spans="2:3" x14ac:dyDescent="0.25">
      <c r="B36831" s="78"/>
      <c r="C36831" s="77"/>
    </row>
    <row r="36832" spans="2:3" x14ac:dyDescent="0.25">
      <c r="B36832" s="78"/>
      <c r="C36832" s="77"/>
    </row>
    <row r="36833" spans="2:3" x14ac:dyDescent="0.25">
      <c r="B36833" s="78"/>
      <c r="C36833" s="77"/>
    </row>
    <row r="36834" spans="2:3" x14ac:dyDescent="0.25">
      <c r="B36834" s="78"/>
      <c r="C36834" s="77"/>
    </row>
    <row r="36835" spans="2:3" x14ac:dyDescent="0.25">
      <c r="B36835" s="78"/>
      <c r="C36835" s="77"/>
    </row>
    <row r="36836" spans="2:3" x14ac:dyDescent="0.25">
      <c r="B36836" s="78"/>
      <c r="C36836" s="77"/>
    </row>
    <row r="36837" spans="2:3" x14ac:dyDescent="0.25">
      <c r="B36837" s="78"/>
      <c r="C36837" s="77"/>
    </row>
    <row r="36838" spans="2:3" x14ac:dyDescent="0.25">
      <c r="B36838" s="78"/>
      <c r="C36838" s="77"/>
    </row>
    <row r="36839" spans="2:3" x14ac:dyDescent="0.25">
      <c r="B36839" s="78"/>
      <c r="C36839" s="77"/>
    </row>
    <row r="36840" spans="2:3" x14ac:dyDescent="0.25">
      <c r="B36840" s="78"/>
      <c r="C36840" s="77"/>
    </row>
    <row r="36841" spans="2:3" x14ac:dyDescent="0.25">
      <c r="B36841" s="78"/>
      <c r="C36841" s="77"/>
    </row>
    <row r="36842" spans="2:3" x14ac:dyDescent="0.25">
      <c r="B36842" s="78"/>
      <c r="C36842" s="77"/>
    </row>
    <row r="36952" spans="2:3" x14ac:dyDescent="0.25">
      <c r="B36952" s="78"/>
      <c r="C36952" s="77"/>
    </row>
    <row r="36953" spans="2:3" x14ac:dyDescent="0.25">
      <c r="B36953" s="78"/>
      <c r="C36953" s="77"/>
    </row>
    <row r="36954" spans="2:3" x14ac:dyDescent="0.25">
      <c r="B36954" s="78"/>
      <c r="C36954" s="77"/>
    </row>
    <row r="36955" spans="2:3" x14ac:dyDescent="0.25">
      <c r="B36955" s="78"/>
      <c r="C36955" s="77"/>
    </row>
    <row r="36956" spans="2:3" x14ac:dyDescent="0.25">
      <c r="B36956" s="78"/>
      <c r="C36956" s="77"/>
    </row>
    <row r="36957" spans="2:3" x14ac:dyDescent="0.25">
      <c r="B36957" s="78"/>
      <c r="C36957" s="77"/>
    </row>
    <row r="36958" spans="2:3" x14ac:dyDescent="0.25">
      <c r="B36958" s="78"/>
      <c r="C36958" s="77"/>
    </row>
    <row r="36959" spans="2:3" x14ac:dyDescent="0.25">
      <c r="B36959" s="78"/>
      <c r="C36959" s="77"/>
    </row>
    <row r="36960" spans="2:3" x14ac:dyDescent="0.25">
      <c r="B36960" s="78"/>
      <c r="C36960" s="77"/>
    </row>
    <row r="36961" spans="2:3" x14ac:dyDescent="0.25">
      <c r="B36961" s="78"/>
      <c r="C36961" s="77"/>
    </row>
    <row r="36962" spans="2:3" x14ac:dyDescent="0.25">
      <c r="B36962" s="78"/>
      <c r="C36962" s="77"/>
    </row>
    <row r="36963" spans="2:3" x14ac:dyDescent="0.25">
      <c r="B36963" s="78"/>
      <c r="C36963" s="77"/>
    </row>
    <row r="36964" spans="2:3" x14ac:dyDescent="0.25">
      <c r="B36964" s="78"/>
      <c r="C36964" s="77"/>
    </row>
    <row r="37074" spans="2:3" x14ac:dyDescent="0.25">
      <c r="B37074" s="78"/>
      <c r="C37074" s="77"/>
    </row>
    <row r="37075" spans="2:3" x14ac:dyDescent="0.25">
      <c r="B37075" s="78"/>
      <c r="C37075" s="77"/>
    </row>
    <row r="37076" spans="2:3" x14ac:dyDescent="0.25">
      <c r="B37076" s="78"/>
      <c r="C37076" s="77"/>
    </row>
    <row r="37077" spans="2:3" x14ac:dyDescent="0.25">
      <c r="B37077" s="78"/>
      <c r="C37077" s="77"/>
    </row>
    <row r="37078" spans="2:3" x14ac:dyDescent="0.25">
      <c r="B37078" s="78"/>
      <c r="C37078" s="77"/>
    </row>
    <row r="37079" spans="2:3" x14ac:dyDescent="0.25">
      <c r="B37079" s="78"/>
      <c r="C37079" s="77"/>
    </row>
    <row r="37080" spans="2:3" x14ac:dyDescent="0.25">
      <c r="B37080" s="78"/>
      <c r="C37080" s="77"/>
    </row>
    <row r="37081" spans="2:3" x14ac:dyDescent="0.25">
      <c r="B37081" s="78"/>
      <c r="C37081" s="77"/>
    </row>
    <row r="37082" spans="2:3" x14ac:dyDescent="0.25">
      <c r="B37082" s="78"/>
      <c r="C37082" s="77"/>
    </row>
    <row r="37083" spans="2:3" x14ac:dyDescent="0.25">
      <c r="B37083" s="78"/>
      <c r="C37083" s="77"/>
    </row>
    <row r="37084" spans="2:3" x14ac:dyDescent="0.25">
      <c r="B37084" s="78"/>
      <c r="C37084" s="77"/>
    </row>
    <row r="37085" spans="2:3" x14ac:dyDescent="0.25">
      <c r="B37085" s="78"/>
      <c r="C37085" s="77"/>
    </row>
    <row r="37086" spans="2:3" x14ac:dyDescent="0.25">
      <c r="B37086" s="78"/>
      <c r="C37086" s="77"/>
    </row>
    <row r="37196" spans="2:3" x14ac:dyDescent="0.25">
      <c r="B37196" s="78"/>
      <c r="C37196" s="77"/>
    </row>
    <row r="37197" spans="2:3" x14ac:dyDescent="0.25">
      <c r="B37197" s="78"/>
      <c r="C37197" s="77"/>
    </row>
    <row r="37198" spans="2:3" x14ac:dyDescent="0.25">
      <c r="B37198" s="78"/>
      <c r="C37198" s="77"/>
    </row>
    <row r="37199" spans="2:3" x14ac:dyDescent="0.25">
      <c r="B37199" s="78"/>
      <c r="C37199" s="77"/>
    </row>
    <row r="37200" spans="2:3" x14ac:dyDescent="0.25">
      <c r="B37200" s="78"/>
      <c r="C37200" s="77"/>
    </row>
    <row r="37201" spans="2:3" x14ac:dyDescent="0.25">
      <c r="B37201" s="78"/>
      <c r="C37201" s="77"/>
    </row>
    <row r="37202" spans="2:3" x14ac:dyDescent="0.25">
      <c r="B37202" s="78"/>
      <c r="C37202" s="77"/>
    </row>
    <row r="37203" spans="2:3" x14ac:dyDescent="0.25">
      <c r="B37203" s="78"/>
      <c r="C37203" s="77"/>
    </row>
    <row r="37204" spans="2:3" x14ac:dyDescent="0.25">
      <c r="B37204" s="78"/>
      <c r="C37204" s="77"/>
    </row>
    <row r="37205" spans="2:3" x14ac:dyDescent="0.25">
      <c r="B37205" s="78"/>
      <c r="C37205" s="77"/>
    </row>
    <row r="37206" spans="2:3" x14ac:dyDescent="0.25">
      <c r="B37206" s="78"/>
      <c r="C37206" s="77"/>
    </row>
    <row r="37207" spans="2:3" x14ac:dyDescent="0.25">
      <c r="B37207" s="78"/>
      <c r="C37207" s="77"/>
    </row>
    <row r="37208" spans="2:3" x14ac:dyDescent="0.25">
      <c r="B37208" s="78"/>
      <c r="C37208" s="77"/>
    </row>
    <row r="37318" spans="2:3" x14ac:dyDescent="0.25">
      <c r="B37318" s="78"/>
      <c r="C37318" s="77"/>
    </row>
    <row r="37319" spans="2:3" x14ac:dyDescent="0.25">
      <c r="B37319" s="78"/>
      <c r="C37319" s="77"/>
    </row>
    <row r="37320" spans="2:3" x14ac:dyDescent="0.25">
      <c r="B37320" s="78"/>
      <c r="C37320" s="77"/>
    </row>
    <row r="37321" spans="2:3" x14ac:dyDescent="0.25">
      <c r="B37321" s="78"/>
      <c r="C37321" s="77"/>
    </row>
    <row r="37322" spans="2:3" x14ac:dyDescent="0.25">
      <c r="B37322" s="78"/>
      <c r="C37322" s="77"/>
    </row>
    <row r="37323" spans="2:3" x14ac:dyDescent="0.25">
      <c r="B37323" s="78"/>
      <c r="C37323" s="77"/>
    </row>
    <row r="37324" spans="2:3" x14ac:dyDescent="0.25">
      <c r="B37324" s="78"/>
      <c r="C37324" s="77"/>
    </row>
    <row r="37325" spans="2:3" x14ac:dyDescent="0.25">
      <c r="B37325" s="78"/>
      <c r="C37325" s="77"/>
    </row>
    <row r="37326" spans="2:3" x14ac:dyDescent="0.25">
      <c r="B37326" s="78"/>
      <c r="C37326" s="77"/>
    </row>
    <row r="37327" spans="2:3" x14ac:dyDescent="0.25">
      <c r="B37327" s="78"/>
      <c r="C37327" s="77"/>
    </row>
    <row r="37328" spans="2:3" x14ac:dyDescent="0.25">
      <c r="B37328" s="78"/>
      <c r="C37328" s="77"/>
    </row>
    <row r="37329" spans="2:3" x14ac:dyDescent="0.25">
      <c r="B37329" s="78"/>
      <c r="C37329" s="77"/>
    </row>
    <row r="37330" spans="2:3" x14ac:dyDescent="0.25">
      <c r="B37330" s="78"/>
      <c r="C37330" s="77"/>
    </row>
    <row r="37440" spans="2:3" x14ac:dyDescent="0.25">
      <c r="B37440" s="78"/>
      <c r="C37440" s="77"/>
    </row>
    <row r="37441" spans="2:3" x14ac:dyDescent="0.25">
      <c r="B37441" s="78"/>
      <c r="C37441" s="77"/>
    </row>
    <row r="37442" spans="2:3" x14ac:dyDescent="0.25">
      <c r="B37442" s="78"/>
      <c r="C37442" s="77"/>
    </row>
    <row r="37443" spans="2:3" x14ac:dyDescent="0.25">
      <c r="B37443" s="78"/>
      <c r="C37443" s="77"/>
    </row>
    <row r="37444" spans="2:3" x14ac:dyDescent="0.25">
      <c r="B37444" s="78"/>
      <c r="C37444" s="77"/>
    </row>
    <row r="37445" spans="2:3" x14ac:dyDescent="0.25">
      <c r="B37445" s="78"/>
      <c r="C37445" s="77"/>
    </row>
    <row r="37446" spans="2:3" x14ac:dyDescent="0.25">
      <c r="B37446" s="78"/>
      <c r="C37446" s="77"/>
    </row>
    <row r="37447" spans="2:3" x14ac:dyDescent="0.25">
      <c r="B37447" s="78"/>
      <c r="C37447" s="77"/>
    </row>
    <row r="37448" spans="2:3" x14ac:dyDescent="0.25">
      <c r="B37448" s="78"/>
      <c r="C37448" s="77"/>
    </row>
    <row r="37449" spans="2:3" x14ac:dyDescent="0.25">
      <c r="B37449" s="78"/>
      <c r="C37449" s="77"/>
    </row>
    <row r="37450" spans="2:3" x14ac:dyDescent="0.25">
      <c r="B37450" s="78"/>
      <c r="C37450" s="77"/>
    </row>
    <row r="37451" spans="2:3" x14ac:dyDescent="0.25">
      <c r="B37451" s="78"/>
      <c r="C37451" s="77"/>
    </row>
    <row r="37452" spans="2:3" x14ac:dyDescent="0.25">
      <c r="B37452" s="78"/>
      <c r="C37452" s="77"/>
    </row>
    <row r="37562" spans="2:3" x14ac:dyDescent="0.25">
      <c r="B37562" s="78"/>
      <c r="C37562" s="77"/>
    </row>
    <row r="37563" spans="2:3" x14ac:dyDescent="0.25">
      <c r="B37563" s="78"/>
      <c r="C37563" s="77"/>
    </row>
    <row r="37564" spans="2:3" x14ac:dyDescent="0.25">
      <c r="B37564" s="78"/>
      <c r="C37564" s="77"/>
    </row>
    <row r="37565" spans="2:3" x14ac:dyDescent="0.25">
      <c r="B37565" s="78"/>
      <c r="C37565" s="77"/>
    </row>
    <row r="37566" spans="2:3" x14ac:dyDescent="0.25">
      <c r="B37566" s="78"/>
      <c r="C37566" s="77"/>
    </row>
    <row r="37567" spans="2:3" x14ac:dyDescent="0.25">
      <c r="B37567" s="78"/>
      <c r="C37567" s="77"/>
    </row>
    <row r="37568" spans="2:3" x14ac:dyDescent="0.25">
      <c r="B37568" s="78"/>
      <c r="C37568" s="77"/>
    </row>
    <row r="37569" spans="2:3" x14ac:dyDescent="0.25">
      <c r="B37569" s="78"/>
      <c r="C37569" s="77"/>
    </row>
    <row r="37570" spans="2:3" x14ac:dyDescent="0.25">
      <c r="B37570" s="78"/>
      <c r="C37570" s="77"/>
    </row>
    <row r="37571" spans="2:3" x14ac:dyDescent="0.25">
      <c r="B37571" s="78"/>
      <c r="C37571" s="77"/>
    </row>
    <row r="37572" spans="2:3" x14ac:dyDescent="0.25">
      <c r="B37572" s="78"/>
      <c r="C37572" s="77"/>
    </row>
    <row r="37573" spans="2:3" x14ac:dyDescent="0.25">
      <c r="B37573" s="78"/>
      <c r="C37573" s="77"/>
    </row>
    <row r="37574" spans="2:3" x14ac:dyDescent="0.25">
      <c r="B37574" s="78"/>
      <c r="C37574" s="77"/>
    </row>
    <row r="37684" spans="2:3" x14ac:dyDescent="0.25">
      <c r="B37684" s="78"/>
      <c r="C37684" s="77"/>
    </row>
    <row r="37685" spans="2:3" x14ac:dyDescent="0.25">
      <c r="B37685" s="78"/>
      <c r="C37685" s="77"/>
    </row>
    <row r="37686" spans="2:3" x14ac:dyDescent="0.25">
      <c r="B37686" s="78"/>
      <c r="C37686" s="77"/>
    </row>
    <row r="37687" spans="2:3" x14ac:dyDescent="0.25">
      <c r="B37687" s="78"/>
      <c r="C37687" s="77"/>
    </row>
    <row r="37688" spans="2:3" x14ac:dyDescent="0.25">
      <c r="B37688" s="78"/>
      <c r="C37688" s="77"/>
    </row>
    <row r="37689" spans="2:3" x14ac:dyDescent="0.25">
      <c r="B37689" s="78"/>
      <c r="C37689" s="77"/>
    </row>
    <row r="37690" spans="2:3" x14ac:dyDescent="0.25">
      <c r="B37690" s="78"/>
      <c r="C37690" s="77"/>
    </row>
    <row r="37691" spans="2:3" x14ac:dyDescent="0.25">
      <c r="B37691" s="78"/>
      <c r="C37691" s="77"/>
    </row>
    <row r="37692" spans="2:3" x14ac:dyDescent="0.25">
      <c r="B37692" s="78"/>
      <c r="C37692" s="77"/>
    </row>
    <row r="37693" spans="2:3" x14ac:dyDescent="0.25">
      <c r="B37693" s="78"/>
      <c r="C37693" s="77"/>
    </row>
    <row r="37694" spans="2:3" x14ac:dyDescent="0.25">
      <c r="B37694" s="78"/>
      <c r="C37694" s="77"/>
    </row>
    <row r="37695" spans="2:3" x14ac:dyDescent="0.25">
      <c r="B37695" s="78"/>
      <c r="C37695" s="77"/>
    </row>
    <row r="37696" spans="2:3" x14ac:dyDescent="0.25">
      <c r="B37696" s="78"/>
      <c r="C37696" s="77"/>
    </row>
    <row r="37806" spans="2:3" x14ac:dyDescent="0.25">
      <c r="B37806" s="78"/>
      <c r="C37806" s="77"/>
    </row>
    <row r="37807" spans="2:3" x14ac:dyDescent="0.25">
      <c r="B37807" s="78"/>
      <c r="C37807" s="77"/>
    </row>
    <row r="37808" spans="2:3" x14ac:dyDescent="0.25">
      <c r="B37808" s="78"/>
      <c r="C37808" s="77"/>
    </row>
    <row r="37809" spans="2:3" x14ac:dyDescent="0.25">
      <c r="B37809" s="78"/>
      <c r="C37809" s="77"/>
    </row>
    <row r="37810" spans="2:3" x14ac:dyDescent="0.25">
      <c r="B37810" s="78"/>
      <c r="C37810" s="77"/>
    </row>
    <row r="37811" spans="2:3" x14ac:dyDescent="0.25">
      <c r="B37811" s="78"/>
      <c r="C37811" s="77"/>
    </row>
    <row r="37812" spans="2:3" x14ac:dyDescent="0.25">
      <c r="B37812" s="78"/>
      <c r="C37812" s="77"/>
    </row>
    <row r="37813" spans="2:3" x14ac:dyDescent="0.25">
      <c r="B37813" s="78"/>
      <c r="C37813" s="77"/>
    </row>
    <row r="37814" spans="2:3" x14ac:dyDescent="0.25">
      <c r="B37814" s="78"/>
      <c r="C37814" s="77"/>
    </row>
    <row r="37815" spans="2:3" x14ac:dyDescent="0.25">
      <c r="B37815" s="78"/>
      <c r="C37815" s="77"/>
    </row>
    <row r="37816" spans="2:3" x14ac:dyDescent="0.25">
      <c r="B37816" s="78"/>
      <c r="C37816" s="77"/>
    </row>
    <row r="37817" spans="2:3" x14ac:dyDescent="0.25">
      <c r="B37817" s="78"/>
      <c r="C37817" s="77"/>
    </row>
    <row r="37818" spans="2:3" x14ac:dyDescent="0.25">
      <c r="B37818" s="78"/>
      <c r="C37818" s="77"/>
    </row>
    <row r="37928" spans="2:3" x14ac:dyDescent="0.25">
      <c r="B37928" s="78"/>
      <c r="C37928" s="77"/>
    </row>
    <row r="37929" spans="2:3" x14ac:dyDescent="0.25">
      <c r="B37929" s="78"/>
      <c r="C37929" s="77"/>
    </row>
    <row r="37930" spans="2:3" x14ac:dyDescent="0.25">
      <c r="B37930" s="78"/>
      <c r="C37930" s="77"/>
    </row>
    <row r="37931" spans="2:3" x14ac:dyDescent="0.25">
      <c r="B37931" s="78"/>
      <c r="C37931" s="77"/>
    </row>
    <row r="37932" spans="2:3" x14ac:dyDescent="0.25">
      <c r="B37932" s="78"/>
      <c r="C37932" s="77"/>
    </row>
    <row r="37933" spans="2:3" x14ac:dyDescent="0.25">
      <c r="B37933" s="78"/>
      <c r="C37933" s="77"/>
    </row>
    <row r="37934" spans="2:3" x14ac:dyDescent="0.25">
      <c r="B37934" s="78"/>
      <c r="C37934" s="77"/>
    </row>
    <row r="37935" spans="2:3" x14ac:dyDescent="0.25">
      <c r="B37935" s="78"/>
      <c r="C37935" s="77"/>
    </row>
    <row r="37936" spans="2:3" x14ac:dyDescent="0.25">
      <c r="B37936" s="78"/>
      <c r="C37936" s="77"/>
    </row>
    <row r="37937" spans="2:3" x14ac:dyDescent="0.25">
      <c r="B37937" s="78"/>
      <c r="C37937" s="77"/>
    </row>
    <row r="37938" spans="2:3" x14ac:dyDescent="0.25">
      <c r="B37938" s="78"/>
      <c r="C37938" s="77"/>
    </row>
    <row r="37939" spans="2:3" x14ac:dyDescent="0.25">
      <c r="B37939" s="78"/>
      <c r="C37939" s="77"/>
    </row>
    <row r="37940" spans="2:3" x14ac:dyDescent="0.25">
      <c r="B37940" s="78"/>
      <c r="C37940" s="77"/>
    </row>
    <row r="38050" spans="2:3" x14ac:dyDescent="0.25">
      <c r="B38050" s="78"/>
      <c r="C38050" s="77"/>
    </row>
    <row r="38051" spans="2:3" x14ac:dyDescent="0.25">
      <c r="B38051" s="78"/>
      <c r="C38051" s="77"/>
    </row>
    <row r="38052" spans="2:3" x14ac:dyDescent="0.25">
      <c r="B38052" s="78"/>
      <c r="C38052" s="77"/>
    </row>
    <row r="38053" spans="2:3" x14ac:dyDescent="0.25">
      <c r="B38053" s="78"/>
      <c r="C38053" s="77"/>
    </row>
    <row r="38054" spans="2:3" x14ac:dyDescent="0.25">
      <c r="B38054" s="78"/>
      <c r="C38054" s="77"/>
    </row>
    <row r="38055" spans="2:3" x14ac:dyDescent="0.25">
      <c r="B38055" s="78"/>
      <c r="C38055" s="77"/>
    </row>
    <row r="38056" spans="2:3" x14ac:dyDescent="0.25">
      <c r="B38056" s="78"/>
      <c r="C38056" s="77"/>
    </row>
    <row r="38057" spans="2:3" x14ac:dyDescent="0.25">
      <c r="B38057" s="78"/>
      <c r="C38057" s="77"/>
    </row>
    <row r="38058" spans="2:3" x14ac:dyDescent="0.25">
      <c r="B38058" s="78"/>
      <c r="C38058" s="77"/>
    </row>
    <row r="38059" spans="2:3" x14ac:dyDescent="0.25">
      <c r="B38059" s="78"/>
      <c r="C38059" s="77"/>
    </row>
    <row r="38060" spans="2:3" x14ac:dyDescent="0.25">
      <c r="B38060" s="78"/>
      <c r="C38060" s="77"/>
    </row>
    <row r="38061" spans="2:3" x14ac:dyDescent="0.25">
      <c r="B38061" s="78"/>
      <c r="C38061" s="77"/>
    </row>
    <row r="38062" spans="2:3" x14ac:dyDescent="0.25">
      <c r="B38062" s="78"/>
      <c r="C38062" s="77"/>
    </row>
    <row r="38172" spans="2:3" x14ac:dyDescent="0.25">
      <c r="B38172" s="78"/>
      <c r="C38172" s="77"/>
    </row>
    <row r="38173" spans="2:3" x14ac:dyDescent="0.25">
      <c r="B38173" s="78"/>
      <c r="C38173" s="77"/>
    </row>
    <row r="38174" spans="2:3" x14ac:dyDescent="0.25">
      <c r="B38174" s="78"/>
      <c r="C38174" s="77"/>
    </row>
    <row r="38175" spans="2:3" x14ac:dyDescent="0.25">
      <c r="B38175" s="78"/>
      <c r="C38175" s="77"/>
    </row>
    <row r="38176" spans="2:3" x14ac:dyDescent="0.25">
      <c r="B38176" s="78"/>
      <c r="C38176" s="77"/>
    </row>
    <row r="38177" spans="2:3" x14ac:dyDescent="0.25">
      <c r="B38177" s="78"/>
      <c r="C38177" s="77"/>
    </row>
    <row r="38178" spans="2:3" x14ac:dyDescent="0.25">
      <c r="B38178" s="78"/>
      <c r="C38178" s="77"/>
    </row>
    <row r="38179" spans="2:3" x14ac:dyDescent="0.25">
      <c r="B38179" s="78"/>
      <c r="C38179" s="77"/>
    </row>
    <row r="38180" spans="2:3" x14ac:dyDescent="0.25">
      <c r="B38180" s="78"/>
      <c r="C38180" s="77"/>
    </row>
    <row r="38181" spans="2:3" x14ac:dyDescent="0.25">
      <c r="B38181" s="78"/>
      <c r="C38181" s="77"/>
    </row>
    <row r="38182" spans="2:3" x14ac:dyDescent="0.25">
      <c r="B38182" s="78"/>
      <c r="C38182" s="77"/>
    </row>
    <row r="38183" spans="2:3" x14ac:dyDescent="0.25">
      <c r="B38183" s="78"/>
      <c r="C38183" s="77"/>
    </row>
    <row r="38184" spans="2:3" x14ac:dyDescent="0.25">
      <c r="B38184" s="78"/>
      <c r="C38184" s="77"/>
    </row>
    <row r="38294" spans="2:3" x14ac:dyDescent="0.25">
      <c r="B38294" s="78"/>
      <c r="C38294" s="77"/>
    </row>
    <row r="38295" spans="2:3" x14ac:dyDescent="0.25">
      <c r="B38295" s="78"/>
      <c r="C38295" s="77"/>
    </row>
    <row r="38296" spans="2:3" x14ac:dyDescent="0.25">
      <c r="B38296" s="78"/>
      <c r="C38296" s="77"/>
    </row>
    <row r="38297" spans="2:3" x14ac:dyDescent="0.25">
      <c r="B38297" s="78"/>
      <c r="C38297" s="77"/>
    </row>
    <row r="38298" spans="2:3" x14ac:dyDescent="0.25">
      <c r="B38298" s="78"/>
      <c r="C38298" s="77"/>
    </row>
    <row r="38299" spans="2:3" x14ac:dyDescent="0.25">
      <c r="B38299" s="78"/>
      <c r="C38299" s="77"/>
    </row>
    <row r="38300" spans="2:3" x14ac:dyDescent="0.25">
      <c r="B38300" s="78"/>
      <c r="C38300" s="77"/>
    </row>
    <row r="38301" spans="2:3" x14ac:dyDescent="0.25">
      <c r="B38301" s="78"/>
      <c r="C38301" s="77"/>
    </row>
    <row r="38302" spans="2:3" x14ac:dyDescent="0.25">
      <c r="B38302" s="78"/>
      <c r="C38302" s="77"/>
    </row>
    <row r="38303" spans="2:3" x14ac:dyDescent="0.25">
      <c r="B38303" s="78"/>
      <c r="C38303" s="77"/>
    </row>
    <row r="38304" spans="2:3" x14ac:dyDescent="0.25">
      <c r="B38304" s="78"/>
      <c r="C38304" s="77"/>
    </row>
    <row r="38305" spans="2:3" x14ac:dyDescent="0.25">
      <c r="B38305" s="78"/>
      <c r="C38305" s="77"/>
    </row>
    <row r="38306" spans="2:3" x14ac:dyDescent="0.25">
      <c r="B38306" s="78"/>
      <c r="C38306" s="77"/>
    </row>
    <row r="38416" spans="2:3" x14ac:dyDescent="0.25">
      <c r="B38416" s="78"/>
      <c r="C38416" s="77"/>
    </row>
    <row r="38417" spans="2:3" x14ac:dyDescent="0.25">
      <c r="B38417" s="78"/>
      <c r="C38417" s="77"/>
    </row>
    <row r="38418" spans="2:3" x14ac:dyDescent="0.25">
      <c r="B38418" s="78"/>
      <c r="C38418" s="77"/>
    </row>
    <row r="38419" spans="2:3" x14ac:dyDescent="0.25">
      <c r="B38419" s="78"/>
      <c r="C38419" s="77"/>
    </row>
    <row r="38420" spans="2:3" x14ac:dyDescent="0.25">
      <c r="B38420" s="78"/>
      <c r="C38420" s="77"/>
    </row>
    <row r="38421" spans="2:3" x14ac:dyDescent="0.25">
      <c r="B38421" s="78"/>
      <c r="C38421" s="77"/>
    </row>
    <row r="38422" spans="2:3" x14ac:dyDescent="0.25">
      <c r="B38422" s="78"/>
      <c r="C38422" s="77"/>
    </row>
    <row r="38423" spans="2:3" x14ac:dyDescent="0.25">
      <c r="B38423" s="78"/>
      <c r="C38423" s="77"/>
    </row>
    <row r="38424" spans="2:3" x14ac:dyDescent="0.25">
      <c r="B38424" s="78"/>
      <c r="C38424" s="77"/>
    </row>
    <row r="38425" spans="2:3" x14ac:dyDescent="0.25">
      <c r="B38425" s="78"/>
      <c r="C38425" s="77"/>
    </row>
    <row r="38426" spans="2:3" x14ac:dyDescent="0.25">
      <c r="B38426" s="78"/>
      <c r="C38426" s="77"/>
    </row>
    <row r="38427" spans="2:3" x14ac:dyDescent="0.25">
      <c r="B38427" s="78"/>
      <c r="C38427" s="77"/>
    </row>
    <row r="38428" spans="2:3" x14ac:dyDescent="0.25">
      <c r="B38428" s="78"/>
      <c r="C38428" s="77"/>
    </row>
    <row r="38538" spans="2:3" x14ac:dyDescent="0.25">
      <c r="B38538" s="78"/>
      <c r="C38538" s="77"/>
    </row>
    <row r="38539" spans="2:3" x14ac:dyDescent="0.25">
      <c r="B38539" s="78"/>
      <c r="C38539" s="77"/>
    </row>
    <row r="38540" spans="2:3" x14ac:dyDescent="0.25">
      <c r="B38540" s="78"/>
      <c r="C38540" s="77"/>
    </row>
    <row r="38541" spans="2:3" x14ac:dyDescent="0.25">
      <c r="B38541" s="78"/>
      <c r="C38541" s="77"/>
    </row>
    <row r="38542" spans="2:3" x14ac:dyDescent="0.25">
      <c r="B38542" s="78"/>
      <c r="C38542" s="77"/>
    </row>
    <row r="38543" spans="2:3" x14ac:dyDescent="0.25">
      <c r="B38543" s="78"/>
      <c r="C38543" s="77"/>
    </row>
    <row r="38544" spans="2:3" x14ac:dyDescent="0.25">
      <c r="B38544" s="78"/>
      <c r="C38544" s="77"/>
    </row>
    <row r="38545" spans="2:3" x14ac:dyDescent="0.25">
      <c r="B38545" s="78"/>
      <c r="C38545" s="77"/>
    </row>
    <row r="38546" spans="2:3" x14ac:dyDescent="0.25">
      <c r="B38546" s="78"/>
      <c r="C38546" s="77"/>
    </row>
    <row r="38547" spans="2:3" x14ac:dyDescent="0.25">
      <c r="B38547" s="78"/>
      <c r="C38547" s="77"/>
    </row>
    <row r="38548" spans="2:3" x14ac:dyDescent="0.25">
      <c r="B38548" s="78"/>
      <c r="C38548" s="77"/>
    </row>
    <row r="38549" spans="2:3" x14ac:dyDescent="0.25">
      <c r="B38549" s="78"/>
      <c r="C38549" s="77"/>
    </row>
    <row r="38550" spans="2:3" x14ac:dyDescent="0.25">
      <c r="B38550" s="78"/>
      <c r="C38550" s="77"/>
    </row>
    <row r="38660" spans="2:3" x14ac:dyDescent="0.25">
      <c r="B38660" s="78"/>
      <c r="C38660" s="77"/>
    </row>
    <row r="38661" spans="2:3" x14ac:dyDescent="0.25">
      <c r="B38661" s="78"/>
      <c r="C38661" s="77"/>
    </row>
    <row r="38662" spans="2:3" x14ac:dyDescent="0.25">
      <c r="B38662" s="78"/>
      <c r="C38662" s="77"/>
    </row>
    <row r="38663" spans="2:3" x14ac:dyDescent="0.25">
      <c r="B38663" s="78"/>
      <c r="C38663" s="77"/>
    </row>
    <row r="38664" spans="2:3" x14ac:dyDescent="0.25">
      <c r="B38664" s="78"/>
      <c r="C38664" s="77"/>
    </row>
    <row r="38665" spans="2:3" x14ac:dyDescent="0.25">
      <c r="B38665" s="78"/>
      <c r="C38665" s="77"/>
    </row>
    <row r="38666" spans="2:3" x14ac:dyDescent="0.25">
      <c r="B38666" s="78"/>
      <c r="C38666" s="77"/>
    </row>
    <row r="38667" spans="2:3" x14ac:dyDescent="0.25">
      <c r="B38667" s="78"/>
      <c r="C38667" s="77"/>
    </row>
    <row r="38668" spans="2:3" x14ac:dyDescent="0.25">
      <c r="B38668" s="78"/>
      <c r="C38668" s="77"/>
    </row>
    <row r="38669" spans="2:3" x14ac:dyDescent="0.25">
      <c r="B38669" s="78"/>
      <c r="C38669" s="77"/>
    </row>
    <row r="38670" spans="2:3" x14ac:dyDescent="0.25">
      <c r="B38670" s="78"/>
      <c r="C38670" s="77"/>
    </row>
    <row r="38671" spans="2:3" x14ac:dyDescent="0.25">
      <c r="B38671" s="78"/>
      <c r="C38671" s="77"/>
    </row>
    <row r="38672" spans="2:3" x14ac:dyDescent="0.25">
      <c r="B38672" s="78"/>
      <c r="C38672" s="77"/>
    </row>
    <row r="38782" spans="2:3" x14ac:dyDescent="0.25">
      <c r="B38782" s="78"/>
      <c r="C38782" s="77"/>
    </row>
    <row r="38783" spans="2:3" x14ac:dyDescent="0.25">
      <c r="B38783" s="78"/>
      <c r="C38783" s="77"/>
    </row>
    <row r="38784" spans="2:3" x14ac:dyDescent="0.25">
      <c r="B38784" s="78"/>
      <c r="C38784" s="77"/>
    </row>
    <row r="38785" spans="2:3" x14ac:dyDescent="0.25">
      <c r="B38785" s="78"/>
      <c r="C38785" s="77"/>
    </row>
    <row r="38786" spans="2:3" x14ac:dyDescent="0.25">
      <c r="B38786" s="78"/>
      <c r="C38786" s="77"/>
    </row>
    <row r="38787" spans="2:3" x14ac:dyDescent="0.25">
      <c r="B38787" s="78"/>
      <c r="C38787" s="77"/>
    </row>
    <row r="38788" spans="2:3" x14ac:dyDescent="0.25">
      <c r="B38788" s="78"/>
      <c r="C38788" s="77"/>
    </row>
    <row r="38789" spans="2:3" x14ac:dyDescent="0.25">
      <c r="B38789" s="78"/>
      <c r="C38789" s="77"/>
    </row>
    <row r="38790" spans="2:3" x14ac:dyDescent="0.25">
      <c r="B38790" s="78"/>
      <c r="C38790" s="77"/>
    </row>
    <row r="38791" spans="2:3" x14ac:dyDescent="0.25">
      <c r="B38791" s="78"/>
      <c r="C38791" s="77"/>
    </row>
    <row r="38792" spans="2:3" x14ac:dyDescent="0.25">
      <c r="B38792" s="78"/>
      <c r="C38792" s="77"/>
    </row>
    <row r="38793" spans="2:3" x14ac:dyDescent="0.25">
      <c r="B38793" s="78"/>
      <c r="C38793" s="77"/>
    </row>
    <row r="38794" spans="2:3" x14ac:dyDescent="0.25">
      <c r="B38794" s="78"/>
      <c r="C38794" s="77"/>
    </row>
    <row r="38904" spans="2:3" x14ac:dyDescent="0.25">
      <c r="B38904" s="78"/>
      <c r="C38904" s="77"/>
    </row>
    <row r="38905" spans="2:3" x14ac:dyDescent="0.25">
      <c r="B38905" s="78"/>
      <c r="C38905" s="77"/>
    </row>
    <row r="38906" spans="2:3" x14ac:dyDescent="0.25">
      <c r="B38906" s="78"/>
      <c r="C38906" s="77"/>
    </row>
    <row r="38907" spans="2:3" x14ac:dyDescent="0.25">
      <c r="B38907" s="78"/>
      <c r="C38907" s="77"/>
    </row>
    <row r="38908" spans="2:3" x14ac:dyDescent="0.25">
      <c r="B38908" s="78"/>
      <c r="C38908" s="77"/>
    </row>
    <row r="38909" spans="2:3" x14ac:dyDescent="0.25">
      <c r="B38909" s="78"/>
      <c r="C38909" s="77"/>
    </row>
    <row r="38910" spans="2:3" x14ac:dyDescent="0.25">
      <c r="B38910" s="78"/>
      <c r="C38910" s="77"/>
    </row>
    <row r="38911" spans="2:3" x14ac:dyDescent="0.25">
      <c r="B38911" s="78"/>
      <c r="C38911" s="77"/>
    </row>
    <row r="38912" spans="2:3" x14ac:dyDescent="0.25">
      <c r="B38912" s="78"/>
      <c r="C38912" s="77"/>
    </row>
    <row r="38913" spans="2:3" x14ac:dyDescent="0.25">
      <c r="B38913" s="78"/>
      <c r="C38913" s="77"/>
    </row>
    <row r="38914" spans="2:3" x14ac:dyDescent="0.25">
      <c r="B38914" s="78"/>
      <c r="C38914" s="77"/>
    </row>
    <row r="38915" spans="2:3" x14ac:dyDescent="0.25">
      <c r="B38915" s="78"/>
      <c r="C38915" s="77"/>
    </row>
    <row r="38916" spans="2:3" x14ac:dyDescent="0.25">
      <c r="B38916" s="78"/>
      <c r="C38916" s="77"/>
    </row>
    <row r="39026" spans="2:3" x14ac:dyDescent="0.25">
      <c r="B39026" s="78"/>
      <c r="C39026" s="77"/>
    </row>
    <row r="39027" spans="2:3" x14ac:dyDescent="0.25">
      <c r="B39027" s="78"/>
      <c r="C39027" s="77"/>
    </row>
    <row r="39028" spans="2:3" x14ac:dyDescent="0.25">
      <c r="B39028" s="78"/>
      <c r="C39028" s="77"/>
    </row>
    <row r="39029" spans="2:3" x14ac:dyDescent="0.25">
      <c r="B39029" s="78"/>
      <c r="C39029" s="77"/>
    </row>
    <row r="39030" spans="2:3" x14ac:dyDescent="0.25">
      <c r="B39030" s="78"/>
      <c r="C39030" s="77"/>
    </row>
    <row r="39031" spans="2:3" x14ac:dyDescent="0.25">
      <c r="B39031" s="78"/>
      <c r="C39031" s="77"/>
    </row>
    <row r="39032" spans="2:3" x14ac:dyDescent="0.25">
      <c r="B39032" s="78"/>
      <c r="C39032" s="77"/>
    </row>
    <row r="39033" spans="2:3" x14ac:dyDescent="0.25">
      <c r="B39033" s="78"/>
      <c r="C39033" s="77"/>
    </row>
    <row r="39034" spans="2:3" x14ac:dyDescent="0.25">
      <c r="B39034" s="78"/>
      <c r="C39034" s="77"/>
    </row>
    <row r="39035" spans="2:3" x14ac:dyDescent="0.25">
      <c r="B39035" s="78"/>
      <c r="C39035" s="77"/>
    </row>
    <row r="39036" spans="2:3" x14ac:dyDescent="0.25">
      <c r="B39036" s="78"/>
      <c r="C39036" s="77"/>
    </row>
    <row r="39037" spans="2:3" x14ac:dyDescent="0.25">
      <c r="B39037" s="78"/>
      <c r="C39037" s="77"/>
    </row>
    <row r="39038" spans="2:3" x14ac:dyDescent="0.25">
      <c r="B39038" s="78"/>
      <c r="C39038" s="77"/>
    </row>
    <row r="39148" spans="2:3" x14ac:dyDescent="0.25">
      <c r="B39148" s="78"/>
      <c r="C39148" s="77"/>
    </row>
    <row r="39149" spans="2:3" x14ac:dyDescent="0.25">
      <c r="B39149" s="78"/>
      <c r="C39149" s="77"/>
    </row>
    <row r="39150" spans="2:3" x14ac:dyDescent="0.25">
      <c r="B39150" s="78"/>
      <c r="C39150" s="77"/>
    </row>
    <row r="39151" spans="2:3" x14ac:dyDescent="0.25">
      <c r="B39151" s="78"/>
      <c r="C39151" s="77"/>
    </row>
    <row r="39152" spans="2:3" x14ac:dyDescent="0.25">
      <c r="B39152" s="78"/>
      <c r="C39152" s="77"/>
    </row>
    <row r="39153" spans="2:3" x14ac:dyDescent="0.25">
      <c r="B39153" s="78"/>
      <c r="C39153" s="77"/>
    </row>
    <row r="39154" spans="2:3" x14ac:dyDescent="0.25">
      <c r="B39154" s="78"/>
      <c r="C39154" s="77"/>
    </row>
    <row r="39155" spans="2:3" x14ac:dyDescent="0.25">
      <c r="B39155" s="78"/>
      <c r="C39155" s="77"/>
    </row>
    <row r="39156" spans="2:3" x14ac:dyDescent="0.25">
      <c r="B39156" s="78"/>
      <c r="C39156" s="77"/>
    </row>
    <row r="39157" spans="2:3" x14ac:dyDescent="0.25">
      <c r="B39157" s="78"/>
      <c r="C39157" s="77"/>
    </row>
    <row r="39158" spans="2:3" x14ac:dyDescent="0.25">
      <c r="B39158" s="78"/>
      <c r="C39158" s="77"/>
    </row>
    <row r="39159" spans="2:3" x14ac:dyDescent="0.25">
      <c r="B39159" s="78"/>
      <c r="C39159" s="77"/>
    </row>
    <row r="39160" spans="2:3" x14ac:dyDescent="0.25">
      <c r="B39160" s="78"/>
      <c r="C39160" s="77"/>
    </row>
    <row r="39270" spans="2:3" x14ac:dyDescent="0.25">
      <c r="B39270" s="78"/>
      <c r="C39270" s="77"/>
    </row>
    <row r="39271" spans="2:3" x14ac:dyDescent="0.25">
      <c r="B39271" s="78"/>
      <c r="C39271" s="77"/>
    </row>
    <row r="39272" spans="2:3" x14ac:dyDescent="0.25">
      <c r="B39272" s="78"/>
      <c r="C39272" s="77"/>
    </row>
    <row r="39273" spans="2:3" x14ac:dyDescent="0.25">
      <c r="B39273" s="78"/>
      <c r="C39273" s="77"/>
    </row>
    <row r="39274" spans="2:3" x14ac:dyDescent="0.25">
      <c r="B39274" s="78"/>
      <c r="C39274" s="77"/>
    </row>
    <row r="39275" spans="2:3" x14ac:dyDescent="0.25">
      <c r="B39275" s="78"/>
      <c r="C39275" s="77"/>
    </row>
    <row r="39276" spans="2:3" x14ac:dyDescent="0.25">
      <c r="B39276" s="78"/>
      <c r="C39276" s="77"/>
    </row>
    <row r="39277" spans="2:3" x14ac:dyDescent="0.25">
      <c r="B39277" s="78"/>
      <c r="C39277" s="77"/>
    </row>
    <row r="39278" spans="2:3" x14ac:dyDescent="0.25">
      <c r="B39278" s="78"/>
      <c r="C39278" s="77"/>
    </row>
    <row r="39279" spans="2:3" x14ac:dyDescent="0.25">
      <c r="B39279" s="78"/>
      <c r="C39279" s="77"/>
    </row>
    <row r="39280" spans="2:3" x14ac:dyDescent="0.25">
      <c r="B39280" s="78"/>
      <c r="C39280" s="77"/>
    </row>
    <row r="39281" spans="2:3" x14ac:dyDescent="0.25">
      <c r="B39281" s="78"/>
      <c r="C39281" s="77"/>
    </row>
    <row r="39282" spans="2:3" x14ac:dyDescent="0.25">
      <c r="B39282" s="78"/>
      <c r="C39282" s="77"/>
    </row>
    <row r="39392" spans="2:3" x14ac:dyDescent="0.25">
      <c r="B39392" s="78"/>
      <c r="C39392" s="77"/>
    </row>
    <row r="39393" spans="2:3" x14ac:dyDescent="0.25">
      <c r="B39393" s="78"/>
      <c r="C39393" s="77"/>
    </row>
    <row r="39394" spans="2:3" x14ac:dyDescent="0.25">
      <c r="B39394" s="78"/>
      <c r="C39394" s="77"/>
    </row>
    <row r="39395" spans="2:3" x14ac:dyDescent="0.25">
      <c r="B39395" s="78"/>
      <c r="C39395" s="77"/>
    </row>
    <row r="39396" spans="2:3" x14ac:dyDescent="0.25">
      <c r="B39396" s="78"/>
      <c r="C39396" s="77"/>
    </row>
    <row r="39397" spans="2:3" x14ac:dyDescent="0.25">
      <c r="B39397" s="78"/>
      <c r="C39397" s="77"/>
    </row>
    <row r="39398" spans="2:3" x14ac:dyDescent="0.25">
      <c r="B39398" s="78"/>
      <c r="C39398" s="77"/>
    </row>
    <row r="39399" spans="2:3" x14ac:dyDescent="0.25">
      <c r="B39399" s="78"/>
      <c r="C39399" s="77"/>
    </row>
    <row r="39400" spans="2:3" x14ac:dyDescent="0.25">
      <c r="B39400" s="78"/>
      <c r="C39400" s="77"/>
    </row>
    <row r="39401" spans="2:3" x14ac:dyDescent="0.25">
      <c r="B39401" s="78"/>
      <c r="C39401" s="77"/>
    </row>
    <row r="39402" spans="2:3" x14ac:dyDescent="0.25">
      <c r="B39402" s="78"/>
      <c r="C39402" s="77"/>
    </row>
    <row r="39403" spans="2:3" x14ac:dyDescent="0.25">
      <c r="B39403" s="78"/>
      <c r="C39403" s="77"/>
    </row>
    <row r="39404" spans="2:3" x14ac:dyDescent="0.25">
      <c r="B39404" s="78"/>
      <c r="C39404" s="77"/>
    </row>
    <row r="39514" spans="2:3" x14ac:dyDescent="0.25">
      <c r="B39514" s="78"/>
      <c r="C39514" s="77"/>
    </row>
    <row r="39515" spans="2:3" x14ac:dyDescent="0.25">
      <c r="B39515" s="78"/>
      <c r="C39515" s="77"/>
    </row>
    <row r="39516" spans="2:3" x14ac:dyDescent="0.25">
      <c r="B39516" s="78"/>
      <c r="C39516" s="77"/>
    </row>
    <row r="39517" spans="2:3" x14ac:dyDescent="0.25">
      <c r="B39517" s="78"/>
      <c r="C39517" s="77"/>
    </row>
    <row r="39518" spans="2:3" x14ac:dyDescent="0.25">
      <c r="B39518" s="78"/>
      <c r="C39518" s="77"/>
    </row>
    <row r="39519" spans="2:3" x14ac:dyDescent="0.25">
      <c r="B39519" s="78"/>
      <c r="C39519" s="77"/>
    </row>
    <row r="39520" spans="2:3" x14ac:dyDescent="0.25">
      <c r="B39520" s="78"/>
      <c r="C39520" s="77"/>
    </row>
    <row r="39521" spans="2:3" x14ac:dyDescent="0.25">
      <c r="B39521" s="78"/>
      <c r="C39521" s="77"/>
    </row>
    <row r="39522" spans="2:3" x14ac:dyDescent="0.25">
      <c r="B39522" s="78"/>
      <c r="C39522" s="77"/>
    </row>
    <row r="39523" spans="2:3" x14ac:dyDescent="0.25">
      <c r="B39523" s="78"/>
      <c r="C39523" s="77"/>
    </row>
    <row r="39524" spans="2:3" x14ac:dyDescent="0.25">
      <c r="B39524" s="78"/>
      <c r="C39524" s="77"/>
    </row>
    <row r="39525" spans="2:3" x14ac:dyDescent="0.25">
      <c r="B39525" s="78"/>
      <c r="C39525" s="77"/>
    </row>
    <row r="39526" spans="2:3" x14ac:dyDescent="0.25">
      <c r="B39526" s="78"/>
      <c r="C39526" s="77"/>
    </row>
    <row r="39636" spans="2:3" x14ac:dyDescent="0.25">
      <c r="B39636" s="78"/>
      <c r="C39636" s="77"/>
    </row>
    <row r="39637" spans="2:3" x14ac:dyDescent="0.25">
      <c r="B39637" s="78"/>
      <c r="C39637" s="77"/>
    </row>
    <row r="39638" spans="2:3" x14ac:dyDescent="0.25">
      <c r="B39638" s="78"/>
      <c r="C39638" s="77"/>
    </row>
    <row r="39639" spans="2:3" x14ac:dyDescent="0.25">
      <c r="B39639" s="78"/>
      <c r="C39639" s="77"/>
    </row>
    <row r="39640" spans="2:3" x14ac:dyDescent="0.25">
      <c r="B39640" s="78"/>
      <c r="C39640" s="77"/>
    </row>
    <row r="39641" spans="2:3" x14ac:dyDescent="0.25">
      <c r="B39641" s="78"/>
      <c r="C39641" s="77"/>
    </row>
    <row r="39642" spans="2:3" x14ac:dyDescent="0.25">
      <c r="B39642" s="78"/>
      <c r="C39642" s="77"/>
    </row>
    <row r="39643" spans="2:3" x14ac:dyDescent="0.25">
      <c r="B39643" s="78"/>
      <c r="C39643" s="77"/>
    </row>
    <row r="39644" spans="2:3" x14ac:dyDescent="0.25">
      <c r="B39644" s="78"/>
      <c r="C39644" s="77"/>
    </row>
    <row r="39645" spans="2:3" x14ac:dyDescent="0.25">
      <c r="B39645" s="78"/>
      <c r="C39645" s="77"/>
    </row>
    <row r="39646" spans="2:3" x14ac:dyDescent="0.25">
      <c r="B39646" s="78"/>
      <c r="C39646" s="77"/>
    </row>
    <row r="39647" spans="2:3" x14ac:dyDescent="0.25">
      <c r="B39647" s="78"/>
      <c r="C39647" s="77"/>
    </row>
    <row r="39648" spans="2:3" x14ac:dyDescent="0.25">
      <c r="B39648" s="78"/>
      <c r="C39648" s="77"/>
    </row>
    <row r="39758" spans="2:3" x14ac:dyDescent="0.25">
      <c r="B39758" s="78"/>
      <c r="C39758" s="77"/>
    </row>
    <row r="39759" spans="2:3" x14ac:dyDescent="0.25">
      <c r="B39759" s="78"/>
      <c r="C39759" s="77"/>
    </row>
    <row r="39760" spans="2:3" x14ac:dyDescent="0.25">
      <c r="B39760" s="78"/>
      <c r="C39760" s="77"/>
    </row>
    <row r="39761" spans="2:3" x14ac:dyDescent="0.25">
      <c r="B39761" s="78"/>
      <c r="C39761" s="77"/>
    </row>
    <row r="39762" spans="2:3" x14ac:dyDescent="0.25">
      <c r="B39762" s="78"/>
      <c r="C39762" s="77"/>
    </row>
    <row r="39763" spans="2:3" x14ac:dyDescent="0.25">
      <c r="B39763" s="78"/>
      <c r="C39763" s="77"/>
    </row>
    <row r="39764" spans="2:3" x14ac:dyDescent="0.25">
      <c r="B39764" s="78"/>
      <c r="C39764" s="77"/>
    </row>
    <row r="39765" spans="2:3" x14ac:dyDescent="0.25">
      <c r="B39765" s="78"/>
      <c r="C39765" s="77"/>
    </row>
    <row r="39766" spans="2:3" x14ac:dyDescent="0.25">
      <c r="B39766" s="78"/>
      <c r="C39766" s="77"/>
    </row>
    <row r="39767" spans="2:3" x14ac:dyDescent="0.25">
      <c r="B39767" s="78"/>
      <c r="C39767" s="77"/>
    </row>
    <row r="39768" spans="2:3" x14ac:dyDescent="0.25">
      <c r="B39768" s="78"/>
      <c r="C39768" s="77"/>
    </row>
    <row r="39769" spans="2:3" x14ac:dyDescent="0.25">
      <c r="B39769" s="78"/>
      <c r="C39769" s="77"/>
    </row>
    <row r="39770" spans="2:3" x14ac:dyDescent="0.25">
      <c r="B39770" s="78"/>
      <c r="C39770" s="77"/>
    </row>
    <row r="39880" spans="2:3" x14ac:dyDescent="0.25">
      <c r="B39880" s="78"/>
      <c r="C39880" s="77"/>
    </row>
    <row r="39881" spans="2:3" x14ac:dyDescent="0.25">
      <c r="B39881" s="78"/>
      <c r="C39881" s="77"/>
    </row>
    <row r="39882" spans="2:3" x14ac:dyDescent="0.25">
      <c r="B39882" s="78"/>
      <c r="C39882" s="77"/>
    </row>
    <row r="39883" spans="2:3" x14ac:dyDescent="0.25">
      <c r="B39883" s="78"/>
      <c r="C39883" s="77"/>
    </row>
    <row r="39884" spans="2:3" x14ac:dyDescent="0.25">
      <c r="B39884" s="78"/>
      <c r="C39884" s="77"/>
    </row>
    <row r="39885" spans="2:3" x14ac:dyDescent="0.25">
      <c r="B39885" s="78"/>
      <c r="C39885" s="77"/>
    </row>
    <row r="39886" spans="2:3" x14ac:dyDescent="0.25">
      <c r="B39886" s="78"/>
      <c r="C39886" s="77"/>
    </row>
    <row r="39887" spans="2:3" x14ac:dyDescent="0.25">
      <c r="B39887" s="78"/>
      <c r="C39887" s="77"/>
    </row>
    <row r="39888" spans="2:3" x14ac:dyDescent="0.25">
      <c r="B39888" s="78"/>
      <c r="C39888" s="77"/>
    </row>
    <row r="39889" spans="2:3" x14ac:dyDescent="0.25">
      <c r="B39889" s="78"/>
      <c r="C39889" s="77"/>
    </row>
    <row r="39890" spans="2:3" x14ac:dyDescent="0.25">
      <c r="B39890" s="78"/>
      <c r="C39890" s="77"/>
    </row>
    <row r="39891" spans="2:3" x14ac:dyDescent="0.25">
      <c r="B39891" s="78"/>
      <c r="C39891" s="77"/>
    </row>
    <row r="39892" spans="2:3" x14ac:dyDescent="0.25">
      <c r="B39892" s="78"/>
      <c r="C39892" s="77"/>
    </row>
    <row r="40002" spans="2:3" x14ac:dyDescent="0.25">
      <c r="B40002" s="78"/>
      <c r="C40002" s="77"/>
    </row>
    <row r="40003" spans="2:3" x14ac:dyDescent="0.25">
      <c r="B40003" s="78"/>
      <c r="C40003" s="77"/>
    </row>
    <row r="40004" spans="2:3" x14ac:dyDescent="0.25">
      <c r="B40004" s="78"/>
      <c r="C40004" s="77"/>
    </row>
    <row r="40005" spans="2:3" x14ac:dyDescent="0.25">
      <c r="B40005" s="78"/>
      <c r="C40005" s="77"/>
    </row>
    <row r="40006" spans="2:3" x14ac:dyDescent="0.25">
      <c r="B40006" s="78"/>
      <c r="C40006" s="77"/>
    </row>
    <row r="40007" spans="2:3" x14ac:dyDescent="0.25">
      <c r="B40007" s="78"/>
      <c r="C40007" s="77"/>
    </row>
    <row r="40008" spans="2:3" x14ac:dyDescent="0.25">
      <c r="B40008" s="78"/>
      <c r="C40008" s="77"/>
    </row>
    <row r="40009" spans="2:3" x14ac:dyDescent="0.25">
      <c r="B40009" s="78"/>
      <c r="C40009" s="77"/>
    </row>
    <row r="40010" spans="2:3" x14ac:dyDescent="0.25">
      <c r="B40010" s="78"/>
      <c r="C40010" s="77"/>
    </row>
    <row r="40011" spans="2:3" x14ac:dyDescent="0.25">
      <c r="B40011" s="78"/>
      <c r="C40011" s="77"/>
    </row>
    <row r="40012" spans="2:3" x14ac:dyDescent="0.25">
      <c r="B40012" s="78"/>
      <c r="C40012" s="77"/>
    </row>
    <row r="40013" spans="2:3" x14ac:dyDescent="0.25">
      <c r="B40013" s="78"/>
      <c r="C40013" s="77"/>
    </row>
    <row r="40014" spans="2:3" x14ac:dyDescent="0.25">
      <c r="B40014" s="78"/>
      <c r="C40014" s="77"/>
    </row>
    <row r="40124" spans="2:3" x14ac:dyDescent="0.25">
      <c r="B40124" s="78"/>
      <c r="C40124" s="77"/>
    </row>
    <row r="40125" spans="2:3" x14ac:dyDescent="0.25">
      <c r="B40125" s="78"/>
      <c r="C40125" s="77"/>
    </row>
    <row r="40126" spans="2:3" x14ac:dyDescent="0.25">
      <c r="B40126" s="78"/>
      <c r="C40126" s="77"/>
    </row>
    <row r="40127" spans="2:3" x14ac:dyDescent="0.25">
      <c r="B40127" s="78"/>
      <c r="C40127" s="77"/>
    </row>
    <row r="40128" spans="2:3" x14ac:dyDescent="0.25">
      <c r="B40128" s="78"/>
      <c r="C40128" s="77"/>
    </row>
    <row r="40129" spans="2:3" x14ac:dyDescent="0.25">
      <c r="B40129" s="78"/>
      <c r="C40129" s="77"/>
    </row>
    <row r="40130" spans="2:3" x14ac:dyDescent="0.25">
      <c r="B40130" s="78"/>
      <c r="C40130" s="77"/>
    </row>
    <row r="40131" spans="2:3" x14ac:dyDescent="0.25">
      <c r="B40131" s="78"/>
      <c r="C40131" s="77"/>
    </row>
    <row r="40132" spans="2:3" x14ac:dyDescent="0.25">
      <c r="B40132" s="78"/>
      <c r="C40132" s="77"/>
    </row>
    <row r="40133" spans="2:3" x14ac:dyDescent="0.25">
      <c r="B40133" s="78"/>
      <c r="C40133" s="77"/>
    </row>
    <row r="40134" spans="2:3" x14ac:dyDescent="0.25">
      <c r="B40134" s="78"/>
      <c r="C40134" s="77"/>
    </row>
    <row r="40135" spans="2:3" x14ac:dyDescent="0.25">
      <c r="B40135" s="78"/>
      <c r="C40135" s="77"/>
    </row>
    <row r="40136" spans="2:3" x14ac:dyDescent="0.25">
      <c r="B40136" s="78"/>
      <c r="C40136" s="77"/>
    </row>
    <row r="40246" spans="2:3" x14ac:dyDescent="0.25">
      <c r="B40246" s="78"/>
      <c r="C40246" s="77"/>
    </row>
    <row r="40247" spans="2:3" x14ac:dyDescent="0.25">
      <c r="B40247" s="78"/>
      <c r="C40247" s="77"/>
    </row>
    <row r="40248" spans="2:3" x14ac:dyDescent="0.25">
      <c r="B40248" s="78"/>
      <c r="C40248" s="77"/>
    </row>
    <row r="40249" spans="2:3" x14ac:dyDescent="0.25">
      <c r="B40249" s="78"/>
      <c r="C40249" s="77"/>
    </row>
    <row r="40250" spans="2:3" x14ac:dyDescent="0.25">
      <c r="B40250" s="78"/>
      <c r="C40250" s="77"/>
    </row>
    <row r="40251" spans="2:3" x14ac:dyDescent="0.25">
      <c r="B40251" s="78"/>
      <c r="C40251" s="77"/>
    </row>
    <row r="40252" spans="2:3" x14ac:dyDescent="0.25">
      <c r="B40252" s="78"/>
      <c r="C40252" s="77"/>
    </row>
    <row r="40253" spans="2:3" x14ac:dyDescent="0.25">
      <c r="B40253" s="78"/>
      <c r="C40253" s="77"/>
    </row>
    <row r="40254" spans="2:3" x14ac:dyDescent="0.25">
      <c r="B40254" s="78"/>
      <c r="C40254" s="77"/>
    </row>
    <row r="40255" spans="2:3" x14ac:dyDescent="0.25">
      <c r="B40255" s="78"/>
      <c r="C40255" s="77"/>
    </row>
    <row r="40256" spans="2:3" x14ac:dyDescent="0.25">
      <c r="B40256" s="78"/>
      <c r="C40256" s="77"/>
    </row>
    <row r="40257" spans="2:3" x14ac:dyDescent="0.25">
      <c r="B40257" s="78"/>
      <c r="C40257" s="77"/>
    </row>
    <row r="40258" spans="2:3" x14ac:dyDescent="0.25">
      <c r="B40258" s="78"/>
      <c r="C40258" s="77"/>
    </row>
    <row r="40368" spans="2:3" x14ac:dyDescent="0.25">
      <c r="B40368" s="78"/>
      <c r="C40368" s="77"/>
    </row>
    <row r="40369" spans="2:3" x14ac:dyDescent="0.25">
      <c r="B40369" s="78"/>
      <c r="C40369" s="77"/>
    </row>
    <row r="40370" spans="2:3" x14ac:dyDescent="0.25">
      <c r="B40370" s="78"/>
      <c r="C40370" s="77"/>
    </row>
    <row r="40371" spans="2:3" x14ac:dyDescent="0.25">
      <c r="B40371" s="78"/>
      <c r="C40371" s="77"/>
    </row>
    <row r="40372" spans="2:3" x14ac:dyDescent="0.25">
      <c r="B40372" s="78"/>
      <c r="C40372" s="77"/>
    </row>
    <row r="40373" spans="2:3" x14ac:dyDescent="0.25">
      <c r="B40373" s="78"/>
      <c r="C40373" s="77"/>
    </row>
    <row r="40374" spans="2:3" x14ac:dyDescent="0.25">
      <c r="B40374" s="78"/>
      <c r="C40374" s="77"/>
    </row>
    <row r="40375" spans="2:3" x14ac:dyDescent="0.25">
      <c r="B40375" s="78"/>
      <c r="C40375" s="77"/>
    </row>
    <row r="40376" spans="2:3" x14ac:dyDescent="0.25">
      <c r="B40376" s="78"/>
      <c r="C40376" s="77"/>
    </row>
    <row r="40377" spans="2:3" x14ac:dyDescent="0.25">
      <c r="B40377" s="78"/>
      <c r="C40377" s="77"/>
    </row>
    <row r="40378" spans="2:3" x14ac:dyDescent="0.25">
      <c r="B40378" s="78"/>
      <c r="C40378" s="77"/>
    </row>
    <row r="40379" spans="2:3" x14ac:dyDescent="0.25">
      <c r="B40379" s="78"/>
      <c r="C40379" s="77"/>
    </row>
    <row r="40380" spans="2:3" x14ac:dyDescent="0.25">
      <c r="B40380" s="78"/>
      <c r="C40380" s="77"/>
    </row>
    <row r="40490" spans="2:3" x14ac:dyDescent="0.25">
      <c r="B40490" s="78"/>
      <c r="C40490" s="77"/>
    </row>
    <row r="40491" spans="2:3" x14ac:dyDescent="0.25">
      <c r="B40491" s="78"/>
      <c r="C40491" s="77"/>
    </row>
    <row r="40492" spans="2:3" x14ac:dyDescent="0.25">
      <c r="B40492" s="78"/>
      <c r="C40492" s="77"/>
    </row>
    <row r="40493" spans="2:3" x14ac:dyDescent="0.25">
      <c r="B40493" s="78"/>
      <c r="C40493" s="77"/>
    </row>
    <row r="40494" spans="2:3" x14ac:dyDescent="0.25">
      <c r="B40494" s="78"/>
      <c r="C40494" s="77"/>
    </row>
    <row r="40495" spans="2:3" x14ac:dyDescent="0.25">
      <c r="B40495" s="78"/>
      <c r="C40495" s="77"/>
    </row>
    <row r="40496" spans="2:3" x14ac:dyDescent="0.25">
      <c r="B40496" s="78"/>
      <c r="C40496" s="77"/>
    </row>
    <row r="40497" spans="2:3" x14ac:dyDescent="0.25">
      <c r="B40497" s="78"/>
      <c r="C40497" s="77"/>
    </row>
    <row r="40498" spans="2:3" x14ac:dyDescent="0.25">
      <c r="B40498" s="78"/>
      <c r="C40498" s="77"/>
    </row>
    <row r="40499" spans="2:3" x14ac:dyDescent="0.25">
      <c r="B40499" s="78"/>
      <c r="C40499" s="77"/>
    </row>
    <row r="40500" spans="2:3" x14ac:dyDescent="0.25">
      <c r="B40500" s="78"/>
      <c r="C40500" s="77"/>
    </row>
    <row r="40501" spans="2:3" x14ac:dyDescent="0.25">
      <c r="B40501" s="78"/>
      <c r="C40501" s="77"/>
    </row>
    <row r="40502" spans="2:3" x14ac:dyDescent="0.25">
      <c r="B40502" s="78"/>
      <c r="C40502" s="77"/>
    </row>
    <row r="40612" spans="2:3" x14ac:dyDescent="0.25">
      <c r="B40612" s="78"/>
      <c r="C40612" s="77"/>
    </row>
    <row r="40613" spans="2:3" x14ac:dyDescent="0.25">
      <c r="B40613" s="78"/>
      <c r="C40613" s="77"/>
    </row>
    <row r="40614" spans="2:3" x14ac:dyDescent="0.25">
      <c r="B40614" s="78"/>
      <c r="C40614" s="77"/>
    </row>
    <row r="40615" spans="2:3" x14ac:dyDescent="0.25">
      <c r="B40615" s="78"/>
      <c r="C40615" s="77"/>
    </row>
    <row r="40616" spans="2:3" x14ac:dyDescent="0.25">
      <c r="B40616" s="78"/>
      <c r="C40616" s="77"/>
    </row>
    <row r="40617" spans="2:3" x14ac:dyDescent="0.25">
      <c r="B40617" s="78"/>
      <c r="C40617" s="77"/>
    </row>
    <row r="40618" spans="2:3" x14ac:dyDescent="0.25">
      <c r="B40618" s="78"/>
      <c r="C40618" s="77"/>
    </row>
    <row r="40619" spans="2:3" x14ac:dyDescent="0.25">
      <c r="B40619" s="78"/>
      <c r="C40619" s="77"/>
    </row>
    <row r="40620" spans="2:3" x14ac:dyDescent="0.25">
      <c r="B40620" s="78"/>
      <c r="C40620" s="77"/>
    </row>
    <row r="40621" spans="2:3" x14ac:dyDescent="0.25">
      <c r="B40621" s="78"/>
      <c r="C40621" s="77"/>
    </row>
    <row r="40622" spans="2:3" x14ac:dyDescent="0.25">
      <c r="B40622" s="78"/>
      <c r="C40622" s="77"/>
    </row>
    <row r="40623" spans="2:3" x14ac:dyDescent="0.25">
      <c r="B40623" s="78"/>
      <c r="C40623" s="77"/>
    </row>
    <row r="40624" spans="2:3" x14ac:dyDescent="0.25">
      <c r="B40624" s="78"/>
      <c r="C40624" s="77"/>
    </row>
    <row r="40734" spans="2:3" x14ac:dyDescent="0.25">
      <c r="B40734" s="78"/>
      <c r="C40734" s="77"/>
    </row>
    <row r="40735" spans="2:3" x14ac:dyDescent="0.25">
      <c r="B40735" s="78"/>
      <c r="C40735" s="77"/>
    </row>
    <row r="40736" spans="2:3" x14ac:dyDescent="0.25">
      <c r="B40736" s="78"/>
      <c r="C40736" s="77"/>
    </row>
    <row r="40737" spans="2:3" x14ac:dyDescent="0.25">
      <c r="B40737" s="78"/>
      <c r="C40737" s="77"/>
    </row>
    <row r="40738" spans="2:3" x14ac:dyDescent="0.25">
      <c r="B40738" s="78"/>
      <c r="C40738" s="77"/>
    </row>
    <row r="40739" spans="2:3" x14ac:dyDescent="0.25">
      <c r="B40739" s="78"/>
      <c r="C40739" s="77"/>
    </row>
    <row r="40740" spans="2:3" x14ac:dyDescent="0.25">
      <c r="B40740" s="78"/>
      <c r="C40740" s="77"/>
    </row>
    <row r="40741" spans="2:3" x14ac:dyDescent="0.25">
      <c r="B40741" s="78"/>
      <c r="C40741" s="77"/>
    </row>
    <row r="40742" spans="2:3" x14ac:dyDescent="0.25">
      <c r="B40742" s="78"/>
      <c r="C40742" s="77"/>
    </row>
    <row r="40743" spans="2:3" x14ac:dyDescent="0.25">
      <c r="B40743" s="78"/>
      <c r="C40743" s="77"/>
    </row>
    <row r="40744" spans="2:3" x14ac:dyDescent="0.25">
      <c r="B40744" s="78"/>
      <c r="C40744" s="77"/>
    </row>
    <row r="40745" spans="2:3" x14ac:dyDescent="0.25">
      <c r="B40745" s="78"/>
      <c r="C40745" s="77"/>
    </row>
    <row r="40746" spans="2:3" x14ac:dyDescent="0.25">
      <c r="B40746" s="78"/>
      <c r="C40746" s="77"/>
    </row>
    <row r="40856" spans="2:3" x14ac:dyDescent="0.25">
      <c r="B40856" s="78"/>
      <c r="C40856" s="77"/>
    </row>
    <row r="40857" spans="2:3" x14ac:dyDescent="0.25">
      <c r="B40857" s="78"/>
      <c r="C40857" s="77"/>
    </row>
    <row r="40858" spans="2:3" x14ac:dyDescent="0.25">
      <c r="B40858" s="78"/>
      <c r="C40858" s="77"/>
    </row>
    <row r="40859" spans="2:3" x14ac:dyDescent="0.25">
      <c r="B40859" s="78"/>
      <c r="C40859" s="77"/>
    </row>
    <row r="40860" spans="2:3" x14ac:dyDescent="0.25">
      <c r="B40860" s="78"/>
      <c r="C40860" s="77"/>
    </row>
    <row r="40861" spans="2:3" x14ac:dyDescent="0.25">
      <c r="B40861" s="78"/>
      <c r="C40861" s="77"/>
    </row>
    <row r="40862" spans="2:3" x14ac:dyDescent="0.25">
      <c r="B40862" s="78"/>
      <c r="C40862" s="77"/>
    </row>
    <row r="40863" spans="2:3" x14ac:dyDescent="0.25">
      <c r="B40863" s="78"/>
      <c r="C40863" s="77"/>
    </row>
    <row r="40864" spans="2:3" x14ac:dyDescent="0.25">
      <c r="B40864" s="78"/>
      <c r="C40864" s="77"/>
    </row>
    <row r="40865" spans="2:3" x14ac:dyDescent="0.25">
      <c r="B40865" s="78"/>
      <c r="C40865" s="77"/>
    </row>
    <row r="40866" spans="2:3" x14ac:dyDescent="0.25">
      <c r="B40866" s="78"/>
      <c r="C40866" s="77"/>
    </row>
    <row r="40867" spans="2:3" x14ac:dyDescent="0.25">
      <c r="B40867" s="78"/>
      <c r="C40867" s="77"/>
    </row>
    <row r="40868" spans="2:3" x14ac:dyDescent="0.25">
      <c r="B40868" s="78"/>
      <c r="C40868" s="77"/>
    </row>
    <row r="40978" spans="2:3" x14ac:dyDescent="0.25">
      <c r="B40978" s="78"/>
      <c r="C40978" s="77"/>
    </row>
    <row r="40979" spans="2:3" x14ac:dyDescent="0.25">
      <c r="B40979" s="78"/>
      <c r="C40979" s="77"/>
    </row>
    <row r="40980" spans="2:3" x14ac:dyDescent="0.25">
      <c r="B40980" s="78"/>
      <c r="C40980" s="77"/>
    </row>
    <row r="40981" spans="2:3" x14ac:dyDescent="0.25">
      <c r="B40981" s="78"/>
      <c r="C40981" s="77"/>
    </row>
    <row r="40982" spans="2:3" x14ac:dyDescent="0.25">
      <c r="B40982" s="78"/>
      <c r="C40982" s="77"/>
    </row>
    <row r="40983" spans="2:3" x14ac:dyDescent="0.25">
      <c r="B40983" s="78"/>
      <c r="C40983" s="77"/>
    </row>
    <row r="40984" spans="2:3" x14ac:dyDescent="0.25">
      <c r="B40984" s="78"/>
      <c r="C40984" s="77"/>
    </row>
    <row r="40985" spans="2:3" x14ac:dyDescent="0.25">
      <c r="B40985" s="78"/>
      <c r="C40985" s="77"/>
    </row>
    <row r="40986" spans="2:3" x14ac:dyDescent="0.25">
      <c r="B40986" s="78"/>
      <c r="C40986" s="77"/>
    </row>
    <row r="40987" spans="2:3" x14ac:dyDescent="0.25">
      <c r="B40987" s="78"/>
      <c r="C40987" s="77"/>
    </row>
    <row r="40988" spans="2:3" x14ac:dyDescent="0.25">
      <c r="B40988" s="78"/>
      <c r="C40988" s="77"/>
    </row>
    <row r="40989" spans="2:3" x14ac:dyDescent="0.25">
      <c r="B40989" s="78"/>
      <c r="C40989" s="77"/>
    </row>
    <row r="40990" spans="2:3" x14ac:dyDescent="0.25">
      <c r="B40990" s="78"/>
      <c r="C40990" s="77"/>
    </row>
    <row r="41100" spans="2:3" x14ac:dyDescent="0.25">
      <c r="B41100" s="78"/>
      <c r="C41100" s="77"/>
    </row>
    <row r="41101" spans="2:3" x14ac:dyDescent="0.25">
      <c r="B41101" s="78"/>
      <c r="C41101" s="77"/>
    </row>
    <row r="41102" spans="2:3" x14ac:dyDescent="0.25">
      <c r="B41102" s="78"/>
      <c r="C41102" s="77"/>
    </row>
    <row r="41103" spans="2:3" x14ac:dyDescent="0.25">
      <c r="B41103" s="78"/>
      <c r="C41103" s="77"/>
    </row>
    <row r="41104" spans="2:3" x14ac:dyDescent="0.25">
      <c r="B41104" s="78"/>
      <c r="C41104" s="77"/>
    </row>
    <row r="41105" spans="2:3" x14ac:dyDescent="0.25">
      <c r="B41105" s="78"/>
      <c r="C41105" s="77"/>
    </row>
    <row r="41106" spans="2:3" x14ac:dyDescent="0.25">
      <c r="B41106" s="78"/>
      <c r="C41106" s="77"/>
    </row>
    <row r="41107" spans="2:3" x14ac:dyDescent="0.25">
      <c r="B41107" s="78"/>
      <c r="C41107" s="77"/>
    </row>
    <row r="41108" spans="2:3" x14ac:dyDescent="0.25">
      <c r="B41108" s="78"/>
      <c r="C41108" s="77"/>
    </row>
    <row r="41109" spans="2:3" x14ac:dyDescent="0.25">
      <c r="B41109" s="78"/>
      <c r="C41109" s="77"/>
    </row>
    <row r="41110" spans="2:3" x14ac:dyDescent="0.25">
      <c r="B41110" s="78"/>
      <c r="C41110" s="77"/>
    </row>
    <row r="41111" spans="2:3" x14ac:dyDescent="0.25">
      <c r="B41111" s="78"/>
      <c r="C41111" s="77"/>
    </row>
    <row r="41112" spans="2:3" x14ac:dyDescent="0.25">
      <c r="B41112" s="78"/>
      <c r="C41112" s="77"/>
    </row>
    <row r="41222" spans="2:3" x14ac:dyDescent="0.25">
      <c r="B41222" s="78"/>
      <c r="C41222" s="77"/>
    </row>
    <row r="41223" spans="2:3" x14ac:dyDescent="0.25">
      <c r="B41223" s="78"/>
      <c r="C41223" s="77"/>
    </row>
    <row r="41224" spans="2:3" x14ac:dyDescent="0.25">
      <c r="B41224" s="78"/>
      <c r="C41224" s="77"/>
    </row>
    <row r="41225" spans="2:3" x14ac:dyDescent="0.25">
      <c r="B41225" s="78"/>
      <c r="C41225" s="77"/>
    </row>
    <row r="41226" spans="2:3" x14ac:dyDescent="0.25">
      <c r="B41226" s="78"/>
      <c r="C41226" s="77"/>
    </row>
    <row r="41227" spans="2:3" x14ac:dyDescent="0.25">
      <c r="B41227" s="78"/>
      <c r="C41227" s="77"/>
    </row>
    <row r="41228" spans="2:3" x14ac:dyDescent="0.25">
      <c r="B41228" s="78"/>
      <c r="C41228" s="77"/>
    </row>
    <row r="41229" spans="2:3" x14ac:dyDescent="0.25">
      <c r="B41229" s="78"/>
      <c r="C41229" s="77"/>
    </row>
    <row r="41230" spans="2:3" x14ac:dyDescent="0.25">
      <c r="B41230" s="78"/>
      <c r="C41230" s="77"/>
    </row>
    <row r="41231" spans="2:3" x14ac:dyDescent="0.25">
      <c r="B41231" s="78"/>
      <c r="C41231" s="77"/>
    </row>
    <row r="41232" spans="2:3" x14ac:dyDescent="0.25">
      <c r="B41232" s="78"/>
      <c r="C41232" s="77"/>
    </row>
    <row r="41233" spans="2:3" x14ac:dyDescent="0.25">
      <c r="B41233" s="78"/>
      <c r="C41233" s="77"/>
    </row>
    <row r="41234" spans="2:3" x14ac:dyDescent="0.25">
      <c r="B41234" s="78"/>
      <c r="C41234" s="77"/>
    </row>
    <row r="41344" spans="2:3" x14ac:dyDescent="0.25">
      <c r="B41344" s="78"/>
      <c r="C41344" s="77"/>
    </row>
    <row r="41345" spans="2:3" x14ac:dyDescent="0.25">
      <c r="B41345" s="78"/>
      <c r="C41345" s="77"/>
    </row>
    <row r="41346" spans="2:3" x14ac:dyDescent="0.25">
      <c r="B41346" s="78"/>
      <c r="C41346" s="77"/>
    </row>
    <row r="41347" spans="2:3" x14ac:dyDescent="0.25">
      <c r="B41347" s="78"/>
      <c r="C41347" s="77"/>
    </row>
    <row r="41348" spans="2:3" x14ac:dyDescent="0.25">
      <c r="B41348" s="78"/>
      <c r="C41348" s="77"/>
    </row>
    <row r="41349" spans="2:3" x14ac:dyDescent="0.25">
      <c r="B41349" s="78"/>
      <c r="C41349" s="77"/>
    </row>
    <row r="41350" spans="2:3" x14ac:dyDescent="0.25">
      <c r="B41350" s="78"/>
      <c r="C41350" s="77"/>
    </row>
    <row r="41351" spans="2:3" x14ac:dyDescent="0.25">
      <c r="B41351" s="78"/>
      <c r="C41351" s="77"/>
    </row>
    <row r="41352" spans="2:3" x14ac:dyDescent="0.25">
      <c r="B41352" s="78"/>
      <c r="C41352" s="77"/>
    </row>
    <row r="41353" spans="2:3" x14ac:dyDescent="0.25">
      <c r="B41353" s="78"/>
      <c r="C41353" s="77"/>
    </row>
    <row r="41354" spans="2:3" x14ac:dyDescent="0.25">
      <c r="B41354" s="78"/>
      <c r="C41354" s="77"/>
    </row>
    <row r="41355" spans="2:3" x14ac:dyDescent="0.25">
      <c r="B41355" s="78"/>
      <c r="C41355" s="77"/>
    </row>
    <row r="41356" spans="2:3" x14ac:dyDescent="0.25">
      <c r="B41356" s="78"/>
      <c r="C41356" s="77"/>
    </row>
    <row r="41466" spans="2:3" x14ac:dyDescent="0.25">
      <c r="B41466" s="78"/>
      <c r="C41466" s="77"/>
    </row>
    <row r="41467" spans="2:3" x14ac:dyDescent="0.25">
      <c r="B41467" s="78"/>
      <c r="C41467" s="77"/>
    </row>
    <row r="41468" spans="2:3" x14ac:dyDescent="0.25">
      <c r="B41468" s="78"/>
      <c r="C41468" s="77"/>
    </row>
    <row r="41469" spans="2:3" x14ac:dyDescent="0.25">
      <c r="B41469" s="78"/>
      <c r="C41469" s="77"/>
    </row>
    <row r="41470" spans="2:3" x14ac:dyDescent="0.25">
      <c r="B41470" s="78"/>
      <c r="C41470" s="77"/>
    </row>
    <row r="41471" spans="2:3" x14ac:dyDescent="0.25">
      <c r="B41471" s="78"/>
      <c r="C41471" s="77"/>
    </row>
    <row r="41472" spans="2:3" x14ac:dyDescent="0.25">
      <c r="B41472" s="78"/>
      <c r="C41472" s="77"/>
    </row>
    <row r="41473" spans="2:3" x14ac:dyDescent="0.25">
      <c r="B41473" s="78"/>
      <c r="C41473" s="77"/>
    </row>
    <row r="41474" spans="2:3" x14ac:dyDescent="0.25">
      <c r="B41474" s="78"/>
      <c r="C41474" s="77"/>
    </row>
    <row r="41475" spans="2:3" x14ac:dyDescent="0.25">
      <c r="B41475" s="78"/>
      <c r="C41475" s="77"/>
    </row>
    <row r="41476" spans="2:3" x14ac:dyDescent="0.25">
      <c r="B41476" s="78"/>
      <c r="C41476" s="77"/>
    </row>
    <row r="41477" spans="2:3" x14ac:dyDescent="0.25">
      <c r="B41477" s="78"/>
      <c r="C41477" s="77"/>
    </row>
    <row r="41478" spans="2:3" x14ac:dyDescent="0.25">
      <c r="B41478" s="78"/>
      <c r="C41478" s="77"/>
    </row>
    <row r="41588" spans="2:3" x14ac:dyDescent="0.25">
      <c r="B41588" s="78"/>
      <c r="C41588" s="77"/>
    </row>
    <row r="41589" spans="2:3" x14ac:dyDescent="0.25">
      <c r="B41589" s="78"/>
      <c r="C41589" s="77"/>
    </row>
    <row r="41590" spans="2:3" x14ac:dyDescent="0.25">
      <c r="B41590" s="78"/>
      <c r="C41590" s="77"/>
    </row>
    <row r="41591" spans="2:3" x14ac:dyDescent="0.25">
      <c r="B41591" s="78"/>
      <c r="C41591" s="77"/>
    </row>
    <row r="41592" spans="2:3" x14ac:dyDescent="0.25">
      <c r="B41592" s="78"/>
      <c r="C41592" s="77"/>
    </row>
    <row r="41593" spans="2:3" x14ac:dyDescent="0.25">
      <c r="B41593" s="78"/>
      <c r="C41593" s="77"/>
    </row>
    <row r="41594" spans="2:3" x14ac:dyDescent="0.25">
      <c r="B41594" s="78"/>
      <c r="C41594" s="77"/>
    </row>
    <row r="41595" spans="2:3" x14ac:dyDescent="0.25">
      <c r="B41595" s="78"/>
      <c r="C41595" s="77"/>
    </row>
    <row r="41596" spans="2:3" x14ac:dyDescent="0.25">
      <c r="B41596" s="78"/>
      <c r="C41596" s="77"/>
    </row>
    <row r="41597" spans="2:3" x14ac:dyDescent="0.25">
      <c r="B41597" s="78"/>
      <c r="C41597" s="77"/>
    </row>
    <row r="41598" spans="2:3" x14ac:dyDescent="0.25">
      <c r="B41598" s="78"/>
      <c r="C41598" s="77"/>
    </row>
    <row r="41599" spans="2:3" x14ac:dyDescent="0.25">
      <c r="B41599" s="78"/>
      <c r="C41599" s="77"/>
    </row>
    <row r="41600" spans="2:3" x14ac:dyDescent="0.25">
      <c r="B41600" s="78"/>
      <c r="C41600" s="77"/>
    </row>
    <row r="41710" spans="2:3" x14ac:dyDescent="0.25">
      <c r="B41710" s="78"/>
      <c r="C41710" s="77"/>
    </row>
    <row r="41711" spans="2:3" x14ac:dyDescent="0.25">
      <c r="B41711" s="78"/>
      <c r="C41711" s="77"/>
    </row>
    <row r="41712" spans="2:3" x14ac:dyDescent="0.25">
      <c r="B41712" s="78"/>
      <c r="C41712" s="77"/>
    </row>
    <row r="41713" spans="2:3" x14ac:dyDescent="0.25">
      <c r="B41713" s="78"/>
      <c r="C41713" s="77"/>
    </row>
    <row r="41714" spans="2:3" x14ac:dyDescent="0.25">
      <c r="B41714" s="78"/>
      <c r="C41714" s="77"/>
    </row>
    <row r="41715" spans="2:3" x14ac:dyDescent="0.25">
      <c r="B41715" s="78"/>
      <c r="C41715" s="77"/>
    </row>
    <row r="41716" spans="2:3" x14ac:dyDescent="0.25">
      <c r="B41716" s="78"/>
      <c r="C41716" s="77"/>
    </row>
    <row r="41717" spans="2:3" x14ac:dyDescent="0.25">
      <c r="B41717" s="78"/>
      <c r="C41717" s="77"/>
    </row>
    <row r="41718" spans="2:3" x14ac:dyDescent="0.25">
      <c r="B41718" s="78"/>
      <c r="C41718" s="77"/>
    </row>
    <row r="41719" spans="2:3" x14ac:dyDescent="0.25">
      <c r="B41719" s="78"/>
      <c r="C41719" s="77"/>
    </row>
    <row r="41720" spans="2:3" x14ac:dyDescent="0.25">
      <c r="B41720" s="78"/>
      <c r="C41720" s="77"/>
    </row>
    <row r="41721" spans="2:3" x14ac:dyDescent="0.25">
      <c r="B41721" s="78"/>
      <c r="C41721" s="77"/>
    </row>
    <row r="41722" spans="2:3" x14ac:dyDescent="0.25">
      <c r="B41722" s="78"/>
      <c r="C41722" s="77"/>
    </row>
    <row r="41832" spans="2:3" x14ac:dyDescent="0.25">
      <c r="B41832" s="78"/>
      <c r="C41832" s="77"/>
    </row>
    <row r="41833" spans="2:3" x14ac:dyDescent="0.25">
      <c r="B41833" s="78"/>
      <c r="C41833" s="77"/>
    </row>
    <row r="41834" spans="2:3" x14ac:dyDescent="0.25">
      <c r="B41834" s="78"/>
      <c r="C41834" s="77"/>
    </row>
    <row r="41835" spans="2:3" x14ac:dyDescent="0.25">
      <c r="B41835" s="78"/>
      <c r="C41835" s="77"/>
    </row>
    <row r="41836" spans="2:3" x14ac:dyDescent="0.25">
      <c r="B41836" s="78"/>
      <c r="C41836" s="77"/>
    </row>
    <row r="41837" spans="2:3" x14ac:dyDescent="0.25">
      <c r="B41837" s="78"/>
      <c r="C41837" s="77"/>
    </row>
    <row r="41838" spans="2:3" x14ac:dyDescent="0.25">
      <c r="B41838" s="78"/>
      <c r="C41838" s="77"/>
    </row>
    <row r="41839" spans="2:3" x14ac:dyDescent="0.25">
      <c r="B41839" s="78"/>
      <c r="C41839" s="77"/>
    </row>
    <row r="41840" spans="2:3" x14ac:dyDescent="0.25">
      <c r="B41840" s="78"/>
      <c r="C41840" s="77"/>
    </row>
    <row r="41841" spans="2:3" x14ac:dyDescent="0.25">
      <c r="B41841" s="78"/>
      <c r="C41841" s="77"/>
    </row>
    <row r="41842" spans="2:3" x14ac:dyDescent="0.25">
      <c r="B41842" s="78"/>
      <c r="C41842" s="77"/>
    </row>
    <row r="41843" spans="2:3" x14ac:dyDescent="0.25">
      <c r="B41843" s="78"/>
      <c r="C41843" s="77"/>
    </row>
    <row r="41844" spans="2:3" x14ac:dyDescent="0.25">
      <c r="B41844" s="78"/>
      <c r="C41844" s="77"/>
    </row>
    <row r="41954" spans="2:3" x14ac:dyDescent="0.25">
      <c r="B41954" s="78"/>
      <c r="C41954" s="77"/>
    </row>
    <row r="41955" spans="2:3" x14ac:dyDescent="0.25">
      <c r="B41955" s="78"/>
      <c r="C41955" s="77"/>
    </row>
    <row r="41956" spans="2:3" x14ac:dyDescent="0.25">
      <c r="B41956" s="78"/>
      <c r="C41956" s="77"/>
    </row>
    <row r="41957" spans="2:3" x14ac:dyDescent="0.25">
      <c r="B41957" s="78"/>
      <c r="C41957" s="77"/>
    </row>
    <row r="41958" spans="2:3" x14ac:dyDescent="0.25">
      <c r="B41958" s="78"/>
      <c r="C41958" s="77"/>
    </row>
    <row r="41959" spans="2:3" x14ac:dyDescent="0.25">
      <c r="B41959" s="78"/>
      <c r="C41959" s="77"/>
    </row>
    <row r="41960" spans="2:3" x14ac:dyDescent="0.25">
      <c r="B41960" s="78"/>
      <c r="C41960" s="77"/>
    </row>
    <row r="41961" spans="2:3" x14ac:dyDescent="0.25">
      <c r="B41961" s="78"/>
      <c r="C41961" s="77"/>
    </row>
    <row r="41962" spans="2:3" x14ac:dyDescent="0.25">
      <c r="B41962" s="78"/>
      <c r="C41962" s="77"/>
    </row>
    <row r="41963" spans="2:3" x14ac:dyDescent="0.25">
      <c r="B41963" s="78"/>
      <c r="C41963" s="77"/>
    </row>
    <row r="41964" spans="2:3" x14ac:dyDescent="0.25">
      <c r="B41964" s="78"/>
      <c r="C41964" s="77"/>
    </row>
    <row r="41965" spans="2:3" x14ac:dyDescent="0.25">
      <c r="B41965" s="78"/>
      <c r="C41965" s="77"/>
    </row>
    <row r="41966" spans="2:3" x14ac:dyDescent="0.25">
      <c r="B41966" s="78"/>
      <c r="C41966" s="77"/>
    </row>
    <row r="42076" spans="2:3" x14ac:dyDescent="0.25">
      <c r="B42076" s="78"/>
      <c r="C42076" s="77"/>
    </row>
    <row r="42077" spans="2:3" x14ac:dyDescent="0.25">
      <c r="B42077" s="78"/>
      <c r="C42077" s="77"/>
    </row>
    <row r="42078" spans="2:3" x14ac:dyDescent="0.25">
      <c r="B42078" s="78"/>
      <c r="C42078" s="77"/>
    </row>
    <row r="42079" spans="2:3" x14ac:dyDescent="0.25">
      <c r="B42079" s="78"/>
      <c r="C42079" s="77"/>
    </row>
    <row r="42080" spans="2:3" x14ac:dyDescent="0.25">
      <c r="B42080" s="78"/>
      <c r="C42080" s="77"/>
    </row>
    <row r="42081" spans="2:3" x14ac:dyDescent="0.25">
      <c r="B42081" s="78"/>
      <c r="C42081" s="77"/>
    </row>
    <row r="42082" spans="2:3" x14ac:dyDescent="0.25">
      <c r="B42082" s="78"/>
      <c r="C42082" s="77"/>
    </row>
    <row r="42083" spans="2:3" x14ac:dyDescent="0.25">
      <c r="B42083" s="78"/>
      <c r="C42083" s="77"/>
    </row>
    <row r="42084" spans="2:3" x14ac:dyDescent="0.25">
      <c r="B42084" s="78"/>
      <c r="C42084" s="77"/>
    </row>
    <row r="42085" spans="2:3" x14ac:dyDescent="0.25">
      <c r="B42085" s="78"/>
      <c r="C42085" s="77"/>
    </row>
    <row r="42086" spans="2:3" x14ac:dyDescent="0.25">
      <c r="B42086" s="78"/>
      <c r="C42086" s="77"/>
    </row>
    <row r="42087" spans="2:3" x14ac:dyDescent="0.25">
      <c r="B42087" s="78"/>
      <c r="C42087" s="77"/>
    </row>
    <row r="42088" spans="2:3" x14ac:dyDescent="0.25">
      <c r="B42088" s="78"/>
      <c r="C42088" s="77"/>
    </row>
    <row r="42198" spans="2:3" x14ac:dyDescent="0.25">
      <c r="B42198" s="78"/>
      <c r="C42198" s="77"/>
    </row>
    <row r="42199" spans="2:3" x14ac:dyDescent="0.25">
      <c r="B42199" s="78"/>
      <c r="C42199" s="77"/>
    </row>
    <row r="42200" spans="2:3" x14ac:dyDescent="0.25">
      <c r="B42200" s="78"/>
      <c r="C42200" s="77"/>
    </row>
    <row r="42201" spans="2:3" x14ac:dyDescent="0.25">
      <c r="B42201" s="78"/>
      <c r="C42201" s="77"/>
    </row>
    <row r="42202" spans="2:3" x14ac:dyDescent="0.25">
      <c r="B42202" s="78"/>
      <c r="C42202" s="77"/>
    </row>
    <row r="42203" spans="2:3" x14ac:dyDescent="0.25">
      <c r="B42203" s="78"/>
      <c r="C42203" s="77"/>
    </row>
    <row r="42204" spans="2:3" x14ac:dyDescent="0.25">
      <c r="B42204" s="78"/>
      <c r="C42204" s="77"/>
    </row>
    <row r="42205" spans="2:3" x14ac:dyDescent="0.25">
      <c r="B42205" s="78"/>
      <c r="C42205" s="77"/>
    </row>
    <row r="42206" spans="2:3" x14ac:dyDescent="0.25">
      <c r="B42206" s="78"/>
      <c r="C42206" s="77"/>
    </row>
    <row r="42207" spans="2:3" x14ac:dyDescent="0.25">
      <c r="B42207" s="78"/>
      <c r="C42207" s="77"/>
    </row>
    <row r="42208" spans="2:3" x14ac:dyDescent="0.25">
      <c r="B42208" s="78"/>
      <c r="C42208" s="77"/>
    </row>
    <row r="42209" spans="2:3" x14ac:dyDescent="0.25">
      <c r="B42209" s="78"/>
      <c r="C42209" s="77"/>
    </row>
    <row r="42210" spans="2:3" x14ac:dyDescent="0.25">
      <c r="B42210" s="78"/>
      <c r="C42210" s="77"/>
    </row>
    <row r="42320" spans="2:3" x14ac:dyDescent="0.25">
      <c r="B42320" s="78"/>
      <c r="C42320" s="77"/>
    </row>
    <row r="42321" spans="2:3" x14ac:dyDescent="0.25">
      <c r="B42321" s="78"/>
      <c r="C42321" s="77"/>
    </row>
    <row r="42322" spans="2:3" x14ac:dyDescent="0.25">
      <c r="B42322" s="78"/>
      <c r="C42322" s="77"/>
    </row>
    <row r="42323" spans="2:3" x14ac:dyDescent="0.25">
      <c r="B42323" s="78"/>
      <c r="C42323" s="77"/>
    </row>
    <row r="42324" spans="2:3" x14ac:dyDescent="0.25">
      <c r="B42324" s="78"/>
      <c r="C42324" s="77"/>
    </row>
    <row r="42325" spans="2:3" x14ac:dyDescent="0.25">
      <c r="B42325" s="78"/>
      <c r="C42325" s="77"/>
    </row>
    <row r="42326" spans="2:3" x14ac:dyDescent="0.25">
      <c r="B42326" s="78"/>
      <c r="C42326" s="77"/>
    </row>
    <row r="42327" spans="2:3" x14ac:dyDescent="0.25">
      <c r="B42327" s="78"/>
      <c r="C42327" s="77"/>
    </row>
    <row r="42328" spans="2:3" x14ac:dyDescent="0.25">
      <c r="B42328" s="78"/>
      <c r="C42328" s="77"/>
    </row>
    <row r="42329" spans="2:3" x14ac:dyDescent="0.25">
      <c r="B42329" s="78"/>
      <c r="C42329" s="77"/>
    </row>
    <row r="42330" spans="2:3" x14ac:dyDescent="0.25">
      <c r="B42330" s="78"/>
      <c r="C42330" s="77"/>
    </row>
    <row r="42331" spans="2:3" x14ac:dyDescent="0.25">
      <c r="B42331" s="78"/>
      <c r="C42331" s="77"/>
    </row>
    <row r="42332" spans="2:3" x14ac:dyDescent="0.25">
      <c r="B42332" s="78"/>
      <c r="C42332" s="77"/>
    </row>
    <row r="42442" spans="2:3" x14ac:dyDescent="0.25">
      <c r="B42442" s="78"/>
      <c r="C42442" s="77"/>
    </row>
    <row r="42443" spans="2:3" x14ac:dyDescent="0.25">
      <c r="B42443" s="78"/>
      <c r="C42443" s="77"/>
    </row>
    <row r="42444" spans="2:3" x14ac:dyDescent="0.25">
      <c r="B42444" s="78"/>
      <c r="C42444" s="77"/>
    </row>
    <row r="42445" spans="2:3" x14ac:dyDescent="0.25">
      <c r="B42445" s="78"/>
      <c r="C42445" s="77"/>
    </row>
    <row r="42446" spans="2:3" x14ac:dyDescent="0.25">
      <c r="B42446" s="78"/>
      <c r="C42446" s="77"/>
    </row>
    <row r="42447" spans="2:3" x14ac:dyDescent="0.25">
      <c r="B42447" s="78"/>
      <c r="C42447" s="77"/>
    </row>
    <row r="42448" spans="2:3" x14ac:dyDescent="0.25">
      <c r="B42448" s="78"/>
      <c r="C42448" s="77"/>
    </row>
    <row r="42449" spans="2:3" x14ac:dyDescent="0.25">
      <c r="B42449" s="78"/>
      <c r="C42449" s="77"/>
    </row>
    <row r="42450" spans="2:3" x14ac:dyDescent="0.25">
      <c r="B42450" s="78"/>
      <c r="C42450" s="77"/>
    </row>
    <row r="42451" spans="2:3" x14ac:dyDescent="0.25">
      <c r="B42451" s="78"/>
      <c r="C42451" s="77"/>
    </row>
    <row r="42452" spans="2:3" x14ac:dyDescent="0.25">
      <c r="B42452" s="78"/>
      <c r="C42452" s="77"/>
    </row>
    <row r="42453" spans="2:3" x14ac:dyDescent="0.25">
      <c r="B42453" s="78"/>
      <c r="C42453" s="77"/>
    </row>
    <row r="42454" spans="2:3" x14ac:dyDescent="0.25">
      <c r="B42454" s="78"/>
      <c r="C42454" s="77"/>
    </row>
    <row r="42564" spans="2:3" x14ac:dyDescent="0.25">
      <c r="B42564" s="78"/>
      <c r="C42564" s="77"/>
    </row>
    <row r="42565" spans="2:3" x14ac:dyDescent="0.25">
      <c r="B42565" s="78"/>
      <c r="C42565" s="77"/>
    </row>
    <row r="42566" spans="2:3" x14ac:dyDescent="0.25">
      <c r="B42566" s="78"/>
      <c r="C42566" s="77"/>
    </row>
    <row r="42567" spans="2:3" x14ac:dyDescent="0.25">
      <c r="B42567" s="78"/>
      <c r="C42567" s="77"/>
    </row>
    <row r="42568" spans="2:3" x14ac:dyDescent="0.25">
      <c r="B42568" s="78"/>
      <c r="C42568" s="77"/>
    </row>
    <row r="42569" spans="2:3" x14ac:dyDescent="0.25">
      <c r="B42569" s="78"/>
      <c r="C42569" s="77"/>
    </row>
    <row r="42570" spans="2:3" x14ac:dyDescent="0.25">
      <c r="B42570" s="78"/>
      <c r="C42570" s="77"/>
    </row>
    <row r="42571" spans="2:3" x14ac:dyDescent="0.25">
      <c r="B42571" s="78"/>
      <c r="C42571" s="77"/>
    </row>
    <row r="42572" spans="2:3" x14ac:dyDescent="0.25">
      <c r="B42572" s="78"/>
      <c r="C42572" s="77"/>
    </row>
    <row r="42573" spans="2:3" x14ac:dyDescent="0.25">
      <c r="B42573" s="78"/>
      <c r="C42573" s="77"/>
    </row>
    <row r="42574" spans="2:3" x14ac:dyDescent="0.25">
      <c r="B42574" s="78"/>
      <c r="C42574" s="77"/>
    </row>
    <row r="42575" spans="2:3" x14ac:dyDescent="0.25">
      <c r="B42575" s="78"/>
      <c r="C42575" s="77"/>
    </row>
    <row r="42576" spans="2:3" x14ac:dyDescent="0.25">
      <c r="B42576" s="78"/>
      <c r="C42576" s="77"/>
    </row>
    <row r="42686" spans="2:3" x14ac:dyDescent="0.25">
      <c r="B42686" s="78"/>
      <c r="C42686" s="77"/>
    </row>
    <row r="42687" spans="2:3" x14ac:dyDescent="0.25">
      <c r="B42687" s="78"/>
      <c r="C42687" s="77"/>
    </row>
    <row r="42688" spans="2:3" x14ac:dyDescent="0.25">
      <c r="B42688" s="78"/>
      <c r="C42688" s="77"/>
    </row>
    <row r="42689" spans="2:3" x14ac:dyDescent="0.25">
      <c r="B42689" s="78"/>
      <c r="C42689" s="77"/>
    </row>
    <row r="42690" spans="2:3" x14ac:dyDescent="0.25">
      <c r="B42690" s="78"/>
      <c r="C42690" s="77"/>
    </row>
    <row r="42691" spans="2:3" x14ac:dyDescent="0.25">
      <c r="B42691" s="78"/>
      <c r="C42691" s="77"/>
    </row>
    <row r="42692" spans="2:3" x14ac:dyDescent="0.25">
      <c r="B42692" s="78"/>
      <c r="C42692" s="77"/>
    </row>
    <row r="42693" spans="2:3" x14ac:dyDescent="0.25">
      <c r="B42693" s="78"/>
      <c r="C42693" s="77"/>
    </row>
    <row r="42694" spans="2:3" x14ac:dyDescent="0.25">
      <c r="B42694" s="78"/>
      <c r="C42694" s="77"/>
    </row>
    <row r="42695" spans="2:3" x14ac:dyDescent="0.25">
      <c r="B42695" s="78"/>
      <c r="C42695" s="77"/>
    </row>
    <row r="42696" spans="2:3" x14ac:dyDescent="0.25">
      <c r="B42696" s="78"/>
      <c r="C42696" s="77"/>
    </row>
    <row r="42697" spans="2:3" x14ac:dyDescent="0.25">
      <c r="B42697" s="78"/>
      <c r="C42697" s="77"/>
    </row>
    <row r="42698" spans="2:3" x14ac:dyDescent="0.25">
      <c r="B42698" s="78"/>
      <c r="C42698" s="77"/>
    </row>
    <row r="42808" spans="2:3" x14ac:dyDescent="0.25">
      <c r="B42808" s="78"/>
      <c r="C42808" s="77"/>
    </row>
    <row r="42809" spans="2:3" x14ac:dyDescent="0.25">
      <c r="B42809" s="78"/>
      <c r="C42809" s="77"/>
    </row>
    <row r="42810" spans="2:3" x14ac:dyDescent="0.25">
      <c r="B42810" s="78"/>
      <c r="C42810" s="77"/>
    </row>
    <row r="42811" spans="2:3" x14ac:dyDescent="0.25">
      <c r="B42811" s="78"/>
      <c r="C42811" s="77"/>
    </row>
    <row r="42812" spans="2:3" x14ac:dyDescent="0.25">
      <c r="B42812" s="78"/>
      <c r="C42812" s="77"/>
    </row>
    <row r="42813" spans="2:3" x14ac:dyDescent="0.25">
      <c r="B42813" s="78"/>
      <c r="C42813" s="77"/>
    </row>
    <row r="42814" spans="2:3" x14ac:dyDescent="0.25">
      <c r="B42814" s="78"/>
      <c r="C42814" s="77"/>
    </row>
    <row r="42815" spans="2:3" x14ac:dyDescent="0.25">
      <c r="B42815" s="78"/>
      <c r="C42815" s="77"/>
    </row>
    <row r="42816" spans="2:3" x14ac:dyDescent="0.25">
      <c r="B42816" s="78"/>
      <c r="C42816" s="77"/>
    </row>
    <row r="42817" spans="2:3" x14ac:dyDescent="0.25">
      <c r="B42817" s="78"/>
      <c r="C42817" s="77"/>
    </row>
    <row r="42818" spans="2:3" x14ac:dyDescent="0.25">
      <c r="B42818" s="78"/>
      <c r="C42818" s="77"/>
    </row>
    <row r="42819" spans="2:3" x14ac:dyDescent="0.25">
      <c r="B42819" s="78"/>
      <c r="C42819" s="77"/>
    </row>
    <row r="42820" spans="2:3" x14ac:dyDescent="0.25">
      <c r="B42820" s="78"/>
      <c r="C42820" s="77"/>
    </row>
    <row r="42930" spans="2:3" x14ac:dyDescent="0.25">
      <c r="B42930" s="78"/>
      <c r="C42930" s="77"/>
    </row>
    <row r="42931" spans="2:3" x14ac:dyDescent="0.25">
      <c r="B42931" s="78"/>
      <c r="C42931" s="77"/>
    </row>
    <row r="42932" spans="2:3" x14ac:dyDescent="0.25">
      <c r="B42932" s="78"/>
      <c r="C42932" s="77"/>
    </row>
    <row r="42933" spans="2:3" x14ac:dyDescent="0.25">
      <c r="B42933" s="78"/>
      <c r="C42933" s="77"/>
    </row>
    <row r="42934" spans="2:3" x14ac:dyDescent="0.25">
      <c r="B42934" s="78"/>
      <c r="C42934" s="77"/>
    </row>
    <row r="42935" spans="2:3" x14ac:dyDescent="0.25">
      <c r="B42935" s="78"/>
      <c r="C42935" s="77"/>
    </row>
    <row r="42936" spans="2:3" x14ac:dyDescent="0.25">
      <c r="B42936" s="78"/>
      <c r="C42936" s="77"/>
    </row>
    <row r="42937" spans="2:3" x14ac:dyDescent="0.25">
      <c r="B42937" s="78"/>
      <c r="C42937" s="77"/>
    </row>
    <row r="42938" spans="2:3" x14ac:dyDescent="0.25">
      <c r="B42938" s="78"/>
      <c r="C42938" s="77"/>
    </row>
    <row r="42939" spans="2:3" x14ac:dyDescent="0.25">
      <c r="B42939" s="78"/>
      <c r="C42939" s="77"/>
    </row>
    <row r="42940" spans="2:3" x14ac:dyDescent="0.25">
      <c r="B42940" s="78"/>
      <c r="C42940" s="77"/>
    </row>
    <row r="42941" spans="2:3" x14ac:dyDescent="0.25">
      <c r="B42941" s="78"/>
      <c r="C42941" s="77"/>
    </row>
    <row r="42942" spans="2:3" x14ac:dyDescent="0.25">
      <c r="B42942" s="78"/>
      <c r="C42942" s="77"/>
    </row>
    <row r="43052" spans="2:3" x14ac:dyDescent="0.25">
      <c r="B43052" s="78"/>
      <c r="C43052" s="77"/>
    </row>
    <row r="43053" spans="2:3" x14ac:dyDescent="0.25">
      <c r="B43053" s="78"/>
      <c r="C43053" s="77"/>
    </row>
    <row r="43054" spans="2:3" x14ac:dyDescent="0.25">
      <c r="B43054" s="78"/>
      <c r="C43054" s="77"/>
    </row>
    <row r="43055" spans="2:3" x14ac:dyDescent="0.25">
      <c r="B43055" s="78"/>
      <c r="C43055" s="77"/>
    </row>
    <row r="43056" spans="2:3" x14ac:dyDescent="0.25">
      <c r="B43056" s="78"/>
      <c r="C43056" s="77"/>
    </row>
    <row r="43057" spans="2:3" x14ac:dyDescent="0.25">
      <c r="B43057" s="78"/>
      <c r="C43057" s="77"/>
    </row>
    <row r="43058" spans="2:3" x14ac:dyDescent="0.25">
      <c r="B43058" s="78"/>
      <c r="C43058" s="77"/>
    </row>
    <row r="43059" spans="2:3" x14ac:dyDescent="0.25">
      <c r="B43059" s="78"/>
      <c r="C43059" s="77"/>
    </row>
    <row r="43060" spans="2:3" x14ac:dyDescent="0.25">
      <c r="B43060" s="78"/>
      <c r="C43060" s="77"/>
    </row>
    <row r="43061" spans="2:3" x14ac:dyDescent="0.25">
      <c r="B43061" s="78"/>
      <c r="C43061" s="77"/>
    </row>
    <row r="43062" spans="2:3" x14ac:dyDescent="0.25">
      <c r="B43062" s="78"/>
      <c r="C43062" s="77"/>
    </row>
    <row r="43063" spans="2:3" x14ac:dyDescent="0.25">
      <c r="B43063" s="78"/>
      <c r="C43063" s="77"/>
    </row>
    <row r="43064" spans="2:3" x14ac:dyDescent="0.25">
      <c r="B43064" s="78"/>
      <c r="C43064" s="77"/>
    </row>
    <row r="43174" spans="2:3" x14ac:dyDescent="0.25">
      <c r="B43174" s="78"/>
      <c r="C43174" s="77"/>
    </row>
    <row r="43175" spans="2:3" x14ac:dyDescent="0.25">
      <c r="B43175" s="78"/>
      <c r="C43175" s="77"/>
    </row>
    <row r="43176" spans="2:3" x14ac:dyDescent="0.25">
      <c r="B43176" s="78"/>
      <c r="C43176" s="77"/>
    </row>
    <row r="43177" spans="2:3" x14ac:dyDescent="0.25">
      <c r="B43177" s="78"/>
      <c r="C43177" s="77"/>
    </row>
    <row r="43178" spans="2:3" x14ac:dyDescent="0.25">
      <c r="B43178" s="78"/>
      <c r="C43178" s="77"/>
    </row>
    <row r="43179" spans="2:3" x14ac:dyDescent="0.25">
      <c r="B43179" s="78"/>
      <c r="C43179" s="77"/>
    </row>
    <row r="43180" spans="2:3" x14ac:dyDescent="0.25">
      <c r="B43180" s="78"/>
      <c r="C43180" s="77"/>
    </row>
    <row r="43181" spans="2:3" x14ac:dyDescent="0.25">
      <c r="B43181" s="78"/>
      <c r="C43181" s="77"/>
    </row>
    <row r="43182" spans="2:3" x14ac:dyDescent="0.25">
      <c r="B43182" s="78"/>
      <c r="C43182" s="77"/>
    </row>
    <row r="43183" spans="2:3" x14ac:dyDescent="0.25">
      <c r="B43183" s="78"/>
      <c r="C43183" s="77"/>
    </row>
    <row r="43184" spans="2:3" x14ac:dyDescent="0.25">
      <c r="B43184" s="78"/>
      <c r="C43184" s="77"/>
    </row>
    <row r="43185" spans="2:3" x14ac:dyDescent="0.25">
      <c r="B43185" s="78"/>
      <c r="C43185" s="77"/>
    </row>
    <row r="43186" spans="2:3" x14ac:dyDescent="0.25">
      <c r="B43186" s="78"/>
      <c r="C43186" s="77"/>
    </row>
    <row r="43296" spans="2:3" x14ac:dyDescent="0.25">
      <c r="B43296" s="78"/>
      <c r="C43296" s="77"/>
    </row>
    <row r="43297" spans="2:3" x14ac:dyDescent="0.25">
      <c r="B43297" s="78"/>
      <c r="C43297" s="77"/>
    </row>
    <row r="43298" spans="2:3" x14ac:dyDescent="0.25">
      <c r="B43298" s="78"/>
      <c r="C43298" s="77"/>
    </row>
    <row r="43299" spans="2:3" x14ac:dyDescent="0.25">
      <c r="B43299" s="78"/>
      <c r="C43299" s="77"/>
    </row>
    <row r="43300" spans="2:3" x14ac:dyDescent="0.25">
      <c r="B43300" s="78"/>
      <c r="C43300" s="77"/>
    </row>
    <row r="43301" spans="2:3" x14ac:dyDescent="0.25">
      <c r="B43301" s="78"/>
      <c r="C43301" s="77"/>
    </row>
    <row r="43302" spans="2:3" x14ac:dyDescent="0.25">
      <c r="B43302" s="78"/>
      <c r="C43302" s="77"/>
    </row>
    <row r="43303" spans="2:3" x14ac:dyDescent="0.25">
      <c r="B43303" s="78"/>
      <c r="C43303" s="77"/>
    </row>
    <row r="43304" spans="2:3" x14ac:dyDescent="0.25">
      <c r="B43304" s="78"/>
      <c r="C43304" s="77"/>
    </row>
    <row r="43305" spans="2:3" x14ac:dyDescent="0.25">
      <c r="B43305" s="78"/>
      <c r="C43305" s="77"/>
    </row>
    <row r="43306" spans="2:3" x14ac:dyDescent="0.25">
      <c r="B43306" s="78"/>
      <c r="C43306" s="77"/>
    </row>
    <row r="43307" spans="2:3" x14ac:dyDescent="0.25">
      <c r="B43307" s="78"/>
      <c r="C43307" s="77"/>
    </row>
    <row r="43308" spans="2:3" x14ac:dyDescent="0.25">
      <c r="B43308" s="78"/>
      <c r="C43308" s="77"/>
    </row>
    <row r="43418" spans="2:3" x14ac:dyDescent="0.25">
      <c r="B43418" s="78"/>
      <c r="C43418" s="77"/>
    </row>
    <row r="43419" spans="2:3" x14ac:dyDescent="0.25">
      <c r="B43419" s="78"/>
      <c r="C43419" s="77"/>
    </row>
    <row r="43420" spans="2:3" x14ac:dyDescent="0.25">
      <c r="B43420" s="78"/>
      <c r="C43420" s="77"/>
    </row>
    <row r="43421" spans="2:3" x14ac:dyDescent="0.25">
      <c r="B43421" s="78"/>
      <c r="C43421" s="77"/>
    </row>
    <row r="43422" spans="2:3" x14ac:dyDescent="0.25">
      <c r="B43422" s="78"/>
      <c r="C43422" s="77"/>
    </row>
    <row r="43423" spans="2:3" x14ac:dyDescent="0.25">
      <c r="B43423" s="78"/>
      <c r="C43423" s="77"/>
    </row>
    <row r="43424" spans="2:3" x14ac:dyDescent="0.25">
      <c r="B43424" s="78"/>
      <c r="C43424" s="77"/>
    </row>
    <row r="43425" spans="2:3" x14ac:dyDescent="0.25">
      <c r="B43425" s="78"/>
      <c r="C43425" s="77"/>
    </row>
    <row r="43426" spans="2:3" x14ac:dyDescent="0.25">
      <c r="B43426" s="78"/>
      <c r="C43426" s="77"/>
    </row>
    <row r="43427" spans="2:3" x14ac:dyDescent="0.25">
      <c r="B43427" s="78"/>
      <c r="C43427" s="77"/>
    </row>
    <row r="43428" spans="2:3" x14ac:dyDescent="0.25">
      <c r="B43428" s="78"/>
      <c r="C43428" s="77"/>
    </row>
    <row r="43429" spans="2:3" x14ac:dyDescent="0.25">
      <c r="B43429" s="78"/>
      <c r="C43429" s="77"/>
    </row>
    <row r="43430" spans="2:3" x14ac:dyDescent="0.25">
      <c r="B43430" s="78"/>
      <c r="C43430" s="77"/>
    </row>
    <row r="43540" spans="2:3" x14ac:dyDescent="0.25">
      <c r="B43540" s="78"/>
      <c r="C43540" s="77"/>
    </row>
    <row r="43541" spans="2:3" x14ac:dyDescent="0.25">
      <c r="B43541" s="78"/>
      <c r="C43541" s="77"/>
    </row>
    <row r="43542" spans="2:3" x14ac:dyDescent="0.25">
      <c r="B43542" s="78"/>
      <c r="C43542" s="77"/>
    </row>
    <row r="43543" spans="2:3" x14ac:dyDescent="0.25">
      <c r="B43543" s="78"/>
      <c r="C43543" s="77"/>
    </row>
    <row r="43544" spans="2:3" x14ac:dyDescent="0.25">
      <c r="B43544" s="78"/>
      <c r="C43544" s="77"/>
    </row>
    <row r="43545" spans="2:3" x14ac:dyDescent="0.25">
      <c r="B43545" s="78"/>
      <c r="C43545" s="77"/>
    </row>
    <row r="43546" spans="2:3" x14ac:dyDescent="0.25">
      <c r="B43546" s="78"/>
      <c r="C43546" s="77"/>
    </row>
    <row r="43547" spans="2:3" x14ac:dyDescent="0.25">
      <c r="B43547" s="78"/>
      <c r="C43547" s="77"/>
    </row>
    <row r="43548" spans="2:3" x14ac:dyDescent="0.25">
      <c r="B43548" s="78"/>
      <c r="C43548" s="77"/>
    </row>
    <row r="43549" spans="2:3" x14ac:dyDescent="0.25">
      <c r="B43549" s="78"/>
      <c r="C43549" s="77"/>
    </row>
    <row r="43550" spans="2:3" x14ac:dyDescent="0.25">
      <c r="B43550" s="78"/>
      <c r="C43550" s="77"/>
    </row>
    <row r="43551" spans="2:3" x14ac:dyDescent="0.25">
      <c r="B43551" s="78"/>
      <c r="C43551" s="77"/>
    </row>
    <row r="43552" spans="2:3" x14ac:dyDescent="0.25">
      <c r="B43552" s="78"/>
      <c r="C43552" s="77"/>
    </row>
    <row r="43662" spans="2:3" x14ac:dyDescent="0.25">
      <c r="B43662" s="78"/>
      <c r="C43662" s="77"/>
    </row>
    <row r="43663" spans="2:3" x14ac:dyDescent="0.25">
      <c r="B43663" s="78"/>
      <c r="C43663" s="77"/>
    </row>
    <row r="43664" spans="2:3" x14ac:dyDescent="0.25">
      <c r="B43664" s="78"/>
      <c r="C43664" s="77"/>
    </row>
    <row r="43665" spans="2:3" x14ac:dyDescent="0.25">
      <c r="B43665" s="78"/>
      <c r="C43665" s="77"/>
    </row>
    <row r="43666" spans="2:3" x14ac:dyDescent="0.25">
      <c r="B43666" s="78"/>
      <c r="C43666" s="77"/>
    </row>
    <row r="43667" spans="2:3" x14ac:dyDescent="0.25">
      <c r="B43667" s="78"/>
      <c r="C43667" s="77"/>
    </row>
    <row r="43668" spans="2:3" x14ac:dyDescent="0.25">
      <c r="B43668" s="78"/>
      <c r="C43668" s="77"/>
    </row>
    <row r="43669" spans="2:3" x14ac:dyDescent="0.25">
      <c r="B43669" s="78"/>
      <c r="C43669" s="77"/>
    </row>
    <row r="43670" spans="2:3" x14ac:dyDescent="0.25">
      <c r="B43670" s="78"/>
      <c r="C43670" s="77"/>
    </row>
    <row r="43671" spans="2:3" x14ac:dyDescent="0.25">
      <c r="B43671" s="78"/>
      <c r="C43671" s="77"/>
    </row>
    <row r="43672" spans="2:3" x14ac:dyDescent="0.25">
      <c r="B43672" s="78"/>
      <c r="C43672" s="77"/>
    </row>
    <row r="43673" spans="2:3" x14ac:dyDescent="0.25">
      <c r="B43673" s="78"/>
      <c r="C43673" s="77"/>
    </row>
    <row r="43674" spans="2:3" x14ac:dyDescent="0.25">
      <c r="B43674" s="78"/>
      <c r="C43674" s="77"/>
    </row>
    <row r="43784" spans="2:3" x14ac:dyDescent="0.25">
      <c r="B43784" s="78"/>
      <c r="C43784" s="77"/>
    </row>
    <row r="43785" spans="2:3" x14ac:dyDescent="0.25">
      <c r="B43785" s="78"/>
      <c r="C43785" s="77"/>
    </row>
    <row r="43786" spans="2:3" x14ac:dyDescent="0.25">
      <c r="B43786" s="78"/>
      <c r="C43786" s="77"/>
    </row>
    <row r="43787" spans="2:3" x14ac:dyDescent="0.25">
      <c r="B43787" s="78"/>
      <c r="C43787" s="77"/>
    </row>
    <row r="43788" spans="2:3" x14ac:dyDescent="0.25">
      <c r="B43788" s="78"/>
      <c r="C43788" s="77"/>
    </row>
    <row r="43789" spans="2:3" x14ac:dyDescent="0.25">
      <c r="B43789" s="78"/>
      <c r="C43789" s="77"/>
    </row>
    <row r="43790" spans="2:3" x14ac:dyDescent="0.25">
      <c r="B43790" s="78"/>
      <c r="C43790" s="77"/>
    </row>
    <row r="43791" spans="2:3" x14ac:dyDescent="0.25">
      <c r="B43791" s="78"/>
      <c r="C43791" s="77"/>
    </row>
    <row r="43792" spans="2:3" x14ac:dyDescent="0.25">
      <c r="B43792" s="78"/>
      <c r="C43792" s="77"/>
    </row>
    <row r="43793" spans="2:3" x14ac:dyDescent="0.25">
      <c r="B43793" s="78"/>
      <c r="C43793" s="77"/>
    </row>
    <row r="43794" spans="2:3" x14ac:dyDescent="0.25">
      <c r="B43794" s="78"/>
      <c r="C43794" s="77"/>
    </row>
    <row r="43795" spans="2:3" x14ac:dyDescent="0.25">
      <c r="B43795" s="78"/>
      <c r="C43795" s="77"/>
    </row>
    <row r="43796" spans="2:3" x14ac:dyDescent="0.25">
      <c r="B43796" s="78"/>
      <c r="C43796" s="77"/>
    </row>
    <row r="43906" spans="2:3" x14ac:dyDescent="0.25">
      <c r="B43906" s="78"/>
      <c r="C43906" s="77"/>
    </row>
    <row r="43907" spans="2:3" x14ac:dyDescent="0.25">
      <c r="B43907" s="78"/>
      <c r="C43907" s="77"/>
    </row>
    <row r="43908" spans="2:3" x14ac:dyDescent="0.25">
      <c r="B43908" s="78"/>
      <c r="C43908" s="77"/>
    </row>
    <row r="43909" spans="2:3" x14ac:dyDescent="0.25">
      <c r="B43909" s="78"/>
      <c r="C43909" s="77"/>
    </row>
    <row r="43910" spans="2:3" x14ac:dyDescent="0.25">
      <c r="B43910" s="78"/>
      <c r="C43910" s="77"/>
    </row>
    <row r="43911" spans="2:3" x14ac:dyDescent="0.25">
      <c r="B43911" s="78"/>
      <c r="C43911" s="77"/>
    </row>
    <row r="43912" spans="2:3" x14ac:dyDescent="0.25">
      <c r="B43912" s="78"/>
      <c r="C43912" s="77"/>
    </row>
    <row r="43913" spans="2:3" x14ac:dyDescent="0.25">
      <c r="B43913" s="78"/>
      <c r="C43913" s="77"/>
    </row>
    <row r="43914" spans="2:3" x14ac:dyDescent="0.25">
      <c r="B43914" s="78"/>
      <c r="C43914" s="77"/>
    </row>
    <row r="43915" spans="2:3" x14ac:dyDescent="0.25">
      <c r="B43915" s="78"/>
      <c r="C43915" s="77"/>
    </row>
    <row r="43916" spans="2:3" x14ac:dyDescent="0.25">
      <c r="B43916" s="78"/>
      <c r="C43916" s="77"/>
    </row>
    <row r="43917" spans="2:3" x14ac:dyDescent="0.25">
      <c r="B43917" s="78"/>
      <c r="C43917" s="77"/>
    </row>
    <row r="43918" spans="2:3" x14ac:dyDescent="0.25">
      <c r="B43918" s="78"/>
      <c r="C43918" s="77"/>
    </row>
    <row r="44028" spans="2:3" x14ac:dyDescent="0.25">
      <c r="B44028" s="78"/>
      <c r="C44028" s="77"/>
    </row>
    <row r="44029" spans="2:3" x14ac:dyDescent="0.25">
      <c r="B44029" s="78"/>
      <c r="C44029" s="77"/>
    </row>
    <row r="44030" spans="2:3" x14ac:dyDescent="0.25">
      <c r="B44030" s="78"/>
      <c r="C44030" s="77"/>
    </row>
    <row r="44031" spans="2:3" x14ac:dyDescent="0.25">
      <c r="B44031" s="78"/>
      <c r="C44031" s="77"/>
    </row>
    <row r="44032" spans="2:3" x14ac:dyDescent="0.25">
      <c r="B44032" s="78"/>
      <c r="C44032" s="77"/>
    </row>
    <row r="44033" spans="2:3" x14ac:dyDescent="0.25">
      <c r="B44033" s="78"/>
      <c r="C44033" s="77"/>
    </row>
    <row r="44034" spans="2:3" x14ac:dyDescent="0.25">
      <c r="B44034" s="78"/>
      <c r="C44034" s="77"/>
    </row>
    <row r="44035" spans="2:3" x14ac:dyDescent="0.25">
      <c r="B44035" s="78"/>
      <c r="C44035" s="77"/>
    </row>
    <row r="44036" spans="2:3" x14ac:dyDescent="0.25">
      <c r="B44036" s="78"/>
      <c r="C44036" s="77"/>
    </row>
    <row r="44037" spans="2:3" x14ac:dyDescent="0.25">
      <c r="B44037" s="78"/>
      <c r="C44037" s="77"/>
    </row>
    <row r="44038" spans="2:3" x14ac:dyDescent="0.25">
      <c r="B44038" s="78"/>
      <c r="C44038" s="77"/>
    </row>
    <row r="44039" spans="2:3" x14ac:dyDescent="0.25">
      <c r="B44039" s="78"/>
      <c r="C44039" s="77"/>
    </row>
    <row r="44040" spans="2:3" x14ac:dyDescent="0.25">
      <c r="B44040" s="78"/>
      <c r="C44040" s="77"/>
    </row>
    <row r="44150" spans="2:3" x14ac:dyDescent="0.25">
      <c r="B44150" s="78"/>
      <c r="C44150" s="77"/>
    </row>
    <row r="44151" spans="2:3" x14ac:dyDescent="0.25">
      <c r="B44151" s="78"/>
      <c r="C44151" s="77"/>
    </row>
    <row r="44152" spans="2:3" x14ac:dyDescent="0.25">
      <c r="B44152" s="78"/>
      <c r="C44152" s="77"/>
    </row>
    <row r="44153" spans="2:3" x14ac:dyDescent="0.25">
      <c r="B44153" s="78"/>
      <c r="C44153" s="77"/>
    </row>
    <row r="44154" spans="2:3" x14ac:dyDescent="0.25">
      <c r="B44154" s="78"/>
      <c r="C44154" s="77"/>
    </row>
    <row r="44155" spans="2:3" x14ac:dyDescent="0.25">
      <c r="B44155" s="78"/>
      <c r="C44155" s="77"/>
    </row>
    <row r="44156" spans="2:3" x14ac:dyDescent="0.25">
      <c r="B44156" s="78"/>
      <c r="C44156" s="77"/>
    </row>
    <row r="44157" spans="2:3" x14ac:dyDescent="0.25">
      <c r="B44157" s="78"/>
      <c r="C44157" s="77"/>
    </row>
    <row r="44158" spans="2:3" x14ac:dyDescent="0.25">
      <c r="B44158" s="78"/>
      <c r="C44158" s="77"/>
    </row>
    <row r="44159" spans="2:3" x14ac:dyDescent="0.25">
      <c r="B44159" s="78"/>
      <c r="C44159" s="77"/>
    </row>
    <row r="44160" spans="2:3" x14ac:dyDescent="0.25">
      <c r="B44160" s="78"/>
      <c r="C44160" s="77"/>
    </row>
    <row r="44161" spans="2:3" x14ac:dyDescent="0.25">
      <c r="B44161" s="78"/>
      <c r="C44161" s="77"/>
    </row>
    <row r="44162" spans="2:3" x14ac:dyDescent="0.25">
      <c r="B44162" s="78"/>
      <c r="C44162" s="77"/>
    </row>
    <row r="44272" spans="2:3" x14ac:dyDescent="0.25">
      <c r="B44272" s="78"/>
      <c r="C44272" s="77"/>
    </row>
    <row r="44273" spans="2:3" x14ac:dyDescent="0.25">
      <c r="B44273" s="78"/>
      <c r="C44273" s="77"/>
    </row>
    <row r="44274" spans="2:3" x14ac:dyDescent="0.25">
      <c r="B44274" s="78"/>
      <c r="C44274" s="77"/>
    </row>
    <row r="44275" spans="2:3" x14ac:dyDescent="0.25">
      <c r="B44275" s="78"/>
      <c r="C44275" s="77"/>
    </row>
    <row r="44276" spans="2:3" x14ac:dyDescent="0.25">
      <c r="B44276" s="78"/>
      <c r="C44276" s="77"/>
    </row>
    <row r="44277" spans="2:3" x14ac:dyDescent="0.25">
      <c r="B44277" s="78"/>
      <c r="C44277" s="77"/>
    </row>
    <row r="44278" spans="2:3" x14ac:dyDescent="0.25">
      <c r="B44278" s="78"/>
      <c r="C44278" s="77"/>
    </row>
    <row r="44279" spans="2:3" x14ac:dyDescent="0.25">
      <c r="B44279" s="78"/>
      <c r="C44279" s="77"/>
    </row>
    <row r="44280" spans="2:3" x14ac:dyDescent="0.25">
      <c r="B44280" s="78"/>
      <c r="C44280" s="77"/>
    </row>
    <row r="44281" spans="2:3" x14ac:dyDescent="0.25">
      <c r="B44281" s="78"/>
      <c r="C44281" s="77"/>
    </row>
    <row r="44282" spans="2:3" x14ac:dyDescent="0.25">
      <c r="B44282" s="78"/>
      <c r="C44282" s="77"/>
    </row>
    <row r="44283" spans="2:3" x14ac:dyDescent="0.25">
      <c r="B44283" s="78"/>
      <c r="C44283" s="77"/>
    </row>
    <row r="44284" spans="2:3" x14ac:dyDescent="0.25">
      <c r="B44284" s="78"/>
      <c r="C44284" s="77"/>
    </row>
    <row r="44394" spans="2:3" x14ac:dyDescent="0.25">
      <c r="B44394" s="78"/>
      <c r="C44394" s="77"/>
    </row>
    <row r="44395" spans="2:3" x14ac:dyDescent="0.25">
      <c r="B44395" s="78"/>
      <c r="C44395" s="77"/>
    </row>
    <row r="44396" spans="2:3" x14ac:dyDescent="0.25">
      <c r="B44396" s="78"/>
      <c r="C44396" s="77"/>
    </row>
    <row r="44397" spans="2:3" x14ac:dyDescent="0.25">
      <c r="B44397" s="78"/>
      <c r="C44397" s="77"/>
    </row>
    <row r="44398" spans="2:3" x14ac:dyDescent="0.25">
      <c r="B44398" s="78"/>
      <c r="C44398" s="77"/>
    </row>
    <row r="44399" spans="2:3" x14ac:dyDescent="0.25">
      <c r="B44399" s="78"/>
      <c r="C44399" s="77"/>
    </row>
    <row r="44400" spans="2:3" x14ac:dyDescent="0.25">
      <c r="B44400" s="78"/>
      <c r="C44400" s="77"/>
    </row>
    <row r="44401" spans="2:3" x14ac:dyDescent="0.25">
      <c r="B44401" s="78"/>
      <c r="C44401" s="77"/>
    </row>
    <row r="44402" spans="2:3" x14ac:dyDescent="0.25">
      <c r="B44402" s="78"/>
      <c r="C44402" s="77"/>
    </row>
    <row r="44403" spans="2:3" x14ac:dyDescent="0.25">
      <c r="B44403" s="78"/>
      <c r="C44403" s="77"/>
    </row>
    <row r="44404" spans="2:3" x14ac:dyDescent="0.25">
      <c r="B44404" s="78"/>
      <c r="C44404" s="77"/>
    </row>
    <row r="44405" spans="2:3" x14ac:dyDescent="0.25">
      <c r="B44405" s="78"/>
      <c r="C44405" s="77"/>
    </row>
    <row r="44406" spans="2:3" x14ac:dyDescent="0.25">
      <c r="B44406" s="78"/>
      <c r="C44406" s="77"/>
    </row>
    <row r="44516" spans="2:3" x14ac:dyDescent="0.25">
      <c r="B44516" s="78"/>
      <c r="C44516" s="77"/>
    </row>
    <row r="44517" spans="2:3" x14ac:dyDescent="0.25">
      <c r="B44517" s="78"/>
      <c r="C44517" s="77"/>
    </row>
    <row r="44518" spans="2:3" x14ac:dyDescent="0.25">
      <c r="B44518" s="78"/>
      <c r="C44518" s="77"/>
    </row>
    <row r="44519" spans="2:3" x14ac:dyDescent="0.25">
      <c r="B44519" s="78"/>
      <c r="C44519" s="77"/>
    </row>
    <row r="44520" spans="2:3" x14ac:dyDescent="0.25">
      <c r="B44520" s="78"/>
      <c r="C44520" s="77"/>
    </row>
    <row r="44521" spans="2:3" x14ac:dyDescent="0.25">
      <c r="B44521" s="78"/>
      <c r="C44521" s="77"/>
    </row>
    <row r="44522" spans="2:3" x14ac:dyDescent="0.25">
      <c r="B44522" s="78"/>
      <c r="C44522" s="77"/>
    </row>
    <row r="44523" spans="2:3" x14ac:dyDescent="0.25">
      <c r="B44523" s="78"/>
      <c r="C44523" s="77"/>
    </row>
    <row r="44524" spans="2:3" x14ac:dyDescent="0.25">
      <c r="B44524" s="78"/>
      <c r="C44524" s="77"/>
    </row>
    <row r="44525" spans="2:3" x14ac:dyDescent="0.25">
      <c r="B44525" s="78"/>
      <c r="C44525" s="77"/>
    </row>
    <row r="44526" spans="2:3" x14ac:dyDescent="0.25">
      <c r="B44526" s="78"/>
      <c r="C44526" s="77"/>
    </row>
    <row r="44527" spans="2:3" x14ac:dyDescent="0.25">
      <c r="B44527" s="78"/>
      <c r="C44527" s="77"/>
    </row>
    <row r="44528" spans="2:3" x14ac:dyDescent="0.25">
      <c r="B44528" s="78"/>
      <c r="C44528" s="77"/>
    </row>
    <row r="44638" spans="2:3" x14ac:dyDescent="0.25">
      <c r="B44638" s="78"/>
      <c r="C44638" s="77"/>
    </row>
    <row r="44639" spans="2:3" x14ac:dyDescent="0.25">
      <c r="B44639" s="78"/>
      <c r="C44639" s="77"/>
    </row>
    <row r="44640" spans="2:3" x14ac:dyDescent="0.25">
      <c r="B44640" s="78"/>
      <c r="C44640" s="77"/>
    </row>
    <row r="44641" spans="2:3" x14ac:dyDescent="0.25">
      <c r="B44641" s="78"/>
      <c r="C44641" s="77"/>
    </row>
    <row r="44642" spans="2:3" x14ac:dyDescent="0.25">
      <c r="B44642" s="78"/>
      <c r="C44642" s="77"/>
    </row>
    <row r="44643" spans="2:3" x14ac:dyDescent="0.25">
      <c r="B44643" s="78"/>
      <c r="C44643" s="77"/>
    </row>
    <row r="44644" spans="2:3" x14ac:dyDescent="0.25">
      <c r="B44644" s="78"/>
      <c r="C44644" s="77"/>
    </row>
    <row r="44645" spans="2:3" x14ac:dyDescent="0.25">
      <c r="B44645" s="78"/>
      <c r="C44645" s="77"/>
    </row>
    <row r="44646" spans="2:3" x14ac:dyDescent="0.25">
      <c r="B44646" s="78"/>
      <c r="C44646" s="77"/>
    </row>
    <row r="44647" spans="2:3" x14ac:dyDescent="0.25">
      <c r="B44647" s="78"/>
      <c r="C44647" s="77"/>
    </row>
    <row r="44648" spans="2:3" x14ac:dyDescent="0.25">
      <c r="B44648" s="78"/>
      <c r="C44648" s="77"/>
    </row>
    <row r="44649" spans="2:3" x14ac:dyDescent="0.25">
      <c r="B44649" s="78"/>
      <c r="C44649" s="77"/>
    </row>
    <row r="44650" spans="2:3" x14ac:dyDescent="0.25">
      <c r="B44650" s="78"/>
      <c r="C44650" s="77"/>
    </row>
    <row r="44760" spans="2:3" x14ac:dyDescent="0.25">
      <c r="B44760" s="78"/>
      <c r="C44760" s="77"/>
    </row>
    <row r="44761" spans="2:3" x14ac:dyDescent="0.25">
      <c r="B44761" s="78"/>
      <c r="C44761" s="77"/>
    </row>
    <row r="44762" spans="2:3" x14ac:dyDescent="0.25">
      <c r="B44762" s="78"/>
      <c r="C44762" s="77"/>
    </row>
    <row r="44763" spans="2:3" x14ac:dyDescent="0.25">
      <c r="B44763" s="78"/>
      <c r="C44763" s="77"/>
    </row>
    <row r="44764" spans="2:3" x14ac:dyDescent="0.25">
      <c r="B44764" s="78"/>
      <c r="C44764" s="77"/>
    </row>
    <row r="44765" spans="2:3" x14ac:dyDescent="0.25">
      <c r="B44765" s="78"/>
      <c r="C44765" s="77"/>
    </row>
    <row r="44766" spans="2:3" x14ac:dyDescent="0.25">
      <c r="B44766" s="78"/>
      <c r="C44766" s="77"/>
    </row>
    <row r="44767" spans="2:3" x14ac:dyDescent="0.25">
      <c r="B44767" s="78"/>
      <c r="C44767" s="77"/>
    </row>
    <row r="44768" spans="2:3" x14ac:dyDescent="0.25">
      <c r="B44768" s="78"/>
      <c r="C44768" s="77"/>
    </row>
    <row r="44769" spans="2:3" x14ac:dyDescent="0.25">
      <c r="B44769" s="78"/>
      <c r="C44769" s="77"/>
    </row>
    <row r="44770" spans="2:3" x14ac:dyDescent="0.25">
      <c r="B44770" s="78"/>
      <c r="C44770" s="77"/>
    </row>
    <row r="44771" spans="2:3" x14ac:dyDescent="0.25">
      <c r="B44771" s="78"/>
      <c r="C44771" s="77"/>
    </row>
    <row r="44772" spans="2:3" x14ac:dyDescent="0.25">
      <c r="B44772" s="78"/>
      <c r="C44772" s="77"/>
    </row>
    <row r="44882" spans="2:3" x14ac:dyDescent="0.25">
      <c r="B44882" s="78"/>
      <c r="C44882" s="77"/>
    </row>
    <row r="44883" spans="2:3" x14ac:dyDescent="0.25">
      <c r="B44883" s="78"/>
      <c r="C44883" s="77"/>
    </row>
    <row r="44884" spans="2:3" x14ac:dyDescent="0.25">
      <c r="B44884" s="78"/>
      <c r="C44884" s="77"/>
    </row>
    <row r="44885" spans="2:3" x14ac:dyDescent="0.25">
      <c r="B44885" s="78"/>
      <c r="C44885" s="77"/>
    </row>
    <row r="44886" spans="2:3" x14ac:dyDescent="0.25">
      <c r="B44886" s="78"/>
      <c r="C44886" s="77"/>
    </row>
    <row r="44887" spans="2:3" x14ac:dyDescent="0.25">
      <c r="B44887" s="78"/>
      <c r="C44887" s="77"/>
    </row>
    <row r="44888" spans="2:3" x14ac:dyDescent="0.25">
      <c r="B44888" s="78"/>
      <c r="C44888" s="77"/>
    </row>
    <row r="44889" spans="2:3" x14ac:dyDescent="0.25">
      <c r="B44889" s="78"/>
      <c r="C44889" s="77"/>
    </row>
    <row r="44890" spans="2:3" x14ac:dyDescent="0.25">
      <c r="B44890" s="78"/>
      <c r="C44890" s="77"/>
    </row>
    <row r="44891" spans="2:3" x14ac:dyDescent="0.25">
      <c r="B44891" s="78"/>
      <c r="C44891" s="77"/>
    </row>
    <row r="44892" spans="2:3" x14ac:dyDescent="0.25">
      <c r="B44892" s="78"/>
      <c r="C44892" s="77"/>
    </row>
    <row r="44893" spans="2:3" x14ac:dyDescent="0.25">
      <c r="B44893" s="78"/>
      <c r="C44893" s="77"/>
    </row>
    <row r="44894" spans="2:3" x14ac:dyDescent="0.25">
      <c r="B44894" s="78"/>
      <c r="C44894" s="77"/>
    </row>
    <row r="45004" spans="2:3" x14ac:dyDescent="0.25">
      <c r="B45004" s="78"/>
      <c r="C45004" s="77"/>
    </row>
    <row r="45005" spans="2:3" x14ac:dyDescent="0.25">
      <c r="B45005" s="78"/>
      <c r="C45005" s="77"/>
    </row>
    <row r="45006" spans="2:3" x14ac:dyDescent="0.25">
      <c r="B45006" s="78"/>
      <c r="C45006" s="77"/>
    </row>
    <row r="45007" spans="2:3" x14ac:dyDescent="0.25">
      <c r="B45007" s="78"/>
      <c r="C45007" s="77"/>
    </row>
    <row r="45008" spans="2:3" x14ac:dyDescent="0.25">
      <c r="B45008" s="78"/>
      <c r="C45008" s="77"/>
    </row>
    <row r="45009" spans="2:3" x14ac:dyDescent="0.25">
      <c r="B45009" s="78"/>
      <c r="C45009" s="77"/>
    </row>
    <row r="45010" spans="2:3" x14ac:dyDescent="0.25">
      <c r="B45010" s="78"/>
      <c r="C45010" s="77"/>
    </row>
    <row r="45011" spans="2:3" x14ac:dyDescent="0.25">
      <c r="B45011" s="78"/>
      <c r="C45011" s="77"/>
    </row>
    <row r="45012" spans="2:3" x14ac:dyDescent="0.25">
      <c r="B45012" s="78"/>
      <c r="C45012" s="77"/>
    </row>
    <row r="45013" spans="2:3" x14ac:dyDescent="0.25">
      <c r="B45013" s="78"/>
      <c r="C45013" s="77"/>
    </row>
    <row r="45014" spans="2:3" x14ac:dyDescent="0.25">
      <c r="B45014" s="78"/>
      <c r="C45014" s="77"/>
    </row>
    <row r="45015" spans="2:3" x14ac:dyDescent="0.25">
      <c r="B45015" s="78"/>
      <c r="C45015" s="77"/>
    </row>
    <row r="45016" spans="2:3" x14ac:dyDescent="0.25">
      <c r="B45016" s="78"/>
      <c r="C45016" s="77"/>
    </row>
    <row r="45126" spans="2:3" x14ac:dyDescent="0.25">
      <c r="B45126" s="78"/>
      <c r="C45126" s="77"/>
    </row>
    <row r="45127" spans="2:3" x14ac:dyDescent="0.25">
      <c r="B45127" s="78"/>
      <c r="C45127" s="77"/>
    </row>
    <row r="45128" spans="2:3" x14ac:dyDescent="0.25">
      <c r="B45128" s="78"/>
      <c r="C45128" s="77"/>
    </row>
    <row r="45129" spans="2:3" x14ac:dyDescent="0.25">
      <c r="B45129" s="78"/>
      <c r="C45129" s="77"/>
    </row>
    <row r="45130" spans="2:3" x14ac:dyDescent="0.25">
      <c r="B45130" s="78"/>
      <c r="C45130" s="77"/>
    </row>
    <row r="45131" spans="2:3" x14ac:dyDescent="0.25">
      <c r="B45131" s="78"/>
      <c r="C45131" s="77"/>
    </row>
    <row r="45132" spans="2:3" x14ac:dyDescent="0.25">
      <c r="B45132" s="78"/>
      <c r="C45132" s="77"/>
    </row>
    <row r="45133" spans="2:3" x14ac:dyDescent="0.25">
      <c r="B45133" s="78"/>
      <c r="C45133" s="77"/>
    </row>
    <row r="45134" spans="2:3" x14ac:dyDescent="0.25">
      <c r="B45134" s="78"/>
      <c r="C45134" s="77"/>
    </row>
    <row r="45135" spans="2:3" x14ac:dyDescent="0.25">
      <c r="B45135" s="78"/>
      <c r="C45135" s="77"/>
    </row>
    <row r="45136" spans="2:3" x14ac:dyDescent="0.25">
      <c r="B45136" s="78"/>
      <c r="C45136" s="77"/>
    </row>
    <row r="45137" spans="2:3" x14ac:dyDescent="0.25">
      <c r="B45137" s="78"/>
      <c r="C45137" s="77"/>
    </row>
    <row r="45138" spans="2:3" x14ac:dyDescent="0.25">
      <c r="B45138" s="78"/>
      <c r="C45138" s="77"/>
    </row>
    <row r="45248" spans="2:3" x14ac:dyDescent="0.25">
      <c r="B45248" s="78"/>
      <c r="C45248" s="77"/>
    </row>
    <row r="45249" spans="2:3" x14ac:dyDescent="0.25">
      <c r="B45249" s="78"/>
      <c r="C45249" s="77"/>
    </row>
    <row r="45250" spans="2:3" x14ac:dyDescent="0.25">
      <c r="B45250" s="78"/>
      <c r="C45250" s="77"/>
    </row>
    <row r="45251" spans="2:3" x14ac:dyDescent="0.25">
      <c r="B45251" s="78"/>
      <c r="C45251" s="77"/>
    </row>
    <row r="45252" spans="2:3" x14ac:dyDescent="0.25">
      <c r="B45252" s="78"/>
      <c r="C45252" s="77"/>
    </row>
    <row r="45253" spans="2:3" x14ac:dyDescent="0.25">
      <c r="B45253" s="78"/>
      <c r="C45253" s="77"/>
    </row>
    <row r="45254" spans="2:3" x14ac:dyDescent="0.25">
      <c r="B45254" s="78"/>
      <c r="C45254" s="77"/>
    </row>
    <row r="45255" spans="2:3" x14ac:dyDescent="0.25">
      <c r="B45255" s="78"/>
      <c r="C45255" s="77"/>
    </row>
    <row r="45256" spans="2:3" x14ac:dyDescent="0.25">
      <c r="B45256" s="78"/>
      <c r="C45256" s="77"/>
    </row>
    <row r="45257" spans="2:3" x14ac:dyDescent="0.25">
      <c r="B45257" s="78"/>
      <c r="C45257" s="77"/>
    </row>
    <row r="45258" spans="2:3" x14ac:dyDescent="0.25">
      <c r="B45258" s="78"/>
      <c r="C45258" s="77"/>
    </row>
    <row r="45259" spans="2:3" x14ac:dyDescent="0.25">
      <c r="B45259" s="78"/>
      <c r="C45259" s="77"/>
    </row>
    <row r="45260" spans="2:3" x14ac:dyDescent="0.25">
      <c r="B45260" s="78"/>
      <c r="C45260" s="77"/>
    </row>
    <row r="45370" spans="2:3" x14ac:dyDescent="0.25">
      <c r="B45370" s="78"/>
      <c r="C45370" s="77"/>
    </row>
    <row r="45371" spans="2:3" x14ac:dyDescent="0.25">
      <c r="B45371" s="78"/>
      <c r="C45371" s="77"/>
    </row>
    <row r="45372" spans="2:3" x14ac:dyDescent="0.25">
      <c r="B45372" s="78"/>
      <c r="C45372" s="77"/>
    </row>
    <row r="45373" spans="2:3" x14ac:dyDescent="0.25">
      <c r="B45373" s="78"/>
      <c r="C45373" s="77"/>
    </row>
    <row r="45374" spans="2:3" x14ac:dyDescent="0.25">
      <c r="B45374" s="78"/>
      <c r="C45374" s="77"/>
    </row>
    <row r="45375" spans="2:3" x14ac:dyDescent="0.25">
      <c r="B45375" s="78"/>
      <c r="C45375" s="77"/>
    </row>
    <row r="45376" spans="2:3" x14ac:dyDescent="0.25">
      <c r="B45376" s="78"/>
      <c r="C45376" s="77"/>
    </row>
    <row r="45377" spans="2:3" x14ac:dyDescent="0.25">
      <c r="B45377" s="78"/>
      <c r="C45377" s="77"/>
    </row>
    <row r="45378" spans="2:3" x14ac:dyDescent="0.25">
      <c r="B45378" s="78"/>
      <c r="C45378" s="77"/>
    </row>
    <row r="45379" spans="2:3" x14ac:dyDescent="0.25">
      <c r="B45379" s="78"/>
      <c r="C45379" s="77"/>
    </row>
    <row r="45380" spans="2:3" x14ac:dyDescent="0.25">
      <c r="B45380" s="78"/>
      <c r="C45380" s="77"/>
    </row>
    <row r="45381" spans="2:3" x14ac:dyDescent="0.25">
      <c r="B45381" s="78"/>
      <c r="C45381" s="77"/>
    </row>
    <row r="45382" spans="2:3" x14ac:dyDescent="0.25">
      <c r="B45382" s="78"/>
      <c r="C45382" s="77"/>
    </row>
    <row r="45492" spans="2:3" x14ac:dyDescent="0.25">
      <c r="B45492" s="78"/>
      <c r="C45492" s="77"/>
    </row>
    <row r="45493" spans="2:3" x14ac:dyDescent="0.25">
      <c r="B45493" s="78"/>
      <c r="C45493" s="77"/>
    </row>
    <row r="45494" spans="2:3" x14ac:dyDescent="0.25">
      <c r="B45494" s="78"/>
      <c r="C45494" s="77"/>
    </row>
    <row r="45495" spans="2:3" x14ac:dyDescent="0.25">
      <c r="B45495" s="78"/>
      <c r="C45495" s="77"/>
    </row>
    <row r="45496" spans="2:3" x14ac:dyDescent="0.25">
      <c r="B45496" s="78"/>
      <c r="C45496" s="77"/>
    </row>
    <row r="45497" spans="2:3" x14ac:dyDescent="0.25">
      <c r="B45497" s="78"/>
      <c r="C45497" s="77"/>
    </row>
    <row r="45498" spans="2:3" x14ac:dyDescent="0.25">
      <c r="B45498" s="78"/>
      <c r="C45498" s="77"/>
    </row>
    <row r="45499" spans="2:3" x14ac:dyDescent="0.25">
      <c r="B45499" s="78"/>
      <c r="C45499" s="77"/>
    </row>
    <row r="45500" spans="2:3" x14ac:dyDescent="0.25">
      <c r="B45500" s="78"/>
      <c r="C45500" s="77"/>
    </row>
    <row r="45501" spans="2:3" x14ac:dyDescent="0.25">
      <c r="B45501" s="78"/>
      <c r="C45501" s="77"/>
    </row>
    <row r="45502" spans="2:3" x14ac:dyDescent="0.25">
      <c r="B45502" s="78"/>
      <c r="C45502" s="77"/>
    </row>
    <row r="45503" spans="2:3" x14ac:dyDescent="0.25">
      <c r="B45503" s="78"/>
      <c r="C45503" s="77"/>
    </row>
    <row r="45504" spans="2:3" x14ac:dyDescent="0.25">
      <c r="B45504" s="78"/>
      <c r="C45504" s="77"/>
    </row>
    <row r="45614" spans="2:3" x14ac:dyDescent="0.25">
      <c r="B45614" s="78"/>
      <c r="C45614" s="77"/>
    </row>
    <row r="45615" spans="2:3" x14ac:dyDescent="0.25">
      <c r="B45615" s="78"/>
      <c r="C45615" s="77"/>
    </row>
    <row r="45616" spans="2:3" x14ac:dyDescent="0.25">
      <c r="B45616" s="78"/>
      <c r="C45616" s="77"/>
    </row>
    <row r="45617" spans="2:3" x14ac:dyDescent="0.25">
      <c r="B45617" s="78"/>
      <c r="C45617" s="77"/>
    </row>
    <row r="45618" spans="2:3" x14ac:dyDescent="0.25">
      <c r="B45618" s="78"/>
      <c r="C45618" s="77"/>
    </row>
    <row r="45619" spans="2:3" x14ac:dyDescent="0.25">
      <c r="B45619" s="78"/>
      <c r="C45619" s="77"/>
    </row>
    <row r="45620" spans="2:3" x14ac:dyDescent="0.25">
      <c r="B45620" s="78"/>
      <c r="C45620" s="77"/>
    </row>
    <row r="45621" spans="2:3" x14ac:dyDescent="0.25">
      <c r="B45621" s="78"/>
      <c r="C45621" s="77"/>
    </row>
    <row r="45622" spans="2:3" x14ac:dyDescent="0.25">
      <c r="B45622" s="78"/>
      <c r="C45622" s="77"/>
    </row>
    <row r="45623" spans="2:3" x14ac:dyDescent="0.25">
      <c r="B45623" s="78"/>
      <c r="C45623" s="77"/>
    </row>
    <row r="45624" spans="2:3" x14ac:dyDescent="0.25">
      <c r="B45624" s="78"/>
      <c r="C45624" s="77"/>
    </row>
    <row r="45625" spans="2:3" x14ac:dyDescent="0.25">
      <c r="B45625" s="78"/>
      <c r="C45625" s="77"/>
    </row>
    <row r="45626" spans="2:3" x14ac:dyDescent="0.25">
      <c r="B45626" s="78"/>
      <c r="C45626" s="77"/>
    </row>
    <row r="45736" spans="2:3" x14ac:dyDescent="0.25">
      <c r="B45736" s="78"/>
      <c r="C45736" s="77"/>
    </row>
    <row r="45737" spans="2:3" x14ac:dyDescent="0.25">
      <c r="B45737" s="78"/>
      <c r="C45737" s="77"/>
    </row>
    <row r="45738" spans="2:3" x14ac:dyDescent="0.25">
      <c r="B45738" s="78"/>
      <c r="C45738" s="77"/>
    </row>
    <row r="45739" spans="2:3" x14ac:dyDescent="0.25">
      <c r="B45739" s="78"/>
      <c r="C45739" s="77"/>
    </row>
    <row r="45740" spans="2:3" x14ac:dyDescent="0.25">
      <c r="B45740" s="78"/>
      <c r="C45740" s="77"/>
    </row>
    <row r="45741" spans="2:3" x14ac:dyDescent="0.25">
      <c r="B45741" s="78"/>
      <c r="C45741" s="77"/>
    </row>
    <row r="45742" spans="2:3" x14ac:dyDescent="0.25">
      <c r="B45742" s="78"/>
      <c r="C45742" s="77"/>
    </row>
    <row r="45743" spans="2:3" x14ac:dyDescent="0.25">
      <c r="B45743" s="78"/>
      <c r="C45743" s="77"/>
    </row>
    <row r="45744" spans="2:3" x14ac:dyDescent="0.25">
      <c r="B45744" s="78"/>
      <c r="C45744" s="77"/>
    </row>
    <row r="45745" spans="2:3" x14ac:dyDescent="0.25">
      <c r="B45745" s="78"/>
      <c r="C45745" s="77"/>
    </row>
    <row r="45746" spans="2:3" x14ac:dyDescent="0.25">
      <c r="B45746" s="78"/>
      <c r="C45746" s="77"/>
    </row>
    <row r="45747" spans="2:3" x14ac:dyDescent="0.25">
      <c r="B45747" s="78"/>
      <c r="C45747" s="77"/>
    </row>
    <row r="45748" spans="2:3" x14ac:dyDescent="0.25">
      <c r="B45748" s="78"/>
      <c r="C45748" s="77"/>
    </row>
    <row r="45858" spans="2:3" x14ac:dyDescent="0.25">
      <c r="B45858" s="78"/>
      <c r="C45858" s="77"/>
    </row>
    <row r="45859" spans="2:3" x14ac:dyDescent="0.25">
      <c r="B45859" s="78"/>
      <c r="C45859" s="77"/>
    </row>
    <row r="45860" spans="2:3" x14ac:dyDescent="0.25">
      <c r="B45860" s="78"/>
      <c r="C45860" s="77"/>
    </row>
    <row r="45861" spans="2:3" x14ac:dyDescent="0.25">
      <c r="B45861" s="78"/>
      <c r="C45861" s="77"/>
    </row>
    <row r="45862" spans="2:3" x14ac:dyDescent="0.25">
      <c r="B45862" s="78"/>
      <c r="C45862" s="77"/>
    </row>
    <row r="45863" spans="2:3" x14ac:dyDescent="0.25">
      <c r="B45863" s="78"/>
      <c r="C45863" s="77"/>
    </row>
    <row r="45864" spans="2:3" x14ac:dyDescent="0.25">
      <c r="B45864" s="78"/>
      <c r="C45864" s="77"/>
    </row>
    <row r="45865" spans="2:3" x14ac:dyDescent="0.25">
      <c r="B45865" s="78"/>
      <c r="C45865" s="77"/>
    </row>
    <row r="45866" spans="2:3" x14ac:dyDescent="0.25">
      <c r="B45866" s="78"/>
      <c r="C45866" s="77"/>
    </row>
    <row r="45867" spans="2:3" x14ac:dyDescent="0.25">
      <c r="B45867" s="78"/>
      <c r="C45867" s="77"/>
    </row>
    <row r="45868" spans="2:3" x14ac:dyDescent="0.25">
      <c r="B45868" s="78"/>
      <c r="C45868" s="77"/>
    </row>
    <row r="45869" spans="2:3" x14ac:dyDescent="0.25">
      <c r="B45869" s="78"/>
      <c r="C45869" s="77"/>
    </row>
    <row r="45870" spans="2:3" x14ac:dyDescent="0.25">
      <c r="B45870" s="78"/>
      <c r="C45870" s="77"/>
    </row>
    <row r="45980" spans="2:3" x14ac:dyDescent="0.25">
      <c r="B45980" s="78"/>
      <c r="C45980" s="77"/>
    </row>
    <row r="45981" spans="2:3" x14ac:dyDescent="0.25">
      <c r="B45981" s="78"/>
      <c r="C45981" s="77"/>
    </row>
    <row r="45982" spans="2:3" x14ac:dyDescent="0.25">
      <c r="B45982" s="78"/>
      <c r="C45982" s="77"/>
    </row>
    <row r="45983" spans="2:3" x14ac:dyDescent="0.25">
      <c r="B45983" s="78"/>
      <c r="C45983" s="77"/>
    </row>
    <row r="45984" spans="2:3" x14ac:dyDescent="0.25">
      <c r="B45984" s="78"/>
      <c r="C45984" s="77"/>
    </row>
    <row r="45985" spans="2:3" x14ac:dyDescent="0.25">
      <c r="B45985" s="78"/>
      <c r="C45985" s="77"/>
    </row>
    <row r="45986" spans="2:3" x14ac:dyDescent="0.25">
      <c r="B45986" s="78"/>
      <c r="C45986" s="77"/>
    </row>
    <row r="45987" spans="2:3" x14ac:dyDescent="0.25">
      <c r="B45987" s="78"/>
      <c r="C45987" s="77"/>
    </row>
    <row r="45988" spans="2:3" x14ac:dyDescent="0.25">
      <c r="B45988" s="78"/>
      <c r="C45988" s="77"/>
    </row>
    <row r="45989" spans="2:3" x14ac:dyDescent="0.25">
      <c r="B45989" s="78"/>
      <c r="C45989" s="77"/>
    </row>
    <row r="45990" spans="2:3" x14ac:dyDescent="0.25">
      <c r="B45990" s="78"/>
      <c r="C45990" s="77"/>
    </row>
    <row r="45991" spans="2:3" x14ac:dyDescent="0.25">
      <c r="B45991" s="78"/>
      <c r="C45991" s="77"/>
    </row>
    <row r="45992" spans="2:3" x14ac:dyDescent="0.25">
      <c r="B45992" s="78"/>
      <c r="C45992" s="77"/>
    </row>
    <row r="46102" spans="2:3" x14ac:dyDescent="0.25">
      <c r="B46102" s="78"/>
      <c r="C46102" s="77"/>
    </row>
    <row r="46103" spans="2:3" x14ac:dyDescent="0.25">
      <c r="B46103" s="78"/>
      <c r="C46103" s="77"/>
    </row>
    <row r="46104" spans="2:3" x14ac:dyDescent="0.25">
      <c r="B46104" s="78"/>
      <c r="C46104" s="77"/>
    </row>
    <row r="46105" spans="2:3" x14ac:dyDescent="0.25">
      <c r="B46105" s="78"/>
      <c r="C46105" s="77"/>
    </row>
    <row r="46106" spans="2:3" x14ac:dyDescent="0.25">
      <c r="B46106" s="78"/>
      <c r="C46106" s="77"/>
    </row>
    <row r="46107" spans="2:3" x14ac:dyDescent="0.25">
      <c r="B46107" s="78"/>
      <c r="C46107" s="77"/>
    </row>
    <row r="46108" spans="2:3" x14ac:dyDescent="0.25">
      <c r="B46108" s="78"/>
      <c r="C46108" s="77"/>
    </row>
    <row r="46109" spans="2:3" x14ac:dyDescent="0.25">
      <c r="B46109" s="78"/>
      <c r="C46109" s="77"/>
    </row>
    <row r="46110" spans="2:3" x14ac:dyDescent="0.25">
      <c r="B46110" s="78"/>
      <c r="C46110" s="77"/>
    </row>
    <row r="46111" spans="2:3" x14ac:dyDescent="0.25">
      <c r="B46111" s="78"/>
      <c r="C46111" s="77"/>
    </row>
    <row r="46112" spans="2:3" x14ac:dyDescent="0.25">
      <c r="B46112" s="78"/>
      <c r="C46112" s="77"/>
    </row>
    <row r="46113" spans="2:3" x14ac:dyDescent="0.25">
      <c r="B46113" s="78"/>
      <c r="C46113" s="77"/>
    </row>
    <row r="46114" spans="2:3" x14ac:dyDescent="0.25">
      <c r="B46114" s="78"/>
      <c r="C46114" s="77"/>
    </row>
    <row r="46224" spans="2:3" x14ac:dyDescent="0.25">
      <c r="B46224" s="78"/>
      <c r="C46224" s="77"/>
    </row>
    <row r="46225" spans="2:3" x14ac:dyDescent="0.25">
      <c r="B46225" s="78"/>
      <c r="C46225" s="77"/>
    </row>
    <row r="46226" spans="2:3" x14ac:dyDescent="0.25">
      <c r="B46226" s="78"/>
      <c r="C46226" s="77"/>
    </row>
    <row r="46227" spans="2:3" x14ac:dyDescent="0.25">
      <c r="B46227" s="78"/>
      <c r="C46227" s="77"/>
    </row>
    <row r="46228" spans="2:3" x14ac:dyDescent="0.25">
      <c r="B46228" s="78"/>
      <c r="C46228" s="77"/>
    </row>
    <row r="46229" spans="2:3" x14ac:dyDescent="0.25">
      <c r="B46229" s="78"/>
      <c r="C46229" s="77"/>
    </row>
    <row r="46230" spans="2:3" x14ac:dyDescent="0.25">
      <c r="B46230" s="78"/>
      <c r="C46230" s="77"/>
    </row>
    <row r="46231" spans="2:3" x14ac:dyDescent="0.25">
      <c r="B46231" s="78"/>
      <c r="C46231" s="77"/>
    </row>
    <row r="46232" spans="2:3" x14ac:dyDescent="0.25">
      <c r="B46232" s="78"/>
      <c r="C46232" s="77"/>
    </row>
    <row r="46233" spans="2:3" x14ac:dyDescent="0.25">
      <c r="B46233" s="78"/>
      <c r="C46233" s="77"/>
    </row>
    <row r="46234" spans="2:3" x14ac:dyDescent="0.25">
      <c r="B46234" s="78"/>
      <c r="C46234" s="77"/>
    </row>
    <row r="46235" spans="2:3" x14ac:dyDescent="0.25">
      <c r="B46235" s="78"/>
      <c r="C46235" s="77"/>
    </row>
    <row r="46236" spans="2:3" x14ac:dyDescent="0.25">
      <c r="B46236" s="78"/>
      <c r="C46236" s="77"/>
    </row>
    <row r="46346" spans="2:3" x14ac:dyDescent="0.25">
      <c r="B46346" s="78"/>
      <c r="C46346" s="77"/>
    </row>
    <row r="46347" spans="2:3" x14ac:dyDescent="0.25">
      <c r="B46347" s="78"/>
      <c r="C46347" s="77"/>
    </row>
    <row r="46348" spans="2:3" x14ac:dyDescent="0.25">
      <c r="B46348" s="78"/>
      <c r="C46348" s="77"/>
    </row>
    <row r="46349" spans="2:3" x14ac:dyDescent="0.25">
      <c r="B46349" s="78"/>
      <c r="C46349" s="77"/>
    </row>
    <row r="46350" spans="2:3" x14ac:dyDescent="0.25">
      <c r="B46350" s="78"/>
      <c r="C46350" s="77"/>
    </row>
    <row r="46351" spans="2:3" x14ac:dyDescent="0.25">
      <c r="B46351" s="78"/>
      <c r="C46351" s="77"/>
    </row>
    <row r="46352" spans="2:3" x14ac:dyDescent="0.25">
      <c r="B46352" s="78"/>
      <c r="C46352" s="77"/>
    </row>
    <row r="46353" spans="2:3" x14ac:dyDescent="0.25">
      <c r="B46353" s="78"/>
      <c r="C46353" s="77"/>
    </row>
    <row r="46354" spans="2:3" x14ac:dyDescent="0.25">
      <c r="B46354" s="78"/>
      <c r="C46354" s="77"/>
    </row>
    <row r="46355" spans="2:3" x14ac:dyDescent="0.25">
      <c r="B46355" s="78"/>
      <c r="C46355" s="77"/>
    </row>
    <row r="46356" spans="2:3" x14ac:dyDescent="0.25">
      <c r="B46356" s="78"/>
      <c r="C46356" s="77"/>
    </row>
    <row r="46357" spans="2:3" x14ac:dyDescent="0.25">
      <c r="B46357" s="78"/>
      <c r="C46357" s="77"/>
    </row>
    <row r="46358" spans="2:3" x14ac:dyDescent="0.25">
      <c r="B46358" s="78"/>
      <c r="C46358" s="77"/>
    </row>
    <row r="46468" spans="2:3" x14ac:dyDescent="0.25">
      <c r="B46468" s="78"/>
      <c r="C46468" s="77"/>
    </row>
    <row r="46469" spans="2:3" x14ac:dyDescent="0.25">
      <c r="B46469" s="78"/>
      <c r="C46469" s="77"/>
    </row>
    <row r="46470" spans="2:3" x14ac:dyDescent="0.25">
      <c r="B46470" s="78"/>
      <c r="C46470" s="77"/>
    </row>
    <row r="46471" spans="2:3" x14ac:dyDescent="0.25">
      <c r="B46471" s="78"/>
      <c r="C46471" s="77"/>
    </row>
    <row r="46472" spans="2:3" x14ac:dyDescent="0.25">
      <c r="B46472" s="78"/>
      <c r="C46472" s="77"/>
    </row>
    <row r="46473" spans="2:3" x14ac:dyDescent="0.25">
      <c r="B46473" s="78"/>
      <c r="C46473" s="77"/>
    </row>
    <row r="46474" spans="2:3" x14ac:dyDescent="0.25">
      <c r="B46474" s="78"/>
      <c r="C46474" s="77"/>
    </row>
    <row r="46475" spans="2:3" x14ac:dyDescent="0.25">
      <c r="B46475" s="78"/>
      <c r="C46475" s="77"/>
    </row>
    <row r="46476" spans="2:3" x14ac:dyDescent="0.25">
      <c r="B46476" s="78"/>
      <c r="C46476" s="77"/>
    </row>
    <row r="46477" spans="2:3" x14ac:dyDescent="0.25">
      <c r="B46477" s="78"/>
      <c r="C46477" s="77"/>
    </row>
    <row r="46478" spans="2:3" x14ac:dyDescent="0.25">
      <c r="B46478" s="78"/>
      <c r="C46478" s="77"/>
    </row>
    <row r="46479" spans="2:3" x14ac:dyDescent="0.25">
      <c r="B46479" s="78"/>
      <c r="C46479" s="77"/>
    </row>
    <row r="46480" spans="2:3" x14ac:dyDescent="0.25">
      <c r="B46480" s="78"/>
      <c r="C46480" s="77"/>
    </row>
    <row r="46590" spans="2:3" x14ac:dyDescent="0.25">
      <c r="B46590" s="78"/>
      <c r="C46590" s="77"/>
    </row>
    <row r="46591" spans="2:3" x14ac:dyDescent="0.25">
      <c r="B46591" s="78"/>
      <c r="C46591" s="77"/>
    </row>
    <row r="46592" spans="2:3" x14ac:dyDescent="0.25">
      <c r="B46592" s="78"/>
      <c r="C46592" s="77"/>
    </row>
    <row r="46593" spans="2:3" x14ac:dyDescent="0.25">
      <c r="B46593" s="78"/>
      <c r="C46593" s="77"/>
    </row>
    <row r="46594" spans="2:3" x14ac:dyDescent="0.25">
      <c r="B46594" s="78"/>
      <c r="C46594" s="77"/>
    </row>
    <row r="46595" spans="2:3" x14ac:dyDescent="0.25">
      <c r="B46595" s="78"/>
      <c r="C46595" s="77"/>
    </row>
    <row r="46596" spans="2:3" x14ac:dyDescent="0.25">
      <c r="B46596" s="78"/>
      <c r="C46596" s="77"/>
    </row>
    <row r="46597" spans="2:3" x14ac:dyDescent="0.25">
      <c r="B46597" s="78"/>
      <c r="C46597" s="77"/>
    </row>
    <row r="46598" spans="2:3" x14ac:dyDescent="0.25">
      <c r="B46598" s="78"/>
      <c r="C46598" s="77"/>
    </row>
    <row r="46599" spans="2:3" x14ac:dyDescent="0.25">
      <c r="B46599" s="78"/>
      <c r="C46599" s="77"/>
    </row>
    <row r="46600" spans="2:3" x14ac:dyDescent="0.25">
      <c r="B46600" s="78"/>
      <c r="C46600" s="77"/>
    </row>
    <row r="46601" spans="2:3" x14ac:dyDescent="0.25">
      <c r="B46601" s="78"/>
      <c r="C46601" s="77"/>
    </row>
    <row r="46602" spans="2:3" x14ac:dyDescent="0.25">
      <c r="B46602" s="78"/>
      <c r="C46602" s="77"/>
    </row>
    <row r="46712" spans="2:3" x14ac:dyDescent="0.25">
      <c r="B46712" s="78"/>
      <c r="C46712" s="77"/>
    </row>
    <row r="46713" spans="2:3" x14ac:dyDescent="0.25">
      <c r="B46713" s="78"/>
      <c r="C46713" s="77"/>
    </row>
    <row r="46714" spans="2:3" x14ac:dyDescent="0.25">
      <c r="B46714" s="78"/>
      <c r="C46714" s="77"/>
    </row>
    <row r="46715" spans="2:3" x14ac:dyDescent="0.25">
      <c r="B46715" s="78"/>
      <c r="C46715" s="77"/>
    </row>
    <row r="46716" spans="2:3" x14ac:dyDescent="0.25">
      <c r="B46716" s="78"/>
      <c r="C46716" s="77"/>
    </row>
    <row r="46717" spans="2:3" x14ac:dyDescent="0.25">
      <c r="B46717" s="78"/>
      <c r="C46717" s="77"/>
    </row>
    <row r="46718" spans="2:3" x14ac:dyDescent="0.25">
      <c r="B46718" s="78"/>
      <c r="C46718" s="77"/>
    </row>
    <row r="46719" spans="2:3" x14ac:dyDescent="0.25">
      <c r="B46719" s="78"/>
      <c r="C46719" s="77"/>
    </row>
    <row r="46720" spans="2:3" x14ac:dyDescent="0.25">
      <c r="B46720" s="78"/>
      <c r="C46720" s="77"/>
    </row>
    <row r="46721" spans="2:3" x14ac:dyDescent="0.25">
      <c r="B46721" s="78"/>
      <c r="C46721" s="77"/>
    </row>
    <row r="46722" spans="2:3" x14ac:dyDescent="0.25">
      <c r="B46722" s="78"/>
      <c r="C46722" s="77"/>
    </row>
    <row r="46723" spans="2:3" x14ac:dyDescent="0.25">
      <c r="B46723" s="78"/>
      <c r="C46723" s="77"/>
    </row>
    <row r="46724" spans="2:3" x14ac:dyDescent="0.25">
      <c r="B46724" s="78"/>
      <c r="C46724" s="77"/>
    </row>
    <row r="46834" spans="2:3" x14ac:dyDescent="0.25">
      <c r="B46834" s="78"/>
      <c r="C46834" s="77"/>
    </row>
    <row r="46835" spans="2:3" x14ac:dyDescent="0.25">
      <c r="B46835" s="78"/>
      <c r="C46835" s="77"/>
    </row>
    <row r="46836" spans="2:3" x14ac:dyDescent="0.25">
      <c r="B46836" s="78"/>
      <c r="C46836" s="77"/>
    </row>
    <row r="46837" spans="2:3" x14ac:dyDescent="0.25">
      <c r="B46837" s="78"/>
      <c r="C46837" s="77"/>
    </row>
    <row r="46838" spans="2:3" x14ac:dyDescent="0.25">
      <c r="B46838" s="78"/>
      <c r="C46838" s="77"/>
    </row>
    <row r="46839" spans="2:3" x14ac:dyDescent="0.25">
      <c r="B46839" s="78"/>
      <c r="C46839" s="77"/>
    </row>
    <row r="46840" spans="2:3" x14ac:dyDescent="0.25">
      <c r="B46840" s="78"/>
      <c r="C46840" s="77"/>
    </row>
    <row r="46841" spans="2:3" x14ac:dyDescent="0.25">
      <c r="B46841" s="78"/>
      <c r="C46841" s="77"/>
    </row>
    <row r="46842" spans="2:3" x14ac:dyDescent="0.25">
      <c r="B46842" s="78"/>
      <c r="C46842" s="77"/>
    </row>
    <row r="46843" spans="2:3" x14ac:dyDescent="0.25">
      <c r="B46843" s="78"/>
      <c r="C46843" s="77"/>
    </row>
    <row r="46844" spans="2:3" x14ac:dyDescent="0.25">
      <c r="B46844" s="78"/>
      <c r="C46844" s="77"/>
    </row>
    <row r="46845" spans="2:3" x14ac:dyDescent="0.25">
      <c r="B46845" s="78"/>
      <c r="C46845" s="77"/>
    </row>
    <row r="46846" spans="2:3" x14ac:dyDescent="0.25">
      <c r="B46846" s="78"/>
      <c r="C46846" s="77"/>
    </row>
    <row r="46956" spans="2:3" x14ac:dyDescent="0.25">
      <c r="B46956" s="78"/>
      <c r="C46956" s="77"/>
    </row>
    <row r="46957" spans="2:3" x14ac:dyDescent="0.25">
      <c r="B46957" s="78"/>
      <c r="C46957" s="77"/>
    </row>
    <row r="46958" spans="2:3" x14ac:dyDescent="0.25">
      <c r="B46958" s="78"/>
      <c r="C46958" s="77"/>
    </row>
    <row r="46959" spans="2:3" x14ac:dyDescent="0.25">
      <c r="B46959" s="78"/>
      <c r="C46959" s="77"/>
    </row>
    <row r="46960" spans="2:3" x14ac:dyDescent="0.25">
      <c r="B46960" s="78"/>
      <c r="C46960" s="77"/>
    </row>
    <row r="46961" spans="2:3" x14ac:dyDescent="0.25">
      <c r="B46961" s="78"/>
      <c r="C46961" s="77"/>
    </row>
    <row r="46962" spans="2:3" x14ac:dyDescent="0.25">
      <c r="B46962" s="78"/>
      <c r="C46962" s="77"/>
    </row>
    <row r="46963" spans="2:3" x14ac:dyDescent="0.25">
      <c r="B46963" s="78"/>
      <c r="C46963" s="77"/>
    </row>
    <row r="46964" spans="2:3" x14ac:dyDescent="0.25">
      <c r="B46964" s="78"/>
      <c r="C46964" s="77"/>
    </row>
    <row r="46965" spans="2:3" x14ac:dyDescent="0.25">
      <c r="B46965" s="78"/>
      <c r="C46965" s="77"/>
    </row>
    <row r="46966" spans="2:3" x14ac:dyDescent="0.25">
      <c r="B46966" s="78"/>
      <c r="C46966" s="77"/>
    </row>
    <row r="46967" spans="2:3" x14ac:dyDescent="0.25">
      <c r="B46967" s="78"/>
      <c r="C46967" s="77"/>
    </row>
    <row r="46968" spans="2:3" x14ac:dyDescent="0.25">
      <c r="B46968" s="78"/>
      <c r="C46968" s="77"/>
    </row>
    <row r="47078" spans="2:3" x14ac:dyDescent="0.25">
      <c r="B47078" s="78"/>
      <c r="C47078" s="77"/>
    </row>
    <row r="47079" spans="2:3" x14ac:dyDescent="0.25">
      <c r="B47079" s="78"/>
      <c r="C47079" s="77"/>
    </row>
    <row r="47080" spans="2:3" x14ac:dyDescent="0.25">
      <c r="B47080" s="78"/>
      <c r="C47080" s="77"/>
    </row>
    <row r="47081" spans="2:3" x14ac:dyDescent="0.25">
      <c r="B47081" s="78"/>
      <c r="C47081" s="77"/>
    </row>
    <row r="47082" spans="2:3" x14ac:dyDescent="0.25">
      <c r="B47082" s="78"/>
      <c r="C47082" s="77"/>
    </row>
    <row r="47083" spans="2:3" x14ac:dyDescent="0.25">
      <c r="B47083" s="78"/>
      <c r="C47083" s="77"/>
    </row>
    <row r="47084" spans="2:3" x14ac:dyDescent="0.25">
      <c r="B47084" s="78"/>
      <c r="C47084" s="77"/>
    </row>
    <row r="47085" spans="2:3" x14ac:dyDescent="0.25">
      <c r="B47085" s="78"/>
      <c r="C47085" s="77"/>
    </row>
    <row r="47086" spans="2:3" x14ac:dyDescent="0.25">
      <c r="B47086" s="78"/>
      <c r="C47086" s="77"/>
    </row>
    <row r="47087" spans="2:3" x14ac:dyDescent="0.25">
      <c r="B47087" s="78"/>
      <c r="C47087" s="77"/>
    </row>
    <row r="47088" spans="2:3" x14ac:dyDescent="0.25">
      <c r="B47088" s="78"/>
      <c r="C47088" s="77"/>
    </row>
    <row r="47089" spans="2:3" x14ac:dyDescent="0.25">
      <c r="B47089" s="78"/>
      <c r="C47089" s="77"/>
    </row>
    <row r="47090" spans="2:3" x14ac:dyDescent="0.25">
      <c r="B47090" s="78"/>
      <c r="C47090" s="77"/>
    </row>
    <row r="47200" spans="2:3" x14ac:dyDescent="0.25">
      <c r="B47200" s="78"/>
      <c r="C47200" s="77"/>
    </row>
    <row r="47201" spans="2:3" x14ac:dyDescent="0.25">
      <c r="B47201" s="78"/>
      <c r="C47201" s="77"/>
    </row>
    <row r="47202" spans="2:3" x14ac:dyDescent="0.25">
      <c r="B47202" s="78"/>
      <c r="C47202" s="77"/>
    </row>
    <row r="47203" spans="2:3" x14ac:dyDescent="0.25">
      <c r="B47203" s="78"/>
      <c r="C47203" s="77"/>
    </row>
    <row r="47204" spans="2:3" x14ac:dyDescent="0.25">
      <c r="B47204" s="78"/>
      <c r="C47204" s="77"/>
    </row>
    <row r="47205" spans="2:3" x14ac:dyDescent="0.25">
      <c r="B47205" s="78"/>
      <c r="C47205" s="77"/>
    </row>
    <row r="47206" spans="2:3" x14ac:dyDescent="0.25">
      <c r="B47206" s="78"/>
      <c r="C47206" s="77"/>
    </row>
    <row r="47207" spans="2:3" x14ac:dyDescent="0.25">
      <c r="B47207" s="78"/>
      <c r="C47207" s="77"/>
    </row>
    <row r="47208" spans="2:3" x14ac:dyDescent="0.25">
      <c r="B47208" s="78"/>
      <c r="C47208" s="77"/>
    </row>
    <row r="47209" spans="2:3" x14ac:dyDescent="0.25">
      <c r="B47209" s="78"/>
      <c r="C47209" s="77"/>
    </row>
    <row r="47210" spans="2:3" x14ac:dyDescent="0.25">
      <c r="B47210" s="78"/>
      <c r="C47210" s="77"/>
    </row>
    <row r="47211" spans="2:3" x14ac:dyDescent="0.25">
      <c r="B47211" s="78"/>
      <c r="C47211" s="77"/>
    </row>
    <row r="47212" spans="2:3" x14ac:dyDescent="0.25">
      <c r="B47212" s="78"/>
      <c r="C47212" s="77"/>
    </row>
    <row r="47322" spans="2:3" x14ac:dyDescent="0.25">
      <c r="B47322" s="78"/>
      <c r="C47322" s="77"/>
    </row>
    <row r="47323" spans="2:3" x14ac:dyDescent="0.25">
      <c r="B47323" s="78"/>
      <c r="C47323" s="77"/>
    </row>
    <row r="47324" spans="2:3" x14ac:dyDescent="0.25">
      <c r="B47324" s="78"/>
      <c r="C47324" s="77"/>
    </row>
    <row r="47325" spans="2:3" x14ac:dyDescent="0.25">
      <c r="B47325" s="78"/>
      <c r="C47325" s="77"/>
    </row>
    <row r="47326" spans="2:3" x14ac:dyDescent="0.25">
      <c r="B47326" s="78"/>
      <c r="C47326" s="77"/>
    </row>
    <row r="47327" spans="2:3" x14ac:dyDescent="0.25">
      <c r="B47327" s="78"/>
      <c r="C47327" s="77"/>
    </row>
    <row r="47328" spans="2:3" x14ac:dyDescent="0.25">
      <c r="B47328" s="78"/>
      <c r="C47328" s="77"/>
    </row>
    <row r="47329" spans="2:3" x14ac:dyDescent="0.25">
      <c r="B47329" s="78"/>
      <c r="C47329" s="77"/>
    </row>
    <row r="47330" spans="2:3" x14ac:dyDescent="0.25">
      <c r="B47330" s="78"/>
      <c r="C47330" s="77"/>
    </row>
    <row r="47331" spans="2:3" x14ac:dyDescent="0.25">
      <c r="B47331" s="78"/>
      <c r="C47331" s="77"/>
    </row>
    <row r="47332" spans="2:3" x14ac:dyDescent="0.25">
      <c r="B47332" s="78"/>
      <c r="C47332" s="77"/>
    </row>
    <row r="47333" spans="2:3" x14ac:dyDescent="0.25">
      <c r="B47333" s="78"/>
      <c r="C47333" s="77"/>
    </row>
    <row r="47334" spans="2:3" x14ac:dyDescent="0.25">
      <c r="B47334" s="78"/>
      <c r="C47334" s="77"/>
    </row>
    <row r="47444" spans="2:3" x14ac:dyDescent="0.25">
      <c r="B47444" s="78"/>
      <c r="C47444" s="77"/>
    </row>
    <row r="47445" spans="2:3" x14ac:dyDescent="0.25">
      <c r="B47445" s="78"/>
      <c r="C47445" s="77"/>
    </row>
    <row r="47446" spans="2:3" x14ac:dyDescent="0.25">
      <c r="B47446" s="78"/>
      <c r="C47446" s="77"/>
    </row>
    <row r="47447" spans="2:3" x14ac:dyDescent="0.25">
      <c r="B47447" s="78"/>
      <c r="C47447" s="77"/>
    </row>
    <row r="47448" spans="2:3" x14ac:dyDescent="0.25">
      <c r="B47448" s="78"/>
      <c r="C47448" s="77"/>
    </row>
    <row r="47449" spans="2:3" x14ac:dyDescent="0.25">
      <c r="B47449" s="78"/>
      <c r="C47449" s="77"/>
    </row>
    <row r="47450" spans="2:3" x14ac:dyDescent="0.25">
      <c r="B47450" s="78"/>
      <c r="C47450" s="77"/>
    </row>
    <row r="47451" spans="2:3" x14ac:dyDescent="0.25">
      <c r="B47451" s="78"/>
      <c r="C47451" s="77"/>
    </row>
    <row r="47452" spans="2:3" x14ac:dyDescent="0.25">
      <c r="B47452" s="78"/>
      <c r="C47452" s="77"/>
    </row>
    <row r="47453" spans="2:3" x14ac:dyDescent="0.25">
      <c r="B47453" s="78"/>
      <c r="C47453" s="77"/>
    </row>
    <row r="47454" spans="2:3" x14ac:dyDescent="0.25">
      <c r="B47454" s="78"/>
      <c r="C47454" s="77"/>
    </row>
    <row r="47455" spans="2:3" x14ac:dyDescent="0.25">
      <c r="B47455" s="78"/>
      <c r="C47455" s="77"/>
    </row>
    <row r="47456" spans="2:3" x14ac:dyDescent="0.25">
      <c r="B47456" s="78"/>
      <c r="C47456" s="77"/>
    </row>
    <row r="47566" spans="2:3" x14ac:dyDescent="0.25">
      <c r="B47566" s="78"/>
      <c r="C47566" s="77"/>
    </row>
    <row r="47567" spans="2:3" x14ac:dyDescent="0.25">
      <c r="B47567" s="78"/>
      <c r="C47567" s="77"/>
    </row>
    <row r="47568" spans="2:3" x14ac:dyDescent="0.25">
      <c r="B47568" s="78"/>
      <c r="C47568" s="77"/>
    </row>
    <row r="47569" spans="2:3" x14ac:dyDescent="0.25">
      <c r="B47569" s="78"/>
      <c r="C47569" s="77"/>
    </row>
    <row r="47570" spans="2:3" x14ac:dyDescent="0.25">
      <c r="B47570" s="78"/>
      <c r="C47570" s="77"/>
    </row>
    <row r="47571" spans="2:3" x14ac:dyDescent="0.25">
      <c r="B47571" s="78"/>
      <c r="C47571" s="77"/>
    </row>
    <row r="47572" spans="2:3" x14ac:dyDescent="0.25">
      <c r="B47572" s="78"/>
      <c r="C47572" s="77"/>
    </row>
    <row r="47573" spans="2:3" x14ac:dyDescent="0.25">
      <c r="B47573" s="78"/>
      <c r="C47573" s="77"/>
    </row>
    <row r="47574" spans="2:3" x14ac:dyDescent="0.25">
      <c r="B47574" s="78"/>
      <c r="C47574" s="77"/>
    </row>
    <row r="47575" spans="2:3" x14ac:dyDescent="0.25">
      <c r="B47575" s="78"/>
      <c r="C47575" s="77"/>
    </row>
    <row r="47576" spans="2:3" x14ac:dyDescent="0.25">
      <c r="B47576" s="78"/>
      <c r="C47576" s="77"/>
    </row>
    <row r="47577" spans="2:3" x14ac:dyDescent="0.25">
      <c r="B47577" s="78"/>
      <c r="C47577" s="77"/>
    </row>
    <row r="47578" spans="2:3" x14ac:dyDescent="0.25">
      <c r="B47578" s="78"/>
      <c r="C47578" s="77"/>
    </row>
    <row r="47688" spans="2:3" x14ac:dyDescent="0.25">
      <c r="B47688" s="78"/>
      <c r="C47688" s="77"/>
    </row>
    <row r="47689" spans="2:3" x14ac:dyDescent="0.25">
      <c r="B47689" s="78"/>
      <c r="C47689" s="77"/>
    </row>
    <row r="47690" spans="2:3" x14ac:dyDescent="0.25">
      <c r="B47690" s="78"/>
      <c r="C47690" s="77"/>
    </row>
    <row r="47691" spans="2:3" x14ac:dyDescent="0.25">
      <c r="B47691" s="78"/>
      <c r="C47691" s="77"/>
    </row>
    <row r="47692" spans="2:3" x14ac:dyDescent="0.25">
      <c r="B47692" s="78"/>
      <c r="C47692" s="77"/>
    </row>
    <row r="47693" spans="2:3" x14ac:dyDescent="0.25">
      <c r="B47693" s="78"/>
      <c r="C47693" s="77"/>
    </row>
    <row r="47694" spans="2:3" x14ac:dyDescent="0.25">
      <c r="B47694" s="78"/>
      <c r="C47694" s="77"/>
    </row>
    <row r="47695" spans="2:3" x14ac:dyDescent="0.25">
      <c r="B47695" s="78"/>
      <c r="C47695" s="77"/>
    </row>
    <row r="47696" spans="2:3" x14ac:dyDescent="0.25">
      <c r="B47696" s="78"/>
      <c r="C47696" s="77"/>
    </row>
    <row r="47697" spans="2:3" x14ac:dyDescent="0.25">
      <c r="B47697" s="78"/>
      <c r="C47697" s="77"/>
    </row>
    <row r="47698" spans="2:3" x14ac:dyDescent="0.25">
      <c r="B47698" s="78"/>
      <c r="C47698" s="77"/>
    </row>
    <row r="47699" spans="2:3" x14ac:dyDescent="0.25">
      <c r="B47699" s="78"/>
      <c r="C47699" s="77"/>
    </row>
    <row r="47700" spans="2:3" x14ac:dyDescent="0.25">
      <c r="B47700" s="78"/>
      <c r="C47700" s="77"/>
    </row>
    <row r="47810" spans="2:3" x14ac:dyDescent="0.25">
      <c r="B47810" s="78"/>
      <c r="C47810" s="77"/>
    </row>
    <row r="47811" spans="2:3" x14ac:dyDescent="0.25">
      <c r="B47811" s="78"/>
      <c r="C47811" s="77"/>
    </row>
    <row r="47812" spans="2:3" x14ac:dyDescent="0.25">
      <c r="B47812" s="78"/>
      <c r="C47812" s="77"/>
    </row>
    <row r="47813" spans="2:3" x14ac:dyDescent="0.25">
      <c r="B47813" s="78"/>
      <c r="C47813" s="77"/>
    </row>
    <row r="47814" spans="2:3" x14ac:dyDescent="0.25">
      <c r="B47814" s="78"/>
      <c r="C47814" s="77"/>
    </row>
    <row r="47815" spans="2:3" x14ac:dyDescent="0.25">
      <c r="B47815" s="78"/>
      <c r="C47815" s="77"/>
    </row>
    <row r="47816" spans="2:3" x14ac:dyDescent="0.25">
      <c r="B47816" s="78"/>
      <c r="C47816" s="77"/>
    </row>
    <row r="47817" spans="2:3" x14ac:dyDescent="0.25">
      <c r="B47817" s="78"/>
      <c r="C47817" s="77"/>
    </row>
    <row r="47818" spans="2:3" x14ac:dyDescent="0.25">
      <c r="B47818" s="78"/>
      <c r="C47818" s="77"/>
    </row>
    <row r="47819" spans="2:3" x14ac:dyDescent="0.25">
      <c r="B47819" s="78"/>
      <c r="C47819" s="77"/>
    </row>
    <row r="47820" spans="2:3" x14ac:dyDescent="0.25">
      <c r="B47820" s="78"/>
      <c r="C47820" s="77"/>
    </row>
    <row r="47821" spans="2:3" x14ac:dyDescent="0.25">
      <c r="B47821" s="78"/>
      <c r="C47821" s="77"/>
    </row>
    <row r="47822" spans="2:3" x14ac:dyDescent="0.25">
      <c r="B47822" s="78"/>
      <c r="C47822" s="77"/>
    </row>
    <row r="47932" spans="2:3" x14ac:dyDescent="0.25">
      <c r="B47932" s="78"/>
      <c r="C47932" s="77"/>
    </row>
    <row r="47933" spans="2:3" x14ac:dyDescent="0.25">
      <c r="B47933" s="78"/>
      <c r="C47933" s="77"/>
    </row>
    <row r="47934" spans="2:3" x14ac:dyDescent="0.25">
      <c r="B47934" s="78"/>
      <c r="C47934" s="77"/>
    </row>
    <row r="47935" spans="2:3" x14ac:dyDescent="0.25">
      <c r="B47935" s="78"/>
      <c r="C47935" s="77"/>
    </row>
    <row r="47936" spans="2:3" x14ac:dyDescent="0.25">
      <c r="B47936" s="78"/>
      <c r="C47936" s="77"/>
    </row>
    <row r="47937" spans="2:3" x14ac:dyDescent="0.25">
      <c r="B47937" s="78"/>
      <c r="C47937" s="77"/>
    </row>
    <row r="47938" spans="2:3" x14ac:dyDescent="0.25">
      <c r="B47938" s="78"/>
      <c r="C47938" s="77"/>
    </row>
    <row r="47939" spans="2:3" x14ac:dyDescent="0.25">
      <c r="B47939" s="78"/>
      <c r="C47939" s="77"/>
    </row>
    <row r="47940" spans="2:3" x14ac:dyDescent="0.25">
      <c r="B47940" s="78"/>
      <c r="C47940" s="77"/>
    </row>
    <row r="47941" spans="2:3" x14ac:dyDescent="0.25">
      <c r="B47941" s="78"/>
      <c r="C47941" s="77"/>
    </row>
    <row r="47942" spans="2:3" x14ac:dyDescent="0.25">
      <c r="B47942" s="78"/>
      <c r="C47942" s="77"/>
    </row>
    <row r="47943" spans="2:3" x14ac:dyDescent="0.25">
      <c r="B47943" s="78"/>
      <c r="C47943" s="77"/>
    </row>
    <row r="47944" spans="2:3" x14ac:dyDescent="0.25">
      <c r="B47944" s="78"/>
      <c r="C47944" s="77"/>
    </row>
    <row r="48054" spans="2:3" x14ac:dyDescent="0.25">
      <c r="B48054" s="78"/>
      <c r="C48054" s="77"/>
    </row>
    <row r="48055" spans="2:3" x14ac:dyDescent="0.25">
      <c r="B48055" s="78"/>
      <c r="C48055" s="77"/>
    </row>
    <row r="48056" spans="2:3" x14ac:dyDescent="0.25">
      <c r="B48056" s="78"/>
      <c r="C48056" s="77"/>
    </row>
    <row r="48057" spans="2:3" x14ac:dyDescent="0.25">
      <c r="B48057" s="78"/>
      <c r="C48057" s="77"/>
    </row>
    <row r="48058" spans="2:3" x14ac:dyDescent="0.25">
      <c r="B48058" s="78"/>
      <c r="C48058" s="77"/>
    </row>
    <row r="48059" spans="2:3" x14ac:dyDescent="0.25">
      <c r="B48059" s="78"/>
      <c r="C48059" s="77"/>
    </row>
    <row r="48060" spans="2:3" x14ac:dyDescent="0.25">
      <c r="B48060" s="78"/>
      <c r="C48060" s="77"/>
    </row>
    <row r="48061" spans="2:3" x14ac:dyDescent="0.25">
      <c r="B48061" s="78"/>
      <c r="C48061" s="77"/>
    </row>
    <row r="48062" spans="2:3" x14ac:dyDescent="0.25">
      <c r="B48062" s="78"/>
      <c r="C48062" s="77"/>
    </row>
    <row r="48063" spans="2:3" x14ac:dyDescent="0.25">
      <c r="B48063" s="78"/>
      <c r="C48063" s="77"/>
    </row>
    <row r="48064" spans="2:3" x14ac:dyDescent="0.25">
      <c r="B48064" s="78"/>
      <c r="C48064" s="77"/>
    </row>
    <row r="48065" spans="2:3" x14ac:dyDescent="0.25">
      <c r="B48065" s="78"/>
      <c r="C48065" s="77"/>
    </row>
    <row r="48066" spans="2:3" x14ac:dyDescent="0.25">
      <c r="B48066" s="78"/>
      <c r="C48066" s="77"/>
    </row>
    <row r="48176" spans="2:3" x14ac:dyDescent="0.25">
      <c r="B48176" s="78"/>
      <c r="C48176" s="77"/>
    </row>
    <row r="48177" spans="2:3" x14ac:dyDescent="0.25">
      <c r="B48177" s="78"/>
      <c r="C48177" s="77"/>
    </row>
    <row r="48178" spans="2:3" x14ac:dyDescent="0.25">
      <c r="B48178" s="78"/>
      <c r="C48178" s="77"/>
    </row>
    <row r="48179" spans="2:3" x14ac:dyDescent="0.25">
      <c r="B48179" s="78"/>
      <c r="C48179" s="77"/>
    </row>
    <row r="48180" spans="2:3" x14ac:dyDescent="0.25">
      <c r="B48180" s="78"/>
      <c r="C48180" s="77"/>
    </row>
    <row r="48181" spans="2:3" x14ac:dyDescent="0.25">
      <c r="B48181" s="78"/>
      <c r="C48181" s="77"/>
    </row>
    <row r="48182" spans="2:3" x14ac:dyDescent="0.25">
      <c r="B48182" s="78"/>
      <c r="C48182" s="77"/>
    </row>
    <row r="48183" spans="2:3" x14ac:dyDescent="0.25">
      <c r="B48183" s="78"/>
      <c r="C48183" s="77"/>
    </row>
    <row r="48184" spans="2:3" x14ac:dyDescent="0.25">
      <c r="B48184" s="78"/>
      <c r="C48184" s="77"/>
    </row>
    <row r="48185" spans="2:3" x14ac:dyDescent="0.25">
      <c r="B48185" s="78"/>
      <c r="C48185" s="77"/>
    </row>
    <row r="48186" spans="2:3" x14ac:dyDescent="0.25">
      <c r="B48186" s="78"/>
      <c r="C48186" s="77"/>
    </row>
    <row r="48187" spans="2:3" x14ac:dyDescent="0.25">
      <c r="B48187" s="78"/>
      <c r="C48187" s="77"/>
    </row>
    <row r="48188" spans="2:3" x14ac:dyDescent="0.25">
      <c r="B48188" s="78"/>
      <c r="C48188" s="77"/>
    </row>
    <row r="48298" spans="2:3" x14ac:dyDescent="0.25">
      <c r="B48298" s="78"/>
      <c r="C48298" s="77"/>
    </row>
    <row r="48299" spans="2:3" x14ac:dyDescent="0.25">
      <c r="B48299" s="78"/>
      <c r="C48299" s="77"/>
    </row>
    <row r="48300" spans="2:3" x14ac:dyDescent="0.25">
      <c r="B48300" s="78"/>
      <c r="C48300" s="77"/>
    </row>
    <row r="48301" spans="2:3" x14ac:dyDescent="0.25">
      <c r="B48301" s="78"/>
      <c r="C48301" s="77"/>
    </row>
    <row r="48302" spans="2:3" x14ac:dyDescent="0.25">
      <c r="B48302" s="78"/>
      <c r="C48302" s="77"/>
    </row>
    <row r="48303" spans="2:3" x14ac:dyDescent="0.25">
      <c r="B48303" s="78"/>
      <c r="C48303" s="77"/>
    </row>
    <row r="48304" spans="2:3" x14ac:dyDescent="0.25">
      <c r="B48304" s="78"/>
      <c r="C48304" s="77"/>
    </row>
    <row r="48305" spans="2:3" x14ac:dyDescent="0.25">
      <c r="B48305" s="78"/>
      <c r="C48305" s="77"/>
    </row>
    <row r="48306" spans="2:3" x14ac:dyDescent="0.25">
      <c r="B48306" s="78"/>
      <c r="C48306" s="77"/>
    </row>
    <row r="48307" spans="2:3" x14ac:dyDescent="0.25">
      <c r="B48307" s="78"/>
      <c r="C48307" s="77"/>
    </row>
    <row r="48308" spans="2:3" x14ac:dyDescent="0.25">
      <c r="B48308" s="78"/>
      <c r="C48308" s="77"/>
    </row>
    <row r="48309" spans="2:3" x14ac:dyDescent="0.25">
      <c r="B48309" s="78"/>
      <c r="C48309" s="77"/>
    </row>
    <row r="48310" spans="2:3" x14ac:dyDescent="0.25">
      <c r="B48310" s="78"/>
      <c r="C48310" s="77"/>
    </row>
    <row r="48420" spans="2:3" x14ac:dyDescent="0.25">
      <c r="B48420" s="78"/>
      <c r="C48420" s="77"/>
    </row>
    <row r="48421" spans="2:3" x14ac:dyDescent="0.25">
      <c r="B48421" s="78"/>
      <c r="C48421" s="77"/>
    </row>
    <row r="48422" spans="2:3" x14ac:dyDescent="0.25">
      <c r="B48422" s="78"/>
      <c r="C48422" s="77"/>
    </row>
    <row r="48423" spans="2:3" x14ac:dyDescent="0.25">
      <c r="B48423" s="78"/>
      <c r="C48423" s="77"/>
    </row>
    <row r="48424" spans="2:3" x14ac:dyDescent="0.25">
      <c r="B48424" s="78"/>
      <c r="C48424" s="77"/>
    </row>
    <row r="48425" spans="2:3" x14ac:dyDescent="0.25">
      <c r="B48425" s="78"/>
      <c r="C48425" s="77"/>
    </row>
    <row r="48426" spans="2:3" x14ac:dyDescent="0.25">
      <c r="B48426" s="78"/>
      <c r="C48426" s="77"/>
    </row>
    <row r="48427" spans="2:3" x14ac:dyDescent="0.25">
      <c r="B48427" s="78"/>
      <c r="C48427" s="77"/>
    </row>
    <row r="48428" spans="2:3" x14ac:dyDescent="0.25">
      <c r="B48428" s="78"/>
      <c r="C48428" s="77"/>
    </row>
    <row r="48429" spans="2:3" x14ac:dyDescent="0.25">
      <c r="B48429" s="78"/>
      <c r="C48429" s="77"/>
    </row>
    <row r="48430" spans="2:3" x14ac:dyDescent="0.25">
      <c r="B48430" s="78"/>
      <c r="C48430" s="77"/>
    </row>
    <row r="48431" spans="2:3" x14ac:dyDescent="0.25">
      <c r="B48431" s="78"/>
      <c r="C48431" s="77"/>
    </row>
    <row r="48432" spans="2:3" x14ac:dyDescent="0.25">
      <c r="B48432" s="78"/>
      <c r="C48432" s="77"/>
    </row>
    <row r="48542" spans="2:3" x14ac:dyDescent="0.25">
      <c r="B48542" s="78"/>
      <c r="C48542" s="77"/>
    </row>
    <row r="48543" spans="2:3" x14ac:dyDescent="0.25">
      <c r="B48543" s="78"/>
      <c r="C48543" s="77"/>
    </row>
    <row r="48544" spans="2:3" x14ac:dyDescent="0.25">
      <c r="B48544" s="78"/>
      <c r="C48544" s="77"/>
    </row>
    <row r="48545" spans="2:3" x14ac:dyDescent="0.25">
      <c r="B48545" s="78"/>
      <c r="C48545" s="77"/>
    </row>
    <row r="48546" spans="2:3" x14ac:dyDescent="0.25">
      <c r="B48546" s="78"/>
      <c r="C48546" s="77"/>
    </row>
    <row r="48547" spans="2:3" x14ac:dyDescent="0.25">
      <c r="B48547" s="78"/>
      <c r="C48547" s="77"/>
    </row>
    <row r="48548" spans="2:3" x14ac:dyDescent="0.25">
      <c r="B48548" s="78"/>
      <c r="C48548" s="77"/>
    </row>
    <row r="48549" spans="2:3" x14ac:dyDescent="0.25">
      <c r="B48549" s="78"/>
      <c r="C48549" s="77"/>
    </row>
    <row r="48550" spans="2:3" x14ac:dyDescent="0.25">
      <c r="B48550" s="78"/>
      <c r="C48550" s="77"/>
    </row>
    <row r="48551" spans="2:3" x14ac:dyDescent="0.25">
      <c r="B48551" s="78"/>
      <c r="C48551" s="77"/>
    </row>
    <row r="48552" spans="2:3" x14ac:dyDescent="0.25">
      <c r="B48552" s="78"/>
      <c r="C48552" s="77"/>
    </row>
    <row r="48553" spans="2:3" x14ac:dyDescent="0.25">
      <c r="B48553" s="78"/>
      <c r="C48553" s="77"/>
    </row>
    <row r="48554" spans="2:3" x14ac:dyDescent="0.25">
      <c r="B48554" s="78"/>
      <c r="C48554" s="77"/>
    </row>
    <row r="48664" spans="2:3" x14ac:dyDescent="0.25">
      <c r="B48664" s="78"/>
      <c r="C48664" s="77"/>
    </row>
    <row r="48665" spans="2:3" x14ac:dyDescent="0.25">
      <c r="B48665" s="78"/>
      <c r="C48665" s="77"/>
    </row>
    <row r="48666" spans="2:3" x14ac:dyDescent="0.25">
      <c r="B48666" s="78"/>
      <c r="C48666" s="77"/>
    </row>
    <row r="48667" spans="2:3" x14ac:dyDescent="0.25">
      <c r="B48667" s="78"/>
      <c r="C48667" s="77"/>
    </row>
    <row r="48668" spans="2:3" x14ac:dyDescent="0.25">
      <c r="B48668" s="78"/>
      <c r="C48668" s="77"/>
    </row>
    <row r="48669" spans="2:3" x14ac:dyDescent="0.25">
      <c r="B48669" s="78"/>
      <c r="C48669" s="77"/>
    </row>
    <row r="48670" spans="2:3" x14ac:dyDescent="0.25">
      <c r="B48670" s="78"/>
      <c r="C48670" s="77"/>
    </row>
    <row r="48671" spans="2:3" x14ac:dyDescent="0.25">
      <c r="B48671" s="78"/>
      <c r="C48671" s="77"/>
    </row>
    <row r="48672" spans="2:3" x14ac:dyDescent="0.25">
      <c r="B48672" s="78"/>
      <c r="C48672" s="77"/>
    </row>
    <row r="48673" spans="2:3" x14ac:dyDescent="0.25">
      <c r="B48673" s="78"/>
      <c r="C48673" s="77"/>
    </row>
    <row r="48674" spans="2:3" x14ac:dyDescent="0.25">
      <c r="B48674" s="78"/>
      <c r="C48674" s="77"/>
    </row>
    <row r="48675" spans="2:3" x14ac:dyDescent="0.25">
      <c r="B48675" s="78"/>
      <c r="C48675" s="77"/>
    </row>
    <row r="48676" spans="2:3" x14ac:dyDescent="0.25">
      <c r="B48676" s="78"/>
      <c r="C48676" s="77"/>
    </row>
    <row r="48786" spans="2:3" x14ac:dyDescent="0.25">
      <c r="B48786" s="78"/>
      <c r="C48786" s="77"/>
    </row>
    <row r="48787" spans="2:3" x14ac:dyDescent="0.25">
      <c r="B48787" s="78"/>
      <c r="C48787" s="77"/>
    </row>
    <row r="48788" spans="2:3" x14ac:dyDescent="0.25">
      <c r="B48788" s="78"/>
      <c r="C48788" s="77"/>
    </row>
    <row r="48789" spans="2:3" x14ac:dyDescent="0.25">
      <c r="B48789" s="78"/>
      <c r="C48789" s="77"/>
    </row>
    <row r="48790" spans="2:3" x14ac:dyDescent="0.25">
      <c r="B48790" s="78"/>
      <c r="C48790" s="77"/>
    </row>
    <row r="48791" spans="2:3" x14ac:dyDescent="0.25">
      <c r="B48791" s="78"/>
      <c r="C48791" s="77"/>
    </row>
    <row r="48792" spans="2:3" x14ac:dyDescent="0.25">
      <c r="B48792" s="78"/>
      <c r="C48792" s="77"/>
    </row>
    <row r="48793" spans="2:3" x14ac:dyDescent="0.25">
      <c r="B48793" s="78"/>
      <c r="C48793" s="77"/>
    </row>
    <row r="48794" spans="2:3" x14ac:dyDescent="0.25">
      <c r="B48794" s="78"/>
      <c r="C48794" s="77"/>
    </row>
    <row r="48795" spans="2:3" x14ac:dyDescent="0.25">
      <c r="B48795" s="78"/>
      <c r="C48795" s="77"/>
    </row>
    <row r="48796" spans="2:3" x14ac:dyDescent="0.25">
      <c r="B48796" s="78"/>
      <c r="C48796" s="77"/>
    </row>
    <row r="48797" spans="2:3" x14ac:dyDescent="0.25">
      <c r="B48797" s="78"/>
      <c r="C48797" s="77"/>
    </row>
    <row r="48798" spans="2:3" x14ac:dyDescent="0.25">
      <c r="B48798" s="78"/>
      <c r="C48798" s="77"/>
    </row>
    <row r="48908" spans="2:3" x14ac:dyDescent="0.25">
      <c r="B48908" s="78"/>
      <c r="C48908" s="77"/>
    </row>
    <row r="48909" spans="2:3" x14ac:dyDescent="0.25">
      <c r="B48909" s="78"/>
      <c r="C48909" s="77"/>
    </row>
    <row r="48910" spans="2:3" x14ac:dyDescent="0.25">
      <c r="B48910" s="78"/>
      <c r="C48910" s="77"/>
    </row>
    <row r="48911" spans="2:3" x14ac:dyDescent="0.25">
      <c r="B48911" s="78"/>
      <c r="C48911" s="77"/>
    </row>
    <row r="48912" spans="2:3" x14ac:dyDescent="0.25">
      <c r="B48912" s="78"/>
      <c r="C48912" s="77"/>
    </row>
    <row r="48913" spans="2:3" x14ac:dyDescent="0.25">
      <c r="B48913" s="78"/>
      <c r="C48913" s="77"/>
    </row>
    <row r="48914" spans="2:3" x14ac:dyDescent="0.25">
      <c r="B48914" s="78"/>
      <c r="C48914" s="77"/>
    </row>
    <row r="48915" spans="2:3" x14ac:dyDescent="0.25">
      <c r="B48915" s="78"/>
      <c r="C48915" s="77"/>
    </row>
    <row r="48916" spans="2:3" x14ac:dyDescent="0.25">
      <c r="B48916" s="78"/>
      <c r="C48916" s="77"/>
    </row>
    <row r="48917" spans="2:3" x14ac:dyDescent="0.25">
      <c r="B48917" s="78"/>
      <c r="C48917" s="77"/>
    </row>
    <row r="48918" spans="2:3" x14ac:dyDescent="0.25">
      <c r="B48918" s="78"/>
      <c r="C48918" s="77"/>
    </row>
    <row r="48919" spans="2:3" x14ac:dyDescent="0.25">
      <c r="B48919" s="78"/>
      <c r="C48919" s="77"/>
    </row>
    <row r="48920" spans="2:3" x14ac:dyDescent="0.25">
      <c r="B48920" s="78"/>
      <c r="C48920" s="77"/>
    </row>
    <row r="49030" spans="2:3" x14ac:dyDescent="0.25">
      <c r="B49030" s="78"/>
      <c r="C49030" s="77"/>
    </row>
    <row r="49031" spans="2:3" x14ac:dyDescent="0.25">
      <c r="B49031" s="78"/>
      <c r="C49031" s="77"/>
    </row>
    <row r="49032" spans="2:3" x14ac:dyDescent="0.25">
      <c r="B49032" s="78"/>
      <c r="C49032" s="77"/>
    </row>
    <row r="49033" spans="2:3" x14ac:dyDescent="0.25">
      <c r="B49033" s="78"/>
      <c r="C49033" s="77"/>
    </row>
    <row r="49034" spans="2:3" x14ac:dyDescent="0.25">
      <c r="B49034" s="78"/>
      <c r="C49034" s="77"/>
    </row>
    <row r="49035" spans="2:3" x14ac:dyDescent="0.25">
      <c r="B49035" s="78"/>
      <c r="C49035" s="77"/>
    </row>
    <row r="49036" spans="2:3" x14ac:dyDescent="0.25">
      <c r="B49036" s="78"/>
      <c r="C49036" s="77"/>
    </row>
    <row r="49037" spans="2:3" x14ac:dyDescent="0.25">
      <c r="B49037" s="78"/>
      <c r="C49037" s="77"/>
    </row>
    <row r="49038" spans="2:3" x14ac:dyDescent="0.25">
      <c r="B49038" s="78"/>
      <c r="C49038" s="77"/>
    </row>
    <row r="49039" spans="2:3" x14ac:dyDescent="0.25">
      <c r="B49039" s="78"/>
      <c r="C49039" s="77"/>
    </row>
    <row r="49040" spans="2:3" x14ac:dyDescent="0.25">
      <c r="B49040" s="78"/>
      <c r="C49040" s="77"/>
    </row>
    <row r="49041" spans="2:3" x14ac:dyDescent="0.25">
      <c r="B49041" s="78"/>
      <c r="C49041" s="77"/>
    </row>
    <row r="49042" spans="2:3" x14ac:dyDescent="0.25">
      <c r="B49042" s="78"/>
      <c r="C49042" s="77"/>
    </row>
    <row r="49152" spans="2:3" x14ac:dyDescent="0.25">
      <c r="B49152" s="78"/>
      <c r="C49152" s="77"/>
    </row>
    <row r="49153" spans="2:3" x14ac:dyDescent="0.25">
      <c r="B49153" s="78"/>
      <c r="C49153" s="77"/>
    </row>
    <row r="49154" spans="2:3" x14ac:dyDescent="0.25">
      <c r="B49154" s="78"/>
      <c r="C49154" s="77"/>
    </row>
    <row r="49155" spans="2:3" x14ac:dyDescent="0.25">
      <c r="B49155" s="78"/>
      <c r="C49155" s="77"/>
    </row>
    <row r="49156" spans="2:3" x14ac:dyDescent="0.25">
      <c r="B49156" s="78"/>
      <c r="C49156" s="77"/>
    </row>
    <row r="49157" spans="2:3" x14ac:dyDescent="0.25">
      <c r="B49157" s="78"/>
      <c r="C49157" s="77"/>
    </row>
    <row r="49158" spans="2:3" x14ac:dyDescent="0.25">
      <c r="B49158" s="78"/>
      <c r="C49158" s="77"/>
    </row>
    <row r="49159" spans="2:3" x14ac:dyDescent="0.25">
      <c r="B49159" s="78"/>
      <c r="C49159" s="77"/>
    </row>
    <row r="49160" spans="2:3" x14ac:dyDescent="0.25">
      <c r="B49160" s="78"/>
      <c r="C49160" s="77"/>
    </row>
    <row r="49161" spans="2:3" x14ac:dyDescent="0.25">
      <c r="B49161" s="78"/>
      <c r="C49161" s="77"/>
    </row>
    <row r="49162" spans="2:3" x14ac:dyDescent="0.25">
      <c r="B49162" s="78"/>
      <c r="C49162" s="77"/>
    </row>
    <row r="49163" spans="2:3" x14ac:dyDescent="0.25">
      <c r="B49163" s="78"/>
      <c r="C49163" s="77"/>
    </row>
    <row r="49164" spans="2:3" x14ac:dyDescent="0.25">
      <c r="B49164" s="78"/>
      <c r="C49164" s="77"/>
    </row>
    <row r="49274" spans="2:3" x14ac:dyDescent="0.25">
      <c r="B49274" s="78"/>
      <c r="C49274" s="77"/>
    </row>
    <row r="49275" spans="2:3" x14ac:dyDescent="0.25">
      <c r="B49275" s="78"/>
      <c r="C49275" s="77"/>
    </row>
    <row r="49276" spans="2:3" x14ac:dyDescent="0.25">
      <c r="B49276" s="78"/>
      <c r="C49276" s="77"/>
    </row>
    <row r="49277" spans="2:3" x14ac:dyDescent="0.25">
      <c r="B49277" s="78"/>
      <c r="C49277" s="77"/>
    </row>
    <row r="49278" spans="2:3" x14ac:dyDescent="0.25">
      <c r="B49278" s="78"/>
      <c r="C49278" s="77"/>
    </row>
    <row r="49279" spans="2:3" x14ac:dyDescent="0.25">
      <c r="B49279" s="78"/>
      <c r="C49279" s="77"/>
    </row>
    <row r="49280" spans="2:3" x14ac:dyDescent="0.25">
      <c r="B49280" s="78"/>
      <c r="C49280" s="77"/>
    </row>
    <row r="49281" spans="2:3" x14ac:dyDescent="0.25">
      <c r="B49281" s="78"/>
      <c r="C49281" s="77"/>
    </row>
    <row r="49282" spans="2:3" x14ac:dyDescent="0.25">
      <c r="B49282" s="78"/>
      <c r="C49282" s="77"/>
    </row>
    <row r="49283" spans="2:3" x14ac:dyDescent="0.25">
      <c r="B49283" s="78"/>
      <c r="C49283" s="77"/>
    </row>
    <row r="49284" spans="2:3" x14ac:dyDescent="0.25">
      <c r="B49284" s="78"/>
      <c r="C49284" s="77"/>
    </row>
    <row r="49285" spans="2:3" x14ac:dyDescent="0.25">
      <c r="B49285" s="78"/>
      <c r="C49285" s="77"/>
    </row>
    <row r="49286" spans="2:3" x14ac:dyDescent="0.25">
      <c r="B49286" s="78"/>
      <c r="C49286" s="77"/>
    </row>
    <row r="49396" spans="2:3" x14ac:dyDescent="0.25">
      <c r="B49396" s="78"/>
      <c r="C49396" s="77"/>
    </row>
    <row r="49397" spans="2:3" x14ac:dyDescent="0.25">
      <c r="B49397" s="78"/>
      <c r="C49397" s="77"/>
    </row>
    <row r="49398" spans="2:3" x14ac:dyDescent="0.25">
      <c r="B49398" s="78"/>
      <c r="C49398" s="77"/>
    </row>
    <row r="49399" spans="2:3" x14ac:dyDescent="0.25">
      <c r="B49399" s="78"/>
      <c r="C49399" s="77"/>
    </row>
    <row r="49400" spans="2:3" x14ac:dyDescent="0.25">
      <c r="B49400" s="78"/>
      <c r="C49400" s="77"/>
    </row>
    <row r="49401" spans="2:3" x14ac:dyDescent="0.25">
      <c r="B49401" s="78"/>
      <c r="C49401" s="77"/>
    </row>
    <row r="49402" spans="2:3" x14ac:dyDescent="0.25">
      <c r="B49402" s="78"/>
      <c r="C49402" s="77"/>
    </row>
    <row r="49403" spans="2:3" x14ac:dyDescent="0.25">
      <c r="B49403" s="78"/>
      <c r="C49403" s="77"/>
    </row>
    <row r="49404" spans="2:3" x14ac:dyDescent="0.25">
      <c r="B49404" s="78"/>
      <c r="C49404" s="77"/>
    </row>
    <row r="49405" spans="2:3" x14ac:dyDescent="0.25">
      <c r="B49405" s="78"/>
      <c r="C49405" s="77"/>
    </row>
    <row r="49406" spans="2:3" x14ac:dyDescent="0.25">
      <c r="B49406" s="78"/>
      <c r="C49406" s="77"/>
    </row>
    <row r="49407" spans="2:3" x14ac:dyDescent="0.25">
      <c r="B49407" s="78"/>
      <c r="C49407" s="77"/>
    </row>
    <row r="49408" spans="2:3" x14ac:dyDescent="0.25">
      <c r="B49408" s="78"/>
      <c r="C49408" s="77"/>
    </row>
    <row r="49518" spans="2:3" x14ac:dyDescent="0.25">
      <c r="B49518" s="78"/>
      <c r="C49518" s="77"/>
    </row>
    <row r="49519" spans="2:3" x14ac:dyDescent="0.25">
      <c r="B49519" s="78"/>
      <c r="C49519" s="77"/>
    </row>
    <row r="49520" spans="2:3" x14ac:dyDescent="0.25">
      <c r="B49520" s="78"/>
      <c r="C49520" s="77"/>
    </row>
    <row r="49521" spans="2:3" x14ac:dyDescent="0.25">
      <c r="B49521" s="78"/>
      <c r="C49521" s="77"/>
    </row>
    <row r="49522" spans="2:3" x14ac:dyDescent="0.25">
      <c r="B49522" s="78"/>
      <c r="C49522" s="77"/>
    </row>
    <row r="49523" spans="2:3" x14ac:dyDescent="0.25">
      <c r="B49523" s="78"/>
      <c r="C49523" s="77"/>
    </row>
    <row r="49524" spans="2:3" x14ac:dyDescent="0.25">
      <c r="B49524" s="78"/>
      <c r="C49524" s="77"/>
    </row>
    <row r="49525" spans="2:3" x14ac:dyDescent="0.25">
      <c r="B49525" s="78"/>
      <c r="C49525" s="77"/>
    </row>
    <row r="49526" spans="2:3" x14ac:dyDescent="0.25">
      <c r="B49526" s="78"/>
      <c r="C49526" s="77"/>
    </row>
    <row r="49527" spans="2:3" x14ac:dyDescent="0.25">
      <c r="B49527" s="78"/>
      <c r="C49527" s="77"/>
    </row>
    <row r="49528" spans="2:3" x14ac:dyDescent="0.25">
      <c r="B49528" s="78"/>
      <c r="C49528" s="77"/>
    </row>
    <row r="49529" spans="2:3" x14ac:dyDescent="0.25">
      <c r="B49529" s="78"/>
      <c r="C49529" s="77"/>
    </row>
    <row r="49530" spans="2:3" x14ac:dyDescent="0.25">
      <c r="B49530" s="78"/>
      <c r="C49530" s="77"/>
    </row>
    <row r="49640" spans="2:3" x14ac:dyDescent="0.25">
      <c r="B49640" s="78"/>
      <c r="C49640" s="77"/>
    </row>
    <row r="49641" spans="2:3" x14ac:dyDescent="0.25">
      <c r="B49641" s="78"/>
      <c r="C49641" s="77"/>
    </row>
    <row r="49642" spans="2:3" x14ac:dyDescent="0.25">
      <c r="B49642" s="78"/>
      <c r="C49642" s="77"/>
    </row>
    <row r="49643" spans="2:3" x14ac:dyDescent="0.25">
      <c r="B49643" s="78"/>
      <c r="C49643" s="77"/>
    </row>
    <row r="49644" spans="2:3" x14ac:dyDescent="0.25">
      <c r="B49644" s="78"/>
      <c r="C49644" s="77"/>
    </row>
    <row r="49645" spans="2:3" x14ac:dyDescent="0.25">
      <c r="B49645" s="78"/>
      <c r="C49645" s="77"/>
    </row>
    <row r="49646" spans="2:3" x14ac:dyDescent="0.25">
      <c r="B49646" s="78"/>
      <c r="C49646" s="77"/>
    </row>
    <row r="49647" spans="2:3" x14ac:dyDescent="0.25">
      <c r="B49647" s="78"/>
      <c r="C49647" s="77"/>
    </row>
    <row r="49648" spans="2:3" x14ac:dyDescent="0.25">
      <c r="B49648" s="78"/>
      <c r="C49648" s="77"/>
    </row>
    <row r="49649" spans="2:3" x14ac:dyDescent="0.25">
      <c r="B49649" s="78"/>
      <c r="C49649" s="77"/>
    </row>
    <row r="49650" spans="2:3" x14ac:dyDescent="0.25">
      <c r="B49650" s="78"/>
      <c r="C49650" s="77"/>
    </row>
    <row r="49651" spans="2:3" x14ac:dyDescent="0.25">
      <c r="B49651" s="78"/>
      <c r="C49651" s="77"/>
    </row>
    <row r="49652" spans="2:3" x14ac:dyDescent="0.25">
      <c r="B49652" s="78"/>
      <c r="C49652" s="77"/>
    </row>
    <row r="49762" spans="2:3" x14ac:dyDescent="0.25">
      <c r="B49762" s="78"/>
      <c r="C49762" s="77"/>
    </row>
    <row r="49763" spans="2:3" x14ac:dyDescent="0.25">
      <c r="B49763" s="78"/>
      <c r="C49763" s="77"/>
    </row>
    <row r="49764" spans="2:3" x14ac:dyDescent="0.25">
      <c r="B49764" s="78"/>
      <c r="C49764" s="77"/>
    </row>
    <row r="49765" spans="2:3" x14ac:dyDescent="0.25">
      <c r="B49765" s="78"/>
      <c r="C49765" s="77"/>
    </row>
    <row r="49766" spans="2:3" x14ac:dyDescent="0.25">
      <c r="B49766" s="78"/>
      <c r="C49766" s="77"/>
    </row>
    <row r="49767" spans="2:3" x14ac:dyDescent="0.25">
      <c r="B49767" s="78"/>
      <c r="C49767" s="77"/>
    </row>
    <row r="49768" spans="2:3" x14ac:dyDescent="0.25">
      <c r="B49768" s="78"/>
      <c r="C49768" s="77"/>
    </row>
    <row r="49769" spans="2:3" x14ac:dyDescent="0.25">
      <c r="B49769" s="78"/>
      <c r="C49769" s="77"/>
    </row>
    <row r="49770" spans="2:3" x14ac:dyDescent="0.25">
      <c r="B49770" s="78"/>
      <c r="C49770" s="77"/>
    </row>
    <row r="49771" spans="2:3" x14ac:dyDescent="0.25">
      <c r="B49771" s="78"/>
      <c r="C49771" s="77"/>
    </row>
    <row r="49772" spans="2:3" x14ac:dyDescent="0.25">
      <c r="B49772" s="78"/>
      <c r="C49772" s="77"/>
    </row>
    <row r="49773" spans="2:3" x14ac:dyDescent="0.25">
      <c r="B49773" s="78"/>
      <c r="C49773" s="77"/>
    </row>
    <row r="49774" spans="2:3" x14ac:dyDescent="0.25">
      <c r="B49774" s="78"/>
      <c r="C49774" s="77"/>
    </row>
    <row r="49884" spans="2:3" x14ac:dyDescent="0.25">
      <c r="B49884" s="78"/>
      <c r="C49884" s="77"/>
    </row>
    <row r="49885" spans="2:3" x14ac:dyDescent="0.25">
      <c r="B49885" s="78"/>
      <c r="C49885" s="77"/>
    </row>
    <row r="49886" spans="2:3" x14ac:dyDescent="0.25">
      <c r="B49886" s="78"/>
      <c r="C49886" s="77"/>
    </row>
    <row r="49887" spans="2:3" x14ac:dyDescent="0.25">
      <c r="B49887" s="78"/>
      <c r="C49887" s="77"/>
    </row>
    <row r="49888" spans="2:3" x14ac:dyDescent="0.25">
      <c r="B49888" s="78"/>
      <c r="C49888" s="77"/>
    </row>
    <row r="49889" spans="2:3" x14ac:dyDescent="0.25">
      <c r="B49889" s="78"/>
      <c r="C49889" s="77"/>
    </row>
    <row r="49890" spans="2:3" x14ac:dyDescent="0.25">
      <c r="B49890" s="78"/>
      <c r="C49890" s="77"/>
    </row>
    <row r="49891" spans="2:3" x14ac:dyDescent="0.25">
      <c r="B49891" s="78"/>
      <c r="C49891" s="77"/>
    </row>
    <row r="49892" spans="2:3" x14ac:dyDescent="0.25">
      <c r="B49892" s="78"/>
      <c r="C49892" s="77"/>
    </row>
    <row r="49893" spans="2:3" x14ac:dyDescent="0.25">
      <c r="B49893" s="78"/>
      <c r="C49893" s="77"/>
    </row>
    <row r="49894" spans="2:3" x14ac:dyDescent="0.25">
      <c r="B49894" s="78"/>
      <c r="C49894" s="77"/>
    </row>
    <row r="49895" spans="2:3" x14ac:dyDescent="0.25">
      <c r="B49895" s="78"/>
      <c r="C49895" s="77"/>
    </row>
    <row r="49896" spans="2:3" x14ac:dyDescent="0.25">
      <c r="B49896" s="78"/>
      <c r="C49896" s="77"/>
    </row>
    <row r="50006" spans="2:3" x14ac:dyDescent="0.25">
      <c r="B50006" s="78"/>
      <c r="C50006" s="77"/>
    </row>
    <row r="50007" spans="2:3" x14ac:dyDescent="0.25">
      <c r="B50007" s="78"/>
      <c r="C50007" s="77"/>
    </row>
    <row r="50008" spans="2:3" x14ac:dyDescent="0.25">
      <c r="B50008" s="78"/>
      <c r="C50008" s="77"/>
    </row>
    <row r="50009" spans="2:3" x14ac:dyDescent="0.25">
      <c r="B50009" s="78"/>
      <c r="C50009" s="77"/>
    </row>
    <row r="50010" spans="2:3" x14ac:dyDescent="0.25">
      <c r="B50010" s="78"/>
      <c r="C50010" s="77"/>
    </row>
    <row r="50011" spans="2:3" x14ac:dyDescent="0.25">
      <c r="B50011" s="78"/>
      <c r="C50011" s="77"/>
    </row>
    <row r="50012" spans="2:3" x14ac:dyDescent="0.25">
      <c r="B50012" s="78"/>
      <c r="C50012" s="77"/>
    </row>
    <row r="50013" spans="2:3" x14ac:dyDescent="0.25">
      <c r="B50013" s="78"/>
      <c r="C50013" s="77"/>
    </row>
    <row r="50014" spans="2:3" x14ac:dyDescent="0.25">
      <c r="B50014" s="78"/>
      <c r="C50014" s="77"/>
    </row>
    <row r="50015" spans="2:3" x14ac:dyDescent="0.25">
      <c r="B50015" s="78"/>
      <c r="C50015" s="77"/>
    </row>
    <row r="50016" spans="2:3" x14ac:dyDescent="0.25">
      <c r="B50016" s="78"/>
      <c r="C50016" s="77"/>
    </row>
    <row r="50017" spans="2:3" x14ac:dyDescent="0.25">
      <c r="B50017" s="78"/>
      <c r="C50017" s="77"/>
    </row>
    <row r="50018" spans="2:3" x14ac:dyDescent="0.25">
      <c r="B50018" s="78"/>
      <c r="C50018" s="77"/>
    </row>
    <row r="50128" spans="2:3" x14ac:dyDescent="0.25">
      <c r="B50128" s="78"/>
      <c r="C50128" s="77"/>
    </row>
    <row r="50129" spans="2:3" x14ac:dyDescent="0.25">
      <c r="B50129" s="78"/>
      <c r="C50129" s="77"/>
    </row>
    <row r="50130" spans="2:3" x14ac:dyDescent="0.25">
      <c r="B50130" s="78"/>
      <c r="C50130" s="77"/>
    </row>
    <row r="50131" spans="2:3" x14ac:dyDescent="0.25">
      <c r="B50131" s="78"/>
      <c r="C50131" s="77"/>
    </row>
    <row r="50132" spans="2:3" x14ac:dyDescent="0.25">
      <c r="B50132" s="78"/>
      <c r="C50132" s="77"/>
    </row>
    <row r="50133" spans="2:3" x14ac:dyDescent="0.25">
      <c r="B50133" s="78"/>
      <c r="C50133" s="77"/>
    </row>
    <row r="50134" spans="2:3" x14ac:dyDescent="0.25">
      <c r="B50134" s="78"/>
      <c r="C50134" s="77"/>
    </row>
    <row r="50135" spans="2:3" x14ac:dyDescent="0.25">
      <c r="B50135" s="78"/>
      <c r="C50135" s="77"/>
    </row>
    <row r="50136" spans="2:3" x14ac:dyDescent="0.25">
      <c r="B50136" s="78"/>
      <c r="C50136" s="77"/>
    </row>
    <row r="50137" spans="2:3" x14ac:dyDescent="0.25">
      <c r="B50137" s="78"/>
      <c r="C50137" s="77"/>
    </row>
    <row r="50138" spans="2:3" x14ac:dyDescent="0.25">
      <c r="B50138" s="78"/>
      <c r="C50138" s="77"/>
    </row>
    <row r="50139" spans="2:3" x14ac:dyDescent="0.25">
      <c r="B50139" s="78"/>
      <c r="C50139" s="77"/>
    </row>
    <row r="50140" spans="2:3" x14ac:dyDescent="0.25">
      <c r="B50140" s="78"/>
      <c r="C50140" s="77"/>
    </row>
    <row r="50250" spans="2:3" x14ac:dyDescent="0.25">
      <c r="B50250" s="78"/>
      <c r="C50250" s="77"/>
    </row>
    <row r="50251" spans="2:3" x14ac:dyDescent="0.25">
      <c r="B50251" s="78"/>
      <c r="C50251" s="77"/>
    </row>
    <row r="50252" spans="2:3" x14ac:dyDescent="0.25">
      <c r="B50252" s="78"/>
      <c r="C50252" s="77"/>
    </row>
    <row r="50253" spans="2:3" x14ac:dyDescent="0.25">
      <c r="B50253" s="78"/>
      <c r="C50253" s="77"/>
    </row>
    <row r="50254" spans="2:3" x14ac:dyDescent="0.25">
      <c r="B50254" s="78"/>
      <c r="C50254" s="77"/>
    </row>
    <row r="50255" spans="2:3" x14ac:dyDescent="0.25">
      <c r="B50255" s="78"/>
      <c r="C50255" s="77"/>
    </row>
    <row r="50256" spans="2:3" x14ac:dyDescent="0.25">
      <c r="B50256" s="78"/>
      <c r="C50256" s="77"/>
    </row>
    <row r="50257" spans="2:3" x14ac:dyDescent="0.25">
      <c r="B50257" s="78"/>
      <c r="C50257" s="77"/>
    </row>
    <row r="50258" spans="2:3" x14ac:dyDescent="0.25">
      <c r="B50258" s="78"/>
      <c r="C50258" s="77"/>
    </row>
    <row r="50259" spans="2:3" x14ac:dyDescent="0.25">
      <c r="B50259" s="78"/>
      <c r="C50259" s="77"/>
    </row>
    <row r="50260" spans="2:3" x14ac:dyDescent="0.25">
      <c r="B50260" s="78"/>
      <c r="C50260" s="77"/>
    </row>
    <row r="50261" spans="2:3" x14ac:dyDescent="0.25">
      <c r="B50261" s="78"/>
      <c r="C50261" s="77"/>
    </row>
    <row r="50262" spans="2:3" x14ac:dyDescent="0.25">
      <c r="B50262" s="78"/>
      <c r="C50262" s="77"/>
    </row>
    <row r="50372" spans="2:3" x14ac:dyDescent="0.25">
      <c r="B50372" s="78"/>
      <c r="C50372" s="77"/>
    </row>
    <row r="50373" spans="2:3" x14ac:dyDescent="0.25">
      <c r="B50373" s="78"/>
      <c r="C50373" s="77"/>
    </row>
    <row r="50374" spans="2:3" x14ac:dyDescent="0.25">
      <c r="B50374" s="78"/>
      <c r="C50374" s="77"/>
    </row>
    <row r="50375" spans="2:3" x14ac:dyDescent="0.25">
      <c r="B50375" s="78"/>
      <c r="C50375" s="77"/>
    </row>
    <row r="50376" spans="2:3" x14ac:dyDescent="0.25">
      <c r="B50376" s="78"/>
      <c r="C50376" s="77"/>
    </row>
    <row r="50377" spans="2:3" x14ac:dyDescent="0.25">
      <c r="B50377" s="78"/>
      <c r="C50377" s="77"/>
    </row>
    <row r="50378" spans="2:3" x14ac:dyDescent="0.25">
      <c r="B50378" s="78"/>
      <c r="C50378" s="77"/>
    </row>
    <row r="50379" spans="2:3" x14ac:dyDescent="0.25">
      <c r="B50379" s="78"/>
      <c r="C50379" s="77"/>
    </row>
    <row r="50380" spans="2:3" x14ac:dyDescent="0.25">
      <c r="B50380" s="78"/>
      <c r="C50380" s="77"/>
    </row>
    <row r="50381" spans="2:3" x14ac:dyDescent="0.25">
      <c r="B50381" s="78"/>
      <c r="C50381" s="77"/>
    </row>
    <row r="50382" spans="2:3" x14ac:dyDescent="0.25">
      <c r="B50382" s="78"/>
      <c r="C50382" s="77"/>
    </row>
    <row r="50383" spans="2:3" x14ac:dyDescent="0.25">
      <c r="B50383" s="78"/>
      <c r="C50383" s="77"/>
    </row>
    <row r="50384" spans="2:3" x14ac:dyDescent="0.25">
      <c r="B50384" s="78"/>
      <c r="C50384" s="77"/>
    </row>
    <row r="50494" spans="2:3" x14ac:dyDescent="0.25">
      <c r="B50494" s="78"/>
      <c r="C50494" s="77"/>
    </row>
    <row r="50495" spans="2:3" x14ac:dyDescent="0.25">
      <c r="B50495" s="78"/>
      <c r="C50495" s="77"/>
    </row>
    <row r="50496" spans="2:3" x14ac:dyDescent="0.25">
      <c r="B50496" s="78"/>
      <c r="C50496" s="77"/>
    </row>
    <row r="50497" spans="2:3" x14ac:dyDescent="0.25">
      <c r="B50497" s="78"/>
      <c r="C50497" s="77"/>
    </row>
    <row r="50498" spans="2:3" x14ac:dyDescent="0.25">
      <c r="B50498" s="78"/>
      <c r="C50498" s="77"/>
    </row>
    <row r="50499" spans="2:3" x14ac:dyDescent="0.25">
      <c r="B50499" s="78"/>
      <c r="C50499" s="77"/>
    </row>
    <row r="50500" spans="2:3" x14ac:dyDescent="0.25">
      <c r="B50500" s="78"/>
      <c r="C50500" s="77"/>
    </row>
    <row r="50501" spans="2:3" x14ac:dyDescent="0.25">
      <c r="B50501" s="78"/>
      <c r="C50501" s="77"/>
    </row>
    <row r="50502" spans="2:3" x14ac:dyDescent="0.25">
      <c r="B50502" s="78"/>
      <c r="C50502" s="77"/>
    </row>
    <row r="50503" spans="2:3" x14ac:dyDescent="0.25">
      <c r="B50503" s="78"/>
      <c r="C50503" s="77"/>
    </row>
    <row r="50504" spans="2:3" x14ac:dyDescent="0.25">
      <c r="B50504" s="78"/>
      <c r="C50504" s="77"/>
    </row>
    <row r="50505" spans="2:3" x14ac:dyDescent="0.25">
      <c r="B50505" s="78"/>
      <c r="C50505" s="77"/>
    </row>
    <row r="50506" spans="2:3" x14ac:dyDescent="0.25">
      <c r="B50506" s="78"/>
      <c r="C50506" s="77"/>
    </row>
    <row r="50616" spans="2:3" x14ac:dyDescent="0.25">
      <c r="B50616" s="78"/>
      <c r="C50616" s="77"/>
    </row>
    <row r="50617" spans="2:3" x14ac:dyDescent="0.25">
      <c r="B50617" s="78"/>
      <c r="C50617" s="77"/>
    </row>
    <row r="50618" spans="2:3" x14ac:dyDescent="0.25">
      <c r="B50618" s="78"/>
      <c r="C50618" s="77"/>
    </row>
    <row r="50619" spans="2:3" x14ac:dyDescent="0.25">
      <c r="B50619" s="78"/>
      <c r="C50619" s="77"/>
    </row>
    <row r="50620" spans="2:3" x14ac:dyDescent="0.25">
      <c r="B50620" s="78"/>
      <c r="C50620" s="77"/>
    </row>
    <row r="50621" spans="2:3" x14ac:dyDescent="0.25">
      <c r="B50621" s="78"/>
      <c r="C50621" s="77"/>
    </row>
    <row r="50622" spans="2:3" x14ac:dyDescent="0.25">
      <c r="B50622" s="78"/>
      <c r="C50622" s="77"/>
    </row>
    <row r="50623" spans="2:3" x14ac:dyDescent="0.25">
      <c r="B50623" s="78"/>
      <c r="C50623" s="77"/>
    </row>
    <row r="50624" spans="2:3" x14ac:dyDescent="0.25">
      <c r="B50624" s="78"/>
      <c r="C50624" s="77"/>
    </row>
    <row r="50625" spans="2:3" x14ac:dyDescent="0.25">
      <c r="B50625" s="78"/>
      <c r="C50625" s="77"/>
    </row>
    <row r="50626" spans="2:3" x14ac:dyDescent="0.25">
      <c r="B50626" s="78"/>
      <c r="C50626" s="77"/>
    </row>
    <row r="50627" spans="2:3" x14ac:dyDescent="0.25">
      <c r="B50627" s="78"/>
      <c r="C50627" s="77"/>
    </row>
    <row r="50628" spans="2:3" x14ac:dyDescent="0.25">
      <c r="B50628" s="78"/>
      <c r="C50628" s="77"/>
    </row>
    <row r="50738" spans="2:3" x14ac:dyDescent="0.25">
      <c r="B50738" s="78"/>
      <c r="C50738" s="77"/>
    </row>
    <row r="50739" spans="2:3" x14ac:dyDescent="0.25">
      <c r="B50739" s="78"/>
      <c r="C50739" s="77"/>
    </row>
    <row r="50740" spans="2:3" x14ac:dyDescent="0.25">
      <c r="B50740" s="78"/>
      <c r="C50740" s="77"/>
    </row>
    <row r="50741" spans="2:3" x14ac:dyDescent="0.25">
      <c r="B50741" s="78"/>
      <c r="C50741" s="77"/>
    </row>
    <row r="50742" spans="2:3" x14ac:dyDescent="0.25">
      <c r="B50742" s="78"/>
      <c r="C50742" s="77"/>
    </row>
    <row r="50743" spans="2:3" x14ac:dyDescent="0.25">
      <c r="B50743" s="78"/>
      <c r="C50743" s="77"/>
    </row>
    <row r="50744" spans="2:3" x14ac:dyDescent="0.25">
      <c r="B50744" s="78"/>
      <c r="C50744" s="77"/>
    </row>
    <row r="50745" spans="2:3" x14ac:dyDescent="0.25">
      <c r="B50745" s="78"/>
      <c r="C50745" s="77"/>
    </row>
    <row r="50746" spans="2:3" x14ac:dyDescent="0.25">
      <c r="B50746" s="78"/>
      <c r="C50746" s="77"/>
    </row>
    <row r="50747" spans="2:3" x14ac:dyDescent="0.25">
      <c r="B50747" s="78"/>
      <c r="C50747" s="77"/>
    </row>
    <row r="50748" spans="2:3" x14ac:dyDescent="0.25">
      <c r="B50748" s="78"/>
      <c r="C50748" s="77"/>
    </row>
    <row r="50749" spans="2:3" x14ac:dyDescent="0.25">
      <c r="B50749" s="78"/>
      <c r="C50749" s="77"/>
    </row>
    <row r="50750" spans="2:3" x14ac:dyDescent="0.25">
      <c r="B50750" s="78"/>
      <c r="C50750" s="77"/>
    </row>
    <row r="50860" spans="2:3" x14ac:dyDescent="0.25">
      <c r="B50860" s="78"/>
      <c r="C50860" s="77"/>
    </row>
    <row r="50861" spans="2:3" x14ac:dyDescent="0.25">
      <c r="B50861" s="78"/>
      <c r="C50861" s="77"/>
    </row>
    <row r="50862" spans="2:3" x14ac:dyDescent="0.25">
      <c r="B50862" s="78"/>
      <c r="C50862" s="77"/>
    </row>
    <row r="50863" spans="2:3" x14ac:dyDescent="0.25">
      <c r="B50863" s="78"/>
      <c r="C50863" s="77"/>
    </row>
    <row r="50864" spans="2:3" x14ac:dyDescent="0.25">
      <c r="B50864" s="78"/>
      <c r="C50864" s="77"/>
    </row>
    <row r="50865" spans="2:3" x14ac:dyDescent="0.25">
      <c r="B50865" s="78"/>
      <c r="C50865" s="77"/>
    </row>
    <row r="50866" spans="2:3" x14ac:dyDescent="0.25">
      <c r="B50866" s="78"/>
      <c r="C50866" s="77"/>
    </row>
    <row r="50867" spans="2:3" x14ac:dyDescent="0.25">
      <c r="B50867" s="78"/>
      <c r="C50867" s="77"/>
    </row>
    <row r="50868" spans="2:3" x14ac:dyDescent="0.25">
      <c r="B50868" s="78"/>
      <c r="C50868" s="77"/>
    </row>
    <row r="50869" spans="2:3" x14ac:dyDescent="0.25">
      <c r="B50869" s="78"/>
      <c r="C50869" s="77"/>
    </row>
    <row r="50870" spans="2:3" x14ac:dyDescent="0.25">
      <c r="B50870" s="78"/>
      <c r="C50870" s="77"/>
    </row>
    <row r="50871" spans="2:3" x14ac:dyDescent="0.25">
      <c r="B50871" s="78"/>
      <c r="C50871" s="77"/>
    </row>
    <row r="50872" spans="2:3" x14ac:dyDescent="0.25">
      <c r="B50872" s="78"/>
      <c r="C50872" s="77"/>
    </row>
    <row r="50982" spans="2:3" x14ac:dyDescent="0.25">
      <c r="B50982" s="78"/>
      <c r="C50982" s="77"/>
    </row>
    <row r="50983" spans="2:3" x14ac:dyDescent="0.25">
      <c r="B50983" s="78"/>
      <c r="C50983" s="77"/>
    </row>
    <row r="50984" spans="2:3" x14ac:dyDescent="0.25">
      <c r="B50984" s="78"/>
      <c r="C50984" s="77"/>
    </row>
    <row r="50985" spans="2:3" x14ac:dyDescent="0.25">
      <c r="B50985" s="78"/>
      <c r="C50985" s="77"/>
    </row>
    <row r="50986" spans="2:3" x14ac:dyDescent="0.25">
      <c r="B50986" s="78"/>
      <c r="C50986" s="77"/>
    </row>
    <row r="50987" spans="2:3" x14ac:dyDescent="0.25">
      <c r="B50987" s="78"/>
      <c r="C50987" s="77"/>
    </row>
    <row r="50988" spans="2:3" x14ac:dyDescent="0.25">
      <c r="B50988" s="78"/>
      <c r="C50988" s="77"/>
    </row>
    <row r="50989" spans="2:3" x14ac:dyDescent="0.25">
      <c r="B50989" s="78"/>
      <c r="C50989" s="77"/>
    </row>
    <row r="50990" spans="2:3" x14ac:dyDescent="0.25">
      <c r="B50990" s="78"/>
      <c r="C50990" s="77"/>
    </row>
    <row r="50991" spans="2:3" x14ac:dyDescent="0.25">
      <c r="B50991" s="78"/>
      <c r="C50991" s="77"/>
    </row>
    <row r="50992" spans="2:3" x14ac:dyDescent="0.25">
      <c r="B50992" s="78"/>
      <c r="C50992" s="77"/>
    </row>
    <row r="50993" spans="2:3" x14ac:dyDescent="0.25">
      <c r="B50993" s="78"/>
      <c r="C50993" s="77"/>
    </row>
    <row r="50994" spans="2:3" x14ac:dyDescent="0.25">
      <c r="B50994" s="78"/>
      <c r="C50994" s="77"/>
    </row>
    <row r="51104" spans="2:3" x14ac:dyDescent="0.25">
      <c r="B51104" s="78"/>
      <c r="C51104" s="77"/>
    </row>
    <row r="51105" spans="2:3" x14ac:dyDescent="0.25">
      <c r="B51105" s="78"/>
      <c r="C51105" s="77"/>
    </row>
    <row r="51106" spans="2:3" x14ac:dyDescent="0.25">
      <c r="B51106" s="78"/>
      <c r="C51106" s="77"/>
    </row>
    <row r="51107" spans="2:3" x14ac:dyDescent="0.25">
      <c r="B51107" s="78"/>
      <c r="C51107" s="77"/>
    </row>
    <row r="51108" spans="2:3" x14ac:dyDescent="0.25">
      <c r="B51108" s="78"/>
      <c r="C51108" s="77"/>
    </row>
    <row r="51109" spans="2:3" x14ac:dyDescent="0.25">
      <c r="B51109" s="78"/>
      <c r="C51109" s="77"/>
    </row>
    <row r="51110" spans="2:3" x14ac:dyDescent="0.25">
      <c r="B51110" s="78"/>
      <c r="C51110" s="77"/>
    </row>
    <row r="51111" spans="2:3" x14ac:dyDescent="0.25">
      <c r="B51111" s="78"/>
      <c r="C51111" s="77"/>
    </row>
    <row r="51112" spans="2:3" x14ac:dyDescent="0.25">
      <c r="B51112" s="78"/>
      <c r="C51112" s="77"/>
    </row>
    <row r="51113" spans="2:3" x14ac:dyDescent="0.25">
      <c r="B51113" s="78"/>
      <c r="C51113" s="77"/>
    </row>
    <row r="51114" spans="2:3" x14ac:dyDescent="0.25">
      <c r="B51114" s="78"/>
      <c r="C51114" s="77"/>
    </row>
    <row r="51115" spans="2:3" x14ac:dyDescent="0.25">
      <c r="B51115" s="78"/>
      <c r="C51115" s="77"/>
    </row>
    <row r="51116" spans="2:3" x14ac:dyDescent="0.25">
      <c r="B51116" s="78"/>
      <c r="C51116" s="77"/>
    </row>
    <row r="51226" spans="2:3" x14ac:dyDescent="0.25">
      <c r="B51226" s="78"/>
      <c r="C51226" s="77"/>
    </row>
    <row r="51227" spans="2:3" x14ac:dyDescent="0.25">
      <c r="B51227" s="78"/>
      <c r="C51227" s="77"/>
    </row>
    <row r="51228" spans="2:3" x14ac:dyDescent="0.25">
      <c r="B51228" s="78"/>
      <c r="C51228" s="77"/>
    </row>
    <row r="51229" spans="2:3" x14ac:dyDescent="0.25">
      <c r="B51229" s="78"/>
      <c r="C51229" s="77"/>
    </row>
    <row r="51230" spans="2:3" x14ac:dyDescent="0.25">
      <c r="B51230" s="78"/>
      <c r="C51230" s="77"/>
    </row>
    <row r="51231" spans="2:3" x14ac:dyDescent="0.25">
      <c r="B51231" s="78"/>
      <c r="C51231" s="77"/>
    </row>
    <row r="51232" spans="2:3" x14ac:dyDescent="0.25">
      <c r="B51232" s="78"/>
      <c r="C51232" s="77"/>
    </row>
    <row r="51233" spans="2:3" x14ac:dyDescent="0.25">
      <c r="B51233" s="78"/>
      <c r="C51233" s="77"/>
    </row>
    <row r="51234" spans="2:3" x14ac:dyDescent="0.25">
      <c r="B51234" s="78"/>
      <c r="C51234" s="77"/>
    </row>
    <row r="51235" spans="2:3" x14ac:dyDescent="0.25">
      <c r="B51235" s="78"/>
      <c r="C51235" s="77"/>
    </row>
    <row r="51236" spans="2:3" x14ac:dyDescent="0.25">
      <c r="B51236" s="78"/>
      <c r="C51236" s="77"/>
    </row>
    <row r="51237" spans="2:3" x14ac:dyDescent="0.25">
      <c r="B51237" s="78"/>
      <c r="C51237" s="77"/>
    </row>
    <row r="51238" spans="2:3" x14ac:dyDescent="0.25">
      <c r="B51238" s="78"/>
      <c r="C51238" s="77"/>
    </row>
    <row r="51348" spans="2:3" x14ac:dyDescent="0.25">
      <c r="B51348" s="78"/>
      <c r="C51348" s="77"/>
    </row>
    <row r="51349" spans="2:3" x14ac:dyDescent="0.25">
      <c r="B51349" s="78"/>
      <c r="C51349" s="77"/>
    </row>
    <row r="51350" spans="2:3" x14ac:dyDescent="0.25">
      <c r="B51350" s="78"/>
      <c r="C51350" s="77"/>
    </row>
    <row r="51351" spans="2:3" x14ac:dyDescent="0.25">
      <c r="B51351" s="78"/>
      <c r="C51351" s="77"/>
    </row>
    <row r="51352" spans="2:3" x14ac:dyDescent="0.25">
      <c r="B51352" s="78"/>
      <c r="C51352" s="77"/>
    </row>
    <row r="51353" spans="2:3" x14ac:dyDescent="0.25">
      <c r="B51353" s="78"/>
      <c r="C51353" s="77"/>
    </row>
    <row r="51354" spans="2:3" x14ac:dyDescent="0.25">
      <c r="B51354" s="78"/>
      <c r="C51354" s="77"/>
    </row>
    <row r="51355" spans="2:3" x14ac:dyDescent="0.25">
      <c r="B51355" s="78"/>
      <c r="C51355" s="77"/>
    </row>
    <row r="51356" spans="2:3" x14ac:dyDescent="0.25">
      <c r="B51356" s="78"/>
      <c r="C51356" s="77"/>
    </row>
    <row r="51357" spans="2:3" x14ac:dyDescent="0.25">
      <c r="B51357" s="78"/>
      <c r="C51357" s="77"/>
    </row>
    <row r="51358" spans="2:3" x14ac:dyDescent="0.25">
      <c r="B51358" s="78"/>
      <c r="C51358" s="77"/>
    </row>
    <row r="51359" spans="2:3" x14ac:dyDescent="0.25">
      <c r="B51359" s="78"/>
      <c r="C51359" s="77"/>
    </row>
    <row r="51360" spans="2:3" x14ac:dyDescent="0.25">
      <c r="B51360" s="78"/>
      <c r="C51360" s="77"/>
    </row>
    <row r="51470" spans="2:3" x14ac:dyDescent="0.25">
      <c r="B51470" s="78"/>
      <c r="C51470" s="77"/>
    </row>
    <row r="51471" spans="2:3" x14ac:dyDescent="0.25">
      <c r="B51471" s="78"/>
      <c r="C51471" s="77"/>
    </row>
    <row r="51472" spans="2:3" x14ac:dyDescent="0.25">
      <c r="B51472" s="78"/>
      <c r="C51472" s="77"/>
    </row>
    <row r="51473" spans="2:3" x14ac:dyDescent="0.25">
      <c r="B51473" s="78"/>
      <c r="C51473" s="77"/>
    </row>
    <row r="51474" spans="2:3" x14ac:dyDescent="0.25">
      <c r="B51474" s="78"/>
      <c r="C51474" s="77"/>
    </row>
    <row r="51475" spans="2:3" x14ac:dyDescent="0.25">
      <c r="B51475" s="78"/>
      <c r="C51475" s="77"/>
    </row>
    <row r="51476" spans="2:3" x14ac:dyDescent="0.25">
      <c r="B51476" s="78"/>
      <c r="C51476" s="77"/>
    </row>
    <row r="51477" spans="2:3" x14ac:dyDescent="0.25">
      <c r="B51477" s="78"/>
      <c r="C51477" s="77"/>
    </row>
    <row r="51478" spans="2:3" x14ac:dyDescent="0.25">
      <c r="B51478" s="78"/>
      <c r="C51478" s="77"/>
    </row>
    <row r="51479" spans="2:3" x14ac:dyDescent="0.25">
      <c r="B51479" s="78"/>
      <c r="C51479" s="77"/>
    </row>
    <row r="51480" spans="2:3" x14ac:dyDescent="0.25">
      <c r="B51480" s="78"/>
      <c r="C51480" s="77"/>
    </row>
    <row r="51481" spans="2:3" x14ac:dyDescent="0.25">
      <c r="B51481" s="78"/>
      <c r="C51481" s="77"/>
    </row>
    <row r="51482" spans="2:3" x14ac:dyDescent="0.25">
      <c r="B51482" s="78"/>
      <c r="C51482" s="77"/>
    </row>
    <row r="51592" spans="2:3" x14ac:dyDescent="0.25">
      <c r="B51592" s="78"/>
      <c r="C51592" s="77"/>
    </row>
    <row r="51593" spans="2:3" x14ac:dyDescent="0.25">
      <c r="B51593" s="78"/>
      <c r="C51593" s="77"/>
    </row>
    <row r="51594" spans="2:3" x14ac:dyDescent="0.25">
      <c r="B51594" s="78"/>
      <c r="C51594" s="77"/>
    </row>
    <row r="51595" spans="2:3" x14ac:dyDescent="0.25">
      <c r="B51595" s="78"/>
      <c r="C51595" s="77"/>
    </row>
    <row r="51596" spans="2:3" x14ac:dyDescent="0.25">
      <c r="B51596" s="78"/>
      <c r="C51596" s="77"/>
    </row>
    <row r="51597" spans="2:3" x14ac:dyDescent="0.25">
      <c r="B51597" s="78"/>
      <c r="C51597" s="77"/>
    </row>
    <row r="51598" spans="2:3" x14ac:dyDescent="0.25">
      <c r="B51598" s="78"/>
      <c r="C51598" s="77"/>
    </row>
    <row r="51599" spans="2:3" x14ac:dyDescent="0.25">
      <c r="B51599" s="78"/>
      <c r="C51599" s="77"/>
    </row>
    <row r="51600" spans="2:3" x14ac:dyDescent="0.25">
      <c r="B51600" s="78"/>
      <c r="C51600" s="77"/>
    </row>
    <row r="51601" spans="2:3" x14ac:dyDescent="0.25">
      <c r="B51601" s="78"/>
      <c r="C51601" s="77"/>
    </row>
    <row r="51602" spans="2:3" x14ac:dyDescent="0.25">
      <c r="B51602" s="78"/>
      <c r="C51602" s="77"/>
    </row>
    <row r="51603" spans="2:3" x14ac:dyDescent="0.25">
      <c r="B51603" s="78"/>
      <c r="C51603" s="77"/>
    </row>
    <row r="51604" spans="2:3" x14ac:dyDescent="0.25">
      <c r="B51604" s="78"/>
      <c r="C51604" s="77"/>
    </row>
    <row r="51714" spans="2:3" x14ac:dyDescent="0.25">
      <c r="B51714" s="78"/>
      <c r="C51714" s="77"/>
    </row>
    <row r="51715" spans="2:3" x14ac:dyDescent="0.25">
      <c r="B51715" s="78"/>
      <c r="C51715" s="77"/>
    </row>
    <row r="51716" spans="2:3" x14ac:dyDescent="0.25">
      <c r="B51716" s="78"/>
      <c r="C51716" s="77"/>
    </row>
    <row r="51717" spans="2:3" x14ac:dyDescent="0.25">
      <c r="B51717" s="78"/>
      <c r="C51717" s="77"/>
    </row>
    <row r="51718" spans="2:3" x14ac:dyDescent="0.25">
      <c r="B51718" s="78"/>
      <c r="C51718" s="77"/>
    </row>
    <row r="51719" spans="2:3" x14ac:dyDescent="0.25">
      <c r="B51719" s="78"/>
      <c r="C51719" s="77"/>
    </row>
    <row r="51720" spans="2:3" x14ac:dyDescent="0.25">
      <c r="B51720" s="78"/>
      <c r="C51720" s="77"/>
    </row>
    <row r="51721" spans="2:3" x14ac:dyDescent="0.25">
      <c r="B51721" s="78"/>
      <c r="C51721" s="77"/>
    </row>
    <row r="51722" spans="2:3" x14ac:dyDescent="0.25">
      <c r="B51722" s="78"/>
      <c r="C51722" s="77"/>
    </row>
    <row r="51723" spans="2:3" x14ac:dyDescent="0.25">
      <c r="B51723" s="78"/>
      <c r="C51723" s="77"/>
    </row>
    <row r="51724" spans="2:3" x14ac:dyDescent="0.25">
      <c r="B51724" s="78"/>
      <c r="C51724" s="77"/>
    </row>
    <row r="51725" spans="2:3" x14ac:dyDescent="0.25">
      <c r="B51725" s="78"/>
      <c r="C51725" s="77"/>
    </row>
    <row r="51726" spans="2:3" x14ac:dyDescent="0.25">
      <c r="B51726" s="78"/>
      <c r="C51726" s="77"/>
    </row>
    <row r="51836" spans="2:3" x14ac:dyDescent="0.25">
      <c r="B51836" s="78"/>
      <c r="C51836" s="77"/>
    </row>
    <row r="51837" spans="2:3" x14ac:dyDescent="0.25">
      <c r="B51837" s="78"/>
      <c r="C51837" s="77"/>
    </row>
    <row r="51838" spans="2:3" x14ac:dyDescent="0.25">
      <c r="B51838" s="78"/>
      <c r="C51838" s="77"/>
    </row>
    <row r="51839" spans="2:3" x14ac:dyDescent="0.25">
      <c r="B51839" s="78"/>
      <c r="C51839" s="77"/>
    </row>
    <row r="51840" spans="2:3" x14ac:dyDescent="0.25">
      <c r="B51840" s="78"/>
      <c r="C51840" s="77"/>
    </row>
    <row r="51841" spans="2:3" x14ac:dyDescent="0.25">
      <c r="B51841" s="78"/>
      <c r="C51841" s="77"/>
    </row>
    <row r="51842" spans="2:3" x14ac:dyDescent="0.25">
      <c r="B51842" s="78"/>
      <c r="C51842" s="77"/>
    </row>
    <row r="51843" spans="2:3" x14ac:dyDescent="0.25">
      <c r="B51843" s="78"/>
      <c r="C51843" s="77"/>
    </row>
    <row r="51844" spans="2:3" x14ac:dyDescent="0.25">
      <c r="B51844" s="78"/>
      <c r="C51844" s="77"/>
    </row>
    <row r="51845" spans="2:3" x14ac:dyDescent="0.25">
      <c r="B51845" s="78"/>
      <c r="C51845" s="77"/>
    </row>
    <row r="51846" spans="2:3" x14ac:dyDescent="0.25">
      <c r="B51846" s="78"/>
      <c r="C51846" s="77"/>
    </row>
    <row r="51847" spans="2:3" x14ac:dyDescent="0.25">
      <c r="B51847" s="78"/>
      <c r="C51847" s="77"/>
    </row>
    <row r="51848" spans="2:3" x14ac:dyDescent="0.25">
      <c r="B51848" s="78"/>
      <c r="C51848" s="77"/>
    </row>
    <row r="51958" spans="2:3" x14ac:dyDescent="0.25">
      <c r="B51958" s="78"/>
      <c r="C51958" s="77"/>
    </row>
    <row r="51959" spans="2:3" x14ac:dyDescent="0.25">
      <c r="B51959" s="78"/>
      <c r="C51959" s="77"/>
    </row>
    <row r="51960" spans="2:3" x14ac:dyDescent="0.25">
      <c r="B51960" s="78"/>
      <c r="C51960" s="77"/>
    </row>
    <row r="51961" spans="2:3" x14ac:dyDescent="0.25">
      <c r="B51961" s="78"/>
      <c r="C51961" s="77"/>
    </row>
    <row r="51962" spans="2:3" x14ac:dyDescent="0.25">
      <c r="B51962" s="78"/>
      <c r="C51962" s="77"/>
    </row>
    <row r="51963" spans="2:3" x14ac:dyDescent="0.25">
      <c r="B51963" s="78"/>
      <c r="C51963" s="77"/>
    </row>
    <row r="51964" spans="2:3" x14ac:dyDescent="0.25">
      <c r="B51964" s="78"/>
      <c r="C51964" s="77"/>
    </row>
    <row r="51965" spans="2:3" x14ac:dyDescent="0.25">
      <c r="B51965" s="78"/>
      <c r="C51965" s="77"/>
    </row>
    <row r="51966" spans="2:3" x14ac:dyDescent="0.25">
      <c r="B51966" s="78"/>
      <c r="C51966" s="77"/>
    </row>
    <row r="51967" spans="2:3" x14ac:dyDescent="0.25">
      <c r="B51967" s="78"/>
      <c r="C51967" s="77"/>
    </row>
    <row r="51968" spans="2:3" x14ac:dyDescent="0.25">
      <c r="B51968" s="78"/>
      <c r="C51968" s="77"/>
    </row>
    <row r="51969" spans="2:3" x14ac:dyDescent="0.25">
      <c r="B51969" s="78"/>
      <c r="C51969" s="77"/>
    </row>
    <row r="51970" spans="2:3" x14ac:dyDescent="0.25">
      <c r="B51970" s="78"/>
      <c r="C51970" s="77"/>
    </row>
    <row r="52080" spans="2:3" x14ac:dyDescent="0.25">
      <c r="B52080" s="78"/>
      <c r="C52080" s="77"/>
    </row>
    <row r="52081" spans="2:3" x14ac:dyDescent="0.25">
      <c r="B52081" s="78"/>
      <c r="C52081" s="77"/>
    </row>
    <row r="52082" spans="2:3" x14ac:dyDescent="0.25">
      <c r="B52082" s="78"/>
      <c r="C52082" s="77"/>
    </row>
    <row r="52083" spans="2:3" x14ac:dyDescent="0.25">
      <c r="B52083" s="78"/>
      <c r="C52083" s="77"/>
    </row>
    <row r="52084" spans="2:3" x14ac:dyDescent="0.25">
      <c r="B52084" s="78"/>
      <c r="C52084" s="77"/>
    </row>
    <row r="52085" spans="2:3" x14ac:dyDescent="0.25">
      <c r="B52085" s="78"/>
      <c r="C52085" s="77"/>
    </row>
    <row r="52086" spans="2:3" x14ac:dyDescent="0.25">
      <c r="B52086" s="78"/>
      <c r="C52086" s="77"/>
    </row>
    <row r="52087" spans="2:3" x14ac:dyDescent="0.25">
      <c r="B52087" s="78"/>
      <c r="C52087" s="77"/>
    </row>
    <row r="52088" spans="2:3" x14ac:dyDescent="0.25">
      <c r="B52088" s="78"/>
      <c r="C52088" s="77"/>
    </row>
    <row r="52089" spans="2:3" x14ac:dyDescent="0.25">
      <c r="B52089" s="78"/>
      <c r="C52089" s="77"/>
    </row>
    <row r="52090" spans="2:3" x14ac:dyDescent="0.25">
      <c r="B52090" s="78"/>
      <c r="C52090" s="77"/>
    </row>
    <row r="52091" spans="2:3" x14ac:dyDescent="0.25">
      <c r="B52091" s="78"/>
      <c r="C52091" s="77"/>
    </row>
    <row r="52092" spans="2:3" x14ac:dyDescent="0.25">
      <c r="B52092" s="78"/>
      <c r="C52092" s="77"/>
    </row>
    <row r="52202" spans="2:3" x14ac:dyDescent="0.25">
      <c r="B52202" s="78"/>
      <c r="C52202" s="77"/>
    </row>
    <row r="52203" spans="2:3" x14ac:dyDescent="0.25">
      <c r="B52203" s="78"/>
      <c r="C52203" s="77"/>
    </row>
    <row r="52204" spans="2:3" x14ac:dyDescent="0.25">
      <c r="B52204" s="78"/>
      <c r="C52204" s="77"/>
    </row>
    <row r="52205" spans="2:3" x14ac:dyDescent="0.25">
      <c r="B52205" s="78"/>
      <c r="C52205" s="77"/>
    </row>
    <row r="52206" spans="2:3" x14ac:dyDescent="0.25">
      <c r="B52206" s="78"/>
      <c r="C52206" s="77"/>
    </row>
    <row r="52207" spans="2:3" x14ac:dyDescent="0.25">
      <c r="B52207" s="78"/>
      <c r="C52207" s="77"/>
    </row>
    <row r="52208" spans="2:3" x14ac:dyDescent="0.25">
      <c r="B52208" s="78"/>
      <c r="C52208" s="77"/>
    </row>
    <row r="52209" spans="2:3" x14ac:dyDescent="0.25">
      <c r="B52209" s="78"/>
      <c r="C52209" s="77"/>
    </row>
    <row r="52210" spans="2:3" x14ac:dyDescent="0.25">
      <c r="B52210" s="78"/>
      <c r="C52210" s="77"/>
    </row>
    <row r="52211" spans="2:3" x14ac:dyDescent="0.25">
      <c r="B52211" s="78"/>
      <c r="C52211" s="77"/>
    </row>
    <row r="52212" spans="2:3" x14ac:dyDescent="0.25">
      <c r="B52212" s="78"/>
      <c r="C52212" s="77"/>
    </row>
    <row r="52213" spans="2:3" x14ac:dyDescent="0.25">
      <c r="B52213" s="78"/>
      <c r="C52213" s="77"/>
    </row>
    <row r="52214" spans="2:3" x14ac:dyDescent="0.25">
      <c r="B52214" s="78"/>
      <c r="C52214" s="77"/>
    </row>
    <row r="52324" spans="2:3" x14ac:dyDescent="0.25">
      <c r="B52324" s="78"/>
      <c r="C52324" s="77"/>
    </row>
    <row r="52325" spans="2:3" x14ac:dyDescent="0.25">
      <c r="B52325" s="78"/>
      <c r="C52325" s="77"/>
    </row>
    <row r="52326" spans="2:3" x14ac:dyDescent="0.25">
      <c r="B52326" s="78"/>
      <c r="C52326" s="77"/>
    </row>
    <row r="52327" spans="2:3" x14ac:dyDescent="0.25">
      <c r="B52327" s="78"/>
      <c r="C52327" s="77"/>
    </row>
    <row r="52328" spans="2:3" x14ac:dyDescent="0.25">
      <c r="B52328" s="78"/>
      <c r="C52328" s="77"/>
    </row>
    <row r="52329" spans="2:3" x14ac:dyDescent="0.25">
      <c r="B52329" s="78"/>
      <c r="C52329" s="77"/>
    </row>
    <row r="52330" spans="2:3" x14ac:dyDescent="0.25">
      <c r="B52330" s="78"/>
      <c r="C52330" s="77"/>
    </row>
    <row r="52331" spans="2:3" x14ac:dyDescent="0.25">
      <c r="B52331" s="78"/>
      <c r="C52331" s="77"/>
    </row>
    <row r="52332" spans="2:3" x14ac:dyDescent="0.25">
      <c r="B52332" s="78"/>
      <c r="C52332" s="77"/>
    </row>
    <row r="52333" spans="2:3" x14ac:dyDescent="0.25">
      <c r="B52333" s="78"/>
      <c r="C52333" s="77"/>
    </row>
    <row r="52334" spans="2:3" x14ac:dyDescent="0.25">
      <c r="B52334" s="78"/>
      <c r="C52334" s="77"/>
    </row>
    <row r="52335" spans="2:3" x14ac:dyDescent="0.25">
      <c r="B52335" s="78"/>
      <c r="C52335" s="77"/>
    </row>
    <row r="52336" spans="2:3" x14ac:dyDescent="0.25">
      <c r="B52336" s="78"/>
      <c r="C52336" s="77"/>
    </row>
    <row r="52446" spans="2:3" x14ac:dyDescent="0.25">
      <c r="B52446" s="78"/>
      <c r="C52446" s="77"/>
    </row>
    <row r="52447" spans="2:3" x14ac:dyDescent="0.25">
      <c r="B52447" s="78"/>
      <c r="C52447" s="77"/>
    </row>
    <row r="52448" spans="2:3" x14ac:dyDescent="0.25">
      <c r="B52448" s="78"/>
      <c r="C52448" s="77"/>
    </row>
    <row r="52449" spans="2:3" x14ac:dyDescent="0.25">
      <c r="B52449" s="78"/>
      <c r="C52449" s="77"/>
    </row>
    <row r="52450" spans="2:3" x14ac:dyDescent="0.25">
      <c r="B52450" s="78"/>
      <c r="C52450" s="77"/>
    </row>
    <row r="52451" spans="2:3" x14ac:dyDescent="0.25">
      <c r="B52451" s="78"/>
      <c r="C52451" s="77"/>
    </row>
    <row r="52452" spans="2:3" x14ac:dyDescent="0.25">
      <c r="B52452" s="78"/>
      <c r="C52452" s="77"/>
    </row>
    <row r="52453" spans="2:3" x14ac:dyDescent="0.25">
      <c r="B52453" s="78"/>
      <c r="C52453" s="77"/>
    </row>
    <row r="52454" spans="2:3" x14ac:dyDescent="0.25">
      <c r="B52454" s="78"/>
      <c r="C52454" s="77"/>
    </row>
    <row r="52455" spans="2:3" x14ac:dyDescent="0.25">
      <c r="B52455" s="78"/>
      <c r="C52455" s="77"/>
    </row>
    <row r="52456" spans="2:3" x14ac:dyDescent="0.25">
      <c r="B52456" s="78"/>
      <c r="C52456" s="77"/>
    </row>
    <row r="52457" spans="2:3" x14ac:dyDescent="0.25">
      <c r="B52457" s="78"/>
      <c r="C52457" s="77"/>
    </row>
    <row r="52458" spans="2:3" x14ac:dyDescent="0.25">
      <c r="B52458" s="78"/>
      <c r="C52458" s="77"/>
    </row>
    <row r="52568" spans="2:3" x14ac:dyDescent="0.25">
      <c r="B52568" s="78"/>
      <c r="C52568" s="77"/>
    </row>
    <row r="52569" spans="2:3" x14ac:dyDescent="0.25">
      <c r="B52569" s="78"/>
      <c r="C52569" s="77"/>
    </row>
    <row r="52570" spans="2:3" x14ac:dyDescent="0.25">
      <c r="B52570" s="78"/>
      <c r="C52570" s="77"/>
    </row>
    <row r="52571" spans="2:3" x14ac:dyDescent="0.25">
      <c r="B52571" s="78"/>
      <c r="C52571" s="77"/>
    </row>
    <row r="52572" spans="2:3" x14ac:dyDescent="0.25">
      <c r="B52572" s="78"/>
      <c r="C52572" s="77"/>
    </row>
    <row r="52573" spans="2:3" x14ac:dyDescent="0.25">
      <c r="B52573" s="78"/>
      <c r="C52573" s="77"/>
    </row>
    <row r="52574" spans="2:3" x14ac:dyDescent="0.25">
      <c r="B52574" s="78"/>
      <c r="C52574" s="77"/>
    </row>
    <row r="52575" spans="2:3" x14ac:dyDescent="0.25">
      <c r="B52575" s="78"/>
      <c r="C52575" s="77"/>
    </row>
    <row r="52576" spans="2:3" x14ac:dyDescent="0.25">
      <c r="B52576" s="78"/>
      <c r="C52576" s="77"/>
    </row>
    <row r="52577" spans="2:3" x14ac:dyDescent="0.25">
      <c r="B52577" s="78"/>
      <c r="C52577" s="77"/>
    </row>
    <row r="52578" spans="2:3" x14ac:dyDescent="0.25">
      <c r="B52578" s="78"/>
      <c r="C52578" s="77"/>
    </row>
    <row r="52579" spans="2:3" x14ac:dyDescent="0.25">
      <c r="B52579" s="78"/>
      <c r="C52579" s="77"/>
    </row>
    <row r="52580" spans="2:3" x14ac:dyDescent="0.25">
      <c r="B52580" s="78"/>
      <c r="C52580" s="77"/>
    </row>
    <row r="52690" spans="2:3" x14ac:dyDescent="0.25">
      <c r="B52690" s="78"/>
      <c r="C52690" s="77"/>
    </row>
    <row r="52691" spans="2:3" x14ac:dyDescent="0.25">
      <c r="B52691" s="78"/>
      <c r="C52691" s="77"/>
    </row>
    <row r="52692" spans="2:3" x14ac:dyDescent="0.25">
      <c r="B52692" s="78"/>
      <c r="C52692" s="77"/>
    </row>
    <row r="52693" spans="2:3" x14ac:dyDescent="0.25">
      <c r="B52693" s="78"/>
      <c r="C52693" s="77"/>
    </row>
    <row r="52694" spans="2:3" x14ac:dyDescent="0.25">
      <c r="B52694" s="78"/>
      <c r="C52694" s="77"/>
    </row>
    <row r="52695" spans="2:3" x14ac:dyDescent="0.25">
      <c r="B52695" s="78"/>
      <c r="C52695" s="77"/>
    </row>
    <row r="52696" spans="2:3" x14ac:dyDescent="0.25">
      <c r="B52696" s="78"/>
      <c r="C52696" s="77"/>
    </row>
    <row r="52697" spans="2:3" x14ac:dyDescent="0.25">
      <c r="B52697" s="78"/>
      <c r="C52697" s="77"/>
    </row>
    <row r="52698" spans="2:3" x14ac:dyDescent="0.25">
      <c r="B52698" s="78"/>
      <c r="C52698" s="77"/>
    </row>
    <row r="52699" spans="2:3" x14ac:dyDescent="0.25">
      <c r="B52699" s="78"/>
      <c r="C52699" s="77"/>
    </row>
    <row r="52700" spans="2:3" x14ac:dyDescent="0.25">
      <c r="B52700" s="78"/>
      <c r="C52700" s="77"/>
    </row>
    <row r="52701" spans="2:3" x14ac:dyDescent="0.25">
      <c r="B52701" s="78"/>
      <c r="C52701" s="77"/>
    </row>
    <row r="52702" spans="2:3" x14ac:dyDescent="0.25">
      <c r="B52702" s="78"/>
      <c r="C52702" s="77"/>
    </row>
    <row r="52812" spans="2:3" x14ac:dyDescent="0.25">
      <c r="B52812" s="78"/>
      <c r="C52812" s="77"/>
    </row>
    <row r="52813" spans="2:3" x14ac:dyDescent="0.25">
      <c r="B52813" s="78"/>
      <c r="C52813" s="77"/>
    </row>
    <row r="52814" spans="2:3" x14ac:dyDescent="0.25">
      <c r="B52814" s="78"/>
      <c r="C52814" s="77"/>
    </row>
    <row r="52815" spans="2:3" x14ac:dyDescent="0.25">
      <c r="B52815" s="78"/>
      <c r="C52815" s="77"/>
    </row>
    <row r="52816" spans="2:3" x14ac:dyDescent="0.25">
      <c r="B52816" s="78"/>
      <c r="C52816" s="77"/>
    </row>
    <row r="52817" spans="2:3" x14ac:dyDescent="0.25">
      <c r="B52817" s="78"/>
      <c r="C52817" s="77"/>
    </row>
    <row r="52818" spans="2:3" x14ac:dyDescent="0.25">
      <c r="B52818" s="78"/>
      <c r="C52818" s="77"/>
    </row>
    <row r="52819" spans="2:3" x14ac:dyDescent="0.25">
      <c r="B52819" s="78"/>
      <c r="C52819" s="77"/>
    </row>
    <row r="52820" spans="2:3" x14ac:dyDescent="0.25">
      <c r="B52820" s="78"/>
      <c r="C52820" s="77"/>
    </row>
    <row r="52821" spans="2:3" x14ac:dyDescent="0.25">
      <c r="B52821" s="78"/>
      <c r="C52821" s="77"/>
    </row>
    <row r="52822" spans="2:3" x14ac:dyDescent="0.25">
      <c r="B52822" s="78"/>
      <c r="C52822" s="77"/>
    </row>
    <row r="52823" spans="2:3" x14ac:dyDescent="0.25">
      <c r="B52823" s="78"/>
      <c r="C52823" s="77"/>
    </row>
    <row r="52824" spans="2:3" x14ac:dyDescent="0.25">
      <c r="B52824" s="78"/>
      <c r="C52824" s="77"/>
    </row>
    <row r="52934" spans="2:3" x14ac:dyDescent="0.25">
      <c r="B52934" s="78"/>
      <c r="C52934" s="77"/>
    </row>
    <row r="52935" spans="2:3" x14ac:dyDescent="0.25">
      <c r="B52935" s="78"/>
      <c r="C52935" s="77"/>
    </row>
    <row r="52936" spans="2:3" x14ac:dyDescent="0.25">
      <c r="B52936" s="78"/>
      <c r="C52936" s="77"/>
    </row>
    <row r="52937" spans="2:3" x14ac:dyDescent="0.25">
      <c r="B52937" s="78"/>
      <c r="C52937" s="77"/>
    </row>
    <row r="52938" spans="2:3" x14ac:dyDescent="0.25">
      <c r="B52938" s="78"/>
      <c r="C52938" s="77"/>
    </row>
    <row r="52939" spans="2:3" x14ac:dyDescent="0.25">
      <c r="B52939" s="78"/>
      <c r="C52939" s="77"/>
    </row>
    <row r="52940" spans="2:3" x14ac:dyDescent="0.25">
      <c r="B52940" s="78"/>
      <c r="C52940" s="77"/>
    </row>
    <row r="52941" spans="2:3" x14ac:dyDescent="0.25">
      <c r="B52941" s="78"/>
      <c r="C52941" s="77"/>
    </row>
    <row r="52942" spans="2:3" x14ac:dyDescent="0.25">
      <c r="B52942" s="78"/>
      <c r="C52942" s="77"/>
    </row>
    <row r="52943" spans="2:3" x14ac:dyDescent="0.25">
      <c r="B52943" s="78"/>
      <c r="C52943" s="77"/>
    </row>
    <row r="52944" spans="2:3" x14ac:dyDescent="0.25">
      <c r="B52944" s="78"/>
      <c r="C52944" s="77"/>
    </row>
    <row r="52945" spans="2:3" x14ac:dyDescent="0.25">
      <c r="B52945" s="78"/>
      <c r="C52945" s="77"/>
    </row>
    <row r="52946" spans="2:3" x14ac:dyDescent="0.25">
      <c r="B52946" s="78"/>
      <c r="C52946" s="77"/>
    </row>
    <row r="53056" spans="2:3" x14ac:dyDescent="0.25">
      <c r="B53056" s="78"/>
      <c r="C53056" s="77"/>
    </row>
    <row r="53057" spans="2:3" x14ac:dyDescent="0.25">
      <c r="B53057" s="78"/>
      <c r="C53057" s="77"/>
    </row>
    <row r="53058" spans="2:3" x14ac:dyDescent="0.25">
      <c r="B53058" s="78"/>
      <c r="C53058" s="77"/>
    </row>
    <row r="53059" spans="2:3" x14ac:dyDescent="0.25">
      <c r="B53059" s="78"/>
      <c r="C53059" s="77"/>
    </row>
    <row r="53060" spans="2:3" x14ac:dyDescent="0.25">
      <c r="B53060" s="78"/>
      <c r="C53060" s="77"/>
    </row>
    <row r="53061" spans="2:3" x14ac:dyDescent="0.25">
      <c r="B53061" s="78"/>
      <c r="C53061" s="77"/>
    </row>
    <row r="53062" spans="2:3" x14ac:dyDescent="0.25">
      <c r="B53062" s="78"/>
      <c r="C53062" s="77"/>
    </row>
    <row r="53063" spans="2:3" x14ac:dyDescent="0.25">
      <c r="B53063" s="78"/>
      <c r="C53063" s="77"/>
    </row>
    <row r="53064" spans="2:3" x14ac:dyDescent="0.25">
      <c r="B53064" s="78"/>
      <c r="C53064" s="77"/>
    </row>
    <row r="53065" spans="2:3" x14ac:dyDescent="0.25">
      <c r="B53065" s="78"/>
      <c r="C53065" s="77"/>
    </row>
    <row r="53066" spans="2:3" x14ac:dyDescent="0.25">
      <c r="B53066" s="78"/>
      <c r="C53066" s="77"/>
    </row>
    <row r="53067" spans="2:3" x14ac:dyDescent="0.25">
      <c r="B53067" s="78"/>
      <c r="C53067" s="77"/>
    </row>
    <row r="53068" spans="2:3" x14ac:dyDescent="0.25">
      <c r="B53068" s="78"/>
      <c r="C53068" s="77"/>
    </row>
    <row r="53178" spans="2:3" x14ac:dyDescent="0.25">
      <c r="B53178" s="78"/>
      <c r="C53178" s="77"/>
    </row>
    <row r="53179" spans="2:3" x14ac:dyDescent="0.25">
      <c r="B53179" s="78"/>
      <c r="C53179" s="77"/>
    </row>
    <row r="53180" spans="2:3" x14ac:dyDescent="0.25">
      <c r="B53180" s="78"/>
      <c r="C53180" s="77"/>
    </row>
    <row r="53181" spans="2:3" x14ac:dyDescent="0.25">
      <c r="B53181" s="78"/>
      <c r="C53181" s="77"/>
    </row>
    <row r="53182" spans="2:3" x14ac:dyDescent="0.25">
      <c r="B53182" s="78"/>
      <c r="C53182" s="77"/>
    </row>
    <row r="53183" spans="2:3" x14ac:dyDescent="0.25">
      <c r="B53183" s="78"/>
      <c r="C53183" s="77"/>
    </row>
    <row r="53184" spans="2:3" x14ac:dyDescent="0.25">
      <c r="B53184" s="78"/>
      <c r="C53184" s="77"/>
    </row>
    <row r="53185" spans="2:3" x14ac:dyDescent="0.25">
      <c r="B53185" s="78"/>
      <c r="C53185" s="77"/>
    </row>
    <row r="53186" spans="2:3" x14ac:dyDescent="0.25">
      <c r="B53186" s="78"/>
      <c r="C53186" s="77"/>
    </row>
    <row r="53187" spans="2:3" x14ac:dyDescent="0.25">
      <c r="B53187" s="78"/>
      <c r="C53187" s="77"/>
    </row>
    <row r="53188" spans="2:3" x14ac:dyDescent="0.25">
      <c r="B53188" s="78"/>
      <c r="C53188" s="77"/>
    </row>
    <row r="53189" spans="2:3" x14ac:dyDescent="0.25">
      <c r="B53189" s="78"/>
      <c r="C53189" s="77"/>
    </row>
    <row r="53190" spans="2:3" x14ac:dyDescent="0.25">
      <c r="B53190" s="78"/>
      <c r="C53190" s="77"/>
    </row>
    <row r="53300" spans="2:3" x14ac:dyDescent="0.25">
      <c r="B53300" s="78"/>
      <c r="C53300" s="77"/>
    </row>
    <row r="53301" spans="2:3" x14ac:dyDescent="0.25">
      <c r="B53301" s="78"/>
      <c r="C53301" s="77"/>
    </row>
    <row r="53302" spans="2:3" x14ac:dyDescent="0.25">
      <c r="B53302" s="78"/>
      <c r="C53302" s="77"/>
    </row>
    <row r="53303" spans="2:3" x14ac:dyDescent="0.25">
      <c r="B53303" s="78"/>
      <c r="C53303" s="77"/>
    </row>
    <row r="53304" spans="2:3" x14ac:dyDescent="0.25">
      <c r="B53304" s="78"/>
      <c r="C53304" s="77"/>
    </row>
    <row r="53305" spans="2:3" x14ac:dyDescent="0.25">
      <c r="B53305" s="78"/>
      <c r="C53305" s="77"/>
    </row>
    <row r="53306" spans="2:3" x14ac:dyDescent="0.25">
      <c r="B53306" s="78"/>
      <c r="C53306" s="77"/>
    </row>
    <row r="53307" spans="2:3" x14ac:dyDescent="0.25">
      <c r="B53307" s="78"/>
      <c r="C53307" s="77"/>
    </row>
    <row r="53308" spans="2:3" x14ac:dyDescent="0.25">
      <c r="B53308" s="78"/>
      <c r="C53308" s="77"/>
    </row>
    <row r="53309" spans="2:3" x14ac:dyDescent="0.25">
      <c r="B53309" s="78"/>
      <c r="C53309" s="77"/>
    </row>
    <row r="53310" spans="2:3" x14ac:dyDescent="0.25">
      <c r="B53310" s="78"/>
      <c r="C53310" s="77"/>
    </row>
    <row r="53311" spans="2:3" x14ac:dyDescent="0.25">
      <c r="B53311" s="78"/>
      <c r="C53311" s="77"/>
    </row>
    <row r="53312" spans="2:3" x14ac:dyDescent="0.25">
      <c r="B53312" s="78"/>
      <c r="C53312" s="77"/>
    </row>
    <row r="53422" spans="2:3" x14ac:dyDescent="0.25">
      <c r="B53422" s="78"/>
      <c r="C53422" s="77"/>
    </row>
    <row r="53423" spans="2:3" x14ac:dyDescent="0.25">
      <c r="B53423" s="78"/>
      <c r="C53423" s="77"/>
    </row>
    <row r="53424" spans="2:3" x14ac:dyDescent="0.25">
      <c r="B53424" s="78"/>
      <c r="C53424" s="77"/>
    </row>
    <row r="53425" spans="2:3" x14ac:dyDescent="0.25">
      <c r="B53425" s="78"/>
      <c r="C53425" s="77"/>
    </row>
    <row r="53426" spans="2:3" x14ac:dyDescent="0.25">
      <c r="B53426" s="78"/>
      <c r="C53426" s="77"/>
    </row>
    <row r="53427" spans="2:3" x14ac:dyDescent="0.25">
      <c r="B53427" s="78"/>
      <c r="C53427" s="77"/>
    </row>
    <row r="53428" spans="2:3" x14ac:dyDescent="0.25">
      <c r="B53428" s="78"/>
      <c r="C53428" s="77"/>
    </row>
    <row r="53429" spans="2:3" x14ac:dyDescent="0.25">
      <c r="B53429" s="78"/>
      <c r="C53429" s="77"/>
    </row>
    <row r="53430" spans="2:3" x14ac:dyDescent="0.25">
      <c r="B53430" s="78"/>
      <c r="C53430" s="77"/>
    </row>
    <row r="53431" spans="2:3" x14ac:dyDescent="0.25">
      <c r="B53431" s="78"/>
      <c r="C53431" s="77"/>
    </row>
    <row r="53432" spans="2:3" x14ac:dyDescent="0.25">
      <c r="B53432" s="78"/>
      <c r="C53432" s="77"/>
    </row>
    <row r="53433" spans="2:3" x14ac:dyDescent="0.25">
      <c r="B53433" s="78"/>
      <c r="C53433" s="77"/>
    </row>
    <row r="53434" spans="2:3" x14ac:dyDescent="0.25">
      <c r="B53434" s="78"/>
      <c r="C53434" s="77"/>
    </row>
    <row r="53544" spans="2:3" x14ac:dyDescent="0.25">
      <c r="B53544" s="78"/>
      <c r="C53544" s="77"/>
    </row>
    <row r="53545" spans="2:3" x14ac:dyDescent="0.25">
      <c r="B53545" s="78"/>
      <c r="C53545" s="77"/>
    </row>
    <row r="53546" spans="2:3" x14ac:dyDescent="0.25">
      <c r="B53546" s="78"/>
      <c r="C53546" s="77"/>
    </row>
    <row r="53547" spans="2:3" x14ac:dyDescent="0.25">
      <c r="B53547" s="78"/>
      <c r="C53547" s="77"/>
    </row>
    <row r="53548" spans="2:3" x14ac:dyDescent="0.25">
      <c r="B53548" s="78"/>
      <c r="C53548" s="77"/>
    </row>
    <row r="53549" spans="2:3" x14ac:dyDescent="0.25">
      <c r="B53549" s="78"/>
      <c r="C53549" s="77"/>
    </row>
    <row r="53550" spans="2:3" x14ac:dyDescent="0.25">
      <c r="B53550" s="78"/>
      <c r="C53550" s="77"/>
    </row>
    <row r="53551" spans="2:3" x14ac:dyDescent="0.25">
      <c r="B53551" s="78"/>
      <c r="C53551" s="77"/>
    </row>
    <row r="53552" spans="2:3" x14ac:dyDescent="0.25">
      <c r="B53552" s="78"/>
      <c r="C53552" s="77"/>
    </row>
    <row r="53553" spans="2:3" x14ac:dyDescent="0.25">
      <c r="B53553" s="78"/>
      <c r="C53553" s="77"/>
    </row>
    <row r="53554" spans="2:3" x14ac:dyDescent="0.25">
      <c r="B53554" s="78"/>
      <c r="C53554" s="77"/>
    </row>
    <row r="53555" spans="2:3" x14ac:dyDescent="0.25">
      <c r="B53555" s="78"/>
      <c r="C53555" s="77"/>
    </row>
    <row r="53556" spans="2:3" x14ac:dyDescent="0.25">
      <c r="B53556" s="78"/>
      <c r="C53556" s="77"/>
    </row>
    <row r="53666" spans="2:3" x14ac:dyDescent="0.25">
      <c r="B53666" s="78"/>
      <c r="C53666" s="77"/>
    </row>
    <row r="53667" spans="2:3" x14ac:dyDescent="0.25">
      <c r="B53667" s="78"/>
      <c r="C53667" s="77"/>
    </row>
    <row r="53668" spans="2:3" x14ac:dyDescent="0.25">
      <c r="B53668" s="78"/>
      <c r="C53668" s="77"/>
    </row>
    <row r="53669" spans="2:3" x14ac:dyDescent="0.25">
      <c r="B53669" s="78"/>
      <c r="C53669" s="77"/>
    </row>
    <row r="53670" spans="2:3" x14ac:dyDescent="0.25">
      <c r="B53670" s="78"/>
      <c r="C53670" s="77"/>
    </row>
    <row r="53671" spans="2:3" x14ac:dyDescent="0.25">
      <c r="B53671" s="78"/>
      <c r="C53671" s="77"/>
    </row>
    <row r="53672" spans="2:3" x14ac:dyDescent="0.25">
      <c r="B53672" s="78"/>
      <c r="C53672" s="77"/>
    </row>
    <row r="53673" spans="2:3" x14ac:dyDescent="0.25">
      <c r="B53673" s="78"/>
      <c r="C53673" s="77"/>
    </row>
    <row r="53674" spans="2:3" x14ac:dyDescent="0.25">
      <c r="B53674" s="78"/>
      <c r="C53674" s="77"/>
    </row>
    <row r="53675" spans="2:3" x14ac:dyDescent="0.25">
      <c r="B53675" s="78"/>
      <c r="C53675" s="77"/>
    </row>
    <row r="53676" spans="2:3" x14ac:dyDescent="0.25">
      <c r="B53676" s="78"/>
      <c r="C53676" s="77"/>
    </row>
    <row r="53677" spans="2:3" x14ac:dyDescent="0.25">
      <c r="B53677" s="78"/>
      <c r="C53677" s="77"/>
    </row>
    <row r="53678" spans="2:3" x14ac:dyDescent="0.25">
      <c r="B53678" s="78"/>
      <c r="C53678" s="77"/>
    </row>
    <row r="53788" spans="2:3" x14ac:dyDescent="0.25">
      <c r="B53788" s="78"/>
      <c r="C53788" s="77"/>
    </row>
    <row r="53789" spans="2:3" x14ac:dyDescent="0.25">
      <c r="B53789" s="78"/>
      <c r="C53789" s="77"/>
    </row>
    <row r="53790" spans="2:3" x14ac:dyDescent="0.25">
      <c r="B53790" s="78"/>
      <c r="C53790" s="77"/>
    </row>
    <row r="53791" spans="2:3" x14ac:dyDescent="0.25">
      <c r="B53791" s="78"/>
      <c r="C53791" s="77"/>
    </row>
    <row r="53792" spans="2:3" x14ac:dyDescent="0.25">
      <c r="B53792" s="78"/>
      <c r="C53792" s="77"/>
    </row>
    <row r="53793" spans="2:3" x14ac:dyDescent="0.25">
      <c r="B53793" s="78"/>
      <c r="C53793" s="77"/>
    </row>
    <row r="53794" spans="2:3" x14ac:dyDescent="0.25">
      <c r="B53794" s="78"/>
      <c r="C53794" s="77"/>
    </row>
    <row r="53795" spans="2:3" x14ac:dyDescent="0.25">
      <c r="B53795" s="78"/>
      <c r="C53795" s="77"/>
    </row>
    <row r="53796" spans="2:3" x14ac:dyDescent="0.25">
      <c r="B53796" s="78"/>
      <c r="C53796" s="77"/>
    </row>
    <row r="53797" spans="2:3" x14ac:dyDescent="0.25">
      <c r="B53797" s="78"/>
      <c r="C53797" s="77"/>
    </row>
    <row r="53798" spans="2:3" x14ac:dyDescent="0.25">
      <c r="B53798" s="78"/>
      <c r="C53798" s="77"/>
    </row>
    <row r="53799" spans="2:3" x14ac:dyDescent="0.25">
      <c r="B53799" s="78"/>
      <c r="C53799" s="77"/>
    </row>
    <row r="53800" spans="2:3" x14ac:dyDescent="0.25">
      <c r="B53800" s="78"/>
      <c r="C53800" s="77"/>
    </row>
    <row r="53910" spans="2:3" x14ac:dyDescent="0.25">
      <c r="B53910" s="78"/>
      <c r="C53910" s="77"/>
    </row>
    <row r="53911" spans="2:3" x14ac:dyDescent="0.25">
      <c r="B53911" s="78"/>
      <c r="C53911" s="77"/>
    </row>
    <row r="53912" spans="2:3" x14ac:dyDescent="0.25">
      <c r="B53912" s="78"/>
      <c r="C53912" s="77"/>
    </row>
    <row r="53913" spans="2:3" x14ac:dyDescent="0.25">
      <c r="B53913" s="78"/>
      <c r="C53913" s="77"/>
    </row>
    <row r="53914" spans="2:3" x14ac:dyDescent="0.25">
      <c r="B53914" s="78"/>
      <c r="C53914" s="77"/>
    </row>
    <row r="53915" spans="2:3" x14ac:dyDescent="0.25">
      <c r="B53915" s="78"/>
      <c r="C53915" s="77"/>
    </row>
    <row r="53916" spans="2:3" x14ac:dyDescent="0.25">
      <c r="B53916" s="78"/>
      <c r="C53916" s="77"/>
    </row>
    <row r="53917" spans="2:3" x14ac:dyDescent="0.25">
      <c r="B53917" s="78"/>
      <c r="C53917" s="77"/>
    </row>
    <row r="53918" spans="2:3" x14ac:dyDescent="0.25">
      <c r="B53918" s="78"/>
      <c r="C53918" s="77"/>
    </row>
    <row r="53919" spans="2:3" x14ac:dyDescent="0.25">
      <c r="B53919" s="78"/>
      <c r="C53919" s="77"/>
    </row>
    <row r="53920" spans="2:3" x14ac:dyDescent="0.25">
      <c r="B53920" s="78"/>
      <c r="C53920" s="77"/>
    </row>
    <row r="53921" spans="2:3" x14ac:dyDescent="0.25">
      <c r="B53921" s="78"/>
      <c r="C53921" s="77"/>
    </row>
    <row r="53922" spans="2:3" x14ac:dyDescent="0.25">
      <c r="B53922" s="78"/>
      <c r="C53922" s="77"/>
    </row>
    <row r="54032" spans="2:3" x14ac:dyDescent="0.25">
      <c r="B54032" s="78"/>
      <c r="C54032" s="77"/>
    </row>
    <row r="54033" spans="2:3" x14ac:dyDescent="0.25">
      <c r="B54033" s="78"/>
      <c r="C54033" s="77"/>
    </row>
    <row r="54034" spans="2:3" x14ac:dyDescent="0.25">
      <c r="B54034" s="78"/>
      <c r="C54034" s="77"/>
    </row>
    <row r="54035" spans="2:3" x14ac:dyDescent="0.25">
      <c r="B54035" s="78"/>
      <c r="C54035" s="77"/>
    </row>
    <row r="54036" spans="2:3" x14ac:dyDescent="0.25">
      <c r="B54036" s="78"/>
      <c r="C54036" s="77"/>
    </row>
    <row r="54037" spans="2:3" x14ac:dyDescent="0.25">
      <c r="B54037" s="78"/>
      <c r="C54037" s="77"/>
    </row>
    <row r="54038" spans="2:3" x14ac:dyDescent="0.25">
      <c r="B54038" s="78"/>
      <c r="C54038" s="77"/>
    </row>
    <row r="54039" spans="2:3" x14ac:dyDescent="0.25">
      <c r="B54039" s="78"/>
      <c r="C54039" s="77"/>
    </row>
    <row r="54040" spans="2:3" x14ac:dyDescent="0.25">
      <c r="B54040" s="78"/>
      <c r="C54040" s="77"/>
    </row>
    <row r="54041" spans="2:3" x14ac:dyDescent="0.25">
      <c r="B54041" s="78"/>
      <c r="C54041" s="77"/>
    </row>
    <row r="54042" spans="2:3" x14ac:dyDescent="0.25">
      <c r="B54042" s="78"/>
      <c r="C54042" s="77"/>
    </row>
    <row r="54043" spans="2:3" x14ac:dyDescent="0.25">
      <c r="B54043" s="78"/>
      <c r="C54043" s="77"/>
    </row>
    <row r="54044" spans="2:3" x14ac:dyDescent="0.25">
      <c r="B54044" s="78"/>
      <c r="C54044" s="77"/>
    </row>
    <row r="54154" spans="2:3" x14ac:dyDescent="0.25">
      <c r="B54154" s="78"/>
      <c r="C54154" s="77"/>
    </row>
    <row r="54155" spans="2:3" x14ac:dyDescent="0.25">
      <c r="B54155" s="78"/>
      <c r="C54155" s="77"/>
    </row>
    <row r="54156" spans="2:3" x14ac:dyDescent="0.25">
      <c r="B54156" s="78"/>
      <c r="C54156" s="77"/>
    </row>
    <row r="54157" spans="2:3" x14ac:dyDescent="0.25">
      <c r="B54157" s="78"/>
      <c r="C54157" s="77"/>
    </row>
    <row r="54158" spans="2:3" x14ac:dyDescent="0.25">
      <c r="B54158" s="78"/>
      <c r="C54158" s="77"/>
    </row>
    <row r="54159" spans="2:3" x14ac:dyDescent="0.25">
      <c r="B54159" s="78"/>
      <c r="C54159" s="77"/>
    </row>
    <row r="54160" spans="2:3" x14ac:dyDescent="0.25">
      <c r="B54160" s="78"/>
      <c r="C54160" s="77"/>
    </row>
    <row r="54161" spans="2:3" x14ac:dyDescent="0.25">
      <c r="B54161" s="78"/>
      <c r="C54161" s="77"/>
    </row>
    <row r="54162" spans="2:3" x14ac:dyDescent="0.25">
      <c r="B54162" s="78"/>
      <c r="C54162" s="77"/>
    </row>
    <row r="54163" spans="2:3" x14ac:dyDescent="0.25">
      <c r="B54163" s="78"/>
      <c r="C54163" s="77"/>
    </row>
    <row r="54164" spans="2:3" x14ac:dyDescent="0.25">
      <c r="B54164" s="78"/>
      <c r="C54164" s="77"/>
    </row>
    <row r="54165" spans="2:3" x14ac:dyDescent="0.25">
      <c r="B54165" s="78"/>
      <c r="C54165" s="77"/>
    </row>
    <row r="54166" spans="2:3" x14ac:dyDescent="0.25">
      <c r="B54166" s="78"/>
      <c r="C54166" s="77"/>
    </row>
    <row r="54276" spans="2:3" x14ac:dyDescent="0.25">
      <c r="B54276" s="78"/>
      <c r="C54276" s="77"/>
    </row>
    <row r="54277" spans="2:3" x14ac:dyDescent="0.25">
      <c r="B54277" s="78"/>
      <c r="C54277" s="77"/>
    </row>
    <row r="54278" spans="2:3" x14ac:dyDescent="0.25">
      <c r="B54278" s="78"/>
      <c r="C54278" s="77"/>
    </row>
    <row r="54279" spans="2:3" x14ac:dyDescent="0.25">
      <c r="B54279" s="78"/>
      <c r="C54279" s="77"/>
    </row>
    <row r="54280" spans="2:3" x14ac:dyDescent="0.25">
      <c r="B54280" s="78"/>
      <c r="C54280" s="77"/>
    </row>
    <row r="54281" spans="2:3" x14ac:dyDescent="0.25">
      <c r="B54281" s="78"/>
      <c r="C54281" s="77"/>
    </row>
    <row r="54282" spans="2:3" x14ac:dyDescent="0.25">
      <c r="B54282" s="78"/>
      <c r="C54282" s="77"/>
    </row>
    <row r="54283" spans="2:3" x14ac:dyDescent="0.25">
      <c r="B54283" s="78"/>
      <c r="C54283" s="77"/>
    </row>
    <row r="54284" spans="2:3" x14ac:dyDescent="0.25">
      <c r="B54284" s="78"/>
      <c r="C54284" s="77"/>
    </row>
    <row r="54285" spans="2:3" x14ac:dyDescent="0.25">
      <c r="B54285" s="78"/>
      <c r="C54285" s="77"/>
    </row>
    <row r="54286" spans="2:3" x14ac:dyDescent="0.25">
      <c r="B54286" s="78"/>
      <c r="C54286" s="77"/>
    </row>
    <row r="54287" spans="2:3" x14ac:dyDescent="0.25">
      <c r="B54287" s="78"/>
      <c r="C54287" s="77"/>
    </row>
    <row r="54288" spans="2:3" x14ac:dyDescent="0.25">
      <c r="B54288" s="78"/>
      <c r="C54288" s="77"/>
    </row>
    <row r="54398" spans="2:3" x14ac:dyDescent="0.25">
      <c r="B54398" s="78"/>
      <c r="C54398" s="77"/>
    </row>
    <row r="54399" spans="2:3" x14ac:dyDescent="0.25">
      <c r="B54399" s="78"/>
      <c r="C54399" s="77"/>
    </row>
    <row r="54400" spans="2:3" x14ac:dyDescent="0.25">
      <c r="B54400" s="78"/>
      <c r="C54400" s="77"/>
    </row>
    <row r="54401" spans="2:3" x14ac:dyDescent="0.25">
      <c r="B54401" s="78"/>
      <c r="C54401" s="77"/>
    </row>
    <row r="54402" spans="2:3" x14ac:dyDescent="0.25">
      <c r="B54402" s="78"/>
      <c r="C54402" s="77"/>
    </row>
    <row r="54403" spans="2:3" x14ac:dyDescent="0.25">
      <c r="B54403" s="78"/>
      <c r="C54403" s="77"/>
    </row>
    <row r="54404" spans="2:3" x14ac:dyDescent="0.25">
      <c r="B54404" s="78"/>
      <c r="C54404" s="77"/>
    </row>
    <row r="54405" spans="2:3" x14ac:dyDescent="0.25">
      <c r="B54405" s="78"/>
      <c r="C54405" s="77"/>
    </row>
    <row r="54406" spans="2:3" x14ac:dyDescent="0.25">
      <c r="B54406" s="78"/>
      <c r="C54406" s="77"/>
    </row>
    <row r="54407" spans="2:3" x14ac:dyDescent="0.25">
      <c r="B54407" s="78"/>
      <c r="C54407" s="77"/>
    </row>
    <row r="54408" spans="2:3" x14ac:dyDescent="0.25">
      <c r="B54408" s="78"/>
      <c r="C54408" s="77"/>
    </row>
    <row r="54409" spans="2:3" x14ac:dyDescent="0.25">
      <c r="B54409" s="78"/>
      <c r="C54409" s="77"/>
    </row>
    <row r="54410" spans="2:3" x14ac:dyDescent="0.25">
      <c r="B54410" s="78"/>
      <c r="C54410" s="77"/>
    </row>
    <row r="54520" spans="2:3" x14ac:dyDescent="0.25">
      <c r="B54520" s="78"/>
      <c r="C54520" s="77"/>
    </row>
    <row r="54521" spans="2:3" x14ac:dyDescent="0.25">
      <c r="B54521" s="78"/>
      <c r="C54521" s="77"/>
    </row>
    <row r="54522" spans="2:3" x14ac:dyDescent="0.25">
      <c r="B54522" s="78"/>
      <c r="C54522" s="77"/>
    </row>
    <row r="54523" spans="2:3" x14ac:dyDescent="0.25">
      <c r="B54523" s="78"/>
      <c r="C54523" s="77"/>
    </row>
    <row r="54524" spans="2:3" x14ac:dyDescent="0.25">
      <c r="B54524" s="78"/>
      <c r="C54524" s="77"/>
    </row>
    <row r="54525" spans="2:3" x14ac:dyDescent="0.25">
      <c r="B54525" s="78"/>
      <c r="C54525" s="77"/>
    </row>
    <row r="54526" spans="2:3" x14ac:dyDescent="0.25">
      <c r="B54526" s="78"/>
      <c r="C54526" s="77"/>
    </row>
    <row r="54527" spans="2:3" x14ac:dyDescent="0.25">
      <c r="B54527" s="78"/>
      <c r="C54527" s="77"/>
    </row>
    <row r="54528" spans="2:3" x14ac:dyDescent="0.25">
      <c r="B54528" s="78"/>
      <c r="C54528" s="77"/>
    </row>
    <row r="54529" spans="2:3" x14ac:dyDescent="0.25">
      <c r="B54529" s="78"/>
      <c r="C54529" s="77"/>
    </row>
    <row r="54530" spans="2:3" x14ac:dyDescent="0.25">
      <c r="B54530" s="78"/>
      <c r="C54530" s="77"/>
    </row>
    <row r="54531" spans="2:3" x14ac:dyDescent="0.25">
      <c r="B54531" s="78"/>
      <c r="C54531" s="77"/>
    </row>
    <row r="54532" spans="2:3" x14ac:dyDescent="0.25">
      <c r="B54532" s="78"/>
      <c r="C54532" s="77"/>
    </row>
    <row r="54642" spans="2:3" x14ac:dyDescent="0.25">
      <c r="B54642" s="78"/>
      <c r="C54642" s="77"/>
    </row>
    <row r="54643" spans="2:3" x14ac:dyDescent="0.25">
      <c r="B54643" s="78"/>
      <c r="C54643" s="77"/>
    </row>
    <row r="54644" spans="2:3" x14ac:dyDescent="0.25">
      <c r="B54644" s="78"/>
      <c r="C54644" s="77"/>
    </row>
    <row r="54645" spans="2:3" x14ac:dyDescent="0.25">
      <c r="B54645" s="78"/>
      <c r="C54645" s="77"/>
    </row>
    <row r="54646" spans="2:3" x14ac:dyDescent="0.25">
      <c r="B54646" s="78"/>
      <c r="C54646" s="77"/>
    </row>
    <row r="54647" spans="2:3" x14ac:dyDescent="0.25">
      <c r="B54647" s="78"/>
      <c r="C54647" s="77"/>
    </row>
    <row r="54648" spans="2:3" x14ac:dyDescent="0.25">
      <c r="B54648" s="78"/>
      <c r="C54648" s="77"/>
    </row>
    <row r="54649" spans="2:3" x14ac:dyDescent="0.25">
      <c r="B54649" s="78"/>
      <c r="C54649" s="77"/>
    </row>
    <row r="54650" spans="2:3" x14ac:dyDescent="0.25">
      <c r="B54650" s="78"/>
      <c r="C54650" s="77"/>
    </row>
    <row r="54651" spans="2:3" x14ac:dyDescent="0.25">
      <c r="B54651" s="78"/>
      <c r="C54651" s="77"/>
    </row>
    <row r="54652" spans="2:3" x14ac:dyDescent="0.25">
      <c r="B54652" s="78"/>
      <c r="C54652" s="77"/>
    </row>
    <row r="54653" spans="2:3" x14ac:dyDescent="0.25">
      <c r="B54653" s="78"/>
      <c r="C54653" s="77"/>
    </row>
    <row r="54654" spans="2:3" x14ac:dyDescent="0.25">
      <c r="B54654" s="78"/>
      <c r="C54654" s="77"/>
    </row>
    <row r="54764" spans="2:3" x14ac:dyDescent="0.25">
      <c r="B54764" s="78"/>
      <c r="C54764" s="77"/>
    </row>
    <row r="54765" spans="2:3" x14ac:dyDescent="0.25">
      <c r="B54765" s="78"/>
      <c r="C54765" s="77"/>
    </row>
    <row r="54766" spans="2:3" x14ac:dyDescent="0.25">
      <c r="B54766" s="78"/>
      <c r="C54766" s="77"/>
    </row>
    <row r="54767" spans="2:3" x14ac:dyDescent="0.25">
      <c r="B54767" s="78"/>
      <c r="C54767" s="77"/>
    </row>
    <row r="54768" spans="2:3" x14ac:dyDescent="0.25">
      <c r="B54768" s="78"/>
      <c r="C54768" s="77"/>
    </row>
    <row r="54769" spans="2:3" x14ac:dyDescent="0.25">
      <c r="B54769" s="78"/>
      <c r="C54769" s="77"/>
    </row>
    <row r="54770" spans="2:3" x14ac:dyDescent="0.25">
      <c r="B54770" s="78"/>
      <c r="C54770" s="77"/>
    </row>
    <row r="54771" spans="2:3" x14ac:dyDescent="0.25">
      <c r="B54771" s="78"/>
      <c r="C54771" s="77"/>
    </row>
    <row r="54772" spans="2:3" x14ac:dyDescent="0.25">
      <c r="B54772" s="78"/>
      <c r="C54772" s="77"/>
    </row>
    <row r="54773" spans="2:3" x14ac:dyDescent="0.25">
      <c r="B54773" s="78"/>
      <c r="C54773" s="77"/>
    </row>
    <row r="54774" spans="2:3" x14ac:dyDescent="0.25">
      <c r="B54774" s="78"/>
      <c r="C54774" s="77"/>
    </row>
    <row r="54775" spans="2:3" x14ac:dyDescent="0.25">
      <c r="B54775" s="78"/>
      <c r="C54775" s="77"/>
    </row>
    <row r="54776" spans="2:3" x14ac:dyDescent="0.25">
      <c r="B54776" s="78"/>
      <c r="C54776" s="77"/>
    </row>
    <row r="54886" spans="2:3" x14ac:dyDescent="0.25">
      <c r="B54886" s="78"/>
      <c r="C54886" s="77"/>
    </row>
    <row r="54887" spans="2:3" x14ac:dyDescent="0.25">
      <c r="B54887" s="78"/>
      <c r="C54887" s="77"/>
    </row>
    <row r="54888" spans="2:3" x14ac:dyDescent="0.25">
      <c r="B54888" s="78"/>
      <c r="C54888" s="77"/>
    </row>
    <row r="54889" spans="2:3" x14ac:dyDescent="0.25">
      <c r="B54889" s="78"/>
      <c r="C54889" s="77"/>
    </row>
    <row r="54890" spans="2:3" x14ac:dyDescent="0.25">
      <c r="B54890" s="78"/>
      <c r="C54890" s="77"/>
    </row>
    <row r="54891" spans="2:3" x14ac:dyDescent="0.25">
      <c r="B54891" s="78"/>
      <c r="C54891" s="77"/>
    </row>
    <row r="54892" spans="2:3" x14ac:dyDescent="0.25">
      <c r="B54892" s="78"/>
      <c r="C54892" s="77"/>
    </row>
    <row r="54893" spans="2:3" x14ac:dyDescent="0.25">
      <c r="B54893" s="78"/>
      <c r="C54893" s="77"/>
    </row>
    <row r="54894" spans="2:3" x14ac:dyDescent="0.25">
      <c r="B54894" s="78"/>
      <c r="C54894" s="77"/>
    </row>
    <row r="54895" spans="2:3" x14ac:dyDescent="0.25">
      <c r="B54895" s="78"/>
      <c r="C54895" s="77"/>
    </row>
    <row r="54896" spans="2:3" x14ac:dyDescent="0.25">
      <c r="B54896" s="78"/>
      <c r="C54896" s="77"/>
    </row>
    <row r="54897" spans="2:3" x14ac:dyDescent="0.25">
      <c r="B54897" s="78"/>
      <c r="C54897" s="77"/>
    </row>
    <row r="54898" spans="2:3" x14ac:dyDescent="0.25">
      <c r="B54898" s="78"/>
      <c r="C54898" s="77"/>
    </row>
    <row r="55008" spans="2:3" x14ac:dyDescent="0.25">
      <c r="B55008" s="78"/>
      <c r="C55008" s="77"/>
    </row>
    <row r="55009" spans="2:3" x14ac:dyDescent="0.25">
      <c r="B55009" s="78"/>
      <c r="C55009" s="77"/>
    </row>
    <row r="55010" spans="2:3" x14ac:dyDescent="0.25">
      <c r="B55010" s="78"/>
      <c r="C55010" s="77"/>
    </row>
    <row r="55011" spans="2:3" x14ac:dyDescent="0.25">
      <c r="B55011" s="78"/>
      <c r="C55011" s="77"/>
    </row>
    <row r="55012" spans="2:3" x14ac:dyDescent="0.25">
      <c r="B55012" s="78"/>
      <c r="C55012" s="77"/>
    </row>
    <row r="55013" spans="2:3" x14ac:dyDescent="0.25">
      <c r="B55013" s="78"/>
      <c r="C55013" s="77"/>
    </row>
    <row r="55014" spans="2:3" x14ac:dyDescent="0.25">
      <c r="B55014" s="78"/>
      <c r="C55014" s="77"/>
    </row>
    <row r="55015" spans="2:3" x14ac:dyDescent="0.25">
      <c r="B55015" s="78"/>
      <c r="C55015" s="77"/>
    </row>
    <row r="55016" spans="2:3" x14ac:dyDescent="0.25">
      <c r="B55016" s="78"/>
      <c r="C55016" s="77"/>
    </row>
    <row r="55017" spans="2:3" x14ac:dyDescent="0.25">
      <c r="B55017" s="78"/>
      <c r="C55017" s="77"/>
    </row>
    <row r="55018" spans="2:3" x14ac:dyDescent="0.25">
      <c r="B55018" s="78"/>
      <c r="C55018" s="77"/>
    </row>
    <row r="55019" spans="2:3" x14ac:dyDescent="0.25">
      <c r="B55019" s="78"/>
      <c r="C55019" s="77"/>
    </row>
    <row r="55020" spans="2:3" x14ac:dyDescent="0.25">
      <c r="B55020" s="78"/>
      <c r="C55020" s="77"/>
    </row>
    <row r="55130" spans="2:3" x14ac:dyDescent="0.25">
      <c r="B55130" s="78"/>
      <c r="C55130" s="77"/>
    </row>
    <row r="55131" spans="2:3" x14ac:dyDescent="0.25">
      <c r="B55131" s="78"/>
      <c r="C55131" s="77"/>
    </row>
    <row r="55132" spans="2:3" x14ac:dyDescent="0.25">
      <c r="B55132" s="78"/>
      <c r="C55132" s="77"/>
    </row>
    <row r="55133" spans="2:3" x14ac:dyDescent="0.25">
      <c r="B55133" s="78"/>
      <c r="C55133" s="77"/>
    </row>
    <row r="55134" spans="2:3" x14ac:dyDescent="0.25">
      <c r="B55134" s="78"/>
      <c r="C55134" s="77"/>
    </row>
    <row r="55135" spans="2:3" x14ac:dyDescent="0.25">
      <c r="B55135" s="78"/>
      <c r="C55135" s="77"/>
    </row>
    <row r="55136" spans="2:3" x14ac:dyDescent="0.25">
      <c r="B55136" s="78"/>
      <c r="C55136" s="77"/>
    </row>
    <row r="55137" spans="2:3" x14ac:dyDescent="0.25">
      <c r="B55137" s="78"/>
      <c r="C55137" s="77"/>
    </row>
    <row r="55138" spans="2:3" x14ac:dyDescent="0.25">
      <c r="B55138" s="78"/>
      <c r="C55138" s="77"/>
    </row>
    <row r="55139" spans="2:3" x14ac:dyDescent="0.25">
      <c r="B55139" s="78"/>
      <c r="C55139" s="77"/>
    </row>
    <row r="55140" spans="2:3" x14ac:dyDescent="0.25">
      <c r="B55140" s="78"/>
      <c r="C55140" s="77"/>
    </row>
    <row r="55141" spans="2:3" x14ac:dyDescent="0.25">
      <c r="B55141" s="78"/>
      <c r="C55141" s="77"/>
    </row>
    <row r="55142" spans="2:3" x14ac:dyDescent="0.25">
      <c r="B55142" s="78"/>
      <c r="C55142" s="77"/>
    </row>
    <row r="55252" spans="2:3" x14ac:dyDescent="0.25">
      <c r="B55252" s="78"/>
      <c r="C55252" s="77"/>
    </row>
    <row r="55253" spans="2:3" x14ac:dyDescent="0.25">
      <c r="B55253" s="78"/>
      <c r="C55253" s="77"/>
    </row>
    <row r="55254" spans="2:3" x14ac:dyDescent="0.25">
      <c r="B55254" s="78"/>
      <c r="C55254" s="77"/>
    </row>
    <row r="55255" spans="2:3" x14ac:dyDescent="0.25">
      <c r="B55255" s="78"/>
      <c r="C55255" s="77"/>
    </row>
    <row r="55256" spans="2:3" x14ac:dyDescent="0.25">
      <c r="B55256" s="78"/>
      <c r="C55256" s="77"/>
    </row>
    <row r="55257" spans="2:3" x14ac:dyDescent="0.25">
      <c r="B55257" s="78"/>
      <c r="C55257" s="77"/>
    </row>
    <row r="55258" spans="2:3" x14ac:dyDescent="0.25">
      <c r="B55258" s="78"/>
      <c r="C55258" s="77"/>
    </row>
    <row r="55259" spans="2:3" x14ac:dyDescent="0.25">
      <c r="B55259" s="78"/>
      <c r="C55259" s="77"/>
    </row>
    <row r="55260" spans="2:3" x14ac:dyDescent="0.25">
      <c r="B55260" s="78"/>
      <c r="C55260" s="77"/>
    </row>
    <row r="55261" spans="2:3" x14ac:dyDescent="0.25">
      <c r="B55261" s="78"/>
      <c r="C55261" s="77"/>
    </row>
    <row r="55262" spans="2:3" x14ac:dyDescent="0.25">
      <c r="B55262" s="78"/>
      <c r="C55262" s="77"/>
    </row>
    <row r="55263" spans="2:3" x14ac:dyDescent="0.25">
      <c r="B55263" s="78"/>
      <c r="C55263" s="77"/>
    </row>
    <row r="55264" spans="2:3" x14ac:dyDescent="0.25">
      <c r="B55264" s="78"/>
      <c r="C55264" s="77"/>
    </row>
    <row r="55374" spans="2:3" x14ac:dyDescent="0.25">
      <c r="B55374" s="78"/>
      <c r="C55374" s="77"/>
    </row>
    <row r="55375" spans="2:3" x14ac:dyDescent="0.25">
      <c r="B55375" s="78"/>
      <c r="C55375" s="77"/>
    </row>
    <row r="55376" spans="2:3" x14ac:dyDescent="0.25">
      <c r="B55376" s="78"/>
      <c r="C55376" s="77"/>
    </row>
    <row r="55377" spans="2:3" x14ac:dyDescent="0.25">
      <c r="B55377" s="78"/>
      <c r="C55377" s="77"/>
    </row>
    <row r="55378" spans="2:3" x14ac:dyDescent="0.25">
      <c r="B55378" s="78"/>
      <c r="C55378" s="77"/>
    </row>
    <row r="55379" spans="2:3" x14ac:dyDescent="0.25">
      <c r="B55379" s="78"/>
      <c r="C55379" s="77"/>
    </row>
    <row r="55380" spans="2:3" x14ac:dyDescent="0.25">
      <c r="B55380" s="78"/>
      <c r="C55380" s="77"/>
    </row>
    <row r="55381" spans="2:3" x14ac:dyDescent="0.25">
      <c r="B55381" s="78"/>
      <c r="C55381" s="77"/>
    </row>
    <row r="55382" spans="2:3" x14ac:dyDescent="0.25">
      <c r="B55382" s="78"/>
      <c r="C55382" s="77"/>
    </row>
    <row r="55383" spans="2:3" x14ac:dyDescent="0.25">
      <c r="B55383" s="78"/>
      <c r="C55383" s="77"/>
    </row>
    <row r="55384" spans="2:3" x14ac:dyDescent="0.25">
      <c r="B55384" s="78"/>
      <c r="C55384" s="77"/>
    </row>
    <row r="55385" spans="2:3" x14ac:dyDescent="0.25">
      <c r="B55385" s="78"/>
      <c r="C55385" s="77"/>
    </row>
    <row r="55386" spans="2:3" x14ac:dyDescent="0.25">
      <c r="B55386" s="78"/>
      <c r="C55386" s="77"/>
    </row>
    <row r="55496" spans="2:3" x14ac:dyDescent="0.25">
      <c r="B55496" s="78"/>
      <c r="C55496" s="77"/>
    </row>
    <row r="55497" spans="2:3" x14ac:dyDescent="0.25">
      <c r="B55497" s="78"/>
      <c r="C55497" s="77"/>
    </row>
    <row r="55498" spans="2:3" x14ac:dyDescent="0.25">
      <c r="B55498" s="78"/>
      <c r="C55498" s="77"/>
    </row>
    <row r="55499" spans="2:3" x14ac:dyDescent="0.25">
      <c r="B55499" s="78"/>
      <c r="C55499" s="77"/>
    </row>
    <row r="55500" spans="2:3" x14ac:dyDescent="0.25">
      <c r="B55500" s="78"/>
      <c r="C55500" s="77"/>
    </row>
    <row r="55501" spans="2:3" x14ac:dyDescent="0.25">
      <c r="B55501" s="78"/>
      <c r="C55501" s="77"/>
    </row>
    <row r="55502" spans="2:3" x14ac:dyDescent="0.25">
      <c r="B55502" s="78"/>
      <c r="C55502" s="77"/>
    </row>
    <row r="55503" spans="2:3" x14ac:dyDescent="0.25">
      <c r="B55503" s="78"/>
      <c r="C55503" s="77"/>
    </row>
    <row r="55504" spans="2:3" x14ac:dyDescent="0.25">
      <c r="B55504" s="78"/>
      <c r="C55504" s="77"/>
    </row>
    <row r="55505" spans="2:3" x14ac:dyDescent="0.25">
      <c r="B55505" s="78"/>
      <c r="C55505" s="77"/>
    </row>
    <row r="55506" spans="2:3" x14ac:dyDescent="0.25">
      <c r="B55506" s="78"/>
      <c r="C55506" s="77"/>
    </row>
    <row r="55507" spans="2:3" x14ac:dyDescent="0.25">
      <c r="B55507" s="78"/>
      <c r="C55507" s="77"/>
    </row>
    <row r="55508" spans="2:3" x14ac:dyDescent="0.25">
      <c r="B55508" s="78"/>
      <c r="C55508" s="77"/>
    </row>
    <row r="55618" spans="2:3" x14ac:dyDescent="0.25">
      <c r="B55618" s="78"/>
      <c r="C55618" s="77"/>
    </row>
    <row r="55619" spans="2:3" x14ac:dyDescent="0.25">
      <c r="B55619" s="78"/>
      <c r="C55619" s="77"/>
    </row>
    <row r="55620" spans="2:3" x14ac:dyDescent="0.25">
      <c r="B55620" s="78"/>
      <c r="C55620" s="77"/>
    </row>
    <row r="55621" spans="2:3" x14ac:dyDescent="0.25">
      <c r="B55621" s="78"/>
      <c r="C55621" s="77"/>
    </row>
    <row r="55622" spans="2:3" x14ac:dyDescent="0.25">
      <c r="B55622" s="78"/>
      <c r="C55622" s="77"/>
    </row>
    <row r="55623" spans="2:3" x14ac:dyDescent="0.25">
      <c r="B55623" s="78"/>
      <c r="C55623" s="77"/>
    </row>
    <row r="55624" spans="2:3" x14ac:dyDescent="0.25">
      <c r="B55624" s="78"/>
      <c r="C55624" s="77"/>
    </row>
    <row r="55625" spans="2:3" x14ac:dyDescent="0.25">
      <c r="B55625" s="78"/>
      <c r="C55625" s="77"/>
    </row>
    <row r="55626" spans="2:3" x14ac:dyDescent="0.25">
      <c r="B55626" s="78"/>
      <c r="C55626" s="77"/>
    </row>
    <row r="55627" spans="2:3" x14ac:dyDescent="0.25">
      <c r="B55627" s="78"/>
      <c r="C55627" s="77"/>
    </row>
    <row r="55628" spans="2:3" x14ac:dyDescent="0.25">
      <c r="B55628" s="78"/>
      <c r="C55628" s="77"/>
    </row>
    <row r="55629" spans="2:3" x14ac:dyDescent="0.25">
      <c r="B55629" s="78"/>
      <c r="C55629" s="77"/>
    </row>
    <row r="55630" spans="2:3" x14ac:dyDescent="0.25">
      <c r="B55630" s="78"/>
      <c r="C55630" s="77"/>
    </row>
    <row r="55740" spans="2:3" x14ac:dyDescent="0.25">
      <c r="B55740" s="78"/>
      <c r="C55740" s="77"/>
    </row>
    <row r="55741" spans="2:3" x14ac:dyDescent="0.25">
      <c r="B55741" s="78"/>
      <c r="C55741" s="77"/>
    </row>
    <row r="55742" spans="2:3" x14ac:dyDescent="0.25">
      <c r="B55742" s="78"/>
      <c r="C55742" s="77"/>
    </row>
    <row r="55743" spans="2:3" x14ac:dyDescent="0.25">
      <c r="B55743" s="78"/>
      <c r="C55743" s="77"/>
    </row>
    <row r="55744" spans="2:3" x14ac:dyDescent="0.25">
      <c r="B55744" s="78"/>
      <c r="C55744" s="77"/>
    </row>
    <row r="55745" spans="2:3" x14ac:dyDescent="0.25">
      <c r="B55745" s="78"/>
      <c r="C55745" s="77"/>
    </row>
    <row r="55746" spans="2:3" x14ac:dyDescent="0.25">
      <c r="B55746" s="78"/>
      <c r="C55746" s="77"/>
    </row>
    <row r="55747" spans="2:3" x14ac:dyDescent="0.25">
      <c r="B55747" s="78"/>
      <c r="C55747" s="77"/>
    </row>
    <row r="55748" spans="2:3" x14ac:dyDescent="0.25">
      <c r="B55748" s="78"/>
      <c r="C55748" s="77"/>
    </row>
    <row r="55749" spans="2:3" x14ac:dyDescent="0.25">
      <c r="B55749" s="78"/>
      <c r="C55749" s="77"/>
    </row>
    <row r="55750" spans="2:3" x14ac:dyDescent="0.25">
      <c r="B55750" s="78"/>
      <c r="C55750" s="77"/>
    </row>
    <row r="55751" spans="2:3" x14ac:dyDescent="0.25">
      <c r="B55751" s="78"/>
      <c r="C55751" s="77"/>
    </row>
    <row r="55752" spans="2:3" x14ac:dyDescent="0.25">
      <c r="B55752" s="78"/>
      <c r="C55752" s="77"/>
    </row>
    <row r="55862" spans="2:3" x14ac:dyDescent="0.25">
      <c r="B55862" s="78"/>
      <c r="C55862" s="77"/>
    </row>
    <row r="55863" spans="2:3" x14ac:dyDescent="0.25">
      <c r="B55863" s="78"/>
      <c r="C55863" s="77"/>
    </row>
    <row r="55864" spans="2:3" x14ac:dyDescent="0.25">
      <c r="B55864" s="78"/>
      <c r="C55864" s="77"/>
    </row>
    <row r="55865" spans="2:3" x14ac:dyDescent="0.25">
      <c r="B55865" s="78"/>
      <c r="C55865" s="77"/>
    </row>
    <row r="55866" spans="2:3" x14ac:dyDescent="0.25">
      <c r="B55866" s="78"/>
      <c r="C55866" s="77"/>
    </row>
    <row r="55867" spans="2:3" x14ac:dyDescent="0.25">
      <c r="B55867" s="78"/>
      <c r="C55867" s="77"/>
    </row>
    <row r="55868" spans="2:3" x14ac:dyDescent="0.25">
      <c r="B55868" s="78"/>
      <c r="C55868" s="77"/>
    </row>
    <row r="55869" spans="2:3" x14ac:dyDescent="0.25">
      <c r="B55869" s="78"/>
      <c r="C55869" s="77"/>
    </row>
    <row r="55870" spans="2:3" x14ac:dyDescent="0.25">
      <c r="B55870" s="78"/>
      <c r="C55870" s="77"/>
    </row>
    <row r="55871" spans="2:3" x14ac:dyDescent="0.25">
      <c r="B55871" s="78"/>
      <c r="C55871" s="77"/>
    </row>
    <row r="55872" spans="2:3" x14ac:dyDescent="0.25">
      <c r="B55872" s="78"/>
      <c r="C55872" s="77"/>
    </row>
    <row r="55873" spans="2:3" x14ac:dyDescent="0.25">
      <c r="B55873" s="78"/>
      <c r="C55873" s="77"/>
    </row>
    <row r="55874" spans="2:3" x14ac:dyDescent="0.25">
      <c r="B55874" s="78"/>
      <c r="C55874" s="77"/>
    </row>
    <row r="55984" spans="2:3" x14ac:dyDescent="0.25">
      <c r="B55984" s="78"/>
      <c r="C55984" s="77"/>
    </row>
    <row r="55985" spans="2:3" x14ac:dyDescent="0.25">
      <c r="B55985" s="78"/>
      <c r="C55985" s="77"/>
    </row>
    <row r="55986" spans="2:3" x14ac:dyDescent="0.25">
      <c r="B55986" s="78"/>
      <c r="C55986" s="77"/>
    </row>
    <row r="55987" spans="2:3" x14ac:dyDescent="0.25">
      <c r="B55987" s="78"/>
      <c r="C55987" s="77"/>
    </row>
    <row r="55988" spans="2:3" x14ac:dyDescent="0.25">
      <c r="B55988" s="78"/>
      <c r="C55988" s="77"/>
    </row>
    <row r="55989" spans="2:3" x14ac:dyDescent="0.25">
      <c r="B55989" s="78"/>
      <c r="C55989" s="77"/>
    </row>
    <row r="55990" spans="2:3" x14ac:dyDescent="0.25">
      <c r="B55990" s="78"/>
      <c r="C55990" s="77"/>
    </row>
    <row r="55991" spans="2:3" x14ac:dyDescent="0.25">
      <c r="B55991" s="78"/>
      <c r="C55991" s="77"/>
    </row>
    <row r="55992" spans="2:3" x14ac:dyDescent="0.25">
      <c r="B55992" s="78"/>
      <c r="C55992" s="77"/>
    </row>
    <row r="55993" spans="2:3" x14ac:dyDescent="0.25">
      <c r="B55993" s="78"/>
      <c r="C55993" s="77"/>
    </row>
    <row r="55994" spans="2:3" x14ac:dyDescent="0.25">
      <c r="B55994" s="78"/>
      <c r="C55994" s="77"/>
    </row>
    <row r="55995" spans="2:3" x14ac:dyDescent="0.25">
      <c r="B55995" s="78"/>
      <c r="C55995" s="77"/>
    </row>
    <row r="55996" spans="2:3" x14ac:dyDescent="0.25">
      <c r="B55996" s="78"/>
      <c r="C55996" s="77"/>
    </row>
    <row r="56106" spans="2:3" x14ac:dyDescent="0.25">
      <c r="B56106" s="78"/>
      <c r="C56106" s="77"/>
    </row>
    <row r="56107" spans="2:3" x14ac:dyDescent="0.25">
      <c r="B56107" s="78"/>
      <c r="C56107" s="77"/>
    </row>
    <row r="56108" spans="2:3" x14ac:dyDescent="0.25">
      <c r="B56108" s="78"/>
      <c r="C56108" s="77"/>
    </row>
    <row r="56109" spans="2:3" x14ac:dyDescent="0.25">
      <c r="B56109" s="78"/>
      <c r="C56109" s="77"/>
    </row>
    <row r="56110" spans="2:3" x14ac:dyDescent="0.25">
      <c r="B56110" s="78"/>
      <c r="C56110" s="77"/>
    </row>
    <row r="56111" spans="2:3" x14ac:dyDescent="0.25">
      <c r="B56111" s="78"/>
      <c r="C56111" s="77"/>
    </row>
    <row r="56112" spans="2:3" x14ac:dyDescent="0.25">
      <c r="B56112" s="78"/>
      <c r="C56112" s="77"/>
    </row>
    <row r="56113" spans="2:3" x14ac:dyDescent="0.25">
      <c r="B56113" s="78"/>
      <c r="C56113" s="77"/>
    </row>
    <row r="56114" spans="2:3" x14ac:dyDescent="0.25">
      <c r="B56114" s="78"/>
      <c r="C56114" s="77"/>
    </row>
    <row r="56115" spans="2:3" x14ac:dyDescent="0.25">
      <c r="B56115" s="78"/>
      <c r="C56115" s="77"/>
    </row>
    <row r="56116" spans="2:3" x14ac:dyDescent="0.25">
      <c r="B56116" s="78"/>
      <c r="C56116" s="77"/>
    </row>
    <row r="56117" spans="2:3" x14ac:dyDescent="0.25">
      <c r="B56117" s="78"/>
      <c r="C56117" s="77"/>
    </row>
    <row r="56118" spans="2:3" x14ac:dyDescent="0.25">
      <c r="B56118" s="78"/>
      <c r="C56118" s="77"/>
    </row>
    <row r="56228" spans="2:3" x14ac:dyDescent="0.25">
      <c r="B56228" s="78"/>
      <c r="C56228" s="77"/>
    </row>
    <row r="56229" spans="2:3" x14ac:dyDescent="0.25">
      <c r="B56229" s="78"/>
      <c r="C56229" s="77"/>
    </row>
    <row r="56230" spans="2:3" x14ac:dyDescent="0.25">
      <c r="B56230" s="78"/>
      <c r="C56230" s="77"/>
    </row>
    <row r="56231" spans="2:3" x14ac:dyDescent="0.25">
      <c r="B56231" s="78"/>
      <c r="C56231" s="77"/>
    </row>
    <row r="56232" spans="2:3" x14ac:dyDescent="0.25">
      <c r="B56232" s="78"/>
      <c r="C56232" s="77"/>
    </row>
    <row r="56233" spans="2:3" x14ac:dyDescent="0.25">
      <c r="B56233" s="78"/>
      <c r="C56233" s="77"/>
    </row>
    <row r="56234" spans="2:3" x14ac:dyDescent="0.25">
      <c r="B56234" s="78"/>
      <c r="C56234" s="77"/>
    </row>
    <row r="56235" spans="2:3" x14ac:dyDescent="0.25">
      <c r="B56235" s="78"/>
      <c r="C56235" s="77"/>
    </row>
    <row r="56236" spans="2:3" x14ac:dyDescent="0.25">
      <c r="B56236" s="78"/>
      <c r="C56236" s="77"/>
    </row>
    <row r="56237" spans="2:3" x14ac:dyDescent="0.25">
      <c r="B56237" s="78"/>
      <c r="C56237" s="77"/>
    </row>
    <row r="56238" spans="2:3" x14ac:dyDescent="0.25">
      <c r="B56238" s="78"/>
      <c r="C56238" s="77"/>
    </row>
    <row r="56239" spans="2:3" x14ac:dyDescent="0.25">
      <c r="B56239" s="78"/>
      <c r="C56239" s="77"/>
    </row>
    <row r="56240" spans="2:3" x14ac:dyDescent="0.25">
      <c r="B56240" s="78"/>
      <c r="C56240" s="77"/>
    </row>
    <row r="56350" spans="2:3" x14ac:dyDescent="0.25">
      <c r="B56350" s="78"/>
      <c r="C56350" s="77"/>
    </row>
    <row r="56351" spans="2:3" x14ac:dyDescent="0.25">
      <c r="B56351" s="78"/>
      <c r="C56351" s="77"/>
    </row>
    <row r="56352" spans="2:3" x14ac:dyDescent="0.25">
      <c r="B56352" s="78"/>
      <c r="C56352" s="77"/>
    </row>
    <row r="56353" spans="2:3" x14ac:dyDescent="0.25">
      <c r="B56353" s="78"/>
      <c r="C56353" s="77"/>
    </row>
    <row r="56354" spans="2:3" x14ac:dyDescent="0.25">
      <c r="B56354" s="78"/>
      <c r="C56354" s="77"/>
    </row>
    <row r="56355" spans="2:3" x14ac:dyDescent="0.25">
      <c r="B56355" s="78"/>
      <c r="C56355" s="77"/>
    </row>
    <row r="56356" spans="2:3" x14ac:dyDescent="0.25">
      <c r="B56356" s="78"/>
      <c r="C56356" s="77"/>
    </row>
    <row r="56357" spans="2:3" x14ac:dyDescent="0.25">
      <c r="B56357" s="78"/>
      <c r="C56357" s="77"/>
    </row>
    <row r="56358" spans="2:3" x14ac:dyDescent="0.25">
      <c r="B56358" s="78"/>
      <c r="C56358" s="77"/>
    </row>
    <row r="56359" spans="2:3" x14ac:dyDescent="0.25">
      <c r="B56359" s="78"/>
      <c r="C56359" s="77"/>
    </row>
    <row r="56360" spans="2:3" x14ac:dyDescent="0.25">
      <c r="B56360" s="78"/>
      <c r="C56360" s="77"/>
    </row>
    <row r="56361" spans="2:3" x14ac:dyDescent="0.25">
      <c r="B56361" s="78"/>
      <c r="C56361" s="77"/>
    </row>
    <row r="56362" spans="2:3" x14ac:dyDescent="0.25">
      <c r="B56362" s="78"/>
      <c r="C56362" s="77"/>
    </row>
    <row r="56472" spans="2:3" x14ac:dyDescent="0.25">
      <c r="B56472" s="78"/>
      <c r="C56472" s="77"/>
    </row>
    <row r="56473" spans="2:3" x14ac:dyDescent="0.25">
      <c r="B56473" s="78"/>
      <c r="C56473" s="77"/>
    </row>
    <row r="56474" spans="2:3" x14ac:dyDescent="0.25">
      <c r="B56474" s="78"/>
      <c r="C56474" s="77"/>
    </row>
    <row r="56475" spans="2:3" x14ac:dyDescent="0.25">
      <c r="B56475" s="78"/>
      <c r="C56475" s="77"/>
    </row>
    <row r="56476" spans="2:3" x14ac:dyDescent="0.25">
      <c r="B56476" s="78"/>
      <c r="C56476" s="77"/>
    </row>
    <row r="56477" spans="2:3" x14ac:dyDescent="0.25">
      <c r="B56477" s="78"/>
      <c r="C56477" s="77"/>
    </row>
    <row r="56478" spans="2:3" x14ac:dyDescent="0.25">
      <c r="B56478" s="78"/>
      <c r="C56478" s="77"/>
    </row>
    <row r="56479" spans="2:3" x14ac:dyDescent="0.25">
      <c r="B56479" s="78"/>
      <c r="C56479" s="77"/>
    </row>
    <row r="56480" spans="2:3" x14ac:dyDescent="0.25">
      <c r="B56480" s="78"/>
      <c r="C56480" s="77"/>
    </row>
    <row r="56481" spans="2:3" x14ac:dyDescent="0.25">
      <c r="B56481" s="78"/>
      <c r="C56481" s="77"/>
    </row>
    <row r="56482" spans="2:3" x14ac:dyDescent="0.25">
      <c r="B56482" s="78"/>
      <c r="C56482" s="77"/>
    </row>
    <row r="56483" spans="2:3" x14ac:dyDescent="0.25">
      <c r="B56483" s="78"/>
      <c r="C56483" s="77"/>
    </row>
    <row r="56484" spans="2:3" x14ac:dyDescent="0.25">
      <c r="B56484" s="78"/>
      <c r="C56484" s="77"/>
    </row>
    <row r="56594" spans="2:3" x14ac:dyDescent="0.25">
      <c r="B56594" s="78"/>
      <c r="C56594" s="77"/>
    </row>
    <row r="56595" spans="2:3" x14ac:dyDescent="0.25">
      <c r="B56595" s="78"/>
      <c r="C56595" s="77"/>
    </row>
    <row r="56596" spans="2:3" x14ac:dyDescent="0.25">
      <c r="B56596" s="78"/>
      <c r="C56596" s="77"/>
    </row>
    <row r="56597" spans="2:3" x14ac:dyDescent="0.25">
      <c r="B56597" s="78"/>
      <c r="C56597" s="77"/>
    </row>
    <row r="56598" spans="2:3" x14ac:dyDescent="0.25">
      <c r="B56598" s="78"/>
      <c r="C56598" s="77"/>
    </row>
    <row r="56599" spans="2:3" x14ac:dyDescent="0.25">
      <c r="B56599" s="78"/>
      <c r="C56599" s="77"/>
    </row>
    <row r="56600" spans="2:3" x14ac:dyDescent="0.25">
      <c r="B56600" s="78"/>
      <c r="C56600" s="77"/>
    </row>
    <row r="56601" spans="2:3" x14ac:dyDescent="0.25">
      <c r="B56601" s="78"/>
      <c r="C56601" s="77"/>
    </row>
    <row r="56602" spans="2:3" x14ac:dyDescent="0.25">
      <c r="B56602" s="78"/>
      <c r="C56602" s="77"/>
    </row>
    <row r="56603" spans="2:3" x14ac:dyDescent="0.25">
      <c r="B56603" s="78"/>
      <c r="C56603" s="77"/>
    </row>
    <row r="56604" spans="2:3" x14ac:dyDescent="0.25">
      <c r="B56604" s="78"/>
      <c r="C56604" s="77"/>
    </row>
    <row r="56605" spans="2:3" x14ac:dyDescent="0.25">
      <c r="B56605" s="78"/>
      <c r="C56605" s="77"/>
    </row>
    <row r="56606" spans="2:3" x14ac:dyDescent="0.25">
      <c r="B56606" s="78"/>
      <c r="C56606" s="77"/>
    </row>
    <row r="56716" spans="2:3" x14ac:dyDescent="0.25">
      <c r="B56716" s="78"/>
      <c r="C56716" s="77"/>
    </row>
    <row r="56717" spans="2:3" x14ac:dyDescent="0.25">
      <c r="B56717" s="78"/>
      <c r="C56717" s="77"/>
    </row>
    <row r="56718" spans="2:3" x14ac:dyDescent="0.25">
      <c r="B56718" s="78"/>
      <c r="C56718" s="77"/>
    </row>
    <row r="56719" spans="2:3" x14ac:dyDescent="0.25">
      <c r="B56719" s="78"/>
      <c r="C56719" s="77"/>
    </row>
    <row r="56720" spans="2:3" x14ac:dyDescent="0.25">
      <c r="B56720" s="78"/>
      <c r="C56720" s="77"/>
    </row>
    <row r="56721" spans="2:3" x14ac:dyDescent="0.25">
      <c r="B56721" s="78"/>
      <c r="C56721" s="77"/>
    </row>
    <row r="56722" spans="2:3" x14ac:dyDescent="0.25">
      <c r="B56722" s="78"/>
      <c r="C56722" s="77"/>
    </row>
    <row r="56723" spans="2:3" x14ac:dyDescent="0.25">
      <c r="B56723" s="78"/>
      <c r="C56723" s="77"/>
    </row>
    <row r="56724" spans="2:3" x14ac:dyDescent="0.25">
      <c r="B56724" s="78"/>
      <c r="C56724" s="77"/>
    </row>
    <row r="56725" spans="2:3" x14ac:dyDescent="0.25">
      <c r="B56725" s="78"/>
      <c r="C56725" s="77"/>
    </row>
    <row r="56726" spans="2:3" x14ac:dyDescent="0.25">
      <c r="B56726" s="78"/>
      <c r="C56726" s="77"/>
    </row>
    <row r="56727" spans="2:3" x14ac:dyDescent="0.25">
      <c r="B56727" s="78"/>
      <c r="C56727" s="77"/>
    </row>
    <row r="56728" spans="2:3" x14ac:dyDescent="0.25">
      <c r="B56728" s="78"/>
      <c r="C56728" s="77"/>
    </row>
    <row r="56838" spans="2:3" x14ac:dyDescent="0.25">
      <c r="B56838" s="78"/>
      <c r="C56838" s="77"/>
    </row>
    <row r="56839" spans="2:3" x14ac:dyDescent="0.25">
      <c r="B56839" s="78"/>
      <c r="C56839" s="77"/>
    </row>
    <row r="56840" spans="2:3" x14ac:dyDescent="0.25">
      <c r="B56840" s="78"/>
      <c r="C56840" s="77"/>
    </row>
    <row r="56841" spans="2:3" x14ac:dyDescent="0.25">
      <c r="B56841" s="78"/>
      <c r="C56841" s="77"/>
    </row>
    <row r="56842" spans="2:3" x14ac:dyDescent="0.25">
      <c r="B56842" s="78"/>
      <c r="C56842" s="77"/>
    </row>
    <row r="56843" spans="2:3" x14ac:dyDescent="0.25">
      <c r="B56843" s="78"/>
      <c r="C56843" s="77"/>
    </row>
    <row r="56844" spans="2:3" x14ac:dyDescent="0.25">
      <c r="B56844" s="78"/>
      <c r="C56844" s="77"/>
    </row>
    <row r="56845" spans="2:3" x14ac:dyDescent="0.25">
      <c r="B56845" s="78"/>
      <c r="C56845" s="77"/>
    </row>
    <row r="56846" spans="2:3" x14ac:dyDescent="0.25">
      <c r="B56846" s="78"/>
      <c r="C56846" s="77"/>
    </row>
    <row r="56847" spans="2:3" x14ac:dyDescent="0.25">
      <c r="B56847" s="78"/>
      <c r="C56847" s="77"/>
    </row>
    <row r="56848" spans="2:3" x14ac:dyDescent="0.25">
      <c r="B56848" s="78"/>
      <c r="C56848" s="77"/>
    </row>
    <row r="56849" spans="2:3" x14ac:dyDescent="0.25">
      <c r="B56849" s="78"/>
      <c r="C56849" s="77"/>
    </row>
    <row r="56850" spans="2:3" x14ac:dyDescent="0.25">
      <c r="B56850" s="78"/>
      <c r="C56850" s="77"/>
    </row>
    <row r="56960" spans="2:3" x14ac:dyDescent="0.25">
      <c r="B56960" s="78"/>
      <c r="C56960" s="77"/>
    </row>
    <row r="56961" spans="2:3" x14ac:dyDescent="0.25">
      <c r="B56961" s="78"/>
      <c r="C56961" s="77"/>
    </row>
    <row r="56962" spans="2:3" x14ac:dyDescent="0.25">
      <c r="B56962" s="78"/>
      <c r="C56962" s="77"/>
    </row>
    <row r="56963" spans="2:3" x14ac:dyDescent="0.25">
      <c r="B56963" s="78"/>
      <c r="C56963" s="77"/>
    </row>
    <row r="56964" spans="2:3" x14ac:dyDescent="0.25">
      <c r="B56964" s="78"/>
      <c r="C56964" s="77"/>
    </row>
    <row r="56965" spans="2:3" x14ac:dyDescent="0.25">
      <c r="B56965" s="78"/>
      <c r="C56965" s="77"/>
    </row>
    <row r="56966" spans="2:3" x14ac:dyDescent="0.25">
      <c r="B56966" s="78"/>
      <c r="C56966" s="77"/>
    </row>
    <row r="56967" spans="2:3" x14ac:dyDescent="0.25">
      <c r="B56967" s="78"/>
      <c r="C56967" s="77"/>
    </row>
    <row r="56968" spans="2:3" x14ac:dyDescent="0.25">
      <c r="B56968" s="78"/>
      <c r="C56968" s="77"/>
    </row>
    <row r="56969" spans="2:3" x14ac:dyDescent="0.25">
      <c r="B56969" s="78"/>
      <c r="C56969" s="77"/>
    </row>
    <row r="56970" spans="2:3" x14ac:dyDescent="0.25">
      <c r="B56970" s="78"/>
      <c r="C56970" s="77"/>
    </row>
    <row r="56971" spans="2:3" x14ac:dyDescent="0.25">
      <c r="B56971" s="78"/>
      <c r="C56971" s="77"/>
    </row>
    <row r="56972" spans="2:3" x14ac:dyDescent="0.25">
      <c r="B56972" s="78"/>
      <c r="C56972" s="77"/>
    </row>
    <row r="57082" spans="2:3" x14ac:dyDescent="0.25">
      <c r="B57082" s="78"/>
      <c r="C57082" s="77"/>
    </row>
    <row r="57083" spans="2:3" x14ac:dyDescent="0.25">
      <c r="B57083" s="78"/>
      <c r="C57083" s="77"/>
    </row>
    <row r="57084" spans="2:3" x14ac:dyDescent="0.25">
      <c r="B57084" s="78"/>
      <c r="C57084" s="77"/>
    </row>
    <row r="57085" spans="2:3" x14ac:dyDescent="0.25">
      <c r="B57085" s="78"/>
      <c r="C57085" s="77"/>
    </row>
    <row r="57086" spans="2:3" x14ac:dyDescent="0.25">
      <c r="B57086" s="78"/>
      <c r="C57086" s="77"/>
    </row>
    <row r="57087" spans="2:3" x14ac:dyDescent="0.25">
      <c r="B57087" s="78"/>
      <c r="C57087" s="77"/>
    </row>
    <row r="57088" spans="2:3" x14ac:dyDescent="0.25">
      <c r="B57088" s="78"/>
      <c r="C57088" s="77"/>
    </row>
    <row r="57089" spans="2:3" x14ac:dyDescent="0.25">
      <c r="B57089" s="78"/>
      <c r="C57089" s="77"/>
    </row>
    <row r="57090" spans="2:3" x14ac:dyDescent="0.25">
      <c r="B57090" s="78"/>
      <c r="C57090" s="77"/>
    </row>
    <row r="57091" spans="2:3" x14ac:dyDescent="0.25">
      <c r="B57091" s="78"/>
      <c r="C57091" s="77"/>
    </row>
    <row r="57092" spans="2:3" x14ac:dyDescent="0.25">
      <c r="B57092" s="78"/>
      <c r="C57092" s="77"/>
    </row>
    <row r="57093" spans="2:3" x14ac:dyDescent="0.25">
      <c r="B57093" s="78"/>
      <c r="C57093" s="77"/>
    </row>
    <row r="57094" spans="2:3" x14ac:dyDescent="0.25">
      <c r="B57094" s="78"/>
      <c r="C57094" s="77"/>
    </row>
    <row r="57204" spans="2:3" x14ac:dyDescent="0.25">
      <c r="B57204" s="78"/>
      <c r="C57204" s="77"/>
    </row>
    <row r="57205" spans="2:3" x14ac:dyDescent="0.25">
      <c r="B57205" s="78"/>
      <c r="C57205" s="77"/>
    </row>
    <row r="57206" spans="2:3" x14ac:dyDescent="0.25">
      <c r="B57206" s="78"/>
      <c r="C57206" s="77"/>
    </row>
    <row r="57207" spans="2:3" x14ac:dyDescent="0.25">
      <c r="B57207" s="78"/>
      <c r="C57207" s="77"/>
    </row>
    <row r="57208" spans="2:3" x14ac:dyDescent="0.25">
      <c r="B57208" s="78"/>
      <c r="C57208" s="77"/>
    </row>
    <row r="57209" spans="2:3" x14ac:dyDescent="0.25">
      <c r="B57209" s="78"/>
      <c r="C57209" s="77"/>
    </row>
    <row r="57210" spans="2:3" x14ac:dyDescent="0.25">
      <c r="B57210" s="78"/>
      <c r="C57210" s="77"/>
    </row>
    <row r="57211" spans="2:3" x14ac:dyDescent="0.25">
      <c r="B57211" s="78"/>
      <c r="C57211" s="77"/>
    </row>
    <row r="57212" spans="2:3" x14ac:dyDescent="0.25">
      <c r="B57212" s="78"/>
      <c r="C57212" s="77"/>
    </row>
    <row r="57213" spans="2:3" x14ac:dyDescent="0.25">
      <c r="B57213" s="78"/>
      <c r="C57213" s="77"/>
    </row>
    <row r="57214" spans="2:3" x14ac:dyDescent="0.25">
      <c r="B57214" s="78"/>
      <c r="C57214" s="77"/>
    </row>
    <row r="57215" spans="2:3" x14ac:dyDescent="0.25">
      <c r="B57215" s="78"/>
      <c r="C57215" s="77"/>
    </row>
    <row r="57216" spans="2:3" x14ac:dyDescent="0.25">
      <c r="B57216" s="78"/>
      <c r="C57216" s="77"/>
    </row>
    <row r="57326" spans="2:3" x14ac:dyDescent="0.25">
      <c r="B57326" s="78"/>
      <c r="C57326" s="77"/>
    </row>
    <row r="57327" spans="2:3" x14ac:dyDescent="0.25">
      <c r="B57327" s="78"/>
      <c r="C57327" s="77"/>
    </row>
    <row r="57328" spans="2:3" x14ac:dyDescent="0.25">
      <c r="B57328" s="78"/>
      <c r="C57328" s="77"/>
    </row>
    <row r="57329" spans="2:3" x14ac:dyDescent="0.25">
      <c r="B57329" s="78"/>
      <c r="C57329" s="77"/>
    </row>
    <row r="57330" spans="2:3" x14ac:dyDescent="0.25">
      <c r="B57330" s="78"/>
      <c r="C57330" s="77"/>
    </row>
    <row r="57331" spans="2:3" x14ac:dyDescent="0.25">
      <c r="B57331" s="78"/>
      <c r="C57331" s="77"/>
    </row>
    <row r="57332" spans="2:3" x14ac:dyDescent="0.25">
      <c r="B57332" s="78"/>
      <c r="C57332" s="77"/>
    </row>
    <row r="57333" spans="2:3" x14ac:dyDescent="0.25">
      <c r="B57333" s="78"/>
      <c r="C57333" s="77"/>
    </row>
    <row r="57334" spans="2:3" x14ac:dyDescent="0.25">
      <c r="B57334" s="78"/>
      <c r="C57334" s="77"/>
    </row>
    <row r="57335" spans="2:3" x14ac:dyDescent="0.25">
      <c r="B57335" s="78"/>
      <c r="C57335" s="77"/>
    </row>
    <row r="57336" spans="2:3" x14ac:dyDescent="0.25">
      <c r="B57336" s="78"/>
      <c r="C57336" s="77"/>
    </row>
    <row r="57337" spans="2:3" x14ac:dyDescent="0.25">
      <c r="B57337" s="78"/>
      <c r="C57337" s="77"/>
    </row>
    <row r="57338" spans="2:3" x14ac:dyDescent="0.25">
      <c r="B57338" s="78"/>
      <c r="C57338" s="77"/>
    </row>
    <row r="57448" spans="2:3" x14ac:dyDescent="0.25">
      <c r="B57448" s="78"/>
      <c r="C57448" s="77"/>
    </row>
    <row r="57449" spans="2:3" x14ac:dyDescent="0.25">
      <c r="B57449" s="78"/>
      <c r="C57449" s="77"/>
    </row>
    <row r="57450" spans="2:3" x14ac:dyDescent="0.25">
      <c r="B57450" s="78"/>
      <c r="C57450" s="77"/>
    </row>
    <row r="57451" spans="2:3" x14ac:dyDescent="0.25">
      <c r="B57451" s="78"/>
      <c r="C57451" s="77"/>
    </row>
    <row r="57452" spans="2:3" x14ac:dyDescent="0.25">
      <c r="B57452" s="78"/>
      <c r="C57452" s="77"/>
    </row>
    <row r="57453" spans="2:3" x14ac:dyDescent="0.25">
      <c r="B57453" s="78"/>
      <c r="C57453" s="77"/>
    </row>
    <row r="57454" spans="2:3" x14ac:dyDescent="0.25">
      <c r="B57454" s="78"/>
      <c r="C57454" s="77"/>
    </row>
    <row r="57455" spans="2:3" x14ac:dyDescent="0.25">
      <c r="B57455" s="78"/>
      <c r="C57455" s="77"/>
    </row>
    <row r="57456" spans="2:3" x14ac:dyDescent="0.25">
      <c r="B57456" s="78"/>
      <c r="C57456" s="77"/>
    </row>
    <row r="57457" spans="2:3" x14ac:dyDescent="0.25">
      <c r="B57457" s="78"/>
      <c r="C57457" s="77"/>
    </row>
    <row r="57458" spans="2:3" x14ac:dyDescent="0.25">
      <c r="B57458" s="78"/>
      <c r="C57458" s="77"/>
    </row>
    <row r="57459" spans="2:3" x14ac:dyDescent="0.25">
      <c r="B57459" s="78"/>
      <c r="C57459" s="77"/>
    </row>
    <row r="57460" spans="2:3" x14ac:dyDescent="0.25">
      <c r="B57460" s="78"/>
      <c r="C57460" s="77"/>
    </row>
    <row r="57570" spans="2:3" x14ac:dyDescent="0.25">
      <c r="B57570" s="78"/>
      <c r="C57570" s="77"/>
    </row>
    <row r="57571" spans="2:3" x14ac:dyDescent="0.25">
      <c r="B57571" s="78"/>
      <c r="C57571" s="77"/>
    </row>
    <row r="57572" spans="2:3" x14ac:dyDescent="0.25">
      <c r="B57572" s="78"/>
      <c r="C57572" s="77"/>
    </row>
    <row r="57573" spans="2:3" x14ac:dyDescent="0.25">
      <c r="B57573" s="78"/>
      <c r="C57573" s="77"/>
    </row>
    <row r="57574" spans="2:3" x14ac:dyDescent="0.25">
      <c r="B57574" s="78"/>
      <c r="C57574" s="77"/>
    </row>
    <row r="57575" spans="2:3" x14ac:dyDescent="0.25">
      <c r="B57575" s="78"/>
      <c r="C57575" s="77"/>
    </row>
    <row r="57576" spans="2:3" x14ac:dyDescent="0.25">
      <c r="B57576" s="78"/>
      <c r="C57576" s="77"/>
    </row>
    <row r="57577" spans="2:3" x14ac:dyDescent="0.25">
      <c r="B57577" s="78"/>
      <c r="C57577" s="77"/>
    </row>
    <row r="57578" spans="2:3" x14ac:dyDescent="0.25">
      <c r="B57578" s="78"/>
      <c r="C57578" s="77"/>
    </row>
    <row r="57579" spans="2:3" x14ac:dyDescent="0.25">
      <c r="B57579" s="78"/>
      <c r="C57579" s="77"/>
    </row>
    <row r="57580" spans="2:3" x14ac:dyDescent="0.25">
      <c r="B57580" s="78"/>
      <c r="C57580" s="77"/>
    </row>
    <row r="57581" spans="2:3" x14ac:dyDescent="0.25">
      <c r="B57581" s="78"/>
      <c r="C57581" s="77"/>
    </row>
    <row r="57582" spans="2:3" x14ac:dyDescent="0.25">
      <c r="B57582" s="78"/>
      <c r="C57582" s="77"/>
    </row>
    <row r="57692" spans="2:3" x14ac:dyDescent="0.25">
      <c r="B57692" s="78"/>
      <c r="C57692" s="77"/>
    </row>
    <row r="57693" spans="2:3" x14ac:dyDescent="0.25">
      <c r="B57693" s="78"/>
      <c r="C57693" s="77"/>
    </row>
    <row r="57694" spans="2:3" x14ac:dyDescent="0.25">
      <c r="B57694" s="78"/>
      <c r="C57694" s="77"/>
    </row>
    <row r="57695" spans="2:3" x14ac:dyDescent="0.25">
      <c r="B57695" s="78"/>
      <c r="C57695" s="77"/>
    </row>
    <row r="57696" spans="2:3" x14ac:dyDescent="0.25">
      <c r="B57696" s="78"/>
      <c r="C57696" s="77"/>
    </row>
    <row r="57697" spans="2:3" x14ac:dyDescent="0.25">
      <c r="B57697" s="78"/>
      <c r="C57697" s="77"/>
    </row>
    <row r="57698" spans="2:3" x14ac:dyDescent="0.25">
      <c r="B57698" s="78"/>
      <c r="C57698" s="77"/>
    </row>
    <row r="57699" spans="2:3" x14ac:dyDescent="0.25">
      <c r="B57699" s="78"/>
      <c r="C57699" s="77"/>
    </row>
    <row r="57700" spans="2:3" x14ac:dyDescent="0.25">
      <c r="B57700" s="78"/>
      <c r="C57700" s="77"/>
    </row>
    <row r="57701" spans="2:3" x14ac:dyDescent="0.25">
      <c r="B57701" s="78"/>
      <c r="C57701" s="77"/>
    </row>
    <row r="57702" spans="2:3" x14ac:dyDescent="0.25">
      <c r="B57702" s="78"/>
      <c r="C57702" s="77"/>
    </row>
    <row r="57703" spans="2:3" x14ac:dyDescent="0.25">
      <c r="B57703" s="78"/>
      <c r="C57703" s="77"/>
    </row>
    <row r="57704" spans="2:3" x14ac:dyDescent="0.25">
      <c r="B57704" s="78"/>
      <c r="C57704" s="77"/>
    </row>
    <row r="57814" spans="2:3" x14ac:dyDescent="0.25">
      <c r="B57814" s="78"/>
      <c r="C57814" s="77"/>
    </row>
    <row r="57815" spans="2:3" x14ac:dyDescent="0.25">
      <c r="B57815" s="78"/>
      <c r="C57815" s="77"/>
    </row>
    <row r="57816" spans="2:3" x14ac:dyDescent="0.25">
      <c r="B57816" s="78"/>
      <c r="C57816" s="77"/>
    </row>
    <row r="57817" spans="2:3" x14ac:dyDescent="0.25">
      <c r="B57817" s="78"/>
      <c r="C57817" s="77"/>
    </row>
    <row r="57818" spans="2:3" x14ac:dyDescent="0.25">
      <c r="B57818" s="78"/>
      <c r="C57818" s="77"/>
    </row>
    <row r="57819" spans="2:3" x14ac:dyDescent="0.25">
      <c r="B57819" s="78"/>
      <c r="C57819" s="77"/>
    </row>
    <row r="57820" spans="2:3" x14ac:dyDescent="0.25">
      <c r="B57820" s="78"/>
      <c r="C57820" s="77"/>
    </row>
    <row r="57821" spans="2:3" x14ac:dyDescent="0.25">
      <c r="B57821" s="78"/>
      <c r="C57821" s="77"/>
    </row>
    <row r="57822" spans="2:3" x14ac:dyDescent="0.25">
      <c r="B57822" s="78"/>
      <c r="C57822" s="77"/>
    </row>
    <row r="57823" spans="2:3" x14ac:dyDescent="0.25">
      <c r="B57823" s="78"/>
      <c r="C57823" s="77"/>
    </row>
    <row r="57824" spans="2:3" x14ac:dyDescent="0.25">
      <c r="B57824" s="78"/>
      <c r="C57824" s="77"/>
    </row>
    <row r="57825" spans="2:3" x14ac:dyDescent="0.25">
      <c r="B57825" s="78"/>
      <c r="C57825" s="77"/>
    </row>
    <row r="57826" spans="2:3" x14ac:dyDescent="0.25">
      <c r="B57826" s="78"/>
      <c r="C57826" s="77"/>
    </row>
    <row r="57936" spans="2:3" x14ac:dyDescent="0.25">
      <c r="B57936" s="78"/>
      <c r="C57936" s="77"/>
    </row>
    <row r="57937" spans="2:3" x14ac:dyDescent="0.25">
      <c r="B57937" s="78"/>
      <c r="C57937" s="77"/>
    </row>
    <row r="57938" spans="2:3" x14ac:dyDescent="0.25">
      <c r="B57938" s="78"/>
      <c r="C57938" s="77"/>
    </row>
    <row r="57939" spans="2:3" x14ac:dyDescent="0.25">
      <c r="B57939" s="78"/>
      <c r="C57939" s="77"/>
    </row>
    <row r="57940" spans="2:3" x14ac:dyDescent="0.25">
      <c r="B57940" s="78"/>
      <c r="C57940" s="77"/>
    </row>
    <row r="57941" spans="2:3" x14ac:dyDescent="0.25">
      <c r="B57941" s="78"/>
      <c r="C57941" s="77"/>
    </row>
    <row r="57942" spans="2:3" x14ac:dyDescent="0.25">
      <c r="B57942" s="78"/>
      <c r="C57942" s="77"/>
    </row>
    <row r="57943" spans="2:3" x14ac:dyDescent="0.25">
      <c r="B57943" s="78"/>
      <c r="C57943" s="77"/>
    </row>
    <row r="57944" spans="2:3" x14ac:dyDescent="0.25">
      <c r="B57944" s="78"/>
      <c r="C57944" s="77"/>
    </row>
    <row r="57945" spans="2:3" x14ac:dyDescent="0.25">
      <c r="B57945" s="78"/>
      <c r="C57945" s="77"/>
    </row>
    <row r="57946" spans="2:3" x14ac:dyDescent="0.25">
      <c r="B57946" s="78"/>
      <c r="C57946" s="77"/>
    </row>
    <row r="57947" spans="2:3" x14ac:dyDescent="0.25">
      <c r="B57947" s="78"/>
      <c r="C57947" s="77"/>
    </row>
    <row r="57948" spans="2:3" x14ac:dyDescent="0.25">
      <c r="B57948" s="78"/>
      <c r="C57948" s="77"/>
    </row>
    <row r="58058" spans="2:3" x14ac:dyDescent="0.25">
      <c r="B58058" s="78"/>
      <c r="C58058" s="77"/>
    </row>
    <row r="58059" spans="2:3" x14ac:dyDescent="0.25">
      <c r="B58059" s="78"/>
      <c r="C58059" s="77"/>
    </row>
    <row r="58060" spans="2:3" x14ac:dyDescent="0.25">
      <c r="B58060" s="78"/>
      <c r="C58060" s="77"/>
    </row>
    <row r="58061" spans="2:3" x14ac:dyDescent="0.25">
      <c r="B58061" s="78"/>
      <c r="C58061" s="77"/>
    </row>
    <row r="58062" spans="2:3" x14ac:dyDescent="0.25">
      <c r="B58062" s="78"/>
      <c r="C58062" s="77"/>
    </row>
    <row r="58063" spans="2:3" x14ac:dyDescent="0.25">
      <c r="B58063" s="78"/>
      <c r="C58063" s="77"/>
    </row>
    <row r="58064" spans="2:3" x14ac:dyDescent="0.25">
      <c r="B58064" s="78"/>
      <c r="C58064" s="77"/>
    </row>
    <row r="58065" spans="2:3" x14ac:dyDescent="0.25">
      <c r="B58065" s="78"/>
      <c r="C58065" s="77"/>
    </row>
    <row r="58066" spans="2:3" x14ac:dyDescent="0.25">
      <c r="B58066" s="78"/>
      <c r="C58066" s="77"/>
    </row>
    <row r="58067" spans="2:3" x14ac:dyDescent="0.25">
      <c r="B58067" s="78"/>
      <c r="C58067" s="77"/>
    </row>
    <row r="58068" spans="2:3" x14ac:dyDescent="0.25">
      <c r="B58068" s="78"/>
      <c r="C58068" s="77"/>
    </row>
    <row r="58069" spans="2:3" x14ac:dyDescent="0.25">
      <c r="B58069" s="78"/>
      <c r="C58069" s="77"/>
    </row>
    <row r="58070" spans="2:3" x14ac:dyDescent="0.25">
      <c r="B58070" s="78"/>
      <c r="C58070" s="77"/>
    </row>
    <row r="58180" spans="2:3" x14ac:dyDescent="0.25">
      <c r="B58180" s="78"/>
      <c r="C58180" s="77"/>
    </row>
    <row r="58181" spans="2:3" x14ac:dyDescent="0.25">
      <c r="B58181" s="78"/>
      <c r="C58181" s="77"/>
    </row>
    <row r="58182" spans="2:3" x14ac:dyDescent="0.25">
      <c r="B58182" s="78"/>
      <c r="C58182" s="77"/>
    </row>
    <row r="58183" spans="2:3" x14ac:dyDescent="0.25">
      <c r="B58183" s="78"/>
      <c r="C58183" s="77"/>
    </row>
    <row r="58184" spans="2:3" x14ac:dyDescent="0.25">
      <c r="B58184" s="78"/>
      <c r="C58184" s="77"/>
    </row>
    <row r="58185" spans="2:3" x14ac:dyDescent="0.25">
      <c r="B58185" s="78"/>
      <c r="C58185" s="77"/>
    </row>
    <row r="58186" spans="2:3" x14ac:dyDescent="0.25">
      <c r="B58186" s="78"/>
      <c r="C58186" s="77"/>
    </row>
    <row r="58187" spans="2:3" x14ac:dyDescent="0.25">
      <c r="B58187" s="78"/>
      <c r="C58187" s="77"/>
    </row>
    <row r="58188" spans="2:3" x14ac:dyDescent="0.25">
      <c r="B58188" s="78"/>
      <c r="C58188" s="77"/>
    </row>
    <row r="58189" spans="2:3" x14ac:dyDescent="0.25">
      <c r="B58189" s="78"/>
      <c r="C58189" s="77"/>
    </row>
    <row r="58190" spans="2:3" x14ac:dyDescent="0.25">
      <c r="B58190" s="78"/>
      <c r="C58190" s="77"/>
    </row>
    <row r="58191" spans="2:3" x14ac:dyDescent="0.25">
      <c r="B58191" s="78"/>
      <c r="C58191" s="77"/>
    </row>
    <row r="58192" spans="2:3" x14ac:dyDescent="0.25">
      <c r="B58192" s="78"/>
      <c r="C58192" s="77"/>
    </row>
    <row r="58302" spans="2:3" x14ac:dyDescent="0.25">
      <c r="B58302" s="78"/>
      <c r="C58302" s="77"/>
    </row>
    <row r="58303" spans="2:3" x14ac:dyDescent="0.25">
      <c r="B58303" s="78"/>
      <c r="C58303" s="77"/>
    </row>
    <row r="58304" spans="2:3" x14ac:dyDescent="0.25">
      <c r="B58304" s="78"/>
      <c r="C58304" s="77"/>
    </row>
    <row r="58305" spans="2:3" x14ac:dyDescent="0.25">
      <c r="B58305" s="78"/>
      <c r="C58305" s="77"/>
    </row>
    <row r="58306" spans="2:3" x14ac:dyDescent="0.25">
      <c r="B58306" s="78"/>
      <c r="C58306" s="77"/>
    </row>
    <row r="58307" spans="2:3" x14ac:dyDescent="0.25">
      <c r="B58307" s="78"/>
      <c r="C58307" s="77"/>
    </row>
    <row r="58308" spans="2:3" x14ac:dyDescent="0.25">
      <c r="B58308" s="78"/>
      <c r="C58308" s="77"/>
    </row>
    <row r="58309" spans="2:3" x14ac:dyDescent="0.25">
      <c r="B58309" s="78"/>
      <c r="C58309" s="77"/>
    </row>
    <row r="58310" spans="2:3" x14ac:dyDescent="0.25">
      <c r="B58310" s="78"/>
      <c r="C58310" s="77"/>
    </row>
    <row r="58311" spans="2:3" x14ac:dyDescent="0.25">
      <c r="B58311" s="78"/>
      <c r="C58311" s="77"/>
    </row>
    <row r="58312" spans="2:3" x14ac:dyDescent="0.25">
      <c r="B58312" s="78"/>
      <c r="C58312" s="77"/>
    </row>
    <row r="58313" spans="2:3" x14ac:dyDescent="0.25">
      <c r="B58313" s="78"/>
      <c r="C58313" s="77"/>
    </row>
    <row r="58314" spans="2:3" x14ac:dyDescent="0.25">
      <c r="B58314" s="78"/>
      <c r="C58314" s="77"/>
    </row>
    <row r="58424" spans="2:3" x14ac:dyDescent="0.25">
      <c r="B58424" s="78"/>
      <c r="C58424" s="77"/>
    </row>
    <row r="58425" spans="2:3" x14ac:dyDescent="0.25">
      <c r="B58425" s="78"/>
      <c r="C58425" s="77"/>
    </row>
    <row r="58426" spans="2:3" x14ac:dyDescent="0.25">
      <c r="B58426" s="78"/>
      <c r="C58426" s="77"/>
    </row>
    <row r="58427" spans="2:3" x14ac:dyDescent="0.25">
      <c r="B58427" s="78"/>
      <c r="C58427" s="77"/>
    </row>
    <row r="58428" spans="2:3" x14ac:dyDescent="0.25">
      <c r="B58428" s="78"/>
      <c r="C58428" s="77"/>
    </row>
    <row r="58429" spans="2:3" x14ac:dyDescent="0.25">
      <c r="B58429" s="78"/>
      <c r="C58429" s="77"/>
    </row>
    <row r="58430" spans="2:3" x14ac:dyDescent="0.25">
      <c r="B58430" s="78"/>
      <c r="C58430" s="77"/>
    </row>
    <row r="58431" spans="2:3" x14ac:dyDescent="0.25">
      <c r="B58431" s="78"/>
      <c r="C58431" s="77"/>
    </row>
    <row r="58432" spans="2:3" x14ac:dyDescent="0.25">
      <c r="B58432" s="78"/>
      <c r="C58432" s="77"/>
    </row>
    <row r="58433" spans="2:3" x14ac:dyDescent="0.25">
      <c r="B58433" s="78"/>
      <c r="C58433" s="77"/>
    </row>
    <row r="58434" spans="2:3" x14ac:dyDescent="0.25">
      <c r="B58434" s="78"/>
      <c r="C58434" s="77"/>
    </row>
    <row r="58435" spans="2:3" x14ac:dyDescent="0.25">
      <c r="B58435" s="78"/>
      <c r="C58435" s="77"/>
    </row>
    <row r="58436" spans="2:3" x14ac:dyDescent="0.25">
      <c r="B58436" s="78"/>
      <c r="C58436" s="77"/>
    </row>
    <row r="58546" spans="2:3" x14ac:dyDescent="0.25">
      <c r="B58546" s="78"/>
      <c r="C58546" s="77"/>
    </row>
    <row r="58547" spans="2:3" x14ac:dyDescent="0.25">
      <c r="B58547" s="78"/>
      <c r="C58547" s="77"/>
    </row>
    <row r="58548" spans="2:3" x14ac:dyDescent="0.25">
      <c r="B58548" s="78"/>
      <c r="C58548" s="77"/>
    </row>
    <row r="58549" spans="2:3" x14ac:dyDescent="0.25">
      <c r="B58549" s="78"/>
      <c r="C58549" s="77"/>
    </row>
    <row r="58550" spans="2:3" x14ac:dyDescent="0.25">
      <c r="B58550" s="78"/>
      <c r="C58550" s="77"/>
    </row>
    <row r="58551" spans="2:3" x14ac:dyDescent="0.25">
      <c r="B58551" s="78"/>
      <c r="C58551" s="77"/>
    </row>
    <row r="58552" spans="2:3" x14ac:dyDescent="0.25">
      <c r="B58552" s="78"/>
      <c r="C58552" s="77"/>
    </row>
    <row r="58553" spans="2:3" x14ac:dyDescent="0.25">
      <c r="B58553" s="78"/>
      <c r="C58553" s="77"/>
    </row>
    <row r="58554" spans="2:3" x14ac:dyDescent="0.25">
      <c r="B58554" s="78"/>
      <c r="C58554" s="77"/>
    </row>
    <row r="58555" spans="2:3" x14ac:dyDescent="0.25">
      <c r="B58555" s="78"/>
      <c r="C58555" s="77"/>
    </row>
    <row r="58556" spans="2:3" x14ac:dyDescent="0.25">
      <c r="B58556" s="78"/>
      <c r="C58556" s="77"/>
    </row>
    <row r="58557" spans="2:3" x14ac:dyDescent="0.25">
      <c r="B58557" s="78"/>
      <c r="C58557" s="77"/>
    </row>
    <row r="58558" spans="2:3" x14ac:dyDescent="0.25">
      <c r="B58558" s="78"/>
      <c r="C58558" s="77"/>
    </row>
    <row r="58668" spans="2:3" x14ac:dyDescent="0.25">
      <c r="B58668" s="78"/>
      <c r="C58668" s="77"/>
    </row>
    <row r="58669" spans="2:3" x14ac:dyDescent="0.25">
      <c r="B58669" s="78"/>
      <c r="C58669" s="77"/>
    </row>
    <row r="58670" spans="2:3" x14ac:dyDescent="0.25">
      <c r="B58670" s="78"/>
      <c r="C58670" s="77"/>
    </row>
    <row r="58671" spans="2:3" x14ac:dyDescent="0.25">
      <c r="B58671" s="78"/>
      <c r="C58671" s="77"/>
    </row>
    <row r="58672" spans="2:3" x14ac:dyDescent="0.25">
      <c r="B58672" s="78"/>
      <c r="C58672" s="77"/>
    </row>
    <row r="58673" spans="2:3" x14ac:dyDescent="0.25">
      <c r="B58673" s="78"/>
      <c r="C58673" s="77"/>
    </row>
    <row r="58674" spans="2:3" x14ac:dyDescent="0.25">
      <c r="B58674" s="78"/>
      <c r="C58674" s="77"/>
    </row>
    <row r="58675" spans="2:3" x14ac:dyDescent="0.25">
      <c r="B58675" s="78"/>
      <c r="C58675" s="77"/>
    </row>
    <row r="58676" spans="2:3" x14ac:dyDescent="0.25">
      <c r="B58676" s="78"/>
      <c r="C58676" s="77"/>
    </row>
    <row r="58677" spans="2:3" x14ac:dyDescent="0.25">
      <c r="B58677" s="78"/>
      <c r="C58677" s="77"/>
    </row>
    <row r="58678" spans="2:3" x14ac:dyDescent="0.25">
      <c r="B58678" s="78"/>
      <c r="C58678" s="77"/>
    </row>
    <row r="58679" spans="2:3" x14ac:dyDescent="0.25">
      <c r="B58679" s="78"/>
      <c r="C58679" s="77"/>
    </row>
    <row r="58680" spans="2:3" x14ac:dyDescent="0.25">
      <c r="B58680" s="78"/>
      <c r="C58680" s="77"/>
    </row>
    <row r="58790" spans="2:3" x14ac:dyDescent="0.25">
      <c r="B58790" s="78"/>
      <c r="C58790" s="77"/>
    </row>
    <row r="58791" spans="2:3" x14ac:dyDescent="0.25">
      <c r="B58791" s="78"/>
      <c r="C58791" s="77"/>
    </row>
    <row r="58792" spans="2:3" x14ac:dyDescent="0.25">
      <c r="B58792" s="78"/>
      <c r="C58792" s="77"/>
    </row>
    <row r="58793" spans="2:3" x14ac:dyDescent="0.25">
      <c r="B58793" s="78"/>
      <c r="C58793" s="77"/>
    </row>
    <row r="58794" spans="2:3" x14ac:dyDescent="0.25">
      <c r="B58794" s="78"/>
      <c r="C58794" s="77"/>
    </row>
    <row r="58795" spans="2:3" x14ac:dyDescent="0.25">
      <c r="B58795" s="78"/>
      <c r="C58795" s="77"/>
    </row>
    <row r="58796" spans="2:3" x14ac:dyDescent="0.25">
      <c r="B58796" s="78"/>
      <c r="C58796" s="77"/>
    </row>
    <row r="58797" spans="2:3" x14ac:dyDescent="0.25">
      <c r="B58797" s="78"/>
      <c r="C58797" s="77"/>
    </row>
    <row r="58798" spans="2:3" x14ac:dyDescent="0.25">
      <c r="B58798" s="78"/>
      <c r="C58798" s="77"/>
    </row>
    <row r="58799" spans="2:3" x14ac:dyDescent="0.25">
      <c r="B58799" s="78"/>
      <c r="C58799" s="77"/>
    </row>
    <row r="58800" spans="2:3" x14ac:dyDescent="0.25">
      <c r="B58800" s="78"/>
      <c r="C58800" s="77"/>
    </row>
    <row r="58801" spans="2:3" x14ac:dyDescent="0.25">
      <c r="B58801" s="78"/>
      <c r="C58801" s="77"/>
    </row>
    <row r="58802" spans="2:3" x14ac:dyDescent="0.25">
      <c r="B58802" s="78"/>
      <c r="C58802" s="77"/>
    </row>
    <row r="58912" spans="2:3" x14ac:dyDescent="0.25">
      <c r="B58912" s="78"/>
      <c r="C58912" s="77"/>
    </row>
    <row r="58913" spans="2:3" x14ac:dyDescent="0.25">
      <c r="B58913" s="78"/>
      <c r="C58913" s="77"/>
    </row>
    <row r="58914" spans="2:3" x14ac:dyDescent="0.25">
      <c r="B58914" s="78"/>
      <c r="C58914" s="77"/>
    </row>
    <row r="58915" spans="2:3" x14ac:dyDescent="0.25">
      <c r="B58915" s="78"/>
      <c r="C58915" s="77"/>
    </row>
    <row r="58916" spans="2:3" x14ac:dyDescent="0.25">
      <c r="B58916" s="78"/>
      <c r="C58916" s="77"/>
    </row>
    <row r="58917" spans="2:3" x14ac:dyDescent="0.25">
      <c r="B58917" s="78"/>
      <c r="C58917" s="77"/>
    </row>
    <row r="58918" spans="2:3" x14ac:dyDescent="0.25">
      <c r="B58918" s="78"/>
      <c r="C58918" s="77"/>
    </row>
    <row r="58919" spans="2:3" x14ac:dyDescent="0.25">
      <c r="B58919" s="78"/>
      <c r="C58919" s="77"/>
    </row>
    <row r="58920" spans="2:3" x14ac:dyDescent="0.25">
      <c r="B58920" s="78"/>
      <c r="C58920" s="77"/>
    </row>
    <row r="58921" spans="2:3" x14ac:dyDescent="0.25">
      <c r="B58921" s="78"/>
      <c r="C58921" s="77"/>
    </row>
    <row r="58922" spans="2:3" x14ac:dyDescent="0.25">
      <c r="B58922" s="78"/>
      <c r="C58922" s="77"/>
    </row>
    <row r="58923" spans="2:3" x14ac:dyDescent="0.25">
      <c r="B58923" s="78"/>
      <c r="C58923" s="77"/>
    </row>
    <row r="58924" spans="2:3" x14ac:dyDescent="0.25">
      <c r="B58924" s="78"/>
      <c r="C58924" s="77"/>
    </row>
    <row r="59034" spans="2:3" x14ac:dyDescent="0.25">
      <c r="B59034" s="78"/>
      <c r="C59034" s="77"/>
    </row>
    <row r="59035" spans="2:3" x14ac:dyDescent="0.25">
      <c r="B59035" s="78"/>
      <c r="C59035" s="77"/>
    </row>
    <row r="59036" spans="2:3" x14ac:dyDescent="0.25">
      <c r="B59036" s="78"/>
      <c r="C59036" s="77"/>
    </row>
    <row r="59037" spans="2:3" x14ac:dyDescent="0.25">
      <c r="B59037" s="78"/>
      <c r="C59037" s="77"/>
    </row>
    <row r="59038" spans="2:3" x14ac:dyDescent="0.25">
      <c r="B59038" s="78"/>
      <c r="C59038" s="77"/>
    </row>
    <row r="59039" spans="2:3" x14ac:dyDescent="0.25">
      <c r="B59039" s="78"/>
      <c r="C59039" s="77"/>
    </row>
    <row r="59040" spans="2:3" x14ac:dyDescent="0.25">
      <c r="B59040" s="78"/>
      <c r="C59040" s="77"/>
    </row>
    <row r="59041" spans="2:3" x14ac:dyDescent="0.25">
      <c r="B59041" s="78"/>
      <c r="C59041" s="77"/>
    </row>
    <row r="59042" spans="2:3" x14ac:dyDescent="0.25">
      <c r="B59042" s="78"/>
      <c r="C59042" s="77"/>
    </row>
    <row r="59043" spans="2:3" x14ac:dyDescent="0.25">
      <c r="B59043" s="78"/>
      <c r="C59043" s="77"/>
    </row>
    <row r="59044" spans="2:3" x14ac:dyDescent="0.25">
      <c r="B59044" s="78"/>
      <c r="C59044" s="77"/>
    </row>
    <row r="59045" spans="2:3" x14ac:dyDescent="0.25">
      <c r="B59045" s="78"/>
      <c r="C59045" s="77"/>
    </row>
    <row r="59046" spans="2:3" x14ac:dyDescent="0.25">
      <c r="B59046" s="78"/>
      <c r="C59046" s="77"/>
    </row>
    <row r="59156" spans="2:3" x14ac:dyDescent="0.25">
      <c r="B59156" s="78"/>
      <c r="C59156" s="77"/>
    </row>
    <row r="59157" spans="2:3" x14ac:dyDescent="0.25">
      <c r="B59157" s="78"/>
      <c r="C59157" s="77"/>
    </row>
    <row r="59158" spans="2:3" x14ac:dyDescent="0.25">
      <c r="B59158" s="78"/>
      <c r="C59158" s="77"/>
    </row>
    <row r="59159" spans="2:3" x14ac:dyDescent="0.25">
      <c r="B59159" s="78"/>
      <c r="C59159" s="77"/>
    </row>
    <row r="59160" spans="2:3" x14ac:dyDescent="0.25">
      <c r="B59160" s="78"/>
      <c r="C59160" s="77"/>
    </row>
    <row r="59161" spans="2:3" x14ac:dyDescent="0.25">
      <c r="B59161" s="78"/>
      <c r="C59161" s="77"/>
    </row>
    <row r="59162" spans="2:3" x14ac:dyDescent="0.25">
      <c r="B59162" s="78"/>
      <c r="C59162" s="77"/>
    </row>
    <row r="59163" spans="2:3" x14ac:dyDescent="0.25">
      <c r="B59163" s="78"/>
      <c r="C59163" s="77"/>
    </row>
    <row r="59164" spans="2:3" x14ac:dyDescent="0.25">
      <c r="B59164" s="78"/>
      <c r="C59164" s="77"/>
    </row>
    <row r="59165" spans="2:3" x14ac:dyDescent="0.25">
      <c r="B59165" s="78"/>
      <c r="C59165" s="77"/>
    </row>
    <row r="59166" spans="2:3" x14ac:dyDescent="0.25">
      <c r="B59166" s="78"/>
      <c r="C59166" s="77"/>
    </row>
    <row r="59167" spans="2:3" x14ac:dyDescent="0.25">
      <c r="B59167" s="78"/>
      <c r="C59167" s="77"/>
    </row>
    <row r="59168" spans="2:3" x14ac:dyDescent="0.25">
      <c r="B59168" s="78"/>
      <c r="C59168" s="77"/>
    </row>
    <row r="59278" spans="2:3" x14ac:dyDescent="0.25">
      <c r="B59278" s="78"/>
      <c r="C59278" s="77"/>
    </row>
    <row r="59279" spans="2:3" x14ac:dyDescent="0.25">
      <c r="B59279" s="78"/>
      <c r="C59279" s="77"/>
    </row>
    <row r="59280" spans="2:3" x14ac:dyDescent="0.25">
      <c r="B59280" s="78"/>
      <c r="C59280" s="77"/>
    </row>
    <row r="59281" spans="2:3" x14ac:dyDescent="0.25">
      <c r="B59281" s="78"/>
      <c r="C59281" s="77"/>
    </row>
    <row r="59282" spans="2:3" x14ac:dyDescent="0.25">
      <c r="B59282" s="78"/>
      <c r="C59282" s="77"/>
    </row>
    <row r="59283" spans="2:3" x14ac:dyDescent="0.25">
      <c r="B59283" s="78"/>
      <c r="C59283" s="77"/>
    </row>
    <row r="59284" spans="2:3" x14ac:dyDescent="0.25">
      <c r="B59284" s="78"/>
      <c r="C59284" s="77"/>
    </row>
    <row r="59285" spans="2:3" x14ac:dyDescent="0.25">
      <c r="B59285" s="78"/>
      <c r="C59285" s="77"/>
    </row>
    <row r="59286" spans="2:3" x14ac:dyDescent="0.25">
      <c r="B59286" s="78"/>
      <c r="C59286" s="77"/>
    </row>
    <row r="59287" spans="2:3" x14ac:dyDescent="0.25">
      <c r="B59287" s="78"/>
      <c r="C59287" s="77"/>
    </row>
    <row r="59288" spans="2:3" x14ac:dyDescent="0.25">
      <c r="B59288" s="78"/>
      <c r="C59288" s="77"/>
    </row>
    <row r="59289" spans="2:3" x14ac:dyDescent="0.25">
      <c r="B59289" s="78"/>
      <c r="C59289" s="77"/>
    </row>
    <row r="59290" spans="2:3" x14ac:dyDescent="0.25">
      <c r="B59290" s="78"/>
      <c r="C59290" s="77"/>
    </row>
    <row r="59400" spans="2:3" x14ac:dyDescent="0.25">
      <c r="B59400" s="78"/>
      <c r="C59400" s="77"/>
    </row>
    <row r="59401" spans="2:3" x14ac:dyDescent="0.25">
      <c r="B59401" s="78"/>
      <c r="C59401" s="77"/>
    </row>
    <row r="59402" spans="2:3" x14ac:dyDescent="0.25">
      <c r="B59402" s="78"/>
      <c r="C59402" s="77"/>
    </row>
    <row r="59403" spans="2:3" x14ac:dyDescent="0.25">
      <c r="B59403" s="78"/>
      <c r="C59403" s="77"/>
    </row>
    <row r="59404" spans="2:3" x14ac:dyDescent="0.25">
      <c r="B59404" s="78"/>
      <c r="C59404" s="77"/>
    </row>
    <row r="59405" spans="2:3" x14ac:dyDescent="0.25">
      <c r="B59405" s="78"/>
      <c r="C59405" s="77"/>
    </row>
    <row r="59406" spans="2:3" x14ac:dyDescent="0.25">
      <c r="B59406" s="78"/>
      <c r="C59406" s="77"/>
    </row>
    <row r="59407" spans="2:3" x14ac:dyDescent="0.25">
      <c r="B59407" s="78"/>
      <c r="C59407" s="77"/>
    </row>
    <row r="59408" spans="2:3" x14ac:dyDescent="0.25">
      <c r="B59408" s="78"/>
      <c r="C59408" s="77"/>
    </row>
    <row r="59409" spans="2:3" x14ac:dyDescent="0.25">
      <c r="B59409" s="78"/>
      <c r="C59409" s="77"/>
    </row>
    <row r="59410" spans="2:3" x14ac:dyDescent="0.25">
      <c r="B59410" s="78"/>
      <c r="C59410" s="77"/>
    </row>
    <row r="59411" spans="2:3" x14ac:dyDescent="0.25">
      <c r="B59411" s="78"/>
      <c r="C59411" s="77"/>
    </row>
    <row r="59412" spans="2:3" x14ac:dyDescent="0.25">
      <c r="B59412" s="78"/>
      <c r="C59412" s="77"/>
    </row>
    <row r="59522" spans="2:3" x14ac:dyDescent="0.25">
      <c r="B59522" s="78"/>
      <c r="C59522" s="77"/>
    </row>
    <row r="59523" spans="2:3" x14ac:dyDescent="0.25">
      <c r="B59523" s="78"/>
      <c r="C59523" s="77"/>
    </row>
    <row r="59524" spans="2:3" x14ac:dyDescent="0.25">
      <c r="B59524" s="78"/>
      <c r="C59524" s="77"/>
    </row>
    <row r="59525" spans="2:3" x14ac:dyDescent="0.25">
      <c r="B59525" s="78"/>
      <c r="C59525" s="77"/>
    </row>
    <row r="59526" spans="2:3" x14ac:dyDescent="0.25">
      <c r="B59526" s="78"/>
      <c r="C59526" s="77"/>
    </row>
    <row r="59527" spans="2:3" x14ac:dyDescent="0.25">
      <c r="B59527" s="78"/>
      <c r="C59527" s="77"/>
    </row>
    <row r="59528" spans="2:3" x14ac:dyDescent="0.25">
      <c r="B59528" s="78"/>
      <c r="C59528" s="77"/>
    </row>
    <row r="59529" spans="2:3" x14ac:dyDescent="0.25">
      <c r="B59529" s="78"/>
      <c r="C59529" s="77"/>
    </row>
    <row r="59530" spans="2:3" x14ac:dyDescent="0.25">
      <c r="B59530" s="78"/>
      <c r="C59530" s="77"/>
    </row>
    <row r="59531" spans="2:3" x14ac:dyDescent="0.25">
      <c r="B59531" s="78"/>
      <c r="C59531" s="77"/>
    </row>
    <row r="59532" spans="2:3" x14ac:dyDescent="0.25">
      <c r="B59532" s="78"/>
      <c r="C59532" s="77"/>
    </row>
    <row r="59533" spans="2:3" x14ac:dyDescent="0.25">
      <c r="B59533" s="78"/>
      <c r="C59533" s="77"/>
    </row>
    <row r="59534" spans="2:3" x14ac:dyDescent="0.25">
      <c r="B59534" s="78"/>
      <c r="C59534" s="77"/>
    </row>
    <row r="59644" spans="2:3" x14ac:dyDescent="0.25">
      <c r="B59644" s="78"/>
      <c r="C59644" s="77"/>
    </row>
    <row r="59645" spans="2:3" x14ac:dyDescent="0.25">
      <c r="B59645" s="78"/>
      <c r="C59645" s="77"/>
    </row>
    <row r="59646" spans="2:3" x14ac:dyDescent="0.25">
      <c r="B59646" s="78"/>
      <c r="C59646" s="77"/>
    </row>
    <row r="59647" spans="2:3" x14ac:dyDescent="0.25">
      <c r="B59647" s="78"/>
      <c r="C59647" s="77"/>
    </row>
    <row r="59648" spans="2:3" x14ac:dyDescent="0.25">
      <c r="B59648" s="78"/>
      <c r="C59648" s="77"/>
    </row>
    <row r="59649" spans="2:3" x14ac:dyDescent="0.25">
      <c r="B59649" s="78"/>
      <c r="C59649" s="77"/>
    </row>
    <row r="59650" spans="2:3" x14ac:dyDescent="0.25">
      <c r="B59650" s="78"/>
      <c r="C59650" s="77"/>
    </row>
    <row r="59651" spans="2:3" x14ac:dyDescent="0.25">
      <c r="B59651" s="78"/>
      <c r="C59651" s="77"/>
    </row>
    <row r="59652" spans="2:3" x14ac:dyDescent="0.25">
      <c r="B59652" s="78"/>
      <c r="C59652" s="77"/>
    </row>
    <row r="59653" spans="2:3" x14ac:dyDescent="0.25">
      <c r="B59653" s="78"/>
      <c r="C59653" s="77"/>
    </row>
    <row r="59654" spans="2:3" x14ac:dyDescent="0.25">
      <c r="B59654" s="78"/>
      <c r="C59654" s="77"/>
    </row>
    <row r="59655" spans="2:3" x14ac:dyDescent="0.25">
      <c r="B59655" s="78"/>
      <c r="C59655" s="77"/>
    </row>
    <row r="59656" spans="2:3" x14ac:dyDescent="0.25">
      <c r="B59656" s="78"/>
      <c r="C59656" s="77"/>
    </row>
    <row r="59766" spans="2:3" x14ac:dyDescent="0.25">
      <c r="B59766" s="78"/>
      <c r="C59766" s="77"/>
    </row>
    <row r="59767" spans="2:3" x14ac:dyDescent="0.25">
      <c r="B59767" s="78"/>
      <c r="C59767" s="77"/>
    </row>
    <row r="59768" spans="2:3" x14ac:dyDescent="0.25">
      <c r="B59768" s="78"/>
      <c r="C59768" s="77"/>
    </row>
    <row r="59769" spans="2:3" x14ac:dyDescent="0.25">
      <c r="B59769" s="78"/>
      <c r="C59769" s="77"/>
    </row>
    <row r="59770" spans="2:3" x14ac:dyDescent="0.25">
      <c r="B59770" s="78"/>
      <c r="C59770" s="77"/>
    </row>
    <row r="59771" spans="2:3" x14ac:dyDescent="0.25">
      <c r="B59771" s="78"/>
      <c r="C59771" s="77"/>
    </row>
    <row r="59772" spans="2:3" x14ac:dyDescent="0.25">
      <c r="B59772" s="78"/>
      <c r="C59772" s="77"/>
    </row>
    <row r="59773" spans="2:3" x14ac:dyDescent="0.25">
      <c r="B59773" s="78"/>
      <c r="C59773" s="77"/>
    </row>
    <row r="59774" spans="2:3" x14ac:dyDescent="0.25">
      <c r="B59774" s="78"/>
      <c r="C59774" s="77"/>
    </row>
    <row r="59775" spans="2:3" x14ac:dyDescent="0.25">
      <c r="B59775" s="78"/>
      <c r="C59775" s="77"/>
    </row>
    <row r="59776" spans="2:3" x14ac:dyDescent="0.25">
      <c r="B59776" s="78"/>
      <c r="C59776" s="77"/>
    </row>
    <row r="59777" spans="2:3" x14ac:dyDescent="0.25">
      <c r="B59777" s="78"/>
      <c r="C59777" s="77"/>
    </row>
    <row r="59778" spans="2:3" x14ac:dyDescent="0.25">
      <c r="B59778" s="78"/>
      <c r="C59778" s="77"/>
    </row>
    <row r="59888" spans="2:3" x14ac:dyDescent="0.25">
      <c r="B59888" s="78"/>
      <c r="C59888" s="77"/>
    </row>
    <row r="59889" spans="2:3" x14ac:dyDescent="0.25">
      <c r="B59889" s="78"/>
      <c r="C59889" s="77"/>
    </row>
    <row r="59890" spans="2:3" x14ac:dyDescent="0.25">
      <c r="B59890" s="78"/>
      <c r="C59890" s="77"/>
    </row>
    <row r="59891" spans="2:3" x14ac:dyDescent="0.25">
      <c r="B59891" s="78"/>
      <c r="C59891" s="77"/>
    </row>
    <row r="59892" spans="2:3" x14ac:dyDescent="0.25">
      <c r="B59892" s="78"/>
      <c r="C59892" s="77"/>
    </row>
    <row r="59893" spans="2:3" x14ac:dyDescent="0.25">
      <c r="B59893" s="78"/>
      <c r="C59893" s="77"/>
    </row>
    <row r="59894" spans="2:3" x14ac:dyDescent="0.25">
      <c r="B59894" s="78"/>
      <c r="C59894" s="77"/>
    </row>
    <row r="59895" spans="2:3" x14ac:dyDescent="0.25">
      <c r="B59895" s="78"/>
      <c r="C59895" s="77"/>
    </row>
    <row r="59896" spans="2:3" x14ac:dyDescent="0.25">
      <c r="B59896" s="78"/>
      <c r="C59896" s="77"/>
    </row>
    <row r="59897" spans="2:3" x14ac:dyDescent="0.25">
      <c r="B59897" s="78"/>
      <c r="C59897" s="77"/>
    </row>
    <row r="59898" spans="2:3" x14ac:dyDescent="0.25">
      <c r="B59898" s="78"/>
      <c r="C59898" s="77"/>
    </row>
    <row r="59899" spans="2:3" x14ac:dyDescent="0.25">
      <c r="B59899" s="78"/>
      <c r="C59899" s="77"/>
    </row>
    <row r="59900" spans="2:3" x14ac:dyDescent="0.25">
      <c r="B59900" s="78"/>
      <c r="C59900" s="77"/>
    </row>
    <row r="60010" spans="2:3" x14ac:dyDescent="0.25">
      <c r="B60010" s="78"/>
      <c r="C60010" s="77"/>
    </row>
    <row r="60011" spans="2:3" x14ac:dyDescent="0.25">
      <c r="B60011" s="78"/>
      <c r="C60011" s="77"/>
    </row>
    <row r="60012" spans="2:3" x14ac:dyDescent="0.25">
      <c r="B60012" s="78"/>
      <c r="C60012" s="77"/>
    </row>
    <row r="60013" spans="2:3" x14ac:dyDescent="0.25">
      <c r="B60013" s="78"/>
      <c r="C60013" s="77"/>
    </row>
    <row r="60014" spans="2:3" x14ac:dyDescent="0.25">
      <c r="B60014" s="78"/>
      <c r="C60014" s="77"/>
    </row>
    <row r="60015" spans="2:3" x14ac:dyDescent="0.25">
      <c r="B60015" s="78"/>
      <c r="C60015" s="77"/>
    </row>
    <row r="60016" spans="2:3" x14ac:dyDescent="0.25">
      <c r="B60016" s="78"/>
      <c r="C60016" s="77"/>
    </row>
    <row r="60017" spans="2:3" x14ac:dyDescent="0.25">
      <c r="B60017" s="78"/>
      <c r="C60017" s="77"/>
    </row>
    <row r="60018" spans="2:3" x14ac:dyDescent="0.25">
      <c r="B60018" s="78"/>
      <c r="C60018" s="77"/>
    </row>
    <row r="60019" spans="2:3" x14ac:dyDescent="0.25">
      <c r="B60019" s="78"/>
      <c r="C60019" s="77"/>
    </row>
    <row r="60020" spans="2:3" x14ac:dyDescent="0.25">
      <c r="B60020" s="78"/>
      <c r="C60020" s="77"/>
    </row>
    <row r="60021" spans="2:3" x14ac:dyDescent="0.25">
      <c r="B60021" s="78"/>
      <c r="C60021" s="77"/>
    </row>
    <row r="60022" spans="2:3" x14ac:dyDescent="0.25">
      <c r="B60022" s="78"/>
      <c r="C60022" s="77"/>
    </row>
    <row r="60132" spans="2:3" x14ac:dyDescent="0.25">
      <c r="B60132" s="78"/>
      <c r="C60132" s="77"/>
    </row>
    <row r="60133" spans="2:3" x14ac:dyDescent="0.25">
      <c r="B60133" s="78"/>
      <c r="C60133" s="77"/>
    </row>
    <row r="60134" spans="2:3" x14ac:dyDescent="0.25">
      <c r="B60134" s="78"/>
      <c r="C60134" s="77"/>
    </row>
    <row r="60135" spans="2:3" x14ac:dyDescent="0.25">
      <c r="B60135" s="78"/>
      <c r="C60135" s="77"/>
    </row>
    <row r="60136" spans="2:3" x14ac:dyDescent="0.25">
      <c r="B60136" s="78"/>
      <c r="C60136" s="77"/>
    </row>
    <row r="60137" spans="2:3" x14ac:dyDescent="0.25">
      <c r="B60137" s="78"/>
      <c r="C60137" s="77"/>
    </row>
    <row r="60138" spans="2:3" x14ac:dyDescent="0.25">
      <c r="B60138" s="78"/>
      <c r="C60138" s="77"/>
    </row>
    <row r="60139" spans="2:3" x14ac:dyDescent="0.25">
      <c r="B60139" s="78"/>
      <c r="C60139" s="77"/>
    </row>
    <row r="60140" spans="2:3" x14ac:dyDescent="0.25">
      <c r="B60140" s="78"/>
      <c r="C60140" s="77"/>
    </row>
    <row r="60141" spans="2:3" x14ac:dyDescent="0.25">
      <c r="B60141" s="78"/>
      <c r="C60141" s="77"/>
    </row>
    <row r="60142" spans="2:3" x14ac:dyDescent="0.25">
      <c r="B60142" s="78"/>
      <c r="C60142" s="77"/>
    </row>
    <row r="60143" spans="2:3" x14ac:dyDescent="0.25">
      <c r="B60143" s="78"/>
      <c r="C60143" s="77"/>
    </row>
    <row r="60144" spans="2:3" x14ac:dyDescent="0.25">
      <c r="B60144" s="78"/>
      <c r="C60144" s="77"/>
    </row>
    <row r="60254" spans="2:3" x14ac:dyDescent="0.25">
      <c r="B60254" s="78"/>
      <c r="C60254" s="77"/>
    </row>
    <row r="60255" spans="2:3" x14ac:dyDescent="0.25">
      <c r="B60255" s="78"/>
      <c r="C60255" s="77"/>
    </row>
    <row r="60256" spans="2:3" x14ac:dyDescent="0.25">
      <c r="B60256" s="78"/>
      <c r="C60256" s="77"/>
    </row>
    <row r="60257" spans="2:3" x14ac:dyDescent="0.25">
      <c r="B60257" s="78"/>
      <c r="C60257" s="77"/>
    </row>
    <row r="60258" spans="2:3" x14ac:dyDescent="0.25">
      <c r="B60258" s="78"/>
      <c r="C60258" s="77"/>
    </row>
    <row r="60259" spans="2:3" x14ac:dyDescent="0.25">
      <c r="B60259" s="78"/>
      <c r="C60259" s="77"/>
    </row>
    <row r="60260" spans="2:3" x14ac:dyDescent="0.25">
      <c r="B60260" s="78"/>
      <c r="C60260" s="77"/>
    </row>
    <row r="60261" spans="2:3" x14ac:dyDescent="0.25">
      <c r="B60261" s="78"/>
      <c r="C60261" s="77"/>
    </row>
    <row r="60262" spans="2:3" x14ac:dyDescent="0.25">
      <c r="B60262" s="78"/>
      <c r="C60262" s="77"/>
    </row>
    <row r="60263" spans="2:3" x14ac:dyDescent="0.25">
      <c r="B60263" s="78"/>
      <c r="C60263" s="77"/>
    </row>
    <row r="60264" spans="2:3" x14ac:dyDescent="0.25">
      <c r="B60264" s="78"/>
      <c r="C60264" s="77"/>
    </row>
    <row r="60265" spans="2:3" x14ac:dyDescent="0.25">
      <c r="B60265" s="78"/>
      <c r="C60265" s="77"/>
    </row>
    <row r="60266" spans="2:3" x14ac:dyDescent="0.25">
      <c r="B60266" s="78"/>
      <c r="C60266" s="77"/>
    </row>
    <row r="60376" spans="2:3" x14ac:dyDescent="0.25">
      <c r="B60376" s="78"/>
      <c r="C60376" s="77"/>
    </row>
    <row r="60377" spans="2:3" x14ac:dyDescent="0.25">
      <c r="B60377" s="78"/>
      <c r="C60377" s="77"/>
    </row>
    <row r="60378" spans="2:3" x14ac:dyDescent="0.25">
      <c r="B60378" s="78"/>
      <c r="C60378" s="77"/>
    </row>
    <row r="60379" spans="2:3" x14ac:dyDescent="0.25">
      <c r="B60379" s="78"/>
      <c r="C60379" s="77"/>
    </row>
    <row r="60380" spans="2:3" x14ac:dyDescent="0.25">
      <c r="B60380" s="78"/>
      <c r="C60380" s="77"/>
    </row>
    <row r="60381" spans="2:3" x14ac:dyDescent="0.25">
      <c r="B60381" s="78"/>
      <c r="C60381" s="77"/>
    </row>
    <row r="60382" spans="2:3" x14ac:dyDescent="0.25">
      <c r="B60382" s="78"/>
      <c r="C60382" s="77"/>
    </row>
    <row r="60383" spans="2:3" x14ac:dyDescent="0.25">
      <c r="B60383" s="78"/>
      <c r="C60383" s="77"/>
    </row>
    <row r="60384" spans="2:3" x14ac:dyDescent="0.25">
      <c r="B60384" s="78"/>
      <c r="C60384" s="77"/>
    </row>
    <row r="60385" spans="2:3" x14ac:dyDescent="0.25">
      <c r="B60385" s="78"/>
      <c r="C60385" s="77"/>
    </row>
    <row r="60386" spans="2:3" x14ac:dyDescent="0.25">
      <c r="B60386" s="78"/>
      <c r="C60386" s="77"/>
    </row>
    <row r="60387" spans="2:3" x14ac:dyDescent="0.25">
      <c r="B60387" s="78"/>
      <c r="C60387" s="77"/>
    </row>
    <row r="60388" spans="2:3" x14ac:dyDescent="0.25">
      <c r="B60388" s="78"/>
      <c r="C60388" s="77"/>
    </row>
    <row r="60498" spans="2:3" x14ac:dyDescent="0.25">
      <c r="B60498" s="78"/>
      <c r="C60498" s="77"/>
    </row>
    <row r="60499" spans="2:3" x14ac:dyDescent="0.25">
      <c r="B60499" s="78"/>
      <c r="C60499" s="77"/>
    </row>
    <row r="60500" spans="2:3" x14ac:dyDescent="0.25">
      <c r="B60500" s="78"/>
      <c r="C60500" s="77"/>
    </row>
    <row r="60501" spans="2:3" x14ac:dyDescent="0.25">
      <c r="B60501" s="78"/>
      <c r="C60501" s="77"/>
    </row>
    <row r="60502" spans="2:3" x14ac:dyDescent="0.25">
      <c r="B60502" s="78"/>
      <c r="C60502" s="77"/>
    </row>
    <row r="60503" spans="2:3" x14ac:dyDescent="0.25">
      <c r="B60503" s="78"/>
      <c r="C60503" s="77"/>
    </row>
    <row r="60504" spans="2:3" x14ac:dyDescent="0.25">
      <c r="B60504" s="78"/>
      <c r="C60504" s="77"/>
    </row>
    <row r="60505" spans="2:3" x14ac:dyDescent="0.25">
      <c r="B60505" s="78"/>
      <c r="C60505" s="77"/>
    </row>
    <row r="60506" spans="2:3" x14ac:dyDescent="0.25">
      <c r="B60506" s="78"/>
      <c r="C60506" s="77"/>
    </row>
    <row r="60507" spans="2:3" x14ac:dyDescent="0.25">
      <c r="B60507" s="78"/>
      <c r="C60507" s="77"/>
    </row>
    <row r="60508" spans="2:3" x14ac:dyDescent="0.25">
      <c r="B60508" s="78"/>
      <c r="C60508" s="77"/>
    </row>
    <row r="60509" spans="2:3" x14ac:dyDescent="0.25">
      <c r="B60509" s="78"/>
      <c r="C60509" s="77"/>
    </row>
    <row r="60510" spans="2:3" x14ac:dyDescent="0.25">
      <c r="B60510" s="78"/>
      <c r="C60510" s="77"/>
    </row>
    <row r="60620" spans="2:3" x14ac:dyDescent="0.25">
      <c r="B60620" s="78"/>
      <c r="C60620" s="77"/>
    </row>
    <row r="60621" spans="2:3" x14ac:dyDescent="0.25">
      <c r="B60621" s="78"/>
      <c r="C60621" s="77"/>
    </row>
    <row r="60622" spans="2:3" x14ac:dyDescent="0.25">
      <c r="B60622" s="78"/>
      <c r="C60622" s="77"/>
    </row>
    <row r="60623" spans="2:3" x14ac:dyDescent="0.25">
      <c r="B60623" s="78"/>
      <c r="C60623" s="77"/>
    </row>
    <row r="60624" spans="2:3" x14ac:dyDescent="0.25">
      <c r="B60624" s="78"/>
      <c r="C60624" s="77"/>
    </row>
    <row r="60625" spans="2:3" x14ac:dyDescent="0.25">
      <c r="B60625" s="78"/>
      <c r="C60625" s="77"/>
    </row>
    <row r="60626" spans="2:3" x14ac:dyDescent="0.25">
      <c r="B60626" s="78"/>
      <c r="C60626" s="77"/>
    </row>
    <row r="60627" spans="2:3" x14ac:dyDescent="0.25">
      <c r="B60627" s="78"/>
      <c r="C60627" s="77"/>
    </row>
    <row r="60628" spans="2:3" x14ac:dyDescent="0.25">
      <c r="B60628" s="78"/>
      <c r="C60628" s="77"/>
    </row>
    <row r="60629" spans="2:3" x14ac:dyDescent="0.25">
      <c r="B60629" s="78"/>
      <c r="C60629" s="77"/>
    </row>
    <row r="60630" spans="2:3" x14ac:dyDescent="0.25">
      <c r="B60630" s="78"/>
      <c r="C60630" s="77"/>
    </row>
    <row r="60631" spans="2:3" x14ac:dyDescent="0.25">
      <c r="B60631" s="78"/>
      <c r="C60631" s="77"/>
    </row>
    <row r="60632" spans="2:3" x14ac:dyDescent="0.25">
      <c r="B60632" s="78"/>
      <c r="C60632" s="77"/>
    </row>
    <row r="60742" spans="2:3" x14ac:dyDescent="0.25">
      <c r="B60742" s="78"/>
      <c r="C60742" s="77"/>
    </row>
    <row r="60743" spans="2:3" x14ac:dyDescent="0.25">
      <c r="B60743" s="78"/>
      <c r="C60743" s="77"/>
    </row>
    <row r="60744" spans="2:3" x14ac:dyDescent="0.25">
      <c r="B60744" s="78"/>
      <c r="C60744" s="77"/>
    </row>
    <row r="60745" spans="2:3" x14ac:dyDescent="0.25">
      <c r="B60745" s="78"/>
      <c r="C60745" s="77"/>
    </row>
    <row r="60746" spans="2:3" x14ac:dyDescent="0.25">
      <c r="B60746" s="78"/>
      <c r="C60746" s="77"/>
    </row>
    <row r="60747" spans="2:3" x14ac:dyDescent="0.25">
      <c r="B60747" s="78"/>
      <c r="C60747" s="77"/>
    </row>
    <row r="60748" spans="2:3" x14ac:dyDescent="0.25">
      <c r="B60748" s="78"/>
      <c r="C60748" s="77"/>
    </row>
    <row r="60749" spans="2:3" x14ac:dyDescent="0.25">
      <c r="B60749" s="78"/>
      <c r="C60749" s="77"/>
    </row>
    <row r="60750" spans="2:3" x14ac:dyDescent="0.25">
      <c r="B60750" s="78"/>
      <c r="C60750" s="77"/>
    </row>
    <row r="60751" spans="2:3" x14ac:dyDescent="0.25">
      <c r="B60751" s="78"/>
      <c r="C60751" s="77"/>
    </row>
    <row r="60752" spans="2:3" x14ac:dyDescent="0.25">
      <c r="B60752" s="78"/>
      <c r="C60752" s="77"/>
    </row>
    <row r="60753" spans="2:3" x14ac:dyDescent="0.25">
      <c r="B60753" s="78"/>
      <c r="C60753" s="77"/>
    </row>
    <row r="60754" spans="2:3" x14ac:dyDescent="0.25">
      <c r="B60754" s="78"/>
      <c r="C60754" s="77"/>
    </row>
    <row r="60864" spans="2:3" x14ac:dyDescent="0.25">
      <c r="B60864" s="78"/>
      <c r="C60864" s="77"/>
    </row>
    <row r="60865" spans="2:3" x14ac:dyDescent="0.25">
      <c r="B60865" s="78"/>
      <c r="C60865" s="77"/>
    </row>
    <row r="60866" spans="2:3" x14ac:dyDescent="0.25">
      <c r="B60866" s="78"/>
      <c r="C60866" s="77"/>
    </row>
    <row r="60867" spans="2:3" x14ac:dyDescent="0.25">
      <c r="B60867" s="78"/>
      <c r="C60867" s="77"/>
    </row>
    <row r="60868" spans="2:3" x14ac:dyDescent="0.25">
      <c r="B60868" s="78"/>
      <c r="C60868" s="77"/>
    </row>
    <row r="60869" spans="2:3" x14ac:dyDescent="0.25">
      <c r="B60869" s="78"/>
      <c r="C60869" s="77"/>
    </row>
    <row r="60870" spans="2:3" x14ac:dyDescent="0.25">
      <c r="B60870" s="78"/>
      <c r="C60870" s="77"/>
    </row>
    <row r="60871" spans="2:3" x14ac:dyDescent="0.25">
      <c r="B60871" s="78"/>
      <c r="C60871" s="77"/>
    </row>
    <row r="60872" spans="2:3" x14ac:dyDescent="0.25">
      <c r="B60872" s="78"/>
      <c r="C60872" s="77"/>
    </row>
    <row r="60873" spans="2:3" x14ac:dyDescent="0.25">
      <c r="B60873" s="78"/>
      <c r="C60873" s="77"/>
    </row>
    <row r="60874" spans="2:3" x14ac:dyDescent="0.25">
      <c r="B60874" s="78"/>
      <c r="C60874" s="77"/>
    </row>
    <row r="60875" spans="2:3" x14ac:dyDescent="0.25">
      <c r="B60875" s="78"/>
      <c r="C60875" s="77"/>
    </row>
    <row r="60876" spans="2:3" x14ac:dyDescent="0.25">
      <c r="B60876" s="78"/>
      <c r="C60876" s="77"/>
    </row>
    <row r="60986" spans="2:3" x14ac:dyDescent="0.25">
      <c r="B60986" s="78"/>
      <c r="C60986" s="77"/>
    </row>
    <row r="60987" spans="2:3" x14ac:dyDescent="0.25">
      <c r="B60987" s="78"/>
      <c r="C60987" s="77"/>
    </row>
    <row r="60988" spans="2:3" x14ac:dyDescent="0.25">
      <c r="B60988" s="78"/>
      <c r="C60988" s="77"/>
    </row>
    <row r="60989" spans="2:3" x14ac:dyDescent="0.25">
      <c r="B60989" s="78"/>
      <c r="C60989" s="77"/>
    </row>
    <row r="60990" spans="2:3" x14ac:dyDescent="0.25">
      <c r="B60990" s="78"/>
      <c r="C60990" s="77"/>
    </row>
    <row r="60991" spans="2:3" x14ac:dyDescent="0.25">
      <c r="B60991" s="78"/>
      <c r="C60991" s="77"/>
    </row>
    <row r="60992" spans="2:3" x14ac:dyDescent="0.25">
      <c r="B60992" s="78"/>
      <c r="C60992" s="77"/>
    </row>
    <row r="60993" spans="2:3" x14ac:dyDescent="0.25">
      <c r="B60993" s="78"/>
      <c r="C60993" s="77"/>
    </row>
    <row r="60994" spans="2:3" x14ac:dyDescent="0.25">
      <c r="B60994" s="78"/>
      <c r="C60994" s="77"/>
    </row>
    <row r="60995" spans="2:3" x14ac:dyDescent="0.25">
      <c r="B60995" s="78"/>
      <c r="C60995" s="77"/>
    </row>
    <row r="60996" spans="2:3" x14ac:dyDescent="0.25">
      <c r="B60996" s="78"/>
      <c r="C60996" s="77"/>
    </row>
    <row r="60997" spans="2:3" x14ac:dyDescent="0.25">
      <c r="B60997" s="78"/>
      <c r="C60997" s="77"/>
    </row>
    <row r="60998" spans="2:3" x14ac:dyDescent="0.25">
      <c r="B60998" s="78"/>
      <c r="C60998" s="77"/>
    </row>
    <row r="61108" spans="2:3" x14ac:dyDescent="0.25">
      <c r="B61108" s="78"/>
      <c r="C61108" s="77"/>
    </row>
    <row r="61109" spans="2:3" x14ac:dyDescent="0.25">
      <c r="B61109" s="78"/>
      <c r="C61109" s="77"/>
    </row>
    <row r="61110" spans="2:3" x14ac:dyDescent="0.25">
      <c r="B61110" s="78"/>
      <c r="C61110" s="77"/>
    </row>
    <row r="61111" spans="2:3" x14ac:dyDescent="0.25">
      <c r="B61111" s="78"/>
      <c r="C61111" s="77"/>
    </row>
    <row r="61112" spans="2:3" x14ac:dyDescent="0.25">
      <c r="B61112" s="78"/>
      <c r="C61112" s="77"/>
    </row>
    <row r="61113" spans="2:3" x14ac:dyDescent="0.25">
      <c r="B61113" s="78"/>
      <c r="C61113" s="77"/>
    </row>
    <row r="61114" spans="2:3" x14ac:dyDescent="0.25">
      <c r="B61114" s="78"/>
      <c r="C61114" s="77"/>
    </row>
    <row r="61115" spans="2:3" x14ac:dyDescent="0.25">
      <c r="B61115" s="78"/>
      <c r="C61115" s="77"/>
    </row>
    <row r="61116" spans="2:3" x14ac:dyDescent="0.25">
      <c r="B61116" s="78"/>
      <c r="C61116" s="77"/>
    </row>
    <row r="61117" spans="2:3" x14ac:dyDescent="0.25">
      <c r="B61117" s="78"/>
      <c r="C61117" s="77"/>
    </row>
    <row r="61118" spans="2:3" x14ac:dyDescent="0.25">
      <c r="B61118" s="78"/>
      <c r="C61118" s="77"/>
    </row>
    <row r="61119" spans="2:3" x14ac:dyDescent="0.25">
      <c r="B61119" s="78"/>
      <c r="C61119" s="77"/>
    </row>
    <row r="61120" spans="2:3" x14ac:dyDescent="0.25">
      <c r="B61120" s="78"/>
      <c r="C61120" s="77"/>
    </row>
    <row r="61230" spans="2:3" x14ac:dyDescent="0.25">
      <c r="B61230" s="78"/>
      <c r="C61230" s="77"/>
    </row>
    <row r="61231" spans="2:3" x14ac:dyDescent="0.25">
      <c r="B61231" s="78"/>
      <c r="C61231" s="77"/>
    </row>
    <row r="61232" spans="2:3" x14ac:dyDescent="0.25">
      <c r="B61232" s="78"/>
      <c r="C61232" s="77"/>
    </row>
    <row r="61233" spans="2:3" x14ac:dyDescent="0.25">
      <c r="B61233" s="78"/>
      <c r="C61233" s="77"/>
    </row>
    <row r="61234" spans="2:3" x14ac:dyDescent="0.25">
      <c r="B61234" s="78"/>
      <c r="C61234" s="77"/>
    </row>
    <row r="61235" spans="2:3" x14ac:dyDescent="0.25">
      <c r="B61235" s="78"/>
      <c r="C61235" s="77"/>
    </row>
    <row r="61236" spans="2:3" x14ac:dyDescent="0.25">
      <c r="B61236" s="78"/>
      <c r="C61236" s="77"/>
    </row>
    <row r="61237" spans="2:3" x14ac:dyDescent="0.25">
      <c r="B61237" s="78"/>
      <c r="C61237" s="77"/>
    </row>
    <row r="61238" spans="2:3" x14ac:dyDescent="0.25">
      <c r="B61238" s="78"/>
      <c r="C61238" s="77"/>
    </row>
    <row r="61239" spans="2:3" x14ac:dyDescent="0.25">
      <c r="B61239" s="78"/>
      <c r="C61239" s="77"/>
    </row>
    <row r="61240" spans="2:3" x14ac:dyDescent="0.25">
      <c r="B61240" s="78"/>
      <c r="C61240" s="77"/>
    </row>
    <row r="61241" spans="2:3" x14ac:dyDescent="0.25">
      <c r="B61241" s="78"/>
      <c r="C61241" s="77"/>
    </row>
    <row r="61242" spans="2:3" x14ac:dyDescent="0.25">
      <c r="B61242" s="78"/>
      <c r="C61242" s="77"/>
    </row>
    <row r="61352" spans="2:3" x14ac:dyDescent="0.25">
      <c r="B61352" s="78"/>
      <c r="C61352" s="77"/>
    </row>
    <row r="61353" spans="2:3" x14ac:dyDescent="0.25">
      <c r="B61353" s="78"/>
      <c r="C61353" s="77"/>
    </row>
    <row r="61354" spans="2:3" x14ac:dyDescent="0.25">
      <c r="B61354" s="78"/>
      <c r="C61354" s="77"/>
    </row>
    <row r="61355" spans="2:3" x14ac:dyDescent="0.25">
      <c r="B61355" s="78"/>
      <c r="C61355" s="77"/>
    </row>
    <row r="61356" spans="2:3" x14ac:dyDescent="0.25">
      <c r="B61356" s="78"/>
      <c r="C61356" s="77"/>
    </row>
    <row r="61357" spans="2:3" x14ac:dyDescent="0.25">
      <c r="B61357" s="78"/>
      <c r="C61357" s="77"/>
    </row>
    <row r="61358" spans="2:3" x14ac:dyDescent="0.25">
      <c r="B61358" s="78"/>
      <c r="C61358" s="77"/>
    </row>
    <row r="61359" spans="2:3" x14ac:dyDescent="0.25">
      <c r="B61359" s="78"/>
      <c r="C61359" s="77"/>
    </row>
    <row r="61360" spans="2:3" x14ac:dyDescent="0.25">
      <c r="B61360" s="78"/>
      <c r="C61360" s="77"/>
    </row>
    <row r="61361" spans="2:3" x14ac:dyDescent="0.25">
      <c r="B61361" s="78"/>
      <c r="C61361" s="77"/>
    </row>
    <row r="61362" spans="2:3" x14ac:dyDescent="0.25">
      <c r="B61362" s="78"/>
      <c r="C61362" s="77"/>
    </row>
    <row r="61363" spans="2:3" x14ac:dyDescent="0.25">
      <c r="B61363" s="78"/>
      <c r="C61363" s="77"/>
    </row>
    <row r="61364" spans="2:3" x14ac:dyDescent="0.25">
      <c r="B61364" s="78"/>
      <c r="C61364" s="77"/>
    </row>
    <row r="61474" spans="2:3" x14ac:dyDescent="0.25">
      <c r="B61474" s="78"/>
      <c r="C61474" s="77"/>
    </row>
    <row r="61475" spans="2:3" x14ac:dyDescent="0.25">
      <c r="B61475" s="78"/>
      <c r="C61475" s="77"/>
    </row>
    <row r="61476" spans="2:3" x14ac:dyDescent="0.25">
      <c r="B61476" s="78"/>
      <c r="C61476" s="77"/>
    </row>
    <row r="61477" spans="2:3" x14ac:dyDescent="0.25">
      <c r="B61477" s="78"/>
      <c r="C61477" s="77"/>
    </row>
    <row r="61478" spans="2:3" x14ac:dyDescent="0.25">
      <c r="B61478" s="78"/>
      <c r="C61478" s="77"/>
    </row>
    <row r="61479" spans="2:3" x14ac:dyDescent="0.25">
      <c r="B61479" s="78"/>
      <c r="C61479" s="77"/>
    </row>
    <row r="61480" spans="2:3" x14ac:dyDescent="0.25">
      <c r="B61480" s="78"/>
      <c r="C61480" s="77"/>
    </row>
    <row r="61481" spans="2:3" x14ac:dyDescent="0.25">
      <c r="B61481" s="78"/>
      <c r="C61481" s="77"/>
    </row>
    <row r="61482" spans="2:3" x14ac:dyDescent="0.25">
      <c r="B61482" s="78"/>
      <c r="C61482" s="77"/>
    </row>
    <row r="61483" spans="2:3" x14ac:dyDescent="0.25">
      <c r="B61483" s="78"/>
      <c r="C61483" s="77"/>
    </row>
    <row r="61484" spans="2:3" x14ac:dyDescent="0.25">
      <c r="B61484" s="78"/>
      <c r="C61484" s="77"/>
    </row>
    <row r="61485" spans="2:3" x14ac:dyDescent="0.25">
      <c r="B61485" s="78"/>
      <c r="C61485" s="77"/>
    </row>
    <row r="61486" spans="2:3" x14ac:dyDescent="0.25">
      <c r="B61486" s="78"/>
      <c r="C61486" s="77"/>
    </row>
    <row r="61596" spans="2:3" x14ac:dyDescent="0.25">
      <c r="B61596" s="78"/>
      <c r="C61596" s="77"/>
    </row>
    <row r="61597" spans="2:3" x14ac:dyDescent="0.25">
      <c r="B61597" s="78"/>
      <c r="C61597" s="77"/>
    </row>
    <row r="61598" spans="2:3" x14ac:dyDescent="0.25">
      <c r="B61598" s="78"/>
      <c r="C61598" s="77"/>
    </row>
    <row r="61599" spans="2:3" x14ac:dyDescent="0.25">
      <c r="B61599" s="78"/>
      <c r="C61599" s="77"/>
    </row>
    <row r="61600" spans="2:3" x14ac:dyDescent="0.25">
      <c r="B61600" s="78"/>
      <c r="C61600" s="77"/>
    </row>
    <row r="61601" spans="2:3" x14ac:dyDescent="0.25">
      <c r="B61601" s="78"/>
      <c r="C61601" s="77"/>
    </row>
    <row r="61602" spans="2:3" x14ac:dyDescent="0.25">
      <c r="B61602" s="78"/>
      <c r="C61602" s="77"/>
    </row>
    <row r="61603" spans="2:3" x14ac:dyDescent="0.25">
      <c r="B61603" s="78"/>
      <c r="C61603" s="77"/>
    </row>
    <row r="61604" spans="2:3" x14ac:dyDescent="0.25">
      <c r="B61604" s="78"/>
      <c r="C61604" s="77"/>
    </row>
    <row r="61605" spans="2:3" x14ac:dyDescent="0.25">
      <c r="B61605" s="78"/>
      <c r="C61605" s="77"/>
    </row>
    <row r="61606" spans="2:3" x14ac:dyDescent="0.25">
      <c r="B61606" s="78"/>
      <c r="C61606" s="77"/>
    </row>
    <row r="61607" spans="2:3" x14ac:dyDescent="0.25">
      <c r="B61607" s="78"/>
      <c r="C61607" s="77"/>
    </row>
    <row r="61608" spans="2:3" x14ac:dyDescent="0.25">
      <c r="B61608" s="78"/>
      <c r="C61608" s="77"/>
    </row>
    <row r="61718" spans="2:3" x14ac:dyDescent="0.25">
      <c r="B61718" s="78"/>
      <c r="C61718" s="77"/>
    </row>
    <row r="61719" spans="2:3" x14ac:dyDescent="0.25">
      <c r="B61719" s="78"/>
      <c r="C61719" s="77"/>
    </row>
    <row r="61720" spans="2:3" x14ac:dyDescent="0.25">
      <c r="B61720" s="78"/>
      <c r="C61720" s="77"/>
    </row>
    <row r="61721" spans="2:3" x14ac:dyDescent="0.25">
      <c r="B61721" s="78"/>
      <c r="C61721" s="77"/>
    </row>
    <row r="61722" spans="2:3" x14ac:dyDescent="0.25">
      <c r="B61722" s="78"/>
      <c r="C61722" s="77"/>
    </row>
    <row r="61723" spans="2:3" x14ac:dyDescent="0.25">
      <c r="B61723" s="78"/>
      <c r="C61723" s="77"/>
    </row>
    <row r="61724" spans="2:3" x14ac:dyDescent="0.25">
      <c r="B61724" s="78"/>
      <c r="C61724" s="77"/>
    </row>
    <row r="61725" spans="2:3" x14ac:dyDescent="0.25">
      <c r="B61725" s="78"/>
      <c r="C61725" s="77"/>
    </row>
    <row r="61726" spans="2:3" x14ac:dyDescent="0.25">
      <c r="B61726" s="78"/>
      <c r="C61726" s="77"/>
    </row>
    <row r="61727" spans="2:3" x14ac:dyDescent="0.25">
      <c r="B61727" s="78"/>
      <c r="C61727" s="77"/>
    </row>
    <row r="61728" spans="2:3" x14ac:dyDescent="0.25">
      <c r="B61728" s="78"/>
      <c r="C61728" s="77"/>
    </row>
    <row r="61729" spans="2:3" x14ac:dyDescent="0.25">
      <c r="B61729" s="78"/>
      <c r="C61729" s="77"/>
    </row>
    <row r="61730" spans="2:3" x14ac:dyDescent="0.25">
      <c r="B61730" s="78"/>
      <c r="C61730" s="77"/>
    </row>
    <row r="61840" spans="2:3" x14ac:dyDescent="0.25">
      <c r="B61840" s="78"/>
      <c r="C61840" s="77"/>
    </row>
    <row r="61841" spans="2:3" x14ac:dyDescent="0.25">
      <c r="B61841" s="78"/>
      <c r="C61841" s="77"/>
    </row>
    <row r="61842" spans="2:3" x14ac:dyDescent="0.25">
      <c r="B61842" s="78"/>
      <c r="C61842" s="77"/>
    </row>
    <row r="61843" spans="2:3" x14ac:dyDescent="0.25">
      <c r="B61843" s="78"/>
      <c r="C61843" s="77"/>
    </row>
    <row r="61844" spans="2:3" x14ac:dyDescent="0.25">
      <c r="B61844" s="78"/>
      <c r="C61844" s="77"/>
    </row>
    <row r="61845" spans="2:3" x14ac:dyDescent="0.25">
      <c r="B61845" s="78"/>
      <c r="C61845" s="77"/>
    </row>
    <row r="61846" spans="2:3" x14ac:dyDescent="0.25">
      <c r="B61846" s="78"/>
      <c r="C61846" s="77"/>
    </row>
    <row r="61847" spans="2:3" x14ac:dyDescent="0.25">
      <c r="B61847" s="78"/>
      <c r="C61847" s="77"/>
    </row>
    <row r="61848" spans="2:3" x14ac:dyDescent="0.25">
      <c r="B61848" s="78"/>
      <c r="C61848" s="77"/>
    </row>
    <row r="61849" spans="2:3" x14ac:dyDescent="0.25">
      <c r="B61849" s="78"/>
      <c r="C61849" s="77"/>
    </row>
    <row r="61850" spans="2:3" x14ac:dyDescent="0.25">
      <c r="B61850" s="78"/>
      <c r="C61850" s="77"/>
    </row>
    <row r="61851" spans="2:3" x14ac:dyDescent="0.25">
      <c r="B61851" s="78"/>
      <c r="C61851" s="77"/>
    </row>
    <row r="61852" spans="2:3" x14ac:dyDescent="0.25">
      <c r="B61852" s="78"/>
      <c r="C61852" s="77"/>
    </row>
    <row r="61962" spans="2:3" x14ac:dyDescent="0.25">
      <c r="B61962" s="78"/>
      <c r="C61962" s="77"/>
    </row>
    <row r="61963" spans="2:3" x14ac:dyDescent="0.25">
      <c r="B61963" s="78"/>
      <c r="C61963" s="77"/>
    </row>
    <row r="61964" spans="2:3" x14ac:dyDescent="0.25">
      <c r="B61964" s="78"/>
      <c r="C61964" s="77"/>
    </row>
    <row r="61965" spans="2:3" x14ac:dyDescent="0.25">
      <c r="B61965" s="78"/>
      <c r="C61965" s="77"/>
    </row>
    <row r="61966" spans="2:3" x14ac:dyDescent="0.25">
      <c r="B61966" s="78"/>
      <c r="C61966" s="77"/>
    </row>
    <row r="61967" spans="2:3" x14ac:dyDescent="0.25">
      <c r="B61967" s="78"/>
      <c r="C61967" s="77"/>
    </row>
    <row r="61968" spans="2:3" x14ac:dyDescent="0.25">
      <c r="B61968" s="78"/>
      <c r="C61968" s="77"/>
    </row>
    <row r="61969" spans="2:3" x14ac:dyDescent="0.25">
      <c r="B61969" s="78"/>
      <c r="C61969" s="77"/>
    </row>
    <row r="61970" spans="2:3" x14ac:dyDescent="0.25">
      <c r="B61970" s="78"/>
      <c r="C61970" s="77"/>
    </row>
    <row r="61971" spans="2:3" x14ac:dyDescent="0.25">
      <c r="B61971" s="78"/>
      <c r="C61971" s="77"/>
    </row>
    <row r="61972" spans="2:3" x14ac:dyDescent="0.25">
      <c r="B61972" s="78"/>
      <c r="C61972" s="77"/>
    </row>
    <row r="61973" spans="2:3" x14ac:dyDescent="0.25">
      <c r="B61973" s="78"/>
      <c r="C61973" s="77"/>
    </row>
    <row r="61974" spans="2:3" x14ac:dyDescent="0.25">
      <c r="B61974" s="78"/>
      <c r="C61974" s="77"/>
    </row>
    <row r="62084" spans="2:3" x14ac:dyDescent="0.25">
      <c r="B62084" s="78"/>
      <c r="C62084" s="77"/>
    </row>
    <row r="62085" spans="2:3" x14ac:dyDescent="0.25">
      <c r="B62085" s="78"/>
      <c r="C62085" s="77"/>
    </row>
    <row r="62086" spans="2:3" x14ac:dyDescent="0.25">
      <c r="B62086" s="78"/>
      <c r="C62086" s="77"/>
    </row>
    <row r="62087" spans="2:3" x14ac:dyDescent="0.25">
      <c r="B62087" s="78"/>
      <c r="C62087" s="77"/>
    </row>
    <row r="62088" spans="2:3" x14ac:dyDescent="0.25">
      <c r="B62088" s="78"/>
      <c r="C62088" s="77"/>
    </row>
    <row r="62089" spans="2:3" x14ac:dyDescent="0.25">
      <c r="B62089" s="78"/>
      <c r="C62089" s="77"/>
    </row>
    <row r="62090" spans="2:3" x14ac:dyDescent="0.25">
      <c r="B62090" s="78"/>
      <c r="C62090" s="77"/>
    </row>
    <row r="62091" spans="2:3" x14ac:dyDescent="0.25">
      <c r="B62091" s="78"/>
      <c r="C62091" s="77"/>
    </row>
    <row r="62092" spans="2:3" x14ac:dyDescent="0.25">
      <c r="B62092" s="78"/>
      <c r="C62092" s="77"/>
    </row>
    <row r="62093" spans="2:3" x14ac:dyDescent="0.25">
      <c r="B62093" s="78"/>
      <c r="C62093" s="77"/>
    </row>
    <row r="62094" spans="2:3" x14ac:dyDescent="0.25">
      <c r="B62094" s="78"/>
      <c r="C62094" s="77"/>
    </row>
    <row r="62095" spans="2:3" x14ac:dyDescent="0.25">
      <c r="B62095" s="78"/>
      <c r="C62095" s="77"/>
    </row>
    <row r="62096" spans="2:3" x14ac:dyDescent="0.25">
      <c r="B62096" s="78"/>
      <c r="C62096" s="77"/>
    </row>
    <row r="62206" spans="2:3" x14ac:dyDescent="0.25">
      <c r="B62206" s="78"/>
      <c r="C62206" s="77"/>
    </row>
    <row r="62207" spans="2:3" x14ac:dyDescent="0.25">
      <c r="B62207" s="78"/>
      <c r="C62207" s="77"/>
    </row>
    <row r="62208" spans="2:3" x14ac:dyDescent="0.25">
      <c r="B62208" s="78"/>
      <c r="C62208" s="77"/>
    </row>
    <row r="62209" spans="2:3" x14ac:dyDescent="0.25">
      <c r="B62209" s="78"/>
      <c r="C62209" s="77"/>
    </row>
    <row r="62210" spans="2:3" x14ac:dyDescent="0.25">
      <c r="B62210" s="78"/>
      <c r="C62210" s="77"/>
    </row>
    <row r="62211" spans="2:3" x14ac:dyDescent="0.25">
      <c r="B62211" s="78"/>
      <c r="C62211" s="77"/>
    </row>
    <row r="62212" spans="2:3" x14ac:dyDescent="0.25">
      <c r="B62212" s="78"/>
      <c r="C62212" s="77"/>
    </row>
    <row r="62213" spans="2:3" x14ac:dyDescent="0.25">
      <c r="B62213" s="78"/>
      <c r="C62213" s="77"/>
    </row>
    <row r="62214" spans="2:3" x14ac:dyDescent="0.25">
      <c r="B62214" s="78"/>
      <c r="C62214" s="77"/>
    </row>
    <row r="62215" spans="2:3" x14ac:dyDescent="0.25">
      <c r="B62215" s="78"/>
      <c r="C62215" s="77"/>
    </row>
    <row r="62216" spans="2:3" x14ac:dyDescent="0.25">
      <c r="B62216" s="78"/>
      <c r="C62216" s="77"/>
    </row>
    <row r="62217" spans="2:3" x14ac:dyDescent="0.25">
      <c r="B62217" s="78"/>
      <c r="C62217" s="77"/>
    </row>
    <row r="62218" spans="2:3" x14ac:dyDescent="0.25">
      <c r="B62218" s="78"/>
      <c r="C62218" s="77"/>
    </row>
    <row r="62328" spans="2:3" x14ac:dyDescent="0.25">
      <c r="B62328" s="78"/>
      <c r="C62328" s="77"/>
    </row>
    <row r="62329" spans="2:3" x14ac:dyDescent="0.25">
      <c r="B62329" s="78"/>
      <c r="C62329" s="77"/>
    </row>
    <row r="62330" spans="2:3" x14ac:dyDescent="0.25">
      <c r="B62330" s="78"/>
      <c r="C62330" s="77"/>
    </row>
    <row r="62331" spans="2:3" x14ac:dyDescent="0.25">
      <c r="B62331" s="78"/>
      <c r="C62331" s="77"/>
    </row>
    <row r="62332" spans="2:3" x14ac:dyDescent="0.25">
      <c r="B62332" s="78"/>
      <c r="C62332" s="77"/>
    </row>
    <row r="62333" spans="2:3" x14ac:dyDescent="0.25">
      <c r="B62333" s="78"/>
      <c r="C62333" s="77"/>
    </row>
    <row r="62334" spans="2:3" x14ac:dyDescent="0.25">
      <c r="B62334" s="78"/>
      <c r="C62334" s="77"/>
    </row>
    <row r="62335" spans="2:3" x14ac:dyDescent="0.25">
      <c r="B62335" s="78"/>
      <c r="C62335" s="77"/>
    </row>
    <row r="62336" spans="2:3" x14ac:dyDescent="0.25">
      <c r="B62336" s="78"/>
      <c r="C62336" s="77"/>
    </row>
    <row r="62337" spans="2:3" x14ac:dyDescent="0.25">
      <c r="B62337" s="78"/>
      <c r="C62337" s="77"/>
    </row>
    <row r="62338" spans="2:3" x14ac:dyDescent="0.25">
      <c r="B62338" s="78"/>
      <c r="C62338" s="77"/>
    </row>
    <row r="62339" spans="2:3" x14ac:dyDescent="0.25">
      <c r="B62339" s="78"/>
      <c r="C62339" s="77"/>
    </row>
    <row r="62340" spans="2:3" x14ac:dyDescent="0.25">
      <c r="B62340" s="78"/>
      <c r="C62340" s="77"/>
    </row>
    <row r="62450" spans="2:3" x14ac:dyDescent="0.25">
      <c r="B62450" s="78"/>
      <c r="C62450" s="77"/>
    </row>
    <row r="62451" spans="2:3" x14ac:dyDescent="0.25">
      <c r="B62451" s="78"/>
      <c r="C62451" s="77"/>
    </row>
    <row r="62452" spans="2:3" x14ac:dyDescent="0.25">
      <c r="B62452" s="78"/>
      <c r="C62452" s="77"/>
    </row>
    <row r="62453" spans="2:3" x14ac:dyDescent="0.25">
      <c r="B62453" s="78"/>
      <c r="C62453" s="77"/>
    </row>
    <row r="62454" spans="2:3" x14ac:dyDescent="0.25">
      <c r="B62454" s="78"/>
      <c r="C62454" s="77"/>
    </row>
    <row r="62455" spans="2:3" x14ac:dyDescent="0.25">
      <c r="B62455" s="78"/>
      <c r="C62455" s="77"/>
    </row>
    <row r="62456" spans="2:3" x14ac:dyDescent="0.25">
      <c r="B62456" s="78"/>
      <c r="C62456" s="77"/>
    </row>
    <row r="62457" spans="2:3" x14ac:dyDescent="0.25">
      <c r="B62457" s="78"/>
      <c r="C62457" s="77"/>
    </row>
    <row r="62458" spans="2:3" x14ac:dyDescent="0.25">
      <c r="B62458" s="78"/>
      <c r="C62458" s="77"/>
    </row>
    <row r="62459" spans="2:3" x14ac:dyDescent="0.25">
      <c r="B62459" s="78"/>
      <c r="C62459" s="77"/>
    </row>
    <row r="62460" spans="2:3" x14ac:dyDescent="0.25">
      <c r="B62460" s="78"/>
      <c r="C62460" s="77"/>
    </row>
    <row r="62461" spans="2:3" x14ac:dyDescent="0.25">
      <c r="B62461" s="78"/>
      <c r="C62461" s="77"/>
    </row>
    <row r="62462" spans="2:3" x14ac:dyDescent="0.25">
      <c r="B62462" s="78"/>
      <c r="C62462" s="77"/>
    </row>
    <row r="62572" spans="2:3" x14ac:dyDescent="0.25">
      <c r="B62572" s="78"/>
      <c r="C62572" s="77"/>
    </row>
    <row r="62573" spans="2:3" x14ac:dyDescent="0.25">
      <c r="B62573" s="78"/>
      <c r="C62573" s="77"/>
    </row>
    <row r="62574" spans="2:3" x14ac:dyDescent="0.25">
      <c r="B62574" s="78"/>
      <c r="C62574" s="77"/>
    </row>
    <row r="62575" spans="2:3" x14ac:dyDescent="0.25">
      <c r="B62575" s="78"/>
      <c r="C62575" s="77"/>
    </row>
    <row r="62576" spans="2:3" x14ac:dyDescent="0.25">
      <c r="B62576" s="78"/>
      <c r="C62576" s="77"/>
    </row>
    <row r="62577" spans="2:3" x14ac:dyDescent="0.25">
      <c r="B62577" s="78"/>
      <c r="C62577" s="77"/>
    </row>
    <row r="62578" spans="2:3" x14ac:dyDescent="0.25">
      <c r="B62578" s="78"/>
      <c r="C62578" s="77"/>
    </row>
    <row r="62579" spans="2:3" x14ac:dyDescent="0.25">
      <c r="B62579" s="78"/>
      <c r="C62579" s="77"/>
    </row>
    <row r="62580" spans="2:3" x14ac:dyDescent="0.25">
      <c r="B62580" s="78"/>
      <c r="C62580" s="77"/>
    </row>
    <row r="62581" spans="2:3" x14ac:dyDescent="0.25">
      <c r="B62581" s="78"/>
      <c r="C62581" s="77"/>
    </row>
    <row r="62582" spans="2:3" x14ac:dyDescent="0.25">
      <c r="B62582" s="78"/>
      <c r="C62582" s="77"/>
    </row>
    <row r="62583" spans="2:3" x14ac:dyDescent="0.25">
      <c r="B62583" s="78"/>
      <c r="C62583" s="77"/>
    </row>
    <row r="62584" spans="2:3" x14ac:dyDescent="0.25">
      <c r="B62584" s="78"/>
      <c r="C62584" s="77"/>
    </row>
    <row r="62694" spans="2:3" x14ac:dyDescent="0.25">
      <c r="B62694" s="78"/>
      <c r="C62694" s="77"/>
    </row>
    <row r="62695" spans="2:3" x14ac:dyDescent="0.25">
      <c r="B62695" s="78"/>
      <c r="C62695" s="77"/>
    </row>
    <row r="62696" spans="2:3" x14ac:dyDescent="0.25">
      <c r="B62696" s="78"/>
      <c r="C62696" s="77"/>
    </row>
    <row r="62697" spans="2:3" x14ac:dyDescent="0.25">
      <c r="B62697" s="78"/>
      <c r="C62697" s="77"/>
    </row>
    <row r="62698" spans="2:3" x14ac:dyDescent="0.25">
      <c r="B62698" s="78"/>
      <c r="C62698" s="77"/>
    </row>
    <row r="62699" spans="2:3" x14ac:dyDescent="0.25">
      <c r="B62699" s="78"/>
      <c r="C62699" s="77"/>
    </row>
    <row r="62700" spans="2:3" x14ac:dyDescent="0.25">
      <c r="B62700" s="78"/>
      <c r="C62700" s="77"/>
    </row>
    <row r="62701" spans="2:3" x14ac:dyDescent="0.25">
      <c r="B62701" s="78"/>
      <c r="C62701" s="77"/>
    </row>
    <row r="62702" spans="2:3" x14ac:dyDescent="0.25">
      <c r="B62702" s="78"/>
      <c r="C62702" s="77"/>
    </row>
    <row r="62703" spans="2:3" x14ac:dyDescent="0.25">
      <c r="B62703" s="78"/>
      <c r="C62703" s="77"/>
    </row>
    <row r="62704" spans="2:3" x14ac:dyDescent="0.25">
      <c r="B62704" s="78"/>
      <c r="C62704" s="77"/>
    </row>
    <row r="62705" spans="2:3" x14ac:dyDescent="0.25">
      <c r="B62705" s="78"/>
      <c r="C62705" s="77"/>
    </row>
    <row r="62706" spans="2:3" x14ac:dyDescent="0.25">
      <c r="B62706" s="78"/>
      <c r="C62706" s="77"/>
    </row>
    <row r="62816" spans="2:3" x14ac:dyDescent="0.25">
      <c r="B62816" s="78"/>
      <c r="C62816" s="77"/>
    </row>
    <row r="62817" spans="2:3" x14ac:dyDescent="0.25">
      <c r="B62817" s="78"/>
      <c r="C62817" s="77"/>
    </row>
    <row r="62818" spans="2:3" x14ac:dyDescent="0.25">
      <c r="B62818" s="78"/>
      <c r="C62818" s="77"/>
    </row>
    <row r="62819" spans="2:3" x14ac:dyDescent="0.25">
      <c r="B62819" s="78"/>
      <c r="C62819" s="77"/>
    </row>
    <row r="62820" spans="2:3" x14ac:dyDescent="0.25">
      <c r="B62820" s="78"/>
      <c r="C62820" s="77"/>
    </row>
    <row r="62821" spans="2:3" x14ac:dyDescent="0.25">
      <c r="B62821" s="78"/>
      <c r="C62821" s="77"/>
    </row>
    <row r="62822" spans="2:3" x14ac:dyDescent="0.25">
      <c r="B62822" s="78"/>
      <c r="C62822" s="77"/>
    </row>
    <row r="62823" spans="2:3" x14ac:dyDescent="0.25">
      <c r="B62823" s="78"/>
      <c r="C62823" s="77"/>
    </row>
    <row r="62824" spans="2:3" x14ac:dyDescent="0.25">
      <c r="B62824" s="78"/>
      <c r="C62824" s="77"/>
    </row>
    <row r="62825" spans="2:3" x14ac:dyDescent="0.25">
      <c r="B62825" s="78"/>
      <c r="C62825" s="77"/>
    </row>
    <row r="62826" spans="2:3" x14ac:dyDescent="0.25">
      <c r="B62826" s="78"/>
      <c r="C62826" s="77"/>
    </row>
    <row r="62827" spans="2:3" x14ac:dyDescent="0.25">
      <c r="B62827" s="78"/>
      <c r="C62827" s="77"/>
    </row>
    <row r="62828" spans="2:3" x14ac:dyDescent="0.25">
      <c r="B62828" s="78"/>
      <c r="C62828" s="77"/>
    </row>
    <row r="62938" spans="2:3" x14ac:dyDescent="0.25">
      <c r="B62938" s="78"/>
      <c r="C62938" s="77"/>
    </row>
    <row r="62939" spans="2:3" x14ac:dyDescent="0.25">
      <c r="B62939" s="78"/>
      <c r="C62939" s="77"/>
    </row>
    <row r="62940" spans="2:3" x14ac:dyDescent="0.25">
      <c r="B62940" s="78"/>
      <c r="C62940" s="77"/>
    </row>
    <row r="62941" spans="2:3" x14ac:dyDescent="0.25">
      <c r="B62941" s="78"/>
      <c r="C62941" s="77"/>
    </row>
    <row r="62942" spans="2:3" x14ac:dyDescent="0.25">
      <c r="B62942" s="78"/>
      <c r="C62942" s="77"/>
    </row>
    <row r="62943" spans="2:3" x14ac:dyDescent="0.25">
      <c r="B62943" s="78"/>
      <c r="C62943" s="77"/>
    </row>
    <row r="62944" spans="2:3" x14ac:dyDescent="0.25">
      <c r="B62944" s="78"/>
      <c r="C62944" s="77"/>
    </row>
    <row r="62945" spans="2:3" x14ac:dyDescent="0.25">
      <c r="B62945" s="78"/>
      <c r="C62945" s="77"/>
    </row>
    <row r="62946" spans="2:3" x14ac:dyDescent="0.25">
      <c r="B62946" s="78"/>
      <c r="C62946" s="77"/>
    </row>
    <row r="62947" spans="2:3" x14ac:dyDescent="0.25">
      <c r="B62947" s="78"/>
      <c r="C62947" s="77"/>
    </row>
    <row r="62948" spans="2:3" x14ac:dyDescent="0.25">
      <c r="B62948" s="78"/>
      <c r="C62948" s="77"/>
    </row>
    <row r="62949" spans="2:3" x14ac:dyDescent="0.25">
      <c r="B62949" s="78"/>
      <c r="C62949" s="77"/>
    </row>
    <row r="62950" spans="2:3" x14ac:dyDescent="0.25">
      <c r="B62950" s="78"/>
      <c r="C62950" s="77"/>
    </row>
    <row r="63060" spans="2:3" x14ac:dyDescent="0.25">
      <c r="B63060" s="78"/>
      <c r="C63060" s="77"/>
    </row>
    <row r="63061" spans="2:3" x14ac:dyDescent="0.25">
      <c r="B63061" s="78"/>
      <c r="C63061" s="77"/>
    </row>
    <row r="63062" spans="2:3" x14ac:dyDescent="0.25">
      <c r="B63062" s="78"/>
      <c r="C63062" s="77"/>
    </row>
    <row r="63063" spans="2:3" x14ac:dyDescent="0.25">
      <c r="B63063" s="78"/>
      <c r="C63063" s="77"/>
    </row>
    <row r="63064" spans="2:3" x14ac:dyDescent="0.25">
      <c r="B63064" s="78"/>
      <c r="C63064" s="77"/>
    </row>
    <row r="63065" spans="2:3" x14ac:dyDescent="0.25">
      <c r="B63065" s="78"/>
      <c r="C63065" s="77"/>
    </row>
    <row r="63066" spans="2:3" x14ac:dyDescent="0.25">
      <c r="B63066" s="78"/>
      <c r="C63066" s="77"/>
    </row>
    <row r="63067" spans="2:3" x14ac:dyDescent="0.25">
      <c r="B63067" s="78"/>
      <c r="C63067" s="77"/>
    </row>
    <row r="63068" spans="2:3" x14ac:dyDescent="0.25">
      <c r="B63068" s="78"/>
      <c r="C63068" s="77"/>
    </row>
    <row r="63069" spans="2:3" x14ac:dyDescent="0.25">
      <c r="B63069" s="78"/>
      <c r="C63069" s="77"/>
    </row>
    <row r="63070" spans="2:3" x14ac:dyDescent="0.25">
      <c r="B63070" s="78"/>
      <c r="C63070" s="77"/>
    </row>
    <row r="63071" spans="2:3" x14ac:dyDescent="0.25">
      <c r="B63071" s="78"/>
      <c r="C63071" s="77"/>
    </row>
    <row r="63072" spans="2:3" x14ac:dyDescent="0.25">
      <c r="B63072" s="78"/>
      <c r="C63072" s="77"/>
    </row>
    <row r="63182" spans="2:3" x14ac:dyDescent="0.25">
      <c r="B63182" s="78"/>
      <c r="C63182" s="77"/>
    </row>
    <row r="63183" spans="2:3" x14ac:dyDescent="0.25">
      <c r="B63183" s="78"/>
      <c r="C63183" s="77"/>
    </row>
    <row r="63184" spans="2:3" x14ac:dyDescent="0.25">
      <c r="B63184" s="78"/>
      <c r="C63184" s="77"/>
    </row>
    <row r="63185" spans="2:3" x14ac:dyDescent="0.25">
      <c r="B63185" s="78"/>
      <c r="C63185" s="77"/>
    </row>
    <row r="63186" spans="2:3" x14ac:dyDescent="0.25">
      <c r="B63186" s="78"/>
      <c r="C63186" s="77"/>
    </row>
    <row r="63187" spans="2:3" x14ac:dyDescent="0.25">
      <c r="B63187" s="78"/>
      <c r="C63187" s="77"/>
    </row>
    <row r="63188" spans="2:3" x14ac:dyDescent="0.25">
      <c r="B63188" s="78"/>
      <c r="C63188" s="77"/>
    </row>
    <row r="63189" spans="2:3" x14ac:dyDescent="0.25">
      <c r="B63189" s="78"/>
      <c r="C63189" s="77"/>
    </row>
    <row r="63190" spans="2:3" x14ac:dyDescent="0.25">
      <c r="B63190" s="78"/>
      <c r="C63190" s="77"/>
    </row>
    <row r="63191" spans="2:3" x14ac:dyDescent="0.25">
      <c r="B63191" s="78"/>
      <c r="C63191" s="77"/>
    </row>
    <row r="63192" spans="2:3" x14ac:dyDescent="0.25">
      <c r="B63192" s="78"/>
      <c r="C63192" s="77"/>
    </row>
    <row r="63193" spans="2:3" x14ac:dyDescent="0.25">
      <c r="B63193" s="78"/>
      <c r="C63193" s="77"/>
    </row>
    <row r="63194" spans="2:3" x14ac:dyDescent="0.25">
      <c r="B63194" s="78"/>
      <c r="C63194" s="77"/>
    </row>
    <row r="63304" spans="2:3" x14ac:dyDescent="0.25">
      <c r="B63304" s="78"/>
      <c r="C63304" s="77"/>
    </row>
    <row r="63305" spans="2:3" x14ac:dyDescent="0.25">
      <c r="B63305" s="78"/>
      <c r="C63305" s="77"/>
    </row>
    <row r="63306" spans="2:3" x14ac:dyDescent="0.25">
      <c r="B63306" s="78"/>
      <c r="C63306" s="77"/>
    </row>
    <row r="63307" spans="2:3" x14ac:dyDescent="0.25">
      <c r="B63307" s="78"/>
      <c r="C63307" s="77"/>
    </row>
    <row r="63308" spans="2:3" x14ac:dyDescent="0.25">
      <c r="B63308" s="78"/>
      <c r="C63308" s="77"/>
    </row>
    <row r="63309" spans="2:3" x14ac:dyDescent="0.25">
      <c r="B63309" s="78"/>
      <c r="C63309" s="77"/>
    </row>
    <row r="63310" spans="2:3" x14ac:dyDescent="0.25">
      <c r="B63310" s="78"/>
      <c r="C63310" s="77"/>
    </row>
    <row r="63311" spans="2:3" x14ac:dyDescent="0.25">
      <c r="B63311" s="78"/>
      <c r="C63311" s="77"/>
    </row>
    <row r="63312" spans="2:3" x14ac:dyDescent="0.25">
      <c r="B63312" s="78"/>
      <c r="C63312" s="77"/>
    </row>
    <row r="63313" spans="2:3" x14ac:dyDescent="0.25">
      <c r="B63313" s="78"/>
      <c r="C63313" s="77"/>
    </row>
    <row r="63314" spans="2:3" x14ac:dyDescent="0.25">
      <c r="B63314" s="78"/>
      <c r="C63314" s="77"/>
    </row>
    <row r="63315" spans="2:3" x14ac:dyDescent="0.25">
      <c r="B63315" s="78"/>
      <c r="C63315" s="77"/>
    </row>
    <row r="63316" spans="2:3" x14ac:dyDescent="0.25">
      <c r="B63316" s="78"/>
      <c r="C63316" s="77"/>
    </row>
    <row r="63426" spans="2:3" x14ac:dyDescent="0.25">
      <c r="B63426" s="78"/>
      <c r="C63426" s="77"/>
    </row>
    <row r="63427" spans="2:3" x14ac:dyDescent="0.25">
      <c r="B63427" s="78"/>
      <c r="C63427" s="77"/>
    </row>
    <row r="63428" spans="2:3" x14ac:dyDescent="0.25">
      <c r="B63428" s="78"/>
      <c r="C63428" s="77"/>
    </row>
    <row r="63429" spans="2:3" x14ac:dyDescent="0.25">
      <c r="B63429" s="78"/>
      <c r="C63429" s="77"/>
    </row>
    <row r="63430" spans="2:3" x14ac:dyDescent="0.25">
      <c r="B63430" s="78"/>
      <c r="C63430" s="77"/>
    </row>
    <row r="63431" spans="2:3" x14ac:dyDescent="0.25">
      <c r="B63431" s="78"/>
      <c r="C63431" s="77"/>
    </row>
    <row r="63432" spans="2:3" x14ac:dyDescent="0.25">
      <c r="B63432" s="78"/>
      <c r="C63432" s="77"/>
    </row>
    <row r="63433" spans="2:3" x14ac:dyDescent="0.25">
      <c r="B63433" s="78"/>
      <c r="C63433" s="77"/>
    </row>
    <row r="63434" spans="2:3" x14ac:dyDescent="0.25">
      <c r="B63434" s="78"/>
      <c r="C63434" s="77"/>
    </row>
    <row r="63435" spans="2:3" x14ac:dyDescent="0.25">
      <c r="B63435" s="78"/>
      <c r="C63435" s="77"/>
    </row>
    <row r="63436" spans="2:3" x14ac:dyDescent="0.25">
      <c r="B63436" s="78"/>
      <c r="C63436" s="77"/>
    </row>
    <row r="63437" spans="2:3" x14ac:dyDescent="0.25">
      <c r="B63437" s="78"/>
      <c r="C63437" s="77"/>
    </row>
    <row r="63438" spans="2:3" x14ac:dyDescent="0.25">
      <c r="B63438" s="78"/>
      <c r="C63438" s="77"/>
    </row>
    <row r="63548" spans="2:3" x14ac:dyDescent="0.25">
      <c r="B63548" s="78"/>
      <c r="C63548" s="77"/>
    </row>
    <row r="63549" spans="2:3" x14ac:dyDescent="0.25">
      <c r="B63549" s="78"/>
      <c r="C63549" s="77"/>
    </row>
    <row r="63550" spans="2:3" x14ac:dyDescent="0.25">
      <c r="B63550" s="78"/>
      <c r="C63550" s="77"/>
    </row>
    <row r="63551" spans="2:3" x14ac:dyDescent="0.25">
      <c r="B63551" s="78"/>
      <c r="C63551" s="77"/>
    </row>
    <row r="63552" spans="2:3" x14ac:dyDescent="0.25">
      <c r="B63552" s="78"/>
      <c r="C63552" s="77"/>
    </row>
    <row r="63553" spans="2:3" x14ac:dyDescent="0.25">
      <c r="B63553" s="78"/>
      <c r="C63553" s="77"/>
    </row>
    <row r="63554" spans="2:3" x14ac:dyDescent="0.25">
      <c r="B63554" s="78"/>
      <c r="C63554" s="77"/>
    </row>
    <row r="63555" spans="2:3" x14ac:dyDescent="0.25">
      <c r="B63555" s="78"/>
      <c r="C63555" s="77"/>
    </row>
    <row r="63556" spans="2:3" x14ac:dyDescent="0.25">
      <c r="B63556" s="78"/>
      <c r="C63556" s="77"/>
    </row>
    <row r="63557" spans="2:3" x14ac:dyDescent="0.25">
      <c r="B63557" s="78"/>
      <c r="C63557" s="77"/>
    </row>
    <row r="63558" spans="2:3" x14ac:dyDescent="0.25">
      <c r="B63558" s="78"/>
      <c r="C63558" s="77"/>
    </row>
    <row r="63559" spans="2:3" x14ac:dyDescent="0.25">
      <c r="B63559" s="78"/>
      <c r="C63559" s="77"/>
    </row>
    <row r="63560" spans="2:3" x14ac:dyDescent="0.25">
      <c r="B63560" s="78"/>
      <c r="C63560" s="77"/>
    </row>
    <row r="63670" spans="2:3" x14ac:dyDescent="0.25">
      <c r="B63670" s="78"/>
      <c r="C63670" s="77"/>
    </row>
    <row r="63671" spans="2:3" x14ac:dyDescent="0.25">
      <c r="B63671" s="78"/>
      <c r="C63671" s="77"/>
    </row>
    <row r="63672" spans="2:3" x14ac:dyDescent="0.25">
      <c r="B63672" s="78"/>
      <c r="C63672" s="77"/>
    </row>
    <row r="63673" spans="2:3" x14ac:dyDescent="0.25">
      <c r="B63673" s="78"/>
      <c r="C63673" s="77"/>
    </row>
    <row r="63674" spans="2:3" x14ac:dyDescent="0.25">
      <c r="B63674" s="78"/>
      <c r="C63674" s="77"/>
    </row>
    <row r="63675" spans="2:3" x14ac:dyDescent="0.25">
      <c r="B63675" s="78"/>
      <c r="C63675" s="77"/>
    </row>
    <row r="63676" spans="2:3" x14ac:dyDescent="0.25">
      <c r="B63676" s="78"/>
      <c r="C63676" s="77"/>
    </row>
    <row r="63677" spans="2:3" x14ac:dyDescent="0.25">
      <c r="B63677" s="78"/>
      <c r="C63677" s="77"/>
    </row>
    <row r="63678" spans="2:3" x14ac:dyDescent="0.25">
      <c r="B63678" s="78"/>
      <c r="C63678" s="77"/>
    </row>
    <row r="63679" spans="2:3" x14ac:dyDescent="0.25">
      <c r="B63679" s="78"/>
      <c r="C63679" s="77"/>
    </row>
    <row r="63680" spans="2:3" x14ac:dyDescent="0.25">
      <c r="B63680" s="78"/>
      <c r="C63680" s="77"/>
    </row>
    <row r="63681" spans="2:3" x14ac:dyDescent="0.25">
      <c r="B63681" s="78"/>
      <c r="C63681" s="77"/>
    </row>
    <row r="63682" spans="2:3" x14ac:dyDescent="0.25">
      <c r="B63682" s="78"/>
      <c r="C63682" s="77"/>
    </row>
    <row r="63792" spans="2:3" x14ac:dyDescent="0.25">
      <c r="B63792" s="78"/>
      <c r="C63792" s="77"/>
    </row>
    <row r="63793" spans="2:3" x14ac:dyDescent="0.25">
      <c r="B63793" s="78"/>
      <c r="C63793" s="77"/>
    </row>
    <row r="63794" spans="2:3" x14ac:dyDescent="0.25">
      <c r="B63794" s="78"/>
      <c r="C63794" s="77"/>
    </row>
    <row r="63795" spans="2:3" x14ac:dyDescent="0.25">
      <c r="B63795" s="78"/>
      <c r="C63795" s="77"/>
    </row>
    <row r="63796" spans="2:3" x14ac:dyDescent="0.25">
      <c r="B63796" s="78"/>
      <c r="C63796" s="77"/>
    </row>
    <row r="63797" spans="2:3" x14ac:dyDescent="0.25">
      <c r="B63797" s="78"/>
      <c r="C63797" s="77"/>
    </row>
    <row r="63798" spans="2:3" x14ac:dyDescent="0.25">
      <c r="B63798" s="78"/>
      <c r="C63798" s="77"/>
    </row>
    <row r="63799" spans="2:3" x14ac:dyDescent="0.25">
      <c r="B63799" s="78"/>
      <c r="C63799" s="77"/>
    </row>
    <row r="63800" spans="2:3" x14ac:dyDescent="0.25">
      <c r="B63800" s="78"/>
      <c r="C63800" s="77"/>
    </row>
    <row r="63801" spans="2:3" x14ac:dyDescent="0.25">
      <c r="B63801" s="78"/>
      <c r="C63801" s="77"/>
    </row>
    <row r="63802" spans="2:3" x14ac:dyDescent="0.25">
      <c r="B63802" s="78"/>
      <c r="C63802" s="77"/>
    </row>
    <row r="63803" spans="2:3" x14ac:dyDescent="0.25">
      <c r="B63803" s="78"/>
      <c r="C63803" s="77"/>
    </row>
    <row r="63804" spans="2:3" x14ac:dyDescent="0.25">
      <c r="B63804" s="78"/>
      <c r="C63804" s="77"/>
    </row>
    <row r="63914" spans="2:3" x14ac:dyDescent="0.25">
      <c r="B63914" s="78"/>
      <c r="C63914" s="77"/>
    </row>
    <row r="63915" spans="2:3" x14ac:dyDescent="0.25">
      <c r="B63915" s="78"/>
      <c r="C63915" s="77"/>
    </row>
    <row r="63916" spans="2:3" x14ac:dyDescent="0.25">
      <c r="B63916" s="78"/>
      <c r="C63916" s="77"/>
    </row>
    <row r="63917" spans="2:3" x14ac:dyDescent="0.25">
      <c r="B63917" s="78"/>
      <c r="C63917" s="77"/>
    </row>
    <row r="63918" spans="2:3" x14ac:dyDescent="0.25">
      <c r="B63918" s="78"/>
      <c r="C63918" s="77"/>
    </row>
    <row r="63919" spans="2:3" x14ac:dyDescent="0.25">
      <c r="B63919" s="78"/>
      <c r="C63919" s="77"/>
    </row>
    <row r="63920" spans="2:3" x14ac:dyDescent="0.25">
      <c r="B63920" s="78"/>
      <c r="C63920" s="77"/>
    </row>
    <row r="63921" spans="2:3" x14ac:dyDescent="0.25">
      <c r="B63921" s="78"/>
      <c r="C63921" s="77"/>
    </row>
    <row r="63922" spans="2:3" x14ac:dyDescent="0.25">
      <c r="B63922" s="78"/>
      <c r="C63922" s="77"/>
    </row>
    <row r="63923" spans="2:3" x14ac:dyDescent="0.25">
      <c r="B63923" s="78"/>
      <c r="C63923" s="77"/>
    </row>
    <row r="63924" spans="2:3" x14ac:dyDescent="0.25">
      <c r="B63924" s="78"/>
      <c r="C63924" s="77"/>
    </row>
    <row r="63925" spans="2:3" x14ac:dyDescent="0.25">
      <c r="B63925" s="78"/>
      <c r="C63925" s="77"/>
    </row>
    <row r="63926" spans="2:3" x14ac:dyDescent="0.25">
      <c r="B63926" s="78"/>
      <c r="C63926" s="77"/>
    </row>
    <row r="64036" spans="2:3" x14ac:dyDescent="0.25">
      <c r="B64036" s="78"/>
      <c r="C64036" s="77"/>
    </row>
    <row r="64037" spans="2:3" x14ac:dyDescent="0.25">
      <c r="B64037" s="78"/>
      <c r="C64037" s="77"/>
    </row>
    <row r="64038" spans="2:3" x14ac:dyDescent="0.25">
      <c r="B64038" s="78"/>
      <c r="C64038" s="77"/>
    </row>
    <row r="64039" spans="2:3" x14ac:dyDescent="0.25">
      <c r="B64039" s="78"/>
      <c r="C64039" s="77"/>
    </row>
    <row r="64040" spans="2:3" x14ac:dyDescent="0.25">
      <c r="B64040" s="78"/>
      <c r="C64040" s="77"/>
    </row>
    <row r="64041" spans="2:3" x14ac:dyDescent="0.25">
      <c r="B64041" s="78"/>
      <c r="C64041" s="77"/>
    </row>
    <row r="64042" spans="2:3" x14ac:dyDescent="0.25">
      <c r="B64042" s="78"/>
      <c r="C64042" s="77"/>
    </row>
    <row r="64043" spans="2:3" x14ac:dyDescent="0.25">
      <c r="B64043" s="78"/>
      <c r="C64043" s="77"/>
    </row>
    <row r="64044" spans="2:3" x14ac:dyDescent="0.25">
      <c r="B64044" s="78"/>
      <c r="C64044" s="77"/>
    </row>
    <row r="64045" spans="2:3" x14ac:dyDescent="0.25">
      <c r="B64045" s="78"/>
      <c r="C64045" s="77"/>
    </row>
    <row r="64046" spans="2:3" x14ac:dyDescent="0.25">
      <c r="B64046" s="78"/>
      <c r="C64046" s="77"/>
    </row>
    <row r="64047" spans="2:3" x14ac:dyDescent="0.25">
      <c r="B64047" s="78"/>
      <c r="C64047" s="77"/>
    </row>
    <row r="64048" spans="2:3" x14ac:dyDescent="0.25">
      <c r="B64048" s="78"/>
      <c r="C64048" s="77"/>
    </row>
    <row r="64158" spans="2:3" x14ac:dyDescent="0.25">
      <c r="B64158" s="78"/>
      <c r="C64158" s="77"/>
    </row>
    <row r="64159" spans="2:3" x14ac:dyDescent="0.25">
      <c r="B64159" s="78"/>
      <c r="C64159" s="77"/>
    </row>
    <row r="64160" spans="2:3" x14ac:dyDescent="0.25">
      <c r="B64160" s="78"/>
      <c r="C64160" s="77"/>
    </row>
    <row r="64161" spans="2:3" x14ac:dyDescent="0.25">
      <c r="B64161" s="78"/>
      <c r="C64161" s="77"/>
    </row>
    <row r="64162" spans="2:3" x14ac:dyDescent="0.25">
      <c r="B64162" s="78"/>
      <c r="C64162" s="77"/>
    </row>
    <row r="64163" spans="2:3" x14ac:dyDescent="0.25">
      <c r="B64163" s="78"/>
      <c r="C64163" s="77"/>
    </row>
    <row r="64164" spans="2:3" x14ac:dyDescent="0.25">
      <c r="B64164" s="78"/>
      <c r="C64164" s="77"/>
    </row>
    <row r="64165" spans="2:3" x14ac:dyDescent="0.25">
      <c r="B64165" s="78"/>
      <c r="C64165" s="77"/>
    </row>
    <row r="64166" spans="2:3" x14ac:dyDescent="0.25">
      <c r="B64166" s="78"/>
      <c r="C64166" s="77"/>
    </row>
    <row r="64167" spans="2:3" x14ac:dyDescent="0.25">
      <c r="B64167" s="78"/>
      <c r="C64167" s="77"/>
    </row>
    <row r="64168" spans="2:3" x14ac:dyDescent="0.25">
      <c r="B64168" s="78"/>
      <c r="C64168" s="77"/>
    </row>
    <row r="64169" spans="2:3" x14ac:dyDescent="0.25">
      <c r="B64169" s="78"/>
      <c r="C64169" s="77"/>
    </row>
    <row r="64170" spans="2:3" x14ac:dyDescent="0.25">
      <c r="B64170" s="78"/>
      <c r="C64170" s="77"/>
    </row>
    <row r="64280" spans="2:3" x14ac:dyDescent="0.25">
      <c r="B64280" s="78"/>
      <c r="C64280" s="77"/>
    </row>
    <row r="64281" spans="2:3" x14ac:dyDescent="0.25">
      <c r="B64281" s="78"/>
      <c r="C64281" s="77"/>
    </row>
    <row r="64282" spans="2:3" x14ac:dyDescent="0.25">
      <c r="B64282" s="78"/>
      <c r="C64282" s="77"/>
    </row>
    <row r="64283" spans="2:3" x14ac:dyDescent="0.25">
      <c r="B64283" s="78"/>
      <c r="C64283" s="77"/>
    </row>
    <row r="64284" spans="2:3" x14ac:dyDescent="0.25">
      <c r="B64284" s="78"/>
      <c r="C64284" s="77"/>
    </row>
    <row r="64285" spans="2:3" x14ac:dyDescent="0.25">
      <c r="B64285" s="78"/>
      <c r="C64285" s="77"/>
    </row>
    <row r="64286" spans="2:3" x14ac:dyDescent="0.25">
      <c r="B64286" s="78"/>
      <c r="C64286" s="77"/>
    </row>
    <row r="64287" spans="2:3" x14ac:dyDescent="0.25">
      <c r="B64287" s="78"/>
      <c r="C64287" s="77"/>
    </row>
    <row r="64288" spans="2:3" x14ac:dyDescent="0.25">
      <c r="B64288" s="78"/>
      <c r="C64288" s="77"/>
    </row>
    <row r="64289" spans="2:3" x14ac:dyDescent="0.25">
      <c r="B64289" s="78"/>
      <c r="C64289" s="77"/>
    </row>
    <row r="64290" spans="2:3" x14ac:dyDescent="0.25">
      <c r="B64290" s="78"/>
      <c r="C64290" s="77"/>
    </row>
    <row r="64291" spans="2:3" x14ac:dyDescent="0.25">
      <c r="B64291" s="78"/>
      <c r="C64291" s="77"/>
    </row>
    <row r="64292" spans="2:3" x14ac:dyDescent="0.25">
      <c r="B64292" s="78"/>
      <c r="C64292" s="77"/>
    </row>
    <row r="64402" spans="2:3" x14ac:dyDescent="0.25">
      <c r="B64402" s="78"/>
      <c r="C64402" s="77"/>
    </row>
    <row r="64403" spans="2:3" x14ac:dyDescent="0.25">
      <c r="B64403" s="78"/>
      <c r="C64403" s="77"/>
    </row>
    <row r="64404" spans="2:3" x14ac:dyDescent="0.25">
      <c r="B64404" s="78"/>
      <c r="C64404" s="77"/>
    </row>
    <row r="64405" spans="2:3" x14ac:dyDescent="0.25">
      <c r="B64405" s="78"/>
      <c r="C64405" s="77"/>
    </row>
    <row r="64406" spans="2:3" x14ac:dyDescent="0.25">
      <c r="B64406" s="78"/>
      <c r="C64406" s="77"/>
    </row>
    <row r="64407" spans="2:3" x14ac:dyDescent="0.25">
      <c r="B64407" s="78"/>
      <c r="C64407" s="77"/>
    </row>
    <row r="64408" spans="2:3" x14ac:dyDescent="0.25">
      <c r="B64408" s="78"/>
      <c r="C64408" s="77"/>
    </row>
    <row r="64409" spans="2:3" x14ac:dyDescent="0.25">
      <c r="B64409" s="78"/>
      <c r="C64409" s="77"/>
    </row>
    <row r="64410" spans="2:3" x14ac:dyDescent="0.25">
      <c r="B64410" s="78"/>
      <c r="C64410" s="77"/>
    </row>
    <row r="64411" spans="2:3" x14ac:dyDescent="0.25">
      <c r="B64411" s="78"/>
      <c r="C64411" s="77"/>
    </row>
    <row r="64412" spans="2:3" x14ac:dyDescent="0.25">
      <c r="B64412" s="78"/>
      <c r="C64412" s="77"/>
    </row>
    <row r="64413" spans="2:3" x14ac:dyDescent="0.25">
      <c r="B64413" s="78"/>
      <c r="C64413" s="77"/>
    </row>
    <row r="64414" spans="2:3" x14ac:dyDescent="0.25">
      <c r="B64414" s="78"/>
      <c r="C64414" s="77"/>
    </row>
    <row r="64524" spans="2:3" x14ac:dyDescent="0.25">
      <c r="B64524" s="78"/>
      <c r="C64524" s="77"/>
    </row>
    <row r="64525" spans="2:3" x14ac:dyDescent="0.25">
      <c r="B64525" s="78"/>
      <c r="C64525" s="77"/>
    </row>
    <row r="64526" spans="2:3" x14ac:dyDescent="0.25">
      <c r="B64526" s="78"/>
      <c r="C64526" s="77"/>
    </row>
    <row r="64527" spans="2:3" x14ac:dyDescent="0.25">
      <c r="B64527" s="78"/>
      <c r="C64527" s="77"/>
    </row>
    <row r="64528" spans="2:3" x14ac:dyDescent="0.25">
      <c r="B64528" s="78"/>
      <c r="C64528" s="77"/>
    </row>
    <row r="64529" spans="2:3" x14ac:dyDescent="0.25">
      <c r="B64529" s="78"/>
      <c r="C64529" s="77"/>
    </row>
    <row r="64530" spans="2:3" x14ac:dyDescent="0.25">
      <c r="B64530" s="78"/>
      <c r="C64530" s="77"/>
    </row>
    <row r="64531" spans="2:3" x14ac:dyDescent="0.25">
      <c r="B64531" s="78"/>
      <c r="C64531" s="77"/>
    </row>
    <row r="64532" spans="2:3" x14ac:dyDescent="0.25">
      <c r="B64532" s="78"/>
      <c r="C64532" s="77"/>
    </row>
    <row r="64533" spans="2:3" x14ac:dyDescent="0.25">
      <c r="B64533" s="78"/>
      <c r="C64533" s="77"/>
    </row>
    <row r="64534" spans="2:3" x14ac:dyDescent="0.25">
      <c r="B64534" s="78"/>
      <c r="C64534" s="77"/>
    </row>
    <row r="64535" spans="2:3" x14ac:dyDescent="0.25">
      <c r="B64535" s="78"/>
      <c r="C64535" s="77"/>
    </row>
    <row r="64536" spans="2:3" x14ac:dyDescent="0.25">
      <c r="B64536" s="78"/>
      <c r="C64536" s="77"/>
    </row>
    <row r="64646" spans="2:3" x14ac:dyDescent="0.25">
      <c r="B64646" s="78"/>
      <c r="C64646" s="77"/>
    </row>
    <row r="64647" spans="2:3" x14ac:dyDescent="0.25">
      <c r="B64647" s="78"/>
      <c r="C64647" s="77"/>
    </row>
    <row r="64648" spans="2:3" x14ac:dyDescent="0.25">
      <c r="B64648" s="78"/>
      <c r="C64648" s="77"/>
    </row>
    <row r="64649" spans="2:3" x14ac:dyDescent="0.25">
      <c r="B64649" s="78"/>
      <c r="C64649" s="77"/>
    </row>
    <row r="64650" spans="2:3" x14ac:dyDescent="0.25">
      <c r="B64650" s="78"/>
      <c r="C64650" s="77"/>
    </row>
    <row r="64651" spans="2:3" x14ac:dyDescent="0.25">
      <c r="B64651" s="78"/>
      <c r="C64651" s="77"/>
    </row>
    <row r="64652" spans="2:3" x14ac:dyDescent="0.25">
      <c r="B64652" s="78"/>
      <c r="C64652" s="77"/>
    </row>
    <row r="64653" spans="2:3" x14ac:dyDescent="0.25">
      <c r="B64653" s="78"/>
      <c r="C64653" s="77"/>
    </row>
    <row r="64654" spans="2:3" x14ac:dyDescent="0.25">
      <c r="B64654" s="78"/>
      <c r="C64654" s="77"/>
    </row>
    <row r="64655" spans="2:3" x14ac:dyDescent="0.25">
      <c r="B64655" s="78"/>
      <c r="C64655" s="77"/>
    </row>
    <row r="64656" spans="2:3" x14ac:dyDescent="0.25">
      <c r="B64656" s="78"/>
      <c r="C64656" s="77"/>
    </row>
    <row r="64657" spans="2:3" x14ac:dyDescent="0.25">
      <c r="B64657" s="78"/>
      <c r="C64657" s="77"/>
    </row>
    <row r="64658" spans="2:3" x14ac:dyDescent="0.25">
      <c r="B64658" s="78"/>
      <c r="C64658" s="77"/>
    </row>
    <row r="64768" spans="2:3" x14ac:dyDescent="0.25">
      <c r="B64768" s="78"/>
      <c r="C64768" s="77"/>
    </row>
    <row r="64769" spans="2:3" x14ac:dyDescent="0.25">
      <c r="B64769" s="78"/>
      <c r="C64769" s="77"/>
    </row>
    <row r="64770" spans="2:3" x14ac:dyDescent="0.25">
      <c r="B64770" s="78"/>
      <c r="C64770" s="77"/>
    </row>
    <row r="64771" spans="2:3" x14ac:dyDescent="0.25">
      <c r="B64771" s="78"/>
      <c r="C64771" s="77"/>
    </row>
    <row r="64772" spans="2:3" x14ac:dyDescent="0.25">
      <c r="B64772" s="78"/>
      <c r="C64772" s="77"/>
    </row>
    <row r="64773" spans="2:3" x14ac:dyDescent="0.25">
      <c r="B64773" s="78"/>
      <c r="C64773" s="77"/>
    </row>
    <row r="64774" spans="2:3" x14ac:dyDescent="0.25">
      <c r="B64774" s="78"/>
      <c r="C64774" s="77"/>
    </row>
    <row r="64775" spans="2:3" x14ac:dyDescent="0.25">
      <c r="B64775" s="78"/>
      <c r="C64775" s="77"/>
    </row>
    <row r="64776" spans="2:3" x14ac:dyDescent="0.25">
      <c r="B64776" s="78"/>
      <c r="C64776" s="77"/>
    </row>
    <row r="64777" spans="2:3" x14ac:dyDescent="0.25">
      <c r="B64777" s="78"/>
      <c r="C64777" s="77"/>
    </row>
    <row r="64778" spans="2:3" x14ac:dyDescent="0.25">
      <c r="B64778" s="78"/>
      <c r="C64778" s="77"/>
    </row>
    <row r="64779" spans="2:3" x14ac:dyDescent="0.25">
      <c r="B64779" s="78"/>
      <c r="C64779" s="77"/>
    </row>
    <row r="64780" spans="2:3" x14ac:dyDescent="0.25">
      <c r="B64780" s="78"/>
      <c r="C64780" s="77"/>
    </row>
    <row r="64890" spans="2:3" x14ac:dyDescent="0.25">
      <c r="B64890" s="78"/>
      <c r="C64890" s="77"/>
    </row>
    <row r="64891" spans="2:3" x14ac:dyDescent="0.25">
      <c r="B64891" s="78"/>
      <c r="C64891" s="77"/>
    </row>
    <row r="64892" spans="2:3" x14ac:dyDescent="0.25">
      <c r="B64892" s="78"/>
      <c r="C64892" s="77"/>
    </row>
    <row r="64893" spans="2:3" x14ac:dyDescent="0.25">
      <c r="B64893" s="78"/>
      <c r="C64893" s="77"/>
    </row>
    <row r="64894" spans="2:3" x14ac:dyDescent="0.25">
      <c r="B64894" s="78"/>
      <c r="C64894" s="77"/>
    </row>
    <row r="64895" spans="2:3" x14ac:dyDescent="0.25">
      <c r="B64895" s="78"/>
      <c r="C64895" s="77"/>
    </row>
    <row r="64896" spans="2:3" x14ac:dyDescent="0.25">
      <c r="B64896" s="78"/>
      <c r="C64896" s="77"/>
    </row>
    <row r="64897" spans="2:3" x14ac:dyDescent="0.25">
      <c r="B64897" s="78"/>
      <c r="C64897" s="77"/>
    </row>
    <row r="64898" spans="2:3" x14ac:dyDescent="0.25">
      <c r="B64898" s="78"/>
      <c r="C64898" s="77"/>
    </row>
    <row r="64899" spans="2:3" x14ac:dyDescent="0.25">
      <c r="B64899" s="78"/>
      <c r="C64899" s="77"/>
    </row>
    <row r="64900" spans="2:3" x14ac:dyDescent="0.25">
      <c r="B64900" s="78"/>
      <c r="C64900" s="77"/>
    </row>
    <row r="64901" spans="2:3" x14ac:dyDescent="0.25">
      <c r="B64901" s="78"/>
      <c r="C64901" s="77"/>
    </row>
    <row r="64902" spans="2:3" x14ac:dyDescent="0.25">
      <c r="B64902" s="78"/>
      <c r="C64902" s="77"/>
    </row>
    <row r="65012" spans="2:3" x14ac:dyDescent="0.25">
      <c r="B65012" s="78"/>
      <c r="C65012" s="77"/>
    </row>
    <row r="65013" spans="2:3" x14ac:dyDescent="0.25">
      <c r="B65013" s="78"/>
      <c r="C65013" s="77"/>
    </row>
    <row r="65014" spans="2:3" x14ac:dyDescent="0.25">
      <c r="B65014" s="78"/>
      <c r="C65014" s="77"/>
    </row>
    <row r="65015" spans="2:3" x14ac:dyDescent="0.25">
      <c r="B65015" s="78"/>
      <c r="C65015" s="77"/>
    </row>
    <row r="65016" spans="2:3" x14ac:dyDescent="0.25">
      <c r="B65016" s="78"/>
      <c r="C65016" s="77"/>
    </row>
    <row r="65017" spans="2:3" x14ac:dyDescent="0.25">
      <c r="B65017" s="78"/>
      <c r="C65017" s="77"/>
    </row>
    <row r="65018" spans="2:3" x14ac:dyDescent="0.25">
      <c r="B65018" s="78"/>
      <c r="C65018" s="77"/>
    </row>
    <row r="65019" spans="2:3" x14ac:dyDescent="0.25">
      <c r="B65019" s="78"/>
      <c r="C65019" s="77"/>
    </row>
    <row r="65020" spans="2:3" x14ac:dyDescent="0.25">
      <c r="B65020" s="78"/>
      <c r="C65020" s="77"/>
    </row>
    <row r="65021" spans="2:3" x14ac:dyDescent="0.25">
      <c r="B65021" s="78"/>
      <c r="C65021" s="77"/>
    </row>
    <row r="65022" spans="2:3" x14ac:dyDescent="0.25">
      <c r="B65022" s="78"/>
      <c r="C65022" s="77"/>
    </row>
    <row r="65023" spans="2:3" x14ac:dyDescent="0.25">
      <c r="B65023" s="78"/>
      <c r="C65023" s="77"/>
    </row>
    <row r="65024" spans="2:3" x14ac:dyDescent="0.25">
      <c r="B65024" s="78"/>
      <c r="C65024" s="77"/>
    </row>
    <row r="65134" spans="2:3" x14ac:dyDescent="0.25">
      <c r="B65134" s="78"/>
      <c r="C65134" s="77"/>
    </row>
    <row r="65135" spans="2:3" x14ac:dyDescent="0.25">
      <c r="B65135" s="78"/>
      <c r="C65135" s="77"/>
    </row>
    <row r="65136" spans="2:3" x14ac:dyDescent="0.25">
      <c r="B65136" s="78"/>
      <c r="C65136" s="77"/>
    </row>
    <row r="65137" spans="2:3" x14ac:dyDescent="0.25">
      <c r="B65137" s="78"/>
      <c r="C65137" s="77"/>
    </row>
    <row r="65138" spans="2:3" x14ac:dyDescent="0.25">
      <c r="B65138" s="78"/>
      <c r="C65138" s="77"/>
    </row>
    <row r="65139" spans="2:3" x14ac:dyDescent="0.25">
      <c r="B65139" s="78"/>
      <c r="C65139" s="77"/>
    </row>
    <row r="65140" spans="2:3" x14ac:dyDescent="0.25">
      <c r="B65140" s="78"/>
      <c r="C65140" s="77"/>
    </row>
    <row r="65141" spans="2:3" x14ac:dyDescent="0.25">
      <c r="B65141" s="78"/>
      <c r="C65141" s="77"/>
    </row>
    <row r="65142" spans="2:3" x14ac:dyDescent="0.25">
      <c r="B65142" s="78"/>
      <c r="C65142" s="77"/>
    </row>
    <row r="65143" spans="2:3" x14ac:dyDescent="0.25">
      <c r="B65143" s="78"/>
      <c r="C65143" s="77"/>
    </row>
    <row r="65144" spans="2:3" x14ac:dyDescent="0.25">
      <c r="B65144" s="78"/>
      <c r="C65144" s="77"/>
    </row>
    <row r="65145" spans="2:3" x14ac:dyDescent="0.25">
      <c r="B65145" s="78"/>
      <c r="C65145" s="77"/>
    </row>
    <row r="65146" spans="2:3" x14ac:dyDescent="0.25">
      <c r="B65146" s="78"/>
      <c r="C65146" s="77"/>
    </row>
    <row r="65256" spans="2:3" x14ac:dyDescent="0.25">
      <c r="B65256" s="78"/>
      <c r="C65256" s="77"/>
    </row>
    <row r="65257" spans="2:3" x14ac:dyDescent="0.25">
      <c r="B65257" s="78"/>
      <c r="C65257" s="77"/>
    </row>
    <row r="65258" spans="2:3" x14ac:dyDescent="0.25">
      <c r="B65258" s="78"/>
      <c r="C65258" s="77"/>
    </row>
    <row r="65259" spans="2:3" x14ac:dyDescent="0.25">
      <c r="B65259" s="78"/>
      <c r="C65259" s="77"/>
    </row>
    <row r="65260" spans="2:3" x14ac:dyDescent="0.25">
      <c r="B65260" s="78"/>
      <c r="C65260" s="77"/>
    </row>
    <row r="65261" spans="2:3" x14ac:dyDescent="0.25">
      <c r="B65261" s="78"/>
      <c r="C65261" s="77"/>
    </row>
    <row r="65262" spans="2:3" x14ac:dyDescent="0.25">
      <c r="B65262" s="78"/>
      <c r="C65262" s="77"/>
    </row>
    <row r="65263" spans="2:3" x14ac:dyDescent="0.25">
      <c r="B65263" s="78"/>
      <c r="C65263" s="77"/>
    </row>
    <row r="65264" spans="2:3" x14ac:dyDescent="0.25">
      <c r="B65264" s="78"/>
      <c r="C65264" s="77"/>
    </row>
    <row r="65265" spans="2:3" x14ac:dyDescent="0.25">
      <c r="B65265" s="78"/>
      <c r="C65265" s="77"/>
    </row>
    <row r="65266" spans="2:3" x14ac:dyDescent="0.25">
      <c r="B65266" s="78"/>
      <c r="C65266" s="77"/>
    </row>
    <row r="65267" spans="2:3" x14ac:dyDescent="0.25">
      <c r="B65267" s="78"/>
      <c r="C65267" s="77"/>
    </row>
    <row r="65268" spans="2:3" x14ac:dyDescent="0.25">
      <c r="B65268" s="78"/>
      <c r="C65268" s="77"/>
    </row>
    <row r="65378" spans="2:3" x14ac:dyDescent="0.25">
      <c r="B65378" s="78"/>
      <c r="C65378" s="77"/>
    </row>
    <row r="65379" spans="2:3" x14ac:dyDescent="0.25">
      <c r="B65379" s="78"/>
      <c r="C65379" s="77"/>
    </row>
    <row r="65380" spans="2:3" x14ac:dyDescent="0.25">
      <c r="B65380" s="78"/>
      <c r="C65380" s="77"/>
    </row>
    <row r="65381" spans="2:3" x14ac:dyDescent="0.25">
      <c r="B65381" s="78"/>
      <c r="C65381" s="77"/>
    </row>
    <row r="65382" spans="2:3" x14ac:dyDescent="0.25">
      <c r="B65382" s="78"/>
      <c r="C65382" s="77"/>
    </row>
    <row r="65383" spans="2:3" x14ac:dyDescent="0.25">
      <c r="B65383" s="78"/>
      <c r="C65383" s="77"/>
    </row>
    <row r="65384" spans="2:3" x14ac:dyDescent="0.25">
      <c r="B65384" s="78"/>
      <c r="C65384" s="77"/>
    </row>
    <row r="65385" spans="2:3" x14ac:dyDescent="0.25">
      <c r="B65385" s="78"/>
      <c r="C65385" s="77"/>
    </row>
    <row r="65386" spans="2:3" x14ac:dyDescent="0.25">
      <c r="B65386" s="78"/>
      <c r="C65386" s="77"/>
    </row>
    <row r="65387" spans="2:3" x14ac:dyDescent="0.25">
      <c r="B65387" s="78"/>
      <c r="C65387" s="77"/>
    </row>
    <row r="65388" spans="2:3" x14ac:dyDescent="0.25">
      <c r="B65388" s="78"/>
      <c r="C65388" s="77"/>
    </row>
    <row r="65389" spans="2:3" x14ac:dyDescent="0.25">
      <c r="B65389" s="78"/>
      <c r="C65389" s="77"/>
    </row>
    <row r="65390" spans="2:3" x14ac:dyDescent="0.25">
      <c r="B65390" s="78"/>
      <c r="C65390" s="77"/>
    </row>
    <row r="65500" spans="2:3" x14ac:dyDescent="0.25">
      <c r="B65500" s="78"/>
      <c r="C65500" s="77"/>
    </row>
    <row r="65501" spans="2:3" x14ac:dyDescent="0.25">
      <c r="B65501" s="78"/>
      <c r="C65501" s="77"/>
    </row>
    <row r="65502" spans="2:3" x14ac:dyDescent="0.25">
      <c r="B65502" s="78"/>
      <c r="C65502" s="77"/>
    </row>
    <row r="65503" spans="2:3" x14ac:dyDescent="0.25">
      <c r="B65503" s="78"/>
      <c r="C65503" s="77"/>
    </row>
    <row r="65504" spans="2:3" x14ac:dyDescent="0.25">
      <c r="B65504" s="78"/>
      <c r="C65504" s="77"/>
    </row>
    <row r="65505" spans="2:3" x14ac:dyDescent="0.25">
      <c r="B65505" s="78"/>
      <c r="C65505" s="77"/>
    </row>
    <row r="65506" spans="2:3" x14ac:dyDescent="0.25">
      <c r="B65506" s="78"/>
      <c r="C65506" s="77"/>
    </row>
    <row r="65507" spans="2:3" x14ac:dyDescent="0.25">
      <c r="B65507" s="78"/>
      <c r="C65507" s="77"/>
    </row>
    <row r="65508" spans="2:3" x14ac:dyDescent="0.25">
      <c r="B65508" s="78"/>
      <c r="C65508" s="77"/>
    </row>
    <row r="65509" spans="2:3" x14ac:dyDescent="0.25">
      <c r="B65509" s="78"/>
      <c r="C65509" s="77"/>
    </row>
    <row r="65510" spans="2:3" x14ac:dyDescent="0.25">
      <c r="B65510" s="78"/>
      <c r="C65510" s="77"/>
    </row>
    <row r="65511" spans="2:3" x14ac:dyDescent="0.25">
      <c r="B65511" s="78"/>
      <c r="C65511" s="77"/>
    </row>
    <row r="65512" spans="2:3" x14ac:dyDescent="0.25">
      <c r="B65512" s="78"/>
      <c r="C65512" s="77"/>
    </row>
    <row r="65622" spans="2:3" x14ac:dyDescent="0.25">
      <c r="B65622" s="78"/>
      <c r="C65622" s="77"/>
    </row>
    <row r="65623" spans="2:3" x14ac:dyDescent="0.25">
      <c r="B65623" s="78"/>
      <c r="C65623" s="77"/>
    </row>
    <row r="65624" spans="2:3" x14ac:dyDescent="0.25">
      <c r="B65624" s="78"/>
      <c r="C65624" s="77"/>
    </row>
    <row r="65625" spans="2:3" x14ac:dyDescent="0.25">
      <c r="B65625" s="78"/>
      <c r="C65625" s="77"/>
    </row>
    <row r="65626" spans="2:3" x14ac:dyDescent="0.25">
      <c r="B65626" s="78"/>
      <c r="C65626" s="77"/>
    </row>
    <row r="65627" spans="2:3" x14ac:dyDescent="0.25">
      <c r="B65627" s="78"/>
      <c r="C65627" s="77"/>
    </row>
    <row r="65628" spans="2:3" x14ac:dyDescent="0.25">
      <c r="B65628" s="78"/>
      <c r="C65628" s="77"/>
    </row>
    <row r="65629" spans="2:3" x14ac:dyDescent="0.25">
      <c r="B65629" s="78"/>
      <c r="C65629" s="77"/>
    </row>
    <row r="65630" spans="2:3" x14ac:dyDescent="0.25">
      <c r="B65630" s="78"/>
      <c r="C65630" s="77"/>
    </row>
    <row r="65631" spans="2:3" x14ac:dyDescent="0.25">
      <c r="B65631" s="78"/>
      <c r="C65631" s="77"/>
    </row>
    <row r="65632" spans="2:3" x14ac:dyDescent="0.25">
      <c r="B65632" s="78"/>
      <c r="C65632" s="77"/>
    </row>
    <row r="65633" spans="2:3" x14ac:dyDescent="0.25">
      <c r="B65633" s="78"/>
      <c r="C65633" s="77"/>
    </row>
    <row r="65634" spans="2:3" x14ac:dyDescent="0.25">
      <c r="B65634" s="78"/>
      <c r="C65634" s="77"/>
    </row>
    <row r="65744" spans="2:3" x14ac:dyDescent="0.25">
      <c r="B65744" s="78"/>
      <c r="C65744" s="77"/>
    </row>
    <row r="65745" spans="2:3" x14ac:dyDescent="0.25">
      <c r="B65745" s="78"/>
      <c r="C65745" s="77"/>
    </row>
    <row r="65746" spans="2:3" x14ac:dyDescent="0.25">
      <c r="B65746" s="78"/>
      <c r="C65746" s="77"/>
    </row>
    <row r="65747" spans="2:3" x14ac:dyDescent="0.25">
      <c r="B65747" s="78"/>
      <c r="C65747" s="77"/>
    </row>
    <row r="65748" spans="2:3" x14ac:dyDescent="0.25">
      <c r="B65748" s="78"/>
      <c r="C65748" s="77"/>
    </row>
    <row r="65749" spans="2:3" x14ac:dyDescent="0.25">
      <c r="B65749" s="78"/>
      <c r="C65749" s="77"/>
    </row>
    <row r="65750" spans="2:3" x14ac:dyDescent="0.25">
      <c r="B65750" s="78"/>
      <c r="C65750" s="77"/>
    </row>
    <row r="65751" spans="2:3" x14ac:dyDescent="0.25">
      <c r="B65751" s="78"/>
      <c r="C65751" s="77"/>
    </row>
    <row r="65752" spans="2:3" x14ac:dyDescent="0.25">
      <c r="B65752" s="78"/>
      <c r="C65752" s="77"/>
    </row>
    <row r="65753" spans="2:3" x14ac:dyDescent="0.25">
      <c r="B65753" s="78"/>
      <c r="C65753" s="77"/>
    </row>
    <row r="65754" spans="2:3" x14ac:dyDescent="0.25">
      <c r="B65754" s="78"/>
      <c r="C65754" s="77"/>
    </row>
    <row r="65755" spans="2:3" x14ac:dyDescent="0.25">
      <c r="B65755" s="78"/>
      <c r="C65755" s="77"/>
    </row>
    <row r="65756" spans="2:3" x14ac:dyDescent="0.25">
      <c r="B65756" s="78"/>
      <c r="C65756" s="77"/>
    </row>
    <row r="65866" spans="2:3" x14ac:dyDescent="0.25">
      <c r="B65866" s="78"/>
      <c r="C65866" s="77"/>
    </row>
    <row r="65867" spans="2:3" x14ac:dyDescent="0.25">
      <c r="B65867" s="78"/>
      <c r="C65867" s="77"/>
    </row>
    <row r="65868" spans="2:3" x14ac:dyDescent="0.25">
      <c r="B65868" s="78"/>
      <c r="C65868" s="77"/>
    </row>
    <row r="65869" spans="2:3" x14ac:dyDescent="0.25">
      <c r="B65869" s="78"/>
      <c r="C65869" s="77"/>
    </row>
    <row r="65870" spans="2:3" x14ac:dyDescent="0.25">
      <c r="B65870" s="78"/>
      <c r="C65870" s="77"/>
    </row>
    <row r="65871" spans="2:3" x14ac:dyDescent="0.25">
      <c r="B65871" s="78"/>
      <c r="C65871" s="77"/>
    </row>
    <row r="65872" spans="2:3" x14ac:dyDescent="0.25">
      <c r="B65872" s="78"/>
      <c r="C65872" s="77"/>
    </row>
    <row r="65873" spans="2:3" x14ac:dyDescent="0.25">
      <c r="B65873" s="78"/>
      <c r="C65873" s="77"/>
    </row>
    <row r="65874" spans="2:3" x14ac:dyDescent="0.25">
      <c r="B65874" s="78"/>
      <c r="C65874" s="77"/>
    </row>
    <row r="65875" spans="2:3" x14ac:dyDescent="0.25">
      <c r="B65875" s="78"/>
      <c r="C65875" s="77"/>
    </row>
    <row r="65876" spans="2:3" x14ac:dyDescent="0.25">
      <c r="B65876" s="78"/>
      <c r="C65876" s="77"/>
    </row>
    <row r="65877" spans="2:3" x14ac:dyDescent="0.25">
      <c r="B65877" s="78"/>
      <c r="C65877" s="77"/>
    </row>
    <row r="65878" spans="2:3" x14ac:dyDescent="0.25">
      <c r="B65878" s="78"/>
      <c r="C65878" s="77"/>
    </row>
    <row r="65988" spans="2:3" x14ac:dyDescent="0.25">
      <c r="B65988" s="78"/>
      <c r="C65988" s="77"/>
    </row>
    <row r="65989" spans="2:3" x14ac:dyDescent="0.25">
      <c r="B65989" s="78"/>
      <c r="C65989" s="77"/>
    </row>
    <row r="65990" spans="2:3" x14ac:dyDescent="0.25">
      <c r="B65990" s="78"/>
      <c r="C65990" s="77"/>
    </row>
    <row r="65991" spans="2:3" x14ac:dyDescent="0.25">
      <c r="B65991" s="78"/>
      <c r="C65991" s="77"/>
    </row>
    <row r="65992" spans="2:3" x14ac:dyDescent="0.25">
      <c r="B65992" s="78"/>
      <c r="C65992" s="77"/>
    </row>
    <row r="65993" spans="2:3" x14ac:dyDescent="0.25">
      <c r="B65993" s="78"/>
      <c r="C65993" s="77"/>
    </row>
    <row r="65994" spans="2:3" x14ac:dyDescent="0.25">
      <c r="B65994" s="78"/>
      <c r="C65994" s="77"/>
    </row>
    <row r="65995" spans="2:3" x14ac:dyDescent="0.25">
      <c r="B65995" s="78"/>
      <c r="C65995" s="77"/>
    </row>
    <row r="65996" spans="2:3" x14ac:dyDescent="0.25">
      <c r="B65996" s="78"/>
      <c r="C65996" s="77"/>
    </row>
    <row r="65997" spans="2:3" x14ac:dyDescent="0.25">
      <c r="B65997" s="78"/>
      <c r="C65997" s="77"/>
    </row>
    <row r="65998" spans="2:3" x14ac:dyDescent="0.25">
      <c r="B65998" s="78"/>
      <c r="C65998" s="77"/>
    </row>
    <row r="65999" spans="2:3" x14ac:dyDescent="0.25">
      <c r="B65999" s="78"/>
      <c r="C65999" s="77"/>
    </row>
    <row r="66000" spans="2:3" x14ac:dyDescent="0.25">
      <c r="B66000" s="78"/>
      <c r="C66000" s="77"/>
    </row>
    <row r="66110" spans="2:3" x14ac:dyDescent="0.25">
      <c r="B66110" s="78"/>
      <c r="C66110" s="77"/>
    </row>
    <row r="66111" spans="2:3" x14ac:dyDescent="0.25">
      <c r="B66111" s="78"/>
      <c r="C66111" s="77"/>
    </row>
    <row r="66112" spans="2:3" x14ac:dyDescent="0.25">
      <c r="B66112" s="78"/>
      <c r="C66112" s="77"/>
    </row>
    <row r="66113" spans="2:3" x14ac:dyDescent="0.25">
      <c r="B66113" s="78"/>
      <c r="C66113" s="77"/>
    </row>
    <row r="66114" spans="2:3" x14ac:dyDescent="0.25">
      <c r="B66114" s="78"/>
      <c r="C66114" s="77"/>
    </row>
    <row r="66115" spans="2:3" x14ac:dyDescent="0.25">
      <c r="B66115" s="78"/>
      <c r="C66115" s="77"/>
    </row>
    <row r="66116" spans="2:3" x14ac:dyDescent="0.25">
      <c r="B66116" s="78"/>
      <c r="C66116" s="77"/>
    </row>
    <row r="66117" spans="2:3" x14ac:dyDescent="0.25">
      <c r="B66117" s="78"/>
      <c r="C66117" s="77"/>
    </row>
    <row r="66118" spans="2:3" x14ac:dyDescent="0.25">
      <c r="B66118" s="78"/>
      <c r="C66118" s="77"/>
    </row>
    <row r="66119" spans="2:3" x14ac:dyDescent="0.25">
      <c r="B66119" s="78"/>
      <c r="C66119" s="77"/>
    </row>
    <row r="66120" spans="2:3" x14ac:dyDescent="0.25">
      <c r="B66120" s="78"/>
      <c r="C66120" s="77"/>
    </row>
    <row r="66121" spans="2:3" x14ac:dyDescent="0.25">
      <c r="B66121" s="78"/>
      <c r="C66121" s="77"/>
    </row>
    <row r="66122" spans="2:3" x14ac:dyDescent="0.25">
      <c r="B66122" s="78"/>
      <c r="C66122" s="77"/>
    </row>
    <row r="66232" spans="2:3" x14ac:dyDescent="0.25">
      <c r="B66232" s="78"/>
      <c r="C66232" s="77"/>
    </row>
    <row r="66233" spans="2:3" x14ac:dyDescent="0.25">
      <c r="B66233" s="78"/>
      <c r="C66233" s="77"/>
    </row>
    <row r="66234" spans="2:3" x14ac:dyDescent="0.25">
      <c r="B66234" s="78"/>
      <c r="C66234" s="77"/>
    </row>
    <row r="66235" spans="2:3" x14ac:dyDescent="0.25">
      <c r="B66235" s="78"/>
      <c r="C66235" s="77"/>
    </row>
    <row r="66236" spans="2:3" x14ac:dyDescent="0.25">
      <c r="B66236" s="78"/>
      <c r="C66236" s="77"/>
    </row>
    <row r="66237" spans="2:3" x14ac:dyDescent="0.25">
      <c r="B66237" s="78"/>
      <c r="C66237" s="77"/>
    </row>
    <row r="66238" spans="2:3" x14ac:dyDescent="0.25">
      <c r="B66238" s="78"/>
      <c r="C66238" s="77"/>
    </row>
    <row r="66239" spans="2:3" x14ac:dyDescent="0.25">
      <c r="B66239" s="78"/>
      <c r="C66239" s="77"/>
    </row>
    <row r="66240" spans="2:3" x14ac:dyDescent="0.25">
      <c r="B66240" s="78"/>
      <c r="C66240" s="77"/>
    </row>
    <row r="66241" spans="2:3" x14ac:dyDescent="0.25">
      <c r="B66241" s="78"/>
      <c r="C66241" s="77"/>
    </row>
    <row r="66242" spans="2:3" x14ac:dyDescent="0.25">
      <c r="B66242" s="78"/>
      <c r="C66242" s="77"/>
    </row>
    <row r="66243" spans="2:3" x14ac:dyDescent="0.25">
      <c r="B66243" s="78"/>
      <c r="C66243" s="77"/>
    </row>
    <row r="66244" spans="2:3" x14ac:dyDescent="0.25">
      <c r="B66244" s="78"/>
      <c r="C66244" s="77"/>
    </row>
    <row r="66354" spans="2:3" x14ac:dyDescent="0.25">
      <c r="B66354" s="78"/>
      <c r="C66354" s="77"/>
    </row>
    <row r="66355" spans="2:3" x14ac:dyDescent="0.25">
      <c r="B66355" s="78"/>
      <c r="C66355" s="77"/>
    </row>
    <row r="66356" spans="2:3" x14ac:dyDescent="0.25">
      <c r="B66356" s="78"/>
      <c r="C66356" s="77"/>
    </row>
    <row r="66357" spans="2:3" x14ac:dyDescent="0.25">
      <c r="B66357" s="78"/>
      <c r="C66357" s="77"/>
    </row>
    <row r="66358" spans="2:3" x14ac:dyDescent="0.25">
      <c r="B66358" s="78"/>
      <c r="C66358" s="77"/>
    </row>
    <row r="66359" spans="2:3" x14ac:dyDescent="0.25">
      <c r="B66359" s="78"/>
      <c r="C66359" s="77"/>
    </row>
    <row r="66360" spans="2:3" x14ac:dyDescent="0.25">
      <c r="B66360" s="78"/>
      <c r="C66360" s="77"/>
    </row>
    <row r="66361" spans="2:3" x14ac:dyDescent="0.25">
      <c r="B66361" s="78"/>
      <c r="C66361" s="77"/>
    </row>
    <row r="66362" spans="2:3" x14ac:dyDescent="0.25">
      <c r="B66362" s="78"/>
      <c r="C66362" s="77"/>
    </row>
    <row r="66363" spans="2:3" x14ac:dyDescent="0.25">
      <c r="B66363" s="78"/>
      <c r="C66363" s="77"/>
    </row>
    <row r="66364" spans="2:3" x14ac:dyDescent="0.25">
      <c r="B66364" s="78"/>
      <c r="C66364" s="77"/>
    </row>
    <row r="66365" spans="2:3" x14ac:dyDescent="0.25">
      <c r="B66365" s="78"/>
      <c r="C66365" s="77"/>
    </row>
    <row r="66366" spans="2:3" x14ac:dyDescent="0.25">
      <c r="B66366" s="78"/>
      <c r="C66366" s="77"/>
    </row>
    <row r="66476" spans="2:3" x14ac:dyDescent="0.25">
      <c r="B66476" s="78"/>
      <c r="C66476" s="77"/>
    </row>
    <row r="66477" spans="2:3" x14ac:dyDescent="0.25">
      <c r="B66477" s="78"/>
      <c r="C66477" s="77"/>
    </row>
    <row r="66478" spans="2:3" x14ac:dyDescent="0.25">
      <c r="B66478" s="78"/>
      <c r="C66478" s="77"/>
    </row>
    <row r="66479" spans="2:3" x14ac:dyDescent="0.25">
      <c r="B66479" s="78"/>
      <c r="C66479" s="77"/>
    </row>
    <row r="66480" spans="2:3" x14ac:dyDescent="0.25">
      <c r="B66480" s="78"/>
      <c r="C66480" s="77"/>
    </row>
    <row r="66481" spans="2:3" x14ac:dyDescent="0.25">
      <c r="B66481" s="78"/>
      <c r="C66481" s="77"/>
    </row>
    <row r="66482" spans="2:3" x14ac:dyDescent="0.25">
      <c r="B66482" s="78"/>
      <c r="C66482" s="77"/>
    </row>
    <row r="66483" spans="2:3" x14ac:dyDescent="0.25">
      <c r="B66483" s="78"/>
      <c r="C66483" s="77"/>
    </row>
    <row r="66484" spans="2:3" x14ac:dyDescent="0.25">
      <c r="B66484" s="78"/>
      <c r="C66484" s="77"/>
    </row>
    <row r="66485" spans="2:3" x14ac:dyDescent="0.25">
      <c r="B66485" s="78"/>
      <c r="C66485" s="77"/>
    </row>
    <row r="66486" spans="2:3" x14ac:dyDescent="0.25">
      <c r="B66486" s="78"/>
      <c r="C66486" s="77"/>
    </row>
    <row r="66487" spans="2:3" x14ac:dyDescent="0.25">
      <c r="B66487" s="78"/>
      <c r="C66487" s="77"/>
    </row>
    <row r="66488" spans="2:3" x14ac:dyDescent="0.25">
      <c r="B66488" s="78"/>
      <c r="C66488" s="77"/>
    </row>
    <row r="66598" spans="2:3" x14ac:dyDescent="0.25">
      <c r="B66598" s="78"/>
      <c r="C66598" s="77"/>
    </row>
    <row r="66599" spans="2:3" x14ac:dyDescent="0.25">
      <c r="B66599" s="78"/>
      <c r="C66599" s="77"/>
    </row>
    <row r="66600" spans="2:3" x14ac:dyDescent="0.25">
      <c r="B66600" s="78"/>
      <c r="C66600" s="77"/>
    </row>
    <row r="66601" spans="2:3" x14ac:dyDescent="0.25">
      <c r="B66601" s="78"/>
      <c r="C66601" s="77"/>
    </row>
    <row r="66602" spans="2:3" x14ac:dyDescent="0.25">
      <c r="B66602" s="78"/>
      <c r="C66602" s="77"/>
    </row>
    <row r="66603" spans="2:3" x14ac:dyDescent="0.25">
      <c r="B66603" s="78"/>
      <c r="C66603" s="77"/>
    </row>
    <row r="66604" spans="2:3" x14ac:dyDescent="0.25">
      <c r="B66604" s="78"/>
      <c r="C66604" s="77"/>
    </row>
    <row r="66605" spans="2:3" x14ac:dyDescent="0.25">
      <c r="B66605" s="78"/>
      <c r="C66605" s="77"/>
    </row>
    <row r="66606" spans="2:3" x14ac:dyDescent="0.25">
      <c r="B66606" s="78"/>
      <c r="C66606" s="77"/>
    </row>
    <row r="66607" spans="2:3" x14ac:dyDescent="0.25">
      <c r="B66607" s="78"/>
      <c r="C66607" s="77"/>
    </row>
    <row r="66608" spans="2:3" x14ac:dyDescent="0.25">
      <c r="B66608" s="78"/>
      <c r="C66608" s="77"/>
    </row>
    <row r="66609" spans="2:3" x14ac:dyDescent="0.25">
      <c r="B66609" s="78"/>
      <c r="C66609" s="77"/>
    </row>
    <row r="66610" spans="2:3" x14ac:dyDescent="0.25">
      <c r="B66610" s="78"/>
      <c r="C66610" s="77"/>
    </row>
    <row r="66720" spans="2:3" x14ac:dyDescent="0.25">
      <c r="B66720" s="78"/>
      <c r="C66720" s="77"/>
    </row>
    <row r="66721" spans="2:3" x14ac:dyDescent="0.25">
      <c r="B66721" s="78"/>
      <c r="C66721" s="77"/>
    </row>
    <row r="66722" spans="2:3" x14ac:dyDescent="0.25">
      <c r="B66722" s="78"/>
      <c r="C66722" s="77"/>
    </row>
    <row r="66723" spans="2:3" x14ac:dyDescent="0.25">
      <c r="B66723" s="78"/>
      <c r="C66723" s="77"/>
    </row>
    <row r="66724" spans="2:3" x14ac:dyDescent="0.25">
      <c r="B66724" s="78"/>
      <c r="C66724" s="77"/>
    </row>
    <row r="66725" spans="2:3" x14ac:dyDescent="0.25">
      <c r="B66725" s="78"/>
      <c r="C66725" s="77"/>
    </row>
    <row r="66726" spans="2:3" x14ac:dyDescent="0.25">
      <c r="B66726" s="78"/>
      <c r="C66726" s="77"/>
    </row>
    <row r="66727" spans="2:3" x14ac:dyDescent="0.25">
      <c r="B66727" s="78"/>
      <c r="C66727" s="77"/>
    </row>
    <row r="66728" spans="2:3" x14ac:dyDescent="0.25">
      <c r="B66728" s="78"/>
      <c r="C66728" s="77"/>
    </row>
    <row r="66729" spans="2:3" x14ac:dyDescent="0.25">
      <c r="B66729" s="78"/>
      <c r="C66729" s="77"/>
    </row>
    <row r="66730" spans="2:3" x14ac:dyDescent="0.25">
      <c r="B66730" s="78"/>
      <c r="C66730" s="77"/>
    </row>
    <row r="66731" spans="2:3" x14ac:dyDescent="0.25">
      <c r="B66731" s="78"/>
      <c r="C66731" s="77"/>
    </row>
    <row r="66732" spans="2:3" x14ac:dyDescent="0.25">
      <c r="B66732" s="78"/>
      <c r="C66732" s="77"/>
    </row>
    <row r="66842" spans="2:3" x14ac:dyDescent="0.25">
      <c r="B66842" s="78"/>
      <c r="C66842" s="77"/>
    </row>
    <row r="66843" spans="2:3" x14ac:dyDescent="0.25">
      <c r="B66843" s="78"/>
      <c r="C66843" s="77"/>
    </row>
    <row r="66844" spans="2:3" x14ac:dyDescent="0.25">
      <c r="B66844" s="78"/>
      <c r="C66844" s="77"/>
    </row>
    <row r="66845" spans="2:3" x14ac:dyDescent="0.25">
      <c r="B66845" s="78"/>
      <c r="C66845" s="77"/>
    </row>
    <row r="66846" spans="2:3" x14ac:dyDescent="0.25">
      <c r="B66846" s="78"/>
      <c r="C66846" s="77"/>
    </row>
    <row r="66847" spans="2:3" x14ac:dyDescent="0.25">
      <c r="B66847" s="78"/>
      <c r="C66847" s="77"/>
    </row>
    <row r="66848" spans="2:3" x14ac:dyDescent="0.25">
      <c r="B66848" s="78"/>
      <c r="C66848" s="77"/>
    </row>
    <row r="66849" spans="2:3" x14ac:dyDescent="0.25">
      <c r="B66849" s="78"/>
      <c r="C66849" s="77"/>
    </row>
    <row r="66850" spans="2:3" x14ac:dyDescent="0.25">
      <c r="B66850" s="78"/>
      <c r="C66850" s="77"/>
    </row>
    <row r="66851" spans="2:3" x14ac:dyDescent="0.25">
      <c r="B66851" s="78"/>
      <c r="C66851" s="77"/>
    </row>
    <row r="66852" spans="2:3" x14ac:dyDescent="0.25">
      <c r="B66852" s="78"/>
      <c r="C66852" s="77"/>
    </row>
    <row r="66853" spans="2:3" x14ac:dyDescent="0.25">
      <c r="B66853" s="78"/>
      <c r="C66853" s="77"/>
    </row>
    <row r="66854" spans="2:3" x14ac:dyDescent="0.25">
      <c r="B66854" s="78"/>
      <c r="C66854" s="77"/>
    </row>
    <row r="66964" spans="2:3" x14ac:dyDescent="0.25">
      <c r="B66964" s="78"/>
      <c r="C66964" s="77"/>
    </row>
    <row r="66965" spans="2:3" x14ac:dyDescent="0.25">
      <c r="B66965" s="78"/>
      <c r="C66965" s="77"/>
    </row>
    <row r="66966" spans="2:3" x14ac:dyDescent="0.25">
      <c r="B66966" s="78"/>
      <c r="C66966" s="77"/>
    </row>
    <row r="66967" spans="2:3" x14ac:dyDescent="0.25">
      <c r="B66967" s="78"/>
      <c r="C66967" s="77"/>
    </row>
    <row r="66968" spans="2:3" x14ac:dyDescent="0.25">
      <c r="B66968" s="78"/>
      <c r="C66968" s="77"/>
    </row>
    <row r="66969" spans="2:3" x14ac:dyDescent="0.25">
      <c r="B66969" s="78"/>
      <c r="C66969" s="77"/>
    </row>
    <row r="66970" spans="2:3" x14ac:dyDescent="0.25">
      <c r="B66970" s="78"/>
      <c r="C66970" s="77"/>
    </row>
    <row r="66971" spans="2:3" x14ac:dyDescent="0.25">
      <c r="B66971" s="78"/>
      <c r="C66971" s="77"/>
    </row>
    <row r="66972" spans="2:3" x14ac:dyDescent="0.25">
      <c r="B66972" s="78"/>
      <c r="C66972" s="77"/>
    </row>
    <row r="66973" spans="2:3" x14ac:dyDescent="0.25">
      <c r="B66973" s="78"/>
      <c r="C66973" s="77"/>
    </row>
    <row r="66974" spans="2:3" x14ac:dyDescent="0.25">
      <c r="B66974" s="78"/>
      <c r="C66974" s="77"/>
    </row>
    <row r="66975" spans="2:3" x14ac:dyDescent="0.25">
      <c r="B66975" s="78"/>
      <c r="C66975" s="77"/>
    </row>
    <row r="66976" spans="2:3" x14ac:dyDescent="0.25">
      <c r="B66976" s="78"/>
      <c r="C66976" s="77"/>
    </row>
    <row r="67086" spans="2:3" x14ac:dyDescent="0.25">
      <c r="B67086" s="78"/>
      <c r="C67086" s="77"/>
    </row>
    <row r="67087" spans="2:3" x14ac:dyDescent="0.25">
      <c r="B67087" s="78"/>
      <c r="C67087" s="77"/>
    </row>
    <row r="67088" spans="2:3" x14ac:dyDescent="0.25">
      <c r="B67088" s="78"/>
      <c r="C67088" s="77"/>
    </row>
    <row r="67089" spans="2:3" x14ac:dyDescent="0.25">
      <c r="B67089" s="78"/>
      <c r="C67089" s="77"/>
    </row>
    <row r="67090" spans="2:3" x14ac:dyDescent="0.25">
      <c r="B67090" s="78"/>
      <c r="C67090" s="77"/>
    </row>
    <row r="67091" spans="2:3" x14ac:dyDescent="0.25">
      <c r="B67091" s="78"/>
      <c r="C67091" s="77"/>
    </row>
    <row r="67092" spans="2:3" x14ac:dyDescent="0.25">
      <c r="B67092" s="78"/>
      <c r="C67092" s="77"/>
    </row>
    <row r="67093" spans="2:3" x14ac:dyDescent="0.25">
      <c r="B67093" s="78"/>
      <c r="C67093" s="77"/>
    </row>
    <row r="67094" spans="2:3" x14ac:dyDescent="0.25">
      <c r="B67094" s="78"/>
      <c r="C67094" s="77"/>
    </row>
    <row r="67095" spans="2:3" x14ac:dyDescent="0.25">
      <c r="B67095" s="78"/>
      <c r="C67095" s="77"/>
    </row>
    <row r="67096" spans="2:3" x14ac:dyDescent="0.25">
      <c r="B67096" s="78"/>
      <c r="C67096" s="77"/>
    </row>
    <row r="67097" spans="2:3" x14ac:dyDescent="0.25">
      <c r="B67097" s="78"/>
      <c r="C67097" s="77"/>
    </row>
    <row r="67098" spans="2:3" x14ac:dyDescent="0.25">
      <c r="B67098" s="78"/>
      <c r="C67098" s="77"/>
    </row>
    <row r="67208" spans="2:3" x14ac:dyDescent="0.25">
      <c r="B67208" s="78"/>
      <c r="C67208" s="77"/>
    </row>
    <row r="67209" spans="2:3" x14ac:dyDescent="0.25">
      <c r="B67209" s="78"/>
      <c r="C67209" s="77"/>
    </row>
    <row r="67210" spans="2:3" x14ac:dyDescent="0.25">
      <c r="B67210" s="78"/>
      <c r="C67210" s="77"/>
    </row>
    <row r="67211" spans="2:3" x14ac:dyDescent="0.25">
      <c r="B67211" s="78"/>
      <c r="C67211" s="77"/>
    </row>
    <row r="67212" spans="2:3" x14ac:dyDescent="0.25">
      <c r="B67212" s="78"/>
      <c r="C67212" s="77"/>
    </row>
    <row r="67213" spans="2:3" x14ac:dyDescent="0.25">
      <c r="B67213" s="78"/>
      <c r="C67213" s="77"/>
    </row>
    <row r="67214" spans="2:3" x14ac:dyDescent="0.25">
      <c r="B67214" s="78"/>
      <c r="C67214" s="77"/>
    </row>
    <row r="67215" spans="2:3" x14ac:dyDescent="0.25">
      <c r="B67215" s="78"/>
      <c r="C67215" s="77"/>
    </row>
    <row r="67216" spans="2:3" x14ac:dyDescent="0.25">
      <c r="B67216" s="78"/>
      <c r="C67216" s="77"/>
    </row>
    <row r="67217" spans="2:3" x14ac:dyDescent="0.25">
      <c r="B67217" s="78"/>
      <c r="C67217" s="77"/>
    </row>
    <row r="67218" spans="2:3" x14ac:dyDescent="0.25">
      <c r="B67218" s="78"/>
      <c r="C67218" s="77"/>
    </row>
    <row r="67219" spans="2:3" x14ac:dyDescent="0.25">
      <c r="B67219" s="78"/>
      <c r="C67219" s="77"/>
    </row>
    <row r="67220" spans="2:3" x14ac:dyDescent="0.25">
      <c r="B67220" s="78"/>
      <c r="C67220" s="77"/>
    </row>
    <row r="67330" spans="2:3" x14ac:dyDescent="0.25">
      <c r="B67330" s="78"/>
      <c r="C67330" s="77"/>
    </row>
    <row r="67331" spans="2:3" x14ac:dyDescent="0.25">
      <c r="B67331" s="78"/>
      <c r="C67331" s="77"/>
    </row>
    <row r="67332" spans="2:3" x14ac:dyDescent="0.25">
      <c r="B67332" s="78"/>
      <c r="C67332" s="77"/>
    </row>
    <row r="67333" spans="2:3" x14ac:dyDescent="0.25">
      <c r="B67333" s="78"/>
      <c r="C67333" s="77"/>
    </row>
    <row r="67334" spans="2:3" x14ac:dyDescent="0.25">
      <c r="B67334" s="78"/>
      <c r="C67334" s="77"/>
    </row>
    <row r="67335" spans="2:3" x14ac:dyDescent="0.25">
      <c r="B67335" s="78"/>
      <c r="C67335" s="77"/>
    </row>
    <row r="67336" spans="2:3" x14ac:dyDescent="0.25">
      <c r="B67336" s="78"/>
      <c r="C67336" s="77"/>
    </row>
    <row r="67337" spans="2:3" x14ac:dyDescent="0.25">
      <c r="B67337" s="78"/>
      <c r="C67337" s="77"/>
    </row>
    <row r="67338" spans="2:3" x14ac:dyDescent="0.25">
      <c r="B67338" s="78"/>
      <c r="C67338" s="77"/>
    </row>
    <row r="67339" spans="2:3" x14ac:dyDescent="0.25">
      <c r="B67339" s="78"/>
      <c r="C67339" s="77"/>
    </row>
    <row r="67340" spans="2:3" x14ac:dyDescent="0.25">
      <c r="B67340" s="78"/>
      <c r="C67340" s="77"/>
    </row>
    <row r="67341" spans="2:3" x14ac:dyDescent="0.25">
      <c r="B67341" s="78"/>
      <c r="C67341" s="77"/>
    </row>
    <row r="67342" spans="2:3" x14ac:dyDescent="0.25">
      <c r="B67342" s="78"/>
      <c r="C67342" s="77"/>
    </row>
    <row r="67452" spans="2:3" x14ac:dyDescent="0.25">
      <c r="B67452" s="78"/>
      <c r="C67452" s="77"/>
    </row>
    <row r="67453" spans="2:3" x14ac:dyDescent="0.25">
      <c r="B67453" s="78"/>
      <c r="C67453" s="77"/>
    </row>
    <row r="67454" spans="2:3" x14ac:dyDescent="0.25">
      <c r="B67454" s="78"/>
      <c r="C67454" s="77"/>
    </row>
    <row r="67455" spans="2:3" x14ac:dyDescent="0.25">
      <c r="B67455" s="78"/>
      <c r="C67455" s="77"/>
    </row>
    <row r="67456" spans="2:3" x14ac:dyDescent="0.25">
      <c r="B67456" s="78"/>
      <c r="C67456" s="77"/>
    </row>
    <row r="67457" spans="2:3" x14ac:dyDescent="0.25">
      <c r="B67457" s="78"/>
      <c r="C67457" s="77"/>
    </row>
    <row r="67458" spans="2:3" x14ac:dyDescent="0.25">
      <c r="B67458" s="78"/>
      <c r="C67458" s="77"/>
    </row>
    <row r="67459" spans="2:3" x14ac:dyDescent="0.25">
      <c r="B67459" s="78"/>
      <c r="C67459" s="77"/>
    </row>
    <row r="67460" spans="2:3" x14ac:dyDescent="0.25">
      <c r="B67460" s="78"/>
      <c r="C67460" s="77"/>
    </row>
    <row r="67461" spans="2:3" x14ac:dyDescent="0.25">
      <c r="B67461" s="78"/>
      <c r="C67461" s="77"/>
    </row>
    <row r="67462" spans="2:3" x14ac:dyDescent="0.25">
      <c r="B67462" s="78"/>
      <c r="C67462" s="77"/>
    </row>
    <row r="67463" spans="2:3" x14ac:dyDescent="0.25">
      <c r="B67463" s="78"/>
      <c r="C67463" s="77"/>
    </row>
    <row r="67464" spans="2:3" x14ac:dyDescent="0.25">
      <c r="B67464" s="78"/>
      <c r="C67464" s="77"/>
    </row>
    <row r="67574" spans="2:3" x14ac:dyDescent="0.25">
      <c r="B67574" s="78"/>
      <c r="C67574" s="77"/>
    </row>
    <row r="67575" spans="2:3" x14ac:dyDescent="0.25">
      <c r="B67575" s="78"/>
      <c r="C67575" s="77"/>
    </row>
    <row r="67576" spans="2:3" x14ac:dyDescent="0.25">
      <c r="B67576" s="78"/>
      <c r="C67576" s="77"/>
    </row>
    <row r="67577" spans="2:3" x14ac:dyDescent="0.25">
      <c r="B67577" s="78"/>
      <c r="C67577" s="77"/>
    </row>
    <row r="67578" spans="2:3" x14ac:dyDescent="0.25">
      <c r="B67578" s="78"/>
      <c r="C67578" s="77"/>
    </row>
    <row r="67579" spans="2:3" x14ac:dyDescent="0.25">
      <c r="B67579" s="78"/>
      <c r="C67579" s="77"/>
    </row>
    <row r="67580" spans="2:3" x14ac:dyDescent="0.25">
      <c r="B67580" s="78"/>
      <c r="C67580" s="77"/>
    </row>
    <row r="67581" spans="2:3" x14ac:dyDescent="0.25">
      <c r="B67581" s="78"/>
      <c r="C67581" s="77"/>
    </row>
    <row r="67582" spans="2:3" x14ac:dyDescent="0.25">
      <c r="B67582" s="78"/>
      <c r="C67582" s="77"/>
    </row>
    <row r="67583" spans="2:3" x14ac:dyDescent="0.25">
      <c r="B67583" s="78"/>
      <c r="C67583" s="77"/>
    </row>
    <row r="67584" spans="2:3" x14ac:dyDescent="0.25">
      <c r="B67584" s="78"/>
      <c r="C67584" s="77"/>
    </row>
    <row r="67585" spans="2:3" x14ac:dyDescent="0.25">
      <c r="B67585" s="78"/>
      <c r="C67585" s="77"/>
    </row>
    <row r="67586" spans="2:3" x14ac:dyDescent="0.25">
      <c r="B67586" s="78"/>
      <c r="C67586" s="77"/>
    </row>
    <row r="67696" spans="2:3" x14ac:dyDescent="0.25">
      <c r="B67696" s="78"/>
      <c r="C67696" s="77"/>
    </row>
    <row r="67697" spans="2:3" x14ac:dyDescent="0.25">
      <c r="B67697" s="78"/>
      <c r="C67697" s="77"/>
    </row>
    <row r="67698" spans="2:3" x14ac:dyDescent="0.25">
      <c r="B67698" s="78"/>
      <c r="C67698" s="77"/>
    </row>
    <row r="67699" spans="2:3" x14ac:dyDescent="0.25">
      <c r="B67699" s="78"/>
      <c r="C67699" s="77"/>
    </row>
    <row r="67700" spans="2:3" x14ac:dyDescent="0.25">
      <c r="B67700" s="78"/>
      <c r="C67700" s="77"/>
    </row>
    <row r="67701" spans="2:3" x14ac:dyDescent="0.25">
      <c r="B67701" s="78"/>
      <c r="C67701" s="77"/>
    </row>
    <row r="67702" spans="2:3" x14ac:dyDescent="0.25">
      <c r="B67702" s="78"/>
      <c r="C67702" s="77"/>
    </row>
    <row r="67703" spans="2:3" x14ac:dyDescent="0.25">
      <c r="B67703" s="78"/>
      <c r="C67703" s="77"/>
    </row>
    <row r="67704" spans="2:3" x14ac:dyDescent="0.25">
      <c r="B67704" s="78"/>
      <c r="C67704" s="77"/>
    </row>
    <row r="67705" spans="2:3" x14ac:dyDescent="0.25">
      <c r="B67705" s="78"/>
      <c r="C67705" s="77"/>
    </row>
    <row r="67706" spans="2:3" x14ac:dyDescent="0.25">
      <c r="B67706" s="78"/>
      <c r="C67706" s="77"/>
    </row>
    <row r="67707" spans="2:3" x14ac:dyDescent="0.25">
      <c r="B67707" s="78"/>
      <c r="C67707" s="77"/>
    </row>
    <row r="67708" spans="2:3" x14ac:dyDescent="0.25">
      <c r="B67708" s="78"/>
      <c r="C67708" s="77"/>
    </row>
    <row r="67818" spans="2:3" x14ac:dyDescent="0.25">
      <c r="B67818" s="78"/>
      <c r="C67818" s="77"/>
    </row>
    <row r="67819" spans="2:3" x14ac:dyDescent="0.25">
      <c r="B67819" s="78"/>
      <c r="C67819" s="77"/>
    </row>
    <row r="67820" spans="2:3" x14ac:dyDescent="0.25">
      <c r="B67820" s="78"/>
      <c r="C67820" s="77"/>
    </row>
    <row r="67821" spans="2:3" x14ac:dyDescent="0.25">
      <c r="B67821" s="78"/>
      <c r="C67821" s="77"/>
    </row>
    <row r="67822" spans="2:3" x14ac:dyDescent="0.25">
      <c r="B67822" s="78"/>
      <c r="C67822" s="77"/>
    </row>
    <row r="67823" spans="2:3" x14ac:dyDescent="0.25">
      <c r="B67823" s="78"/>
      <c r="C67823" s="77"/>
    </row>
    <row r="67824" spans="2:3" x14ac:dyDescent="0.25">
      <c r="B67824" s="78"/>
      <c r="C67824" s="77"/>
    </row>
    <row r="67825" spans="2:3" x14ac:dyDescent="0.25">
      <c r="B67825" s="78"/>
      <c r="C67825" s="77"/>
    </row>
    <row r="67826" spans="2:3" x14ac:dyDescent="0.25">
      <c r="B67826" s="78"/>
      <c r="C67826" s="77"/>
    </row>
    <row r="67827" spans="2:3" x14ac:dyDescent="0.25">
      <c r="B67827" s="78"/>
      <c r="C67827" s="77"/>
    </row>
    <row r="67828" spans="2:3" x14ac:dyDescent="0.25">
      <c r="B67828" s="78"/>
      <c r="C67828" s="77"/>
    </row>
    <row r="67829" spans="2:3" x14ac:dyDescent="0.25">
      <c r="B67829" s="78"/>
      <c r="C67829" s="77"/>
    </row>
    <row r="67830" spans="2:3" x14ac:dyDescent="0.25">
      <c r="B67830" s="78"/>
      <c r="C67830" s="77"/>
    </row>
    <row r="67940" spans="2:3" x14ac:dyDescent="0.25">
      <c r="B67940" s="78"/>
      <c r="C67940" s="77"/>
    </row>
    <row r="67941" spans="2:3" x14ac:dyDescent="0.25">
      <c r="B67941" s="78"/>
      <c r="C67941" s="77"/>
    </row>
    <row r="67942" spans="2:3" x14ac:dyDescent="0.25">
      <c r="B67942" s="78"/>
      <c r="C67942" s="77"/>
    </row>
    <row r="67943" spans="2:3" x14ac:dyDescent="0.25">
      <c r="B67943" s="78"/>
      <c r="C67943" s="77"/>
    </row>
    <row r="67944" spans="2:3" x14ac:dyDescent="0.25">
      <c r="B67944" s="78"/>
      <c r="C67944" s="77"/>
    </row>
    <row r="67945" spans="2:3" x14ac:dyDescent="0.25">
      <c r="B67945" s="78"/>
      <c r="C67945" s="77"/>
    </row>
    <row r="67946" spans="2:3" x14ac:dyDescent="0.25">
      <c r="B67946" s="78"/>
      <c r="C67946" s="77"/>
    </row>
    <row r="67947" spans="2:3" x14ac:dyDescent="0.25">
      <c r="B67947" s="78"/>
      <c r="C67947" s="77"/>
    </row>
    <row r="67948" spans="2:3" x14ac:dyDescent="0.25">
      <c r="B67948" s="78"/>
      <c r="C67948" s="77"/>
    </row>
    <row r="67949" spans="2:3" x14ac:dyDescent="0.25">
      <c r="B67949" s="78"/>
      <c r="C67949" s="77"/>
    </row>
    <row r="67950" spans="2:3" x14ac:dyDescent="0.25">
      <c r="B67950" s="78"/>
      <c r="C67950" s="77"/>
    </row>
    <row r="67951" spans="2:3" x14ac:dyDescent="0.25">
      <c r="B67951" s="78"/>
      <c r="C67951" s="77"/>
    </row>
    <row r="67952" spans="2:3" x14ac:dyDescent="0.25">
      <c r="B67952" s="78"/>
      <c r="C67952" s="77"/>
    </row>
    <row r="68062" spans="2:3" x14ac:dyDescent="0.25">
      <c r="B68062" s="78"/>
      <c r="C68062" s="77"/>
    </row>
    <row r="68063" spans="2:3" x14ac:dyDescent="0.25">
      <c r="B68063" s="78"/>
      <c r="C68063" s="77"/>
    </row>
    <row r="68064" spans="2:3" x14ac:dyDescent="0.25">
      <c r="B68064" s="78"/>
      <c r="C68064" s="77"/>
    </row>
    <row r="68065" spans="2:3" x14ac:dyDescent="0.25">
      <c r="B68065" s="78"/>
      <c r="C68065" s="77"/>
    </row>
    <row r="68066" spans="2:3" x14ac:dyDescent="0.25">
      <c r="B68066" s="78"/>
      <c r="C68066" s="77"/>
    </row>
    <row r="68067" spans="2:3" x14ac:dyDescent="0.25">
      <c r="B68067" s="78"/>
      <c r="C68067" s="77"/>
    </row>
    <row r="68068" spans="2:3" x14ac:dyDescent="0.25">
      <c r="B68068" s="78"/>
      <c r="C68068" s="77"/>
    </row>
    <row r="68069" spans="2:3" x14ac:dyDescent="0.25">
      <c r="B68069" s="78"/>
      <c r="C68069" s="77"/>
    </row>
    <row r="68070" spans="2:3" x14ac:dyDescent="0.25">
      <c r="B68070" s="78"/>
      <c r="C68070" s="77"/>
    </row>
    <row r="68071" spans="2:3" x14ac:dyDescent="0.25">
      <c r="B68071" s="78"/>
      <c r="C68071" s="77"/>
    </row>
    <row r="68072" spans="2:3" x14ac:dyDescent="0.25">
      <c r="B68072" s="78"/>
      <c r="C68072" s="77"/>
    </row>
    <row r="68073" spans="2:3" x14ac:dyDescent="0.25">
      <c r="B68073" s="78"/>
      <c r="C68073" s="77"/>
    </row>
    <row r="68074" spans="2:3" x14ac:dyDescent="0.25">
      <c r="B68074" s="78"/>
      <c r="C68074" s="77"/>
    </row>
    <row r="68184" spans="2:3" x14ac:dyDescent="0.25">
      <c r="B68184" s="78"/>
      <c r="C68184" s="77"/>
    </row>
    <row r="68185" spans="2:3" x14ac:dyDescent="0.25">
      <c r="B68185" s="78"/>
      <c r="C68185" s="77"/>
    </row>
    <row r="68186" spans="2:3" x14ac:dyDescent="0.25">
      <c r="B68186" s="78"/>
      <c r="C68186" s="77"/>
    </row>
    <row r="68187" spans="2:3" x14ac:dyDescent="0.25">
      <c r="B68187" s="78"/>
      <c r="C68187" s="77"/>
    </row>
    <row r="68188" spans="2:3" x14ac:dyDescent="0.25">
      <c r="B68188" s="78"/>
      <c r="C68188" s="77"/>
    </row>
    <row r="68189" spans="2:3" x14ac:dyDescent="0.25">
      <c r="B68189" s="78"/>
      <c r="C68189" s="77"/>
    </row>
    <row r="68190" spans="2:3" x14ac:dyDescent="0.25">
      <c r="B68190" s="78"/>
      <c r="C68190" s="77"/>
    </row>
    <row r="68191" spans="2:3" x14ac:dyDescent="0.25">
      <c r="B68191" s="78"/>
      <c r="C68191" s="77"/>
    </row>
    <row r="68192" spans="2:3" x14ac:dyDescent="0.25">
      <c r="B68192" s="78"/>
      <c r="C68192" s="77"/>
    </row>
    <row r="68193" spans="2:3" x14ac:dyDescent="0.25">
      <c r="B68193" s="78"/>
      <c r="C68193" s="77"/>
    </row>
    <row r="68194" spans="2:3" x14ac:dyDescent="0.25">
      <c r="B68194" s="78"/>
      <c r="C68194" s="77"/>
    </row>
    <row r="68195" spans="2:3" x14ac:dyDescent="0.25">
      <c r="B68195" s="78"/>
      <c r="C68195" s="77"/>
    </row>
    <row r="68196" spans="2:3" x14ac:dyDescent="0.25">
      <c r="B68196" s="78"/>
      <c r="C68196" s="77"/>
    </row>
    <row r="68306" spans="2:3" x14ac:dyDescent="0.25">
      <c r="B68306" s="78"/>
      <c r="C68306" s="77"/>
    </row>
    <row r="68307" spans="2:3" x14ac:dyDescent="0.25">
      <c r="B68307" s="78"/>
      <c r="C68307" s="77"/>
    </row>
    <row r="68308" spans="2:3" x14ac:dyDescent="0.25">
      <c r="B68308" s="78"/>
      <c r="C68308" s="77"/>
    </row>
    <row r="68309" spans="2:3" x14ac:dyDescent="0.25">
      <c r="B68309" s="78"/>
      <c r="C68309" s="77"/>
    </row>
    <row r="68310" spans="2:3" x14ac:dyDescent="0.25">
      <c r="B68310" s="78"/>
      <c r="C68310" s="77"/>
    </row>
    <row r="68311" spans="2:3" x14ac:dyDescent="0.25">
      <c r="B68311" s="78"/>
      <c r="C68311" s="77"/>
    </row>
    <row r="68312" spans="2:3" x14ac:dyDescent="0.25">
      <c r="B68312" s="78"/>
      <c r="C68312" s="77"/>
    </row>
    <row r="68313" spans="2:3" x14ac:dyDescent="0.25">
      <c r="B68313" s="78"/>
      <c r="C68313" s="77"/>
    </row>
    <row r="68314" spans="2:3" x14ac:dyDescent="0.25">
      <c r="B68314" s="78"/>
      <c r="C68314" s="77"/>
    </row>
    <row r="68315" spans="2:3" x14ac:dyDescent="0.25">
      <c r="B68315" s="78"/>
      <c r="C68315" s="77"/>
    </row>
    <row r="68316" spans="2:3" x14ac:dyDescent="0.25">
      <c r="B68316" s="78"/>
      <c r="C68316" s="77"/>
    </row>
    <row r="68317" spans="2:3" x14ac:dyDescent="0.25">
      <c r="B68317" s="78"/>
      <c r="C68317" s="77"/>
    </row>
    <row r="68318" spans="2:3" x14ac:dyDescent="0.25">
      <c r="B68318" s="78"/>
      <c r="C68318" s="77"/>
    </row>
    <row r="68428" spans="2:3" x14ac:dyDescent="0.25">
      <c r="B68428" s="78"/>
      <c r="C68428" s="77"/>
    </row>
    <row r="68429" spans="2:3" x14ac:dyDescent="0.25">
      <c r="B68429" s="78"/>
      <c r="C68429" s="77"/>
    </row>
    <row r="68430" spans="2:3" x14ac:dyDescent="0.25">
      <c r="B68430" s="78"/>
      <c r="C68430" s="77"/>
    </row>
    <row r="68431" spans="2:3" x14ac:dyDescent="0.25">
      <c r="B68431" s="78"/>
      <c r="C68431" s="77"/>
    </row>
    <row r="68432" spans="2:3" x14ac:dyDescent="0.25">
      <c r="B68432" s="78"/>
      <c r="C68432" s="77"/>
    </row>
    <row r="68433" spans="2:3" x14ac:dyDescent="0.25">
      <c r="B68433" s="78"/>
      <c r="C68433" s="77"/>
    </row>
    <row r="68434" spans="2:3" x14ac:dyDescent="0.25">
      <c r="B68434" s="78"/>
      <c r="C68434" s="77"/>
    </row>
    <row r="68435" spans="2:3" x14ac:dyDescent="0.25">
      <c r="B68435" s="78"/>
      <c r="C68435" s="77"/>
    </row>
    <row r="68436" spans="2:3" x14ac:dyDescent="0.25">
      <c r="B68436" s="78"/>
      <c r="C68436" s="77"/>
    </row>
    <row r="68437" spans="2:3" x14ac:dyDescent="0.25">
      <c r="B68437" s="78"/>
      <c r="C68437" s="77"/>
    </row>
    <row r="68438" spans="2:3" x14ac:dyDescent="0.25">
      <c r="B68438" s="78"/>
      <c r="C68438" s="77"/>
    </row>
    <row r="68439" spans="2:3" x14ac:dyDescent="0.25">
      <c r="B68439" s="78"/>
      <c r="C68439" s="77"/>
    </row>
    <row r="68440" spans="2:3" x14ac:dyDescent="0.25">
      <c r="B68440" s="78"/>
      <c r="C68440" s="77"/>
    </row>
    <row r="68550" spans="2:3" x14ac:dyDescent="0.25">
      <c r="B68550" s="78"/>
      <c r="C68550" s="77"/>
    </row>
    <row r="68551" spans="2:3" x14ac:dyDescent="0.25">
      <c r="B68551" s="78"/>
      <c r="C68551" s="77"/>
    </row>
    <row r="68552" spans="2:3" x14ac:dyDescent="0.25">
      <c r="B68552" s="78"/>
      <c r="C68552" s="77"/>
    </row>
    <row r="68553" spans="2:3" x14ac:dyDescent="0.25">
      <c r="B68553" s="78"/>
      <c r="C68553" s="77"/>
    </row>
    <row r="68554" spans="2:3" x14ac:dyDescent="0.25">
      <c r="B68554" s="78"/>
      <c r="C68554" s="77"/>
    </row>
    <row r="68555" spans="2:3" x14ac:dyDescent="0.25">
      <c r="B68555" s="78"/>
      <c r="C68555" s="77"/>
    </row>
    <row r="68556" spans="2:3" x14ac:dyDescent="0.25">
      <c r="B68556" s="78"/>
      <c r="C68556" s="77"/>
    </row>
    <row r="68557" spans="2:3" x14ac:dyDescent="0.25">
      <c r="B68557" s="78"/>
      <c r="C68557" s="77"/>
    </row>
    <row r="68558" spans="2:3" x14ac:dyDescent="0.25">
      <c r="B68558" s="78"/>
      <c r="C68558" s="77"/>
    </row>
    <row r="68559" spans="2:3" x14ac:dyDescent="0.25">
      <c r="B68559" s="78"/>
      <c r="C68559" s="77"/>
    </row>
    <row r="68560" spans="2:3" x14ac:dyDescent="0.25">
      <c r="B68560" s="78"/>
      <c r="C68560" s="77"/>
    </row>
    <row r="68561" spans="2:3" x14ac:dyDescent="0.25">
      <c r="B68561" s="78"/>
      <c r="C68561" s="77"/>
    </row>
    <row r="68562" spans="2:3" x14ac:dyDescent="0.25">
      <c r="B68562" s="78"/>
      <c r="C68562" s="77"/>
    </row>
    <row r="68672" spans="2:3" x14ac:dyDescent="0.25">
      <c r="B68672" s="78"/>
      <c r="C68672" s="77"/>
    </row>
    <row r="68673" spans="2:3" x14ac:dyDescent="0.25">
      <c r="B68673" s="78"/>
      <c r="C68673" s="77"/>
    </row>
    <row r="68674" spans="2:3" x14ac:dyDescent="0.25">
      <c r="B68674" s="78"/>
      <c r="C68674" s="77"/>
    </row>
    <row r="68675" spans="2:3" x14ac:dyDescent="0.25">
      <c r="B68675" s="78"/>
      <c r="C68675" s="77"/>
    </row>
    <row r="68676" spans="2:3" x14ac:dyDescent="0.25">
      <c r="B68676" s="78"/>
      <c r="C68676" s="77"/>
    </row>
    <row r="68677" spans="2:3" x14ac:dyDescent="0.25">
      <c r="B68677" s="78"/>
      <c r="C68677" s="77"/>
    </row>
    <row r="68678" spans="2:3" x14ac:dyDescent="0.25">
      <c r="B68678" s="78"/>
      <c r="C68678" s="77"/>
    </row>
    <row r="68679" spans="2:3" x14ac:dyDescent="0.25">
      <c r="B68679" s="78"/>
      <c r="C68679" s="77"/>
    </row>
    <row r="68680" spans="2:3" x14ac:dyDescent="0.25">
      <c r="B68680" s="78"/>
      <c r="C68680" s="77"/>
    </row>
    <row r="68681" spans="2:3" x14ac:dyDescent="0.25">
      <c r="B68681" s="78"/>
      <c r="C68681" s="77"/>
    </row>
    <row r="68682" spans="2:3" x14ac:dyDescent="0.25">
      <c r="B68682" s="78"/>
      <c r="C68682" s="77"/>
    </row>
    <row r="68683" spans="2:3" x14ac:dyDescent="0.25">
      <c r="B68683" s="78"/>
      <c r="C68683" s="77"/>
    </row>
    <row r="68684" spans="2:3" x14ac:dyDescent="0.25">
      <c r="B68684" s="78"/>
      <c r="C68684" s="77"/>
    </row>
    <row r="68794" spans="2:3" x14ac:dyDescent="0.25">
      <c r="B68794" s="78"/>
      <c r="C68794" s="77"/>
    </row>
    <row r="68795" spans="2:3" x14ac:dyDescent="0.25">
      <c r="B68795" s="78"/>
      <c r="C68795" s="77"/>
    </row>
    <row r="68796" spans="2:3" x14ac:dyDescent="0.25">
      <c r="B68796" s="78"/>
      <c r="C68796" s="77"/>
    </row>
    <row r="68797" spans="2:3" x14ac:dyDescent="0.25">
      <c r="B68797" s="78"/>
      <c r="C68797" s="77"/>
    </row>
    <row r="68798" spans="2:3" x14ac:dyDescent="0.25">
      <c r="B68798" s="78"/>
      <c r="C68798" s="77"/>
    </row>
    <row r="68799" spans="2:3" x14ac:dyDescent="0.25">
      <c r="B68799" s="78"/>
      <c r="C68799" s="77"/>
    </row>
    <row r="68800" spans="2:3" x14ac:dyDescent="0.25">
      <c r="B68800" s="78"/>
      <c r="C68800" s="77"/>
    </row>
    <row r="68801" spans="2:3" x14ac:dyDescent="0.25">
      <c r="B68801" s="78"/>
      <c r="C68801" s="77"/>
    </row>
    <row r="68802" spans="2:3" x14ac:dyDescent="0.25">
      <c r="B68802" s="78"/>
      <c r="C68802" s="77"/>
    </row>
    <row r="68803" spans="2:3" x14ac:dyDescent="0.25">
      <c r="B68803" s="78"/>
      <c r="C68803" s="77"/>
    </row>
    <row r="68804" spans="2:3" x14ac:dyDescent="0.25">
      <c r="B68804" s="78"/>
      <c r="C68804" s="77"/>
    </row>
    <row r="68805" spans="2:3" x14ac:dyDescent="0.25">
      <c r="B68805" s="78"/>
      <c r="C68805" s="77"/>
    </row>
    <row r="68806" spans="2:3" x14ac:dyDescent="0.25">
      <c r="B68806" s="78"/>
      <c r="C68806" s="77"/>
    </row>
    <row r="68916" spans="2:3" x14ac:dyDescent="0.25">
      <c r="B68916" s="78"/>
      <c r="C68916" s="77"/>
    </row>
    <row r="68917" spans="2:3" x14ac:dyDescent="0.25">
      <c r="B68917" s="78"/>
      <c r="C68917" s="77"/>
    </row>
    <row r="68918" spans="2:3" x14ac:dyDescent="0.25">
      <c r="B68918" s="78"/>
      <c r="C68918" s="77"/>
    </row>
    <row r="68919" spans="2:3" x14ac:dyDescent="0.25">
      <c r="B68919" s="78"/>
      <c r="C68919" s="77"/>
    </row>
    <row r="68920" spans="2:3" x14ac:dyDescent="0.25">
      <c r="B68920" s="78"/>
      <c r="C68920" s="77"/>
    </row>
    <row r="68921" spans="2:3" x14ac:dyDescent="0.25">
      <c r="B68921" s="78"/>
      <c r="C68921" s="77"/>
    </row>
    <row r="68922" spans="2:3" x14ac:dyDescent="0.25">
      <c r="B68922" s="78"/>
      <c r="C68922" s="77"/>
    </row>
    <row r="68923" spans="2:3" x14ac:dyDescent="0.25">
      <c r="B68923" s="78"/>
      <c r="C68923" s="77"/>
    </row>
    <row r="68924" spans="2:3" x14ac:dyDescent="0.25">
      <c r="B68924" s="78"/>
      <c r="C68924" s="77"/>
    </row>
    <row r="68925" spans="2:3" x14ac:dyDescent="0.25">
      <c r="B68925" s="78"/>
      <c r="C68925" s="77"/>
    </row>
    <row r="68926" spans="2:3" x14ac:dyDescent="0.25">
      <c r="B68926" s="78"/>
      <c r="C68926" s="77"/>
    </row>
    <row r="68927" spans="2:3" x14ac:dyDescent="0.25">
      <c r="B68927" s="78"/>
      <c r="C68927" s="77"/>
    </row>
    <row r="68928" spans="2:3" x14ac:dyDescent="0.25">
      <c r="B68928" s="78"/>
      <c r="C68928" s="77"/>
    </row>
    <row r="69038" spans="2:3" x14ac:dyDescent="0.25">
      <c r="B69038" s="78"/>
      <c r="C69038" s="77"/>
    </row>
    <row r="69039" spans="2:3" x14ac:dyDescent="0.25">
      <c r="B69039" s="78"/>
      <c r="C69039" s="77"/>
    </row>
    <row r="69040" spans="2:3" x14ac:dyDescent="0.25">
      <c r="B69040" s="78"/>
      <c r="C69040" s="77"/>
    </row>
    <row r="69041" spans="2:3" x14ac:dyDescent="0.25">
      <c r="B69041" s="78"/>
      <c r="C69041" s="77"/>
    </row>
    <row r="69042" spans="2:3" x14ac:dyDescent="0.25">
      <c r="B69042" s="78"/>
      <c r="C69042" s="77"/>
    </row>
    <row r="69043" spans="2:3" x14ac:dyDescent="0.25">
      <c r="B69043" s="78"/>
      <c r="C69043" s="77"/>
    </row>
    <row r="69044" spans="2:3" x14ac:dyDescent="0.25">
      <c r="B69044" s="78"/>
      <c r="C69044" s="77"/>
    </row>
    <row r="69045" spans="2:3" x14ac:dyDescent="0.25">
      <c r="B69045" s="78"/>
      <c r="C69045" s="77"/>
    </row>
    <row r="69046" spans="2:3" x14ac:dyDescent="0.25">
      <c r="B69046" s="78"/>
      <c r="C69046" s="77"/>
    </row>
    <row r="69047" spans="2:3" x14ac:dyDescent="0.25">
      <c r="B69047" s="78"/>
      <c r="C69047" s="77"/>
    </row>
    <row r="69048" spans="2:3" x14ac:dyDescent="0.25">
      <c r="B69048" s="78"/>
      <c r="C69048" s="77"/>
    </row>
    <row r="69049" spans="2:3" x14ac:dyDescent="0.25">
      <c r="B69049" s="78"/>
      <c r="C69049" s="77"/>
    </row>
    <row r="69050" spans="2:3" x14ac:dyDescent="0.25">
      <c r="B69050" s="78"/>
      <c r="C69050" s="77"/>
    </row>
    <row r="69160" spans="2:3" x14ac:dyDescent="0.25">
      <c r="B69160" s="78"/>
      <c r="C69160" s="77"/>
    </row>
    <row r="69161" spans="2:3" x14ac:dyDescent="0.25">
      <c r="B69161" s="78"/>
      <c r="C69161" s="77"/>
    </row>
    <row r="69162" spans="2:3" x14ac:dyDescent="0.25">
      <c r="B69162" s="78"/>
      <c r="C69162" s="77"/>
    </row>
    <row r="69163" spans="2:3" x14ac:dyDescent="0.25">
      <c r="B69163" s="78"/>
      <c r="C69163" s="77"/>
    </row>
    <row r="69164" spans="2:3" x14ac:dyDescent="0.25">
      <c r="B69164" s="78"/>
      <c r="C69164" s="77"/>
    </row>
    <row r="69165" spans="2:3" x14ac:dyDescent="0.25">
      <c r="B69165" s="78"/>
      <c r="C69165" s="77"/>
    </row>
    <row r="69166" spans="2:3" x14ac:dyDescent="0.25">
      <c r="B69166" s="78"/>
      <c r="C69166" s="77"/>
    </row>
    <row r="69167" spans="2:3" x14ac:dyDescent="0.25">
      <c r="B69167" s="78"/>
      <c r="C69167" s="77"/>
    </row>
    <row r="69168" spans="2:3" x14ac:dyDescent="0.25">
      <c r="B69168" s="78"/>
      <c r="C69168" s="77"/>
    </row>
    <row r="69169" spans="2:3" x14ac:dyDescent="0.25">
      <c r="B69169" s="78"/>
      <c r="C69169" s="77"/>
    </row>
    <row r="69170" spans="2:3" x14ac:dyDescent="0.25">
      <c r="B69170" s="78"/>
      <c r="C69170" s="77"/>
    </row>
    <row r="69171" spans="2:3" x14ac:dyDescent="0.25">
      <c r="B69171" s="78"/>
      <c r="C69171" s="77"/>
    </row>
    <row r="69172" spans="2:3" x14ac:dyDescent="0.25">
      <c r="B69172" s="78"/>
      <c r="C69172" s="77"/>
    </row>
    <row r="69282" spans="2:3" x14ac:dyDescent="0.25">
      <c r="B69282" s="78"/>
      <c r="C69282" s="77"/>
    </row>
    <row r="69283" spans="2:3" x14ac:dyDescent="0.25">
      <c r="B69283" s="78"/>
      <c r="C69283" s="77"/>
    </row>
    <row r="69284" spans="2:3" x14ac:dyDescent="0.25">
      <c r="B69284" s="78"/>
      <c r="C69284" s="77"/>
    </row>
    <row r="69285" spans="2:3" x14ac:dyDescent="0.25">
      <c r="B69285" s="78"/>
      <c r="C69285" s="77"/>
    </row>
    <row r="69286" spans="2:3" x14ac:dyDescent="0.25">
      <c r="B69286" s="78"/>
      <c r="C69286" s="77"/>
    </row>
    <row r="69287" spans="2:3" x14ac:dyDescent="0.25">
      <c r="B69287" s="78"/>
      <c r="C69287" s="77"/>
    </row>
    <row r="69288" spans="2:3" x14ac:dyDescent="0.25">
      <c r="B69288" s="78"/>
      <c r="C69288" s="77"/>
    </row>
    <row r="69289" spans="2:3" x14ac:dyDescent="0.25">
      <c r="B69289" s="78"/>
      <c r="C69289" s="77"/>
    </row>
    <row r="69290" spans="2:3" x14ac:dyDescent="0.25">
      <c r="B69290" s="78"/>
      <c r="C69290" s="77"/>
    </row>
    <row r="69291" spans="2:3" x14ac:dyDescent="0.25">
      <c r="B69291" s="78"/>
      <c r="C69291" s="77"/>
    </row>
    <row r="69292" spans="2:3" x14ac:dyDescent="0.25">
      <c r="B69292" s="78"/>
      <c r="C69292" s="77"/>
    </row>
    <row r="69293" spans="2:3" x14ac:dyDescent="0.25">
      <c r="B69293" s="78"/>
      <c r="C69293" s="77"/>
    </row>
    <row r="69294" spans="2:3" x14ac:dyDescent="0.25">
      <c r="B69294" s="78"/>
      <c r="C69294" s="77"/>
    </row>
    <row r="69404" spans="2:3" x14ac:dyDescent="0.25">
      <c r="B69404" s="78"/>
      <c r="C69404" s="77"/>
    </row>
    <row r="69405" spans="2:3" x14ac:dyDescent="0.25">
      <c r="B69405" s="78"/>
      <c r="C69405" s="77"/>
    </row>
    <row r="69406" spans="2:3" x14ac:dyDescent="0.25">
      <c r="B69406" s="78"/>
      <c r="C69406" s="77"/>
    </row>
    <row r="69407" spans="2:3" x14ac:dyDescent="0.25">
      <c r="B69407" s="78"/>
      <c r="C69407" s="77"/>
    </row>
    <row r="69408" spans="2:3" x14ac:dyDescent="0.25">
      <c r="B69408" s="78"/>
      <c r="C69408" s="77"/>
    </row>
    <row r="69409" spans="2:3" x14ac:dyDescent="0.25">
      <c r="B69409" s="78"/>
      <c r="C69409" s="77"/>
    </row>
    <row r="69410" spans="2:3" x14ac:dyDescent="0.25">
      <c r="B69410" s="78"/>
      <c r="C69410" s="77"/>
    </row>
    <row r="69411" spans="2:3" x14ac:dyDescent="0.25">
      <c r="B69411" s="78"/>
      <c r="C69411" s="77"/>
    </row>
    <row r="69412" spans="2:3" x14ac:dyDescent="0.25">
      <c r="B69412" s="78"/>
      <c r="C69412" s="77"/>
    </row>
    <row r="69413" spans="2:3" x14ac:dyDescent="0.25">
      <c r="B69413" s="78"/>
      <c r="C69413" s="77"/>
    </row>
    <row r="69414" spans="2:3" x14ac:dyDescent="0.25">
      <c r="B69414" s="78"/>
      <c r="C69414" s="77"/>
    </row>
    <row r="69415" spans="2:3" x14ac:dyDescent="0.25">
      <c r="B69415" s="78"/>
      <c r="C69415" s="77"/>
    </row>
    <row r="69416" spans="2:3" x14ac:dyDescent="0.25">
      <c r="B69416" s="78"/>
      <c r="C69416" s="77"/>
    </row>
    <row r="69526" spans="2:3" x14ac:dyDescent="0.25">
      <c r="B69526" s="78"/>
      <c r="C69526" s="77"/>
    </row>
    <row r="69527" spans="2:3" x14ac:dyDescent="0.25">
      <c r="B69527" s="78"/>
      <c r="C69527" s="77"/>
    </row>
    <row r="69528" spans="2:3" x14ac:dyDescent="0.25">
      <c r="B69528" s="78"/>
      <c r="C69528" s="77"/>
    </row>
    <row r="69529" spans="2:3" x14ac:dyDescent="0.25">
      <c r="B69529" s="78"/>
      <c r="C69529" s="77"/>
    </row>
    <row r="69530" spans="2:3" x14ac:dyDescent="0.25">
      <c r="B69530" s="78"/>
      <c r="C69530" s="77"/>
    </row>
    <row r="69531" spans="2:3" x14ac:dyDescent="0.25">
      <c r="B69531" s="78"/>
      <c r="C69531" s="77"/>
    </row>
    <row r="69532" spans="2:3" x14ac:dyDescent="0.25">
      <c r="B69532" s="78"/>
      <c r="C69532" s="77"/>
    </row>
    <row r="69533" spans="2:3" x14ac:dyDescent="0.25">
      <c r="B69533" s="78"/>
      <c r="C69533" s="77"/>
    </row>
    <row r="69534" spans="2:3" x14ac:dyDescent="0.25">
      <c r="B69534" s="78"/>
      <c r="C69534" s="77"/>
    </row>
    <row r="69535" spans="2:3" x14ac:dyDescent="0.25">
      <c r="B69535" s="78"/>
      <c r="C69535" s="77"/>
    </row>
    <row r="69536" spans="2:3" x14ac:dyDescent="0.25">
      <c r="B69536" s="78"/>
      <c r="C69536" s="77"/>
    </row>
    <row r="69537" spans="2:3" x14ac:dyDescent="0.25">
      <c r="B69537" s="78"/>
      <c r="C69537" s="77"/>
    </row>
    <row r="69538" spans="2:3" x14ac:dyDescent="0.25">
      <c r="B69538" s="78"/>
      <c r="C69538" s="77"/>
    </row>
    <row r="69648" spans="2:3" x14ac:dyDescent="0.25">
      <c r="B69648" s="78"/>
      <c r="C69648" s="77"/>
    </row>
    <row r="69649" spans="2:3" x14ac:dyDescent="0.25">
      <c r="B69649" s="78"/>
      <c r="C69649" s="77"/>
    </row>
    <row r="69650" spans="2:3" x14ac:dyDescent="0.25">
      <c r="B69650" s="78"/>
      <c r="C69650" s="77"/>
    </row>
    <row r="69651" spans="2:3" x14ac:dyDescent="0.25">
      <c r="B69651" s="78"/>
      <c r="C69651" s="77"/>
    </row>
    <row r="69652" spans="2:3" x14ac:dyDescent="0.25">
      <c r="B69652" s="78"/>
      <c r="C69652" s="77"/>
    </row>
    <row r="69653" spans="2:3" x14ac:dyDescent="0.25">
      <c r="B69653" s="78"/>
      <c r="C69653" s="77"/>
    </row>
    <row r="69654" spans="2:3" x14ac:dyDescent="0.25">
      <c r="B69654" s="78"/>
      <c r="C69654" s="77"/>
    </row>
    <row r="69655" spans="2:3" x14ac:dyDescent="0.25">
      <c r="B69655" s="78"/>
      <c r="C69655" s="77"/>
    </row>
    <row r="69656" spans="2:3" x14ac:dyDescent="0.25">
      <c r="B69656" s="78"/>
      <c r="C69656" s="77"/>
    </row>
    <row r="69657" spans="2:3" x14ac:dyDescent="0.25">
      <c r="B69657" s="78"/>
      <c r="C69657" s="77"/>
    </row>
    <row r="69658" spans="2:3" x14ac:dyDescent="0.25">
      <c r="B69658" s="78"/>
      <c r="C69658" s="77"/>
    </row>
    <row r="69659" spans="2:3" x14ac:dyDescent="0.25">
      <c r="B69659" s="78"/>
      <c r="C69659" s="77"/>
    </row>
    <row r="69660" spans="2:3" x14ac:dyDescent="0.25">
      <c r="B69660" s="78"/>
      <c r="C69660" s="77"/>
    </row>
    <row r="69770" spans="2:3" x14ac:dyDescent="0.25">
      <c r="B69770" s="78"/>
      <c r="C69770" s="77"/>
    </row>
    <row r="69771" spans="2:3" x14ac:dyDescent="0.25">
      <c r="B69771" s="78"/>
      <c r="C69771" s="77"/>
    </row>
    <row r="69772" spans="2:3" x14ac:dyDescent="0.25">
      <c r="B69772" s="78"/>
      <c r="C69772" s="77"/>
    </row>
    <row r="69773" spans="2:3" x14ac:dyDescent="0.25">
      <c r="B69773" s="78"/>
      <c r="C69773" s="77"/>
    </row>
    <row r="69774" spans="2:3" x14ac:dyDescent="0.25">
      <c r="B69774" s="78"/>
      <c r="C69774" s="77"/>
    </row>
    <row r="69775" spans="2:3" x14ac:dyDescent="0.25">
      <c r="B69775" s="78"/>
      <c r="C69775" s="77"/>
    </row>
    <row r="69776" spans="2:3" x14ac:dyDescent="0.25">
      <c r="B69776" s="78"/>
      <c r="C69776" s="77"/>
    </row>
    <row r="69777" spans="2:3" x14ac:dyDescent="0.25">
      <c r="B69777" s="78"/>
      <c r="C69777" s="77"/>
    </row>
    <row r="69778" spans="2:3" x14ac:dyDescent="0.25">
      <c r="B69778" s="78"/>
      <c r="C69778" s="77"/>
    </row>
    <row r="69779" spans="2:3" x14ac:dyDescent="0.25">
      <c r="B69779" s="78"/>
      <c r="C69779" s="77"/>
    </row>
    <row r="69780" spans="2:3" x14ac:dyDescent="0.25">
      <c r="B69780" s="78"/>
      <c r="C69780" s="77"/>
    </row>
    <row r="69781" spans="2:3" x14ac:dyDescent="0.25">
      <c r="B69781" s="78"/>
      <c r="C69781" s="77"/>
    </row>
    <row r="69782" spans="2:3" x14ac:dyDescent="0.25">
      <c r="B69782" s="78"/>
      <c r="C69782" s="77"/>
    </row>
    <row r="69892" spans="2:3" x14ac:dyDescent="0.25">
      <c r="B69892" s="78"/>
      <c r="C69892" s="77"/>
    </row>
    <row r="69893" spans="2:3" x14ac:dyDescent="0.25">
      <c r="B69893" s="78"/>
      <c r="C69893" s="77"/>
    </row>
    <row r="69894" spans="2:3" x14ac:dyDescent="0.25">
      <c r="B69894" s="78"/>
      <c r="C69894" s="77"/>
    </row>
    <row r="69895" spans="2:3" x14ac:dyDescent="0.25">
      <c r="B69895" s="78"/>
      <c r="C69895" s="77"/>
    </row>
    <row r="69896" spans="2:3" x14ac:dyDescent="0.25">
      <c r="B69896" s="78"/>
      <c r="C69896" s="77"/>
    </row>
    <row r="69897" spans="2:3" x14ac:dyDescent="0.25">
      <c r="B69897" s="78"/>
      <c r="C69897" s="77"/>
    </row>
    <row r="69898" spans="2:3" x14ac:dyDescent="0.25">
      <c r="B69898" s="78"/>
      <c r="C69898" s="77"/>
    </row>
    <row r="69899" spans="2:3" x14ac:dyDescent="0.25">
      <c r="B69899" s="78"/>
      <c r="C69899" s="77"/>
    </row>
    <row r="69900" spans="2:3" x14ac:dyDescent="0.25">
      <c r="B69900" s="78"/>
      <c r="C69900" s="77"/>
    </row>
    <row r="69901" spans="2:3" x14ac:dyDescent="0.25">
      <c r="B69901" s="78"/>
      <c r="C69901" s="77"/>
    </row>
    <row r="69902" spans="2:3" x14ac:dyDescent="0.25">
      <c r="B69902" s="78"/>
      <c r="C69902" s="77"/>
    </row>
    <row r="69903" spans="2:3" x14ac:dyDescent="0.25">
      <c r="B69903" s="78"/>
      <c r="C69903" s="77"/>
    </row>
    <row r="69904" spans="2:3" x14ac:dyDescent="0.25">
      <c r="B69904" s="78"/>
      <c r="C69904" s="77"/>
    </row>
    <row r="70014" spans="2:3" x14ac:dyDescent="0.25">
      <c r="B70014" s="78"/>
      <c r="C70014" s="77"/>
    </row>
    <row r="70015" spans="2:3" x14ac:dyDescent="0.25">
      <c r="B70015" s="78"/>
      <c r="C70015" s="77"/>
    </row>
    <row r="70016" spans="2:3" x14ac:dyDescent="0.25">
      <c r="B70016" s="78"/>
      <c r="C70016" s="77"/>
    </row>
    <row r="70017" spans="2:3" x14ac:dyDescent="0.25">
      <c r="B70017" s="78"/>
      <c r="C70017" s="77"/>
    </row>
    <row r="70018" spans="2:3" x14ac:dyDescent="0.25">
      <c r="B70018" s="78"/>
      <c r="C70018" s="77"/>
    </row>
    <row r="70019" spans="2:3" x14ac:dyDescent="0.25">
      <c r="B70019" s="78"/>
      <c r="C70019" s="77"/>
    </row>
    <row r="70020" spans="2:3" x14ac:dyDescent="0.25">
      <c r="B70020" s="78"/>
      <c r="C70020" s="77"/>
    </row>
    <row r="70021" spans="2:3" x14ac:dyDescent="0.25">
      <c r="B70021" s="78"/>
      <c r="C70021" s="77"/>
    </row>
    <row r="70022" spans="2:3" x14ac:dyDescent="0.25">
      <c r="B70022" s="78"/>
      <c r="C70022" s="77"/>
    </row>
    <row r="70023" spans="2:3" x14ac:dyDescent="0.25">
      <c r="B70023" s="78"/>
      <c r="C70023" s="77"/>
    </row>
    <row r="70024" spans="2:3" x14ac:dyDescent="0.25">
      <c r="B70024" s="78"/>
      <c r="C70024" s="77"/>
    </row>
    <row r="70025" spans="2:3" x14ac:dyDescent="0.25">
      <c r="B70025" s="78"/>
      <c r="C70025" s="77"/>
    </row>
    <row r="70026" spans="2:3" x14ac:dyDescent="0.25">
      <c r="B70026" s="78"/>
      <c r="C70026" s="77"/>
    </row>
    <row r="70136" spans="2:3" x14ac:dyDescent="0.25">
      <c r="B70136" s="78"/>
      <c r="C70136" s="77"/>
    </row>
    <row r="70137" spans="2:3" x14ac:dyDescent="0.25">
      <c r="B70137" s="78"/>
      <c r="C70137" s="77"/>
    </row>
    <row r="70138" spans="2:3" x14ac:dyDescent="0.25">
      <c r="B70138" s="78"/>
      <c r="C70138" s="77"/>
    </row>
    <row r="70139" spans="2:3" x14ac:dyDescent="0.25">
      <c r="B70139" s="78"/>
      <c r="C70139" s="77"/>
    </row>
    <row r="70140" spans="2:3" x14ac:dyDescent="0.25">
      <c r="B70140" s="78"/>
      <c r="C70140" s="77"/>
    </row>
    <row r="70141" spans="2:3" x14ac:dyDescent="0.25">
      <c r="B70141" s="78"/>
      <c r="C70141" s="77"/>
    </row>
    <row r="70142" spans="2:3" x14ac:dyDescent="0.25">
      <c r="B70142" s="78"/>
      <c r="C70142" s="77"/>
    </row>
    <row r="70143" spans="2:3" x14ac:dyDescent="0.25">
      <c r="B70143" s="78"/>
      <c r="C70143" s="77"/>
    </row>
    <row r="70144" spans="2:3" x14ac:dyDescent="0.25">
      <c r="B70144" s="78"/>
      <c r="C70144" s="77"/>
    </row>
    <row r="70145" spans="2:3" x14ac:dyDescent="0.25">
      <c r="B70145" s="78"/>
      <c r="C70145" s="77"/>
    </row>
    <row r="70146" spans="2:3" x14ac:dyDescent="0.25">
      <c r="B70146" s="78"/>
      <c r="C70146" s="77"/>
    </row>
    <row r="70147" spans="2:3" x14ac:dyDescent="0.25">
      <c r="B70147" s="78"/>
      <c r="C70147" s="77"/>
    </row>
    <row r="70148" spans="2:3" x14ac:dyDescent="0.25">
      <c r="B70148" s="78"/>
      <c r="C70148" s="77"/>
    </row>
    <row r="70258" spans="2:3" x14ac:dyDescent="0.25">
      <c r="B70258" s="78"/>
      <c r="C70258" s="77"/>
    </row>
    <row r="70259" spans="2:3" x14ac:dyDescent="0.25">
      <c r="B70259" s="78"/>
      <c r="C70259" s="77"/>
    </row>
    <row r="70260" spans="2:3" x14ac:dyDescent="0.25">
      <c r="B70260" s="78"/>
      <c r="C70260" s="77"/>
    </row>
    <row r="70261" spans="2:3" x14ac:dyDescent="0.25">
      <c r="B70261" s="78"/>
      <c r="C70261" s="77"/>
    </row>
    <row r="70262" spans="2:3" x14ac:dyDescent="0.25">
      <c r="B70262" s="78"/>
      <c r="C70262" s="77"/>
    </row>
    <row r="70263" spans="2:3" x14ac:dyDescent="0.25">
      <c r="B70263" s="78"/>
      <c r="C70263" s="77"/>
    </row>
    <row r="70264" spans="2:3" x14ac:dyDescent="0.25">
      <c r="B70264" s="78"/>
      <c r="C70264" s="77"/>
    </row>
    <row r="70265" spans="2:3" x14ac:dyDescent="0.25">
      <c r="B70265" s="78"/>
      <c r="C70265" s="77"/>
    </row>
    <row r="70266" spans="2:3" x14ac:dyDescent="0.25">
      <c r="B70266" s="78"/>
      <c r="C70266" s="77"/>
    </row>
    <row r="70267" spans="2:3" x14ac:dyDescent="0.25">
      <c r="B70267" s="78"/>
      <c r="C70267" s="77"/>
    </row>
    <row r="70268" spans="2:3" x14ac:dyDescent="0.25">
      <c r="B70268" s="78"/>
      <c r="C70268" s="77"/>
    </row>
    <row r="70269" spans="2:3" x14ac:dyDescent="0.25">
      <c r="B70269" s="78"/>
      <c r="C70269" s="77"/>
    </row>
    <row r="70270" spans="2:3" x14ac:dyDescent="0.25">
      <c r="B70270" s="78"/>
      <c r="C70270" s="77"/>
    </row>
    <row r="70380" spans="2:3" x14ac:dyDescent="0.25">
      <c r="B70380" s="78"/>
      <c r="C70380" s="77"/>
    </row>
    <row r="70381" spans="2:3" x14ac:dyDescent="0.25">
      <c r="B70381" s="78"/>
      <c r="C70381" s="77"/>
    </row>
    <row r="70382" spans="2:3" x14ac:dyDescent="0.25">
      <c r="B70382" s="78"/>
      <c r="C70382" s="77"/>
    </row>
    <row r="70383" spans="2:3" x14ac:dyDescent="0.25">
      <c r="B70383" s="78"/>
      <c r="C70383" s="77"/>
    </row>
    <row r="70384" spans="2:3" x14ac:dyDescent="0.25">
      <c r="B70384" s="78"/>
      <c r="C70384" s="77"/>
    </row>
    <row r="70385" spans="2:3" x14ac:dyDescent="0.25">
      <c r="B70385" s="78"/>
      <c r="C70385" s="77"/>
    </row>
    <row r="70386" spans="2:3" x14ac:dyDescent="0.25">
      <c r="B70386" s="78"/>
      <c r="C70386" s="77"/>
    </row>
    <row r="70387" spans="2:3" x14ac:dyDescent="0.25">
      <c r="B70387" s="78"/>
      <c r="C70387" s="77"/>
    </row>
    <row r="70388" spans="2:3" x14ac:dyDescent="0.25">
      <c r="B70388" s="78"/>
      <c r="C70388" s="77"/>
    </row>
    <row r="70389" spans="2:3" x14ac:dyDescent="0.25">
      <c r="B70389" s="78"/>
      <c r="C70389" s="77"/>
    </row>
    <row r="70390" spans="2:3" x14ac:dyDescent="0.25">
      <c r="B70390" s="78"/>
      <c r="C70390" s="77"/>
    </row>
    <row r="70391" spans="2:3" x14ac:dyDescent="0.25">
      <c r="B70391" s="78"/>
      <c r="C70391" s="77"/>
    </row>
    <row r="70392" spans="2:3" x14ac:dyDescent="0.25">
      <c r="B70392" s="78"/>
      <c r="C70392" s="77"/>
    </row>
    <row r="70502" spans="2:3" x14ac:dyDescent="0.25">
      <c r="B70502" s="78"/>
      <c r="C70502" s="77"/>
    </row>
    <row r="70503" spans="2:3" x14ac:dyDescent="0.25">
      <c r="B70503" s="78"/>
      <c r="C70503" s="77"/>
    </row>
    <row r="70504" spans="2:3" x14ac:dyDescent="0.25">
      <c r="B70504" s="78"/>
      <c r="C70504" s="77"/>
    </row>
    <row r="70505" spans="2:3" x14ac:dyDescent="0.25">
      <c r="B70505" s="78"/>
      <c r="C70505" s="77"/>
    </row>
    <row r="70506" spans="2:3" x14ac:dyDescent="0.25">
      <c r="B70506" s="78"/>
      <c r="C70506" s="77"/>
    </row>
    <row r="70507" spans="2:3" x14ac:dyDescent="0.25">
      <c r="B70507" s="78"/>
      <c r="C70507" s="77"/>
    </row>
    <row r="70508" spans="2:3" x14ac:dyDescent="0.25">
      <c r="B70508" s="78"/>
      <c r="C70508" s="77"/>
    </row>
    <row r="70509" spans="2:3" x14ac:dyDescent="0.25">
      <c r="B70509" s="78"/>
      <c r="C70509" s="77"/>
    </row>
    <row r="70510" spans="2:3" x14ac:dyDescent="0.25">
      <c r="B70510" s="78"/>
      <c r="C70510" s="77"/>
    </row>
    <row r="70511" spans="2:3" x14ac:dyDescent="0.25">
      <c r="B70511" s="78"/>
      <c r="C70511" s="77"/>
    </row>
    <row r="70512" spans="2:3" x14ac:dyDescent="0.25">
      <c r="B70512" s="78"/>
      <c r="C70512" s="77"/>
    </row>
    <row r="70513" spans="2:3" x14ac:dyDescent="0.25">
      <c r="B70513" s="78"/>
      <c r="C70513" s="77"/>
    </row>
    <row r="70514" spans="2:3" x14ac:dyDescent="0.25">
      <c r="B70514" s="78"/>
      <c r="C70514" s="77"/>
    </row>
    <row r="70624" spans="2:3" x14ac:dyDescent="0.25">
      <c r="B70624" s="78"/>
      <c r="C70624" s="77"/>
    </row>
    <row r="70625" spans="2:3" x14ac:dyDescent="0.25">
      <c r="B70625" s="78"/>
      <c r="C70625" s="77"/>
    </row>
    <row r="70626" spans="2:3" x14ac:dyDescent="0.25">
      <c r="B70626" s="78"/>
      <c r="C70626" s="77"/>
    </row>
    <row r="70627" spans="2:3" x14ac:dyDescent="0.25">
      <c r="B70627" s="78"/>
      <c r="C70627" s="77"/>
    </row>
    <row r="70628" spans="2:3" x14ac:dyDescent="0.25">
      <c r="B70628" s="78"/>
      <c r="C70628" s="77"/>
    </row>
    <row r="70629" spans="2:3" x14ac:dyDescent="0.25">
      <c r="B70629" s="78"/>
      <c r="C70629" s="77"/>
    </row>
    <row r="70630" spans="2:3" x14ac:dyDescent="0.25">
      <c r="B70630" s="78"/>
      <c r="C70630" s="77"/>
    </row>
    <row r="70631" spans="2:3" x14ac:dyDescent="0.25">
      <c r="B70631" s="78"/>
      <c r="C70631" s="77"/>
    </row>
    <row r="70632" spans="2:3" x14ac:dyDescent="0.25">
      <c r="B70632" s="78"/>
      <c r="C70632" s="77"/>
    </row>
    <row r="70633" spans="2:3" x14ac:dyDescent="0.25">
      <c r="B70633" s="78"/>
      <c r="C70633" s="77"/>
    </row>
    <row r="70634" spans="2:3" x14ac:dyDescent="0.25">
      <c r="B70634" s="78"/>
      <c r="C70634" s="77"/>
    </row>
    <row r="70635" spans="2:3" x14ac:dyDescent="0.25">
      <c r="B70635" s="78"/>
      <c r="C70635" s="77"/>
    </row>
    <row r="70636" spans="2:3" x14ac:dyDescent="0.25">
      <c r="B70636" s="78"/>
      <c r="C70636" s="77"/>
    </row>
    <row r="70746" spans="2:3" x14ac:dyDescent="0.25">
      <c r="B70746" s="78"/>
      <c r="C70746" s="77"/>
    </row>
    <row r="70747" spans="2:3" x14ac:dyDescent="0.25">
      <c r="B70747" s="78"/>
      <c r="C70747" s="77"/>
    </row>
    <row r="70748" spans="2:3" x14ac:dyDescent="0.25">
      <c r="B70748" s="78"/>
      <c r="C70748" s="77"/>
    </row>
    <row r="70749" spans="2:3" x14ac:dyDescent="0.25">
      <c r="B70749" s="78"/>
      <c r="C70749" s="77"/>
    </row>
    <row r="70750" spans="2:3" x14ac:dyDescent="0.25">
      <c r="B70750" s="78"/>
      <c r="C70750" s="77"/>
    </row>
    <row r="70751" spans="2:3" x14ac:dyDescent="0.25">
      <c r="B70751" s="78"/>
      <c r="C70751" s="77"/>
    </row>
    <row r="70752" spans="2:3" x14ac:dyDescent="0.25">
      <c r="B70752" s="78"/>
      <c r="C70752" s="77"/>
    </row>
    <row r="70753" spans="2:3" x14ac:dyDescent="0.25">
      <c r="B70753" s="78"/>
      <c r="C70753" s="77"/>
    </row>
    <row r="70754" spans="2:3" x14ac:dyDescent="0.25">
      <c r="B70754" s="78"/>
      <c r="C70754" s="77"/>
    </row>
    <row r="70755" spans="2:3" x14ac:dyDescent="0.25">
      <c r="B70755" s="78"/>
      <c r="C70755" s="77"/>
    </row>
    <row r="70756" spans="2:3" x14ac:dyDescent="0.25">
      <c r="B70756" s="78"/>
      <c r="C70756" s="77"/>
    </row>
    <row r="70757" spans="2:3" x14ac:dyDescent="0.25">
      <c r="B70757" s="78"/>
      <c r="C70757" s="77"/>
    </row>
    <row r="70758" spans="2:3" x14ac:dyDescent="0.25">
      <c r="B70758" s="78"/>
      <c r="C70758" s="77"/>
    </row>
    <row r="70868" spans="2:3" x14ac:dyDescent="0.25">
      <c r="B70868" s="78"/>
      <c r="C70868" s="77"/>
    </row>
    <row r="70869" spans="2:3" x14ac:dyDescent="0.25">
      <c r="B70869" s="78"/>
      <c r="C70869" s="77"/>
    </row>
    <row r="70870" spans="2:3" x14ac:dyDescent="0.25">
      <c r="B70870" s="78"/>
      <c r="C70870" s="77"/>
    </row>
    <row r="70871" spans="2:3" x14ac:dyDescent="0.25">
      <c r="B70871" s="78"/>
      <c r="C70871" s="77"/>
    </row>
    <row r="70872" spans="2:3" x14ac:dyDescent="0.25">
      <c r="B70872" s="78"/>
      <c r="C70872" s="77"/>
    </row>
    <row r="70873" spans="2:3" x14ac:dyDescent="0.25">
      <c r="B70873" s="78"/>
      <c r="C70873" s="77"/>
    </row>
    <row r="70874" spans="2:3" x14ac:dyDescent="0.25">
      <c r="B70874" s="78"/>
      <c r="C70874" s="77"/>
    </row>
    <row r="70875" spans="2:3" x14ac:dyDescent="0.25">
      <c r="B70875" s="78"/>
      <c r="C70875" s="77"/>
    </row>
    <row r="70876" spans="2:3" x14ac:dyDescent="0.25">
      <c r="B70876" s="78"/>
      <c r="C70876" s="77"/>
    </row>
    <row r="70877" spans="2:3" x14ac:dyDescent="0.25">
      <c r="B70877" s="78"/>
      <c r="C70877" s="77"/>
    </row>
    <row r="70878" spans="2:3" x14ac:dyDescent="0.25">
      <c r="B70878" s="78"/>
      <c r="C70878" s="77"/>
    </row>
    <row r="70879" spans="2:3" x14ac:dyDescent="0.25">
      <c r="B70879" s="78"/>
      <c r="C70879" s="77"/>
    </row>
    <row r="70880" spans="2:3" x14ac:dyDescent="0.25">
      <c r="B70880" s="78"/>
      <c r="C70880" s="77"/>
    </row>
    <row r="70990" spans="2:3" x14ac:dyDescent="0.25">
      <c r="B70990" s="78"/>
      <c r="C70990" s="77"/>
    </row>
    <row r="70991" spans="2:3" x14ac:dyDescent="0.25">
      <c r="B70991" s="78"/>
      <c r="C70991" s="77"/>
    </row>
    <row r="70992" spans="2:3" x14ac:dyDescent="0.25">
      <c r="B70992" s="78"/>
      <c r="C70992" s="77"/>
    </row>
    <row r="70993" spans="2:3" x14ac:dyDescent="0.25">
      <c r="B70993" s="78"/>
      <c r="C70993" s="77"/>
    </row>
    <row r="70994" spans="2:3" x14ac:dyDescent="0.25">
      <c r="B70994" s="78"/>
      <c r="C70994" s="77"/>
    </row>
    <row r="70995" spans="2:3" x14ac:dyDescent="0.25">
      <c r="B70995" s="78"/>
      <c r="C70995" s="77"/>
    </row>
    <row r="70996" spans="2:3" x14ac:dyDescent="0.25">
      <c r="B70996" s="78"/>
      <c r="C70996" s="77"/>
    </row>
    <row r="70997" spans="2:3" x14ac:dyDescent="0.25">
      <c r="B70997" s="78"/>
      <c r="C70997" s="77"/>
    </row>
    <row r="70998" spans="2:3" x14ac:dyDescent="0.25">
      <c r="B70998" s="78"/>
      <c r="C70998" s="77"/>
    </row>
    <row r="70999" spans="2:3" x14ac:dyDescent="0.25">
      <c r="B70999" s="78"/>
      <c r="C70999" s="77"/>
    </row>
    <row r="71000" spans="2:3" x14ac:dyDescent="0.25">
      <c r="B71000" s="78"/>
      <c r="C71000" s="77"/>
    </row>
    <row r="71001" spans="2:3" x14ac:dyDescent="0.25">
      <c r="B71001" s="78"/>
      <c r="C71001" s="77"/>
    </row>
    <row r="71002" spans="2:3" x14ac:dyDescent="0.25">
      <c r="B71002" s="78"/>
      <c r="C71002" s="77"/>
    </row>
    <row r="71112" spans="2:3" x14ac:dyDescent="0.25">
      <c r="B71112" s="78"/>
      <c r="C71112" s="77"/>
    </row>
    <row r="71113" spans="2:3" x14ac:dyDescent="0.25">
      <c r="B71113" s="78"/>
      <c r="C71113" s="77"/>
    </row>
    <row r="71114" spans="2:3" x14ac:dyDescent="0.25">
      <c r="B71114" s="78"/>
      <c r="C71114" s="77"/>
    </row>
    <row r="71115" spans="2:3" x14ac:dyDescent="0.25">
      <c r="B71115" s="78"/>
      <c r="C71115" s="77"/>
    </row>
    <row r="71116" spans="2:3" x14ac:dyDescent="0.25">
      <c r="B71116" s="78"/>
      <c r="C71116" s="77"/>
    </row>
    <row r="71117" spans="2:3" x14ac:dyDescent="0.25">
      <c r="B71117" s="78"/>
      <c r="C71117" s="77"/>
    </row>
    <row r="71118" spans="2:3" x14ac:dyDescent="0.25">
      <c r="B71118" s="78"/>
      <c r="C71118" s="77"/>
    </row>
    <row r="71119" spans="2:3" x14ac:dyDescent="0.25">
      <c r="B71119" s="78"/>
      <c r="C71119" s="77"/>
    </row>
    <row r="71120" spans="2:3" x14ac:dyDescent="0.25">
      <c r="B71120" s="78"/>
      <c r="C71120" s="77"/>
    </row>
    <row r="71121" spans="2:3" x14ac:dyDescent="0.25">
      <c r="B71121" s="78"/>
      <c r="C71121" s="77"/>
    </row>
    <row r="71122" spans="2:3" x14ac:dyDescent="0.25">
      <c r="B71122" s="78"/>
      <c r="C71122" s="77"/>
    </row>
    <row r="71123" spans="2:3" x14ac:dyDescent="0.25">
      <c r="B71123" s="78"/>
      <c r="C71123" s="77"/>
    </row>
    <row r="71124" spans="2:3" x14ac:dyDescent="0.25">
      <c r="B71124" s="78"/>
      <c r="C71124" s="77"/>
    </row>
    <row r="71234" spans="2:3" x14ac:dyDescent="0.25">
      <c r="B71234" s="78"/>
      <c r="C71234" s="77"/>
    </row>
    <row r="71235" spans="2:3" x14ac:dyDescent="0.25">
      <c r="B71235" s="78"/>
      <c r="C71235" s="77"/>
    </row>
    <row r="71236" spans="2:3" x14ac:dyDescent="0.25">
      <c r="B71236" s="78"/>
      <c r="C71236" s="77"/>
    </row>
    <row r="71237" spans="2:3" x14ac:dyDescent="0.25">
      <c r="B71237" s="78"/>
      <c r="C71237" s="77"/>
    </row>
    <row r="71238" spans="2:3" x14ac:dyDescent="0.25">
      <c r="B71238" s="78"/>
      <c r="C71238" s="77"/>
    </row>
    <row r="71239" spans="2:3" x14ac:dyDescent="0.25">
      <c r="B71239" s="78"/>
      <c r="C71239" s="77"/>
    </row>
    <row r="71240" spans="2:3" x14ac:dyDescent="0.25">
      <c r="B71240" s="78"/>
      <c r="C71240" s="77"/>
    </row>
    <row r="71241" spans="2:3" x14ac:dyDescent="0.25">
      <c r="B71241" s="78"/>
      <c r="C71241" s="77"/>
    </row>
    <row r="71242" spans="2:3" x14ac:dyDescent="0.25">
      <c r="B71242" s="78"/>
      <c r="C71242" s="77"/>
    </row>
    <row r="71243" spans="2:3" x14ac:dyDescent="0.25">
      <c r="B71243" s="78"/>
      <c r="C71243" s="77"/>
    </row>
    <row r="71244" spans="2:3" x14ac:dyDescent="0.25">
      <c r="B71244" s="78"/>
      <c r="C71244" s="77"/>
    </row>
    <row r="71245" spans="2:3" x14ac:dyDescent="0.25">
      <c r="B71245" s="78"/>
      <c r="C71245" s="77"/>
    </row>
    <row r="71246" spans="2:3" x14ac:dyDescent="0.25">
      <c r="B71246" s="78"/>
      <c r="C71246" s="77"/>
    </row>
    <row r="71356" spans="2:3" x14ac:dyDescent="0.25">
      <c r="B71356" s="78"/>
      <c r="C71356" s="77"/>
    </row>
    <row r="71357" spans="2:3" x14ac:dyDescent="0.25">
      <c r="B71357" s="78"/>
      <c r="C71357" s="77"/>
    </row>
    <row r="71358" spans="2:3" x14ac:dyDescent="0.25">
      <c r="B71358" s="78"/>
      <c r="C71358" s="77"/>
    </row>
    <row r="71359" spans="2:3" x14ac:dyDescent="0.25">
      <c r="B71359" s="78"/>
      <c r="C71359" s="77"/>
    </row>
    <row r="71360" spans="2:3" x14ac:dyDescent="0.25">
      <c r="B71360" s="78"/>
      <c r="C71360" s="77"/>
    </row>
    <row r="71361" spans="2:3" x14ac:dyDescent="0.25">
      <c r="B71361" s="78"/>
      <c r="C71361" s="77"/>
    </row>
    <row r="71362" spans="2:3" x14ac:dyDescent="0.25">
      <c r="B71362" s="78"/>
      <c r="C71362" s="77"/>
    </row>
    <row r="71363" spans="2:3" x14ac:dyDescent="0.25">
      <c r="B71363" s="78"/>
      <c r="C71363" s="77"/>
    </row>
    <row r="71364" spans="2:3" x14ac:dyDescent="0.25">
      <c r="B71364" s="78"/>
      <c r="C71364" s="77"/>
    </row>
    <row r="71365" spans="2:3" x14ac:dyDescent="0.25">
      <c r="B71365" s="78"/>
      <c r="C71365" s="77"/>
    </row>
    <row r="71366" spans="2:3" x14ac:dyDescent="0.25">
      <c r="B71366" s="78"/>
      <c r="C71366" s="77"/>
    </row>
    <row r="71367" spans="2:3" x14ac:dyDescent="0.25">
      <c r="B71367" s="78"/>
      <c r="C71367" s="77"/>
    </row>
    <row r="71368" spans="2:3" x14ac:dyDescent="0.25">
      <c r="B71368" s="78"/>
      <c r="C71368" s="77"/>
    </row>
    <row r="71478" spans="2:3" x14ac:dyDescent="0.25">
      <c r="B71478" s="78"/>
      <c r="C71478" s="77"/>
    </row>
    <row r="71479" spans="2:3" x14ac:dyDescent="0.25">
      <c r="B71479" s="78"/>
      <c r="C71479" s="77"/>
    </row>
    <row r="71480" spans="2:3" x14ac:dyDescent="0.25">
      <c r="B71480" s="78"/>
      <c r="C71480" s="77"/>
    </row>
    <row r="71481" spans="2:3" x14ac:dyDescent="0.25">
      <c r="B71481" s="78"/>
      <c r="C71481" s="77"/>
    </row>
    <row r="71482" spans="2:3" x14ac:dyDescent="0.25">
      <c r="B71482" s="78"/>
      <c r="C71482" s="77"/>
    </row>
    <row r="71483" spans="2:3" x14ac:dyDescent="0.25">
      <c r="B71483" s="78"/>
      <c r="C71483" s="77"/>
    </row>
    <row r="71484" spans="2:3" x14ac:dyDescent="0.25">
      <c r="B71484" s="78"/>
      <c r="C71484" s="77"/>
    </row>
    <row r="71485" spans="2:3" x14ac:dyDescent="0.25">
      <c r="B71485" s="78"/>
      <c r="C71485" s="77"/>
    </row>
    <row r="71486" spans="2:3" x14ac:dyDescent="0.25">
      <c r="B71486" s="78"/>
      <c r="C71486" s="77"/>
    </row>
    <row r="71487" spans="2:3" x14ac:dyDescent="0.25">
      <c r="B71487" s="78"/>
      <c r="C71487" s="77"/>
    </row>
    <row r="71488" spans="2:3" x14ac:dyDescent="0.25">
      <c r="B71488" s="78"/>
      <c r="C71488" s="77"/>
    </row>
    <row r="71489" spans="2:3" x14ac:dyDescent="0.25">
      <c r="B71489" s="78"/>
      <c r="C71489" s="77"/>
    </row>
    <row r="71490" spans="2:3" x14ac:dyDescent="0.25">
      <c r="B71490" s="78"/>
      <c r="C71490" s="77"/>
    </row>
    <row r="71600" spans="2:3" x14ac:dyDescent="0.25">
      <c r="B71600" s="78"/>
      <c r="C71600" s="77"/>
    </row>
    <row r="71601" spans="2:3" x14ac:dyDescent="0.25">
      <c r="B71601" s="78"/>
      <c r="C71601" s="77"/>
    </row>
    <row r="71602" spans="2:3" x14ac:dyDescent="0.25">
      <c r="B71602" s="78"/>
      <c r="C71602" s="77"/>
    </row>
    <row r="71603" spans="2:3" x14ac:dyDescent="0.25">
      <c r="B71603" s="78"/>
      <c r="C71603" s="77"/>
    </row>
    <row r="71604" spans="2:3" x14ac:dyDescent="0.25">
      <c r="B71604" s="78"/>
      <c r="C71604" s="77"/>
    </row>
    <row r="71605" spans="2:3" x14ac:dyDescent="0.25">
      <c r="B71605" s="78"/>
      <c r="C71605" s="77"/>
    </row>
    <row r="71606" spans="2:3" x14ac:dyDescent="0.25">
      <c r="B71606" s="78"/>
      <c r="C71606" s="77"/>
    </row>
    <row r="71607" spans="2:3" x14ac:dyDescent="0.25">
      <c r="B71607" s="78"/>
      <c r="C71607" s="77"/>
    </row>
    <row r="71608" spans="2:3" x14ac:dyDescent="0.25">
      <c r="B71608" s="78"/>
      <c r="C71608" s="77"/>
    </row>
    <row r="71609" spans="2:3" x14ac:dyDescent="0.25">
      <c r="B71609" s="78"/>
      <c r="C71609" s="77"/>
    </row>
    <row r="71610" spans="2:3" x14ac:dyDescent="0.25">
      <c r="B71610" s="78"/>
      <c r="C71610" s="77"/>
    </row>
    <row r="71611" spans="2:3" x14ac:dyDescent="0.25">
      <c r="B71611" s="78"/>
      <c r="C71611" s="77"/>
    </row>
    <row r="71612" spans="2:3" x14ac:dyDescent="0.25">
      <c r="B71612" s="78"/>
      <c r="C71612" s="77"/>
    </row>
    <row r="71722" spans="2:3" x14ac:dyDescent="0.25">
      <c r="B71722" s="78"/>
      <c r="C71722" s="77"/>
    </row>
    <row r="71723" spans="2:3" x14ac:dyDescent="0.25">
      <c r="B71723" s="78"/>
      <c r="C71723" s="77"/>
    </row>
    <row r="71724" spans="2:3" x14ac:dyDescent="0.25">
      <c r="B71724" s="78"/>
      <c r="C71724" s="77"/>
    </row>
    <row r="71725" spans="2:3" x14ac:dyDescent="0.25">
      <c r="B71725" s="78"/>
      <c r="C71725" s="77"/>
    </row>
    <row r="71726" spans="2:3" x14ac:dyDescent="0.25">
      <c r="B71726" s="78"/>
      <c r="C71726" s="77"/>
    </row>
    <row r="71727" spans="2:3" x14ac:dyDescent="0.25">
      <c r="B71727" s="78"/>
      <c r="C71727" s="77"/>
    </row>
    <row r="71728" spans="2:3" x14ac:dyDescent="0.25">
      <c r="B71728" s="78"/>
      <c r="C71728" s="77"/>
    </row>
    <row r="71729" spans="2:3" x14ac:dyDescent="0.25">
      <c r="B71729" s="78"/>
      <c r="C71729" s="77"/>
    </row>
    <row r="71730" spans="2:3" x14ac:dyDescent="0.25">
      <c r="B71730" s="78"/>
      <c r="C71730" s="77"/>
    </row>
    <row r="71731" spans="2:3" x14ac:dyDescent="0.25">
      <c r="B71731" s="78"/>
      <c r="C71731" s="77"/>
    </row>
    <row r="71732" spans="2:3" x14ac:dyDescent="0.25">
      <c r="B71732" s="78"/>
      <c r="C71732" s="77"/>
    </row>
    <row r="71733" spans="2:3" x14ac:dyDescent="0.25">
      <c r="B71733" s="78"/>
      <c r="C71733" s="77"/>
    </row>
    <row r="71734" spans="2:3" x14ac:dyDescent="0.25">
      <c r="B71734" s="78"/>
      <c r="C71734" s="77"/>
    </row>
    <row r="71844" spans="2:3" x14ac:dyDescent="0.25">
      <c r="B71844" s="78"/>
      <c r="C71844" s="77"/>
    </row>
    <row r="71845" spans="2:3" x14ac:dyDescent="0.25">
      <c r="B71845" s="78"/>
      <c r="C71845" s="77"/>
    </row>
    <row r="71846" spans="2:3" x14ac:dyDescent="0.25">
      <c r="B71846" s="78"/>
      <c r="C71846" s="77"/>
    </row>
    <row r="71847" spans="2:3" x14ac:dyDescent="0.25">
      <c r="B71847" s="78"/>
      <c r="C71847" s="77"/>
    </row>
    <row r="71848" spans="2:3" x14ac:dyDescent="0.25">
      <c r="B71848" s="78"/>
      <c r="C71848" s="77"/>
    </row>
    <row r="71849" spans="2:3" x14ac:dyDescent="0.25">
      <c r="B71849" s="78"/>
      <c r="C71849" s="77"/>
    </row>
    <row r="71850" spans="2:3" x14ac:dyDescent="0.25">
      <c r="B71850" s="78"/>
      <c r="C71850" s="77"/>
    </row>
    <row r="71851" spans="2:3" x14ac:dyDescent="0.25">
      <c r="B71851" s="78"/>
      <c r="C71851" s="77"/>
    </row>
    <row r="71852" spans="2:3" x14ac:dyDescent="0.25">
      <c r="B71852" s="78"/>
      <c r="C71852" s="77"/>
    </row>
    <row r="71853" spans="2:3" x14ac:dyDescent="0.25">
      <c r="B71853" s="78"/>
      <c r="C71853" s="77"/>
    </row>
    <row r="71854" spans="2:3" x14ac:dyDescent="0.25">
      <c r="B71854" s="78"/>
      <c r="C71854" s="77"/>
    </row>
    <row r="71855" spans="2:3" x14ac:dyDescent="0.25">
      <c r="B71855" s="78"/>
      <c r="C71855" s="77"/>
    </row>
    <row r="71856" spans="2:3" x14ac:dyDescent="0.25">
      <c r="B71856" s="78"/>
      <c r="C71856" s="77"/>
    </row>
    <row r="71966" spans="2:3" x14ac:dyDescent="0.25">
      <c r="B71966" s="78"/>
      <c r="C71966" s="77"/>
    </row>
    <row r="71967" spans="2:3" x14ac:dyDescent="0.25">
      <c r="B71967" s="78"/>
      <c r="C71967" s="77"/>
    </row>
    <row r="71968" spans="2:3" x14ac:dyDescent="0.25">
      <c r="B71968" s="78"/>
      <c r="C71968" s="77"/>
    </row>
    <row r="71969" spans="2:3" x14ac:dyDescent="0.25">
      <c r="B71969" s="78"/>
      <c r="C71969" s="77"/>
    </row>
    <row r="71970" spans="2:3" x14ac:dyDescent="0.25">
      <c r="B71970" s="78"/>
      <c r="C71970" s="77"/>
    </row>
    <row r="71971" spans="2:3" x14ac:dyDescent="0.25">
      <c r="B71971" s="78"/>
      <c r="C71971" s="77"/>
    </row>
    <row r="71972" spans="2:3" x14ac:dyDescent="0.25">
      <c r="B71972" s="78"/>
      <c r="C71972" s="77"/>
    </row>
    <row r="71973" spans="2:3" x14ac:dyDescent="0.25">
      <c r="B71973" s="78"/>
      <c r="C71973" s="77"/>
    </row>
    <row r="71974" spans="2:3" x14ac:dyDescent="0.25">
      <c r="B71974" s="78"/>
      <c r="C71974" s="77"/>
    </row>
    <row r="71975" spans="2:3" x14ac:dyDescent="0.25">
      <c r="B71975" s="78"/>
      <c r="C71975" s="77"/>
    </row>
    <row r="71976" spans="2:3" x14ac:dyDescent="0.25">
      <c r="B71976" s="78"/>
      <c r="C71976" s="77"/>
    </row>
    <row r="71977" spans="2:3" x14ac:dyDescent="0.25">
      <c r="B71977" s="78"/>
      <c r="C71977" s="77"/>
    </row>
    <row r="71978" spans="2:3" x14ac:dyDescent="0.25">
      <c r="B71978" s="78"/>
      <c r="C71978" s="77"/>
    </row>
    <row r="72088" spans="2:3" x14ac:dyDescent="0.25">
      <c r="B72088" s="78"/>
      <c r="C72088" s="77"/>
    </row>
    <row r="72089" spans="2:3" x14ac:dyDescent="0.25">
      <c r="B72089" s="78"/>
      <c r="C72089" s="77"/>
    </row>
    <row r="72090" spans="2:3" x14ac:dyDescent="0.25">
      <c r="B72090" s="78"/>
      <c r="C72090" s="77"/>
    </row>
    <row r="72091" spans="2:3" x14ac:dyDescent="0.25">
      <c r="B72091" s="78"/>
      <c r="C72091" s="77"/>
    </row>
    <row r="72092" spans="2:3" x14ac:dyDescent="0.25">
      <c r="B72092" s="78"/>
      <c r="C72092" s="77"/>
    </row>
    <row r="72093" spans="2:3" x14ac:dyDescent="0.25">
      <c r="B72093" s="78"/>
      <c r="C72093" s="77"/>
    </row>
    <row r="72094" spans="2:3" x14ac:dyDescent="0.25">
      <c r="B72094" s="78"/>
      <c r="C72094" s="77"/>
    </row>
    <row r="72095" spans="2:3" x14ac:dyDescent="0.25">
      <c r="B72095" s="78"/>
      <c r="C72095" s="77"/>
    </row>
    <row r="72096" spans="2:3" x14ac:dyDescent="0.25">
      <c r="B72096" s="78"/>
      <c r="C72096" s="77"/>
    </row>
    <row r="72097" spans="2:3" x14ac:dyDescent="0.25">
      <c r="B72097" s="78"/>
      <c r="C72097" s="77"/>
    </row>
    <row r="72098" spans="2:3" x14ac:dyDescent="0.25">
      <c r="B72098" s="78"/>
      <c r="C72098" s="77"/>
    </row>
    <row r="72099" spans="2:3" x14ac:dyDescent="0.25">
      <c r="B72099" s="78"/>
      <c r="C72099" s="77"/>
    </row>
    <row r="72100" spans="2:3" x14ac:dyDescent="0.25">
      <c r="B72100" s="78"/>
      <c r="C72100" s="77"/>
    </row>
    <row r="72210" spans="2:3" x14ac:dyDescent="0.25">
      <c r="B72210" s="78"/>
      <c r="C72210" s="77"/>
    </row>
    <row r="72211" spans="2:3" x14ac:dyDescent="0.25">
      <c r="B72211" s="78"/>
      <c r="C72211" s="77"/>
    </row>
    <row r="72212" spans="2:3" x14ac:dyDescent="0.25">
      <c r="B72212" s="78"/>
      <c r="C72212" s="77"/>
    </row>
    <row r="72213" spans="2:3" x14ac:dyDescent="0.25">
      <c r="B72213" s="78"/>
      <c r="C72213" s="77"/>
    </row>
    <row r="72214" spans="2:3" x14ac:dyDescent="0.25">
      <c r="B72214" s="78"/>
      <c r="C72214" s="77"/>
    </row>
    <row r="72215" spans="2:3" x14ac:dyDescent="0.25">
      <c r="B72215" s="78"/>
      <c r="C72215" s="77"/>
    </row>
    <row r="72216" spans="2:3" x14ac:dyDescent="0.25">
      <c r="B72216" s="78"/>
      <c r="C72216" s="77"/>
    </row>
    <row r="72217" spans="2:3" x14ac:dyDescent="0.25">
      <c r="B72217" s="78"/>
      <c r="C72217" s="77"/>
    </row>
    <row r="72218" spans="2:3" x14ac:dyDescent="0.25">
      <c r="B72218" s="78"/>
      <c r="C72218" s="77"/>
    </row>
    <row r="72219" spans="2:3" x14ac:dyDescent="0.25">
      <c r="B72219" s="78"/>
      <c r="C72219" s="77"/>
    </row>
    <row r="72220" spans="2:3" x14ac:dyDescent="0.25">
      <c r="B72220" s="78"/>
      <c r="C72220" s="77"/>
    </row>
    <row r="72221" spans="2:3" x14ac:dyDescent="0.25">
      <c r="B72221" s="78"/>
      <c r="C72221" s="77"/>
    </row>
    <row r="72222" spans="2:3" x14ac:dyDescent="0.25">
      <c r="B72222" s="78"/>
      <c r="C72222" s="77"/>
    </row>
    <row r="72332" spans="2:3" x14ac:dyDescent="0.25">
      <c r="B72332" s="78"/>
      <c r="C72332" s="77"/>
    </row>
    <row r="72333" spans="2:3" x14ac:dyDescent="0.25">
      <c r="B72333" s="78"/>
      <c r="C72333" s="77"/>
    </row>
    <row r="72334" spans="2:3" x14ac:dyDescent="0.25">
      <c r="B72334" s="78"/>
      <c r="C72334" s="77"/>
    </row>
    <row r="72335" spans="2:3" x14ac:dyDescent="0.25">
      <c r="B72335" s="78"/>
      <c r="C72335" s="77"/>
    </row>
    <row r="72336" spans="2:3" x14ac:dyDescent="0.25">
      <c r="B72336" s="78"/>
      <c r="C72336" s="77"/>
    </row>
    <row r="72337" spans="2:3" x14ac:dyDescent="0.25">
      <c r="B72337" s="78"/>
      <c r="C72337" s="77"/>
    </row>
    <row r="72338" spans="2:3" x14ac:dyDescent="0.25">
      <c r="B72338" s="78"/>
      <c r="C72338" s="77"/>
    </row>
    <row r="72339" spans="2:3" x14ac:dyDescent="0.25">
      <c r="B72339" s="78"/>
      <c r="C72339" s="77"/>
    </row>
    <row r="72340" spans="2:3" x14ac:dyDescent="0.25">
      <c r="B72340" s="78"/>
      <c r="C72340" s="77"/>
    </row>
    <row r="72341" spans="2:3" x14ac:dyDescent="0.25">
      <c r="B72341" s="78"/>
      <c r="C72341" s="77"/>
    </row>
    <row r="72342" spans="2:3" x14ac:dyDescent="0.25">
      <c r="B72342" s="78"/>
      <c r="C72342" s="77"/>
    </row>
    <row r="72343" spans="2:3" x14ac:dyDescent="0.25">
      <c r="B72343" s="78"/>
      <c r="C72343" s="77"/>
    </row>
    <row r="72344" spans="2:3" x14ac:dyDescent="0.25">
      <c r="B72344" s="78"/>
      <c r="C72344" s="77"/>
    </row>
    <row r="72454" spans="2:3" x14ac:dyDescent="0.25">
      <c r="B72454" s="78"/>
      <c r="C72454" s="77"/>
    </row>
    <row r="72455" spans="2:3" x14ac:dyDescent="0.25">
      <c r="B72455" s="78"/>
      <c r="C72455" s="77"/>
    </row>
    <row r="72456" spans="2:3" x14ac:dyDescent="0.25">
      <c r="B72456" s="78"/>
      <c r="C72456" s="77"/>
    </row>
    <row r="72457" spans="2:3" x14ac:dyDescent="0.25">
      <c r="B72457" s="78"/>
      <c r="C72457" s="77"/>
    </row>
    <row r="72458" spans="2:3" x14ac:dyDescent="0.25">
      <c r="B72458" s="78"/>
      <c r="C72458" s="77"/>
    </row>
    <row r="72459" spans="2:3" x14ac:dyDescent="0.25">
      <c r="B72459" s="78"/>
      <c r="C72459" s="77"/>
    </row>
    <row r="72460" spans="2:3" x14ac:dyDescent="0.25">
      <c r="B72460" s="78"/>
      <c r="C72460" s="77"/>
    </row>
    <row r="72461" spans="2:3" x14ac:dyDescent="0.25">
      <c r="B72461" s="78"/>
      <c r="C72461" s="77"/>
    </row>
    <row r="72462" spans="2:3" x14ac:dyDescent="0.25">
      <c r="B72462" s="78"/>
      <c r="C72462" s="77"/>
    </row>
    <row r="72463" spans="2:3" x14ac:dyDescent="0.25">
      <c r="B72463" s="78"/>
      <c r="C72463" s="77"/>
    </row>
    <row r="72464" spans="2:3" x14ac:dyDescent="0.25">
      <c r="B72464" s="78"/>
      <c r="C72464" s="77"/>
    </row>
    <row r="72465" spans="2:3" x14ac:dyDescent="0.25">
      <c r="B72465" s="78"/>
      <c r="C72465" s="77"/>
    </row>
    <row r="72466" spans="2:3" x14ac:dyDescent="0.25">
      <c r="B72466" s="78"/>
      <c r="C72466" s="77"/>
    </row>
    <row r="72576" spans="2:3" x14ac:dyDescent="0.25">
      <c r="B72576" s="78"/>
      <c r="C72576" s="77"/>
    </row>
    <row r="72577" spans="2:3" x14ac:dyDescent="0.25">
      <c r="B72577" s="78"/>
      <c r="C72577" s="77"/>
    </row>
    <row r="72578" spans="2:3" x14ac:dyDescent="0.25">
      <c r="B72578" s="78"/>
      <c r="C72578" s="77"/>
    </row>
    <row r="72579" spans="2:3" x14ac:dyDescent="0.25">
      <c r="B72579" s="78"/>
      <c r="C72579" s="77"/>
    </row>
    <row r="72580" spans="2:3" x14ac:dyDescent="0.25">
      <c r="B72580" s="78"/>
      <c r="C72580" s="77"/>
    </row>
    <row r="72581" spans="2:3" x14ac:dyDescent="0.25">
      <c r="B72581" s="78"/>
      <c r="C72581" s="77"/>
    </row>
    <row r="72582" spans="2:3" x14ac:dyDescent="0.25">
      <c r="B72582" s="78"/>
      <c r="C72582" s="77"/>
    </row>
    <row r="72583" spans="2:3" x14ac:dyDescent="0.25">
      <c r="B72583" s="78"/>
      <c r="C72583" s="77"/>
    </row>
    <row r="72584" spans="2:3" x14ac:dyDescent="0.25">
      <c r="B72584" s="78"/>
      <c r="C72584" s="77"/>
    </row>
    <row r="72585" spans="2:3" x14ac:dyDescent="0.25">
      <c r="B72585" s="78"/>
      <c r="C72585" s="77"/>
    </row>
    <row r="72586" spans="2:3" x14ac:dyDescent="0.25">
      <c r="B72586" s="78"/>
      <c r="C72586" s="77"/>
    </row>
    <row r="72587" spans="2:3" x14ac:dyDescent="0.25">
      <c r="B72587" s="78"/>
      <c r="C72587" s="77"/>
    </row>
    <row r="72588" spans="2:3" x14ac:dyDescent="0.25">
      <c r="B72588" s="78"/>
      <c r="C72588" s="77"/>
    </row>
    <row r="72698" spans="2:3" x14ac:dyDescent="0.25">
      <c r="B72698" s="78"/>
      <c r="C72698" s="77"/>
    </row>
    <row r="72699" spans="2:3" x14ac:dyDescent="0.25">
      <c r="B72699" s="78"/>
      <c r="C72699" s="77"/>
    </row>
    <row r="72700" spans="2:3" x14ac:dyDescent="0.25">
      <c r="B72700" s="78"/>
      <c r="C72700" s="77"/>
    </row>
    <row r="72701" spans="2:3" x14ac:dyDescent="0.25">
      <c r="B72701" s="78"/>
      <c r="C72701" s="77"/>
    </row>
    <row r="72702" spans="2:3" x14ac:dyDescent="0.25">
      <c r="B72702" s="78"/>
      <c r="C72702" s="77"/>
    </row>
    <row r="72703" spans="2:3" x14ac:dyDescent="0.25">
      <c r="B72703" s="78"/>
      <c r="C72703" s="77"/>
    </row>
    <row r="72704" spans="2:3" x14ac:dyDescent="0.25">
      <c r="B72704" s="78"/>
      <c r="C72704" s="77"/>
    </row>
    <row r="72705" spans="2:3" x14ac:dyDescent="0.25">
      <c r="B72705" s="78"/>
      <c r="C72705" s="77"/>
    </row>
    <row r="72706" spans="2:3" x14ac:dyDescent="0.25">
      <c r="B72706" s="78"/>
      <c r="C72706" s="77"/>
    </row>
    <row r="72707" spans="2:3" x14ac:dyDescent="0.25">
      <c r="B72707" s="78"/>
      <c r="C72707" s="77"/>
    </row>
    <row r="72708" spans="2:3" x14ac:dyDescent="0.25">
      <c r="B72708" s="78"/>
      <c r="C72708" s="77"/>
    </row>
    <row r="72709" spans="2:3" x14ac:dyDescent="0.25">
      <c r="B72709" s="78"/>
      <c r="C72709" s="77"/>
    </row>
    <row r="72710" spans="2:3" x14ac:dyDescent="0.25">
      <c r="B72710" s="78"/>
      <c r="C72710" s="77"/>
    </row>
    <row r="72820" spans="2:3" x14ac:dyDescent="0.25">
      <c r="B72820" s="78"/>
      <c r="C72820" s="77"/>
    </row>
    <row r="72821" spans="2:3" x14ac:dyDescent="0.25">
      <c r="B72821" s="78"/>
      <c r="C72821" s="77"/>
    </row>
    <row r="72822" spans="2:3" x14ac:dyDescent="0.25">
      <c r="B72822" s="78"/>
      <c r="C72822" s="77"/>
    </row>
    <row r="72823" spans="2:3" x14ac:dyDescent="0.25">
      <c r="B72823" s="78"/>
      <c r="C72823" s="77"/>
    </row>
    <row r="72824" spans="2:3" x14ac:dyDescent="0.25">
      <c r="B72824" s="78"/>
      <c r="C72824" s="77"/>
    </row>
    <row r="72825" spans="2:3" x14ac:dyDescent="0.25">
      <c r="B72825" s="78"/>
      <c r="C72825" s="77"/>
    </row>
    <row r="72826" spans="2:3" x14ac:dyDescent="0.25">
      <c r="B72826" s="78"/>
      <c r="C72826" s="77"/>
    </row>
    <row r="72827" spans="2:3" x14ac:dyDescent="0.25">
      <c r="B72827" s="78"/>
      <c r="C72827" s="77"/>
    </row>
    <row r="72828" spans="2:3" x14ac:dyDescent="0.25">
      <c r="B72828" s="78"/>
      <c r="C72828" s="77"/>
    </row>
    <row r="72829" spans="2:3" x14ac:dyDescent="0.25">
      <c r="B72829" s="78"/>
      <c r="C72829" s="77"/>
    </row>
    <row r="72830" spans="2:3" x14ac:dyDescent="0.25">
      <c r="B72830" s="78"/>
      <c r="C72830" s="77"/>
    </row>
    <row r="72831" spans="2:3" x14ac:dyDescent="0.25">
      <c r="B72831" s="78"/>
      <c r="C72831" s="77"/>
    </row>
    <row r="72832" spans="2:3" x14ac:dyDescent="0.25">
      <c r="B72832" s="78"/>
      <c r="C72832" s="77"/>
    </row>
    <row r="72942" spans="2:3" x14ac:dyDescent="0.25">
      <c r="B72942" s="78"/>
      <c r="C72942" s="77"/>
    </row>
    <row r="72943" spans="2:3" x14ac:dyDescent="0.25">
      <c r="B72943" s="78"/>
      <c r="C72943" s="77"/>
    </row>
    <row r="72944" spans="2:3" x14ac:dyDescent="0.25">
      <c r="B72944" s="78"/>
      <c r="C72944" s="77"/>
    </row>
    <row r="72945" spans="2:3" x14ac:dyDescent="0.25">
      <c r="B72945" s="78"/>
      <c r="C72945" s="77"/>
    </row>
    <row r="72946" spans="2:3" x14ac:dyDescent="0.25">
      <c r="B72946" s="78"/>
      <c r="C72946" s="77"/>
    </row>
    <row r="72947" spans="2:3" x14ac:dyDescent="0.25">
      <c r="B72947" s="78"/>
      <c r="C72947" s="77"/>
    </row>
    <row r="72948" spans="2:3" x14ac:dyDescent="0.25">
      <c r="B72948" s="78"/>
      <c r="C72948" s="77"/>
    </row>
    <row r="72949" spans="2:3" x14ac:dyDescent="0.25">
      <c r="B72949" s="78"/>
      <c r="C72949" s="77"/>
    </row>
    <row r="72950" spans="2:3" x14ac:dyDescent="0.25">
      <c r="B72950" s="78"/>
      <c r="C72950" s="77"/>
    </row>
    <row r="72951" spans="2:3" x14ac:dyDescent="0.25">
      <c r="B72951" s="78"/>
      <c r="C72951" s="77"/>
    </row>
    <row r="72952" spans="2:3" x14ac:dyDescent="0.25">
      <c r="B72952" s="78"/>
      <c r="C72952" s="77"/>
    </row>
    <row r="72953" spans="2:3" x14ac:dyDescent="0.25">
      <c r="B72953" s="78"/>
      <c r="C72953" s="77"/>
    </row>
    <row r="72954" spans="2:3" x14ac:dyDescent="0.25">
      <c r="B72954" s="78"/>
      <c r="C72954" s="77"/>
    </row>
    <row r="73064" spans="2:3" x14ac:dyDescent="0.25">
      <c r="B73064" s="78"/>
      <c r="C73064" s="77"/>
    </row>
    <row r="73065" spans="2:3" x14ac:dyDescent="0.25">
      <c r="B73065" s="78"/>
      <c r="C73065" s="77"/>
    </row>
    <row r="73066" spans="2:3" x14ac:dyDescent="0.25">
      <c r="B73066" s="78"/>
      <c r="C73066" s="77"/>
    </row>
    <row r="73067" spans="2:3" x14ac:dyDescent="0.25">
      <c r="B73067" s="78"/>
      <c r="C73067" s="77"/>
    </row>
    <row r="73068" spans="2:3" x14ac:dyDescent="0.25">
      <c r="B73068" s="78"/>
      <c r="C73068" s="77"/>
    </row>
    <row r="73069" spans="2:3" x14ac:dyDescent="0.25">
      <c r="B73069" s="78"/>
      <c r="C73069" s="77"/>
    </row>
    <row r="73070" spans="2:3" x14ac:dyDescent="0.25">
      <c r="B73070" s="78"/>
      <c r="C73070" s="77"/>
    </row>
    <row r="73071" spans="2:3" x14ac:dyDescent="0.25">
      <c r="B73071" s="78"/>
      <c r="C73071" s="77"/>
    </row>
    <row r="73072" spans="2:3" x14ac:dyDescent="0.25">
      <c r="B73072" s="78"/>
      <c r="C73072" s="77"/>
    </row>
    <row r="73073" spans="2:3" x14ac:dyDescent="0.25">
      <c r="B73073" s="78"/>
      <c r="C73073" s="77"/>
    </row>
    <row r="73074" spans="2:3" x14ac:dyDescent="0.25">
      <c r="B73074" s="78"/>
      <c r="C73074" s="77"/>
    </row>
    <row r="73075" spans="2:3" x14ac:dyDescent="0.25">
      <c r="B73075" s="78"/>
      <c r="C73075" s="77"/>
    </row>
    <row r="73076" spans="2:3" x14ac:dyDescent="0.25">
      <c r="B73076" s="78"/>
      <c r="C73076" s="77"/>
    </row>
    <row r="73186" spans="2:3" x14ac:dyDescent="0.25">
      <c r="B73186" s="78"/>
      <c r="C73186" s="77"/>
    </row>
    <row r="73187" spans="2:3" x14ac:dyDescent="0.25">
      <c r="B73187" s="78"/>
      <c r="C73187" s="77"/>
    </row>
    <row r="73188" spans="2:3" x14ac:dyDescent="0.25">
      <c r="B73188" s="78"/>
      <c r="C73188" s="77"/>
    </row>
    <row r="73189" spans="2:3" x14ac:dyDescent="0.25">
      <c r="B73189" s="78"/>
      <c r="C73189" s="77"/>
    </row>
    <row r="73190" spans="2:3" x14ac:dyDescent="0.25">
      <c r="B73190" s="78"/>
      <c r="C73190" s="77"/>
    </row>
    <row r="73191" spans="2:3" x14ac:dyDescent="0.25">
      <c r="B73191" s="78"/>
      <c r="C73191" s="77"/>
    </row>
    <row r="73192" spans="2:3" x14ac:dyDescent="0.25">
      <c r="B73192" s="78"/>
      <c r="C73192" s="77"/>
    </row>
    <row r="73193" spans="2:3" x14ac:dyDescent="0.25">
      <c r="B73193" s="78"/>
      <c r="C73193" s="77"/>
    </row>
    <row r="73194" spans="2:3" x14ac:dyDescent="0.25">
      <c r="B73194" s="78"/>
      <c r="C73194" s="77"/>
    </row>
    <row r="73195" spans="2:3" x14ac:dyDescent="0.25">
      <c r="B73195" s="78"/>
      <c r="C73195" s="77"/>
    </row>
    <row r="73196" spans="2:3" x14ac:dyDescent="0.25">
      <c r="B73196" s="78"/>
      <c r="C73196" s="77"/>
    </row>
    <row r="73197" spans="2:3" x14ac:dyDescent="0.25">
      <c r="B73197" s="78"/>
      <c r="C73197" s="77"/>
    </row>
    <row r="73198" spans="2:3" x14ac:dyDescent="0.25">
      <c r="B73198" s="78"/>
      <c r="C73198" s="77"/>
    </row>
    <row r="73308" spans="2:3" x14ac:dyDescent="0.25">
      <c r="B73308" s="78"/>
      <c r="C73308" s="77"/>
    </row>
    <row r="73309" spans="2:3" x14ac:dyDescent="0.25">
      <c r="B73309" s="78"/>
      <c r="C73309" s="77"/>
    </row>
    <row r="73310" spans="2:3" x14ac:dyDescent="0.25">
      <c r="B73310" s="78"/>
      <c r="C73310" s="77"/>
    </row>
    <row r="73311" spans="2:3" x14ac:dyDescent="0.25">
      <c r="B73311" s="78"/>
      <c r="C73311" s="77"/>
    </row>
    <row r="73312" spans="2:3" x14ac:dyDescent="0.25">
      <c r="B73312" s="78"/>
      <c r="C73312" s="77"/>
    </row>
    <row r="73313" spans="2:3" x14ac:dyDescent="0.25">
      <c r="B73313" s="78"/>
      <c r="C73313" s="77"/>
    </row>
    <row r="73314" spans="2:3" x14ac:dyDescent="0.25">
      <c r="B73314" s="78"/>
      <c r="C73314" s="77"/>
    </row>
    <row r="73315" spans="2:3" x14ac:dyDescent="0.25">
      <c r="B73315" s="78"/>
      <c r="C73315" s="77"/>
    </row>
    <row r="73316" spans="2:3" x14ac:dyDescent="0.25">
      <c r="B73316" s="78"/>
      <c r="C73316" s="77"/>
    </row>
    <row r="73317" spans="2:3" x14ac:dyDescent="0.25">
      <c r="B73317" s="78"/>
      <c r="C73317" s="77"/>
    </row>
    <row r="73318" spans="2:3" x14ac:dyDescent="0.25">
      <c r="B73318" s="78"/>
      <c r="C73318" s="77"/>
    </row>
    <row r="73319" spans="2:3" x14ac:dyDescent="0.25">
      <c r="B73319" s="78"/>
      <c r="C73319" s="77"/>
    </row>
    <row r="73320" spans="2:3" x14ac:dyDescent="0.25">
      <c r="B73320" s="78"/>
      <c r="C73320" s="77"/>
    </row>
    <row r="73430" spans="2:3" x14ac:dyDescent="0.25">
      <c r="B73430" s="78"/>
      <c r="C73430" s="77"/>
    </row>
    <row r="73431" spans="2:3" x14ac:dyDescent="0.25">
      <c r="B73431" s="78"/>
      <c r="C73431" s="77"/>
    </row>
    <row r="73432" spans="2:3" x14ac:dyDescent="0.25">
      <c r="B73432" s="78"/>
      <c r="C73432" s="77"/>
    </row>
    <row r="73433" spans="2:3" x14ac:dyDescent="0.25">
      <c r="B73433" s="78"/>
      <c r="C73433" s="77"/>
    </row>
    <row r="73434" spans="2:3" x14ac:dyDescent="0.25">
      <c r="B73434" s="78"/>
      <c r="C73434" s="77"/>
    </row>
    <row r="73435" spans="2:3" x14ac:dyDescent="0.25">
      <c r="B73435" s="78"/>
      <c r="C73435" s="77"/>
    </row>
    <row r="73436" spans="2:3" x14ac:dyDescent="0.25">
      <c r="B73436" s="78"/>
      <c r="C73436" s="77"/>
    </row>
    <row r="73437" spans="2:3" x14ac:dyDescent="0.25">
      <c r="B73437" s="78"/>
      <c r="C73437" s="77"/>
    </row>
    <row r="73438" spans="2:3" x14ac:dyDescent="0.25">
      <c r="B73438" s="78"/>
      <c r="C73438" s="77"/>
    </row>
    <row r="73439" spans="2:3" x14ac:dyDescent="0.25">
      <c r="B73439" s="78"/>
      <c r="C73439" s="77"/>
    </row>
    <row r="73440" spans="2:3" x14ac:dyDescent="0.25">
      <c r="B73440" s="78"/>
      <c r="C73440" s="77"/>
    </row>
    <row r="73441" spans="2:3" x14ac:dyDescent="0.25">
      <c r="B73441" s="78"/>
      <c r="C73441" s="77"/>
    </row>
    <row r="73442" spans="2:3" x14ac:dyDescent="0.25">
      <c r="B73442" s="78"/>
      <c r="C73442" s="77"/>
    </row>
    <row r="73552" spans="2:3" x14ac:dyDescent="0.25">
      <c r="B73552" s="78"/>
      <c r="C73552" s="77"/>
    </row>
    <row r="73553" spans="2:3" x14ac:dyDescent="0.25">
      <c r="B73553" s="78"/>
      <c r="C73553" s="77"/>
    </row>
    <row r="73554" spans="2:3" x14ac:dyDescent="0.25">
      <c r="B73554" s="78"/>
      <c r="C73554" s="77"/>
    </row>
    <row r="73555" spans="2:3" x14ac:dyDescent="0.25">
      <c r="B73555" s="78"/>
      <c r="C73555" s="77"/>
    </row>
    <row r="73556" spans="2:3" x14ac:dyDescent="0.25">
      <c r="B73556" s="78"/>
      <c r="C73556" s="77"/>
    </row>
    <row r="73557" spans="2:3" x14ac:dyDescent="0.25">
      <c r="B73557" s="78"/>
      <c r="C73557" s="77"/>
    </row>
    <row r="73558" spans="2:3" x14ac:dyDescent="0.25">
      <c r="B73558" s="78"/>
      <c r="C73558" s="77"/>
    </row>
    <row r="73559" spans="2:3" x14ac:dyDescent="0.25">
      <c r="B73559" s="78"/>
      <c r="C73559" s="77"/>
    </row>
    <row r="73560" spans="2:3" x14ac:dyDescent="0.25">
      <c r="B73560" s="78"/>
      <c r="C73560" s="77"/>
    </row>
    <row r="73561" spans="2:3" x14ac:dyDescent="0.25">
      <c r="B73561" s="78"/>
      <c r="C73561" s="77"/>
    </row>
    <row r="73562" spans="2:3" x14ac:dyDescent="0.25">
      <c r="B73562" s="78"/>
      <c r="C73562" s="77"/>
    </row>
    <row r="73563" spans="2:3" x14ac:dyDescent="0.25">
      <c r="B73563" s="78"/>
      <c r="C73563" s="77"/>
    </row>
    <row r="73564" spans="2:3" x14ac:dyDescent="0.25">
      <c r="B73564" s="78"/>
      <c r="C73564" s="77"/>
    </row>
    <row r="73674" spans="2:3" x14ac:dyDescent="0.25">
      <c r="B73674" s="78"/>
      <c r="C73674" s="77"/>
    </row>
    <row r="73675" spans="2:3" x14ac:dyDescent="0.25">
      <c r="B73675" s="78"/>
      <c r="C73675" s="77"/>
    </row>
    <row r="73676" spans="2:3" x14ac:dyDescent="0.25">
      <c r="B73676" s="78"/>
      <c r="C73676" s="77"/>
    </row>
    <row r="73677" spans="2:3" x14ac:dyDescent="0.25">
      <c r="B73677" s="78"/>
      <c r="C73677" s="77"/>
    </row>
    <row r="73678" spans="2:3" x14ac:dyDescent="0.25">
      <c r="B73678" s="78"/>
      <c r="C73678" s="77"/>
    </row>
    <row r="73679" spans="2:3" x14ac:dyDescent="0.25">
      <c r="B73679" s="78"/>
      <c r="C73679" s="77"/>
    </row>
    <row r="73680" spans="2:3" x14ac:dyDescent="0.25">
      <c r="B73680" s="78"/>
      <c r="C73680" s="77"/>
    </row>
    <row r="73681" spans="2:3" x14ac:dyDescent="0.25">
      <c r="B73681" s="78"/>
      <c r="C73681" s="77"/>
    </row>
    <row r="73682" spans="2:3" x14ac:dyDescent="0.25">
      <c r="B73682" s="78"/>
      <c r="C73682" s="77"/>
    </row>
    <row r="73683" spans="2:3" x14ac:dyDescent="0.25">
      <c r="B73683" s="78"/>
      <c r="C73683" s="77"/>
    </row>
    <row r="73684" spans="2:3" x14ac:dyDescent="0.25">
      <c r="B73684" s="78"/>
      <c r="C73684" s="77"/>
    </row>
    <row r="73685" spans="2:3" x14ac:dyDescent="0.25">
      <c r="B73685" s="78"/>
      <c r="C73685" s="77"/>
    </row>
    <row r="73686" spans="2:3" x14ac:dyDescent="0.25">
      <c r="B73686" s="78"/>
      <c r="C73686" s="77"/>
    </row>
    <row r="73796" spans="2:3" x14ac:dyDescent="0.25">
      <c r="B73796" s="78"/>
      <c r="C73796" s="77"/>
    </row>
    <row r="73797" spans="2:3" x14ac:dyDescent="0.25">
      <c r="B73797" s="78"/>
      <c r="C73797" s="77"/>
    </row>
    <row r="73798" spans="2:3" x14ac:dyDescent="0.25">
      <c r="B73798" s="78"/>
      <c r="C73798" s="77"/>
    </row>
    <row r="73799" spans="2:3" x14ac:dyDescent="0.25">
      <c r="B73799" s="78"/>
      <c r="C73799" s="77"/>
    </row>
    <row r="73800" spans="2:3" x14ac:dyDescent="0.25">
      <c r="B73800" s="78"/>
      <c r="C73800" s="77"/>
    </row>
    <row r="73801" spans="2:3" x14ac:dyDescent="0.25">
      <c r="B73801" s="78"/>
      <c r="C73801" s="77"/>
    </row>
    <row r="73802" spans="2:3" x14ac:dyDescent="0.25">
      <c r="B73802" s="78"/>
      <c r="C73802" s="77"/>
    </row>
    <row r="73803" spans="2:3" x14ac:dyDescent="0.25">
      <c r="B73803" s="78"/>
      <c r="C73803" s="77"/>
    </row>
    <row r="73804" spans="2:3" x14ac:dyDescent="0.25">
      <c r="B73804" s="78"/>
      <c r="C73804" s="77"/>
    </row>
    <row r="73805" spans="2:3" x14ac:dyDescent="0.25">
      <c r="B73805" s="78"/>
      <c r="C73805" s="77"/>
    </row>
    <row r="73806" spans="2:3" x14ac:dyDescent="0.25">
      <c r="B73806" s="78"/>
      <c r="C73806" s="77"/>
    </row>
    <row r="73807" spans="2:3" x14ac:dyDescent="0.25">
      <c r="B73807" s="78"/>
      <c r="C73807" s="77"/>
    </row>
    <row r="73808" spans="2:3" x14ac:dyDescent="0.25">
      <c r="B73808" s="78"/>
      <c r="C73808" s="77"/>
    </row>
    <row r="73918" spans="2:3" x14ac:dyDescent="0.25">
      <c r="B73918" s="78"/>
      <c r="C73918" s="77"/>
    </row>
    <row r="73919" spans="2:3" x14ac:dyDescent="0.25">
      <c r="B73919" s="78"/>
      <c r="C73919" s="77"/>
    </row>
    <row r="73920" spans="2:3" x14ac:dyDescent="0.25">
      <c r="B73920" s="78"/>
      <c r="C73920" s="77"/>
    </row>
    <row r="73921" spans="2:3" x14ac:dyDescent="0.25">
      <c r="B73921" s="78"/>
      <c r="C73921" s="77"/>
    </row>
    <row r="73922" spans="2:3" x14ac:dyDescent="0.25">
      <c r="B73922" s="78"/>
      <c r="C73922" s="77"/>
    </row>
    <row r="73923" spans="2:3" x14ac:dyDescent="0.25">
      <c r="B73923" s="78"/>
      <c r="C73923" s="77"/>
    </row>
    <row r="73924" spans="2:3" x14ac:dyDescent="0.25">
      <c r="B73924" s="78"/>
      <c r="C73924" s="77"/>
    </row>
    <row r="73925" spans="2:3" x14ac:dyDescent="0.25">
      <c r="B73925" s="78"/>
      <c r="C73925" s="77"/>
    </row>
    <row r="73926" spans="2:3" x14ac:dyDescent="0.25">
      <c r="B73926" s="78"/>
      <c r="C73926" s="77"/>
    </row>
    <row r="73927" spans="2:3" x14ac:dyDescent="0.25">
      <c r="B73927" s="78"/>
      <c r="C73927" s="77"/>
    </row>
    <row r="73928" spans="2:3" x14ac:dyDescent="0.25">
      <c r="B73928" s="78"/>
      <c r="C73928" s="77"/>
    </row>
    <row r="73929" spans="2:3" x14ac:dyDescent="0.25">
      <c r="B73929" s="78"/>
      <c r="C73929" s="77"/>
    </row>
    <row r="73930" spans="2:3" x14ac:dyDescent="0.25">
      <c r="B73930" s="78"/>
      <c r="C73930" s="77"/>
    </row>
    <row r="74040" spans="2:3" x14ac:dyDescent="0.25">
      <c r="B74040" s="78"/>
      <c r="C74040" s="77"/>
    </row>
    <row r="74041" spans="2:3" x14ac:dyDescent="0.25">
      <c r="B74041" s="78"/>
      <c r="C74041" s="77"/>
    </row>
    <row r="74042" spans="2:3" x14ac:dyDescent="0.25">
      <c r="B74042" s="78"/>
      <c r="C74042" s="77"/>
    </row>
    <row r="74043" spans="2:3" x14ac:dyDescent="0.25">
      <c r="B74043" s="78"/>
      <c r="C74043" s="77"/>
    </row>
    <row r="74044" spans="2:3" x14ac:dyDescent="0.25">
      <c r="B74044" s="78"/>
      <c r="C74044" s="77"/>
    </row>
    <row r="74045" spans="2:3" x14ac:dyDescent="0.25">
      <c r="B74045" s="78"/>
      <c r="C74045" s="77"/>
    </row>
    <row r="74046" spans="2:3" x14ac:dyDescent="0.25">
      <c r="B74046" s="78"/>
      <c r="C74046" s="77"/>
    </row>
    <row r="74047" spans="2:3" x14ac:dyDescent="0.25">
      <c r="B74047" s="78"/>
      <c r="C74047" s="77"/>
    </row>
    <row r="74048" spans="2:3" x14ac:dyDescent="0.25">
      <c r="B74048" s="78"/>
      <c r="C74048" s="77"/>
    </row>
    <row r="74049" spans="2:3" x14ac:dyDescent="0.25">
      <c r="B74049" s="78"/>
      <c r="C74049" s="77"/>
    </row>
    <row r="74050" spans="2:3" x14ac:dyDescent="0.25">
      <c r="B74050" s="78"/>
      <c r="C74050" s="77"/>
    </row>
    <row r="74051" spans="2:3" x14ac:dyDescent="0.25">
      <c r="B74051" s="78"/>
      <c r="C74051" s="77"/>
    </row>
    <row r="74052" spans="2:3" x14ac:dyDescent="0.25">
      <c r="B74052" s="78"/>
      <c r="C74052" s="77"/>
    </row>
    <row r="74162" spans="2:3" x14ac:dyDescent="0.25">
      <c r="B74162" s="78"/>
      <c r="C74162" s="77"/>
    </row>
    <row r="74163" spans="2:3" x14ac:dyDescent="0.25">
      <c r="B74163" s="78"/>
      <c r="C74163" s="77"/>
    </row>
    <row r="74164" spans="2:3" x14ac:dyDescent="0.25">
      <c r="B74164" s="78"/>
      <c r="C74164" s="77"/>
    </row>
    <row r="74165" spans="2:3" x14ac:dyDescent="0.25">
      <c r="B74165" s="78"/>
      <c r="C74165" s="77"/>
    </row>
    <row r="74166" spans="2:3" x14ac:dyDescent="0.25">
      <c r="B74166" s="78"/>
      <c r="C74166" s="77"/>
    </row>
    <row r="74167" spans="2:3" x14ac:dyDescent="0.25">
      <c r="B74167" s="78"/>
      <c r="C74167" s="77"/>
    </row>
    <row r="74168" spans="2:3" x14ac:dyDescent="0.25">
      <c r="B74168" s="78"/>
      <c r="C74168" s="77"/>
    </row>
    <row r="74169" spans="2:3" x14ac:dyDescent="0.25">
      <c r="B74169" s="78"/>
      <c r="C74169" s="77"/>
    </row>
    <row r="74170" spans="2:3" x14ac:dyDescent="0.25">
      <c r="B74170" s="78"/>
      <c r="C74170" s="77"/>
    </row>
    <row r="74171" spans="2:3" x14ac:dyDescent="0.25">
      <c r="B74171" s="78"/>
      <c r="C74171" s="77"/>
    </row>
    <row r="74172" spans="2:3" x14ac:dyDescent="0.25">
      <c r="B74172" s="78"/>
      <c r="C74172" s="77"/>
    </row>
    <row r="74173" spans="2:3" x14ac:dyDescent="0.25">
      <c r="B74173" s="78"/>
      <c r="C74173" s="77"/>
    </row>
    <row r="74174" spans="2:3" x14ac:dyDescent="0.25">
      <c r="B74174" s="78"/>
      <c r="C74174" s="77"/>
    </row>
    <row r="74284" spans="2:3" x14ac:dyDescent="0.25">
      <c r="B74284" s="78"/>
      <c r="C74284" s="77"/>
    </row>
    <row r="74285" spans="2:3" x14ac:dyDescent="0.25">
      <c r="B74285" s="78"/>
      <c r="C74285" s="77"/>
    </row>
    <row r="74286" spans="2:3" x14ac:dyDescent="0.25">
      <c r="B74286" s="78"/>
      <c r="C74286" s="77"/>
    </row>
    <row r="74287" spans="2:3" x14ac:dyDescent="0.25">
      <c r="B74287" s="78"/>
      <c r="C74287" s="77"/>
    </row>
    <row r="74288" spans="2:3" x14ac:dyDescent="0.25">
      <c r="B74288" s="78"/>
      <c r="C74288" s="77"/>
    </row>
    <row r="74289" spans="2:3" x14ac:dyDescent="0.25">
      <c r="B74289" s="78"/>
      <c r="C74289" s="77"/>
    </row>
    <row r="74290" spans="2:3" x14ac:dyDescent="0.25">
      <c r="B74290" s="78"/>
      <c r="C74290" s="77"/>
    </row>
    <row r="74291" spans="2:3" x14ac:dyDescent="0.25">
      <c r="B74291" s="78"/>
      <c r="C74291" s="77"/>
    </row>
    <row r="74292" spans="2:3" x14ac:dyDescent="0.25">
      <c r="B74292" s="78"/>
      <c r="C74292" s="77"/>
    </row>
    <row r="74293" spans="2:3" x14ac:dyDescent="0.25">
      <c r="B74293" s="78"/>
      <c r="C74293" s="77"/>
    </row>
    <row r="74294" spans="2:3" x14ac:dyDescent="0.25">
      <c r="B74294" s="78"/>
      <c r="C74294" s="77"/>
    </row>
    <row r="74295" spans="2:3" x14ac:dyDescent="0.25">
      <c r="B74295" s="78"/>
      <c r="C74295" s="77"/>
    </row>
    <row r="74296" spans="2:3" x14ac:dyDescent="0.25">
      <c r="B74296" s="78"/>
      <c r="C74296" s="77"/>
    </row>
    <row r="74406" spans="2:3" x14ac:dyDescent="0.25">
      <c r="B74406" s="78"/>
      <c r="C74406" s="77"/>
    </row>
    <row r="74407" spans="2:3" x14ac:dyDescent="0.25">
      <c r="B74407" s="78"/>
      <c r="C74407" s="77"/>
    </row>
    <row r="74408" spans="2:3" x14ac:dyDescent="0.25">
      <c r="B74408" s="78"/>
      <c r="C74408" s="77"/>
    </row>
    <row r="74409" spans="2:3" x14ac:dyDescent="0.25">
      <c r="B74409" s="78"/>
      <c r="C74409" s="77"/>
    </row>
    <row r="74410" spans="2:3" x14ac:dyDescent="0.25">
      <c r="B74410" s="78"/>
      <c r="C74410" s="77"/>
    </row>
    <row r="74411" spans="2:3" x14ac:dyDescent="0.25">
      <c r="B74411" s="78"/>
      <c r="C74411" s="77"/>
    </row>
    <row r="74412" spans="2:3" x14ac:dyDescent="0.25">
      <c r="B74412" s="78"/>
      <c r="C74412" s="77"/>
    </row>
    <row r="74413" spans="2:3" x14ac:dyDescent="0.25">
      <c r="B74413" s="78"/>
      <c r="C74413" s="77"/>
    </row>
    <row r="74414" spans="2:3" x14ac:dyDescent="0.25">
      <c r="B74414" s="78"/>
      <c r="C74414" s="77"/>
    </row>
    <row r="74415" spans="2:3" x14ac:dyDescent="0.25">
      <c r="B74415" s="78"/>
      <c r="C74415" s="77"/>
    </row>
    <row r="74416" spans="2:3" x14ac:dyDescent="0.25">
      <c r="B74416" s="78"/>
      <c r="C74416" s="77"/>
    </row>
    <row r="74417" spans="2:3" x14ac:dyDescent="0.25">
      <c r="B74417" s="78"/>
      <c r="C74417" s="77"/>
    </row>
    <row r="74418" spans="2:3" x14ac:dyDescent="0.25">
      <c r="B74418" s="78"/>
      <c r="C74418" s="77"/>
    </row>
    <row r="74528" spans="2:3" x14ac:dyDescent="0.25">
      <c r="B74528" s="78"/>
      <c r="C74528" s="77"/>
    </row>
    <row r="74529" spans="2:3" x14ac:dyDescent="0.25">
      <c r="B74529" s="78"/>
      <c r="C74529" s="77"/>
    </row>
    <row r="74530" spans="2:3" x14ac:dyDescent="0.25">
      <c r="B74530" s="78"/>
      <c r="C74530" s="77"/>
    </row>
    <row r="74531" spans="2:3" x14ac:dyDescent="0.25">
      <c r="B74531" s="78"/>
      <c r="C74531" s="77"/>
    </row>
    <row r="74532" spans="2:3" x14ac:dyDescent="0.25">
      <c r="B74532" s="78"/>
      <c r="C74532" s="77"/>
    </row>
    <row r="74533" spans="2:3" x14ac:dyDescent="0.25">
      <c r="B74533" s="78"/>
      <c r="C74533" s="77"/>
    </row>
    <row r="74534" spans="2:3" x14ac:dyDescent="0.25">
      <c r="B74534" s="78"/>
      <c r="C74534" s="77"/>
    </row>
    <row r="74535" spans="2:3" x14ac:dyDescent="0.25">
      <c r="B74535" s="78"/>
      <c r="C74535" s="77"/>
    </row>
    <row r="74536" spans="2:3" x14ac:dyDescent="0.25">
      <c r="B74536" s="78"/>
      <c r="C74536" s="77"/>
    </row>
    <row r="74537" spans="2:3" x14ac:dyDescent="0.25">
      <c r="B74537" s="78"/>
      <c r="C74537" s="77"/>
    </row>
    <row r="74538" spans="2:3" x14ac:dyDescent="0.25">
      <c r="B74538" s="78"/>
      <c r="C74538" s="77"/>
    </row>
    <row r="74539" spans="2:3" x14ac:dyDescent="0.25">
      <c r="B74539" s="78"/>
      <c r="C74539" s="77"/>
    </row>
    <row r="74540" spans="2:3" x14ac:dyDescent="0.25">
      <c r="B74540" s="78"/>
      <c r="C74540" s="77"/>
    </row>
    <row r="74650" spans="2:3" x14ac:dyDescent="0.25">
      <c r="B74650" s="78"/>
      <c r="C74650" s="77"/>
    </row>
    <row r="74651" spans="2:3" x14ac:dyDescent="0.25">
      <c r="B74651" s="78"/>
      <c r="C74651" s="77"/>
    </row>
    <row r="74652" spans="2:3" x14ac:dyDescent="0.25">
      <c r="B74652" s="78"/>
      <c r="C74652" s="77"/>
    </row>
    <row r="74653" spans="2:3" x14ac:dyDescent="0.25">
      <c r="B74653" s="78"/>
      <c r="C74653" s="77"/>
    </row>
    <row r="74654" spans="2:3" x14ac:dyDescent="0.25">
      <c r="B74654" s="78"/>
      <c r="C74654" s="77"/>
    </row>
    <row r="74655" spans="2:3" x14ac:dyDescent="0.25">
      <c r="B74655" s="78"/>
      <c r="C74655" s="77"/>
    </row>
    <row r="74656" spans="2:3" x14ac:dyDescent="0.25">
      <c r="B74656" s="78"/>
      <c r="C74656" s="77"/>
    </row>
    <row r="74657" spans="2:3" x14ac:dyDescent="0.25">
      <c r="B74657" s="78"/>
      <c r="C74657" s="77"/>
    </row>
    <row r="74658" spans="2:3" x14ac:dyDescent="0.25">
      <c r="B74658" s="78"/>
      <c r="C74658" s="77"/>
    </row>
    <row r="74659" spans="2:3" x14ac:dyDescent="0.25">
      <c r="B74659" s="78"/>
      <c r="C74659" s="77"/>
    </row>
    <row r="74660" spans="2:3" x14ac:dyDescent="0.25">
      <c r="B74660" s="78"/>
      <c r="C74660" s="77"/>
    </row>
    <row r="74661" spans="2:3" x14ac:dyDescent="0.25">
      <c r="B74661" s="78"/>
      <c r="C74661" s="77"/>
    </row>
    <row r="74662" spans="2:3" x14ac:dyDescent="0.25">
      <c r="B74662" s="78"/>
      <c r="C74662" s="77"/>
    </row>
    <row r="74772" spans="2:3" x14ac:dyDescent="0.25">
      <c r="B74772" s="78"/>
      <c r="C74772" s="77"/>
    </row>
    <row r="74773" spans="2:3" x14ac:dyDescent="0.25">
      <c r="B74773" s="78"/>
      <c r="C74773" s="77"/>
    </row>
    <row r="74774" spans="2:3" x14ac:dyDescent="0.25">
      <c r="B74774" s="78"/>
      <c r="C74774" s="77"/>
    </row>
    <row r="74775" spans="2:3" x14ac:dyDescent="0.25">
      <c r="B74775" s="78"/>
      <c r="C74775" s="77"/>
    </row>
    <row r="74776" spans="2:3" x14ac:dyDescent="0.25">
      <c r="B74776" s="78"/>
      <c r="C74776" s="77"/>
    </row>
    <row r="74777" spans="2:3" x14ac:dyDescent="0.25">
      <c r="B74777" s="78"/>
      <c r="C74777" s="77"/>
    </row>
    <row r="74778" spans="2:3" x14ac:dyDescent="0.25">
      <c r="B74778" s="78"/>
      <c r="C74778" s="77"/>
    </row>
    <row r="74779" spans="2:3" x14ac:dyDescent="0.25">
      <c r="B74779" s="78"/>
      <c r="C74779" s="77"/>
    </row>
    <row r="74780" spans="2:3" x14ac:dyDescent="0.25">
      <c r="B74780" s="78"/>
      <c r="C74780" s="77"/>
    </row>
    <row r="74781" spans="2:3" x14ac:dyDescent="0.25">
      <c r="B74781" s="78"/>
      <c r="C74781" s="77"/>
    </row>
    <row r="74782" spans="2:3" x14ac:dyDescent="0.25">
      <c r="B74782" s="78"/>
      <c r="C74782" s="77"/>
    </row>
    <row r="74783" spans="2:3" x14ac:dyDescent="0.25">
      <c r="B74783" s="78"/>
      <c r="C74783" s="77"/>
    </row>
    <row r="74784" spans="2:3" x14ac:dyDescent="0.25">
      <c r="B74784" s="78"/>
      <c r="C74784" s="77"/>
    </row>
    <row r="74894" spans="2:3" x14ac:dyDescent="0.25">
      <c r="B74894" s="78"/>
      <c r="C74894" s="77"/>
    </row>
    <row r="74895" spans="2:3" x14ac:dyDescent="0.25">
      <c r="B74895" s="78"/>
      <c r="C74895" s="77"/>
    </row>
    <row r="74896" spans="2:3" x14ac:dyDescent="0.25">
      <c r="B74896" s="78"/>
      <c r="C74896" s="77"/>
    </row>
    <row r="74897" spans="2:3" x14ac:dyDescent="0.25">
      <c r="B74897" s="78"/>
      <c r="C74897" s="77"/>
    </row>
    <row r="74898" spans="2:3" x14ac:dyDescent="0.25">
      <c r="B74898" s="78"/>
      <c r="C74898" s="77"/>
    </row>
    <row r="74899" spans="2:3" x14ac:dyDescent="0.25">
      <c r="B74899" s="78"/>
      <c r="C74899" s="77"/>
    </row>
    <row r="74900" spans="2:3" x14ac:dyDescent="0.25">
      <c r="B74900" s="78"/>
      <c r="C74900" s="77"/>
    </row>
    <row r="74901" spans="2:3" x14ac:dyDescent="0.25">
      <c r="B74901" s="78"/>
      <c r="C74901" s="77"/>
    </row>
    <row r="74902" spans="2:3" x14ac:dyDescent="0.25">
      <c r="B74902" s="78"/>
      <c r="C74902" s="77"/>
    </row>
    <row r="74903" spans="2:3" x14ac:dyDescent="0.25">
      <c r="B74903" s="78"/>
      <c r="C74903" s="77"/>
    </row>
    <row r="74904" spans="2:3" x14ac:dyDescent="0.25">
      <c r="B74904" s="78"/>
      <c r="C74904" s="77"/>
    </row>
    <row r="74905" spans="2:3" x14ac:dyDescent="0.25">
      <c r="B74905" s="78"/>
      <c r="C74905" s="77"/>
    </row>
    <row r="74906" spans="2:3" x14ac:dyDescent="0.25">
      <c r="B74906" s="78"/>
      <c r="C74906" s="77"/>
    </row>
    <row r="75016" spans="2:3" x14ac:dyDescent="0.25">
      <c r="B75016" s="78"/>
      <c r="C75016" s="77"/>
    </row>
    <row r="75017" spans="2:3" x14ac:dyDescent="0.25">
      <c r="B75017" s="78"/>
      <c r="C75017" s="77"/>
    </row>
    <row r="75018" spans="2:3" x14ac:dyDescent="0.25">
      <c r="B75018" s="78"/>
      <c r="C75018" s="77"/>
    </row>
    <row r="75019" spans="2:3" x14ac:dyDescent="0.25">
      <c r="B75019" s="78"/>
      <c r="C75019" s="77"/>
    </row>
    <row r="75020" spans="2:3" x14ac:dyDescent="0.25">
      <c r="B75020" s="78"/>
      <c r="C75020" s="77"/>
    </row>
    <row r="75021" spans="2:3" x14ac:dyDescent="0.25">
      <c r="B75021" s="78"/>
      <c r="C75021" s="77"/>
    </row>
    <row r="75022" spans="2:3" x14ac:dyDescent="0.25">
      <c r="B75022" s="78"/>
      <c r="C75022" s="77"/>
    </row>
    <row r="75023" spans="2:3" x14ac:dyDescent="0.25">
      <c r="B75023" s="78"/>
      <c r="C75023" s="77"/>
    </row>
    <row r="75024" spans="2:3" x14ac:dyDescent="0.25">
      <c r="B75024" s="78"/>
      <c r="C75024" s="77"/>
    </row>
    <row r="75025" spans="2:3" x14ac:dyDescent="0.25">
      <c r="B75025" s="78"/>
      <c r="C75025" s="77"/>
    </row>
    <row r="75026" spans="2:3" x14ac:dyDescent="0.25">
      <c r="B75026" s="78"/>
      <c r="C75026" s="77"/>
    </row>
    <row r="75027" spans="2:3" x14ac:dyDescent="0.25">
      <c r="B75027" s="78"/>
      <c r="C75027" s="77"/>
    </row>
    <row r="75028" spans="2:3" x14ac:dyDescent="0.25">
      <c r="B75028" s="78"/>
      <c r="C75028" s="77"/>
    </row>
    <row r="75138" spans="2:3" x14ac:dyDescent="0.25">
      <c r="B75138" s="78"/>
      <c r="C75138" s="77"/>
    </row>
    <row r="75139" spans="2:3" x14ac:dyDescent="0.25">
      <c r="B75139" s="78"/>
      <c r="C75139" s="77"/>
    </row>
    <row r="75140" spans="2:3" x14ac:dyDescent="0.25">
      <c r="B75140" s="78"/>
      <c r="C75140" s="77"/>
    </row>
    <row r="75141" spans="2:3" x14ac:dyDescent="0.25">
      <c r="B75141" s="78"/>
      <c r="C75141" s="77"/>
    </row>
    <row r="75142" spans="2:3" x14ac:dyDescent="0.25">
      <c r="B75142" s="78"/>
      <c r="C75142" s="77"/>
    </row>
    <row r="75143" spans="2:3" x14ac:dyDescent="0.25">
      <c r="B75143" s="78"/>
      <c r="C75143" s="77"/>
    </row>
    <row r="75144" spans="2:3" x14ac:dyDescent="0.25">
      <c r="B75144" s="78"/>
      <c r="C75144" s="77"/>
    </row>
    <row r="75145" spans="2:3" x14ac:dyDescent="0.25">
      <c r="B75145" s="78"/>
      <c r="C75145" s="77"/>
    </row>
    <row r="75146" spans="2:3" x14ac:dyDescent="0.25">
      <c r="B75146" s="78"/>
      <c r="C75146" s="77"/>
    </row>
    <row r="75147" spans="2:3" x14ac:dyDescent="0.25">
      <c r="B75147" s="78"/>
      <c r="C75147" s="77"/>
    </row>
    <row r="75148" spans="2:3" x14ac:dyDescent="0.25">
      <c r="B75148" s="78"/>
      <c r="C75148" s="77"/>
    </row>
    <row r="75149" spans="2:3" x14ac:dyDescent="0.25">
      <c r="B75149" s="78"/>
      <c r="C75149" s="77"/>
    </row>
    <row r="75150" spans="2:3" x14ac:dyDescent="0.25">
      <c r="B75150" s="78"/>
      <c r="C75150" s="77"/>
    </row>
    <row r="75260" spans="2:3" x14ac:dyDescent="0.25">
      <c r="B75260" s="78"/>
      <c r="C75260" s="77"/>
    </row>
    <row r="75261" spans="2:3" x14ac:dyDescent="0.25">
      <c r="B75261" s="78"/>
      <c r="C75261" s="77"/>
    </row>
    <row r="75262" spans="2:3" x14ac:dyDescent="0.25">
      <c r="B75262" s="78"/>
      <c r="C75262" s="77"/>
    </row>
    <row r="75263" spans="2:3" x14ac:dyDescent="0.25">
      <c r="B75263" s="78"/>
      <c r="C75263" s="77"/>
    </row>
    <row r="75264" spans="2:3" x14ac:dyDescent="0.25">
      <c r="B75264" s="78"/>
      <c r="C75264" s="77"/>
    </row>
    <row r="75265" spans="2:3" x14ac:dyDescent="0.25">
      <c r="B75265" s="78"/>
      <c r="C75265" s="77"/>
    </row>
    <row r="75266" spans="2:3" x14ac:dyDescent="0.25">
      <c r="B75266" s="78"/>
      <c r="C75266" s="77"/>
    </row>
    <row r="75267" spans="2:3" x14ac:dyDescent="0.25">
      <c r="B75267" s="78"/>
      <c r="C75267" s="77"/>
    </row>
    <row r="75268" spans="2:3" x14ac:dyDescent="0.25">
      <c r="B75268" s="78"/>
      <c r="C75268" s="77"/>
    </row>
    <row r="75269" spans="2:3" x14ac:dyDescent="0.25">
      <c r="B75269" s="78"/>
      <c r="C75269" s="77"/>
    </row>
    <row r="75270" spans="2:3" x14ac:dyDescent="0.25">
      <c r="B75270" s="78"/>
      <c r="C75270" s="77"/>
    </row>
    <row r="75271" spans="2:3" x14ac:dyDescent="0.25">
      <c r="B75271" s="78"/>
      <c r="C75271" s="77"/>
    </row>
    <row r="75272" spans="2:3" x14ac:dyDescent="0.25">
      <c r="B75272" s="78"/>
      <c r="C75272" s="77"/>
    </row>
    <row r="75382" spans="2:3" x14ac:dyDescent="0.25">
      <c r="B75382" s="78"/>
      <c r="C75382" s="77"/>
    </row>
    <row r="75383" spans="2:3" x14ac:dyDescent="0.25">
      <c r="B75383" s="78"/>
      <c r="C75383" s="77"/>
    </row>
    <row r="75384" spans="2:3" x14ac:dyDescent="0.25">
      <c r="B75384" s="78"/>
      <c r="C75384" s="77"/>
    </row>
    <row r="75385" spans="2:3" x14ac:dyDescent="0.25">
      <c r="B75385" s="78"/>
      <c r="C75385" s="77"/>
    </row>
    <row r="75386" spans="2:3" x14ac:dyDescent="0.25">
      <c r="B75386" s="78"/>
      <c r="C75386" s="77"/>
    </row>
    <row r="75387" spans="2:3" x14ac:dyDescent="0.25">
      <c r="B75387" s="78"/>
      <c r="C75387" s="77"/>
    </row>
    <row r="75388" spans="2:3" x14ac:dyDescent="0.25">
      <c r="B75388" s="78"/>
      <c r="C75388" s="77"/>
    </row>
    <row r="75389" spans="2:3" x14ac:dyDescent="0.25">
      <c r="B75389" s="78"/>
      <c r="C75389" s="77"/>
    </row>
    <row r="75390" spans="2:3" x14ac:dyDescent="0.25">
      <c r="B75390" s="78"/>
      <c r="C75390" s="77"/>
    </row>
    <row r="75391" spans="2:3" x14ac:dyDescent="0.25">
      <c r="B75391" s="78"/>
      <c r="C75391" s="77"/>
    </row>
    <row r="75392" spans="2:3" x14ac:dyDescent="0.25">
      <c r="B75392" s="78"/>
      <c r="C75392" s="77"/>
    </row>
    <row r="75393" spans="2:3" x14ac:dyDescent="0.25">
      <c r="B75393" s="78"/>
      <c r="C75393" s="77"/>
    </row>
    <row r="75394" spans="2:3" x14ac:dyDescent="0.25">
      <c r="B75394" s="78"/>
      <c r="C75394" s="77"/>
    </row>
    <row r="75504" spans="2:3" x14ac:dyDescent="0.25">
      <c r="B75504" s="78"/>
      <c r="C75504" s="77"/>
    </row>
    <row r="75505" spans="2:3" x14ac:dyDescent="0.25">
      <c r="B75505" s="78"/>
      <c r="C75505" s="77"/>
    </row>
    <row r="75506" spans="2:3" x14ac:dyDescent="0.25">
      <c r="B75506" s="78"/>
      <c r="C75506" s="77"/>
    </row>
    <row r="75507" spans="2:3" x14ac:dyDescent="0.25">
      <c r="B75507" s="78"/>
      <c r="C75507" s="77"/>
    </row>
    <row r="75508" spans="2:3" x14ac:dyDescent="0.25">
      <c r="B75508" s="78"/>
      <c r="C75508" s="77"/>
    </row>
    <row r="75509" spans="2:3" x14ac:dyDescent="0.25">
      <c r="B75509" s="78"/>
      <c r="C75509" s="77"/>
    </row>
    <row r="75510" spans="2:3" x14ac:dyDescent="0.25">
      <c r="B75510" s="78"/>
      <c r="C75510" s="77"/>
    </row>
    <row r="75511" spans="2:3" x14ac:dyDescent="0.25">
      <c r="B75511" s="78"/>
      <c r="C75511" s="77"/>
    </row>
    <row r="75512" spans="2:3" x14ac:dyDescent="0.25">
      <c r="B75512" s="78"/>
      <c r="C75512" s="77"/>
    </row>
    <row r="75513" spans="2:3" x14ac:dyDescent="0.25">
      <c r="B75513" s="78"/>
      <c r="C75513" s="77"/>
    </row>
    <row r="75514" spans="2:3" x14ac:dyDescent="0.25">
      <c r="B75514" s="78"/>
      <c r="C75514" s="77"/>
    </row>
    <row r="75515" spans="2:3" x14ac:dyDescent="0.25">
      <c r="B75515" s="78"/>
      <c r="C75515" s="77"/>
    </row>
    <row r="75516" spans="2:3" x14ac:dyDescent="0.25">
      <c r="B75516" s="78"/>
      <c r="C75516" s="77"/>
    </row>
    <row r="75626" spans="2:3" x14ac:dyDescent="0.25">
      <c r="B75626" s="78"/>
      <c r="C75626" s="77"/>
    </row>
    <row r="75627" spans="2:3" x14ac:dyDescent="0.25">
      <c r="B75627" s="78"/>
      <c r="C75627" s="77"/>
    </row>
    <row r="75628" spans="2:3" x14ac:dyDescent="0.25">
      <c r="B75628" s="78"/>
      <c r="C75628" s="77"/>
    </row>
    <row r="75629" spans="2:3" x14ac:dyDescent="0.25">
      <c r="B75629" s="78"/>
      <c r="C75629" s="77"/>
    </row>
    <row r="75630" spans="2:3" x14ac:dyDescent="0.25">
      <c r="B75630" s="78"/>
      <c r="C75630" s="77"/>
    </row>
    <row r="75631" spans="2:3" x14ac:dyDescent="0.25">
      <c r="B75631" s="78"/>
      <c r="C75631" s="77"/>
    </row>
    <row r="75632" spans="2:3" x14ac:dyDescent="0.25">
      <c r="B75632" s="78"/>
      <c r="C75632" s="77"/>
    </row>
    <row r="75633" spans="2:3" x14ac:dyDescent="0.25">
      <c r="B75633" s="78"/>
      <c r="C75633" s="77"/>
    </row>
    <row r="75634" spans="2:3" x14ac:dyDescent="0.25">
      <c r="B75634" s="78"/>
      <c r="C75634" s="77"/>
    </row>
    <row r="75635" spans="2:3" x14ac:dyDescent="0.25">
      <c r="B75635" s="78"/>
      <c r="C75635" s="77"/>
    </row>
    <row r="75636" spans="2:3" x14ac:dyDescent="0.25">
      <c r="B75636" s="78"/>
      <c r="C75636" s="77"/>
    </row>
    <row r="75637" spans="2:3" x14ac:dyDescent="0.25">
      <c r="B75637" s="78"/>
      <c r="C75637" s="77"/>
    </row>
    <row r="75638" spans="2:3" x14ac:dyDescent="0.25">
      <c r="B75638" s="78"/>
      <c r="C75638" s="77"/>
    </row>
    <row r="75748" spans="2:3" x14ac:dyDescent="0.25">
      <c r="B75748" s="78"/>
      <c r="C75748" s="77"/>
    </row>
    <row r="75749" spans="2:3" x14ac:dyDescent="0.25">
      <c r="B75749" s="78"/>
      <c r="C75749" s="77"/>
    </row>
    <row r="75750" spans="2:3" x14ac:dyDescent="0.25">
      <c r="B75750" s="78"/>
      <c r="C75750" s="77"/>
    </row>
    <row r="75751" spans="2:3" x14ac:dyDescent="0.25">
      <c r="B75751" s="78"/>
      <c r="C75751" s="77"/>
    </row>
    <row r="75752" spans="2:3" x14ac:dyDescent="0.25">
      <c r="B75752" s="78"/>
      <c r="C75752" s="77"/>
    </row>
    <row r="75753" spans="2:3" x14ac:dyDescent="0.25">
      <c r="B75753" s="78"/>
      <c r="C75753" s="77"/>
    </row>
    <row r="75754" spans="2:3" x14ac:dyDescent="0.25">
      <c r="B75754" s="78"/>
      <c r="C75754" s="77"/>
    </row>
    <row r="75755" spans="2:3" x14ac:dyDescent="0.25">
      <c r="B75755" s="78"/>
      <c r="C75755" s="77"/>
    </row>
    <row r="75756" spans="2:3" x14ac:dyDescent="0.25">
      <c r="B75756" s="78"/>
      <c r="C75756" s="77"/>
    </row>
    <row r="75757" spans="2:3" x14ac:dyDescent="0.25">
      <c r="B75757" s="78"/>
      <c r="C75757" s="77"/>
    </row>
    <row r="75758" spans="2:3" x14ac:dyDescent="0.25">
      <c r="B75758" s="78"/>
      <c r="C75758" s="77"/>
    </row>
    <row r="75759" spans="2:3" x14ac:dyDescent="0.25">
      <c r="B75759" s="78"/>
      <c r="C75759" s="77"/>
    </row>
    <row r="75760" spans="2:3" x14ac:dyDescent="0.25">
      <c r="B75760" s="78"/>
      <c r="C75760" s="77"/>
    </row>
    <row r="75870" spans="2:3" x14ac:dyDescent="0.25">
      <c r="B75870" s="78"/>
      <c r="C75870" s="77"/>
    </row>
    <row r="75871" spans="2:3" x14ac:dyDescent="0.25">
      <c r="B75871" s="78"/>
      <c r="C75871" s="77"/>
    </row>
    <row r="75872" spans="2:3" x14ac:dyDescent="0.25">
      <c r="B75872" s="78"/>
      <c r="C75872" s="77"/>
    </row>
    <row r="75873" spans="2:3" x14ac:dyDescent="0.25">
      <c r="B75873" s="78"/>
      <c r="C75873" s="77"/>
    </row>
    <row r="75874" spans="2:3" x14ac:dyDescent="0.25">
      <c r="B75874" s="78"/>
      <c r="C75874" s="77"/>
    </row>
    <row r="75875" spans="2:3" x14ac:dyDescent="0.25">
      <c r="B75875" s="78"/>
      <c r="C75875" s="77"/>
    </row>
    <row r="75876" spans="2:3" x14ac:dyDescent="0.25">
      <c r="B75876" s="78"/>
      <c r="C75876" s="77"/>
    </row>
    <row r="75877" spans="2:3" x14ac:dyDescent="0.25">
      <c r="B75877" s="78"/>
      <c r="C75877" s="77"/>
    </row>
    <row r="75878" spans="2:3" x14ac:dyDescent="0.25">
      <c r="B75878" s="78"/>
      <c r="C75878" s="77"/>
    </row>
    <row r="75879" spans="2:3" x14ac:dyDescent="0.25">
      <c r="B75879" s="78"/>
      <c r="C75879" s="77"/>
    </row>
    <row r="75880" spans="2:3" x14ac:dyDescent="0.25">
      <c r="B75880" s="78"/>
      <c r="C75880" s="77"/>
    </row>
    <row r="75881" spans="2:3" x14ac:dyDescent="0.25">
      <c r="B75881" s="78"/>
      <c r="C75881" s="77"/>
    </row>
    <row r="75882" spans="2:3" x14ac:dyDescent="0.25">
      <c r="B75882" s="78"/>
      <c r="C75882" s="77"/>
    </row>
    <row r="75992" spans="2:3" x14ac:dyDescent="0.25">
      <c r="B75992" s="78"/>
      <c r="C75992" s="77"/>
    </row>
    <row r="75993" spans="2:3" x14ac:dyDescent="0.25">
      <c r="B75993" s="78"/>
      <c r="C75993" s="77"/>
    </row>
    <row r="75994" spans="2:3" x14ac:dyDescent="0.25">
      <c r="B75994" s="78"/>
      <c r="C75994" s="77"/>
    </row>
    <row r="75995" spans="2:3" x14ac:dyDescent="0.25">
      <c r="B75995" s="78"/>
      <c r="C75995" s="77"/>
    </row>
    <row r="75996" spans="2:3" x14ac:dyDescent="0.25">
      <c r="B75996" s="78"/>
      <c r="C75996" s="77"/>
    </row>
    <row r="75997" spans="2:3" x14ac:dyDescent="0.25">
      <c r="B75997" s="78"/>
      <c r="C75997" s="77"/>
    </row>
    <row r="75998" spans="2:3" x14ac:dyDescent="0.25">
      <c r="B75998" s="78"/>
      <c r="C75998" s="77"/>
    </row>
    <row r="75999" spans="2:3" x14ac:dyDescent="0.25">
      <c r="B75999" s="78"/>
      <c r="C75999" s="77"/>
    </row>
    <row r="76000" spans="2:3" x14ac:dyDescent="0.25">
      <c r="B76000" s="78"/>
      <c r="C76000" s="77"/>
    </row>
    <row r="76001" spans="2:3" x14ac:dyDescent="0.25">
      <c r="B76001" s="78"/>
      <c r="C76001" s="77"/>
    </row>
    <row r="76002" spans="2:3" x14ac:dyDescent="0.25">
      <c r="B76002" s="78"/>
      <c r="C76002" s="77"/>
    </row>
    <row r="76003" spans="2:3" x14ac:dyDescent="0.25">
      <c r="B76003" s="78"/>
      <c r="C76003" s="77"/>
    </row>
    <row r="76004" spans="2:3" x14ac:dyDescent="0.25">
      <c r="B76004" s="78"/>
      <c r="C76004" s="77"/>
    </row>
    <row r="76114" spans="2:3" x14ac:dyDescent="0.25">
      <c r="B76114" s="78"/>
      <c r="C76114" s="77"/>
    </row>
    <row r="76115" spans="2:3" x14ac:dyDescent="0.25">
      <c r="B76115" s="78"/>
      <c r="C76115" s="77"/>
    </row>
    <row r="76116" spans="2:3" x14ac:dyDescent="0.25">
      <c r="B76116" s="78"/>
      <c r="C76116" s="77"/>
    </row>
    <row r="76117" spans="2:3" x14ac:dyDescent="0.25">
      <c r="B76117" s="78"/>
      <c r="C76117" s="77"/>
    </row>
    <row r="76118" spans="2:3" x14ac:dyDescent="0.25">
      <c r="B76118" s="78"/>
      <c r="C76118" s="77"/>
    </row>
    <row r="76119" spans="2:3" x14ac:dyDescent="0.25">
      <c r="B76119" s="78"/>
      <c r="C76119" s="77"/>
    </row>
    <row r="76120" spans="2:3" x14ac:dyDescent="0.25">
      <c r="B76120" s="78"/>
      <c r="C76120" s="77"/>
    </row>
    <row r="76121" spans="2:3" x14ac:dyDescent="0.25">
      <c r="B76121" s="78"/>
      <c r="C76121" s="77"/>
    </row>
    <row r="76122" spans="2:3" x14ac:dyDescent="0.25">
      <c r="B76122" s="78"/>
      <c r="C76122" s="77"/>
    </row>
    <row r="76123" spans="2:3" x14ac:dyDescent="0.25">
      <c r="B76123" s="78"/>
      <c r="C76123" s="77"/>
    </row>
    <row r="76124" spans="2:3" x14ac:dyDescent="0.25">
      <c r="B76124" s="78"/>
      <c r="C76124" s="77"/>
    </row>
    <row r="76125" spans="2:3" x14ac:dyDescent="0.25">
      <c r="B76125" s="78"/>
      <c r="C76125" s="77"/>
    </row>
    <row r="76126" spans="2:3" x14ac:dyDescent="0.25">
      <c r="B76126" s="78"/>
      <c r="C76126" s="77"/>
    </row>
    <row r="76236" spans="2:3" x14ac:dyDescent="0.25">
      <c r="B76236" s="78"/>
      <c r="C76236" s="77"/>
    </row>
    <row r="76237" spans="2:3" x14ac:dyDescent="0.25">
      <c r="B76237" s="78"/>
      <c r="C76237" s="77"/>
    </row>
    <row r="76238" spans="2:3" x14ac:dyDescent="0.25">
      <c r="B76238" s="78"/>
      <c r="C76238" s="77"/>
    </row>
    <row r="76239" spans="2:3" x14ac:dyDescent="0.25">
      <c r="B76239" s="78"/>
      <c r="C76239" s="77"/>
    </row>
    <row r="76240" spans="2:3" x14ac:dyDescent="0.25">
      <c r="B76240" s="78"/>
      <c r="C76240" s="77"/>
    </row>
    <row r="76241" spans="2:3" x14ac:dyDescent="0.25">
      <c r="B76241" s="78"/>
      <c r="C76241" s="77"/>
    </row>
    <row r="76242" spans="2:3" x14ac:dyDescent="0.25">
      <c r="B76242" s="78"/>
      <c r="C76242" s="77"/>
    </row>
    <row r="76243" spans="2:3" x14ac:dyDescent="0.25">
      <c r="B76243" s="78"/>
      <c r="C76243" s="77"/>
    </row>
    <row r="76244" spans="2:3" x14ac:dyDescent="0.25">
      <c r="B76244" s="78"/>
      <c r="C76244" s="77"/>
    </row>
    <row r="76245" spans="2:3" x14ac:dyDescent="0.25">
      <c r="B76245" s="78"/>
      <c r="C76245" s="77"/>
    </row>
    <row r="76246" spans="2:3" x14ac:dyDescent="0.25">
      <c r="B76246" s="78"/>
      <c r="C76246" s="77"/>
    </row>
    <row r="76247" spans="2:3" x14ac:dyDescent="0.25">
      <c r="B76247" s="78"/>
      <c r="C76247" s="77"/>
    </row>
    <row r="76248" spans="2:3" x14ac:dyDescent="0.25">
      <c r="B76248" s="78"/>
      <c r="C76248" s="77"/>
    </row>
    <row r="76358" spans="2:3" x14ac:dyDescent="0.25">
      <c r="B76358" s="78"/>
      <c r="C76358" s="77"/>
    </row>
    <row r="76359" spans="2:3" x14ac:dyDescent="0.25">
      <c r="B76359" s="78"/>
      <c r="C76359" s="77"/>
    </row>
    <row r="76360" spans="2:3" x14ac:dyDescent="0.25">
      <c r="B76360" s="78"/>
      <c r="C76360" s="77"/>
    </row>
    <row r="76361" spans="2:3" x14ac:dyDescent="0.25">
      <c r="B76361" s="78"/>
      <c r="C76361" s="77"/>
    </row>
    <row r="76362" spans="2:3" x14ac:dyDescent="0.25">
      <c r="B76362" s="78"/>
      <c r="C76362" s="77"/>
    </row>
    <row r="76363" spans="2:3" x14ac:dyDescent="0.25">
      <c r="B76363" s="78"/>
      <c r="C76363" s="77"/>
    </row>
    <row r="76364" spans="2:3" x14ac:dyDescent="0.25">
      <c r="B76364" s="78"/>
      <c r="C76364" s="77"/>
    </row>
    <row r="76365" spans="2:3" x14ac:dyDescent="0.25">
      <c r="B76365" s="78"/>
      <c r="C76365" s="77"/>
    </row>
    <row r="76366" spans="2:3" x14ac:dyDescent="0.25">
      <c r="B76366" s="78"/>
      <c r="C76366" s="77"/>
    </row>
    <row r="76367" spans="2:3" x14ac:dyDescent="0.25">
      <c r="B76367" s="78"/>
      <c r="C76367" s="77"/>
    </row>
    <row r="76368" spans="2:3" x14ac:dyDescent="0.25">
      <c r="B76368" s="78"/>
      <c r="C76368" s="77"/>
    </row>
    <row r="76369" spans="2:3" x14ac:dyDescent="0.25">
      <c r="B76369" s="78"/>
      <c r="C76369" s="77"/>
    </row>
    <row r="76370" spans="2:3" x14ac:dyDescent="0.25">
      <c r="B76370" s="78"/>
      <c r="C76370" s="77"/>
    </row>
    <row r="76480" spans="2:3" x14ac:dyDescent="0.25">
      <c r="B76480" s="78"/>
      <c r="C76480" s="77"/>
    </row>
    <row r="76481" spans="2:3" x14ac:dyDescent="0.25">
      <c r="B76481" s="78"/>
      <c r="C76481" s="77"/>
    </row>
    <row r="76482" spans="2:3" x14ac:dyDescent="0.25">
      <c r="B76482" s="78"/>
      <c r="C76482" s="77"/>
    </row>
    <row r="76483" spans="2:3" x14ac:dyDescent="0.25">
      <c r="B76483" s="78"/>
      <c r="C76483" s="77"/>
    </row>
    <row r="76484" spans="2:3" x14ac:dyDescent="0.25">
      <c r="B76484" s="78"/>
      <c r="C76484" s="77"/>
    </row>
    <row r="76485" spans="2:3" x14ac:dyDescent="0.25">
      <c r="B76485" s="78"/>
      <c r="C76485" s="77"/>
    </row>
    <row r="76486" spans="2:3" x14ac:dyDescent="0.25">
      <c r="B76486" s="78"/>
      <c r="C76486" s="77"/>
    </row>
    <row r="76487" spans="2:3" x14ac:dyDescent="0.25">
      <c r="B76487" s="78"/>
      <c r="C76487" s="77"/>
    </row>
    <row r="76488" spans="2:3" x14ac:dyDescent="0.25">
      <c r="B76488" s="78"/>
      <c r="C76488" s="77"/>
    </row>
    <row r="76489" spans="2:3" x14ac:dyDescent="0.25">
      <c r="B76489" s="78"/>
      <c r="C76489" s="77"/>
    </row>
    <row r="76490" spans="2:3" x14ac:dyDescent="0.25">
      <c r="B76490" s="78"/>
      <c r="C76490" s="77"/>
    </row>
    <row r="76491" spans="2:3" x14ac:dyDescent="0.25">
      <c r="B76491" s="78"/>
      <c r="C76491" s="77"/>
    </row>
    <row r="76492" spans="2:3" x14ac:dyDescent="0.25">
      <c r="B76492" s="78"/>
      <c r="C76492" s="77"/>
    </row>
    <row r="76602" spans="2:3" x14ac:dyDescent="0.25">
      <c r="B76602" s="78"/>
      <c r="C76602" s="77"/>
    </row>
    <row r="76603" spans="2:3" x14ac:dyDescent="0.25">
      <c r="B76603" s="78"/>
      <c r="C76603" s="77"/>
    </row>
    <row r="76604" spans="2:3" x14ac:dyDescent="0.25">
      <c r="B76604" s="78"/>
      <c r="C76604" s="77"/>
    </row>
    <row r="76605" spans="2:3" x14ac:dyDescent="0.25">
      <c r="B76605" s="78"/>
      <c r="C76605" s="77"/>
    </row>
    <row r="76606" spans="2:3" x14ac:dyDescent="0.25">
      <c r="B76606" s="78"/>
      <c r="C76606" s="77"/>
    </row>
    <row r="76607" spans="2:3" x14ac:dyDescent="0.25">
      <c r="B76607" s="78"/>
      <c r="C76607" s="77"/>
    </row>
    <row r="76608" spans="2:3" x14ac:dyDescent="0.25">
      <c r="B76608" s="78"/>
      <c r="C76608" s="77"/>
    </row>
    <row r="76609" spans="2:3" x14ac:dyDescent="0.25">
      <c r="B76609" s="78"/>
      <c r="C76609" s="77"/>
    </row>
    <row r="76610" spans="2:3" x14ac:dyDescent="0.25">
      <c r="B76610" s="78"/>
      <c r="C76610" s="77"/>
    </row>
    <row r="76611" spans="2:3" x14ac:dyDescent="0.25">
      <c r="B76611" s="78"/>
      <c r="C76611" s="77"/>
    </row>
    <row r="76612" spans="2:3" x14ac:dyDescent="0.25">
      <c r="B76612" s="78"/>
      <c r="C76612" s="77"/>
    </row>
    <row r="76613" spans="2:3" x14ac:dyDescent="0.25">
      <c r="B76613" s="78"/>
      <c r="C76613" s="77"/>
    </row>
    <row r="76614" spans="2:3" x14ac:dyDescent="0.25">
      <c r="B76614" s="78"/>
      <c r="C76614" s="77"/>
    </row>
    <row r="76724" spans="2:3" x14ac:dyDescent="0.25">
      <c r="B76724" s="78"/>
      <c r="C76724" s="77"/>
    </row>
    <row r="76725" spans="2:3" x14ac:dyDescent="0.25">
      <c r="B76725" s="78"/>
      <c r="C76725" s="77"/>
    </row>
    <row r="76726" spans="2:3" x14ac:dyDescent="0.25">
      <c r="B76726" s="78"/>
      <c r="C76726" s="77"/>
    </row>
    <row r="76727" spans="2:3" x14ac:dyDescent="0.25">
      <c r="B76727" s="78"/>
      <c r="C76727" s="77"/>
    </row>
    <row r="76728" spans="2:3" x14ac:dyDescent="0.25">
      <c r="B76728" s="78"/>
      <c r="C76728" s="77"/>
    </row>
    <row r="76729" spans="2:3" x14ac:dyDescent="0.25">
      <c r="B76729" s="78"/>
      <c r="C76729" s="77"/>
    </row>
    <row r="76730" spans="2:3" x14ac:dyDescent="0.25">
      <c r="B76730" s="78"/>
      <c r="C76730" s="77"/>
    </row>
    <row r="76731" spans="2:3" x14ac:dyDescent="0.25">
      <c r="B76731" s="78"/>
      <c r="C76731" s="77"/>
    </row>
    <row r="76732" spans="2:3" x14ac:dyDescent="0.25">
      <c r="B76732" s="78"/>
      <c r="C76732" s="77"/>
    </row>
    <row r="76733" spans="2:3" x14ac:dyDescent="0.25">
      <c r="B76733" s="78"/>
      <c r="C76733" s="77"/>
    </row>
    <row r="76734" spans="2:3" x14ac:dyDescent="0.25">
      <c r="B76734" s="78"/>
      <c r="C76734" s="77"/>
    </row>
    <row r="76735" spans="2:3" x14ac:dyDescent="0.25">
      <c r="B76735" s="78"/>
      <c r="C76735" s="77"/>
    </row>
    <row r="76736" spans="2:3" x14ac:dyDescent="0.25">
      <c r="B76736" s="78"/>
      <c r="C76736" s="77"/>
    </row>
    <row r="76846" spans="2:3" x14ac:dyDescent="0.25">
      <c r="B76846" s="78"/>
      <c r="C76846" s="77"/>
    </row>
    <row r="76847" spans="2:3" x14ac:dyDescent="0.25">
      <c r="B76847" s="78"/>
      <c r="C76847" s="77"/>
    </row>
    <row r="76848" spans="2:3" x14ac:dyDescent="0.25">
      <c r="B76848" s="78"/>
      <c r="C76848" s="77"/>
    </row>
    <row r="76849" spans="2:3" x14ac:dyDescent="0.25">
      <c r="B76849" s="78"/>
      <c r="C76849" s="77"/>
    </row>
    <row r="76850" spans="2:3" x14ac:dyDescent="0.25">
      <c r="B76850" s="78"/>
      <c r="C76850" s="77"/>
    </row>
    <row r="76851" spans="2:3" x14ac:dyDescent="0.25">
      <c r="B76851" s="78"/>
      <c r="C76851" s="77"/>
    </row>
    <row r="76852" spans="2:3" x14ac:dyDescent="0.25">
      <c r="B76852" s="78"/>
      <c r="C76852" s="77"/>
    </row>
    <row r="76853" spans="2:3" x14ac:dyDescent="0.25">
      <c r="B76853" s="78"/>
      <c r="C76853" s="77"/>
    </row>
    <row r="76854" spans="2:3" x14ac:dyDescent="0.25">
      <c r="B76854" s="78"/>
      <c r="C76854" s="77"/>
    </row>
    <row r="76855" spans="2:3" x14ac:dyDescent="0.25">
      <c r="B76855" s="78"/>
      <c r="C76855" s="77"/>
    </row>
    <row r="76856" spans="2:3" x14ac:dyDescent="0.25">
      <c r="B76856" s="78"/>
      <c r="C76856" s="77"/>
    </row>
    <row r="76857" spans="2:3" x14ac:dyDescent="0.25">
      <c r="B76857" s="78"/>
      <c r="C76857" s="77"/>
    </row>
    <row r="76858" spans="2:3" x14ac:dyDescent="0.25">
      <c r="B76858" s="78"/>
      <c r="C76858" s="77"/>
    </row>
    <row r="76968" spans="2:3" x14ac:dyDescent="0.25">
      <c r="B76968" s="78"/>
      <c r="C76968" s="77"/>
    </row>
    <row r="76969" spans="2:3" x14ac:dyDescent="0.25">
      <c r="B76969" s="78"/>
      <c r="C76969" s="77"/>
    </row>
    <row r="76970" spans="2:3" x14ac:dyDescent="0.25">
      <c r="B76970" s="78"/>
      <c r="C76970" s="77"/>
    </row>
    <row r="76971" spans="2:3" x14ac:dyDescent="0.25">
      <c r="B76971" s="78"/>
      <c r="C76971" s="77"/>
    </row>
    <row r="76972" spans="2:3" x14ac:dyDescent="0.25">
      <c r="B76972" s="78"/>
      <c r="C76972" s="77"/>
    </row>
    <row r="76973" spans="2:3" x14ac:dyDescent="0.25">
      <c r="B76973" s="78"/>
      <c r="C76973" s="77"/>
    </row>
    <row r="76974" spans="2:3" x14ac:dyDescent="0.25">
      <c r="B76974" s="78"/>
      <c r="C76974" s="77"/>
    </row>
    <row r="76975" spans="2:3" x14ac:dyDescent="0.25">
      <c r="B76975" s="78"/>
      <c r="C76975" s="77"/>
    </row>
    <row r="76976" spans="2:3" x14ac:dyDescent="0.25">
      <c r="B76976" s="78"/>
      <c r="C76976" s="77"/>
    </row>
    <row r="76977" spans="2:3" x14ac:dyDescent="0.25">
      <c r="B76977" s="78"/>
      <c r="C76977" s="77"/>
    </row>
    <row r="76978" spans="2:3" x14ac:dyDescent="0.25">
      <c r="B76978" s="78"/>
      <c r="C76978" s="77"/>
    </row>
    <row r="76979" spans="2:3" x14ac:dyDescent="0.25">
      <c r="B76979" s="78"/>
      <c r="C76979" s="77"/>
    </row>
    <row r="76980" spans="2:3" x14ac:dyDescent="0.25">
      <c r="B76980" s="78"/>
      <c r="C76980" s="77"/>
    </row>
    <row r="77090" spans="2:3" x14ac:dyDescent="0.25">
      <c r="B77090" s="78"/>
      <c r="C77090" s="77"/>
    </row>
    <row r="77091" spans="2:3" x14ac:dyDescent="0.25">
      <c r="B77091" s="78"/>
      <c r="C77091" s="77"/>
    </row>
    <row r="77092" spans="2:3" x14ac:dyDescent="0.25">
      <c r="B77092" s="78"/>
      <c r="C77092" s="77"/>
    </row>
    <row r="77093" spans="2:3" x14ac:dyDescent="0.25">
      <c r="B77093" s="78"/>
      <c r="C77093" s="77"/>
    </row>
    <row r="77094" spans="2:3" x14ac:dyDescent="0.25">
      <c r="B77094" s="78"/>
      <c r="C77094" s="77"/>
    </row>
    <row r="77095" spans="2:3" x14ac:dyDescent="0.25">
      <c r="B77095" s="78"/>
      <c r="C77095" s="77"/>
    </row>
    <row r="77096" spans="2:3" x14ac:dyDescent="0.25">
      <c r="B77096" s="78"/>
      <c r="C77096" s="77"/>
    </row>
    <row r="77097" spans="2:3" x14ac:dyDescent="0.25">
      <c r="B77097" s="78"/>
      <c r="C77097" s="77"/>
    </row>
    <row r="77098" spans="2:3" x14ac:dyDescent="0.25">
      <c r="B77098" s="78"/>
      <c r="C77098" s="77"/>
    </row>
    <row r="77099" spans="2:3" x14ac:dyDescent="0.25">
      <c r="B77099" s="78"/>
      <c r="C77099" s="77"/>
    </row>
    <row r="77100" spans="2:3" x14ac:dyDescent="0.25">
      <c r="B77100" s="78"/>
      <c r="C77100" s="77"/>
    </row>
    <row r="77101" spans="2:3" x14ac:dyDescent="0.25">
      <c r="B77101" s="78"/>
      <c r="C77101" s="77"/>
    </row>
    <row r="77102" spans="2:3" x14ac:dyDescent="0.25">
      <c r="B77102" s="78"/>
      <c r="C77102" s="77"/>
    </row>
    <row r="77212" spans="2:3" x14ac:dyDescent="0.25">
      <c r="B77212" s="78"/>
      <c r="C77212" s="77"/>
    </row>
    <row r="77213" spans="2:3" x14ac:dyDescent="0.25">
      <c r="B77213" s="78"/>
      <c r="C77213" s="77"/>
    </row>
    <row r="77214" spans="2:3" x14ac:dyDescent="0.25">
      <c r="B77214" s="78"/>
      <c r="C77214" s="77"/>
    </row>
    <row r="77215" spans="2:3" x14ac:dyDescent="0.25">
      <c r="B77215" s="78"/>
      <c r="C77215" s="77"/>
    </row>
    <row r="77216" spans="2:3" x14ac:dyDescent="0.25">
      <c r="B77216" s="78"/>
      <c r="C77216" s="77"/>
    </row>
    <row r="77217" spans="2:3" x14ac:dyDescent="0.25">
      <c r="B77217" s="78"/>
      <c r="C77217" s="77"/>
    </row>
    <row r="77218" spans="2:3" x14ac:dyDescent="0.25">
      <c r="B77218" s="78"/>
      <c r="C77218" s="77"/>
    </row>
    <row r="77219" spans="2:3" x14ac:dyDescent="0.25">
      <c r="B77219" s="78"/>
      <c r="C77219" s="77"/>
    </row>
    <row r="77220" spans="2:3" x14ac:dyDescent="0.25">
      <c r="B77220" s="78"/>
      <c r="C77220" s="77"/>
    </row>
    <row r="77221" spans="2:3" x14ac:dyDescent="0.25">
      <c r="B77221" s="78"/>
      <c r="C77221" s="77"/>
    </row>
    <row r="77222" spans="2:3" x14ac:dyDescent="0.25">
      <c r="B77222" s="78"/>
      <c r="C77222" s="77"/>
    </row>
    <row r="77223" spans="2:3" x14ac:dyDescent="0.25">
      <c r="B77223" s="78"/>
      <c r="C77223" s="77"/>
    </row>
    <row r="77224" spans="2:3" x14ac:dyDescent="0.25">
      <c r="B77224" s="78"/>
      <c r="C77224" s="77"/>
    </row>
    <row r="77334" spans="2:3" x14ac:dyDescent="0.25">
      <c r="B77334" s="78"/>
      <c r="C77334" s="77"/>
    </row>
    <row r="77335" spans="2:3" x14ac:dyDescent="0.25">
      <c r="B77335" s="78"/>
      <c r="C77335" s="77"/>
    </row>
    <row r="77336" spans="2:3" x14ac:dyDescent="0.25">
      <c r="B77336" s="78"/>
      <c r="C77336" s="77"/>
    </row>
    <row r="77337" spans="2:3" x14ac:dyDescent="0.25">
      <c r="B77337" s="78"/>
      <c r="C77337" s="77"/>
    </row>
    <row r="77338" spans="2:3" x14ac:dyDescent="0.25">
      <c r="B77338" s="78"/>
      <c r="C77338" s="77"/>
    </row>
    <row r="77339" spans="2:3" x14ac:dyDescent="0.25">
      <c r="B77339" s="78"/>
      <c r="C77339" s="77"/>
    </row>
    <row r="77340" spans="2:3" x14ac:dyDescent="0.25">
      <c r="B77340" s="78"/>
      <c r="C77340" s="77"/>
    </row>
    <row r="77341" spans="2:3" x14ac:dyDescent="0.25">
      <c r="B77341" s="78"/>
      <c r="C77341" s="77"/>
    </row>
    <row r="77342" spans="2:3" x14ac:dyDescent="0.25">
      <c r="B77342" s="78"/>
      <c r="C77342" s="77"/>
    </row>
    <row r="77343" spans="2:3" x14ac:dyDescent="0.25">
      <c r="B77343" s="78"/>
      <c r="C77343" s="77"/>
    </row>
    <row r="77344" spans="2:3" x14ac:dyDescent="0.25">
      <c r="B77344" s="78"/>
      <c r="C77344" s="77"/>
    </row>
    <row r="77345" spans="2:3" x14ac:dyDescent="0.25">
      <c r="B77345" s="78"/>
      <c r="C77345" s="77"/>
    </row>
    <row r="77346" spans="2:3" x14ac:dyDescent="0.25">
      <c r="B77346" s="78"/>
      <c r="C77346" s="77"/>
    </row>
    <row r="77456" spans="2:3" x14ac:dyDescent="0.25">
      <c r="B77456" s="78"/>
      <c r="C77456" s="77"/>
    </row>
    <row r="77457" spans="2:3" x14ac:dyDescent="0.25">
      <c r="B77457" s="78"/>
      <c r="C77457" s="77"/>
    </row>
    <row r="77458" spans="2:3" x14ac:dyDescent="0.25">
      <c r="B77458" s="78"/>
      <c r="C77458" s="77"/>
    </row>
    <row r="77459" spans="2:3" x14ac:dyDescent="0.25">
      <c r="B77459" s="78"/>
      <c r="C77459" s="77"/>
    </row>
    <row r="77460" spans="2:3" x14ac:dyDescent="0.25">
      <c r="B77460" s="78"/>
      <c r="C77460" s="77"/>
    </row>
    <row r="77461" spans="2:3" x14ac:dyDescent="0.25">
      <c r="B77461" s="78"/>
      <c r="C77461" s="77"/>
    </row>
    <row r="77462" spans="2:3" x14ac:dyDescent="0.25">
      <c r="B77462" s="78"/>
      <c r="C77462" s="77"/>
    </row>
    <row r="77463" spans="2:3" x14ac:dyDescent="0.25">
      <c r="B77463" s="78"/>
      <c r="C77463" s="77"/>
    </row>
    <row r="77464" spans="2:3" x14ac:dyDescent="0.25">
      <c r="B77464" s="78"/>
      <c r="C77464" s="77"/>
    </row>
    <row r="77465" spans="2:3" x14ac:dyDescent="0.25">
      <c r="B77465" s="78"/>
      <c r="C77465" s="77"/>
    </row>
    <row r="77466" spans="2:3" x14ac:dyDescent="0.25">
      <c r="B77466" s="78"/>
      <c r="C77466" s="77"/>
    </row>
    <row r="77467" spans="2:3" x14ac:dyDescent="0.25">
      <c r="B77467" s="78"/>
      <c r="C77467" s="77"/>
    </row>
    <row r="77468" spans="2:3" x14ac:dyDescent="0.25">
      <c r="B77468" s="78"/>
      <c r="C77468" s="77"/>
    </row>
    <row r="77578" spans="2:3" x14ac:dyDescent="0.25">
      <c r="B77578" s="78"/>
      <c r="C77578" s="77"/>
    </row>
    <row r="77579" spans="2:3" x14ac:dyDescent="0.25">
      <c r="B77579" s="78"/>
      <c r="C77579" s="77"/>
    </row>
    <row r="77580" spans="2:3" x14ac:dyDescent="0.25">
      <c r="B77580" s="78"/>
      <c r="C77580" s="77"/>
    </row>
    <row r="77581" spans="2:3" x14ac:dyDescent="0.25">
      <c r="B77581" s="78"/>
      <c r="C77581" s="77"/>
    </row>
    <row r="77582" spans="2:3" x14ac:dyDescent="0.25">
      <c r="B77582" s="78"/>
      <c r="C77582" s="77"/>
    </row>
    <row r="77583" spans="2:3" x14ac:dyDescent="0.25">
      <c r="B77583" s="78"/>
      <c r="C77583" s="77"/>
    </row>
    <row r="77584" spans="2:3" x14ac:dyDescent="0.25">
      <c r="B77584" s="78"/>
      <c r="C77584" s="77"/>
    </row>
    <row r="77585" spans="2:3" x14ac:dyDescent="0.25">
      <c r="B77585" s="78"/>
      <c r="C77585" s="77"/>
    </row>
    <row r="77586" spans="2:3" x14ac:dyDescent="0.25">
      <c r="B77586" s="78"/>
      <c r="C77586" s="77"/>
    </row>
    <row r="77587" spans="2:3" x14ac:dyDescent="0.25">
      <c r="B77587" s="78"/>
      <c r="C77587" s="77"/>
    </row>
    <row r="77588" spans="2:3" x14ac:dyDescent="0.25">
      <c r="B77588" s="78"/>
      <c r="C77588" s="77"/>
    </row>
    <row r="77589" spans="2:3" x14ac:dyDescent="0.25">
      <c r="B77589" s="78"/>
      <c r="C77589" s="77"/>
    </row>
    <row r="77590" spans="2:3" x14ac:dyDescent="0.25">
      <c r="B77590" s="78"/>
      <c r="C77590" s="77"/>
    </row>
    <row r="77700" spans="2:3" x14ac:dyDescent="0.25">
      <c r="B77700" s="78"/>
      <c r="C77700" s="77"/>
    </row>
    <row r="77701" spans="2:3" x14ac:dyDescent="0.25">
      <c r="B77701" s="78"/>
      <c r="C77701" s="77"/>
    </row>
    <row r="77702" spans="2:3" x14ac:dyDescent="0.25">
      <c r="B77702" s="78"/>
      <c r="C77702" s="77"/>
    </row>
    <row r="77703" spans="2:3" x14ac:dyDescent="0.25">
      <c r="B77703" s="78"/>
      <c r="C77703" s="77"/>
    </row>
    <row r="77704" spans="2:3" x14ac:dyDescent="0.25">
      <c r="B77704" s="78"/>
      <c r="C77704" s="77"/>
    </row>
    <row r="77705" spans="2:3" x14ac:dyDescent="0.25">
      <c r="B77705" s="78"/>
      <c r="C77705" s="77"/>
    </row>
    <row r="77706" spans="2:3" x14ac:dyDescent="0.25">
      <c r="B77706" s="78"/>
      <c r="C77706" s="77"/>
    </row>
    <row r="77707" spans="2:3" x14ac:dyDescent="0.25">
      <c r="B77707" s="78"/>
      <c r="C77707" s="77"/>
    </row>
    <row r="77708" spans="2:3" x14ac:dyDescent="0.25">
      <c r="B77708" s="78"/>
      <c r="C77708" s="77"/>
    </row>
    <row r="77709" spans="2:3" x14ac:dyDescent="0.25">
      <c r="B77709" s="78"/>
      <c r="C77709" s="77"/>
    </row>
    <row r="77710" spans="2:3" x14ac:dyDescent="0.25">
      <c r="B77710" s="78"/>
      <c r="C77710" s="77"/>
    </row>
    <row r="77711" spans="2:3" x14ac:dyDescent="0.25">
      <c r="B77711" s="78"/>
      <c r="C77711" s="77"/>
    </row>
    <row r="77712" spans="2:3" x14ac:dyDescent="0.25">
      <c r="B77712" s="78"/>
      <c r="C77712" s="77"/>
    </row>
    <row r="77822" spans="2:3" x14ac:dyDescent="0.25">
      <c r="B77822" s="78"/>
      <c r="C77822" s="77"/>
    </row>
    <row r="77823" spans="2:3" x14ac:dyDescent="0.25">
      <c r="B77823" s="78"/>
      <c r="C77823" s="77"/>
    </row>
    <row r="77824" spans="2:3" x14ac:dyDescent="0.25">
      <c r="B77824" s="78"/>
      <c r="C77824" s="77"/>
    </row>
    <row r="77825" spans="2:3" x14ac:dyDescent="0.25">
      <c r="B77825" s="78"/>
      <c r="C77825" s="77"/>
    </row>
    <row r="77826" spans="2:3" x14ac:dyDescent="0.25">
      <c r="B77826" s="78"/>
      <c r="C77826" s="77"/>
    </row>
    <row r="77827" spans="2:3" x14ac:dyDescent="0.25">
      <c r="B77827" s="78"/>
      <c r="C77827" s="77"/>
    </row>
    <row r="77828" spans="2:3" x14ac:dyDescent="0.25">
      <c r="B77828" s="78"/>
      <c r="C77828" s="77"/>
    </row>
    <row r="77829" spans="2:3" x14ac:dyDescent="0.25">
      <c r="B77829" s="78"/>
      <c r="C77829" s="77"/>
    </row>
    <row r="77830" spans="2:3" x14ac:dyDescent="0.25">
      <c r="B77830" s="78"/>
      <c r="C77830" s="77"/>
    </row>
    <row r="77831" spans="2:3" x14ac:dyDescent="0.25">
      <c r="B77831" s="78"/>
      <c r="C77831" s="77"/>
    </row>
    <row r="77832" spans="2:3" x14ac:dyDescent="0.25">
      <c r="B77832" s="78"/>
      <c r="C77832" s="77"/>
    </row>
    <row r="77833" spans="2:3" x14ac:dyDescent="0.25">
      <c r="B77833" s="78"/>
      <c r="C77833" s="77"/>
    </row>
    <row r="77834" spans="2:3" x14ac:dyDescent="0.25">
      <c r="B77834" s="78"/>
      <c r="C77834" s="77"/>
    </row>
    <row r="77944" spans="2:3" x14ac:dyDescent="0.25">
      <c r="B77944" s="78"/>
      <c r="C77944" s="77"/>
    </row>
    <row r="77945" spans="2:3" x14ac:dyDescent="0.25">
      <c r="B77945" s="78"/>
      <c r="C77945" s="77"/>
    </row>
    <row r="77946" spans="2:3" x14ac:dyDescent="0.25">
      <c r="B77946" s="78"/>
      <c r="C77946" s="77"/>
    </row>
    <row r="77947" spans="2:3" x14ac:dyDescent="0.25">
      <c r="B77947" s="78"/>
      <c r="C77947" s="77"/>
    </row>
    <row r="77948" spans="2:3" x14ac:dyDescent="0.25">
      <c r="B77948" s="78"/>
      <c r="C77948" s="77"/>
    </row>
    <row r="77949" spans="2:3" x14ac:dyDescent="0.25">
      <c r="B77949" s="78"/>
      <c r="C77949" s="77"/>
    </row>
    <row r="77950" spans="2:3" x14ac:dyDescent="0.25">
      <c r="B77950" s="78"/>
      <c r="C77950" s="77"/>
    </row>
    <row r="77951" spans="2:3" x14ac:dyDescent="0.25">
      <c r="B77951" s="78"/>
      <c r="C77951" s="77"/>
    </row>
    <row r="77952" spans="2:3" x14ac:dyDescent="0.25">
      <c r="B77952" s="78"/>
      <c r="C77952" s="77"/>
    </row>
    <row r="77953" spans="2:3" x14ac:dyDescent="0.25">
      <c r="B77953" s="78"/>
      <c r="C77953" s="77"/>
    </row>
    <row r="77954" spans="2:3" x14ac:dyDescent="0.25">
      <c r="B77954" s="78"/>
      <c r="C77954" s="77"/>
    </row>
    <row r="77955" spans="2:3" x14ac:dyDescent="0.25">
      <c r="B77955" s="78"/>
      <c r="C77955" s="77"/>
    </row>
    <row r="77956" spans="2:3" x14ac:dyDescent="0.25">
      <c r="B77956" s="78"/>
      <c r="C77956" s="77"/>
    </row>
    <row r="78066" spans="2:3" x14ac:dyDescent="0.25">
      <c r="B78066" s="78"/>
      <c r="C78066" s="77"/>
    </row>
    <row r="78067" spans="2:3" x14ac:dyDescent="0.25">
      <c r="B78067" s="78"/>
      <c r="C78067" s="77"/>
    </row>
    <row r="78068" spans="2:3" x14ac:dyDescent="0.25">
      <c r="B78068" s="78"/>
      <c r="C78068" s="77"/>
    </row>
    <row r="78069" spans="2:3" x14ac:dyDescent="0.25">
      <c r="B78069" s="78"/>
      <c r="C78069" s="77"/>
    </row>
    <row r="78070" spans="2:3" x14ac:dyDescent="0.25">
      <c r="B78070" s="78"/>
      <c r="C78070" s="77"/>
    </row>
    <row r="78071" spans="2:3" x14ac:dyDescent="0.25">
      <c r="B78071" s="78"/>
      <c r="C78071" s="77"/>
    </row>
    <row r="78072" spans="2:3" x14ac:dyDescent="0.25">
      <c r="B78072" s="78"/>
      <c r="C78072" s="77"/>
    </row>
    <row r="78073" spans="2:3" x14ac:dyDescent="0.25">
      <c r="B78073" s="78"/>
      <c r="C78073" s="77"/>
    </row>
    <row r="78074" spans="2:3" x14ac:dyDescent="0.25">
      <c r="B78074" s="78"/>
      <c r="C78074" s="77"/>
    </row>
    <row r="78075" spans="2:3" x14ac:dyDescent="0.25">
      <c r="B78075" s="78"/>
      <c r="C78075" s="77"/>
    </row>
    <row r="78076" spans="2:3" x14ac:dyDescent="0.25">
      <c r="B78076" s="78"/>
      <c r="C78076" s="77"/>
    </row>
    <row r="78077" spans="2:3" x14ac:dyDescent="0.25">
      <c r="B78077" s="78"/>
      <c r="C78077" s="77"/>
    </row>
    <row r="78078" spans="2:3" x14ac:dyDescent="0.25">
      <c r="B78078" s="78"/>
      <c r="C78078" s="77"/>
    </row>
    <row r="78188" spans="2:3" x14ac:dyDescent="0.25">
      <c r="B78188" s="78"/>
      <c r="C78188" s="77"/>
    </row>
    <row r="78189" spans="2:3" x14ac:dyDescent="0.25">
      <c r="B78189" s="78"/>
      <c r="C78189" s="77"/>
    </row>
    <row r="78190" spans="2:3" x14ac:dyDescent="0.25">
      <c r="B78190" s="78"/>
      <c r="C78190" s="77"/>
    </row>
    <row r="78191" spans="2:3" x14ac:dyDescent="0.25">
      <c r="B78191" s="78"/>
      <c r="C78191" s="77"/>
    </row>
    <row r="78192" spans="2:3" x14ac:dyDescent="0.25">
      <c r="B78192" s="78"/>
      <c r="C78192" s="77"/>
    </row>
    <row r="78193" spans="2:3" x14ac:dyDescent="0.25">
      <c r="B78193" s="78"/>
      <c r="C78193" s="77"/>
    </row>
    <row r="78194" spans="2:3" x14ac:dyDescent="0.25">
      <c r="B78194" s="78"/>
      <c r="C78194" s="77"/>
    </row>
    <row r="78195" spans="2:3" x14ac:dyDescent="0.25">
      <c r="B78195" s="78"/>
      <c r="C78195" s="77"/>
    </row>
    <row r="78196" spans="2:3" x14ac:dyDescent="0.25">
      <c r="B78196" s="78"/>
      <c r="C78196" s="77"/>
    </row>
    <row r="78197" spans="2:3" x14ac:dyDescent="0.25">
      <c r="B78197" s="78"/>
      <c r="C78197" s="77"/>
    </row>
    <row r="78198" spans="2:3" x14ac:dyDescent="0.25">
      <c r="B78198" s="78"/>
      <c r="C78198" s="77"/>
    </row>
    <row r="78199" spans="2:3" x14ac:dyDescent="0.25">
      <c r="B78199" s="78"/>
      <c r="C78199" s="77"/>
    </row>
    <row r="78200" spans="2:3" x14ac:dyDescent="0.25">
      <c r="B78200" s="78"/>
      <c r="C78200" s="77"/>
    </row>
    <row r="78310" spans="2:3" x14ac:dyDescent="0.25">
      <c r="B78310" s="78"/>
      <c r="C78310" s="77"/>
    </row>
    <row r="78311" spans="2:3" x14ac:dyDescent="0.25">
      <c r="B78311" s="78"/>
      <c r="C78311" s="77"/>
    </row>
    <row r="78312" spans="2:3" x14ac:dyDescent="0.25">
      <c r="B78312" s="78"/>
      <c r="C78312" s="77"/>
    </row>
    <row r="78313" spans="2:3" x14ac:dyDescent="0.25">
      <c r="B78313" s="78"/>
      <c r="C78313" s="77"/>
    </row>
    <row r="78314" spans="2:3" x14ac:dyDescent="0.25">
      <c r="B78314" s="78"/>
      <c r="C78314" s="77"/>
    </row>
    <row r="78315" spans="2:3" x14ac:dyDescent="0.25">
      <c r="B78315" s="78"/>
      <c r="C78315" s="77"/>
    </row>
    <row r="78316" spans="2:3" x14ac:dyDescent="0.25">
      <c r="B78316" s="78"/>
      <c r="C78316" s="77"/>
    </row>
    <row r="78317" spans="2:3" x14ac:dyDescent="0.25">
      <c r="B78317" s="78"/>
      <c r="C78317" s="77"/>
    </row>
    <row r="78318" spans="2:3" x14ac:dyDescent="0.25">
      <c r="B78318" s="78"/>
      <c r="C78318" s="77"/>
    </row>
    <row r="78319" spans="2:3" x14ac:dyDescent="0.25">
      <c r="B78319" s="78"/>
      <c r="C78319" s="77"/>
    </row>
    <row r="78320" spans="2:3" x14ac:dyDescent="0.25">
      <c r="B78320" s="78"/>
      <c r="C78320" s="77"/>
    </row>
    <row r="78321" spans="2:3" x14ac:dyDescent="0.25">
      <c r="B78321" s="78"/>
      <c r="C78321" s="77"/>
    </row>
    <row r="78322" spans="2:3" x14ac:dyDescent="0.25">
      <c r="B78322" s="78"/>
      <c r="C78322" s="77"/>
    </row>
    <row r="78432" spans="2:3" x14ac:dyDescent="0.25">
      <c r="B78432" s="78"/>
      <c r="C78432" s="77"/>
    </row>
    <row r="78433" spans="2:3" x14ac:dyDescent="0.25">
      <c r="B78433" s="78"/>
      <c r="C78433" s="77"/>
    </row>
    <row r="78434" spans="2:3" x14ac:dyDescent="0.25">
      <c r="B78434" s="78"/>
      <c r="C78434" s="77"/>
    </row>
    <row r="78435" spans="2:3" x14ac:dyDescent="0.25">
      <c r="B78435" s="78"/>
      <c r="C78435" s="77"/>
    </row>
    <row r="78436" spans="2:3" x14ac:dyDescent="0.25">
      <c r="B78436" s="78"/>
      <c r="C78436" s="77"/>
    </row>
    <row r="78437" spans="2:3" x14ac:dyDescent="0.25">
      <c r="B78437" s="78"/>
      <c r="C78437" s="77"/>
    </row>
    <row r="78438" spans="2:3" x14ac:dyDescent="0.25">
      <c r="B78438" s="78"/>
      <c r="C78438" s="77"/>
    </row>
    <row r="78439" spans="2:3" x14ac:dyDescent="0.25">
      <c r="B78439" s="78"/>
      <c r="C78439" s="77"/>
    </row>
    <row r="78440" spans="2:3" x14ac:dyDescent="0.25">
      <c r="B78440" s="78"/>
      <c r="C78440" s="77"/>
    </row>
    <row r="78441" spans="2:3" x14ac:dyDescent="0.25">
      <c r="B78441" s="78"/>
      <c r="C78441" s="77"/>
    </row>
    <row r="78442" spans="2:3" x14ac:dyDescent="0.25">
      <c r="B78442" s="78"/>
      <c r="C78442" s="77"/>
    </row>
    <row r="78443" spans="2:3" x14ac:dyDescent="0.25">
      <c r="B78443" s="78"/>
      <c r="C78443" s="77"/>
    </row>
    <row r="78444" spans="2:3" x14ac:dyDescent="0.25">
      <c r="B78444" s="78"/>
      <c r="C78444" s="77"/>
    </row>
    <row r="78554" spans="2:3" x14ac:dyDescent="0.25">
      <c r="B78554" s="78"/>
      <c r="C78554" s="77"/>
    </row>
    <row r="78555" spans="2:3" x14ac:dyDescent="0.25">
      <c r="B78555" s="78"/>
      <c r="C78555" s="77"/>
    </row>
    <row r="78556" spans="2:3" x14ac:dyDescent="0.25">
      <c r="B78556" s="78"/>
      <c r="C78556" s="77"/>
    </row>
    <row r="78557" spans="2:3" x14ac:dyDescent="0.25">
      <c r="B78557" s="78"/>
      <c r="C78557" s="77"/>
    </row>
    <row r="78558" spans="2:3" x14ac:dyDescent="0.25">
      <c r="B78558" s="78"/>
      <c r="C78558" s="77"/>
    </row>
    <row r="78559" spans="2:3" x14ac:dyDescent="0.25">
      <c r="B78559" s="78"/>
      <c r="C78559" s="77"/>
    </row>
    <row r="78560" spans="2:3" x14ac:dyDescent="0.25">
      <c r="B78560" s="78"/>
      <c r="C78560" s="77"/>
    </row>
    <row r="78561" spans="2:3" x14ac:dyDescent="0.25">
      <c r="B78561" s="78"/>
      <c r="C78561" s="77"/>
    </row>
    <row r="78562" spans="2:3" x14ac:dyDescent="0.25">
      <c r="B78562" s="78"/>
      <c r="C78562" s="77"/>
    </row>
    <row r="78563" spans="2:3" x14ac:dyDescent="0.25">
      <c r="B78563" s="78"/>
      <c r="C78563" s="77"/>
    </row>
    <row r="78564" spans="2:3" x14ac:dyDescent="0.25">
      <c r="B78564" s="78"/>
      <c r="C78564" s="77"/>
    </row>
    <row r="78565" spans="2:3" x14ac:dyDescent="0.25">
      <c r="B78565" s="78"/>
      <c r="C78565" s="77"/>
    </row>
    <row r="78566" spans="2:3" x14ac:dyDescent="0.25">
      <c r="B78566" s="78"/>
      <c r="C78566" s="77"/>
    </row>
    <row r="78676" spans="2:3" x14ac:dyDescent="0.25">
      <c r="B78676" s="78"/>
      <c r="C78676" s="77"/>
    </row>
    <row r="78677" spans="2:3" x14ac:dyDescent="0.25">
      <c r="B78677" s="78"/>
      <c r="C78677" s="77"/>
    </row>
    <row r="78678" spans="2:3" x14ac:dyDescent="0.25">
      <c r="B78678" s="78"/>
      <c r="C78678" s="77"/>
    </row>
    <row r="78679" spans="2:3" x14ac:dyDescent="0.25">
      <c r="B78679" s="78"/>
      <c r="C78679" s="77"/>
    </row>
    <row r="78680" spans="2:3" x14ac:dyDescent="0.25">
      <c r="B78680" s="78"/>
      <c r="C78680" s="77"/>
    </row>
    <row r="78681" spans="2:3" x14ac:dyDescent="0.25">
      <c r="B78681" s="78"/>
      <c r="C78681" s="77"/>
    </row>
    <row r="78682" spans="2:3" x14ac:dyDescent="0.25">
      <c r="B78682" s="78"/>
      <c r="C78682" s="77"/>
    </row>
    <row r="78683" spans="2:3" x14ac:dyDescent="0.25">
      <c r="B78683" s="78"/>
      <c r="C78683" s="77"/>
    </row>
    <row r="78684" spans="2:3" x14ac:dyDescent="0.25">
      <c r="B78684" s="78"/>
      <c r="C78684" s="77"/>
    </row>
    <row r="78685" spans="2:3" x14ac:dyDescent="0.25">
      <c r="B78685" s="78"/>
      <c r="C78685" s="77"/>
    </row>
    <row r="78686" spans="2:3" x14ac:dyDescent="0.25">
      <c r="B78686" s="78"/>
      <c r="C78686" s="77"/>
    </row>
    <row r="78687" spans="2:3" x14ac:dyDescent="0.25">
      <c r="B78687" s="78"/>
      <c r="C78687" s="77"/>
    </row>
    <row r="78688" spans="2:3" x14ac:dyDescent="0.25">
      <c r="B78688" s="78"/>
      <c r="C78688" s="77"/>
    </row>
    <row r="78798" spans="2:3" x14ac:dyDescent="0.25">
      <c r="B78798" s="78"/>
      <c r="C78798" s="77"/>
    </row>
    <row r="78799" spans="2:3" x14ac:dyDescent="0.25">
      <c r="B78799" s="78"/>
      <c r="C78799" s="77"/>
    </row>
    <row r="78800" spans="2:3" x14ac:dyDescent="0.25">
      <c r="B78800" s="78"/>
      <c r="C78800" s="77"/>
    </row>
    <row r="78801" spans="2:3" x14ac:dyDescent="0.25">
      <c r="B78801" s="78"/>
      <c r="C78801" s="77"/>
    </row>
    <row r="78802" spans="2:3" x14ac:dyDescent="0.25">
      <c r="B78802" s="78"/>
      <c r="C78802" s="77"/>
    </row>
    <row r="78803" spans="2:3" x14ac:dyDescent="0.25">
      <c r="B78803" s="78"/>
      <c r="C78803" s="77"/>
    </row>
    <row r="78804" spans="2:3" x14ac:dyDescent="0.25">
      <c r="B78804" s="78"/>
      <c r="C78804" s="77"/>
    </row>
    <row r="78805" spans="2:3" x14ac:dyDescent="0.25">
      <c r="B78805" s="78"/>
      <c r="C78805" s="77"/>
    </row>
    <row r="78806" spans="2:3" x14ac:dyDescent="0.25">
      <c r="B78806" s="78"/>
      <c r="C78806" s="77"/>
    </row>
    <row r="78807" spans="2:3" x14ac:dyDescent="0.25">
      <c r="B78807" s="78"/>
      <c r="C78807" s="77"/>
    </row>
    <row r="78808" spans="2:3" x14ac:dyDescent="0.25">
      <c r="B78808" s="78"/>
      <c r="C78808" s="77"/>
    </row>
    <row r="78809" spans="2:3" x14ac:dyDescent="0.25">
      <c r="B78809" s="78"/>
      <c r="C78809" s="77"/>
    </row>
    <row r="78810" spans="2:3" x14ac:dyDescent="0.25">
      <c r="B78810" s="78"/>
      <c r="C78810" s="77"/>
    </row>
    <row r="78920" spans="2:3" x14ac:dyDescent="0.25">
      <c r="B78920" s="78"/>
      <c r="C78920" s="77"/>
    </row>
    <row r="78921" spans="2:3" x14ac:dyDescent="0.25">
      <c r="B78921" s="78"/>
      <c r="C78921" s="77"/>
    </row>
    <row r="78922" spans="2:3" x14ac:dyDescent="0.25">
      <c r="B78922" s="78"/>
      <c r="C78922" s="77"/>
    </row>
    <row r="78923" spans="2:3" x14ac:dyDescent="0.25">
      <c r="B78923" s="78"/>
      <c r="C78923" s="77"/>
    </row>
    <row r="78924" spans="2:3" x14ac:dyDescent="0.25">
      <c r="B78924" s="78"/>
      <c r="C78924" s="77"/>
    </row>
    <row r="78925" spans="2:3" x14ac:dyDescent="0.25">
      <c r="B78925" s="78"/>
      <c r="C78925" s="77"/>
    </row>
    <row r="78926" spans="2:3" x14ac:dyDescent="0.25">
      <c r="B78926" s="78"/>
      <c r="C78926" s="77"/>
    </row>
    <row r="78927" spans="2:3" x14ac:dyDescent="0.25">
      <c r="B78927" s="78"/>
      <c r="C78927" s="77"/>
    </row>
    <row r="78928" spans="2:3" x14ac:dyDescent="0.25">
      <c r="B78928" s="78"/>
      <c r="C78928" s="77"/>
    </row>
    <row r="78929" spans="2:3" x14ac:dyDescent="0.25">
      <c r="B78929" s="78"/>
      <c r="C78929" s="77"/>
    </row>
    <row r="78930" spans="2:3" x14ac:dyDescent="0.25">
      <c r="B78930" s="78"/>
      <c r="C78930" s="77"/>
    </row>
    <row r="78931" spans="2:3" x14ac:dyDescent="0.25">
      <c r="B78931" s="78"/>
      <c r="C78931" s="77"/>
    </row>
    <row r="78932" spans="2:3" x14ac:dyDescent="0.25">
      <c r="B78932" s="78"/>
      <c r="C78932" s="77"/>
    </row>
    <row r="79042" spans="2:3" x14ac:dyDescent="0.25">
      <c r="B79042" s="78"/>
      <c r="C79042" s="77"/>
    </row>
    <row r="79043" spans="2:3" x14ac:dyDescent="0.25">
      <c r="B79043" s="78"/>
      <c r="C79043" s="77"/>
    </row>
    <row r="79044" spans="2:3" x14ac:dyDescent="0.25">
      <c r="B79044" s="78"/>
      <c r="C79044" s="77"/>
    </row>
    <row r="79045" spans="2:3" x14ac:dyDescent="0.25">
      <c r="B79045" s="78"/>
      <c r="C79045" s="77"/>
    </row>
    <row r="79046" spans="2:3" x14ac:dyDescent="0.25">
      <c r="B79046" s="78"/>
      <c r="C79046" s="77"/>
    </row>
    <row r="79047" spans="2:3" x14ac:dyDescent="0.25">
      <c r="B79047" s="78"/>
      <c r="C79047" s="77"/>
    </row>
    <row r="79048" spans="2:3" x14ac:dyDescent="0.25">
      <c r="B79048" s="78"/>
      <c r="C79048" s="77"/>
    </row>
    <row r="79049" spans="2:3" x14ac:dyDescent="0.25">
      <c r="B79049" s="78"/>
      <c r="C79049" s="77"/>
    </row>
    <row r="79050" spans="2:3" x14ac:dyDescent="0.25">
      <c r="B79050" s="78"/>
      <c r="C79050" s="77"/>
    </row>
    <row r="79051" spans="2:3" x14ac:dyDescent="0.25">
      <c r="B79051" s="78"/>
      <c r="C79051" s="77"/>
    </row>
    <row r="79052" spans="2:3" x14ac:dyDescent="0.25">
      <c r="B79052" s="78"/>
      <c r="C79052" s="77"/>
    </row>
    <row r="79053" spans="2:3" x14ac:dyDescent="0.25">
      <c r="B79053" s="78"/>
      <c r="C79053" s="77"/>
    </row>
    <row r="79054" spans="2:3" x14ac:dyDescent="0.25">
      <c r="B79054" s="78"/>
      <c r="C79054" s="77"/>
    </row>
    <row r="79164" spans="2:3" x14ac:dyDescent="0.25">
      <c r="B79164" s="78"/>
      <c r="C79164" s="77"/>
    </row>
    <row r="79165" spans="2:3" x14ac:dyDescent="0.25">
      <c r="B79165" s="78"/>
      <c r="C79165" s="77"/>
    </row>
    <row r="79166" spans="2:3" x14ac:dyDescent="0.25">
      <c r="B79166" s="78"/>
      <c r="C79166" s="77"/>
    </row>
    <row r="79167" spans="2:3" x14ac:dyDescent="0.25">
      <c r="B79167" s="78"/>
      <c r="C79167" s="77"/>
    </row>
    <row r="79168" spans="2:3" x14ac:dyDescent="0.25">
      <c r="B79168" s="78"/>
      <c r="C79168" s="77"/>
    </row>
    <row r="79169" spans="2:3" x14ac:dyDescent="0.25">
      <c r="B79169" s="78"/>
      <c r="C79169" s="77"/>
    </row>
    <row r="79170" spans="2:3" x14ac:dyDescent="0.25">
      <c r="B79170" s="78"/>
      <c r="C79170" s="77"/>
    </row>
    <row r="79171" spans="2:3" x14ac:dyDescent="0.25">
      <c r="B79171" s="78"/>
      <c r="C79171" s="77"/>
    </row>
    <row r="79172" spans="2:3" x14ac:dyDescent="0.25">
      <c r="B79172" s="78"/>
      <c r="C79172" s="77"/>
    </row>
    <row r="79173" spans="2:3" x14ac:dyDescent="0.25">
      <c r="B79173" s="78"/>
      <c r="C79173" s="77"/>
    </row>
    <row r="79174" spans="2:3" x14ac:dyDescent="0.25">
      <c r="B79174" s="78"/>
      <c r="C79174" s="77"/>
    </row>
    <row r="79175" spans="2:3" x14ac:dyDescent="0.25">
      <c r="B79175" s="78"/>
      <c r="C79175" s="77"/>
    </row>
    <row r="79176" spans="2:3" x14ac:dyDescent="0.25">
      <c r="B79176" s="78"/>
      <c r="C79176" s="77"/>
    </row>
    <row r="79286" spans="2:3" x14ac:dyDescent="0.25">
      <c r="B79286" s="78"/>
      <c r="C79286" s="77"/>
    </row>
    <row r="79287" spans="2:3" x14ac:dyDescent="0.25">
      <c r="B79287" s="78"/>
      <c r="C79287" s="77"/>
    </row>
    <row r="79288" spans="2:3" x14ac:dyDescent="0.25">
      <c r="B79288" s="78"/>
      <c r="C79288" s="77"/>
    </row>
    <row r="79289" spans="2:3" x14ac:dyDescent="0.25">
      <c r="B79289" s="78"/>
      <c r="C79289" s="77"/>
    </row>
    <row r="79290" spans="2:3" x14ac:dyDescent="0.25">
      <c r="B79290" s="78"/>
      <c r="C79290" s="77"/>
    </row>
    <row r="79291" spans="2:3" x14ac:dyDescent="0.25">
      <c r="B79291" s="78"/>
      <c r="C79291" s="77"/>
    </row>
    <row r="79292" spans="2:3" x14ac:dyDescent="0.25">
      <c r="B79292" s="78"/>
      <c r="C79292" s="77"/>
    </row>
    <row r="79293" spans="2:3" x14ac:dyDescent="0.25">
      <c r="B79293" s="78"/>
      <c r="C79293" s="77"/>
    </row>
    <row r="79294" spans="2:3" x14ac:dyDescent="0.25">
      <c r="B79294" s="78"/>
      <c r="C79294" s="77"/>
    </row>
    <row r="79295" spans="2:3" x14ac:dyDescent="0.25">
      <c r="B79295" s="78"/>
      <c r="C79295" s="77"/>
    </row>
    <row r="79296" spans="2:3" x14ac:dyDescent="0.25">
      <c r="B79296" s="78"/>
      <c r="C79296" s="77"/>
    </row>
    <row r="79297" spans="2:3" x14ac:dyDescent="0.25">
      <c r="B79297" s="78"/>
      <c r="C79297" s="77"/>
    </row>
    <row r="79298" spans="2:3" x14ac:dyDescent="0.25">
      <c r="B79298" s="78"/>
      <c r="C79298" s="77"/>
    </row>
    <row r="79408" spans="2:3" x14ac:dyDescent="0.25">
      <c r="B79408" s="78"/>
      <c r="C79408" s="77"/>
    </row>
    <row r="79409" spans="2:3" x14ac:dyDescent="0.25">
      <c r="B79409" s="78"/>
      <c r="C79409" s="77"/>
    </row>
    <row r="79410" spans="2:3" x14ac:dyDescent="0.25">
      <c r="B79410" s="78"/>
      <c r="C79410" s="77"/>
    </row>
    <row r="79411" spans="2:3" x14ac:dyDescent="0.25">
      <c r="B79411" s="78"/>
      <c r="C79411" s="77"/>
    </row>
    <row r="79412" spans="2:3" x14ac:dyDescent="0.25">
      <c r="B79412" s="78"/>
      <c r="C79412" s="77"/>
    </row>
    <row r="79413" spans="2:3" x14ac:dyDescent="0.25">
      <c r="B79413" s="78"/>
      <c r="C79413" s="77"/>
    </row>
    <row r="79414" spans="2:3" x14ac:dyDescent="0.25">
      <c r="B79414" s="78"/>
      <c r="C79414" s="77"/>
    </row>
    <row r="79415" spans="2:3" x14ac:dyDescent="0.25">
      <c r="B79415" s="78"/>
      <c r="C79415" s="77"/>
    </row>
    <row r="79416" spans="2:3" x14ac:dyDescent="0.25">
      <c r="B79416" s="78"/>
      <c r="C79416" s="77"/>
    </row>
    <row r="79417" spans="2:3" x14ac:dyDescent="0.25">
      <c r="B79417" s="78"/>
      <c r="C79417" s="77"/>
    </row>
    <row r="79418" spans="2:3" x14ac:dyDescent="0.25">
      <c r="B79418" s="78"/>
      <c r="C79418" s="77"/>
    </row>
    <row r="79419" spans="2:3" x14ac:dyDescent="0.25">
      <c r="B79419" s="78"/>
      <c r="C79419" s="77"/>
    </row>
    <row r="79420" spans="2:3" x14ac:dyDescent="0.25">
      <c r="B79420" s="78"/>
      <c r="C79420" s="77"/>
    </row>
    <row r="79530" spans="2:3" x14ac:dyDescent="0.25">
      <c r="B79530" s="78"/>
      <c r="C79530" s="77"/>
    </row>
    <row r="79531" spans="2:3" x14ac:dyDescent="0.25">
      <c r="B79531" s="78"/>
      <c r="C79531" s="77"/>
    </row>
    <row r="79532" spans="2:3" x14ac:dyDescent="0.25">
      <c r="B79532" s="78"/>
      <c r="C79532" s="77"/>
    </row>
    <row r="79533" spans="2:3" x14ac:dyDescent="0.25">
      <c r="B79533" s="78"/>
      <c r="C79533" s="77"/>
    </row>
    <row r="79534" spans="2:3" x14ac:dyDescent="0.25">
      <c r="B79534" s="78"/>
      <c r="C79534" s="77"/>
    </row>
    <row r="79535" spans="2:3" x14ac:dyDescent="0.25">
      <c r="B79535" s="78"/>
      <c r="C79535" s="77"/>
    </row>
    <row r="79536" spans="2:3" x14ac:dyDescent="0.25">
      <c r="B79536" s="78"/>
      <c r="C79536" s="77"/>
    </row>
    <row r="79537" spans="2:3" x14ac:dyDescent="0.25">
      <c r="B79537" s="78"/>
      <c r="C79537" s="77"/>
    </row>
    <row r="79538" spans="2:3" x14ac:dyDescent="0.25">
      <c r="B79538" s="78"/>
      <c r="C79538" s="77"/>
    </row>
    <row r="79539" spans="2:3" x14ac:dyDescent="0.25">
      <c r="B79539" s="78"/>
      <c r="C79539" s="77"/>
    </row>
    <row r="79540" spans="2:3" x14ac:dyDescent="0.25">
      <c r="B79540" s="78"/>
      <c r="C79540" s="77"/>
    </row>
    <row r="79541" spans="2:3" x14ac:dyDescent="0.25">
      <c r="B79541" s="78"/>
      <c r="C79541" s="77"/>
    </row>
    <row r="79542" spans="2:3" x14ac:dyDescent="0.25">
      <c r="B79542" s="78"/>
      <c r="C79542" s="77"/>
    </row>
    <row r="79652" spans="2:3" x14ac:dyDescent="0.25">
      <c r="B79652" s="78"/>
      <c r="C79652" s="77"/>
    </row>
    <row r="79653" spans="2:3" x14ac:dyDescent="0.25">
      <c r="B79653" s="78"/>
      <c r="C79653" s="77"/>
    </row>
    <row r="79654" spans="2:3" x14ac:dyDescent="0.25">
      <c r="B79654" s="78"/>
      <c r="C79654" s="77"/>
    </row>
    <row r="79655" spans="2:3" x14ac:dyDescent="0.25">
      <c r="B79655" s="78"/>
      <c r="C79655" s="77"/>
    </row>
    <row r="79656" spans="2:3" x14ac:dyDescent="0.25">
      <c r="B79656" s="78"/>
      <c r="C79656" s="77"/>
    </row>
    <row r="79657" spans="2:3" x14ac:dyDescent="0.25">
      <c r="B79657" s="78"/>
      <c r="C79657" s="77"/>
    </row>
    <row r="79658" spans="2:3" x14ac:dyDescent="0.25">
      <c r="B79658" s="78"/>
      <c r="C79658" s="77"/>
    </row>
    <row r="79659" spans="2:3" x14ac:dyDescent="0.25">
      <c r="B79659" s="78"/>
      <c r="C79659" s="77"/>
    </row>
    <row r="79660" spans="2:3" x14ac:dyDescent="0.25">
      <c r="B79660" s="78"/>
      <c r="C79660" s="77"/>
    </row>
    <row r="79661" spans="2:3" x14ac:dyDescent="0.25">
      <c r="B79661" s="78"/>
      <c r="C79661" s="77"/>
    </row>
    <row r="79662" spans="2:3" x14ac:dyDescent="0.25">
      <c r="B79662" s="78"/>
      <c r="C79662" s="77"/>
    </row>
    <row r="79663" spans="2:3" x14ac:dyDescent="0.25">
      <c r="B79663" s="78"/>
      <c r="C79663" s="77"/>
    </row>
    <row r="79664" spans="2:3" x14ac:dyDescent="0.25">
      <c r="B79664" s="78"/>
      <c r="C79664" s="77"/>
    </row>
    <row r="79774" spans="2:3" x14ac:dyDescent="0.25">
      <c r="B79774" s="78"/>
      <c r="C79774" s="77"/>
    </row>
    <row r="79775" spans="2:3" x14ac:dyDescent="0.25">
      <c r="B79775" s="78"/>
      <c r="C79775" s="77"/>
    </row>
    <row r="79776" spans="2:3" x14ac:dyDescent="0.25">
      <c r="B79776" s="78"/>
      <c r="C79776" s="77"/>
    </row>
    <row r="79777" spans="2:3" x14ac:dyDescent="0.25">
      <c r="B79777" s="78"/>
      <c r="C79777" s="77"/>
    </row>
    <row r="79778" spans="2:3" x14ac:dyDescent="0.25">
      <c r="B79778" s="78"/>
      <c r="C79778" s="77"/>
    </row>
    <row r="79779" spans="2:3" x14ac:dyDescent="0.25">
      <c r="B79779" s="78"/>
      <c r="C79779" s="77"/>
    </row>
    <row r="79780" spans="2:3" x14ac:dyDescent="0.25">
      <c r="B79780" s="78"/>
      <c r="C79780" s="77"/>
    </row>
    <row r="79781" spans="2:3" x14ac:dyDescent="0.25">
      <c r="B79781" s="78"/>
      <c r="C79781" s="77"/>
    </row>
    <row r="79782" spans="2:3" x14ac:dyDescent="0.25">
      <c r="B79782" s="78"/>
      <c r="C79782" s="77"/>
    </row>
    <row r="79783" spans="2:3" x14ac:dyDescent="0.25">
      <c r="B79783" s="78"/>
      <c r="C79783" s="77"/>
    </row>
    <row r="79784" spans="2:3" x14ac:dyDescent="0.25">
      <c r="B79784" s="78"/>
      <c r="C79784" s="77"/>
    </row>
    <row r="79785" spans="2:3" x14ac:dyDescent="0.25">
      <c r="B79785" s="78"/>
      <c r="C79785" s="77"/>
    </row>
    <row r="79786" spans="2:3" x14ac:dyDescent="0.25">
      <c r="B79786" s="78"/>
      <c r="C79786" s="77"/>
    </row>
    <row r="79896" spans="2:3" x14ac:dyDescent="0.25">
      <c r="B79896" s="78"/>
      <c r="C79896" s="77"/>
    </row>
    <row r="79897" spans="2:3" x14ac:dyDescent="0.25">
      <c r="B79897" s="78"/>
      <c r="C79897" s="77"/>
    </row>
    <row r="79898" spans="2:3" x14ac:dyDescent="0.25">
      <c r="B79898" s="78"/>
      <c r="C79898" s="77"/>
    </row>
    <row r="79899" spans="2:3" x14ac:dyDescent="0.25">
      <c r="B79899" s="78"/>
      <c r="C79899" s="77"/>
    </row>
    <row r="79900" spans="2:3" x14ac:dyDescent="0.25">
      <c r="B79900" s="78"/>
      <c r="C79900" s="77"/>
    </row>
    <row r="79901" spans="2:3" x14ac:dyDescent="0.25">
      <c r="B79901" s="78"/>
      <c r="C79901" s="77"/>
    </row>
    <row r="79902" spans="2:3" x14ac:dyDescent="0.25">
      <c r="B79902" s="78"/>
      <c r="C79902" s="77"/>
    </row>
    <row r="79903" spans="2:3" x14ac:dyDescent="0.25">
      <c r="B79903" s="78"/>
      <c r="C79903" s="77"/>
    </row>
    <row r="79904" spans="2:3" x14ac:dyDescent="0.25">
      <c r="B79904" s="78"/>
      <c r="C79904" s="77"/>
    </row>
    <row r="79905" spans="2:3" x14ac:dyDescent="0.25">
      <c r="B79905" s="78"/>
      <c r="C79905" s="77"/>
    </row>
    <row r="79906" spans="2:3" x14ac:dyDescent="0.25">
      <c r="B79906" s="78"/>
      <c r="C79906" s="77"/>
    </row>
    <row r="79907" spans="2:3" x14ac:dyDescent="0.25">
      <c r="B79907" s="78"/>
      <c r="C79907" s="77"/>
    </row>
    <row r="79908" spans="2:3" x14ac:dyDescent="0.25">
      <c r="B79908" s="78"/>
      <c r="C79908" s="77"/>
    </row>
    <row r="80018" spans="2:3" x14ac:dyDescent="0.25">
      <c r="B80018" s="78"/>
      <c r="C80018" s="77"/>
    </row>
    <row r="80019" spans="2:3" x14ac:dyDescent="0.25">
      <c r="B80019" s="78"/>
      <c r="C80019" s="77"/>
    </row>
    <row r="80020" spans="2:3" x14ac:dyDescent="0.25">
      <c r="B80020" s="78"/>
      <c r="C80020" s="77"/>
    </row>
    <row r="80021" spans="2:3" x14ac:dyDescent="0.25">
      <c r="B80021" s="78"/>
      <c r="C80021" s="77"/>
    </row>
    <row r="80022" spans="2:3" x14ac:dyDescent="0.25">
      <c r="B80022" s="78"/>
      <c r="C80022" s="77"/>
    </row>
    <row r="80023" spans="2:3" x14ac:dyDescent="0.25">
      <c r="B80023" s="78"/>
      <c r="C80023" s="77"/>
    </row>
    <row r="80024" spans="2:3" x14ac:dyDescent="0.25">
      <c r="B80024" s="78"/>
      <c r="C80024" s="77"/>
    </row>
    <row r="80025" spans="2:3" x14ac:dyDescent="0.25">
      <c r="B80025" s="78"/>
      <c r="C80025" s="77"/>
    </row>
    <row r="80026" spans="2:3" x14ac:dyDescent="0.25">
      <c r="B80026" s="78"/>
      <c r="C80026" s="77"/>
    </row>
    <row r="80027" spans="2:3" x14ac:dyDescent="0.25">
      <c r="B80027" s="78"/>
      <c r="C80027" s="77"/>
    </row>
    <row r="80028" spans="2:3" x14ac:dyDescent="0.25">
      <c r="B80028" s="78"/>
      <c r="C80028" s="77"/>
    </row>
    <row r="80029" spans="2:3" x14ac:dyDescent="0.25">
      <c r="B80029" s="78"/>
      <c r="C80029" s="77"/>
    </row>
    <row r="80030" spans="2:3" x14ac:dyDescent="0.25">
      <c r="B80030" s="78"/>
      <c r="C80030" s="77"/>
    </row>
    <row r="80140" spans="2:3" x14ac:dyDescent="0.25">
      <c r="B80140" s="78"/>
      <c r="C80140" s="77"/>
    </row>
    <row r="80141" spans="2:3" x14ac:dyDescent="0.25">
      <c r="B80141" s="78"/>
      <c r="C80141" s="77"/>
    </row>
    <row r="80142" spans="2:3" x14ac:dyDescent="0.25">
      <c r="B80142" s="78"/>
      <c r="C80142" s="77"/>
    </row>
    <row r="80143" spans="2:3" x14ac:dyDescent="0.25">
      <c r="B80143" s="78"/>
      <c r="C80143" s="77"/>
    </row>
    <row r="80144" spans="2:3" x14ac:dyDescent="0.25">
      <c r="B80144" s="78"/>
      <c r="C80144" s="77"/>
    </row>
    <row r="80145" spans="2:3" x14ac:dyDescent="0.25">
      <c r="B80145" s="78"/>
      <c r="C80145" s="77"/>
    </row>
    <row r="80146" spans="2:3" x14ac:dyDescent="0.25">
      <c r="B80146" s="78"/>
      <c r="C80146" s="77"/>
    </row>
    <row r="80147" spans="2:3" x14ac:dyDescent="0.25">
      <c r="B80147" s="78"/>
      <c r="C80147" s="77"/>
    </row>
    <row r="80148" spans="2:3" x14ac:dyDescent="0.25">
      <c r="B80148" s="78"/>
      <c r="C80148" s="77"/>
    </row>
    <row r="80149" spans="2:3" x14ac:dyDescent="0.25">
      <c r="B80149" s="78"/>
      <c r="C80149" s="77"/>
    </row>
    <row r="80150" spans="2:3" x14ac:dyDescent="0.25">
      <c r="B80150" s="78"/>
      <c r="C80150" s="77"/>
    </row>
    <row r="80151" spans="2:3" x14ac:dyDescent="0.25">
      <c r="B80151" s="78"/>
      <c r="C80151" s="77"/>
    </row>
    <row r="80152" spans="2:3" x14ac:dyDescent="0.25">
      <c r="B80152" s="78"/>
      <c r="C80152" s="77"/>
    </row>
    <row r="80262" spans="2:3" x14ac:dyDescent="0.25">
      <c r="B80262" s="78"/>
      <c r="C80262" s="77"/>
    </row>
    <row r="80263" spans="2:3" x14ac:dyDescent="0.25">
      <c r="B80263" s="78"/>
      <c r="C80263" s="77"/>
    </row>
    <row r="80264" spans="2:3" x14ac:dyDescent="0.25">
      <c r="B80264" s="78"/>
      <c r="C80264" s="77"/>
    </row>
    <row r="80265" spans="2:3" x14ac:dyDescent="0.25">
      <c r="B80265" s="78"/>
      <c r="C80265" s="77"/>
    </row>
    <row r="80266" spans="2:3" x14ac:dyDescent="0.25">
      <c r="B80266" s="78"/>
      <c r="C80266" s="77"/>
    </row>
    <row r="80267" spans="2:3" x14ac:dyDescent="0.25">
      <c r="B80267" s="78"/>
      <c r="C80267" s="77"/>
    </row>
    <row r="80268" spans="2:3" x14ac:dyDescent="0.25">
      <c r="B80268" s="78"/>
      <c r="C80268" s="77"/>
    </row>
    <row r="80269" spans="2:3" x14ac:dyDescent="0.25">
      <c r="B80269" s="78"/>
      <c r="C80269" s="77"/>
    </row>
    <row r="80270" spans="2:3" x14ac:dyDescent="0.25">
      <c r="B80270" s="78"/>
      <c r="C80270" s="77"/>
    </row>
    <row r="80271" spans="2:3" x14ac:dyDescent="0.25">
      <c r="B80271" s="78"/>
      <c r="C80271" s="77"/>
    </row>
    <row r="80272" spans="2:3" x14ac:dyDescent="0.25">
      <c r="B80272" s="78"/>
      <c r="C80272" s="77"/>
    </row>
    <row r="80273" spans="2:3" x14ac:dyDescent="0.25">
      <c r="B80273" s="78"/>
      <c r="C80273" s="77"/>
    </row>
    <row r="80274" spans="2:3" x14ac:dyDescent="0.25">
      <c r="B80274" s="78"/>
      <c r="C80274" s="77"/>
    </row>
    <row r="80384" spans="2:3" x14ac:dyDescent="0.25">
      <c r="B80384" s="78"/>
      <c r="C80384" s="77"/>
    </row>
    <row r="80385" spans="2:3" x14ac:dyDescent="0.25">
      <c r="B80385" s="78"/>
      <c r="C80385" s="77"/>
    </row>
    <row r="80386" spans="2:3" x14ac:dyDescent="0.25">
      <c r="B80386" s="78"/>
      <c r="C80386" s="77"/>
    </row>
    <row r="80387" spans="2:3" x14ac:dyDescent="0.25">
      <c r="B80387" s="78"/>
      <c r="C80387" s="77"/>
    </row>
    <row r="80388" spans="2:3" x14ac:dyDescent="0.25">
      <c r="B80388" s="78"/>
      <c r="C80388" s="77"/>
    </row>
    <row r="80389" spans="2:3" x14ac:dyDescent="0.25">
      <c r="B80389" s="78"/>
      <c r="C80389" s="77"/>
    </row>
    <row r="80390" spans="2:3" x14ac:dyDescent="0.25">
      <c r="B80390" s="78"/>
      <c r="C80390" s="77"/>
    </row>
    <row r="80391" spans="2:3" x14ac:dyDescent="0.25">
      <c r="B80391" s="78"/>
      <c r="C80391" s="77"/>
    </row>
    <row r="80392" spans="2:3" x14ac:dyDescent="0.25">
      <c r="B80392" s="78"/>
      <c r="C80392" s="77"/>
    </row>
    <row r="80393" spans="2:3" x14ac:dyDescent="0.25">
      <c r="B80393" s="78"/>
      <c r="C80393" s="77"/>
    </row>
    <row r="80394" spans="2:3" x14ac:dyDescent="0.25">
      <c r="B80394" s="78"/>
      <c r="C80394" s="77"/>
    </row>
    <row r="80395" spans="2:3" x14ac:dyDescent="0.25">
      <c r="B80395" s="78"/>
      <c r="C80395" s="77"/>
    </row>
    <row r="80396" spans="2:3" x14ac:dyDescent="0.25">
      <c r="B80396" s="78"/>
      <c r="C80396" s="77"/>
    </row>
    <row r="80506" spans="2:3" x14ac:dyDescent="0.25">
      <c r="B80506" s="78"/>
      <c r="C80506" s="77"/>
    </row>
    <row r="80507" spans="2:3" x14ac:dyDescent="0.25">
      <c r="B80507" s="78"/>
      <c r="C80507" s="77"/>
    </row>
    <row r="80508" spans="2:3" x14ac:dyDescent="0.25">
      <c r="B80508" s="78"/>
      <c r="C80508" s="77"/>
    </row>
    <row r="80509" spans="2:3" x14ac:dyDescent="0.25">
      <c r="B80509" s="78"/>
      <c r="C80509" s="77"/>
    </row>
    <row r="80510" spans="2:3" x14ac:dyDescent="0.25">
      <c r="B80510" s="78"/>
      <c r="C80510" s="77"/>
    </row>
    <row r="80511" spans="2:3" x14ac:dyDescent="0.25">
      <c r="B80511" s="78"/>
      <c r="C80511" s="77"/>
    </row>
    <row r="80512" spans="2:3" x14ac:dyDescent="0.25">
      <c r="B80512" s="78"/>
      <c r="C80512" s="77"/>
    </row>
    <row r="80513" spans="2:3" x14ac:dyDescent="0.25">
      <c r="B80513" s="78"/>
      <c r="C80513" s="77"/>
    </row>
    <row r="80514" spans="2:3" x14ac:dyDescent="0.25">
      <c r="B80514" s="78"/>
      <c r="C80514" s="77"/>
    </row>
    <row r="80515" spans="2:3" x14ac:dyDescent="0.25">
      <c r="B80515" s="78"/>
      <c r="C80515" s="77"/>
    </row>
    <row r="80516" spans="2:3" x14ac:dyDescent="0.25">
      <c r="B80516" s="78"/>
      <c r="C80516" s="77"/>
    </row>
    <row r="80517" spans="2:3" x14ac:dyDescent="0.25">
      <c r="B80517" s="78"/>
      <c r="C80517" s="77"/>
    </row>
    <row r="80518" spans="2:3" x14ac:dyDescent="0.25">
      <c r="B80518" s="78"/>
      <c r="C80518" s="77"/>
    </row>
    <row r="80628" spans="2:3" x14ac:dyDescent="0.25">
      <c r="B80628" s="78"/>
      <c r="C80628" s="77"/>
    </row>
    <row r="80629" spans="2:3" x14ac:dyDescent="0.25">
      <c r="B80629" s="78"/>
      <c r="C80629" s="77"/>
    </row>
    <row r="80630" spans="2:3" x14ac:dyDescent="0.25">
      <c r="B80630" s="78"/>
      <c r="C80630" s="77"/>
    </row>
    <row r="80631" spans="2:3" x14ac:dyDescent="0.25">
      <c r="B80631" s="78"/>
      <c r="C80631" s="77"/>
    </row>
    <row r="80632" spans="2:3" x14ac:dyDescent="0.25">
      <c r="B80632" s="78"/>
      <c r="C80632" s="77"/>
    </row>
    <row r="80633" spans="2:3" x14ac:dyDescent="0.25">
      <c r="B80633" s="78"/>
      <c r="C80633" s="77"/>
    </row>
    <row r="80634" spans="2:3" x14ac:dyDescent="0.25">
      <c r="B80634" s="78"/>
      <c r="C80634" s="77"/>
    </row>
    <row r="80635" spans="2:3" x14ac:dyDescent="0.25">
      <c r="B80635" s="78"/>
      <c r="C80635" s="77"/>
    </row>
    <row r="80636" spans="2:3" x14ac:dyDescent="0.25">
      <c r="B80636" s="78"/>
      <c r="C80636" s="77"/>
    </row>
    <row r="80637" spans="2:3" x14ac:dyDescent="0.25">
      <c r="B80637" s="78"/>
      <c r="C80637" s="77"/>
    </row>
    <row r="80638" spans="2:3" x14ac:dyDescent="0.25">
      <c r="B80638" s="78"/>
      <c r="C80638" s="77"/>
    </row>
    <row r="80639" spans="2:3" x14ac:dyDescent="0.25">
      <c r="B80639" s="78"/>
      <c r="C80639" s="77"/>
    </row>
    <row r="80640" spans="2:3" x14ac:dyDescent="0.25">
      <c r="B80640" s="78"/>
      <c r="C80640" s="77"/>
    </row>
    <row r="80750" spans="2:3" x14ac:dyDescent="0.25">
      <c r="B80750" s="78"/>
      <c r="C80750" s="77"/>
    </row>
    <row r="80751" spans="2:3" x14ac:dyDescent="0.25">
      <c r="B80751" s="78"/>
      <c r="C80751" s="77"/>
    </row>
    <row r="80752" spans="2:3" x14ac:dyDescent="0.25">
      <c r="B80752" s="78"/>
      <c r="C80752" s="77"/>
    </row>
    <row r="80753" spans="2:3" x14ac:dyDescent="0.25">
      <c r="B80753" s="78"/>
      <c r="C80753" s="77"/>
    </row>
    <row r="80754" spans="2:3" x14ac:dyDescent="0.25">
      <c r="B80754" s="78"/>
      <c r="C80754" s="77"/>
    </row>
    <row r="80755" spans="2:3" x14ac:dyDescent="0.25">
      <c r="B80755" s="78"/>
      <c r="C80755" s="77"/>
    </row>
    <row r="80756" spans="2:3" x14ac:dyDescent="0.25">
      <c r="B80756" s="78"/>
      <c r="C80756" s="77"/>
    </row>
    <row r="80757" spans="2:3" x14ac:dyDescent="0.25">
      <c r="B80757" s="78"/>
      <c r="C80757" s="77"/>
    </row>
    <row r="80758" spans="2:3" x14ac:dyDescent="0.25">
      <c r="B80758" s="78"/>
      <c r="C80758" s="77"/>
    </row>
    <row r="80759" spans="2:3" x14ac:dyDescent="0.25">
      <c r="B80759" s="78"/>
      <c r="C80759" s="77"/>
    </row>
    <row r="80760" spans="2:3" x14ac:dyDescent="0.25">
      <c r="B80760" s="78"/>
      <c r="C80760" s="77"/>
    </row>
    <row r="80761" spans="2:3" x14ac:dyDescent="0.25">
      <c r="B80761" s="78"/>
      <c r="C80761" s="77"/>
    </row>
    <row r="80762" spans="2:3" x14ac:dyDescent="0.25">
      <c r="B80762" s="78"/>
      <c r="C80762" s="77"/>
    </row>
    <row r="80872" spans="2:3" x14ac:dyDescent="0.25">
      <c r="B80872" s="78"/>
      <c r="C80872" s="77"/>
    </row>
    <row r="80873" spans="2:3" x14ac:dyDescent="0.25">
      <c r="B80873" s="78"/>
      <c r="C80873" s="77"/>
    </row>
    <row r="80874" spans="2:3" x14ac:dyDescent="0.25">
      <c r="B80874" s="78"/>
      <c r="C80874" s="77"/>
    </row>
    <row r="80875" spans="2:3" x14ac:dyDescent="0.25">
      <c r="B80875" s="78"/>
      <c r="C80875" s="77"/>
    </row>
    <row r="80876" spans="2:3" x14ac:dyDescent="0.25">
      <c r="B80876" s="78"/>
      <c r="C80876" s="77"/>
    </row>
    <row r="80877" spans="2:3" x14ac:dyDescent="0.25">
      <c r="B80877" s="78"/>
      <c r="C80877" s="77"/>
    </row>
    <row r="80878" spans="2:3" x14ac:dyDescent="0.25">
      <c r="B80878" s="78"/>
      <c r="C80878" s="77"/>
    </row>
    <row r="80879" spans="2:3" x14ac:dyDescent="0.25">
      <c r="B80879" s="78"/>
      <c r="C80879" s="77"/>
    </row>
    <row r="80880" spans="2:3" x14ac:dyDescent="0.25">
      <c r="B80880" s="78"/>
      <c r="C80880" s="77"/>
    </row>
    <row r="80881" spans="2:3" x14ac:dyDescent="0.25">
      <c r="B80881" s="78"/>
      <c r="C80881" s="77"/>
    </row>
    <row r="80882" spans="2:3" x14ac:dyDescent="0.25">
      <c r="B80882" s="78"/>
      <c r="C80882" s="77"/>
    </row>
    <row r="80883" spans="2:3" x14ac:dyDescent="0.25">
      <c r="B80883" s="78"/>
      <c r="C80883" s="77"/>
    </row>
    <row r="80884" spans="2:3" x14ac:dyDescent="0.25">
      <c r="B80884" s="78"/>
      <c r="C80884" s="77"/>
    </row>
    <row r="80994" spans="2:3" x14ac:dyDescent="0.25">
      <c r="B80994" s="78"/>
      <c r="C80994" s="77"/>
    </row>
    <row r="80995" spans="2:3" x14ac:dyDescent="0.25">
      <c r="B80995" s="78"/>
      <c r="C80995" s="77"/>
    </row>
    <row r="80996" spans="2:3" x14ac:dyDescent="0.25">
      <c r="B80996" s="78"/>
      <c r="C80996" s="77"/>
    </row>
    <row r="80997" spans="2:3" x14ac:dyDescent="0.25">
      <c r="B80997" s="78"/>
      <c r="C80997" s="77"/>
    </row>
    <row r="80998" spans="2:3" x14ac:dyDescent="0.25">
      <c r="B80998" s="78"/>
      <c r="C80998" s="77"/>
    </row>
    <row r="80999" spans="2:3" x14ac:dyDescent="0.25">
      <c r="B80999" s="78"/>
      <c r="C80999" s="77"/>
    </row>
    <row r="81000" spans="2:3" x14ac:dyDescent="0.25">
      <c r="B81000" s="78"/>
      <c r="C81000" s="77"/>
    </row>
    <row r="81001" spans="2:3" x14ac:dyDescent="0.25">
      <c r="B81001" s="78"/>
      <c r="C81001" s="77"/>
    </row>
    <row r="81002" spans="2:3" x14ac:dyDescent="0.25">
      <c r="B81002" s="78"/>
      <c r="C81002" s="77"/>
    </row>
    <row r="81003" spans="2:3" x14ac:dyDescent="0.25">
      <c r="B81003" s="78"/>
      <c r="C81003" s="77"/>
    </row>
    <row r="81004" spans="2:3" x14ac:dyDescent="0.25">
      <c r="B81004" s="78"/>
      <c r="C81004" s="77"/>
    </row>
    <row r="81005" spans="2:3" x14ac:dyDescent="0.25">
      <c r="B81005" s="78"/>
      <c r="C81005" s="77"/>
    </row>
    <row r="81006" spans="2:3" x14ac:dyDescent="0.25">
      <c r="B81006" s="78"/>
      <c r="C81006" s="77"/>
    </row>
    <row r="81116" spans="2:3" x14ac:dyDescent="0.25">
      <c r="B81116" s="78"/>
      <c r="C81116" s="77"/>
    </row>
    <row r="81117" spans="2:3" x14ac:dyDescent="0.25">
      <c r="B81117" s="78"/>
      <c r="C81117" s="77"/>
    </row>
    <row r="81118" spans="2:3" x14ac:dyDescent="0.25">
      <c r="B81118" s="78"/>
      <c r="C81118" s="77"/>
    </row>
    <row r="81119" spans="2:3" x14ac:dyDescent="0.25">
      <c r="B81119" s="78"/>
      <c r="C81119" s="77"/>
    </row>
    <row r="81120" spans="2:3" x14ac:dyDescent="0.25">
      <c r="B81120" s="78"/>
      <c r="C81120" s="77"/>
    </row>
    <row r="81121" spans="2:3" x14ac:dyDescent="0.25">
      <c r="B81121" s="78"/>
      <c r="C81121" s="77"/>
    </row>
    <row r="81122" spans="2:3" x14ac:dyDescent="0.25">
      <c r="B81122" s="78"/>
      <c r="C81122" s="77"/>
    </row>
    <row r="81123" spans="2:3" x14ac:dyDescent="0.25">
      <c r="B81123" s="78"/>
      <c r="C81123" s="77"/>
    </row>
    <row r="81124" spans="2:3" x14ac:dyDescent="0.25">
      <c r="B81124" s="78"/>
      <c r="C81124" s="77"/>
    </row>
    <row r="81125" spans="2:3" x14ac:dyDescent="0.25">
      <c r="B81125" s="78"/>
      <c r="C81125" s="77"/>
    </row>
    <row r="81126" spans="2:3" x14ac:dyDescent="0.25">
      <c r="B81126" s="78"/>
      <c r="C81126" s="77"/>
    </row>
    <row r="81127" spans="2:3" x14ac:dyDescent="0.25">
      <c r="B81127" s="78"/>
      <c r="C81127" s="77"/>
    </row>
    <row r="81128" spans="2:3" x14ac:dyDescent="0.25">
      <c r="B81128" s="78"/>
      <c r="C81128" s="77"/>
    </row>
    <row r="81238" spans="2:3" x14ac:dyDescent="0.25">
      <c r="B81238" s="78"/>
      <c r="C81238" s="77"/>
    </row>
    <row r="81239" spans="2:3" x14ac:dyDescent="0.25">
      <c r="B81239" s="78"/>
      <c r="C81239" s="77"/>
    </row>
    <row r="81240" spans="2:3" x14ac:dyDescent="0.25">
      <c r="B81240" s="78"/>
      <c r="C81240" s="77"/>
    </row>
    <row r="81241" spans="2:3" x14ac:dyDescent="0.25">
      <c r="B81241" s="78"/>
      <c r="C81241" s="77"/>
    </row>
    <row r="81242" spans="2:3" x14ac:dyDescent="0.25">
      <c r="B81242" s="78"/>
      <c r="C81242" s="77"/>
    </row>
    <row r="81243" spans="2:3" x14ac:dyDescent="0.25">
      <c r="B81243" s="78"/>
      <c r="C81243" s="77"/>
    </row>
    <row r="81244" spans="2:3" x14ac:dyDescent="0.25">
      <c r="B81244" s="78"/>
      <c r="C81244" s="77"/>
    </row>
    <row r="81245" spans="2:3" x14ac:dyDescent="0.25">
      <c r="B81245" s="78"/>
      <c r="C81245" s="77"/>
    </row>
    <row r="81246" spans="2:3" x14ac:dyDescent="0.25">
      <c r="B81246" s="78"/>
      <c r="C81246" s="77"/>
    </row>
    <row r="81247" spans="2:3" x14ac:dyDescent="0.25">
      <c r="B81247" s="78"/>
      <c r="C81247" s="77"/>
    </row>
    <row r="81248" spans="2:3" x14ac:dyDescent="0.25">
      <c r="B81248" s="78"/>
      <c r="C81248" s="77"/>
    </row>
    <row r="81249" spans="2:3" x14ac:dyDescent="0.25">
      <c r="B81249" s="78"/>
      <c r="C81249" s="77"/>
    </row>
    <row r="81250" spans="2:3" x14ac:dyDescent="0.25">
      <c r="B81250" s="78"/>
      <c r="C81250" s="77"/>
    </row>
    <row r="81360" spans="2:3" x14ac:dyDescent="0.25">
      <c r="B81360" s="78"/>
      <c r="C81360" s="77"/>
    </row>
    <row r="81361" spans="2:3" x14ac:dyDescent="0.25">
      <c r="B81361" s="78"/>
      <c r="C81361" s="77"/>
    </row>
    <row r="81362" spans="2:3" x14ac:dyDescent="0.25">
      <c r="B81362" s="78"/>
      <c r="C81362" s="77"/>
    </row>
    <row r="81363" spans="2:3" x14ac:dyDescent="0.25">
      <c r="B81363" s="78"/>
      <c r="C81363" s="77"/>
    </row>
    <row r="81364" spans="2:3" x14ac:dyDescent="0.25">
      <c r="B81364" s="78"/>
      <c r="C81364" s="77"/>
    </row>
    <row r="81365" spans="2:3" x14ac:dyDescent="0.25">
      <c r="B81365" s="78"/>
      <c r="C81365" s="77"/>
    </row>
    <row r="81366" spans="2:3" x14ac:dyDescent="0.25">
      <c r="B81366" s="78"/>
      <c r="C81366" s="77"/>
    </row>
    <row r="81367" spans="2:3" x14ac:dyDescent="0.25">
      <c r="B81367" s="78"/>
      <c r="C81367" s="77"/>
    </row>
    <row r="81368" spans="2:3" x14ac:dyDescent="0.25">
      <c r="B81368" s="78"/>
      <c r="C81368" s="77"/>
    </row>
    <row r="81369" spans="2:3" x14ac:dyDescent="0.25">
      <c r="B81369" s="78"/>
      <c r="C81369" s="77"/>
    </row>
    <row r="81370" spans="2:3" x14ac:dyDescent="0.25">
      <c r="B81370" s="78"/>
      <c r="C81370" s="77"/>
    </row>
    <row r="81371" spans="2:3" x14ac:dyDescent="0.25">
      <c r="B81371" s="78"/>
      <c r="C81371" s="77"/>
    </row>
    <row r="81372" spans="2:3" x14ac:dyDescent="0.25">
      <c r="B81372" s="78"/>
      <c r="C81372" s="77"/>
    </row>
    <row r="81482" spans="2:3" x14ac:dyDescent="0.25">
      <c r="B81482" s="78"/>
      <c r="C81482" s="77"/>
    </row>
    <row r="81483" spans="2:3" x14ac:dyDescent="0.25">
      <c r="B81483" s="78"/>
      <c r="C81483" s="77"/>
    </row>
    <row r="81484" spans="2:3" x14ac:dyDescent="0.25">
      <c r="B81484" s="78"/>
      <c r="C81484" s="77"/>
    </row>
    <row r="81485" spans="2:3" x14ac:dyDescent="0.25">
      <c r="B81485" s="78"/>
      <c r="C81485" s="77"/>
    </row>
    <row r="81486" spans="2:3" x14ac:dyDescent="0.25">
      <c r="B81486" s="78"/>
      <c r="C81486" s="77"/>
    </row>
    <row r="81487" spans="2:3" x14ac:dyDescent="0.25">
      <c r="B81487" s="78"/>
      <c r="C81487" s="77"/>
    </row>
    <row r="81488" spans="2:3" x14ac:dyDescent="0.25">
      <c r="B81488" s="78"/>
      <c r="C81488" s="77"/>
    </row>
    <row r="81489" spans="2:3" x14ac:dyDescent="0.25">
      <c r="B81489" s="78"/>
      <c r="C81489" s="77"/>
    </row>
    <row r="81490" spans="2:3" x14ac:dyDescent="0.25">
      <c r="B81490" s="78"/>
      <c r="C81490" s="77"/>
    </row>
    <row r="81491" spans="2:3" x14ac:dyDescent="0.25">
      <c r="B81491" s="78"/>
      <c r="C81491" s="77"/>
    </row>
    <row r="81492" spans="2:3" x14ac:dyDescent="0.25">
      <c r="B81492" s="78"/>
      <c r="C81492" s="77"/>
    </row>
    <row r="81493" spans="2:3" x14ac:dyDescent="0.25">
      <c r="B81493" s="78"/>
      <c r="C81493" s="77"/>
    </row>
    <row r="81494" spans="2:3" x14ac:dyDescent="0.25">
      <c r="B81494" s="78"/>
      <c r="C81494" s="77"/>
    </row>
    <row r="81604" spans="2:3" x14ac:dyDescent="0.25">
      <c r="B81604" s="78"/>
      <c r="C81604" s="77"/>
    </row>
    <row r="81605" spans="2:3" x14ac:dyDescent="0.25">
      <c r="B81605" s="78"/>
      <c r="C81605" s="77"/>
    </row>
    <row r="81606" spans="2:3" x14ac:dyDescent="0.25">
      <c r="B81606" s="78"/>
      <c r="C81606" s="77"/>
    </row>
    <row r="81607" spans="2:3" x14ac:dyDescent="0.25">
      <c r="B81607" s="78"/>
      <c r="C81607" s="77"/>
    </row>
    <row r="81608" spans="2:3" x14ac:dyDescent="0.25">
      <c r="B81608" s="78"/>
      <c r="C81608" s="77"/>
    </row>
    <row r="81609" spans="2:3" x14ac:dyDescent="0.25">
      <c r="B81609" s="78"/>
      <c r="C81609" s="77"/>
    </row>
    <row r="81610" spans="2:3" x14ac:dyDescent="0.25">
      <c r="B81610" s="78"/>
      <c r="C81610" s="77"/>
    </row>
    <row r="81611" spans="2:3" x14ac:dyDescent="0.25">
      <c r="B81611" s="78"/>
      <c r="C81611" s="77"/>
    </row>
    <row r="81612" spans="2:3" x14ac:dyDescent="0.25">
      <c r="B81612" s="78"/>
      <c r="C81612" s="77"/>
    </row>
    <row r="81613" spans="2:3" x14ac:dyDescent="0.25">
      <c r="B81613" s="78"/>
      <c r="C81613" s="77"/>
    </row>
    <row r="81614" spans="2:3" x14ac:dyDescent="0.25">
      <c r="B81614" s="78"/>
      <c r="C81614" s="77"/>
    </row>
    <row r="81615" spans="2:3" x14ac:dyDescent="0.25">
      <c r="B81615" s="78"/>
      <c r="C81615" s="77"/>
    </row>
    <row r="81616" spans="2:3" x14ac:dyDescent="0.25">
      <c r="B81616" s="78"/>
      <c r="C81616" s="77"/>
    </row>
    <row r="81726" spans="2:3" x14ac:dyDescent="0.25">
      <c r="B81726" s="78"/>
      <c r="C81726" s="77"/>
    </row>
    <row r="81727" spans="2:3" x14ac:dyDescent="0.25">
      <c r="B81727" s="78"/>
      <c r="C81727" s="77"/>
    </row>
    <row r="81728" spans="2:3" x14ac:dyDescent="0.25">
      <c r="B81728" s="78"/>
      <c r="C81728" s="77"/>
    </row>
    <row r="81729" spans="2:3" x14ac:dyDescent="0.25">
      <c r="B81729" s="78"/>
      <c r="C81729" s="77"/>
    </row>
    <row r="81730" spans="2:3" x14ac:dyDescent="0.25">
      <c r="B81730" s="78"/>
      <c r="C81730" s="77"/>
    </row>
    <row r="81731" spans="2:3" x14ac:dyDescent="0.25">
      <c r="B81731" s="78"/>
      <c r="C81731" s="77"/>
    </row>
    <row r="81732" spans="2:3" x14ac:dyDescent="0.25">
      <c r="B81732" s="78"/>
      <c r="C81732" s="77"/>
    </row>
    <row r="81733" spans="2:3" x14ac:dyDescent="0.25">
      <c r="B81733" s="78"/>
      <c r="C81733" s="77"/>
    </row>
    <row r="81734" spans="2:3" x14ac:dyDescent="0.25">
      <c r="B81734" s="78"/>
      <c r="C81734" s="77"/>
    </row>
    <row r="81735" spans="2:3" x14ac:dyDescent="0.25">
      <c r="B81735" s="78"/>
      <c r="C81735" s="77"/>
    </row>
    <row r="81736" spans="2:3" x14ac:dyDescent="0.25">
      <c r="B81736" s="78"/>
      <c r="C81736" s="77"/>
    </row>
    <row r="81737" spans="2:3" x14ac:dyDescent="0.25">
      <c r="B81737" s="78"/>
      <c r="C81737" s="77"/>
    </row>
    <row r="81738" spans="2:3" x14ac:dyDescent="0.25">
      <c r="B81738" s="78"/>
      <c r="C81738" s="77"/>
    </row>
    <row r="81848" spans="2:3" x14ac:dyDescent="0.25">
      <c r="B81848" s="78"/>
      <c r="C81848" s="77"/>
    </row>
    <row r="81849" spans="2:3" x14ac:dyDescent="0.25">
      <c r="B81849" s="78"/>
      <c r="C81849" s="77"/>
    </row>
    <row r="81850" spans="2:3" x14ac:dyDescent="0.25">
      <c r="B81850" s="78"/>
      <c r="C81850" s="77"/>
    </row>
    <row r="81851" spans="2:3" x14ac:dyDescent="0.25">
      <c r="B81851" s="78"/>
      <c r="C81851" s="77"/>
    </row>
    <row r="81852" spans="2:3" x14ac:dyDescent="0.25">
      <c r="B81852" s="78"/>
      <c r="C81852" s="77"/>
    </row>
    <row r="81853" spans="2:3" x14ac:dyDescent="0.25">
      <c r="B81853" s="78"/>
      <c r="C81853" s="77"/>
    </row>
    <row r="81854" spans="2:3" x14ac:dyDescent="0.25">
      <c r="B81854" s="78"/>
      <c r="C81854" s="77"/>
    </row>
    <row r="81855" spans="2:3" x14ac:dyDescent="0.25">
      <c r="B81855" s="78"/>
      <c r="C81855" s="77"/>
    </row>
    <row r="81856" spans="2:3" x14ac:dyDescent="0.25">
      <c r="B81856" s="78"/>
      <c r="C81856" s="77"/>
    </row>
    <row r="81857" spans="2:3" x14ac:dyDescent="0.25">
      <c r="B81857" s="78"/>
      <c r="C81857" s="77"/>
    </row>
    <row r="81858" spans="2:3" x14ac:dyDescent="0.25">
      <c r="B81858" s="78"/>
      <c r="C81858" s="77"/>
    </row>
    <row r="81859" spans="2:3" x14ac:dyDescent="0.25">
      <c r="B81859" s="78"/>
      <c r="C81859" s="77"/>
    </row>
    <row r="81860" spans="2:3" x14ac:dyDescent="0.25">
      <c r="B81860" s="78"/>
      <c r="C81860" s="77"/>
    </row>
    <row r="81970" spans="2:3" x14ac:dyDescent="0.25">
      <c r="B81970" s="78"/>
      <c r="C81970" s="77"/>
    </row>
    <row r="81971" spans="2:3" x14ac:dyDescent="0.25">
      <c r="B81971" s="78"/>
      <c r="C81971" s="77"/>
    </row>
    <row r="81972" spans="2:3" x14ac:dyDescent="0.25">
      <c r="B81972" s="78"/>
      <c r="C81972" s="77"/>
    </row>
    <row r="81973" spans="2:3" x14ac:dyDescent="0.25">
      <c r="B81973" s="78"/>
      <c r="C81973" s="77"/>
    </row>
    <row r="81974" spans="2:3" x14ac:dyDescent="0.25">
      <c r="B81974" s="78"/>
      <c r="C81974" s="77"/>
    </row>
    <row r="81975" spans="2:3" x14ac:dyDescent="0.25">
      <c r="B81975" s="78"/>
      <c r="C81975" s="77"/>
    </row>
    <row r="81976" spans="2:3" x14ac:dyDescent="0.25">
      <c r="B81976" s="78"/>
      <c r="C81976" s="77"/>
    </row>
    <row r="81977" spans="2:3" x14ac:dyDescent="0.25">
      <c r="B81977" s="78"/>
      <c r="C81977" s="77"/>
    </row>
    <row r="81978" spans="2:3" x14ac:dyDescent="0.25">
      <c r="B81978" s="78"/>
      <c r="C81978" s="77"/>
    </row>
    <row r="81979" spans="2:3" x14ac:dyDescent="0.25">
      <c r="B81979" s="78"/>
      <c r="C81979" s="77"/>
    </row>
    <row r="81980" spans="2:3" x14ac:dyDescent="0.25">
      <c r="B81980" s="78"/>
      <c r="C81980" s="77"/>
    </row>
    <row r="81981" spans="2:3" x14ac:dyDescent="0.25">
      <c r="B81981" s="78"/>
      <c r="C81981" s="77"/>
    </row>
    <row r="81982" spans="2:3" x14ac:dyDescent="0.25">
      <c r="B81982" s="78"/>
      <c r="C81982" s="77"/>
    </row>
    <row r="82092" spans="2:3" x14ac:dyDescent="0.25">
      <c r="B82092" s="78"/>
      <c r="C82092" s="77"/>
    </row>
    <row r="82093" spans="2:3" x14ac:dyDescent="0.25">
      <c r="B82093" s="78"/>
      <c r="C82093" s="77"/>
    </row>
    <row r="82094" spans="2:3" x14ac:dyDescent="0.25">
      <c r="B82094" s="78"/>
      <c r="C82094" s="77"/>
    </row>
    <row r="82095" spans="2:3" x14ac:dyDescent="0.25">
      <c r="B82095" s="78"/>
      <c r="C82095" s="77"/>
    </row>
    <row r="82096" spans="2:3" x14ac:dyDescent="0.25">
      <c r="B82096" s="78"/>
      <c r="C82096" s="77"/>
    </row>
    <row r="82097" spans="2:3" x14ac:dyDescent="0.25">
      <c r="B82097" s="78"/>
      <c r="C82097" s="77"/>
    </row>
    <row r="82098" spans="2:3" x14ac:dyDescent="0.25">
      <c r="B82098" s="78"/>
      <c r="C82098" s="77"/>
    </row>
    <row r="82099" spans="2:3" x14ac:dyDescent="0.25">
      <c r="B82099" s="78"/>
      <c r="C82099" s="77"/>
    </row>
    <row r="82100" spans="2:3" x14ac:dyDescent="0.25">
      <c r="B82100" s="78"/>
      <c r="C82100" s="77"/>
    </row>
    <row r="82101" spans="2:3" x14ac:dyDescent="0.25">
      <c r="B82101" s="78"/>
      <c r="C82101" s="77"/>
    </row>
    <row r="82102" spans="2:3" x14ac:dyDescent="0.25">
      <c r="B82102" s="78"/>
      <c r="C82102" s="77"/>
    </row>
    <row r="82103" spans="2:3" x14ac:dyDescent="0.25">
      <c r="B82103" s="78"/>
      <c r="C82103" s="77"/>
    </row>
    <row r="82104" spans="2:3" x14ac:dyDescent="0.25">
      <c r="B82104" s="78"/>
      <c r="C82104" s="77"/>
    </row>
    <row r="82214" spans="2:3" x14ac:dyDescent="0.25">
      <c r="B82214" s="78"/>
      <c r="C82214" s="77"/>
    </row>
    <row r="82215" spans="2:3" x14ac:dyDescent="0.25">
      <c r="B82215" s="78"/>
      <c r="C82215" s="77"/>
    </row>
    <row r="82216" spans="2:3" x14ac:dyDescent="0.25">
      <c r="B82216" s="78"/>
      <c r="C82216" s="77"/>
    </row>
    <row r="82217" spans="2:3" x14ac:dyDescent="0.25">
      <c r="B82217" s="78"/>
      <c r="C82217" s="77"/>
    </row>
    <row r="82218" spans="2:3" x14ac:dyDescent="0.25">
      <c r="B82218" s="78"/>
      <c r="C82218" s="77"/>
    </row>
    <row r="82219" spans="2:3" x14ac:dyDescent="0.25">
      <c r="B82219" s="78"/>
      <c r="C82219" s="77"/>
    </row>
    <row r="82220" spans="2:3" x14ac:dyDescent="0.25">
      <c r="B82220" s="78"/>
      <c r="C82220" s="77"/>
    </row>
    <row r="82221" spans="2:3" x14ac:dyDescent="0.25">
      <c r="B82221" s="78"/>
      <c r="C82221" s="77"/>
    </row>
    <row r="82222" spans="2:3" x14ac:dyDescent="0.25">
      <c r="B82222" s="78"/>
      <c r="C82222" s="77"/>
    </row>
    <row r="82223" spans="2:3" x14ac:dyDescent="0.25">
      <c r="B82223" s="78"/>
      <c r="C82223" s="77"/>
    </row>
    <row r="82224" spans="2:3" x14ac:dyDescent="0.25">
      <c r="B82224" s="78"/>
      <c r="C82224" s="77"/>
    </row>
    <row r="82225" spans="2:3" x14ac:dyDescent="0.25">
      <c r="B82225" s="78"/>
      <c r="C82225" s="77"/>
    </row>
    <row r="82226" spans="2:3" x14ac:dyDescent="0.25">
      <c r="B82226" s="78"/>
      <c r="C82226" s="77"/>
    </row>
    <row r="82336" spans="2:3" x14ac:dyDescent="0.25">
      <c r="B82336" s="78"/>
      <c r="C82336" s="77"/>
    </row>
    <row r="82337" spans="2:3" x14ac:dyDescent="0.25">
      <c r="B82337" s="78"/>
      <c r="C82337" s="77"/>
    </row>
    <row r="82338" spans="2:3" x14ac:dyDescent="0.25">
      <c r="B82338" s="78"/>
      <c r="C82338" s="77"/>
    </row>
    <row r="82339" spans="2:3" x14ac:dyDescent="0.25">
      <c r="B82339" s="78"/>
      <c r="C82339" s="77"/>
    </row>
    <row r="82340" spans="2:3" x14ac:dyDescent="0.25">
      <c r="B82340" s="78"/>
      <c r="C82340" s="77"/>
    </row>
    <row r="82341" spans="2:3" x14ac:dyDescent="0.25">
      <c r="B82341" s="78"/>
      <c r="C82341" s="77"/>
    </row>
    <row r="82342" spans="2:3" x14ac:dyDescent="0.25">
      <c r="B82342" s="78"/>
      <c r="C82342" s="77"/>
    </row>
    <row r="82343" spans="2:3" x14ac:dyDescent="0.25">
      <c r="B82343" s="78"/>
      <c r="C82343" s="77"/>
    </row>
    <row r="82344" spans="2:3" x14ac:dyDescent="0.25">
      <c r="B82344" s="78"/>
      <c r="C82344" s="77"/>
    </row>
    <row r="82345" spans="2:3" x14ac:dyDescent="0.25">
      <c r="B82345" s="78"/>
      <c r="C82345" s="77"/>
    </row>
    <row r="82346" spans="2:3" x14ac:dyDescent="0.25">
      <c r="B82346" s="78"/>
      <c r="C82346" s="77"/>
    </row>
    <row r="82347" spans="2:3" x14ac:dyDescent="0.25">
      <c r="B82347" s="78"/>
      <c r="C82347" s="77"/>
    </row>
    <row r="82348" spans="2:3" x14ac:dyDescent="0.25">
      <c r="B82348" s="78"/>
      <c r="C82348" s="77"/>
    </row>
    <row r="82458" spans="2:3" x14ac:dyDescent="0.25">
      <c r="B82458" s="78"/>
      <c r="C82458" s="77"/>
    </row>
    <row r="82459" spans="2:3" x14ac:dyDescent="0.25">
      <c r="B82459" s="78"/>
      <c r="C82459" s="77"/>
    </row>
    <row r="82460" spans="2:3" x14ac:dyDescent="0.25">
      <c r="B82460" s="78"/>
      <c r="C82460" s="77"/>
    </row>
    <row r="82461" spans="2:3" x14ac:dyDescent="0.25">
      <c r="B82461" s="78"/>
      <c r="C82461" s="77"/>
    </row>
    <row r="82462" spans="2:3" x14ac:dyDescent="0.25">
      <c r="B82462" s="78"/>
      <c r="C82462" s="77"/>
    </row>
    <row r="82463" spans="2:3" x14ac:dyDescent="0.25">
      <c r="B82463" s="78"/>
      <c r="C82463" s="77"/>
    </row>
    <row r="82464" spans="2:3" x14ac:dyDescent="0.25">
      <c r="B82464" s="78"/>
      <c r="C82464" s="77"/>
    </row>
    <row r="82465" spans="2:3" x14ac:dyDescent="0.25">
      <c r="B82465" s="78"/>
      <c r="C82465" s="77"/>
    </row>
    <row r="82466" spans="2:3" x14ac:dyDescent="0.25">
      <c r="B82466" s="78"/>
      <c r="C82466" s="77"/>
    </row>
    <row r="82467" spans="2:3" x14ac:dyDescent="0.25">
      <c r="B82467" s="78"/>
      <c r="C82467" s="77"/>
    </row>
    <row r="82468" spans="2:3" x14ac:dyDescent="0.25">
      <c r="B82468" s="78"/>
      <c r="C82468" s="77"/>
    </row>
    <row r="82469" spans="2:3" x14ac:dyDescent="0.25">
      <c r="B82469" s="78"/>
      <c r="C82469" s="77"/>
    </row>
    <row r="82470" spans="2:3" x14ac:dyDescent="0.25">
      <c r="B82470" s="78"/>
      <c r="C82470" s="77"/>
    </row>
    <row r="82580" spans="2:3" x14ac:dyDescent="0.25">
      <c r="B82580" s="78"/>
      <c r="C82580" s="77"/>
    </row>
    <row r="82581" spans="2:3" x14ac:dyDescent="0.25">
      <c r="B82581" s="78"/>
      <c r="C82581" s="77"/>
    </row>
    <row r="82582" spans="2:3" x14ac:dyDescent="0.25">
      <c r="B82582" s="78"/>
      <c r="C82582" s="77"/>
    </row>
    <row r="82583" spans="2:3" x14ac:dyDescent="0.25">
      <c r="B82583" s="78"/>
      <c r="C82583" s="77"/>
    </row>
    <row r="82584" spans="2:3" x14ac:dyDescent="0.25">
      <c r="B82584" s="78"/>
      <c r="C82584" s="77"/>
    </row>
    <row r="82585" spans="2:3" x14ac:dyDescent="0.25">
      <c r="B82585" s="78"/>
      <c r="C82585" s="77"/>
    </row>
    <row r="82586" spans="2:3" x14ac:dyDescent="0.25">
      <c r="B82586" s="78"/>
      <c r="C82586" s="77"/>
    </row>
    <row r="82587" spans="2:3" x14ac:dyDescent="0.25">
      <c r="B82587" s="78"/>
      <c r="C82587" s="77"/>
    </row>
    <row r="82588" spans="2:3" x14ac:dyDescent="0.25">
      <c r="B82588" s="78"/>
      <c r="C82588" s="77"/>
    </row>
    <row r="82589" spans="2:3" x14ac:dyDescent="0.25">
      <c r="B82589" s="78"/>
      <c r="C82589" s="77"/>
    </row>
    <row r="82590" spans="2:3" x14ac:dyDescent="0.25">
      <c r="B82590" s="78"/>
      <c r="C82590" s="77"/>
    </row>
    <row r="82591" spans="2:3" x14ac:dyDescent="0.25">
      <c r="B82591" s="78"/>
      <c r="C82591" s="77"/>
    </row>
    <row r="82592" spans="2:3" x14ac:dyDescent="0.25">
      <c r="B82592" s="78"/>
      <c r="C82592" s="77"/>
    </row>
    <row r="82702" spans="2:3" x14ac:dyDescent="0.25">
      <c r="B82702" s="78"/>
      <c r="C82702" s="77"/>
    </row>
    <row r="82703" spans="2:3" x14ac:dyDescent="0.25">
      <c r="B82703" s="78"/>
      <c r="C82703" s="77"/>
    </row>
    <row r="82704" spans="2:3" x14ac:dyDescent="0.25">
      <c r="B82704" s="78"/>
      <c r="C82704" s="77"/>
    </row>
    <row r="82705" spans="2:3" x14ac:dyDescent="0.25">
      <c r="B82705" s="78"/>
      <c r="C82705" s="77"/>
    </row>
    <row r="82706" spans="2:3" x14ac:dyDescent="0.25">
      <c r="B82706" s="78"/>
      <c r="C82706" s="77"/>
    </row>
    <row r="82707" spans="2:3" x14ac:dyDescent="0.25">
      <c r="B82707" s="78"/>
      <c r="C82707" s="77"/>
    </row>
    <row r="82708" spans="2:3" x14ac:dyDescent="0.25">
      <c r="B82708" s="78"/>
      <c r="C82708" s="77"/>
    </row>
    <row r="82709" spans="2:3" x14ac:dyDescent="0.25">
      <c r="B82709" s="78"/>
      <c r="C82709" s="77"/>
    </row>
    <row r="82710" spans="2:3" x14ac:dyDescent="0.25">
      <c r="B82710" s="78"/>
      <c r="C82710" s="77"/>
    </row>
    <row r="82711" spans="2:3" x14ac:dyDescent="0.25">
      <c r="B82711" s="78"/>
      <c r="C82711" s="77"/>
    </row>
    <row r="82712" spans="2:3" x14ac:dyDescent="0.25">
      <c r="B82712" s="78"/>
      <c r="C82712" s="77"/>
    </row>
    <row r="82713" spans="2:3" x14ac:dyDescent="0.25">
      <c r="B82713" s="78"/>
      <c r="C82713" s="77"/>
    </row>
    <row r="82714" spans="2:3" x14ac:dyDescent="0.25">
      <c r="B82714" s="78"/>
      <c r="C82714" s="77"/>
    </row>
    <row r="82824" spans="2:3" x14ac:dyDescent="0.25">
      <c r="B82824" s="78"/>
      <c r="C82824" s="77"/>
    </row>
    <row r="82825" spans="2:3" x14ac:dyDescent="0.25">
      <c r="B82825" s="78"/>
      <c r="C82825" s="77"/>
    </row>
    <row r="82826" spans="2:3" x14ac:dyDescent="0.25">
      <c r="B82826" s="78"/>
      <c r="C82826" s="77"/>
    </row>
    <row r="82827" spans="2:3" x14ac:dyDescent="0.25">
      <c r="B82827" s="78"/>
      <c r="C82827" s="77"/>
    </row>
    <row r="82828" spans="2:3" x14ac:dyDescent="0.25">
      <c r="B82828" s="78"/>
      <c r="C82828" s="77"/>
    </row>
    <row r="82829" spans="2:3" x14ac:dyDescent="0.25">
      <c r="B82829" s="78"/>
      <c r="C82829" s="77"/>
    </row>
    <row r="82830" spans="2:3" x14ac:dyDescent="0.25">
      <c r="B82830" s="78"/>
      <c r="C82830" s="77"/>
    </row>
    <row r="82831" spans="2:3" x14ac:dyDescent="0.25">
      <c r="B82831" s="78"/>
      <c r="C82831" s="77"/>
    </row>
    <row r="82832" spans="2:3" x14ac:dyDescent="0.25">
      <c r="B82832" s="78"/>
      <c r="C82832" s="77"/>
    </row>
    <row r="82833" spans="2:3" x14ac:dyDescent="0.25">
      <c r="B82833" s="78"/>
      <c r="C82833" s="77"/>
    </row>
    <row r="82834" spans="2:3" x14ac:dyDescent="0.25">
      <c r="B82834" s="78"/>
      <c r="C82834" s="77"/>
    </row>
    <row r="82835" spans="2:3" x14ac:dyDescent="0.25">
      <c r="B82835" s="78"/>
      <c r="C82835" s="77"/>
    </row>
    <row r="82836" spans="2:3" x14ac:dyDescent="0.25">
      <c r="B82836" s="78"/>
      <c r="C82836" s="77"/>
    </row>
    <row r="82946" spans="2:3" x14ac:dyDescent="0.25">
      <c r="B82946" s="78"/>
      <c r="C82946" s="77"/>
    </row>
    <row r="82947" spans="2:3" x14ac:dyDescent="0.25">
      <c r="B82947" s="78"/>
      <c r="C82947" s="77"/>
    </row>
    <row r="82948" spans="2:3" x14ac:dyDescent="0.25">
      <c r="B82948" s="78"/>
      <c r="C82948" s="77"/>
    </row>
    <row r="82949" spans="2:3" x14ac:dyDescent="0.25">
      <c r="B82949" s="78"/>
      <c r="C82949" s="77"/>
    </row>
    <row r="82950" spans="2:3" x14ac:dyDescent="0.25">
      <c r="B82950" s="78"/>
      <c r="C82950" s="77"/>
    </row>
    <row r="82951" spans="2:3" x14ac:dyDescent="0.25">
      <c r="B82951" s="78"/>
      <c r="C82951" s="77"/>
    </row>
    <row r="82952" spans="2:3" x14ac:dyDescent="0.25">
      <c r="B82952" s="78"/>
      <c r="C82952" s="77"/>
    </row>
    <row r="82953" spans="2:3" x14ac:dyDescent="0.25">
      <c r="B82953" s="78"/>
      <c r="C82953" s="77"/>
    </row>
    <row r="82954" spans="2:3" x14ac:dyDescent="0.25">
      <c r="B82954" s="78"/>
      <c r="C82954" s="77"/>
    </row>
    <row r="82955" spans="2:3" x14ac:dyDescent="0.25">
      <c r="B82955" s="78"/>
      <c r="C82955" s="77"/>
    </row>
    <row r="82956" spans="2:3" x14ac:dyDescent="0.25">
      <c r="B82956" s="78"/>
      <c r="C82956" s="77"/>
    </row>
    <row r="82957" spans="2:3" x14ac:dyDescent="0.25">
      <c r="B82957" s="78"/>
      <c r="C82957" s="77"/>
    </row>
    <row r="82958" spans="2:3" x14ac:dyDescent="0.25">
      <c r="B82958" s="78"/>
      <c r="C82958" s="77"/>
    </row>
    <row r="83068" spans="2:3" x14ac:dyDescent="0.25">
      <c r="B83068" s="78"/>
      <c r="C83068" s="77"/>
    </row>
    <row r="83069" spans="2:3" x14ac:dyDescent="0.25">
      <c r="B83069" s="78"/>
      <c r="C83069" s="77"/>
    </row>
    <row r="83070" spans="2:3" x14ac:dyDescent="0.25">
      <c r="B83070" s="78"/>
      <c r="C83070" s="77"/>
    </row>
    <row r="83071" spans="2:3" x14ac:dyDescent="0.25">
      <c r="B83071" s="78"/>
      <c r="C83071" s="77"/>
    </row>
    <row r="83072" spans="2:3" x14ac:dyDescent="0.25">
      <c r="B83072" s="78"/>
      <c r="C83072" s="77"/>
    </row>
    <row r="83073" spans="2:3" x14ac:dyDescent="0.25">
      <c r="B83073" s="78"/>
      <c r="C83073" s="77"/>
    </row>
    <row r="83074" spans="2:3" x14ac:dyDescent="0.25">
      <c r="B83074" s="78"/>
      <c r="C83074" s="77"/>
    </row>
    <row r="83075" spans="2:3" x14ac:dyDescent="0.25">
      <c r="B83075" s="78"/>
      <c r="C83075" s="77"/>
    </row>
    <row r="83076" spans="2:3" x14ac:dyDescent="0.25">
      <c r="B83076" s="78"/>
      <c r="C83076" s="77"/>
    </row>
    <row r="83077" spans="2:3" x14ac:dyDescent="0.25">
      <c r="B83077" s="78"/>
      <c r="C83077" s="77"/>
    </row>
    <row r="83078" spans="2:3" x14ac:dyDescent="0.25">
      <c r="B83078" s="78"/>
      <c r="C83078" s="77"/>
    </row>
    <row r="83079" spans="2:3" x14ac:dyDescent="0.25">
      <c r="B83079" s="78"/>
      <c r="C83079" s="77"/>
    </row>
    <row r="83080" spans="2:3" x14ac:dyDescent="0.25">
      <c r="B83080" s="78"/>
      <c r="C83080" s="77"/>
    </row>
    <row r="83190" spans="2:3" x14ac:dyDescent="0.25">
      <c r="B83190" s="78"/>
      <c r="C83190" s="77"/>
    </row>
    <row r="83191" spans="2:3" x14ac:dyDescent="0.25">
      <c r="B83191" s="78"/>
      <c r="C83191" s="77"/>
    </row>
    <row r="83192" spans="2:3" x14ac:dyDescent="0.25">
      <c r="B83192" s="78"/>
      <c r="C83192" s="77"/>
    </row>
    <row r="83193" spans="2:3" x14ac:dyDescent="0.25">
      <c r="B83193" s="78"/>
      <c r="C83193" s="77"/>
    </row>
    <row r="83194" spans="2:3" x14ac:dyDescent="0.25">
      <c r="B83194" s="78"/>
      <c r="C83194" s="77"/>
    </row>
    <row r="83195" spans="2:3" x14ac:dyDescent="0.25">
      <c r="B83195" s="78"/>
      <c r="C83195" s="77"/>
    </row>
    <row r="83196" spans="2:3" x14ac:dyDescent="0.25">
      <c r="B83196" s="78"/>
      <c r="C83196" s="77"/>
    </row>
    <row r="83197" spans="2:3" x14ac:dyDescent="0.25">
      <c r="B83197" s="78"/>
      <c r="C83197" s="77"/>
    </row>
    <row r="83198" spans="2:3" x14ac:dyDescent="0.25">
      <c r="B83198" s="78"/>
      <c r="C83198" s="77"/>
    </row>
    <row r="83199" spans="2:3" x14ac:dyDescent="0.25">
      <c r="B83199" s="78"/>
      <c r="C83199" s="77"/>
    </row>
    <row r="83200" spans="2:3" x14ac:dyDescent="0.25">
      <c r="B83200" s="78"/>
      <c r="C83200" s="77"/>
    </row>
    <row r="83201" spans="2:3" x14ac:dyDescent="0.25">
      <c r="B83201" s="78"/>
      <c r="C83201" s="77"/>
    </row>
    <row r="83202" spans="2:3" x14ac:dyDescent="0.25">
      <c r="B83202" s="78"/>
      <c r="C83202" s="77"/>
    </row>
    <row r="83312" spans="2:3" x14ac:dyDescent="0.25">
      <c r="B83312" s="78"/>
      <c r="C83312" s="77"/>
    </row>
    <row r="83313" spans="2:3" x14ac:dyDescent="0.25">
      <c r="B83313" s="78"/>
      <c r="C83313" s="77"/>
    </row>
    <row r="83314" spans="2:3" x14ac:dyDescent="0.25">
      <c r="B83314" s="78"/>
      <c r="C83314" s="77"/>
    </row>
    <row r="83315" spans="2:3" x14ac:dyDescent="0.25">
      <c r="B83315" s="78"/>
      <c r="C83315" s="77"/>
    </row>
    <row r="83316" spans="2:3" x14ac:dyDescent="0.25">
      <c r="B83316" s="78"/>
      <c r="C83316" s="77"/>
    </row>
    <row r="83317" spans="2:3" x14ac:dyDescent="0.25">
      <c r="B83317" s="78"/>
      <c r="C83317" s="77"/>
    </row>
    <row r="83318" spans="2:3" x14ac:dyDescent="0.25">
      <c r="B83318" s="78"/>
      <c r="C83318" s="77"/>
    </row>
    <row r="83319" spans="2:3" x14ac:dyDescent="0.25">
      <c r="B83319" s="78"/>
      <c r="C83319" s="77"/>
    </row>
    <row r="83320" spans="2:3" x14ac:dyDescent="0.25">
      <c r="B83320" s="78"/>
      <c r="C83320" s="77"/>
    </row>
    <row r="83321" spans="2:3" x14ac:dyDescent="0.25">
      <c r="B83321" s="78"/>
      <c r="C83321" s="77"/>
    </row>
    <row r="83322" spans="2:3" x14ac:dyDescent="0.25">
      <c r="B83322" s="78"/>
      <c r="C83322" s="77"/>
    </row>
    <row r="83323" spans="2:3" x14ac:dyDescent="0.25">
      <c r="B83323" s="78"/>
      <c r="C83323" s="77"/>
    </row>
    <row r="83324" spans="2:3" x14ac:dyDescent="0.25">
      <c r="B83324" s="78"/>
      <c r="C83324" s="77"/>
    </row>
    <row r="83434" spans="2:3" x14ac:dyDescent="0.25">
      <c r="B83434" s="78"/>
      <c r="C83434" s="77"/>
    </row>
    <row r="83435" spans="2:3" x14ac:dyDescent="0.25">
      <c r="B83435" s="78"/>
      <c r="C83435" s="77"/>
    </row>
    <row r="83436" spans="2:3" x14ac:dyDescent="0.25">
      <c r="B83436" s="78"/>
      <c r="C83436" s="77"/>
    </row>
    <row r="83437" spans="2:3" x14ac:dyDescent="0.25">
      <c r="B83437" s="78"/>
      <c r="C83437" s="77"/>
    </row>
    <row r="83438" spans="2:3" x14ac:dyDescent="0.25">
      <c r="B83438" s="78"/>
      <c r="C83438" s="77"/>
    </row>
    <row r="83439" spans="2:3" x14ac:dyDescent="0.25">
      <c r="B83439" s="78"/>
      <c r="C83439" s="77"/>
    </row>
    <row r="83440" spans="2:3" x14ac:dyDescent="0.25">
      <c r="B83440" s="78"/>
      <c r="C83440" s="77"/>
    </row>
    <row r="83441" spans="2:3" x14ac:dyDescent="0.25">
      <c r="B83441" s="78"/>
      <c r="C83441" s="77"/>
    </row>
    <row r="83442" spans="2:3" x14ac:dyDescent="0.25">
      <c r="B83442" s="78"/>
      <c r="C83442" s="77"/>
    </row>
    <row r="83443" spans="2:3" x14ac:dyDescent="0.25">
      <c r="B83443" s="78"/>
      <c r="C83443" s="77"/>
    </row>
    <row r="83444" spans="2:3" x14ac:dyDescent="0.25">
      <c r="B83444" s="78"/>
      <c r="C83444" s="77"/>
    </row>
    <row r="83445" spans="2:3" x14ac:dyDescent="0.25">
      <c r="B83445" s="78"/>
      <c r="C83445" s="77"/>
    </row>
    <row r="83446" spans="2:3" x14ac:dyDescent="0.25">
      <c r="B83446" s="78"/>
      <c r="C83446" s="77"/>
    </row>
    <row r="83556" spans="2:3" x14ac:dyDescent="0.25">
      <c r="B83556" s="78"/>
      <c r="C83556" s="77"/>
    </row>
    <row r="83557" spans="2:3" x14ac:dyDescent="0.25">
      <c r="B83557" s="78"/>
      <c r="C83557" s="77"/>
    </row>
    <row r="83558" spans="2:3" x14ac:dyDescent="0.25">
      <c r="B83558" s="78"/>
      <c r="C83558" s="77"/>
    </row>
    <row r="83559" spans="2:3" x14ac:dyDescent="0.25">
      <c r="B83559" s="78"/>
      <c r="C83559" s="77"/>
    </row>
    <row r="83560" spans="2:3" x14ac:dyDescent="0.25">
      <c r="B83560" s="78"/>
      <c r="C83560" s="77"/>
    </row>
    <row r="83561" spans="2:3" x14ac:dyDescent="0.25">
      <c r="B83561" s="78"/>
      <c r="C83561" s="77"/>
    </row>
    <row r="83562" spans="2:3" x14ac:dyDescent="0.25">
      <c r="B83562" s="78"/>
      <c r="C83562" s="77"/>
    </row>
    <row r="83563" spans="2:3" x14ac:dyDescent="0.25">
      <c r="B83563" s="78"/>
      <c r="C83563" s="77"/>
    </row>
    <row r="83564" spans="2:3" x14ac:dyDescent="0.25">
      <c r="B83564" s="78"/>
      <c r="C83564" s="77"/>
    </row>
    <row r="83565" spans="2:3" x14ac:dyDescent="0.25">
      <c r="B83565" s="78"/>
      <c r="C83565" s="77"/>
    </row>
    <row r="83566" spans="2:3" x14ac:dyDescent="0.25">
      <c r="B83566" s="78"/>
      <c r="C83566" s="77"/>
    </row>
    <row r="83567" spans="2:3" x14ac:dyDescent="0.25">
      <c r="B83567" s="78"/>
      <c r="C83567" s="77"/>
    </row>
    <row r="83568" spans="2:3" x14ac:dyDescent="0.25">
      <c r="B83568" s="78"/>
      <c r="C83568" s="77"/>
    </row>
    <row r="83678" spans="2:3" x14ac:dyDescent="0.25">
      <c r="B83678" s="78"/>
      <c r="C83678" s="77"/>
    </row>
    <row r="83679" spans="2:3" x14ac:dyDescent="0.25">
      <c r="B83679" s="78"/>
      <c r="C83679" s="77"/>
    </row>
    <row r="83680" spans="2:3" x14ac:dyDescent="0.25">
      <c r="B83680" s="78"/>
      <c r="C83680" s="77"/>
    </row>
    <row r="83681" spans="2:3" x14ac:dyDescent="0.25">
      <c r="B83681" s="78"/>
      <c r="C83681" s="77"/>
    </row>
    <row r="83682" spans="2:3" x14ac:dyDescent="0.25">
      <c r="B83682" s="78"/>
      <c r="C83682" s="77"/>
    </row>
    <row r="83683" spans="2:3" x14ac:dyDescent="0.25">
      <c r="B83683" s="78"/>
      <c r="C83683" s="77"/>
    </row>
    <row r="83684" spans="2:3" x14ac:dyDescent="0.25">
      <c r="B83684" s="78"/>
      <c r="C83684" s="77"/>
    </row>
    <row r="83685" spans="2:3" x14ac:dyDescent="0.25">
      <c r="B83685" s="78"/>
      <c r="C83685" s="77"/>
    </row>
    <row r="83686" spans="2:3" x14ac:dyDescent="0.25">
      <c r="B83686" s="78"/>
      <c r="C83686" s="77"/>
    </row>
    <row r="83687" spans="2:3" x14ac:dyDescent="0.25">
      <c r="B83687" s="78"/>
      <c r="C83687" s="77"/>
    </row>
    <row r="83688" spans="2:3" x14ac:dyDescent="0.25">
      <c r="B83688" s="78"/>
      <c r="C83688" s="77"/>
    </row>
    <row r="83689" spans="2:3" x14ac:dyDescent="0.25">
      <c r="B83689" s="78"/>
      <c r="C83689" s="77"/>
    </row>
    <row r="83690" spans="2:3" x14ac:dyDescent="0.25">
      <c r="B83690" s="78"/>
      <c r="C83690" s="77"/>
    </row>
    <row r="83800" spans="2:3" x14ac:dyDescent="0.25">
      <c r="B83800" s="78"/>
      <c r="C83800" s="77"/>
    </row>
    <row r="83801" spans="2:3" x14ac:dyDescent="0.25">
      <c r="B83801" s="78"/>
      <c r="C83801" s="77"/>
    </row>
    <row r="83802" spans="2:3" x14ac:dyDescent="0.25">
      <c r="B83802" s="78"/>
      <c r="C83802" s="77"/>
    </row>
    <row r="83803" spans="2:3" x14ac:dyDescent="0.25">
      <c r="B83803" s="78"/>
      <c r="C83803" s="77"/>
    </row>
    <row r="83804" spans="2:3" x14ac:dyDescent="0.25">
      <c r="B83804" s="78"/>
      <c r="C83804" s="77"/>
    </row>
    <row r="83805" spans="2:3" x14ac:dyDescent="0.25">
      <c r="B83805" s="78"/>
      <c r="C83805" s="77"/>
    </row>
    <row r="83806" spans="2:3" x14ac:dyDescent="0.25">
      <c r="B83806" s="78"/>
      <c r="C83806" s="77"/>
    </row>
    <row r="83807" spans="2:3" x14ac:dyDescent="0.25">
      <c r="B83807" s="78"/>
      <c r="C83807" s="77"/>
    </row>
    <row r="83808" spans="2:3" x14ac:dyDescent="0.25">
      <c r="B83808" s="78"/>
      <c r="C83808" s="77"/>
    </row>
    <row r="83809" spans="2:3" x14ac:dyDescent="0.25">
      <c r="B83809" s="78"/>
      <c r="C83809" s="77"/>
    </row>
    <row r="83810" spans="2:3" x14ac:dyDescent="0.25">
      <c r="B83810" s="78"/>
      <c r="C83810" s="77"/>
    </row>
    <row r="83811" spans="2:3" x14ac:dyDescent="0.25">
      <c r="B83811" s="78"/>
      <c r="C83811" s="77"/>
    </row>
    <row r="83812" spans="2:3" x14ac:dyDescent="0.25">
      <c r="B83812" s="78"/>
      <c r="C83812" s="77"/>
    </row>
    <row r="83922" spans="2:3" x14ac:dyDescent="0.25">
      <c r="B83922" s="78"/>
      <c r="C83922" s="77"/>
    </row>
    <row r="83923" spans="2:3" x14ac:dyDescent="0.25">
      <c r="B83923" s="78"/>
      <c r="C83923" s="77"/>
    </row>
    <row r="83924" spans="2:3" x14ac:dyDescent="0.25">
      <c r="B83924" s="78"/>
      <c r="C83924" s="77"/>
    </row>
    <row r="83925" spans="2:3" x14ac:dyDescent="0.25">
      <c r="B83925" s="78"/>
      <c r="C83925" s="77"/>
    </row>
    <row r="83926" spans="2:3" x14ac:dyDescent="0.25">
      <c r="B83926" s="78"/>
      <c r="C83926" s="77"/>
    </row>
    <row r="83927" spans="2:3" x14ac:dyDescent="0.25">
      <c r="B83927" s="78"/>
      <c r="C83927" s="77"/>
    </row>
    <row r="83928" spans="2:3" x14ac:dyDescent="0.25">
      <c r="B83928" s="78"/>
      <c r="C83928" s="77"/>
    </row>
    <row r="83929" spans="2:3" x14ac:dyDescent="0.25">
      <c r="B83929" s="78"/>
      <c r="C83929" s="77"/>
    </row>
    <row r="83930" spans="2:3" x14ac:dyDescent="0.25">
      <c r="B83930" s="78"/>
      <c r="C83930" s="77"/>
    </row>
    <row r="83931" spans="2:3" x14ac:dyDescent="0.25">
      <c r="B83931" s="78"/>
      <c r="C83931" s="77"/>
    </row>
    <row r="83932" spans="2:3" x14ac:dyDescent="0.25">
      <c r="B83932" s="78"/>
      <c r="C83932" s="77"/>
    </row>
    <row r="83933" spans="2:3" x14ac:dyDescent="0.25">
      <c r="B83933" s="78"/>
      <c r="C83933" s="77"/>
    </row>
    <row r="83934" spans="2:3" x14ac:dyDescent="0.25">
      <c r="B83934" s="78"/>
      <c r="C83934" s="77"/>
    </row>
    <row r="84044" spans="2:3" x14ac:dyDescent="0.25">
      <c r="B84044" s="78"/>
      <c r="C84044" s="77"/>
    </row>
    <row r="84045" spans="2:3" x14ac:dyDescent="0.25">
      <c r="B84045" s="78"/>
      <c r="C84045" s="77"/>
    </row>
    <row r="84046" spans="2:3" x14ac:dyDescent="0.25">
      <c r="B84046" s="78"/>
      <c r="C84046" s="77"/>
    </row>
    <row r="84047" spans="2:3" x14ac:dyDescent="0.25">
      <c r="B84047" s="78"/>
      <c r="C84047" s="77"/>
    </row>
    <row r="84048" spans="2:3" x14ac:dyDescent="0.25">
      <c r="B84048" s="78"/>
      <c r="C84048" s="77"/>
    </row>
    <row r="84049" spans="2:3" x14ac:dyDescent="0.25">
      <c r="B84049" s="78"/>
      <c r="C84049" s="77"/>
    </row>
    <row r="84050" spans="2:3" x14ac:dyDescent="0.25">
      <c r="B84050" s="78"/>
      <c r="C84050" s="77"/>
    </row>
    <row r="84051" spans="2:3" x14ac:dyDescent="0.25">
      <c r="B84051" s="78"/>
      <c r="C84051" s="77"/>
    </row>
    <row r="84052" spans="2:3" x14ac:dyDescent="0.25">
      <c r="B84052" s="78"/>
      <c r="C84052" s="77"/>
    </row>
    <row r="84053" spans="2:3" x14ac:dyDescent="0.25">
      <c r="B84053" s="78"/>
      <c r="C84053" s="77"/>
    </row>
    <row r="84054" spans="2:3" x14ac:dyDescent="0.25">
      <c r="B84054" s="78"/>
      <c r="C84054" s="77"/>
    </row>
    <row r="84055" spans="2:3" x14ac:dyDescent="0.25">
      <c r="B84055" s="78"/>
      <c r="C84055" s="77"/>
    </row>
    <row r="84056" spans="2:3" x14ac:dyDescent="0.25">
      <c r="B84056" s="78"/>
      <c r="C84056" s="77"/>
    </row>
    <row r="84166" spans="2:3" x14ac:dyDescent="0.25">
      <c r="B84166" s="78"/>
      <c r="C84166" s="77"/>
    </row>
    <row r="84167" spans="2:3" x14ac:dyDescent="0.25">
      <c r="B84167" s="78"/>
      <c r="C84167" s="77"/>
    </row>
    <row r="84168" spans="2:3" x14ac:dyDescent="0.25">
      <c r="B84168" s="78"/>
      <c r="C84168" s="77"/>
    </row>
    <row r="84169" spans="2:3" x14ac:dyDescent="0.25">
      <c r="B84169" s="78"/>
      <c r="C84169" s="77"/>
    </row>
    <row r="84170" spans="2:3" x14ac:dyDescent="0.25">
      <c r="B84170" s="78"/>
      <c r="C84170" s="77"/>
    </row>
    <row r="84171" spans="2:3" x14ac:dyDescent="0.25">
      <c r="B84171" s="78"/>
      <c r="C84171" s="77"/>
    </row>
    <row r="84172" spans="2:3" x14ac:dyDescent="0.25">
      <c r="B84172" s="78"/>
      <c r="C84172" s="77"/>
    </row>
    <row r="84173" spans="2:3" x14ac:dyDescent="0.25">
      <c r="B84173" s="78"/>
      <c r="C84173" s="77"/>
    </row>
    <row r="84174" spans="2:3" x14ac:dyDescent="0.25">
      <c r="B84174" s="78"/>
      <c r="C84174" s="77"/>
    </row>
    <row r="84175" spans="2:3" x14ac:dyDescent="0.25">
      <c r="B84175" s="78"/>
      <c r="C84175" s="77"/>
    </row>
    <row r="84176" spans="2:3" x14ac:dyDescent="0.25">
      <c r="B84176" s="78"/>
      <c r="C84176" s="77"/>
    </row>
    <row r="84177" spans="2:3" x14ac:dyDescent="0.25">
      <c r="B84177" s="78"/>
      <c r="C84177" s="77"/>
    </row>
    <row r="84178" spans="2:3" x14ac:dyDescent="0.25">
      <c r="B84178" s="78"/>
      <c r="C84178" s="77"/>
    </row>
    <row r="84288" spans="2:3" x14ac:dyDescent="0.25">
      <c r="B84288" s="78"/>
      <c r="C84288" s="77"/>
    </row>
    <row r="84289" spans="2:3" x14ac:dyDescent="0.25">
      <c r="B84289" s="78"/>
      <c r="C84289" s="77"/>
    </row>
    <row r="84290" spans="2:3" x14ac:dyDescent="0.25">
      <c r="B84290" s="78"/>
      <c r="C84290" s="77"/>
    </row>
    <row r="84291" spans="2:3" x14ac:dyDescent="0.25">
      <c r="B84291" s="78"/>
      <c r="C84291" s="77"/>
    </row>
    <row r="84292" spans="2:3" x14ac:dyDescent="0.25">
      <c r="B84292" s="78"/>
      <c r="C84292" s="77"/>
    </row>
    <row r="84293" spans="2:3" x14ac:dyDescent="0.25">
      <c r="B84293" s="78"/>
      <c r="C84293" s="77"/>
    </row>
    <row r="84294" spans="2:3" x14ac:dyDescent="0.25">
      <c r="B84294" s="78"/>
      <c r="C84294" s="77"/>
    </row>
    <row r="84295" spans="2:3" x14ac:dyDescent="0.25">
      <c r="B84295" s="78"/>
      <c r="C84295" s="77"/>
    </row>
    <row r="84296" spans="2:3" x14ac:dyDescent="0.25">
      <c r="B84296" s="78"/>
      <c r="C84296" s="77"/>
    </row>
    <row r="84297" spans="2:3" x14ac:dyDescent="0.25">
      <c r="B84297" s="78"/>
      <c r="C84297" s="77"/>
    </row>
    <row r="84298" spans="2:3" x14ac:dyDescent="0.25">
      <c r="B84298" s="78"/>
      <c r="C84298" s="77"/>
    </row>
    <row r="84299" spans="2:3" x14ac:dyDescent="0.25">
      <c r="B84299" s="78"/>
      <c r="C84299" s="77"/>
    </row>
    <row r="84300" spans="2:3" x14ac:dyDescent="0.25">
      <c r="B84300" s="78"/>
      <c r="C84300" s="77"/>
    </row>
    <row r="84410" spans="2:3" x14ac:dyDescent="0.25">
      <c r="B84410" s="78"/>
      <c r="C84410" s="77"/>
    </row>
    <row r="84411" spans="2:3" x14ac:dyDescent="0.25">
      <c r="B84411" s="78"/>
      <c r="C84411" s="77"/>
    </row>
    <row r="84412" spans="2:3" x14ac:dyDescent="0.25">
      <c r="B84412" s="78"/>
      <c r="C84412" s="77"/>
    </row>
    <row r="84413" spans="2:3" x14ac:dyDescent="0.25">
      <c r="B84413" s="78"/>
      <c r="C84413" s="77"/>
    </row>
    <row r="84414" spans="2:3" x14ac:dyDescent="0.25">
      <c r="B84414" s="78"/>
      <c r="C84414" s="77"/>
    </row>
    <row r="84415" spans="2:3" x14ac:dyDescent="0.25">
      <c r="B84415" s="78"/>
      <c r="C84415" s="77"/>
    </row>
    <row r="84416" spans="2:3" x14ac:dyDescent="0.25">
      <c r="B84416" s="78"/>
      <c r="C84416" s="77"/>
    </row>
    <row r="84417" spans="2:3" x14ac:dyDescent="0.25">
      <c r="B84417" s="78"/>
      <c r="C84417" s="77"/>
    </row>
    <row r="84418" spans="2:3" x14ac:dyDescent="0.25">
      <c r="B84418" s="78"/>
      <c r="C84418" s="77"/>
    </row>
    <row r="84419" spans="2:3" x14ac:dyDescent="0.25">
      <c r="B84419" s="78"/>
      <c r="C84419" s="77"/>
    </row>
    <row r="84420" spans="2:3" x14ac:dyDescent="0.25">
      <c r="B84420" s="78"/>
      <c r="C84420" s="77"/>
    </row>
    <row r="84421" spans="2:3" x14ac:dyDescent="0.25">
      <c r="B84421" s="78"/>
      <c r="C84421" s="77"/>
    </row>
    <row r="84422" spans="2:3" x14ac:dyDescent="0.25">
      <c r="B84422" s="78"/>
      <c r="C84422" s="77"/>
    </row>
    <row r="84532" spans="2:3" x14ac:dyDescent="0.25">
      <c r="B84532" s="78"/>
      <c r="C84532" s="77"/>
    </row>
    <row r="84533" spans="2:3" x14ac:dyDescent="0.25">
      <c r="B84533" s="78"/>
      <c r="C84533" s="77"/>
    </row>
    <row r="84534" spans="2:3" x14ac:dyDescent="0.25">
      <c r="B84534" s="78"/>
      <c r="C84534" s="77"/>
    </row>
    <row r="84535" spans="2:3" x14ac:dyDescent="0.25">
      <c r="B84535" s="78"/>
      <c r="C84535" s="77"/>
    </row>
    <row r="84536" spans="2:3" x14ac:dyDescent="0.25">
      <c r="B84536" s="78"/>
      <c r="C84536" s="77"/>
    </row>
    <row r="84537" spans="2:3" x14ac:dyDescent="0.25">
      <c r="B84537" s="78"/>
      <c r="C84537" s="77"/>
    </row>
    <row r="84538" spans="2:3" x14ac:dyDescent="0.25">
      <c r="B84538" s="78"/>
      <c r="C84538" s="77"/>
    </row>
    <row r="84539" spans="2:3" x14ac:dyDescent="0.25">
      <c r="B84539" s="78"/>
      <c r="C84539" s="77"/>
    </row>
    <row r="84540" spans="2:3" x14ac:dyDescent="0.25">
      <c r="B84540" s="78"/>
      <c r="C84540" s="77"/>
    </row>
    <row r="84541" spans="2:3" x14ac:dyDescent="0.25">
      <c r="B84541" s="78"/>
      <c r="C84541" s="77"/>
    </row>
    <row r="84542" spans="2:3" x14ac:dyDescent="0.25">
      <c r="B84542" s="78"/>
      <c r="C84542" s="77"/>
    </row>
    <row r="84543" spans="2:3" x14ac:dyDescent="0.25">
      <c r="B84543" s="78"/>
      <c r="C84543" s="77"/>
    </row>
    <row r="84544" spans="2:3" x14ac:dyDescent="0.25">
      <c r="B84544" s="78"/>
      <c r="C84544" s="77"/>
    </row>
    <row r="84654" spans="2:3" x14ac:dyDescent="0.25">
      <c r="B84654" s="78"/>
      <c r="C84654" s="77"/>
    </row>
    <row r="84655" spans="2:3" x14ac:dyDescent="0.25">
      <c r="B84655" s="78"/>
      <c r="C84655" s="77"/>
    </row>
    <row r="84656" spans="2:3" x14ac:dyDescent="0.25">
      <c r="B84656" s="78"/>
      <c r="C84656" s="77"/>
    </row>
    <row r="84657" spans="2:3" x14ac:dyDescent="0.25">
      <c r="B84657" s="78"/>
      <c r="C84657" s="77"/>
    </row>
    <row r="84658" spans="2:3" x14ac:dyDescent="0.25">
      <c r="B84658" s="78"/>
      <c r="C84658" s="77"/>
    </row>
    <row r="84659" spans="2:3" x14ac:dyDescent="0.25">
      <c r="B84659" s="78"/>
      <c r="C84659" s="77"/>
    </row>
    <row r="84660" spans="2:3" x14ac:dyDescent="0.25">
      <c r="B84660" s="78"/>
      <c r="C84660" s="77"/>
    </row>
    <row r="84661" spans="2:3" x14ac:dyDescent="0.25">
      <c r="B84661" s="78"/>
      <c r="C84661" s="77"/>
    </row>
    <row r="84662" spans="2:3" x14ac:dyDescent="0.25">
      <c r="B84662" s="78"/>
      <c r="C84662" s="77"/>
    </row>
    <row r="84663" spans="2:3" x14ac:dyDescent="0.25">
      <c r="B84663" s="78"/>
      <c r="C84663" s="77"/>
    </row>
    <row r="84664" spans="2:3" x14ac:dyDescent="0.25">
      <c r="B84664" s="78"/>
      <c r="C84664" s="77"/>
    </row>
    <row r="84665" spans="2:3" x14ac:dyDescent="0.25">
      <c r="B84665" s="78"/>
      <c r="C84665" s="77"/>
    </row>
    <row r="84666" spans="2:3" x14ac:dyDescent="0.25">
      <c r="B84666" s="78"/>
      <c r="C84666" s="77"/>
    </row>
    <row r="84776" spans="2:3" x14ac:dyDescent="0.25">
      <c r="B84776" s="78"/>
      <c r="C84776" s="77"/>
    </row>
    <row r="84777" spans="2:3" x14ac:dyDescent="0.25">
      <c r="B84777" s="78"/>
      <c r="C84777" s="77"/>
    </row>
    <row r="84778" spans="2:3" x14ac:dyDescent="0.25">
      <c r="B84778" s="78"/>
      <c r="C84778" s="77"/>
    </row>
    <row r="84779" spans="2:3" x14ac:dyDescent="0.25">
      <c r="B84779" s="78"/>
      <c r="C84779" s="77"/>
    </row>
    <row r="84780" spans="2:3" x14ac:dyDescent="0.25">
      <c r="B84780" s="78"/>
      <c r="C84780" s="77"/>
    </row>
    <row r="84781" spans="2:3" x14ac:dyDescent="0.25">
      <c r="B84781" s="78"/>
      <c r="C84781" s="77"/>
    </row>
    <row r="84782" spans="2:3" x14ac:dyDescent="0.25">
      <c r="B84782" s="78"/>
      <c r="C84782" s="77"/>
    </row>
    <row r="84783" spans="2:3" x14ac:dyDescent="0.25">
      <c r="B84783" s="78"/>
      <c r="C84783" s="77"/>
    </row>
    <row r="84784" spans="2:3" x14ac:dyDescent="0.25">
      <c r="B84784" s="78"/>
      <c r="C84784" s="77"/>
    </row>
    <row r="84785" spans="2:3" x14ac:dyDescent="0.25">
      <c r="B84785" s="78"/>
      <c r="C84785" s="77"/>
    </row>
    <row r="84786" spans="2:3" x14ac:dyDescent="0.25">
      <c r="B84786" s="78"/>
      <c r="C84786" s="77"/>
    </row>
    <row r="84787" spans="2:3" x14ac:dyDescent="0.25">
      <c r="B84787" s="78"/>
      <c r="C84787" s="77"/>
    </row>
    <row r="84788" spans="2:3" x14ac:dyDescent="0.25">
      <c r="B84788" s="78"/>
      <c r="C84788" s="77"/>
    </row>
    <row r="84898" spans="2:3" x14ac:dyDescent="0.25">
      <c r="B84898" s="78"/>
      <c r="C84898" s="77"/>
    </row>
    <row r="84899" spans="2:3" x14ac:dyDescent="0.25">
      <c r="B84899" s="78"/>
      <c r="C84899" s="77"/>
    </row>
    <row r="84900" spans="2:3" x14ac:dyDescent="0.25">
      <c r="B84900" s="78"/>
      <c r="C84900" s="77"/>
    </row>
    <row r="84901" spans="2:3" x14ac:dyDescent="0.25">
      <c r="B84901" s="78"/>
      <c r="C84901" s="77"/>
    </row>
    <row r="84902" spans="2:3" x14ac:dyDescent="0.25">
      <c r="B84902" s="78"/>
      <c r="C84902" s="77"/>
    </row>
    <row r="84903" spans="2:3" x14ac:dyDescent="0.25">
      <c r="B84903" s="78"/>
      <c r="C84903" s="77"/>
    </row>
    <row r="84904" spans="2:3" x14ac:dyDescent="0.25">
      <c r="B84904" s="78"/>
      <c r="C84904" s="77"/>
    </row>
    <row r="84905" spans="2:3" x14ac:dyDescent="0.25">
      <c r="B84905" s="78"/>
      <c r="C84905" s="77"/>
    </row>
    <row r="84906" spans="2:3" x14ac:dyDescent="0.25">
      <c r="B84906" s="78"/>
      <c r="C84906" s="77"/>
    </row>
    <row r="84907" spans="2:3" x14ac:dyDescent="0.25">
      <c r="B84907" s="78"/>
      <c r="C84907" s="77"/>
    </row>
    <row r="84908" spans="2:3" x14ac:dyDescent="0.25">
      <c r="B84908" s="78"/>
      <c r="C84908" s="77"/>
    </row>
    <row r="84909" spans="2:3" x14ac:dyDescent="0.25">
      <c r="B84909" s="78"/>
      <c r="C84909" s="77"/>
    </row>
    <row r="84910" spans="2:3" x14ac:dyDescent="0.25">
      <c r="B84910" s="78"/>
      <c r="C84910" s="77"/>
    </row>
    <row r="85020" spans="2:3" x14ac:dyDescent="0.25">
      <c r="B85020" s="78"/>
      <c r="C85020" s="77"/>
    </row>
    <row r="85021" spans="2:3" x14ac:dyDescent="0.25">
      <c r="B85021" s="78"/>
      <c r="C85021" s="77"/>
    </row>
    <row r="85022" spans="2:3" x14ac:dyDescent="0.25">
      <c r="B85022" s="78"/>
      <c r="C85022" s="77"/>
    </row>
    <row r="85023" spans="2:3" x14ac:dyDescent="0.25">
      <c r="B85023" s="78"/>
      <c r="C85023" s="77"/>
    </row>
    <row r="85024" spans="2:3" x14ac:dyDescent="0.25">
      <c r="B85024" s="78"/>
      <c r="C85024" s="77"/>
    </row>
    <row r="85025" spans="2:3" x14ac:dyDescent="0.25">
      <c r="B85025" s="78"/>
      <c r="C85025" s="77"/>
    </row>
    <row r="85026" spans="2:3" x14ac:dyDescent="0.25">
      <c r="B85026" s="78"/>
      <c r="C85026" s="77"/>
    </row>
    <row r="85027" spans="2:3" x14ac:dyDescent="0.25">
      <c r="B85027" s="78"/>
      <c r="C85027" s="77"/>
    </row>
    <row r="85028" spans="2:3" x14ac:dyDescent="0.25">
      <c r="B85028" s="78"/>
      <c r="C85028" s="77"/>
    </row>
    <row r="85029" spans="2:3" x14ac:dyDescent="0.25">
      <c r="B85029" s="78"/>
      <c r="C85029" s="77"/>
    </row>
    <row r="85030" spans="2:3" x14ac:dyDescent="0.25">
      <c r="B85030" s="78"/>
      <c r="C85030" s="77"/>
    </row>
    <row r="85031" spans="2:3" x14ac:dyDescent="0.25">
      <c r="B85031" s="78"/>
      <c r="C85031" s="77"/>
    </row>
    <row r="85032" spans="2:3" x14ac:dyDescent="0.25">
      <c r="B85032" s="78"/>
      <c r="C85032" s="77"/>
    </row>
    <row r="85142" spans="2:3" x14ac:dyDescent="0.25">
      <c r="B85142" s="78"/>
      <c r="C85142" s="77"/>
    </row>
    <row r="85143" spans="2:3" x14ac:dyDescent="0.25">
      <c r="B85143" s="78"/>
      <c r="C85143" s="77"/>
    </row>
    <row r="85144" spans="2:3" x14ac:dyDescent="0.25">
      <c r="B85144" s="78"/>
      <c r="C85144" s="77"/>
    </row>
    <row r="85145" spans="2:3" x14ac:dyDescent="0.25">
      <c r="B85145" s="78"/>
      <c r="C85145" s="77"/>
    </row>
    <row r="85146" spans="2:3" x14ac:dyDescent="0.25">
      <c r="B85146" s="78"/>
      <c r="C85146" s="77"/>
    </row>
    <row r="85147" spans="2:3" x14ac:dyDescent="0.25">
      <c r="B85147" s="78"/>
      <c r="C85147" s="77"/>
    </row>
    <row r="85148" spans="2:3" x14ac:dyDescent="0.25">
      <c r="B85148" s="78"/>
      <c r="C85148" s="77"/>
    </row>
    <row r="85149" spans="2:3" x14ac:dyDescent="0.25">
      <c r="B85149" s="78"/>
      <c r="C85149" s="77"/>
    </row>
    <row r="85150" spans="2:3" x14ac:dyDescent="0.25">
      <c r="B85150" s="78"/>
      <c r="C85150" s="77"/>
    </row>
    <row r="85151" spans="2:3" x14ac:dyDescent="0.25">
      <c r="B85151" s="78"/>
      <c r="C85151" s="77"/>
    </row>
    <row r="85152" spans="2:3" x14ac:dyDescent="0.25">
      <c r="B85152" s="78"/>
      <c r="C85152" s="77"/>
    </row>
    <row r="85153" spans="2:3" x14ac:dyDescent="0.25">
      <c r="B85153" s="78"/>
      <c r="C85153" s="77"/>
    </row>
    <row r="85154" spans="2:3" x14ac:dyDescent="0.25">
      <c r="B85154" s="78"/>
      <c r="C85154" s="77"/>
    </row>
    <row r="85264" spans="2:3" x14ac:dyDescent="0.25">
      <c r="B85264" s="78"/>
      <c r="C85264" s="77"/>
    </row>
    <row r="85265" spans="2:3" x14ac:dyDescent="0.25">
      <c r="B85265" s="78"/>
      <c r="C85265" s="77"/>
    </row>
    <row r="85266" spans="2:3" x14ac:dyDescent="0.25">
      <c r="B85266" s="78"/>
      <c r="C85266" s="77"/>
    </row>
    <row r="85267" spans="2:3" x14ac:dyDescent="0.25">
      <c r="B85267" s="78"/>
      <c r="C85267" s="77"/>
    </row>
    <row r="85268" spans="2:3" x14ac:dyDescent="0.25">
      <c r="B85268" s="78"/>
      <c r="C85268" s="77"/>
    </row>
    <row r="85269" spans="2:3" x14ac:dyDescent="0.25">
      <c r="B85269" s="78"/>
      <c r="C85269" s="77"/>
    </row>
    <row r="85270" spans="2:3" x14ac:dyDescent="0.25">
      <c r="B85270" s="78"/>
      <c r="C85270" s="77"/>
    </row>
    <row r="85271" spans="2:3" x14ac:dyDescent="0.25">
      <c r="B85271" s="78"/>
      <c r="C85271" s="77"/>
    </row>
    <row r="85272" spans="2:3" x14ac:dyDescent="0.25">
      <c r="B85272" s="78"/>
      <c r="C85272" s="77"/>
    </row>
    <row r="85273" spans="2:3" x14ac:dyDescent="0.25">
      <c r="B85273" s="78"/>
      <c r="C85273" s="77"/>
    </row>
    <row r="85274" spans="2:3" x14ac:dyDescent="0.25">
      <c r="B85274" s="78"/>
      <c r="C85274" s="77"/>
    </row>
    <row r="85275" spans="2:3" x14ac:dyDescent="0.25">
      <c r="B85275" s="78"/>
      <c r="C85275" s="77"/>
    </row>
    <row r="85276" spans="2:3" x14ac:dyDescent="0.25">
      <c r="B85276" s="78"/>
      <c r="C85276" s="77"/>
    </row>
    <row r="85386" spans="2:3" x14ac:dyDescent="0.25">
      <c r="B85386" s="78"/>
      <c r="C85386" s="77"/>
    </row>
    <row r="85387" spans="2:3" x14ac:dyDescent="0.25">
      <c r="B85387" s="78"/>
      <c r="C85387" s="77"/>
    </row>
    <row r="85388" spans="2:3" x14ac:dyDescent="0.25">
      <c r="B85388" s="78"/>
      <c r="C85388" s="77"/>
    </row>
    <row r="85389" spans="2:3" x14ac:dyDescent="0.25">
      <c r="B85389" s="78"/>
      <c r="C85389" s="77"/>
    </row>
    <row r="85390" spans="2:3" x14ac:dyDescent="0.25">
      <c r="B85390" s="78"/>
      <c r="C85390" s="77"/>
    </row>
    <row r="85391" spans="2:3" x14ac:dyDescent="0.25">
      <c r="B85391" s="78"/>
      <c r="C85391" s="77"/>
    </row>
    <row r="85392" spans="2:3" x14ac:dyDescent="0.25">
      <c r="B85392" s="78"/>
      <c r="C85392" s="77"/>
    </row>
    <row r="85393" spans="2:3" x14ac:dyDescent="0.25">
      <c r="B85393" s="78"/>
      <c r="C85393" s="77"/>
    </row>
    <row r="85394" spans="2:3" x14ac:dyDescent="0.25">
      <c r="B85394" s="78"/>
      <c r="C85394" s="77"/>
    </row>
    <row r="85395" spans="2:3" x14ac:dyDescent="0.25">
      <c r="B85395" s="78"/>
      <c r="C85395" s="77"/>
    </row>
    <row r="85396" spans="2:3" x14ac:dyDescent="0.25">
      <c r="B85396" s="78"/>
      <c r="C85396" s="77"/>
    </row>
    <row r="85397" spans="2:3" x14ac:dyDescent="0.25">
      <c r="B85397" s="78"/>
      <c r="C85397" s="77"/>
    </row>
    <row r="85398" spans="2:3" x14ac:dyDescent="0.25">
      <c r="B85398" s="78"/>
      <c r="C85398" s="77"/>
    </row>
    <row r="85508" spans="2:3" x14ac:dyDescent="0.25">
      <c r="B85508" s="78"/>
      <c r="C85508" s="77"/>
    </row>
    <row r="85509" spans="2:3" x14ac:dyDescent="0.25">
      <c r="B85509" s="78"/>
      <c r="C85509" s="77"/>
    </row>
    <row r="85510" spans="2:3" x14ac:dyDescent="0.25">
      <c r="B85510" s="78"/>
      <c r="C85510" s="77"/>
    </row>
    <row r="85511" spans="2:3" x14ac:dyDescent="0.25">
      <c r="B85511" s="78"/>
      <c r="C85511" s="77"/>
    </row>
    <row r="85512" spans="2:3" x14ac:dyDescent="0.25">
      <c r="B85512" s="78"/>
      <c r="C85512" s="77"/>
    </row>
    <row r="85513" spans="2:3" x14ac:dyDescent="0.25">
      <c r="B85513" s="78"/>
      <c r="C85513" s="77"/>
    </row>
    <row r="85514" spans="2:3" x14ac:dyDescent="0.25">
      <c r="B85514" s="78"/>
      <c r="C85514" s="77"/>
    </row>
    <row r="85515" spans="2:3" x14ac:dyDescent="0.25">
      <c r="B85515" s="78"/>
      <c r="C85515" s="77"/>
    </row>
    <row r="85516" spans="2:3" x14ac:dyDescent="0.25">
      <c r="B85516" s="78"/>
      <c r="C85516" s="77"/>
    </row>
    <row r="85517" spans="2:3" x14ac:dyDescent="0.25">
      <c r="B85517" s="78"/>
      <c r="C85517" s="77"/>
    </row>
    <row r="85518" spans="2:3" x14ac:dyDescent="0.25">
      <c r="B85518" s="78"/>
      <c r="C85518" s="77"/>
    </row>
    <row r="85519" spans="2:3" x14ac:dyDescent="0.25">
      <c r="B85519" s="78"/>
      <c r="C85519" s="77"/>
    </row>
    <row r="85520" spans="2:3" x14ac:dyDescent="0.25">
      <c r="B85520" s="78"/>
      <c r="C85520" s="77"/>
    </row>
    <row r="85630" spans="2:3" x14ac:dyDescent="0.25">
      <c r="B85630" s="78"/>
      <c r="C85630" s="77"/>
    </row>
    <row r="85631" spans="2:3" x14ac:dyDescent="0.25">
      <c r="B85631" s="78"/>
      <c r="C85631" s="77"/>
    </row>
    <row r="85632" spans="2:3" x14ac:dyDescent="0.25">
      <c r="B85632" s="78"/>
      <c r="C85632" s="77"/>
    </row>
    <row r="85633" spans="2:3" x14ac:dyDescent="0.25">
      <c r="B85633" s="78"/>
      <c r="C85633" s="77"/>
    </row>
    <row r="85634" spans="2:3" x14ac:dyDescent="0.25">
      <c r="B85634" s="78"/>
      <c r="C85634" s="77"/>
    </row>
    <row r="85635" spans="2:3" x14ac:dyDescent="0.25">
      <c r="B85635" s="78"/>
      <c r="C85635" s="77"/>
    </row>
    <row r="85636" spans="2:3" x14ac:dyDescent="0.25">
      <c r="B85636" s="78"/>
      <c r="C85636" s="77"/>
    </row>
    <row r="85637" spans="2:3" x14ac:dyDescent="0.25">
      <c r="B85637" s="78"/>
      <c r="C85637" s="77"/>
    </row>
    <row r="85638" spans="2:3" x14ac:dyDescent="0.25">
      <c r="B85638" s="78"/>
      <c r="C85638" s="77"/>
    </row>
    <row r="85639" spans="2:3" x14ac:dyDescent="0.25">
      <c r="B85639" s="78"/>
      <c r="C85639" s="77"/>
    </row>
    <row r="85640" spans="2:3" x14ac:dyDescent="0.25">
      <c r="B85640" s="78"/>
      <c r="C85640" s="77"/>
    </row>
    <row r="85641" spans="2:3" x14ac:dyDescent="0.25">
      <c r="B85641" s="78"/>
      <c r="C85641" s="77"/>
    </row>
    <row r="85642" spans="2:3" x14ac:dyDescent="0.25">
      <c r="B85642" s="78"/>
      <c r="C85642" s="77"/>
    </row>
    <row r="85752" spans="2:3" x14ac:dyDescent="0.25">
      <c r="B85752" s="78"/>
      <c r="C85752" s="77"/>
    </row>
    <row r="85753" spans="2:3" x14ac:dyDescent="0.25">
      <c r="B85753" s="78"/>
      <c r="C85753" s="77"/>
    </row>
    <row r="85754" spans="2:3" x14ac:dyDescent="0.25">
      <c r="B85754" s="78"/>
      <c r="C85754" s="77"/>
    </row>
    <row r="85755" spans="2:3" x14ac:dyDescent="0.25">
      <c r="B85755" s="78"/>
      <c r="C85755" s="77"/>
    </row>
    <row r="85756" spans="2:3" x14ac:dyDescent="0.25">
      <c r="B85756" s="78"/>
      <c r="C85756" s="77"/>
    </row>
    <row r="85757" spans="2:3" x14ac:dyDescent="0.25">
      <c r="B85757" s="78"/>
      <c r="C85757" s="77"/>
    </row>
    <row r="85758" spans="2:3" x14ac:dyDescent="0.25">
      <c r="B85758" s="78"/>
      <c r="C85758" s="77"/>
    </row>
    <row r="85759" spans="2:3" x14ac:dyDescent="0.25">
      <c r="B85759" s="78"/>
      <c r="C85759" s="77"/>
    </row>
    <row r="85760" spans="2:3" x14ac:dyDescent="0.25">
      <c r="B85760" s="78"/>
      <c r="C85760" s="77"/>
    </row>
    <row r="85761" spans="2:3" x14ac:dyDescent="0.25">
      <c r="B85761" s="78"/>
      <c r="C85761" s="77"/>
    </row>
    <row r="85762" spans="2:3" x14ac:dyDescent="0.25">
      <c r="B85762" s="78"/>
      <c r="C85762" s="77"/>
    </row>
    <row r="85763" spans="2:3" x14ac:dyDescent="0.25">
      <c r="B85763" s="78"/>
      <c r="C85763" s="77"/>
    </row>
    <row r="85764" spans="2:3" x14ac:dyDescent="0.25">
      <c r="B85764" s="78"/>
      <c r="C85764" s="77"/>
    </row>
    <row r="85874" spans="2:3" x14ac:dyDescent="0.25">
      <c r="B85874" s="78"/>
      <c r="C85874" s="77"/>
    </row>
    <row r="85875" spans="2:3" x14ac:dyDescent="0.25">
      <c r="B85875" s="78"/>
      <c r="C85875" s="77"/>
    </row>
    <row r="85876" spans="2:3" x14ac:dyDescent="0.25">
      <c r="B85876" s="78"/>
      <c r="C85876" s="77"/>
    </row>
    <row r="85877" spans="2:3" x14ac:dyDescent="0.25">
      <c r="B85877" s="78"/>
      <c r="C85877" s="77"/>
    </row>
    <row r="85878" spans="2:3" x14ac:dyDescent="0.25">
      <c r="B85878" s="78"/>
      <c r="C85878" s="77"/>
    </row>
    <row r="85879" spans="2:3" x14ac:dyDescent="0.25">
      <c r="B85879" s="78"/>
      <c r="C85879" s="77"/>
    </row>
    <row r="85880" spans="2:3" x14ac:dyDescent="0.25">
      <c r="B85880" s="78"/>
      <c r="C85880" s="77"/>
    </row>
    <row r="85881" spans="2:3" x14ac:dyDescent="0.25">
      <c r="B85881" s="78"/>
      <c r="C85881" s="77"/>
    </row>
    <row r="85882" spans="2:3" x14ac:dyDescent="0.25">
      <c r="B85882" s="78"/>
      <c r="C85882" s="77"/>
    </row>
    <row r="85883" spans="2:3" x14ac:dyDescent="0.25">
      <c r="B85883" s="78"/>
      <c r="C85883" s="77"/>
    </row>
    <row r="85884" spans="2:3" x14ac:dyDescent="0.25">
      <c r="B85884" s="78"/>
      <c r="C85884" s="77"/>
    </row>
    <row r="85885" spans="2:3" x14ac:dyDescent="0.25">
      <c r="B85885" s="78"/>
      <c r="C85885" s="77"/>
    </row>
    <row r="85886" spans="2:3" x14ac:dyDescent="0.25">
      <c r="B85886" s="78"/>
      <c r="C85886" s="77"/>
    </row>
    <row r="85996" spans="2:3" x14ac:dyDescent="0.25">
      <c r="B85996" s="78"/>
      <c r="C85996" s="77"/>
    </row>
    <row r="85997" spans="2:3" x14ac:dyDescent="0.25">
      <c r="B85997" s="78"/>
      <c r="C85997" s="77"/>
    </row>
    <row r="85998" spans="2:3" x14ac:dyDescent="0.25">
      <c r="B85998" s="78"/>
      <c r="C85998" s="77"/>
    </row>
    <row r="85999" spans="2:3" x14ac:dyDescent="0.25">
      <c r="B85999" s="78"/>
      <c r="C85999" s="77"/>
    </row>
    <row r="86000" spans="2:3" x14ac:dyDescent="0.25">
      <c r="B86000" s="78"/>
      <c r="C86000" s="77"/>
    </row>
    <row r="86001" spans="2:3" x14ac:dyDescent="0.25">
      <c r="B86001" s="78"/>
      <c r="C86001" s="77"/>
    </row>
    <row r="86002" spans="2:3" x14ac:dyDescent="0.25">
      <c r="B86002" s="78"/>
      <c r="C86002" s="77"/>
    </row>
    <row r="86003" spans="2:3" x14ac:dyDescent="0.25">
      <c r="B86003" s="78"/>
      <c r="C86003" s="77"/>
    </row>
    <row r="86004" spans="2:3" x14ac:dyDescent="0.25">
      <c r="B86004" s="78"/>
      <c r="C86004" s="77"/>
    </row>
    <row r="86005" spans="2:3" x14ac:dyDescent="0.25">
      <c r="B86005" s="78"/>
      <c r="C86005" s="77"/>
    </row>
    <row r="86006" spans="2:3" x14ac:dyDescent="0.25">
      <c r="B86006" s="78"/>
      <c r="C86006" s="77"/>
    </row>
    <row r="86007" spans="2:3" x14ac:dyDescent="0.25">
      <c r="B86007" s="78"/>
      <c r="C86007" s="77"/>
    </row>
    <row r="86008" spans="2:3" x14ac:dyDescent="0.25">
      <c r="B86008" s="78"/>
      <c r="C86008" s="77"/>
    </row>
    <row r="86118" spans="2:3" x14ac:dyDescent="0.25">
      <c r="B86118" s="78"/>
      <c r="C86118" s="77"/>
    </row>
    <row r="86119" spans="2:3" x14ac:dyDescent="0.25">
      <c r="B86119" s="78"/>
      <c r="C86119" s="77"/>
    </row>
    <row r="86120" spans="2:3" x14ac:dyDescent="0.25">
      <c r="B86120" s="78"/>
      <c r="C86120" s="77"/>
    </row>
    <row r="86121" spans="2:3" x14ac:dyDescent="0.25">
      <c r="B86121" s="78"/>
      <c r="C86121" s="77"/>
    </row>
    <row r="86122" spans="2:3" x14ac:dyDescent="0.25">
      <c r="B86122" s="78"/>
      <c r="C86122" s="77"/>
    </row>
    <row r="86123" spans="2:3" x14ac:dyDescent="0.25">
      <c r="B86123" s="78"/>
      <c r="C86123" s="77"/>
    </row>
    <row r="86124" spans="2:3" x14ac:dyDescent="0.25">
      <c r="B86124" s="78"/>
      <c r="C86124" s="77"/>
    </row>
    <row r="86125" spans="2:3" x14ac:dyDescent="0.25">
      <c r="B86125" s="78"/>
      <c r="C86125" s="77"/>
    </row>
    <row r="86126" spans="2:3" x14ac:dyDescent="0.25">
      <c r="B86126" s="78"/>
      <c r="C86126" s="77"/>
    </row>
    <row r="86127" spans="2:3" x14ac:dyDescent="0.25">
      <c r="B86127" s="78"/>
      <c r="C86127" s="77"/>
    </row>
    <row r="86128" spans="2:3" x14ac:dyDescent="0.25">
      <c r="B86128" s="78"/>
      <c r="C86128" s="77"/>
    </row>
    <row r="86129" spans="2:3" x14ac:dyDescent="0.25">
      <c r="B86129" s="78"/>
      <c r="C86129" s="77"/>
    </row>
    <row r="86130" spans="2:3" x14ac:dyDescent="0.25">
      <c r="B86130" s="78"/>
      <c r="C86130" s="77"/>
    </row>
    <row r="86240" spans="2:3" x14ac:dyDescent="0.25">
      <c r="B86240" s="78"/>
      <c r="C86240" s="77"/>
    </row>
    <row r="86241" spans="2:3" x14ac:dyDescent="0.25">
      <c r="B86241" s="78"/>
      <c r="C86241" s="77"/>
    </row>
    <row r="86242" spans="2:3" x14ac:dyDescent="0.25">
      <c r="B86242" s="78"/>
      <c r="C86242" s="77"/>
    </row>
    <row r="86243" spans="2:3" x14ac:dyDescent="0.25">
      <c r="B86243" s="78"/>
      <c r="C86243" s="77"/>
    </row>
    <row r="86244" spans="2:3" x14ac:dyDescent="0.25">
      <c r="B86244" s="78"/>
      <c r="C86244" s="77"/>
    </row>
    <row r="86245" spans="2:3" x14ac:dyDescent="0.25">
      <c r="B86245" s="78"/>
      <c r="C86245" s="77"/>
    </row>
    <row r="86246" spans="2:3" x14ac:dyDescent="0.25">
      <c r="B86246" s="78"/>
      <c r="C86246" s="77"/>
    </row>
    <row r="86247" spans="2:3" x14ac:dyDescent="0.25">
      <c r="B86247" s="78"/>
      <c r="C86247" s="77"/>
    </row>
    <row r="86248" spans="2:3" x14ac:dyDescent="0.25">
      <c r="B86248" s="78"/>
      <c r="C86248" s="77"/>
    </row>
    <row r="86249" spans="2:3" x14ac:dyDescent="0.25">
      <c r="B86249" s="78"/>
      <c r="C86249" s="77"/>
    </row>
    <row r="86250" spans="2:3" x14ac:dyDescent="0.25">
      <c r="B86250" s="78"/>
      <c r="C86250" s="77"/>
    </row>
    <row r="86251" spans="2:3" x14ac:dyDescent="0.25">
      <c r="B86251" s="78"/>
      <c r="C86251" s="77"/>
    </row>
    <row r="86252" spans="2:3" x14ac:dyDescent="0.25">
      <c r="B86252" s="78"/>
      <c r="C86252" s="77"/>
    </row>
    <row r="86362" spans="2:3" x14ac:dyDescent="0.25">
      <c r="B86362" s="78"/>
      <c r="C86362" s="77"/>
    </row>
    <row r="86363" spans="2:3" x14ac:dyDescent="0.25">
      <c r="B86363" s="78"/>
      <c r="C86363" s="77"/>
    </row>
    <row r="86364" spans="2:3" x14ac:dyDescent="0.25">
      <c r="B86364" s="78"/>
      <c r="C86364" s="77"/>
    </row>
    <row r="86365" spans="2:3" x14ac:dyDescent="0.25">
      <c r="B86365" s="78"/>
      <c r="C86365" s="77"/>
    </row>
    <row r="86366" spans="2:3" x14ac:dyDescent="0.25">
      <c r="B86366" s="78"/>
      <c r="C86366" s="77"/>
    </row>
    <row r="86367" spans="2:3" x14ac:dyDescent="0.25">
      <c r="B86367" s="78"/>
      <c r="C86367" s="77"/>
    </row>
    <row r="86368" spans="2:3" x14ac:dyDescent="0.25">
      <c r="B86368" s="78"/>
      <c r="C86368" s="77"/>
    </row>
    <row r="86369" spans="2:3" x14ac:dyDescent="0.25">
      <c r="B86369" s="78"/>
      <c r="C86369" s="77"/>
    </row>
    <row r="86370" spans="2:3" x14ac:dyDescent="0.25">
      <c r="B86370" s="78"/>
      <c r="C86370" s="77"/>
    </row>
    <row r="86371" spans="2:3" x14ac:dyDescent="0.25">
      <c r="B86371" s="78"/>
      <c r="C86371" s="77"/>
    </row>
    <row r="86372" spans="2:3" x14ac:dyDescent="0.25">
      <c r="B86372" s="78"/>
      <c r="C86372" s="77"/>
    </row>
    <row r="86373" spans="2:3" x14ac:dyDescent="0.25">
      <c r="B86373" s="78"/>
      <c r="C86373" s="77"/>
    </row>
    <row r="86374" spans="2:3" x14ac:dyDescent="0.25">
      <c r="B86374" s="78"/>
      <c r="C86374" s="77"/>
    </row>
    <row r="86484" spans="2:3" x14ac:dyDescent="0.25">
      <c r="B86484" s="78"/>
      <c r="C86484" s="77"/>
    </row>
    <row r="86485" spans="2:3" x14ac:dyDescent="0.25">
      <c r="B86485" s="78"/>
      <c r="C86485" s="77"/>
    </row>
    <row r="86486" spans="2:3" x14ac:dyDescent="0.25">
      <c r="B86486" s="78"/>
      <c r="C86486" s="77"/>
    </row>
    <row r="86487" spans="2:3" x14ac:dyDescent="0.25">
      <c r="B86487" s="78"/>
      <c r="C86487" s="77"/>
    </row>
    <row r="86488" spans="2:3" x14ac:dyDescent="0.25">
      <c r="B86488" s="78"/>
      <c r="C86488" s="77"/>
    </row>
    <row r="86489" spans="2:3" x14ac:dyDescent="0.25">
      <c r="B86489" s="78"/>
      <c r="C86489" s="77"/>
    </row>
    <row r="86490" spans="2:3" x14ac:dyDescent="0.25">
      <c r="B86490" s="78"/>
      <c r="C86490" s="77"/>
    </row>
    <row r="86491" spans="2:3" x14ac:dyDescent="0.25">
      <c r="B86491" s="78"/>
      <c r="C86491" s="77"/>
    </row>
    <row r="86492" spans="2:3" x14ac:dyDescent="0.25">
      <c r="B86492" s="78"/>
      <c r="C86492" s="77"/>
    </row>
    <row r="86493" spans="2:3" x14ac:dyDescent="0.25">
      <c r="B86493" s="78"/>
      <c r="C86493" s="77"/>
    </row>
    <row r="86494" spans="2:3" x14ac:dyDescent="0.25">
      <c r="B86494" s="78"/>
      <c r="C86494" s="77"/>
    </row>
    <row r="86495" spans="2:3" x14ac:dyDescent="0.25">
      <c r="B86495" s="78"/>
      <c r="C86495" s="77"/>
    </row>
    <row r="86496" spans="2:3" x14ac:dyDescent="0.25">
      <c r="B86496" s="78"/>
      <c r="C86496" s="77"/>
    </row>
    <row r="86606" spans="2:3" x14ac:dyDescent="0.25">
      <c r="B86606" s="78"/>
      <c r="C86606" s="77"/>
    </row>
    <row r="86607" spans="2:3" x14ac:dyDescent="0.25">
      <c r="B86607" s="78"/>
      <c r="C86607" s="77"/>
    </row>
    <row r="86608" spans="2:3" x14ac:dyDescent="0.25">
      <c r="B86608" s="78"/>
      <c r="C86608" s="77"/>
    </row>
    <row r="86609" spans="2:3" x14ac:dyDescent="0.25">
      <c r="B86609" s="78"/>
      <c r="C86609" s="77"/>
    </row>
    <row r="86610" spans="2:3" x14ac:dyDescent="0.25">
      <c r="B86610" s="78"/>
      <c r="C86610" s="77"/>
    </row>
    <row r="86611" spans="2:3" x14ac:dyDescent="0.25">
      <c r="B86611" s="78"/>
      <c r="C86611" s="77"/>
    </row>
    <row r="86612" spans="2:3" x14ac:dyDescent="0.25">
      <c r="B86612" s="78"/>
      <c r="C86612" s="77"/>
    </row>
    <row r="86613" spans="2:3" x14ac:dyDescent="0.25">
      <c r="B86613" s="78"/>
      <c r="C86613" s="77"/>
    </row>
    <row r="86614" spans="2:3" x14ac:dyDescent="0.25">
      <c r="B86614" s="78"/>
      <c r="C86614" s="77"/>
    </row>
    <row r="86615" spans="2:3" x14ac:dyDescent="0.25">
      <c r="B86615" s="78"/>
      <c r="C86615" s="77"/>
    </row>
    <row r="86616" spans="2:3" x14ac:dyDescent="0.25">
      <c r="B86616" s="78"/>
      <c r="C86616" s="77"/>
    </row>
    <row r="86617" spans="2:3" x14ac:dyDescent="0.25">
      <c r="B86617" s="78"/>
      <c r="C86617" s="77"/>
    </row>
    <row r="86618" spans="2:3" x14ac:dyDescent="0.25">
      <c r="B86618" s="78"/>
      <c r="C86618" s="77"/>
    </row>
    <row r="86728" spans="2:3" x14ac:dyDescent="0.25">
      <c r="B86728" s="78"/>
      <c r="C86728" s="77"/>
    </row>
    <row r="86729" spans="2:3" x14ac:dyDescent="0.25">
      <c r="B86729" s="78"/>
      <c r="C86729" s="77"/>
    </row>
    <row r="86730" spans="2:3" x14ac:dyDescent="0.25">
      <c r="B86730" s="78"/>
      <c r="C86730" s="77"/>
    </row>
    <row r="86731" spans="2:3" x14ac:dyDescent="0.25">
      <c r="B86731" s="78"/>
      <c r="C86731" s="77"/>
    </row>
    <row r="86732" spans="2:3" x14ac:dyDescent="0.25">
      <c r="B86732" s="78"/>
      <c r="C86732" s="77"/>
    </row>
    <row r="86733" spans="2:3" x14ac:dyDescent="0.25">
      <c r="B86733" s="78"/>
      <c r="C86733" s="77"/>
    </row>
    <row r="86734" spans="2:3" x14ac:dyDescent="0.25">
      <c r="B86734" s="78"/>
      <c r="C86734" s="77"/>
    </row>
    <row r="86735" spans="2:3" x14ac:dyDescent="0.25">
      <c r="B86735" s="78"/>
      <c r="C86735" s="77"/>
    </row>
    <row r="86736" spans="2:3" x14ac:dyDescent="0.25">
      <c r="B86736" s="78"/>
      <c r="C86736" s="77"/>
    </row>
    <row r="86737" spans="2:3" x14ac:dyDescent="0.25">
      <c r="B86737" s="78"/>
      <c r="C86737" s="77"/>
    </row>
    <row r="86738" spans="2:3" x14ac:dyDescent="0.25">
      <c r="B86738" s="78"/>
      <c r="C86738" s="77"/>
    </row>
    <row r="86739" spans="2:3" x14ac:dyDescent="0.25">
      <c r="B86739" s="78"/>
      <c r="C86739" s="77"/>
    </row>
    <row r="86740" spans="2:3" x14ac:dyDescent="0.25">
      <c r="B86740" s="78"/>
      <c r="C86740" s="77"/>
    </row>
    <row r="86850" spans="2:3" x14ac:dyDescent="0.25">
      <c r="B86850" s="78"/>
      <c r="C86850" s="77"/>
    </row>
    <row r="86851" spans="2:3" x14ac:dyDescent="0.25">
      <c r="B86851" s="78"/>
      <c r="C86851" s="77"/>
    </row>
    <row r="86852" spans="2:3" x14ac:dyDescent="0.25">
      <c r="B86852" s="78"/>
      <c r="C86852" s="77"/>
    </row>
    <row r="86853" spans="2:3" x14ac:dyDescent="0.25">
      <c r="B86853" s="78"/>
      <c r="C86853" s="77"/>
    </row>
    <row r="86854" spans="2:3" x14ac:dyDescent="0.25">
      <c r="B86854" s="78"/>
      <c r="C86854" s="77"/>
    </row>
    <row r="86855" spans="2:3" x14ac:dyDescent="0.25">
      <c r="B86855" s="78"/>
      <c r="C86855" s="77"/>
    </row>
    <row r="86856" spans="2:3" x14ac:dyDescent="0.25">
      <c r="B86856" s="78"/>
      <c r="C86856" s="77"/>
    </row>
    <row r="86857" spans="2:3" x14ac:dyDescent="0.25">
      <c r="B86857" s="78"/>
      <c r="C86857" s="77"/>
    </row>
    <row r="86858" spans="2:3" x14ac:dyDescent="0.25">
      <c r="B86858" s="78"/>
      <c r="C86858" s="77"/>
    </row>
    <row r="86859" spans="2:3" x14ac:dyDescent="0.25">
      <c r="B86859" s="78"/>
      <c r="C86859" s="77"/>
    </row>
    <row r="86860" spans="2:3" x14ac:dyDescent="0.25">
      <c r="B86860" s="78"/>
      <c r="C86860" s="77"/>
    </row>
    <row r="86861" spans="2:3" x14ac:dyDescent="0.25">
      <c r="B86861" s="78"/>
      <c r="C86861" s="77"/>
    </row>
    <row r="86862" spans="2:3" x14ac:dyDescent="0.25">
      <c r="B86862" s="78"/>
      <c r="C86862" s="77"/>
    </row>
    <row r="86972" spans="2:3" x14ac:dyDescent="0.25">
      <c r="B86972" s="78"/>
      <c r="C86972" s="77"/>
    </row>
    <row r="86973" spans="2:3" x14ac:dyDescent="0.25">
      <c r="B86973" s="78"/>
      <c r="C86973" s="77"/>
    </row>
    <row r="86974" spans="2:3" x14ac:dyDescent="0.25">
      <c r="B86974" s="78"/>
      <c r="C86974" s="77"/>
    </row>
    <row r="86975" spans="2:3" x14ac:dyDescent="0.25">
      <c r="B86975" s="78"/>
      <c r="C86975" s="77"/>
    </row>
    <row r="86976" spans="2:3" x14ac:dyDescent="0.25">
      <c r="B86976" s="78"/>
      <c r="C86976" s="77"/>
    </row>
    <row r="86977" spans="2:3" x14ac:dyDescent="0.25">
      <c r="B86977" s="78"/>
      <c r="C86977" s="77"/>
    </row>
    <row r="86978" spans="2:3" x14ac:dyDescent="0.25">
      <c r="B86978" s="78"/>
      <c r="C86978" s="77"/>
    </row>
    <row r="86979" spans="2:3" x14ac:dyDescent="0.25">
      <c r="B86979" s="78"/>
      <c r="C86979" s="77"/>
    </row>
    <row r="86980" spans="2:3" x14ac:dyDescent="0.25">
      <c r="B86980" s="78"/>
      <c r="C86980" s="77"/>
    </row>
    <row r="86981" spans="2:3" x14ac:dyDescent="0.25">
      <c r="B86981" s="78"/>
      <c r="C86981" s="77"/>
    </row>
    <row r="86982" spans="2:3" x14ac:dyDescent="0.25">
      <c r="B86982" s="78"/>
      <c r="C86982" s="77"/>
    </row>
    <row r="86983" spans="2:3" x14ac:dyDescent="0.25">
      <c r="B86983" s="78"/>
      <c r="C86983" s="77"/>
    </row>
    <row r="86984" spans="2:3" x14ac:dyDescent="0.25">
      <c r="B86984" s="78"/>
      <c r="C86984" s="77"/>
    </row>
    <row r="87094" spans="2:3" x14ac:dyDescent="0.25">
      <c r="B87094" s="78"/>
      <c r="C87094" s="77"/>
    </row>
    <row r="87095" spans="2:3" x14ac:dyDescent="0.25">
      <c r="B87095" s="78"/>
      <c r="C87095" s="77"/>
    </row>
    <row r="87096" spans="2:3" x14ac:dyDescent="0.25">
      <c r="B87096" s="78"/>
      <c r="C87096" s="77"/>
    </row>
    <row r="87097" spans="2:3" x14ac:dyDescent="0.25">
      <c r="B87097" s="78"/>
      <c r="C87097" s="77"/>
    </row>
    <row r="87098" spans="2:3" x14ac:dyDescent="0.25">
      <c r="B87098" s="78"/>
      <c r="C87098" s="77"/>
    </row>
    <row r="87099" spans="2:3" x14ac:dyDescent="0.25">
      <c r="B87099" s="78"/>
      <c r="C87099" s="77"/>
    </row>
    <row r="87100" spans="2:3" x14ac:dyDescent="0.25">
      <c r="B87100" s="78"/>
      <c r="C87100" s="77"/>
    </row>
    <row r="87101" spans="2:3" x14ac:dyDescent="0.25">
      <c r="B87101" s="78"/>
      <c r="C87101" s="77"/>
    </row>
    <row r="87102" spans="2:3" x14ac:dyDescent="0.25">
      <c r="B87102" s="78"/>
      <c r="C87102" s="77"/>
    </row>
    <row r="87103" spans="2:3" x14ac:dyDescent="0.25">
      <c r="B87103" s="78"/>
      <c r="C87103" s="77"/>
    </row>
    <row r="87104" spans="2:3" x14ac:dyDescent="0.25">
      <c r="B87104" s="78"/>
      <c r="C87104" s="77"/>
    </row>
    <row r="87105" spans="2:3" x14ac:dyDescent="0.25">
      <c r="B87105" s="78"/>
      <c r="C87105" s="77"/>
    </row>
    <row r="87106" spans="2:3" x14ac:dyDescent="0.25">
      <c r="B87106" s="78"/>
      <c r="C87106" s="77"/>
    </row>
    <row r="87216" spans="2:3" x14ac:dyDescent="0.25">
      <c r="B87216" s="78"/>
      <c r="C87216" s="77"/>
    </row>
    <row r="87217" spans="2:3" x14ac:dyDescent="0.25">
      <c r="B87217" s="78"/>
      <c r="C87217" s="77"/>
    </row>
    <row r="87218" spans="2:3" x14ac:dyDescent="0.25">
      <c r="B87218" s="78"/>
      <c r="C87218" s="77"/>
    </row>
    <row r="87219" spans="2:3" x14ac:dyDescent="0.25">
      <c r="B87219" s="78"/>
      <c r="C87219" s="77"/>
    </row>
    <row r="87220" spans="2:3" x14ac:dyDescent="0.25">
      <c r="B87220" s="78"/>
      <c r="C87220" s="77"/>
    </row>
    <row r="87221" spans="2:3" x14ac:dyDescent="0.25">
      <c r="B87221" s="78"/>
      <c r="C87221" s="77"/>
    </row>
    <row r="87222" spans="2:3" x14ac:dyDescent="0.25">
      <c r="B87222" s="78"/>
      <c r="C87222" s="77"/>
    </row>
    <row r="87223" spans="2:3" x14ac:dyDescent="0.25">
      <c r="B87223" s="78"/>
      <c r="C87223" s="77"/>
    </row>
    <row r="87224" spans="2:3" x14ac:dyDescent="0.25">
      <c r="B87224" s="78"/>
      <c r="C87224" s="77"/>
    </row>
    <row r="87225" spans="2:3" x14ac:dyDescent="0.25">
      <c r="B87225" s="78"/>
      <c r="C87225" s="77"/>
    </row>
    <row r="87226" spans="2:3" x14ac:dyDescent="0.25">
      <c r="B87226" s="78"/>
      <c r="C87226" s="77"/>
    </row>
    <row r="87227" spans="2:3" x14ac:dyDescent="0.25">
      <c r="B87227" s="78"/>
      <c r="C87227" s="77"/>
    </row>
    <row r="87228" spans="2:3" x14ac:dyDescent="0.25">
      <c r="B87228" s="78"/>
      <c r="C87228" s="77"/>
    </row>
    <row r="87338" spans="2:3" x14ac:dyDescent="0.25">
      <c r="B87338" s="78"/>
      <c r="C87338" s="77"/>
    </row>
    <row r="87339" spans="2:3" x14ac:dyDescent="0.25">
      <c r="B87339" s="78"/>
      <c r="C87339" s="77"/>
    </row>
    <row r="87340" spans="2:3" x14ac:dyDescent="0.25">
      <c r="B87340" s="78"/>
      <c r="C87340" s="77"/>
    </row>
    <row r="87341" spans="2:3" x14ac:dyDescent="0.25">
      <c r="B87341" s="78"/>
      <c r="C87341" s="77"/>
    </row>
    <row r="87342" spans="2:3" x14ac:dyDescent="0.25">
      <c r="B87342" s="78"/>
      <c r="C87342" s="77"/>
    </row>
    <row r="87343" spans="2:3" x14ac:dyDescent="0.25">
      <c r="B87343" s="78"/>
      <c r="C87343" s="77"/>
    </row>
    <row r="87344" spans="2:3" x14ac:dyDescent="0.25">
      <c r="B87344" s="78"/>
      <c r="C87344" s="77"/>
    </row>
    <row r="87345" spans="2:3" x14ac:dyDescent="0.25">
      <c r="B87345" s="78"/>
      <c r="C87345" s="77"/>
    </row>
    <row r="87346" spans="2:3" x14ac:dyDescent="0.25">
      <c r="B87346" s="78"/>
      <c r="C87346" s="77"/>
    </row>
    <row r="87347" spans="2:3" x14ac:dyDescent="0.25">
      <c r="B87347" s="78"/>
      <c r="C87347" s="77"/>
    </row>
    <row r="87348" spans="2:3" x14ac:dyDescent="0.25">
      <c r="B87348" s="78"/>
      <c r="C87348" s="77"/>
    </row>
    <row r="87349" spans="2:3" x14ac:dyDescent="0.25">
      <c r="B87349" s="78"/>
      <c r="C87349" s="77"/>
    </row>
    <row r="87350" spans="2:3" x14ac:dyDescent="0.25">
      <c r="B87350" s="78"/>
      <c r="C87350" s="77"/>
    </row>
    <row r="87460" spans="2:3" x14ac:dyDescent="0.25">
      <c r="B87460" s="78"/>
      <c r="C87460" s="77"/>
    </row>
    <row r="87461" spans="2:3" x14ac:dyDescent="0.25">
      <c r="B87461" s="78"/>
      <c r="C87461" s="77"/>
    </row>
    <row r="87462" spans="2:3" x14ac:dyDescent="0.25">
      <c r="B87462" s="78"/>
      <c r="C87462" s="77"/>
    </row>
    <row r="87463" spans="2:3" x14ac:dyDescent="0.25">
      <c r="B87463" s="78"/>
      <c r="C87463" s="77"/>
    </row>
    <row r="87464" spans="2:3" x14ac:dyDescent="0.25">
      <c r="B87464" s="78"/>
      <c r="C87464" s="77"/>
    </row>
    <row r="87465" spans="2:3" x14ac:dyDescent="0.25">
      <c r="B87465" s="78"/>
      <c r="C87465" s="77"/>
    </row>
    <row r="87466" spans="2:3" x14ac:dyDescent="0.25">
      <c r="B87466" s="78"/>
      <c r="C87466" s="77"/>
    </row>
    <row r="87467" spans="2:3" x14ac:dyDescent="0.25">
      <c r="B87467" s="78"/>
      <c r="C87467" s="77"/>
    </row>
    <row r="87468" spans="2:3" x14ac:dyDescent="0.25">
      <c r="B87468" s="78"/>
      <c r="C87468" s="77"/>
    </row>
    <row r="87469" spans="2:3" x14ac:dyDescent="0.25">
      <c r="B87469" s="78"/>
      <c r="C87469" s="77"/>
    </row>
    <row r="87470" spans="2:3" x14ac:dyDescent="0.25">
      <c r="B87470" s="78"/>
      <c r="C87470" s="77"/>
    </row>
    <row r="87471" spans="2:3" x14ac:dyDescent="0.25">
      <c r="B87471" s="78"/>
      <c r="C87471" s="77"/>
    </row>
    <row r="87472" spans="2:3" x14ac:dyDescent="0.25">
      <c r="B87472" s="78"/>
      <c r="C87472" s="77"/>
    </row>
    <row r="87582" spans="2:3" x14ac:dyDescent="0.25">
      <c r="B87582" s="78"/>
      <c r="C87582" s="77"/>
    </row>
    <row r="87583" spans="2:3" x14ac:dyDescent="0.25">
      <c r="B87583" s="78"/>
      <c r="C87583" s="77"/>
    </row>
    <row r="87584" spans="2:3" x14ac:dyDescent="0.25">
      <c r="B87584" s="78"/>
      <c r="C87584" s="77"/>
    </row>
    <row r="87585" spans="2:3" x14ac:dyDescent="0.25">
      <c r="B87585" s="78"/>
      <c r="C87585" s="77"/>
    </row>
    <row r="87586" spans="2:3" x14ac:dyDescent="0.25">
      <c r="B87586" s="78"/>
      <c r="C87586" s="77"/>
    </row>
    <row r="87587" spans="2:3" x14ac:dyDescent="0.25">
      <c r="B87587" s="78"/>
      <c r="C87587" s="77"/>
    </row>
    <row r="87588" spans="2:3" x14ac:dyDescent="0.25">
      <c r="B87588" s="78"/>
      <c r="C87588" s="77"/>
    </row>
    <row r="87589" spans="2:3" x14ac:dyDescent="0.25">
      <c r="B87589" s="78"/>
      <c r="C87589" s="77"/>
    </row>
    <row r="87590" spans="2:3" x14ac:dyDescent="0.25">
      <c r="B87590" s="78"/>
      <c r="C87590" s="77"/>
    </row>
    <row r="87591" spans="2:3" x14ac:dyDescent="0.25">
      <c r="B87591" s="78"/>
      <c r="C87591" s="77"/>
    </row>
    <row r="87592" spans="2:3" x14ac:dyDescent="0.25">
      <c r="B87592" s="78"/>
      <c r="C87592" s="77"/>
    </row>
    <row r="87593" spans="2:3" x14ac:dyDescent="0.25">
      <c r="B87593" s="78"/>
      <c r="C87593" s="77"/>
    </row>
    <row r="87594" spans="2:3" x14ac:dyDescent="0.25">
      <c r="B87594" s="78"/>
      <c r="C87594" s="77"/>
    </row>
    <row r="87704" spans="2:3" x14ac:dyDescent="0.25">
      <c r="B87704" s="78"/>
      <c r="C87704" s="77"/>
    </row>
    <row r="87705" spans="2:3" x14ac:dyDescent="0.25">
      <c r="B87705" s="78"/>
      <c r="C87705" s="77"/>
    </row>
    <row r="87706" spans="2:3" x14ac:dyDescent="0.25">
      <c r="B87706" s="78"/>
      <c r="C87706" s="77"/>
    </row>
    <row r="87707" spans="2:3" x14ac:dyDescent="0.25">
      <c r="B87707" s="78"/>
      <c r="C87707" s="77"/>
    </row>
    <row r="87708" spans="2:3" x14ac:dyDescent="0.25">
      <c r="B87708" s="78"/>
      <c r="C87708" s="77"/>
    </row>
    <row r="87709" spans="2:3" x14ac:dyDescent="0.25">
      <c r="B87709" s="78"/>
      <c r="C87709" s="77"/>
    </row>
    <row r="87710" spans="2:3" x14ac:dyDescent="0.25">
      <c r="B87710" s="78"/>
      <c r="C87710" s="77"/>
    </row>
    <row r="87711" spans="2:3" x14ac:dyDescent="0.25">
      <c r="B87711" s="78"/>
      <c r="C87711" s="77"/>
    </row>
    <row r="87712" spans="2:3" x14ac:dyDescent="0.25">
      <c r="B87712" s="78"/>
      <c r="C87712" s="77"/>
    </row>
    <row r="87713" spans="2:3" x14ac:dyDescent="0.25">
      <c r="B87713" s="78"/>
      <c r="C87713" s="77"/>
    </row>
    <row r="87714" spans="2:3" x14ac:dyDescent="0.25">
      <c r="B87714" s="78"/>
      <c r="C87714" s="77"/>
    </row>
    <row r="87715" spans="2:3" x14ac:dyDescent="0.25">
      <c r="B87715" s="78"/>
      <c r="C87715" s="77"/>
    </row>
    <row r="87716" spans="2:3" x14ac:dyDescent="0.25">
      <c r="B87716" s="78"/>
      <c r="C87716" s="77"/>
    </row>
    <row r="87826" spans="2:3" x14ac:dyDescent="0.25">
      <c r="B87826" s="78"/>
      <c r="C87826" s="77"/>
    </row>
    <row r="87827" spans="2:3" x14ac:dyDescent="0.25">
      <c r="B87827" s="78"/>
      <c r="C87827" s="77"/>
    </row>
    <row r="87828" spans="2:3" x14ac:dyDescent="0.25">
      <c r="B87828" s="78"/>
      <c r="C87828" s="77"/>
    </row>
    <row r="87829" spans="2:3" x14ac:dyDescent="0.25">
      <c r="B87829" s="78"/>
      <c r="C87829" s="77"/>
    </row>
    <row r="87830" spans="2:3" x14ac:dyDescent="0.25">
      <c r="B87830" s="78"/>
      <c r="C87830" s="77"/>
    </row>
    <row r="87831" spans="2:3" x14ac:dyDescent="0.25">
      <c r="B87831" s="78"/>
      <c r="C87831" s="77"/>
    </row>
    <row r="87832" spans="2:3" x14ac:dyDescent="0.25">
      <c r="B87832" s="78"/>
      <c r="C87832" s="77"/>
    </row>
    <row r="87833" spans="2:3" x14ac:dyDescent="0.25">
      <c r="B87833" s="78"/>
      <c r="C87833" s="77"/>
    </row>
    <row r="87834" spans="2:3" x14ac:dyDescent="0.25">
      <c r="B87834" s="78"/>
      <c r="C87834" s="77"/>
    </row>
    <row r="87835" spans="2:3" x14ac:dyDescent="0.25">
      <c r="B87835" s="78"/>
      <c r="C87835" s="77"/>
    </row>
    <row r="87836" spans="2:3" x14ac:dyDescent="0.25">
      <c r="B87836" s="78"/>
      <c r="C87836" s="77"/>
    </row>
    <row r="87837" spans="2:3" x14ac:dyDescent="0.25">
      <c r="B87837" s="78"/>
      <c r="C87837" s="77"/>
    </row>
    <row r="87838" spans="2:3" x14ac:dyDescent="0.25">
      <c r="B87838" s="78"/>
      <c r="C87838" s="77"/>
    </row>
    <row r="87948" spans="2:3" x14ac:dyDescent="0.25">
      <c r="B87948" s="78"/>
      <c r="C87948" s="77"/>
    </row>
    <row r="87949" spans="2:3" x14ac:dyDescent="0.25">
      <c r="B87949" s="78"/>
      <c r="C87949" s="77"/>
    </row>
    <row r="87950" spans="2:3" x14ac:dyDescent="0.25">
      <c r="B87950" s="78"/>
      <c r="C87950" s="77"/>
    </row>
    <row r="87951" spans="2:3" x14ac:dyDescent="0.25">
      <c r="B87951" s="78"/>
      <c r="C87951" s="77"/>
    </row>
    <row r="87952" spans="2:3" x14ac:dyDescent="0.25">
      <c r="B87952" s="78"/>
      <c r="C87952" s="77"/>
    </row>
    <row r="87953" spans="2:3" x14ac:dyDescent="0.25">
      <c r="B87953" s="78"/>
      <c r="C87953" s="77"/>
    </row>
    <row r="87954" spans="2:3" x14ac:dyDescent="0.25">
      <c r="B87954" s="78"/>
      <c r="C87954" s="77"/>
    </row>
    <row r="87955" spans="2:3" x14ac:dyDescent="0.25">
      <c r="B87955" s="78"/>
      <c r="C87955" s="77"/>
    </row>
    <row r="87956" spans="2:3" x14ac:dyDescent="0.25">
      <c r="B87956" s="78"/>
      <c r="C87956" s="77"/>
    </row>
    <row r="87957" spans="2:3" x14ac:dyDescent="0.25">
      <c r="B87957" s="78"/>
      <c r="C87957" s="77"/>
    </row>
    <row r="87958" spans="2:3" x14ac:dyDescent="0.25">
      <c r="B87958" s="78"/>
      <c r="C87958" s="77"/>
    </row>
    <row r="87959" spans="2:3" x14ac:dyDescent="0.25">
      <c r="B87959" s="78"/>
      <c r="C87959" s="77"/>
    </row>
    <row r="87960" spans="2:3" x14ac:dyDescent="0.25">
      <c r="B87960" s="78"/>
      <c r="C87960" s="77"/>
    </row>
    <row r="88070" spans="2:3" x14ac:dyDescent="0.25">
      <c r="B88070" s="78"/>
      <c r="C88070" s="77"/>
    </row>
    <row r="88071" spans="2:3" x14ac:dyDescent="0.25">
      <c r="B88071" s="78"/>
      <c r="C88071" s="77"/>
    </row>
    <row r="88072" spans="2:3" x14ac:dyDescent="0.25">
      <c r="B88072" s="78"/>
      <c r="C88072" s="77"/>
    </row>
    <row r="88073" spans="2:3" x14ac:dyDescent="0.25">
      <c r="B88073" s="78"/>
      <c r="C88073" s="77"/>
    </row>
    <row r="88074" spans="2:3" x14ac:dyDescent="0.25">
      <c r="B88074" s="78"/>
      <c r="C88074" s="77"/>
    </row>
    <row r="88075" spans="2:3" x14ac:dyDescent="0.25">
      <c r="B88075" s="78"/>
      <c r="C88075" s="77"/>
    </row>
    <row r="88076" spans="2:3" x14ac:dyDescent="0.25">
      <c r="B88076" s="78"/>
      <c r="C88076" s="77"/>
    </row>
    <row r="88077" spans="2:3" x14ac:dyDescent="0.25">
      <c r="B88077" s="78"/>
      <c r="C88077" s="77"/>
    </row>
    <row r="88078" spans="2:3" x14ac:dyDescent="0.25">
      <c r="B88078" s="78"/>
      <c r="C88078" s="77"/>
    </row>
    <row r="88079" spans="2:3" x14ac:dyDescent="0.25">
      <c r="B88079" s="78"/>
      <c r="C88079" s="77"/>
    </row>
    <row r="88080" spans="2:3" x14ac:dyDescent="0.25">
      <c r="B88080" s="78"/>
      <c r="C88080" s="77"/>
    </row>
    <row r="88081" spans="2:3" x14ac:dyDescent="0.25">
      <c r="B88081" s="78"/>
      <c r="C88081" s="77"/>
    </row>
    <row r="88082" spans="2:3" x14ac:dyDescent="0.25">
      <c r="B88082" s="78"/>
      <c r="C88082" s="77"/>
    </row>
    <row r="88192" spans="2:3" x14ac:dyDescent="0.25">
      <c r="B88192" s="78"/>
      <c r="C88192" s="77"/>
    </row>
    <row r="88193" spans="2:3" x14ac:dyDescent="0.25">
      <c r="B88193" s="78"/>
      <c r="C88193" s="77"/>
    </row>
    <row r="88194" spans="2:3" x14ac:dyDescent="0.25">
      <c r="B88194" s="78"/>
      <c r="C88194" s="77"/>
    </row>
    <row r="88195" spans="2:3" x14ac:dyDescent="0.25">
      <c r="B88195" s="78"/>
      <c r="C88195" s="77"/>
    </row>
    <row r="88196" spans="2:3" x14ac:dyDescent="0.25">
      <c r="B88196" s="78"/>
      <c r="C88196" s="77"/>
    </row>
    <row r="88197" spans="2:3" x14ac:dyDescent="0.25">
      <c r="B88197" s="78"/>
      <c r="C88197" s="77"/>
    </row>
    <row r="88198" spans="2:3" x14ac:dyDescent="0.25">
      <c r="B88198" s="78"/>
      <c r="C88198" s="77"/>
    </row>
    <row r="88199" spans="2:3" x14ac:dyDescent="0.25">
      <c r="B88199" s="78"/>
      <c r="C88199" s="77"/>
    </row>
    <row r="88200" spans="2:3" x14ac:dyDescent="0.25">
      <c r="B88200" s="78"/>
      <c r="C88200" s="77"/>
    </row>
    <row r="88201" spans="2:3" x14ac:dyDescent="0.25">
      <c r="B88201" s="78"/>
      <c r="C88201" s="77"/>
    </row>
    <row r="88202" spans="2:3" x14ac:dyDescent="0.25">
      <c r="B88202" s="78"/>
      <c r="C88202" s="77"/>
    </row>
    <row r="88203" spans="2:3" x14ac:dyDescent="0.25">
      <c r="B88203" s="78"/>
      <c r="C88203" s="77"/>
    </row>
    <row r="88204" spans="2:3" x14ac:dyDescent="0.25">
      <c r="B88204" s="78"/>
      <c r="C88204" s="77"/>
    </row>
    <row r="88314" spans="2:3" x14ac:dyDescent="0.25">
      <c r="B88314" s="78"/>
      <c r="C88314" s="77"/>
    </row>
    <row r="88315" spans="2:3" x14ac:dyDescent="0.25">
      <c r="B88315" s="78"/>
      <c r="C88315" s="77"/>
    </row>
    <row r="88316" spans="2:3" x14ac:dyDescent="0.25">
      <c r="B88316" s="78"/>
      <c r="C88316" s="77"/>
    </row>
    <row r="88317" spans="2:3" x14ac:dyDescent="0.25">
      <c r="B88317" s="78"/>
      <c r="C88317" s="77"/>
    </row>
    <row r="88318" spans="2:3" x14ac:dyDescent="0.25">
      <c r="B88318" s="78"/>
      <c r="C88318" s="77"/>
    </row>
    <row r="88319" spans="2:3" x14ac:dyDescent="0.25">
      <c r="B88319" s="78"/>
      <c r="C88319" s="77"/>
    </row>
    <row r="88320" spans="2:3" x14ac:dyDescent="0.25">
      <c r="B88320" s="78"/>
      <c r="C88320" s="77"/>
    </row>
    <row r="88321" spans="2:3" x14ac:dyDescent="0.25">
      <c r="B88321" s="78"/>
      <c r="C88321" s="77"/>
    </row>
    <row r="88322" spans="2:3" x14ac:dyDescent="0.25">
      <c r="B88322" s="78"/>
      <c r="C88322" s="77"/>
    </row>
    <row r="88323" spans="2:3" x14ac:dyDescent="0.25">
      <c r="B88323" s="78"/>
      <c r="C88323" s="77"/>
    </row>
    <row r="88324" spans="2:3" x14ac:dyDescent="0.25">
      <c r="B88324" s="78"/>
      <c r="C88324" s="77"/>
    </row>
    <row r="88325" spans="2:3" x14ac:dyDescent="0.25">
      <c r="B88325" s="78"/>
      <c r="C88325" s="77"/>
    </row>
    <row r="88326" spans="2:3" x14ac:dyDescent="0.25">
      <c r="B88326" s="78"/>
      <c r="C88326" s="77"/>
    </row>
    <row r="88436" spans="2:3" x14ac:dyDescent="0.25">
      <c r="B88436" s="78"/>
      <c r="C88436" s="77"/>
    </row>
    <row r="88437" spans="2:3" x14ac:dyDescent="0.25">
      <c r="B88437" s="78"/>
      <c r="C88437" s="77"/>
    </row>
    <row r="88438" spans="2:3" x14ac:dyDescent="0.25">
      <c r="B88438" s="78"/>
      <c r="C88438" s="77"/>
    </row>
    <row r="88439" spans="2:3" x14ac:dyDescent="0.25">
      <c r="B88439" s="78"/>
      <c r="C88439" s="77"/>
    </row>
    <row r="88440" spans="2:3" x14ac:dyDescent="0.25">
      <c r="B88440" s="78"/>
      <c r="C88440" s="77"/>
    </row>
    <row r="88441" spans="2:3" x14ac:dyDescent="0.25">
      <c r="B88441" s="78"/>
      <c r="C88441" s="77"/>
    </row>
    <row r="88442" spans="2:3" x14ac:dyDescent="0.25">
      <c r="B88442" s="78"/>
      <c r="C88442" s="77"/>
    </row>
    <row r="88443" spans="2:3" x14ac:dyDescent="0.25">
      <c r="B88443" s="78"/>
      <c r="C88443" s="77"/>
    </row>
    <row r="88444" spans="2:3" x14ac:dyDescent="0.25">
      <c r="B88444" s="78"/>
      <c r="C88444" s="77"/>
    </row>
    <row r="88445" spans="2:3" x14ac:dyDescent="0.25">
      <c r="B88445" s="78"/>
      <c r="C88445" s="77"/>
    </row>
    <row r="88446" spans="2:3" x14ac:dyDescent="0.25">
      <c r="B88446" s="78"/>
      <c r="C88446" s="77"/>
    </row>
    <row r="88447" spans="2:3" x14ac:dyDescent="0.25">
      <c r="B88447" s="78"/>
      <c r="C88447" s="77"/>
    </row>
    <row r="88448" spans="2:3" x14ac:dyDescent="0.25">
      <c r="B88448" s="78"/>
      <c r="C88448" s="77"/>
    </row>
    <row r="88558" spans="2:3" x14ac:dyDescent="0.25">
      <c r="B88558" s="78"/>
      <c r="C88558" s="77"/>
    </row>
    <row r="88559" spans="2:3" x14ac:dyDescent="0.25">
      <c r="B88559" s="78"/>
      <c r="C88559" s="77"/>
    </row>
    <row r="88560" spans="2:3" x14ac:dyDescent="0.25">
      <c r="B88560" s="78"/>
      <c r="C88560" s="77"/>
    </row>
    <row r="88561" spans="2:3" x14ac:dyDescent="0.25">
      <c r="B88561" s="78"/>
      <c r="C88561" s="77"/>
    </row>
    <row r="88562" spans="2:3" x14ac:dyDescent="0.25">
      <c r="B88562" s="78"/>
      <c r="C88562" s="77"/>
    </row>
    <row r="88563" spans="2:3" x14ac:dyDescent="0.25">
      <c r="B88563" s="78"/>
      <c r="C88563" s="77"/>
    </row>
    <row r="88564" spans="2:3" x14ac:dyDescent="0.25">
      <c r="B88564" s="78"/>
      <c r="C88564" s="77"/>
    </row>
    <row r="88565" spans="2:3" x14ac:dyDescent="0.25">
      <c r="B88565" s="78"/>
      <c r="C88565" s="77"/>
    </row>
    <row r="88566" spans="2:3" x14ac:dyDescent="0.25">
      <c r="B88566" s="78"/>
      <c r="C88566" s="77"/>
    </row>
    <row r="88567" spans="2:3" x14ac:dyDescent="0.25">
      <c r="B88567" s="78"/>
      <c r="C88567" s="77"/>
    </row>
    <row r="88568" spans="2:3" x14ac:dyDescent="0.25">
      <c r="B88568" s="78"/>
      <c r="C88568" s="77"/>
    </row>
    <row r="88569" spans="2:3" x14ac:dyDescent="0.25">
      <c r="B88569" s="78"/>
      <c r="C88569" s="77"/>
    </row>
    <row r="88570" spans="2:3" x14ac:dyDescent="0.25">
      <c r="B88570" s="78"/>
      <c r="C88570" s="77"/>
    </row>
    <row r="88680" spans="2:3" x14ac:dyDescent="0.25">
      <c r="B88680" s="78"/>
      <c r="C88680" s="77"/>
    </row>
    <row r="88681" spans="2:3" x14ac:dyDescent="0.25">
      <c r="B88681" s="78"/>
      <c r="C88681" s="77"/>
    </row>
    <row r="88682" spans="2:3" x14ac:dyDescent="0.25">
      <c r="B88682" s="78"/>
      <c r="C88682" s="77"/>
    </row>
    <row r="88683" spans="2:3" x14ac:dyDescent="0.25">
      <c r="B88683" s="78"/>
      <c r="C88683" s="77"/>
    </row>
    <row r="88684" spans="2:3" x14ac:dyDescent="0.25">
      <c r="B88684" s="78"/>
      <c r="C88684" s="77"/>
    </row>
    <row r="88685" spans="2:3" x14ac:dyDescent="0.25">
      <c r="B88685" s="78"/>
      <c r="C88685" s="77"/>
    </row>
    <row r="88686" spans="2:3" x14ac:dyDescent="0.25">
      <c r="B88686" s="78"/>
      <c r="C88686" s="77"/>
    </row>
    <row r="88687" spans="2:3" x14ac:dyDescent="0.25">
      <c r="B88687" s="78"/>
      <c r="C88687" s="77"/>
    </row>
    <row r="88688" spans="2:3" x14ac:dyDescent="0.25">
      <c r="B88688" s="78"/>
      <c r="C88688" s="77"/>
    </row>
    <row r="88689" spans="2:3" x14ac:dyDescent="0.25">
      <c r="B88689" s="78"/>
      <c r="C88689" s="77"/>
    </row>
    <row r="88690" spans="2:3" x14ac:dyDescent="0.25">
      <c r="B88690" s="78"/>
      <c r="C88690" s="77"/>
    </row>
    <row r="88691" spans="2:3" x14ac:dyDescent="0.25">
      <c r="B88691" s="78"/>
      <c r="C88691" s="77"/>
    </row>
    <row r="88692" spans="2:3" x14ac:dyDescent="0.25">
      <c r="B88692" s="78"/>
      <c r="C88692" s="77"/>
    </row>
    <row r="88802" spans="2:3" x14ac:dyDescent="0.25">
      <c r="B88802" s="78"/>
      <c r="C88802" s="77"/>
    </row>
    <row r="88803" spans="2:3" x14ac:dyDescent="0.25">
      <c r="B88803" s="78"/>
      <c r="C88803" s="77"/>
    </row>
    <row r="88804" spans="2:3" x14ac:dyDescent="0.25">
      <c r="B88804" s="78"/>
      <c r="C88804" s="77"/>
    </row>
    <row r="88805" spans="2:3" x14ac:dyDescent="0.25">
      <c r="B88805" s="78"/>
      <c r="C88805" s="77"/>
    </row>
    <row r="88806" spans="2:3" x14ac:dyDescent="0.25">
      <c r="B88806" s="78"/>
      <c r="C88806" s="77"/>
    </row>
    <row r="88807" spans="2:3" x14ac:dyDescent="0.25">
      <c r="B88807" s="78"/>
      <c r="C88807" s="77"/>
    </row>
    <row r="88808" spans="2:3" x14ac:dyDescent="0.25">
      <c r="B88808" s="78"/>
      <c r="C88808" s="77"/>
    </row>
    <row r="88809" spans="2:3" x14ac:dyDescent="0.25">
      <c r="B88809" s="78"/>
      <c r="C88809" s="77"/>
    </row>
    <row r="88810" spans="2:3" x14ac:dyDescent="0.25">
      <c r="B88810" s="78"/>
      <c r="C88810" s="77"/>
    </row>
    <row r="88811" spans="2:3" x14ac:dyDescent="0.25">
      <c r="B88811" s="78"/>
      <c r="C88811" s="77"/>
    </row>
    <row r="88812" spans="2:3" x14ac:dyDescent="0.25">
      <c r="B88812" s="78"/>
      <c r="C88812" s="77"/>
    </row>
    <row r="88813" spans="2:3" x14ac:dyDescent="0.25">
      <c r="B88813" s="78"/>
      <c r="C88813" s="77"/>
    </row>
    <row r="88814" spans="2:3" x14ac:dyDescent="0.25">
      <c r="B88814" s="78"/>
      <c r="C88814" s="77"/>
    </row>
    <row r="88924" spans="2:3" x14ac:dyDescent="0.25">
      <c r="B88924" s="78"/>
      <c r="C88924" s="77"/>
    </row>
    <row r="88925" spans="2:3" x14ac:dyDescent="0.25">
      <c r="B88925" s="78"/>
      <c r="C88925" s="77"/>
    </row>
    <row r="88926" spans="2:3" x14ac:dyDescent="0.25">
      <c r="B88926" s="78"/>
      <c r="C88926" s="77"/>
    </row>
    <row r="88927" spans="2:3" x14ac:dyDescent="0.25">
      <c r="B88927" s="78"/>
      <c r="C88927" s="77"/>
    </row>
    <row r="88928" spans="2:3" x14ac:dyDescent="0.25">
      <c r="B88928" s="78"/>
      <c r="C88928" s="77"/>
    </row>
    <row r="88929" spans="2:3" x14ac:dyDescent="0.25">
      <c r="B88929" s="78"/>
      <c r="C88929" s="77"/>
    </row>
    <row r="88930" spans="2:3" x14ac:dyDescent="0.25">
      <c r="B88930" s="78"/>
      <c r="C88930" s="77"/>
    </row>
    <row r="88931" spans="2:3" x14ac:dyDescent="0.25">
      <c r="B88931" s="78"/>
      <c r="C88931" s="77"/>
    </row>
    <row r="88932" spans="2:3" x14ac:dyDescent="0.25">
      <c r="B88932" s="78"/>
      <c r="C88932" s="77"/>
    </row>
    <row r="88933" spans="2:3" x14ac:dyDescent="0.25">
      <c r="B88933" s="78"/>
      <c r="C88933" s="77"/>
    </row>
    <row r="88934" spans="2:3" x14ac:dyDescent="0.25">
      <c r="B88934" s="78"/>
      <c r="C88934" s="77"/>
    </row>
    <row r="88935" spans="2:3" x14ac:dyDescent="0.25">
      <c r="B88935" s="78"/>
      <c r="C88935" s="77"/>
    </row>
    <row r="88936" spans="2:3" x14ac:dyDescent="0.25">
      <c r="B88936" s="78"/>
      <c r="C88936" s="77"/>
    </row>
    <row r="89046" spans="2:3" x14ac:dyDescent="0.25">
      <c r="B89046" s="78"/>
      <c r="C89046" s="77"/>
    </row>
    <row r="89047" spans="2:3" x14ac:dyDescent="0.25">
      <c r="B89047" s="78"/>
      <c r="C89047" s="77"/>
    </row>
    <row r="89048" spans="2:3" x14ac:dyDescent="0.25">
      <c r="B89048" s="78"/>
      <c r="C89048" s="77"/>
    </row>
    <row r="89049" spans="2:3" x14ac:dyDescent="0.25">
      <c r="B89049" s="78"/>
      <c r="C89049" s="77"/>
    </row>
    <row r="89050" spans="2:3" x14ac:dyDescent="0.25">
      <c r="B89050" s="78"/>
      <c r="C89050" s="77"/>
    </row>
    <row r="89051" spans="2:3" x14ac:dyDescent="0.25">
      <c r="B89051" s="78"/>
      <c r="C89051" s="77"/>
    </row>
    <row r="89052" spans="2:3" x14ac:dyDescent="0.25">
      <c r="B89052" s="78"/>
      <c r="C89052" s="77"/>
    </row>
    <row r="89053" spans="2:3" x14ac:dyDescent="0.25">
      <c r="B89053" s="78"/>
      <c r="C89053" s="77"/>
    </row>
    <row r="89054" spans="2:3" x14ac:dyDescent="0.25">
      <c r="B89054" s="78"/>
      <c r="C89054" s="77"/>
    </row>
    <row r="89055" spans="2:3" x14ac:dyDescent="0.25">
      <c r="B89055" s="78"/>
      <c r="C89055" s="77"/>
    </row>
    <row r="89056" spans="2:3" x14ac:dyDescent="0.25">
      <c r="B89056" s="78"/>
      <c r="C89056" s="77"/>
    </row>
    <row r="89057" spans="2:3" x14ac:dyDescent="0.25">
      <c r="B89057" s="78"/>
      <c r="C89057" s="77"/>
    </row>
    <row r="89058" spans="2:3" x14ac:dyDescent="0.25">
      <c r="B89058" s="78"/>
      <c r="C89058" s="77"/>
    </row>
    <row r="89168" spans="2:3" x14ac:dyDescent="0.25">
      <c r="B89168" s="78"/>
      <c r="C89168" s="77"/>
    </row>
    <row r="89169" spans="2:3" x14ac:dyDescent="0.25">
      <c r="B89169" s="78"/>
      <c r="C89169" s="77"/>
    </row>
    <row r="89170" spans="2:3" x14ac:dyDescent="0.25">
      <c r="B89170" s="78"/>
      <c r="C89170" s="77"/>
    </row>
    <row r="89171" spans="2:3" x14ac:dyDescent="0.25">
      <c r="B89171" s="78"/>
      <c r="C89171" s="77"/>
    </row>
    <row r="89172" spans="2:3" x14ac:dyDescent="0.25">
      <c r="B89172" s="78"/>
      <c r="C89172" s="77"/>
    </row>
    <row r="89173" spans="2:3" x14ac:dyDescent="0.25">
      <c r="B89173" s="78"/>
      <c r="C89173" s="77"/>
    </row>
    <row r="89174" spans="2:3" x14ac:dyDescent="0.25">
      <c r="B89174" s="78"/>
      <c r="C89174" s="77"/>
    </row>
    <row r="89175" spans="2:3" x14ac:dyDescent="0.25">
      <c r="B89175" s="78"/>
      <c r="C89175" s="77"/>
    </row>
    <row r="89176" spans="2:3" x14ac:dyDescent="0.25">
      <c r="B89176" s="78"/>
      <c r="C89176" s="77"/>
    </row>
    <row r="89177" spans="2:3" x14ac:dyDescent="0.25">
      <c r="B89177" s="78"/>
      <c r="C89177" s="77"/>
    </row>
    <row r="89178" spans="2:3" x14ac:dyDescent="0.25">
      <c r="B89178" s="78"/>
      <c r="C89178" s="77"/>
    </row>
    <row r="89179" spans="2:3" x14ac:dyDescent="0.25">
      <c r="B89179" s="78"/>
      <c r="C89179" s="77"/>
    </row>
    <row r="89180" spans="2:3" x14ac:dyDescent="0.25">
      <c r="B89180" s="78"/>
      <c r="C89180" s="77"/>
    </row>
    <row r="89290" spans="2:3" x14ac:dyDescent="0.25">
      <c r="B89290" s="78"/>
      <c r="C89290" s="77"/>
    </row>
    <row r="89291" spans="2:3" x14ac:dyDescent="0.25">
      <c r="B89291" s="78"/>
      <c r="C89291" s="77"/>
    </row>
    <row r="89292" spans="2:3" x14ac:dyDescent="0.25">
      <c r="B89292" s="78"/>
      <c r="C89292" s="77"/>
    </row>
    <row r="89293" spans="2:3" x14ac:dyDescent="0.25">
      <c r="B89293" s="78"/>
      <c r="C89293" s="77"/>
    </row>
    <row r="89294" spans="2:3" x14ac:dyDescent="0.25">
      <c r="B89294" s="78"/>
      <c r="C89294" s="77"/>
    </row>
    <row r="89295" spans="2:3" x14ac:dyDescent="0.25">
      <c r="B89295" s="78"/>
      <c r="C89295" s="77"/>
    </row>
    <row r="89296" spans="2:3" x14ac:dyDescent="0.25">
      <c r="B89296" s="78"/>
      <c r="C89296" s="77"/>
    </row>
    <row r="89297" spans="2:3" x14ac:dyDescent="0.25">
      <c r="B89297" s="78"/>
      <c r="C89297" s="77"/>
    </row>
    <row r="89298" spans="2:3" x14ac:dyDescent="0.25">
      <c r="B89298" s="78"/>
      <c r="C89298" s="77"/>
    </row>
    <row r="89299" spans="2:3" x14ac:dyDescent="0.25">
      <c r="B89299" s="78"/>
      <c r="C89299" s="77"/>
    </row>
    <row r="89300" spans="2:3" x14ac:dyDescent="0.25">
      <c r="B89300" s="78"/>
      <c r="C89300" s="77"/>
    </row>
    <row r="89301" spans="2:3" x14ac:dyDescent="0.25">
      <c r="B89301" s="78"/>
      <c r="C89301" s="77"/>
    </row>
    <row r="89302" spans="2:3" x14ac:dyDescent="0.25">
      <c r="B89302" s="78"/>
      <c r="C89302" s="77"/>
    </row>
    <row r="89412" spans="2:3" x14ac:dyDescent="0.25">
      <c r="B89412" s="78"/>
      <c r="C89412" s="77"/>
    </row>
    <row r="89413" spans="2:3" x14ac:dyDescent="0.25">
      <c r="B89413" s="78"/>
      <c r="C89413" s="77"/>
    </row>
    <row r="89414" spans="2:3" x14ac:dyDescent="0.25">
      <c r="B89414" s="78"/>
      <c r="C89414" s="77"/>
    </row>
    <row r="89415" spans="2:3" x14ac:dyDescent="0.25">
      <c r="B89415" s="78"/>
      <c r="C89415" s="77"/>
    </row>
    <row r="89416" spans="2:3" x14ac:dyDescent="0.25">
      <c r="B89416" s="78"/>
      <c r="C89416" s="77"/>
    </row>
    <row r="89417" spans="2:3" x14ac:dyDescent="0.25">
      <c r="B89417" s="78"/>
      <c r="C89417" s="77"/>
    </row>
    <row r="89418" spans="2:3" x14ac:dyDescent="0.25">
      <c r="B89418" s="78"/>
      <c r="C89418" s="77"/>
    </row>
    <row r="89419" spans="2:3" x14ac:dyDescent="0.25">
      <c r="B89419" s="78"/>
      <c r="C89419" s="77"/>
    </row>
    <row r="89420" spans="2:3" x14ac:dyDescent="0.25">
      <c r="B89420" s="78"/>
      <c r="C89420" s="77"/>
    </row>
    <row r="89421" spans="2:3" x14ac:dyDescent="0.25">
      <c r="B89421" s="78"/>
      <c r="C89421" s="77"/>
    </row>
    <row r="89422" spans="2:3" x14ac:dyDescent="0.25">
      <c r="B89422" s="78"/>
      <c r="C89422" s="77"/>
    </row>
    <row r="89423" spans="2:3" x14ac:dyDescent="0.25">
      <c r="B89423" s="78"/>
      <c r="C89423" s="77"/>
    </row>
    <row r="89424" spans="2:3" x14ac:dyDescent="0.25">
      <c r="B89424" s="78"/>
      <c r="C89424" s="77"/>
    </row>
    <row r="89534" spans="2:3" x14ac:dyDescent="0.25">
      <c r="B89534" s="78"/>
      <c r="C89534" s="77"/>
    </row>
    <row r="89535" spans="2:3" x14ac:dyDescent="0.25">
      <c r="B89535" s="78"/>
      <c r="C89535" s="77"/>
    </row>
    <row r="89536" spans="2:3" x14ac:dyDescent="0.25">
      <c r="B89536" s="78"/>
      <c r="C89536" s="77"/>
    </row>
    <row r="89537" spans="2:3" x14ac:dyDescent="0.25">
      <c r="B89537" s="78"/>
      <c r="C89537" s="77"/>
    </row>
    <row r="89538" spans="2:3" x14ac:dyDescent="0.25">
      <c r="B89538" s="78"/>
      <c r="C89538" s="77"/>
    </row>
    <row r="89539" spans="2:3" x14ac:dyDescent="0.25">
      <c r="B89539" s="78"/>
      <c r="C89539" s="77"/>
    </row>
    <row r="89540" spans="2:3" x14ac:dyDescent="0.25">
      <c r="B89540" s="78"/>
      <c r="C89540" s="77"/>
    </row>
    <row r="89541" spans="2:3" x14ac:dyDescent="0.25">
      <c r="B89541" s="78"/>
      <c r="C89541" s="77"/>
    </row>
    <row r="89542" spans="2:3" x14ac:dyDescent="0.25">
      <c r="B89542" s="78"/>
      <c r="C89542" s="77"/>
    </row>
    <row r="89543" spans="2:3" x14ac:dyDescent="0.25">
      <c r="B89543" s="78"/>
      <c r="C89543" s="77"/>
    </row>
    <row r="89544" spans="2:3" x14ac:dyDescent="0.25">
      <c r="B89544" s="78"/>
      <c r="C89544" s="77"/>
    </row>
    <row r="89545" spans="2:3" x14ac:dyDescent="0.25">
      <c r="B89545" s="78"/>
      <c r="C89545" s="77"/>
    </row>
    <row r="89546" spans="2:3" x14ac:dyDescent="0.25">
      <c r="B89546" s="78"/>
      <c r="C89546" s="77"/>
    </row>
    <row r="89656" spans="2:3" x14ac:dyDescent="0.25">
      <c r="B89656" s="78"/>
      <c r="C89656" s="77"/>
    </row>
    <row r="89657" spans="2:3" x14ac:dyDescent="0.25">
      <c r="B89657" s="78"/>
      <c r="C89657" s="77"/>
    </row>
    <row r="89658" spans="2:3" x14ac:dyDescent="0.25">
      <c r="B89658" s="78"/>
      <c r="C89658" s="77"/>
    </row>
    <row r="89659" spans="2:3" x14ac:dyDescent="0.25">
      <c r="B89659" s="78"/>
      <c r="C89659" s="77"/>
    </row>
    <row r="89660" spans="2:3" x14ac:dyDescent="0.25">
      <c r="B89660" s="78"/>
      <c r="C89660" s="77"/>
    </row>
    <row r="89661" spans="2:3" x14ac:dyDescent="0.25">
      <c r="B89661" s="78"/>
      <c r="C89661" s="77"/>
    </row>
    <row r="89662" spans="2:3" x14ac:dyDescent="0.25">
      <c r="B89662" s="78"/>
      <c r="C89662" s="77"/>
    </row>
    <row r="89663" spans="2:3" x14ac:dyDescent="0.25">
      <c r="B89663" s="78"/>
      <c r="C89663" s="77"/>
    </row>
    <row r="89664" spans="2:3" x14ac:dyDescent="0.25">
      <c r="B89664" s="78"/>
      <c r="C89664" s="77"/>
    </row>
    <row r="89665" spans="2:3" x14ac:dyDescent="0.25">
      <c r="B89665" s="78"/>
      <c r="C89665" s="77"/>
    </row>
    <row r="89666" spans="2:3" x14ac:dyDescent="0.25">
      <c r="B89666" s="78"/>
      <c r="C89666" s="77"/>
    </row>
    <row r="89667" spans="2:3" x14ac:dyDescent="0.25">
      <c r="B89667" s="78"/>
      <c r="C89667" s="77"/>
    </row>
    <row r="89668" spans="2:3" x14ac:dyDescent="0.25">
      <c r="B89668" s="78"/>
      <c r="C89668" s="77"/>
    </row>
    <row r="89778" spans="2:3" x14ac:dyDescent="0.25">
      <c r="B89778" s="78"/>
      <c r="C89778" s="77"/>
    </row>
    <row r="89779" spans="2:3" x14ac:dyDescent="0.25">
      <c r="B89779" s="78"/>
      <c r="C89779" s="77"/>
    </row>
    <row r="89780" spans="2:3" x14ac:dyDescent="0.25">
      <c r="B89780" s="78"/>
      <c r="C89780" s="77"/>
    </row>
    <row r="89781" spans="2:3" x14ac:dyDescent="0.25">
      <c r="B89781" s="78"/>
      <c r="C89781" s="77"/>
    </row>
    <row r="89782" spans="2:3" x14ac:dyDescent="0.25">
      <c r="B89782" s="78"/>
      <c r="C89782" s="77"/>
    </row>
    <row r="89783" spans="2:3" x14ac:dyDescent="0.25">
      <c r="B89783" s="78"/>
      <c r="C89783" s="77"/>
    </row>
    <row r="89784" spans="2:3" x14ac:dyDescent="0.25">
      <c r="B89784" s="78"/>
      <c r="C89784" s="77"/>
    </row>
    <row r="89785" spans="2:3" x14ac:dyDescent="0.25">
      <c r="B89785" s="78"/>
      <c r="C89785" s="77"/>
    </row>
    <row r="89786" spans="2:3" x14ac:dyDescent="0.25">
      <c r="B89786" s="78"/>
      <c r="C89786" s="77"/>
    </row>
    <row r="89787" spans="2:3" x14ac:dyDescent="0.25">
      <c r="B89787" s="78"/>
      <c r="C89787" s="77"/>
    </row>
    <row r="89788" spans="2:3" x14ac:dyDescent="0.25">
      <c r="B89788" s="78"/>
      <c r="C89788" s="77"/>
    </row>
    <row r="89789" spans="2:3" x14ac:dyDescent="0.25">
      <c r="B89789" s="78"/>
      <c r="C89789" s="77"/>
    </row>
    <row r="89790" spans="2:3" x14ac:dyDescent="0.25">
      <c r="B89790" s="78"/>
      <c r="C89790" s="77"/>
    </row>
    <row r="89900" spans="2:3" x14ac:dyDescent="0.25">
      <c r="B89900" s="78"/>
      <c r="C89900" s="77"/>
    </row>
    <row r="89901" spans="2:3" x14ac:dyDescent="0.25">
      <c r="B89901" s="78"/>
      <c r="C89901" s="77"/>
    </row>
    <row r="89902" spans="2:3" x14ac:dyDescent="0.25">
      <c r="B89902" s="78"/>
      <c r="C89902" s="77"/>
    </row>
    <row r="89903" spans="2:3" x14ac:dyDescent="0.25">
      <c r="B89903" s="78"/>
      <c r="C89903" s="77"/>
    </row>
    <row r="89904" spans="2:3" x14ac:dyDescent="0.25">
      <c r="B89904" s="78"/>
      <c r="C89904" s="77"/>
    </row>
    <row r="89905" spans="2:3" x14ac:dyDescent="0.25">
      <c r="B89905" s="78"/>
      <c r="C89905" s="77"/>
    </row>
    <row r="89906" spans="2:3" x14ac:dyDescent="0.25">
      <c r="B89906" s="78"/>
      <c r="C89906" s="77"/>
    </row>
    <row r="89907" spans="2:3" x14ac:dyDescent="0.25">
      <c r="B89907" s="78"/>
      <c r="C89907" s="77"/>
    </row>
    <row r="89908" spans="2:3" x14ac:dyDescent="0.25">
      <c r="B89908" s="78"/>
      <c r="C89908" s="77"/>
    </row>
    <row r="89909" spans="2:3" x14ac:dyDescent="0.25">
      <c r="B89909" s="78"/>
      <c r="C89909" s="77"/>
    </row>
    <row r="89910" spans="2:3" x14ac:dyDescent="0.25">
      <c r="B89910" s="78"/>
      <c r="C89910" s="77"/>
    </row>
    <row r="89911" spans="2:3" x14ac:dyDescent="0.25">
      <c r="B89911" s="78"/>
      <c r="C89911" s="77"/>
    </row>
    <row r="89912" spans="2:3" x14ac:dyDescent="0.25">
      <c r="B89912" s="78"/>
      <c r="C89912" s="77"/>
    </row>
    <row r="90022" spans="2:3" x14ac:dyDescent="0.25">
      <c r="B90022" s="78"/>
      <c r="C90022" s="77"/>
    </row>
    <row r="90023" spans="2:3" x14ac:dyDescent="0.25">
      <c r="B90023" s="78"/>
      <c r="C90023" s="77"/>
    </row>
    <row r="90024" spans="2:3" x14ac:dyDescent="0.25">
      <c r="B90024" s="78"/>
      <c r="C90024" s="77"/>
    </row>
    <row r="90025" spans="2:3" x14ac:dyDescent="0.25">
      <c r="B90025" s="78"/>
      <c r="C90025" s="77"/>
    </row>
    <row r="90026" spans="2:3" x14ac:dyDescent="0.25">
      <c r="B90026" s="78"/>
      <c r="C90026" s="77"/>
    </row>
    <row r="90027" spans="2:3" x14ac:dyDescent="0.25">
      <c r="B90027" s="78"/>
      <c r="C90027" s="77"/>
    </row>
    <row r="90028" spans="2:3" x14ac:dyDescent="0.25">
      <c r="B90028" s="78"/>
      <c r="C90028" s="77"/>
    </row>
    <row r="90029" spans="2:3" x14ac:dyDescent="0.25">
      <c r="B90029" s="78"/>
      <c r="C90029" s="77"/>
    </row>
    <row r="90030" spans="2:3" x14ac:dyDescent="0.25">
      <c r="B90030" s="78"/>
      <c r="C90030" s="77"/>
    </row>
    <row r="90031" spans="2:3" x14ac:dyDescent="0.25">
      <c r="B90031" s="78"/>
      <c r="C90031" s="77"/>
    </row>
    <row r="90032" spans="2:3" x14ac:dyDescent="0.25">
      <c r="B90032" s="78"/>
      <c r="C90032" s="77"/>
    </row>
    <row r="90033" spans="2:3" x14ac:dyDescent="0.25">
      <c r="B90033" s="78"/>
      <c r="C90033" s="77"/>
    </row>
    <row r="90034" spans="2:3" x14ac:dyDescent="0.25">
      <c r="B90034" s="78"/>
      <c r="C90034" s="77"/>
    </row>
    <row r="90144" spans="2:3" x14ac:dyDescent="0.25">
      <c r="B90144" s="78"/>
      <c r="C90144" s="77"/>
    </row>
    <row r="90145" spans="2:3" x14ac:dyDescent="0.25">
      <c r="B90145" s="78"/>
      <c r="C90145" s="77"/>
    </row>
    <row r="90146" spans="2:3" x14ac:dyDescent="0.25">
      <c r="B90146" s="78"/>
      <c r="C90146" s="77"/>
    </row>
    <row r="90147" spans="2:3" x14ac:dyDescent="0.25">
      <c r="B90147" s="78"/>
      <c r="C90147" s="77"/>
    </row>
    <row r="90148" spans="2:3" x14ac:dyDescent="0.25">
      <c r="B90148" s="78"/>
      <c r="C90148" s="77"/>
    </row>
    <row r="90149" spans="2:3" x14ac:dyDescent="0.25">
      <c r="B90149" s="78"/>
      <c r="C90149" s="77"/>
    </row>
    <row r="90150" spans="2:3" x14ac:dyDescent="0.25">
      <c r="B90150" s="78"/>
      <c r="C90150" s="77"/>
    </row>
    <row r="90151" spans="2:3" x14ac:dyDescent="0.25">
      <c r="B90151" s="78"/>
      <c r="C90151" s="77"/>
    </row>
    <row r="90152" spans="2:3" x14ac:dyDescent="0.25">
      <c r="B90152" s="78"/>
      <c r="C90152" s="77"/>
    </row>
    <row r="90153" spans="2:3" x14ac:dyDescent="0.25">
      <c r="B90153" s="78"/>
      <c r="C90153" s="77"/>
    </row>
    <row r="90154" spans="2:3" x14ac:dyDescent="0.25">
      <c r="B90154" s="78"/>
      <c r="C90154" s="77"/>
    </row>
    <row r="90155" spans="2:3" x14ac:dyDescent="0.25">
      <c r="B90155" s="78"/>
      <c r="C90155" s="77"/>
    </row>
    <row r="90156" spans="2:3" x14ac:dyDescent="0.25">
      <c r="B90156" s="78"/>
      <c r="C90156" s="77"/>
    </row>
    <row r="90266" spans="2:3" x14ac:dyDescent="0.25">
      <c r="B90266" s="78"/>
      <c r="C90266" s="77"/>
    </row>
    <row r="90267" spans="2:3" x14ac:dyDescent="0.25">
      <c r="B90267" s="78"/>
      <c r="C90267" s="77"/>
    </row>
    <row r="90268" spans="2:3" x14ac:dyDescent="0.25">
      <c r="B90268" s="78"/>
      <c r="C90268" s="77"/>
    </row>
    <row r="90269" spans="2:3" x14ac:dyDescent="0.25">
      <c r="B90269" s="78"/>
      <c r="C90269" s="77"/>
    </row>
    <row r="90270" spans="2:3" x14ac:dyDescent="0.25">
      <c r="B90270" s="78"/>
      <c r="C90270" s="77"/>
    </row>
    <row r="90271" spans="2:3" x14ac:dyDescent="0.25">
      <c r="B90271" s="78"/>
      <c r="C90271" s="77"/>
    </row>
    <row r="90272" spans="2:3" x14ac:dyDescent="0.25">
      <c r="B90272" s="78"/>
      <c r="C90272" s="77"/>
    </row>
    <row r="90273" spans="2:3" x14ac:dyDescent="0.25">
      <c r="B90273" s="78"/>
      <c r="C90273" s="77"/>
    </row>
    <row r="90274" spans="2:3" x14ac:dyDescent="0.25">
      <c r="B90274" s="78"/>
      <c r="C90274" s="77"/>
    </row>
    <row r="90275" spans="2:3" x14ac:dyDescent="0.25">
      <c r="B90275" s="78"/>
      <c r="C90275" s="77"/>
    </row>
    <row r="90276" spans="2:3" x14ac:dyDescent="0.25">
      <c r="B90276" s="78"/>
      <c r="C90276" s="77"/>
    </row>
    <row r="90277" spans="2:3" x14ac:dyDescent="0.25">
      <c r="B90277" s="78"/>
      <c r="C90277" s="77"/>
    </row>
    <row r="90278" spans="2:3" x14ac:dyDescent="0.25">
      <c r="B90278" s="78"/>
      <c r="C90278" s="77"/>
    </row>
    <row r="90388" spans="2:3" x14ac:dyDescent="0.25">
      <c r="B90388" s="78"/>
      <c r="C90388" s="77"/>
    </row>
    <row r="90389" spans="2:3" x14ac:dyDescent="0.25">
      <c r="B90389" s="78"/>
      <c r="C90389" s="77"/>
    </row>
    <row r="90390" spans="2:3" x14ac:dyDescent="0.25">
      <c r="B90390" s="78"/>
      <c r="C90390" s="77"/>
    </row>
    <row r="90391" spans="2:3" x14ac:dyDescent="0.25">
      <c r="B90391" s="78"/>
      <c r="C90391" s="77"/>
    </row>
    <row r="90392" spans="2:3" x14ac:dyDescent="0.25">
      <c r="B90392" s="78"/>
      <c r="C90392" s="77"/>
    </row>
    <row r="90393" spans="2:3" x14ac:dyDescent="0.25">
      <c r="B90393" s="78"/>
      <c r="C90393" s="77"/>
    </row>
    <row r="90394" spans="2:3" x14ac:dyDescent="0.25">
      <c r="B90394" s="78"/>
      <c r="C90394" s="77"/>
    </row>
    <row r="90395" spans="2:3" x14ac:dyDescent="0.25">
      <c r="B90395" s="78"/>
      <c r="C90395" s="77"/>
    </row>
    <row r="90396" spans="2:3" x14ac:dyDescent="0.25">
      <c r="B90396" s="78"/>
      <c r="C90396" s="77"/>
    </row>
    <row r="90397" spans="2:3" x14ac:dyDescent="0.25">
      <c r="B90397" s="78"/>
      <c r="C90397" s="77"/>
    </row>
    <row r="90398" spans="2:3" x14ac:dyDescent="0.25">
      <c r="B90398" s="78"/>
      <c r="C90398" s="77"/>
    </row>
    <row r="90399" spans="2:3" x14ac:dyDescent="0.25">
      <c r="B90399" s="78"/>
      <c r="C90399" s="77"/>
    </row>
    <row r="90400" spans="2:3" x14ac:dyDescent="0.25">
      <c r="B90400" s="78"/>
      <c r="C90400" s="77"/>
    </row>
    <row r="90510" spans="2:3" x14ac:dyDescent="0.25">
      <c r="B90510" s="78"/>
      <c r="C90510" s="77"/>
    </row>
    <row r="90511" spans="2:3" x14ac:dyDescent="0.25">
      <c r="B90511" s="78"/>
      <c r="C90511" s="77"/>
    </row>
    <row r="90512" spans="2:3" x14ac:dyDescent="0.25">
      <c r="B90512" s="78"/>
      <c r="C90512" s="77"/>
    </row>
    <row r="90513" spans="2:3" x14ac:dyDescent="0.25">
      <c r="B90513" s="78"/>
      <c r="C90513" s="77"/>
    </row>
    <row r="90514" spans="2:3" x14ac:dyDescent="0.25">
      <c r="B90514" s="78"/>
      <c r="C90514" s="77"/>
    </row>
    <row r="90515" spans="2:3" x14ac:dyDescent="0.25">
      <c r="B90515" s="78"/>
      <c r="C90515" s="77"/>
    </row>
    <row r="90516" spans="2:3" x14ac:dyDescent="0.25">
      <c r="B90516" s="78"/>
      <c r="C90516" s="77"/>
    </row>
    <row r="90517" spans="2:3" x14ac:dyDescent="0.25">
      <c r="B90517" s="78"/>
      <c r="C90517" s="77"/>
    </row>
    <row r="90518" spans="2:3" x14ac:dyDescent="0.25">
      <c r="B90518" s="78"/>
      <c r="C90518" s="77"/>
    </row>
    <row r="90519" spans="2:3" x14ac:dyDescent="0.25">
      <c r="B90519" s="78"/>
      <c r="C90519" s="77"/>
    </row>
    <row r="90520" spans="2:3" x14ac:dyDescent="0.25">
      <c r="B90520" s="78"/>
      <c r="C90520" s="77"/>
    </row>
    <row r="90521" spans="2:3" x14ac:dyDescent="0.25">
      <c r="B90521" s="78"/>
      <c r="C90521" s="77"/>
    </row>
    <row r="90522" spans="2:3" x14ac:dyDescent="0.25">
      <c r="B90522" s="78"/>
      <c r="C90522" s="77"/>
    </row>
    <row r="90632" spans="2:3" x14ac:dyDescent="0.25">
      <c r="B90632" s="78"/>
      <c r="C90632" s="77"/>
    </row>
    <row r="90633" spans="2:3" x14ac:dyDescent="0.25">
      <c r="B90633" s="78"/>
      <c r="C90633" s="77"/>
    </row>
    <row r="90634" spans="2:3" x14ac:dyDescent="0.25">
      <c r="B90634" s="78"/>
      <c r="C90634" s="77"/>
    </row>
    <row r="90635" spans="2:3" x14ac:dyDescent="0.25">
      <c r="B90635" s="78"/>
      <c r="C90635" s="77"/>
    </row>
    <row r="90636" spans="2:3" x14ac:dyDescent="0.25">
      <c r="B90636" s="78"/>
      <c r="C90636" s="77"/>
    </row>
    <row r="90637" spans="2:3" x14ac:dyDescent="0.25">
      <c r="B90637" s="78"/>
      <c r="C90637" s="77"/>
    </row>
    <row r="90638" spans="2:3" x14ac:dyDescent="0.25">
      <c r="B90638" s="78"/>
      <c r="C90638" s="77"/>
    </row>
    <row r="90639" spans="2:3" x14ac:dyDescent="0.25">
      <c r="B90639" s="78"/>
      <c r="C90639" s="77"/>
    </row>
    <row r="90640" spans="2:3" x14ac:dyDescent="0.25">
      <c r="B90640" s="78"/>
      <c r="C90640" s="77"/>
    </row>
    <row r="90641" spans="2:3" x14ac:dyDescent="0.25">
      <c r="B90641" s="78"/>
      <c r="C90641" s="77"/>
    </row>
    <row r="90642" spans="2:3" x14ac:dyDescent="0.25">
      <c r="B90642" s="78"/>
      <c r="C90642" s="77"/>
    </row>
    <row r="90643" spans="2:3" x14ac:dyDescent="0.25">
      <c r="B90643" s="78"/>
      <c r="C90643" s="77"/>
    </row>
    <row r="90644" spans="2:3" x14ac:dyDescent="0.25">
      <c r="B90644" s="78"/>
      <c r="C90644" s="77"/>
    </row>
    <row r="90754" spans="2:3" x14ac:dyDescent="0.25">
      <c r="B90754" s="78"/>
      <c r="C90754" s="77"/>
    </row>
    <row r="90755" spans="2:3" x14ac:dyDescent="0.25">
      <c r="B90755" s="78"/>
      <c r="C90755" s="77"/>
    </row>
    <row r="90756" spans="2:3" x14ac:dyDescent="0.25">
      <c r="B90756" s="78"/>
      <c r="C90756" s="77"/>
    </row>
    <row r="90757" spans="2:3" x14ac:dyDescent="0.25">
      <c r="B90757" s="78"/>
      <c r="C90757" s="77"/>
    </row>
    <row r="90758" spans="2:3" x14ac:dyDescent="0.25">
      <c r="B90758" s="78"/>
      <c r="C90758" s="77"/>
    </row>
    <row r="90759" spans="2:3" x14ac:dyDescent="0.25">
      <c r="B90759" s="78"/>
      <c r="C90759" s="77"/>
    </row>
    <row r="90760" spans="2:3" x14ac:dyDescent="0.25">
      <c r="B90760" s="78"/>
      <c r="C90760" s="77"/>
    </row>
    <row r="90761" spans="2:3" x14ac:dyDescent="0.25">
      <c r="B90761" s="78"/>
      <c r="C90761" s="77"/>
    </row>
    <row r="90762" spans="2:3" x14ac:dyDescent="0.25">
      <c r="B90762" s="78"/>
      <c r="C90762" s="77"/>
    </row>
    <row r="90763" spans="2:3" x14ac:dyDescent="0.25">
      <c r="B90763" s="78"/>
      <c r="C90763" s="77"/>
    </row>
    <row r="90764" spans="2:3" x14ac:dyDescent="0.25">
      <c r="B90764" s="78"/>
      <c r="C90764" s="77"/>
    </row>
    <row r="90765" spans="2:3" x14ac:dyDescent="0.25">
      <c r="B90765" s="78"/>
      <c r="C90765" s="77"/>
    </row>
    <row r="90766" spans="2:3" x14ac:dyDescent="0.25">
      <c r="B90766" s="78"/>
      <c r="C90766" s="77"/>
    </row>
    <row r="90876" spans="2:3" x14ac:dyDescent="0.25">
      <c r="B90876" s="78"/>
      <c r="C90876" s="77"/>
    </row>
    <row r="90877" spans="2:3" x14ac:dyDescent="0.25">
      <c r="B90877" s="78"/>
      <c r="C90877" s="77"/>
    </row>
    <row r="90878" spans="2:3" x14ac:dyDescent="0.25">
      <c r="B90878" s="78"/>
      <c r="C90878" s="77"/>
    </row>
    <row r="90879" spans="2:3" x14ac:dyDescent="0.25">
      <c r="B90879" s="78"/>
      <c r="C90879" s="77"/>
    </row>
    <row r="90880" spans="2:3" x14ac:dyDescent="0.25">
      <c r="B90880" s="78"/>
      <c r="C90880" s="77"/>
    </row>
    <row r="90881" spans="2:3" x14ac:dyDescent="0.25">
      <c r="B90881" s="78"/>
      <c r="C90881" s="77"/>
    </row>
    <row r="90882" spans="2:3" x14ac:dyDescent="0.25">
      <c r="B90882" s="78"/>
      <c r="C90882" s="77"/>
    </row>
    <row r="90883" spans="2:3" x14ac:dyDescent="0.25">
      <c r="B90883" s="78"/>
      <c r="C90883" s="77"/>
    </row>
    <row r="90884" spans="2:3" x14ac:dyDescent="0.25">
      <c r="B90884" s="78"/>
      <c r="C90884" s="77"/>
    </row>
    <row r="90885" spans="2:3" x14ac:dyDescent="0.25">
      <c r="B90885" s="78"/>
      <c r="C90885" s="77"/>
    </row>
    <row r="90886" spans="2:3" x14ac:dyDescent="0.25">
      <c r="B90886" s="78"/>
      <c r="C90886" s="77"/>
    </row>
    <row r="90887" spans="2:3" x14ac:dyDescent="0.25">
      <c r="B90887" s="78"/>
      <c r="C90887" s="77"/>
    </row>
    <row r="90888" spans="2:3" x14ac:dyDescent="0.25">
      <c r="B90888" s="78"/>
      <c r="C90888" s="77"/>
    </row>
    <row r="90998" spans="2:3" x14ac:dyDescent="0.25">
      <c r="B90998" s="78"/>
      <c r="C90998" s="77"/>
    </row>
    <row r="90999" spans="2:3" x14ac:dyDescent="0.25">
      <c r="B90999" s="78"/>
      <c r="C90999" s="77"/>
    </row>
    <row r="91000" spans="2:3" x14ac:dyDescent="0.25">
      <c r="B91000" s="78"/>
      <c r="C91000" s="77"/>
    </row>
    <row r="91001" spans="2:3" x14ac:dyDescent="0.25">
      <c r="B91001" s="78"/>
      <c r="C91001" s="77"/>
    </row>
    <row r="91002" spans="2:3" x14ac:dyDescent="0.25">
      <c r="B91002" s="78"/>
      <c r="C91002" s="77"/>
    </row>
    <row r="91003" spans="2:3" x14ac:dyDescent="0.25">
      <c r="B91003" s="78"/>
      <c r="C91003" s="77"/>
    </row>
    <row r="91004" spans="2:3" x14ac:dyDescent="0.25">
      <c r="B91004" s="78"/>
      <c r="C91004" s="77"/>
    </row>
    <row r="91005" spans="2:3" x14ac:dyDescent="0.25">
      <c r="B91005" s="78"/>
      <c r="C91005" s="77"/>
    </row>
    <row r="91006" spans="2:3" x14ac:dyDescent="0.25">
      <c r="B91006" s="78"/>
      <c r="C91006" s="77"/>
    </row>
    <row r="91007" spans="2:3" x14ac:dyDescent="0.25">
      <c r="B91007" s="78"/>
      <c r="C91007" s="77"/>
    </row>
    <row r="91008" spans="2:3" x14ac:dyDescent="0.25">
      <c r="B91008" s="78"/>
      <c r="C91008" s="77"/>
    </row>
    <row r="91009" spans="2:3" x14ac:dyDescent="0.25">
      <c r="B91009" s="78"/>
      <c r="C91009" s="77"/>
    </row>
    <row r="91010" spans="2:3" x14ac:dyDescent="0.25">
      <c r="B91010" s="78"/>
      <c r="C91010" s="77"/>
    </row>
    <row r="91120" spans="2:3" x14ac:dyDescent="0.25">
      <c r="B91120" s="78"/>
      <c r="C91120" s="77"/>
    </row>
    <row r="91121" spans="2:3" x14ac:dyDescent="0.25">
      <c r="B91121" s="78"/>
      <c r="C91121" s="77"/>
    </row>
    <row r="91122" spans="2:3" x14ac:dyDescent="0.25">
      <c r="B91122" s="78"/>
      <c r="C91122" s="77"/>
    </row>
    <row r="91123" spans="2:3" x14ac:dyDescent="0.25">
      <c r="B91123" s="78"/>
      <c r="C91123" s="77"/>
    </row>
    <row r="91124" spans="2:3" x14ac:dyDescent="0.25">
      <c r="B91124" s="78"/>
      <c r="C91124" s="77"/>
    </row>
    <row r="91125" spans="2:3" x14ac:dyDescent="0.25">
      <c r="B91125" s="78"/>
      <c r="C91125" s="77"/>
    </row>
    <row r="91126" spans="2:3" x14ac:dyDescent="0.25">
      <c r="B91126" s="78"/>
      <c r="C91126" s="77"/>
    </row>
    <row r="91127" spans="2:3" x14ac:dyDescent="0.25">
      <c r="B91127" s="78"/>
      <c r="C91127" s="77"/>
    </row>
    <row r="91128" spans="2:3" x14ac:dyDescent="0.25">
      <c r="B91128" s="78"/>
      <c r="C91128" s="77"/>
    </row>
    <row r="91129" spans="2:3" x14ac:dyDescent="0.25">
      <c r="B91129" s="78"/>
      <c r="C91129" s="77"/>
    </row>
    <row r="91130" spans="2:3" x14ac:dyDescent="0.25">
      <c r="B91130" s="78"/>
      <c r="C91130" s="77"/>
    </row>
    <row r="91131" spans="2:3" x14ac:dyDescent="0.25">
      <c r="B91131" s="78"/>
      <c r="C91131" s="77"/>
    </row>
    <row r="91132" spans="2:3" x14ac:dyDescent="0.25">
      <c r="B91132" s="78"/>
      <c r="C91132" s="77"/>
    </row>
    <row r="91242" spans="2:3" x14ac:dyDescent="0.25">
      <c r="B91242" s="78"/>
      <c r="C91242" s="77"/>
    </row>
    <row r="91243" spans="2:3" x14ac:dyDescent="0.25">
      <c r="B91243" s="78"/>
      <c r="C91243" s="77"/>
    </row>
    <row r="91244" spans="2:3" x14ac:dyDescent="0.25">
      <c r="B91244" s="78"/>
      <c r="C91244" s="77"/>
    </row>
    <row r="91245" spans="2:3" x14ac:dyDescent="0.25">
      <c r="B91245" s="78"/>
      <c r="C91245" s="77"/>
    </row>
    <row r="91246" spans="2:3" x14ac:dyDescent="0.25">
      <c r="B91246" s="78"/>
      <c r="C91246" s="77"/>
    </row>
    <row r="91247" spans="2:3" x14ac:dyDescent="0.25">
      <c r="B91247" s="78"/>
      <c r="C91247" s="77"/>
    </row>
    <row r="91248" spans="2:3" x14ac:dyDescent="0.25">
      <c r="B91248" s="78"/>
      <c r="C91248" s="77"/>
    </row>
    <row r="91249" spans="2:3" x14ac:dyDescent="0.25">
      <c r="B91249" s="78"/>
      <c r="C91249" s="77"/>
    </row>
    <row r="91250" spans="2:3" x14ac:dyDescent="0.25">
      <c r="B91250" s="78"/>
      <c r="C91250" s="77"/>
    </row>
    <row r="91251" spans="2:3" x14ac:dyDescent="0.25">
      <c r="B91251" s="78"/>
      <c r="C91251" s="77"/>
    </row>
    <row r="91252" spans="2:3" x14ac:dyDescent="0.25">
      <c r="B91252" s="78"/>
      <c r="C91252" s="77"/>
    </row>
    <row r="91253" spans="2:3" x14ac:dyDescent="0.25">
      <c r="B91253" s="78"/>
      <c r="C91253" s="77"/>
    </row>
    <row r="91254" spans="2:3" x14ac:dyDescent="0.25">
      <c r="B91254" s="78"/>
      <c r="C91254" s="77"/>
    </row>
    <row r="91364" spans="2:3" x14ac:dyDescent="0.25">
      <c r="B91364" s="78"/>
      <c r="C91364" s="77"/>
    </row>
    <row r="91365" spans="2:3" x14ac:dyDescent="0.25">
      <c r="B91365" s="78"/>
      <c r="C91365" s="77"/>
    </row>
    <row r="91366" spans="2:3" x14ac:dyDescent="0.25">
      <c r="B91366" s="78"/>
      <c r="C91366" s="77"/>
    </row>
    <row r="91367" spans="2:3" x14ac:dyDescent="0.25">
      <c r="B91367" s="78"/>
      <c r="C91367" s="77"/>
    </row>
    <row r="91368" spans="2:3" x14ac:dyDescent="0.25">
      <c r="B91368" s="78"/>
      <c r="C91368" s="77"/>
    </row>
    <row r="91369" spans="2:3" x14ac:dyDescent="0.25">
      <c r="B91369" s="78"/>
      <c r="C91369" s="77"/>
    </row>
    <row r="91370" spans="2:3" x14ac:dyDescent="0.25">
      <c r="B91370" s="78"/>
      <c r="C91370" s="77"/>
    </row>
    <row r="91371" spans="2:3" x14ac:dyDescent="0.25">
      <c r="B91371" s="78"/>
      <c r="C91371" s="77"/>
    </row>
    <row r="91372" spans="2:3" x14ac:dyDescent="0.25">
      <c r="B91372" s="78"/>
      <c r="C91372" s="77"/>
    </row>
    <row r="91373" spans="2:3" x14ac:dyDescent="0.25">
      <c r="B91373" s="78"/>
      <c r="C91373" s="77"/>
    </row>
    <row r="91374" spans="2:3" x14ac:dyDescent="0.25">
      <c r="B91374" s="78"/>
      <c r="C91374" s="77"/>
    </row>
    <row r="91375" spans="2:3" x14ac:dyDescent="0.25">
      <c r="B91375" s="78"/>
      <c r="C91375" s="77"/>
    </row>
    <row r="91376" spans="2:3" x14ac:dyDescent="0.25">
      <c r="B91376" s="78"/>
      <c r="C91376" s="77"/>
    </row>
    <row r="91486" spans="2:3" x14ac:dyDescent="0.25">
      <c r="B91486" s="78"/>
      <c r="C91486" s="77"/>
    </row>
    <row r="91487" spans="2:3" x14ac:dyDescent="0.25">
      <c r="B91487" s="78"/>
      <c r="C91487" s="77"/>
    </row>
    <row r="91488" spans="2:3" x14ac:dyDescent="0.25">
      <c r="B91488" s="78"/>
      <c r="C91488" s="77"/>
    </row>
    <row r="91489" spans="2:3" x14ac:dyDescent="0.25">
      <c r="B91489" s="78"/>
      <c r="C91489" s="77"/>
    </row>
    <row r="91490" spans="2:3" x14ac:dyDescent="0.25">
      <c r="B91490" s="78"/>
      <c r="C91490" s="77"/>
    </row>
    <row r="91491" spans="2:3" x14ac:dyDescent="0.25">
      <c r="B91491" s="78"/>
      <c r="C91491" s="77"/>
    </row>
    <row r="91492" spans="2:3" x14ac:dyDescent="0.25">
      <c r="B91492" s="78"/>
      <c r="C91492" s="77"/>
    </row>
    <row r="91493" spans="2:3" x14ac:dyDescent="0.25">
      <c r="B91493" s="78"/>
      <c r="C91493" s="77"/>
    </row>
    <row r="91494" spans="2:3" x14ac:dyDescent="0.25">
      <c r="B91494" s="78"/>
      <c r="C91494" s="77"/>
    </row>
    <row r="91495" spans="2:3" x14ac:dyDescent="0.25">
      <c r="B91495" s="78"/>
      <c r="C91495" s="77"/>
    </row>
    <row r="91496" spans="2:3" x14ac:dyDescent="0.25">
      <c r="B91496" s="78"/>
      <c r="C91496" s="77"/>
    </row>
    <row r="91497" spans="2:3" x14ac:dyDescent="0.25">
      <c r="B91497" s="78"/>
      <c r="C91497" s="77"/>
    </row>
    <row r="91498" spans="2:3" x14ac:dyDescent="0.25">
      <c r="B91498" s="78"/>
      <c r="C91498" s="77"/>
    </row>
    <row r="91608" spans="2:3" x14ac:dyDescent="0.25">
      <c r="B91608" s="78"/>
      <c r="C91608" s="77"/>
    </row>
    <row r="91609" spans="2:3" x14ac:dyDescent="0.25">
      <c r="B91609" s="78"/>
      <c r="C91609" s="77"/>
    </row>
    <row r="91610" spans="2:3" x14ac:dyDescent="0.25">
      <c r="B91610" s="78"/>
      <c r="C91610" s="77"/>
    </row>
    <row r="91611" spans="2:3" x14ac:dyDescent="0.25">
      <c r="B91611" s="78"/>
      <c r="C91611" s="77"/>
    </row>
    <row r="91612" spans="2:3" x14ac:dyDescent="0.25">
      <c r="B91612" s="78"/>
      <c r="C91612" s="77"/>
    </row>
    <row r="91613" spans="2:3" x14ac:dyDescent="0.25">
      <c r="B91613" s="78"/>
      <c r="C91613" s="77"/>
    </row>
    <row r="91614" spans="2:3" x14ac:dyDescent="0.25">
      <c r="B91614" s="78"/>
      <c r="C91614" s="77"/>
    </row>
    <row r="91615" spans="2:3" x14ac:dyDescent="0.25">
      <c r="B91615" s="78"/>
      <c r="C91615" s="77"/>
    </row>
    <row r="91616" spans="2:3" x14ac:dyDescent="0.25">
      <c r="B91616" s="78"/>
      <c r="C91616" s="77"/>
    </row>
    <row r="91617" spans="2:3" x14ac:dyDescent="0.25">
      <c r="B91617" s="78"/>
      <c r="C91617" s="77"/>
    </row>
    <row r="91618" spans="2:3" x14ac:dyDescent="0.25">
      <c r="B91618" s="78"/>
      <c r="C91618" s="77"/>
    </row>
    <row r="91619" spans="2:3" x14ac:dyDescent="0.25">
      <c r="B91619" s="78"/>
      <c r="C91619" s="77"/>
    </row>
    <row r="91620" spans="2:3" x14ac:dyDescent="0.25">
      <c r="B91620" s="78"/>
      <c r="C91620" s="77"/>
    </row>
    <row r="91730" spans="2:3" x14ac:dyDescent="0.25">
      <c r="B91730" s="78"/>
      <c r="C91730" s="77"/>
    </row>
    <row r="91731" spans="2:3" x14ac:dyDescent="0.25">
      <c r="B91731" s="78"/>
      <c r="C91731" s="77"/>
    </row>
    <row r="91732" spans="2:3" x14ac:dyDescent="0.25">
      <c r="B91732" s="78"/>
      <c r="C91732" s="77"/>
    </row>
    <row r="91733" spans="2:3" x14ac:dyDescent="0.25">
      <c r="B91733" s="78"/>
      <c r="C91733" s="77"/>
    </row>
    <row r="91734" spans="2:3" x14ac:dyDescent="0.25">
      <c r="B91734" s="78"/>
      <c r="C91734" s="77"/>
    </row>
    <row r="91735" spans="2:3" x14ac:dyDescent="0.25">
      <c r="B91735" s="78"/>
      <c r="C91735" s="77"/>
    </row>
    <row r="91736" spans="2:3" x14ac:dyDescent="0.25">
      <c r="B91736" s="78"/>
      <c r="C91736" s="77"/>
    </row>
    <row r="91737" spans="2:3" x14ac:dyDescent="0.25">
      <c r="B91737" s="78"/>
      <c r="C91737" s="77"/>
    </row>
    <row r="91738" spans="2:3" x14ac:dyDescent="0.25">
      <c r="B91738" s="78"/>
      <c r="C91738" s="77"/>
    </row>
    <row r="91739" spans="2:3" x14ac:dyDescent="0.25">
      <c r="B91739" s="78"/>
      <c r="C91739" s="77"/>
    </row>
    <row r="91740" spans="2:3" x14ac:dyDescent="0.25">
      <c r="B91740" s="78"/>
      <c r="C91740" s="77"/>
    </row>
    <row r="91741" spans="2:3" x14ac:dyDescent="0.25">
      <c r="B91741" s="78"/>
      <c r="C91741" s="77"/>
    </row>
    <row r="91742" spans="2:3" x14ac:dyDescent="0.25">
      <c r="B91742" s="78"/>
      <c r="C91742" s="77"/>
    </row>
    <row r="91852" spans="2:3" x14ac:dyDescent="0.25">
      <c r="B91852" s="78"/>
      <c r="C91852" s="77"/>
    </row>
    <row r="91853" spans="2:3" x14ac:dyDescent="0.25">
      <c r="B91853" s="78"/>
      <c r="C91853" s="77"/>
    </row>
    <row r="91854" spans="2:3" x14ac:dyDescent="0.25">
      <c r="B91854" s="78"/>
      <c r="C91854" s="77"/>
    </row>
    <row r="91855" spans="2:3" x14ac:dyDescent="0.25">
      <c r="B91855" s="78"/>
      <c r="C91855" s="77"/>
    </row>
    <row r="91856" spans="2:3" x14ac:dyDescent="0.25">
      <c r="B91856" s="78"/>
      <c r="C91856" s="77"/>
    </row>
    <row r="91857" spans="2:3" x14ac:dyDescent="0.25">
      <c r="B91857" s="78"/>
      <c r="C91857" s="77"/>
    </row>
    <row r="91858" spans="2:3" x14ac:dyDescent="0.25">
      <c r="B91858" s="78"/>
      <c r="C91858" s="77"/>
    </row>
    <row r="91859" spans="2:3" x14ac:dyDescent="0.25">
      <c r="B91859" s="78"/>
      <c r="C91859" s="77"/>
    </row>
    <row r="91860" spans="2:3" x14ac:dyDescent="0.25">
      <c r="B91860" s="78"/>
      <c r="C91860" s="77"/>
    </row>
    <row r="91861" spans="2:3" x14ac:dyDescent="0.25">
      <c r="B91861" s="78"/>
      <c r="C91861" s="77"/>
    </row>
    <row r="91862" spans="2:3" x14ac:dyDescent="0.25">
      <c r="B91862" s="78"/>
      <c r="C91862" s="77"/>
    </row>
    <row r="91863" spans="2:3" x14ac:dyDescent="0.25">
      <c r="B91863" s="78"/>
      <c r="C91863" s="77"/>
    </row>
    <row r="91864" spans="2:3" x14ac:dyDescent="0.25">
      <c r="B91864" s="78"/>
      <c r="C91864" s="77"/>
    </row>
    <row r="91974" spans="2:3" x14ac:dyDescent="0.25">
      <c r="B91974" s="78"/>
      <c r="C91974" s="77"/>
    </row>
    <row r="91975" spans="2:3" x14ac:dyDescent="0.25">
      <c r="B91975" s="78"/>
      <c r="C91975" s="77"/>
    </row>
    <row r="91976" spans="2:3" x14ac:dyDescent="0.25">
      <c r="B91976" s="78"/>
      <c r="C91976" s="77"/>
    </row>
    <row r="91977" spans="2:3" x14ac:dyDescent="0.25">
      <c r="B91977" s="78"/>
      <c r="C91977" s="77"/>
    </row>
    <row r="91978" spans="2:3" x14ac:dyDescent="0.25">
      <c r="B91978" s="78"/>
      <c r="C91978" s="77"/>
    </row>
    <row r="91979" spans="2:3" x14ac:dyDescent="0.25">
      <c r="B91979" s="78"/>
      <c r="C91979" s="77"/>
    </row>
    <row r="91980" spans="2:3" x14ac:dyDescent="0.25">
      <c r="B91980" s="78"/>
      <c r="C91980" s="77"/>
    </row>
    <row r="91981" spans="2:3" x14ac:dyDescent="0.25">
      <c r="B91981" s="78"/>
      <c r="C91981" s="77"/>
    </row>
    <row r="91982" spans="2:3" x14ac:dyDescent="0.25">
      <c r="B91982" s="78"/>
      <c r="C91982" s="77"/>
    </row>
    <row r="91983" spans="2:3" x14ac:dyDescent="0.25">
      <c r="B91983" s="78"/>
      <c r="C91983" s="77"/>
    </row>
    <row r="91984" spans="2:3" x14ac:dyDescent="0.25">
      <c r="B91984" s="78"/>
      <c r="C91984" s="77"/>
    </row>
    <row r="91985" spans="2:3" x14ac:dyDescent="0.25">
      <c r="B91985" s="78"/>
      <c r="C91985" s="77"/>
    </row>
    <row r="91986" spans="2:3" x14ac:dyDescent="0.25">
      <c r="B91986" s="78"/>
      <c r="C91986" s="77"/>
    </row>
    <row r="92096" spans="2:3" x14ac:dyDescent="0.25">
      <c r="B92096" s="78"/>
      <c r="C92096" s="77"/>
    </row>
    <row r="92097" spans="2:3" x14ac:dyDescent="0.25">
      <c r="B92097" s="78"/>
      <c r="C92097" s="77"/>
    </row>
    <row r="92098" spans="2:3" x14ac:dyDescent="0.25">
      <c r="B92098" s="78"/>
      <c r="C92098" s="77"/>
    </row>
    <row r="92099" spans="2:3" x14ac:dyDescent="0.25">
      <c r="B92099" s="78"/>
      <c r="C92099" s="77"/>
    </row>
    <row r="92100" spans="2:3" x14ac:dyDescent="0.25">
      <c r="B92100" s="78"/>
      <c r="C92100" s="77"/>
    </row>
    <row r="92101" spans="2:3" x14ac:dyDescent="0.25">
      <c r="B92101" s="78"/>
      <c r="C92101" s="77"/>
    </row>
    <row r="92102" spans="2:3" x14ac:dyDescent="0.25">
      <c r="B92102" s="78"/>
      <c r="C92102" s="77"/>
    </row>
    <row r="92103" spans="2:3" x14ac:dyDescent="0.25">
      <c r="B92103" s="78"/>
      <c r="C92103" s="77"/>
    </row>
    <row r="92104" spans="2:3" x14ac:dyDescent="0.25">
      <c r="B92104" s="78"/>
      <c r="C92104" s="77"/>
    </row>
    <row r="92105" spans="2:3" x14ac:dyDescent="0.25">
      <c r="B92105" s="78"/>
      <c r="C92105" s="77"/>
    </row>
    <row r="92106" spans="2:3" x14ac:dyDescent="0.25">
      <c r="B92106" s="78"/>
      <c r="C92106" s="77"/>
    </row>
    <row r="92107" spans="2:3" x14ac:dyDescent="0.25">
      <c r="B92107" s="78"/>
      <c r="C92107" s="77"/>
    </row>
    <row r="92108" spans="2:3" x14ac:dyDescent="0.25">
      <c r="B92108" s="78"/>
      <c r="C92108" s="77"/>
    </row>
    <row r="92218" spans="2:3" x14ac:dyDescent="0.25">
      <c r="B92218" s="78"/>
      <c r="C92218" s="77"/>
    </row>
    <row r="92219" spans="2:3" x14ac:dyDescent="0.25">
      <c r="B92219" s="78"/>
      <c r="C92219" s="77"/>
    </row>
    <row r="92220" spans="2:3" x14ac:dyDescent="0.25">
      <c r="B92220" s="78"/>
      <c r="C92220" s="77"/>
    </row>
    <row r="92221" spans="2:3" x14ac:dyDescent="0.25">
      <c r="B92221" s="78"/>
      <c r="C92221" s="77"/>
    </row>
    <row r="92222" spans="2:3" x14ac:dyDescent="0.25">
      <c r="B92222" s="78"/>
      <c r="C92222" s="77"/>
    </row>
    <row r="92223" spans="2:3" x14ac:dyDescent="0.25">
      <c r="B92223" s="78"/>
      <c r="C92223" s="77"/>
    </row>
    <row r="92224" spans="2:3" x14ac:dyDescent="0.25">
      <c r="B92224" s="78"/>
      <c r="C92224" s="77"/>
    </row>
    <row r="92225" spans="2:3" x14ac:dyDescent="0.25">
      <c r="B92225" s="78"/>
      <c r="C92225" s="77"/>
    </row>
    <row r="92226" spans="2:3" x14ac:dyDescent="0.25">
      <c r="B92226" s="78"/>
      <c r="C92226" s="77"/>
    </row>
    <row r="92227" spans="2:3" x14ac:dyDescent="0.25">
      <c r="B92227" s="78"/>
      <c r="C92227" s="77"/>
    </row>
    <row r="92228" spans="2:3" x14ac:dyDescent="0.25">
      <c r="B92228" s="78"/>
      <c r="C92228" s="77"/>
    </row>
    <row r="92229" spans="2:3" x14ac:dyDescent="0.25">
      <c r="B92229" s="78"/>
      <c r="C92229" s="77"/>
    </row>
    <row r="92230" spans="2:3" x14ac:dyDescent="0.25">
      <c r="B92230" s="78"/>
      <c r="C92230" s="77"/>
    </row>
    <row r="92340" spans="2:3" x14ac:dyDescent="0.25">
      <c r="B92340" s="78"/>
      <c r="C92340" s="77"/>
    </row>
    <row r="92341" spans="2:3" x14ac:dyDescent="0.25">
      <c r="B92341" s="78"/>
      <c r="C92341" s="77"/>
    </row>
    <row r="92342" spans="2:3" x14ac:dyDescent="0.25">
      <c r="B92342" s="78"/>
      <c r="C92342" s="77"/>
    </row>
    <row r="92343" spans="2:3" x14ac:dyDescent="0.25">
      <c r="B92343" s="78"/>
      <c r="C92343" s="77"/>
    </row>
    <row r="92344" spans="2:3" x14ac:dyDescent="0.25">
      <c r="B92344" s="78"/>
      <c r="C92344" s="77"/>
    </row>
    <row r="92345" spans="2:3" x14ac:dyDescent="0.25">
      <c r="B92345" s="78"/>
      <c r="C92345" s="77"/>
    </row>
    <row r="92346" spans="2:3" x14ac:dyDescent="0.25">
      <c r="B92346" s="78"/>
      <c r="C92346" s="77"/>
    </row>
    <row r="92347" spans="2:3" x14ac:dyDescent="0.25">
      <c r="B92347" s="78"/>
      <c r="C92347" s="77"/>
    </row>
    <row r="92348" spans="2:3" x14ac:dyDescent="0.25">
      <c r="B92348" s="78"/>
      <c r="C92348" s="77"/>
    </row>
    <row r="92349" spans="2:3" x14ac:dyDescent="0.25">
      <c r="B92349" s="78"/>
      <c r="C92349" s="77"/>
    </row>
    <row r="92350" spans="2:3" x14ac:dyDescent="0.25">
      <c r="B92350" s="78"/>
      <c r="C92350" s="77"/>
    </row>
    <row r="92351" spans="2:3" x14ac:dyDescent="0.25">
      <c r="B92351" s="78"/>
      <c r="C92351" s="77"/>
    </row>
    <row r="92352" spans="2:3" x14ac:dyDescent="0.25">
      <c r="B92352" s="78"/>
      <c r="C92352" s="77"/>
    </row>
    <row r="92462" spans="2:3" x14ac:dyDescent="0.25">
      <c r="B92462" s="78"/>
      <c r="C92462" s="77"/>
    </row>
    <row r="92463" spans="2:3" x14ac:dyDescent="0.25">
      <c r="B92463" s="78"/>
      <c r="C92463" s="77"/>
    </row>
    <row r="92464" spans="2:3" x14ac:dyDescent="0.25">
      <c r="B92464" s="78"/>
      <c r="C92464" s="77"/>
    </row>
    <row r="92465" spans="2:3" x14ac:dyDescent="0.25">
      <c r="B92465" s="78"/>
      <c r="C92465" s="77"/>
    </row>
    <row r="92466" spans="2:3" x14ac:dyDescent="0.25">
      <c r="B92466" s="78"/>
      <c r="C92466" s="77"/>
    </row>
    <row r="92467" spans="2:3" x14ac:dyDescent="0.25">
      <c r="B92467" s="78"/>
      <c r="C92467" s="77"/>
    </row>
    <row r="92468" spans="2:3" x14ac:dyDescent="0.25">
      <c r="B92468" s="78"/>
      <c r="C92468" s="77"/>
    </row>
    <row r="92469" spans="2:3" x14ac:dyDescent="0.25">
      <c r="B92469" s="78"/>
      <c r="C92469" s="77"/>
    </row>
    <row r="92470" spans="2:3" x14ac:dyDescent="0.25">
      <c r="B92470" s="78"/>
      <c r="C92470" s="77"/>
    </row>
    <row r="92471" spans="2:3" x14ac:dyDescent="0.25">
      <c r="B92471" s="78"/>
      <c r="C92471" s="77"/>
    </row>
    <row r="92472" spans="2:3" x14ac:dyDescent="0.25">
      <c r="B92472" s="78"/>
      <c r="C92472" s="77"/>
    </row>
    <row r="92473" spans="2:3" x14ac:dyDescent="0.25">
      <c r="B92473" s="78"/>
      <c r="C92473" s="77"/>
    </row>
    <row r="92474" spans="2:3" x14ac:dyDescent="0.25">
      <c r="B92474" s="78"/>
      <c r="C92474" s="77"/>
    </row>
    <row r="92584" spans="2:3" x14ac:dyDescent="0.25">
      <c r="B92584" s="78"/>
      <c r="C92584" s="77"/>
    </row>
    <row r="92585" spans="2:3" x14ac:dyDescent="0.25">
      <c r="B92585" s="78"/>
      <c r="C92585" s="77"/>
    </row>
    <row r="92586" spans="2:3" x14ac:dyDescent="0.25">
      <c r="B92586" s="78"/>
      <c r="C92586" s="77"/>
    </row>
    <row r="92587" spans="2:3" x14ac:dyDescent="0.25">
      <c r="B92587" s="78"/>
      <c r="C92587" s="77"/>
    </row>
    <row r="92588" spans="2:3" x14ac:dyDescent="0.25">
      <c r="B92588" s="78"/>
      <c r="C92588" s="77"/>
    </row>
    <row r="92589" spans="2:3" x14ac:dyDescent="0.25">
      <c r="B92589" s="78"/>
      <c r="C92589" s="77"/>
    </row>
    <row r="92590" spans="2:3" x14ac:dyDescent="0.25">
      <c r="B92590" s="78"/>
      <c r="C92590" s="77"/>
    </row>
    <row r="92591" spans="2:3" x14ac:dyDescent="0.25">
      <c r="B92591" s="78"/>
      <c r="C92591" s="77"/>
    </row>
    <row r="92592" spans="2:3" x14ac:dyDescent="0.25">
      <c r="B92592" s="78"/>
      <c r="C92592" s="77"/>
    </row>
    <row r="92593" spans="2:3" x14ac:dyDescent="0.25">
      <c r="B92593" s="78"/>
      <c r="C92593" s="77"/>
    </row>
    <row r="92594" spans="2:3" x14ac:dyDescent="0.25">
      <c r="B92594" s="78"/>
      <c r="C92594" s="77"/>
    </row>
    <row r="92595" spans="2:3" x14ac:dyDescent="0.25">
      <c r="B92595" s="78"/>
      <c r="C92595" s="77"/>
    </row>
    <row r="92596" spans="2:3" x14ac:dyDescent="0.25">
      <c r="B92596" s="78"/>
      <c r="C92596" s="77"/>
    </row>
    <row r="92706" spans="2:3" x14ac:dyDescent="0.25">
      <c r="B92706" s="78"/>
      <c r="C92706" s="77"/>
    </row>
    <row r="92707" spans="2:3" x14ac:dyDescent="0.25">
      <c r="B92707" s="78"/>
      <c r="C92707" s="77"/>
    </row>
    <row r="92708" spans="2:3" x14ac:dyDescent="0.25">
      <c r="B92708" s="78"/>
      <c r="C92708" s="77"/>
    </row>
    <row r="92709" spans="2:3" x14ac:dyDescent="0.25">
      <c r="B92709" s="78"/>
      <c r="C92709" s="77"/>
    </row>
    <row r="92710" spans="2:3" x14ac:dyDescent="0.25">
      <c r="B92710" s="78"/>
      <c r="C92710" s="77"/>
    </row>
    <row r="92711" spans="2:3" x14ac:dyDescent="0.25">
      <c r="B92711" s="78"/>
      <c r="C92711" s="77"/>
    </row>
    <row r="92712" spans="2:3" x14ac:dyDescent="0.25">
      <c r="B92712" s="78"/>
      <c r="C92712" s="77"/>
    </row>
    <row r="92713" spans="2:3" x14ac:dyDescent="0.25">
      <c r="B92713" s="78"/>
      <c r="C92713" s="77"/>
    </row>
    <row r="92714" spans="2:3" x14ac:dyDescent="0.25">
      <c r="B92714" s="78"/>
      <c r="C92714" s="77"/>
    </row>
    <row r="92715" spans="2:3" x14ac:dyDescent="0.25">
      <c r="B92715" s="78"/>
      <c r="C92715" s="77"/>
    </row>
    <row r="92716" spans="2:3" x14ac:dyDescent="0.25">
      <c r="B92716" s="78"/>
      <c r="C92716" s="77"/>
    </row>
    <row r="92717" spans="2:3" x14ac:dyDescent="0.25">
      <c r="B92717" s="78"/>
      <c r="C92717" s="77"/>
    </row>
    <row r="92718" spans="2:3" x14ac:dyDescent="0.25">
      <c r="B92718" s="78"/>
      <c r="C92718" s="77"/>
    </row>
    <row r="92828" spans="2:3" x14ac:dyDescent="0.25">
      <c r="B92828" s="78"/>
      <c r="C92828" s="77"/>
    </row>
    <row r="92829" spans="2:3" x14ac:dyDescent="0.25">
      <c r="B92829" s="78"/>
      <c r="C92829" s="77"/>
    </row>
    <row r="92830" spans="2:3" x14ac:dyDescent="0.25">
      <c r="B92830" s="78"/>
      <c r="C92830" s="77"/>
    </row>
    <row r="92831" spans="2:3" x14ac:dyDescent="0.25">
      <c r="B92831" s="78"/>
      <c r="C92831" s="77"/>
    </row>
    <row r="92832" spans="2:3" x14ac:dyDescent="0.25">
      <c r="B92832" s="78"/>
      <c r="C92832" s="77"/>
    </row>
    <row r="92833" spans="2:3" x14ac:dyDescent="0.25">
      <c r="B92833" s="78"/>
      <c r="C92833" s="77"/>
    </row>
    <row r="92834" spans="2:3" x14ac:dyDescent="0.25">
      <c r="B92834" s="78"/>
      <c r="C92834" s="77"/>
    </row>
    <row r="92835" spans="2:3" x14ac:dyDescent="0.25">
      <c r="B92835" s="78"/>
      <c r="C92835" s="77"/>
    </row>
    <row r="92836" spans="2:3" x14ac:dyDescent="0.25">
      <c r="B92836" s="78"/>
      <c r="C92836" s="77"/>
    </row>
    <row r="92837" spans="2:3" x14ac:dyDescent="0.25">
      <c r="B92837" s="78"/>
      <c r="C92837" s="77"/>
    </row>
    <row r="92838" spans="2:3" x14ac:dyDescent="0.25">
      <c r="B92838" s="78"/>
      <c r="C92838" s="77"/>
    </row>
    <row r="92839" spans="2:3" x14ac:dyDescent="0.25">
      <c r="B92839" s="78"/>
      <c r="C92839" s="77"/>
    </row>
    <row r="92840" spans="2:3" x14ac:dyDescent="0.25">
      <c r="B92840" s="78"/>
      <c r="C92840" s="77"/>
    </row>
    <row r="92950" spans="2:3" x14ac:dyDescent="0.25">
      <c r="B92950" s="78"/>
      <c r="C92950" s="77"/>
    </row>
    <row r="92951" spans="2:3" x14ac:dyDescent="0.25">
      <c r="B92951" s="78"/>
      <c r="C92951" s="77"/>
    </row>
    <row r="92952" spans="2:3" x14ac:dyDescent="0.25">
      <c r="B92952" s="78"/>
      <c r="C92952" s="77"/>
    </row>
    <row r="92953" spans="2:3" x14ac:dyDescent="0.25">
      <c r="B92953" s="78"/>
      <c r="C92953" s="77"/>
    </row>
    <row r="92954" spans="2:3" x14ac:dyDescent="0.25">
      <c r="B92954" s="78"/>
      <c r="C92954" s="77"/>
    </row>
    <row r="92955" spans="2:3" x14ac:dyDescent="0.25">
      <c r="B92955" s="78"/>
      <c r="C92955" s="77"/>
    </row>
    <row r="92956" spans="2:3" x14ac:dyDescent="0.25">
      <c r="B92956" s="78"/>
      <c r="C92956" s="77"/>
    </row>
    <row r="92957" spans="2:3" x14ac:dyDescent="0.25">
      <c r="B92957" s="78"/>
      <c r="C92957" s="77"/>
    </row>
    <row r="92958" spans="2:3" x14ac:dyDescent="0.25">
      <c r="B92958" s="78"/>
      <c r="C92958" s="77"/>
    </row>
    <row r="92959" spans="2:3" x14ac:dyDescent="0.25">
      <c r="B92959" s="78"/>
      <c r="C92959" s="77"/>
    </row>
    <row r="92960" spans="2:3" x14ac:dyDescent="0.25">
      <c r="B92960" s="78"/>
      <c r="C92960" s="77"/>
    </row>
    <row r="92961" spans="2:3" x14ac:dyDescent="0.25">
      <c r="B92961" s="78"/>
      <c r="C92961" s="77"/>
    </row>
    <row r="92962" spans="2:3" x14ac:dyDescent="0.25">
      <c r="B92962" s="78"/>
      <c r="C92962" s="77"/>
    </row>
    <row r="93072" spans="2:3" x14ac:dyDescent="0.25">
      <c r="B93072" s="78"/>
      <c r="C93072" s="77"/>
    </row>
    <row r="93073" spans="2:3" x14ac:dyDescent="0.25">
      <c r="B93073" s="78"/>
      <c r="C93073" s="77"/>
    </row>
    <row r="93074" spans="2:3" x14ac:dyDescent="0.25">
      <c r="B93074" s="78"/>
      <c r="C93074" s="77"/>
    </row>
    <row r="93075" spans="2:3" x14ac:dyDescent="0.25">
      <c r="B93075" s="78"/>
      <c r="C93075" s="77"/>
    </row>
    <row r="93076" spans="2:3" x14ac:dyDescent="0.25">
      <c r="B93076" s="78"/>
      <c r="C93076" s="77"/>
    </row>
    <row r="93077" spans="2:3" x14ac:dyDescent="0.25">
      <c r="B93077" s="78"/>
      <c r="C93077" s="77"/>
    </row>
    <row r="93078" spans="2:3" x14ac:dyDescent="0.25">
      <c r="B93078" s="78"/>
      <c r="C93078" s="77"/>
    </row>
    <row r="93079" spans="2:3" x14ac:dyDescent="0.25">
      <c r="B93079" s="78"/>
      <c r="C93079" s="77"/>
    </row>
    <row r="93080" spans="2:3" x14ac:dyDescent="0.25">
      <c r="B93080" s="78"/>
      <c r="C93080" s="77"/>
    </row>
    <row r="93081" spans="2:3" x14ac:dyDescent="0.25">
      <c r="B93081" s="78"/>
      <c r="C93081" s="77"/>
    </row>
    <row r="93082" spans="2:3" x14ac:dyDescent="0.25">
      <c r="B93082" s="78"/>
      <c r="C93082" s="77"/>
    </row>
    <row r="93083" spans="2:3" x14ac:dyDescent="0.25">
      <c r="B93083" s="78"/>
      <c r="C93083" s="77"/>
    </row>
    <row r="93084" spans="2:3" x14ac:dyDescent="0.25">
      <c r="B93084" s="78"/>
      <c r="C93084" s="77"/>
    </row>
    <row r="93194" spans="2:3" x14ac:dyDescent="0.25">
      <c r="B93194" s="78"/>
      <c r="C93194" s="77"/>
    </row>
    <row r="93195" spans="2:3" x14ac:dyDescent="0.25">
      <c r="B93195" s="78"/>
      <c r="C93195" s="77"/>
    </row>
    <row r="93196" spans="2:3" x14ac:dyDescent="0.25">
      <c r="B93196" s="78"/>
      <c r="C93196" s="77"/>
    </row>
    <row r="93197" spans="2:3" x14ac:dyDescent="0.25">
      <c r="B93197" s="78"/>
      <c r="C93197" s="77"/>
    </row>
    <row r="93198" spans="2:3" x14ac:dyDescent="0.25">
      <c r="B93198" s="78"/>
      <c r="C93198" s="77"/>
    </row>
    <row r="93199" spans="2:3" x14ac:dyDescent="0.25">
      <c r="B93199" s="78"/>
      <c r="C93199" s="77"/>
    </row>
    <row r="93200" spans="2:3" x14ac:dyDescent="0.25">
      <c r="B93200" s="78"/>
      <c r="C93200" s="77"/>
    </row>
    <row r="93201" spans="2:3" x14ac:dyDescent="0.25">
      <c r="B93201" s="78"/>
      <c r="C93201" s="77"/>
    </row>
    <row r="93202" spans="2:3" x14ac:dyDescent="0.25">
      <c r="B93202" s="78"/>
      <c r="C93202" s="77"/>
    </row>
    <row r="93203" spans="2:3" x14ac:dyDescent="0.25">
      <c r="B93203" s="78"/>
      <c r="C93203" s="77"/>
    </row>
    <row r="93204" spans="2:3" x14ac:dyDescent="0.25">
      <c r="B93204" s="78"/>
      <c r="C93204" s="77"/>
    </row>
    <row r="93205" spans="2:3" x14ac:dyDescent="0.25">
      <c r="B93205" s="78"/>
      <c r="C93205" s="77"/>
    </row>
    <row r="93206" spans="2:3" x14ac:dyDescent="0.25">
      <c r="B93206" s="78"/>
      <c r="C93206" s="77"/>
    </row>
    <row r="93316" spans="2:3" x14ac:dyDescent="0.25">
      <c r="B93316" s="78"/>
      <c r="C93316" s="77"/>
    </row>
    <row r="93317" spans="2:3" x14ac:dyDescent="0.25">
      <c r="B93317" s="78"/>
      <c r="C93317" s="77"/>
    </row>
    <row r="93318" spans="2:3" x14ac:dyDescent="0.25">
      <c r="B93318" s="78"/>
      <c r="C93318" s="77"/>
    </row>
    <row r="93319" spans="2:3" x14ac:dyDescent="0.25">
      <c r="B93319" s="78"/>
      <c r="C93319" s="77"/>
    </row>
    <row r="93320" spans="2:3" x14ac:dyDescent="0.25">
      <c r="B93320" s="78"/>
      <c r="C93320" s="77"/>
    </row>
    <row r="93321" spans="2:3" x14ac:dyDescent="0.25">
      <c r="B93321" s="78"/>
      <c r="C93321" s="77"/>
    </row>
    <row r="93322" spans="2:3" x14ac:dyDescent="0.25">
      <c r="B93322" s="78"/>
      <c r="C93322" s="77"/>
    </row>
    <row r="93323" spans="2:3" x14ac:dyDescent="0.25">
      <c r="B93323" s="78"/>
      <c r="C93323" s="77"/>
    </row>
    <row r="93324" spans="2:3" x14ac:dyDescent="0.25">
      <c r="B93324" s="78"/>
      <c r="C93324" s="77"/>
    </row>
    <row r="93325" spans="2:3" x14ac:dyDescent="0.25">
      <c r="B93325" s="78"/>
      <c r="C93325" s="77"/>
    </row>
    <row r="93326" spans="2:3" x14ac:dyDescent="0.25">
      <c r="B93326" s="78"/>
      <c r="C93326" s="77"/>
    </row>
    <row r="93327" spans="2:3" x14ac:dyDescent="0.25">
      <c r="B93327" s="78"/>
      <c r="C93327" s="77"/>
    </row>
    <row r="93328" spans="2:3" x14ac:dyDescent="0.25">
      <c r="B93328" s="78"/>
      <c r="C93328" s="77"/>
    </row>
    <row r="93438" spans="2:3" x14ac:dyDescent="0.25">
      <c r="B93438" s="78"/>
      <c r="C93438" s="77"/>
    </row>
    <row r="93439" spans="2:3" x14ac:dyDescent="0.25">
      <c r="B93439" s="78"/>
      <c r="C93439" s="77"/>
    </row>
    <row r="93440" spans="2:3" x14ac:dyDescent="0.25">
      <c r="B93440" s="78"/>
      <c r="C93440" s="77"/>
    </row>
    <row r="93441" spans="2:3" x14ac:dyDescent="0.25">
      <c r="B93441" s="78"/>
      <c r="C93441" s="77"/>
    </row>
    <row r="93442" spans="2:3" x14ac:dyDescent="0.25">
      <c r="B93442" s="78"/>
      <c r="C93442" s="77"/>
    </row>
    <row r="93443" spans="2:3" x14ac:dyDescent="0.25">
      <c r="B93443" s="78"/>
      <c r="C93443" s="77"/>
    </row>
    <row r="93444" spans="2:3" x14ac:dyDescent="0.25">
      <c r="B93444" s="78"/>
      <c r="C93444" s="77"/>
    </row>
    <row r="93445" spans="2:3" x14ac:dyDescent="0.25">
      <c r="B93445" s="78"/>
      <c r="C93445" s="77"/>
    </row>
    <row r="93446" spans="2:3" x14ac:dyDescent="0.25">
      <c r="B93446" s="78"/>
      <c r="C93446" s="77"/>
    </row>
    <row r="93447" spans="2:3" x14ac:dyDescent="0.25">
      <c r="B93447" s="78"/>
      <c r="C93447" s="77"/>
    </row>
    <row r="93448" spans="2:3" x14ac:dyDescent="0.25">
      <c r="B93448" s="78"/>
      <c r="C93448" s="77"/>
    </row>
    <row r="93449" spans="2:3" x14ac:dyDescent="0.25">
      <c r="B93449" s="78"/>
      <c r="C93449" s="77"/>
    </row>
    <row r="93450" spans="2:3" x14ac:dyDescent="0.25">
      <c r="B93450" s="78"/>
      <c r="C93450" s="77"/>
    </row>
    <row r="93560" spans="2:3" x14ac:dyDescent="0.25">
      <c r="B93560" s="78"/>
      <c r="C93560" s="77"/>
    </row>
    <row r="93561" spans="2:3" x14ac:dyDescent="0.25">
      <c r="B93561" s="78"/>
      <c r="C93561" s="77"/>
    </row>
    <row r="93562" spans="2:3" x14ac:dyDescent="0.25">
      <c r="B93562" s="78"/>
      <c r="C93562" s="77"/>
    </row>
    <row r="93563" spans="2:3" x14ac:dyDescent="0.25">
      <c r="B93563" s="78"/>
      <c r="C93563" s="77"/>
    </row>
    <row r="93564" spans="2:3" x14ac:dyDescent="0.25">
      <c r="B93564" s="78"/>
      <c r="C93564" s="77"/>
    </row>
    <row r="93565" spans="2:3" x14ac:dyDescent="0.25">
      <c r="B93565" s="78"/>
      <c r="C93565" s="77"/>
    </row>
    <row r="93566" spans="2:3" x14ac:dyDescent="0.25">
      <c r="B93566" s="78"/>
      <c r="C93566" s="77"/>
    </row>
    <row r="93567" spans="2:3" x14ac:dyDescent="0.25">
      <c r="B93567" s="78"/>
      <c r="C93567" s="77"/>
    </row>
    <row r="93568" spans="2:3" x14ac:dyDescent="0.25">
      <c r="B93568" s="78"/>
      <c r="C93568" s="77"/>
    </row>
    <row r="93569" spans="2:3" x14ac:dyDescent="0.25">
      <c r="B93569" s="78"/>
      <c r="C93569" s="77"/>
    </row>
    <row r="93570" spans="2:3" x14ac:dyDescent="0.25">
      <c r="B93570" s="78"/>
      <c r="C93570" s="77"/>
    </row>
    <row r="93571" spans="2:3" x14ac:dyDescent="0.25">
      <c r="B93571" s="78"/>
      <c r="C93571" s="77"/>
    </row>
    <row r="93572" spans="2:3" x14ac:dyDescent="0.25">
      <c r="B93572" s="78"/>
      <c r="C93572" s="77"/>
    </row>
    <row r="93682" spans="2:3" x14ac:dyDescent="0.25">
      <c r="B93682" s="78"/>
      <c r="C93682" s="77"/>
    </row>
    <row r="93683" spans="2:3" x14ac:dyDescent="0.25">
      <c r="B93683" s="78"/>
      <c r="C93683" s="77"/>
    </row>
    <row r="93684" spans="2:3" x14ac:dyDescent="0.25">
      <c r="B93684" s="78"/>
      <c r="C93684" s="77"/>
    </row>
    <row r="93685" spans="2:3" x14ac:dyDescent="0.25">
      <c r="B93685" s="78"/>
      <c r="C93685" s="77"/>
    </row>
    <row r="93686" spans="2:3" x14ac:dyDescent="0.25">
      <c r="B93686" s="78"/>
      <c r="C93686" s="77"/>
    </row>
    <row r="93687" spans="2:3" x14ac:dyDescent="0.25">
      <c r="B93687" s="78"/>
      <c r="C93687" s="77"/>
    </row>
    <row r="93688" spans="2:3" x14ac:dyDescent="0.25">
      <c r="B93688" s="78"/>
      <c r="C93688" s="77"/>
    </row>
    <row r="93689" spans="2:3" x14ac:dyDescent="0.25">
      <c r="B93689" s="78"/>
      <c r="C93689" s="77"/>
    </row>
    <row r="93690" spans="2:3" x14ac:dyDescent="0.25">
      <c r="B93690" s="78"/>
      <c r="C93690" s="77"/>
    </row>
    <row r="93691" spans="2:3" x14ac:dyDescent="0.25">
      <c r="B93691" s="78"/>
      <c r="C93691" s="77"/>
    </row>
    <row r="93692" spans="2:3" x14ac:dyDescent="0.25">
      <c r="B93692" s="78"/>
      <c r="C93692" s="77"/>
    </row>
    <row r="93693" spans="2:3" x14ac:dyDescent="0.25">
      <c r="B93693" s="78"/>
      <c r="C93693" s="77"/>
    </row>
    <row r="93694" spans="2:3" x14ac:dyDescent="0.25">
      <c r="B93694" s="78"/>
      <c r="C93694" s="77"/>
    </row>
    <row r="93804" spans="2:3" x14ac:dyDescent="0.25">
      <c r="B93804" s="78"/>
      <c r="C93804" s="77"/>
    </row>
    <row r="93805" spans="2:3" x14ac:dyDescent="0.25">
      <c r="B93805" s="78"/>
      <c r="C93805" s="77"/>
    </row>
    <row r="93806" spans="2:3" x14ac:dyDescent="0.25">
      <c r="B93806" s="78"/>
      <c r="C93806" s="77"/>
    </row>
    <row r="93807" spans="2:3" x14ac:dyDescent="0.25">
      <c r="B93807" s="78"/>
      <c r="C93807" s="77"/>
    </row>
    <row r="93808" spans="2:3" x14ac:dyDescent="0.25">
      <c r="B93808" s="78"/>
      <c r="C93808" s="77"/>
    </row>
    <row r="93809" spans="2:3" x14ac:dyDescent="0.25">
      <c r="B93809" s="78"/>
      <c r="C93809" s="77"/>
    </row>
    <row r="93810" spans="2:3" x14ac:dyDescent="0.25">
      <c r="B93810" s="78"/>
      <c r="C93810" s="77"/>
    </row>
    <row r="93811" spans="2:3" x14ac:dyDescent="0.25">
      <c r="B93811" s="78"/>
      <c r="C93811" s="77"/>
    </row>
    <row r="93812" spans="2:3" x14ac:dyDescent="0.25">
      <c r="B93812" s="78"/>
      <c r="C93812" s="77"/>
    </row>
    <row r="93813" spans="2:3" x14ac:dyDescent="0.25">
      <c r="B93813" s="78"/>
      <c r="C93813" s="77"/>
    </row>
    <row r="93814" spans="2:3" x14ac:dyDescent="0.25">
      <c r="B93814" s="78"/>
      <c r="C93814" s="77"/>
    </row>
    <row r="93815" spans="2:3" x14ac:dyDescent="0.25">
      <c r="B93815" s="78"/>
      <c r="C93815" s="77"/>
    </row>
    <row r="93816" spans="2:3" x14ac:dyDescent="0.25">
      <c r="B93816" s="78"/>
      <c r="C93816" s="77"/>
    </row>
    <row r="93926" spans="2:3" x14ac:dyDescent="0.25">
      <c r="B93926" s="78"/>
      <c r="C93926" s="77"/>
    </row>
    <row r="93927" spans="2:3" x14ac:dyDescent="0.25">
      <c r="B93927" s="78"/>
      <c r="C93927" s="77"/>
    </row>
    <row r="93928" spans="2:3" x14ac:dyDescent="0.25">
      <c r="B93928" s="78"/>
      <c r="C93928" s="77"/>
    </row>
    <row r="93929" spans="2:3" x14ac:dyDescent="0.25">
      <c r="B93929" s="78"/>
      <c r="C93929" s="77"/>
    </row>
    <row r="93930" spans="2:3" x14ac:dyDescent="0.25">
      <c r="B93930" s="78"/>
      <c r="C93930" s="77"/>
    </row>
    <row r="93931" spans="2:3" x14ac:dyDescent="0.25">
      <c r="B93931" s="78"/>
      <c r="C93931" s="77"/>
    </row>
    <row r="93932" spans="2:3" x14ac:dyDescent="0.25">
      <c r="B93932" s="78"/>
      <c r="C93932" s="77"/>
    </row>
    <row r="93933" spans="2:3" x14ac:dyDescent="0.25">
      <c r="B93933" s="78"/>
      <c r="C93933" s="77"/>
    </row>
    <row r="93934" spans="2:3" x14ac:dyDescent="0.25">
      <c r="B93934" s="78"/>
      <c r="C93934" s="77"/>
    </row>
    <row r="93935" spans="2:3" x14ac:dyDescent="0.25">
      <c r="B93935" s="78"/>
      <c r="C93935" s="77"/>
    </row>
    <row r="93936" spans="2:3" x14ac:dyDescent="0.25">
      <c r="B93936" s="78"/>
      <c r="C93936" s="77"/>
    </row>
    <row r="93937" spans="2:3" x14ac:dyDescent="0.25">
      <c r="B93937" s="78"/>
      <c r="C93937" s="77"/>
    </row>
    <row r="93938" spans="2:3" x14ac:dyDescent="0.25">
      <c r="B93938" s="78"/>
      <c r="C93938" s="77"/>
    </row>
    <row r="94048" spans="2:3" x14ac:dyDescent="0.25">
      <c r="B94048" s="78"/>
      <c r="C94048" s="77"/>
    </row>
    <row r="94049" spans="2:3" x14ac:dyDescent="0.25">
      <c r="B94049" s="78"/>
      <c r="C94049" s="77"/>
    </row>
    <row r="94050" spans="2:3" x14ac:dyDescent="0.25">
      <c r="B94050" s="78"/>
      <c r="C94050" s="77"/>
    </row>
    <row r="94051" spans="2:3" x14ac:dyDescent="0.25">
      <c r="B94051" s="78"/>
      <c r="C94051" s="77"/>
    </row>
    <row r="94052" spans="2:3" x14ac:dyDescent="0.25">
      <c r="B94052" s="78"/>
      <c r="C94052" s="77"/>
    </row>
    <row r="94053" spans="2:3" x14ac:dyDescent="0.25">
      <c r="B94053" s="78"/>
      <c r="C94053" s="77"/>
    </row>
    <row r="94054" spans="2:3" x14ac:dyDescent="0.25">
      <c r="B94054" s="78"/>
      <c r="C94054" s="77"/>
    </row>
    <row r="94055" spans="2:3" x14ac:dyDescent="0.25">
      <c r="B94055" s="78"/>
      <c r="C94055" s="77"/>
    </row>
    <row r="94056" spans="2:3" x14ac:dyDescent="0.25">
      <c r="B94056" s="78"/>
      <c r="C94056" s="77"/>
    </row>
    <row r="94057" spans="2:3" x14ac:dyDescent="0.25">
      <c r="B94057" s="78"/>
      <c r="C94057" s="77"/>
    </row>
    <row r="94058" spans="2:3" x14ac:dyDescent="0.25">
      <c r="B94058" s="78"/>
      <c r="C94058" s="77"/>
    </row>
    <row r="94059" spans="2:3" x14ac:dyDescent="0.25">
      <c r="B94059" s="78"/>
      <c r="C94059" s="77"/>
    </row>
    <row r="94060" spans="2:3" x14ac:dyDescent="0.25">
      <c r="B94060" s="78"/>
      <c r="C94060" s="77"/>
    </row>
    <row r="94170" spans="2:3" x14ac:dyDescent="0.25">
      <c r="B94170" s="78"/>
      <c r="C94170" s="77"/>
    </row>
    <row r="94171" spans="2:3" x14ac:dyDescent="0.25">
      <c r="B94171" s="78"/>
      <c r="C94171" s="77"/>
    </row>
    <row r="94172" spans="2:3" x14ac:dyDescent="0.25">
      <c r="B94172" s="78"/>
      <c r="C94172" s="77"/>
    </row>
    <row r="94173" spans="2:3" x14ac:dyDescent="0.25">
      <c r="B94173" s="78"/>
      <c r="C94173" s="77"/>
    </row>
    <row r="94174" spans="2:3" x14ac:dyDescent="0.25">
      <c r="B94174" s="78"/>
      <c r="C94174" s="77"/>
    </row>
    <row r="94175" spans="2:3" x14ac:dyDescent="0.25">
      <c r="B94175" s="78"/>
      <c r="C94175" s="77"/>
    </row>
    <row r="94176" spans="2:3" x14ac:dyDescent="0.25">
      <c r="B94176" s="78"/>
      <c r="C94176" s="77"/>
    </row>
    <row r="94177" spans="2:3" x14ac:dyDescent="0.25">
      <c r="B94177" s="78"/>
      <c r="C94177" s="77"/>
    </row>
    <row r="94178" spans="2:3" x14ac:dyDescent="0.25">
      <c r="B94178" s="78"/>
      <c r="C94178" s="77"/>
    </row>
    <row r="94179" spans="2:3" x14ac:dyDescent="0.25">
      <c r="B94179" s="78"/>
      <c r="C94179" s="77"/>
    </row>
    <row r="94180" spans="2:3" x14ac:dyDescent="0.25">
      <c r="B94180" s="78"/>
      <c r="C94180" s="77"/>
    </row>
    <row r="94181" spans="2:3" x14ac:dyDescent="0.25">
      <c r="B94181" s="78"/>
      <c r="C94181" s="77"/>
    </row>
    <row r="94182" spans="2:3" x14ac:dyDescent="0.25">
      <c r="B94182" s="78"/>
      <c r="C94182" s="77"/>
    </row>
    <row r="94292" spans="2:3" x14ac:dyDescent="0.25">
      <c r="B94292" s="78"/>
      <c r="C94292" s="77"/>
    </row>
    <row r="94293" spans="2:3" x14ac:dyDescent="0.25">
      <c r="B94293" s="78"/>
      <c r="C94293" s="77"/>
    </row>
    <row r="94294" spans="2:3" x14ac:dyDescent="0.25">
      <c r="B94294" s="78"/>
      <c r="C94294" s="77"/>
    </row>
    <row r="94295" spans="2:3" x14ac:dyDescent="0.25">
      <c r="B94295" s="78"/>
      <c r="C94295" s="77"/>
    </row>
    <row r="94296" spans="2:3" x14ac:dyDescent="0.25">
      <c r="B94296" s="78"/>
      <c r="C94296" s="77"/>
    </row>
    <row r="94297" spans="2:3" x14ac:dyDescent="0.25">
      <c r="B94297" s="78"/>
      <c r="C94297" s="77"/>
    </row>
    <row r="94298" spans="2:3" x14ac:dyDescent="0.25">
      <c r="B94298" s="78"/>
      <c r="C94298" s="77"/>
    </row>
    <row r="94299" spans="2:3" x14ac:dyDescent="0.25">
      <c r="B94299" s="78"/>
      <c r="C94299" s="77"/>
    </row>
    <row r="94300" spans="2:3" x14ac:dyDescent="0.25">
      <c r="B94300" s="78"/>
      <c r="C94300" s="77"/>
    </row>
    <row r="94301" spans="2:3" x14ac:dyDescent="0.25">
      <c r="B94301" s="78"/>
      <c r="C94301" s="77"/>
    </row>
    <row r="94302" spans="2:3" x14ac:dyDescent="0.25">
      <c r="B94302" s="78"/>
      <c r="C94302" s="77"/>
    </row>
    <row r="94303" spans="2:3" x14ac:dyDescent="0.25">
      <c r="B94303" s="78"/>
      <c r="C94303" s="77"/>
    </row>
    <row r="94304" spans="2:3" x14ac:dyDescent="0.25">
      <c r="B94304" s="78"/>
      <c r="C94304" s="77"/>
    </row>
    <row r="94414" spans="2:3" x14ac:dyDescent="0.25">
      <c r="B94414" s="78"/>
      <c r="C94414" s="77"/>
    </row>
    <row r="94415" spans="2:3" x14ac:dyDescent="0.25">
      <c r="B94415" s="78"/>
      <c r="C94415" s="77"/>
    </row>
    <row r="94416" spans="2:3" x14ac:dyDescent="0.25">
      <c r="B94416" s="78"/>
      <c r="C94416" s="77"/>
    </row>
    <row r="94417" spans="2:3" x14ac:dyDescent="0.25">
      <c r="B94417" s="78"/>
      <c r="C94417" s="77"/>
    </row>
    <row r="94418" spans="2:3" x14ac:dyDescent="0.25">
      <c r="B94418" s="78"/>
      <c r="C94418" s="77"/>
    </row>
    <row r="94419" spans="2:3" x14ac:dyDescent="0.25">
      <c r="B94419" s="78"/>
      <c r="C94419" s="77"/>
    </row>
    <row r="94420" spans="2:3" x14ac:dyDescent="0.25">
      <c r="B94420" s="78"/>
      <c r="C94420" s="77"/>
    </row>
    <row r="94421" spans="2:3" x14ac:dyDescent="0.25">
      <c r="B94421" s="78"/>
      <c r="C94421" s="77"/>
    </row>
    <row r="94422" spans="2:3" x14ac:dyDescent="0.25">
      <c r="B94422" s="78"/>
      <c r="C94422" s="77"/>
    </row>
    <row r="94423" spans="2:3" x14ac:dyDescent="0.25">
      <c r="B94423" s="78"/>
      <c r="C94423" s="77"/>
    </row>
    <row r="94424" spans="2:3" x14ac:dyDescent="0.25">
      <c r="B94424" s="78"/>
      <c r="C94424" s="77"/>
    </row>
    <row r="94425" spans="2:3" x14ac:dyDescent="0.25">
      <c r="B94425" s="78"/>
      <c r="C94425" s="77"/>
    </row>
    <row r="94426" spans="2:3" x14ac:dyDescent="0.25">
      <c r="B94426" s="78"/>
      <c r="C94426" s="77"/>
    </row>
    <row r="94536" spans="2:3" x14ac:dyDescent="0.25">
      <c r="B94536" s="78"/>
      <c r="C94536" s="77"/>
    </row>
    <row r="94537" spans="2:3" x14ac:dyDescent="0.25">
      <c r="B94537" s="78"/>
      <c r="C94537" s="77"/>
    </row>
    <row r="94538" spans="2:3" x14ac:dyDescent="0.25">
      <c r="B94538" s="78"/>
      <c r="C94538" s="77"/>
    </row>
    <row r="94539" spans="2:3" x14ac:dyDescent="0.25">
      <c r="B94539" s="78"/>
      <c r="C94539" s="77"/>
    </row>
    <row r="94540" spans="2:3" x14ac:dyDescent="0.25">
      <c r="B94540" s="78"/>
      <c r="C94540" s="77"/>
    </row>
    <row r="94541" spans="2:3" x14ac:dyDescent="0.25">
      <c r="B94541" s="78"/>
      <c r="C94541" s="77"/>
    </row>
    <row r="94542" spans="2:3" x14ac:dyDescent="0.25">
      <c r="B94542" s="78"/>
      <c r="C94542" s="77"/>
    </row>
    <row r="94543" spans="2:3" x14ac:dyDescent="0.25">
      <c r="B94543" s="78"/>
      <c r="C94543" s="77"/>
    </row>
    <row r="94544" spans="2:3" x14ac:dyDescent="0.25">
      <c r="B94544" s="78"/>
      <c r="C94544" s="77"/>
    </row>
    <row r="94545" spans="2:3" x14ac:dyDescent="0.25">
      <c r="B94545" s="78"/>
      <c r="C94545" s="77"/>
    </row>
    <row r="94546" spans="2:3" x14ac:dyDescent="0.25">
      <c r="B94546" s="78"/>
      <c r="C94546" s="77"/>
    </row>
    <row r="94547" spans="2:3" x14ac:dyDescent="0.25">
      <c r="B94547" s="78"/>
      <c r="C94547" s="77"/>
    </row>
    <row r="94548" spans="2:3" x14ac:dyDescent="0.25">
      <c r="B94548" s="78"/>
      <c r="C94548" s="77"/>
    </row>
    <row r="94658" spans="2:3" x14ac:dyDescent="0.25">
      <c r="B94658" s="78"/>
      <c r="C94658" s="77"/>
    </row>
    <row r="94659" spans="2:3" x14ac:dyDescent="0.25">
      <c r="B94659" s="78"/>
      <c r="C94659" s="77"/>
    </row>
    <row r="94660" spans="2:3" x14ac:dyDescent="0.25">
      <c r="B94660" s="78"/>
      <c r="C94660" s="77"/>
    </row>
    <row r="94661" spans="2:3" x14ac:dyDescent="0.25">
      <c r="B94661" s="78"/>
      <c r="C94661" s="77"/>
    </row>
    <row r="94662" spans="2:3" x14ac:dyDescent="0.25">
      <c r="B94662" s="78"/>
      <c r="C94662" s="77"/>
    </row>
    <row r="94663" spans="2:3" x14ac:dyDescent="0.25">
      <c r="B94663" s="78"/>
      <c r="C94663" s="77"/>
    </row>
    <row r="94664" spans="2:3" x14ac:dyDescent="0.25">
      <c r="B94664" s="78"/>
      <c r="C94664" s="77"/>
    </row>
    <row r="94665" spans="2:3" x14ac:dyDescent="0.25">
      <c r="B94665" s="78"/>
      <c r="C94665" s="77"/>
    </row>
    <row r="94666" spans="2:3" x14ac:dyDescent="0.25">
      <c r="B94666" s="78"/>
      <c r="C94666" s="77"/>
    </row>
    <row r="94667" spans="2:3" x14ac:dyDescent="0.25">
      <c r="B94667" s="78"/>
      <c r="C94667" s="77"/>
    </row>
    <row r="94668" spans="2:3" x14ac:dyDescent="0.25">
      <c r="B94668" s="78"/>
      <c r="C94668" s="77"/>
    </row>
    <row r="94669" spans="2:3" x14ac:dyDescent="0.25">
      <c r="B94669" s="78"/>
      <c r="C94669" s="77"/>
    </row>
    <row r="94670" spans="2:3" x14ac:dyDescent="0.25">
      <c r="B94670" s="78"/>
      <c r="C94670" s="77"/>
    </row>
    <row r="94780" spans="2:3" x14ac:dyDescent="0.25">
      <c r="B94780" s="78"/>
      <c r="C94780" s="77"/>
    </row>
    <row r="94781" spans="2:3" x14ac:dyDescent="0.25">
      <c r="B94781" s="78"/>
      <c r="C94781" s="77"/>
    </row>
    <row r="94782" spans="2:3" x14ac:dyDescent="0.25">
      <c r="B94782" s="78"/>
      <c r="C94782" s="77"/>
    </row>
    <row r="94783" spans="2:3" x14ac:dyDescent="0.25">
      <c r="B94783" s="78"/>
      <c r="C94783" s="77"/>
    </row>
    <row r="94784" spans="2:3" x14ac:dyDescent="0.25">
      <c r="B94784" s="78"/>
      <c r="C94784" s="77"/>
    </row>
    <row r="94785" spans="2:3" x14ac:dyDescent="0.25">
      <c r="B94785" s="78"/>
      <c r="C94785" s="77"/>
    </row>
    <row r="94786" spans="2:3" x14ac:dyDescent="0.25">
      <c r="B94786" s="78"/>
      <c r="C94786" s="77"/>
    </row>
    <row r="94787" spans="2:3" x14ac:dyDescent="0.25">
      <c r="B94787" s="78"/>
      <c r="C94787" s="77"/>
    </row>
    <row r="94788" spans="2:3" x14ac:dyDescent="0.25">
      <c r="B94788" s="78"/>
      <c r="C94788" s="77"/>
    </row>
    <row r="94789" spans="2:3" x14ac:dyDescent="0.25">
      <c r="B94789" s="78"/>
      <c r="C94789" s="77"/>
    </row>
    <row r="94790" spans="2:3" x14ac:dyDescent="0.25">
      <c r="B94790" s="78"/>
      <c r="C94790" s="77"/>
    </row>
    <row r="94791" spans="2:3" x14ac:dyDescent="0.25">
      <c r="B94791" s="78"/>
      <c r="C94791" s="77"/>
    </row>
    <row r="94792" spans="2:3" x14ac:dyDescent="0.25">
      <c r="B94792" s="78"/>
      <c r="C94792" s="77"/>
    </row>
    <row r="94902" spans="2:3" x14ac:dyDescent="0.25">
      <c r="B94902" s="78"/>
      <c r="C94902" s="77"/>
    </row>
    <row r="94903" spans="2:3" x14ac:dyDescent="0.25">
      <c r="B94903" s="78"/>
      <c r="C94903" s="77"/>
    </row>
    <row r="94904" spans="2:3" x14ac:dyDescent="0.25">
      <c r="B94904" s="78"/>
      <c r="C94904" s="77"/>
    </row>
    <row r="94905" spans="2:3" x14ac:dyDescent="0.25">
      <c r="B94905" s="78"/>
      <c r="C94905" s="77"/>
    </row>
    <row r="94906" spans="2:3" x14ac:dyDescent="0.25">
      <c r="B94906" s="78"/>
      <c r="C94906" s="77"/>
    </row>
    <row r="94907" spans="2:3" x14ac:dyDescent="0.25">
      <c r="B94907" s="78"/>
      <c r="C94907" s="77"/>
    </row>
    <row r="94908" spans="2:3" x14ac:dyDescent="0.25">
      <c r="B94908" s="78"/>
      <c r="C94908" s="77"/>
    </row>
    <row r="94909" spans="2:3" x14ac:dyDescent="0.25">
      <c r="B94909" s="78"/>
      <c r="C94909" s="77"/>
    </row>
    <row r="94910" spans="2:3" x14ac:dyDescent="0.25">
      <c r="B94910" s="78"/>
      <c r="C94910" s="77"/>
    </row>
    <row r="94911" spans="2:3" x14ac:dyDescent="0.25">
      <c r="B94911" s="78"/>
      <c r="C94911" s="77"/>
    </row>
    <row r="94912" spans="2:3" x14ac:dyDescent="0.25">
      <c r="B94912" s="78"/>
      <c r="C94912" s="77"/>
    </row>
    <row r="94913" spans="2:3" x14ac:dyDescent="0.25">
      <c r="B94913" s="78"/>
      <c r="C94913" s="77"/>
    </row>
    <row r="94914" spans="2:3" x14ac:dyDescent="0.25">
      <c r="B94914" s="78"/>
      <c r="C94914" s="77"/>
    </row>
    <row r="95024" spans="2:3" x14ac:dyDescent="0.25">
      <c r="B95024" s="78"/>
      <c r="C95024" s="77"/>
    </row>
    <row r="95025" spans="2:3" x14ac:dyDescent="0.25">
      <c r="B95025" s="78"/>
      <c r="C95025" s="77"/>
    </row>
    <row r="95026" spans="2:3" x14ac:dyDescent="0.25">
      <c r="B95026" s="78"/>
      <c r="C95026" s="77"/>
    </row>
    <row r="95027" spans="2:3" x14ac:dyDescent="0.25">
      <c r="B95027" s="78"/>
      <c r="C95027" s="77"/>
    </row>
    <row r="95028" spans="2:3" x14ac:dyDescent="0.25">
      <c r="B95028" s="78"/>
      <c r="C95028" s="77"/>
    </row>
    <row r="95029" spans="2:3" x14ac:dyDescent="0.25">
      <c r="B95029" s="78"/>
      <c r="C95029" s="77"/>
    </row>
    <row r="95030" spans="2:3" x14ac:dyDescent="0.25">
      <c r="B95030" s="78"/>
      <c r="C95030" s="77"/>
    </row>
    <row r="95031" spans="2:3" x14ac:dyDescent="0.25">
      <c r="B95031" s="78"/>
      <c r="C95031" s="77"/>
    </row>
    <row r="95032" spans="2:3" x14ac:dyDescent="0.25">
      <c r="B95032" s="78"/>
      <c r="C95032" s="77"/>
    </row>
    <row r="95033" spans="2:3" x14ac:dyDescent="0.25">
      <c r="B95033" s="78"/>
      <c r="C95033" s="77"/>
    </row>
    <row r="95034" spans="2:3" x14ac:dyDescent="0.25">
      <c r="B95034" s="78"/>
      <c r="C95034" s="77"/>
    </row>
    <row r="95035" spans="2:3" x14ac:dyDescent="0.25">
      <c r="B95035" s="78"/>
      <c r="C95035" s="77"/>
    </row>
    <row r="95036" spans="2:3" x14ac:dyDescent="0.25">
      <c r="B95036" s="78"/>
      <c r="C95036" s="77"/>
    </row>
    <row r="95146" spans="2:3" x14ac:dyDescent="0.25">
      <c r="B95146" s="78"/>
      <c r="C95146" s="77"/>
    </row>
    <row r="95147" spans="2:3" x14ac:dyDescent="0.25">
      <c r="B95147" s="78"/>
      <c r="C95147" s="77"/>
    </row>
    <row r="95148" spans="2:3" x14ac:dyDescent="0.25">
      <c r="B95148" s="78"/>
      <c r="C95148" s="77"/>
    </row>
    <row r="95149" spans="2:3" x14ac:dyDescent="0.25">
      <c r="B95149" s="78"/>
      <c r="C95149" s="77"/>
    </row>
    <row r="95150" spans="2:3" x14ac:dyDescent="0.25">
      <c r="B95150" s="78"/>
      <c r="C95150" s="77"/>
    </row>
    <row r="95151" spans="2:3" x14ac:dyDescent="0.25">
      <c r="B95151" s="78"/>
      <c r="C95151" s="77"/>
    </row>
    <row r="95152" spans="2:3" x14ac:dyDescent="0.25">
      <c r="B95152" s="78"/>
      <c r="C95152" s="77"/>
    </row>
    <row r="95153" spans="2:3" x14ac:dyDescent="0.25">
      <c r="B95153" s="78"/>
      <c r="C95153" s="77"/>
    </row>
    <row r="95154" spans="2:3" x14ac:dyDescent="0.25">
      <c r="B95154" s="78"/>
      <c r="C95154" s="77"/>
    </row>
    <row r="95155" spans="2:3" x14ac:dyDescent="0.25">
      <c r="B95155" s="78"/>
      <c r="C95155" s="77"/>
    </row>
    <row r="95156" spans="2:3" x14ac:dyDescent="0.25">
      <c r="B95156" s="78"/>
      <c r="C95156" s="77"/>
    </row>
    <row r="95157" spans="2:3" x14ac:dyDescent="0.25">
      <c r="B95157" s="78"/>
      <c r="C95157" s="77"/>
    </row>
    <row r="95158" spans="2:3" x14ac:dyDescent="0.25">
      <c r="B95158" s="78"/>
      <c r="C95158" s="77"/>
    </row>
    <row r="95268" spans="2:3" x14ac:dyDescent="0.25">
      <c r="B95268" s="78"/>
      <c r="C95268" s="77"/>
    </row>
    <row r="95269" spans="2:3" x14ac:dyDescent="0.25">
      <c r="B95269" s="78"/>
      <c r="C95269" s="77"/>
    </row>
    <row r="95270" spans="2:3" x14ac:dyDescent="0.25">
      <c r="B95270" s="78"/>
      <c r="C95270" s="77"/>
    </row>
    <row r="95271" spans="2:3" x14ac:dyDescent="0.25">
      <c r="B95271" s="78"/>
      <c r="C95271" s="77"/>
    </row>
    <row r="95272" spans="2:3" x14ac:dyDescent="0.25">
      <c r="B95272" s="78"/>
      <c r="C95272" s="77"/>
    </row>
    <row r="95273" spans="2:3" x14ac:dyDescent="0.25">
      <c r="B95273" s="78"/>
      <c r="C95273" s="77"/>
    </row>
    <row r="95274" spans="2:3" x14ac:dyDescent="0.25">
      <c r="B95274" s="78"/>
      <c r="C95274" s="77"/>
    </row>
    <row r="95275" spans="2:3" x14ac:dyDescent="0.25">
      <c r="B95275" s="78"/>
      <c r="C95275" s="77"/>
    </row>
    <row r="95276" spans="2:3" x14ac:dyDescent="0.25">
      <c r="B95276" s="78"/>
      <c r="C95276" s="77"/>
    </row>
    <row r="95277" spans="2:3" x14ac:dyDescent="0.25">
      <c r="B95277" s="78"/>
      <c r="C95277" s="77"/>
    </row>
    <row r="95278" spans="2:3" x14ac:dyDescent="0.25">
      <c r="B95278" s="78"/>
      <c r="C95278" s="77"/>
    </row>
    <row r="95279" spans="2:3" x14ac:dyDescent="0.25">
      <c r="B95279" s="78"/>
      <c r="C95279" s="77"/>
    </row>
    <row r="95280" spans="2:3" x14ac:dyDescent="0.25">
      <c r="B95280" s="78"/>
      <c r="C95280" s="77"/>
    </row>
    <row r="95390" spans="2:3" x14ac:dyDescent="0.25">
      <c r="B95390" s="78"/>
      <c r="C95390" s="77"/>
    </row>
    <row r="95391" spans="2:3" x14ac:dyDescent="0.25">
      <c r="B95391" s="78"/>
      <c r="C95391" s="77"/>
    </row>
    <row r="95392" spans="2:3" x14ac:dyDescent="0.25">
      <c r="B95392" s="78"/>
      <c r="C95392" s="77"/>
    </row>
    <row r="95393" spans="2:3" x14ac:dyDescent="0.25">
      <c r="B95393" s="78"/>
      <c r="C95393" s="77"/>
    </row>
    <row r="95394" spans="2:3" x14ac:dyDescent="0.25">
      <c r="B95394" s="78"/>
      <c r="C95394" s="77"/>
    </row>
    <row r="95395" spans="2:3" x14ac:dyDescent="0.25">
      <c r="B95395" s="78"/>
      <c r="C95395" s="77"/>
    </row>
    <row r="95396" spans="2:3" x14ac:dyDescent="0.25">
      <c r="B95396" s="78"/>
      <c r="C95396" s="77"/>
    </row>
    <row r="95397" spans="2:3" x14ac:dyDescent="0.25">
      <c r="B95397" s="78"/>
      <c r="C95397" s="77"/>
    </row>
    <row r="95398" spans="2:3" x14ac:dyDescent="0.25">
      <c r="B95398" s="78"/>
      <c r="C95398" s="77"/>
    </row>
    <row r="95399" spans="2:3" x14ac:dyDescent="0.25">
      <c r="B95399" s="78"/>
      <c r="C95399" s="77"/>
    </row>
    <row r="95400" spans="2:3" x14ac:dyDescent="0.25">
      <c r="B95400" s="78"/>
      <c r="C95400" s="77"/>
    </row>
    <row r="95401" spans="2:3" x14ac:dyDescent="0.25">
      <c r="B95401" s="78"/>
      <c r="C95401" s="77"/>
    </row>
    <row r="95402" spans="2:3" x14ac:dyDescent="0.25">
      <c r="B95402" s="78"/>
      <c r="C95402" s="77"/>
    </row>
    <row r="95512" spans="2:3" x14ac:dyDescent="0.25">
      <c r="B95512" s="78"/>
      <c r="C95512" s="77"/>
    </row>
    <row r="95513" spans="2:3" x14ac:dyDescent="0.25">
      <c r="B95513" s="78"/>
      <c r="C95513" s="77"/>
    </row>
    <row r="95514" spans="2:3" x14ac:dyDescent="0.25">
      <c r="B95514" s="78"/>
      <c r="C95514" s="77"/>
    </row>
    <row r="95515" spans="2:3" x14ac:dyDescent="0.25">
      <c r="B95515" s="78"/>
      <c r="C95515" s="77"/>
    </row>
    <row r="95516" spans="2:3" x14ac:dyDescent="0.25">
      <c r="B95516" s="78"/>
      <c r="C95516" s="77"/>
    </row>
    <row r="95517" spans="2:3" x14ac:dyDescent="0.25">
      <c r="B95517" s="78"/>
      <c r="C95517" s="77"/>
    </row>
    <row r="95518" spans="2:3" x14ac:dyDescent="0.25">
      <c r="B95518" s="78"/>
      <c r="C95518" s="77"/>
    </row>
    <row r="95519" spans="2:3" x14ac:dyDescent="0.25">
      <c r="B95519" s="78"/>
      <c r="C95519" s="77"/>
    </row>
    <row r="95520" spans="2:3" x14ac:dyDescent="0.25">
      <c r="B95520" s="78"/>
      <c r="C95520" s="77"/>
    </row>
    <row r="95521" spans="2:3" x14ac:dyDescent="0.25">
      <c r="B95521" s="78"/>
      <c r="C95521" s="77"/>
    </row>
    <row r="95522" spans="2:3" x14ac:dyDescent="0.25">
      <c r="B95522" s="78"/>
      <c r="C95522" s="77"/>
    </row>
    <row r="95523" spans="2:3" x14ac:dyDescent="0.25">
      <c r="B95523" s="78"/>
      <c r="C95523" s="77"/>
    </row>
    <row r="95524" spans="2:3" x14ac:dyDescent="0.25">
      <c r="B95524" s="78"/>
      <c r="C95524" s="77"/>
    </row>
    <row r="95634" spans="2:3" x14ac:dyDescent="0.25">
      <c r="B95634" s="78"/>
      <c r="C95634" s="77"/>
    </row>
    <row r="95635" spans="2:3" x14ac:dyDescent="0.25">
      <c r="B95635" s="78"/>
      <c r="C95635" s="77"/>
    </row>
    <row r="95636" spans="2:3" x14ac:dyDescent="0.25">
      <c r="B95636" s="78"/>
      <c r="C95636" s="77"/>
    </row>
    <row r="95637" spans="2:3" x14ac:dyDescent="0.25">
      <c r="B95637" s="78"/>
      <c r="C95637" s="77"/>
    </row>
    <row r="95638" spans="2:3" x14ac:dyDescent="0.25">
      <c r="B95638" s="78"/>
      <c r="C95638" s="77"/>
    </row>
    <row r="95639" spans="2:3" x14ac:dyDescent="0.25">
      <c r="B95639" s="78"/>
      <c r="C95639" s="77"/>
    </row>
    <row r="95640" spans="2:3" x14ac:dyDescent="0.25">
      <c r="B95640" s="78"/>
      <c r="C95640" s="77"/>
    </row>
    <row r="95641" spans="2:3" x14ac:dyDescent="0.25">
      <c r="B95641" s="78"/>
      <c r="C95641" s="77"/>
    </row>
    <row r="95642" spans="2:3" x14ac:dyDescent="0.25">
      <c r="B95642" s="78"/>
      <c r="C95642" s="77"/>
    </row>
    <row r="95643" spans="2:3" x14ac:dyDescent="0.25">
      <c r="B95643" s="78"/>
      <c r="C95643" s="77"/>
    </row>
    <row r="95644" spans="2:3" x14ac:dyDescent="0.25">
      <c r="B95644" s="78"/>
      <c r="C95644" s="77"/>
    </row>
    <row r="95645" spans="2:3" x14ac:dyDescent="0.25">
      <c r="B95645" s="78"/>
      <c r="C95645" s="77"/>
    </row>
    <row r="95646" spans="2:3" x14ac:dyDescent="0.25">
      <c r="B95646" s="78"/>
      <c r="C95646" s="77"/>
    </row>
    <row r="95756" spans="2:3" x14ac:dyDescent="0.25">
      <c r="B95756" s="78"/>
      <c r="C95756" s="77"/>
    </row>
    <row r="95757" spans="2:3" x14ac:dyDescent="0.25">
      <c r="B95757" s="78"/>
      <c r="C95757" s="77"/>
    </row>
    <row r="95758" spans="2:3" x14ac:dyDescent="0.25">
      <c r="B95758" s="78"/>
      <c r="C95758" s="77"/>
    </row>
    <row r="95759" spans="2:3" x14ac:dyDescent="0.25">
      <c r="B95759" s="78"/>
      <c r="C95759" s="77"/>
    </row>
    <row r="95760" spans="2:3" x14ac:dyDescent="0.25">
      <c r="B95760" s="78"/>
      <c r="C95760" s="77"/>
    </row>
    <row r="95761" spans="2:3" x14ac:dyDescent="0.25">
      <c r="B95761" s="78"/>
      <c r="C95761" s="77"/>
    </row>
    <row r="95762" spans="2:3" x14ac:dyDescent="0.25">
      <c r="B95762" s="78"/>
      <c r="C95762" s="77"/>
    </row>
    <row r="95763" spans="2:3" x14ac:dyDescent="0.25">
      <c r="B95763" s="78"/>
      <c r="C95763" s="77"/>
    </row>
    <row r="95764" spans="2:3" x14ac:dyDescent="0.25">
      <c r="B95764" s="78"/>
      <c r="C95764" s="77"/>
    </row>
    <row r="95765" spans="2:3" x14ac:dyDescent="0.25">
      <c r="B95765" s="78"/>
      <c r="C95765" s="77"/>
    </row>
    <row r="95766" spans="2:3" x14ac:dyDescent="0.25">
      <c r="B95766" s="78"/>
      <c r="C95766" s="77"/>
    </row>
    <row r="95767" spans="2:3" x14ac:dyDescent="0.25">
      <c r="B95767" s="78"/>
      <c r="C95767" s="77"/>
    </row>
    <row r="95768" spans="2:3" x14ac:dyDescent="0.25">
      <c r="B95768" s="78"/>
      <c r="C95768" s="77"/>
    </row>
    <row r="95878" spans="2:3" x14ac:dyDescent="0.25">
      <c r="B95878" s="78"/>
      <c r="C95878" s="77"/>
    </row>
    <row r="95879" spans="2:3" x14ac:dyDescent="0.25">
      <c r="B95879" s="78"/>
      <c r="C95879" s="77"/>
    </row>
    <row r="95880" spans="2:3" x14ac:dyDescent="0.25">
      <c r="B95880" s="78"/>
      <c r="C95880" s="77"/>
    </row>
    <row r="95881" spans="2:3" x14ac:dyDescent="0.25">
      <c r="B95881" s="78"/>
      <c r="C95881" s="77"/>
    </row>
    <row r="95882" spans="2:3" x14ac:dyDescent="0.25">
      <c r="B95882" s="78"/>
      <c r="C95882" s="77"/>
    </row>
    <row r="95883" spans="2:3" x14ac:dyDescent="0.25">
      <c r="B95883" s="78"/>
      <c r="C95883" s="77"/>
    </row>
    <row r="95884" spans="2:3" x14ac:dyDescent="0.25">
      <c r="B95884" s="78"/>
      <c r="C95884" s="77"/>
    </row>
    <row r="95885" spans="2:3" x14ac:dyDescent="0.25">
      <c r="B95885" s="78"/>
      <c r="C95885" s="77"/>
    </row>
    <row r="95886" spans="2:3" x14ac:dyDescent="0.25">
      <c r="B95886" s="78"/>
      <c r="C95886" s="77"/>
    </row>
    <row r="95887" spans="2:3" x14ac:dyDescent="0.25">
      <c r="B95887" s="78"/>
      <c r="C95887" s="77"/>
    </row>
    <row r="95888" spans="2:3" x14ac:dyDescent="0.25">
      <c r="B95888" s="78"/>
      <c r="C95888" s="77"/>
    </row>
    <row r="95889" spans="2:3" x14ac:dyDescent="0.25">
      <c r="B95889" s="78"/>
      <c r="C95889" s="77"/>
    </row>
    <row r="95890" spans="2:3" x14ac:dyDescent="0.25">
      <c r="B95890" s="78"/>
      <c r="C95890" s="77"/>
    </row>
    <row r="96000" spans="2:3" x14ac:dyDescent="0.25">
      <c r="B96000" s="78"/>
      <c r="C96000" s="77"/>
    </row>
    <row r="96001" spans="2:3" x14ac:dyDescent="0.25">
      <c r="B96001" s="78"/>
      <c r="C96001" s="77"/>
    </row>
    <row r="96002" spans="2:3" x14ac:dyDescent="0.25">
      <c r="B96002" s="78"/>
      <c r="C96002" s="77"/>
    </row>
    <row r="96003" spans="2:3" x14ac:dyDescent="0.25">
      <c r="B96003" s="78"/>
      <c r="C96003" s="77"/>
    </row>
    <row r="96004" spans="2:3" x14ac:dyDescent="0.25">
      <c r="B96004" s="78"/>
      <c r="C96004" s="77"/>
    </row>
    <row r="96005" spans="2:3" x14ac:dyDescent="0.25">
      <c r="B96005" s="78"/>
      <c r="C96005" s="77"/>
    </row>
    <row r="96006" spans="2:3" x14ac:dyDescent="0.25">
      <c r="B96006" s="78"/>
      <c r="C96006" s="77"/>
    </row>
    <row r="96007" spans="2:3" x14ac:dyDescent="0.25">
      <c r="B96007" s="78"/>
      <c r="C96007" s="77"/>
    </row>
    <row r="96008" spans="2:3" x14ac:dyDescent="0.25">
      <c r="B96008" s="78"/>
      <c r="C96008" s="77"/>
    </row>
    <row r="96009" spans="2:3" x14ac:dyDescent="0.25">
      <c r="B96009" s="78"/>
      <c r="C96009" s="77"/>
    </row>
    <row r="96010" spans="2:3" x14ac:dyDescent="0.25">
      <c r="B96010" s="78"/>
      <c r="C96010" s="77"/>
    </row>
    <row r="96011" spans="2:3" x14ac:dyDescent="0.25">
      <c r="B96011" s="78"/>
      <c r="C96011" s="77"/>
    </row>
    <row r="96012" spans="2:3" x14ac:dyDescent="0.25">
      <c r="B96012" s="78"/>
      <c r="C96012" s="77"/>
    </row>
    <row r="96122" spans="2:3" x14ac:dyDescent="0.25">
      <c r="B96122" s="78"/>
      <c r="C96122" s="77"/>
    </row>
    <row r="96123" spans="2:3" x14ac:dyDescent="0.25">
      <c r="B96123" s="78"/>
      <c r="C96123" s="77"/>
    </row>
    <row r="96124" spans="2:3" x14ac:dyDescent="0.25">
      <c r="B96124" s="78"/>
      <c r="C96124" s="77"/>
    </row>
    <row r="96125" spans="2:3" x14ac:dyDescent="0.25">
      <c r="B96125" s="78"/>
      <c r="C96125" s="77"/>
    </row>
    <row r="96126" spans="2:3" x14ac:dyDescent="0.25">
      <c r="B96126" s="78"/>
      <c r="C96126" s="77"/>
    </row>
    <row r="96127" spans="2:3" x14ac:dyDescent="0.25">
      <c r="B96127" s="78"/>
      <c r="C96127" s="77"/>
    </row>
    <row r="96128" spans="2:3" x14ac:dyDescent="0.25">
      <c r="B96128" s="78"/>
      <c r="C96128" s="77"/>
    </row>
    <row r="96129" spans="2:3" x14ac:dyDescent="0.25">
      <c r="B96129" s="78"/>
      <c r="C96129" s="77"/>
    </row>
    <row r="96130" spans="2:3" x14ac:dyDescent="0.25">
      <c r="B96130" s="78"/>
      <c r="C96130" s="77"/>
    </row>
    <row r="96131" spans="2:3" x14ac:dyDescent="0.25">
      <c r="B96131" s="78"/>
      <c r="C96131" s="77"/>
    </row>
    <row r="96132" spans="2:3" x14ac:dyDescent="0.25">
      <c r="B96132" s="78"/>
      <c r="C96132" s="77"/>
    </row>
    <row r="96133" spans="2:3" x14ac:dyDescent="0.25">
      <c r="B96133" s="78"/>
      <c r="C96133" s="77"/>
    </row>
    <row r="96134" spans="2:3" x14ac:dyDescent="0.25">
      <c r="B96134" s="78"/>
      <c r="C96134" s="77"/>
    </row>
    <row r="96244" spans="2:3" x14ac:dyDescent="0.25">
      <c r="B96244" s="78"/>
      <c r="C96244" s="77"/>
    </row>
    <row r="96245" spans="2:3" x14ac:dyDescent="0.25">
      <c r="B96245" s="78"/>
      <c r="C96245" s="77"/>
    </row>
    <row r="96246" spans="2:3" x14ac:dyDescent="0.25">
      <c r="B96246" s="78"/>
      <c r="C96246" s="77"/>
    </row>
    <row r="96247" spans="2:3" x14ac:dyDescent="0.25">
      <c r="B96247" s="78"/>
      <c r="C96247" s="77"/>
    </row>
    <row r="96248" spans="2:3" x14ac:dyDescent="0.25">
      <c r="B96248" s="78"/>
      <c r="C96248" s="77"/>
    </row>
    <row r="96249" spans="2:3" x14ac:dyDescent="0.25">
      <c r="B96249" s="78"/>
      <c r="C96249" s="77"/>
    </row>
    <row r="96250" spans="2:3" x14ac:dyDescent="0.25">
      <c r="B96250" s="78"/>
      <c r="C96250" s="77"/>
    </row>
    <row r="96251" spans="2:3" x14ac:dyDescent="0.25">
      <c r="B96251" s="78"/>
      <c r="C96251" s="77"/>
    </row>
    <row r="96252" spans="2:3" x14ac:dyDescent="0.25">
      <c r="B96252" s="78"/>
      <c r="C96252" s="77"/>
    </row>
    <row r="96253" spans="2:3" x14ac:dyDescent="0.25">
      <c r="B96253" s="78"/>
      <c r="C96253" s="77"/>
    </row>
    <row r="96254" spans="2:3" x14ac:dyDescent="0.25">
      <c r="B96254" s="78"/>
      <c r="C96254" s="77"/>
    </row>
    <row r="96255" spans="2:3" x14ac:dyDescent="0.25">
      <c r="B96255" s="78"/>
      <c r="C96255" s="77"/>
    </row>
    <row r="96256" spans="2:3" x14ac:dyDescent="0.25">
      <c r="B96256" s="78"/>
      <c r="C96256" s="77"/>
    </row>
    <row r="96366" spans="2:3" x14ac:dyDescent="0.25">
      <c r="B96366" s="78"/>
      <c r="C96366" s="77"/>
    </row>
    <row r="96367" spans="2:3" x14ac:dyDescent="0.25">
      <c r="B96367" s="78"/>
      <c r="C96367" s="77"/>
    </row>
    <row r="96368" spans="2:3" x14ac:dyDescent="0.25">
      <c r="B96368" s="78"/>
      <c r="C96368" s="77"/>
    </row>
    <row r="96369" spans="2:3" x14ac:dyDescent="0.25">
      <c r="B96369" s="78"/>
      <c r="C96369" s="77"/>
    </row>
    <row r="96370" spans="2:3" x14ac:dyDescent="0.25">
      <c r="B96370" s="78"/>
      <c r="C96370" s="77"/>
    </row>
    <row r="96371" spans="2:3" x14ac:dyDescent="0.25">
      <c r="B96371" s="78"/>
      <c r="C96371" s="77"/>
    </row>
    <row r="96372" spans="2:3" x14ac:dyDescent="0.25">
      <c r="B96372" s="78"/>
      <c r="C96372" s="77"/>
    </row>
    <row r="96373" spans="2:3" x14ac:dyDescent="0.25">
      <c r="B96373" s="78"/>
      <c r="C96373" s="77"/>
    </row>
    <row r="96374" spans="2:3" x14ac:dyDescent="0.25">
      <c r="B96374" s="78"/>
      <c r="C96374" s="77"/>
    </row>
    <row r="96375" spans="2:3" x14ac:dyDescent="0.25">
      <c r="B96375" s="78"/>
      <c r="C96375" s="77"/>
    </row>
    <row r="96376" spans="2:3" x14ac:dyDescent="0.25">
      <c r="B96376" s="78"/>
      <c r="C96376" s="77"/>
    </row>
    <row r="96377" spans="2:3" x14ac:dyDescent="0.25">
      <c r="B96377" s="78"/>
      <c r="C96377" s="77"/>
    </row>
    <row r="96378" spans="2:3" x14ac:dyDescent="0.25">
      <c r="B96378" s="78"/>
      <c r="C96378" s="77"/>
    </row>
    <row r="96488" spans="2:3" x14ac:dyDescent="0.25">
      <c r="B96488" s="78"/>
      <c r="C96488" s="77"/>
    </row>
    <row r="96489" spans="2:3" x14ac:dyDescent="0.25">
      <c r="B96489" s="78"/>
      <c r="C96489" s="77"/>
    </row>
    <row r="96490" spans="2:3" x14ac:dyDescent="0.25">
      <c r="B96490" s="78"/>
      <c r="C96490" s="77"/>
    </row>
    <row r="96491" spans="2:3" x14ac:dyDescent="0.25">
      <c r="B96491" s="78"/>
      <c r="C96491" s="77"/>
    </row>
    <row r="96492" spans="2:3" x14ac:dyDescent="0.25">
      <c r="B96492" s="78"/>
      <c r="C96492" s="77"/>
    </row>
    <row r="96493" spans="2:3" x14ac:dyDescent="0.25">
      <c r="B96493" s="78"/>
      <c r="C96493" s="77"/>
    </row>
    <row r="96494" spans="2:3" x14ac:dyDescent="0.25">
      <c r="B96494" s="78"/>
      <c r="C96494" s="77"/>
    </row>
    <row r="96495" spans="2:3" x14ac:dyDescent="0.25">
      <c r="B96495" s="78"/>
      <c r="C96495" s="77"/>
    </row>
    <row r="96496" spans="2:3" x14ac:dyDescent="0.25">
      <c r="B96496" s="78"/>
      <c r="C96496" s="77"/>
    </row>
    <row r="96497" spans="2:3" x14ac:dyDescent="0.25">
      <c r="B96497" s="78"/>
      <c r="C96497" s="77"/>
    </row>
    <row r="96498" spans="2:3" x14ac:dyDescent="0.25">
      <c r="B96498" s="78"/>
      <c r="C96498" s="77"/>
    </row>
    <row r="96499" spans="2:3" x14ac:dyDescent="0.25">
      <c r="B96499" s="78"/>
      <c r="C96499" s="77"/>
    </row>
    <row r="96500" spans="2:3" x14ac:dyDescent="0.25">
      <c r="B96500" s="78"/>
      <c r="C96500" s="77"/>
    </row>
    <row r="96610" spans="2:3" x14ac:dyDescent="0.25">
      <c r="B96610" s="78"/>
      <c r="C96610" s="77"/>
    </row>
    <row r="96611" spans="2:3" x14ac:dyDescent="0.25">
      <c r="B96611" s="78"/>
      <c r="C96611" s="77"/>
    </row>
    <row r="96612" spans="2:3" x14ac:dyDescent="0.25">
      <c r="B96612" s="78"/>
      <c r="C96612" s="77"/>
    </row>
    <row r="96613" spans="2:3" x14ac:dyDescent="0.25">
      <c r="B96613" s="78"/>
      <c r="C96613" s="77"/>
    </row>
    <row r="96614" spans="2:3" x14ac:dyDescent="0.25">
      <c r="B96614" s="78"/>
      <c r="C96614" s="77"/>
    </row>
    <row r="96615" spans="2:3" x14ac:dyDescent="0.25">
      <c r="B96615" s="78"/>
      <c r="C96615" s="77"/>
    </row>
    <row r="96616" spans="2:3" x14ac:dyDescent="0.25">
      <c r="B96616" s="78"/>
      <c r="C96616" s="77"/>
    </row>
    <row r="96617" spans="2:3" x14ac:dyDescent="0.25">
      <c r="B96617" s="78"/>
      <c r="C96617" s="77"/>
    </row>
    <row r="96618" spans="2:3" x14ac:dyDescent="0.25">
      <c r="B96618" s="78"/>
      <c r="C96618" s="77"/>
    </row>
    <row r="96619" spans="2:3" x14ac:dyDescent="0.25">
      <c r="B96619" s="78"/>
      <c r="C96619" s="77"/>
    </row>
    <row r="96620" spans="2:3" x14ac:dyDescent="0.25">
      <c r="B96620" s="78"/>
      <c r="C96620" s="77"/>
    </row>
    <row r="96621" spans="2:3" x14ac:dyDescent="0.25">
      <c r="B96621" s="78"/>
      <c r="C96621" s="77"/>
    </row>
    <row r="96622" spans="2:3" x14ac:dyDescent="0.25">
      <c r="B96622" s="78"/>
      <c r="C96622" s="77"/>
    </row>
    <row r="96732" spans="2:3" x14ac:dyDescent="0.25">
      <c r="B96732" s="78"/>
      <c r="C96732" s="77"/>
    </row>
    <row r="96733" spans="2:3" x14ac:dyDescent="0.25">
      <c r="B96733" s="78"/>
      <c r="C96733" s="77"/>
    </row>
    <row r="96734" spans="2:3" x14ac:dyDescent="0.25">
      <c r="B96734" s="78"/>
      <c r="C96734" s="77"/>
    </row>
    <row r="96735" spans="2:3" x14ac:dyDescent="0.25">
      <c r="B96735" s="78"/>
      <c r="C96735" s="77"/>
    </row>
    <row r="96736" spans="2:3" x14ac:dyDescent="0.25">
      <c r="B96736" s="78"/>
      <c r="C96736" s="77"/>
    </row>
    <row r="96737" spans="2:3" x14ac:dyDescent="0.25">
      <c r="B96737" s="78"/>
      <c r="C96737" s="77"/>
    </row>
    <row r="96738" spans="2:3" x14ac:dyDescent="0.25">
      <c r="B96738" s="78"/>
      <c r="C96738" s="77"/>
    </row>
    <row r="96739" spans="2:3" x14ac:dyDescent="0.25">
      <c r="B96739" s="78"/>
      <c r="C96739" s="77"/>
    </row>
    <row r="96740" spans="2:3" x14ac:dyDescent="0.25">
      <c r="B96740" s="78"/>
      <c r="C96740" s="77"/>
    </row>
    <row r="96741" spans="2:3" x14ac:dyDescent="0.25">
      <c r="B96741" s="78"/>
      <c r="C96741" s="77"/>
    </row>
    <row r="96742" spans="2:3" x14ac:dyDescent="0.25">
      <c r="B96742" s="78"/>
      <c r="C96742" s="77"/>
    </row>
    <row r="96743" spans="2:3" x14ac:dyDescent="0.25">
      <c r="B96743" s="78"/>
      <c r="C96743" s="77"/>
    </row>
    <row r="96744" spans="2:3" x14ac:dyDescent="0.25">
      <c r="B96744" s="78"/>
      <c r="C96744" s="77"/>
    </row>
    <row r="96854" spans="2:3" x14ac:dyDescent="0.25">
      <c r="B96854" s="78"/>
      <c r="C96854" s="77"/>
    </row>
    <row r="96855" spans="2:3" x14ac:dyDescent="0.25">
      <c r="B96855" s="78"/>
      <c r="C96855" s="77"/>
    </row>
    <row r="96856" spans="2:3" x14ac:dyDescent="0.25">
      <c r="B96856" s="78"/>
      <c r="C96856" s="77"/>
    </row>
    <row r="96857" spans="2:3" x14ac:dyDescent="0.25">
      <c r="B96857" s="78"/>
      <c r="C96857" s="77"/>
    </row>
    <row r="96858" spans="2:3" x14ac:dyDescent="0.25">
      <c r="B96858" s="78"/>
      <c r="C96858" s="77"/>
    </row>
    <row r="96859" spans="2:3" x14ac:dyDescent="0.25">
      <c r="B96859" s="78"/>
      <c r="C96859" s="77"/>
    </row>
    <row r="96860" spans="2:3" x14ac:dyDescent="0.25">
      <c r="B96860" s="78"/>
      <c r="C96860" s="77"/>
    </row>
    <row r="96861" spans="2:3" x14ac:dyDescent="0.25">
      <c r="B96861" s="78"/>
      <c r="C96861" s="77"/>
    </row>
    <row r="96862" spans="2:3" x14ac:dyDescent="0.25">
      <c r="B96862" s="78"/>
      <c r="C96862" s="77"/>
    </row>
    <row r="96863" spans="2:3" x14ac:dyDescent="0.25">
      <c r="B96863" s="78"/>
      <c r="C96863" s="77"/>
    </row>
    <row r="96864" spans="2:3" x14ac:dyDescent="0.25">
      <c r="B96864" s="78"/>
      <c r="C96864" s="77"/>
    </row>
    <row r="96865" spans="2:3" x14ac:dyDescent="0.25">
      <c r="B96865" s="78"/>
      <c r="C96865" s="77"/>
    </row>
    <row r="96866" spans="2:3" x14ac:dyDescent="0.25">
      <c r="B96866" s="78"/>
      <c r="C96866" s="77"/>
    </row>
    <row r="96976" spans="2:3" x14ac:dyDescent="0.25">
      <c r="B96976" s="78"/>
      <c r="C96976" s="77"/>
    </row>
    <row r="96977" spans="2:3" x14ac:dyDescent="0.25">
      <c r="B96977" s="78"/>
      <c r="C96977" s="77"/>
    </row>
    <row r="96978" spans="2:3" x14ac:dyDescent="0.25">
      <c r="B96978" s="78"/>
      <c r="C96978" s="77"/>
    </row>
    <row r="96979" spans="2:3" x14ac:dyDescent="0.25">
      <c r="B96979" s="78"/>
      <c r="C96979" s="77"/>
    </row>
    <row r="96980" spans="2:3" x14ac:dyDescent="0.25">
      <c r="B96980" s="78"/>
      <c r="C96980" s="77"/>
    </row>
    <row r="96981" spans="2:3" x14ac:dyDescent="0.25">
      <c r="B96981" s="78"/>
      <c r="C96981" s="77"/>
    </row>
    <row r="96982" spans="2:3" x14ac:dyDescent="0.25">
      <c r="B96982" s="78"/>
      <c r="C96982" s="77"/>
    </row>
    <row r="96983" spans="2:3" x14ac:dyDescent="0.25">
      <c r="B96983" s="78"/>
      <c r="C96983" s="77"/>
    </row>
    <row r="96984" spans="2:3" x14ac:dyDescent="0.25">
      <c r="B96984" s="78"/>
      <c r="C96984" s="77"/>
    </row>
    <row r="96985" spans="2:3" x14ac:dyDescent="0.25">
      <c r="B96985" s="78"/>
      <c r="C96985" s="77"/>
    </row>
    <row r="96986" spans="2:3" x14ac:dyDescent="0.25">
      <c r="B96986" s="78"/>
      <c r="C96986" s="77"/>
    </row>
    <row r="96987" spans="2:3" x14ac:dyDescent="0.25">
      <c r="B96987" s="78"/>
      <c r="C96987" s="77"/>
    </row>
    <row r="96988" spans="2:3" x14ac:dyDescent="0.25">
      <c r="B96988" s="78"/>
      <c r="C96988" s="77"/>
    </row>
    <row r="97098" spans="2:3" x14ac:dyDescent="0.25">
      <c r="B97098" s="78"/>
      <c r="C97098" s="77"/>
    </row>
    <row r="97099" spans="2:3" x14ac:dyDescent="0.25">
      <c r="B97099" s="78"/>
      <c r="C97099" s="77"/>
    </row>
    <row r="97100" spans="2:3" x14ac:dyDescent="0.25">
      <c r="B97100" s="78"/>
      <c r="C97100" s="77"/>
    </row>
    <row r="97101" spans="2:3" x14ac:dyDescent="0.25">
      <c r="B97101" s="78"/>
      <c r="C97101" s="77"/>
    </row>
    <row r="97102" spans="2:3" x14ac:dyDescent="0.25">
      <c r="B97102" s="78"/>
      <c r="C97102" s="77"/>
    </row>
    <row r="97103" spans="2:3" x14ac:dyDescent="0.25">
      <c r="B97103" s="78"/>
      <c r="C97103" s="77"/>
    </row>
    <row r="97104" spans="2:3" x14ac:dyDescent="0.25">
      <c r="B97104" s="78"/>
      <c r="C97104" s="77"/>
    </row>
    <row r="97105" spans="2:3" x14ac:dyDescent="0.25">
      <c r="B97105" s="78"/>
      <c r="C97105" s="77"/>
    </row>
    <row r="97106" spans="2:3" x14ac:dyDescent="0.25">
      <c r="B97106" s="78"/>
      <c r="C97106" s="77"/>
    </row>
    <row r="97107" spans="2:3" x14ac:dyDescent="0.25">
      <c r="B97107" s="78"/>
      <c r="C97107" s="77"/>
    </row>
    <row r="97108" spans="2:3" x14ac:dyDescent="0.25">
      <c r="B97108" s="78"/>
      <c r="C97108" s="77"/>
    </row>
    <row r="97109" spans="2:3" x14ac:dyDescent="0.25">
      <c r="B97109" s="78"/>
      <c r="C97109" s="77"/>
    </row>
    <row r="97110" spans="2:3" x14ac:dyDescent="0.25">
      <c r="B97110" s="78"/>
      <c r="C97110" s="77"/>
    </row>
    <row r="97220" spans="2:3" x14ac:dyDescent="0.25">
      <c r="B97220" s="78"/>
      <c r="C97220" s="77"/>
    </row>
    <row r="97221" spans="2:3" x14ac:dyDescent="0.25">
      <c r="B97221" s="78"/>
      <c r="C97221" s="77"/>
    </row>
    <row r="97222" spans="2:3" x14ac:dyDescent="0.25">
      <c r="B97222" s="78"/>
      <c r="C97222" s="77"/>
    </row>
    <row r="97223" spans="2:3" x14ac:dyDescent="0.25">
      <c r="B97223" s="78"/>
      <c r="C97223" s="77"/>
    </row>
    <row r="97224" spans="2:3" x14ac:dyDescent="0.25">
      <c r="B97224" s="78"/>
      <c r="C97224" s="77"/>
    </row>
    <row r="97225" spans="2:3" x14ac:dyDescent="0.25">
      <c r="B97225" s="78"/>
      <c r="C97225" s="77"/>
    </row>
    <row r="97226" spans="2:3" x14ac:dyDescent="0.25">
      <c r="B97226" s="78"/>
      <c r="C97226" s="77"/>
    </row>
    <row r="97227" spans="2:3" x14ac:dyDescent="0.25">
      <c r="B97227" s="78"/>
      <c r="C97227" s="77"/>
    </row>
    <row r="97228" spans="2:3" x14ac:dyDescent="0.25">
      <c r="B97228" s="78"/>
      <c r="C97228" s="77"/>
    </row>
    <row r="97229" spans="2:3" x14ac:dyDescent="0.25">
      <c r="B97229" s="78"/>
      <c r="C97229" s="77"/>
    </row>
    <row r="97230" spans="2:3" x14ac:dyDescent="0.25">
      <c r="B97230" s="78"/>
      <c r="C97230" s="77"/>
    </row>
    <row r="97231" spans="2:3" x14ac:dyDescent="0.25">
      <c r="B97231" s="78"/>
      <c r="C97231" s="77"/>
    </row>
    <row r="97232" spans="2:3" x14ac:dyDescent="0.25">
      <c r="B97232" s="78"/>
      <c r="C97232" s="77"/>
    </row>
    <row r="97342" spans="2:3" x14ac:dyDescent="0.25">
      <c r="B97342" s="78"/>
      <c r="C97342" s="77"/>
    </row>
    <row r="97343" spans="2:3" x14ac:dyDescent="0.25">
      <c r="B97343" s="78"/>
      <c r="C97343" s="77"/>
    </row>
    <row r="97344" spans="2:3" x14ac:dyDescent="0.25">
      <c r="B97344" s="78"/>
      <c r="C97344" s="77"/>
    </row>
    <row r="97345" spans="2:3" x14ac:dyDescent="0.25">
      <c r="B97345" s="78"/>
      <c r="C97345" s="77"/>
    </row>
    <row r="97346" spans="2:3" x14ac:dyDescent="0.25">
      <c r="B97346" s="78"/>
      <c r="C97346" s="77"/>
    </row>
    <row r="97347" spans="2:3" x14ac:dyDescent="0.25">
      <c r="B97347" s="78"/>
      <c r="C97347" s="77"/>
    </row>
    <row r="97348" spans="2:3" x14ac:dyDescent="0.25">
      <c r="B97348" s="78"/>
      <c r="C97348" s="77"/>
    </row>
    <row r="97349" spans="2:3" x14ac:dyDescent="0.25">
      <c r="B97349" s="78"/>
      <c r="C97349" s="77"/>
    </row>
    <row r="97350" spans="2:3" x14ac:dyDescent="0.25">
      <c r="B97350" s="78"/>
      <c r="C97350" s="77"/>
    </row>
    <row r="97351" spans="2:3" x14ac:dyDescent="0.25">
      <c r="B97351" s="78"/>
      <c r="C97351" s="77"/>
    </row>
    <row r="97352" spans="2:3" x14ac:dyDescent="0.25">
      <c r="B97352" s="78"/>
      <c r="C97352" s="77"/>
    </row>
    <row r="97353" spans="2:3" x14ac:dyDescent="0.25">
      <c r="B97353" s="78"/>
      <c r="C97353" s="77"/>
    </row>
    <row r="97354" spans="2:3" x14ac:dyDescent="0.25">
      <c r="B97354" s="78"/>
      <c r="C97354" s="77"/>
    </row>
    <row r="97464" spans="2:3" x14ac:dyDescent="0.25">
      <c r="B97464" s="78"/>
      <c r="C97464" s="77"/>
    </row>
    <row r="97465" spans="2:3" x14ac:dyDescent="0.25">
      <c r="B97465" s="78"/>
      <c r="C97465" s="77"/>
    </row>
    <row r="97466" spans="2:3" x14ac:dyDescent="0.25">
      <c r="B97466" s="78"/>
      <c r="C97466" s="77"/>
    </row>
    <row r="97467" spans="2:3" x14ac:dyDescent="0.25">
      <c r="B97467" s="78"/>
      <c r="C97467" s="77"/>
    </row>
    <row r="97468" spans="2:3" x14ac:dyDescent="0.25">
      <c r="B97468" s="78"/>
      <c r="C97468" s="77"/>
    </row>
    <row r="97469" spans="2:3" x14ac:dyDescent="0.25">
      <c r="B97469" s="78"/>
      <c r="C97469" s="77"/>
    </row>
    <row r="97470" spans="2:3" x14ac:dyDescent="0.25">
      <c r="B97470" s="78"/>
      <c r="C97470" s="77"/>
    </row>
    <row r="97471" spans="2:3" x14ac:dyDescent="0.25">
      <c r="B97471" s="78"/>
      <c r="C97471" s="77"/>
    </row>
    <row r="97472" spans="2:3" x14ac:dyDescent="0.25">
      <c r="B97472" s="78"/>
      <c r="C97472" s="77"/>
    </row>
    <row r="97473" spans="2:3" x14ac:dyDescent="0.25">
      <c r="B97473" s="78"/>
      <c r="C97473" s="77"/>
    </row>
    <row r="97474" spans="2:3" x14ac:dyDescent="0.25">
      <c r="B97474" s="78"/>
      <c r="C97474" s="77"/>
    </row>
    <row r="97475" spans="2:3" x14ac:dyDescent="0.25">
      <c r="B97475" s="78"/>
      <c r="C97475" s="77"/>
    </row>
    <row r="97476" spans="2:3" x14ac:dyDescent="0.25">
      <c r="B97476" s="78"/>
      <c r="C97476" s="77"/>
    </row>
    <row r="97586" spans="2:3" x14ac:dyDescent="0.25">
      <c r="B97586" s="78"/>
      <c r="C97586" s="77"/>
    </row>
    <row r="97587" spans="2:3" x14ac:dyDescent="0.25">
      <c r="B97587" s="78"/>
      <c r="C97587" s="77"/>
    </row>
    <row r="97588" spans="2:3" x14ac:dyDescent="0.25">
      <c r="B97588" s="78"/>
      <c r="C97588" s="77"/>
    </row>
    <row r="97589" spans="2:3" x14ac:dyDescent="0.25">
      <c r="B97589" s="78"/>
      <c r="C97589" s="77"/>
    </row>
    <row r="97590" spans="2:3" x14ac:dyDescent="0.25">
      <c r="B97590" s="78"/>
      <c r="C97590" s="77"/>
    </row>
    <row r="97591" spans="2:3" x14ac:dyDescent="0.25">
      <c r="B97591" s="78"/>
      <c r="C97591" s="77"/>
    </row>
    <row r="97592" spans="2:3" x14ac:dyDescent="0.25">
      <c r="B97592" s="78"/>
      <c r="C97592" s="77"/>
    </row>
    <row r="97593" spans="2:3" x14ac:dyDescent="0.25">
      <c r="B97593" s="78"/>
      <c r="C97593" s="77"/>
    </row>
    <row r="97594" spans="2:3" x14ac:dyDescent="0.25">
      <c r="B97594" s="78"/>
      <c r="C97594" s="77"/>
    </row>
    <row r="97595" spans="2:3" x14ac:dyDescent="0.25">
      <c r="B97595" s="78"/>
      <c r="C97595" s="77"/>
    </row>
    <row r="97596" spans="2:3" x14ac:dyDescent="0.25">
      <c r="B97596" s="78"/>
      <c r="C97596" s="77"/>
    </row>
    <row r="97597" spans="2:3" x14ac:dyDescent="0.25">
      <c r="B97597" s="78"/>
      <c r="C97597" s="77"/>
    </row>
    <row r="97598" spans="2:3" x14ac:dyDescent="0.25">
      <c r="B97598" s="78"/>
      <c r="C97598" s="77"/>
    </row>
    <row r="97708" spans="2:3" x14ac:dyDescent="0.25">
      <c r="B97708" s="78"/>
      <c r="C97708" s="77"/>
    </row>
    <row r="97709" spans="2:3" x14ac:dyDescent="0.25">
      <c r="B97709" s="78"/>
      <c r="C97709" s="77"/>
    </row>
    <row r="97710" spans="2:3" x14ac:dyDescent="0.25">
      <c r="B97710" s="78"/>
      <c r="C97710" s="77"/>
    </row>
    <row r="97711" spans="2:3" x14ac:dyDescent="0.25">
      <c r="B97711" s="78"/>
      <c r="C97711" s="77"/>
    </row>
    <row r="97712" spans="2:3" x14ac:dyDescent="0.25">
      <c r="B97712" s="78"/>
      <c r="C97712" s="77"/>
    </row>
    <row r="97713" spans="2:3" x14ac:dyDescent="0.25">
      <c r="B97713" s="78"/>
      <c r="C97713" s="77"/>
    </row>
    <row r="97714" spans="2:3" x14ac:dyDescent="0.25">
      <c r="B97714" s="78"/>
      <c r="C97714" s="77"/>
    </row>
    <row r="97715" spans="2:3" x14ac:dyDescent="0.25">
      <c r="B97715" s="78"/>
      <c r="C97715" s="77"/>
    </row>
    <row r="97716" spans="2:3" x14ac:dyDescent="0.25">
      <c r="B97716" s="78"/>
      <c r="C97716" s="77"/>
    </row>
    <row r="97717" spans="2:3" x14ac:dyDescent="0.25">
      <c r="B97717" s="78"/>
      <c r="C97717" s="77"/>
    </row>
    <row r="97718" spans="2:3" x14ac:dyDescent="0.25">
      <c r="B97718" s="78"/>
      <c r="C97718" s="77"/>
    </row>
    <row r="97719" spans="2:3" x14ac:dyDescent="0.25">
      <c r="B97719" s="78"/>
      <c r="C97719" s="77"/>
    </row>
    <row r="97720" spans="2:3" x14ac:dyDescent="0.25">
      <c r="B97720" s="78"/>
      <c r="C97720" s="77"/>
    </row>
    <row r="97830" spans="2:3" x14ac:dyDescent="0.25">
      <c r="B97830" s="78"/>
      <c r="C97830" s="77"/>
    </row>
    <row r="97831" spans="2:3" x14ac:dyDescent="0.25">
      <c r="B97831" s="78"/>
      <c r="C97831" s="77"/>
    </row>
    <row r="97832" spans="2:3" x14ac:dyDescent="0.25">
      <c r="B97832" s="78"/>
      <c r="C97832" s="77"/>
    </row>
    <row r="97833" spans="2:3" x14ac:dyDescent="0.25">
      <c r="B97833" s="78"/>
      <c r="C97833" s="77"/>
    </row>
    <row r="97834" spans="2:3" x14ac:dyDescent="0.25">
      <c r="B97834" s="78"/>
      <c r="C97834" s="77"/>
    </row>
    <row r="97835" spans="2:3" x14ac:dyDescent="0.25">
      <c r="B97835" s="78"/>
      <c r="C97835" s="77"/>
    </row>
    <row r="97836" spans="2:3" x14ac:dyDescent="0.25">
      <c r="B97836" s="78"/>
      <c r="C97836" s="77"/>
    </row>
    <row r="97837" spans="2:3" x14ac:dyDescent="0.25">
      <c r="B97837" s="78"/>
      <c r="C97837" s="77"/>
    </row>
    <row r="97838" spans="2:3" x14ac:dyDescent="0.25">
      <c r="B97838" s="78"/>
      <c r="C97838" s="77"/>
    </row>
    <row r="97839" spans="2:3" x14ac:dyDescent="0.25">
      <c r="B97839" s="78"/>
      <c r="C97839" s="77"/>
    </row>
    <row r="97840" spans="2:3" x14ac:dyDescent="0.25">
      <c r="B97840" s="78"/>
      <c r="C97840" s="77"/>
    </row>
    <row r="97841" spans="2:3" x14ac:dyDescent="0.25">
      <c r="B97841" s="78"/>
      <c r="C97841" s="77"/>
    </row>
    <row r="97842" spans="2:3" x14ac:dyDescent="0.25">
      <c r="B97842" s="78"/>
      <c r="C97842" s="77"/>
    </row>
    <row r="97952" spans="2:3" x14ac:dyDescent="0.25">
      <c r="B97952" s="78"/>
      <c r="C97952" s="77"/>
    </row>
    <row r="97953" spans="2:3" x14ac:dyDescent="0.25">
      <c r="B97953" s="78"/>
      <c r="C97953" s="77"/>
    </row>
    <row r="97954" spans="2:3" x14ac:dyDescent="0.25">
      <c r="B97954" s="78"/>
      <c r="C97954" s="77"/>
    </row>
    <row r="97955" spans="2:3" x14ac:dyDescent="0.25">
      <c r="B97955" s="78"/>
      <c r="C97955" s="77"/>
    </row>
    <row r="97956" spans="2:3" x14ac:dyDescent="0.25">
      <c r="B97956" s="78"/>
      <c r="C97956" s="77"/>
    </row>
    <row r="97957" spans="2:3" x14ac:dyDescent="0.25">
      <c r="B97957" s="78"/>
      <c r="C97957" s="77"/>
    </row>
    <row r="97958" spans="2:3" x14ac:dyDescent="0.25">
      <c r="B97958" s="78"/>
      <c r="C97958" s="77"/>
    </row>
    <row r="97959" spans="2:3" x14ac:dyDescent="0.25">
      <c r="B97959" s="78"/>
      <c r="C97959" s="77"/>
    </row>
    <row r="97960" spans="2:3" x14ac:dyDescent="0.25">
      <c r="B97960" s="78"/>
      <c r="C97960" s="77"/>
    </row>
    <row r="97961" spans="2:3" x14ac:dyDescent="0.25">
      <c r="B97961" s="78"/>
      <c r="C97961" s="77"/>
    </row>
    <row r="97962" spans="2:3" x14ac:dyDescent="0.25">
      <c r="B97962" s="78"/>
      <c r="C97962" s="77"/>
    </row>
    <row r="97963" spans="2:3" x14ac:dyDescent="0.25">
      <c r="B97963" s="78"/>
      <c r="C97963" s="77"/>
    </row>
    <row r="97964" spans="2:3" x14ac:dyDescent="0.25">
      <c r="B97964" s="78"/>
      <c r="C97964" s="77"/>
    </row>
    <row r="98074" spans="2:3" x14ac:dyDescent="0.25">
      <c r="B98074" s="78"/>
      <c r="C98074" s="77"/>
    </row>
    <row r="98075" spans="2:3" x14ac:dyDescent="0.25">
      <c r="B98075" s="78"/>
      <c r="C98075" s="77"/>
    </row>
    <row r="98076" spans="2:3" x14ac:dyDescent="0.25">
      <c r="B98076" s="78"/>
      <c r="C98076" s="77"/>
    </row>
    <row r="98077" spans="2:3" x14ac:dyDescent="0.25">
      <c r="B98077" s="78"/>
      <c r="C98077" s="77"/>
    </row>
    <row r="98078" spans="2:3" x14ac:dyDescent="0.25">
      <c r="B98078" s="78"/>
      <c r="C98078" s="77"/>
    </row>
    <row r="98079" spans="2:3" x14ac:dyDescent="0.25">
      <c r="B98079" s="78"/>
      <c r="C98079" s="77"/>
    </row>
    <row r="98080" spans="2:3" x14ac:dyDescent="0.25">
      <c r="B98080" s="78"/>
      <c r="C98080" s="77"/>
    </row>
    <row r="98081" spans="2:3" x14ac:dyDescent="0.25">
      <c r="B98081" s="78"/>
      <c r="C98081" s="77"/>
    </row>
    <row r="98082" spans="2:3" x14ac:dyDescent="0.25">
      <c r="B98082" s="78"/>
      <c r="C98082" s="77"/>
    </row>
    <row r="98083" spans="2:3" x14ac:dyDescent="0.25">
      <c r="B98083" s="78"/>
      <c r="C98083" s="77"/>
    </row>
    <row r="98084" spans="2:3" x14ac:dyDescent="0.25">
      <c r="B98084" s="78"/>
      <c r="C98084" s="77"/>
    </row>
    <row r="98085" spans="2:3" x14ac:dyDescent="0.25">
      <c r="B98085" s="78"/>
      <c r="C98085" s="77"/>
    </row>
    <row r="98086" spans="2:3" x14ac:dyDescent="0.25">
      <c r="B98086" s="78"/>
      <c r="C98086" s="77"/>
    </row>
    <row r="98196" spans="2:3" x14ac:dyDescent="0.25">
      <c r="B98196" s="78"/>
      <c r="C98196" s="77"/>
    </row>
    <row r="98197" spans="2:3" x14ac:dyDescent="0.25">
      <c r="B98197" s="78"/>
      <c r="C98197" s="77"/>
    </row>
    <row r="98198" spans="2:3" x14ac:dyDescent="0.25">
      <c r="B98198" s="78"/>
      <c r="C98198" s="77"/>
    </row>
    <row r="98199" spans="2:3" x14ac:dyDescent="0.25">
      <c r="B98199" s="78"/>
      <c r="C98199" s="77"/>
    </row>
    <row r="98200" spans="2:3" x14ac:dyDescent="0.25">
      <c r="B98200" s="78"/>
      <c r="C98200" s="77"/>
    </row>
    <row r="98201" spans="2:3" x14ac:dyDescent="0.25">
      <c r="B98201" s="78"/>
      <c r="C98201" s="77"/>
    </row>
    <row r="98202" spans="2:3" x14ac:dyDescent="0.25">
      <c r="B98202" s="78"/>
      <c r="C98202" s="77"/>
    </row>
    <row r="98203" spans="2:3" x14ac:dyDescent="0.25">
      <c r="B98203" s="78"/>
      <c r="C98203" s="77"/>
    </row>
    <row r="98204" spans="2:3" x14ac:dyDescent="0.25">
      <c r="B98204" s="78"/>
      <c r="C98204" s="77"/>
    </row>
    <row r="98205" spans="2:3" x14ac:dyDescent="0.25">
      <c r="B98205" s="78"/>
      <c r="C98205" s="77"/>
    </row>
    <row r="98206" spans="2:3" x14ac:dyDescent="0.25">
      <c r="B98206" s="78"/>
      <c r="C98206" s="77"/>
    </row>
    <row r="98207" spans="2:3" x14ac:dyDescent="0.25">
      <c r="B98207" s="78"/>
      <c r="C98207" s="77"/>
    </row>
    <row r="98208" spans="2:3" x14ac:dyDescent="0.25">
      <c r="B98208" s="78"/>
      <c r="C98208" s="77"/>
    </row>
    <row r="98318" spans="2:3" x14ac:dyDescent="0.25">
      <c r="B98318" s="78"/>
      <c r="C98318" s="77"/>
    </row>
    <row r="98319" spans="2:3" x14ac:dyDescent="0.25">
      <c r="B98319" s="78"/>
      <c r="C98319" s="77"/>
    </row>
    <row r="98320" spans="2:3" x14ac:dyDescent="0.25">
      <c r="B98320" s="78"/>
      <c r="C98320" s="77"/>
    </row>
    <row r="98321" spans="2:3" x14ac:dyDescent="0.25">
      <c r="B98321" s="78"/>
      <c r="C98321" s="77"/>
    </row>
    <row r="98322" spans="2:3" x14ac:dyDescent="0.25">
      <c r="B98322" s="78"/>
      <c r="C98322" s="77"/>
    </row>
    <row r="98323" spans="2:3" x14ac:dyDescent="0.25">
      <c r="B98323" s="78"/>
      <c r="C98323" s="77"/>
    </row>
    <row r="98324" spans="2:3" x14ac:dyDescent="0.25">
      <c r="B98324" s="78"/>
      <c r="C98324" s="77"/>
    </row>
    <row r="98325" spans="2:3" x14ac:dyDescent="0.25">
      <c r="B98325" s="78"/>
      <c r="C98325" s="77"/>
    </row>
    <row r="98326" spans="2:3" x14ac:dyDescent="0.25">
      <c r="B98326" s="78"/>
      <c r="C98326" s="77"/>
    </row>
    <row r="98327" spans="2:3" x14ac:dyDescent="0.25">
      <c r="B98327" s="78"/>
      <c r="C98327" s="77"/>
    </row>
    <row r="98328" spans="2:3" x14ac:dyDescent="0.25">
      <c r="B98328" s="78"/>
      <c r="C98328" s="77"/>
    </row>
    <row r="98329" spans="2:3" x14ac:dyDescent="0.25">
      <c r="B98329" s="78"/>
      <c r="C98329" s="77"/>
    </row>
    <row r="98330" spans="2:3" x14ac:dyDescent="0.25">
      <c r="B98330" s="78"/>
      <c r="C98330" s="77"/>
    </row>
    <row r="98440" spans="2:3" x14ac:dyDescent="0.25">
      <c r="B98440" s="78"/>
      <c r="C98440" s="77"/>
    </row>
    <row r="98441" spans="2:3" x14ac:dyDescent="0.25">
      <c r="B98441" s="78"/>
      <c r="C98441" s="77"/>
    </row>
    <row r="98442" spans="2:3" x14ac:dyDescent="0.25">
      <c r="B98442" s="78"/>
      <c r="C98442" s="77"/>
    </row>
    <row r="98443" spans="2:3" x14ac:dyDescent="0.25">
      <c r="B98443" s="78"/>
      <c r="C98443" s="77"/>
    </row>
    <row r="98444" spans="2:3" x14ac:dyDescent="0.25">
      <c r="B98444" s="78"/>
      <c r="C98444" s="77"/>
    </row>
    <row r="98445" spans="2:3" x14ac:dyDescent="0.25">
      <c r="B98445" s="78"/>
      <c r="C98445" s="77"/>
    </row>
    <row r="98446" spans="2:3" x14ac:dyDescent="0.25">
      <c r="B98446" s="78"/>
      <c r="C98446" s="77"/>
    </row>
    <row r="98447" spans="2:3" x14ac:dyDescent="0.25">
      <c r="B98447" s="78"/>
      <c r="C98447" s="77"/>
    </row>
    <row r="98448" spans="2:3" x14ac:dyDescent="0.25">
      <c r="B98448" s="78"/>
      <c r="C98448" s="77"/>
    </row>
    <row r="98449" spans="2:3" x14ac:dyDescent="0.25">
      <c r="B98449" s="78"/>
      <c r="C98449" s="77"/>
    </row>
    <row r="98450" spans="2:3" x14ac:dyDescent="0.25">
      <c r="B98450" s="78"/>
      <c r="C98450" s="77"/>
    </row>
    <row r="98451" spans="2:3" x14ac:dyDescent="0.25">
      <c r="B98451" s="78"/>
      <c r="C98451" s="77"/>
    </row>
    <row r="98452" spans="2:3" x14ac:dyDescent="0.25">
      <c r="B98452" s="78"/>
      <c r="C98452" s="77"/>
    </row>
    <row r="98562" spans="2:3" x14ac:dyDescent="0.25">
      <c r="B98562" s="78"/>
      <c r="C98562" s="77"/>
    </row>
    <row r="98563" spans="2:3" x14ac:dyDescent="0.25">
      <c r="B98563" s="78"/>
      <c r="C98563" s="77"/>
    </row>
    <row r="98564" spans="2:3" x14ac:dyDescent="0.25">
      <c r="B98564" s="78"/>
      <c r="C98564" s="77"/>
    </row>
    <row r="98565" spans="2:3" x14ac:dyDescent="0.25">
      <c r="B98565" s="78"/>
      <c r="C98565" s="77"/>
    </row>
    <row r="98566" spans="2:3" x14ac:dyDescent="0.25">
      <c r="B98566" s="78"/>
      <c r="C98566" s="77"/>
    </row>
    <row r="98567" spans="2:3" x14ac:dyDescent="0.25">
      <c r="B98567" s="78"/>
      <c r="C98567" s="77"/>
    </row>
    <row r="98568" spans="2:3" x14ac:dyDescent="0.25">
      <c r="B98568" s="78"/>
      <c r="C98568" s="77"/>
    </row>
    <row r="98569" spans="2:3" x14ac:dyDescent="0.25">
      <c r="B98569" s="78"/>
      <c r="C98569" s="77"/>
    </row>
    <row r="98570" spans="2:3" x14ac:dyDescent="0.25">
      <c r="B98570" s="78"/>
      <c r="C98570" s="77"/>
    </row>
    <row r="98571" spans="2:3" x14ac:dyDescent="0.25">
      <c r="B98571" s="78"/>
      <c r="C98571" s="77"/>
    </row>
    <row r="98572" spans="2:3" x14ac:dyDescent="0.25">
      <c r="B98572" s="78"/>
      <c r="C98572" s="77"/>
    </row>
    <row r="98573" spans="2:3" x14ac:dyDescent="0.25">
      <c r="B98573" s="78"/>
      <c r="C98573" s="77"/>
    </row>
    <row r="98574" spans="2:3" x14ac:dyDescent="0.25">
      <c r="B98574" s="78"/>
      <c r="C98574" s="77"/>
    </row>
    <row r="98684" spans="2:3" x14ac:dyDescent="0.25">
      <c r="B98684" s="78"/>
      <c r="C98684" s="77"/>
    </row>
    <row r="98685" spans="2:3" x14ac:dyDescent="0.25">
      <c r="B98685" s="78"/>
      <c r="C98685" s="77"/>
    </row>
    <row r="98686" spans="2:3" x14ac:dyDescent="0.25">
      <c r="B98686" s="78"/>
      <c r="C98686" s="77"/>
    </row>
    <row r="98687" spans="2:3" x14ac:dyDescent="0.25">
      <c r="B98687" s="78"/>
      <c r="C98687" s="77"/>
    </row>
    <row r="98688" spans="2:3" x14ac:dyDescent="0.25">
      <c r="B98688" s="78"/>
      <c r="C98688" s="77"/>
    </row>
    <row r="98689" spans="2:3" x14ac:dyDescent="0.25">
      <c r="B98689" s="78"/>
      <c r="C98689" s="77"/>
    </row>
    <row r="98690" spans="2:3" x14ac:dyDescent="0.25">
      <c r="B98690" s="78"/>
      <c r="C98690" s="77"/>
    </row>
    <row r="98691" spans="2:3" x14ac:dyDescent="0.25">
      <c r="B98691" s="78"/>
      <c r="C98691" s="77"/>
    </row>
    <row r="98692" spans="2:3" x14ac:dyDescent="0.25">
      <c r="B98692" s="78"/>
      <c r="C98692" s="77"/>
    </row>
    <row r="98693" spans="2:3" x14ac:dyDescent="0.25">
      <c r="B98693" s="78"/>
      <c r="C98693" s="77"/>
    </row>
    <row r="98694" spans="2:3" x14ac:dyDescent="0.25">
      <c r="B98694" s="78"/>
      <c r="C98694" s="77"/>
    </row>
    <row r="98695" spans="2:3" x14ac:dyDescent="0.25">
      <c r="B98695" s="78"/>
      <c r="C98695" s="77"/>
    </row>
    <row r="98696" spans="2:3" x14ac:dyDescent="0.25">
      <c r="B98696" s="78"/>
      <c r="C98696" s="77"/>
    </row>
    <row r="98806" spans="2:3" x14ac:dyDescent="0.25">
      <c r="B98806" s="78"/>
      <c r="C98806" s="77"/>
    </row>
    <row r="98807" spans="2:3" x14ac:dyDescent="0.25">
      <c r="B98807" s="78"/>
      <c r="C98807" s="77"/>
    </row>
    <row r="98808" spans="2:3" x14ac:dyDescent="0.25">
      <c r="B98808" s="78"/>
      <c r="C98808" s="77"/>
    </row>
    <row r="98809" spans="2:3" x14ac:dyDescent="0.25">
      <c r="B98809" s="78"/>
      <c r="C98809" s="77"/>
    </row>
    <row r="98810" spans="2:3" x14ac:dyDescent="0.25">
      <c r="B98810" s="78"/>
      <c r="C98810" s="77"/>
    </row>
    <row r="98811" spans="2:3" x14ac:dyDescent="0.25">
      <c r="B98811" s="78"/>
      <c r="C98811" s="77"/>
    </row>
    <row r="98812" spans="2:3" x14ac:dyDescent="0.25">
      <c r="B98812" s="78"/>
      <c r="C98812" s="77"/>
    </row>
    <row r="98813" spans="2:3" x14ac:dyDescent="0.25">
      <c r="B98813" s="78"/>
      <c r="C98813" s="77"/>
    </row>
    <row r="98814" spans="2:3" x14ac:dyDescent="0.25">
      <c r="B98814" s="78"/>
      <c r="C98814" s="77"/>
    </row>
    <row r="98815" spans="2:3" x14ac:dyDescent="0.25">
      <c r="B98815" s="78"/>
      <c r="C98815" s="77"/>
    </row>
    <row r="98816" spans="2:3" x14ac:dyDescent="0.25">
      <c r="B98816" s="78"/>
      <c r="C98816" s="77"/>
    </row>
    <row r="98817" spans="2:3" x14ac:dyDescent="0.25">
      <c r="B98817" s="78"/>
      <c r="C98817" s="77"/>
    </row>
    <row r="98818" spans="2:3" x14ac:dyDescent="0.25">
      <c r="B98818" s="78"/>
      <c r="C98818" s="77"/>
    </row>
    <row r="98928" spans="2:3" x14ac:dyDescent="0.25">
      <c r="B98928" s="78"/>
      <c r="C98928" s="77"/>
    </row>
    <row r="98929" spans="2:3" x14ac:dyDescent="0.25">
      <c r="B98929" s="78"/>
      <c r="C98929" s="77"/>
    </row>
    <row r="98930" spans="2:3" x14ac:dyDescent="0.25">
      <c r="B98930" s="78"/>
      <c r="C98930" s="77"/>
    </row>
    <row r="98931" spans="2:3" x14ac:dyDescent="0.25">
      <c r="B98931" s="78"/>
      <c r="C98931" s="77"/>
    </row>
    <row r="98932" spans="2:3" x14ac:dyDescent="0.25">
      <c r="B98932" s="78"/>
      <c r="C98932" s="77"/>
    </row>
    <row r="98933" spans="2:3" x14ac:dyDescent="0.25">
      <c r="B98933" s="78"/>
      <c r="C98933" s="77"/>
    </row>
    <row r="98934" spans="2:3" x14ac:dyDescent="0.25">
      <c r="B98934" s="78"/>
      <c r="C98934" s="77"/>
    </row>
    <row r="98935" spans="2:3" x14ac:dyDescent="0.25">
      <c r="B98935" s="78"/>
      <c r="C98935" s="77"/>
    </row>
    <row r="98936" spans="2:3" x14ac:dyDescent="0.25">
      <c r="B98936" s="78"/>
      <c r="C98936" s="77"/>
    </row>
    <row r="98937" spans="2:3" x14ac:dyDescent="0.25">
      <c r="B98937" s="78"/>
      <c r="C98937" s="77"/>
    </row>
    <row r="98938" spans="2:3" x14ac:dyDescent="0.25">
      <c r="B98938" s="78"/>
      <c r="C98938" s="77"/>
    </row>
    <row r="98939" spans="2:3" x14ac:dyDescent="0.25">
      <c r="B98939" s="78"/>
      <c r="C98939" s="77"/>
    </row>
    <row r="98940" spans="2:3" x14ac:dyDescent="0.25">
      <c r="B98940" s="78"/>
      <c r="C98940" s="77"/>
    </row>
    <row r="99050" spans="2:3" x14ac:dyDescent="0.25">
      <c r="B99050" s="78"/>
      <c r="C99050" s="77"/>
    </row>
    <row r="99051" spans="2:3" x14ac:dyDescent="0.25">
      <c r="B99051" s="78"/>
      <c r="C99051" s="77"/>
    </row>
    <row r="99052" spans="2:3" x14ac:dyDescent="0.25">
      <c r="B99052" s="78"/>
      <c r="C99052" s="77"/>
    </row>
    <row r="99053" spans="2:3" x14ac:dyDescent="0.25">
      <c r="B99053" s="78"/>
      <c r="C99053" s="77"/>
    </row>
    <row r="99054" spans="2:3" x14ac:dyDescent="0.25">
      <c r="B99054" s="78"/>
      <c r="C99054" s="77"/>
    </row>
    <row r="99055" spans="2:3" x14ac:dyDescent="0.25">
      <c r="B99055" s="78"/>
      <c r="C99055" s="77"/>
    </row>
    <row r="99056" spans="2:3" x14ac:dyDescent="0.25">
      <c r="B99056" s="78"/>
      <c r="C99056" s="77"/>
    </row>
    <row r="99057" spans="2:3" x14ac:dyDescent="0.25">
      <c r="B99057" s="78"/>
      <c r="C99057" s="77"/>
    </row>
    <row r="99058" spans="2:3" x14ac:dyDescent="0.25">
      <c r="B99058" s="78"/>
      <c r="C99058" s="77"/>
    </row>
    <row r="99059" spans="2:3" x14ac:dyDescent="0.25">
      <c r="B99059" s="78"/>
      <c r="C99059" s="77"/>
    </row>
    <row r="99060" spans="2:3" x14ac:dyDescent="0.25">
      <c r="B99060" s="78"/>
      <c r="C99060" s="77"/>
    </row>
    <row r="99061" spans="2:3" x14ac:dyDescent="0.25">
      <c r="B99061" s="78"/>
      <c r="C99061" s="77"/>
    </row>
    <row r="99062" spans="2:3" x14ac:dyDescent="0.25">
      <c r="B99062" s="78"/>
      <c r="C99062" s="77"/>
    </row>
    <row r="99172" spans="2:3" x14ac:dyDescent="0.25">
      <c r="B99172" s="78"/>
      <c r="C99172" s="77"/>
    </row>
    <row r="99173" spans="2:3" x14ac:dyDescent="0.25">
      <c r="B99173" s="78"/>
      <c r="C99173" s="77"/>
    </row>
    <row r="99174" spans="2:3" x14ac:dyDescent="0.25">
      <c r="B99174" s="78"/>
      <c r="C99174" s="77"/>
    </row>
    <row r="99175" spans="2:3" x14ac:dyDescent="0.25">
      <c r="B99175" s="78"/>
      <c r="C99175" s="77"/>
    </row>
    <row r="99176" spans="2:3" x14ac:dyDescent="0.25">
      <c r="B99176" s="78"/>
      <c r="C99176" s="77"/>
    </row>
    <row r="99177" spans="2:3" x14ac:dyDescent="0.25">
      <c r="B99177" s="78"/>
      <c r="C99177" s="77"/>
    </row>
    <row r="99178" spans="2:3" x14ac:dyDescent="0.25">
      <c r="B99178" s="78"/>
      <c r="C99178" s="77"/>
    </row>
    <row r="99179" spans="2:3" x14ac:dyDescent="0.25">
      <c r="B99179" s="78"/>
      <c r="C99179" s="77"/>
    </row>
    <row r="99180" spans="2:3" x14ac:dyDescent="0.25">
      <c r="B99180" s="78"/>
      <c r="C99180" s="77"/>
    </row>
    <row r="99181" spans="2:3" x14ac:dyDescent="0.25">
      <c r="B99181" s="78"/>
      <c r="C99181" s="77"/>
    </row>
    <row r="99182" spans="2:3" x14ac:dyDescent="0.25">
      <c r="B99182" s="78"/>
      <c r="C99182" s="77"/>
    </row>
    <row r="99183" spans="2:3" x14ac:dyDescent="0.25">
      <c r="B99183" s="78"/>
      <c r="C99183" s="77"/>
    </row>
    <row r="99184" spans="2:3" x14ac:dyDescent="0.25">
      <c r="B99184" s="78"/>
      <c r="C99184" s="77"/>
    </row>
    <row r="99294" spans="2:3" x14ac:dyDescent="0.25">
      <c r="B99294" s="78"/>
      <c r="C99294" s="77"/>
    </row>
    <row r="99295" spans="2:3" x14ac:dyDescent="0.25">
      <c r="B99295" s="78"/>
      <c r="C99295" s="77"/>
    </row>
    <row r="99296" spans="2:3" x14ac:dyDescent="0.25">
      <c r="B99296" s="78"/>
      <c r="C99296" s="77"/>
    </row>
    <row r="99297" spans="2:3" x14ac:dyDescent="0.25">
      <c r="B99297" s="78"/>
      <c r="C99297" s="77"/>
    </row>
    <row r="99298" spans="2:3" x14ac:dyDescent="0.25">
      <c r="B99298" s="78"/>
      <c r="C99298" s="77"/>
    </row>
    <row r="99299" spans="2:3" x14ac:dyDescent="0.25">
      <c r="B99299" s="78"/>
      <c r="C99299" s="77"/>
    </row>
    <row r="99300" spans="2:3" x14ac:dyDescent="0.25">
      <c r="B99300" s="78"/>
      <c r="C99300" s="77"/>
    </row>
    <row r="99301" spans="2:3" x14ac:dyDescent="0.25">
      <c r="B99301" s="78"/>
      <c r="C99301" s="77"/>
    </row>
    <row r="99302" spans="2:3" x14ac:dyDescent="0.25">
      <c r="B99302" s="78"/>
      <c r="C99302" s="77"/>
    </row>
    <row r="99303" spans="2:3" x14ac:dyDescent="0.25">
      <c r="B99303" s="78"/>
      <c r="C99303" s="77"/>
    </row>
    <row r="99304" spans="2:3" x14ac:dyDescent="0.25">
      <c r="B99304" s="78"/>
      <c r="C99304" s="77"/>
    </row>
    <row r="99305" spans="2:3" x14ac:dyDescent="0.25">
      <c r="B99305" s="78"/>
      <c r="C99305" s="77"/>
    </row>
    <row r="99306" spans="2:3" x14ac:dyDescent="0.25">
      <c r="B99306" s="78"/>
      <c r="C99306" s="77"/>
    </row>
    <row r="99416" spans="2:3" x14ac:dyDescent="0.25">
      <c r="B99416" s="78"/>
      <c r="C99416" s="77"/>
    </row>
    <row r="99417" spans="2:3" x14ac:dyDescent="0.25">
      <c r="B99417" s="78"/>
      <c r="C99417" s="77"/>
    </row>
    <row r="99418" spans="2:3" x14ac:dyDescent="0.25">
      <c r="B99418" s="78"/>
      <c r="C99418" s="77"/>
    </row>
    <row r="99419" spans="2:3" x14ac:dyDescent="0.25">
      <c r="B99419" s="78"/>
      <c r="C99419" s="77"/>
    </row>
    <row r="99420" spans="2:3" x14ac:dyDescent="0.25">
      <c r="B99420" s="78"/>
      <c r="C99420" s="77"/>
    </row>
    <row r="99421" spans="2:3" x14ac:dyDescent="0.25">
      <c r="B99421" s="78"/>
      <c r="C99421" s="77"/>
    </row>
    <row r="99422" spans="2:3" x14ac:dyDescent="0.25">
      <c r="B99422" s="78"/>
      <c r="C99422" s="77"/>
    </row>
    <row r="99423" spans="2:3" x14ac:dyDescent="0.25">
      <c r="B99423" s="78"/>
      <c r="C99423" s="77"/>
    </row>
    <row r="99424" spans="2:3" x14ac:dyDescent="0.25">
      <c r="B99424" s="78"/>
      <c r="C99424" s="77"/>
    </row>
    <row r="99425" spans="2:3" x14ac:dyDescent="0.25">
      <c r="B99425" s="78"/>
      <c r="C99425" s="77"/>
    </row>
    <row r="99426" spans="2:3" x14ac:dyDescent="0.25">
      <c r="B99426" s="78"/>
      <c r="C99426" s="77"/>
    </row>
    <row r="99427" spans="2:3" x14ac:dyDescent="0.25">
      <c r="B99427" s="78"/>
      <c r="C99427" s="77"/>
    </row>
    <row r="99428" spans="2:3" x14ac:dyDescent="0.25">
      <c r="B99428" s="78"/>
      <c r="C99428" s="77"/>
    </row>
    <row r="99538" spans="2:3" x14ac:dyDescent="0.25">
      <c r="B99538" s="78"/>
      <c r="C99538" s="77"/>
    </row>
    <row r="99539" spans="2:3" x14ac:dyDescent="0.25">
      <c r="B99539" s="78"/>
      <c r="C99539" s="77"/>
    </row>
    <row r="99540" spans="2:3" x14ac:dyDescent="0.25">
      <c r="B99540" s="78"/>
      <c r="C99540" s="77"/>
    </row>
    <row r="99541" spans="2:3" x14ac:dyDescent="0.25">
      <c r="B99541" s="78"/>
      <c r="C99541" s="77"/>
    </row>
    <row r="99542" spans="2:3" x14ac:dyDescent="0.25">
      <c r="B99542" s="78"/>
      <c r="C99542" s="77"/>
    </row>
    <row r="99543" spans="2:3" x14ac:dyDescent="0.25">
      <c r="B99543" s="78"/>
      <c r="C99543" s="77"/>
    </row>
    <row r="99544" spans="2:3" x14ac:dyDescent="0.25">
      <c r="B99544" s="78"/>
      <c r="C99544" s="77"/>
    </row>
    <row r="99545" spans="2:3" x14ac:dyDescent="0.25">
      <c r="B99545" s="78"/>
      <c r="C99545" s="77"/>
    </row>
    <row r="99546" spans="2:3" x14ac:dyDescent="0.25">
      <c r="B99546" s="78"/>
      <c r="C99546" s="77"/>
    </row>
    <row r="99547" spans="2:3" x14ac:dyDescent="0.25">
      <c r="B99547" s="78"/>
      <c r="C99547" s="77"/>
    </row>
    <row r="99548" spans="2:3" x14ac:dyDescent="0.25">
      <c r="B99548" s="78"/>
      <c r="C99548" s="77"/>
    </row>
    <row r="99549" spans="2:3" x14ac:dyDescent="0.25">
      <c r="B99549" s="78"/>
      <c r="C99549" s="77"/>
    </row>
    <row r="99550" spans="2:3" x14ac:dyDescent="0.25">
      <c r="B99550" s="78"/>
      <c r="C99550" s="77"/>
    </row>
    <row r="99660" spans="2:3" x14ac:dyDescent="0.25">
      <c r="B99660" s="78"/>
      <c r="C99660" s="77"/>
    </row>
    <row r="99661" spans="2:3" x14ac:dyDescent="0.25">
      <c r="B99661" s="78"/>
      <c r="C99661" s="77"/>
    </row>
    <row r="99662" spans="2:3" x14ac:dyDescent="0.25">
      <c r="B99662" s="78"/>
      <c r="C99662" s="77"/>
    </row>
    <row r="99663" spans="2:3" x14ac:dyDescent="0.25">
      <c r="B99663" s="78"/>
      <c r="C99663" s="77"/>
    </row>
    <row r="99664" spans="2:3" x14ac:dyDescent="0.25">
      <c r="B99664" s="78"/>
      <c r="C99664" s="77"/>
    </row>
    <row r="99665" spans="2:3" x14ac:dyDescent="0.25">
      <c r="B99665" s="78"/>
      <c r="C99665" s="77"/>
    </row>
    <row r="99666" spans="2:3" x14ac:dyDescent="0.25">
      <c r="B99666" s="78"/>
      <c r="C99666" s="77"/>
    </row>
    <row r="99667" spans="2:3" x14ac:dyDescent="0.25">
      <c r="B99667" s="78"/>
      <c r="C99667" s="77"/>
    </row>
    <row r="99668" spans="2:3" x14ac:dyDescent="0.25">
      <c r="B99668" s="78"/>
      <c r="C99668" s="77"/>
    </row>
    <row r="99669" spans="2:3" x14ac:dyDescent="0.25">
      <c r="B99669" s="78"/>
      <c r="C99669" s="77"/>
    </row>
    <row r="99670" spans="2:3" x14ac:dyDescent="0.25">
      <c r="B99670" s="78"/>
      <c r="C99670" s="77"/>
    </row>
    <row r="99671" spans="2:3" x14ac:dyDescent="0.25">
      <c r="B99671" s="78"/>
      <c r="C99671" s="77"/>
    </row>
    <row r="99672" spans="2:3" x14ac:dyDescent="0.25">
      <c r="B99672" s="78"/>
      <c r="C99672" s="77"/>
    </row>
    <row r="99782" spans="2:3" x14ac:dyDescent="0.25">
      <c r="B99782" s="78"/>
      <c r="C99782" s="77"/>
    </row>
    <row r="99783" spans="2:3" x14ac:dyDescent="0.25">
      <c r="B99783" s="78"/>
      <c r="C99783" s="77"/>
    </row>
    <row r="99784" spans="2:3" x14ac:dyDescent="0.25">
      <c r="B99784" s="78"/>
      <c r="C99784" s="77"/>
    </row>
    <row r="99785" spans="2:3" x14ac:dyDescent="0.25">
      <c r="B99785" s="78"/>
      <c r="C99785" s="77"/>
    </row>
    <row r="99786" spans="2:3" x14ac:dyDescent="0.25">
      <c r="B99786" s="78"/>
      <c r="C99786" s="77"/>
    </row>
    <row r="99787" spans="2:3" x14ac:dyDescent="0.25">
      <c r="B99787" s="78"/>
      <c r="C99787" s="77"/>
    </row>
    <row r="99788" spans="2:3" x14ac:dyDescent="0.25">
      <c r="B99788" s="78"/>
      <c r="C99788" s="77"/>
    </row>
    <row r="99789" spans="2:3" x14ac:dyDescent="0.25">
      <c r="B99789" s="78"/>
      <c r="C99789" s="77"/>
    </row>
    <row r="99790" spans="2:3" x14ac:dyDescent="0.25">
      <c r="B99790" s="78"/>
      <c r="C99790" s="77"/>
    </row>
    <row r="99791" spans="2:3" x14ac:dyDescent="0.25">
      <c r="B99791" s="78"/>
      <c r="C99791" s="77"/>
    </row>
    <row r="99792" spans="2:3" x14ac:dyDescent="0.25">
      <c r="B99792" s="78"/>
      <c r="C99792" s="77"/>
    </row>
    <row r="99793" spans="2:3" x14ac:dyDescent="0.25">
      <c r="B99793" s="78"/>
      <c r="C99793" s="77"/>
    </row>
    <row r="99794" spans="2:3" x14ac:dyDescent="0.25">
      <c r="B99794" s="78"/>
      <c r="C99794" s="77"/>
    </row>
    <row r="99904" spans="2:3" x14ac:dyDescent="0.25">
      <c r="B99904" s="78"/>
      <c r="C99904" s="77"/>
    </row>
    <row r="99905" spans="2:3" x14ac:dyDescent="0.25">
      <c r="B99905" s="78"/>
      <c r="C99905" s="77"/>
    </row>
    <row r="99906" spans="2:3" x14ac:dyDescent="0.25">
      <c r="B99906" s="78"/>
      <c r="C99906" s="77"/>
    </row>
    <row r="99907" spans="2:3" x14ac:dyDescent="0.25">
      <c r="B99907" s="78"/>
      <c r="C99907" s="77"/>
    </row>
    <row r="99908" spans="2:3" x14ac:dyDescent="0.25">
      <c r="B99908" s="78"/>
      <c r="C99908" s="77"/>
    </row>
    <row r="99909" spans="2:3" x14ac:dyDescent="0.25">
      <c r="B99909" s="78"/>
      <c r="C99909" s="77"/>
    </row>
    <row r="99910" spans="2:3" x14ac:dyDescent="0.25">
      <c r="B99910" s="78"/>
      <c r="C99910" s="77"/>
    </row>
    <row r="99911" spans="2:3" x14ac:dyDescent="0.25">
      <c r="B99911" s="78"/>
      <c r="C99911" s="77"/>
    </row>
    <row r="99912" spans="2:3" x14ac:dyDescent="0.25">
      <c r="B99912" s="78"/>
      <c r="C99912" s="77"/>
    </row>
    <row r="99913" spans="2:3" x14ac:dyDescent="0.25">
      <c r="B99913" s="78"/>
      <c r="C99913" s="77"/>
    </row>
    <row r="99914" spans="2:3" x14ac:dyDescent="0.25">
      <c r="B99914" s="78"/>
      <c r="C99914" s="77"/>
    </row>
    <row r="99915" spans="2:3" x14ac:dyDescent="0.25">
      <c r="B99915" s="78"/>
      <c r="C99915" s="77"/>
    </row>
    <row r="99916" spans="2:3" x14ac:dyDescent="0.25">
      <c r="B99916" s="78"/>
      <c r="C99916" s="77"/>
    </row>
    <row r="100026" spans="2:3" x14ac:dyDescent="0.25">
      <c r="B100026" s="78"/>
      <c r="C100026" s="77"/>
    </row>
    <row r="100027" spans="2:3" x14ac:dyDescent="0.25">
      <c r="B100027" s="78"/>
      <c r="C100027" s="77"/>
    </row>
    <row r="100028" spans="2:3" x14ac:dyDescent="0.25">
      <c r="B100028" s="78"/>
      <c r="C100028" s="77"/>
    </row>
    <row r="100029" spans="2:3" x14ac:dyDescent="0.25">
      <c r="B100029" s="78"/>
      <c r="C100029" s="77"/>
    </row>
    <row r="100030" spans="2:3" x14ac:dyDescent="0.25">
      <c r="B100030" s="78"/>
      <c r="C100030" s="77"/>
    </row>
    <row r="100031" spans="2:3" x14ac:dyDescent="0.25">
      <c r="B100031" s="78"/>
      <c r="C100031" s="77"/>
    </row>
    <row r="100032" spans="2:3" x14ac:dyDescent="0.25">
      <c r="B100032" s="78"/>
      <c r="C100032" s="77"/>
    </row>
    <row r="100033" spans="2:3" x14ac:dyDescent="0.25">
      <c r="B100033" s="78"/>
      <c r="C100033" s="77"/>
    </row>
    <row r="100034" spans="2:3" x14ac:dyDescent="0.25">
      <c r="B100034" s="78"/>
      <c r="C100034" s="77"/>
    </row>
    <row r="100035" spans="2:3" x14ac:dyDescent="0.25">
      <c r="B100035" s="78"/>
      <c r="C100035" s="77"/>
    </row>
    <row r="100036" spans="2:3" x14ac:dyDescent="0.25">
      <c r="B100036" s="78"/>
      <c r="C100036" s="77"/>
    </row>
    <row r="100037" spans="2:3" x14ac:dyDescent="0.25">
      <c r="B100037" s="78"/>
      <c r="C100037" s="77"/>
    </row>
    <row r="100038" spans="2:3" x14ac:dyDescent="0.25">
      <c r="B100038" s="78"/>
      <c r="C100038" s="77"/>
    </row>
    <row r="100148" spans="2:3" x14ac:dyDescent="0.25">
      <c r="B100148" s="78"/>
      <c r="C100148" s="77"/>
    </row>
    <row r="100149" spans="2:3" x14ac:dyDescent="0.25">
      <c r="B100149" s="78"/>
      <c r="C100149" s="77"/>
    </row>
    <row r="100150" spans="2:3" x14ac:dyDescent="0.25">
      <c r="B100150" s="78"/>
      <c r="C100150" s="77"/>
    </row>
    <row r="100151" spans="2:3" x14ac:dyDescent="0.25">
      <c r="B100151" s="78"/>
      <c r="C100151" s="77"/>
    </row>
    <row r="100152" spans="2:3" x14ac:dyDescent="0.25">
      <c r="B100152" s="78"/>
      <c r="C100152" s="77"/>
    </row>
    <row r="100153" spans="2:3" x14ac:dyDescent="0.25">
      <c r="B100153" s="78"/>
      <c r="C100153" s="77"/>
    </row>
    <row r="100154" spans="2:3" x14ac:dyDescent="0.25">
      <c r="B100154" s="78"/>
      <c r="C100154" s="77"/>
    </row>
    <row r="100155" spans="2:3" x14ac:dyDescent="0.25">
      <c r="B100155" s="78"/>
      <c r="C100155" s="77"/>
    </row>
    <row r="100156" spans="2:3" x14ac:dyDescent="0.25">
      <c r="B100156" s="78"/>
      <c r="C100156" s="77"/>
    </row>
    <row r="100157" spans="2:3" x14ac:dyDescent="0.25">
      <c r="B100157" s="78"/>
      <c r="C100157" s="77"/>
    </row>
    <row r="100158" spans="2:3" x14ac:dyDescent="0.25">
      <c r="B100158" s="78"/>
      <c r="C100158" s="77"/>
    </row>
    <row r="100159" spans="2:3" x14ac:dyDescent="0.25">
      <c r="B100159" s="78"/>
      <c r="C100159" s="77"/>
    </row>
    <row r="100160" spans="2:3" x14ac:dyDescent="0.25">
      <c r="B100160" s="78"/>
      <c r="C100160" s="77"/>
    </row>
    <row r="100270" spans="2:3" x14ac:dyDescent="0.25">
      <c r="B100270" s="78"/>
      <c r="C100270" s="77"/>
    </row>
    <row r="100271" spans="2:3" x14ac:dyDescent="0.25">
      <c r="B100271" s="78"/>
      <c r="C100271" s="77"/>
    </row>
    <row r="100272" spans="2:3" x14ac:dyDescent="0.25">
      <c r="B100272" s="78"/>
      <c r="C100272" s="77"/>
    </row>
    <row r="100273" spans="2:3" x14ac:dyDescent="0.25">
      <c r="B100273" s="78"/>
      <c r="C100273" s="77"/>
    </row>
    <row r="100274" spans="2:3" x14ac:dyDescent="0.25">
      <c r="B100274" s="78"/>
      <c r="C100274" s="77"/>
    </row>
    <row r="100275" spans="2:3" x14ac:dyDescent="0.25">
      <c r="B100275" s="78"/>
      <c r="C100275" s="77"/>
    </row>
    <row r="100276" spans="2:3" x14ac:dyDescent="0.25">
      <c r="B100276" s="78"/>
      <c r="C100276" s="77"/>
    </row>
    <row r="100277" spans="2:3" x14ac:dyDescent="0.25">
      <c r="B100277" s="78"/>
      <c r="C100277" s="77"/>
    </row>
    <row r="100278" spans="2:3" x14ac:dyDescent="0.25">
      <c r="B100278" s="78"/>
      <c r="C100278" s="77"/>
    </row>
    <row r="100279" spans="2:3" x14ac:dyDescent="0.25">
      <c r="B100279" s="78"/>
      <c r="C100279" s="77"/>
    </row>
    <row r="100280" spans="2:3" x14ac:dyDescent="0.25">
      <c r="B100280" s="78"/>
      <c r="C100280" s="77"/>
    </row>
    <row r="100281" spans="2:3" x14ac:dyDescent="0.25">
      <c r="B100281" s="78"/>
      <c r="C100281" s="77"/>
    </row>
    <row r="100282" spans="2:3" x14ac:dyDescent="0.25">
      <c r="B100282" s="78"/>
      <c r="C100282" s="77"/>
    </row>
    <row r="100392" spans="2:3" x14ac:dyDescent="0.25">
      <c r="B100392" s="78"/>
      <c r="C100392" s="77"/>
    </row>
    <row r="100393" spans="2:3" x14ac:dyDescent="0.25">
      <c r="B100393" s="78"/>
      <c r="C100393" s="77"/>
    </row>
    <row r="100394" spans="2:3" x14ac:dyDescent="0.25">
      <c r="B100394" s="78"/>
      <c r="C100394" s="77"/>
    </row>
    <row r="100395" spans="2:3" x14ac:dyDescent="0.25">
      <c r="B100395" s="78"/>
      <c r="C100395" s="77"/>
    </row>
    <row r="100396" spans="2:3" x14ac:dyDescent="0.25">
      <c r="B100396" s="78"/>
      <c r="C100396" s="77"/>
    </row>
    <row r="100397" spans="2:3" x14ac:dyDescent="0.25">
      <c r="B100397" s="78"/>
      <c r="C100397" s="77"/>
    </row>
    <row r="100398" spans="2:3" x14ac:dyDescent="0.25">
      <c r="B100398" s="78"/>
      <c r="C100398" s="77"/>
    </row>
    <row r="100399" spans="2:3" x14ac:dyDescent="0.25">
      <c r="B100399" s="78"/>
      <c r="C100399" s="77"/>
    </row>
    <row r="100400" spans="2:3" x14ac:dyDescent="0.25">
      <c r="B100400" s="78"/>
      <c r="C100400" s="77"/>
    </row>
    <row r="100401" spans="2:3" x14ac:dyDescent="0.25">
      <c r="B100401" s="78"/>
      <c r="C100401" s="77"/>
    </row>
    <row r="100402" spans="2:3" x14ac:dyDescent="0.25">
      <c r="B100402" s="78"/>
      <c r="C100402" s="77"/>
    </row>
    <row r="100403" spans="2:3" x14ac:dyDescent="0.25">
      <c r="B100403" s="78"/>
      <c r="C100403" s="77"/>
    </row>
    <row r="100404" spans="2:3" x14ac:dyDescent="0.25">
      <c r="B100404" s="78"/>
      <c r="C100404" s="77"/>
    </row>
    <row r="100514" spans="2:3" x14ac:dyDescent="0.25">
      <c r="B100514" s="78"/>
      <c r="C100514" s="77"/>
    </row>
    <row r="100515" spans="2:3" x14ac:dyDescent="0.25">
      <c r="B100515" s="78"/>
      <c r="C100515" s="77"/>
    </row>
    <row r="100516" spans="2:3" x14ac:dyDescent="0.25">
      <c r="B100516" s="78"/>
      <c r="C100516" s="77"/>
    </row>
    <row r="100517" spans="2:3" x14ac:dyDescent="0.25">
      <c r="B100517" s="78"/>
      <c r="C100517" s="77"/>
    </row>
    <row r="100518" spans="2:3" x14ac:dyDescent="0.25">
      <c r="B100518" s="78"/>
      <c r="C100518" s="77"/>
    </row>
    <row r="100519" spans="2:3" x14ac:dyDescent="0.25">
      <c r="B100519" s="78"/>
      <c r="C100519" s="77"/>
    </row>
    <row r="100520" spans="2:3" x14ac:dyDescent="0.25">
      <c r="B100520" s="78"/>
      <c r="C100520" s="77"/>
    </row>
    <row r="100521" spans="2:3" x14ac:dyDescent="0.25">
      <c r="B100521" s="78"/>
      <c r="C100521" s="77"/>
    </row>
    <row r="100522" spans="2:3" x14ac:dyDescent="0.25">
      <c r="B100522" s="78"/>
      <c r="C100522" s="77"/>
    </row>
    <row r="100523" spans="2:3" x14ac:dyDescent="0.25">
      <c r="B100523" s="78"/>
      <c r="C100523" s="77"/>
    </row>
    <row r="100524" spans="2:3" x14ac:dyDescent="0.25">
      <c r="B100524" s="78"/>
      <c r="C100524" s="77"/>
    </row>
    <row r="100525" spans="2:3" x14ac:dyDescent="0.25">
      <c r="B100525" s="78"/>
      <c r="C100525" s="77"/>
    </row>
    <row r="100526" spans="2:3" x14ac:dyDescent="0.25">
      <c r="B100526" s="78"/>
      <c r="C100526" s="77"/>
    </row>
    <row r="100636" spans="2:3" x14ac:dyDescent="0.25">
      <c r="B100636" s="78"/>
      <c r="C100636" s="77"/>
    </row>
    <row r="100637" spans="2:3" x14ac:dyDescent="0.25">
      <c r="B100637" s="78"/>
      <c r="C100637" s="77"/>
    </row>
    <row r="100638" spans="2:3" x14ac:dyDescent="0.25">
      <c r="B100638" s="78"/>
      <c r="C100638" s="77"/>
    </row>
    <row r="100639" spans="2:3" x14ac:dyDescent="0.25">
      <c r="B100639" s="78"/>
      <c r="C100639" s="77"/>
    </row>
    <row r="100640" spans="2:3" x14ac:dyDescent="0.25">
      <c r="B100640" s="78"/>
      <c r="C100640" s="77"/>
    </row>
    <row r="100641" spans="2:3" x14ac:dyDescent="0.25">
      <c r="B100641" s="78"/>
      <c r="C100641" s="77"/>
    </row>
    <row r="100642" spans="2:3" x14ac:dyDescent="0.25">
      <c r="B100642" s="78"/>
      <c r="C100642" s="77"/>
    </row>
    <row r="100643" spans="2:3" x14ac:dyDescent="0.25">
      <c r="B100643" s="78"/>
      <c r="C100643" s="77"/>
    </row>
    <row r="100644" spans="2:3" x14ac:dyDescent="0.25">
      <c r="B100644" s="78"/>
      <c r="C100644" s="77"/>
    </row>
    <row r="100645" spans="2:3" x14ac:dyDescent="0.25">
      <c r="B100645" s="78"/>
      <c r="C100645" s="77"/>
    </row>
    <row r="100646" spans="2:3" x14ac:dyDescent="0.25">
      <c r="B100646" s="78"/>
      <c r="C100646" s="77"/>
    </row>
    <row r="100647" spans="2:3" x14ac:dyDescent="0.25">
      <c r="B100647" s="78"/>
      <c r="C100647" s="77"/>
    </row>
    <row r="100648" spans="2:3" x14ac:dyDescent="0.25">
      <c r="B100648" s="78"/>
      <c r="C100648" s="77"/>
    </row>
    <row r="100758" spans="2:3" x14ac:dyDescent="0.25">
      <c r="B100758" s="78"/>
      <c r="C100758" s="77"/>
    </row>
    <row r="100759" spans="2:3" x14ac:dyDescent="0.25">
      <c r="B100759" s="78"/>
      <c r="C100759" s="77"/>
    </row>
    <row r="100760" spans="2:3" x14ac:dyDescent="0.25">
      <c r="B100760" s="78"/>
      <c r="C100760" s="77"/>
    </row>
    <row r="100761" spans="2:3" x14ac:dyDescent="0.25">
      <c r="B100761" s="78"/>
      <c r="C100761" s="77"/>
    </row>
    <row r="100762" spans="2:3" x14ac:dyDescent="0.25">
      <c r="B100762" s="78"/>
      <c r="C100762" s="77"/>
    </row>
    <row r="100763" spans="2:3" x14ac:dyDescent="0.25">
      <c r="B100763" s="78"/>
      <c r="C100763" s="77"/>
    </row>
    <row r="100764" spans="2:3" x14ac:dyDescent="0.25">
      <c r="B100764" s="78"/>
      <c r="C100764" s="77"/>
    </row>
    <row r="100765" spans="2:3" x14ac:dyDescent="0.25">
      <c r="B100765" s="78"/>
      <c r="C100765" s="77"/>
    </row>
    <row r="100766" spans="2:3" x14ac:dyDescent="0.25">
      <c r="B100766" s="78"/>
      <c r="C100766" s="77"/>
    </row>
    <row r="100767" spans="2:3" x14ac:dyDescent="0.25">
      <c r="B100767" s="78"/>
      <c r="C100767" s="77"/>
    </row>
    <row r="100768" spans="2:3" x14ac:dyDescent="0.25">
      <c r="B100768" s="78"/>
      <c r="C100768" s="77"/>
    </row>
    <row r="100769" spans="2:3" x14ac:dyDescent="0.25">
      <c r="B100769" s="78"/>
      <c r="C100769" s="77"/>
    </row>
    <row r="100770" spans="2:3" x14ac:dyDescent="0.25">
      <c r="B100770" s="78"/>
      <c r="C100770" s="77"/>
    </row>
    <row r="100880" spans="2:3" x14ac:dyDescent="0.25">
      <c r="B100880" s="78"/>
      <c r="C100880" s="77"/>
    </row>
    <row r="100881" spans="2:3" x14ac:dyDescent="0.25">
      <c r="B100881" s="78"/>
      <c r="C100881" s="77"/>
    </row>
    <row r="100882" spans="2:3" x14ac:dyDescent="0.25">
      <c r="B100882" s="78"/>
      <c r="C100882" s="77"/>
    </row>
    <row r="100883" spans="2:3" x14ac:dyDescent="0.25">
      <c r="B100883" s="78"/>
      <c r="C100883" s="77"/>
    </row>
    <row r="100884" spans="2:3" x14ac:dyDescent="0.25">
      <c r="B100884" s="78"/>
      <c r="C100884" s="77"/>
    </row>
    <row r="100885" spans="2:3" x14ac:dyDescent="0.25">
      <c r="B100885" s="78"/>
      <c r="C100885" s="77"/>
    </row>
    <row r="100886" spans="2:3" x14ac:dyDescent="0.25">
      <c r="B100886" s="78"/>
      <c r="C100886" s="77"/>
    </row>
    <row r="100887" spans="2:3" x14ac:dyDescent="0.25">
      <c r="B100887" s="78"/>
      <c r="C100887" s="77"/>
    </row>
    <row r="100888" spans="2:3" x14ac:dyDescent="0.25">
      <c r="B100888" s="78"/>
      <c r="C100888" s="77"/>
    </row>
    <row r="100889" spans="2:3" x14ac:dyDescent="0.25">
      <c r="B100889" s="78"/>
      <c r="C100889" s="77"/>
    </row>
    <row r="100890" spans="2:3" x14ac:dyDescent="0.25">
      <c r="B100890" s="78"/>
      <c r="C100890" s="77"/>
    </row>
    <row r="100891" spans="2:3" x14ac:dyDescent="0.25">
      <c r="B100891" s="78"/>
      <c r="C100891" s="77"/>
    </row>
    <row r="100892" spans="2:3" x14ac:dyDescent="0.25">
      <c r="B100892" s="78"/>
      <c r="C100892" s="77"/>
    </row>
    <row r="101002" spans="2:3" x14ac:dyDescent="0.25">
      <c r="B101002" s="78"/>
      <c r="C101002" s="77"/>
    </row>
    <row r="101003" spans="2:3" x14ac:dyDescent="0.25">
      <c r="B101003" s="78"/>
      <c r="C101003" s="77"/>
    </row>
    <row r="101004" spans="2:3" x14ac:dyDescent="0.25">
      <c r="B101004" s="78"/>
      <c r="C101004" s="77"/>
    </row>
    <row r="101005" spans="2:3" x14ac:dyDescent="0.25">
      <c r="B101005" s="78"/>
      <c r="C101005" s="77"/>
    </row>
    <row r="101006" spans="2:3" x14ac:dyDescent="0.25">
      <c r="B101006" s="78"/>
      <c r="C101006" s="77"/>
    </row>
    <row r="101007" spans="2:3" x14ac:dyDescent="0.25">
      <c r="B101007" s="78"/>
      <c r="C101007" s="77"/>
    </row>
    <row r="101008" spans="2:3" x14ac:dyDescent="0.25">
      <c r="B101008" s="78"/>
      <c r="C101008" s="77"/>
    </row>
    <row r="101009" spans="2:3" x14ac:dyDescent="0.25">
      <c r="B101009" s="78"/>
      <c r="C101009" s="77"/>
    </row>
    <row r="101010" spans="2:3" x14ac:dyDescent="0.25">
      <c r="B101010" s="78"/>
      <c r="C101010" s="77"/>
    </row>
    <row r="101011" spans="2:3" x14ac:dyDescent="0.25">
      <c r="B101011" s="78"/>
      <c r="C101011" s="77"/>
    </row>
    <row r="101012" spans="2:3" x14ac:dyDescent="0.25">
      <c r="B101012" s="78"/>
      <c r="C101012" s="77"/>
    </row>
    <row r="101013" spans="2:3" x14ac:dyDescent="0.25">
      <c r="B101013" s="78"/>
      <c r="C101013" s="77"/>
    </row>
    <row r="101014" spans="2:3" x14ac:dyDescent="0.25">
      <c r="B101014" s="78"/>
      <c r="C101014" s="77"/>
    </row>
    <row r="101124" spans="2:3" x14ac:dyDescent="0.25">
      <c r="B101124" s="78"/>
      <c r="C101124" s="77"/>
    </row>
    <row r="101125" spans="2:3" x14ac:dyDescent="0.25">
      <c r="B101125" s="78"/>
      <c r="C101125" s="77"/>
    </row>
    <row r="101126" spans="2:3" x14ac:dyDescent="0.25">
      <c r="B101126" s="78"/>
      <c r="C101126" s="77"/>
    </row>
    <row r="101127" spans="2:3" x14ac:dyDescent="0.25">
      <c r="B101127" s="78"/>
      <c r="C101127" s="77"/>
    </row>
    <row r="101128" spans="2:3" x14ac:dyDescent="0.25">
      <c r="B101128" s="78"/>
      <c r="C101128" s="77"/>
    </row>
    <row r="101129" spans="2:3" x14ac:dyDescent="0.25">
      <c r="B101129" s="78"/>
      <c r="C101129" s="77"/>
    </row>
    <row r="101130" spans="2:3" x14ac:dyDescent="0.25">
      <c r="B101130" s="78"/>
      <c r="C101130" s="77"/>
    </row>
    <row r="101131" spans="2:3" x14ac:dyDescent="0.25">
      <c r="B101131" s="78"/>
      <c r="C101131" s="77"/>
    </row>
    <row r="101132" spans="2:3" x14ac:dyDescent="0.25">
      <c r="B101132" s="78"/>
      <c r="C101132" s="77"/>
    </row>
    <row r="101133" spans="2:3" x14ac:dyDescent="0.25">
      <c r="B101133" s="78"/>
      <c r="C101133" s="77"/>
    </row>
    <row r="101134" spans="2:3" x14ac:dyDescent="0.25">
      <c r="B101134" s="78"/>
      <c r="C101134" s="77"/>
    </row>
    <row r="101135" spans="2:3" x14ac:dyDescent="0.25">
      <c r="B101135" s="78"/>
      <c r="C101135" s="77"/>
    </row>
    <row r="101136" spans="2:3" x14ac:dyDescent="0.25">
      <c r="B101136" s="78"/>
      <c r="C101136" s="77"/>
    </row>
    <row r="101246" spans="2:3" x14ac:dyDescent="0.25">
      <c r="B101246" s="78"/>
      <c r="C101246" s="77"/>
    </row>
    <row r="101247" spans="2:3" x14ac:dyDescent="0.25">
      <c r="B101247" s="78"/>
      <c r="C101247" s="77"/>
    </row>
    <row r="101248" spans="2:3" x14ac:dyDescent="0.25">
      <c r="B101248" s="78"/>
      <c r="C101248" s="77"/>
    </row>
    <row r="101249" spans="2:3" x14ac:dyDescent="0.25">
      <c r="B101249" s="78"/>
      <c r="C101249" s="77"/>
    </row>
    <row r="101250" spans="2:3" x14ac:dyDescent="0.25">
      <c r="B101250" s="78"/>
      <c r="C101250" s="77"/>
    </row>
    <row r="101251" spans="2:3" x14ac:dyDescent="0.25">
      <c r="B101251" s="78"/>
      <c r="C101251" s="77"/>
    </row>
    <row r="101252" spans="2:3" x14ac:dyDescent="0.25">
      <c r="B101252" s="78"/>
      <c r="C101252" s="77"/>
    </row>
    <row r="101253" spans="2:3" x14ac:dyDescent="0.25">
      <c r="B101253" s="78"/>
      <c r="C101253" s="77"/>
    </row>
    <row r="101254" spans="2:3" x14ac:dyDescent="0.25">
      <c r="B101254" s="78"/>
      <c r="C101254" s="77"/>
    </row>
    <row r="101255" spans="2:3" x14ac:dyDescent="0.25">
      <c r="B101255" s="78"/>
      <c r="C101255" s="77"/>
    </row>
    <row r="101256" spans="2:3" x14ac:dyDescent="0.25">
      <c r="B101256" s="78"/>
      <c r="C101256" s="77"/>
    </row>
    <row r="101257" spans="2:3" x14ac:dyDescent="0.25">
      <c r="B101257" s="78"/>
      <c r="C101257" s="77"/>
    </row>
    <row r="101258" spans="2:3" x14ac:dyDescent="0.25">
      <c r="B101258" s="78"/>
      <c r="C101258" s="77"/>
    </row>
    <row r="101368" spans="2:3" x14ac:dyDescent="0.25">
      <c r="B101368" s="78"/>
      <c r="C101368" s="77"/>
    </row>
    <row r="101369" spans="2:3" x14ac:dyDescent="0.25">
      <c r="B101369" s="78"/>
      <c r="C101369" s="77"/>
    </row>
    <row r="101370" spans="2:3" x14ac:dyDescent="0.25">
      <c r="B101370" s="78"/>
      <c r="C101370" s="77"/>
    </row>
    <row r="101371" spans="2:3" x14ac:dyDescent="0.25">
      <c r="B101371" s="78"/>
      <c r="C101371" s="77"/>
    </row>
    <row r="101372" spans="2:3" x14ac:dyDescent="0.25">
      <c r="B101372" s="78"/>
      <c r="C101372" s="77"/>
    </row>
    <row r="101373" spans="2:3" x14ac:dyDescent="0.25">
      <c r="B101373" s="78"/>
      <c r="C101373" s="77"/>
    </row>
    <row r="101374" spans="2:3" x14ac:dyDescent="0.25">
      <c r="B101374" s="78"/>
      <c r="C101374" s="77"/>
    </row>
    <row r="101375" spans="2:3" x14ac:dyDescent="0.25">
      <c r="B101375" s="78"/>
      <c r="C101375" s="77"/>
    </row>
    <row r="101376" spans="2:3" x14ac:dyDescent="0.25">
      <c r="B101376" s="78"/>
      <c r="C101376" s="77"/>
    </row>
    <row r="101377" spans="2:3" x14ac:dyDescent="0.25">
      <c r="B101377" s="78"/>
      <c r="C101377" s="77"/>
    </row>
    <row r="101378" spans="2:3" x14ac:dyDescent="0.25">
      <c r="B101378" s="78"/>
      <c r="C101378" s="77"/>
    </row>
    <row r="101379" spans="2:3" x14ac:dyDescent="0.25">
      <c r="B101379" s="78"/>
      <c r="C101379" s="77"/>
    </row>
    <row r="101380" spans="2:3" x14ac:dyDescent="0.25">
      <c r="B101380" s="78"/>
      <c r="C101380" s="77"/>
    </row>
    <row r="101490" spans="2:3" x14ac:dyDescent="0.25">
      <c r="B101490" s="78"/>
      <c r="C101490" s="77"/>
    </row>
    <row r="101491" spans="2:3" x14ac:dyDescent="0.25">
      <c r="B101491" s="78"/>
      <c r="C101491" s="77"/>
    </row>
    <row r="101492" spans="2:3" x14ac:dyDescent="0.25">
      <c r="B101492" s="78"/>
      <c r="C101492" s="77"/>
    </row>
    <row r="101493" spans="2:3" x14ac:dyDescent="0.25">
      <c r="B101493" s="78"/>
      <c r="C101493" s="77"/>
    </row>
    <row r="101494" spans="2:3" x14ac:dyDescent="0.25">
      <c r="B101494" s="78"/>
      <c r="C101494" s="77"/>
    </row>
    <row r="101495" spans="2:3" x14ac:dyDescent="0.25">
      <c r="B101495" s="78"/>
      <c r="C101495" s="77"/>
    </row>
    <row r="101496" spans="2:3" x14ac:dyDescent="0.25">
      <c r="B101496" s="78"/>
      <c r="C101496" s="77"/>
    </row>
    <row r="101497" spans="2:3" x14ac:dyDescent="0.25">
      <c r="B101497" s="78"/>
      <c r="C101497" s="77"/>
    </row>
    <row r="101498" spans="2:3" x14ac:dyDescent="0.25">
      <c r="B101498" s="78"/>
      <c r="C101498" s="77"/>
    </row>
    <row r="101499" spans="2:3" x14ac:dyDescent="0.25">
      <c r="B101499" s="78"/>
      <c r="C101499" s="77"/>
    </row>
    <row r="101500" spans="2:3" x14ac:dyDescent="0.25">
      <c r="B101500" s="78"/>
      <c r="C101500" s="77"/>
    </row>
    <row r="101501" spans="2:3" x14ac:dyDescent="0.25">
      <c r="B101501" s="78"/>
      <c r="C101501" s="77"/>
    </row>
    <row r="101502" spans="2:3" x14ac:dyDescent="0.25">
      <c r="B101502" s="78"/>
      <c r="C101502" s="77"/>
    </row>
    <row r="101612" spans="2:3" x14ac:dyDescent="0.25">
      <c r="B101612" s="78"/>
      <c r="C101612" s="77"/>
    </row>
    <row r="101613" spans="2:3" x14ac:dyDescent="0.25">
      <c r="B101613" s="78"/>
      <c r="C101613" s="77"/>
    </row>
    <row r="101614" spans="2:3" x14ac:dyDescent="0.25">
      <c r="B101614" s="78"/>
      <c r="C101614" s="77"/>
    </row>
    <row r="101615" spans="2:3" x14ac:dyDescent="0.25">
      <c r="B101615" s="78"/>
      <c r="C101615" s="77"/>
    </row>
    <row r="101616" spans="2:3" x14ac:dyDescent="0.25">
      <c r="B101616" s="78"/>
      <c r="C101616" s="77"/>
    </row>
    <row r="101617" spans="2:3" x14ac:dyDescent="0.25">
      <c r="B101617" s="78"/>
      <c r="C101617" s="77"/>
    </row>
    <row r="101618" spans="2:3" x14ac:dyDescent="0.25">
      <c r="B101618" s="78"/>
      <c r="C101618" s="77"/>
    </row>
    <row r="101619" spans="2:3" x14ac:dyDescent="0.25">
      <c r="B101619" s="78"/>
      <c r="C101619" s="77"/>
    </row>
    <row r="101620" spans="2:3" x14ac:dyDescent="0.25">
      <c r="B101620" s="78"/>
      <c r="C101620" s="77"/>
    </row>
    <row r="101621" spans="2:3" x14ac:dyDescent="0.25">
      <c r="B101621" s="78"/>
      <c r="C101621" s="77"/>
    </row>
    <row r="101622" spans="2:3" x14ac:dyDescent="0.25">
      <c r="B101622" s="78"/>
      <c r="C101622" s="77"/>
    </row>
    <row r="101623" spans="2:3" x14ac:dyDescent="0.25">
      <c r="B101623" s="78"/>
      <c r="C101623" s="77"/>
    </row>
    <row r="101624" spans="2:3" x14ac:dyDescent="0.25">
      <c r="B101624" s="78"/>
      <c r="C101624" s="77"/>
    </row>
    <row r="101734" spans="2:3" x14ac:dyDescent="0.25">
      <c r="B101734" s="78"/>
      <c r="C101734" s="77"/>
    </row>
    <row r="101735" spans="2:3" x14ac:dyDescent="0.25">
      <c r="B101735" s="78"/>
      <c r="C101735" s="77"/>
    </row>
    <row r="101736" spans="2:3" x14ac:dyDescent="0.25">
      <c r="B101736" s="78"/>
      <c r="C101736" s="77"/>
    </row>
    <row r="101737" spans="2:3" x14ac:dyDescent="0.25">
      <c r="B101737" s="78"/>
      <c r="C101737" s="77"/>
    </row>
    <row r="101738" spans="2:3" x14ac:dyDescent="0.25">
      <c r="B101738" s="78"/>
      <c r="C101738" s="77"/>
    </row>
    <row r="101739" spans="2:3" x14ac:dyDescent="0.25">
      <c r="B101739" s="78"/>
      <c r="C101739" s="77"/>
    </row>
    <row r="101740" spans="2:3" x14ac:dyDescent="0.25">
      <c r="B101740" s="78"/>
      <c r="C101740" s="77"/>
    </row>
    <row r="101741" spans="2:3" x14ac:dyDescent="0.25">
      <c r="B101741" s="78"/>
      <c r="C101741" s="77"/>
    </row>
    <row r="101742" spans="2:3" x14ac:dyDescent="0.25">
      <c r="B101742" s="78"/>
      <c r="C101742" s="77"/>
    </row>
    <row r="101743" spans="2:3" x14ac:dyDescent="0.25">
      <c r="B101743" s="78"/>
      <c r="C101743" s="77"/>
    </row>
    <row r="101744" spans="2:3" x14ac:dyDescent="0.25">
      <c r="B101744" s="78"/>
      <c r="C101744" s="77"/>
    </row>
    <row r="101745" spans="2:3" x14ac:dyDescent="0.25">
      <c r="B101745" s="78"/>
      <c r="C101745" s="77"/>
    </row>
    <row r="101746" spans="2:3" x14ac:dyDescent="0.25">
      <c r="B101746" s="78"/>
      <c r="C101746" s="77"/>
    </row>
    <row r="101856" spans="2:3" x14ac:dyDescent="0.25">
      <c r="B101856" s="78"/>
      <c r="C101856" s="77"/>
    </row>
    <row r="101857" spans="2:3" x14ac:dyDescent="0.25">
      <c r="B101857" s="78"/>
      <c r="C101857" s="77"/>
    </row>
    <row r="101858" spans="2:3" x14ac:dyDescent="0.25">
      <c r="B101858" s="78"/>
      <c r="C101858" s="77"/>
    </row>
    <row r="101859" spans="2:3" x14ac:dyDescent="0.25">
      <c r="B101859" s="78"/>
      <c r="C101859" s="77"/>
    </row>
    <row r="101860" spans="2:3" x14ac:dyDescent="0.25">
      <c r="B101860" s="78"/>
      <c r="C101860" s="77"/>
    </row>
    <row r="101861" spans="2:3" x14ac:dyDescent="0.25">
      <c r="B101861" s="78"/>
      <c r="C101861" s="77"/>
    </row>
    <row r="101862" spans="2:3" x14ac:dyDescent="0.25">
      <c r="B101862" s="78"/>
      <c r="C101862" s="77"/>
    </row>
    <row r="101863" spans="2:3" x14ac:dyDescent="0.25">
      <c r="B101863" s="78"/>
      <c r="C101863" s="77"/>
    </row>
    <row r="101864" spans="2:3" x14ac:dyDescent="0.25">
      <c r="B101864" s="78"/>
      <c r="C101864" s="77"/>
    </row>
    <row r="101865" spans="2:3" x14ac:dyDescent="0.25">
      <c r="B101865" s="78"/>
      <c r="C101865" s="77"/>
    </row>
    <row r="101866" spans="2:3" x14ac:dyDescent="0.25">
      <c r="B101866" s="78"/>
      <c r="C101866" s="77"/>
    </row>
    <row r="101867" spans="2:3" x14ac:dyDescent="0.25">
      <c r="B101867" s="78"/>
      <c r="C101867" s="77"/>
    </row>
    <row r="101868" spans="2:3" x14ac:dyDescent="0.25">
      <c r="B101868" s="78"/>
      <c r="C101868" s="77"/>
    </row>
    <row r="101978" spans="2:3" x14ac:dyDescent="0.25">
      <c r="B101978" s="78"/>
      <c r="C101978" s="77"/>
    </row>
    <row r="101979" spans="2:3" x14ac:dyDescent="0.25">
      <c r="B101979" s="78"/>
      <c r="C101979" s="77"/>
    </row>
    <row r="101980" spans="2:3" x14ac:dyDescent="0.25">
      <c r="B101980" s="78"/>
      <c r="C101980" s="77"/>
    </row>
    <row r="101981" spans="2:3" x14ac:dyDescent="0.25">
      <c r="B101981" s="78"/>
      <c r="C101981" s="77"/>
    </row>
    <row r="101982" spans="2:3" x14ac:dyDescent="0.25">
      <c r="B101982" s="78"/>
      <c r="C101982" s="77"/>
    </row>
    <row r="101983" spans="2:3" x14ac:dyDescent="0.25">
      <c r="B101983" s="78"/>
      <c r="C101983" s="77"/>
    </row>
    <row r="101984" spans="2:3" x14ac:dyDescent="0.25">
      <c r="B101984" s="78"/>
      <c r="C101984" s="77"/>
    </row>
    <row r="101985" spans="2:3" x14ac:dyDescent="0.25">
      <c r="B101985" s="78"/>
      <c r="C101985" s="77"/>
    </row>
    <row r="101986" spans="2:3" x14ac:dyDescent="0.25">
      <c r="B101986" s="78"/>
      <c r="C101986" s="77"/>
    </row>
    <row r="101987" spans="2:3" x14ac:dyDescent="0.25">
      <c r="B101987" s="78"/>
      <c r="C101987" s="77"/>
    </row>
    <row r="101988" spans="2:3" x14ac:dyDescent="0.25">
      <c r="B101988" s="78"/>
      <c r="C101988" s="77"/>
    </row>
    <row r="101989" spans="2:3" x14ac:dyDescent="0.25">
      <c r="B101989" s="78"/>
      <c r="C101989" s="77"/>
    </row>
    <row r="101990" spans="2:3" x14ac:dyDescent="0.25">
      <c r="B101990" s="78"/>
      <c r="C101990" s="77"/>
    </row>
    <row r="102100" spans="2:3" x14ac:dyDescent="0.25">
      <c r="B102100" s="78"/>
      <c r="C102100" s="77"/>
    </row>
    <row r="102101" spans="2:3" x14ac:dyDescent="0.25">
      <c r="B102101" s="78"/>
      <c r="C102101" s="77"/>
    </row>
    <row r="102102" spans="2:3" x14ac:dyDescent="0.25">
      <c r="B102102" s="78"/>
      <c r="C102102" s="77"/>
    </row>
    <row r="102103" spans="2:3" x14ac:dyDescent="0.25">
      <c r="B102103" s="78"/>
      <c r="C102103" s="77"/>
    </row>
    <row r="102104" spans="2:3" x14ac:dyDescent="0.25">
      <c r="B102104" s="78"/>
      <c r="C102104" s="77"/>
    </row>
    <row r="102105" spans="2:3" x14ac:dyDescent="0.25">
      <c r="B102105" s="78"/>
      <c r="C102105" s="77"/>
    </row>
    <row r="102106" spans="2:3" x14ac:dyDescent="0.25">
      <c r="B102106" s="78"/>
      <c r="C102106" s="77"/>
    </row>
    <row r="102107" spans="2:3" x14ac:dyDescent="0.25">
      <c r="B102107" s="78"/>
      <c r="C102107" s="77"/>
    </row>
    <row r="102108" spans="2:3" x14ac:dyDescent="0.25">
      <c r="B102108" s="78"/>
      <c r="C102108" s="77"/>
    </row>
    <row r="102109" spans="2:3" x14ac:dyDescent="0.25">
      <c r="B102109" s="78"/>
      <c r="C102109" s="77"/>
    </row>
    <row r="102110" spans="2:3" x14ac:dyDescent="0.25">
      <c r="B102110" s="78"/>
      <c r="C102110" s="77"/>
    </row>
    <row r="102111" spans="2:3" x14ac:dyDescent="0.25">
      <c r="B102111" s="78"/>
      <c r="C102111" s="77"/>
    </row>
    <row r="102112" spans="2:3" x14ac:dyDescent="0.25">
      <c r="B102112" s="78"/>
      <c r="C102112" s="77"/>
    </row>
    <row r="102222" spans="2:3" x14ac:dyDescent="0.25">
      <c r="B102222" s="78"/>
      <c r="C102222" s="77"/>
    </row>
    <row r="102223" spans="2:3" x14ac:dyDescent="0.25">
      <c r="B102223" s="78"/>
      <c r="C102223" s="77"/>
    </row>
    <row r="102224" spans="2:3" x14ac:dyDescent="0.25">
      <c r="B102224" s="78"/>
      <c r="C102224" s="77"/>
    </row>
    <row r="102225" spans="2:3" x14ac:dyDescent="0.25">
      <c r="B102225" s="78"/>
      <c r="C102225" s="77"/>
    </row>
    <row r="102226" spans="2:3" x14ac:dyDescent="0.25">
      <c r="B102226" s="78"/>
      <c r="C102226" s="77"/>
    </row>
    <row r="102227" spans="2:3" x14ac:dyDescent="0.25">
      <c r="B102227" s="78"/>
      <c r="C102227" s="77"/>
    </row>
    <row r="102228" spans="2:3" x14ac:dyDescent="0.25">
      <c r="B102228" s="78"/>
      <c r="C102228" s="77"/>
    </row>
    <row r="102229" spans="2:3" x14ac:dyDescent="0.25">
      <c r="B102229" s="78"/>
      <c r="C102229" s="77"/>
    </row>
    <row r="102230" spans="2:3" x14ac:dyDescent="0.25">
      <c r="B102230" s="78"/>
      <c r="C102230" s="77"/>
    </row>
    <row r="102231" spans="2:3" x14ac:dyDescent="0.25">
      <c r="B102231" s="78"/>
      <c r="C102231" s="77"/>
    </row>
    <row r="102232" spans="2:3" x14ac:dyDescent="0.25">
      <c r="B102232" s="78"/>
      <c r="C102232" s="77"/>
    </row>
    <row r="102233" spans="2:3" x14ac:dyDescent="0.25">
      <c r="B102233" s="78"/>
      <c r="C102233" s="77"/>
    </row>
    <row r="102234" spans="2:3" x14ac:dyDescent="0.25">
      <c r="B102234" s="78"/>
      <c r="C102234" s="77"/>
    </row>
    <row r="102344" spans="2:3" x14ac:dyDescent="0.25">
      <c r="B102344" s="78"/>
      <c r="C102344" s="77"/>
    </row>
    <row r="102345" spans="2:3" x14ac:dyDescent="0.25">
      <c r="B102345" s="78"/>
      <c r="C102345" s="77"/>
    </row>
    <row r="102346" spans="2:3" x14ac:dyDescent="0.25">
      <c r="B102346" s="78"/>
      <c r="C102346" s="77"/>
    </row>
    <row r="102347" spans="2:3" x14ac:dyDescent="0.25">
      <c r="B102347" s="78"/>
      <c r="C102347" s="77"/>
    </row>
    <row r="102348" spans="2:3" x14ac:dyDescent="0.25">
      <c r="B102348" s="78"/>
      <c r="C102348" s="77"/>
    </row>
    <row r="102349" spans="2:3" x14ac:dyDescent="0.25">
      <c r="B102349" s="78"/>
      <c r="C102349" s="77"/>
    </row>
    <row r="102350" spans="2:3" x14ac:dyDescent="0.25">
      <c r="B102350" s="78"/>
      <c r="C102350" s="77"/>
    </row>
    <row r="102351" spans="2:3" x14ac:dyDescent="0.25">
      <c r="B102351" s="78"/>
      <c r="C102351" s="77"/>
    </row>
    <row r="102352" spans="2:3" x14ac:dyDescent="0.25">
      <c r="B102352" s="78"/>
      <c r="C102352" s="77"/>
    </row>
    <row r="102353" spans="2:3" x14ac:dyDescent="0.25">
      <c r="B102353" s="78"/>
      <c r="C102353" s="77"/>
    </row>
    <row r="102354" spans="2:3" x14ac:dyDescent="0.25">
      <c r="B102354" s="78"/>
      <c r="C102354" s="77"/>
    </row>
    <row r="102355" spans="2:3" x14ac:dyDescent="0.25">
      <c r="B102355" s="78"/>
      <c r="C102355" s="77"/>
    </row>
    <row r="102356" spans="2:3" x14ac:dyDescent="0.25">
      <c r="B102356" s="78"/>
      <c r="C102356" s="77"/>
    </row>
    <row r="102466" spans="2:3" x14ac:dyDescent="0.25">
      <c r="B102466" s="78"/>
      <c r="C102466" s="77"/>
    </row>
    <row r="102467" spans="2:3" x14ac:dyDescent="0.25">
      <c r="B102467" s="78"/>
      <c r="C102467" s="77"/>
    </row>
    <row r="102468" spans="2:3" x14ac:dyDescent="0.25">
      <c r="B102468" s="78"/>
      <c r="C102468" s="77"/>
    </row>
    <row r="102469" spans="2:3" x14ac:dyDescent="0.25">
      <c r="B102469" s="78"/>
      <c r="C102469" s="77"/>
    </row>
    <row r="102470" spans="2:3" x14ac:dyDescent="0.25">
      <c r="B102470" s="78"/>
      <c r="C102470" s="77"/>
    </row>
    <row r="102471" spans="2:3" x14ac:dyDescent="0.25">
      <c r="B102471" s="78"/>
      <c r="C102471" s="77"/>
    </row>
    <row r="102472" spans="2:3" x14ac:dyDescent="0.25">
      <c r="B102472" s="78"/>
      <c r="C102472" s="77"/>
    </row>
    <row r="102473" spans="2:3" x14ac:dyDescent="0.25">
      <c r="B102473" s="78"/>
      <c r="C102473" s="77"/>
    </row>
    <row r="102474" spans="2:3" x14ac:dyDescent="0.25">
      <c r="B102474" s="78"/>
      <c r="C102474" s="77"/>
    </row>
    <row r="102475" spans="2:3" x14ac:dyDescent="0.25">
      <c r="B102475" s="78"/>
      <c r="C102475" s="77"/>
    </row>
    <row r="102476" spans="2:3" x14ac:dyDescent="0.25">
      <c r="B102476" s="78"/>
      <c r="C102476" s="77"/>
    </row>
    <row r="102477" spans="2:3" x14ac:dyDescent="0.25">
      <c r="B102477" s="78"/>
      <c r="C102477" s="77"/>
    </row>
    <row r="102478" spans="2:3" x14ac:dyDescent="0.25">
      <c r="B102478" s="78"/>
      <c r="C102478" s="77"/>
    </row>
    <row r="102588" spans="2:3" x14ac:dyDescent="0.25">
      <c r="B102588" s="78"/>
      <c r="C102588" s="77"/>
    </row>
    <row r="102589" spans="2:3" x14ac:dyDescent="0.25">
      <c r="B102589" s="78"/>
      <c r="C102589" s="77"/>
    </row>
    <row r="102590" spans="2:3" x14ac:dyDescent="0.25">
      <c r="B102590" s="78"/>
      <c r="C102590" s="77"/>
    </row>
    <row r="102591" spans="2:3" x14ac:dyDescent="0.25">
      <c r="B102591" s="78"/>
      <c r="C102591" s="77"/>
    </row>
    <row r="102592" spans="2:3" x14ac:dyDescent="0.25">
      <c r="B102592" s="78"/>
      <c r="C102592" s="77"/>
    </row>
    <row r="102593" spans="2:3" x14ac:dyDescent="0.25">
      <c r="B102593" s="78"/>
      <c r="C102593" s="77"/>
    </row>
    <row r="102594" spans="2:3" x14ac:dyDescent="0.25">
      <c r="B102594" s="78"/>
      <c r="C102594" s="77"/>
    </row>
    <row r="102595" spans="2:3" x14ac:dyDescent="0.25">
      <c r="B102595" s="78"/>
      <c r="C102595" s="77"/>
    </row>
    <row r="102596" spans="2:3" x14ac:dyDescent="0.25">
      <c r="B102596" s="78"/>
      <c r="C102596" s="77"/>
    </row>
    <row r="102597" spans="2:3" x14ac:dyDescent="0.25">
      <c r="B102597" s="78"/>
      <c r="C102597" s="77"/>
    </row>
    <row r="102598" spans="2:3" x14ac:dyDescent="0.25">
      <c r="B102598" s="78"/>
      <c r="C102598" s="77"/>
    </row>
    <row r="102599" spans="2:3" x14ac:dyDescent="0.25">
      <c r="B102599" s="78"/>
      <c r="C102599" s="77"/>
    </row>
    <row r="102600" spans="2:3" x14ac:dyDescent="0.25">
      <c r="B102600" s="78"/>
      <c r="C102600" s="77"/>
    </row>
    <row r="102710" spans="2:3" x14ac:dyDescent="0.25">
      <c r="B102710" s="78"/>
      <c r="C102710" s="77"/>
    </row>
    <row r="102711" spans="2:3" x14ac:dyDescent="0.25">
      <c r="B102711" s="78"/>
      <c r="C102711" s="77"/>
    </row>
    <row r="102712" spans="2:3" x14ac:dyDescent="0.25">
      <c r="B102712" s="78"/>
      <c r="C102712" s="77"/>
    </row>
    <row r="102713" spans="2:3" x14ac:dyDescent="0.25">
      <c r="B102713" s="78"/>
      <c r="C102713" s="77"/>
    </row>
    <row r="102714" spans="2:3" x14ac:dyDescent="0.25">
      <c r="B102714" s="78"/>
      <c r="C102714" s="77"/>
    </row>
    <row r="102715" spans="2:3" x14ac:dyDescent="0.25">
      <c r="B102715" s="78"/>
      <c r="C102715" s="77"/>
    </row>
    <row r="102716" spans="2:3" x14ac:dyDescent="0.25">
      <c r="B102716" s="78"/>
      <c r="C102716" s="77"/>
    </row>
    <row r="102717" spans="2:3" x14ac:dyDescent="0.25">
      <c r="B102717" s="78"/>
      <c r="C102717" s="77"/>
    </row>
    <row r="102718" spans="2:3" x14ac:dyDescent="0.25">
      <c r="B102718" s="78"/>
      <c r="C102718" s="77"/>
    </row>
    <row r="102719" spans="2:3" x14ac:dyDescent="0.25">
      <c r="B102719" s="78"/>
      <c r="C102719" s="77"/>
    </row>
    <row r="102720" spans="2:3" x14ac:dyDescent="0.25">
      <c r="B102720" s="78"/>
      <c r="C102720" s="77"/>
    </row>
    <row r="102721" spans="2:3" x14ac:dyDescent="0.25">
      <c r="B102721" s="78"/>
      <c r="C102721" s="77"/>
    </row>
    <row r="102722" spans="2:3" x14ac:dyDescent="0.25">
      <c r="B102722" s="78"/>
      <c r="C102722" s="77"/>
    </row>
    <row r="102832" spans="2:3" x14ac:dyDescent="0.25">
      <c r="B102832" s="78"/>
      <c r="C102832" s="77"/>
    </row>
    <row r="102833" spans="2:3" x14ac:dyDescent="0.25">
      <c r="B102833" s="78"/>
      <c r="C102833" s="77"/>
    </row>
    <row r="102834" spans="2:3" x14ac:dyDescent="0.25">
      <c r="B102834" s="78"/>
      <c r="C102834" s="77"/>
    </row>
    <row r="102835" spans="2:3" x14ac:dyDescent="0.25">
      <c r="B102835" s="78"/>
      <c r="C102835" s="77"/>
    </row>
    <row r="102836" spans="2:3" x14ac:dyDescent="0.25">
      <c r="B102836" s="78"/>
      <c r="C102836" s="77"/>
    </row>
    <row r="102837" spans="2:3" x14ac:dyDescent="0.25">
      <c r="B102837" s="78"/>
      <c r="C102837" s="77"/>
    </row>
    <row r="102838" spans="2:3" x14ac:dyDescent="0.25">
      <c r="B102838" s="78"/>
      <c r="C102838" s="77"/>
    </row>
    <row r="102839" spans="2:3" x14ac:dyDescent="0.25">
      <c r="B102839" s="78"/>
      <c r="C102839" s="77"/>
    </row>
    <row r="102840" spans="2:3" x14ac:dyDescent="0.25">
      <c r="B102840" s="78"/>
      <c r="C102840" s="77"/>
    </row>
    <row r="102841" spans="2:3" x14ac:dyDescent="0.25">
      <c r="B102841" s="78"/>
      <c r="C102841" s="77"/>
    </row>
    <row r="102842" spans="2:3" x14ac:dyDescent="0.25">
      <c r="B102842" s="78"/>
      <c r="C102842" s="77"/>
    </row>
    <row r="102843" spans="2:3" x14ac:dyDescent="0.25">
      <c r="B102843" s="78"/>
      <c r="C102843" s="77"/>
    </row>
    <row r="102844" spans="2:3" x14ac:dyDescent="0.25">
      <c r="B102844" s="78"/>
      <c r="C102844" s="77"/>
    </row>
    <row r="102954" spans="2:3" x14ac:dyDescent="0.25">
      <c r="B102954" s="78"/>
      <c r="C102954" s="77"/>
    </row>
    <row r="102955" spans="2:3" x14ac:dyDescent="0.25">
      <c r="B102955" s="78"/>
      <c r="C102955" s="77"/>
    </row>
    <row r="102956" spans="2:3" x14ac:dyDescent="0.25">
      <c r="B102956" s="78"/>
      <c r="C102956" s="77"/>
    </row>
    <row r="102957" spans="2:3" x14ac:dyDescent="0.25">
      <c r="B102957" s="78"/>
      <c r="C102957" s="77"/>
    </row>
    <row r="102958" spans="2:3" x14ac:dyDescent="0.25">
      <c r="B102958" s="78"/>
      <c r="C102958" s="77"/>
    </row>
    <row r="102959" spans="2:3" x14ac:dyDescent="0.25">
      <c r="B102959" s="78"/>
      <c r="C102959" s="77"/>
    </row>
    <row r="102960" spans="2:3" x14ac:dyDescent="0.25">
      <c r="B102960" s="78"/>
      <c r="C102960" s="77"/>
    </row>
    <row r="102961" spans="2:3" x14ac:dyDescent="0.25">
      <c r="B102961" s="78"/>
      <c r="C102961" s="77"/>
    </row>
    <row r="102962" spans="2:3" x14ac:dyDescent="0.25">
      <c r="B102962" s="78"/>
      <c r="C102962" s="77"/>
    </row>
    <row r="102963" spans="2:3" x14ac:dyDescent="0.25">
      <c r="B102963" s="78"/>
      <c r="C102963" s="77"/>
    </row>
    <row r="102964" spans="2:3" x14ac:dyDescent="0.25">
      <c r="B102964" s="78"/>
      <c r="C102964" s="77"/>
    </row>
    <row r="102965" spans="2:3" x14ac:dyDescent="0.25">
      <c r="B102965" s="78"/>
      <c r="C102965" s="77"/>
    </row>
    <row r="102966" spans="2:3" x14ac:dyDescent="0.25">
      <c r="B102966" s="78"/>
      <c r="C102966" s="77"/>
    </row>
    <row r="103076" spans="2:3" x14ac:dyDescent="0.25">
      <c r="B103076" s="78"/>
      <c r="C103076" s="77"/>
    </row>
    <row r="103077" spans="2:3" x14ac:dyDescent="0.25">
      <c r="B103077" s="78"/>
      <c r="C103077" s="77"/>
    </row>
    <row r="103078" spans="2:3" x14ac:dyDescent="0.25">
      <c r="B103078" s="78"/>
      <c r="C103078" s="77"/>
    </row>
    <row r="103079" spans="2:3" x14ac:dyDescent="0.25">
      <c r="B103079" s="78"/>
      <c r="C103079" s="77"/>
    </row>
    <row r="103080" spans="2:3" x14ac:dyDescent="0.25">
      <c r="B103080" s="78"/>
      <c r="C103080" s="77"/>
    </row>
    <row r="103081" spans="2:3" x14ac:dyDescent="0.25">
      <c r="B103081" s="78"/>
      <c r="C103081" s="77"/>
    </row>
    <row r="103082" spans="2:3" x14ac:dyDescent="0.25">
      <c r="B103082" s="78"/>
      <c r="C103082" s="77"/>
    </row>
    <row r="103083" spans="2:3" x14ac:dyDescent="0.25">
      <c r="B103083" s="78"/>
      <c r="C103083" s="77"/>
    </row>
    <row r="103084" spans="2:3" x14ac:dyDescent="0.25">
      <c r="B103084" s="78"/>
      <c r="C103084" s="77"/>
    </row>
    <row r="103085" spans="2:3" x14ac:dyDescent="0.25">
      <c r="B103085" s="78"/>
      <c r="C103085" s="77"/>
    </row>
    <row r="103086" spans="2:3" x14ac:dyDescent="0.25">
      <c r="B103086" s="78"/>
      <c r="C103086" s="77"/>
    </row>
    <row r="103087" spans="2:3" x14ac:dyDescent="0.25">
      <c r="B103087" s="78"/>
      <c r="C103087" s="77"/>
    </row>
    <row r="103088" spans="2:3" x14ac:dyDescent="0.25">
      <c r="B103088" s="78"/>
      <c r="C103088" s="77"/>
    </row>
    <row r="103198" spans="2:3" x14ac:dyDescent="0.25">
      <c r="B103198" s="78"/>
      <c r="C103198" s="77"/>
    </row>
    <row r="103199" spans="2:3" x14ac:dyDescent="0.25">
      <c r="B103199" s="78"/>
      <c r="C103199" s="77"/>
    </row>
    <row r="103200" spans="2:3" x14ac:dyDescent="0.25">
      <c r="B103200" s="78"/>
      <c r="C103200" s="77"/>
    </row>
    <row r="103201" spans="2:3" x14ac:dyDescent="0.25">
      <c r="B103201" s="78"/>
      <c r="C103201" s="77"/>
    </row>
    <row r="103202" spans="2:3" x14ac:dyDescent="0.25">
      <c r="B103202" s="78"/>
      <c r="C103202" s="77"/>
    </row>
    <row r="103203" spans="2:3" x14ac:dyDescent="0.25">
      <c r="B103203" s="78"/>
      <c r="C103203" s="77"/>
    </row>
    <row r="103204" spans="2:3" x14ac:dyDescent="0.25">
      <c r="B103204" s="78"/>
      <c r="C103204" s="77"/>
    </row>
    <row r="103205" spans="2:3" x14ac:dyDescent="0.25">
      <c r="B103205" s="78"/>
      <c r="C103205" s="77"/>
    </row>
    <row r="103206" spans="2:3" x14ac:dyDescent="0.25">
      <c r="B103206" s="78"/>
      <c r="C103206" s="77"/>
    </row>
    <row r="103207" spans="2:3" x14ac:dyDescent="0.25">
      <c r="B103207" s="78"/>
      <c r="C103207" s="77"/>
    </row>
    <row r="103208" spans="2:3" x14ac:dyDescent="0.25">
      <c r="B103208" s="78"/>
      <c r="C103208" s="77"/>
    </row>
    <row r="103209" spans="2:3" x14ac:dyDescent="0.25">
      <c r="B103209" s="78"/>
      <c r="C103209" s="77"/>
    </row>
    <row r="103210" spans="2:3" x14ac:dyDescent="0.25">
      <c r="B103210" s="78"/>
      <c r="C103210" s="77"/>
    </row>
    <row r="103320" spans="2:3" x14ac:dyDescent="0.25">
      <c r="B103320" s="78"/>
      <c r="C103320" s="77"/>
    </row>
    <row r="103321" spans="2:3" x14ac:dyDescent="0.25">
      <c r="B103321" s="78"/>
      <c r="C103321" s="77"/>
    </row>
    <row r="103322" spans="2:3" x14ac:dyDescent="0.25">
      <c r="B103322" s="78"/>
      <c r="C103322" s="77"/>
    </row>
    <row r="103323" spans="2:3" x14ac:dyDescent="0.25">
      <c r="B103323" s="78"/>
      <c r="C103323" s="77"/>
    </row>
    <row r="103324" spans="2:3" x14ac:dyDescent="0.25">
      <c r="B103324" s="78"/>
      <c r="C103324" s="77"/>
    </row>
    <row r="103325" spans="2:3" x14ac:dyDescent="0.25">
      <c r="B103325" s="78"/>
      <c r="C103325" s="77"/>
    </row>
    <row r="103326" spans="2:3" x14ac:dyDescent="0.25">
      <c r="B103326" s="78"/>
      <c r="C103326" s="77"/>
    </row>
    <row r="103327" spans="2:3" x14ac:dyDescent="0.25">
      <c r="B103327" s="78"/>
      <c r="C103327" s="77"/>
    </row>
    <row r="103328" spans="2:3" x14ac:dyDescent="0.25">
      <c r="B103328" s="78"/>
      <c r="C103328" s="77"/>
    </row>
    <row r="103329" spans="2:3" x14ac:dyDescent="0.25">
      <c r="B103329" s="78"/>
      <c r="C103329" s="77"/>
    </row>
    <row r="103330" spans="2:3" x14ac:dyDescent="0.25">
      <c r="B103330" s="78"/>
      <c r="C103330" s="77"/>
    </row>
    <row r="103331" spans="2:3" x14ac:dyDescent="0.25">
      <c r="B103331" s="78"/>
      <c r="C103331" s="77"/>
    </row>
    <row r="103332" spans="2:3" x14ac:dyDescent="0.25">
      <c r="B103332" s="78"/>
      <c r="C103332" s="77"/>
    </row>
    <row r="103442" spans="2:3" x14ac:dyDescent="0.25">
      <c r="B103442" s="78"/>
      <c r="C103442" s="77"/>
    </row>
    <row r="103443" spans="2:3" x14ac:dyDescent="0.25">
      <c r="B103443" s="78"/>
      <c r="C103443" s="77"/>
    </row>
    <row r="103444" spans="2:3" x14ac:dyDescent="0.25">
      <c r="B103444" s="78"/>
      <c r="C103444" s="77"/>
    </row>
    <row r="103445" spans="2:3" x14ac:dyDescent="0.25">
      <c r="B103445" s="78"/>
      <c r="C103445" s="77"/>
    </row>
    <row r="103446" spans="2:3" x14ac:dyDescent="0.25">
      <c r="B103446" s="78"/>
      <c r="C103446" s="77"/>
    </row>
    <row r="103447" spans="2:3" x14ac:dyDescent="0.25">
      <c r="B103447" s="78"/>
      <c r="C103447" s="77"/>
    </row>
    <row r="103448" spans="2:3" x14ac:dyDescent="0.25">
      <c r="B103448" s="78"/>
      <c r="C103448" s="77"/>
    </row>
    <row r="103449" spans="2:3" x14ac:dyDescent="0.25">
      <c r="B103449" s="78"/>
      <c r="C103449" s="77"/>
    </row>
    <row r="103450" spans="2:3" x14ac:dyDescent="0.25">
      <c r="B103450" s="78"/>
      <c r="C103450" s="77"/>
    </row>
    <row r="103451" spans="2:3" x14ac:dyDescent="0.25">
      <c r="B103451" s="78"/>
      <c r="C103451" s="77"/>
    </row>
    <row r="103452" spans="2:3" x14ac:dyDescent="0.25">
      <c r="B103452" s="78"/>
      <c r="C103452" s="77"/>
    </row>
    <row r="103453" spans="2:3" x14ac:dyDescent="0.25">
      <c r="B103453" s="78"/>
      <c r="C103453" s="77"/>
    </row>
    <row r="103454" spans="2:3" x14ac:dyDescent="0.25">
      <c r="B103454" s="78"/>
      <c r="C103454" s="77"/>
    </row>
    <row r="103564" spans="2:3" x14ac:dyDescent="0.25">
      <c r="B103564" s="78"/>
      <c r="C103564" s="77"/>
    </row>
    <row r="103565" spans="2:3" x14ac:dyDescent="0.25">
      <c r="B103565" s="78"/>
      <c r="C103565" s="77"/>
    </row>
    <row r="103566" spans="2:3" x14ac:dyDescent="0.25">
      <c r="B103566" s="78"/>
      <c r="C103566" s="77"/>
    </row>
    <row r="103567" spans="2:3" x14ac:dyDescent="0.25">
      <c r="B103567" s="78"/>
      <c r="C103567" s="77"/>
    </row>
    <row r="103568" spans="2:3" x14ac:dyDescent="0.25">
      <c r="B103568" s="78"/>
      <c r="C103568" s="77"/>
    </row>
    <row r="103569" spans="2:3" x14ac:dyDescent="0.25">
      <c r="B103569" s="78"/>
      <c r="C103569" s="77"/>
    </row>
    <row r="103570" spans="2:3" x14ac:dyDescent="0.25">
      <c r="B103570" s="78"/>
      <c r="C103570" s="77"/>
    </row>
    <row r="103571" spans="2:3" x14ac:dyDescent="0.25">
      <c r="B103571" s="78"/>
      <c r="C103571" s="77"/>
    </row>
    <row r="103572" spans="2:3" x14ac:dyDescent="0.25">
      <c r="B103572" s="78"/>
      <c r="C103572" s="77"/>
    </row>
    <row r="103573" spans="2:3" x14ac:dyDescent="0.25">
      <c r="B103573" s="78"/>
      <c r="C103573" s="77"/>
    </row>
    <row r="103574" spans="2:3" x14ac:dyDescent="0.25">
      <c r="B103574" s="78"/>
      <c r="C103574" s="77"/>
    </row>
    <row r="103575" spans="2:3" x14ac:dyDescent="0.25">
      <c r="B103575" s="78"/>
      <c r="C103575" s="77"/>
    </row>
    <row r="103576" spans="2:3" x14ac:dyDescent="0.25">
      <c r="B103576" s="78"/>
      <c r="C103576" s="77"/>
    </row>
    <row r="103686" spans="2:3" x14ac:dyDescent="0.25">
      <c r="B103686" s="78"/>
      <c r="C103686" s="77"/>
    </row>
    <row r="103687" spans="2:3" x14ac:dyDescent="0.25">
      <c r="B103687" s="78"/>
      <c r="C103687" s="77"/>
    </row>
    <row r="103688" spans="2:3" x14ac:dyDescent="0.25">
      <c r="B103688" s="78"/>
      <c r="C103688" s="77"/>
    </row>
    <row r="103689" spans="2:3" x14ac:dyDescent="0.25">
      <c r="B103689" s="78"/>
      <c r="C103689" s="77"/>
    </row>
    <row r="103690" spans="2:3" x14ac:dyDescent="0.25">
      <c r="B103690" s="78"/>
      <c r="C103690" s="77"/>
    </row>
    <row r="103691" spans="2:3" x14ac:dyDescent="0.25">
      <c r="B103691" s="78"/>
      <c r="C103691" s="77"/>
    </row>
    <row r="103692" spans="2:3" x14ac:dyDescent="0.25">
      <c r="B103692" s="78"/>
      <c r="C103692" s="77"/>
    </row>
    <row r="103693" spans="2:3" x14ac:dyDescent="0.25">
      <c r="B103693" s="78"/>
      <c r="C103693" s="77"/>
    </row>
    <row r="103694" spans="2:3" x14ac:dyDescent="0.25">
      <c r="B103694" s="78"/>
      <c r="C103694" s="77"/>
    </row>
    <row r="103695" spans="2:3" x14ac:dyDescent="0.25">
      <c r="B103695" s="78"/>
      <c r="C103695" s="77"/>
    </row>
    <row r="103696" spans="2:3" x14ac:dyDescent="0.25">
      <c r="B103696" s="78"/>
      <c r="C103696" s="77"/>
    </row>
    <row r="103697" spans="2:3" x14ac:dyDescent="0.25">
      <c r="B103697" s="78"/>
      <c r="C103697" s="77"/>
    </row>
    <row r="103698" spans="2:3" x14ac:dyDescent="0.25">
      <c r="B103698" s="78"/>
      <c r="C103698" s="77"/>
    </row>
    <row r="103808" spans="2:3" x14ac:dyDescent="0.25">
      <c r="B103808" s="78"/>
      <c r="C103808" s="77"/>
    </row>
    <row r="103809" spans="2:3" x14ac:dyDescent="0.25">
      <c r="B103809" s="78"/>
      <c r="C103809" s="77"/>
    </row>
    <row r="103810" spans="2:3" x14ac:dyDescent="0.25">
      <c r="B103810" s="78"/>
      <c r="C103810" s="77"/>
    </row>
    <row r="103811" spans="2:3" x14ac:dyDescent="0.25">
      <c r="B103811" s="78"/>
      <c r="C103811" s="77"/>
    </row>
    <row r="103812" spans="2:3" x14ac:dyDescent="0.25">
      <c r="B103812" s="78"/>
      <c r="C103812" s="77"/>
    </row>
    <row r="103813" spans="2:3" x14ac:dyDescent="0.25">
      <c r="B103813" s="78"/>
      <c r="C103813" s="77"/>
    </row>
    <row r="103814" spans="2:3" x14ac:dyDescent="0.25">
      <c r="B103814" s="78"/>
      <c r="C103814" s="77"/>
    </row>
    <row r="103815" spans="2:3" x14ac:dyDescent="0.25">
      <c r="B103815" s="78"/>
      <c r="C103815" s="77"/>
    </row>
    <row r="103816" spans="2:3" x14ac:dyDescent="0.25">
      <c r="B103816" s="78"/>
      <c r="C103816" s="77"/>
    </row>
    <row r="103817" spans="2:3" x14ac:dyDescent="0.25">
      <c r="B103817" s="78"/>
      <c r="C103817" s="77"/>
    </row>
    <row r="103818" spans="2:3" x14ac:dyDescent="0.25">
      <c r="B103818" s="78"/>
      <c r="C103818" s="77"/>
    </row>
    <row r="103819" spans="2:3" x14ac:dyDescent="0.25">
      <c r="B103819" s="78"/>
      <c r="C103819" s="77"/>
    </row>
    <row r="103820" spans="2:3" x14ac:dyDescent="0.25">
      <c r="B103820" s="78"/>
      <c r="C103820" s="77"/>
    </row>
    <row r="103930" spans="2:3" x14ac:dyDescent="0.25">
      <c r="B103930" s="78"/>
      <c r="C103930" s="77"/>
    </row>
    <row r="103931" spans="2:3" x14ac:dyDescent="0.25">
      <c r="B103931" s="78"/>
      <c r="C103931" s="77"/>
    </row>
    <row r="103932" spans="2:3" x14ac:dyDescent="0.25">
      <c r="B103932" s="78"/>
      <c r="C103932" s="77"/>
    </row>
    <row r="103933" spans="2:3" x14ac:dyDescent="0.25">
      <c r="B103933" s="78"/>
      <c r="C103933" s="77"/>
    </row>
    <row r="103934" spans="2:3" x14ac:dyDescent="0.25">
      <c r="B103934" s="78"/>
      <c r="C103934" s="77"/>
    </row>
    <row r="103935" spans="2:3" x14ac:dyDescent="0.25">
      <c r="B103935" s="78"/>
      <c r="C103935" s="77"/>
    </row>
    <row r="103936" spans="2:3" x14ac:dyDescent="0.25">
      <c r="B103936" s="78"/>
      <c r="C103936" s="77"/>
    </row>
    <row r="103937" spans="2:3" x14ac:dyDescent="0.25">
      <c r="B103937" s="78"/>
      <c r="C103937" s="77"/>
    </row>
    <row r="103938" spans="2:3" x14ac:dyDescent="0.25">
      <c r="B103938" s="78"/>
      <c r="C103938" s="77"/>
    </row>
    <row r="103939" spans="2:3" x14ac:dyDescent="0.25">
      <c r="B103939" s="78"/>
      <c r="C103939" s="77"/>
    </row>
    <row r="103940" spans="2:3" x14ac:dyDescent="0.25">
      <c r="B103940" s="78"/>
      <c r="C103940" s="77"/>
    </row>
    <row r="103941" spans="2:3" x14ac:dyDescent="0.25">
      <c r="B103941" s="78"/>
      <c r="C103941" s="77"/>
    </row>
    <row r="103942" spans="2:3" x14ac:dyDescent="0.25">
      <c r="B103942" s="78"/>
      <c r="C103942" s="77"/>
    </row>
    <row r="104052" spans="2:3" x14ac:dyDescent="0.25">
      <c r="B104052" s="78"/>
      <c r="C104052" s="77"/>
    </row>
    <row r="104053" spans="2:3" x14ac:dyDescent="0.25">
      <c r="B104053" s="78"/>
      <c r="C104053" s="77"/>
    </row>
    <row r="104054" spans="2:3" x14ac:dyDescent="0.25">
      <c r="B104054" s="78"/>
      <c r="C104054" s="77"/>
    </row>
    <row r="104055" spans="2:3" x14ac:dyDescent="0.25">
      <c r="B104055" s="78"/>
      <c r="C104055" s="77"/>
    </row>
    <row r="104056" spans="2:3" x14ac:dyDescent="0.25">
      <c r="B104056" s="78"/>
      <c r="C104056" s="77"/>
    </row>
    <row r="104057" spans="2:3" x14ac:dyDescent="0.25">
      <c r="B104057" s="78"/>
      <c r="C104057" s="77"/>
    </row>
    <row r="104058" spans="2:3" x14ac:dyDescent="0.25">
      <c r="B104058" s="78"/>
      <c r="C104058" s="77"/>
    </row>
    <row r="104059" spans="2:3" x14ac:dyDescent="0.25">
      <c r="B104059" s="78"/>
      <c r="C104059" s="77"/>
    </row>
    <row r="104060" spans="2:3" x14ac:dyDescent="0.25">
      <c r="B104060" s="78"/>
      <c r="C104060" s="77"/>
    </row>
    <row r="104061" spans="2:3" x14ac:dyDescent="0.25">
      <c r="B104061" s="78"/>
      <c r="C104061" s="77"/>
    </row>
    <row r="104062" spans="2:3" x14ac:dyDescent="0.25">
      <c r="B104062" s="78"/>
      <c r="C104062" s="77"/>
    </row>
    <row r="104063" spans="2:3" x14ac:dyDescent="0.25">
      <c r="B104063" s="78"/>
      <c r="C104063" s="77"/>
    </row>
    <row r="104064" spans="2:3" x14ac:dyDescent="0.25">
      <c r="B104064" s="78"/>
      <c r="C104064" s="77"/>
    </row>
    <row r="104174" spans="2:3" x14ac:dyDescent="0.25">
      <c r="B104174" s="78"/>
      <c r="C104174" s="77"/>
    </row>
    <row r="104175" spans="2:3" x14ac:dyDescent="0.25">
      <c r="B104175" s="78"/>
      <c r="C104175" s="77"/>
    </row>
    <row r="104176" spans="2:3" x14ac:dyDescent="0.25">
      <c r="B104176" s="78"/>
      <c r="C104176" s="77"/>
    </row>
    <row r="104177" spans="2:3" x14ac:dyDescent="0.25">
      <c r="B104177" s="78"/>
      <c r="C104177" s="77"/>
    </row>
    <row r="104178" spans="2:3" x14ac:dyDescent="0.25">
      <c r="B104178" s="78"/>
      <c r="C104178" s="77"/>
    </row>
    <row r="104179" spans="2:3" x14ac:dyDescent="0.25">
      <c r="B104179" s="78"/>
      <c r="C104179" s="77"/>
    </row>
    <row r="104180" spans="2:3" x14ac:dyDescent="0.25">
      <c r="B104180" s="78"/>
      <c r="C104180" s="77"/>
    </row>
    <row r="104181" spans="2:3" x14ac:dyDescent="0.25">
      <c r="B104181" s="78"/>
      <c r="C104181" s="77"/>
    </row>
    <row r="104182" spans="2:3" x14ac:dyDescent="0.25">
      <c r="B104182" s="78"/>
      <c r="C104182" s="77"/>
    </row>
    <row r="104183" spans="2:3" x14ac:dyDescent="0.25">
      <c r="B104183" s="78"/>
      <c r="C104183" s="77"/>
    </row>
    <row r="104184" spans="2:3" x14ac:dyDescent="0.25">
      <c r="B104184" s="78"/>
      <c r="C104184" s="77"/>
    </row>
    <row r="104185" spans="2:3" x14ac:dyDescent="0.25">
      <c r="B104185" s="78"/>
      <c r="C104185" s="77"/>
    </row>
    <row r="104186" spans="2:3" x14ac:dyDescent="0.25">
      <c r="B104186" s="78"/>
      <c r="C104186" s="77"/>
    </row>
    <row r="104296" spans="2:3" x14ac:dyDescent="0.25">
      <c r="B104296" s="78"/>
      <c r="C104296" s="77"/>
    </row>
    <row r="104297" spans="2:3" x14ac:dyDescent="0.25">
      <c r="B104297" s="78"/>
      <c r="C104297" s="77"/>
    </row>
    <row r="104298" spans="2:3" x14ac:dyDescent="0.25">
      <c r="B104298" s="78"/>
      <c r="C104298" s="77"/>
    </row>
    <row r="104299" spans="2:3" x14ac:dyDescent="0.25">
      <c r="B104299" s="78"/>
      <c r="C104299" s="77"/>
    </row>
    <row r="104300" spans="2:3" x14ac:dyDescent="0.25">
      <c r="B104300" s="78"/>
      <c r="C104300" s="77"/>
    </row>
    <row r="104301" spans="2:3" x14ac:dyDescent="0.25">
      <c r="B104301" s="78"/>
      <c r="C104301" s="77"/>
    </row>
    <row r="104302" spans="2:3" x14ac:dyDescent="0.25">
      <c r="B104302" s="78"/>
      <c r="C104302" s="77"/>
    </row>
    <row r="104303" spans="2:3" x14ac:dyDescent="0.25">
      <c r="B104303" s="78"/>
      <c r="C104303" s="77"/>
    </row>
    <row r="104304" spans="2:3" x14ac:dyDescent="0.25">
      <c r="B104304" s="78"/>
      <c r="C104304" s="77"/>
    </row>
    <row r="104305" spans="2:3" x14ac:dyDescent="0.25">
      <c r="B104305" s="78"/>
      <c r="C104305" s="77"/>
    </row>
    <row r="104306" spans="2:3" x14ac:dyDescent="0.25">
      <c r="B104306" s="78"/>
      <c r="C104306" s="77"/>
    </row>
    <row r="104307" spans="2:3" x14ac:dyDescent="0.25">
      <c r="B104307" s="78"/>
      <c r="C104307" s="77"/>
    </row>
    <row r="104308" spans="2:3" x14ac:dyDescent="0.25">
      <c r="B104308" s="78"/>
      <c r="C104308" s="77"/>
    </row>
    <row r="104418" spans="2:3" x14ac:dyDescent="0.25">
      <c r="B104418" s="78"/>
      <c r="C104418" s="77"/>
    </row>
    <row r="104419" spans="2:3" x14ac:dyDescent="0.25">
      <c r="B104419" s="78"/>
      <c r="C104419" s="77"/>
    </row>
    <row r="104420" spans="2:3" x14ac:dyDescent="0.25">
      <c r="B104420" s="78"/>
      <c r="C104420" s="77"/>
    </row>
    <row r="104421" spans="2:3" x14ac:dyDescent="0.25">
      <c r="B104421" s="78"/>
      <c r="C104421" s="77"/>
    </row>
    <row r="104422" spans="2:3" x14ac:dyDescent="0.25">
      <c r="B104422" s="78"/>
      <c r="C104422" s="77"/>
    </row>
    <row r="104423" spans="2:3" x14ac:dyDescent="0.25">
      <c r="B104423" s="78"/>
      <c r="C104423" s="77"/>
    </row>
    <row r="104424" spans="2:3" x14ac:dyDescent="0.25">
      <c r="B104424" s="78"/>
      <c r="C104424" s="77"/>
    </row>
    <row r="104425" spans="2:3" x14ac:dyDescent="0.25">
      <c r="B104425" s="78"/>
      <c r="C104425" s="77"/>
    </row>
    <row r="104426" spans="2:3" x14ac:dyDescent="0.25">
      <c r="B104426" s="78"/>
      <c r="C104426" s="77"/>
    </row>
    <row r="104427" spans="2:3" x14ac:dyDescent="0.25">
      <c r="B104427" s="78"/>
      <c r="C104427" s="77"/>
    </row>
    <row r="104428" spans="2:3" x14ac:dyDescent="0.25">
      <c r="B104428" s="78"/>
      <c r="C104428" s="77"/>
    </row>
    <row r="104429" spans="2:3" x14ac:dyDescent="0.25">
      <c r="B104429" s="78"/>
      <c r="C104429" s="77"/>
    </row>
    <row r="104430" spans="2:3" x14ac:dyDescent="0.25">
      <c r="B104430" s="78"/>
      <c r="C104430" s="77"/>
    </row>
    <row r="104540" spans="2:3" x14ac:dyDescent="0.25">
      <c r="B104540" s="78"/>
      <c r="C104540" s="77"/>
    </row>
    <row r="104541" spans="2:3" x14ac:dyDescent="0.25">
      <c r="B104541" s="78"/>
      <c r="C104541" s="77"/>
    </row>
    <row r="104542" spans="2:3" x14ac:dyDescent="0.25">
      <c r="B104542" s="78"/>
      <c r="C104542" s="77"/>
    </row>
    <row r="104543" spans="2:3" x14ac:dyDescent="0.25">
      <c r="B104543" s="78"/>
      <c r="C104543" s="77"/>
    </row>
    <row r="104544" spans="2:3" x14ac:dyDescent="0.25">
      <c r="B104544" s="78"/>
      <c r="C104544" s="77"/>
    </row>
    <row r="104545" spans="2:3" x14ac:dyDescent="0.25">
      <c r="B104545" s="78"/>
      <c r="C104545" s="77"/>
    </row>
    <row r="104546" spans="2:3" x14ac:dyDescent="0.25">
      <c r="B104546" s="78"/>
      <c r="C104546" s="77"/>
    </row>
    <row r="104547" spans="2:3" x14ac:dyDescent="0.25">
      <c r="B104547" s="78"/>
      <c r="C104547" s="77"/>
    </row>
    <row r="104548" spans="2:3" x14ac:dyDescent="0.25">
      <c r="B104548" s="78"/>
      <c r="C104548" s="77"/>
    </row>
    <row r="104549" spans="2:3" x14ac:dyDescent="0.25">
      <c r="B104549" s="78"/>
      <c r="C104549" s="77"/>
    </row>
    <row r="104550" spans="2:3" x14ac:dyDescent="0.25">
      <c r="B104550" s="78"/>
      <c r="C104550" s="77"/>
    </row>
    <row r="104551" spans="2:3" x14ac:dyDescent="0.25">
      <c r="B104551" s="78"/>
      <c r="C104551" s="77"/>
    </row>
    <row r="104552" spans="2:3" x14ac:dyDescent="0.25">
      <c r="B104552" s="78"/>
      <c r="C104552" s="77"/>
    </row>
    <row r="104662" spans="2:3" x14ac:dyDescent="0.25">
      <c r="B104662" s="78"/>
      <c r="C104662" s="77"/>
    </row>
    <row r="104663" spans="2:3" x14ac:dyDescent="0.25">
      <c r="B104663" s="78"/>
      <c r="C104663" s="77"/>
    </row>
    <row r="104664" spans="2:3" x14ac:dyDescent="0.25">
      <c r="B104664" s="78"/>
      <c r="C104664" s="77"/>
    </row>
    <row r="104665" spans="2:3" x14ac:dyDescent="0.25">
      <c r="B104665" s="78"/>
      <c r="C104665" s="77"/>
    </row>
    <row r="104666" spans="2:3" x14ac:dyDescent="0.25">
      <c r="B104666" s="78"/>
      <c r="C104666" s="77"/>
    </row>
    <row r="104667" spans="2:3" x14ac:dyDescent="0.25">
      <c r="B104667" s="78"/>
      <c r="C104667" s="77"/>
    </row>
    <row r="104668" spans="2:3" x14ac:dyDescent="0.25">
      <c r="B104668" s="78"/>
      <c r="C104668" s="77"/>
    </row>
    <row r="104669" spans="2:3" x14ac:dyDescent="0.25">
      <c r="B104669" s="78"/>
      <c r="C104669" s="77"/>
    </row>
    <row r="104670" spans="2:3" x14ac:dyDescent="0.25">
      <c r="B104670" s="78"/>
      <c r="C104670" s="77"/>
    </row>
    <row r="104671" spans="2:3" x14ac:dyDescent="0.25">
      <c r="B104671" s="78"/>
      <c r="C104671" s="77"/>
    </row>
    <row r="104672" spans="2:3" x14ac:dyDescent="0.25">
      <c r="B104672" s="78"/>
      <c r="C104672" s="77"/>
    </row>
    <row r="104673" spans="2:3" x14ac:dyDescent="0.25">
      <c r="B104673" s="78"/>
      <c r="C104673" s="77"/>
    </row>
    <row r="104674" spans="2:3" x14ac:dyDescent="0.25">
      <c r="B104674" s="78"/>
      <c r="C104674" s="77"/>
    </row>
    <row r="104784" spans="2:3" x14ac:dyDescent="0.25">
      <c r="B104784" s="78"/>
      <c r="C104784" s="77"/>
    </row>
    <row r="104785" spans="2:3" x14ac:dyDescent="0.25">
      <c r="B104785" s="78"/>
      <c r="C104785" s="77"/>
    </row>
    <row r="104786" spans="2:3" x14ac:dyDescent="0.25">
      <c r="B104786" s="78"/>
      <c r="C104786" s="77"/>
    </row>
    <row r="104787" spans="2:3" x14ac:dyDescent="0.25">
      <c r="B104787" s="78"/>
      <c r="C104787" s="77"/>
    </row>
    <row r="104788" spans="2:3" x14ac:dyDescent="0.25">
      <c r="B104788" s="78"/>
      <c r="C104788" s="77"/>
    </row>
    <row r="104789" spans="2:3" x14ac:dyDescent="0.25">
      <c r="B104789" s="78"/>
      <c r="C104789" s="77"/>
    </row>
    <row r="104790" spans="2:3" x14ac:dyDescent="0.25">
      <c r="B104790" s="78"/>
      <c r="C104790" s="77"/>
    </row>
    <row r="104791" spans="2:3" x14ac:dyDescent="0.25">
      <c r="B104791" s="78"/>
      <c r="C104791" s="77"/>
    </row>
    <row r="104792" spans="2:3" x14ac:dyDescent="0.25">
      <c r="B104792" s="78"/>
      <c r="C104792" s="77"/>
    </row>
    <row r="104793" spans="2:3" x14ac:dyDescent="0.25">
      <c r="B104793" s="78"/>
      <c r="C104793" s="77"/>
    </row>
    <row r="104794" spans="2:3" x14ac:dyDescent="0.25">
      <c r="B104794" s="78"/>
      <c r="C104794" s="77"/>
    </row>
    <row r="104795" spans="2:3" x14ac:dyDescent="0.25">
      <c r="B104795" s="78"/>
      <c r="C104795" s="77"/>
    </row>
    <row r="104796" spans="2:3" x14ac:dyDescent="0.25">
      <c r="B104796" s="78"/>
      <c r="C104796" s="77"/>
    </row>
    <row r="104906" spans="2:3" x14ac:dyDescent="0.25">
      <c r="B104906" s="78"/>
      <c r="C104906" s="77"/>
    </row>
    <row r="104907" spans="2:3" x14ac:dyDescent="0.25">
      <c r="B104907" s="78"/>
      <c r="C104907" s="77"/>
    </row>
    <row r="104908" spans="2:3" x14ac:dyDescent="0.25">
      <c r="B104908" s="78"/>
      <c r="C104908" s="77"/>
    </row>
    <row r="104909" spans="2:3" x14ac:dyDescent="0.25">
      <c r="B104909" s="78"/>
      <c r="C104909" s="77"/>
    </row>
    <row r="104910" spans="2:3" x14ac:dyDescent="0.25">
      <c r="B104910" s="78"/>
      <c r="C104910" s="77"/>
    </row>
    <row r="104911" spans="2:3" x14ac:dyDescent="0.25">
      <c r="B104911" s="78"/>
      <c r="C104911" s="77"/>
    </row>
    <row r="104912" spans="2:3" x14ac:dyDescent="0.25">
      <c r="B104912" s="78"/>
      <c r="C104912" s="77"/>
    </row>
    <row r="104913" spans="2:3" x14ac:dyDescent="0.25">
      <c r="B104913" s="78"/>
      <c r="C104913" s="77"/>
    </row>
    <row r="104914" spans="2:3" x14ac:dyDescent="0.25">
      <c r="B104914" s="78"/>
      <c r="C104914" s="77"/>
    </row>
    <row r="104915" spans="2:3" x14ac:dyDescent="0.25">
      <c r="B104915" s="78"/>
      <c r="C104915" s="77"/>
    </row>
    <row r="104916" spans="2:3" x14ac:dyDescent="0.25">
      <c r="B104916" s="78"/>
      <c r="C104916" s="77"/>
    </row>
    <row r="104917" spans="2:3" x14ac:dyDescent="0.25">
      <c r="B104917" s="78"/>
      <c r="C104917" s="77"/>
    </row>
    <row r="104918" spans="2:3" x14ac:dyDescent="0.25">
      <c r="B104918" s="78"/>
      <c r="C104918" s="77"/>
    </row>
    <row r="105028" spans="2:3" x14ac:dyDescent="0.25">
      <c r="B105028" s="78"/>
      <c r="C105028" s="77"/>
    </row>
    <row r="105029" spans="2:3" x14ac:dyDescent="0.25">
      <c r="B105029" s="78"/>
      <c r="C105029" s="77"/>
    </row>
    <row r="105030" spans="2:3" x14ac:dyDescent="0.25">
      <c r="B105030" s="78"/>
      <c r="C105030" s="77"/>
    </row>
    <row r="105031" spans="2:3" x14ac:dyDescent="0.25">
      <c r="B105031" s="78"/>
      <c r="C105031" s="77"/>
    </row>
    <row r="105032" spans="2:3" x14ac:dyDescent="0.25">
      <c r="B105032" s="78"/>
      <c r="C105032" s="77"/>
    </row>
    <row r="105033" spans="2:3" x14ac:dyDescent="0.25">
      <c r="B105033" s="78"/>
      <c r="C105033" s="77"/>
    </row>
    <row r="105034" spans="2:3" x14ac:dyDescent="0.25">
      <c r="B105034" s="78"/>
      <c r="C105034" s="77"/>
    </row>
    <row r="105035" spans="2:3" x14ac:dyDescent="0.25">
      <c r="B105035" s="78"/>
      <c r="C105035" s="77"/>
    </row>
    <row r="105036" spans="2:3" x14ac:dyDescent="0.25">
      <c r="B105036" s="78"/>
      <c r="C105036" s="77"/>
    </row>
    <row r="105037" spans="2:3" x14ac:dyDescent="0.25">
      <c r="B105037" s="78"/>
      <c r="C105037" s="77"/>
    </row>
    <row r="105038" spans="2:3" x14ac:dyDescent="0.25">
      <c r="B105038" s="78"/>
      <c r="C105038" s="77"/>
    </row>
    <row r="105039" spans="2:3" x14ac:dyDescent="0.25">
      <c r="B105039" s="78"/>
      <c r="C105039" s="77"/>
    </row>
    <row r="105040" spans="2:3" x14ac:dyDescent="0.25">
      <c r="B105040" s="78"/>
      <c r="C105040" s="77"/>
    </row>
    <row r="105150" spans="2:3" x14ac:dyDescent="0.25">
      <c r="B105150" s="78"/>
      <c r="C105150" s="77"/>
    </row>
    <row r="105151" spans="2:3" x14ac:dyDescent="0.25">
      <c r="B105151" s="78"/>
      <c r="C105151" s="77"/>
    </row>
    <row r="105152" spans="2:3" x14ac:dyDescent="0.25">
      <c r="B105152" s="78"/>
      <c r="C105152" s="77"/>
    </row>
    <row r="105153" spans="2:3" x14ac:dyDescent="0.25">
      <c r="B105153" s="78"/>
      <c r="C105153" s="77"/>
    </row>
    <row r="105154" spans="2:3" x14ac:dyDescent="0.25">
      <c r="B105154" s="78"/>
      <c r="C105154" s="77"/>
    </row>
    <row r="105155" spans="2:3" x14ac:dyDescent="0.25">
      <c r="B105155" s="78"/>
      <c r="C105155" s="77"/>
    </row>
    <row r="105156" spans="2:3" x14ac:dyDescent="0.25">
      <c r="B105156" s="78"/>
      <c r="C105156" s="77"/>
    </row>
    <row r="105157" spans="2:3" x14ac:dyDescent="0.25">
      <c r="B105157" s="78"/>
      <c r="C105157" s="77"/>
    </row>
    <row r="105158" spans="2:3" x14ac:dyDescent="0.25">
      <c r="B105158" s="78"/>
      <c r="C105158" s="77"/>
    </row>
    <row r="105159" spans="2:3" x14ac:dyDescent="0.25">
      <c r="B105159" s="78"/>
      <c r="C105159" s="77"/>
    </row>
    <row r="105160" spans="2:3" x14ac:dyDescent="0.25">
      <c r="B105160" s="78"/>
      <c r="C105160" s="77"/>
    </row>
    <row r="105161" spans="2:3" x14ac:dyDescent="0.25">
      <c r="B105161" s="78"/>
      <c r="C105161" s="77"/>
    </row>
    <row r="105162" spans="2:3" x14ac:dyDescent="0.25">
      <c r="B105162" s="78"/>
      <c r="C105162" s="77"/>
    </row>
    <row r="105272" spans="2:3" x14ac:dyDescent="0.25">
      <c r="B105272" s="78"/>
      <c r="C105272" s="77"/>
    </row>
    <row r="105273" spans="2:3" x14ac:dyDescent="0.25">
      <c r="B105273" s="78"/>
      <c r="C105273" s="77"/>
    </row>
    <row r="105274" spans="2:3" x14ac:dyDescent="0.25">
      <c r="B105274" s="78"/>
      <c r="C105274" s="77"/>
    </row>
    <row r="105275" spans="2:3" x14ac:dyDescent="0.25">
      <c r="B105275" s="78"/>
      <c r="C105275" s="77"/>
    </row>
    <row r="105276" spans="2:3" x14ac:dyDescent="0.25">
      <c r="B105276" s="78"/>
      <c r="C105276" s="77"/>
    </row>
    <row r="105277" spans="2:3" x14ac:dyDescent="0.25">
      <c r="B105277" s="78"/>
      <c r="C105277" s="77"/>
    </row>
    <row r="105278" spans="2:3" x14ac:dyDescent="0.25">
      <c r="B105278" s="78"/>
      <c r="C105278" s="77"/>
    </row>
    <row r="105279" spans="2:3" x14ac:dyDescent="0.25">
      <c r="B105279" s="78"/>
      <c r="C105279" s="77"/>
    </row>
    <row r="105280" spans="2:3" x14ac:dyDescent="0.25">
      <c r="B105280" s="78"/>
      <c r="C105280" s="77"/>
    </row>
    <row r="105281" spans="2:3" x14ac:dyDescent="0.25">
      <c r="B105281" s="78"/>
      <c r="C105281" s="77"/>
    </row>
    <row r="105282" spans="2:3" x14ac:dyDescent="0.25">
      <c r="B105282" s="78"/>
      <c r="C105282" s="77"/>
    </row>
    <row r="105283" spans="2:3" x14ac:dyDescent="0.25">
      <c r="B105283" s="78"/>
      <c r="C105283" s="77"/>
    </row>
    <row r="105284" spans="2:3" x14ac:dyDescent="0.25">
      <c r="B105284" s="78"/>
      <c r="C105284" s="77"/>
    </row>
    <row r="105394" spans="2:3" x14ac:dyDescent="0.25">
      <c r="B105394" s="78"/>
      <c r="C105394" s="77"/>
    </row>
    <row r="105395" spans="2:3" x14ac:dyDescent="0.25">
      <c r="B105395" s="78"/>
      <c r="C105395" s="77"/>
    </row>
    <row r="105396" spans="2:3" x14ac:dyDescent="0.25">
      <c r="B105396" s="78"/>
      <c r="C105396" s="77"/>
    </row>
    <row r="105397" spans="2:3" x14ac:dyDescent="0.25">
      <c r="B105397" s="78"/>
      <c r="C105397" s="77"/>
    </row>
    <row r="105398" spans="2:3" x14ac:dyDescent="0.25">
      <c r="B105398" s="78"/>
      <c r="C105398" s="77"/>
    </row>
    <row r="105399" spans="2:3" x14ac:dyDescent="0.25">
      <c r="B105399" s="78"/>
      <c r="C105399" s="77"/>
    </row>
    <row r="105400" spans="2:3" x14ac:dyDescent="0.25">
      <c r="B105400" s="78"/>
      <c r="C105400" s="77"/>
    </row>
    <row r="105401" spans="2:3" x14ac:dyDescent="0.25">
      <c r="B105401" s="78"/>
      <c r="C105401" s="77"/>
    </row>
    <row r="105402" spans="2:3" x14ac:dyDescent="0.25">
      <c r="B105402" s="78"/>
      <c r="C105402" s="77"/>
    </row>
    <row r="105403" spans="2:3" x14ac:dyDescent="0.25">
      <c r="B105403" s="78"/>
      <c r="C105403" s="77"/>
    </row>
    <row r="105404" spans="2:3" x14ac:dyDescent="0.25">
      <c r="B105404" s="78"/>
      <c r="C105404" s="77"/>
    </row>
    <row r="105405" spans="2:3" x14ac:dyDescent="0.25">
      <c r="B105405" s="78"/>
      <c r="C105405" s="77"/>
    </row>
    <row r="105406" spans="2:3" x14ac:dyDescent="0.25">
      <c r="B105406" s="78"/>
      <c r="C105406" s="77"/>
    </row>
    <row r="105516" spans="2:3" x14ac:dyDescent="0.25">
      <c r="B105516" s="78"/>
      <c r="C105516" s="77"/>
    </row>
    <row r="105517" spans="2:3" x14ac:dyDescent="0.25">
      <c r="B105517" s="78"/>
      <c r="C105517" s="77"/>
    </row>
    <row r="105518" spans="2:3" x14ac:dyDescent="0.25">
      <c r="B105518" s="78"/>
      <c r="C105518" s="77"/>
    </row>
    <row r="105519" spans="2:3" x14ac:dyDescent="0.25">
      <c r="B105519" s="78"/>
      <c r="C105519" s="77"/>
    </row>
    <row r="105520" spans="2:3" x14ac:dyDescent="0.25">
      <c r="B105520" s="78"/>
      <c r="C105520" s="77"/>
    </row>
    <row r="105521" spans="2:3" x14ac:dyDescent="0.25">
      <c r="B105521" s="78"/>
      <c r="C105521" s="77"/>
    </row>
    <row r="105522" spans="2:3" x14ac:dyDescent="0.25">
      <c r="B105522" s="78"/>
      <c r="C105522" s="77"/>
    </row>
    <row r="105523" spans="2:3" x14ac:dyDescent="0.25">
      <c r="B105523" s="78"/>
      <c r="C105523" s="77"/>
    </row>
    <row r="105524" spans="2:3" x14ac:dyDescent="0.25">
      <c r="B105524" s="78"/>
      <c r="C105524" s="77"/>
    </row>
    <row r="105525" spans="2:3" x14ac:dyDescent="0.25">
      <c r="B105525" s="78"/>
      <c r="C105525" s="77"/>
    </row>
    <row r="105526" spans="2:3" x14ac:dyDescent="0.25">
      <c r="B105526" s="78"/>
      <c r="C105526" s="77"/>
    </row>
    <row r="105527" spans="2:3" x14ac:dyDescent="0.25">
      <c r="B105527" s="78"/>
      <c r="C105527" s="77"/>
    </row>
    <row r="105528" spans="2:3" x14ac:dyDescent="0.25">
      <c r="B105528" s="78"/>
      <c r="C105528" s="77"/>
    </row>
    <row r="105638" spans="2:3" x14ac:dyDescent="0.25">
      <c r="B105638" s="78"/>
      <c r="C105638" s="77"/>
    </row>
    <row r="105639" spans="2:3" x14ac:dyDescent="0.25">
      <c r="B105639" s="78"/>
      <c r="C105639" s="77"/>
    </row>
    <row r="105640" spans="2:3" x14ac:dyDescent="0.25">
      <c r="B105640" s="78"/>
      <c r="C105640" s="77"/>
    </row>
    <row r="105641" spans="2:3" x14ac:dyDescent="0.25">
      <c r="B105641" s="78"/>
      <c r="C105641" s="77"/>
    </row>
    <row r="105642" spans="2:3" x14ac:dyDescent="0.25">
      <c r="B105642" s="78"/>
      <c r="C105642" s="77"/>
    </row>
    <row r="105643" spans="2:3" x14ac:dyDescent="0.25">
      <c r="B105643" s="78"/>
      <c r="C105643" s="77"/>
    </row>
    <row r="105644" spans="2:3" x14ac:dyDescent="0.25">
      <c r="B105644" s="78"/>
      <c r="C105644" s="77"/>
    </row>
    <row r="105645" spans="2:3" x14ac:dyDescent="0.25">
      <c r="B105645" s="78"/>
      <c r="C105645" s="77"/>
    </row>
    <row r="105646" spans="2:3" x14ac:dyDescent="0.25">
      <c r="B105646" s="78"/>
      <c r="C105646" s="77"/>
    </row>
    <row r="105647" spans="2:3" x14ac:dyDescent="0.25">
      <c r="B105647" s="78"/>
      <c r="C105647" s="77"/>
    </row>
    <row r="105648" spans="2:3" x14ac:dyDescent="0.25">
      <c r="B105648" s="78"/>
      <c r="C105648" s="77"/>
    </row>
    <row r="105649" spans="2:3" x14ac:dyDescent="0.25">
      <c r="B105649" s="78"/>
      <c r="C105649" s="77"/>
    </row>
    <row r="105650" spans="2:3" x14ac:dyDescent="0.25">
      <c r="B105650" s="78"/>
      <c r="C105650" s="77"/>
    </row>
    <row r="105760" spans="2:3" x14ac:dyDescent="0.25">
      <c r="B105760" s="78"/>
      <c r="C105760" s="77"/>
    </row>
    <row r="105761" spans="2:3" x14ac:dyDescent="0.25">
      <c r="B105761" s="78"/>
      <c r="C105761" s="77"/>
    </row>
    <row r="105762" spans="2:3" x14ac:dyDescent="0.25">
      <c r="B105762" s="78"/>
      <c r="C105762" s="77"/>
    </row>
    <row r="105763" spans="2:3" x14ac:dyDescent="0.25">
      <c r="B105763" s="78"/>
      <c r="C105763" s="77"/>
    </row>
    <row r="105764" spans="2:3" x14ac:dyDescent="0.25">
      <c r="B105764" s="78"/>
      <c r="C105764" s="77"/>
    </row>
    <row r="105765" spans="2:3" x14ac:dyDescent="0.25">
      <c r="B105765" s="78"/>
      <c r="C105765" s="77"/>
    </row>
    <row r="105766" spans="2:3" x14ac:dyDescent="0.25">
      <c r="B105766" s="78"/>
      <c r="C105766" s="77"/>
    </row>
    <row r="105767" spans="2:3" x14ac:dyDescent="0.25">
      <c r="B105767" s="78"/>
      <c r="C105767" s="77"/>
    </row>
    <row r="105768" spans="2:3" x14ac:dyDescent="0.25">
      <c r="B105768" s="78"/>
      <c r="C105768" s="77"/>
    </row>
    <row r="105769" spans="2:3" x14ac:dyDescent="0.25">
      <c r="B105769" s="78"/>
      <c r="C105769" s="77"/>
    </row>
    <row r="105770" spans="2:3" x14ac:dyDescent="0.25">
      <c r="B105770" s="78"/>
      <c r="C105770" s="77"/>
    </row>
    <row r="105771" spans="2:3" x14ac:dyDescent="0.25">
      <c r="B105771" s="78"/>
      <c r="C105771" s="77"/>
    </row>
    <row r="105772" spans="2:3" x14ac:dyDescent="0.25">
      <c r="B105772" s="78"/>
      <c r="C105772" s="77"/>
    </row>
    <row r="105882" spans="2:3" x14ac:dyDescent="0.25">
      <c r="B105882" s="78"/>
      <c r="C105882" s="77"/>
    </row>
    <row r="105883" spans="2:3" x14ac:dyDescent="0.25">
      <c r="B105883" s="78"/>
      <c r="C105883" s="77"/>
    </row>
    <row r="105884" spans="2:3" x14ac:dyDescent="0.25">
      <c r="B105884" s="78"/>
      <c r="C105884" s="77"/>
    </row>
    <row r="105885" spans="2:3" x14ac:dyDescent="0.25">
      <c r="B105885" s="78"/>
      <c r="C105885" s="77"/>
    </row>
    <row r="105886" spans="2:3" x14ac:dyDescent="0.25">
      <c r="B105886" s="78"/>
      <c r="C105886" s="77"/>
    </row>
    <row r="105887" spans="2:3" x14ac:dyDescent="0.25">
      <c r="B105887" s="78"/>
      <c r="C105887" s="77"/>
    </row>
    <row r="105888" spans="2:3" x14ac:dyDescent="0.25">
      <c r="B105888" s="78"/>
      <c r="C105888" s="77"/>
    </row>
    <row r="105889" spans="2:3" x14ac:dyDescent="0.25">
      <c r="B105889" s="78"/>
      <c r="C105889" s="77"/>
    </row>
    <row r="105890" spans="2:3" x14ac:dyDescent="0.25">
      <c r="B105890" s="78"/>
      <c r="C105890" s="77"/>
    </row>
    <row r="105891" spans="2:3" x14ac:dyDescent="0.25">
      <c r="B105891" s="78"/>
      <c r="C105891" s="77"/>
    </row>
    <row r="105892" spans="2:3" x14ac:dyDescent="0.25">
      <c r="B105892" s="78"/>
      <c r="C105892" s="77"/>
    </row>
    <row r="105893" spans="2:3" x14ac:dyDescent="0.25">
      <c r="B105893" s="78"/>
      <c r="C105893" s="77"/>
    </row>
    <row r="105894" spans="2:3" x14ac:dyDescent="0.25">
      <c r="B105894" s="78"/>
      <c r="C105894" s="77"/>
    </row>
    <row r="106004" spans="2:3" x14ac:dyDescent="0.25">
      <c r="B106004" s="78"/>
      <c r="C106004" s="77"/>
    </row>
    <row r="106005" spans="2:3" x14ac:dyDescent="0.25">
      <c r="B106005" s="78"/>
      <c r="C106005" s="77"/>
    </row>
    <row r="106006" spans="2:3" x14ac:dyDescent="0.25">
      <c r="B106006" s="78"/>
      <c r="C106006" s="77"/>
    </row>
    <row r="106007" spans="2:3" x14ac:dyDescent="0.25">
      <c r="B106007" s="78"/>
      <c r="C106007" s="77"/>
    </row>
    <row r="106008" spans="2:3" x14ac:dyDescent="0.25">
      <c r="B106008" s="78"/>
      <c r="C106008" s="77"/>
    </row>
    <row r="106009" spans="2:3" x14ac:dyDescent="0.25">
      <c r="B106009" s="78"/>
      <c r="C106009" s="77"/>
    </row>
    <row r="106010" spans="2:3" x14ac:dyDescent="0.25">
      <c r="B106010" s="78"/>
      <c r="C106010" s="77"/>
    </row>
    <row r="106011" spans="2:3" x14ac:dyDescent="0.25">
      <c r="B106011" s="78"/>
      <c r="C106011" s="77"/>
    </row>
    <row r="106012" spans="2:3" x14ac:dyDescent="0.25">
      <c r="B106012" s="78"/>
      <c r="C106012" s="77"/>
    </row>
    <row r="106013" spans="2:3" x14ac:dyDescent="0.25">
      <c r="B106013" s="78"/>
      <c r="C106013" s="77"/>
    </row>
    <row r="106014" spans="2:3" x14ac:dyDescent="0.25">
      <c r="B106014" s="78"/>
      <c r="C106014" s="77"/>
    </row>
    <row r="106015" spans="2:3" x14ac:dyDescent="0.25">
      <c r="B106015" s="78"/>
      <c r="C106015" s="77"/>
    </row>
    <row r="106016" spans="2:3" x14ac:dyDescent="0.25">
      <c r="B106016" s="78"/>
      <c r="C106016" s="77"/>
    </row>
    <row r="106126" spans="2:3" x14ac:dyDescent="0.25">
      <c r="B106126" s="78"/>
      <c r="C106126" s="77"/>
    </row>
    <row r="106127" spans="2:3" x14ac:dyDescent="0.25">
      <c r="B106127" s="78"/>
      <c r="C106127" s="77"/>
    </row>
    <row r="106128" spans="2:3" x14ac:dyDescent="0.25">
      <c r="B106128" s="78"/>
      <c r="C106128" s="77"/>
    </row>
    <row r="106129" spans="2:3" x14ac:dyDescent="0.25">
      <c r="B106129" s="78"/>
      <c r="C106129" s="77"/>
    </row>
    <row r="106130" spans="2:3" x14ac:dyDescent="0.25">
      <c r="B106130" s="78"/>
      <c r="C106130" s="77"/>
    </row>
    <row r="106131" spans="2:3" x14ac:dyDescent="0.25">
      <c r="B106131" s="78"/>
      <c r="C106131" s="77"/>
    </row>
    <row r="106132" spans="2:3" x14ac:dyDescent="0.25">
      <c r="B106132" s="78"/>
      <c r="C106132" s="77"/>
    </row>
    <row r="106133" spans="2:3" x14ac:dyDescent="0.25">
      <c r="B106133" s="78"/>
      <c r="C106133" s="77"/>
    </row>
    <row r="106134" spans="2:3" x14ac:dyDescent="0.25">
      <c r="B106134" s="78"/>
      <c r="C106134" s="77"/>
    </row>
    <row r="106135" spans="2:3" x14ac:dyDescent="0.25">
      <c r="B106135" s="78"/>
      <c r="C106135" s="77"/>
    </row>
    <row r="106136" spans="2:3" x14ac:dyDescent="0.25">
      <c r="B106136" s="78"/>
      <c r="C106136" s="77"/>
    </row>
    <row r="106137" spans="2:3" x14ac:dyDescent="0.25">
      <c r="B106137" s="78"/>
      <c r="C106137" s="77"/>
    </row>
    <row r="106138" spans="2:3" x14ac:dyDescent="0.25">
      <c r="B106138" s="78"/>
      <c r="C106138" s="77"/>
    </row>
    <row r="106248" spans="2:3" x14ac:dyDescent="0.25">
      <c r="B106248" s="78"/>
      <c r="C106248" s="77"/>
    </row>
    <row r="106249" spans="2:3" x14ac:dyDescent="0.25">
      <c r="B106249" s="78"/>
      <c r="C106249" s="77"/>
    </row>
    <row r="106250" spans="2:3" x14ac:dyDescent="0.25">
      <c r="B106250" s="78"/>
      <c r="C106250" s="77"/>
    </row>
    <row r="106251" spans="2:3" x14ac:dyDescent="0.25">
      <c r="B106251" s="78"/>
      <c r="C106251" s="77"/>
    </row>
    <row r="106252" spans="2:3" x14ac:dyDescent="0.25">
      <c r="B106252" s="78"/>
      <c r="C106252" s="77"/>
    </row>
    <row r="106253" spans="2:3" x14ac:dyDescent="0.25">
      <c r="B106253" s="78"/>
      <c r="C106253" s="77"/>
    </row>
    <row r="106254" spans="2:3" x14ac:dyDescent="0.25">
      <c r="B106254" s="78"/>
      <c r="C106254" s="77"/>
    </row>
    <row r="106255" spans="2:3" x14ac:dyDescent="0.25">
      <c r="B106255" s="78"/>
      <c r="C106255" s="77"/>
    </row>
    <row r="106256" spans="2:3" x14ac:dyDescent="0.25">
      <c r="B106256" s="78"/>
      <c r="C106256" s="77"/>
    </row>
    <row r="106257" spans="2:3" x14ac:dyDescent="0.25">
      <c r="B106257" s="78"/>
      <c r="C106257" s="77"/>
    </row>
    <row r="106258" spans="2:3" x14ac:dyDescent="0.25">
      <c r="B106258" s="78"/>
      <c r="C106258" s="77"/>
    </row>
    <row r="106259" spans="2:3" x14ac:dyDescent="0.25">
      <c r="B106259" s="78"/>
      <c r="C106259" s="77"/>
    </row>
    <row r="106260" spans="2:3" x14ac:dyDescent="0.25">
      <c r="B106260" s="78"/>
      <c r="C106260" s="77"/>
    </row>
    <row r="106370" spans="2:3" x14ac:dyDescent="0.25">
      <c r="B106370" s="78"/>
      <c r="C106370" s="77"/>
    </row>
    <row r="106371" spans="2:3" x14ac:dyDescent="0.25">
      <c r="B106371" s="78"/>
      <c r="C106371" s="77"/>
    </row>
    <row r="106372" spans="2:3" x14ac:dyDescent="0.25">
      <c r="B106372" s="78"/>
      <c r="C106372" s="77"/>
    </row>
    <row r="106373" spans="2:3" x14ac:dyDescent="0.25">
      <c r="B106373" s="78"/>
      <c r="C106373" s="77"/>
    </row>
    <row r="106374" spans="2:3" x14ac:dyDescent="0.25">
      <c r="B106374" s="78"/>
      <c r="C106374" s="77"/>
    </row>
    <row r="106375" spans="2:3" x14ac:dyDescent="0.25">
      <c r="B106375" s="78"/>
      <c r="C106375" s="77"/>
    </row>
    <row r="106376" spans="2:3" x14ac:dyDescent="0.25">
      <c r="B106376" s="78"/>
      <c r="C106376" s="77"/>
    </row>
    <row r="106377" spans="2:3" x14ac:dyDescent="0.25">
      <c r="B106377" s="78"/>
      <c r="C106377" s="77"/>
    </row>
    <row r="106378" spans="2:3" x14ac:dyDescent="0.25">
      <c r="B106378" s="78"/>
      <c r="C106378" s="77"/>
    </row>
    <row r="106379" spans="2:3" x14ac:dyDescent="0.25">
      <c r="B106379" s="78"/>
      <c r="C106379" s="77"/>
    </row>
    <row r="106380" spans="2:3" x14ac:dyDescent="0.25">
      <c r="B106380" s="78"/>
      <c r="C106380" s="77"/>
    </row>
    <row r="106381" spans="2:3" x14ac:dyDescent="0.25">
      <c r="B106381" s="78"/>
      <c r="C106381" s="77"/>
    </row>
    <row r="106382" spans="2:3" x14ac:dyDescent="0.25">
      <c r="B106382" s="78"/>
      <c r="C106382" s="77"/>
    </row>
    <row r="106492" spans="2:3" x14ac:dyDescent="0.25">
      <c r="B106492" s="78"/>
      <c r="C106492" s="77"/>
    </row>
    <row r="106493" spans="2:3" x14ac:dyDescent="0.25">
      <c r="B106493" s="78"/>
      <c r="C106493" s="77"/>
    </row>
    <row r="106494" spans="2:3" x14ac:dyDescent="0.25">
      <c r="B106494" s="78"/>
      <c r="C106494" s="77"/>
    </row>
    <row r="106495" spans="2:3" x14ac:dyDescent="0.25">
      <c r="B106495" s="78"/>
      <c r="C106495" s="77"/>
    </row>
    <row r="106496" spans="2:3" x14ac:dyDescent="0.25">
      <c r="B106496" s="78"/>
      <c r="C106496" s="77"/>
    </row>
    <row r="106497" spans="2:3" x14ac:dyDescent="0.25">
      <c r="B106497" s="78"/>
      <c r="C106497" s="77"/>
    </row>
    <row r="106498" spans="2:3" x14ac:dyDescent="0.25">
      <c r="B106498" s="78"/>
      <c r="C106498" s="77"/>
    </row>
    <row r="106499" spans="2:3" x14ac:dyDescent="0.25">
      <c r="B106499" s="78"/>
      <c r="C106499" s="77"/>
    </row>
    <row r="106500" spans="2:3" x14ac:dyDescent="0.25">
      <c r="B106500" s="78"/>
      <c r="C106500" s="77"/>
    </row>
    <row r="106501" spans="2:3" x14ac:dyDescent="0.25">
      <c r="B106501" s="78"/>
      <c r="C106501" s="77"/>
    </row>
    <row r="106502" spans="2:3" x14ac:dyDescent="0.25">
      <c r="B106502" s="78"/>
      <c r="C106502" s="77"/>
    </row>
    <row r="106503" spans="2:3" x14ac:dyDescent="0.25">
      <c r="B106503" s="78"/>
      <c r="C106503" s="77"/>
    </row>
    <row r="106504" spans="2:3" x14ac:dyDescent="0.25">
      <c r="B106504" s="78"/>
      <c r="C106504" s="77"/>
    </row>
    <row r="106614" spans="2:3" x14ac:dyDescent="0.25">
      <c r="B106614" s="78"/>
      <c r="C106614" s="77"/>
    </row>
    <row r="106615" spans="2:3" x14ac:dyDescent="0.25">
      <c r="B106615" s="78"/>
      <c r="C106615" s="77"/>
    </row>
    <row r="106616" spans="2:3" x14ac:dyDescent="0.25">
      <c r="B106616" s="78"/>
      <c r="C106616" s="77"/>
    </row>
    <row r="106617" spans="2:3" x14ac:dyDescent="0.25">
      <c r="B106617" s="78"/>
      <c r="C106617" s="77"/>
    </row>
    <row r="106618" spans="2:3" x14ac:dyDescent="0.25">
      <c r="B106618" s="78"/>
      <c r="C106618" s="77"/>
    </row>
    <row r="106619" spans="2:3" x14ac:dyDescent="0.25">
      <c r="B106619" s="78"/>
      <c r="C106619" s="77"/>
    </row>
    <row r="106620" spans="2:3" x14ac:dyDescent="0.25">
      <c r="B106620" s="78"/>
      <c r="C106620" s="77"/>
    </row>
    <row r="106621" spans="2:3" x14ac:dyDescent="0.25">
      <c r="B106621" s="78"/>
      <c r="C106621" s="77"/>
    </row>
    <row r="106622" spans="2:3" x14ac:dyDescent="0.25">
      <c r="B106622" s="78"/>
      <c r="C106622" s="77"/>
    </row>
    <row r="106623" spans="2:3" x14ac:dyDescent="0.25">
      <c r="B106623" s="78"/>
      <c r="C106623" s="77"/>
    </row>
    <row r="106624" spans="2:3" x14ac:dyDescent="0.25">
      <c r="B106624" s="78"/>
      <c r="C106624" s="77"/>
    </row>
    <row r="106625" spans="2:3" x14ac:dyDescent="0.25">
      <c r="B106625" s="78"/>
      <c r="C106625" s="77"/>
    </row>
    <row r="106626" spans="2:3" x14ac:dyDescent="0.25">
      <c r="B106626" s="78"/>
      <c r="C106626" s="77"/>
    </row>
    <row r="106736" spans="2:3" x14ac:dyDescent="0.25">
      <c r="B106736" s="78"/>
      <c r="C106736" s="77"/>
    </row>
    <row r="106737" spans="2:3" x14ac:dyDescent="0.25">
      <c r="B106737" s="78"/>
      <c r="C106737" s="77"/>
    </row>
    <row r="106738" spans="2:3" x14ac:dyDescent="0.25">
      <c r="B106738" s="78"/>
      <c r="C106738" s="77"/>
    </row>
    <row r="106739" spans="2:3" x14ac:dyDescent="0.25">
      <c r="B106739" s="78"/>
      <c r="C106739" s="77"/>
    </row>
    <row r="106740" spans="2:3" x14ac:dyDescent="0.25">
      <c r="B106740" s="78"/>
      <c r="C106740" s="77"/>
    </row>
    <row r="106741" spans="2:3" x14ac:dyDescent="0.25">
      <c r="B106741" s="78"/>
      <c r="C106741" s="77"/>
    </row>
    <row r="106742" spans="2:3" x14ac:dyDescent="0.25">
      <c r="B106742" s="78"/>
      <c r="C106742" s="77"/>
    </row>
    <row r="106743" spans="2:3" x14ac:dyDescent="0.25">
      <c r="B106743" s="78"/>
      <c r="C106743" s="77"/>
    </row>
    <row r="106744" spans="2:3" x14ac:dyDescent="0.25">
      <c r="B106744" s="78"/>
      <c r="C106744" s="77"/>
    </row>
    <row r="106745" spans="2:3" x14ac:dyDescent="0.25">
      <c r="B106745" s="78"/>
      <c r="C106745" s="77"/>
    </row>
    <row r="106746" spans="2:3" x14ac:dyDescent="0.25">
      <c r="B106746" s="78"/>
      <c r="C106746" s="77"/>
    </row>
    <row r="106747" spans="2:3" x14ac:dyDescent="0.25">
      <c r="B106747" s="78"/>
      <c r="C106747" s="77"/>
    </row>
    <row r="106748" spans="2:3" x14ac:dyDescent="0.25">
      <c r="B106748" s="78"/>
      <c r="C106748" s="77"/>
    </row>
    <row r="106858" spans="2:3" x14ac:dyDescent="0.25">
      <c r="B106858" s="78"/>
      <c r="C106858" s="77"/>
    </row>
    <row r="106859" spans="2:3" x14ac:dyDescent="0.25">
      <c r="B106859" s="78"/>
      <c r="C106859" s="77"/>
    </row>
    <row r="106860" spans="2:3" x14ac:dyDescent="0.25">
      <c r="B106860" s="78"/>
      <c r="C106860" s="77"/>
    </row>
    <row r="106861" spans="2:3" x14ac:dyDescent="0.25">
      <c r="B106861" s="78"/>
      <c r="C106861" s="77"/>
    </row>
    <row r="106862" spans="2:3" x14ac:dyDescent="0.25">
      <c r="B106862" s="78"/>
      <c r="C106862" s="77"/>
    </row>
    <row r="106863" spans="2:3" x14ac:dyDescent="0.25">
      <c r="B106863" s="78"/>
      <c r="C106863" s="77"/>
    </row>
    <row r="106864" spans="2:3" x14ac:dyDescent="0.25">
      <c r="B106864" s="78"/>
      <c r="C106864" s="77"/>
    </row>
    <row r="106865" spans="2:3" x14ac:dyDescent="0.25">
      <c r="B106865" s="78"/>
      <c r="C106865" s="77"/>
    </row>
    <row r="106866" spans="2:3" x14ac:dyDescent="0.25">
      <c r="B106866" s="78"/>
      <c r="C106866" s="77"/>
    </row>
    <row r="106867" spans="2:3" x14ac:dyDescent="0.25">
      <c r="B106867" s="78"/>
      <c r="C106867" s="77"/>
    </row>
    <row r="106868" spans="2:3" x14ac:dyDescent="0.25">
      <c r="B106868" s="78"/>
      <c r="C106868" s="77"/>
    </row>
    <row r="106869" spans="2:3" x14ac:dyDescent="0.25">
      <c r="B106869" s="78"/>
      <c r="C106869" s="77"/>
    </row>
    <row r="106870" spans="2:3" x14ac:dyDescent="0.25">
      <c r="B106870" s="78"/>
      <c r="C106870" s="77"/>
    </row>
    <row r="106980" spans="2:3" x14ac:dyDescent="0.25">
      <c r="B106980" s="78"/>
      <c r="C106980" s="77"/>
    </row>
    <row r="106981" spans="2:3" x14ac:dyDescent="0.25">
      <c r="B106981" s="78"/>
      <c r="C106981" s="77"/>
    </row>
    <row r="106982" spans="2:3" x14ac:dyDescent="0.25">
      <c r="B106982" s="78"/>
      <c r="C106982" s="77"/>
    </row>
    <row r="106983" spans="2:3" x14ac:dyDescent="0.25">
      <c r="B106983" s="78"/>
      <c r="C106983" s="77"/>
    </row>
    <row r="106984" spans="2:3" x14ac:dyDescent="0.25">
      <c r="B106984" s="78"/>
      <c r="C106984" s="77"/>
    </row>
    <row r="106985" spans="2:3" x14ac:dyDescent="0.25">
      <c r="B106985" s="78"/>
      <c r="C106985" s="77"/>
    </row>
    <row r="106986" spans="2:3" x14ac:dyDescent="0.25">
      <c r="B106986" s="78"/>
      <c r="C106986" s="77"/>
    </row>
    <row r="106987" spans="2:3" x14ac:dyDescent="0.25">
      <c r="B106987" s="78"/>
      <c r="C106987" s="77"/>
    </row>
    <row r="106988" spans="2:3" x14ac:dyDescent="0.25">
      <c r="B106988" s="78"/>
      <c r="C106988" s="77"/>
    </row>
    <row r="106989" spans="2:3" x14ac:dyDescent="0.25">
      <c r="B106989" s="78"/>
      <c r="C106989" s="77"/>
    </row>
    <row r="106990" spans="2:3" x14ac:dyDescent="0.25">
      <c r="B106990" s="78"/>
      <c r="C106990" s="77"/>
    </row>
    <row r="106991" spans="2:3" x14ac:dyDescent="0.25">
      <c r="B106991" s="78"/>
      <c r="C106991" s="77"/>
    </row>
    <row r="106992" spans="2:3" x14ac:dyDescent="0.25">
      <c r="B106992" s="78"/>
      <c r="C106992" s="77"/>
    </row>
    <row r="107102" spans="2:3" x14ac:dyDescent="0.25">
      <c r="B107102" s="78"/>
      <c r="C107102" s="77"/>
    </row>
    <row r="107103" spans="2:3" x14ac:dyDescent="0.25">
      <c r="B107103" s="78"/>
      <c r="C107103" s="77"/>
    </row>
    <row r="107104" spans="2:3" x14ac:dyDescent="0.25">
      <c r="B107104" s="78"/>
      <c r="C107104" s="77"/>
    </row>
    <row r="107105" spans="2:3" x14ac:dyDescent="0.25">
      <c r="B107105" s="78"/>
      <c r="C107105" s="77"/>
    </row>
    <row r="107106" spans="2:3" x14ac:dyDescent="0.25">
      <c r="B107106" s="78"/>
      <c r="C107106" s="77"/>
    </row>
    <row r="107107" spans="2:3" x14ac:dyDescent="0.25">
      <c r="B107107" s="78"/>
      <c r="C107107" s="77"/>
    </row>
    <row r="107108" spans="2:3" x14ac:dyDescent="0.25">
      <c r="B107108" s="78"/>
      <c r="C107108" s="77"/>
    </row>
    <row r="107109" spans="2:3" x14ac:dyDescent="0.25">
      <c r="B107109" s="78"/>
      <c r="C107109" s="77"/>
    </row>
    <row r="107110" spans="2:3" x14ac:dyDescent="0.25">
      <c r="B107110" s="78"/>
      <c r="C107110" s="77"/>
    </row>
    <row r="107111" spans="2:3" x14ac:dyDescent="0.25">
      <c r="B107111" s="78"/>
      <c r="C107111" s="77"/>
    </row>
    <row r="107112" spans="2:3" x14ac:dyDescent="0.25">
      <c r="B107112" s="78"/>
      <c r="C107112" s="77"/>
    </row>
    <row r="107113" spans="2:3" x14ac:dyDescent="0.25">
      <c r="B107113" s="78"/>
      <c r="C107113" s="77"/>
    </row>
    <row r="107114" spans="2:3" x14ac:dyDescent="0.25">
      <c r="B107114" s="78"/>
      <c r="C107114" s="77"/>
    </row>
    <row r="107224" spans="2:3" x14ac:dyDescent="0.25">
      <c r="B107224" s="78"/>
      <c r="C107224" s="77"/>
    </row>
    <row r="107225" spans="2:3" x14ac:dyDescent="0.25">
      <c r="B107225" s="78"/>
      <c r="C107225" s="77"/>
    </row>
    <row r="107226" spans="2:3" x14ac:dyDescent="0.25">
      <c r="B107226" s="78"/>
      <c r="C107226" s="77"/>
    </row>
    <row r="107227" spans="2:3" x14ac:dyDescent="0.25">
      <c r="B107227" s="78"/>
      <c r="C107227" s="77"/>
    </row>
    <row r="107228" spans="2:3" x14ac:dyDescent="0.25">
      <c r="B107228" s="78"/>
      <c r="C107228" s="77"/>
    </row>
    <row r="107229" spans="2:3" x14ac:dyDescent="0.25">
      <c r="B107229" s="78"/>
      <c r="C107229" s="77"/>
    </row>
    <row r="107230" spans="2:3" x14ac:dyDescent="0.25">
      <c r="B107230" s="78"/>
      <c r="C107230" s="77"/>
    </row>
    <row r="107231" spans="2:3" x14ac:dyDescent="0.25">
      <c r="B107231" s="78"/>
      <c r="C107231" s="77"/>
    </row>
    <row r="107232" spans="2:3" x14ac:dyDescent="0.25">
      <c r="B107232" s="78"/>
      <c r="C107232" s="77"/>
    </row>
    <row r="107233" spans="2:3" x14ac:dyDescent="0.25">
      <c r="B107233" s="78"/>
      <c r="C107233" s="77"/>
    </row>
    <row r="107234" spans="2:3" x14ac:dyDescent="0.25">
      <c r="B107234" s="78"/>
      <c r="C107234" s="77"/>
    </row>
    <row r="107235" spans="2:3" x14ac:dyDescent="0.25">
      <c r="B107235" s="78"/>
      <c r="C107235" s="77"/>
    </row>
    <row r="107236" spans="2:3" x14ac:dyDescent="0.25">
      <c r="B107236" s="78"/>
      <c r="C107236" s="77"/>
    </row>
    <row r="107346" spans="2:3" x14ac:dyDescent="0.25">
      <c r="B107346" s="78"/>
      <c r="C107346" s="77"/>
    </row>
    <row r="107347" spans="2:3" x14ac:dyDescent="0.25">
      <c r="B107347" s="78"/>
      <c r="C107347" s="77"/>
    </row>
    <row r="107348" spans="2:3" x14ac:dyDescent="0.25">
      <c r="B107348" s="78"/>
      <c r="C107348" s="77"/>
    </row>
    <row r="107349" spans="2:3" x14ac:dyDescent="0.25">
      <c r="B107349" s="78"/>
      <c r="C107349" s="77"/>
    </row>
    <row r="107350" spans="2:3" x14ac:dyDescent="0.25">
      <c r="B107350" s="78"/>
      <c r="C107350" s="77"/>
    </row>
    <row r="107351" spans="2:3" x14ac:dyDescent="0.25">
      <c r="B107351" s="78"/>
      <c r="C107351" s="77"/>
    </row>
    <row r="107352" spans="2:3" x14ac:dyDescent="0.25">
      <c r="B107352" s="78"/>
      <c r="C107352" s="77"/>
    </row>
    <row r="107353" spans="2:3" x14ac:dyDescent="0.25">
      <c r="B107353" s="78"/>
      <c r="C107353" s="77"/>
    </row>
    <row r="107354" spans="2:3" x14ac:dyDescent="0.25">
      <c r="B107354" s="78"/>
      <c r="C107354" s="77"/>
    </row>
    <row r="107355" spans="2:3" x14ac:dyDescent="0.25">
      <c r="B107355" s="78"/>
      <c r="C107355" s="77"/>
    </row>
    <row r="107356" spans="2:3" x14ac:dyDescent="0.25">
      <c r="B107356" s="78"/>
      <c r="C107356" s="77"/>
    </row>
    <row r="107357" spans="2:3" x14ac:dyDescent="0.25">
      <c r="B107357" s="78"/>
      <c r="C107357" s="77"/>
    </row>
    <row r="107358" spans="2:3" x14ac:dyDescent="0.25">
      <c r="B107358" s="78"/>
      <c r="C107358" s="77"/>
    </row>
    <row r="107468" spans="2:3" x14ac:dyDescent="0.25">
      <c r="B107468" s="78"/>
      <c r="C107468" s="77"/>
    </row>
    <row r="107469" spans="2:3" x14ac:dyDescent="0.25">
      <c r="B107469" s="78"/>
      <c r="C107469" s="77"/>
    </row>
    <row r="107470" spans="2:3" x14ac:dyDescent="0.25">
      <c r="B107470" s="78"/>
      <c r="C107470" s="77"/>
    </row>
    <row r="107471" spans="2:3" x14ac:dyDescent="0.25">
      <c r="B107471" s="78"/>
      <c r="C107471" s="77"/>
    </row>
    <row r="107472" spans="2:3" x14ac:dyDescent="0.25">
      <c r="B107472" s="78"/>
      <c r="C107472" s="77"/>
    </row>
    <row r="107473" spans="2:3" x14ac:dyDescent="0.25">
      <c r="B107473" s="78"/>
      <c r="C107473" s="77"/>
    </row>
    <row r="107474" spans="2:3" x14ac:dyDescent="0.25">
      <c r="B107474" s="78"/>
      <c r="C107474" s="77"/>
    </row>
    <row r="107475" spans="2:3" x14ac:dyDescent="0.25">
      <c r="B107475" s="78"/>
      <c r="C107475" s="77"/>
    </row>
    <row r="107476" spans="2:3" x14ac:dyDescent="0.25">
      <c r="B107476" s="78"/>
      <c r="C107476" s="77"/>
    </row>
    <row r="107477" spans="2:3" x14ac:dyDescent="0.25">
      <c r="B107477" s="78"/>
      <c r="C107477" s="77"/>
    </row>
    <row r="107478" spans="2:3" x14ac:dyDescent="0.25">
      <c r="B107478" s="78"/>
      <c r="C107478" s="77"/>
    </row>
    <row r="107479" spans="2:3" x14ac:dyDescent="0.25">
      <c r="B107479" s="78"/>
      <c r="C107479" s="77"/>
    </row>
    <row r="107480" spans="2:3" x14ac:dyDescent="0.25">
      <c r="B107480" s="78"/>
      <c r="C107480" s="77"/>
    </row>
    <row r="107590" spans="2:3" x14ac:dyDescent="0.25">
      <c r="B107590" s="78"/>
      <c r="C107590" s="77"/>
    </row>
    <row r="107591" spans="2:3" x14ac:dyDescent="0.25">
      <c r="B107591" s="78"/>
      <c r="C107591" s="77"/>
    </row>
    <row r="107592" spans="2:3" x14ac:dyDescent="0.25">
      <c r="B107592" s="78"/>
      <c r="C107592" s="77"/>
    </row>
    <row r="107593" spans="2:3" x14ac:dyDescent="0.25">
      <c r="B107593" s="78"/>
      <c r="C107593" s="77"/>
    </row>
    <row r="107594" spans="2:3" x14ac:dyDescent="0.25">
      <c r="B107594" s="78"/>
      <c r="C107594" s="77"/>
    </row>
    <row r="107595" spans="2:3" x14ac:dyDescent="0.25">
      <c r="B107595" s="78"/>
      <c r="C107595" s="77"/>
    </row>
    <row r="107596" spans="2:3" x14ac:dyDescent="0.25">
      <c r="B107596" s="78"/>
      <c r="C107596" s="77"/>
    </row>
    <row r="107597" spans="2:3" x14ac:dyDescent="0.25">
      <c r="B107597" s="78"/>
      <c r="C107597" s="77"/>
    </row>
    <row r="107598" spans="2:3" x14ac:dyDescent="0.25">
      <c r="B107598" s="78"/>
      <c r="C107598" s="77"/>
    </row>
    <row r="107599" spans="2:3" x14ac:dyDescent="0.25">
      <c r="B107599" s="78"/>
      <c r="C107599" s="77"/>
    </row>
    <row r="107600" spans="2:3" x14ac:dyDescent="0.25">
      <c r="B107600" s="78"/>
      <c r="C107600" s="77"/>
    </row>
    <row r="107601" spans="2:3" x14ac:dyDescent="0.25">
      <c r="B107601" s="78"/>
      <c r="C107601" s="77"/>
    </row>
    <row r="107602" spans="2:3" x14ac:dyDescent="0.25">
      <c r="B107602" s="78"/>
      <c r="C107602" s="77"/>
    </row>
    <row r="107712" spans="2:3" x14ac:dyDescent="0.25">
      <c r="B107712" s="78"/>
      <c r="C107712" s="77"/>
    </row>
    <row r="107713" spans="2:3" x14ac:dyDescent="0.25">
      <c r="B107713" s="78"/>
      <c r="C107713" s="77"/>
    </row>
    <row r="107714" spans="2:3" x14ac:dyDescent="0.25">
      <c r="B107714" s="78"/>
      <c r="C107714" s="77"/>
    </row>
    <row r="107715" spans="2:3" x14ac:dyDescent="0.25">
      <c r="B107715" s="78"/>
      <c r="C107715" s="77"/>
    </row>
    <row r="107716" spans="2:3" x14ac:dyDescent="0.25">
      <c r="B107716" s="78"/>
      <c r="C107716" s="77"/>
    </row>
    <row r="107717" spans="2:3" x14ac:dyDescent="0.25">
      <c r="B107717" s="78"/>
      <c r="C107717" s="77"/>
    </row>
    <row r="107718" spans="2:3" x14ac:dyDescent="0.25">
      <c r="B107718" s="78"/>
      <c r="C107718" s="77"/>
    </row>
    <row r="107719" spans="2:3" x14ac:dyDescent="0.25">
      <c r="B107719" s="78"/>
      <c r="C107719" s="77"/>
    </row>
    <row r="107720" spans="2:3" x14ac:dyDescent="0.25">
      <c r="B107720" s="78"/>
      <c r="C107720" s="77"/>
    </row>
    <row r="107721" spans="2:3" x14ac:dyDescent="0.25">
      <c r="B107721" s="78"/>
      <c r="C107721" s="77"/>
    </row>
    <row r="107722" spans="2:3" x14ac:dyDescent="0.25">
      <c r="B107722" s="78"/>
      <c r="C107722" s="77"/>
    </row>
    <row r="107723" spans="2:3" x14ac:dyDescent="0.25">
      <c r="B107723" s="78"/>
      <c r="C107723" s="77"/>
    </row>
    <row r="107724" spans="2:3" x14ac:dyDescent="0.25">
      <c r="B107724" s="78"/>
      <c r="C107724" s="77"/>
    </row>
    <row r="107834" spans="2:3" x14ac:dyDescent="0.25">
      <c r="B107834" s="78"/>
      <c r="C107834" s="77"/>
    </row>
    <row r="107835" spans="2:3" x14ac:dyDescent="0.25">
      <c r="B107835" s="78"/>
      <c r="C107835" s="77"/>
    </row>
    <row r="107836" spans="2:3" x14ac:dyDescent="0.25">
      <c r="B107836" s="78"/>
      <c r="C107836" s="77"/>
    </row>
    <row r="107837" spans="2:3" x14ac:dyDescent="0.25">
      <c r="B107837" s="78"/>
      <c r="C107837" s="77"/>
    </row>
    <row r="107838" spans="2:3" x14ac:dyDescent="0.25">
      <c r="B107838" s="78"/>
      <c r="C107838" s="77"/>
    </row>
    <row r="107839" spans="2:3" x14ac:dyDescent="0.25">
      <c r="B107839" s="78"/>
      <c r="C107839" s="77"/>
    </row>
    <row r="107840" spans="2:3" x14ac:dyDescent="0.25">
      <c r="B107840" s="78"/>
      <c r="C107840" s="77"/>
    </row>
    <row r="107841" spans="2:3" x14ac:dyDescent="0.25">
      <c r="B107841" s="78"/>
      <c r="C107841" s="77"/>
    </row>
    <row r="107842" spans="2:3" x14ac:dyDescent="0.25">
      <c r="B107842" s="78"/>
      <c r="C107842" s="77"/>
    </row>
    <row r="107843" spans="2:3" x14ac:dyDescent="0.25">
      <c r="B107843" s="78"/>
      <c r="C107843" s="77"/>
    </row>
    <row r="107844" spans="2:3" x14ac:dyDescent="0.25">
      <c r="B107844" s="78"/>
      <c r="C107844" s="77"/>
    </row>
    <row r="107845" spans="2:3" x14ac:dyDescent="0.25">
      <c r="B107845" s="78"/>
      <c r="C107845" s="77"/>
    </row>
    <row r="107846" spans="2:3" x14ac:dyDescent="0.25">
      <c r="B107846" s="78"/>
      <c r="C107846" s="77"/>
    </row>
    <row r="107956" spans="2:3" x14ac:dyDescent="0.25">
      <c r="B107956" s="78"/>
      <c r="C107956" s="77"/>
    </row>
    <row r="107957" spans="2:3" x14ac:dyDescent="0.25">
      <c r="B107957" s="78"/>
      <c r="C107957" s="77"/>
    </row>
    <row r="107958" spans="2:3" x14ac:dyDescent="0.25">
      <c r="B107958" s="78"/>
      <c r="C107958" s="77"/>
    </row>
    <row r="107959" spans="2:3" x14ac:dyDescent="0.25">
      <c r="B107959" s="78"/>
      <c r="C107959" s="77"/>
    </row>
    <row r="107960" spans="2:3" x14ac:dyDescent="0.25">
      <c r="B107960" s="78"/>
      <c r="C107960" s="77"/>
    </row>
    <row r="107961" spans="2:3" x14ac:dyDescent="0.25">
      <c r="B107961" s="78"/>
      <c r="C107961" s="77"/>
    </row>
    <row r="107962" spans="2:3" x14ac:dyDescent="0.25">
      <c r="B107962" s="78"/>
      <c r="C107962" s="77"/>
    </row>
    <row r="107963" spans="2:3" x14ac:dyDescent="0.25">
      <c r="B107963" s="78"/>
      <c r="C107963" s="77"/>
    </row>
    <row r="107964" spans="2:3" x14ac:dyDescent="0.25">
      <c r="B107964" s="78"/>
      <c r="C107964" s="77"/>
    </row>
    <row r="107965" spans="2:3" x14ac:dyDescent="0.25">
      <c r="B107965" s="78"/>
      <c r="C107965" s="77"/>
    </row>
    <row r="107966" spans="2:3" x14ac:dyDescent="0.25">
      <c r="B107966" s="78"/>
      <c r="C107966" s="77"/>
    </row>
    <row r="107967" spans="2:3" x14ac:dyDescent="0.25">
      <c r="B107967" s="78"/>
      <c r="C107967" s="77"/>
    </row>
    <row r="107968" spans="2:3" x14ac:dyDescent="0.25">
      <c r="B107968" s="78"/>
      <c r="C107968" s="77"/>
    </row>
    <row r="108078" spans="2:3" x14ac:dyDescent="0.25">
      <c r="B108078" s="78"/>
      <c r="C108078" s="77"/>
    </row>
    <row r="108079" spans="2:3" x14ac:dyDescent="0.25">
      <c r="B108079" s="78"/>
      <c r="C108079" s="77"/>
    </row>
    <row r="108080" spans="2:3" x14ac:dyDescent="0.25">
      <c r="B108080" s="78"/>
      <c r="C108080" s="77"/>
    </row>
    <row r="108081" spans="2:3" x14ac:dyDescent="0.25">
      <c r="B108081" s="78"/>
      <c r="C108081" s="77"/>
    </row>
    <row r="108082" spans="2:3" x14ac:dyDescent="0.25">
      <c r="B108082" s="78"/>
      <c r="C108082" s="77"/>
    </row>
    <row r="108083" spans="2:3" x14ac:dyDescent="0.25">
      <c r="B108083" s="78"/>
      <c r="C108083" s="77"/>
    </row>
    <row r="108084" spans="2:3" x14ac:dyDescent="0.25">
      <c r="B108084" s="78"/>
      <c r="C108084" s="77"/>
    </row>
    <row r="108085" spans="2:3" x14ac:dyDescent="0.25">
      <c r="B108085" s="78"/>
      <c r="C108085" s="77"/>
    </row>
    <row r="108086" spans="2:3" x14ac:dyDescent="0.25">
      <c r="B108086" s="78"/>
      <c r="C108086" s="77"/>
    </row>
    <row r="108087" spans="2:3" x14ac:dyDescent="0.25">
      <c r="B108087" s="78"/>
      <c r="C108087" s="77"/>
    </row>
    <row r="108088" spans="2:3" x14ac:dyDescent="0.25">
      <c r="B108088" s="78"/>
      <c r="C108088" s="77"/>
    </row>
    <row r="108089" spans="2:3" x14ac:dyDescent="0.25">
      <c r="B108089" s="78"/>
      <c r="C108089" s="77"/>
    </row>
    <row r="108090" spans="2:3" x14ac:dyDescent="0.25">
      <c r="B108090" s="78"/>
      <c r="C108090" s="77"/>
    </row>
    <row r="108200" spans="2:3" x14ac:dyDescent="0.25">
      <c r="B108200" s="78"/>
      <c r="C108200" s="77"/>
    </row>
    <row r="108201" spans="2:3" x14ac:dyDescent="0.25">
      <c r="B108201" s="78"/>
      <c r="C108201" s="77"/>
    </row>
    <row r="108202" spans="2:3" x14ac:dyDescent="0.25">
      <c r="B108202" s="78"/>
      <c r="C108202" s="77"/>
    </row>
    <row r="108203" spans="2:3" x14ac:dyDescent="0.25">
      <c r="B108203" s="78"/>
      <c r="C108203" s="77"/>
    </row>
    <row r="108204" spans="2:3" x14ac:dyDescent="0.25">
      <c r="B108204" s="78"/>
      <c r="C108204" s="77"/>
    </row>
    <row r="108205" spans="2:3" x14ac:dyDescent="0.25">
      <c r="B108205" s="78"/>
      <c r="C108205" s="77"/>
    </row>
    <row r="108206" spans="2:3" x14ac:dyDescent="0.25">
      <c r="B108206" s="78"/>
      <c r="C108206" s="77"/>
    </row>
    <row r="108207" spans="2:3" x14ac:dyDescent="0.25">
      <c r="B108207" s="78"/>
      <c r="C108207" s="77"/>
    </row>
    <row r="108208" spans="2:3" x14ac:dyDescent="0.25">
      <c r="B108208" s="78"/>
      <c r="C108208" s="77"/>
    </row>
    <row r="108209" spans="2:3" x14ac:dyDescent="0.25">
      <c r="B108209" s="78"/>
      <c r="C108209" s="77"/>
    </row>
    <row r="108210" spans="2:3" x14ac:dyDescent="0.25">
      <c r="B108210" s="78"/>
      <c r="C108210" s="77"/>
    </row>
    <row r="108211" spans="2:3" x14ac:dyDescent="0.25">
      <c r="B108211" s="78"/>
      <c r="C108211" s="77"/>
    </row>
    <row r="108212" spans="2:3" x14ac:dyDescent="0.25">
      <c r="B108212" s="78"/>
      <c r="C108212" s="77"/>
    </row>
    <row r="108322" spans="2:3" x14ac:dyDescent="0.25">
      <c r="B108322" s="78"/>
      <c r="C108322" s="77"/>
    </row>
    <row r="108323" spans="2:3" x14ac:dyDescent="0.25">
      <c r="B108323" s="78"/>
      <c r="C108323" s="77"/>
    </row>
    <row r="108324" spans="2:3" x14ac:dyDescent="0.25">
      <c r="B108324" s="78"/>
      <c r="C108324" s="77"/>
    </row>
    <row r="108325" spans="2:3" x14ac:dyDescent="0.25">
      <c r="B108325" s="78"/>
      <c r="C108325" s="77"/>
    </row>
    <row r="108326" spans="2:3" x14ac:dyDescent="0.25">
      <c r="B108326" s="78"/>
      <c r="C108326" s="77"/>
    </row>
    <row r="108327" spans="2:3" x14ac:dyDescent="0.25">
      <c r="B108327" s="78"/>
      <c r="C108327" s="77"/>
    </row>
    <row r="108328" spans="2:3" x14ac:dyDescent="0.25">
      <c r="B108328" s="78"/>
      <c r="C108328" s="77"/>
    </row>
    <row r="108329" spans="2:3" x14ac:dyDescent="0.25">
      <c r="B108329" s="78"/>
      <c r="C108329" s="77"/>
    </row>
    <row r="108330" spans="2:3" x14ac:dyDescent="0.25">
      <c r="B108330" s="78"/>
      <c r="C108330" s="77"/>
    </row>
    <row r="108331" spans="2:3" x14ac:dyDescent="0.25">
      <c r="B108331" s="78"/>
      <c r="C108331" s="77"/>
    </row>
    <row r="108332" spans="2:3" x14ac:dyDescent="0.25">
      <c r="B108332" s="78"/>
      <c r="C108332" s="77"/>
    </row>
    <row r="108333" spans="2:3" x14ac:dyDescent="0.25">
      <c r="B108333" s="78"/>
      <c r="C108333" s="77"/>
    </row>
    <row r="108334" spans="2:3" x14ac:dyDescent="0.25">
      <c r="B108334" s="78"/>
      <c r="C108334" s="77"/>
    </row>
    <row r="108444" spans="2:3" x14ac:dyDescent="0.25">
      <c r="B108444" s="78"/>
      <c r="C108444" s="77"/>
    </row>
    <row r="108445" spans="2:3" x14ac:dyDescent="0.25">
      <c r="B108445" s="78"/>
      <c r="C108445" s="77"/>
    </row>
    <row r="108446" spans="2:3" x14ac:dyDescent="0.25">
      <c r="B108446" s="78"/>
      <c r="C108446" s="77"/>
    </row>
    <row r="108447" spans="2:3" x14ac:dyDescent="0.25">
      <c r="B108447" s="78"/>
      <c r="C108447" s="77"/>
    </row>
    <row r="108448" spans="2:3" x14ac:dyDescent="0.25">
      <c r="B108448" s="78"/>
      <c r="C108448" s="77"/>
    </row>
    <row r="108449" spans="2:3" x14ac:dyDescent="0.25">
      <c r="B108449" s="78"/>
      <c r="C108449" s="77"/>
    </row>
    <row r="108450" spans="2:3" x14ac:dyDescent="0.25">
      <c r="B108450" s="78"/>
      <c r="C108450" s="77"/>
    </row>
    <row r="108451" spans="2:3" x14ac:dyDescent="0.25">
      <c r="B108451" s="78"/>
      <c r="C108451" s="77"/>
    </row>
    <row r="108452" spans="2:3" x14ac:dyDescent="0.25">
      <c r="B108452" s="78"/>
      <c r="C108452" s="77"/>
    </row>
    <row r="108453" spans="2:3" x14ac:dyDescent="0.25">
      <c r="B108453" s="78"/>
      <c r="C108453" s="77"/>
    </row>
    <row r="108454" spans="2:3" x14ac:dyDescent="0.25">
      <c r="B108454" s="78"/>
      <c r="C108454" s="77"/>
    </row>
    <row r="108455" spans="2:3" x14ac:dyDescent="0.25">
      <c r="B108455" s="78"/>
      <c r="C108455" s="77"/>
    </row>
    <row r="108456" spans="2:3" x14ac:dyDescent="0.25">
      <c r="B108456" s="78"/>
      <c r="C108456" s="77"/>
    </row>
    <row r="108566" spans="2:3" x14ac:dyDescent="0.25">
      <c r="B108566" s="78"/>
      <c r="C108566" s="77"/>
    </row>
    <row r="108567" spans="2:3" x14ac:dyDescent="0.25">
      <c r="B108567" s="78"/>
      <c r="C108567" s="77"/>
    </row>
    <row r="108568" spans="2:3" x14ac:dyDescent="0.25">
      <c r="B108568" s="78"/>
      <c r="C108568" s="77"/>
    </row>
    <row r="108569" spans="2:3" x14ac:dyDescent="0.25">
      <c r="B108569" s="78"/>
      <c r="C108569" s="77"/>
    </row>
    <row r="108570" spans="2:3" x14ac:dyDescent="0.25">
      <c r="B108570" s="78"/>
      <c r="C108570" s="77"/>
    </row>
    <row r="108571" spans="2:3" x14ac:dyDescent="0.25">
      <c r="B108571" s="78"/>
      <c r="C108571" s="77"/>
    </row>
    <row r="108572" spans="2:3" x14ac:dyDescent="0.25">
      <c r="B108572" s="78"/>
      <c r="C108572" s="77"/>
    </row>
    <row r="108573" spans="2:3" x14ac:dyDescent="0.25">
      <c r="B108573" s="78"/>
      <c r="C108573" s="77"/>
    </row>
    <row r="108574" spans="2:3" x14ac:dyDescent="0.25">
      <c r="B108574" s="78"/>
      <c r="C108574" s="77"/>
    </row>
    <row r="108575" spans="2:3" x14ac:dyDescent="0.25">
      <c r="B108575" s="78"/>
      <c r="C108575" s="77"/>
    </row>
    <row r="108576" spans="2:3" x14ac:dyDescent="0.25">
      <c r="B108576" s="78"/>
      <c r="C108576" s="77"/>
    </row>
    <row r="108577" spans="2:3" x14ac:dyDescent="0.25">
      <c r="B108577" s="78"/>
      <c r="C108577" s="77"/>
    </row>
    <row r="108578" spans="2:3" x14ac:dyDescent="0.25">
      <c r="B108578" s="78"/>
      <c r="C108578" s="77"/>
    </row>
    <row r="108688" spans="2:3" x14ac:dyDescent="0.25">
      <c r="B108688" s="78"/>
      <c r="C108688" s="77"/>
    </row>
    <row r="108689" spans="2:3" x14ac:dyDescent="0.25">
      <c r="B108689" s="78"/>
      <c r="C108689" s="77"/>
    </row>
    <row r="108690" spans="2:3" x14ac:dyDescent="0.25">
      <c r="B108690" s="78"/>
      <c r="C108690" s="77"/>
    </row>
    <row r="108691" spans="2:3" x14ac:dyDescent="0.25">
      <c r="B108691" s="78"/>
      <c r="C108691" s="77"/>
    </row>
    <row r="108692" spans="2:3" x14ac:dyDescent="0.25">
      <c r="B108692" s="78"/>
      <c r="C108692" s="77"/>
    </row>
    <row r="108693" spans="2:3" x14ac:dyDescent="0.25">
      <c r="B108693" s="78"/>
      <c r="C108693" s="77"/>
    </row>
    <row r="108694" spans="2:3" x14ac:dyDescent="0.25">
      <c r="B108694" s="78"/>
      <c r="C108694" s="77"/>
    </row>
    <row r="108695" spans="2:3" x14ac:dyDescent="0.25">
      <c r="B108695" s="78"/>
      <c r="C108695" s="77"/>
    </row>
    <row r="108696" spans="2:3" x14ac:dyDescent="0.25">
      <c r="B108696" s="78"/>
      <c r="C108696" s="77"/>
    </row>
    <row r="108697" spans="2:3" x14ac:dyDescent="0.25">
      <c r="B108697" s="78"/>
      <c r="C108697" s="77"/>
    </row>
    <row r="108698" spans="2:3" x14ac:dyDescent="0.25">
      <c r="B108698" s="78"/>
      <c r="C108698" s="77"/>
    </row>
    <row r="108699" spans="2:3" x14ac:dyDescent="0.25">
      <c r="B108699" s="78"/>
      <c r="C108699" s="77"/>
    </row>
    <row r="108700" spans="2:3" x14ac:dyDescent="0.25">
      <c r="B108700" s="78"/>
      <c r="C108700" s="77"/>
    </row>
    <row r="108810" spans="2:3" x14ac:dyDescent="0.25">
      <c r="B108810" s="78"/>
      <c r="C108810" s="77"/>
    </row>
    <row r="108811" spans="2:3" x14ac:dyDescent="0.25">
      <c r="B108811" s="78"/>
      <c r="C108811" s="77"/>
    </row>
    <row r="108812" spans="2:3" x14ac:dyDescent="0.25">
      <c r="B108812" s="78"/>
      <c r="C108812" s="77"/>
    </row>
    <row r="108813" spans="2:3" x14ac:dyDescent="0.25">
      <c r="B108813" s="78"/>
      <c r="C108813" s="77"/>
    </row>
    <row r="108814" spans="2:3" x14ac:dyDescent="0.25">
      <c r="B108814" s="78"/>
      <c r="C108814" s="77"/>
    </row>
    <row r="108815" spans="2:3" x14ac:dyDescent="0.25">
      <c r="B108815" s="78"/>
      <c r="C108815" s="77"/>
    </row>
    <row r="108816" spans="2:3" x14ac:dyDescent="0.25">
      <c r="B108816" s="78"/>
      <c r="C108816" s="77"/>
    </row>
    <row r="108817" spans="2:3" x14ac:dyDescent="0.25">
      <c r="B108817" s="78"/>
      <c r="C108817" s="77"/>
    </row>
    <row r="108818" spans="2:3" x14ac:dyDescent="0.25">
      <c r="B108818" s="78"/>
      <c r="C108818" s="77"/>
    </row>
    <row r="108819" spans="2:3" x14ac:dyDescent="0.25">
      <c r="B108819" s="78"/>
      <c r="C108819" s="77"/>
    </row>
    <row r="108820" spans="2:3" x14ac:dyDescent="0.25">
      <c r="B108820" s="78"/>
      <c r="C108820" s="77"/>
    </row>
    <row r="108821" spans="2:3" x14ac:dyDescent="0.25">
      <c r="B108821" s="78"/>
      <c r="C108821" s="77"/>
    </row>
    <row r="108822" spans="2:3" x14ac:dyDescent="0.25">
      <c r="B108822" s="78"/>
      <c r="C108822" s="77"/>
    </row>
    <row r="108932" spans="2:3" x14ac:dyDescent="0.25">
      <c r="B108932" s="78"/>
      <c r="C108932" s="77"/>
    </row>
    <row r="108933" spans="2:3" x14ac:dyDescent="0.25">
      <c r="B108933" s="78"/>
      <c r="C108933" s="77"/>
    </row>
    <row r="108934" spans="2:3" x14ac:dyDescent="0.25">
      <c r="B108934" s="78"/>
      <c r="C108934" s="77"/>
    </row>
    <row r="108935" spans="2:3" x14ac:dyDescent="0.25">
      <c r="B108935" s="78"/>
      <c r="C108935" s="77"/>
    </row>
    <row r="108936" spans="2:3" x14ac:dyDescent="0.25">
      <c r="B108936" s="78"/>
      <c r="C108936" s="77"/>
    </row>
    <row r="108937" spans="2:3" x14ac:dyDescent="0.25">
      <c r="B108937" s="78"/>
      <c r="C108937" s="77"/>
    </row>
    <row r="108938" spans="2:3" x14ac:dyDescent="0.25">
      <c r="B108938" s="78"/>
      <c r="C108938" s="77"/>
    </row>
    <row r="108939" spans="2:3" x14ac:dyDescent="0.25">
      <c r="B108939" s="78"/>
      <c r="C108939" s="77"/>
    </row>
    <row r="108940" spans="2:3" x14ac:dyDescent="0.25">
      <c r="B108940" s="78"/>
      <c r="C108940" s="77"/>
    </row>
    <row r="108941" spans="2:3" x14ac:dyDescent="0.25">
      <c r="B108941" s="78"/>
      <c r="C108941" s="77"/>
    </row>
    <row r="108942" spans="2:3" x14ac:dyDescent="0.25">
      <c r="B108942" s="78"/>
      <c r="C108942" s="77"/>
    </row>
    <row r="108943" spans="2:3" x14ac:dyDescent="0.25">
      <c r="B108943" s="78"/>
      <c r="C108943" s="77"/>
    </row>
    <row r="108944" spans="2:3" x14ac:dyDescent="0.25">
      <c r="B108944" s="78"/>
      <c r="C108944" s="77"/>
    </row>
    <row r="109054" spans="2:3" x14ac:dyDescent="0.25">
      <c r="B109054" s="78"/>
      <c r="C109054" s="77"/>
    </row>
    <row r="109055" spans="2:3" x14ac:dyDescent="0.25">
      <c r="B109055" s="78"/>
      <c r="C109055" s="77"/>
    </row>
    <row r="109056" spans="2:3" x14ac:dyDescent="0.25">
      <c r="B109056" s="78"/>
      <c r="C109056" s="77"/>
    </row>
    <row r="109057" spans="2:3" x14ac:dyDescent="0.25">
      <c r="B109057" s="78"/>
      <c r="C109057" s="77"/>
    </row>
    <row r="109058" spans="2:3" x14ac:dyDescent="0.25">
      <c r="B109058" s="78"/>
      <c r="C109058" s="77"/>
    </row>
    <row r="109059" spans="2:3" x14ac:dyDescent="0.25">
      <c r="B109059" s="78"/>
      <c r="C109059" s="77"/>
    </row>
    <row r="109060" spans="2:3" x14ac:dyDescent="0.25">
      <c r="B109060" s="78"/>
      <c r="C109060" s="77"/>
    </row>
    <row r="109061" spans="2:3" x14ac:dyDescent="0.25">
      <c r="B109061" s="78"/>
      <c r="C109061" s="77"/>
    </row>
    <row r="109062" spans="2:3" x14ac:dyDescent="0.25">
      <c r="B109062" s="78"/>
      <c r="C109062" s="77"/>
    </row>
    <row r="109063" spans="2:3" x14ac:dyDescent="0.25">
      <c r="B109063" s="78"/>
      <c r="C109063" s="77"/>
    </row>
    <row r="109064" spans="2:3" x14ac:dyDescent="0.25">
      <c r="B109064" s="78"/>
      <c r="C109064" s="77"/>
    </row>
    <row r="109065" spans="2:3" x14ac:dyDescent="0.25">
      <c r="B109065" s="78"/>
      <c r="C109065" s="77"/>
    </row>
    <row r="109066" spans="2:3" x14ac:dyDescent="0.25">
      <c r="B109066" s="78"/>
      <c r="C109066" s="77"/>
    </row>
    <row r="109176" spans="2:3" x14ac:dyDescent="0.25">
      <c r="B109176" s="78"/>
      <c r="C109176" s="77"/>
    </row>
    <row r="109177" spans="2:3" x14ac:dyDescent="0.25">
      <c r="B109177" s="78"/>
      <c r="C109177" s="77"/>
    </row>
    <row r="109178" spans="2:3" x14ac:dyDescent="0.25">
      <c r="B109178" s="78"/>
      <c r="C109178" s="77"/>
    </row>
    <row r="109179" spans="2:3" x14ac:dyDescent="0.25">
      <c r="B109179" s="78"/>
      <c r="C109179" s="77"/>
    </row>
    <row r="109180" spans="2:3" x14ac:dyDescent="0.25">
      <c r="B109180" s="78"/>
      <c r="C109180" s="77"/>
    </row>
    <row r="109181" spans="2:3" x14ac:dyDescent="0.25">
      <c r="B109181" s="78"/>
      <c r="C109181" s="77"/>
    </row>
    <row r="109182" spans="2:3" x14ac:dyDescent="0.25">
      <c r="B109182" s="78"/>
      <c r="C109182" s="77"/>
    </row>
    <row r="109183" spans="2:3" x14ac:dyDescent="0.25">
      <c r="B109183" s="78"/>
      <c r="C109183" s="77"/>
    </row>
    <row r="109184" spans="2:3" x14ac:dyDescent="0.25">
      <c r="B109184" s="78"/>
      <c r="C109184" s="77"/>
    </row>
    <row r="109185" spans="2:3" x14ac:dyDescent="0.25">
      <c r="B109185" s="78"/>
      <c r="C109185" s="77"/>
    </row>
    <row r="109186" spans="2:3" x14ac:dyDescent="0.25">
      <c r="B109186" s="78"/>
      <c r="C109186" s="77"/>
    </row>
    <row r="109187" spans="2:3" x14ac:dyDescent="0.25">
      <c r="B109187" s="78"/>
      <c r="C109187" s="77"/>
    </row>
    <row r="109188" spans="2:3" x14ac:dyDescent="0.25">
      <c r="B109188" s="78"/>
      <c r="C109188" s="77"/>
    </row>
    <row r="109298" spans="2:3" x14ac:dyDescent="0.25">
      <c r="B109298" s="78"/>
      <c r="C109298" s="77"/>
    </row>
    <row r="109299" spans="2:3" x14ac:dyDescent="0.25">
      <c r="B109299" s="78"/>
      <c r="C109299" s="77"/>
    </row>
    <row r="109300" spans="2:3" x14ac:dyDescent="0.25">
      <c r="B109300" s="78"/>
      <c r="C109300" s="77"/>
    </row>
    <row r="109301" spans="2:3" x14ac:dyDescent="0.25">
      <c r="B109301" s="78"/>
      <c r="C109301" s="77"/>
    </row>
    <row r="109302" spans="2:3" x14ac:dyDescent="0.25">
      <c r="B109302" s="78"/>
      <c r="C109302" s="77"/>
    </row>
    <row r="109303" spans="2:3" x14ac:dyDescent="0.25">
      <c r="B109303" s="78"/>
      <c r="C109303" s="77"/>
    </row>
    <row r="109304" spans="2:3" x14ac:dyDescent="0.25">
      <c r="B109304" s="78"/>
      <c r="C109304" s="77"/>
    </row>
    <row r="109305" spans="2:3" x14ac:dyDescent="0.25">
      <c r="B109305" s="78"/>
      <c r="C109305" s="77"/>
    </row>
    <row r="109306" spans="2:3" x14ac:dyDescent="0.25">
      <c r="B109306" s="78"/>
      <c r="C109306" s="77"/>
    </row>
    <row r="109307" spans="2:3" x14ac:dyDescent="0.25">
      <c r="B109307" s="78"/>
      <c r="C109307" s="77"/>
    </row>
    <row r="109308" spans="2:3" x14ac:dyDescent="0.25">
      <c r="B109308" s="78"/>
      <c r="C109308" s="77"/>
    </row>
    <row r="109309" spans="2:3" x14ac:dyDescent="0.25">
      <c r="B109309" s="78"/>
      <c r="C109309" s="77"/>
    </row>
    <row r="109310" spans="2:3" x14ac:dyDescent="0.25">
      <c r="B109310" s="78"/>
      <c r="C109310" s="77"/>
    </row>
    <row r="109420" spans="2:3" x14ac:dyDescent="0.25">
      <c r="B109420" s="78"/>
      <c r="C109420" s="77"/>
    </row>
    <row r="109421" spans="2:3" x14ac:dyDescent="0.25">
      <c r="B109421" s="78"/>
      <c r="C109421" s="77"/>
    </row>
    <row r="109422" spans="2:3" x14ac:dyDescent="0.25">
      <c r="B109422" s="78"/>
      <c r="C109422" s="77"/>
    </row>
    <row r="109423" spans="2:3" x14ac:dyDescent="0.25">
      <c r="B109423" s="78"/>
      <c r="C109423" s="77"/>
    </row>
    <row r="109424" spans="2:3" x14ac:dyDescent="0.25">
      <c r="B109424" s="78"/>
      <c r="C109424" s="77"/>
    </row>
    <row r="109425" spans="2:3" x14ac:dyDescent="0.25">
      <c r="B109425" s="78"/>
      <c r="C109425" s="77"/>
    </row>
    <row r="109426" spans="2:3" x14ac:dyDescent="0.25">
      <c r="B109426" s="78"/>
      <c r="C109426" s="77"/>
    </row>
    <row r="109427" spans="2:3" x14ac:dyDescent="0.25">
      <c r="B109427" s="78"/>
      <c r="C109427" s="77"/>
    </row>
    <row r="109428" spans="2:3" x14ac:dyDescent="0.25">
      <c r="B109428" s="78"/>
      <c r="C109428" s="77"/>
    </row>
    <row r="109429" spans="2:3" x14ac:dyDescent="0.25">
      <c r="B109429" s="78"/>
      <c r="C109429" s="77"/>
    </row>
    <row r="109430" spans="2:3" x14ac:dyDescent="0.25">
      <c r="B109430" s="78"/>
      <c r="C109430" s="77"/>
    </row>
    <row r="109431" spans="2:3" x14ac:dyDescent="0.25">
      <c r="B109431" s="78"/>
      <c r="C109431" s="77"/>
    </row>
    <row r="109432" spans="2:3" x14ac:dyDescent="0.25">
      <c r="B109432" s="78"/>
      <c r="C109432" s="77"/>
    </row>
    <row r="109542" spans="2:3" x14ac:dyDescent="0.25">
      <c r="B109542" s="78"/>
      <c r="C109542" s="77"/>
    </row>
    <row r="109543" spans="2:3" x14ac:dyDescent="0.25">
      <c r="B109543" s="78"/>
      <c r="C109543" s="77"/>
    </row>
    <row r="109544" spans="2:3" x14ac:dyDescent="0.25">
      <c r="B109544" s="78"/>
      <c r="C109544" s="77"/>
    </row>
    <row r="109545" spans="2:3" x14ac:dyDescent="0.25">
      <c r="B109545" s="78"/>
      <c r="C109545" s="77"/>
    </row>
    <row r="109546" spans="2:3" x14ac:dyDescent="0.25">
      <c r="B109546" s="78"/>
      <c r="C109546" s="77"/>
    </row>
    <row r="109547" spans="2:3" x14ac:dyDescent="0.25">
      <c r="B109547" s="78"/>
      <c r="C109547" s="77"/>
    </row>
    <row r="109548" spans="2:3" x14ac:dyDescent="0.25">
      <c r="B109548" s="78"/>
      <c r="C109548" s="77"/>
    </row>
    <row r="109549" spans="2:3" x14ac:dyDescent="0.25">
      <c r="B109549" s="78"/>
      <c r="C109549" s="77"/>
    </row>
    <row r="109550" spans="2:3" x14ac:dyDescent="0.25">
      <c r="B109550" s="78"/>
      <c r="C109550" s="77"/>
    </row>
    <row r="109551" spans="2:3" x14ac:dyDescent="0.25">
      <c r="B109551" s="78"/>
      <c r="C109551" s="77"/>
    </row>
    <row r="109552" spans="2:3" x14ac:dyDescent="0.25">
      <c r="B109552" s="78"/>
      <c r="C109552" s="77"/>
    </row>
    <row r="109553" spans="2:3" x14ac:dyDescent="0.25">
      <c r="B109553" s="78"/>
      <c r="C109553" s="77"/>
    </row>
    <row r="109554" spans="2:3" x14ac:dyDescent="0.25">
      <c r="B109554" s="78"/>
      <c r="C109554" s="77"/>
    </row>
    <row r="109664" spans="2:3" x14ac:dyDescent="0.25">
      <c r="B109664" s="78"/>
      <c r="C109664" s="77"/>
    </row>
    <row r="109665" spans="2:3" x14ac:dyDescent="0.25">
      <c r="B109665" s="78"/>
      <c r="C109665" s="77"/>
    </row>
    <row r="109666" spans="2:3" x14ac:dyDescent="0.25">
      <c r="B109666" s="78"/>
      <c r="C109666" s="77"/>
    </row>
    <row r="109667" spans="2:3" x14ac:dyDescent="0.25">
      <c r="B109667" s="78"/>
      <c r="C109667" s="77"/>
    </row>
    <row r="109668" spans="2:3" x14ac:dyDescent="0.25">
      <c r="B109668" s="78"/>
      <c r="C109668" s="77"/>
    </row>
    <row r="109669" spans="2:3" x14ac:dyDescent="0.25">
      <c r="B109669" s="78"/>
      <c r="C109669" s="77"/>
    </row>
    <row r="109670" spans="2:3" x14ac:dyDescent="0.25">
      <c r="B109670" s="78"/>
      <c r="C109670" s="77"/>
    </row>
    <row r="109671" spans="2:3" x14ac:dyDescent="0.25">
      <c r="B109671" s="78"/>
      <c r="C109671" s="77"/>
    </row>
    <row r="109672" spans="2:3" x14ac:dyDescent="0.25">
      <c r="B109672" s="78"/>
      <c r="C109672" s="77"/>
    </row>
    <row r="109673" spans="2:3" x14ac:dyDescent="0.25">
      <c r="B109673" s="78"/>
      <c r="C109673" s="77"/>
    </row>
    <row r="109674" spans="2:3" x14ac:dyDescent="0.25">
      <c r="B109674" s="78"/>
      <c r="C109674" s="77"/>
    </row>
    <row r="109675" spans="2:3" x14ac:dyDescent="0.25">
      <c r="B109675" s="78"/>
      <c r="C109675" s="77"/>
    </row>
    <row r="109676" spans="2:3" x14ac:dyDescent="0.25">
      <c r="B109676" s="78"/>
      <c r="C109676" s="77"/>
    </row>
    <row r="109786" spans="2:3" x14ac:dyDescent="0.25">
      <c r="B109786" s="78"/>
      <c r="C109786" s="77"/>
    </row>
    <row r="109787" spans="2:3" x14ac:dyDescent="0.25">
      <c r="B109787" s="78"/>
      <c r="C109787" s="77"/>
    </row>
    <row r="109788" spans="2:3" x14ac:dyDescent="0.25">
      <c r="B109788" s="78"/>
      <c r="C109788" s="77"/>
    </row>
    <row r="109789" spans="2:3" x14ac:dyDescent="0.25">
      <c r="B109789" s="78"/>
      <c r="C109789" s="77"/>
    </row>
    <row r="109790" spans="2:3" x14ac:dyDescent="0.25">
      <c r="B109790" s="78"/>
      <c r="C109790" s="77"/>
    </row>
    <row r="109791" spans="2:3" x14ac:dyDescent="0.25">
      <c r="B109791" s="78"/>
      <c r="C109791" s="77"/>
    </row>
    <row r="109792" spans="2:3" x14ac:dyDescent="0.25">
      <c r="B109792" s="78"/>
      <c r="C109792" s="77"/>
    </row>
    <row r="109793" spans="2:3" x14ac:dyDescent="0.25">
      <c r="B109793" s="78"/>
      <c r="C109793" s="77"/>
    </row>
    <row r="109794" spans="2:3" x14ac:dyDescent="0.25">
      <c r="B109794" s="78"/>
      <c r="C109794" s="77"/>
    </row>
    <row r="109795" spans="2:3" x14ac:dyDescent="0.25">
      <c r="B109795" s="78"/>
      <c r="C109795" s="77"/>
    </row>
    <row r="109796" spans="2:3" x14ac:dyDescent="0.25">
      <c r="B109796" s="78"/>
      <c r="C109796" s="77"/>
    </row>
    <row r="109797" spans="2:3" x14ac:dyDescent="0.25">
      <c r="B109797" s="78"/>
      <c r="C109797" s="77"/>
    </row>
    <row r="109798" spans="2:3" x14ac:dyDescent="0.25">
      <c r="B109798" s="78"/>
      <c r="C109798" s="77"/>
    </row>
    <row r="109908" spans="2:3" x14ac:dyDescent="0.25">
      <c r="B109908" s="78"/>
      <c r="C109908" s="77"/>
    </row>
    <row r="109909" spans="2:3" x14ac:dyDescent="0.25">
      <c r="B109909" s="78"/>
      <c r="C109909" s="77"/>
    </row>
    <row r="109910" spans="2:3" x14ac:dyDescent="0.25">
      <c r="B109910" s="78"/>
      <c r="C109910" s="77"/>
    </row>
    <row r="109911" spans="2:3" x14ac:dyDescent="0.25">
      <c r="B109911" s="78"/>
      <c r="C109911" s="77"/>
    </row>
    <row r="109912" spans="2:3" x14ac:dyDescent="0.25">
      <c r="B109912" s="78"/>
      <c r="C109912" s="77"/>
    </row>
    <row r="109913" spans="2:3" x14ac:dyDescent="0.25">
      <c r="B109913" s="78"/>
      <c r="C109913" s="77"/>
    </row>
    <row r="109914" spans="2:3" x14ac:dyDescent="0.25">
      <c r="B109914" s="78"/>
      <c r="C109914" s="77"/>
    </row>
    <row r="109915" spans="2:3" x14ac:dyDescent="0.25">
      <c r="B109915" s="78"/>
      <c r="C109915" s="77"/>
    </row>
    <row r="109916" spans="2:3" x14ac:dyDescent="0.25">
      <c r="B109916" s="78"/>
      <c r="C109916" s="77"/>
    </row>
    <row r="109917" spans="2:3" x14ac:dyDescent="0.25">
      <c r="B109917" s="78"/>
      <c r="C109917" s="77"/>
    </row>
    <row r="109918" spans="2:3" x14ac:dyDescent="0.25">
      <c r="B109918" s="78"/>
      <c r="C109918" s="77"/>
    </row>
    <row r="109919" spans="2:3" x14ac:dyDescent="0.25">
      <c r="B109919" s="78"/>
      <c r="C109919" s="77"/>
    </row>
    <row r="109920" spans="2:3" x14ac:dyDescent="0.25">
      <c r="B109920" s="78"/>
      <c r="C109920" s="77"/>
    </row>
    <row r="110030" spans="2:3" x14ac:dyDescent="0.25">
      <c r="B110030" s="78"/>
      <c r="C110030" s="77"/>
    </row>
    <row r="110031" spans="2:3" x14ac:dyDescent="0.25">
      <c r="B110031" s="78"/>
      <c r="C110031" s="77"/>
    </row>
    <row r="110032" spans="2:3" x14ac:dyDescent="0.25">
      <c r="B110032" s="78"/>
      <c r="C110032" s="77"/>
    </row>
    <row r="110033" spans="2:3" x14ac:dyDescent="0.25">
      <c r="B110033" s="78"/>
      <c r="C110033" s="77"/>
    </row>
    <row r="110034" spans="2:3" x14ac:dyDescent="0.25">
      <c r="B110034" s="78"/>
      <c r="C110034" s="77"/>
    </row>
    <row r="110035" spans="2:3" x14ac:dyDescent="0.25">
      <c r="B110035" s="78"/>
      <c r="C110035" s="77"/>
    </row>
    <row r="110036" spans="2:3" x14ac:dyDescent="0.25">
      <c r="B110036" s="78"/>
      <c r="C110036" s="77"/>
    </row>
    <row r="110037" spans="2:3" x14ac:dyDescent="0.25">
      <c r="B110037" s="78"/>
      <c r="C110037" s="77"/>
    </row>
    <row r="110038" spans="2:3" x14ac:dyDescent="0.25">
      <c r="B110038" s="78"/>
      <c r="C110038" s="77"/>
    </row>
    <row r="110039" spans="2:3" x14ac:dyDescent="0.25">
      <c r="B110039" s="78"/>
      <c r="C110039" s="77"/>
    </row>
    <row r="110040" spans="2:3" x14ac:dyDescent="0.25">
      <c r="B110040" s="78"/>
      <c r="C110040" s="77"/>
    </row>
    <row r="110041" spans="2:3" x14ac:dyDescent="0.25">
      <c r="B110041" s="78"/>
      <c r="C110041" s="77"/>
    </row>
    <row r="110042" spans="2:3" x14ac:dyDescent="0.25">
      <c r="B110042" s="78"/>
      <c r="C110042" s="77"/>
    </row>
    <row r="110152" spans="2:3" x14ac:dyDescent="0.25">
      <c r="B110152" s="78"/>
      <c r="C110152" s="77"/>
    </row>
    <row r="110153" spans="2:3" x14ac:dyDescent="0.25">
      <c r="B110153" s="78"/>
      <c r="C110153" s="77"/>
    </row>
    <row r="110154" spans="2:3" x14ac:dyDescent="0.25">
      <c r="B110154" s="78"/>
      <c r="C110154" s="77"/>
    </row>
    <row r="110155" spans="2:3" x14ac:dyDescent="0.25">
      <c r="B110155" s="78"/>
      <c r="C110155" s="77"/>
    </row>
    <row r="110156" spans="2:3" x14ac:dyDescent="0.25">
      <c r="B110156" s="78"/>
      <c r="C110156" s="77"/>
    </row>
    <row r="110157" spans="2:3" x14ac:dyDescent="0.25">
      <c r="B110157" s="78"/>
      <c r="C110157" s="77"/>
    </row>
    <row r="110158" spans="2:3" x14ac:dyDescent="0.25">
      <c r="B110158" s="78"/>
      <c r="C110158" s="77"/>
    </row>
    <row r="110159" spans="2:3" x14ac:dyDescent="0.25">
      <c r="B110159" s="78"/>
      <c r="C110159" s="77"/>
    </row>
    <row r="110160" spans="2:3" x14ac:dyDescent="0.25">
      <c r="B110160" s="78"/>
      <c r="C110160" s="77"/>
    </row>
    <row r="110161" spans="2:3" x14ac:dyDescent="0.25">
      <c r="B110161" s="78"/>
      <c r="C110161" s="77"/>
    </row>
    <row r="110162" spans="2:3" x14ac:dyDescent="0.25">
      <c r="B110162" s="78"/>
      <c r="C110162" s="77"/>
    </row>
    <row r="110163" spans="2:3" x14ac:dyDescent="0.25">
      <c r="B110163" s="78"/>
      <c r="C110163" s="77"/>
    </row>
    <row r="110164" spans="2:3" x14ac:dyDescent="0.25">
      <c r="B110164" s="78"/>
      <c r="C110164" s="77"/>
    </row>
    <row r="110274" spans="2:3" x14ac:dyDescent="0.25">
      <c r="B110274" s="78"/>
      <c r="C110274" s="77"/>
    </row>
    <row r="110275" spans="2:3" x14ac:dyDescent="0.25">
      <c r="B110275" s="78"/>
      <c r="C110275" s="77"/>
    </row>
    <row r="110276" spans="2:3" x14ac:dyDescent="0.25">
      <c r="B110276" s="78"/>
      <c r="C110276" s="77"/>
    </row>
    <row r="110277" spans="2:3" x14ac:dyDescent="0.25">
      <c r="B110277" s="78"/>
      <c r="C110277" s="77"/>
    </row>
    <row r="110278" spans="2:3" x14ac:dyDescent="0.25">
      <c r="B110278" s="78"/>
      <c r="C110278" s="77"/>
    </row>
    <row r="110279" spans="2:3" x14ac:dyDescent="0.25">
      <c r="B110279" s="78"/>
      <c r="C110279" s="77"/>
    </row>
    <row r="110280" spans="2:3" x14ac:dyDescent="0.25">
      <c r="B110280" s="78"/>
      <c r="C110280" s="77"/>
    </row>
    <row r="110281" spans="2:3" x14ac:dyDescent="0.25">
      <c r="B110281" s="78"/>
      <c r="C110281" s="77"/>
    </row>
    <row r="110282" spans="2:3" x14ac:dyDescent="0.25">
      <c r="B110282" s="78"/>
      <c r="C110282" s="77"/>
    </row>
    <row r="110283" spans="2:3" x14ac:dyDescent="0.25">
      <c r="B110283" s="78"/>
      <c r="C110283" s="77"/>
    </row>
    <row r="110284" spans="2:3" x14ac:dyDescent="0.25">
      <c r="B110284" s="78"/>
      <c r="C110284" s="77"/>
    </row>
    <row r="110285" spans="2:3" x14ac:dyDescent="0.25">
      <c r="B110285" s="78"/>
      <c r="C110285" s="77"/>
    </row>
    <row r="110286" spans="2:3" x14ac:dyDescent="0.25">
      <c r="B110286" s="78"/>
      <c r="C110286" s="77"/>
    </row>
    <row r="110396" spans="2:3" x14ac:dyDescent="0.25">
      <c r="B110396" s="78"/>
      <c r="C110396" s="77"/>
    </row>
    <row r="110397" spans="2:3" x14ac:dyDescent="0.25">
      <c r="B110397" s="78"/>
      <c r="C110397" s="77"/>
    </row>
    <row r="110398" spans="2:3" x14ac:dyDescent="0.25">
      <c r="B110398" s="78"/>
      <c r="C110398" s="77"/>
    </row>
    <row r="110399" spans="2:3" x14ac:dyDescent="0.25">
      <c r="B110399" s="78"/>
      <c r="C110399" s="77"/>
    </row>
    <row r="110400" spans="2:3" x14ac:dyDescent="0.25">
      <c r="B110400" s="78"/>
      <c r="C110400" s="77"/>
    </row>
    <row r="110401" spans="2:3" x14ac:dyDescent="0.25">
      <c r="B110401" s="78"/>
      <c r="C110401" s="77"/>
    </row>
    <row r="110402" spans="2:3" x14ac:dyDescent="0.25">
      <c r="B110402" s="78"/>
      <c r="C110402" s="77"/>
    </row>
    <row r="110403" spans="2:3" x14ac:dyDescent="0.25">
      <c r="B110403" s="78"/>
      <c r="C110403" s="77"/>
    </row>
    <row r="110404" spans="2:3" x14ac:dyDescent="0.25">
      <c r="B110404" s="78"/>
      <c r="C110404" s="77"/>
    </row>
    <row r="110405" spans="2:3" x14ac:dyDescent="0.25">
      <c r="B110405" s="78"/>
      <c r="C110405" s="77"/>
    </row>
    <row r="110406" spans="2:3" x14ac:dyDescent="0.25">
      <c r="B110406" s="78"/>
      <c r="C110406" s="77"/>
    </row>
    <row r="110407" spans="2:3" x14ac:dyDescent="0.25">
      <c r="B110407" s="78"/>
      <c r="C110407" s="77"/>
    </row>
    <row r="110408" spans="2:3" x14ac:dyDescent="0.25">
      <c r="B110408" s="78"/>
      <c r="C110408" s="77"/>
    </row>
    <row r="110518" spans="2:3" x14ac:dyDescent="0.25">
      <c r="B110518" s="78"/>
      <c r="C110518" s="77"/>
    </row>
    <row r="110519" spans="2:3" x14ac:dyDescent="0.25">
      <c r="B110519" s="78"/>
      <c r="C110519" s="77"/>
    </row>
    <row r="110520" spans="2:3" x14ac:dyDescent="0.25">
      <c r="B110520" s="78"/>
      <c r="C110520" s="77"/>
    </row>
    <row r="110521" spans="2:3" x14ac:dyDescent="0.25">
      <c r="B110521" s="78"/>
      <c r="C110521" s="77"/>
    </row>
    <row r="110522" spans="2:3" x14ac:dyDescent="0.25">
      <c r="B110522" s="78"/>
      <c r="C110522" s="77"/>
    </row>
    <row r="110523" spans="2:3" x14ac:dyDescent="0.25">
      <c r="B110523" s="78"/>
      <c r="C110523" s="77"/>
    </row>
    <row r="110524" spans="2:3" x14ac:dyDescent="0.25">
      <c r="B110524" s="78"/>
      <c r="C110524" s="77"/>
    </row>
    <row r="110525" spans="2:3" x14ac:dyDescent="0.25">
      <c r="B110525" s="78"/>
      <c r="C110525" s="77"/>
    </row>
    <row r="110526" spans="2:3" x14ac:dyDescent="0.25">
      <c r="B110526" s="78"/>
      <c r="C110526" s="77"/>
    </row>
    <row r="110527" spans="2:3" x14ac:dyDescent="0.25">
      <c r="B110527" s="78"/>
      <c r="C110527" s="77"/>
    </row>
    <row r="110528" spans="2:3" x14ac:dyDescent="0.25">
      <c r="B110528" s="78"/>
      <c r="C110528" s="77"/>
    </row>
    <row r="110529" spans="2:3" x14ac:dyDescent="0.25">
      <c r="B110529" s="78"/>
      <c r="C110529" s="77"/>
    </row>
    <row r="110530" spans="2:3" x14ac:dyDescent="0.25">
      <c r="B110530" s="78"/>
      <c r="C110530" s="77"/>
    </row>
    <row r="110640" spans="2:3" x14ac:dyDescent="0.25">
      <c r="B110640" s="78"/>
      <c r="C110640" s="77"/>
    </row>
    <row r="110641" spans="2:3" x14ac:dyDescent="0.25">
      <c r="B110641" s="78"/>
      <c r="C110641" s="77"/>
    </row>
    <row r="110642" spans="2:3" x14ac:dyDescent="0.25">
      <c r="B110642" s="78"/>
      <c r="C110642" s="77"/>
    </row>
    <row r="110643" spans="2:3" x14ac:dyDescent="0.25">
      <c r="B110643" s="78"/>
      <c r="C110643" s="77"/>
    </row>
    <row r="110644" spans="2:3" x14ac:dyDescent="0.25">
      <c r="B110644" s="78"/>
      <c r="C110644" s="77"/>
    </row>
    <row r="110645" spans="2:3" x14ac:dyDescent="0.25">
      <c r="B110645" s="78"/>
      <c r="C110645" s="77"/>
    </row>
    <row r="110646" spans="2:3" x14ac:dyDescent="0.25">
      <c r="B110646" s="78"/>
      <c r="C110646" s="77"/>
    </row>
    <row r="110647" spans="2:3" x14ac:dyDescent="0.25">
      <c r="B110647" s="78"/>
      <c r="C110647" s="77"/>
    </row>
    <row r="110648" spans="2:3" x14ac:dyDescent="0.25">
      <c r="B110648" s="78"/>
      <c r="C110648" s="77"/>
    </row>
    <row r="110649" spans="2:3" x14ac:dyDescent="0.25">
      <c r="B110649" s="78"/>
      <c r="C110649" s="77"/>
    </row>
    <row r="110650" spans="2:3" x14ac:dyDescent="0.25">
      <c r="B110650" s="78"/>
      <c r="C110650" s="77"/>
    </row>
    <row r="110651" spans="2:3" x14ac:dyDescent="0.25">
      <c r="B110651" s="78"/>
      <c r="C110651" s="77"/>
    </row>
    <row r="110652" spans="2:3" x14ac:dyDescent="0.25">
      <c r="B110652" s="78"/>
      <c r="C110652" s="77"/>
    </row>
    <row r="110762" spans="2:3" x14ac:dyDescent="0.25">
      <c r="B110762" s="78"/>
      <c r="C110762" s="77"/>
    </row>
    <row r="110763" spans="2:3" x14ac:dyDescent="0.25">
      <c r="B110763" s="78"/>
      <c r="C110763" s="77"/>
    </row>
    <row r="110764" spans="2:3" x14ac:dyDescent="0.25">
      <c r="B110764" s="78"/>
      <c r="C110764" s="77"/>
    </row>
    <row r="110765" spans="2:3" x14ac:dyDescent="0.25">
      <c r="B110765" s="78"/>
      <c r="C110765" s="77"/>
    </row>
    <row r="110766" spans="2:3" x14ac:dyDescent="0.25">
      <c r="B110766" s="78"/>
      <c r="C110766" s="77"/>
    </row>
    <row r="110767" spans="2:3" x14ac:dyDescent="0.25">
      <c r="B110767" s="78"/>
      <c r="C110767" s="77"/>
    </row>
    <row r="110768" spans="2:3" x14ac:dyDescent="0.25">
      <c r="B110768" s="78"/>
      <c r="C110768" s="77"/>
    </row>
    <row r="110769" spans="2:3" x14ac:dyDescent="0.25">
      <c r="B110769" s="78"/>
      <c r="C110769" s="77"/>
    </row>
    <row r="110770" spans="2:3" x14ac:dyDescent="0.25">
      <c r="B110770" s="78"/>
      <c r="C110770" s="77"/>
    </row>
    <row r="110771" spans="2:3" x14ac:dyDescent="0.25">
      <c r="B110771" s="78"/>
      <c r="C110771" s="77"/>
    </row>
    <row r="110772" spans="2:3" x14ac:dyDescent="0.25">
      <c r="B110772" s="78"/>
      <c r="C110772" s="77"/>
    </row>
    <row r="110773" spans="2:3" x14ac:dyDescent="0.25">
      <c r="B110773" s="78"/>
      <c r="C110773" s="77"/>
    </row>
    <row r="110774" spans="2:3" x14ac:dyDescent="0.25">
      <c r="B110774" s="78"/>
      <c r="C110774" s="77"/>
    </row>
    <row r="110884" spans="2:3" x14ac:dyDescent="0.25">
      <c r="B110884" s="78"/>
      <c r="C110884" s="77"/>
    </row>
    <row r="110885" spans="2:3" x14ac:dyDescent="0.25">
      <c r="B110885" s="78"/>
      <c r="C110885" s="77"/>
    </row>
    <row r="110886" spans="2:3" x14ac:dyDescent="0.25">
      <c r="B110886" s="78"/>
      <c r="C110886" s="77"/>
    </row>
    <row r="110887" spans="2:3" x14ac:dyDescent="0.25">
      <c r="B110887" s="78"/>
      <c r="C110887" s="77"/>
    </row>
    <row r="110888" spans="2:3" x14ac:dyDescent="0.25">
      <c r="B110888" s="78"/>
      <c r="C110888" s="77"/>
    </row>
    <row r="110889" spans="2:3" x14ac:dyDescent="0.25">
      <c r="B110889" s="78"/>
      <c r="C110889" s="77"/>
    </row>
    <row r="110890" spans="2:3" x14ac:dyDescent="0.25">
      <c r="B110890" s="78"/>
      <c r="C110890" s="77"/>
    </row>
    <row r="110891" spans="2:3" x14ac:dyDescent="0.25">
      <c r="B110891" s="78"/>
      <c r="C110891" s="77"/>
    </row>
    <row r="110892" spans="2:3" x14ac:dyDescent="0.25">
      <c r="B110892" s="78"/>
      <c r="C110892" s="77"/>
    </row>
    <row r="110893" spans="2:3" x14ac:dyDescent="0.25">
      <c r="B110893" s="78"/>
      <c r="C110893" s="77"/>
    </row>
    <row r="110894" spans="2:3" x14ac:dyDescent="0.25">
      <c r="B110894" s="78"/>
      <c r="C110894" s="77"/>
    </row>
    <row r="110895" spans="2:3" x14ac:dyDescent="0.25">
      <c r="B110895" s="78"/>
      <c r="C110895" s="77"/>
    </row>
    <row r="110896" spans="2:3" x14ac:dyDescent="0.25">
      <c r="B110896" s="78"/>
      <c r="C110896" s="77"/>
    </row>
    <row r="111006" spans="2:3" x14ac:dyDescent="0.25">
      <c r="B111006" s="78"/>
      <c r="C111006" s="77"/>
    </row>
    <row r="111007" spans="2:3" x14ac:dyDescent="0.25">
      <c r="B111007" s="78"/>
      <c r="C111007" s="77"/>
    </row>
    <row r="111008" spans="2:3" x14ac:dyDescent="0.25">
      <c r="B111008" s="78"/>
      <c r="C111008" s="77"/>
    </row>
    <row r="111009" spans="2:3" x14ac:dyDescent="0.25">
      <c r="B111009" s="78"/>
      <c r="C111009" s="77"/>
    </row>
    <row r="111010" spans="2:3" x14ac:dyDescent="0.25">
      <c r="B111010" s="78"/>
      <c r="C111010" s="77"/>
    </row>
    <row r="111011" spans="2:3" x14ac:dyDescent="0.25">
      <c r="B111011" s="78"/>
      <c r="C111011" s="77"/>
    </row>
    <row r="111012" spans="2:3" x14ac:dyDescent="0.25">
      <c r="B111012" s="78"/>
      <c r="C111012" s="77"/>
    </row>
    <row r="111013" spans="2:3" x14ac:dyDescent="0.25">
      <c r="B111013" s="78"/>
      <c r="C111013" s="77"/>
    </row>
    <row r="111014" spans="2:3" x14ac:dyDescent="0.25">
      <c r="B111014" s="78"/>
      <c r="C111014" s="77"/>
    </row>
    <row r="111015" spans="2:3" x14ac:dyDescent="0.25">
      <c r="B111015" s="78"/>
      <c r="C111015" s="77"/>
    </row>
    <row r="111016" spans="2:3" x14ac:dyDescent="0.25">
      <c r="B111016" s="78"/>
      <c r="C111016" s="77"/>
    </row>
    <row r="111017" spans="2:3" x14ac:dyDescent="0.25">
      <c r="B111017" s="78"/>
      <c r="C111017" s="77"/>
    </row>
    <row r="111018" spans="2:3" x14ac:dyDescent="0.25">
      <c r="B111018" s="78"/>
      <c r="C111018" s="77"/>
    </row>
    <row r="111128" spans="2:3" x14ac:dyDescent="0.25">
      <c r="B111128" s="78"/>
      <c r="C111128" s="77"/>
    </row>
    <row r="111129" spans="2:3" x14ac:dyDescent="0.25">
      <c r="B111129" s="78"/>
      <c r="C111129" s="77"/>
    </row>
    <row r="111130" spans="2:3" x14ac:dyDescent="0.25">
      <c r="B111130" s="78"/>
      <c r="C111130" s="77"/>
    </row>
    <row r="111131" spans="2:3" x14ac:dyDescent="0.25">
      <c r="B111131" s="78"/>
      <c r="C111131" s="77"/>
    </row>
    <row r="111132" spans="2:3" x14ac:dyDescent="0.25">
      <c r="B111132" s="78"/>
      <c r="C111132" s="77"/>
    </row>
    <row r="111133" spans="2:3" x14ac:dyDescent="0.25">
      <c r="B111133" s="78"/>
      <c r="C111133" s="77"/>
    </row>
    <row r="111134" spans="2:3" x14ac:dyDescent="0.25">
      <c r="B111134" s="78"/>
      <c r="C111134" s="77"/>
    </row>
    <row r="111135" spans="2:3" x14ac:dyDescent="0.25">
      <c r="B111135" s="78"/>
      <c r="C111135" s="77"/>
    </row>
    <row r="111136" spans="2:3" x14ac:dyDescent="0.25">
      <c r="B111136" s="78"/>
      <c r="C111136" s="77"/>
    </row>
    <row r="111137" spans="2:3" x14ac:dyDescent="0.25">
      <c r="B111137" s="78"/>
      <c r="C111137" s="77"/>
    </row>
    <row r="111138" spans="2:3" x14ac:dyDescent="0.25">
      <c r="B111138" s="78"/>
      <c r="C111138" s="77"/>
    </row>
    <row r="111139" spans="2:3" x14ac:dyDescent="0.25">
      <c r="B111139" s="78"/>
      <c r="C111139" s="77"/>
    </row>
    <row r="111140" spans="2:3" x14ac:dyDescent="0.25">
      <c r="B111140" s="78"/>
      <c r="C111140" s="77"/>
    </row>
    <row r="111250" spans="2:3" x14ac:dyDescent="0.25">
      <c r="B111250" s="78"/>
      <c r="C111250" s="77"/>
    </row>
    <row r="111251" spans="2:3" x14ac:dyDescent="0.25">
      <c r="B111251" s="78"/>
      <c r="C111251" s="77"/>
    </row>
    <row r="111252" spans="2:3" x14ac:dyDescent="0.25">
      <c r="B111252" s="78"/>
      <c r="C111252" s="77"/>
    </row>
    <row r="111253" spans="2:3" x14ac:dyDescent="0.25">
      <c r="B111253" s="78"/>
      <c r="C111253" s="77"/>
    </row>
    <row r="111254" spans="2:3" x14ac:dyDescent="0.25">
      <c r="B111254" s="78"/>
      <c r="C111254" s="77"/>
    </row>
    <row r="111255" spans="2:3" x14ac:dyDescent="0.25">
      <c r="B111255" s="78"/>
      <c r="C111255" s="77"/>
    </row>
    <row r="111256" spans="2:3" x14ac:dyDescent="0.25">
      <c r="B111256" s="78"/>
      <c r="C111256" s="77"/>
    </row>
    <row r="111257" spans="2:3" x14ac:dyDescent="0.25">
      <c r="B111257" s="78"/>
      <c r="C111257" s="77"/>
    </row>
    <row r="111258" spans="2:3" x14ac:dyDescent="0.25">
      <c r="B111258" s="78"/>
      <c r="C111258" s="77"/>
    </row>
    <row r="111259" spans="2:3" x14ac:dyDescent="0.25">
      <c r="B111259" s="78"/>
      <c r="C111259" s="77"/>
    </row>
    <row r="111260" spans="2:3" x14ac:dyDescent="0.25">
      <c r="B111260" s="78"/>
      <c r="C111260" s="77"/>
    </row>
    <row r="111261" spans="2:3" x14ac:dyDescent="0.25">
      <c r="B111261" s="78"/>
      <c r="C111261" s="77"/>
    </row>
    <row r="111262" spans="2:3" x14ac:dyDescent="0.25">
      <c r="B111262" s="78"/>
      <c r="C111262" s="77"/>
    </row>
    <row r="111372" spans="2:3" x14ac:dyDescent="0.25">
      <c r="B111372" s="78"/>
      <c r="C111372" s="77"/>
    </row>
    <row r="111373" spans="2:3" x14ac:dyDescent="0.25">
      <c r="B111373" s="78"/>
      <c r="C111373" s="77"/>
    </row>
    <row r="111374" spans="2:3" x14ac:dyDescent="0.25">
      <c r="B111374" s="78"/>
      <c r="C111374" s="77"/>
    </row>
    <row r="111375" spans="2:3" x14ac:dyDescent="0.25">
      <c r="B111375" s="78"/>
      <c r="C111375" s="77"/>
    </row>
    <row r="111376" spans="2:3" x14ac:dyDescent="0.25">
      <c r="B111376" s="78"/>
      <c r="C111376" s="77"/>
    </row>
    <row r="111377" spans="2:3" x14ac:dyDescent="0.25">
      <c r="B111377" s="78"/>
      <c r="C111377" s="77"/>
    </row>
    <row r="111378" spans="2:3" x14ac:dyDescent="0.25">
      <c r="B111378" s="78"/>
      <c r="C111378" s="77"/>
    </row>
    <row r="111379" spans="2:3" x14ac:dyDescent="0.25">
      <c r="B111379" s="78"/>
      <c r="C111379" s="77"/>
    </row>
    <row r="111380" spans="2:3" x14ac:dyDescent="0.25">
      <c r="B111380" s="78"/>
      <c r="C111380" s="77"/>
    </row>
    <row r="111381" spans="2:3" x14ac:dyDescent="0.25">
      <c r="B111381" s="78"/>
      <c r="C111381" s="77"/>
    </row>
    <row r="111382" spans="2:3" x14ac:dyDescent="0.25">
      <c r="B111382" s="78"/>
      <c r="C111382" s="77"/>
    </row>
    <row r="111383" spans="2:3" x14ac:dyDescent="0.25">
      <c r="B111383" s="78"/>
      <c r="C111383" s="77"/>
    </row>
    <row r="111384" spans="2:3" x14ac:dyDescent="0.25">
      <c r="B111384" s="78"/>
      <c r="C111384" s="77"/>
    </row>
    <row r="111494" spans="2:3" x14ac:dyDescent="0.25">
      <c r="B111494" s="78"/>
      <c r="C111494" s="77"/>
    </row>
    <row r="111495" spans="2:3" x14ac:dyDescent="0.25">
      <c r="B111495" s="78"/>
      <c r="C111495" s="77"/>
    </row>
    <row r="111496" spans="2:3" x14ac:dyDescent="0.25">
      <c r="B111496" s="78"/>
      <c r="C111496" s="77"/>
    </row>
    <row r="111497" spans="2:3" x14ac:dyDescent="0.25">
      <c r="B111497" s="78"/>
      <c r="C111497" s="77"/>
    </row>
    <row r="111498" spans="2:3" x14ac:dyDescent="0.25">
      <c r="B111498" s="78"/>
      <c r="C111498" s="77"/>
    </row>
    <row r="111499" spans="2:3" x14ac:dyDescent="0.25">
      <c r="B111499" s="78"/>
      <c r="C111499" s="77"/>
    </row>
    <row r="111500" spans="2:3" x14ac:dyDescent="0.25">
      <c r="B111500" s="78"/>
      <c r="C111500" s="77"/>
    </row>
    <row r="111501" spans="2:3" x14ac:dyDescent="0.25">
      <c r="B111501" s="78"/>
      <c r="C111501" s="77"/>
    </row>
    <row r="111502" spans="2:3" x14ac:dyDescent="0.25">
      <c r="B111502" s="78"/>
      <c r="C111502" s="77"/>
    </row>
    <row r="111503" spans="2:3" x14ac:dyDescent="0.25">
      <c r="B111503" s="78"/>
      <c r="C111503" s="77"/>
    </row>
    <row r="111504" spans="2:3" x14ac:dyDescent="0.25">
      <c r="B111504" s="78"/>
      <c r="C111504" s="77"/>
    </row>
    <row r="111505" spans="2:3" x14ac:dyDescent="0.25">
      <c r="B111505" s="78"/>
      <c r="C111505" s="77"/>
    </row>
    <row r="111506" spans="2:3" x14ac:dyDescent="0.25">
      <c r="B111506" s="78"/>
      <c r="C111506" s="77"/>
    </row>
    <row r="111616" spans="2:3" x14ac:dyDescent="0.25">
      <c r="B111616" s="78"/>
      <c r="C111616" s="77"/>
    </row>
    <row r="111617" spans="2:3" x14ac:dyDescent="0.25">
      <c r="B111617" s="78"/>
      <c r="C111617" s="77"/>
    </row>
    <row r="111618" spans="2:3" x14ac:dyDescent="0.25">
      <c r="B111618" s="78"/>
      <c r="C111618" s="77"/>
    </row>
    <row r="111619" spans="2:3" x14ac:dyDescent="0.25">
      <c r="B111619" s="78"/>
      <c r="C111619" s="77"/>
    </row>
    <row r="111620" spans="2:3" x14ac:dyDescent="0.25">
      <c r="B111620" s="78"/>
      <c r="C111620" s="77"/>
    </row>
    <row r="111621" spans="2:3" x14ac:dyDescent="0.25">
      <c r="B111621" s="78"/>
      <c r="C111621" s="77"/>
    </row>
    <row r="111622" spans="2:3" x14ac:dyDescent="0.25">
      <c r="B111622" s="78"/>
      <c r="C111622" s="77"/>
    </row>
    <row r="111623" spans="2:3" x14ac:dyDescent="0.25">
      <c r="B111623" s="78"/>
      <c r="C111623" s="77"/>
    </row>
    <row r="111624" spans="2:3" x14ac:dyDescent="0.25">
      <c r="B111624" s="78"/>
      <c r="C111624" s="77"/>
    </row>
    <row r="111625" spans="2:3" x14ac:dyDescent="0.25">
      <c r="B111625" s="78"/>
      <c r="C111625" s="77"/>
    </row>
    <row r="111626" spans="2:3" x14ac:dyDescent="0.25">
      <c r="B111626" s="78"/>
      <c r="C111626" s="77"/>
    </row>
    <row r="111627" spans="2:3" x14ac:dyDescent="0.25">
      <c r="B111627" s="78"/>
      <c r="C111627" s="77"/>
    </row>
    <row r="111628" spans="2:3" x14ac:dyDescent="0.25">
      <c r="B111628" s="78"/>
      <c r="C111628" s="77"/>
    </row>
    <row r="111738" spans="2:3" x14ac:dyDescent="0.25">
      <c r="B111738" s="78"/>
      <c r="C111738" s="77"/>
    </row>
    <row r="111739" spans="2:3" x14ac:dyDescent="0.25">
      <c r="B111739" s="78"/>
      <c r="C111739" s="77"/>
    </row>
    <row r="111740" spans="2:3" x14ac:dyDescent="0.25">
      <c r="B111740" s="78"/>
      <c r="C111740" s="77"/>
    </row>
    <row r="111741" spans="2:3" x14ac:dyDescent="0.25">
      <c r="B111741" s="78"/>
      <c r="C111741" s="77"/>
    </row>
    <row r="111742" spans="2:3" x14ac:dyDescent="0.25">
      <c r="B111742" s="78"/>
      <c r="C111742" s="77"/>
    </row>
    <row r="111743" spans="2:3" x14ac:dyDescent="0.25">
      <c r="B111743" s="78"/>
      <c r="C111743" s="77"/>
    </row>
    <row r="111744" spans="2:3" x14ac:dyDescent="0.25">
      <c r="B111744" s="78"/>
      <c r="C111744" s="77"/>
    </row>
    <row r="111745" spans="2:3" x14ac:dyDescent="0.25">
      <c r="B111745" s="78"/>
      <c r="C111745" s="77"/>
    </row>
    <row r="111746" spans="2:3" x14ac:dyDescent="0.25">
      <c r="B111746" s="78"/>
      <c r="C111746" s="77"/>
    </row>
    <row r="111747" spans="2:3" x14ac:dyDescent="0.25">
      <c r="B111747" s="78"/>
      <c r="C111747" s="77"/>
    </row>
    <row r="111748" spans="2:3" x14ac:dyDescent="0.25">
      <c r="B111748" s="78"/>
      <c r="C111748" s="77"/>
    </row>
    <row r="111749" spans="2:3" x14ac:dyDescent="0.25">
      <c r="B111749" s="78"/>
      <c r="C111749" s="77"/>
    </row>
    <row r="111750" spans="2:3" x14ac:dyDescent="0.25">
      <c r="B111750" s="78"/>
      <c r="C111750" s="77"/>
    </row>
    <row r="111860" spans="2:3" x14ac:dyDescent="0.25">
      <c r="B111860" s="78"/>
      <c r="C111860" s="77"/>
    </row>
    <row r="111861" spans="2:3" x14ac:dyDescent="0.25">
      <c r="B111861" s="78"/>
      <c r="C111861" s="77"/>
    </row>
    <row r="111862" spans="2:3" x14ac:dyDescent="0.25">
      <c r="B111862" s="78"/>
      <c r="C111862" s="77"/>
    </row>
    <row r="111863" spans="2:3" x14ac:dyDescent="0.25">
      <c r="B111863" s="78"/>
      <c r="C111863" s="77"/>
    </row>
    <row r="111864" spans="2:3" x14ac:dyDescent="0.25">
      <c r="B111864" s="78"/>
      <c r="C111864" s="77"/>
    </row>
    <row r="111865" spans="2:3" x14ac:dyDescent="0.25">
      <c r="B111865" s="78"/>
      <c r="C111865" s="77"/>
    </row>
    <row r="111866" spans="2:3" x14ac:dyDescent="0.25">
      <c r="B111866" s="78"/>
      <c r="C111866" s="77"/>
    </row>
    <row r="111867" spans="2:3" x14ac:dyDescent="0.25">
      <c r="B111867" s="78"/>
      <c r="C111867" s="77"/>
    </row>
    <row r="111868" spans="2:3" x14ac:dyDescent="0.25">
      <c r="B111868" s="78"/>
      <c r="C111868" s="77"/>
    </row>
    <row r="111869" spans="2:3" x14ac:dyDescent="0.25">
      <c r="B111869" s="78"/>
      <c r="C111869" s="77"/>
    </row>
    <row r="111870" spans="2:3" x14ac:dyDescent="0.25">
      <c r="B111870" s="78"/>
      <c r="C111870" s="77"/>
    </row>
    <row r="111871" spans="2:3" x14ac:dyDescent="0.25">
      <c r="B111871" s="78"/>
      <c r="C111871" s="77"/>
    </row>
    <row r="111872" spans="2:3" x14ac:dyDescent="0.25">
      <c r="B111872" s="78"/>
      <c r="C111872" s="77"/>
    </row>
    <row r="111982" spans="2:3" x14ac:dyDescent="0.25">
      <c r="B111982" s="78"/>
      <c r="C111982" s="77"/>
    </row>
    <row r="111983" spans="2:3" x14ac:dyDescent="0.25">
      <c r="B111983" s="78"/>
      <c r="C111983" s="77"/>
    </row>
    <row r="111984" spans="2:3" x14ac:dyDescent="0.25">
      <c r="B111984" s="78"/>
      <c r="C111984" s="77"/>
    </row>
    <row r="111985" spans="2:3" x14ac:dyDescent="0.25">
      <c r="B111985" s="78"/>
      <c r="C111985" s="77"/>
    </row>
    <row r="111986" spans="2:3" x14ac:dyDescent="0.25">
      <c r="B111986" s="78"/>
      <c r="C111986" s="77"/>
    </row>
    <row r="111987" spans="2:3" x14ac:dyDescent="0.25">
      <c r="B111987" s="78"/>
      <c r="C111987" s="77"/>
    </row>
    <row r="111988" spans="2:3" x14ac:dyDescent="0.25">
      <c r="B111988" s="78"/>
      <c r="C111988" s="77"/>
    </row>
    <row r="111989" spans="2:3" x14ac:dyDescent="0.25">
      <c r="B111989" s="78"/>
      <c r="C111989" s="77"/>
    </row>
    <row r="111990" spans="2:3" x14ac:dyDescent="0.25">
      <c r="B111990" s="78"/>
      <c r="C111990" s="77"/>
    </row>
    <row r="111991" spans="2:3" x14ac:dyDescent="0.25">
      <c r="B111991" s="78"/>
      <c r="C111991" s="77"/>
    </row>
    <row r="111992" spans="2:3" x14ac:dyDescent="0.25">
      <c r="B111992" s="78"/>
      <c r="C111992" s="77"/>
    </row>
    <row r="111993" spans="2:3" x14ac:dyDescent="0.25">
      <c r="B111993" s="78"/>
      <c r="C111993" s="77"/>
    </row>
    <row r="111994" spans="2:3" x14ac:dyDescent="0.25">
      <c r="B111994" s="78"/>
      <c r="C111994" s="77"/>
    </row>
    <row r="112104" spans="2:3" x14ac:dyDescent="0.25">
      <c r="B112104" s="78"/>
      <c r="C112104" s="77"/>
    </row>
    <row r="112105" spans="2:3" x14ac:dyDescent="0.25">
      <c r="B112105" s="78"/>
      <c r="C112105" s="77"/>
    </row>
    <row r="112106" spans="2:3" x14ac:dyDescent="0.25">
      <c r="B112106" s="78"/>
      <c r="C112106" s="77"/>
    </row>
    <row r="112107" spans="2:3" x14ac:dyDescent="0.25">
      <c r="B112107" s="78"/>
      <c r="C112107" s="77"/>
    </row>
    <row r="112108" spans="2:3" x14ac:dyDescent="0.25">
      <c r="B112108" s="78"/>
      <c r="C112108" s="77"/>
    </row>
    <row r="112109" spans="2:3" x14ac:dyDescent="0.25">
      <c r="B112109" s="78"/>
      <c r="C112109" s="77"/>
    </row>
    <row r="112110" spans="2:3" x14ac:dyDescent="0.25">
      <c r="B112110" s="78"/>
      <c r="C112110" s="77"/>
    </row>
    <row r="112111" spans="2:3" x14ac:dyDescent="0.25">
      <c r="B112111" s="78"/>
      <c r="C112111" s="77"/>
    </row>
    <row r="112112" spans="2:3" x14ac:dyDescent="0.25">
      <c r="B112112" s="78"/>
      <c r="C112112" s="77"/>
    </row>
    <row r="112113" spans="2:3" x14ac:dyDescent="0.25">
      <c r="B112113" s="78"/>
      <c r="C112113" s="77"/>
    </row>
    <row r="112114" spans="2:3" x14ac:dyDescent="0.25">
      <c r="B112114" s="78"/>
      <c r="C112114" s="77"/>
    </row>
    <row r="112115" spans="2:3" x14ac:dyDescent="0.25">
      <c r="B112115" s="78"/>
      <c r="C112115" s="77"/>
    </row>
    <row r="112116" spans="2:3" x14ac:dyDescent="0.25">
      <c r="B112116" s="78"/>
      <c r="C112116" s="77"/>
    </row>
    <row r="112226" spans="2:3" x14ac:dyDescent="0.25">
      <c r="B112226" s="78"/>
      <c r="C112226" s="77"/>
    </row>
    <row r="112227" spans="2:3" x14ac:dyDescent="0.25">
      <c r="B112227" s="78"/>
      <c r="C112227" s="77"/>
    </row>
    <row r="112228" spans="2:3" x14ac:dyDescent="0.25">
      <c r="B112228" s="78"/>
      <c r="C112228" s="77"/>
    </row>
    <row r="112229" spans="2:3" x14ac:dyDescent="0.25">
      <c r="B112229" s="78"/>
      <c r="C112229" s="77"/>
    </row>
    <row r="112230" spans="2:3" x14ac:dyDescent="0.25">
      <c r="B112230" s="78"/>
      <c r="C112230" s="77"/>
    </row>
    <row r="112231" spans="2:3" x14ac:dyDescent="0.25">
      <c r="B112231" s="78"/>
      <c r="C112231" s="77"/>
    </row>
    <row r="112232" spans="2:3" x14ac:dyDescent="0.25">
      <c r="B112232" s="78"/>
      <c r="C112232" s="77"/>
    </row>
    <row r="112233" spans="2:3" x14ac:dyDescent="0.25">
      <c r="B112233" s="78"/>
      <c r="C112233" s="77"/>
    </row>
    <row r="112234" spans="2:3" x14ac:dyDescent="0.25">
      <c r="B112234" s="78"/>
      <c r="C112234" s="77"/>
    </row>
    <row r="112235" spans="2:3" x14ac:dyDescent="0.25">
      <c r="B112235" s="78"/>
      <c r="C112235" s="77"/>
    </row>
    <row r="112236" spans="2:3" x14ac:dyDescent="0.25">
      <c r="B112236" s="78"/>
      <c r="C112236" s="77"/>
    </row>
    <row r="112237" spans="2:3" x14ac:dyDescent="0.25">
      <c r="B112237" s="78"/>
      <c r="C112237" s="77"/>
    </row>
    <row r="112238" spans="2:3" x14ac:dyDescent="0.25">
      <c r="B112238" s="78"/>
      <c r="C112238" s="77"/>
    </row>
    <row r="112348" spans="2:3" x14ac:dyDescent="0.25">
      <c r="B112348" s="78"/>
      <c r="C112348" s="77"/>
    </row>
    <row r="112349" spans="2:3" x14ac:dyDescent="0.25">
      <c r="B112349" s="78"/>
      <c r="C112349" s="77"/>
    </row>
    <row r="112350" spans="2:3" x14ac:dyDescent="0.25">
      <c r="B112350" s="78"/>
      <c r="C112350" s="77"/>
    </row>
    <row r="112351" spans="2:3" x14ac:dyDescent="0.25">
      <c r="B112351" s="78"/>
      <c r="C112351" s="77"/>
    </row>
    <row r="112352" spans="2:3" x14ac:dyDescent="0.25">
      <c r="B112352" s="78"/>
      <c r="C112352" s="77"/>
    </row>
    <row r="112353" spans="2:3" x14ac:dyDescent="0.25">
      <c r="B112353" s="78"/>
      <c r="C112353" s="77"/>
    </row>
    <row r="112354" spans="2:3" x14ac:dyDescent="0.25">
      <c r="B112354" s="78"/>
      <c r="C112354" s="77"/>
    </row>
    <row r="112355" spans="2:3" x14ac:dyDescent="0.25">
      <c r="B112355" s="78"/>
      <c r="C112355" s="77"/>
    </row>
    <row r="112356" spans="2:3" x14ac:dyDescent="0.25">
      <c r="B112356" s="78"/>
      <c r="C112356" s="77"/>
    </row>
    <row r="112357" spans="2:3" x14ac:dyDescent="0.25">
      <c r="B112357" s="78"/>
      <c r="C112357" s="77"/>
    </row>
    <row r="112358" spans="2:3" x14ac:dyDescent="0.25">
      <c r="B112358" s="78"/>
      <c r="C112358" s="77"/>
    </row>
    <row r="112359" spans="2:3" x14ac:dyDescent="0.25">
      <c r="B112359" s="78"/>
      <c r="C112359" s="77"/>
    </row>
    <row r="112360" spans="2:3" x14ac:dyDescent="0.25">
      <c r="B112360" s="78"/>
      <c r="C112360" s="77"/>
    </row>
    <row r="112470" spans="2:3" x14ac:dyDescent="0.25">
      <c r="B112470" s="78"/>
      <c r="C112470" s="77"/>
    </row>
    <row r="112471" spans="2:3" x14ac:dyDescent="0.25">
      <c r="B112471" s="78"/>
      <c r="C112471" s="77"/>
    </row>
    <row r="112472" spans="2:3" x14ac:dyDescent="0.25">
      <c r="B112472" s="78"/>
      <c r="C112472" s="77"/>
    </row>
    <row r="112473" spans="2:3" x14ac:dyDescent="0.25">
      <c r="B112473" s="78"/>
      <c r="C112473" s="77"/>
    </row>
    <row r="112474" spans="2:3" x14ac:dyDescent="0.25">
      <c r="B112474" s="78"/>
      <c r="C112474" s="77"/>
    </row>
    <row r="112475" spans="2:3" x14ac:dyDescent="0.25">
      <c r="B112475" s="78"/>
      <c r="C112475" s="77"/>
    </row>
    <row r="112476" spans="2:3" x14ac:dyDescent="0.25">
      <c r="B112476" s="78"/>
      <c r="C112476" s="77"/>
    </row>
    <row r="112477" spans="2:3" x14ac:dyDescent="0.25">
      <c r="B112477" s="78"/>
      <c r="C112477" s="77"/>
    </row>
    <row r="112478" spans="2:3" x14ac:dyDescent="0.25">
      <c r="B112478" s="78"/>
      <c r="C112478" s="77"/>
    </row>
    <row r="112479" spans="2:3" x14ac:dyDescent="0.25">
      <c r="B112479" s="78"/>
      <c r="C112479" s="77"/>
    </row>
    <row r="112480" spans="2:3" x14ac:dyDescent="0.25">
      <c r="B112480" s="78"/>
      <c r="C112480" s="77"/>
    </row>
    <row r="112481" spans="2:3" x14ac:dyDescent="0.25">
      <c r="B112481" s="78"/>
      <c r="C112481" s="77"/>
    </row>
    <row r="112482" spans="2:3" x14ac:dyDescent="0.25">
      <c r="B112482" s="78"/>
      <c r="C112482" s="77"/>
    </row>
    <row r="112592" spans="2:3" x14ac:dyDescent="0.25">
      <c r="B112592" s="78"/>
      <c r="C112592" s="77"/>
    </row>
    <row r="112593" spans="2:3" x14ac:dyDescent="0.25">
      <c r="B112593" s="78"/>
      <c r="C112593" s="77"/>
    </row>
    <row r="112594" spans="2:3" x14ac:dyDescent="0.25">
      <c r="B112594" s="78"/>
      <c r="C112594" s="77"/>
    </row>
    <row r="112595" spans="2:3" x14ac:dyDescent="0.25">
      <c r="B112595" s="78"/>
      <c r="C112595" s="77"/>
    </row>
    <row r="112596" spans="2:3" x14ac:dyDescent="0.25">
      <c r="B112596" s="78"/>
      <c r="C112596" s="77"/>
    </row>
    <row r="112597" spans="2:3" x14ac:dyDescent="0.25">
      <c r="B112597" s="78"/>
      <c r="C112597" s="77"/>
    </row>
    <row r="112598" spans="2:3" x14ac:dyDescent="0.25">
      <c r="B112598" s="78"/>
      <c r="C112598" s="77"/>
    </row>
    <row r="112599" spans="2:3" x14ac:dyDescent="0.25">
      <c r="B112599" s="78"/>
      <c r="C112599" s="77"/>
    </row>
    <row r="112600" spans="2:3" x14ac:dyDescent="0.25">
      <c r="B112600" s="78"/>
      <c r="C112600" s="77"/>
    </row>
    <row r="112601" spans="2:3" x14ac:dyDescent="0.25">
      <c r="B112601" s="78"/>
      <c r="C112601" s="77"/>
    </row>
    <row r="112602" spans="2:3" x14ac:dyDescent="0.25">
      <c r="B112602" s="78"/>
      <c r="C112602" s="77"/>
    </row>
    <row r="112603" spans="2:3" x14ac:dyDescent="0.25">
      <c r="B112603" s="78"/>
      <c r="C112603" s="77"/>
    </row>
    <row r="112604" spans="2:3" x14ac:dyDescent="0.25">
      <c r="B112604" s="78"/>
      <c r="C112604" s="77"/>
    </row>
    <row r="112714" spans="2:3" x14ac:dyDescent="0.25">
      <c r="B112714" s="78"/>
      <c r="C112714" s="77"/>
    </row>
    <row r="112715" spans="2:3" x14ac:dyDescent="0.25">
      <c r="B112715" s="78"/>
      <c r="C112715" s="77"/>
    </row>
    <row r="112716" spans="2:3" x14ac:dyDescent="0.25">
      <c r="B112716" s="78"/>
      <c r="C112716" s="77"/>
    </row>
    <row r="112717" spans="2:3" x14ac:dyDescent="0.25">
      <c r="B112717" s="78"/>
      <c r="C112717" s="77"/>
    </row>
    <row r="112718" spans="2:3" x14ac:dyDescent="0.25">
      <c r="B112718" s="78"/>
      <c r="C112718" s="77"/>
    </row>
    <row r="112719" spans="2:3" x14ac:dyDescent="0.25">
      <c r="B112719" s="78"/>
      <c r="C112719" s="77"/>
    </row>
    <row r="112720" spans="2:3" x14ac:dyDescent="0.25">
      <c r="B112720" s="78"/>
      <c r="C112720" s="77"/>
    </row>
    <row r="112721" spans="2:3" x14ac:dyDescent="0.25">
      <c r="B112721" s="78"/>
      <c r="C112721" s="77"/>
    </row>
    <row r="112722" spans="2:3" x14ac:dyDescent="0.25">
      <c r="B112722" s="78"/>
      <c r="C112722" s="77"/>
    </row>
    <row r="112723" spans="2:3" x14ac:dyDescent="0.25">
      <c r="B112723" s="78"/>
      <c r="C112723" s="77"/>
    </row>
    <row r="112724" spans="2:3" x14ac:dyDescent="0.25">
      <c r="B112724" s="78"/>
      <c r="C112724" s="77"/>
    </row>
    <row r="112725" spans="2:3" x14ac:dyDescent="0.25">
      <c r="B112725" s="78"/>
      <c r="C112725" s="77"/>
    </row>
    <row r="112726" spans="2:3" x14ac:dyDescent="0.25">
      <c r="B112726" s="78"/>
      <c r="C112726" s="77"/>
    </row>
    <row r="112836" spans="2:3" x14ac:dyDescent="0.25">
      <c r="B112836" s="78"/>
      <c r="C112836" s="77"/>
    </row>
    <row r="112837" spans="2:3" x14ac:dyDescent="0.25">
      <c r="B112837" s="78"/>
      <c r="C112837" s="77"/>
    </row>
    <row r="112838" spans="2:3" x14ac:dyDescent="0.25">
      <c r="B112838" s="78"/>
      <c r="C112838" s="77"/>
    </row>
    <row r="112839" spans="2:3" x14ac:dyDescent="0.25">
      <c r="B112839" s="78"/>
      <c r="C112839" s="77"/>
    </row>
    <row r="112840" spans="2:3" x14ac:dyDescent="0.25">
      <c r="B112840" s="78"/>
      <c r="C112840" s="77"/>
    </row>
    <row r="112841" spans="2:3" x14ac:dyDescent="0.25">
      <c r="B112841" s="78"/>
      <c r="C112841" s="77"/>
    </row>
    <row r="112842" spans="2:3" x14ac:dyDescent="0.25">
      <c r="B112842" s="78"/>
      <c r="C112842" s="77"/>
    </row>
    <row r="112843" spans="2:3" x14ac:dyDescent="0.25">
      <c r="B112843" s="78"/>
      <c r="C112843" s="77"/>
    </row>
    <row r="112844" spans="2:3" x14ac:dyDescent="0.25">
      <c r="B112844" s="78"/>
      <c r="C112844" s="77"/>
    </row>
    <row r="112845" spans="2:3" x14ac:dyDescent="0.25">
      <c r="B112845" s="78"/>
      <c r="C112845" s="77"/>
    </row>
    <row r="112846" spans="2:3" x14ac:dyDescent="0.25">
      <c r="B112846" s="78"/>
      <c r="C112846" s="77"/>
    </row>
    <row r="112847" spans="2:3" x14ac:dyDescent="0.25">
      <c r="B112847" s="78"/>
      <c r="C112847" s="77"/>
    </row>
    <row r="112848" spans="2:3" x14ac:dyDescent="0.25">
      <c r="B112848" s="78"/>
      <c r="C112848" s="77"/>
    </row>
    <row r="112958" spans="2:3" x14ac:dyDescent="0.25">
      <c r="B112958" s="78"/>
      <c r="C112958" s="77"/>
    </row>
    <row r="112959" spans="2:3" x14ac:dyDescent="0.25">
      <c r="B112959" s="78"/>
      <c r="C112959" s="77"/>
    </row>
    <row r="112960" spans="2:3" x14ac:dyDescent="0.25">
      <c r="B112960" s="78"/>
      <c r="C112960" s="77"/>
    </row>
    <row r="112961" spans="2:3" x14ac:dyDescent="0.25">
      <c r="B112961" s="78"/>
      <c r="C112961" s="77"/>
    </row>
    <row r="112962" spans="2:3" x14ac:dyDescent="0.25">
      <c r="B112962" s="78"/>
      <c r="C112962" s="77"/>
    </row>
    <row r="112963" spans="2:3" x14ac:dyDescent="0.25">
      <c r="B112963" s="78"/>
      <c r="C112963" s="77"/>
    </row>
    <row r="112964" spans="2:3" x14ac:dyDescent="0.25">
      <c r="B112964" s="78"/>
      <c r="C112964" s="77"/>
    </row>
    <row r="112965" spans="2:3" x14ac:dyDescent="0.25">
      <c r="B112965" s="78"/>
      <c r="C112965" s="77"/>
    </row>
    <row r="112966" spans="2:3" x14ac:dyDescent="0.25">
      <c r="B112966" s="78"/>
      <c r="C112966" s="77"/>
    </row>
    <row r="112967" spans="2:3" x14ac:dyDescent="0.25">
      <c r="B112967" s="78"/>
      <c r="C112967" s="77"/>
    </row>
    <row r="112968" spans="2:3" x14ac:dyDescent="0.25">
      <c r="B112968" s="78"/>
      <c r="C112968" s="77"/>
    </row>
    <row r="112969" spans="2:3" x14ac:dyDescent="0.25">
      <c r="B112969" s="78"/>
      <c r="C112969" s="77"/>
    </row>
    <row r="112970" spans="2:3" x14ac:dyDescent="0.25">
      <c r="B112970" s="78"/>
      <c r="C112970" s="77"/>
    </row>
    <row r="113080" spans="2:3" x14ac:dyDescent="0.25">
      <c r="B113080" s="78"/>
      <c r="C113080" s="77"/>
    </row>
    <row r="113081" spans="2:3" x14ac:dyDescent="0.25">
      <c r="B113081" s="78"/>
      <c r="C113081" s="77"/>
    </row>
    <row r="113082" spans="2:3" x14ac:dyDescent="0.25">
      <c r="B113082" s="78"/>
      <c r="C113082" s="77"/>
    </row>
    <row r="113083" spans="2:3" x14ac:dyDescent="0.25">
      <c r="B113083" s="78"/>
      <c r="C113083" s="77"/>
    </row>
    <row r="113084" spans="2:3" x14ac:dyDescent="0.25">
      <c r="B113084" s="78"/>
      <c r="C113084" s="77"/>
    </row>
    <row r="113085" spans="2:3" x14ac:dyDescent="0.25">
      <c r="B113085" s="78"/>
      <c r="C113085" s="77"/>
    </row>
    <row r="113086" spans="2:3" x14ac:dyDescent="0.25">
      <c r="B113086" s="78"/>
      <c r="C113086" s="77"/>
    </row>
    <row r="113087" spans="2:3" x14ac:dyDescent="0.25">
      <c r="B113087" s="78"/>
      <c r="C113087" s="77"/>
    </row>
    <row r="113088" spans="2:3" x14ac:dyDescent="0.25">
      <c r="B113088" s="78"/>
      <c r="C113088" s="77"/>
    </row>
    <row r="113089" spans="2:3" x14ac:dyDescent="0.25">
      <c r="B113089" s="78"/>
      <c r="C113089" s="77"/>
    </row>
    <row r="113090" spans="2:3" x14ac:dyDescent="0.25">
      <c r="B113090" s="78"/>
      <c r="C113090" s="77"/>
    </row>
    <row r="113091" spans="2:3" x14ac:dyDescent="0.25">
      <c r="B113091" s="78"/>
      <c r="C113091" s="77"/>
    </row>
    <row r="113092" spans="2:3" x14ac:dyDescent="0.25">
      <c r="B113092" s="78"/>
      <c r="C113092" s="77"/>
    </row>
    <row r="113202" spans="2:3" x14ac:dyDescent="0.25">
      <c r="B113202" s="78"/>
      <c r="C113202" s="77"/>
    </row>
    <row r="113203" spans="2:3" x14ac:dyDescent="0.25">
      <c r="B113203" s="78"/>
      <c r="C113203" s="77"/>
    </row>
    <row r="113204" spans="2:3" x14ac:dyDescent="0.25">
      <c r="B113204" s="78"/>
      <c r="C113204" s="77"/>
    </row>
    <row r="113205" spans="2:3" x14ac:dyDescent="0.25">
      <c r="B113205" s="78"/>
      <c r="C113205" s="77"/>
    </row>
    <row r="113206" spans="2:3" x14ac:dyDescent="0.25">
      <c r="B113206" s="78"/>
      <c r="C113206" s="77"/>
    </row>
    <row r="113207" spans="2:3" x14ac:dyDescent="0.25">
      <c r="B113207" s="78"/>
      <c r="C113207" s="77"/>
    </row>
    <row r="113208" spans="2:3" x14ac:dyDescent="0.25">
      <c r="B113208" s="78"/>
      <c r="C113208" s="77"/>
    </row>
    <row r="113209" spans="2:3" x14ac:dyDescent="0.25">
      <c r="B113209" s="78"/>
      <c r="C113209" s="77"/>
    </row>
    <row r="113210" spans="2:3" x14ac:dyDescent="0.25">
      <c r="B113210" s="78"/>
      <c r="C113210" s="77"/>
    </row>
    <row r="113211" spans="2:3" x14ac:dyDescent="0.25">
      <c r="B113211" s="78"/>
      <c r="C113211" s="77"/>
    </row>
    <row r="113212" spans="2:3" x14ac:dyDescent="0.25">
      <c r="B113212" s="78"/>
      <c r="C113212" s="77"/>
    </row>
    <row r="113213" spans="2:3" x14ac:dyDescent="0.25">
      <c r="B113213" s="78"/>
      <c r="C113213" s="77"/>
    </row>
    <row r="113214" spans="2:3" x14ac:dyDescent="0.25">
      <c r="B113214" s="78"/>
      <c r="C113214" s="77"/>
    </row>
    <row r="113324" spans="2:3" x14ac:dyDescent="0.25">
      <c r="B113324" s="78"/>
      <c r="C113324" s="77"/>
    </row>
    <row r="113325" spans="2:3" x14ac:dyDescent="0.25">
      <c r="B113325" s="78"/>
      <c r="C113325" s="77"/>
    </row>
    <row r="113326" spans="2:3" x14ac:dyDescent="0.25">
      <c r="B113326" s="78"/>
      <c r="C113326" s="77"/>
    </row>
    <row r="113327" spans="2:3" x14ac:dyDescent="0.25">
      <c r="B113327" s="78"/>
      <c r="C113327" s="77"/>
    </row>
    <row r="113328" spans="2:3" x14ac:dyDescent="0.25">
      <c r="B113328" s="78"/>
      <c r="C113328" s="77"/>
    </row>
    <row r="113329" spans="2:3" x14ac:dyDescent="0.25">
      <c r="B113329" s="78"/>
      <c r="C113329" s="77"/>
    </row>
    <row r="113330" spans="2:3" x14ac:dyDescent="0.25">
      <c r="B113330" s="78"/>
      <c r="C113330" s="77"/>
    </row>
    <row r="113331" spans="2:3" x14ac:dyDescent="0.25">
      <c r="B113331" s="78"/>
      <c r="C113331" s="77"/>
    </row>
    <row r="113332" spans="2:3" x14ac:dyDescent="0.25">
      <c r="B113332" s="78"/>
      <c r="C113332" s="77"/>
    </row>
    <row r="113333" spans="2:3" x14ac:dyDescent="0.25">
      <c r="B113333" s="78"/>
      <c r="C113333" s="77"/>
    </row>
    <row r="113334" spans="2:3" x14ac:dyDescent="0.25">
      <c r="B113334" s="78"/>
      <c r="C113334" s="77"/>
    </row>
    <row r="113335" spans="2:3" x14ac:dyDescent="0.25">
      <c r="B113335" s="78"/>
      <c r="C113335" s="77"/>
    </row>
    <row r="113336" spans="2:3" x14ac:dyDescent="0.25">
      <c r="B113336" s="78"/>
      <c r="C113336" s="77"/>
    </row>
    <row r="113446" spans="2:3" x14ac:dyDescent="0.25">
      <c r="B113446" s="78"/>
      <c r="C113446" s="77"/>
    </row>
    <row r="113447" spans="2:3" x14ac:dyDescent="0.25">
      <c r="B113447" s="78"/>
      <c r="C113447" s="77"/>
    </row>
    <row r="113448" spans="2:3" x14ac:dyDescent="0.25">
      <c r="B113448" s="78"/>
      <c r="C113448" s="77"/>
    </row>
    <row r="113449" spans="2:3" x14ac:dyDescent="0.25">
      <c r="B113449" s="78"/>
      <c r="C113449" s="77"/>
    </row>
    <row r="113450" spans="2:3" x14ac:dyDescent="0.25">
      <c r="B113450" s="78"/>
      <c r="C113450" s="77"/>
    </row>
    <row r="113451" spans="2:3" x14ac:dyDescent="0.25">
      <c r="B113451" s="78"/>
      <c r="C113451" s="77"/>
    </row>
    <row r="113452" spans="2:3" x14ac:dyDescent="0.25">
      <c r="B113452" s="78"/>
      <c r="C113452" s="77"/>
    </row>
    <row r="113453" spans="2:3" x14ac:dyDescent="0.25">
      <c r="B113453" s="78"/>
      <c r="C113453" s="77"/>
    </row>
    <row r="113454" spans="2:3" x14ac:dyDescent="0.25">
      <c r="B113454" s="78"/>
      <c r="C113454" s="77"/>
    </row>
    <row r="113455" spans="2:3" x14ac:dyDescent="0.25">
      <c r="B113455" s="78"/>
      <c r="C113455" s="77"/>
    </row>
    <row r="113456" spans="2:3" x14ac:dyDescent="0.25">
      <c r="B113456" s="78"/>
      <c r="C113456" s="77"/>
    </row>
    <row r="113457" spans="2:3" x14ac:dyDescent="0.25">
      <c r="B113457" s="78"/>
      <c r="C113457" s="77"/>
    </row>
    <row r="113458" spans="2:3" x14ac:dyDescent="0.25">
      <c r="B113458" s="78"/>
      <c r="C113458" s="77"/>
    </row>
    <row r="113568" spans="2:3" x14ac:dyDescent="0.25">
      <c r="B113568" s="78"/>
      <c r="C113568" s="77"/>
    </row>
    <row r="113569" spans="2:3" x14ac:dyDescent="0.25">
      <c r="B113569" s="78"/>
      <c r="C113569" s="77"/>
    </row>
    <row r="113570" spans="2:3" x14ac:dyDescent="0.25">
      <c r="B113570" s="78"/>
      <c r="C113570" s="77"/>
    </row>
    <row r="113571" spans="2:3" x14ac:dyDescent="0.25">
      <c r="B113571" s="78"/>
      <c r="C113571" s="77"/>
    </row>
    <row r="113572" spans="2:3" x14ac:dyDescent="0.25">
      <c r="B113572" s="78"/>
      <c r="C113572" s="77"/>
    </row>
    <row r="113573" spans="2:3" x14ac:dyDescent="0.25">
      <c r="B113573" s="78"/>
      <c r="C113573" s="77"/>
    </row>
    <row r="113574" spans="2:3" x14ac:dyDescent="0.25">
      <c r="B113574" s="78"/>
      <c r="C113574" s="77"/>
    </row>
    <row r="113575" spans="2:3" x14ac:dyDescent="0.25">
      <c r="B113575" s="78"/>
      <c r="C113575" s="77"/>
    </row>
    <row r="113576" spans="2:3" x14ac:dyDescent="0.25">
      <c r="B113576" s="78"/>
      <c r="C113576" s="77"/>
    </row>
    <row r="113577" spans="2:3" x14ac:dyDescent="0.25">
      <c r="B113577" s="78"/>
      <c r="C113577" s="77"/>
    </row>
    <row r="113578" spans="2:3" x14ac:dyDescent="0.25">
      <c r="B113578" s="78"/>
      <c r="C113578" s="77"/>
    </row>
    <row r="113579" spans="2:3" x14ac:dyDescent="0.25">
      <c r="B113579" s="78"/>
      <c r="C113579" s="77"/>
    </row>
    <row r="113580" spans="2:3" x14ac:dyDescent="0.25">
      <c r="B113580" s="78"/>
      <c r="C113580" s="77"/>
    </row>
    <row r="113690" spans="2:3" x14ac:dyDescent="0.25">
      <c r="B113690" s="78"/>
      <c r="C113690" s="77"/>
    </row>
    <row r="113691" spans="2:3" x14ac:dyDescent="0.25">
      <c r="B113691" s="78"/>
      <c r="C113691" s="77"/>
    </row>
    <row r="113692" spans="2:3" x14ac:dyDescent="0.25">
      <c r="B113692" s="78"/>
      <c r="C113692" s="77"/>
    </row>
    <row r="113693" spans="2:3" x14ac:dyDescent="0.25">
      <c r="B113693" s="78"/>
      <c r="C113693" s="77"/>
    </row>
    <row r="113694" spans="2:3" x14ac:dyDescent="0.25">
      <c r="B113694" s="78"/>
      <c r="C113694" s="77"/>
    </row>
    <row r="113695" spans="2:3" x14ac:dyDescent="0.25">
      <c r="B113695" s="78"/>
      <c r="C113695" s="77"/>
    </row>
    <row r="113696" spans="2:3" x14ac:dyDescent="0.25">
      <c r="B113696" s="78"/>
      <c r="C113696" s="77"/>
    </row>
    <row r="113697" spans="2:3" x14ac:dyDescent="0.25">
      <c r="B113697" s="78"/>
      <c r="C113697" s="77"/>
    </row>
    <row r="113698" spans="2:3" x14ac:dyDescent="0.25">
      <c r="B113698" s="78"/>
      <c r="C113698" s="77"/>
    </row>
    <row r="113699" spans="2:3" x14ac:dyDescent="0.25">
      <c r="B113699" s="78"/>
      <c r="C113699" s="77"/>
    </row>
    <row r="113700" spans="2:3" x14ac:dyDescent="0.25">
      <c r="B113700" s="78"/>
      <c r="C113700" s="77"/>
    </row>
    <row r="113701" spans="2:3" x14ac:dyDescent="0.25">
      <c r="B113701" s="78"/>
      <c r="C113701" s="77"/>
    </row>
    <row r="113702" spans="2:3" x14ac:dyDescent="0.25">
      <c r="B113702" s="78"/>
      <c r="C113702" s="77"/>
    </row>
    <row r="113812" spans="2:3" x14ac:dyDescent="0.25">
      <c r="B113812" s="78"/>
      <c r="C113812" s="77"/>
    </row>
    <row r="113813" spans="2:3" x14ac:dyDescent="0.25">
      <c r="B113813" s="78"/>
      <c r="C113813" s="77"/>
    </row>
    <row r="113814" spans="2:3" x14ac:dyDescent="0.25">
      <c r="B113814" s="78"/>
      <c r="C113814" s="77"/>
    </row>
    <row r="113815" spans="2:3" x14ac:dyDescent="0.25">
      <c r="B113815" s="78"/>
      <c r="C113815" s="77"/>
    </row>
    <row r="113816" spans="2:3" x14ac:dyDescent="0.25">
      <c r="B113816" s="78"/>
      <c r="C113816" s="77"/>
    </row>
    <row r="113817" spans="2:3" x14ac:dyDescent="0.25">
      <c r="B113817" s="78"/>
      <c r="C113817" s="77"/>
    </row>
    <row r="113818" spans="2:3" x14ac:dyDescent="0.25">
      <c r="B113818" s="78"/>
      <c r="C113818" s="77"/>
    </row>
    <row r="113819" spans="2:3" x14ac:dyDescent="0.25">
      <c r="B113819" s="78"/>
      <c r="C113819" s="77"/>
    </row>
    <row r="113820" spans="2:3" x14ac:dyDescent="0.25">
      <c r="B113820" s="78"/>
      <c r="C113820" s="77"/>
    </row>
    <row r="113821" spans="2:3" x14ac:dyDescent="0.25">
      <c r="B113821" s="78"/>
      <c r="C113821" s="77"/>
    </row>
    <row r="113822" spans="2:3" x14ac:dyDescent="0.25">
      <c r="B113822" s="78"/>
      <c r="C113822" s="77"/>
    </row>
    <row r="113823" spans="2:3" x14ac:dyDescent="0.25">
      <c r="B113823" s="78"/>
      <c r="C113823" s="77"/>
    </row>
    <row r="113824" spans="2:3" x14ac:dyDescent="0.25">
      <c r="B113824" s="78"/>
      <c r="C113824" s="77"/>
    </row>
    <row r="113934" spans="2:3" x14ac:dyDescent="0.25">
      <c r="B113934" s="78"/>
      <c r="C113934" s="77"/>
    </row>
    <row r="113935" spans="2:3" x14ac:dyDescent="0.25">
      <c r="B113935" s="78"/>
      <c r="C113935" s="77"/>
    </row>
    <row r="113936" spans="2:3" x14ac:dyDescent="0.25">
      <c r="B113936" s="78"/>
      <c r="C113936" s="77"/>
    </row>
    <row r="113937" spans="2:3" x14ac:dyDescent="0.25">
      <c r="B113937" s="78"/>
      <c r="C113937" s="77"/>
    </row>
    <row r="113938" spans="2:3" x14ac:dyDescent="0.25">
      <c r="B113938" s="78"/>
      <c r="C113938" s="77"/>
    </row>
    <row r="113939" spans="2:3" x14ac:dyDescent="0.25">
      <c r="B113939" s="78"/>
      <c r="C113939" s="77"/>
    </row>
    <row r="113940" spans="2:3" x14ac:dyDescent="0.25">
      <c r="B113940" s="78"/>
      <c r="C113940" s="77"/>
    </row>
    <row r="113941" spans="2:3" x14ac:dyDescent="0.25">
      <c r="B113941" s="78"/>
      <c r="C113941" s="77"/>
    </row>
    <row r="113942" spans="2:3" x14ac:dyDescent="0.25">
      <c r="B113942" s="78"/>
      <c r="C113942" s="77"/>
    </row>
    <row r="113943" spans="2:3" x14ac:dyDescent="0.25">
      <c r="B113943" s="78"/>
      <c r="C113943" s="77"/>
    </row>
    <row r="113944" spans="2:3" x14ac:dyDescent="0.25">
      <c r="B113944" s="78"/>
      <c r="C113944" s="77"/>
    </row>
    <row r="113945" spans="2:3" x14ac:dyDescent="0.25">
      <c r="B113945" s="78"/>
      <c r="C113945" s="77"/>
    </row>
    <row r="113946" spans="2:3" x14ac:dyDescent="0.25">
      <c r="B113946" s="78"/>
      <c r="C113946" s="77"/>
    </row>
    <row r="114056" spans="2:3" x14ac:dyDescent="0.25">
      <c r="B114056" s="78"/>
      <c r="C114056" s="77"/>
    </row>
    <row r="114057" spans="2:3" x14ac:dyDescent="0.25">
      <c r="B114057" s="78"/>
      <c r="C114057" s="77"/>
    </row>
    <row r="114058" spans="2:3" x14ac:dyDescent="0.25">
      <c r="B114058" s="78"/>
      <c r="C114058" s="77"/>
    </row>
    <row r="114059" spans="2:3" x14ac:dyDescent="0.25">
      <c r="B114059" s="78"/>
      <c r="C114059" s="77"/>
    </row>
    <row r="114060" spans="2:3" x14ac:dyDescent="0.25">
      <c r="B114060" s="78"/>
      <c r="C114060" s="77"/>
    </row>
    <row r="114061" spans="2:3" x14ac:dyDescent="0.25">
      <c r="B114061" s="78"/>
      <c r="C114061" s="77"/>
    </row>
    <row r="114062" spans="2:3" x14ac:dyDescent="0.25">
      <c r="B114062" s="78"/>
      <c r="C114062" s="77"/>
    </row>
    <row r="114063" spans="2:3" x14ac:dyDescent="0.25">
      <c r="B114063" s="78"/>
      <c r="C114063" s="77"/>
    </row>
    <row r="114064" spans="2:3" x14ac:dyDescent="0.25">
      <c r="B114064" s="78"/>
      <c r="C114064" s="77"/>
    </row>
    <row r="114065" spans="2:3" x14ac:dyDescent="0.25">
      <c r="B114065" s="78"/>
      <c r="C114065" s="77"/>
    </row>
    <row r="114066" spans="2:3" x14ac:dyDescent="0.25">
      <c r="B114066" s="78"/>
      <c r="C114066" s="77"/>
    </row>
    <row r="114067" spans="2:3" x14ac:dyDescent="0.25">
      <c r="B114067" s="78"/>
      <c r="C114067" s="77"/>
    </row>
    <row r="114068" spans="2:3" x14ac:dyDescent="0.25">
      <c r="B114068" s="78"/>
      <c r="C114068" s="77"/>
    </row>
    <row r="114178" spans="2:3" x14ac:dyDescent="0.25">
      <c r="B114178" s="78"/>
      <c r="C114178" s="77"/>
    </row>
    <row r="114179" spans="2:3" x14ac:dyDescent="0.25">
      <c r="B114179" s="78"/>
      <c r="C114179" s="77"/>
    </row>
    <row r="114180" spans="2:3" x14ac:dyDescent="0.25">
      <c r="B114180" s="78"/>
      <c r="C114180" s="77"/>
    </row>
    <row r="114181" spans="2:3" x14ac:dyDescent="0.25">
      <c r="B114181" s="78"/>
      <c r="C114181" s="77"/>
    </row>
    <row r="114182" spans="2:3" x14ac:dyDescent="0.25">
      <c r="B114182" s="78"/>
      <c r="C114182" s="77"/>
    </row>
    <row r="114183" spans="2:3" x14ac:dyDescent="0.25">
      <c r="B114183" s="78"/>
      <c r="C114183" s="77"/>
    </row>
    <row r="114184" spans="2:3" x14ac:dyDescent="0.25">
      <c r="B114184" s="78"/>
      <c r="C114184" s="77"/>
    </row>
    <row r="114185" spans="2:3" x14ac:dyDescent="0.25">
      <c r="B114185" s="78"/>
      <c r="C114185" s="77"/>
    </row>
    <row r="114186" spans="2:3" x14ac:dyDescent="0.25">
      <c r="B114186" s="78"/>
      <c r="C114186" s="77"/>
    </row>
    <row r="114187" spans="2:3" x14ac:dyDescent="0.25">
      <c r="B114187" s="78"/>
      <c r="C114187" s="77"/>
    </row>
    <row r="114188" spans="2:3" x14ac:dyDescent="0.25">
      <c r="B114188" s="78"/>
      <c r="C114188" s="77"/>
    </row>
    <row r="114189" spans="2:3" x14ac:dyDescent="0.25">
      <c r="B114189" s="78"/>
      <c r="C114189" s="77"/>
    </row>
    <row r="114190" spans="2:3" x14ac:dyDescent="0.25">
      <c r="B114190" s="78"/>
      <c r="C114190" s="77"/>
    </row>
    <row r="114300" spans="2:3" x14ac:dyDescent="0.25">
      <c r="B114300" s="78"/>
      <c r="C114300" s="77"/>
    </row>
    <row r="114301" spans="2:3" x14ac:dyDescent="0.25">
      <c r="B114301" s="78"/>
      <c r="C114301" s="77"/>
    </row>
    <row r="114302" spans="2:3" x14ac:dyDescent="0.25">
      <c r="B114302" s="78"/>
      <c r="C114302" s="77"/>
    </row>
    <row r="114303" spans="2:3" x14ac:dyDescent="0.25">
      <c r="B114303" s="78"/>
      <c r="C114303" s="77"/>
    </row>
    <row r="114304" spans="2:3" x14ac:dyDescent="0.25">
      <c r="B114304" s="78"/>
      <c r="C114304" s="77"/>
    </row>
    <row r="114305" spans="2:3" x14ac:dyDescent="0.25">
      <c r="B114305" s="78"/>
      <c r="C114305" s="77"/>
    </row>
    <row r="114306" spans="2:3" x14ac:dyDescent="0.25">
      <c r="B114306" s="78"/>
      <c r="C114306" s="77"/>
    </row>
    <row r="114307" spans="2:3" x14ac:dyDescent="0.25">
      <c r="B114307" s="78"/>
      <c r="C114307" s="77"/>
    </row>
    <row r="114308" spans="2:3" x14ac:dyDescent="0.25">
      <c r="B114308" s="78"/>
      <c r="C114308" s="77"/>
    </row>
    <row r="114309" spans="2:3" x14ac:dyDescent="0.25">
      <c r="B114309" s="78"/>
      <c r="C114309" s="77"/>
    </row>
    <row r="114310" spans="2:3" x14ac:dyDescent="0.25">
      <c r="B114310" s="78"/>
      <c r="C114310" s="77"/>
    </row>
    <row r="114311" spans="2:3" x14ac:dyDescent="0.25">
      <c r="B114311" s="78"/>
      <c r="C114311" s="77"/>
    </row>
    <row r="114312" spans="2:3" x14ac:dyDescent="0.25">
      <c r="B114312" s="78"/>
      <c r="C114312" s="77"/>
    </row>
    <row r="114422" spans="2:3" x14ac:dyDescent="0.25">
      <c r="B114422" s="78"/>
      <c r="C114422" s="77"/>
    </row>
    <row r="114423" spans="2:3" x14ac:dyDescent="0.25">
      <c r="B114423" s="78"/>
      <c r="C114423" s="77"/>
    </row>
    <row r="114424" spans="2:3" x14ac:dyDescent="0.25">
      <c r="B114424" s="78"/>
      <c r="C114424" s="77"/>
    </row>
    <row r="114425" spans="2:3" x14ac:dyDescent="0.25">
      <c r="B114425" s="78"/>
      <c r="C114425" s="77"/>
    </row>
    <row r="114426" spans="2:3" x14ac:dyDescent="0.25">
      <c r="B114426" s="78"/>
      <c r="C114426" s="77"/>
    </row>
    <row r="114427" spans="2:3" x14ac:dyDescent="0.25">
      <c r="B114427" s="78"/>
      <c r="C114427" s="77"/>
    </row>
    <row r="114428" spans="2:3" x14ac:dyDescent="0.25">
      <c r="B114428" s="78"/>
      <c r="C114428" s="77"/>
    </row>
    <row r="114429" spans="2:3" x14ac:dyDescent="0.25">
      <c r="B114429" s="78"/>
      <c r="C114429" s="77"/>
    </row>
    <row r="114430" spans="2:3" x14ac:dyDescent="0.25">
      <c r="B114430" s="78"/>
      <c r="C114430" s="77"/>
    </row>
    <row r="114431" spans="2:3" x14ac:dyDescent="0.25">
      <c r="B114431" s="78"/>
      <c r="C114431" s="77"/>
    </row>
    <row r="114432" spans="2:3" x14ac:dyDescent="0.25">
      <c r="B114432" s="78"/>
      <c r="C114432" s="77"/>
    </row>
    <row r="114433" spans="2:3" x14ac:dyDescent="0.25">
      <c r="B114433" s="78"/>
      <c r="C114433" s="77"/>
    </row>
    <row r="114434" spans="2:3" x14ac:dyDescent="0.25">
      <c r="B114434" s="78"/>
      <c r="C114434" s="77"/>
    </row>
    <row r="114544" spans="2:3" x14ac:dyDescent="0.25">
      <c r="B114544" s="78"/>
      <c r="C114544" s="77"/>
    </row>
    <row r="114545" spans="2:3" x14ac:dyDescent="0.25">
      <c r="B114545" s="78"/>
      <c r="C114545" s="77"/>
    </row>
    <row r="114546" spans="2:3" x14ac:dyDescent="0.25">
      <c r="B114546" s="78"/>
      <c r="C114546" s="77"/>
    </row>
    <row r="114547" spans="2:3" x14ac:dyDescent="0.25">
      <c r="B114547" s="78"/>
      <c r="C114547" s="77"/>
    </row>
    <row r="114548" spans="2:3" x14ac:dyDescent="0.25">
      <c r="B114548" s="78"/>
      <c r="C114548" s="77"/>
    </row>
    <row r="114549" spans="2:3" x14ac:dyDescent="0.25">
      <c r="B114549" s="78"/>
      <c r="C114549" s="77"/>
    </row>
    <row r="114550" spans="2:3" x14ac:dyDescent="0.25">
      <c r="B114550" s="78"/>
      <c r="C114550" s="77"/>
    </row>
    <row r="114551" spans="2:3" x14ac:dyDescent="0.25">
      <c r="B114551" s="78"/>
      <c r="C114551" s="77"/>
    </row>
    <row r="114552" spans="2:3" x14ac:dyDescent="0.25">
      <c r="B114552" s="78"/>
      <c r="C114552" s="77"/>
    </row>
    <row r="114553" spans="2:3" x14ac:dyDescent="0.25">
      <c r="B114553" s="78"/>
      <c r="C114553" s="77"/>
    </row>
    <row r="114554" spans="2:3" x14ac:dyDescent="0.25">
      <c r="B114554" s="78"/>
      <c r="C114554" s="77"/>
    </row>
    <row r="114555" spans="2:3" x14ac:dyDescent="0.25">
      <c r="B114555" s="78"/>
      <c r="C114555" s="77"/>
    </row>
    <row r="114556" spans="2:3" x14ac:dyDescent="0.25">
      <c r="B114556" s="78"/>
      <c r="C114556" s="77"/>
    </row>
    <row r="114666" spans="2:3" x14ac:dyDescent="0.25">
      <c r="B114666" s="78"/>
      <c r="C114666" s="77"/>
    </row>
    <row r="114667" spans="2:3" x14ac:dyDescent="0.25">
      <c r="B114667" s="78"/>
      <c r="C114667" s="77"/>
    </row>
    <row r="114668" spans="2:3" x14ac:dyDescent="0.25">
      <c r="B114668" s="78"/>
      <c r="C114668" s="77"/>
    </row>
    <row r="114669" spans="2:3" x14ac:dyDescent="0.25">
      <c r="B114669" s="78"/>
      <c r="C114669" s="77"/>
    </row>
    <row r="114670" spans="2:3" x14ac:dyDescent="0.25">
      <c r="B114670" s="78"/>
      <c r="C114670" s="77"/>
    </row>
    <row r="114671" spans="2:3" x14ac:dyDescent="0.25">
      <c r="B114671" s="78"/>
      <c r="C114671" s="77"/>
    </row>
    <row r="114672" spans="2:3" x14ac:dyDescent="0.25">
      <c r="B114672" s="78"/>
      <c r="C114672" s="77"/>
    </row>
    <row r="114673" spans="2:3" x14ac:dyDescent="0.25">
      <c r="B114673" s="78"/>
      <c r="C114673" s="77"/>
    </row>
    <row r="114674" spans="2:3" x14ac:dyDescent="0.25">
      <c r="B114674" s="78"/>
      <c r="C114674" s="77"/>
    </row>
    <row r="114675" spans="2:3" x14ac:dyDescent="0.25">
      <c r="B114675" s="78"/>
      <c r="C114675" s="77"/>
    </row>
    <row r="114676" spans="2:3" x14ac:dyDescent="0.25">
      <c r="B114676" s="78"/>
      <c r="C114676" s="77"/>
    </row>
    <row r="114677" spans="2:3" x14ac:dyDescent="0.25">
      <c r="B114677" s="78"/>
      <c r="C114677" s="77"/>
    </row>
    <row r="114678" spans="2:3" x14ac:dyDescent="0.25">
      <c r="B114678" s="78"/>
      <c r="C114678" s="77"/>
    </row>
    <row r="114788" spans="2:3" x14ac:dyDescent="0.25">
      <c r="B114788" s="78"/>
      <c r="C114788" s="77"/>
    </row>
    <row r="114789" spans="2:3" x14ac:dyDescent="0.25">
      <c r="B114789" s="78"/>
      <c r="C114789" s="77"/>
    </row>
    <row r="114790" spans="2:3" x14ac:dyDescent="0.25">
      <c r="B114790" s="78"/>
      <c r="C114790" s="77"/>
    </row>
    <row r="114791" spans="2:3" x14ac:dyDescent="0.25">
      <c r="B114791" s="78"/>
      <c r="C114791" s="77"/>
    </row>
    <row r="114792" spans="2:3" x14ac:dyDescent="0.25">
      <c r="B114792" s="78"/>
      <c r="C114792" s="77"/>
    </row>
    <row r="114793" spans="2:3" x14ac:dyDescent="0.25">
      <c r="B114793" s="78"/>
      <c r="C114793" s="77"/>
    </row>
    <row r="114794" spans="2:3" x14ac:dyDescent="0.25">
      <c r="B114794" s="78"/>
      <c r="C114794" s="77"/>
    </row>
    <row r="114795" spans="2:3" x14ac:dyDescent="0.25">
      <c r="B114795" s="78"/>
      <c r="C114795" s="77"/>
    </row>
    <row r="114796" spans="2:3" x14ac:dyDescent="0.25">
      <c r="B114796" s="78"/>
      <c r="C114796" s="77"/>
    </row>
    <row r="114797" spans="2:3" x14ac:dyDescent="0.25">
      <c r="B114797" s="78"/>
      <c r="C114797" s="77"/>
    </row>
    <row r="114798" spans="2:3" x14ac:dyDescent="0.25">
      <c r="B114798" s="78"/>
      <c r="C114798" s="77"/>
    </row>
    <row r="114799" spans="2:3" x14ac:dyDescent="0.25">
      <c r="B114799" s="78"/>
      <c r="C114799" s="77"/>
    </row>
    <row r="114800" spans="2:3" x14ac:dyDescent="0.25">
      <c r="B114800" s="78"/>
      <c r="C114800" s="77"/>
    </row>
    <row r="114910" spans="2:3" x14ac:dyDescent="0.25">
      <c r="B114910" s="78"/>
      <c r="C114910" s="77"/>
    </row>
    <row r="114911" spans="2:3" x14ac:dyDescent="0.25">
      <c r="B114911" s="78"/>
      <c r="C114911" s="77"/>
    </row>
    <row r="114912" spans="2:3" x14ac:dyDescent="0.25">
      <c r="B114912" s="78"/>
      <c r="C114912" s="77"/>
    </row>
    <row r="114913" spans="2:3" x14ac:dyDescent="0.25">
      <c r="B114913" s="78"/>
      <c r="C114913" s="77"/>
    </row>
    <row r="114914" spans="2:3" x14ac:dyDescent="0.25">
      <c r="B114914" s="78"/>
      <c r="C114914" s="77"/>
    </row>
    <row r="114915" spans="2:3" x14ac:dyDescent="0.25">
      <c r="B114915" s="78"/>
      <c r="C114915" s="77"/>
    </row>
    <row r="114916" spans="2:3" x14ac:dyDescent="0.25">
      <c r="B114916" s="78"/>
      <c r="C114916" s="77"/>
    </row>
    <row r="114917" spans="2:3" x14ac:dyDescent="0.25">
      <c r="B114917" s="78"/>
      <c r="C114917" s="77"/>
    </row>
    <row r="114918" spans="2:3" x14ac:dyDescent="0.25">
      <c r="B114918" s="78"/>
      <c r="C114918" s="77"/>
    </row>
    <row r="114919" spans="2:3" x14ac:dyDescent="0.25">
      <c r="B114919" s="78"/>
      <c r="C114919" s="77"/>
    </row>
    <row r="114920" spans="2:3" x14ac:dyDescent="0.25">
      <c r="B114920" s="78"/>
      <c r="C114920" s="77"/>
    </row>
    <row r="114921" spans="2:3" x14ac:dyDescent="0.25">
      <c r="B114921" s="78"/>
      <c r="C114921" s="77"/>
    </row>
    <row r="114922" spans="2:3" x14ac:dyDescent="0.25">
      <c r="B114922" s="78"/>
      <c r="C114922" s="77"/>
    </row>
    <row r="115032" spans="2:3" x14ac:dyDescent="0.25">
      <c r="B115032" s="78"/>
      <c r="C115032" s="77"/>
    </row>
    <row r="115033" spans="2:3" x14ac:dyDescent="0.25">
      <c r="B115033" s="78"/>
      <c r="C115033" s="77"/>
    </row>
    <row r="115034" spans="2:3" x14ac:dyDescent="0.25">
      <c r="B115034" s="78"/>
      <c r="C115034" s="77"/>
    </row>
    <row r="115035" spans="2:3" x14ac:dyDescent="0.25">
      <c r="B115035" s="78"/>
      <c r="C115035" s="77"/>
    </row>
    <row r="115036" spans="2:3" x14ac:dyDescent="0.25">
      <c r="B115036" s="78"/>
      <c r="C115036" s="77"/>
    </row>
    <row r="115037" spans="2:3" x14ac:dyDescent="0.25">
      <c r="B115037" s="78"/>
      <c r="C115037" s="77"/>
    </row>
    <row r="115038" spans="2:3" x14ac:dyDescent="0.25">
      <c r="B115038" s="78"/>
      <c r="C115038" s="77"/>
    </row>
    <row r="115039" spans="2:3" x14ac:dyDescent="0.25">
      <c r="B115039" s="78"/>
      <c r="C115039" s="77"/>
    </row>
    <row r="115040" spans="2:3" x14ac:dyDescent="0.25">
      <c r="B115040" s="78"/>
      <c r="C115040" s="77"/>
    </row>
    <row r="115041" spans="2:3" x14ac:dyDescent="0.25">
      <c r="B115041" s="78"/>
      <c r="C115041" s="77"/>
    </row>
    <row r="115042" spans="2:3" x14ac:dyDescent="0.25">
      <c r="B115042" s="78"/>
      <c r="C115042" s="77"/>
    </row>
    <row r="115043" spans="2:3" x14ac:dyDescent="0.25">
      <c r="B115043" s="78"/>
      <c r="C115043" s="77"/>
    </row>
    <row r="115044" spans="2:3" x14ac:dyDescent="0.25">
      <c r="B115044" s="78"/>
      <c r="C115044" s="77"/>
    </row>
    <row r="115154" spans="2:3" x14ac:dyDescent="0.25">
      <c r="B115154" s="78"/>
      <c r="C115154" s="77"/>
    </row>
    <row r="115155" spans="2:3" x14ac:dyDescent="0.25">
      <c r="B115155" s="78"/>
      <c r="C115155" s="77"/>
    </row>
    <row r="115156" spans="2:3" x14ac:dyDescent="0.25">
      <c r="B115156" s="78"/>
      <c r="C115156" s="77"/>
    </row>
    <row r="115157" spans="2:3" x14ac:dyDescent="0.25">
      <c r="B115157" s="78"/>
      <c r="C115157" s="77"/>
    </row>
    <row r="115158" spans="2:3" x14ac:dyDescent="0.25">
      <c r="B115158" s="78"/>
      <c r="C115158" s="77"/>
    </row>
    <row r="115159" spans="2:3" x14ac:dyDescent="0.25">
      <c r="B115159" s="78"/>
      <c r="C115159" s="77"/>
    </row>
    <row r="115160" spans="2:3" x14ac:dyDescent="0.25">
      <c r="B115160" s="78"/>
      <c r="C115160" s="77"/>
    </row>
    <row r="115161" spans="2:3" x14ac:dyDescent="0.25">
      <c r="B115161" s="78"/>
      <c r="C115161" s="77"/>
    </row>
    <row r="115162" spans="2:3" x14ac:dyDescent="0.25">
      <c r="B115162" s="78"/>
      <c r="C115162" s="77"/>
    </row>
    <row r="115163" spans="2:3" x14ac:dyDescent="0.25">
      <c r="B115163" s="78"/>
      <c r="C115163" s="77"/>
    </row>
    <row r="115164" spans="2:3" x14ac:dyDescent="0.25">
      <c r="B115164" s="78"/>
      <c r="C115164" s="77"/>
    </row>
    <row r="115165" spans="2:3" x14ac:dyDescent="0.25">
      <c r="B115165" s="78"/>
      <c r="C115165" s="77"/>
    </row>
    <row r="115166" spans="2:3" x14ac:dyDescent="0.25">
      <c r="B115166" s="78"/>
      <c r="C115166" s="77"/>
    </row>
    <row r="115276" spans="2:3" x14ac:dyDescent="0.25">
      <c r="B115276" s="78"/>
      <c r="C115276" s="77"/>
    </row>
    <row r="115277" spans="2:3" x14ac:dyDescent="0.25">
      <c r="B115277" s="78"/>
      <c r="C115277" s="77"/>
    </row>
    <row r="115278" spans="2:3" x14ac:dyDescent="0.25">
      <c r="B115278" s="78"/>
      <c r="C115278" s="77"/>
    </row>
    <row r="115279" spans="2:3" x14ac:dyDescent="0.25">
      <c r="B115279" s="78"/>
      <c r="C115279" s="77"/>
    </row>
    <row r="115280" spans="2:3" x14ac:dyDescent="0.25">
      <c r="B115280" s="78"/>
      <c r="C115280" s="77"/>
    </row>
    <row r="115281" spans="2:3" x14ac:dyDescent="0.25">
      <c r="B115281" s="78"/>
      <c r="C115281" s="77"/>
    </row>
    <row r="115282" spans="2:3" x14ac:dyDescent="0.25">
      <c r="B115282" s="78"/>
      <c r="C115282" s="77"/>
    </row>
    <row r="115283" spans="2:3" x14ac:dyDescent="0.25">
      <c r="B115283" s="78"/>
      <c r="C115283" s="77"/>
    </row>
    <row r="115284" spans="2:3" x14ac:dyDescent="0.25">
      <c r="B115284" s="78"/>
      <c r="C115284" s="77"/>
    </row>
    <row r="115285" spans="2:3" x14ac:dyDescent="0.25">
      <c r="B115285" s="78"/>
      <c r="C115285" s="77"/>
    </row>
    <row r="115286" spans="2:3" x14ac:dyDescent="0.25">
      <c r="B115286" s="78"/>
      <c r="C115286" s="77"/>
    </row>
    <row r="115287" spans="2:3" x14ac:dyDescent="0.25">
      <c r="B115287" s="78"/>
      <c r="C115287" s="77"/>
    </row>
    <row r="115288" spans="2:3" x14ac:dyDescent="0.25">
      <c r="B115288" s="78"/>
      <c r="C115288" s="77"/>
    </row>
    <row r="115398" spans="2:3" x14ac:dyDescent="0.25">
      <c r="B115398" s="78"/>
      <c r="C115398" s="77"/>
    </row>
    <row r="115399" spans="2:3" x14ac:dyDescent="0.25">
      <c r="B115399" s="78"/>
      <c r="C115399" s="77"/>
    </row>
    <row r="115400" spans="2:3" x14ac:dyDescent="0.25">
      <c r="B115400" s="78"/>
      <c r="C115400" s="77"/>
    </row>
    <row r="115401" spans="2:3" x14ac:dyDescent="0.25">
      <c r="B115401" s="78"/>
      <c r="C115401" s="77"/>
    </row>
    <row r="115402" spans="2:3" x14ac:dyDescent="0.25">
      <c r="B115402" s="78"/>
      <c r="C115402" s="77"/>
    </row>
    <row r="115403" spans="2:3" x14ac:dyDescent="0.25">
      <c r="B115403" s="78"/>
      <c r="C115403" s="77"/>
    </row>
    <row r="115404" spans="2:3" x14ac:dyDescent="0.25">
      <c r="B115404" s="78"/>
      <c r="C115404" s="77"/>
    </row>
    <row r="115405" spans="2:3" x14ac:dyDescent="0.25">
      <c r="B115405" s="78"/>
      <c r="C115405" s="77"/>
    </row>
    <row r="115406" spans="2:3" x14ac:dyDescent="0.25">
      <c r="B115406" s="78"/>
      <c r="C115406" s="77"/>
    </row>
    <row r="115407" spans="2:3" x14ac:dyDescent="0.25">
      <c r="B115407" s="78"/>
      <c r="C115407" s="77"/>
    </row>
    <row r="115408" spans="2:3" x14ac:dyDescent="0.25">
      <c r="B115408" s="78"/>
      <c r="C115408" s="77"/>
    </row>
    <row r="115409" spans="2:3" x14ac:dyDescent="0.25">
      <c r="B115409" s="78"/>
      <c r="C115409" s="77"/>
    </row>
    <row r="115410" spans="2:3" x14ac:dyDescent="0.25">
      <c r="B115410" s="78"/>
      <c r="C115410" s="77"/>
    </row>
    <row r="115520" spans="2:3" x14ac:dyDescent="0.25">
      <c r="B115520" s="78"/>
      <c r="C115520" s="77"/>
    </row>
    <row r="115521" spans="2:3" x14ac:dyDescent="0.25">
      <c r="B115521" s="78"/>
      <c r="C115521" s="77"/>
    </row>
    <row r="115522" spans="2:3" x14ac:dyDescent="0.25">
      <c r="B115522" s="78"/>
      <c r="C115522" s="77"/>
    </row>
    <row r="115523" spans="2:3" x14ac:dyDescent="0.25">
      <c r="B115523" s="78"/>
      <c r="C115523" s="77"/>
    </row>
    <row r="115524" spans="2:3" x14ac:dyDescent="0.25">
      <c r="B115524" s="78"/>
      <c r="C115524" s="77"/>
    </row>
    <row r="115525" spans="2:3" x14ac:dyDescent="0.25">
      <c r="B115525" s="78"/>
      <c r="C115525" s="77"/>
    </row>
    <row r="115526" spans="2:3" x14ac:dyDescent="0.25">
      <c r="B115526" s="78"/>
      <c r="C115526" s="77"/>
    </row>
    <row r="115527" spans="2:3" x14ac:dyDescent="0.25">
      <c r="B115527" s="78"/>
      <c r="C115527" s="77"/>
    </row>
    <row r="115528" spans="2:3" x14ac:dyDescent="0.25">
      <c r="B115528" s="78"/>
      <c r="C115528" s="77"/>
    </row>
    <row r="115529" spans="2:3" x14ac:dyDescent="0.25">
      <c r="B115529" s="78"/>
      <c r="C115529" s="77"/>
    </row>
    <row r="115530" spans="2:3" x14ac:dyDescent="0.25">
      <c r="B115530" s="78"/>
      <c r="C115530" s="77"/>
    </row>
    <row r="115531" spans="2:3" x14ac:dyDescent="0.25">
      <c r="B115531" s="78"/>
      <c r="C115531" s="77"/>
    </row>
    <row r="115532" spans="2:3" x14ac:dyDescent="0.25">
      <c r="B115532" s="78"/>
      <c r="C115532" s="77"/>
    </row>
    <row r="115642" spans="2:3" x14ac:dyDescent="0.25">
      <c r="B115642" s="78"/>
      <c r="C115642" s="77"/>
    </row>
    <row r="115643" spans="2:3" x14ac:dyDescent="0.25">
      <c r="B115643" s="78"/>
      <c r="C115643" s="77"/>
    </row>
    <row r="115644" spans="2:3" x14ac:dyDescent="0.25">
      <c r="B115644" s="78"/>
      <c r="C115644" s="77"/>
    </row>
    <row r="115645" spans="2:3" x14ac:dyDescent="0.25">
      <c r="B115645" s="78"/>
      <c r="C115645" s="77"/>
    </row>
    <row r="115646" spans="2:3" x14ac:dyDescent="0.25">
      <c r="B115646" s="78"/>
      <c r="C115646" s="77"/>
    </row>
    <row r="115647" spans="2:3" x14ac:dyDescent="0.25">
      <c r="B115647" s="78"/>
      <c r="C115647" s="77"/>
    </row>
    <row r="115648" spans="2:3" x14ac:dyDescent="0.25">
      <c r="B115648" s="78"/>
      <c r="C115648" s="77"/>
    </row>
    <row r="115649" spans="2:3" x14ac:dyDescent="0.25">
      <c r="B115649" s="78"/>
      <c r="C115649" s="77"/>
    </row>
    <row r="115650" spans="2:3" x14ac:dyDescent="0.25">
      <c r="B115650" s="78"/>
      <c r="C115650" s="77"/>
    </row>
    <row r="115651" spans="2:3" x14ac:dyDescent="0.25">
      <c r="B115651" s="78"/>
      <c r="C115651" s="77"/>
    </row>
    <row r="115652" spans="2:3" x14ac:dyDescent="0.25">
      <c r="B115652" s="78"/>
      <c r="C115652" s="77"/>
    </row>
    <row r="115653" spans="2:3" x14ac:dyDescent="0.25">
      <c r="B115653" s="78"/>
      <c r="C115653" s="77"/>
    </row>
    <row r="115654" spans="2:3" x14ac:dyDescent="0.25">
      <c r="B115654" s="78"/>
      <c r="C115654" s="77"/>
    </row>
    <row r="115764" spans="2:3" x14ac:dyDescent="0.25">
      <c r="B115764" s="78"/>
      <c r="C115764" s="77"/>
    </row>
    <row r="115765" spans="2:3" x14ac:dyDescent="0.25">
      <c r="B115765" s="78"/>
      <c r="C115765" s="77"/>
    </row>
    <row r="115766" spans="2:3" x14ac:dyDescent="0.25">
      <c r="B115766" s="78"/>
      <c r="C115766" s="77"/>
    </row>
    <row r="115767" spans="2:3" x14ac:dyDescent="0.25">
      <c r="B115767" s="78"/>
      <c r="C115767" s="77"/>
    </row>
    <row r="115768" spans="2:3" x14ac:dyDescent="0.25">
      <c r="B115768" s="78"/>
      <c r="C115768" s="77"/>
    </row>
    <row r="115769" spans="2:3" x14ac:dyDescent="0.25">
      <c r="B115769" s="78"/>
      <c r="C115769" s="77"/>
    </row>
    <row r="115770" spans="2:3" x14ac:dyDescent="0.25">
      <c r="B115770" s="78"/>
      <c r="C115770" s="77"/>
    </row>
    <row r="115771" spans="2:3" x14ac:dyDescent="0.25">
      <c r="B115771" s="78"/>
      <c r="C115771" s="77"/>
    </row>
    <row r="115772" spans="2:3" x14ac:dyDescent="0.25">
      <c r="B115772" s="78"/>
      <c r="C115772" s="77"/>
    </row>
    <row r="115773" spans="2:3" x14ac:dyDescent="0.25">
      <c r="B115773" s="78"/>
      <c r="C115773" s="77"/>
    </row>
    <row r="115774" spans="2:3" x14ac:dyDescent="0.25">
      <c r="B115774" s="78"/>
      <c r="C115774" s="77"/>
    </row>
    <row r="115775" spans="2:3" x14ac:dyDescent="0.25">
      <c r="B115775" s="78"/>
      <c r="C115775" s="77"/>
    </row>
    <row r="115776" spans="2:3" x14ac:dyDescent="0.25">
      <c r="B115776" s="78"/>
      <c r="C115776" s="77"/>
    </row>
    <row r="115886" spans="2:3" x14ac:dyDescent="0.25">
      <c r="B115886" s="78"/>
      <c r="C115886" s="77"/>
    </row>
    <row r="115887" spans="2:3" x14ac:dyDescent="0.25">
      <c r="B115887" s="78"/>
      <c r="C115887" s="77"/>
    </row>
    <row r="115888" spans="2:3" x14ac:dyDescent="0.25">
      <c r="B115888" s="78"/>
      <c r="C115888" s="77"/>
    </row>
    <row r="115889" spans="2:3" x14ac:dyDescent="0.25">
      <c r="B115889" s="78"/>
      <c r="C115889" s="77"/>
    </row>
    <row r="115890" spans="2:3" x14ac:dyDescent="0.25">
      <c r="B115890" s="78"/>
      <c r="C115890" s="77"/>
    </row>
    <row r="115891" spans="2:3" x14ac:dyDescent="0.25">
      <c r="B115891" s="78"/>
      <c r="C115891" s="77"/>
    </row>
    <row r="115892" spans="2:3" x14ac:dyDescent="0.25">
      <c r="B115892" s="78"/>
      <c r="C115892" s="77"/>
    </row>
    <row r="115893" spans="2:3" x14ac:dyDescent="0.25">
      <c r="B115893" s="78"/>
      <c r="C115893" s="77"/>
    </row>
    <row r="115894" spans="2:3" x14ac:dyDescent="0.25">
      <c r="B115894" s="78"/>
      <c r="C115894" s="77"/>
    </row>
    <row r="115895" spans="2:3" x14ac:dyDescent="0.25">
      <c r="B115895" s="78"/>
      <c r="C115895" s="77"/>
    </row>
    <row r="115896" spans="2:3" x14ac:dyDescent="0.25">
      <c r="B115896" s="78"/>
      <c r="C115896" s="77"/>
    </row>
    <row r="115897" spans="2:3" x14ac:dyDescent="0.25">
      <c r="B115897" s="78"/>
      <c r="C115897" s="77"/>
    </row>
    <row r="115898" spans="2:3" x14ac:dyDescent="0.25">
      <c r="B115898" s="78"/>
      <c r="C115898" s="77"/>
    </row>
    <row r="116008" spans="2:3" x14ac:dyDescent="0.25">
      <c r="B116008" s="78"/>
      <c r="C116008" s="77"/>
    </row>
    <row r="116009" spans="2:3" x14ac:dyDescent="0.25">
      <c r="B116009" s="78"/>
      <c r="C116009" s="77"/>
    </row>
    <row r="116010" spans="2:3" x14ac:dyDescent="0.25">
      <c r="B116010" s="78"/>
      <c r="C116010" s="77"/>
    </row>
    <row r="116011" spans="2:3" x14ac:dyDescent="0.25">
      <c r="B116011" s="78"/>
      <c r="C116011" s="77"/>
    </row>
    <row r="116012" spans="2:3" x14ac:dyDescent="0.25">
      <c r="B116012" s="78"/>
      <c r="C116012" s="77"/>
    </row>
    <row r="116013" spans="2:3" x14ac:dyDescent="0.25">
      <c r="B116013" s="78"/>
      <c r="C116013" s="77"/>
    </row>
    <row r="116014" spans="2:3" x14ac:dyDescent="0.25">
      <c r="B116014" s="78"/>
      <c r="C116014" s="77"/>
    </row>
    <row r="116015" spans="2:3" x14ac:dyDescent="0.25">
      <c r="B116015" s="78"/>
      <c r="C116015" s="77"/>
    </row>
    <row r="116016" spans="2:3" x14ac:dyDescent="0.25">
      <c r="B116016" s="78"/>
      <c r="C116016" s="77"/>
    </row>
    <row r="116017" spans="2:3" x14ac:dyDescent="0.25">
      <c r="B116017" s="78"/>
      <c r="C116017" s="77"/>
    </row>
    <row r="116018" spans="2:3" x14ac:dyDescent="0.25">
      <c r="B116018" s="78"/>
      <c r="C116018" s="77"/>
    </row>
    <row r="116019" spans="2:3" x14ac:dyDescent="0.25">
      <c r="B116019" s="78"/>
      <c r="C116019" s="77"/>
    </row>
    <row r="116020" spans="2:3" x14ac:dyDescent="0.25">
      <c r="B116020" s="78"/>
      <c r="C116020" s="77"/>
    </row>
    <row r="116130" spans="2:3" x14ac:dyDescent="0.25">
      <c r="B116130" s="78"/>
      <c r="C116130" s="77"/>
    </row>
    <row r="116131" spans="2:3" x14ac:dyDescent="0.25">
      <c r="B116131" s="78"/>
      <c r="C116131" s="77"/>
    </row>
    <row r="116132" spans="2:3" x14ac:dyDescent="0.25">
      <c r="B116132" s="78"/>
      <c r="C116132" s="77"/>
    </row>
    <row r="116133" spans="2:3" x14ac:dyDescent="0.25">
      <c r="B116133" s="78"/>
      <c r="C116133" s="77"/>
    </row>
    <row r="116134" spans="2:3" x14ac:dyDescent="0.25">
      <c r="B116134" s="78"/>
      <c r="C116134" s="77"/>
    </row>
    <row r="116135" spans="2:3" x14ac:dyDescent="0.25">
      <c r="B116135" s="78"/>
      <c r="C116135" s="77"/>
    </row>
    <row r="116136" spans="2:3" x14ac:dyDescent="0.25">
      <c r="B116136" s="78"/>
      <c r="C116136" s="77"/>
    </row>
    <row r="116137" spans="2:3" x14ac:dyDescent="0.25">
      <c r="B116137" s="78"/>
      <c r="C116137" s="77"/>
    </row>
    <row r="116138" spans="2:3" x14ac:dyDescent="0.25">
      <c r="B116138" s="78"/>
      <c r="C116138" s="77"/>
    </row>
    <row r="116139" spans="2:3" x14ac:dyDescent="0.25">
      <c r="B116139" s="78"/>
      <c r="C116139" s="77"/>
    </row>
    <row r="116140" spans="2:3" x14ac:dyDescent="0.25">
      <c r="B116140" s="78"/>
      <c r="C116140" s="77"/>
    </row>
    <row r="116141" spans="2:3" x14ac:dyDescent="0.25">
      <c r="B116141" s="78"/>
      <c r="C116141" s="77"/>
    </row>
    <row r="116142" spans="2:3" x14ac:dyDescent="0.25">
      <c r="B116142" s="78"/>
      <c r="C116142" s="77"/>
    </row>
    <row r="116252" spans="2:3" x14ac:dyDescent="0.25">
      <c r="B116252" s="78"/>
      <c r="C116252" s="77"/>
    </row>
    <row r="116253" spans="2:3" x14ac:dyDescent="0.25">
      <c r="B116253" s="78"/>
      <c r="C116253" s="77"/>
    </row>
    <row r="116254" spans="2:3" x14ac:dyDescent="0.25">
      <c r="B116254" s="78"/>
      <c r="C116254" s="77"/>
    </row>
    <row r="116255" spans="2:3" x14ac:dyDescent="0.25">
      <c r="B116255" s="78"/>
      <c r="C116255" s="77"/>
    </row>
    <row r="116256" spans="2:3" x14ac:dyDescent="0.25">
      <c r="B116256" s="78"/>
      <c r="C116256" s="77"/>
    </row>
    <row r="116257" spans="2:3" x14ac:dyDescent="0.25">
      <c r="B116257" s="78"/>
      <c r="C116257" s="77"/>
    </row>
    <row r="116258" spans="2:3" x14ac:dyDescent="0.25">
      <c r="B116258" s="78"/>
      <c r="C116258" s="77"/>
    </row>
    <row r="116259" spans="2:3" x14ac:dyDescent="0.25">
      <c r="B116259" s="78"/>
      <c r="C116259" s="77"/>
    </row>
    <row r="116260" spans="2:3" x14ac:dyDescent="0.25">
      <c r="B116260" s="78"/>
      <c r="C116260" s="77"/>
    </row>
    <row r="116261" spans="2:3" x14ac:dyDescent="0.25">
      <c r="B116261" s="78"/>
      <c r="C116261" s="77"/>
    </row>
    <row r="116262" spans="2:3" x14ac:dyDescent="0.25">
      <c r="B116262" s="78"/>
      <c r="C116262" s="77"/>
    </row>
    <row r="116263" spans="2:3" x14ac:dyDescent="0.25">
      <c r="B116263" s="78"/>
      <c r="C116263" s="77"/>
    </row>
    <row r="116264" spans="2:3" x14ac:dyDescent="0.25">
      <c r="B116264" s="78"/>
      <c r="C116264" s="77"/>
    </row>
    <row r="116374" spans="2:3" x14ac:dyDescent="0.25">
      <c r="B116374" s="78"/>
      <c r="C116374" s="77"/>
    </row>
    <row r="116375" spans="2:3" x14ac:dyDescent="0.25">
      <c r="B116375" s="78"/>
      <c r="C116375" s="77"/>
    </row>
    <row r="116376" spans="2:3" x14ac:dyDescent="0.25">
      <c r="B116376" s="78"/>
      <c r="C116376" s="77"/>
    </row>
    <row r="116377" spans="2:3" x14ac:dyDescent="0.25">
      <c r="B116377" s="78"/>
      <c r="C116377" s="77"/>
    </row>
    <row r="116378" spans="2:3" x14ac:dyDescent="0.25">
      <c r="B116378" s="78"/>
      <c r="C116378" s="77"/>
    </row>
    <row r="116379" spans="2:3" x14ac:dyDescent="0.25">
      <c r="B116379" s="78"/>
      <c r="C116379" s="77"/>
    </row>
    <row r="116380" spans="2:3" x14ac:dyDescent="0.25">
      <c r="B116380" s="78"/>
      <c r="C116380" s="77"/>
    </row>
    <row r="116381" spans="2:3" x14ac:dyDescent="0.25">
      <c r="B116381" s="78"/>
      <c r="C116381" s="77"/>
    </row>
    <row r="116382" spans="2:3" x14ac:dyDescent="0.25">
      <c r="B116382" s="78"/>
      <c r="C116382" s="77"/>
    </row>
    <row r="116383" spans="2:3" x14ac:dyDescent="0.25">
      <c r="B116383" s="78"/>
      <c r="C116383" s="77"/>
    </row>
    <row r="116384" spans="2:3" x14ac:dyDescent="0.25">
      <c r="B116384" s="78"/>
      <c r="C116384" s="77"/>
    </row>
    <row r="116385" spans="2:3" x14ac:dyDescent="0.25">
      <c r="B116385" s="78"/>
      <c r="C116385" s="77"/>
    </row>
    <row r="116386" spans="2:3" x14ac:dyDescent="0.25">
      <c r="B116386" s="78"/>
      <c r="C116386" s="77"/>
    </row>
    <row r="116496" spans="2:3" x14ac:dyDescent="0.25">
      <c r="B116496" s="78"/>
      <c r="C116496" s="77"/>
    </row>
    <row r="116497" spans="2:3" x14ac:dyDescent="0.25">
      <c r="B116497" s="78"/>
      <c r="C116497" s="77"/>
    </row>
    <row r="116498" spans="2:3" x14ac:dyDescent="0.25">
      <c r="B116498" s="78"/>
      <c r="C116498" s="77"/>
    </row>
    <row r="116499" spans="2:3" x14ac:dyDescent="0.25">
      <c r="B116499" s="78"/>
      <c r="C116499" s="77"/>
    </row>
    <row r="116500" spans="2:3" x14ac:dyDescent="0.25">
      <c r="B116500" s="78"/>
      <c r="C116500" s="77"/>
    </row>
    <row r="116501" spans="2:3" x14ac:dyDescent="0.25">
      <c r="B116501" s="78"/>
      <c r="C116501" s="77"/>
    </row>
    <row r="116502" spans="2:3" x14ac:dyDescent="0.25">
      <c r="B116502" s="78"/>
      <c r="C116502" s="77"/>
    </row>
    <row r="116503" spans="2:3" x14ac:dyDescent="0.25">
      <c r="B116503" s="78"/>
      <c r="C116503" s="77"/>
    </row>
    <row r="116504" spans="2:3" x14ac:dyDescent="0.25">
      <c r="B116504" s="78"/>
      <c r="C116504" s="77"/>
    </row>
    <row r="116505" spans="2:3" x14ac:dyDescent="0.25">
      <c r="B116505" s="78"/>
      <c r="C116505" s="77"/>
    </row>
    <row r="116506" spans="2:3" x14ac:dyDescent="0.25">
      <c r="B116506" s="78"/>
      <c r="C116506" s="77"/>
    </row>
    <row r="116507" spans="2:3" x14ac:dyDescent="0.25">
      <c r="B116507" s="78"/>
      <c r="C116507" s="77"/>
    </row>
    <row r="116508" spans="2:3" x14ac:dyDescent="0.25">
      <c r="B116508" s="78"/>
      <c r="C116508" s="77"/>
    </row>
    <row r="116618" spans="2:3" x14ac:dyDescent="0.25">
      <c r="B116618" s="78"/>
      <c r="C116618" s="77"/>
    </row>
    <row r="116619" spans="2:3" x14ac:dyDescent="0.25">
      <c r="B116619" s="78"/>
      <c r="C116619" s="77"/>
    </row>
    <row r="116620" spans="2:3" x14ac:dyDescent="0.25">
      <c r="B116620" s="78"/>
      <c r="C116620" s="77"/>
    </row>
    <row r="116621" spans="2:3" x14ac:dyDescent="0.25">
      <c r="B116621" s="78"/>
      <c r="C116621" s="77"/>
    </row>
    <row r="116622" spans="2:3" x14ac:dyDescent="0.25">
      <c r="B116622" s="78"/>
      <c r="C116622" s="77"/>
    </row>
    <row r="116623" spans="2:3" x14ac:dyDescent="0.25">
      <c r="B116623" s="78"/>
      <c r="C116623" s="77"/>
    </row>
    <row r="116624" spans="2:3" x14ac:dyDescent="0.25">
      <c r="B116624" s="78"/>
      <c r="C116624" s="77"/>
    </row>
    <row r="116625" spans="2:3" x14ac:dyDescent="0.25">
      <c r="B116625" s="78"/>
      <c r="C116625" s="77"/>
    </row>
    <row r="116626" spans="2:3" x14ac:dyDescent="0.25">
      <c r="B116626" s="78"/>
      <c r="C116626" s="77"/>
    </row>
    <row r="116627" spans="2:3" x14ac:dyDescent="0.25">
      <c r="B116627" s="78"/>
      <c r="C116627" s="77"/>
    </row>
    <row r="116628" spans="2:3" x14ac:dyDescent="0.25">
      <c r="B116628" s="78"/>
      <c r="C116628" s="77"/>
    </row>
    <row r="116629" spans="2:3" x14ac:dyDescent="0.25">
      <c r="B116629" s="78"/>
      <c r="C116629" s="77"/>
    </row>
    <row r="116630" spans="2:3" x14ac:dyDescent="0.25">
      <c r="B116630" s="78"/>
      <c r="C116630" s="77"/>
    </row>
    <row r="116740" spans="2:3" x14ac:dyDescent="0.25">
      <c r="B116740" s="78"/>
      <c r="C116740" s="77"/>
    </row>
    <row r="116741" spans="2:3" x14ac:dyDescent="0.25">
      <c r="B116741" s="78"/>
      <c r="C116741" s="77"/>
    </row>
    <row r="116742" spans="2:3" x14ac:dyDescent="0.25">
      <c r="B116742" s="78"/>
      <c r="C116742" s="77"/>
    </row>
    <row r="116743" spans="2:3" x14ac:dyDescent="0.25">
      <c r="B116743" s="78"/>
      <c r="C116743" s="77"/>
    </row>
    <row r="116744" spans="2:3" x14ac:dyDescent="0.25">
      <c r="B116744" s="78"/>
      <c r="C116744" s="77"/>
    </row>
    <row r="116745" spans="2:3" x14ac:dyDescent="0.25">
      <c r="B116745" s="78"/>
      <c r="C116745" s="77"/>
    </row>
    <row r="116746" spans="2:3" x14ac:dyDescent="0.25">
      <c r="B116746" s="78"/>
      <c r="C116746" s="77"/>
    </row>
    <row r="116747" spans="2:3" x14ac:dyDescent="0.25">
      <c r="B116747" s="78"/>
      <c r="C116747" s="77"/>
    </row>
    <row r="116748" spans="2:3" x14ac:dyDescent="0.25">
      <c r="B116748" s="78"/>
      <c r="C116748" s="77"/>
    </row>
    <row r="116749" spans="2:3" x14ac:dyDescent="0.25">
      <c r="B116749" s="78"/>
      <c r="C116749" s="77"/>
    </row>
    <row r="116750" spans="2:3" x14ac:dyDescent="0.25">
      <c r="B116750" s="78"/>
      <c r="C116750" s="77"/>
    </row>
    <row r="116751" spans="2:3" x14ac:dyDescent="0.25">
      <c r="B116751" s="78"/>
      <c r="C116751" s="77"/>
    </row>
    <row r="116752" spans="2:3" x14ac:dyDescent="0.25">
      <c r="B116752" s="78"/>
      <c r="C116752" s="77"/>
    </row>
    <row r="116862" spans="2:3" x14ac:dyDescent="0.25">
      <c r="B116862" s="78"/>
      <c r="C116862" s="77"/>
    </row>
    <row r="116863" spans="2:3" x14ac:dyDescent="0.25">
      <c r="B116863" s="78"/>
      <c r="C116863" s="77"/>
    </row>
    <row r="116864" spans="2:3" x14ac:dyDescent="0.25">
      <c r="B116864" s="78"/>
      <c r="C116864" s="77"/>
    </row>
    <row r="116865" spans="2:3" x14ac:dyDescent="0.25">
      <c r="B116865" s="78"/>
      <c r="C116865" s="77"/>
    </row>
    <row r="116866" spans="2:3" x14ac:dyDescent="0.25">
      <c r="B116866" s="78"/>
      <c r="C116866" s="77"/>
    </row>
    <row r="116867" spans="2:3" x14ac:dyDescent="0.25">
      <c r="B116867" s="78"/>
      <c r="C116867" s="77"/>
    </row>
    <row r="116868" spans="2:3" x14ac:dyDescent="0.25">
      <c r="B116868" s="78"/>
      <c r="C116868" s="77"/>
    </row>
    <row r="116869" spans="2:3" x14ac:dyDescent="0.25">
      <c r="B116869" s="78"/>
      <c r="C116869" s="77"/>
    </row>
    <row r="116870" spans="2:3" x14ac:dyDescent="0.25">
      <c r="B116870" s="78"/>
      <c r="C116870" s="77"/>
    </row>
    <row r="116871" spans="2:3" x14ac:dyDescent="0.25">
      <c r="B116871" s="78"/>
      <c r="C116871" s="77"/>
    </row>
    <row r="116872" spans="2:3" x14ac:dyDescent="0.25">
      <c r="B116872" s="78"/>
      <c r="C116872" s="77"/>
    </row>
    <row r="116873" spans="2:3" x14ac:dyDescent="0.25">
      <c r="B116873" s="78"/>
      <c r="C116873" s="77"/>
    </row>
    <row r="116874" spans="2:3" x14ac:dyDescent="0.25">
      <c r="B116874" s="78"/>
      <c r="C116874" s="77"/>
    </row>
    <row r="116984" spans="2:3" x14ac:dyDescent="0.25">
      <c r="B116984" s="78"/>
      <c r="C116984" s="77"/>
    </row>
    <row r="116985" spans="2:3" x14ac:dyDescent="0.25">
      <c r="B116985" s="78"/>
      <c r="C116985" s="77"/>
    </row>
    <row r="116986" spans="2:3" x14ac:dyDescent="0.25">
      <c r="B116986" s="78"/>
      <c r="C116986" s="77"/>
    </row>
    <row r="116987" spans="2:3" x14ac:dyDescent="0.25">
      <c r="B116987" s="78"/>
      <c r="C116987" s="77"/>
    </row>
    <row r="116988" spans="2:3" x14ac:dyDescent="0.25">
      <c r="B116988" s="78"/>
      <c r="C116988" s="77"/>
    </row>
    <row r="116989" spans="2:3" x14ac:dyDescent="0.25">
      <c r="B116989" s="78"/>
      <c r="C116989" s="77"/>
    </row>
    <row r="116990" spans="2:3" x14ac:dyDescent="0.25">
      <c r="B116990" s="78"/>
      <c r="C116990" s="77"/>
    </row>
    <row r="116991" spans="2:3" x14ac:dyDescent="0.25">
      <c r="B116991" s="78"/>
      <c r="C116991" s="77"/>
    </row>
    <row r="116992" spans="2:3" x14ac:dyDescent="0.25">
      <c r="B116992" s="78"/>
      <c r="C116992" s="77"/>
    </row>
    <row r="116993" spans="2:3" x14ac:dyDescent="0.25">
      <c r="B116993" s="78"/>
      <c r="C116993" s="77"/>
    </row>
    <row r="116994" spans="2:3" x14ac:dyDescent="0.25">
      <c r="B116994" s="78"/>
      <c r="C116994" s="77"/>
    </row>
    <row r="116995" spans="2:3" x14ac:dyDescent="0.25">
      <c r="B116995" s="78"/>
      <c r="C116995" s="77"/>
    </row>
    <row r="116996" spans="2:3" x14ac:dyDescent="0.25">
      <c r="B116996" s="78"/>
      <c r="C116996" s="77"/>
    </row>
    <row r="117106" spans="2:3" x14ac:dyDescent="0.25">
      <c r="B117106" s="78"/>
      <c r="C117106" s="77"/>
    </row>
    <row r="117107" spans="2:3" x14ac:dyDescent="0.25">
      <c r="B117107" s="78"/>
      <c r="C117107" s="77"/>
    </row>
    <row r="117108" spans="2:3" x14ac:dyDescent="0.25">
      <c r="B117108" s="78"/>
      <c r="C117108" s="77"/>
    </row>
    <row r="117109" spans="2:3" x14ac:dyDescent="0.25">
      <c r="B117109" s="78"/>
      <c r="C117109" s="77"/>
    </row>
    <row r="117110" spans="2:3" x14ac:dyDescent="0.25">
      <c r="B117110" s="78"/>
      <c r="C117110" s="77"/>
    </row>
    <row r="117111" spans="2:3" x14ac:dyDescent="0.25">
      <c r="B117111" s="78"/>
      <c r="C117111" s="77"/>
    </row>
    <row r="117112" spans="2:3" x14ac:dyDescent="0.25">
      <c r="B117112" s="78"/>
      <c r="C117112" s="77"/>
    </row>
    <row r="117113" spans="2:3" x14ac:dyDescent="0.25">
      <c r="B117113" s="78"/>
      <c r="C117113" s="77"/>
    </row>
    <row r="117114" spans="2:3" x14ac:dyDescent="0.25">
      <c r="B117114" s="78"/>
      <c r="C117114" s="77"/>
    </row>
    <row r="117115" spans="2:3" x14ac:dyDescent="0.25">
      <c r="B117115" s="78"/>
      <c r="C117115" s="77"/>
    </row>
    <row r="117116" spans="2:3" x14ac:dyDescent="0.25">
      <c r="B117116" s="78"/>
      <c r="C117116" s="77"/>
    </row>
    <row r="117117" spans="2:3" x14ac:dyDescent="0.25">
      <c r="B117117" s="78"/>
      <c r="C117117" s="77"/>
    </row>
    <row r="117118" spans="2:3" x14ac:dyDescent="0.25">
      <c r="B117118" s="78"/>
      <c r="C117118" s="77"/>
    </row>
    <row r="117228" spans="2:3" x14ac:dyDescent="0.25">
      <c r="B117228" s="78"/>
      <c r="C117228" s="77"/>
    </row>
    <row r="117229" spans="2:3" x14ac:dyDescent="0.25">
      <c r="B117229" s="78"/>
      <c r="C117229" s="77"/>
    </row>
    <row r="117230" spans="2:3" x14ac:dyDescent="0.25">
      <c r="B117230" s="78"/>
      <c r="C117230" s="77"/>
    </row>
    <row r="117231" spans="2:3" x14ac:dyDescent="0.25">
      <c r="B117231" s="78"/>
      <c r="C117231" s="77"/>
    </row>
    <row r="117232" spans="2:3" x14ac:dyDescent="0.25">
      <c r="B117232" s="78"/>
      <c r="C117232" s="77"/>
    </row>
    <row r="117233" spans="2:3" x14ac:dyDescent="0.25">
      <c r="B117233" s="78"/>
      <c r="C117233" s="77"/>
    </row>
    <row r="117234" spans="2:3" x14ac:dyDescent="0.25">
      <c r="B117234" s="78"/>
      <c r="C117234" s="77"/>
    </row>
    <row r="117235" spans="2:3" x14ac:dyDescent="0.25">
      <c r="B117235" s="78"/>
      <c r="C117235" s="77"/>
    </row>
    <row r="117236" spans="2:3" x14ac:dyDescent="0.25">
      <c r="B117236" s="78"/>
      <c r="C117236" s="77"/>
    </row>
    <row r="117237" spans="2:3" x14ac:dyDescent="0.25">
      <c r="B117237" s="78"/>
      <c r="C117237" s="77"/>
    </row>
    <row r="117238" spans="2:3" x14ac:dyDescent="0.25">
      <c r="B117238" s="78"/>
      <c r="C117238" s="77"/>
    </row>
    <row r="117239" spans="2:3" x14ac:dyDescent="0.25">
      <c r="B117239" s="78"/>
      <c r="C117239" s="77"/>
    </row>
    <row r="117240" spans="2:3" x14ac:dyDescent="0.25">
      <c r="B117240" s="78"/>
      <c r="C117240" s="77"/>
    </row>
    <row r="117350" spans="2:3" x14ac:dyDescent="0.25">
      <c r="B117350" s="78"/>
      <c r="C117350" s="77"/>
    </row>
    <row r="117351" spans="2:3" x14ac:dyDescent="0.25">
      <c r="B117351" s="78"/>
      <c r="C117351" s="77"/>
    </row>
    <row r="117352" spans="2:3" x14ac:dyDescent="0.25">
      <c r="B117352" s="78"/>
      <c r="C117352" s="77"/>
    </row>
    <row r="117353" spans="2:3" x14ac:dyDescent="0.25">
      <c r="B117353" s="78"/>
      <c r="C117353" s="77"/>
    </row>
    <row r="117354" spans="2:3" x14ac:dyDescent="0.25">
      <c r="B117354" s="78"/>
      <c r="C117354" s="77"/>
    </row>
    <row r="117355" spans="2:3" x14ac:dyDescent="0.25">
      <c r="B117355" s="78"/>
      <c r="C117355" s="77"/>
    </row>
    <row r="117356" spans="2:3" x14ac:dyDescent="0.25">
      <c r="B117356" s="78"/>
      <c r="C117356" s="77"/>
    </row>
    <row r="117357" spans="2:3" x14ac:dyDescent="0.25">
      <c r="B117357" s="78"/>
      <c r="C117357" s="77"/>
    </row>
    <row r="117358" spans="2:3" x14ac:dyDescent="0.25">
      <c r="B117358" s="78"/>
      <c r="C117358" s="77"/>
    </row>
    <row r="117359" spans="2:3" x14ac:dyDescent="0.25">
      <c r="B117359" s="78"/>
      <c r="C117359" s="77"/>
    </row>
    <row r="117360" spans="2:3" x14ac:dyDescent="0.25">
      <c r="B117360" s="78"/>
      <c r="C117360" s="77"/>
    </row>
    <row r="117361" spans="2:3" x14ac:dyDescent="0.25">
      <c r="B117361" s="78"/>
      <c r="C117361" s="77"/>
    </row>
    <row r="117362" spans="2:3" x14ac:dyDescent="0.25">
      <c r="B117362" s="78"/>
      <c r="C117362" s="77"/>
    </row>
    <row r="117472" spans="2:3" x14ac:dyDescent="0.25">
      <c r="B117472" s="78"/>
      <c r="C117472" s="77"/>
    </row>
    <row r="117473" spans="2:3" x14ac:dyDescent="0.25">
      <c r="B117473" s="78"/>
      <c r="C117473" s="77"/>
    </row>
    <row r="117474" spans="2:3" x14ac:dyDescent="0.25">
      <c r="B117474" s="78"/>
      <c r="C117474" s="77"/>
    </row>
    <row r="117475" spans="2:3" x14ac:dyDescent="0.25">
      <c r="B117475" s="78"/>
      <c r="C117475" s="77"/>
    </row>
    <row r="117476" spans="2:3" x14ac:dyDescent="0.25">
      <c r="B117476" s="78"/>
      <c r="C117476" s="77"/>
    </row>
    <row r="117477" spans="2:3" x14ac:dyDescent="0.25">
      <c r="B117477" s="78"/>
      <c r="C117477" s="77"/>
    </row>
    <row r="117478" spans="2:3" x14ac:dyDescent="0.25">
      <c r="B117478" s="78"/>
      <c r="C117478" s="77"/>
    </row>
    <row r="117479" spans="2:3" x14ac:dyDescent="0.25">
      <c r="B117479" s="78"/>
      <c r="C117479" s="77"/>
    </row>
    <row r="117480" spans="2:3" x14ac:dyDescent="0.25">
      <c r="B117480" s="78"/>
      <c r="C117480" s="77"/>
    </row>
    <row r="117481" spans="2:3" x14ac:dyDescent="0.25">
      <c r="B117481" s="78"/>
      <c r="C117481" s="77"/>
    </row>
    <row r="117482" spans="2:3" x14ac:dyDescent="0.25">
      <c r="B117482" s="78"/>
      <c r="C117482" s="77"/>
    </row>
    <row r="117483" spans="2:3" x14ac:dyDescent="0.25">
      <c r="B117483" s="78"/>
      <c r="C117483" s="77"/>
    </row>
    <row r="117484" spans="2:3" x14ac:dyDescent="0.25">
      <c r="B117484" s="78"/>
      <c r="C117484" s="77"/>
    </row>
    <row r="117594" spans="2:3" x14ac:dyDescent="0.25">
      <c r="B117594" s="78"/>
      <c r="C117594" s="77"/>
    </row>
    <row r="117595" spans="2:3" x14ac:dyDescent="0.25">
      <c r="B117595" s="78"/>
      <c r="C117595" s="77"/>
    </row>
    <row r="117596" spans="2:3" x14ac:dyDescent="0.25">
      <c r="B117596" s="78"/>
      <c r="C117596" s="77"/>
    </row>
    <row r="117597" spans="2:3" x14ac:dyDescent="0.25">
      <c r="B117597" s="78"/>
      <c r="C117597" s="77"/>
    </row>
    <row r="117598" spans="2:3" x14ac:dyDescent="0.25">
      <c r="B117598" s="78"/>
      <c r="C117598" s="77"/>
    </row>
    <row r="117599" spans="2:3" x14ac:dyDescent="0.25">
      <c r="B117599" s="78"/>
      <c r="C117599" s="77"/>
    </row>
    <row r="117600" spans="2:3" x14ac:dyDescent="0.25">
      <c r="B117600" s="78"/>
      <c r="C117600" s="77"/>
    </row>
    <row r="117601" spans="2:3" x14ac:dyDescent="0.25">
      <c r="B117601" s="78"/>
      <c r="C117601" s="77"/>
    </row>
    <row r="117602" spans="2:3" x14ac:dyDescent="0.25">
      <c r="B117602" s="78"/>
      <c r="C117602" s="77"/>
    </row>
    <row r="117603" spans="2:3" x14ac:dyDescent="0.25">
      <c r="B117603" s="78"/>
      <c r="C117603" s="77"/>
    </row>
    <row r="117604" spans="2:3" x14ac:dyDescent="0.25">
      <c r="B117604" s="78"/>
      <c r="C117604" s="77"/>
    </row>
    <row r="117605" spans="2:3" x14ac:dyDescent="0.25">
      <c r="B117605" s="78"/>
      <c r="C117605" s="77"/>
    </row>
    <row r="117606" spans="2:3" x14ac:dyDescent="0.25">
      <c r="B117606" s="78"/>
      <c r="C117606" s="77"/>
    </row>
    <row r="117716" spans="2:3" x14ac:dyDescent="0.25">
      <c r="B117716" s="78"/>
      <c r="C117716" s="77"/>
    </row>
    <row r="117717" spans="2:3" x14ac:dyDescent="0.25">
      <c r="B117717" s="78"/>
      <c r="C117717" s="77"/>
    </row>
    <row r="117718" spans="2:3" x14ac:dyDescent="0.25">
      <c r="B117718" s="78"/>
      <c r="C117718" s="77"/>
    </row>
    <row r="117719" spans="2:3" x14ac:dyDescent="0.25">
      <c r="B117719" s="78"/>
      <c r="C117719" s="77"/>
    </row>
    <row r="117720" spans="2:3" x14ac:dyDescent="0.25">
      <c r="B117720" s="78"/>
      <c r="C117720" s="77"/>
    </row>
    <row r="117721" spans="2:3" x14ac:dyDescent="0.25">
      <c r="B117721" s="78"/>
      <c r="C117721" s="77"/>
    </row>
    <row r="117722" spans="2:3" x14ac:dyDescent="0.25">
      <c r="B117722" s="78"/>
      <c r="C117722" s="77"/>
    </row>
    <row r="117723" spans="2:3" x14ac:dyDescent="0.25">
      <c r="B117723" s="78"/>
      <c r="C117723" s="77"/>
    </row>
    <row r="117724" spans="2:3" x14ac:dyDescent="0.25">
      <c r="B117724" s="78"/>
      <c r="C117724" s="77"/>
    </row>
    <row r="117725" spans="2:3" x14ac:dyDescent="0.25">
      <c r="B117725" s="78"/>
      <c r="C117725" s="77"/>
    </row>
    <row r="117726" spans="2:3" x14ac:dyDescent="0.25">
      <c r="B117726" s="78"/>
      <c r="C117726" s="77"/>
    </row>
    <row r="117727" spans="2:3" x14ac:dyDescent="0.25">
      <c r="B117727" s="78"/>
      <c r="C117727" s="77"/>
    </row>
    <row r="117728" spans="2:3" x14ac:dyDescent="0.25">
      <c r="B117728" s="78"/>
      <c r="C117728" s="77"/>
    </row>
    <row r="117838" spans="2:3" x14ac:dyDescent="0.25">
      <c r="B117838" s="78"/>
      <c r="C117838" s="77"/>
    </row>
    <row r="117839" spans="2:3" x14ac:dyDescent="0.25">
      <c r="B117839" s="78"/>
      <c r="C117839" s="77"/>
    </row>
    <row r="117840" spans="2:3" x14ac:dyDescent="0.25">
      <c r="B117840" s="78"/>
      <c r="C117840" s="77"/>
    </row>
    <row r="117841" spans="2:3" x14ac:dyDescent="0.25">
      <c r="B117841" s="78"/>
      <c r="C117841" s="77"/>
    </row>
    <row r="117842" spans="2:3" x14ac:dyDescent="0.25">
      <c r="B117842" s="78"/>
      <c r="C117842" s="77"/>
    </row>
    <row r="117843" spans="2:3" x14ac:dyDescent="0.25">
      <c r="B117843" s="78"/>
      <c r="C117843" s="77"/>
    </row>
    <row r="117844" spans="2:3" x14ac:dyDescent="0.25">
      <c r="B117844" s="78"/>
      <c r="C117844" s="77"/>
    </row>
    <row r="117845" spans="2:3" x14ac:dyDescent="0.25">
      <c r="B117845" s="78"/>
      <c r="C117845" s="77"/>
    </row>
    <row r="117846" spans="2:3" x14ac:dyDescent="0.25">
      <c r="B117846" s="78"/>
      <c r="C117846" s="77"/>
    </row>
    <row r="117847" spans="2:3" x14ac:dyDescent="0.25">
      <c r="B117847" s="78"/>
      <c r="C117847" s="77"/>
    </row>
    <row r="117848" spans="2:3" x14ac:dyDescent="0.25">
      <c r="B117848" s="78"/>
      <c r="C117848" s="77"/>
    </row>
    <row r="117849" spans="2:3" x14ac:dyDescent="0.25">
      <c r="B117849" s="78"/>
      <c r="C117849" s="77"/>
    </row>
    <row r="117850" spans="2:3" x14ac:dyDescent="0.25">
      <c r="B117850" s="78"/>
      <c r="C117850" s="77"/>
    </row>
    <row r="117960" spans="2:3" x14ac:dyDescent="0.25">
      <c r="B117960" s="78"/>
      <c r="C117960" s="77"/>
    </row>
    <row r="117961" spans="2:3" x14ac:dyDescent="0.25">
      <c r="B117961" s="78"/>
      <c r="C117961" s="77"/>
    </row>
    <row r="117962" spans="2:3" x14ac:dyDescent="0.25">
      <c r="B117962" s="78"/>
      <c r="C117962" s="77"/>
    </row>
    <row r="117963" spans="2:3" x14ac:dyDescent="0.25">
      <c r="B117963" s="78"/>
      <c r="C117963" s="77"/>
    </row>
    <row r="117964" spans="2:3" x14ac:dyDescent="0.25">
      <c r="B117964" s="78"/>
      <c r="C117964" s="77"/>
    </row>
    <row r="117965" spans="2:3" x14ac:dyDescent="0.25">
      <c r="B117965" s="78"/>
      <c r="C117965" s="77"/>
    </row>
    <row r="117966" spans="2:3" x14ac:dyDescent="0.25">
      <c r="B117966" s="78"/>
      <c r="C117966" s="77"/>
    </row>
    <row r="117967" spans="2:3" x14ac:dyDescent="0.25">
      <c r="B117967" s="78"/>
      <c r="C117967" s="77"/>
    </row>
    <row r="117968" spans="2:3" x14ac:dyDescent="0.25">
      <c r="B117968" s="78"/>
      <c r="C117968" s="77"/>
    </row>
    <row r="117969" spans="2:3" x14ac:dyDescent="0.25">
      <c r="B117969" s="78"/>
      <c r="C117969" s="77"/>
    </row>
    <row r="117970" spans="2:3" x14ac:dyDescent="0.25">
      <c r="B117970" s="78"/>
      <c r="C117970" s="77"/>
    </row>
    <row r="117971" spans="2:3" x14ac:dyDescent="0.25">
      <c r="B117971" s="78"/>
      <c r="C117971" s="77"/>
    </row>
    <row r="117972" spans="2:3" x14ac:dyDescent="0.25">
      <c r="B117972" s="78"/>
      <c r="C117972" s="77"/>
    </row>
    <row r="118082" spans="2:3" x14ac:dyDescent="0.25">
      <c r="B118082" s="78"/>
      <c r="C118082" s="77"/>
    </row>
    <row r="118083" spans="2:3" x14ac:dyDescent="0.25">
      <c r="B118083" s="78"/>
      <c r="C118083" s="77"/>
    </row>
    <row r="118084" spans="2:3" x14ac:dyDescent="0.25">
      <c r="B118084" s="78"/>
      <c r="C118084" s="77"/>
    </row>
    <row r="118085" spans="2:3" x14ac:dyDescent="0.25">
      <c r="B118085" s="78"/>
      <c r="C118085" s="77"/>
    </row>
    <row r="118086" spans="2:3" x14ac:dyDescent="0.25">
      <c r="B118086" s="78"/>
      <c r="C118086" s="77"/>
    </row>
    <row r="118087" spans="2:3" x14ac:dyDescent="0.25">
      <c r="B118087" s="78"/>
      <c r="C118087" s="77"/>
    </row>
    <row r="118088" spans="2:3" x14ac:dyDescent="0.25">
      <c r="B118088" s="78"/>
      <c r="C118088" s="77"/>
    </row>
    <row r="118089" spans="2:3" x14ac:dyDescent="0.25">
      <c r="B118089" s="78"/>
      <c r="C118089" s="77"/>
    </row>
    <row r="118090" spans="2:3" x14ac:dyDescent="0.25">
      <c r="B118090" s="78"/>
      <c r="C118090" s="77"/>
    </row>
    <row r="118091" spans="2:3" x14ac:dyDescent="0.25">
      <c r="B118091" s="78"/>
      <c r="C118091" s="77"/>
    </row>
    <row r="118092" spans="2:3" x14ac:dyDescent="0.25">
      <c r="B118092" s="78"/>
      <c r="C118092" s="77"/>
    </row>
    <row r="118093" spans="2:3" x14ac:dyDescent="0.25">
      <c r="B118093" s="78"/>
      <c r="C118093" s="77"/>
    </row>
    <row r="118094" spans="2:3" x14ac:dyDescent="0.25">
      <c r="B118094" s="78"/>
      <c r="C118094" s="77"/>
    </row>
    <row r="118204" spans="2:3" x14ac:dyDescent="0.25">
      <c r="B118204" s="78"/>
      <c r="C118204" s="77"/>
    </row>
    <row r="118205" spans="2:3" x14ac:dyDescent="0.25">
      <c r="B118205" s="78"/>
      <c r="C118205" s="77"/>
    </row>
    <row r="118206" spans="2:3" x14ac:dyDescent="0.25">
      <c r="B118206" s="78"/>
      <c r="C118206" s="77"/>
    </row>
    <row r="118207" spans="2:3" x14ac:dyDescent="0.25">
      <c r="B118207" s="78"/>
      <c r="C118207" s="77"/>
    </row>
    <row r="118208" spans="2:3" x14ac:dyDescent="0.25">
      <c r="B118208" s="78"/>
      <c r="C118208" s="77"/>
    </row>
    <row r="118209" spans="2:3" x14ac:dyDescent="0.25">
      <c r="B118209" s="78"/>
      <c r="C118209" s="77"/>
    </row>
    <row r="118210" spans="2:3" x14ac:dyDescent="0.25">
      <c r="B118210" s="78"/>
      <c r="C118210" s="77"/>
    </row>
    <row r="118211" spans="2:3" x14ac:dyDescent="0.25">
      <c r="B118211" s="78"/>
      <c r="C118211" s="77"/>
    </row>
    <row r="118212" spans="2:3" x14ac:dyDescent="0.25">
      <c r="B118212" s="78"/>
      <c r="C118212" s="77"/>
    </row>
    <row r="118213" spans="2:3" x14ac:dyDescent="0.25">
      <c r="B118213" s="78"/>
      <c r="C118213" s="77"/>
    </row>
    <row r="118214" spans="2:3" x14ac:dyDescent="0.25">
      <c r="B118214" s="78"/>
      <c r="C118214" s="77"/>
    </row>
    <row r="118215" spans="2:3" x14ac:dyDescent="0.25">
      <c r="B118215" s="78"/>
      <c r="C118215" s="77"/>
    </row>
    <row r="118216" spans="2:3" x14ac:dyDescent="0.25">
      <c r="B118216" s="78"/>
      <c r="C118216" s="77"/>
    </row>
    <row r="118326" spans="2:3" x14ac:dyDescent="0.25">
      <c r="B118326" s="78"/>
      <c r="C118326" s="77"/>
    </row>
    <row r="118327" spans="2:3" x14ac:dyDescent="0.25">
      <c r="B118327" s="78"/>
      <c r="C118327" s="77"/>
    </row>
    <row r="118328" spans="2:3" x14ac:dyDescent="0.25">
      <c r="B118328" s="78"/>
      <c r="C118328" s="77"/>
    </row>
    <row r="118329" spans="2:3" x14ac:dyDescent="0.25">
      <c r="B118329" s="78"/>
      <c r="C118329" s="77"/>
    </row>
    <row r="118330" spans="2:3" x14ac:dyDescent="0.25">
      <c r="B118330" s="78"/>
      <c r="C118330" s="77"/>
    </row>
    <row r="118331" spans="2:3" x14ac:dyDescent="0.25">
      <c r="B118331" s="78"/>
      <c r="C118331" s="77"/>
    </row>
    <row r="118332" spans="2:3" x14ac:dyDescent="0.25">
      <c r="B118332" s="78"/>
      <c r="C118332" s="77"/>
    </row>
    <row r="118333" spans="2:3" x14ac:dyDescent="0.25">
      <c r="B118333" s="78"/>
      <c r="C118333" s="77"/>
    </row>
    <row r="118334" spans="2:3" x14ac:dyDescent="0.25">
      <c r="B118334" s="78"/>
      <c r="C118334" s="77"/>
    </row>
    <row r="118335" spans="2:3" x14ac:dyDescent="0.25">
      <c r="B118335" s="78"/>
      <c r="C118335" s="77"/>
    </row>
    <row r="118336" spans="2:3" x14ac:dyDescent="0.25">
      <c r="B118336" s="78"/>
      <c r="C118336" s="77"/>
    </row>
    <row r="118337" spans="2:3" x14ac:dyDescent="0.25">
      <c r="B118337" s="78"/>
      <c r="C118337" s="77"/>
    </row>
    <row r="118338" spans="2:3" x14ac:dyDescent="0.25">
      <c r="B118338" s="78"/>
      <c r="C118338" s="77"/>
    </row>
    <row r="118448" spans="2:3" x14ac:dyDescent="0.25">
      <c r="B118448" s="78"/>
      <c r="C118448" s="77"/>
    </row>
    <row r="118449" spans="2:3" x14ac:dyDescent="0.25">
      <c r="B118449" s="78"/>
      <c r="C118449" s="77"/>
    </row>
    <row r="118450" spans="2:3" x14ac:dyDescent="0.25">
      <c r="B118450" s="78"/>
      <c r="C118450" s="77"/>
    </row>
    <row r="118451" spans="2:3" x14ac:dyDescent="0.25">
      <c r="B118451" s="78"/>
      <c r="C118451" s="77"/>
    </row>
    <row r="118452" spans="2:3" x14ac:dyDescent="0.25">
      <c r="B118452" s="78"/>
      <c r="C118452" s="77"/>
    </row>
    <row r="118453" spans="2:3" x14ac:dyDescent="0.25">
      <c r="B118453" s="78"/>
      <c r="C118453" s="77"/>
    </row>
    <row r="118454" spans="2:3" x14ac:dyDescent="0.25">
      <c r="B118454" s="78"/>
      <c r="C118454" s="77"/>
    </row>
    <row r="118455" spans="2:3" x14ac:dyDescent="0.25">
      <c r="B118455" s="78"/>
      <c r="C118455" s="77"/>
    </row>
    <row r="118456" spans="2:3" x14ac:dyDescent="0.25">
      <c r="B118456" s="78"/>
      <c r="C118456" s="77"/>
    </row>
    <row r="118457" spans="2:3" x14ac:dyDescent="0.25">
      <c r="B118457" s="78"/>
      <c r="C118457" s="77"/>
    </row>
    <row r="118458" spans="2:3" x14ac:dyDescent="0.25">
      <c r="B118458" s="78"/>
      <c r="C118458" s="77"/>
    </row>
    <row r="118459" spans="2:3" x14ac:dyDescent="0.25">
      <c r="B118459" s="78"/>
      <c r="C118459" s="77"/>
    </row>
    <row r="118460" spans="2:3" x14ac:dyDescent="0.25">
      <c r="B118460" s="78"/>
      <c r="C118460" s="77"/>
    </row>
    <row r="118570" spans="2:3" x14ac:dyDescent="0.25">
      <c r="B118570" s="78"/>
      <c r="C118570" s="77"/>
    </row>
    <row r="118571" spans="2:3" x14ac:dyDescent="0.25">
      <c r="B118571" s="78"/>
      <c r="C118571" s="77"/>
    </row>
    <row r="118572" spans="2:3" x14ac:dyDescent="0.25">
      <c r="B118572" s="78"/>
      <c r="C118572" s="77"/>
    </row>
    <row r="118573" spans="2:3" x14ac:dyDescent="0.25">
      <c r="B118573" s="78"/>
      <c r="C118573" s="77"/>
    </row>
    <row r="118574" spans="2:3" x14ac:dyDescent="0.25">
      <c r="B118574" s="78"/>
      <c r="C118574" s="77"/>
    </row>
    <row r="118575" spans="2:3" x14ac:dyDescent="0.25">
      <c r="B118575" s="78"/>
      <c r="C118575" s="77"/>
    </row>
    <row r="118576" spans="2:3" x14ac:dyDescent="0.25">
      <c r="B118576" s="78"/>
      <c r="C118576" s="77"/>
    </row>
    <row r="118577" spans="2:3" x14ac:dyDescent="0.25">
      <c r="B118577" s="78"/>
      <c r="C118577" s="77"/>
    </row>
    <row r="118578" spans="2:3" x14ac:dyDescent="0.25">
      <c r="B118578" s="78"/>
      <c r="C118578" s="77"/>
    </row>
    <row r="118579" spans="2:3" x14ac:dyDescent="0.25">
      <c r="B118579" s="78"/>
      <c r="C118579" s="77"/>
    </row>
    <row r="118580" spans="2:3" x14ac:dyDescent="0.25">
      <c r="B118580" s="78"/>
      <c r="C118580" s="77"/>
    </row>
    <row r="118581" spans="2:3" x14ac:dyDescent="0.25">
      <c r="B118581" s="78"/>
      <c r="C118581" s="77"/>
    </row>
    <row r="118582" spans="2:3" x14ac:dyDescent="0.25">
      <c r="B118582" s="78"/>
      <c r="C118582" s="77"/>
    </row>
    <row r="118692" spans="2:3" x14ac:dyDescent="0.25">
      <c r="B118692" s="78"/>
      <c r="C118692" s="77"/>
    </row>
    <row r="118693" spans="2:3" x14ac:dyDescent="0.25">
      <c r="B118693" s="78"/>
      <c r="C118693" s="77"/>
    </row>
    <row r="118694" spans="2:3" x14ac:dyDescent="0.25">
      <c r="B118694" s="78"/>
      <c r="C118694" s="77"/>
    </row>
    <row r="118695" spans="2:3" x14ac:dyDescent="0.25">
      <c r="B118695" s="78"/>
      <c r="C118695" s="77"/>
    </row>
    <row r="118696" spans="2:3" x14ac:dyDescent="0.25">
      <c r="B118696" s="78"/>
      <c r="C118696" s="77"/>
    </row>
    <row r="118697" spans="2:3" x14ac:dyDescent="0.25">
      <c r="B118697" s="78"/>
      <c r="C118697" s="77"/>
    </row>
    <row r="118698" spans="2:3" x14ac:dyDescent="0.25">
      <c r="B118698" s="78"/>
      <c r="C118698" s="77"/>
    </row>
    <row r="118699" spans="2:3" x14ac:dyDescent="0.25">
      <c r="B118699" s="78"/>
      <c r="C118699" s="77"/>
    </row>
    <row r="118700" spans="2:3" x14ac:dyDescent="0.25">
      <c r="B118700" s="78"/>
      <c r="C118700" s="77"/>
    </row>
    <row r="118701" spans="2:3" x14ac:dyDescent="0.25">
      <c r="B118701" s="78"/>
      <c r="C118701" s="77"/>
    </row>
    <row r="118702" spans="2:3" x14ac:dyDescent="0.25">
      <c r="B118702" s="78"/>
      <c r="C118702" s="77"/>
    </row>
    <row r="118703" spans="2:3" x14ac:dyDescent="0.25">
      <c r="B118703" s="78"/>
      <c r="C118703" s="77"/>
    </row>
    <row r="118704" spans="2:3" x14ac:dyDescent="0.25">
      <c r="B118704" s="78"/>
      <c r="C118704" s="77"/>
    </row>
    <row r="118814" spans="2:3" x14ac:dyDescent="0.25">
      <c r="B118814" s="78"/>
      <c r="C118814" s="77"/>
    </row>
    <row r="118815" spans="2:3" x14ac:dyDescent="0.25">
      <c r="B118815" s="78"/>
      <c r="C118815" s="77"/>
    </row>
    <row r="118816" spans="2:3" x14ac:dyDescent="0.25">
      <c r="B118816" s="78"/>
      <c r="C118816" s="77"/>
    </row>
    <row r="118817" spans="2:3" x14ac:dyDescent="0.25">
      <c r="B118817" s="78"/>
      <c r="C118817" s="77"/>
    </row>
    <row r="118818" spans="2:3" x14ac:dyDescent="0.25">
      <c r="B118818" s="78"/>
      <c r="C118818" s="77"/>
    </row>
    <row r="118819" spans="2:3" x14ac:dyDescent="0.25">
      <c r="B118819" s="78"/>
      <c r="C118819" s="77"/>
    </row>
    <row r="118820" spans="2:3" x14ac:dyDescent="0.25">
      <c r="B118820" s="78"/>
      <c r="C118820" s="77"/>
    </row>
    <row r="118821" spans="2:3" x14ac:dyDescent="0.25">
      <c r="B118821" s="78"/>
      <c r="C118821" s="77"/>
    </row>
    <row r="118822" spans="2:3" x14ac:dyDescent="0.25">
      <c r="B118822" s="78"/>
      <c r="C118822" s="77"/>
    </row>
    <row r="118823" spans="2:3" x14ac:dyDescent="0.25">
      <c r="B118823" s="78"/>
      <c r="C118823" s="77"/>
    </row>
    <row r="118824" spans="2:3" x14ac:dyDescent="0.25">
      <c r="B118824" s="78"/>
      <c r="C118824" s="77"/>
    </row>
    <row r="118825" spans="2:3" x14ac:dyDescent="0.25">
      <c r="B118825" s="78"/>
      <c r="C118825" s="77"/>
    </row>
    <row r="118826" spans="2:3" x14ac:dyDescent="0.25">
      <c r="B118826" s="78"/>
      <c r="C118826" s="77"/>
    </row>
    <row r="118936" spans="2:3" x14ac:dyDescent="0.25">
      <c r="B118936" s="78"/>
      <c r="C118936" s="77"/>
    </row>
    <row r="118937" spans="2:3" x14ac:dyDescent="0.25">
      <c r="B118937" s="78"/>
      <c r="C118937" s="77"/>
    </row>
    <row r="118938" spans="2:3" x14ac:dyDescent="0.25">
      <c r="B118938" s="78"/>
      <c r="C118938" s="77"/>
    </row>
    <row r="118939" spans="2:3" x14ac:dyDescent="0.25">
      <c r="B118939" s="78"/>
      <c r="C118939" s="77"/>
    </row>
    <row r="118940" spans="2:3" x14ac:dyDescent="0.25">
      <c r="B118940" s="78"/>
      <c r="C118940" s="77"/>
    </row>
    <row r="118941" spans="2:3" x14ac:dyDescent="0.25">
      <c r="B118941" s="78"/>
      <c r="C118941" s="77"/>
    </row>
    <row r="118942" spans="2:3" x14ac:dyDescent="0.25">
      <c r="B118942" s="78"/>
      <c r="C118942" s="77"/>
    </row>
    <row r="118943" spans="2:3" x14ac:dyDescent="0.25">
      <c r="B118943" s="78"/>
      <c r="C118943" s="77"/>
    </row>
    <row r="118944" spans="2:3" x14ac:dyDescent="0.25">
      <c r="B118944" s="78"/>
      <c r="C118944" s="77"/>
    </row>
    <row r="118945" spans="2:3" x14ac:dyDescent="0.25">
      <c r="B118945" s="78"/>
      <c r="C118945" s="77"/>
    </row>
    <row r="118946" spans="2:3" x14ac:dyDescent="0.25">
      <c r="B118946" s="78"/>
      <c r="C118946" s="77"/>
    </row>
    <row r="118947" spans="2:3" x14ac:dyDescent="0.25">
      <c r="B118947" s="78"/>
      <c r="C118947" s="77"/>
    </row>
    <row r="118948" spans="2:3" x14ac:dyDescent="0.25">
      <c r="B118948" s="78"/>
      <c r="C118948" s="77"/>
    </row>
    <row r="119058" spans="2:3" x14ac:dyDescent="0.25">
      <c r="B119058" s="78"/>
      <c r="C119058" s="77"/>
    </row>
    <row r="119059" spans="2:3" x14ac:dyDescent="0.25">
      <c r="B119059" s="78"/>
      <c r="C119059" s="77"/>
    </row>
    <row r="119060" spans="2:3" x14ac:dyDescent="0.25">
      <c r="B119060" s="78"/>
      <c r="C119060" s="77"/>
    </row>
    <row r="119061" spans="2:3" x14ac:dyDescent="0.25">
      <c r="B119061" s="78"/>
      <c r="C119061" s="77"/>
    </row>
    <row r="119062" spans="2:3" x14ac:dyDescent="0.25">
      <c r="B119062" s="78"/>
      <c r="C119062" s="77"/>
    </row>
    <row r="119063" spans="2:3" x14ac:dyDescent="0.25">
      <c r="B119063" s="78"/>
      <c r="C119063" s="77"/>
    </row>
    <row r="119064" spans="2:3" x14ac:dyDescent="0.25">
      <c r="B119064" s="78"/>
      <c r="C119064" s="77"/>
    </row>
    <row r="119065" spans="2:3" x14ac:dyDescent="0.25">
      <c r="B119065" s="78"/>
      <c r="C119065" s="77"/>
    </row>
    <row r="119066" spans="2:3" x14ac:dyDescent="0.25">
      <c r="B119066" s="78"/>
      <c r="C119066" s="77"/>
    </row>
    <row r="119067" spans="2:3" x14ac:dyDescent="0.25">
      <c r="B119067" s="78"/>
      <c r="C119067" s="77"/>
    </row>
    <row r="119068" spans="2:3" x14ac:dyDescent="0.25">
      <c r="B119068" s="78"/>
      <c r="C119068" s="77"/>
    </row>
    <row r="119069" spans="2:3" x14ac:dyDescent="0.25">
      <c r="B119069" s="78"/>
      <c r="C119069" s="77"/>
    </row>
    <row r="119070" spans="2:3" x14ac:dyDescent="0.25">
      <c r="B119070" s="78"/>
      <c r="C119070" s="77"/>
    </row>
    <row r="119180" spans="2:3" x14ac:dyDescent="0.25">
      <c r="B119180" s="78"/>
      <c r="C119180" s="77"/>
    </row>
    <row r="119181" spans="2:3" x14ac:dyDescent="0.25">
      <c r="B119181" s="78"/>
      <c r="C119181" s="77"/>
    </row>
    <row r="119182" spans="2:3" x14ac:dyDescent="0.25">
      <c r="B119182" s="78"/>
      <c r="C119182" s="77"/>
    </row>
    <row r="119183" spans="2:3" x14ac:dyDescent="0.25">
      <c r="B119183" s="78"/>
      <c r="C119183" s="77"/>
    </row>
    <row r="119184" spans="2:3" x14ac:dyDescent="0.25">
      <c r="B119184" s="78"/>
      <c r="C119184" s="77"/>
    </row>
    <row r="119185" spans="2:3" x14ac:dyDescent="0.25">
      <c r="B119185" s="78"/>
      <c r="C119185" s="77"/>
    </row>
    <row r="119186" spans="2:3" x14ac:dyDescent="0.25">
      <c r="B119186" s="78"/>
      <c r="C119186" s="77"/>
    </row>
    <row r="119187" spans="2:3" x14ac:dyDescent="0.25">
      <c r="B119187" s="78"/>
      <c r="C119187" s="77"/>
    </row>
    <row r="119188" spans="2:3" x14ac:dyDescent="0.25">
      <c r="B119188" s="78"/>
      <c r="C119188" s="77"/>
    </row>
    <row r="119189" spans="2:3" x14ac:dyDescent="0.25">
      <c r="B119189" s="78"/>
      <c r="C119189" s="77"/>
    </row>
    <row r="119190" spans="2:3" x14ac:dyDescent="0.25">
      <c r="B119190" s="78"/>
      <c r="C119190" s="77"/>
    </row>
    <row r="119191" spans="2:3" x14ac:dyDescent="0.25">
      <c r="B119191" s="78"/>
      <c r="C119191" s="77"/>
    </row>
    <row r="119192" spans="2:3" x14ac:dyDescent="0.25">
      <c r="B119192" s="78"/>
      <c r="C119192" s="77"/>
    </row>
    <row r="119302" spans="2:3" x14ac:dyDescent="0.25">
      <c r="B119302" s="78"/>
      <c r="C119302" s="77"/>
    </row>
    <row r="119303" spans="2:3" x14ac:dyDescent="0.25">
      <c r="B119303" s="78"/>
      <c r="C119303" s="77"/>
    </row>
    <row r="119304" spans="2:3" x14ac:dyDescent="0.25">
      <c r="B119304" s="78"/>
      <c r="C119304" s="77"/>
    </row>
    <row r="119305" spans="2:3" x14ac:dyDescent="0.25">
      <c r="B119305" s="78"/>
      <c r="C119305" s="77"/>
    </row>
    <row r="119306" spans="2:3" x14ac:dyDescent="0.25">
      <c r="B119306" s="78"/>
      <c r="C119306" s="77"/>
    </row>
    <row r="119307" spans="2:3" x14ac:dyDescent="0.25">
      <c r="B119307" s="78"/>
      <c r="C119307" s="77"/>
    </row>
    <row r="119308" spans="2:3" x14ac:dyDescent="0.25">
      <c r="B119308" s="78"/>
      <c r="C119308" s="77"/>
    </row>
    <row r="119309" spans="2:3" x14ac:dyDescent="0.25">
      <c r="B119309" s="78"/>
      <c r="C119309" s="77"/>
    </row>
    <row r="119310" spans="2:3" x14ac:dyDescent="0.25">
      <c r="B119310" s="78"/>
      <c r="C119310" s="77"/>
    </row>
    <row r="119311" spans="2:3" x14ac:dyDescent="0.25">
      <c r="B119311" s="78"/>
      <c r="C119311" s="77"/>
    </row>
    <row r="119312" spans="2:3" x14ac:dyDescent="0.25">
      <c r="B119312" s="78"/>
      <c r="C119312" s="77"/>
    </row>
    <row r="119313" spans="2:3" x14ac:dyDescent="0.25">
      <c r="B119313" s="78"/>
      <c r="C119313" s="77"/>
    </row>
    <row r="119314" spans="2:3" x14ac:dyDescent="0.25">
      <c r="B119314" s="78"/>
      <c r="C119314" s="77"/>
    </row>
    <row r="119424" spans="2:3" x14ac:dyDescent="0.25">
      <c r="B119424" s="78"/>
      <c r="C119424" s="77"/>
    </row>
    <row r="119425" spans="2:3" x14ac:dyDescent="0.25">
      <c r="B119425" s="78"/>
      <c r="C119425" s="77"/>
    </row>
    <row r="119426" spans="2:3" x14ac:dyDescent="0.25">
      <c r="B119426" s="78"/>
      <c r="C119426" s="77"/>
    </row>
    <row r="119427" spans="2:3" x14ac:dyDescent="0.25">
      <c r="B119427" s="78"/>
      <c r="C119427" s="77"/>
    </row>
    <row r="119428" spans="2:3" x14ac:dyDescent="0.25">
      <c r="B119428" s="78"/>
      <c r="C119428" s="77"/>
    </row>
    <row r="119429" spans="2:3" x14ac:dyDescent="0.25">
      <c r="B119429" s="78"/>
      <c r="C119429" s="77"/>
    </row>
    <row r="119430" spans="2:3" x14ac:dyDescent="0.25">
      <c r="B119430" s="78"/>
      <c r="C119430" s="77"/>
    </row>
    <row r="119431" spans="2:3" x14ac:dyDescent="0.25">
      <c r="B119431" s="78"/>
      <c r="C119431" s="77"/>
    </row>
    <row r="119432" spans="2:3" x14ac:dyDescent="0.25">
      <c r="B119432" s="78"/>
      <c r="C119432" s="77"/>
    </row>
    <row r="119433" spans="2:3" x14ac:dyDescent="0.25">
      <c r="B119433" s="78"/>
      <c r="C119433" s="77"/>
    </row>
    <row r="119434" spans="2:3" x14ac:dyDescent="0.25">
      <c r="B119434" s="78"/>
      <c r="C119434" s="77"/>
    </row>
    <row r="119435" spans="2:3" x14ac:dyDescent="0.25">
      <c r="B119435" s="78"/>
      <c r="C119435" s="77"/>
    </row>
    <row r="119436" spans="2:3" x14ac:dyDescent="0.25">
      <c r="B119436" s="78"/>
      <c r="C119436" s="77"/>
    </row>
    <row r="119546" spans="2:3" x14ac:dyDescent="0.25">
      <c r="B119546" s="78"/>
      <c r="C119546" s="77"/>
    </row>
    <row r="119547" spans="2:3" x14ac:dyDescent="0.25">
      <c r="B119547" s="78"/>
      <c r="C119547" s="77"/>
    </row>
    <row r="119548" spans="2:3" x14ac:dyDescent="0.25">
      <c r="B119548" s="78"/>
      <c r="C119548" s="77"/>
    </row>
    <row r="119549" spans="2:3" x14ac:dyDescent="0.25">
      <c r="B119549" s="78"/>
      <c r="C119549" s="77"/>
    </row>
    <row r="119550" spans="2:3" x14ac:dyDescent="0.25">
      <c r="B119550" s="78"/>
      <c r="C119550" s="77"/>
    </row>
    <row r="119551" spans="2:3" x14ac:dyDescent="0.25">
      <c r="B119551" s="78"/>
      <c r="C119551" s="77"/>
    </row>
    <row r="119552" spans="2:3" x14ac:dyDescent="0.25">
      <c r="B119552" s="78"/>
      <c r="C119552" s="77"/>
    </row>
    <row r="119553" spans="2:3" x14ac:dyDescent="0.25">
      <c r="B119553" s="78"/>
      <c r="C119553" s="77"/>
    </row>
    <row r="119554" spans="2:3" x14ac:dyDescent="0.25">
      <c r="B119554" s="78"/>
      <c r="C119554" s="77"/>
    </row>
    <row r="119555" spans="2:3" x14ac:dyDescent="0.25">
      <c r="B119555" s="78"/>
      <c r="C119555" s="77"/>
    </row>
    <row r="119556" spans="2:3" x14ac:dyDescent="0.25">
      <c r="B119556" s="78"/>
      <c r="C119556" s="77"/>
    </row>
    <row r="119557" spans="2:3" x14ac:dyDescent="0.25">
      <c r="B119557" s="78"/>
      <c r="C119557" s="77"/>
    </row>
    <row r="119558" spans="2:3" x14ac:dyDescent="0.25">
      <c r="B119558" s="78"/>
      <c r="C119558" s="77"/>
    </row>
    <row r="119668" spans="2:3" x14ac:dyDescent="0.25">
      <c r="B119668" s="78"/>
      <c r="C119668" s="77"/>
    </row>
    <row r="119669" spans="2:3" x14ac:dyDescent="0.25">
      <c r="B119669" s="78"/>
      <c r="C119669" s="77"/>
    </row>
    <row r="119670" spans="2:3" x14ac:dyDescent="0.25">
      <c r="B119670" s="78"/>
      <c r="C119670" s="77"/>
    </row>
    <row r="119671" spans="2:3" x14ac:dyDescent="0.25">
      <c r="B119671" s="78"/>
      <c r="C119671" s="77"/>
    </row>
    <row r="119672" spans="2:3" x14ac:dyDescent="0.25">
      <c r="B119672" s="78"/>
      <c r="C119672" s="77"/>
    </row>
    <row r="119673" spans="2:3" x14ac:dyDescent="0.25">
      <c r="B119673" s="78"/>
      <c r="C119673" s="77"/>
    </row>
    <row r="119674" spans="2:3" x14ac:dyDescent="0.25">
      <c r="B119674" s="78"/>
      <c r="C119674" s="77"/>
    </row>
    <row r="119675" spans="2:3" x14ac:dyDescent="0.25">
      <c r="B119675" s="78"/>
      <c r="C119675" s="77"/>
    </row>
    <row r="119676" spans="2:3" x14ac:dyDescent="0.25">
      <c r="B119676" s="78"/>
      <c r="C119676" s="77"/>
    </row>
    <row r="119677" spans="2:3" x14ac:dyDescent="0.25">
      <c r="B119677" s="78"/>
      <c r="C119677" s="77"/>
    </row>
    <row r="119678" spans="2:3" x14ac:dyDescent="0.25">
      <c r="B119678" s="78"/>
      <c r="C119678" s="77"/>
    </row>
    <row r="119679" spans="2:3" x14ac:dyDescent="0.25">
      <c r="B119679" s="78"/>
      <c r="C119679" s="77"/>
    </row>
    <row r="119680" spans="2:3" x14ac:dyDescent="0.25">
      <c r="B119680" s="78"/>
      <c r="C119680" s="77"/>
    </row>
    <row r="119790" spans="2:3" x14ac:dyDescent="0.25">
      <c r="B119790" s="78"/>
      <c r="C119790" s="77"/>
    </row>
    <row r="119791" spans="2:3" x14ac:dyDescent="0.25">
      <c r="B119791" s="78"/>
      <c r="C119791" s="77"/>
    </row>
    <row r="119792" spans="2:3" x14ac:dyDescent="0.25">
      <c r="B119792" s="78"/>
      <c r="C119792" s="77"/>
    </row>
    <row r="119793" spans="2:3" x14ac:dyDescent="0.25">
      <c r="B119793" s="78"/>
      <c r="C119793" s="77"/>
    </row>
    <row r="119794" spans="2:3" x14ac:dyDescent="0.25">
      <c r="B119794" s="78"/>
      <c r="C119794" s="77"/>
    </row>
    <row r="119795" spans="2:3" x14ac:dyDescent="0.25">
      <c r="B119795" s="78"/>
      <c r="C119795" s="77"/>
    </row>
    <row r="119796" spans="2:3" x14ac:dyDescent="0.25">
      <c r="B119796" s="78"/>
      <c r="C119796" s="77"/>
    </row>
    <row r="119797" spans="2:3" x14ac:dyDescent="0.25">
      <c r="B119797" s="78"/>
      <c r="C119797" s="77"/>
    </row>
    <row r="119798" spans="2:3" x14ac:dyDescent="0.25">
      <c r="B119798" s="78"/>
      <c r="C119798" s="77"/>
    </row>
    <row r="119799" spans="2:3" x14ac:dyDescent="0.25">
      <c r="B119799" s="78"/>
      <c r="C119799" s="77"/>
    </row>
    <row r="119800" spans="2:3" x14ac:dyDescent="0.25">
      <c r="B119800" s="78"/>
      <c r="C119800" s="77"/>
    </row>
    <row r="119801" spans="2:3" x14ac:dyDescent="0.25">
      <c r="B119801" s="78"/>
      <c r="C119801" s="77"/>
    </row>
    <row r="119802" spans="2:3" x14ac:dyDescent="0.25">
      <c r="B119802" s="78"/>
      <c r="C119802" s="77"/>
    </row>
    <row r="119912" spans="2:3" x14ac:dyDescent="0.25">
      <c r="B119912" s="78"/>
      <c r="C119912" s="77"/>
    </row>
    <row r="119913" spans="2:3" x14ac:dyDescent="0.25">
      <c r="B119913" s="78"/>
      <c r="C119913" s="77"/>
    </row>
    <row r="119914" spans="2:3" x14ac:dyDescent="0.25">
      <c r="B119914" s="78"/>
      <c r="C119914" s="77"/>
    </row>
    <row r="119915" spans="2:3" x14ac:dyDescent="0.25">
      <c r="B119915" s="78"/>
      <c r="C119915" s="77"/>
    </row>
    <row r="119916" spans="2:3" x14ac:dyDescent="0.25">
      <c r="B119916" s="78"/>
      <c r="C119916" s="77"/>
    </row>
    <row r="119917" spans="2:3" x14ac:dyDescent="0.25">
      <c r="B119917" s="78"/>
      <c r="C119917" s="77"/>
    </row>
    <row r="119918" spans="2:3" x14ac:dyDescent="0.25">
      <c r="B119918" s="78"/>
      <c r="C119918" s="77"/>
    </row>
    <row r="119919" spans="2:3" x14ac:dyDescent="0.25">
      <c r="B119919" s="78"/>
      <c r="C119919" s="77"/>
    </row>
    <row r="119920" spans="2:3" x14ac:dyDescent="0.25">
      <c r="B119920" s="78"/>
      <c r="C119920" s="77"/>
    </row>
    <row r="119921" spans="2:3" x14ac:dyDescent="0.25">
      <c r="B119921" s="78"/>
      <c r="C119921" s="77"/>
    </row>
    <row r="119922" spans="2:3" x14ac:dyDescent="0.25">
      <c r="B119922" s="78"/>
      <c r="C119922" s="77"/>
    </row>
    <row r="119923" spans="2:3" x14ac:dyDescent="0.25">
      <c r="B119923" s="78"/>
      <c r="C119923" s="77"/>
    </row>
    <row r="119924" spans="2:3" x14ac:dyDescent="0.25">
      <c r="B119924" s="78"/>
      <c r="C119924" s="77"/>
    </row>
    <row r="120034" spans="2:3" x14ac:dyDescent="0.25">
      <c r="B120034" s="78"/>
      <c r="C120034" s="77"/>
    </row>
    <row r="120035" spans="2:3" x14ac:dyDescent="0.25">
      <c r="B120035" s="78"/>
      <c r="C120035" s="77"/>
    </row>
    <row r="120036" spans="2:3" x14ac:dyDescent="0.25">
      <c r="B120036" s="78"/>
      <c r="C120036" s="77"/>
    </row>
    <row r="120037" spans="2:3" x14ac:dyDescent="0.25">
      <c r="B120037" s="78"/>
      <c r="C120037" s="77"/>
    </row>
    <row r="120038" spans="2:3" x14ac:dyDescent="0.25">
      <c r="B120038" s="78"/>
      <c r="C120038" s="77"/>
    </row>
    <row r="120039" spans="2:3" x14ac:dyDescent="0.25">
      <c r="B120039" s="78"/>
      <c r="C120039" s="77"/>
    </row>
    <row r="120040" spans="2:3" x14ac:dyDescent="0.25">
      <c r="B120040" s="78"/>
      <c r="C120040" s="77"/>
    </row>
    <row r="120041" spans="2:3" x14ac:dyDescent="0.25">
      <c r="B120041" s="78"/>
      <c r="C120041" s="77"/>
    </row>
    <row r="120042" spans="2:3" x14ac:dyDescent="0.25">
      <c r="B120042" s="78"/>
      <c r="C120042" s="77"/>
    </row>
    <row r="120043" spans="2:3" x14ac:dyDescent="0.25">
      <c r="B120043" s="78"/>
      <c r="C120043" s="77"/>
    </row>
    <row r="120044" spans="2:3" x14ac:dyDescent="0.25">
      <c r="B120044" s="78"/>
      <c r="C120044" s="77"/>
    </row>
    <row r="120045" spans="2:3" x14ac:dyDescent="0.25">
      <c r="B120045" s="78"/>
      <c r="C120045" s="77"/>
    </row>
    <row r="120046" spans="2:3" x14ac:dyDescent="0.25">
      <c r="B120046" s="78"/>
      <c r="C120046" s="77"/>
    </row>
    <row r="120156" spans="2:3" x14ac:dyDescent="0.25">
      <c r="B120156" s="78"/>
      <c r="C120156" s="77"/>
    </row>
    <row r="120157" spans="2:3" x14ac:dyDescent="0.25">
      <c r="B120157" s="78"/>
      <c r="C120157" s="77"/>
    </row>
    <row r="120158" spans="2:3" x14ac:dyDescent="0.25">
      <c r="B120158" s="78"/>
      <c r="C120158" s="77"/>
    </row>
    <row r="120159" spans="2:3" x14ac:dyDescent="0.25">
      <c r="B120159" s="78"/>
      <c r="C120159" s="77"/>
    </row>
    <row r="120160" spans="2:3" x14ac:dyDescent="0.25">
      <c r="B120160" s="78"/>
      <c r="C120160" s="77"/>
    </row>
    <row r="120161" spans="2:3" x14ac:dyDescent="0.25">
      <c r="B120161" s="78"/>
      <c r="C120161" s="77"/>
    </row>
    <row r="120162" spans="2:3" x14ac:dyDescent="0.25">
      <c r="B120162" s="78"/>
      <c r="C120162" s="77"/>
    </row>
    <row r="120163" spans="2:3" x14ac:dyDescent="0.25">
      <c r="B120163" s="78"/>
      <c r="C120163" s="77"/>
    </row>
    <row r="120164" spans="2:3" x14ac:dyDescent="0.25">
      <c r="B120164" s="78"/>
      <c r="C120164" s="77"/>
    </row>
    <row r="120165" spans="2:3" x14ac:dyDescent="0.25">
      <c r="B120165" s="78"/>
      <c r="C120165" s="77"/>
    </row>
    <row r="120166" spans="2:3" x14ac:dyDescent="0.25">
      <c r="B120166" s="78"/>
      <c r="C120166" s="77"/>
    </row>
    <row r="120167" spans="2:3" x14ac:dyDescent="0.25">
      <c r="B120167" s="78"/>
      <c r="C120167" s="77"/>
    </row>
    <row r="120168" spans="2:3" x14ac:dyDescent="0.25">
      <c r="B120168" s="78"/>
      <c r="C120168" s="77"/>
    </row>
    <row r="120278" spans="2:3" x14ac:dyDescent="0.25">
      <c r="B120278" s="78"/>
      <c r="C120278" s="77"/>
    </row>
    <row r="120279" spans="2:3" x14ac:dyDescent="0.25">
      <c r="B120279" s="78"/>
      <c r="C120279" s="77"/>
    </row>
    <row r="120280" spans="2:3" x14ac:dyDescent="0.25">
      <c r="B120280" s="78"/>
      <c r="C120280" s="77"/>
    </row>
    <row r="120281" spans="2:3" x14ac:dyDescent="0.25">
      <c r="B120281" s="78"/>
      <c r="C120281" s="77"/>
    </row>
    <row r="120282" spans="2:3" x14ac:dyDescent="0.25">
      <c r="B120282" s="78"/>
      <c r="C120282" s="77"/>
    </row>
    <row r="120283" spans="2:3" x14ac:dyDescent="0.25">
      <c r="B120283" s="78"/>
      <c r="C120283" s="77"/>
    </row>
    <row r="120284" spans="2:3" x14ac:dyDescent="0.25">
      <c r="B120284" s="78"/>
      <c r="C120284" s="77"/>
    </row>
    <row r="120285" spans="2:3" x14ac:dyDescent="0.25">
      <c r="B120285" s="78"/>
      <c r="C120285" s="77"/>
    </row>
    <row r="120286" spans="2:3" x14ac:dyDescent="0.25">
      <c r="B120286" s="78"/>
      <c r="C120286" s="77"/>
    </row>
    <row r="120287" spans="2:3" x14ac:dyDescent="0.25">
      <c r="B120287" s="78"/>
      <c r="C120287" s="77"/>
    </row>
    <row r="120288" spans="2:3" x14ac:dyDescent="0.25">
      <c r="B120288" s="78"/>
      <c r="C120288" s="77"/>
    </row>
    <row r="120289" spans="2:3" x14ac:dyDescent="0.25">
      <c r="B120289" s="78"/>
      <c r="C120289" s="77"/>
    </row>
    <row r="120290" spans="2:3" x14ac:dyDescent="0.25">
      <c r="B120290" s="78"/>
      <c r="C120290" s="77"/>
    </row>
    <row r="120400" spans="2:3" x14ac:dyDescent="0.25">
      <c r="B120400" s="78"/>
      <c r="C120400" s="77"/>
    </row>
    <row r="120401" spans="2:3" x14ac:dyDescent="0.25">
      <c r="B120401" s="78"/>
      <c r="C120401" s="77"/>
    </row>
    <row r="120402" spans="2:3" x14ac:dyDescent="0.25">
      <c r="B120402" s="78"/>
      <c r="C120402" s="77"/>
    </row>
    <row r="120403" spans="2:3" x14ac:dyDescent="0.25">
      <c r="B120403" s="78"/>
      <c r="C120403" s="77"/>
    </row>
    <row r="120404" spans="2:3" x14ac:dyDescent="0.25">
      <c r="B120404" s="78"/>
      <c r="C120404" s="77"/>
    </row>
    <row r="120405" spans="2:3" x14ac:dyDescent="0.25">
      <c r="B120405" s="78"/>
      <c r="C120405" s="77"/>
    </row>
    <row r="120406" spans="2:3" x14ac:dyDescent="0.25">
      <c r="B120406" s="78"/>
      <c r="C120406" s="77"/>
    </row>
    <row r="120407" spans="2:3" x14ac:dyDescent="0.25">
      <c r="B120407" s="78"/>
      <c r="C120407" s="77"/>
    </row>
    <row r="120408" spans="2:3" x14ac:dyDescent="0.25">
      <c r="B120408" s="78"/>
      <c r="C120408" s="77"/>
    </row>
    <row r="120409" spans="2:3" x14ac:dyDescent="0.25">
      <c r="B120409" s="78"/>
      <c r="C120409" s="77"/>
    </row>
    <row r="120410" spans="2:3" x14ac:dyDescent="0.25">
      <c r="B120410" s="78"/>
      <c r="C120410" s="77"/>
    </row>
    <row r="120411" spans="2:3" x14ac:dyDescent="0.25">
      <c r="B120411" s="78"/>
      <c r="C120411" s="77"/>
    </row>
    <row r="120412" spans="2:3" x14ac:dyDescent="0.25">
      <c r="B120412" s="78"/>
      <c r="C120412" s="77"/>
    </row>
    <row r="120522" spans="2:3" x14ac:dyDescent="0.25">
      <c r="B120522" s="78"/>
      <c r="C120522" s="77"/>
    </row>
    <row r="120523" spans="2:3" x14ac:dyDescent="0.25">
      <c r="B120523" s="78"/>
      <c r="C120523" s="77"/>
    </row>
    <row r="120524" spans="2:3" x14ac:dyDescent="0.25">
      <c r="B120524" s="78"/>
      <c r="C120524" s="77"/>
    </row>
    <row r="120525" spans="2:3" x14ac:dyDescent="0.25">
      <c r="B120525" s="78"/>
      <c r="C120525" s="77"/>
    </row>
    <row r="120526" spans="2:3" x14ac:dyDescent="0.25">
      <c r="B120526" s="78"/>
      <c r="C120526" s="77"/>
    </row>
    <row r="120527" spans="2:3" x14ac:dyDescent="0.25">
      <c r="B120527" s="78"/>
      <c r="C120527" s="77"/>
    </row>
    <row r="120528" spans="2:3" x14ac:dyDescent="0.25">
      <c r="B120528" s="78"/>
      <c r="C120528" s="77"/>
    </row>
    <row r="120529" spans="2:3" x14ac:dyDescent="0.25">
      <c r="B120529" s="78"/>
      <c r="C120529" s="77"/>
    </row>
    <row r="120530" spans="2:3" x14ac:dyDescent="0.25">
      <c r="B120530" s="78"/>
      <c r="C120530" s="77"/>
    </row>
    <row r="120531" spans="2:3" x14ac:dyDescent="0.25">
      <c r="B120531" s="78"/>
      <c r="C120531" s="77"/>
    </row>
    <row r="120532" spans="2:3" x14ac:dyDescent="0.25">
      <c r="B120532" s="78"/>
      <c r="C120532" s="77"/>
    </row>
    <row r="120533" spans="2:3" x14ac:dyDescent="0.25">
      <c r="B120533" s="78"/>
      <c r="C120533" s="77"/>
    </row>
    <row r="120534" spans="2:3" x14ac:dyDescent="0.25">
      <c r="B120534" s="78"/>
      <c r="C120534" s="77"/>
    </row>
    <row r="120644" spans="2:3" x14ac:dyDescent="0.25">
      <c r="B120644" s="78"/>
      <c r="C120644" s="77"/>
    </row>
    <row r="120645" spans="2:3" x14ac:dyDescent="0.25">
      <c r="B120645" s="78"/>
      <c r="C120645" s="77"/>
    </row>
    <row r="120646" spans="2:3" x14ac:dyDescent="0.25">
      <c r="B120646" s="78"/>
      <c r="C120646" s="77"/>
    </row>
    <row r="120647" spans="2:3" x14ac:dyDescent="0.25">
      <c r="B120647" s="78"/>
      <c r="C120647" s="77"/>
    </row>
    <row r="120648" spans="2:3" x14ac:dyDescent="0.25">
      <c r="B120648" s="78"/>
      <c r="C120648" s="77"/>
    </row>
    <row r="120649" spans="2:3" x14ac:dyDescent="0.25">
      <c r="B120649" s="78"/>
      <c r="C120649" s="77"/>
    </row>
    <row r="120650" spans="2:3" x14ac:dyDescent="0.25">
      <c r="B120650" s="78"/>
      <c r="C120650" s="77"/>
    </row>
    <row r="120651" spans="2:3" x14ac:dyDescent="0.25">
      <c r="B120651" s="78"/>
      <c r="C120651" s="77"/>
    </row>
    <row r="120652" spans="2:3" x14ac:dyDescent="0.25">
      <c r="B120652" s="78"/>
      <c r="C120652" s="77"/>
    </row>
    <row r="120653" spans="2:3" x14ac:dyDescent="0.25">
      <c r="B120653" s="78"/>
      <c r="C120653" s="77"/>
    </row>
    <row r="120654" spans="2:3" x14ac:dyDescent="0.25">
      <c r="B120654" s="78"/>
      <c r="C120654" s="77"/>
    </row>
    <row r="120655" spans="2:3" x14ac:dyDescent="0.25">
      <c r="B120655" s="78"/>
      <c r="C120655" s="77"/>
    </row>
    <row r="120656" spans="2:3" x14ac:dyDescent="0.25">
      <c r="B120656" s="78"/>
      <c r="C120656" s="77"/>
    </row>
    <row r="120766" spans="2:3" x14ac:dyDescent="0.25">
      <c r="B120766" s="78"/>
      <c r="C120766" s="77"/>
    </row>
    <row r="120767" spans="2:3" x14ac:dyDescent="0.25">
      <c r="B120767" s="78"/>
      <c r="C120767" s="77"/>
    </row>
    <row r="120768" spans="2:3" x14ac:dyDescent="0.25">
      <c r="B120768" s="78"/>
      <c r="C120768" s="77"/>
    </row>
    <row r="120769" spans="2:3" x14ac:dyDescent="0.25">
      <c r="B120769" s="78"/>
      <c r="C120769" s="77"/>
    </row>
    <row r="120770" spans="2:3" x14ac:dyDescent="0.25">
      <c r="B120770" s="78"/>
      <c r="C120770" s="77"/>
    </row>
    <row r="120771" spans="2:3" x14ac:dyDescent="0.25">
      <c r="B120771" s="78"/>
      <c r="C120771" s="77"/>
    </row>
    <row r="120772" spans="2:3" x14ac:dyDescent="0.25">
      <c r="B120772" s="78"/>
      <c r="C120772" s="77"/>
    </row>
    <row r="120773" spans="2:3" x14ac:dyDescent="0.25">
      <c r="B120773" s="78"/>
      <c r="C120773" s="77"/>
    </row>
    <row r="120774" spans="2:3" x14ac:dyDescent="0.25">
      <c r="B120774" s="78"/>
      <c r="C120774" s="77"/>
    </row>
    <row r="120775" spans="2:3" x14ac:dyDescent="0.25">
      <c r="B120775" s="78"/>
      <c r="C120775" s="77"/>
    </row>
    <row r="120776" spans="2:3" x14ac:dyDescent="0.25">
      <c r="B120776" s="78"/>
      <c r="C120776" s="77"/>
    </row>
    <row r="120777" spans="2:3" x14ac:dyDescent="0.25">
      <c r="B120777" s="78"/>
      <c r="C120777" s="77"/>
    </row>
    <row r="120778" spans="2:3" x14ac:dyDescent="0.25">
      <c r="B120778" s="78"/>
      <c r="C120778" s="77"/>
    </row>
    <row r="120888" spans="2:3" x14ac:dyDescent="0.25">
      <c r="B120888" s="78"/>
      <c r="C120888" s="77"/>
    </row>
    <row r="120889" spans="2:3" x14ac:dyDescent="0.25">
      <c r="B120889" s="78"/>
      <c r="C120889" s="77"/>
    </row>
    <row r="120890" spans="2:3" x14ac:dyDescent="0.25">
      <c r="B120890" s="78"/>
      <c r="C120890" s="77"/>
    </row>
    <row r="120891" spans="2:3" x14ac:dyDescent="0.25">
      <c r="B120891" s="78"/>
      <c r="C120891" s="77"/>
    </row>
    <row r="120892" spans="2:3" x14ac:dyDescent="0.25">
      <c r="B120892" s="78"/>
      <c r="C120892" s="77"/>
    </row>
    <row r="120893" spans="2:3" x14ac:dyDescent="0.25">
      <c r="B120893" s="78"/>
      <c r="C120893" s="77"/>
    </row>
    <row r="120894" spans="2:3" x14ac:dyDescent="0.25">
      <c r="B120894" s="78"/>
      <c r="C120894" s="77"/>
    </row>
    <row r="120895" spans="2:3" x14ac:dyDescent="0.25">
      <c r="B120895" s="78"/>
      <c r="C120895" s="77"/>
    </row>
    <row r="120896" spans="2:3" x14ac:dyDescent="0.25">
      <c r="B120896" s="78"/>
      <c r="C120896" s="77"/>
    </row>
    <row r="120897" spans="2:3" x14ac:dyDescent="0.25">
      <c r="B120897" s="78"/>
      <c r="C120897" s="77"/>
    </row>
    <row r="120898" spans="2:3" x14ac:dyDescent="0.25">
      <c r="B120898" s="78"/>
      <c r="C120898" s="77"/>
    </row>
    <row r="120899" spans="2:3" x14ac:dyDescent="0.25">
      <c r="B120899" s="78"/>
      <c r="C120899" s="77"/>
    </row>
    <row r="120900" spans="2:3" x14ac:dyDescent="0.25">
      <c r="B120900" s="78"/>
      <c r="C120900" s="77"/>
    </row>
    <row r="121010" spans="2:3" x14ac:dyDescent="0.25">
      <c r="B121010" s="78"/>
      <c r="C121010" s="77"/>
    </row>
    <row r="121011" spans="2:3" x14ac:dyDescent="0.25">
      <c r="B121011" s="78"/>
      <c r="C121011" s="77"/>
    </row>
    <row r="121012" spans="2:3" x14ac:dyDescent="0.25">
      <c r="B121012" s="78"/>
      <c r="C121012" s="77"/>
    </row>
    <row r="121013" spans="2:3" x14ac:dyDescent="0.25">
      <c r="B121013" s="78"/>
      <c r="C121013" s="77"/>
    </row>
    <row r="121014" spans="2:3" x14ac:dyDescent="0.25">
      <c r="B121014" s="78"/>
      <c r="C121014" s="77"/>
    </row>
    <row r="121015" spans="2:3" x14ac:dyDescent="0.25">
      <c r="B121015" s="78"/>
      <c r="C121015" s="77"/>
    </row>
    <row r="121016" spans="2:3" x14ac:dyDescent="0.25">
      <c r="B121016" s="78"/>
      <c r="C121016" s="77"/>
    </row>
    <row r="121017" spans="2:3" x14ac:dyDescent="0.25">
      <c r="B121017" s="78"/>
      <c r="C121017" s="77"/>
    </row>
    <row r="121018" spans="2:3" x14ac:dyDescent="0.25">
      <c r="B121018" s="78"/>
      <c r="C121018" s="77"/>
    </row>
    <row r="121019" spans="2:3" x14ac:dyDescent="0.25">
      <c r="B121019" s="78"/>
      <c r="C121019" s="77"/>
    </row>
    <row r="121020" spans="2:3" x14ac:dyDescent="0.25">
      <c r="B121020" s="78"/>
      <c r="C121020" s="77"/>
    </row>
    <row r="121021" spans="2:3" x14ac:dyDescent="0.25">
      <c r="B121021" s="78"/>
      <c r="C121021" s="77"/>
    </row>
    <row r="121022" spans="2:3" x14ac:dyDescent="0.25">
      <c r="B121022" s="78"/>
      <c r="C121022" s="77"/>
    </row>
    <row r="121132" spans="2:3" x14ac:dyDescent="0.25">
      <c r="B121132" s="78"/>
      <c r="C121132" s="77"/>
    </row>
    <row r="121133" spans="2:3" x14ac:dyDescent="0.25">
      <c r="B121133" s="78"/>
      <c r="C121133" s="77"/>
    </row>
    <row r="121134" spans="2:3" x14ac:dyDescent="0.25">
      <c r="B121134" s="78"/>
      <c r="C121134" s="77"/>
    </row>
    <row r="121135" spans="2:3" x14ac:dyDescent="0.25">
      <c r="B121135" s="78"/>
      <c r="C121135" s="77"/>
    </row>
    <row r="121136" spans="2:3" x14ac:dyDescent="0.25">
      <c r="B121136" s="78"/>
      <c r="C121136" s="77"/>
    </row>
    <row r="121137" spans="2:3" x14ac:dyDescent="0.25">
      <c r="B121137" s="78"/>
      <c r="C121137" s="77"/>
    </row>
    <row r="121138" spans="2:3" x14ac:dyDescent="0.25">
      <c r="B121138" s="78"/>
      <c r="C121138" s="77"/>
    </row>
    <row r="121139" spans="2:3" x14ac:dyDescent="0.25">
      <c r="B121139" s="78"/>
      <c r="C121139" s="77"/>
    </row>
    <row r="121140" spans="2:3" x14ac:dyDescent="0.25">
      <c r="B121140" s="78"/>
      <c r="C121140" s="77"/>
    </row>
    <row r="121141" spans="2:3" x14ac:dyDescent="0.25">
      <c r="B121141" s="78"/>
      <c r="C121141" s="77"/>
    </row>
    <row r="121142" spans="2:3" x14ac:dyDescent="0.25">
      <c r="B121142" s="78"/>
      <c r="C121142" s="77"/>
    </row>
    <row r="121143" spans="2:3" x14ac:dyDescent="0.25">
      <c r="B121143" s="78"/>
      <c r="C121143" s="77"/>
    </row>
    <row r="121144" spans="2:3" x14ac:dyDescent="0.25">
      <c r="B121144" s="78"/>
      <c r="C121144" s="77"/>
    </row>
    <row r="121254" spans="2:3" x14ac:dyDescent="0.25">
      <c r="B121254" s="78"/>
      <c r="C121254" s="77"/>
    </row>
    <row r="121255" spans="2:3" x14ac:dyDescent="0.25">
      <c r="B121255" s="78"/>
      <c r="C121255" s="77"/>
    </row>
    <row r="121256" spans="2:3" x14ac:dyDescent="0.25">
      <c r="B121256" s="78"/>
      <c r="C121256" s="77"/>
    </row>
    <row r="121257" spans="2:3" x14ac:dyDescent="0.25">
      <c r="B121257" s="78"/>
      <c r="C121257" s="77"/>
    </row>
    <row r="121258" spans="2:3" x14ac:dyDescent="0.25">
      <c r="B121258" s="78"/>
      <c r="C121258" s="77"/>
    </row>
    <row r="121259" spans="2:3" x14ac:dyDescent="0.25">
      <c r="B121259" s="78"/>
      <c r="C121259" s="77"/>
    </row>
    <row r="121260" spans="2:3" x14ac:dyDescent="0.25">
      <c r="B121260" s="78"/>
      <c r="C121260" s="77"/>
    </row>
    <row r="121261" spans="2:3" x14ac:dyDescent="0.25">
      <c r="B121261" s="78"/>
      <c r="C121261" s="77"/>
    </row>
    <row r="121262" spans="2:3" x14ac:dyDescent="0.25">
      <c r="B121262" s="78"/>
      <c r="C121262" s="77"/>
    </row>
    <row r="121263" spans="2:3" x14ac:dyDescent="0.25">
      <c r="B121263" s="78"/>
      <c r="C121263" s="77"/>
    </row>
    <row r="121264" spans="2:3" x14ac:dyDescent="0.25">
      <c r="B121264" s="78"/>
      <c r="C121264" s="77"/>
    </row>
    <row r="121265" spans="2:3" x14ac:dyDescent="0.25">
      <c r="B121265" s="78"/>
      <c r="C121265" s="77"/>
    </row>
    <row r="121266" spans="2:3" x14ac:dyDescent="0.25">
      <c r="B121266" s="78"/>
      <c r="C121266" s="77"/>
    </row>
    <row r="121376" spans="2:3" x14ac:dyDescent="0.25">
      <c r="B121376" s="78"/>
      <c r="C121376" s="77"/>
    </row>
    <row r="121377" spans="2:3" x14ac:dyDescent="0.25">
      <c r="B121377" s="78"/>
      <c r="C121377" s="77"/>
    </row>
    <row r="121378" spans="2:3" x14ac:dyDescent="0.25">
      <c r="B121378" s="78"/>
      <c r="C121378" s="77"/>
    </row>
    <row r="121379" spans="2:3" x14ac:dyDescent="0.25">
      <c r="B121379" s="78"/>
      <c r="C121379" s="77"/>
    </row>
    <row r="121380" spans="2:3" x14ac:dyDescent="0.25">
      <c r="B121380" s="78"/>
      <c r="C121380" s="77"/>
    </row>
    <row r="121381" spans="2:3" x14ac:dyDescent="0.25">
      <c r="B121381" s="78"/>
      <c r="C121381" s="77"/>
    </row>
    <row r="121382" spans="2:3" x14ac:dyDescent="0.25">
      <c r="B121382" s="78"/>
      <c r="C121382" s="77"/>
    </row>
    <row r="121383" spans="2:3" x14ac:dyDescent="0.25">
      <c r="B121383" s="78"/>
      <c r="C121383" s="77"/>
    </row>
    <row r="121384" spans="2:3" x14ac:dyDescent="0.25">
      <c r="B121384" s="78"/>
      <c r="C121384" s="77"/>
    </row>
    <row r="121385" spans="2:3" x14ac:dyDescent="0.25">
      <c r="B121385" s="78"/>
      <c r="C121385" s="77"/>
    </row>
    <row r="121386" spans="2:3" x14ac:dyDescent="0.25">
      <c r="B121386" s="78"/>
      <c r="C121386" s="77"/>
    </row>
    <row r="121387" spans="2:3" x14ac:dyDescent="0.25">
      <c r="B121387" s="78"/>
      <c r="C121387" s="77"/>
    </row>
    <row r="121388" spans="2:3" x14ac:dyDescent="0.25">
      <c r="B121388" s="78"/>
      <c r="C121388" s="77"/>
    </row>
    <row r="121498" spans="2:3" x14ac:dyDescent="0.25">
      <c r="B121498" s="78"/>
      <c r="C121498" s="77"/>
    </row>
    <row r="121499" spans="2:3" x14ac:dyDescent="0.25">
      <c r="B121499" s="78"/>
      <c r="C121499" s="77"/>
    </row>
    <row r="121500" spans="2:3" x14ac:dyDescent="0.25">
      <c r="B121500" s="78"/>
      <c r="C121500" s="77"/>
    </row>
    <row r="121501" spans="2:3" x14ac:dyDescent="0.25">
      <c r="B121501" s="78"/>
      <c r="C121501" s="77"/>
    </row>
    <row r="121502" spans="2:3" x14ac:dyDescent="0.25">
      <c r="B121502" s="78"/>
      <c r="C121502" s="77"/>
    </row>
    <row r="121503" spans="2:3" x14ac:dyDescent="0.25">
      <c r="B121503" s="78"/>
      <c r="C121503" s="77"/>
    </row>
    <row r="121504" spans="2:3" x14ac:dyDescent="0.25">
      <c r="B121504" s="78"/>
      <c r="C121504" s="77"/>
    </row>
    <row r="121505" spans="2:3" x14ac:dyDescent="0.25">
      <c r="B121505" s="78"/>
      <c r="C121505" s="77"/>
    </row>
    <row r="121506" spans="2:3" x14ac:dyDescent="0.25">
      <c r="B121506" s="78"/>
      <c r="C121506" s="77"/>
    </row>
    <row r="121507" spans="2:3" x14ac:dyDescent="0.25">
      <c r="B121507" s="78"/>
      <c r="C121507" s="77"/>
    </row>
    <row r="121508" spans="2:3" x14ac:dyDescent="0.25">
      <c r="B121508" s="78"/>
      <c r="C121508" s="77"/>
    </row>
    <row r="121509" spans="2:3" x14ac:dyDescent="0.25">
      <c r="B121509" s="78"/>
      <c r="C121509" s="77"/>
    </row>
    <row r="121510" spans="2:3" x14ac:dyDescent="0.25">
      <c r="B121510" s="78"/>
      <c r="C121510" s="77"/>
    </row>
    <row r="121620" spans="2:3" x14ac:dyDescent="0.25">
      <c r="B121620" s="78"/>
      <c r="C121620" s="77"/>
    </row>
    <row r="121621" spans="2:3" x14ac:dyDescent="0.25">
      <c r="B121621" s="78"/>
      <c r="C121621" s="77"/>
    </row>
    <row r="121622" spans="2:3" x14ac:dyDescent="0.25">
      <c r="B121622" s="78"/>
      <c r="C121622" s="77"/>
    </row>
    <row r="121623" spans="2:3" x14ac:dyDescent="0.25">
      <c r="B121623" s="78"/>
      <c r="C121623" s="77"/>
    </row>
    <row r="121624" spans="2:3" x14ac:dyDescent="0.25">
      <c r="B121624" s="78"/>
      <c r="C121624" s="77"/>
    </row>
    <row r="121625" spans="2:3" x14ac:dyDescent="0.25">
      <c r="B121625" s="78"/>
      <c r="C121625" s="77"/>
    </row>
    <row r="121626" spans="2:3" x14ac:dyDescent="0.25">
      <c r="B121626" s="78"/>
      <c r="C121626" s="77"/>
    </row>
    <row r="121627" spans="2:3" x14ac:dyDescent="0.25">
      <c r="B121627" s="78"/>
      <c r="C121627" s="77"/>
    </row>
    <row r="121628" spans="2:3" x14ac:dyDescent="0.25">
      <c r="B121628" s="78"/>
      <c r="C121628" s="77"/>
    </row>
    <row r="121629" spans="2:3" x14ac:dyDescent="0.25">
      <c r="B121629" s="78"/>
      <c r="C121629" s="77"/>
    </row>
    <row r="121630" spans="2:3" x14ac:dyDescent="0.25">
      <c r="B121630" s="78"/>
      <c r="C121630" s="77"/>
    </row>
    <row r="121631" spans="2:3" x14ac:dyDescent="0.25">
      <c r="B121631" s="78"/>
      <c r="C121631" s="77"/>
    </row>
    <row r="121632" spans="2:3" x14ac:dyDescent="0.25">
      <c r="B121632" s="78"/>
      <c r="C121632" s="77"/>
    </row>
    <row r="121742" spans="2:3" x14ac:dyDescent="0.25">
      <c r="B121742" s="78"/>
      <c r="C121742" s="77"/>
    </row>
    <row r="121743" spans="2:3" x14ac:dyDescent="0.25">
      <c r="B121743" s="78"/>
      <c r="C121743" s="77"/>
    </row>
    <row r="121744" spans="2:3" x14ac:dyDescent="0.25">
      <c r="B121744" s="78"/>
      <c r="C121744" s="77"/>
    </row>
    <row r="121745" spans="2:3" x14ac:dyDescent="0.25">
      <c r="B121745" s="78"/>
      <c r="C121745" s="77"/>
    </row>
    <row r="121746" spans="2:3" x14ac:dyDescent="0.25">
      <c r="B121746" s="78"/>
      <c r="C121746" s="77"/>
    </row>
    <row r="121747" spans="2:3" x14ac:dyDescent="0.25">
      <c r="B121747" s="78"/>
      <c r="C121747" s="77"/>
    </row>
    <row r="121748" spans="2:3" x14ac:dyDescent="0.25">
      <c r="B121748" s="78"/>
      <c r="C121748" s="77"/>
    </row>
    <row r="121749" spans="2:3" x14ac:dyDescent="0.25">
      <c r="B121749" s="78"/>
      <c r="C121749" s="77"/>
    </row>
    <row r="121750" spans="2:3" x14ac:dyDescent="0.25">
      <c r="B121750" s="78"/>
      <c r="C121750" s="77"/>
    </row>
    <row r="121751" spans="2:3" x14ac:dyDescent="0.25">
      <c r="B121751" s="78"/>
      <c r="C121751" s="77"/>
    </row>
    <row r="121752" spans="2:3" x14ac:dyDescent="0.25">
      <c r="B121752" s="78"/>
      <c r="C121752" s="77"/>
    </row>
    <row r="121753" spans="2:3" x14ac:dyDescent="0.25">
      <c r="B121753" s="78"/>
      <c r="C121753" s="77"/>
    </row>
    <row r="121754" spans="2:3" x14ac:dyDescent="0.25">
      <c r="B121754" s="78"/>
      <c r="C121754" s="77"/>
    </row>
    <row r="121864" spans="2:3" x14ac:dyDescent="0.25">
      <c r="B121864" s="78"/>
      <c r="C121864" s="77"/>
    </row>
    <row r="121865" spans="2:3" x14ac:dyDescent="0.25">
      <c r="B121865" s="78"/>
      <c r="C121865" s="77"/>
    </row>
    <row r="121866" spans="2:3" x14ac:dyDescent="0.25">
      <c r="B121866" s="78"/>
      <c r="C121866" s="77"/>
    </row>
    <row r="121867" spans="2:3" x14ac:dyDescent="0.25">
      <c r="B121867" s="78"/>
      <c r="C121867" s="77"/>
    </row>
    <row r="121868" spans="2:3" x14ac:dyDescent="0.25">
      <c r="B121868" s="78"/>
      <c r="C121868" s="77"/>
    </row>
    <row r="121869" spans="2:3" x14ac:dyDescent="0.25">
      <c r="B121869" s="78"/>
      <c r="C121869" s="77"/>
    </row>
    <row r="121870" spans="2:3" x14ac:dyDescent="0.25">
      <c r="B121870" s="78"/>
      <c r="C121870" s="77"/>
    </row>
    <row r="121871" spans="2:3" x14ac:dyDescent="0.25">
      <c r="B121871" s="78"/>
      <c r="C121871" s="77"/>
    </row>
    <row r="121872" spans="2:3" x14ac:dyDescent="0.25">
      <c r="B121872" s="78"/>
      <c r="C121872" s="77"/>
    </row>
    <row r="121873" spans="2:3" x14ac:dyDescent="0.25">
      <c r="B121873" s="78"/>
      <c r="C121873" s="77"/>
    </row>
    <row r="121874" spans="2:3" x14ac:dyDescent="0.25">
      <c r="B121874" s="78"/>
      <c r="C121874" s="77"/>
    </row>
    <row r="121875" spans="2:3" x14ac:dyDescent="0.25">
      <c r="B121875" s="78"/>
      <c r="C121875" s="77"/>
    </row>
    <row r="121876" spans="2:3" x14ac:dyDescent="0.25">
      <c r="B121876" s="78"/>
      <c r="C121876" s="77"/>
    </row>
    <row r="121986" spans="2:3" x14ac:dyDescent="0.25">
      <c r="B121986" s="78"/>
      <c r="C121986" s="77"/>
    </row>
    <row r="121987" spans="2:3" x14ac:dyDescent="0.25">
      <c r="B121987" s="78"/>
      <c r="C121987" s="77"/>
    </row>
    <row r="121988" spans="2:3" x14ac:dyDescent="0.25">
      <c r="B121988" s="78"/>
      <c r="C121988" s="77"/>
    </row>
    <row r="121989" spans="2:3" x14ac:dyDescent="0.25">
      <c r="B121989" s="78"/>
      <c r="C121989" s="77"/>
    </row>
    <row r="121990" spans="2:3" x14ac:dyDescent="0.25">
      <c r="B121990" s="78"/>
      <c r="C121990" s="77"/>
    </row>
    <row r="121991" spans="2:3" x14ac:dyDescent="0.25">
      <c r="B121991" s="78"/>
      <c r="C121991" s="77"/>
    </row>
    <row r="121992" spans="2:3" x14ac:dyDescent="0.25">
      <c r="B121992" s="78"/>
      <c r="C121992" s="77"/>
    </row>
    <row r="121993" spans="2:3" x14ac:dyDescent="0.25">
      <c r="B121993" s="78"/>
      <c r="C121993" s="77"/>
    </row>
    <row r="121994" spans="2:3" x14ac:dyDescent="0.25">
      <c r="B121994" s="78"/>
      <c r="C121994" s="77"/>
    </row>
    <row r="121995" spans="2:3" x14ac:dyDescent="0.25">
      <c r="B121995" s="78"/>
      <c r="C121995" s="77"/>
    </row>
    <row r="121996" spans="2:3" x14ac:dyDescent="0.25">
      <c r="B121996" s="78"/>
      <c r="C121996" s="77"/>
    </row>
    <row r="121997" spans="2:3" x14ac:dyDescent="0.25">
      <c r="B121997" s="78"/>
      <c r="C121997" s="77"/>
    </row>
    <row r="121998" spans="2:3" x14ac:dyDescent="0.25">
      <c r="B121998" s="78"/>
      <c r="C121998" s="77"/>
    </row>
    <row r="122108" spans="2:3" x14ac:dyDescent="0.25">
      <c r="B122108" s="78"/>
      <c r="C122108" s="77"/>
    </row>
    <row r="122109" spans="2:3" x14ac:dyDescent="0.25">
      <c r="B122109" s="78"/>
      <c r="C122109" s="77"/>
    </row>
    <row r="122110" spans="2:3" x14ac:dyDescent="0.25">
      <c r="B122110" s="78"/>
      <c r="C122110" s="77"/>
    </row>
    <row r="122111" spans="2:3" x14ac:dyDescent="0.25">
      <c r="B122111" s="78"/>
      <c r="C122111" s="77"/>
    </row>
    <row r="122112" spans="2:3" x14ac:dyDescent="0.25">
      <c r="B122112" s="78"/>
      <c r="C122112" s="77"/>
    </row>
    <row r="122113" spans="2:3" x14ac:dyDescent="0.25">
      <c r="B122113" s="78"/>
      <c r="C122113" s="77"/>
    </row>
    <row r="122114" spans="2:3" x14ac:dyDescent="0.25">
      <c r="B122114" s="78"/>
      <c r="C122114" s="77"/>
    </row>
    <row r="122115" spans="2:3" x14ac:dyDescent="0.25">
      <c r="B122115" s="78"/>
      <c r="C122115" s="77"/>
    </row>
    <row r="122116" spans="2:3" x14ac:dyDescent="0.25">
      <c r="B122116" s="78"/>
      <c r="C122116" s="77"/>
    </row>
    <row r="122117" spans="2:3" x14ac:dyDescent="0.25">
      <c r="B122117" s="78"/>
      <c r="C122117" s="77"/>
    </row>
    <row r="122118" spans="2:3" x14ac:dyDescent="0.25">
      <c r="B122118" s="78"/>
      <c r="C122118" s="77"/>
    </row>
    <row r="122119" spans="2:3" x14ac:dyDescent="0.25">
      <c r="B122119" s="78"/>
      <c r="C122119" s="77"/>
    </row>
    <row r="122120" spans="2:3" x14ac:dyDescent="0.25">
      <c r="B122120" s="78"/>
      <c r="C122120" s="77"/>
    </row>
    <row r="122230" spans="2:3" x14ac:dyDescent="0.25">
      <c r="B122230" s="78"/>
      <c r="C122230" s="77"/>
    </row>
    <row r="122231" spans="2:3" x14ac:dyDescent="0.25">
      <c r="B122231" s="78"/>
      <c r="C122231" s="77"/>
    </row>
    <row r="122232" spans="2:3" x14ac:dyDescent="0.25">
      <c r="B122232" s="78"/>
      <c r="C122232" s="77"/>
    </row>
    <row r="122233" spans="2:3" x14ac:dyDescent="0.25">
      <c r="B122233" s="78"/>
      <c r="C122233" s="77"/>
    </row>
    <row r="122234" spans="2:3" x14ac:dyDescent="0.25">
      <c r="B122234" s="78"/>
      <c r="C122234" s="77"/>
    </row>
    <row r="122235" spans="2:3" x14ac:dyDescent="0.25">
      <c r="B122235" s="78"/>
      <c r="C122235" s="77"/>
    </row>
    <row r="122236" spans="2:3" x14ac:dyDescent="0.25">
      <c r="B122236" s="78"/>
      <c r="C122236" s="77"/>
    </row>
    <row r="122237" spans="2:3" x14ac:dyDescent="0.25">
      <c r="B122237" s="78"/>
      <c r="C122237" s="77"/>
    </row>
    <row r="122238" spans="2:3" x14ac:dyDescent="0.25">
      <c r="B122238" s="78"/>
      <c r="C122238" s="77"/>
    </row>
    <row r="122239" spans="2:3" x14ac:dyDescent="0.25">
      <c r="B122239" s="78"/>
      <c r="C122239" s="77"/>
    </row>
    <row r="122240" spans="2:3" x14ac:dyDescent="0.25">
      <c r="B122240" s="78"/>
      <c r="C122240" s="77"/>
    </row>
    <row r="122241" spans="2:3" x14ac:dyDescent="0.25">
      <c r="B122241" s="78"/>
      <c r="C122241" s="77"/>
    </row>
    <row r="122242" spans="2:3" x14ac:dyDescent="0.25">
      <c r="B122242" s="78"/>
      <c r="C122242" s="77"/>
    </row>
    <row r="122352" spans="2:3" x14ac:dyDescent="0.25">
      <c r="B122352" s="78"/>
      <c r="C122352" s="77"/>
    </row>
    <row r="122353" spans="2:3" x14ac:dyDescent="0.25">
      <c r="B122353" s="78"/>
      <c r="C122353" s="77"/>
    </row>
    <row r="122354" spans="2:3" x14ac:dyDescent="0.25">
      <c r="B122354" s="78"/>
      <c r="C122354" s="77"/>
    </row>
    <row r="122355" spans="2:3" x14ac:dyDescent="0.25">
      <c r="B122355" s="78"/>
      <c r="C122355" s="77"/>
    </row>
    <row r="122356" spans="2:3" x14ac:dyDescent="0.25">
      <c r="B122356" s="78"/>
      <c r="C122356" s="77"/>
    </row>
    <row r="122357" spans="2:3" x14ac:dyDescent="0.25">
      <c r="B122357" s="78"/>
      <c r="C122357" s="77"/>
    </row>
    <row r="122358" spans="2:3" x14ac:dyDescent="0.25">
      <c r="B122358" s="78"/>
      <c r="C122358" s="77"/>
    </row>
    <row r="122359" spans="2:3" x14ac:dyDescent="0.25">
      <c r="B122359" s="78"/>
      <c r="C122359" s="77"/>
    </row>
    <row r="122360" spans="2:3" x14ac:dyDescent="0.25">
      <c r="B122360" s="78"/>
      <c r="C122360" s="77"/>
    </row>
    <row r="122361" spans="2:3" x14ac:dyDescent="0.25">
      <c r="B122361" s="78"/>
      <c r="C122361" s="77"/>
    </row>
    <row r="122362" spans="2:3" x14ac:dyDescent="0.25">
      <c r="B122362" s="78"/>
      <c r="C122362" s="77"/>
    </row>
    <row r="122363" spans="2:3" x14ac:dyDescent="0.25">
      <c r="B122363" s="78"/>
      <c r="C122363" s="77"/>
    </row>
    <row r="122364" spans="2:3" x14ac:dyDescent="0.25">
      <c r="B122364" s="78"/>
      <c r="C122364" s="77"/>
    </row>
    <row r="122474" spans="2:3" x14ac:dyDescent="0.25">
      <c r="B122474" s="78"/>
      <c r="C122474" s="77"/>
    </row>
    <row r="122475" spans="2:3" x14ac:dyDescent="0.25">
      <c r="B122475" s="78"/>
      <c r="C122475" s="77"/>
    </row>
    <row r="122476" spans="2:3" x14ac:dyDescent="0.25">
      <c r="B122476" s="78"/>
      <c r="C122476" s="77"/>
    </row>
    <row r="122477" spans="2:3" x14ac:dyDescent="0.25">
      <c r="B122477" s="78"/>
      <c r="C122477" s="77"/>
    </row>
    <row r="122478" spans="2:3" x14ac:dyDescent="0.25">
      <c r="B122478" s="78"/>
      <c r="C122478" s="77"/>
    </row>
    <row r="122479" spans="2:3" x14ac:dyDescent="0.25">
      <c r="B122479" s="78"/>
      <c r="C122479" s="77"/>
    </row>
    <row r="122480" spans="2:3" x14ac:dyDescent="0.25">
      <c r="B122480" s="78"/>
      <c r="C122480" s="77"/>
    </row>
    <row r="122481" spans="2:3" x14ac:dyDescent="0.25">
      <c r="B122481" s="78"/>
      <c r="C122481" s="77"/>
    </row>
    <row r="122482" spans="2:3" x14ac:dyDescent="0.25">
      <c r="B122482" s="78"/>
      <c r="C122482" s="77"/>
    </row>
    <row r="122483" spans="2:3" x14ac:dyDescent="0.25">
      <c r="B122483" s="78"/>
      <c r="C122483" s="77"/>
    </row>
    <row r="122484" spans="2:3" x14ac:dyDescent="0.25">
      <c r="B122484" s="78"/>
      <c r="C122484" s="77"/>
    </row>
    <row r="122485" spans="2:3" x14ac:dyDescent="0.25">
      <c r="B122485" s="78"/>
      <c r="C122485" s="77"/>
    </row>
    <row r="122486" spans="2:3" x14ac:dyDescent="0.25">
      <c r="B122486" s="78"/>
      <c r="C122486" s="77"/>
    </row>
    <row r="122596" spans="2:3" x14ac:dyDescent="0.25">
      <c r="B122596" s="78"/>
      <c r="C122596" s="77"/>
    </row>
    <row r="122597" spans="2:3" x14ac:dyDescent="0.25">
      <c r="B122597" s="78"/>
      <c r="C122597" s="77"/>
    </row>
    <row r="122598" spans="2:3" x14ac:dyDescent="0.25">
      <c r="B122598" s="78"/>
      <c r="C122598" s="77"/>
    </row>
    <row r="122599" spans="2:3" x14ac:dyDescent="0.25">
      <c r="B122599" s="78"/>
      <c r="C122599" s="77"/>
    </row>
    <row r="122600" spans="2:3" x14ac:dyDescent="0.25">
      <c r="B122600" s="78"/>
      <c r="C122600" s="77"/>
    </row>
    <row r="122601" spans="2:3" x14ac:dyDescent="0.25">
      <c r="B122601" s="78"/>
      <c r="C122601" s="77"/>
    </row>
    <row r="122602" spans="2:3" x14ac:dyDescent="0.25">
      <c r="B122602" s="78"/>
      <c r="C122602" s="77"/>
    </row>
    <row r="122603" spans="2:3" x14ac:dyDescent="0.25">
      <c r="B122603" s="78"/>
      <c r="C122603" s="77"/>
    </row>
    <row r="122604" spans="2:3" x14ac:dyDescent="0.25">
      <c r="B122604" s="78"/>
      <c r="C122604" s="77"/>
    </row>
    <row r="122605" spans="2:3" x14ac:dyDescent="0.25">
      <c r="B122605" s="78"/>
      <c r="C122605" s="77"/>
    </row>
    <row r="122606" spans="2:3" x14ac:dyDescent="0.25">
      <c r="B122606" s="78"/>
      <c r="C122606" s="77"/>
    </row>
    <row r="122607" spans="2:3" x14ac:dyDescent="0.25">
      <c r="B122607" s="78"/>
      <c r="C122607" s="77"/>
    </row>
    <row r="122608" spans="2:3" x14ac:dyDescent="0.25">
      <c r="B122608" s="78"/>
      <c r="C122608" s="77"/>
    </row>
    <row r="122718" spans="2:3" x14ac:dyDescent="0.25">
      <c r="B122718" s="78"/>
      <c r="C122718" s="77"/>
    </row>
    <row r="122719" spans="2:3" x14ac:dyDescent="0.25">
      <c r="B122719" s="78"/>
      <c r="C122719" s="77"/>
    </row>
    <row r="122720" spans="2:3" x14ac:dyDescent="0.25">
      <c r="B122720" s="78"/>
      <c r="C122720" s="77"/>
    </row>
    <row r="122721" spans="2:3" x14ac:dyDescent="0.25">
      <c r="B122721" s="78"/>
      <c r="C122721" s="77"/>
    </row>
    <row r="122722" spans="2:3" x14ac:dyDescent="0.25">
      <c r="B122722" s="78"/>
      <c r="C122722" s="77"/>
    </row>
    <row r="122723" spans="2:3" x14ac:dyDescent="0.25">
      <c r="B122723" s="78"/>
      <c r="C122723" s="77"/>
    </row>
    <row r="122724" spans="2:3" x14ac:dyDescent="0.25">
      <c r="B122724" s="78"/>
      <c r="C122724" s="77"/>
    </row>
    <row r="122725" spans="2:3" x14ac:dyDescent="0.25">
      <c r="B122725" s="78"/>
      <c r="C122725" s="77"/>
    </row>
    <row r="122726" spans="2:3" x14ac:dyDescent="0.25">
      <c r="B122726" s="78"/>
      <c r="C122726" s="77"/>
    </row>
    <row r="122727" spans="2:3" x14ac:dyDescent="0.25">
      <c r="B122727" s="78"/>
      <c r="C122727" s="77"/>
    </row>
    <row r="122728" spans="2:3" x14ac:dyDescent="0.25">
      <c r="B122728" s="78"/>
      <c r="C122728" s="77"/>
    </row>
    <row r="122729" spans="2:3" x14ac:dyDescent="0.25">
      <c r="B122729" s="78"/>
      <c r="C122729" s="77"/>
    </row>
    <row r="122730" spans="2:3" x14ac:dyDescent="0.25">
      <c r="B122730" s="78"/>
      <c r="C122730" s="77"/>
    </row>
    <row r="122840" spans="2:3" x14ac:dyDescent="0.25">
      <c r="B122840" s="78"/>
      <c r="C122840" s="77"/>
    </row>
    <row r="122841" spans="2:3" x14ac:dyDescent="0.25">
      <c r="B122841" s="78"/>
      <c r="C122841" s="77"/>
    </row>
    <row r="122842" spans="2:3" x14ac:dyDescent="0.25">
      <c r="B122842" s="78"/>
      <c r="C122842" s="77"/>
    </row>
    <row r="122843" spans="2:3" x14ac:dyDescent="0.25">
      <c r="B122843" s="78"/>
      <c r="C122843" s="77"/>
    </row>
    <row r="122844" spans="2:3" x14ac:dyDescent="0.25">
      <c r="B122844" s="78"/>
      <c r="C122844" s="77"/>
    </row>
    <row r="122845" spans="2:3" x14ac:dyDescent="0.25">
      <c r="B122845" s="78"/>
      <c r="C122845" s="77"/>
    </row>
    <row r="122846" spans="2:3" x14ac:dyDescent="0.25">
      <c r="B122846" s="78"/>
      <c r="C122846" s="77"/>
    </row>
    <row r="122847" spans="2:3" x14ac:dyDescent="0.25">
      <c r="B122847" s="78"/>
      <c r="C122847" s="77"/>
    </row>
    <row r="122848" spans="2:3" x14ac:dyDescent="0.25">
      <c r="B122848" s="78"/>
      <c r="C122848" s="77"/>
    </row>
    <row r="122849" spans="2:3" x14ac:dyDescent="0.25">
      <c r="B122849" s="78"/>
      <c r="C122849" s="77"/>
    </row>
    <row r="122850" spans="2:3" x14ac:dyDescent="0.25">
      <c r="B122850" s="78"/>
      <c r="C122850" s="77"/>
    </row>
    <row r="122851" spans="2:3" x14ac:dyDescent="0.25">
      <c r="B122851" s="78"/>
      <c r="C122851" s="77"/>
    </row>
    <row r="122852" spans="2:3" x14ac:dyDescent="0.25">
      <c r="B122852" s="78"/>
      <c r="C122852" s="77"/>
    </row>
    <row r="122962" spans="2:3" x14ac:dyDescent="0.25">
      <c r="B122962" s="78"/>
      <c r="C122962" s="77"/>
    </row>
    <row r="122963" spans="2:3" x14ac:dyDescent="0.25">
      <c r="B122963" s="78"/>
      <c r="C122963" s="77"/>
    </row>
    <row r="122964" spans="2:3" x14ac:dyDescent="0.25">
      <c r="B122964" s="78"/>
      <c r="C122964" s="77"/>
    </row>
    <row r="122965" spans="2:3" x14ac:dyDescent="0.25">
      <c r="B122965" s="78"/>
      <c r="C122965" s="77"/>
    </row>
    <row r="122966" spans="2:3" x14ac:dyDescent="0.25">
      <c r="B122966" s="78"/>
      <c r="C122966" s="77"/>
    </row>
    <row r="122967" spans="2:3" x14ac:dyDescent="0.25">
      <c r="B122967" s="78"/>
      <c r="C122967" s="77"/>
    </row>
    <row r="122968" spans="2:3" x14ac:dyDescent="0.25">
      <c r="B122968" s="78"/>
      <c r="C122968" s="77"/>
    </row>
    <row r="122969" spans="2:3" x14ac:dyDescent="0.25">
      <c r="B122969" s="78"/>
      <c r="C122969" s="77"/>
    </row>
    <row r="122970" spans="2:3" x14ac:dyDescent="0.25">
      <c r="B122970" s="78"/>
      <c r="C122970" s="77"/>
    </row>
    <row r="122971" spans="2:3" x14ac:dyDescent="0.25">
      <c r="B122971" s="78"/>
      <c r="C122971" s="77"/>
    </row>
    <row r="122972" spans="2:3" x14ac:dyDescent="0.25">
      <c r="B122972" s="78"/>
      <c r="C122972" s="77"/>
    </row>
    <row r="122973" spans="2:3" x14ac:dyDescent="0.25">
      <c r="B122973" s="78"/>
      <c r="C122973" s="77"/>
    </row>
    <row r="122974" spans="2:3" x14ac:dyDescent="0.25">
      <c r="B122974" s="78"/>
      <c r="C122974" s="77"/>
    </row>
    <row r="123084" spans="2:3" x14ac:dyDescent="0.25">
      <c r="B123084" s="78"/>
      <c r="C123084" s="77"/>
    </row>
    <row r="123085" spans="2:3" x14ac:dyDescent="0.25">
      <c r="B123085" s="78"/>
      <c r="C123085" s="77"/>
    </row>
    <row r="123086" spans="2:3" x14ac:dyDescent="0.25">
      <c r="B123086" s="78"/>
      <c r="C123086" s="77"/>
    </row>
    <row r="123087" spans="2:3" x14ac:dyDescent="0.25">
      <c r="B123087" s="78"/>
      <c r="C123087" s="77"/>
    </row>
    <row r="123088" spans="2:3" x14ac:dyDescent="0.25">
      <c r="B123088" s="78"/>
      <c r="C123088" s="77"/>
    </row>
    <row r="123089" spans="2:3" x14ac:dyDescent="0.25">
      <c r="B123089" s="78"/>
      <c r="C123089" s="77"/>
    </row>
    <row r="123090" spans="2:3" x14ac:dyDescent="0.25">
      <c r="B123090" s="78"/>
      <c r="C123090" s="77"/>
    </row>
    <row r="123091" spans="2:3" x14ac:dyDescent="0.25">
      <c r="B123091" s="78"/>
      <c r="C123091" s="77"/>
    </row>
    <row r="123092" spans="2:3" x14ac:dyDescent="0.25">
      <c r="B123092" s="78"/>
      <c r="C123092" s="77"/>
    </row>
    <row r="123093" spans="2:3" x14ac:dyDescent="0.25">
      <c r="B123093" s="78"/>
      <c r="C123093" s="77"/>
    </row>
    <row r="123094" spans="2:3" x14ac:dyDescent="0.25">
      <c r="B123094" s="78"/>
      <c r="C123094" s="77"/>
    </row>
    <row r="123095" spans="2:3" x14ac:dyDescent="0.25">
      <c r="B123095" s="78"/>
      <c r="C123095" s="77"/>
    </row>
    <row r="123096" spans="2:3" x14ac:dyDescent="0.25">
      <c r="B123096" s="78"/>
      <c r="C123096" s="77"/>
    </row>
    <row r="123206" spans="2:3" x14ac:dyDescent="0.25">
      <c r="B123206" s="78"/>
      <c r="C123206" s="77"/>
    </row>
    <row r="123207" spans="2:3" x14ac:dyDescent="0.25">
      <c r="B123207" s="78"/>
      <c r="C123207" s="77"/>
    </row>
    <row r="123208" spans="2:3" x14ac:dyDescent="0.25">
      <c r="B123208" s="78"/>
      <c r="C123208" s="77"/>
    </row>
    <row r="123209" spans="2:3" x14ac:dyDescent="0.25">
      <c r="B123209" s="78"/>
      <c r="C123209" s="77"/>
    </row>
    <row r="123210" spans="2:3" x14ac:dyDescent="0.25">
      <c r="B123210" s="78"/>
      <c r="C123210" s="77"/>
    </row>
    <row r="123211" spans="2:3" x14ac:dyDescent="0.25">
      <c r="B123211" s="78"/>
      <c r="C123211" s="77"/>
    </row>
    <row r="123212" spans="2:3" x14ac:dyDescent="0.25">
      <c r="B123212" s="78"/>
      <c r="C123212" s="77"/>
    </row>
    <row r="123213" spans="2:3" x14ac:dyDescent="0.25">
      <c r="B123213" s="78"/>
      <c r="C123213" s="77"/>
    </row>
    <row r="123214" spans="2:3" x14ac:dyDescent="0.25">
      <c r="B123214" s="78"/>
      <c r="C123214" s="77"/>
    </row>
    <row r="123215" spans="2:3" x14ac:dyDescent="0.25">
      <c r="B123215" s="78"/>
      <c r="C123215" s="77"/>
    </row>
    <row r="123216" spans="2:3" x14ac:dyDescent="0.25">
      <c r="B123216" s="78"/>
      <c r="C123216" s="77"/>
    </row>
    <row r="123217" spans="2:3" x14ac:dyDescent="0.25">
      <c r="B123217" s="78"/>
      <c r="C123217" s="77"/>
    </row>
    <row r="123218" spans="2:3" x14ac:dyDescent="0.25">
      <c r="B123218" s="78"/>
      <c r="C123218" s="77"/>
    </row>
    <row r="123328" spans="2:3" x14ac:dyDescent="0.25">
      <c r="B123328" s="78"/>
      <c r="C123328" s="77"/>
    </row>
    <row r="123329" spans="2:3" x14ac:dyDescent="0.25">
      <c r="B123329" s="78"/>
      <c r="C123329" s="77"/>
    </row>
    <row r="123330" spans="2:3" x14ac:dyDescent="0.25">
      <c r="B123330" s="78"/>
      <c r="C123330" s="77"/>
    </row>
    <row r="123331" spans="2:3" x14ac:dyDescent="0.25">
      <c r="B123331" s="78"/>
      <c r="C123331" s="77"/>
    </row>
    <row r="123332" spans="2:3" x14ac:dyDescent="0.25">
      <c r="B123332" s="78"/>
      <c r="C123332" s="77"/>
    </row>
    <row r="123333" spans="2:3" x14ac:dyDescent="0.25">
      <c r="B123333" s="78"/>
      <c r="C123333" s="77"/>
    </row>
    <row r="123334" spans="2:3" x14ac:dyDescent="0.25">
      <c r="B123334" s="78"/>
      <c r="C123334" s="77"/>
    </row>
    <row r="123335" spans="2:3" x14ac:dyDescent="0.25">
      <c r="B123335" s="78"/>
      <c r="C123335" s="77"/>
    </row>
    <row r="123336" spans="2:3" x14ac:dyDescent="0.25">
      <c r="B123336" s="78"/>
      <c r="C123336" s="77"/>
    </row>
    <row r="123337" spans="2:3" x14ac:dyDescent="0.25">
      <c r="B123337" s="78"/>
      <c r="C123337" s="77"/>
    </row>
    <row r="123338" spans="2:3" x14ac:dyDescent="0.25">
      <c r="B123338" s="78"/>
      <c r="C123338" s="77"/>
    </row>
    <row r="123339" spans="2:3" x14ac:dyDescent="0.25">
      <c r="B123339" s="78"/>
      <c r="C123339" s="77"/>
    </row>
    <row r="123340" spans="2:3" x14ac:dyDescent="0.25">
      <c r="B123340" s="78"/>
      <c r="C123340" s="77"/>
    </row>
    <row r="123450" spans="2:3" x14ac:dyDescent="0.25">
      <c r="B123450" s="78"/>
      <c r="C123450" s="77"/>
    </row>
    <row r="123451" spans="2:3" x14ac:dyDescent="0.25">
      <c r="B123451" s="78"/>
      <c r="C123451" s="77"/>
    </row>
    <row r="123452" spans="2:3" x14ac:dyDescent="0.25">
      <c r="B123452" s="78"/>
      <c r="C123452" s="77"/>
    </row>
    <row r="123453" spans="2:3" x14ac:dyDescent="0.25">
      <c r="B123453" s="78"/>
      <c r="C123453" s="77"/>
    </row>
    <row r="123454" spans="2:3" x14ac:dyDescent="0.25">
      <c r="B123454" s="78"/>
      <c r="C123454" s="77"/>
    </row>
    <row r="123455" spans="2:3" x14ac:dyDescent="0.25">
      <c r="B123455" s="78"/>
      <c r="C123455" s="77"/>
    </row>
    <row r="123456" spans="2:3" x14ac:dyDescent="0.25">
      <c r="B123456" s="78"/>
      <c r="C123456" s="77"/>
    </row>
    <row r="123457" spans="2:3" x14ac:dyDescent="0.25">
      <c r="B123457" s="78"/>
      <c r="C123457" s="77"/>
    </row>
    <row r="123458" spans="2:3" x14ac:dyDescent="0.25">
      <c r="B123458" s="78"/>
      <c r="C123458" s="77"/>
    </row>
    <row r="123459" spans="2:3" x14ac:dyDescent="0.25">
      <c r="B123459" s="78"/>
      <c r="C123459" s="77"/>
    </row>
    <row r="123460" spans="2:3" x14ac:dyDescent="0.25">
      <c r="B123460" s="78"/>
      <c r="C123460" s="77"/>
    </row>
    <row r="123461" spans="2:3" x14ac:dyDescent="0.25">
      <c r="B123461" s="78"/>
      <c r="C123461" s="77"/>
    </row>
    <row r="123462" spans="2:3" x14ac:dyDescent="0.25">
      <c r="B123462" s="78"/>
      <c r="C123462" s="77"/>
    </row>
    <row r="123572" spans="2:3" x14ac:dyDescent="0.25">
      <c r="B123572" s="78"/>
      <c r="C123572" s="77"/>
    </row>
    <row r="123573" spans="2:3" x14ac:dyDescent="0.25">
      <c r="B123573" s="78"/>
      <c r="C123573" s="77"/>
    </row>
    <row r="123574" spans="2:3" x14ac:dyDescent="0.25">
      <c r="B123574" s="78"/>
      <c r="C123574" s="77"/>
    </row>
    <row r="123575" spans="2:3" x14ac:dyDescent="0.25">
      <c r="B123575" s="78"/>
      <c r="C123575" s="77"/>
    </row>
    <row r="123576" spans="2:3" x14ac:dyDescent="0.25">
      <c r="B123576" s="78"/>
      <c r="C123576" s="77"/>
    </row>
    <row r="123577" spans="2:3" x14ac:dyDescent="0.25">
      <c r="B123577" s="78"/>
      <c r="C123577" s="77"/>
    </row>
    <row r="123578" spans="2:3" x14ac:dyDescent="0.25">
      <c r="B123578" s="78"/>
      <c r="C123578" s="77"/>
    </row>
    <row r="123579" spans="2:3" x14ac:dyDescent="0.25">
      <c r="B123579" s="78"/>
      <c r="C123579" s="77"/>
    </row>
    <row r="123580" spans="2:3" x14ac:dyDescent="0.25">
      <c r="B123580" s="78"/>
      <c r="C123580" s="77"/>
    </row>
    <row r="123581" spans="2:3" x14ac:dyDescent="0.25">
      <c r="B123581" s="78"/>
      <c r="C123581" s="77"/>
    </row>
    <row r="123582" spans="2:3" x14ac:dyDescent="0.25">
      <c r="B123582" s="78"/>
      <c r="C123582" s="77"/>
    </row>
    <row r="123583" spans="2:3" x14ac:dyDescent="0.25">
      <c r="B123583" s="78"/>
      <c r="C123583" s="77"/>
    </row>
    <row r="123584" spans="2:3" x14ac:dyDescent="0.25">
      <c r="B123584" s="78"/>
      <c r="C123584" s="77"/>
    </row>
    <row r="123694" spans="2:3" x14ac:dyDescent="0.25">
      <c r="B123694" s="78"/>
      <c r="C123694" s="77"/>
    </row>
    <row r="123695" spans="2:3" x14ac:dyDescent="0.25">
      <c r="B123695" s="78"/>
      <c r="C123695" s="77"/>
    </row>
    <row r="123696" spans="2:3" x14ac:dyDescent="0.25">
      <c r="B123696" s="78"/>
      <c r="C123696" s="77"/>
    </row>
    <row r="123697" spans="2:3" x14ac:dyDescent="0.25">
      <c r="B123697" s="78"/>
      <c r="C123697" s="77"/>
    </row>
    <row r="123698" spans="2:3" x14ac:dyDescent="0.25">
      <c r="B123698" s="78"/>
      <c r="C123698" s="77"/>
    </row>
    <row r="123699" spans="2:3" x14ac:dyDescent="0.25">
      <c r="B123699" s="78"/>
      <c r="C123699" s="77"/>
    </row>
    <row r="123700" spans="2:3" x14ac:dyDescent="0.25">
      <c r="B123700" s="78"/>
      <c r="C123700" s="77"/>
    </row>
    <row r="123701" spans="2:3" x14ac:dyDescent="0.25">
      <c r="B123701" s="78"/>
      <c r="C123701" s="77"/>
    </row>
    <row r="123702" spans="2:3" x14ac:dyDescent="0.25">
      <c r="B123702" s="78"/>
      <c r="C123702" s="77"/>
    </row>
    <row r="123703" spans="2:3" x14ac:dyDescent="0.25">
      <c r="B123703" s="78"/>
      <c r="C123703" s="77"/>
    </row>
    <row r="123704" spans="2:3" x14ac:dyDescent="0.25">
      <c r="B123704" s="78"/>
      <c r="C123704" s="77"/>
    </row>
    <row r="123705" spans="2:3" x14ac:dyDescent="0.25">
      <c r="B123705" s="78"/>
      <c r="C123705" s="77"/>
    </row>
    <row r="123706" spans="2:3" x14ac:dyDescent="0.25">
      <c r="B123706" s="78"/>
      <c r="C123706" s="77"/>
    </row>
    <row r="123816" spans="2:3" x14ac:dyDescent="0.25">
      <c r="B123816" s="78"/>
      <c r="C123816" s="77"/>
    </row>
    <row r="123817" spans="2:3" x14ac:dyDescent="0.25">
      <c r="B123817" s="78"/>
      <c r="C123817" s="77"/>
    </row>
    <row r="123818" spans="2:3" x14ac:dyDescent="0.25">
      <c r="B123818" s="78"/>
      <c r="C123818" s="77"/>
    </row>
    <row r="123819" spans="2:3" x14ac:dyDescent="0.25">
      <c r="B123819" s="78"/>
      <c r="C123819" s="77"/>
    </row>
    <row r="123820" spans="2:3" x14ac:dyDescent="0.25">
      <c r="B123820" s="78"/>
      <c r="C123820" s="77"/>
    </row>
    <row r="123821" spans="2:3" x14ac:dyDescent="0.25">
      <c r="B123821" s="78"/>
      <c r="C123821" s="77"/>
    </row>
    <row r="123822" spans="2:3" x14ac:dyDescent="0.25">
      <c r="B123822" s="78"/>
      <c r="C123822" s="77"/>
    </row>
    <row r="123823" spans="2:3" x14ac:dyDescent="0.25">
      <c r="B123823" s="78"/>
      <c r="C123823" s="77"/>
    </row>
    <row r="123824" spans="2:3" x14ac:dyDescent="0.25">
      <c r="B123824" s="78"/>
      <c r="C123824" s="77"/>
    </row>
    <row r="123825" spans="2:3" x14ac:dyDescent="0.25">
      <c r="B123825" s="78"/>
      <c r="C123825" s="77"/>
    </row>
    <row r="123826" spans="2:3" x14ac:dyDescent="0.25">
      <c r="B123826" s="78"/>
      <c r="C123826" s="77"/>
    </row>
    <row r="123827" spans="2:3" x14ac:dyDescent="0.25">
      <c r="B123827" s="78"/>
      <c r="C123827" s="77"/>
    </row>
    <row r="123828" spans="2:3" x14ac:dyDescent="0.25">
      <c r="B123828" s="78"/>
      <c r="C123828" s="77"/>
    </row>
    <row r="123938" spans="2:3" x14ac:dyDescent="0.25">
      <c r="B123938" s="78"/>
      <c r="C123938" s="77"/>
    </row>
    <row r="123939" spans="2:3" x14ac:dyDescent="0.25">
      <c r="B123939" s="78"/>
      <c r="C123939" s="77"/>
    </row>
    <row r="123940" spans="2:3" x14ac:dyDescent="0.25">
      <c r="B123940" s="78"/>
      <c r="C123940" s="77"/>
    </row>
    <row r="123941" spans="2:3" x14ac:dyDescent="0.25">
      <c r="B123941" s="78"/>
      <c r="C123941" s="77"/>
    </row>
    <row r="123942" spans="2:3" x14ac:dyDescent="0.25">
      <c r="B123942" s="78"/>
      <c r="C123942" s="77"/>
    </row>
    <row r="123943" spans="2:3" x14ac:dyDescent="0.25">
      <c r="B123943" s="78"/>
      <c r="C123943" s="77"/>
    </row>
    <row r="123944" spans="2:3" x14ac:dyDescent="0.25">
      <c r="B123944" s="78"/>
      <c r="C123944" s="77"/>
    </row>
    <row r="123945" spans="2:3" x14ac:dyDescent="0.25">
      <c r="B123945" s="78"/>
      <c r="C123945" s="77"/>
    </row>
    <row r="123946" spans="2:3" x14ac:dyDescent="0.25">
      <c r="B123946" s="78"/>
      <c r="C123946" s="77"/>
    </row>
    <row r="123947" spans="2:3" x14ac:dyDescent="0.25">
      <c r="B123947" s="78"/>
      <c r="C123947" s="77"/>
    </row>
    <row r="123948" spans="2:3" x14ac:dyDescent="0.25">
      <c r="B123948" s="78"/>
      <c r="C123948" s="77"/>
    </row>
    <row r="123949" spans="2:3" x14ac:dyDescent="0.25">
      <c r="B123949" s="78"/>
      <c r="C123949" s="77"/>
    </row>
    <row r="123950" spans="2:3" x14ac:dyDescent="0.25">
      <c r="B123950" s="78"/>
      <c r="C123950" s="77"/>
    </row>
    <row r="124060" spans="2:3" x14ac:dyDescent="0.25">
      <c r="B124060" s="78"/>
      <c r="C124060" s="77"/>
    </row>
    <row r="124061" spans="2:3" x14ac:dyDescent="0.25">
      <c r="B124061" s="78"/>
      <c r="C124061" s="77"/>
    </row>
    <row r="124062" spans="2:3" x14ac:dyDescent="0.25">
      <c r="B124062" s="78"/>
      <c r="C124062" s="77"/>
    </row>
    <row r="124063" spans="2:3" x14ac:dyDescent="0.25">
      <c r="B124063" s="78"/>
      <c r="C124063" s="77"/>
    </row>
    <row r="124064" spans="2:3" x14ac:dyDescent="0.25">
      <c r="B124064" s="78"/>
      <c r="C124064" s="77"/>
    </row>
    <row r="124065" spans="2:3" x14ac:dyDescent="0.25">
      <c r="B124065" s="78"/>
      <c r="C124065" s="77"/>
    </row>
    <row r="124066" spans="2:3" x14ac:dyDescent="0.25">
      <c r="B124066" s="78"/>
      <c r="C124066" s="77"/>
    </row>
    <row r="124067" spans="2:3" x14ac:dyDescent="0.25">
      <c r="B124067" s="78"/>
      <c r="C124067" s="77"/>
    </row>
    <row r="124068" spans="2:3" x14ac:dyDescent="0.25">
      <c r="B124068" s="78"/>
      <c r="C124068" s="77"/>
    </row>
    <row r="124069" spans="2:3" x14ac:dyDescent="0.25">
      <c r="B124069" s="78"/>
      <c r="C124069" s="77"/>
    </row>
    <row r="124070" spans="2:3" x14ac:dyDescent="0.25">
      <c r="B124070" s="78"/>
      <c r="C124070" s="77"/>
    </row>
    <row r="124071" spans="2:3" x14ac:dyDescent="0.25">
      <c r="B124071" s="78"/>
      <c r="C124071" s="77"/>
    </row>
    <row r="124072" spans="2:3" x14ac:dyDescent="0.25">
      <c r="B124072" s="78"/>
      <c r="C124072" s="77"/>
    </row>
    <row r="124182" spans="2:3" x14ac:dyDescent="0.25">
      <c r="B124182" s="78"/>
      <c r="C124182" s="77"/>
    </row>
    <row r="124183" spans="2:3" x14ac:dyDescent="0.25">
      <c r="B124183" s="78"/>
      <c r="C124183" s="77"/>
    </row>
    <row r="124184" spans="2:3" x14ac:dyDescent="0.25">
      <c r="B124184" s="78"/>
      <c r="C124184" s="77"/>
    </row>
    <row r="124185" spans="2:3" x14ac:dyDescent="0.25">
      <c r="B124185" s="78"/>
      <c r="C124185" s="77"/>
    </row>
    <row r="124186" spans="2:3" x14ac:dyDescent="0.25">
      <c r="B124186" s="78"/>
      <c r="C124186" s="77"/>
    </row>
    <row r="124187" spans="2:3" x14ac:dyDescent="0.25">
      <c r="B124187" s="78"/>
      <c r="C124187" s="77"/>
    </row>
    <row r="124188" spans="2:3" x14ac:dyDescent="0.25">
      <c r="B124188" s="78"/>
      <c r="C124188" s="77"/>
    </row>
    <row r="124189" spans="2:3" x14ac:dyDescent="0.25">
      <c r="B124189" s="78"/>
      <c r="C124189" s="77"/>
    </row>
    <row r="124190" spans="2:3" x14ac:dyDescent="0.25">
      <c r="B124190" s="78"/>
      <c r="C124190" s="77"/>
    </row>
    <row r="124191" spans="2:3" x14ac:dyDescent="0.25">
      <c r="B124191" s="78"/>
      <c r="C124191" s="77"/>
    </row>
    <row r="124192" spans="2:3" x14ac:dyDescent="0.25">
      <c r="B124192" s="78"/>
      <c r="C124192" s="77"/>
    </row>
    <row r="124193" spans="2:3" x14ac:dyDescent="0.25">
      <c r="B124193" s="78"/>
      <c r="C124193" s="77"/>
    </row>
    <row r="124194" spans="2:3" x14ac:dyDescent="0.25">
      <c r="B124194" s="78"/>
      <c r="C124194" s="77"/>
    </row>
    <row r="124304" spans="2:3" x14ac:dyDescent="0.25">
      <c r="B124304" s="78"/>
      <c r="C124304" s="77"/>
    </row>
    <row r="124305" spans="2:3" x14ac:dyDescent="0.25">
      <c r="B124305" s="78"/>
      <c r="C124305" s="77"/>
    </row>
    <row r="124306" spans="2:3" x14ac:dyDescent="0.25">
      <c r="B124306" s="78"/>
      <c r="C124306" s="77"/>
    </row>
    <row r="124307" spans="2:3" x14ac:dyDescent="0.25">
      <c r="B124307" s="78"/>
      <c r="C124307" s="77"/>
    </row>
    <row r="124308" spans="2:3" x14ac:dyDescent="0.25">
      <c r="B124308" s="78"/>
      <c r="C124308" s="77"/>
    </row>
    <row r="124309" spans="2:3" x14ac:dyDescent="0.25">
      <c r="B124309" s="78"/>
      <c r="C124309" s="77"/>
    </row>
    <row r="124310" spans="2:3" x14ac:dyDescent="0.25">
      <c r="B124310" s="78"/>
      <c r="C124310" s="77"/>
    </row>
    <row r="124311" spans="2:3" x14ac:dyDescent="0.25">
      <c r="B124311" s="78"/>
      <c r="C124311" s="77"/>
    </row>
    <row r="124312" spans="2:3" x14ac:dyDescent="0.25">
      <c r="B124312" s="78"/>
      <c r="C124312" s="77"/>
    </row>
    <row r="124313" spans="2:3" x14ac:dyDescent="0.25">
      <c r="B124313" s="78"/>
      <c r="C124313" s="77"/>
    </row>
    <row r="124314" spans="2:3" x14ac:dyDescent="0.25">
      <c r="B124314" s="78"/>
      <c r="C124314" s="77"/>
    </row>
    <row r="124315" spans="2:3" x14ac:dyDescent="0.25">
      <c r="B124315" s="78"/>
      <c r="C124315" s="77"/>
    </row>
    <row r="124316" spans="2:3" x14ac:dyDescent="0.25">
      <c r="B124316" s="78"/>
      <c r="C124316" s="77"/>
    </row>
    <row r="124426" spans="2:3" x14ac:dyDescent="0.25">
      <c r="B124426" s="78"/>
      <c r="C124426" s="77"/>
    </row>
    <row r="124427" spans="2:3" x14ac:dyDescent="0.25">
      <c r="B124427" s="78"/>
      <c r="C124427" s="77"/>
    </row>
    <row r="124428" spans="2:3" x14ac:dyDescent="0.25">
      <c r="B124428" s="78"/>
      <c r="C124428" s="77"/>
    </row>
    <row r="124429" spans="2:3" x14ac:dyDescent="0.25">
      <c r="B124429" s="78"/>
      <c r="C124429" s="77"/>
    </row>
    <row r="124430" spans="2:3" x14ac:dyDescent="0.25">
      <c r="B124430" s="78"/>
      <c r="C124430" s="77"/>
    </row>
    <row r="124431" spans="2:3" x14ac:dyDescent="0.25">
      <c r="B124431" s="78"/>
      <c r="C124431" s="77"/>
    </row>
    <row r="124432" spans="2:3" x14ac:dyDescent="0.25">
      <c r="B124432" s="78"/>
      <c r="C124432" s="77"/>
    </row>
    <row r="124433" spans="2:3" x14ac:dyDescent="0.25">
      <c r="B124433" s="78"/>
      <c r="C124433" s="77"/>
    </row>
    <row r="124434" spans="2:3" x14ac:dyDescent="0.25">
      <c r="B124434" s="78"/>
      <c r="C124434" s="77"/>
    </row>
    <row r="124435" spans="2:3" x14ac:dyDescent="0.25">
      <c r="B124435" s="78"/>
      <c r="C124435" s="77"/>
    </row>
    <row r="124436" spans="2:3" x14ac:dyDescent="0.25">
      <c r="B124436" s="78"/>
      <c r="C124436" s="77"/>
    </row>
    <row r="124437" spans="2:3" x14ac:dyDescent="0.25">
      <c r="B124437" s="78"/>
      <c r="C124437" s="77"/>
    </row>
    <row r="124438" spans="2:3" x14ac:dyDescent="0.25">
      <c r="B124438" s="78"/>
      <c r="C124438" s="77"/>
    </row>
    <row r="124548" spans="2:3" x14ac:dyDescent="0.25">
      <c r="B124548" s="78"/>
      <c r="C124548" s="77"/>
    </row>
    <row r="124549" spans="2:3" x14ac:dyDescent="0.25">
      <c r="B124549" s="78"/>
      <c r="C124549" s="77"/>
    </row>
    <row r="124550" spans="2:3" x14ac:dyDescent="0.25">
      <c r="B124550" s="78"/>
      <c r="C124550" s="77"/>
    </row>
    <row r="124551" spans="2:3" x14ac:dyDescent="0.25">
      <c r="B124551" s="78"/>
      <c r="C124551" s="77"/>
    </row>
    <row r="124552" spans="2:3" x14ac:dyDescent="0.25">
      <c r="B124552" s="78"/>
      <c r="C124552" s="77"/>
    </row>
    <row r="124553" spans="2:3" x14ac:dyDescent="0.25">
      <c r="B124553" s="78"/>
      <c r="C124553" s="77"/>
    </row>
    <row r="124554" spans="2:3" x14ac:dyDescent="0.25">
      <c r="B124554" s="78"/>
      <c r="C124554" s="77"/>
    </row>
    <row r="124555" spans="2:3" x14ac:dyDescent="0.25">
      <c r="B124555" s="78"/>
      <c r="C124555" s="77"/>
    </row>
    <row r="124556" spans="2:3" x14ac:dyDescent="0.25">
      <c r="B124556" s="78"/>
      <c r="C124556" s="77"/>
    </row>
    <row r="124557" spans="2:3" x14ac:dyDescent="0.25">
      <c r="B124557" s="78"/>
      <c r="C124557" s="77"/>
    </row>
    <row r="124558" spans="2:3" x14ac:dyDescent="0.25">
      <c r="B124558" s="78"/>
      <c r="C124558" s="77"/>
    </row>
    <row r="124559" spans="2:3" x14ac:dyDescent="0.25">
      <c r="B124559" s="78"/>
      <c r="C124559" s="77"/>
    </row>
    <row r="124560" spans="2:3" x14ac:dyDescent="0.25">
      <c r="B124560" s="78"/>
      <c r="C124560" s="77"/>
    </row>
    <row r="124670" spans="2:3" x14ac:dyDescent="0.25">
      <c r="B124670" s="78"/>
      <c r="C124670" s="77"/>
    </row>
    <row r="124671" spans="2:3" x14ac:dyDescent="0.25">
      <c r="B124671" s="78"/>
      <c r="C124671" s="77"/>
    </row>
    <row r="124672" spans="2:3" x14ac:dyDescent="0.25">
      <c r="B124672" s="78"/>
      <c r="C124672" s="77"/>
    </row>
    <row r="124673" spans="2:3" x14ac:dyDescent="0.25">
      <c r="B124673" s="78"/>
      <c r="C124673" s="77"/>
    </row>
    <row r="124674" spans="2:3" x14ac:dyDescent="0.25">
      <c r="B124674" s="78"/>
      <c r="C124674" s="77"/>
    </row>
    <row r="124675" spans="2:3" x14ac:dyDescent="0.25">
      <c r="B124675" s="78"/>
      <c r="C124675" s="77"/>
    </row>
    <row r="124676" spans="2:3" x14ac:dyDescent="0.25">
      <c r="B124676" s="78"/>
      <c r="C124676" s="77"/>
    </row>
    <row r="124677" spans="2:3" x14ac:dyDescent="0.25">
      <c r="B124677" s="78"/>
      <c r="C124677" s="77"/>
    </row>
    <row r="124678" spans="2:3" x14ac:dyDescent="0.25">
      <c r="B124678" s="78"/>
      <c r="C124678" s="77"/>
    </row>
    <row r="124679" spans="2:3" x14ac:dyDescent="0.25">
      <c r="B124679" s="78"/>
      <c r="C124679" s="77"/>
    </row>
    <row r="124680" spans="2:3" x14ac:dyDescent="0.25">
      <c r="B124680" s="78"/>
      <c r="C124680" s="77"/>
    </row>
    <row r="124681" spans="2:3" x14ac:dyDescent="0.25">
      <c r="B124681" s="78"/>
      <c r="C124681" s="77"/>
    </row>
    <row r="124682" spans="2:3" x14ac:dyDescent="0.25">
      <c r="B124682" s="78"/>
      <c r="C124682" s="77"/>
    </row>
    <row r="124792" spans="2:3" x14ac:dyDescent="0.25">
      <c r="B124792" s="78"/>
      <c r="C124792" s="77"/>
    </row>
    <row r="124793" spans="2:3" x14ac:dyDescent="0.25">
      <c r="B124793" s="78"/>
      <c r="C124793" s="77"/>
    </row>
    <row r="124794" spans="2:3" x14ac:dyDescent="0.25">
      <c r="B124794" s="78"/>
      <c r="C124794" s="77"/>
    </row>
    <row r="124795" spans="2:3" x14ac:dyDescent="0.25">
      <c r="B124795" s="78"/>
      <c r="C124795" s="77"/>
    </row>
    <row r="124796" spans="2:3" x14ac:dyDescent="0.25">
      <c r="B124796" s="78"/>
      <c r="C124796" s="77"/>
    </row>
    <row r="124797" spans="2:3" x14ac:dyDescent="0.25">
      <c r="B124797" s="78"/>
      <c r="C124797" s="77"/>
    </row>
    <row r="124798" spans="2:3" x14ac:dyDescent="0.25">
      <c r="B124798" s="78"/>
      <c r="C124798" s="77"/>
    </row>
    <row r="124799" spans="2:3" x14ac:dyDescent="0.25">
      <c r="B124799" s="78"/>
      <c r="C124799" s="77"/>
    </row>
    <row r="124800" spans="2:3" x14ac:dyDescent="0.25">
      <c r="B124800" s="78"/>
      <c r="C124800" s="77"/>
    </row>
    <row r="124801" spans="2:3" x14ac:dyDescent="0.25">
      <c r="B124801" s="78"/>
      <c r="C124801" s="77"/>
    </row>
    <row r="124802" spans="2:3" x14ac:dyDescent="0.25">
      <c r="B124802" s="78"/>
      <c r="C124802" s="77"/>
    </row>
    <row r="124803" spans="2:3" x14ac:dyDescent="0.25">
      <c r="B124803" s="78"/>
      <c r="C124803" s="77"/>
    </row>
    <row r="124804" spans="2:3" x14ac:dyDescent="0.25">
      <c r="B124804" s="78"/>
      <c r="C124804" s="77"/>
    </row>
    <row r="124914" spans="2:3" x14ac:dyDescent="0.25">
      <c r="B124914" s="78"/>
      <c r="C124914" s="77"/>
    </row>
    <row r="124915" spans="2:3" x14ac:dyDescent="0.25">
      <c r="B124915" s="78"/>
      <c r="C124915" s="77"/>
    </row>
    <row r="124916" spans="2:3" x14ac:dyDescent="0.25">
      <c r="B124916" s="78"/>
      <c r="C124916" s="77"/>
    </row>
    <row r="124917" spans="2:3" x14ac:dyDescent="0.25">
      <c r="B124917" s="78"/>
      <c r="C124917" s="77"/>
    </row>
    <row r="124918" spans="2:3" x14ac:dyDescent="0.25">
      <c r="B124918" s="78"/>
      <c r="C124918" s="77"/>
    </row>
    <row r="124919" spans="2:3" x14ac:dyDescent="0.25">
      <c r="B124919" s="78"/>
      <c r="C124919" s="77"/>
    </row>
    <row r="124920" spans="2:3" x14ac:dyDescent="0.25">
      <c r="B124920" s="78"/>
      <c r="C124920" s="77"/>
    </row>
    <row r="124921" spans="2:3" x14ac:dyDescent="0.25">
      <c r="B124921" s="78"/>
      <c r="C124921" s="77"/>
    </row>
    <row r="124922" spans="2:3" x14ac:dyDescent="0.25">
      <c r="B124922" s="78"/>
      <c r="C124922" s="77"/>
    </row>
    <row r="124923" spans="2:3" x14ac:dyDescent="0.25">
      <c r="B124923" s="78"/>
      <c r="C124923" s="77"/>
    </row>
    <row r="124924" spans="2:3" x14ac:dyDescent="0.25">
      <c r="B124924" s="78"/>
      <c r="C124924" s="77"/>
    </row>
    <row r="124925" spans="2:3" x14ac:dyDescent="0.25">
      <c r="B124925" s="78"/>
      <c r="C124925" s="77"/>
    </row>
    <row r="124926" spans="2:3" x14ac:dyDescent="0.25">
      <c r="B124926" s="78"/>
      <c r="C124926" s="77"/>
    </row>
    <row r="125036" spans="2:3" x14ac:dyDescent="0.25">
      <c r="B125036" s="78"/>
      <c r="C125036" s="77"/>
    </row>
    <row r="125037" spans="2:3" x14ac:dyDescent="0.25">
      <c r="B125037" s="78"/>
      <c r="C125037" s="77"/>
    </row>
    <row r="125038" spans="2:3" x14ac:dyDescent="0.25">
      <c r="B125038" s="78"/>
      <c r="C125038" s="77"/>
    </row>
    <row r="125039" spans="2:3" x14ac:dyDescent="0.25">
      <c r="B125039" s="78"/>
      <c r="C125039" s="77"/>
    </row>
    <row r="125040" spans="2:3" x14ac:dyDescent="0.25">
      <c r="B125040" s="78"/>
      <c r="C125040" s="77"/>
    </row>
    <row r="125041" spans="2:3" x14ac:dyDescent="0.25">
      <c r="B125041" s="78"/>
      <c r="C125041" s="77"/>
    </row>
    <row r="125042" spans="2:3" x14ac:dyDescent="0.25">
      <c r="B125042" s="78"/>
      <c r="C125042" s="77"/>
    </row>
    <row r="125043" spans="2:3" x14ac:dyDescent="0.25">
      <c r="B125043" s="78"/>
      <c r="C125043" s="77"/>
    </row>
    <row r="125044" spans="2:3" x14ac:dyDescent="0.25">
      <c r="B125044" s="78"/>
      <c r="C125044" s="77"/>
    </row>
    <row r="125045" spans="2:3" x14ac:dyDescent="0.25">
      <c r="B125045" s="78"/>
      <c r="C125045" s="77"/>
    </row>
    <row r="125046" spans="2:3" x14ac:dyDescent="0.25">
      <c r="B125046" s="78"/>
      <c r="C125046" s="77"/>
    </row>
    <row r="125047" spans="2:3" x14ac:dyDescent="0.25">
      <c r="B125047" s="78"/>
      <c r="C125047" s="77"/>
    </row>
    <row r="125048" spans="2:3" x14ac:dyDescent="0.25">
      <c r="B125048" s="78"/>
      <c r="C125048" s="77"/>
    </row>
    <row r="125158" spans="2:3" x14ac:dyDescent="0.25">
      <c r="B125158" s="78"/>
      <c r="C125158" s="77"/>
    </row>
    <row r="125159" spans="2:3" x14ac:dyDescent="0.25">
      <c r="B125159" s="78"/>
      <c r="C125159" s="77"/>
    </row>
    <row r="125160" spans="2:3" x14ac:dyDescent="0.25">
      <c r="B125160" s="78"/>
      <c r="C125160" s="77"/>
    </row>
    <row r="125161" spans="2:3" x14ac:dyDescent="0.25">
      <c r="B125161" s="78"/>
      <c r="C125161" s="77"/>
    </row>
    <row r="125162" spans="2:3" x14ac:dyDescent="0.25">
      <c r="B125162" s="78"/>
      <c r="C125162" s="77"/>
    </row>
    <row r="125163" spans="2:3" x14ac:dyDescent="0.25">
      <c r="B125163" s="78"/>
      <c r="C125163" s="77"/>
    </row>
    <row r="125164" spans="2:3" x14ac:dyDescent="0.25">
      <c r="B125164" s="78"/>
      <c r="C125164" s="77"/>
    </row>
    <row r="125165" spans="2:3" x14ac:dyDescent="0.25">
      <c r="B125165" s="78"/>
      <c r="C125165" s="77"/>
    </row>
    <row r="125166" spans="2:3" x14ac:dyDescent="0.25">
      <c r="B125166" s="78"/>
      <c r="C125166" s="77"/>
    </row>
    <row r="125167" spans="2:3" x14ac:dyDescent="0.25">
      <c r="B125167" s="78"/>
      <c r="C125167" s="77"/>
    </row>
    <row r="125168" spans="2:3" x14ac:dyDescent="0.25">
      <c r="B125168" s="78"/>
      <c r="C125168" s="77"/>
    </row>
    <row r="125169" spans="2:3" x14ac:dyDescent="0.25">
      <c r="B125169" s="78"/>
      <c r="C125169" s="77"/>
    </row>
    <row r="125170" spans="2:3" x14ac:dyDescent="0.25">
      <c r="B125170" s="78"/>
      <c r="C125170" s="77"/>
    </row>
    <row r="125280" spans="2:3" x14ac:dyDescent="0.25">
      <c r="B125280" s="78"/>
      <c r="C125280" s="77"/>
    </row>
    <row r="125281" spans="2:3" x14ac:dyDescent="0.25">
      <c r="B125281" s="78"/>
      <c r="C125281" s="77"/>
    </row>
    <row r="125282" spans="2:3" x14ac:dyDescent="0.25">
      <c r="B125282" s="78"/>
      <c r="C125282" s="77"/>
    </row>
    <row r="125283" spans="2:3" x14ac:dyDescent="0.25">
      <c r="B125283" s="78"/>
      <c r="C125283" s="77"/>
    </row>
    <row r="125284" spans="2:3" x14ac:dyDescent="0.25">
      <c r="B125284" s="78"/>
      <c r="C125284" s="77"/>
    </row>
    <row r="125285" spans="2:3" x14ac:dyDescent="0.25">
      <c r="B125285" s="78"/>
      <c r="C125285" s="77"/>
    </row>
    <row r="125286" spans="2:3" x14ac:dyDescent="0.25">
      <c r="B125286" s="78"/>
      <c r="C125286" s="77"/>
    </row>
    <row r="125287" spans="2:3" x14ac:dyDescent="0.25">
      <c r="B125287" s="78"/>
      <c r="C125287" s="77"/>
    </row>
    <row r="125288" spans="2:3" x14ac:dyDescent="0.25">
      <c r="B125288" s="78"/>
      <c r="C125288" s="77"/>
    </row>
    <row r="125289" spans="2:3" x14ac:dyDescent="0.25">
      <c r="B125289" s="78"/>
      <c r="C125289" s="77"/>
    </row>
    <row r="125290" spans="2:3" x14ac:dyDescent="0.25">
      <c r="B125290" s="78"/>
      <c r="C125290" s="77"/>
    </row>
    <row r="125291" spans="2:3" x14ac:dyDescent="0.25">
      <c r="B125291" s="78"/>
      <c r="C125291" s="77"/>
    </row>
    <row r="125292" spans="2:3" x14ac:dyDescent="0.25">
      <c r="B125292" s="78"/>
      <c r="C125292" s="77"/>
    </row>
    <row r="125402" spans="2:3" x14ac:dyDescent="0.25">
      <c r="B125402" s="78"/>
      <c r="C125402" s="77"/>
    </row>
    <row r="125403" spans="2:3" x14ac:dyDescent="0.25">
      <c r="B125403" s="78"/>
      <c r="C125403" s="77"/>
    </row>
    <row r="125404" spans="2:3" x14ac:dyDescent="0.25">
      <c r="B125404" s="78"/>
      <c r="C125404" s="77"/>
    </row>
    <row r="125405" spans="2:3" x14ac:dyDescent="0.25">
      <c r="B125405" s="78"/>
      <c r="C125405" s="77"/>
    </row>
    <row r="125406" spans="2:3" x14ac:dyDescent="0.25">
      <c r="B125406" s="78"/>
      <c r="C125406" s="77"/>
    </row>
    <row r="125407" spans="2:3" x14ac:dyDescent="0.25">
      <c r="B125407" s="78"/>
      <c r="C125407" s="77"/>
    </row>
    <row r="125408" spans="2:3" x14ac:dyDescent="0.25">
      <c r="B125408" s="78"/>
      <c r="C125408" s="77"/>
    </row>
    <row r="125409" spans="2:3" x14ac:dyDescent="0.25">
      <c r="B125409" s="78"/>
      <c r="C125409" s="77"/>
    </row>
    <row r="125410" spans="2:3" x14ac:dyDescent="0.25">
      <c r="B125410" s="78"/>
      <c r="C125410" s="77"/>
    </row>
    <row r="125411" spans="2:3" x14ac:dyDescent="0.25">
      <c r="B125411" s="78"/>
      <c r="C125411" s="77"/>
    </row>
    <row r="125412" spans="2:3" x14ac:dyDescent="0.25">
      <c r="B125412" s="78"/>
      <c r="C125412" s="77"/>
    </row>
    <row r="125413" spans="2:3" x14ac:dyDescent="0.25">
      <c r="B125413" s="78"/>
      <c r="C125413" s="77"/>
    </row>
    <row r="125414" spans="2:3" x14ac:dyDescent="0.25">
      <c r="B125414" s="78"/>
      <c r="C125414" s="77"/>
    </row>
    <row r="125524" spans="2:3" x14ac:dyDescent="0.25">
      <c r="B125524" s="78"/>
      <c r="C125524" s="77"/>
    </row>
    <row r="125525" spans="2:3" x14ac:dyDescent="0.25">
      <c r="B125525" s="78"/>
      <c r="C125525" s="77"/>
    </row>
    <row r="125526" spans="2:3" x14ac:dyDescent="0.25">
      <c r="B125526" s="78"/>
      <c r="C125526" s="77"/>
    </row>
    <row r="125527" spans="2:3" x14ac:dyDescent="0.25">
      <c r="B125527" s="78"/>
      <c r="C125527" s="77"/>
    </row>
    <row r="125528" spans="2:3" x14ac:dyDescent="0.25">
      <c r="B125528" s="78"/>
      <c r="C125528" s="77"/>
    </row>
    <row r="125529" spans="2:3" x14ac:dyDescent="0.25">
      <c r="B125529" s="78"/>
      <c r="C125529" s="77"/>
    </row>
    <row r="125530" spans="2:3" x14ac:dyDescent="0.25">
      <c r="B125530" s="78"/>
      <c r="C125530" s="77"/>
    </row>
    <row r="125531" spans="2:3" x14ac:dyDescent="0.25">
      <c r="B125531" s="78"/>
      <c r="C125531" s="77"/>
    </row>
    <row r="125532" spans="2:3" x14ac:dyDescent="0.25">
      <c r="B125532" s="78"/>
      <c r="C125532" s="77"/>
    </row>
    <row r="125533" spans="2:3" x14ac:dyDescent="0.25">
      <c r="B125533" s="78"/>
      <c r="C125533" s="77"/>
    </row>
    <row r="125534" spans="2:3" x14ac:dyDescent="0.25">
      <c r="B125534" s="78"/>
      <c r="C125534" s="77"/>
    </row>
    <row r="125535" spans="2:3" x14ac:dyDescent="0.25">
      <c r="B125535" s="78"/>
      <c r="C125535" s="77"/>
    </row>
    <row r="125536" spans="2:3" x14ac:dyDescent="0.25">
      <c r="B125536" s="78"/>
      <c r="C125536" s="77"/>
    </row>
    <row r="125646" spans="2:3" x14ac:dyDescent="0.25">
      <c r="B125646" s="78"/>
      <c r="C125646" s="77"/>
    </row>
    <row r="125647" spans="2:3" x14ac:dyDescent="0.25">
      <c r="B125647" s="78"/>
      <c r="C125647" s="77"/>
    </row>
    <row r="125648" spans="2:3" x14ac:dyDescent="0.25">
      <c r="B125648" s="78"/>
      <c r="C125648" s="77"/>
    </row>
    <row r="125649" spans="2:3" x14ac:dyDescent="0.25">
      <c r="B125649" s="78"/>
      <c r="C125649" s="77"/>
    </row>
    <row r="125650" spans="2:3" x14ac:dyDescent="0.25">
      <c r="B125650" s="78"/>
      <c r="C125650" s="77"/>
    </row>
    <row r="125651" spans="2:3" x14ac:dyDescent="0.25">
      <c r="B125651" s="78"/>
      <c r="C125651" s="77"/>
    </row>
    <row r="125652" spans="2:3" x14ac:dyDescent="0.25">
      <c r="B125652" s="78"/>
      <c r="C125652" s="77"/>
    </row>
    <row r="125653" spans="2:3" x14ac:dyDescent="0.25">
      <c r="B125653" s="78"/>
      <c r="C125653" s="77"/>
    </row>
    <row r="125654" spans="2:3" x14ac:dyDescent="0.25">
      <c r="B125654" s="78"/>
      <c r="C125654" s="77"/>
    </row>
    <row r="125655" spans="2:3" x14ac:dyDescent="0.25">
      <c r="B125655" s="78"/>
      <c r="C125655" s="77"/>
    </row>
    <row r="125656" spans="2:3" x14ac:dyDescent="0.25">
      <c r="B125656" s="78"/>
      <c r="C125656" s="77"/>
    </row>
    <row r="125657" spans="2:3" x14ac:dyDescent="0.25">
      <c r="B125657" s="78"/>
      <c r="C125657" s="77"/>
    </row>
    <row r="125658" spans="2:3" x14ac:dyDescent="0.25">
      <c r="B125658" s="78"/>
      <c r="C125658" s="77"/>
    </row>
    <row r="125768" spans="2:3" x14ac:dyDescent="0.25">
      <c r="B125768" s="78"/>
      <c r="C125768" s="77"/>
    </row>
    <row r="125769" spans="2:3" x14ac:dyDescent="0.25">
      <c r="B125769" s="78"/>
      <c r="C125769" s="77"/>
    </row>
    <row r="125770" spans="2:3" x14ac:dyDescent="0.25">
      <c r="B125770" s="78"/>
      <c r="C125770" s="77"/>
    </row>
    <row r="125771" spans="2:3" x14ac:dyDescent="0.25">
      <c r="B125771" s="78"/>
      <c r="C125771" s="77"/>
    </row>
    <row r="125772" spans="2:3" x14ac:dyDescent="0.25">
      <c r="B125772" s="78"/>
      <c r="C125772" s="77"/>
    </row>
    <row r="125773" spans="2:3" x14ac:dyDescent="0.25">
      <c r="B125773" s="78"/>
      <c r="C125773" s="77"/>
    </row>
    <row r="125774" spans="2:3" x14ac:dyDescent="0.25">
      <c r="B125774" s="78"/>
      <c r="C125774" s="77"/>
    </row>
    <row r="125775" spans="2:3" x14ac:dyDescent="0.25">
      <c r="B125775" s="78"/>
      <c r="C125775" s="77"/>
    </row>
    <row r="125776" spans="2:3" x14ac:dyDescent="0.25">
      <c r="B125776" s="78"/>
      <c r="C125776" s="77"/>
    </row>
    <row r="125777" spans="2:3" x14ac:dyDescent="0.25">
      <c r="B125777" s="78"/>
      <c r="C125777" s="77"/>
    </row>
    <row r="125778" spans="2:3" x14ac:dyDescent="0.25">
      <c r="B125778" s="78"/>
      <c r="C125778" s="77"/>
    </row>
    <row r="125779" spans="2:3" x14ac:dyDescent="0.25">
      <c r="B125779" s="78"/>
      <c r="C125779" s="77"/>
    </row>
    <row r="125780" spans="2:3" x14ac:dyDescent="0.25">
      <c r="B125780" s="78"/>
      <c r="C125780" s="77"/>
    </row>
    <row r="125890" spans="2:3" x14ac:dyDescent="0.25">
      <c r="B125890" s="78"/>
      <c r="C125890" s="77"/>
    </row>
    <row r="125891" spans="2:3" x14ac:dyDescent="0.25">
      <c r="B125891" s="78"/>
      <c r="C125891" s="77"/>
    </row>
    <row r="125892" spans="2:3" x14ac:dyDescent="0.25">
      <c r="B125892" s="78"/>
      <c r="C125892" s="77"/>
    </row>
    <row r="125893" spans="2:3" x14ac:dyDescent="0.25">
      <c r="B125893" s="78"/>
      <c r="C125893" s="77"/>
    </row>
    <row r="125894" spans="2:3" x14ac:dyDescent="0.25">
      <c r="B125894" s="78"/>
      <c r="C125894" s="77"/>
    </row>
    <row r="125895" spans="2:3" x14ac:dyDescent="0.25">
      <c r="B125895" s="78"/>
      <c r="C125895" s="77"/>
    </row>
    <row r="125896" spans="2:3" x14ac:dyDescent="0.25">
      <c r="B125896" s="78"/>
      <c r="C125896" s="77"/>
    </row>
    <row r="125897" spans="2:3" x14ac:dyDescent="0.25">
      <c r="B125897" s="78"/>
      <c r="C125897" s="77"/>
    </row>
    <row r="125898" spans="2:3" x14ac:dyDescent="0.25">
      <c r="B125898" s="78"/>
      <c r="C125898" s="77"/>
    </row>
    <row r="125899" spans="2:3" x14ac:dyDescent="0.25">
      <c r="B125899" s="78"/>
      <c r="C125899" s="77"/>
    </row>
    <row r="125900" spans="2:3" x14ac:dyDescent="0.25">
      <c r="B125900" s="78"/>
      <c r="C125900" s="77"/>
    </row>
    <row r="125901" spans="2:3" x14ac:dyDescent="0.25">
      <c r="B125901" s="78"/>
      <c r="C125901" s="77"/>
    </row>
    <row r="125902" spans="2:3" x14ac:dyDescent="0.25">
      <c r="B125902" s="78"/>
      <c r="C125902" s="77"/>
    </row>
    <row r="126012" spans="2:3" x14ac:dyDescent="0.25">
      <c r="B126012" s="78"/>
      <c r="C126012" s="77"/>
    </row>
    <row r="126013" spans="2:3" x14ac:dyDescent="0.25">
      <c r="B126013" s="78"/>
      <c r="C126013" s="77"/>
    </row>
    <row r="126014" spans="2:3" x14ac:dyDescent="0.25">
      <c r="B126014" s="78"/>
      <c r="C126014" s="77"/>
    </row>
    <row r="126015" spans="2:3" x14ac:dyDescent="0.25">
      <c r="B126015" s="78"/>
      <c r="C126015" s="77"/>
    </row>
    <row r="126016" spans="2:3" x14ac:dyDescent="0.25">
      <c r="B126016" s="78"/>
      <c r="C126016" s="77"/>
    </row>
    <row r="126017" spans="2:3" x14ac:dyDescent="0.25">
      <c r="B126017" s="78"/>
      <c r="C126017" s="77"/>
    </row>
    <row r="126018" spans="2:3" x14ac:dyDescent="0.25">
      <c r="B126018" s="78"/>
      <c r="C126018" s="77"/>
    </row>
    <row r="126019" spans="2:3" x14ac:dyDescent="0.25">
      <c r="B126019" s="78"/>
      <c r="C126019" s="77"/>
    </row>
    <row r="126020" spans="2:3" x14ac:dyDescent="0.25">
      <c r="B126020" s="78"/>
      <c r="C126020" s="77"/>
    </row>
    <row r="126021" spans="2:3" x14ac:dyDescent="0.25">
      <c r="B126021" s="78"/>
      <c r="C126021" s="77"/>
    </row>
    <row r="126022" spans="2:3" x14ac:dyDescent="0.25">
      <c r="B126022" s="78"/>
      <c r="C126022" s="77"/>
    </row>
    <row r="126023" spans="2:3" x14ac:dyDescent="0.25">
      <c r="B126023" s="78"/>
      <c r="C126023" s="77"/>
    </row>
    <row r="126024" spans="2:3" x14ac:dyDescent="0.25">
      <c r="B126024" s="78"/>
      <c r="C126024" s="77"/>
    </row>
    <row r="126134" spans="2:3" x14ac:dyDescent="0.25">
      <c r="B126134" s="78"/>
      <c r="C126134" s="77"/>
    </row>
    <row r="126135" spans="2:3" x14ac:dyDescent="0.25">
      <c r="B126135" s="78"/>
      <c r="C126135" s="77"/>
    </row>
    <row r="126136" spans="2:3" x14ac:dyDescent="0.25">
      <c r="B126136" s="78"/>
      <c r="C126136" s="77"/>
    </row>
    <row r="126137" spans="2:3" x14ac:dyDescent="0.25">
      <c r="B126137" s="78"/>
      <c r="C126137" s="77"/>
    </row>
    <row r="126138" spans="2:3" x14ac:dyDescent="0.25">
      <c r="B126138" s="78"/>
      <c r="C126138" s="77"/>
    </row>
    <row r="126139" spans="2:3" x14ac:dyDescent="0.25">
      <c r="B126139" s="78"/>
      <c r="C126139" s="77"/>
    </row>
    <row r="126140" spans="2:3" x14ac:dyDescent="0.25">
      <c r="B126140" s="78"/>
      <c r="C126140" s="77"/>
    </row>
    <row r="126141" spans="2:3" x14ac:dyDescent="0.25">
      <c r="B126141" s="78"/>
      <c r="C126141" s="77"/>
    </row>
    <row r="126142" spans="2:3" x14ac:dyDescent="0.25">
      <c r="B126142" s="78"/>
      <c r="C126142" s="77"/>
    </row>
    <row r="126143" spans="2:3" x14ac:dyDescent="0.25">
      <c r="B126143" s="78"/>
      <c r="C126143" s="77"/>
    </row>
    <row r="126144" spans="2:3" x14ac:dyDescent="0.25">
      <c r="B126144" s="78"/>
      <c r="C126144" s="77"/>
    </row>
    <row r="126145" spans="2:3" x14ac:dyDescent="0.25">
      <c r="B126145" s="78"/>
      <c r="C126145" s="77"/>
    </row>
    <row r="126146" spans="2:3" x14ac:dyDescent="0.25">
      <c r="B126146" s="78"/>
      <c r="C126146" s="77"/>
    </row>
    <row r="126256" spans="2:3" x14ac:dyDescent="0.25">
      <c r="B126256" s="78"/>
      <c r="C126256" s="77"/>
    </row>
    <row r="126257" spans="2:3" x14ac:dyDescent="0.25">
      <c r="B126257" s="78"/>
      <c r="C126257" s="77"/>
    </row>
    <row r="126258" spans="2:3" x14ac:dyDescent="0.25">
      <c r="B126258" s="78"/>
      <c r="C126258" s="77"/>
    </row>
    <row r="126259" spans="2:3" x14ac:dyDescent="0.25">
      <c r="B126259" s="78"/>
      <c r="C126259" s="77"/>
    </row>
    <row r="126260" spans="2:3" x14ac:dyDescent="0.25">
      <c r="B126260" s="78"/>
      <c r="C126260" s="77"/>
    </row>
    <row r="126261" spans="2:3" x14ac:dyDescent="0.25">
      <c r="B126261" s="78"/>
      <c r="C126261" s="77"/>
    </row>
    <row r="126262" spans="2:3" x14ac:dyDescent="0.25">
      <c r="B126262" s="78"/>
      <c r="C126262" s="77"/>
    </row>
    <row r="126263" spans="2:3" x14ac:dyDescent="0.25">
      <c r="B126263" s="78"/>
      <c r="C126263" s="77"/>
    </row>
    <row r="126264" spans="2:3" x14ac:dyDescent="0.25">
      <c r="B126264" s="78"/>
      <c r="C126264" s="77"/>
    </row>
    <row r="126265" spans="2:3" x14ac:dyDescent="0.25">
      <c r="B126265" s="78"/>
      <c r="C126265" s="77"/>
    </row>
    <row r="126266" spans="2:3" x14ac:dyDescent="0.25">
      <c r="B126266" s="78"/>
      <c r="C126266" s="77"/>
    </row>
    <row r="126267" spans="2:3" x14ac:dyDescent="0.25">
      <c r="B126267" s="78"/>
      <c r="C126267" s="77"/>
    </row>
    <row r="126268" spans="2:3" x14ac:dyDescent="0.25">
      <c r="B126268" s="78"/>
      <c r="C126268" s="77"/>
    </row>
    <row r="126378" spans="2:3" x14ac:dyDescent="0.25">
      <c r="B126378" s="78"/>
      <c r="C126378" s="77"/>
    </row>
    <row r="126379" spans="2:3" x14ac:dyDescent="0.25">
      <c r="B126379" s="78"/>
      <c r="C126379" s="77"/>
    </row>
    <row r="126380" spans="2:3" x14ac:dyDescent="0.25">
      <c r="B126380" s="78"/>
      <c r="C126380" s="77"/>
    </row>
    <row r="126381" spans="2:3" x14ac:dyDescent="0.25">
      <c r="B126381" s="78"/>
      <c r="C126381" s="77"/>
    </row>
    <row r="126382" spans="2:3" x14ac:dyDescent="0.25">
      <c r="B126382" s="78"/>
      <c r="C126382" s="77"/>
    </row>
    <row r="126383" spans="2:3" x14ac:dyDescent="0.25">
      <c r="B126383" s="78"/>
      <c r="C126383" s="77"/>
    </row>
    <row r="126384" spans="2:3" x14ac:dyDescent="0.25">
      <c r="B126384" s="78"/>
      <c r="C126384" s="77"/>
    </row>
    <row r="126385" spans="2:3" x14ac:dyDescent="0.25">
      <c r="B126385" s="78"/>
      <c r="C126385" s="77"/>
    </row>
    <row r="126386" spans="2:3" x14ac:dyDescent="0.25">
      <c r="B126386" s="78"/>
      <c r="C126386" s="77"/>
    </row>
    <row r="126387" spans="2:3" x14ac:dyDescent="0.25">
      <c r="B126387" s="78"/>
      <c r="C126387" s="77"/>
    </row>
    <row r="126388" spans="2:3" x14ac:dyDescent="0.25">
      <c r="B126388" s="78"/>
      <c r="C126388" s="77"/>
    </row>
    <row r="126389" spans="2:3" x14ac:dyDescent="0.25">
      <c r="B126389" s="78"/>
      <c r="C126389" s="77"/>
    </row>
    <row r="126390" spans="2:3" x14ac:dyDescent="0.25">
      <c r="B126390" s="78"/>
      <c r="C126390" s="77"/>
    </row>
    <row r="126500" spans="2:3" x14ac:dyDescent="0.25">
      <c r="B126500" s="78"/>
      <c r="C126500" s="77"/>
    </row>
    <row r="126501" spans="2:3" x14ac:dyDescent="0.25">
      <c r="B126501" s="78"/>
      <c r="C126501" s="77"/>
    </row>
    <row r="126502" spans="2:3" x14ac:dyDescent="0.25">
      <c r="B126502" s="78"/>
      <c r="C126502" s="77"/>
    </row>
    <row r="126503" spans="2:3" x14ac:dyDescent="0.25">
      <c r="B126503" s="78"/>
      <c r="C126503" s="77"/>
    </row>
    <row r="126504" spans="2:3" x14ac:dyDescent="0.25">
      <c r="B126504" s="78"/>
      <c r="C126504" s="77"/>
    </row>
    <row r="126505" spans="2:3" x14ac:dyDescent="0.25">
      <c r="B126505" s="78"/>
      <c r="C126505" s="77"/>
    </row>
    <row r="126506" spans="2:3" x14ac:dyDescent="0.25">
      <c r="B126506" s="78"/>
      <c r="C126506" s="77"/>
    </row>
    <row r="126507" spans="2:3" x14ac:dyDescent="0.25">
      <c r="B126507" s="78"/>
      <c r="C126507" s="77"/>
    </row>
    <row r="126508" spans="2:3" x14ac:dyDescent="0.25">
      <c r="B126508" s="78"/>
      <c r="C126508" s="77"/>
    </row>
    <row r="126509" spans="2:3" x14ac:dyDescent="0.25">
      <c r="B126509" s="78"/>
      <c r="C126509" s="77"/>
    </row>
    <row r="126510" spans="2:3" x14ac:dyDescent="0.25">
      <c r="B126510" s="78"/>
      <c r="C126510" s="77"/>
    </row>
    <row r="126511" spans="2:3" x14ac:dyDescent="0.25">
      <c r="B126511" s="78"/>
      <c r="C126511" s="77"/>
    </row>
    <row r="126512" spans="2:3" x14ac:dyDescent="0.25">
      <c r="B126512" s="78"/>
      <c r="C126512" s="77"/>
    </row>
    <row r="126622" spans="2:3" x14ac:dyDescent="0.25">
      <c r="B126622" s="78"/>
      <c r="C126622" s="77"/>
    </row>
    <row r="126623" spans="2:3" x14ac:dyDescent="0.25">
      <c r="B126623" s="78"/>
      <c r="C126623" s="77"/>
    </row>
    <row r="126624" spans="2:3" x14ac:dyDescent="0.25">
      <c r="B126624" s="78"/>
      <c r="C126624" s="77"/>
    </row>
    <row r="126625" spans="2:3" x14ac:dyDescent="0.25">
      <c r="B126625" s="78"/>
      <c r="C126625" s="77"/>
    </row>
    <row r="126626" spans="2:3" x14ac:dyDescent="0.25">
      <c r="B126626" s="78"/>
      <c r="C126626" s="77"/>
    </row>
    <row r="126627" spans="2:3" x14ac:dyDescent="0.25">
      <c r="B126627" s="78"/>
      <c r="C126627" s="77"/>
    </row>
    <row r="126628" spans="2:3" x14ac:dyDescent="0.25">
      <c r="B126628" s="78"/>
      <c r="C126628" s="77"/>
    </row>
    <row r="126629" spans="2:3" x14ac:dyDescent="0.25">
      <c r="B126629" s="78"/>
      <c r="C126629" s="77"/>
    </row>
    <row r="126630" spans="2:3" x14ac:dyDescent="0.25">
      <c r="B126630" s="78"/>
      <c r="C126630" s="77"/>
    </row>
    <row r="126631" spans="2:3" x14ac:dyDescent="0.25">
      <c r="B126631" s="78"/>
      <c r="C126631" s="77"/>
    </row>
    <row r="126632" spans="2:3" x14ac:dyDescent="0.25">
      <c r="B126632" s="78"/>
      <c r="C126632" s="77"/>
    </row>
    <row r="126633" spans="2:3" x14ac:dyDescent="0.25">
      <c r="B126633" s="78"/>
      <c r="C126633" s="77"/>
    </row>
    <row r="126634" spans="2:3" x14ac:dyDescent="0.25">
      <c r="B126634" s="78"/>
      <c r="C126634" s="77"/>
    </row>
    <row r="126744" spans="2:3" x14ac:dyDescent="0.25">
      <c r="B126744" s="78"/>
      <c r="C126744" s="77"/>
    </row>
    <row r="126745" spans="2:3" x14ac:dyDescent="0.25">
      <c r="B126745" s="78"/>
      <c r="C126745" s="77"/>
    </row>
    <row r="126746" spans="2:3" x14ac:dyDescent="0.25">
      <c r="B126746" s="78"/>
      <c r="C126746" s="77"/>
    </row>
    <row r="126747" spans="2:3" x14ac:dyDescent="0.25">
      <c r="B126747" s="78"/>
      <c r="C126747" s="77"/>
    </row>
    <row r="126748" spans="2:3" x14ac:dyDescent="0.25">
      <c r="B126748" s="78"/>
      <c r="C126748" s="77"/>
    </row>
    <row r="126749" spans="2:3" x14ac:dyDescent="0.25">
      <c r="B126749" s="78"/>
      <c r="C126749" s="77"/>
    </row>
    <row r="126750" spans="2:3" x14ac:dyDescent="0.25">
      <c r="B126750" s="78"/>
      <c r="C126750" s="77"/>
    </row>
    <row r="126751" spans="2:3" x14ac:dyDescent="0.25">
      <c r="B126751" s="78"/>
      <c r="C126751" s="77"/>
    </row>
    <row r="126752" spans="2:3" x14ac:dyDescent="0.25">
      <c r="B126752" s="78"/>
      <c r="C126752" s="77"/>
    </row>
    <row r="126753" spans="2:3" x14ac:dyDescent="0.25">
      <c r="B126753" s="78"/>
      <c r="C126753" s="77"/>
    </row>
    <row r="126754" spans="2:3" x14ac:dyDescent="0.25">
      <c r="B126754" s="78"/>
      <c r="C126754" s="77"/>
    </row>
    <row r="126755" spans="2:3" x14ac:dyDescent="0.25">
      <c r="B126755" s="78"/>
      <c r="C126755" s="77"/>
    </row>
    <row r="126756" spans="2:3" x14ac:dyDescent="0.25">
      <c r="B126756" s="78"/>
      <c r="C126756" s="77"/>
    </row>
    <row r="126866" spans="2:3" x14ac:dyDescent="0.25">
      <c r="B126866" s="78"/>
      <c r="C126866" s="77"/>
    </row>
    <row r="126867" spans="2:3" x14ac:dyDescent="0.25">
      <c r="B126867" s="78"/>
      <c r="C126867" s="77"/>
    </row>
    <row r="126868" spans="2:3" x14ac:dyDescent="0.25">
      <c r="B126868" s="78"/>
      <c r="C126868" s="77"/>
    </row>
    <row r="126869" spans="2:3" x14ac:dyDescent="0.25">
      <c r="B126869" s="78"/>
      <c r="C126869" s="77"/>
    </row>
    <row r="126870" spans="2:3" x14ac:dyDescent="0.25">
      <c r="B126870" s="78"/>
      <c r="C126870" s="77"/>
    </row>
    <row r="126871" spans="2:3" x14ac:dyDescent="0.25">
      <c r="B126871" s="78"/>
      <c r="C126871" s="77"/>
    </row>
    <row r="126872" spans="2:3" x14ac:dyDescent="0.25">
      <c r="B126872" s="78"/>
      <c r="C126872" s="77"/>
    </row>
    <row r="126873" spans="2:3" x14ac:dyDescent="0.25">
      <c r="B126873" s="78"/>
      <c r="C126873" s="77"/>
    </row>
    <row r="126874" spans="2:3" x14ac:dyDescent="0.25">
      <c r="B126874" s="78"/>
      <c r="C126874" s="77"/>
    </row>
    <row r="126875" spans="2:3" x14ac:dyDescent="0.25">
      <c r="B126875" s="78"/>
      <c r="C126875" s="77"/>
    </row>
    <row r="126876" spans="2:3" x14ac:dyDescent="0.25">
      <c r="B126876" s="78"/>
      <c r="C126876" s="77"/>
    </row>
    <row r="126877" spans="2:3" x14ac:dyDescent="0.25">
      <c r="B126877" s="78"/>
      <c r="C126877" s="77"/>
    </row>
    <row r="126878" spans="2:3" x14ac:dyDescent="0.25">
      <c r="B126878" s="78"/>
      <c r="C126878" s="77"/>
    </row>
    <row r="126988" spans="2:3" x14ac:dyDescent="0.25">
      <c r="B126988" s="78"/>
      <c r="C126988" s="77"/>
    </row>
    <row r="126989" spans="2:3" x14ac:dyDescent="0.25">
      <c r="B126989" s="78"/>
      <c r="C126989" s="77"/>
    </row>
    <row r="126990" spans="2:3" x14ac:dyDescent="0.25">
      <c r="B126990" s="78"/>
      <c r="C126990" s="77"/>
    </row>
    <row r="126991" spans="2:3" x14ac:dyDescent="0.25">
      <c r="B126991" s="78"/>
      <c r="C126991" s="77"/>
    </row>
    <row r="126992" spans="2:3" x14ac:dyDescent="0.25">
      <c r="B126992" s="78"/>
      <c r="C126992" s="77"/>
    </row>
    <row r="126993" spans="2:3" x14ac:dyDescent="0.25">
      <c r="B126993" s="78"/>
      <c r="C126993" s="77"/>
    </row>
    <row r="126994" spans="2:3" x14ac:dyDescent="0.25">
      <c r="B126994" s="78"/>
      <c r="C126994" s="77"/>
    </row>
    <row r="126995" spans="2:3" x14ac:dyDescent="0.25">
      <c r="B126995" s="78"/>
      <c r="C126995" s="77"/>
    </row>
    <row r="126996" spans="2:3" x14ac:dyDescent="0.25">
      <c r="B126996" s="78"/>
      <c r="C126996" s="77"/>
    </row>
    <row r="126997" spans="2:3" x14ac:dyDescent="0.25">
      <c r="B126997" s="78"/>
      <c r="C126997" s="77"/>
    </row>
    <row r="126998" spans="2:3" x14ac:dyDescent="0.25">
      <c r="B126998" s="78"/>
      <c r="C126998" s="77"/>
    </row>
    <row r="126999" spans="2:3" x14ac:dyDescent="0.25">
      <c r="B126999" s="78"/>
      <c r="C126999" s="77"/>
    </row>
    <row r="127000" spans="2:3" x14ac:dyDescent="0.25">
      <c r="B127000" s="78"/>
      <c r="C127000" s="77"/>
    </row>
    <row r="127110" spans="2:3" x14ac:dyDescent="0.25">
      <c r="B127110" s="78"/>
      <c r="C127110" s="77"/>
    </row>
    <row r="127111" spans="2:3" x14ac:dyDescent="0.25">
      <c r="B127111" s="78"/>
      <c r="C127111" s="77"/>
    </row>
    <row r="127112" spans="2:3" x14ac:dyDescent="0.25">
      <c r="B127112" s="78"/>
      <c r="C127112" s="77"/>
    </row>
    <row r="127113" spans="2:3" x14ac:dyDescent="0.25">
      <c r="B127113" s="78"/>
      <c r="C127113" s="77"/>
    </row>
    <row r="127114" spans="2:3" x14ac:dyDescent="0.25">
      <c r="B127114" s="78"/>
      <c r="C127114" s="77"/>
    </row>
    <row r="127115" spans="2:3" x14ac:dyDescent="0.25">
      <c r="B127115" s="78"/>
      <c r="C127115" s="77"/>
    </row>
    <row r="127116" spans="2:3" x14ac:dyDescent="0.25">
      <c r="B127116" s="78"/>
      <c r="C127116" s="77"/>
    </row>
    <row r="127117" spans="2:3" x14ac:dyDescent="0.25">
      <c r="B127117" s="78"/>
      <c r="C127117" s="77"/>
    </row>
    <row r="127118" spans="2:3" x14ac:dyDescent="0.25">
      <c r="B127118" s="78"/>
      <c r="C127118" s="77"/>
    </row>
    <row r="127119" spans="2:3" x14ac:dyDescent="0.25">
      <c r="B127119" s="78"/>
      <c r="C127119" s="77"/>
    </row>
    <row r="127120" spans="2:3" x14ac:dyDescent="0.25">
      <c r="B127120" s="78"/>
      <c r="C127120" s="77"/>
    </row>
    <row r="127121" spans="2:3" x14ac:dyDescent="0.25">
      <c r="B127121" s="78"/>
      <c r="C127121" s="77"/>
    </row>
    <row r="127122" spans="2:3" x14ac:dyDescent="0.25">
      <c r="B127122" s="78"/>
      <c r="C127122" s="77"/>
    </row>
    <row r="127232" spans="2:3" x14ac:dyDescent="0.25">
      <c r="B127232" s="78"/>
      <c r="C127232" s="77"/>
    </row>
    <row r="127233" spans="2:3" x14ac:dyDescent="0.25">
      <c r="B127233" s="78"/>
      <c r="C127233" s="77"/>
    </row>
    <row r="127234" spans="2:3" x14ac:dyDescent="0.25">
      <c r="B127234" s="78"/>
      <c r="C127234" s="77"/>
    </row>
    <row r="127235" spans="2:3" x14ac:dyDescent="0.25">
      <c r="B127235" s="78"/>
      <c r="C127235" s="77"/>
    </row>
    <row r="127236" spans="2:3" x14ac:dyDescent="0.25">
      <c r="B127236" s="78"/>
      <c r="C127236" s="77"/>
    </row>
    <row r="127237" spans="2:3" x14ac:dyDescent="0.25">
      <c r="B127237" s="78"/>
      <c r="C127237" s="77"/>
    </row>
    <row r="127238" spans="2:3" x14ac:dyDescent="0.25">
      <c r="B127238" s="78"/>
      <c r="C127238" s="77"/>
    </row>
    <row r="127239" spans="2:3" x14ac:dyDescent="0.25">
      <c r="B127239" s="78"/>
      <c r="C127239" s="77"/>
    </row>
    <row r="127240" spans="2:3" x14ac:dyDescent="0.25">
      <c r="B127240" s="78"/>
      <c r="C127240" s="77"/>
    </row>
    <row r="127241" spans="2:3" x14ac:dyDescent="0.25">
      <c r="B127241" s="78"/>
      <c r="C127241" s="77"/>
    </row>
    <row r="127242" spans="2:3" x14ac:dyDescent="0.25">
      <c r="B127242" s="78"/>
      <c r="C127242" s="77"/>
    </row>
    <row r="127243" spans="2:3" x14ac:dyDescent="0.25">
      <c r="B127243" s="78"/>
      <c r="C127243" s="77"/>
    </row>
    <row r="127244" spans="2:3" x14ac:dyDescent="0.25">
      <c r="B127244" s="78"/>
      <c r="C127244" s="77"/>
    </row>
    <row r="127354" spans="2:3" x14ac:dyDescent="0.25">
      <c r="B127354" s="78"/>
      <c r="C127354" s="77"/>
    </row>
    <row r="127355" spans="2:3" x14ac:dyDescent="0.25">
      <c r="B127355" s="78"/>
      <c r="C127355" s="77"/>
    </row>
    <row r="127356" spans="2:3" x14ac:dyDescent="0.25">
      <c r="B127356" s="78"/>
      <c r="C127356" s="77"/>
    </row>
    <row r="127357" spans="2:3" x14ac:dyDescent="0.25">
      <c r="B127357" s="78"/>
      <c r="C127357" s="77"/>
    </row>
    <row r="127358" spans="2:3" x14ac:dyDescent="0.25">
      <c r="B127358" s="78"/>
      <c r="C127358" s="77"/>
    </row>
    <row r="127359" spans="2:3" x14ac:dyDescent="0.25">
      <c r="B127359" s="78"/>
      <c r="C127359" s="77"/>
    </row>
    <row r="127360" spans="2:3" x14ac:dyDescent="0.25">
      <c r="B127360" s="78"/>
      <c r="C127360" s="77"/>
    </row>
    <row r="127361" spans="2:3" x14ac:dyDescent="0.25">
      <c r="B127361" s="78"/>
      <c r="C127361" s="77"/>
    </row>
    <row r="127362" spans="2:3" x14ac:dyDescent="0.25">
      <c r="B127362" s="78"/>
      <c r="C127362" s="77"/>
    </row>
    <row r="127363" spans="2:3" x14ac:dyDescent="0.25">
      <c r="B127363" s="78"/>
      <c r="C127363" s="77"/>
    </row>
    <row r="127364" spans="2:3" x14ac:dyDescent="0.25">
      <c r="B127364" s="78"/>
      <c r="C127364" s="77"/>
    </row>
    <row r="127365" spans="2:3" x14ac:dyDescent="0.25">
      <c r="B127365" s="78"/>
      <c r="C127365" s="77"/>
    </row>
    <row r="127366" spans="2:3" x14ac:dyDescent="0.25">
      <c r="B127366" s="78"/>
      <c r="C127366" s="77"/>
    </row>
    <row r="127476" spans="2:3" x14ac:dyDescent="0.25">
      <c r="B127476" s="78"/>
      <c r="C127476" s="77"/>
    </row>
    <row r="127477" spans="2:3" x14ac:dyDescent="0.25">
      <c r="B127477" s="78"/>
      <c r="C127477" s="77"/>
    </row>
    <row r="127478" spans="2:3" x14ac:dyDescent="0.25">
      <c r="B127478" s="78"/>
      <c r="C127478" s="77"/>
    </row>
    <row r="127479" spans="2:3" x14ac:dyDescent="0.25">
      <c r="B127479" s="78"/>
      <c r="C127479" s="77"/>
    </row>
    <row r="127480" spans="2:3" x14ac:dyDescent="0.25">
      <c r="B127480" s="78"/>
      <c r="C127480" s="77"/>
    </row>
    <row r="127481" spans="2:3" x14ac:dyDescent="0.25">
      <c r="B127481" s="78"/>
      <c r="C127481" s="77"/>
    </row>
    <row r="127482" spans="2:3" x14ac:dyDescent="0.25">
      <c r="B127482" s="78"/>
      <c r="C127482" s="77"/>
    </row>
    <row r="127483" spans="2:3" x14ac:dyDescent="0.25">
      <c r="B127483" s="78"/>
      <c r="C127483" s="77"/>
    </row>
    <row r="127484" spans="2:3" x14ac:dyDescent="0.25">
      <c r="B127484" s="78"/>
      <c r="C127484" s="77"/>
    </row>
    <row r="127485" spans="2:3" x14ac:dyDescent="0.25">
      <c r="B127485" s="78"/>
      <c r="C127485" s="77"/>
    </row>
    <row r="127486" spans="2:3" x14ac:dyDescent="0.25">
      <c r="B127486" s="78"/>
      <c r="C127486" s="77"/>
    </row>
    <row r="127487" spans="2:3" x14ac:dyDescent="0.25">
      <c r="B127487" s="78"/>
      <c r="C127487" s="77"/>
    </row>
    <row r="127488" spans="2:3" x14ac:dyDescent="0.25">
      <c r="B127488" s="78"/>
      <c r="C127488" s="77"/>
    </row>
    <row r="127598" spans="2:3" x14ac:dyDescent="0.25">
      <c r="B127598" s="78"/>
      <c r="C127598" s="77"/>
    </row>
    <row r="127599" spans="2:3" x14ac:dyDescent="0.25">
      <c r="B127599" s="78"/>
      <c r="C127599" s="77"/>
    </row>
    <row r="127600" spans="2:3" x14ac:dyDescent="0.25">
      <c r="B127600" s="78"/>
      <c r="C127600" s="77"/>
    </row>
    <row r="127601" spans="2:3" x14ac:dyDescent="0.25">
      <c r="B127601" s="78"/>
      <c r="C127601" s="77"/>
    </row>
    <row r="127602" spans="2:3" x14ac:dyDescent="0.25">
      <c r="B127602" s="78"/>
      <c r="C127602" s="77"/>
    </row>
    <row r="127603" spans="2:3" x14ac:dyDescent="0.25">
      <c r="B127603" s="78"/>
      <c r="C127603" s="77"/>
    </row>
    <row r="127604" spans="2:3" x14ac:dyDescent="0.25">
      <c r="B127604" s="78"/>
      <c r="C127604" s="77"/>
    </row>
    <row r="127605" spans="2:3" x14ac:dyDescent="0.25">
      <c r="B127605" s="78"/>
      <c r="C127605" s="77"/>
    </row>
    <row r="127606" spans="2:3" x14ac:dyDescent="0.25">
      <c r="B127606" s="78"/>
      <c r="C127606" s="77"/>
    </row>
    <row r="127607" spans="2:3" x14ac:dyDescent="0.25">
      <c r="B127607" s="78"/>
      <c r="C127607" s="77"/>
    </row>
    <row r="127608" spans="2:3" x14ac:dyDescent="0.25">
      <c r="B127608" s="78"/>
      <c r="C127608" s="77"/>
    </row>
    <row r="127609" spans="2:3" x14ac:dyDescent="0.25">
      <c r="B127609" s="78"/>
      <c r="C127609" s="77"/>
    </row>
    <row r="127610" spans="2:3" x14ac:dyDescent="0.25">
      <c r="B127610" s="78"/>
      <c r="C127610" s="77"/>
    </row>
    <row r="127720" spans="2:3" x14ac:dyDescent="0.25">
      <c r="B127720" s="78"/>
      <c r="C127720" s="77"/>
    </row>
    <row r="127721" spans="2:3" x14ac:dyDescent="0.25">
      <c r="B127721" s="78"/>
      <c r="C127721" s="77"/>
    </row>
    <row r="127722" spans="2:3" x14ac:dyDescent="0.25">
      <c r="B127722" s="78"/>
      <c r="C127722" s="77"/>
    </row>
    <row r="127723" spans="2:3" x14ac:dyDescent="0.25">
      <c r="B127723" s="78"/>
      <c r="C127723" s="77"/>
    </row>
    <row r="127724" spans="2:3" x14ac:dyDescent="0.25">
      <c r="B127724" s="78"/>
      <c r="C127724" s="77"/>
    </row>
    <row r="127725" spans="2:3" x14ac:dyDescent="0.25">
      <c r="B127725" s="78"/>
      <c r="C127725" s="77"/>
    </row>
    <row r="127726" spans="2:3" x14ac:dyDescent="0.25">
      <c r="B127726" s="78"/>
      <c r="C127726" s="77"/>
    </row>
    <row r="127727" spans="2:3" x14ac:dyDescent="0.25">
      <c r="B127727" s="78"/>
      <c r="C127727" s="77"/>
    </row>
    <row r="127728" spans="2:3" x14ac:dyDescent="0.25">
      <c r="B127728" s="78"/>
      <c r="C127728" s="77"/>
    </row>
    <row r="127729" spans="2:3" x14ac:dyDescent="0.25">
      <c r="B127729" s="78"/>
      <c r="C127729" s="77"/>
    </row>
    <row r="127730" spans="2:3" x14ac:dyDescent="0.25">
      <c r="B127730" s="78"/>
      <c r="C127730" s="77"/>
    </row>
    <row r="127731" spans="2:3" x14ac:dyDescent="0.25">
      <c r="B127731" s="78"/>
      <c r="C127731" s="77"/>
    </row>
    <row r="127732" spans="2:3" x14ac:dyDescent="0.25">
      <c r="B127732" s="78"/>
      <c r="C127732" s="77"/>
    </row>
    <row r="127842" spans="2:3" x14ac:dyDescent="0.25">
      <c r="B127842" s="78"/>
      <c r="C127842" s="77"/>
    </row>
    <row r="127843" spans="2:3" x14ac:dyDescent="0.25">
      <c r="B127843" s="78"/>
      <c r="C127843" s="77"/>
    </row>
    <row r="127844" spans="2:3" x14ac:dyDescent="0.25">
      <c r="B127844" s="78"/>
      <c r="C127844" s="77"/>
    </row>
    <row r="127845" spans="2:3" x14ac:dyDescent="0.25">
      <c r="B127845" s="78"/>
      <c r="C127845" s="77"/>
    </row>
    <row r="127846" spans="2:3" x14ac:dyDescent="0.25">
      <c r="B127846" s="78"/>
      <c r="C127846" s="77"/>
    </row>
    <row r="127847" spans="2:3" x14ac:dyDescent="0.25">
      <c r="B127847" s="78"/>
      <c r="C127847" s="77"/>
    </row>
    <row r="127848" spans="2:3" x14ac:dyDescent="0.25">
      <c r="B127848" s="78"/>
      <c r="C127848" s="77"/>
    </row>
    <row r="127849" spans="2:3" x14ac:dyDescent="0.25">
      <c r="B127849" s="78"/>
      <c r="C127849" s="77"/>
    </row>
    <row r="127850" spans="2:3" x14ac:dyDescent="0.25">
      <c r="B127850" s="78"/>
      <c r="C127850" s="77"/>
    </row>
    <row r="127851" spans="2:3" x14ac:dyDescent="0.25">
      <c r="B127851" s="78"/>
      <c r="C127851" s="77"/>
    </row>
    <row r="127852" spans="2:3" x14ac:dyDescent="0.25">
      <c r="B127852" s="78"/>
      <c r="C127852" s="77"/>
    </row>
    <row r="127853" spans="2:3" x14ac:dyDescent="0.25">
      <c r="B127853" s="78"/>
      <c r="C127853" s="77"/>
    </row>
    <row r="127854" spans="2:3" x14ac:dyDescent="0.25">
      <c r="B127854" s="78"/>
      <c r="C127854" s="77"/>
    </row>
    <row r="127964" spans="2:3" x14ac:dyDescent="0.25">
      <c r="B127964" s="78"/>
      <c r="C127964" s="77"/>
    </row>
    <row r="127965" spans="2:3" x14ac:dyDescent="0.25">
      <c r="B127965" s="78"/>
      <c r="C127965" s="77"/>
    </row>
    <row r="127966" spans="2:3" x14ac:dyDescent="0.25">
      <c r="B127966" s="78"/>
      <c r="C127966" s="77"/>
    </row>
    <row r="127967" spans="2:3" x14ac:dyDescent="0.25">
      <c r="B127967" s="78"/>
      <c r="C127967" s="77"/>
    </row>
    <row r="127968" spans="2:3" x14ac:dyDescent="0.25">
      <c r="B127968" s="78"/>
      <c r="C127968" s="77"/>
    </row>
    <row r="127969" spans="2:3" x14ac:dyDescent="0.25">
      <c r="B127969" s="78"/>
      <c r="C127969" s="77"/>
    </row>
    <row r="127970" spans="2:3" x14ac:dyDescent="0.25">
      <c r="B127970" s="78"/>
      <c r="C127970" s="77"/>
    </row>
    <row r="127971" spans="2:3" x14ac:dyDescent="0.25">
      <c r="B127971" s="78"/>
      <c r="C127971" s="77"/>
    </row>
    <row r="127972" spans="2:3" x14ac:dyDescent="0.25">
      <c r="B127972" s="78"/>
      <c r="C127972" s="77"/>
    </row>
    <row r="127973" spans="2:3" x14ac:dyDescent="0.25">
      <c r="B127973" s="78"/>
      <c r="C127973" s="77"/>
    </row>
    <row r="127974" spans="2:3" x14ac:dyDescent="0.25">
      <c r="B127974" s="78"/>
      <c r="C127974" s="77"/>
    </row>
    <row r="127975" spans="2:3" x14ac:dyDescent="0.25">
      <c r="B127975" s="78"/>
      <c r="C127975" s="77"/>
    </row>
    <row r="127976" spans="2:3" x14ac:dyDescent="0.25">
      <c r="B127976" s="78"/>
      <c r="C127976" s="77"/>
    </row>
    <row r="128086" spans="2:3" x14ac:dyDescent="0.25">
      <c r="B128086" s="78"/>
      <c r="C128086" s="77"/>
    </row>
    <row r="128087" spans="2:3" x14ac:dyDescent="0.25">
      <c r="B128087" s="78"/>
      <c r="C128087" s="77"/>
    </row>
    <row r="128088" spans="2:3" x14ac:dyDescent="0.25">
      <c r="B128088" s="78"/>
      <c r="C128088" s="77"/>
    </row>
    <row r="128089" spans="2:3" x14ac:dyDescent="0.25">
      <c r="B128089" s="78"/>
      <c r="C128089" s="77"/>
    </row>
    <row r="128090" spans="2:3" x14ac:dyDescent="0.25">
      <c r="B128090" s="78"/>
      <c r="C128090" s="77"/>
    </row>
    <row r="128091" spans="2:3" x14ac:dyDescent="0.25">
      <c r="B128091" s="78"/>
      <c r="C128091" s="77"/>
    </row>
    <row r="128092" spans="2:3" x14ac:dyDescent="0.25">
      <c r="B128092" s="78"/>
      <c r="C128092" s="77"/>
    </row>
    <row r="128093" spans="2:3" x14ac:dyDescent="0.25">
      <c r="B128093" s="78"/>
      <c r="C128093" s="77"/>
    </row>
    <row r="128094" spans="2:3" x14ac:dyDescent="0.25">
      <c r="B128094" s="78"/>
      <c r="C128094" s="77"/>
    </row>
    <row r="128095" spans="2:3" x14ac:dyDescent="0.25">
      <c r="B128095" s="78"/>
      <c r="C128095" s="77"/>
    </row>
    <row r="128096" spans="2:3" x14ac:dyDescent="0.25">
      <c r="B128096" s="78"/>
      <c r="C128096" s="77"/>
    </row>
    <row r="128097" spans="2:3" x14ac:dyDescent="0.25">
      <c r="B128097" s="78"/>
      <c r="C128097" s="77"/>
    </row>
    <row r="128098" spans="2:3" x14ac:dyDescent="0.25">
      <c r="B128098" s="78"/>
      <c r="C128098" s="77"/>
    </row>
    <row r="128208" spans="2:3" x14ac:dyDescent="0.25">
      <c r="B128208" s="78"/>
      <c r="C128208" s="77"/>
    </row>
    <row r="128209" spans="2:3" x14ac:dyDescent="0.25">
      <c r="B128209" s="78"/>
      <c r="C128209" s="77"/>
    </row>
    <row r="128210" spans="2:3" x14ac:dyDescent="0.25">
      <c r="B128210" s="78"/>
      <c r="C128210" s="77"/>
    </row>
    <row r="128211" spans="2:3" x14ac:dyDescent="0.25">
      <c r="B128211" s="78"/>
      <c r="C128211" s="77"/>
    </row>
    <row r="128212" spans="2:3" x14ac:dyDescent="0.25">
      <c r="B128212" s="78"/>
      <c r="C128212" s="77"/>
    </row>
    <row r="128213" spans="2:3" x14ac:dyDescent="0.25">
      <c r="B128213" s="78"/>
      <c r="C128213" s="77"/>
    </row>
    <row r="128214" spans="2:3" x14ac:dyDescent="0.25">
      <c r="B128214" s="78"/>
      <c r="C128214" s="77"/>
    </row>
    <row r="128215" spans="2:3" x14ac:dyDescent="0.25">
      <c r="B128215" s="78"/>
      <c r="C128215" s="77"/>
    </row>
    <row r="128216" spans="2:3" x14ac:dyDescent="0.25">
      <c r="B128216" s="78"/>
      <c r="C128216" s="77"/>
    </row>
    <row r="128217" spans="2:3" x14ac:dyDescent="0.25">
      <c r="B128217" s="78"/>
      <c r="C128217" s="77"/>
    </row>
    <row r="128218" spans="2:3" x14ac:dyDescent="0.25">
      <c r="B128218" s="78"/>
      <c r="C128218" s="77"/>
    </row>
    <row r="128219" spans="2:3" x14ac:dyDescent="0.25">
      <c r="B128219" s="78"/>
      <c r="C128219" s="77"/>
    </row>
    <row r="128220" spans="2:3" x14ac:dyDescent="0.25">
      <c r="B128220" s="78"/>
      <c r="C128220" s="77"/>
    </row>
    <row r="128330" spans="2:3" x14ac:dyDescent="0.25">
      <c r="B128330" s="78"/>
      <c r="C128330" s="77"/>
    </row>
    <row r="128331" spans="2:3" x14ac:dyDescent="0.25">
      <c r="B128331" s="78"/>
      <c r="C128331" s="77"/>
    </row>
    <row r="128332" spans="2:3" x14ac:dyDescent="0.25">
      <c r="B128332" s="78"/>
      <c r="C128332" s="77"/>
    </row>
    <row r="128333" spans="2:3" x14ac:dyDescent="0.25">
      <c r="B128333" s="78"/>
      <c r="C128333" s="77"/>
    </row>
    <row r="128334" spans="2:3" x14ac:dyDescent="0.25">
      <c r="B128334" s="78"/>
      <c r="C128334" s="77"/>
    </row>
    <row r="128335" spans="2:3" x14ac:dyDescent="0.25">
      <c r="B128335" s="78"/>
      <c r="C128335" s="77"/>
    </row>
    <row r="128336" spans="2:3" x14ac:dyDescent="0.25">
      <c r="B128336" s="78"/>
      <c r="C128336" s="77"/>
    </row>
    <row r="128337" spans="2:3" x14ac:dyDescent="0.25">
      <c r="B128337" s="78"/>
      <c r="C128337" s="77"/>
    </row>
    <row r="128338" spans="2:3" x14ac:dyDescent="0.25">
      <c r="B128338" s="78"/>
      <c r="C128338" s="77"/>
    </row>
    <row r="128339" spans="2:3" x14ac:dyDescent="0.25">
      <c r="B128339" s="78"/>
      <c r="C128339" s="77"/>
    </row>
    <row r="128340" spans="2:3" x14ac:dyDescent="0.25">
      <c r="B128340" s="78"/>
      <c r="C128340" s="77"/>
    </row>
    <row r="128341" spans="2:3" x14ac:dyDescent="0.25">
      <c r="B128341" s="78"/>
      <c r="C128341" s="77"/>
    </row>
    <row r="128342" spans="2:3" x14ac:dyDescent="0.25">
      <c r="B128342" s="78"/>
      <c r="C128342" s="77"/>
    </row>
    <row r="128452" spans="2:3" x14ac:dyDescent="0.25">
      <c r="B128452" s="78"/>
      <c r="C128452" s="77"/>
    </row>
    <row r="128453" spans="2:3" x14ac:dyDescent="0.25">
      <c r="B128453" s="78"/>
      <c r="C128453" s="77"/>
    </row>
    <row r="128454" spans="2:3" x14ac:dyDescent="0.25">
      <c r="B128454" s="78"/>
      <c r="C128454" s="77"/>
    </row>
    <row r="128455" spans="2:3" x14ac:dyDescent="0.25">
      <c r="B128455" s="78"/>
      <c r="C128455" s="77"/>
    </row>
    <row r="128456" spans="2:3" x14ac:dyDescent="0.25">
      <c r="B128456" s="78"/>
      <c r="C128456" s="77"/>
    </row>
    <row r="128457" spans="2:3" x14ac:dyDescent="0.25">
      <c r="B128457" s="78"/>
      <c r="C128457" s="77"/>
    </row>
    <row r="128458" spans="2:3" x14ac:dyDescent="0.25">
      <c r="B128458" s="78"/>
      <c r="C128458" s="77"/>
    </row>
    <row r="128459" spans="2:3" x14ac:dyDescent="0.25">
      <c r="B128459" s="78"/>
      <c r="C128459" s="77"/>
    </row>
    <row r="128460" spans="2:3" x14ac:dyDescent="0.25">
      <c r="B128460" s="78"/>
      <c r="C128460" s="77"/>
    </row>
    <row r="128461" spans="2:3" x14ac:dyDescent="0.25">
      <c r="B128461" s="78"/>
      <c r="C128461" s="77"/>
    </row>
    <row r="128462" spans="2:3" x14ac:dyDescent="0.25">
      <c r="B128462" s="78"/>
      <c r="C128462" s="77"/>
    </row>
    <row r="128463" spans="2:3" x14ac:dyDescent="0.25">
      <c r="B128463" s="78"/>
      <c r="C128463" s="77"/>
    </row>
    <row r="128464" spans="2:3" x14ac:dyDescent="0.25">
      <c r="B128464" s="78"/>
      <c r="C128464" s="77"/>
    </row>
    <row r="128574" spans="2:3" x14ac:dyDescent="0.25">
      <c r="B128574" s="78"/>
      <c r="C128574" s="77"/>
    </row>
    <row r="128575" spans="2:3" x14ac:dyDescent="0.25">
      <c r="B128575" s="78"/>
      <c r="C128575" s="77"/>
    </row>
    <row r="128576" spans="2:3" x14ac:dyDescent="0.25">
      <c r="B128576" s="78"/>
      <c r="C128576" s="77"/>
    </row>
    <row r="128577" spans="2:3" x14ac:dyDescent="0.25">
      <c r="B128577" s="78"/>
      <c r="C128577" s="77"/>
    </row>
    <row r="128578" spans="2:3" x14ac:dyDescent="0.25">
      <c r="B128578" s="78"/>
      <c r="C128578" s="77"/>
    </row>
    <row r="128579" spans="2:3" x14ac:dyDescent="0.25">
      <c r="B128579" s="78"/>
      <c r="C128579" s="77"/>
    </row>
    <row r="128580" spans="2:3" x14ac:dyDescent="0.25">
      <c r="B128580" s="78"/>
      <c r="C128580" s="77"/>
    </row>
    <row r="128581" spans="2:3" x14ac:dyDescent="0.25">
      <c r="B128581" s="78"/>
      <c r="C128581" s="77"/>
    </row>
    <row r="128582" spans="2:3" x14ac:dyDescent="0.25">
      <c r="B128582" s="78"/>
      <c r="C128582" s="77"/>
    </row>
    <row r="128583" spans="2:3" x14ac:dyDescent="0.25">
      <c r="B128583" s="78"/>
      <c r="C128583" s="77"/>
    </row>
    <row r="128584" spans="2:3" x14ac:dyDescent="0.25">
      <c r="B128584" s="78"/>
      <c r="C128584" s="77"/>
    </row>
    <row r="128585" spans="2:3" x14ac:dyDescent="0.25">
      <c r="B128585" s="78"/>
      <c r="C128585" s="77"/>
    </row>
    <row r="128586" spans="2:3" x14ac:dyDescent="0.25">
      <c r="B128586" s="78"/>
      <c r="C128586" s="77"/>
    </row>
    <row r="128696" spans="2:3" x14ac:dyDescent="0.25">
      <c r="B128696" s="78"/>
      <c r="C128696" s="77"/>
    </row>
    <row r="128697" spans="2:3" x14ac:dyDescent="0.25">
      <c r="B128697" s="78"/>
      <c r="C128697" s="77"/>
    </row>
    <row r="128698" spans="2:3" x14ac:dyDescent="0.25">
      <c r="B128698" s="78"/>
      <c r="C128698" s="77"/>
    </row>
    <row r="128699" spans="2:3" x14ac:dyDescent="0.25">
      <c r="B128699" s="78"/>
      <c r="C128699" s="77"/>
    </row>
    <row r="128700" spans="2:3" x14ac:dyDescent="0.25">
      <c r="B128700" s="78"/>
      <c r="C128700" s="77"/>
    </row>
    <row r="128701" spans="2:3" x14ac:dyDescent="0.25">
      <c r="B128701" s="78"/>
      <c r="C128701" s="77"/>
    </row>
    <row r="128702" spans="2:3" x14ac:dyDescent="0.25">
      <c r="B128702" s="78"/>
      <c r="C128702" s="77"/>
    </row>
    <row r="128703" spans="2:3" x14ac:dyDescent="0.25">
      <c r="B128703" s="78"/>
      <c r="C128703" s="77"/>
    </row>
    <row r="128704" spans="2:3" x14ac:dyDescent="0.25">
      <c r="B128704" s="78"/>
      <c r="C128704" s="77"/>
    </row>
    <row r="128705" spans="2:3" x14ac:dyDescent="0.25">
      <c r="B128705" s="78"/>
      <c r="C128705" s="77"/>
    </row>
    <row r="128706" spans="2:3" x14ac:dyDescent="0.25">
      <c r="B128706" s="78"/>
      <c r="C128706" s="77"/>
    </row>
    <row r="128707" spans="2:3" x14ac:dyDescent="0.25">
      <c r="B128707" s="78"/>
      <c r="C128707" s="77"/>
    </row>
    <row r="128708" spans="2:3" x14ac:dyDescent="0.25">
      <c r="B128708" s="78"/>
      <c r="C128708" s="77"/>
    </row>
    <row r="128818" spans="2:3" x14ac:dyDescent="0.25">
      <c r="B128818" s="78"/>
      <c r="C128818" s="77"/>
    </row>
    <row r="128819" spans="2:3" x14ac:dyDescent="0.25">
      <c r="B128819" s="78"/>
      <c r="C128819" s="77"/>
    </row>
    <row r="128820" spans="2:3" x14ac:dyDescent="0.25">
      <c r="B128820" s="78"/>
      <c r="C128820" s="77"/>
    </row>
    <row r="128821" spans="2:3" x14ac:dyDescent="0.25">
      <c r="B128821" s="78"/>
      <c r="C128821" s="77"/>
    </row>
    <row r="128822" spans="2:3" x14ac:dyDescent="0.25">
      <c r="B128822" s="78"/>
      <c r="C128822" s="77"/>
    </row>
    <row r="128823" spans="2:3" x14ac:dyDescent="0.25">
      <c r="B128823" s="78"/>
      <c r="C128823" s="77"/>
    </row>
    <row r="128824" spans="2:3" x14ac:dyDescent="0.25">
      <c r="B128824" s="78"/>
      <c r="C128824" s="77"/>
    </row>
    <row r="128825" spans="2:3" x14ac:dyDescent="0.25">
      <c r="B128825" s="78"/>
      <c r="C128825" s="77"/>
    </row>
    <row r="128826" spans="2:3" x14ac:dyDescent="0.25">
      <c r="B128826" s="78"/>
      <c r="C128826" s="77"/>
    </row>
    <row r="128827" spans="2:3" x14ac:dyDescent="0.25">
      <c r="B128827" s="78"/>
      <c r="C128827" s="77"/>
    </row>
    <row r="128828" spans="2:3" x14ac:dyDescent="0.25">
      <c r="B128828" s="78"/>
      <c r="C128828" s="77"/>
    </row>
    <row r="128829" spans="2:3" x14ac:dyDescent="0.25">
      <c r="B128829" s="78"/>
      <c r="C128829" s="77"/>
    </row>
    <row r="128830" spans="2:3" x14ac:dyDescent="0.25">
      <c r="B128830" s="78"/>
      <c r="C128830" s="77"/>
    </row>
    <row r="128940" spans="2:3" x14ac:dyDescent="0.25">
      <c r="B128940" s="78"/>
      <c r="C128940" s="77"/>
    </row>
    <row r="128941" spans="2:3" x14ac:dyDescent="0.25">
      <c r="B128941" s="78"/>
      <c r="C128941" s="77"/>
    </row>
    <row r="128942" spans="2:3" x14ac:dyDescent="0.25">
      <c r="B128942" s="78"/>
      <c r="C128942" s="77"/>
    </row>
    <row r="128943" spans="2:3" x14ac:dyDescent="0.25">
      <c r="B128943" s="78"/>
      <c r="C128943" s="77"/>
    </row>
    <row r="128944" spans="2:3" x14ac:dyDescent="0.25">
      <c r="B128944" s="78"/>
      <c r="C128944" s="77"/>
    </row>
    <row r="128945" spans="2:3" x14ac:dyDescent="0.25">
      <c r="B128945" s="78"/>
      <c r="C128945" s="77"/>
    </row>
    <row r="128946" spans="2:3" x14ac:dyDescent="0.25">
      <c r="B128946" s="78"/>
      <c r="C128946" s="77"/>
    </row>
    <row r="128947" spans="2:3" x14ac:dyDescent="0.25">
      <c r="B128947" s="78"/>
      <c r="C128947" s="77"/>
    </row>
    <row r="128948" spans="2:3" x14ac:dyDescent="0.25">
      <c r="B128948" s="78"/>
      <c r="C128948" s="77"/>
    </row>
    <row r="128949" spans="2:3" x14ac:dyDescent="0.25">
      <c r="B128949" s="78"/>
      <c r="C128949" s="77"/>
    </row>
    <row r="128950" spans="2:3" x14ac:dyDescent="0.25">
      <c r="B128950" s="78"/>
      <c r="C128950" s="77"/>
    </row>
    <row r="128951" spans="2:3" x14ac:dyDescent="0.25">
      <c r="B128951" s="78"/>
      <c r="C128951" s="77"/>
    </row>
    <row r="128952" spans="2:3" x14ac:dyDescent="0.25">
      <c r="B128952" s="78"/>
      <c r="C128952" s="77"/>
    </row>
    <row r="129062" spans="2:3" x14ac:dyDescent="0.25">
      <c r="B129062" s="78"/>
      <c r="C129062" s="77"/>
    </row>
    <row r="129063" spans="2:3" x14ac:dyDescent="0.25">
      <c r="B129063" s="78"/>
      <c r="C129063" s="77"/>
    </row>
    <row r="129064" spans="2:3" x14ac:dyDescent="0.25">
      <c r="B129064" s="78"/>
      <c r="C129064" s="77"/>
    </row>
    <row r="129065" spans="2:3" x14ac:dyDescent="0.25">
      <c r="B129065" s="78"/>
      <c r="C129065" s="77"/>
    </row>
    <row r="129066" spans="2:3" x14ac:dyDescent="0.25">
      <c r="B129066" s="78"/>
      <c r="C129066" s="77"/>
    </row>
    <row r="129067" spans="2:3" x14ac:dyDescent="0.25">
      <c r="B129067" s="78"/>
      <c r="C129067" s="77"/>
    </row>
    <row r="129068" spans="2:3" x14ac:dyDescent="0.25">
      <c r="B129068" s="78"/>
      <c r="C129068" s="77"/>
    </row>
    <row r="129069" spans="2:3" x14ac:dyDescent="0.25">
      <c r="B129069" s="78"/>
      <c r="C129069" s="77"/>
    </row>
    <row r="129070" spans="2:3" x14ac:dyDescent="0.25">
      <c r="B129070" s="78"/>
      <c r="C129070" s="77"/>
    </row>
    <row r="129071" spans="2:3" x14ac:dyDescent="0.25">
      <c r="B129071" s="78"/>
      <c r="C129071" s="77"/>
    </row>
    <row r="129072" spans="2:3" x14ac:dyDescent="0.25">
      <c r="B129072" s="78"/>
      <c r="C129072" s="77"/>
    </row>
    <row r="129073" spans="2:3" x14ac:dyDescent="0.25">
      <c r="B129073" s="78"/>
      <c r="C129073" s="77"/>
    </row>
    <row r="129074" spans="2:3" x14ac:dyDescent="0.25">
      <c r="B129074" s="78"/>
      <c r="C129074" s="77"/>
    </row>
    <row r="129184" spans="2:3" x14ac:dyDescent="0.25">
      <c r="B129184" s="78"/>
      <c r="C129184" s="77"/>
    </row>
    <row r="129185" spans="2:3" x14ac:dyDescent="0.25">
      <c r="B129185" s="78"/>
      <c r="C129185" s="77"/>
    </row>
    <row r="129186" spans="2:3" x14ac:dyDescent="0.25">
      <c r="B129186" s="78"/>
      <c r="C129186" s="77"/>
    </row>
    <row r="129187" spans="2:3" x14ac:dyDescent="0.25">
      <c r="B129187" s="78"/>
      <c r="C129187" s="77"/>
    </row>
    <row r="129188" spans="2:3" x14ac:dyDescent="0.25">
      <c r="B129188" s="78"/>
      <c r="C129188" s="77"/>
    </row>
    <row r="129189" spans="2:3" x14ac:dyDescent="0.25">
      <c r="B129189" s="78"/>
      <c r="C129189" s="77"/>
    </row>
    <row r="129190" spans="2:3" x14ac:dyDescent="0.25">
      <c r="B129190" s="78"/>
      <c r="C129190" s="77"/>
    </row>
    <row r="129191" spans="2:3" x14ac:dyDescent="0.25">
      <c r="B129191" s="78"/>
      <c r="C129191" s="77"/>
    </row>
    <row r="129192" spans="2:3" x14ac:dyDescent="0.25">
      <c r="B129192" s="78"/>
      <c r="C129192" s="77"/>
    </row>
    <row r="129193" spans="2:3" x14ac:dyDescent="0.25">
      <c r="B129193" s="78"/>
      <c r="C129193" s="77"/>
    </row>
    <row r="129194" spans="2:3" x14ac:dyDescent="0.25">
      <c r="B129194" s="78"/>
      <c r="C129194" s="77"/>
    </row>
    <row r="129195" spans="2:3" x14ac:dyDescent="0.25">
      <c r="B129195" s="78"/>
      <c r="C129195" s="77"/>
    </row>
    <row r="129196" spans="2:3" x14ac:dyDescent="0.25">
      <c r="B129196" s="78"/>
      <c r="C129196" s="77"/>
    </row>
    <row r="129306" spans="2:3" x14ac:dyDescent="0.25">
      <c r="B129306" s="78"/>
      <c r="C129306" s="77"/>
    </row>
    <row r="129307" spans="2:3" x14ac:dyDescent="0.25">
      <c r="B129307" s="78"/>
      <c r="C129307" s="77"/>
    </row>
    <row r="129308" spans="2:3" x14ac:dyDescent="0.25">
      <c r="B129308" s="78"/>
      <c r="C129308" s="77"/>
    </row>
    <row r="129309" spans="2:3" x14ac:dyDescent="0.25">
      <c r="B129309" s="78"/>
      <c r="C129309" s="77"/>
    </row>
    <row r="129310" spans="2:3" x14ac:dyDescent="0.25">
      <c r="B129310" s="78"/>
      <c r="C129310" s="77"/>
    </row>
    <row r="129311" spans="2:3" x14ac:dyDescent="0.25">
      <c r="B129311" s="78"/>
      <c r="C129311" s="77"/>
    </row>
    <row r="129312" spans="2:3" x14ac:dyDescent="0.25">
      <c r="B129312" s="78"/>
      <c r="C129312" s="77"/>
    </row>
    <row r="129313" spans="2:3" x14ac:dyDescent="0.25">
      <c r="B129313" s="78"/>
      <c r="C129313" s="77"/>
    </row>
    <row r="129314" spans="2:3" x14ac:dyDescent="0.25">
      <c r="B129314" s="78"/>
      <c r="C129314" s="77"/>
    </row>
    <row r="129315" spans="2:3" x14ac:dyDescent="0.25">
      <c r="B129315" s="78"/>
      <c r="C129315" s="77"/>
    </row>
    <row r="129316" spans="2:3" x14ac:dyDescent="0.25">
      <c r="B129316" s="78"/>
      <c r="C129316" s="77"/>
    </row>
    <row r="129317" spans="2:3" x14ac:dyDescent="0.25">
      <c r="B129317" s="78"/>
      <c r="C129317" s="77"/>
    </row>
    <row r="129318" spans="2:3" x14ac:dyDescent="0.25">
      <c r="B129318" s="78"/>
      <c r="C129318" s="77"/>
    </row>
    <row r="129428" spans="2:3" x14ac:dyDescent="0.25">
      <c r="B129428" s="78"/>
      <c r="C129428" s="77"/>
    </row>
    <row r="129429" spans="2:3" x14ac:dyDescent="0.25">
      <c r="B129429" s="78"/>
      <c r="C129429" s="77"/>
    </row>
    <row r="129430" spans="2:3" x14ac:dyDescent="0.25">
      <c r="B129430" s="78"/>
      <c r="C129430" s="77"/>
    </row>
    <row r="129431" spans="2:3" x14ac:dyDescent="0.25">
      <c r="B129431" s="78"/>
      <c r="C129431" s="77"/>
    </row>
    <row r="129432" spans="2:3" x14ac:dyDescent="0.25">
      <c r="B129432" s="78"/>
      <c r="C129432" s="77"/>
    </row>
    <row r="129433" spans="2:3" x14ac:dyDescent="0.25">
      <c r="B129433" s="78"/>
      <c r="C129433" s="77"/>
    </row>
    <row r="129434" spans="2:3" x14ac:dyDescent="0.25">
      <c r="B129434" s="78"/>
      <c r="C129434" s="77"/>
    </row>
    <row r="129435" spans="2:3" x14ac:dyDescent="0.25">
      <c r="B129435" s="78"/>
      <c r="C129435" s="77"/>
    </row>
    <row r="129436" spans="2:3" x14ac:dyDescent="0.25">
      <c r="B129436" s="78"/>
      <c r="C129436" s="77"/>
    </row>
    <row r="129437" spans="2:3" x14ac:dyDescent="0.25">
      <c r="B129437" s="78"/>
      <c r="C129437" s="77"/>
    </row>
    <row r="129438" spans="2:3" x14ac:dyDescent="0.25">
      <c r="B129438" s="78"/>
      <c r="C129438" s="77"/>
    </row>
    <row r="129439" spans="2:3" x14ac:dyDescent="0.25">
      <c r="B129439" s="78"/>
      <c r="C129439" s="77"/>
    </row>
    <row r="129440" spans="2:3" x14ac:dyDescent="0.25">
      <c r="B129440" s="78"/>
      <c r="C129440" s="77"/>
    </row>
    <row r="129550" spans="2:3" x14ac:dyDescent="0.25">
      <c r="B129550" s="78"/>
      <c r="C129550" s="77"/>
    </row>
    <row r="129551" spans="2:3" x14ac:dyDescent="0.25">
      <c r="B129551" s="78"/>
      <c r="C129551" s="77"/>
    </row>
    <row r="129552" spans="2:3" x14ac:dyDescent="0.25">
      <c r="B129552" s="78"/>
      <c r="C129552" s="77"/>
    </row>
    <row r="129553" spans="2:3" x14ac:dyDescent="0.25">
      <c r="B129553" s="78"/>
      <c r="C129553" s="77"/>
    </row>
    <row r="129554" spans="2:3" x14ac:dyDescent="0.25">
      <c r="B129554" s="78"/>
      <c r="C129554" s="77"/>
    </row>
    <row r="129555" spans="2:3" x14ac:dyDescent="0.25">
      <c r="B129555" s="78"/>
      <c r="C129555" s="77"/>
    </row>
    <row r="129556" spans="2:3" x14ac:dyDescent="0.25">
      <c r="B129556" s="78"/>
      <c r="C129556" s="77"/>
    </row>
    <row r="129557" spans="2:3" x14ac:dyDescent="0.25">
      <c r="B129557" s="78"/>
      <c r="C129557" s="77"/>
    </row>
    <row r="129558" spans="2:3" x14ac:dyDescent="0.25">
      <c r="B129558" s="78"/>
      <c r="C129558" s="77"/>
    </row>
    <row r="129559" spans="2:3" x14ac:dyDescent="0.25">
      <c r="B129559" s="78"/>
      <c r="C129559" s="77"/>
    </row>
    <row r="129560" spans="2:3" x14ac:dyDescent="0.25">
      <c r="B129560" s="78"/>
      <c r="C129560" s="77"/>
    </row>
    <row r="129561" spans="2:3" x14ac:dyDescent="0.25">
      <c r="B129561" s="78"/>
      <c r="C129561" s="77"/>
    </row>
    <row r="129562" spans="2:3" x14ac:dyDescent="0.25">
      <c r="B129562" s="78"/>
      <c r="C129562" s="77"/>
    </row>
    <row r="129672" spans="2:3" x14ac:dyDescent="0.25">
      <c r="B129672" s="78"/>
      <c r="C129672" s="77"/>
    </row>
    <row r="129673" spans="2:3" x14ac:dyDescent="0.25">
      <c r="B129673" s="78"/>
      <c r="C129673" s="77"/>
    </row>
    <row r="129674" spans="2:3" x14ac:dyDescent="0.25">
      <c r="B129674" s="78"/>
      <c r="C129674" s="77"/>
    </row>
    <row r="129675" spans="2:3" x14ac:dyDescent="0.25">
      <c r="B129675" s="78"/>
      <c r="C129675" s="77"/>
    </row>
    <row r="129676" spans="2:3" x14ac:dyDescent="0.25">
      <c r="B129676" s="78"/>
      <c r="C129676" s="77"/>
    </row>
    <row r="129677" spans="2:3" x14ac:dyDescent="0.25">
      <c r="B129677" s="78"/>
      <c r="C129677" s="77"/>
    </row>
    <row r="129678" spans="2:3" x14ac:dyDescent="0.25">
      <c r="B129678" s="78"/>
      <c r="C129678" s="77"/>
    </row>
    <row r="129679" spans="2:3" x14ac:dyDescent="0.25">
      <c r="B129679" s="78"/>
      <c r="C129679" s="77"/>
    </row>
    <row r="129680" spans="2:3" x14ac:dyDescent="0.25">
      <c r="B129680" s="78"/>
      <c r="C129680" s="77"/>
    </row>
    <row r="129681" spans="2:3" x14ac:dyDescent="0.25">
      <c r="B129681" s="78"/>
      <c r="C129681" s="77"/>
    </row>
    <row r="129682" spans="2:3" x14ac:dyDescent="0.25">
      <c r="B129682" s="78"/>
      <c r="C129682" s="77"/>
    </row>
    <row r="129683" spans="2:3" x14ac:dyDescent="0.25">
      <c r="B129683" s="78"/>
      <c r="C129683" s="77"/>
    </row>
    <row r="129684" spans="2:3" x14ac:dyDescent="0.25">
      <c r="B129684" s="78"/>
      <c r="C129684" s="77"/>
    </row>
    <row r="129794" spans="2:3" x14ac:dyDescent="0.25">
      <c r="B129794" s="78"/>
      <c r="C129794" s="77"/>
    </row>
    <row r="129795" spans="2:3" x14ac:dyDescent="0.25">
      <c r="B129795" s="78"/>
      <c r="C129795" s="77"/>
    </row>
    <row r="129796" spans="2:3" x14ac:dyDescent="0.25">
      <c r="B129796" s="78"/>
      <c r="C129796" s="77"/>
    </row>
    <row r="129797" spans="2:3" x14ac:dyDescent="0.25">
      <c r="B129797" s="78"/>
      <c r="C129797" s="77"/>
    </row>
    <row r="129798" spans="2:3" x14ac:dyDescent="0.25">
      <c r="B129798" s="78"/>
      <c r="C129798" s="77"/>
    </row>
    <row r="129799" spans="2:3" x14ac:dyDescent="0.25">
      <c r="B129799" s="78"/>
      <c r="C129799" s="77"/>
    </row>
    <row r="129800" spans="2:3" x14ac:dyDescent="0.25">
      <c r="B129800" s="78"/>
      <c r="C129800" s="77"/>
    </row>
    <row r="129801" spans="2:3" x14ac:dyDescent="0.25">
      <c r="B129801" s="78"/>
      <c r="C129801" s="77"/>
    </row>
    <row r="129802" spans="2:3" x14ac:dyDescent="0.25">
      <c r="B129802" s="78"/>
      <c r="C129802" s="77"/>
    </row>
    <row r="129803" spans="2:3" x14ac:dyDescent="0.25">
      <c r="B129803" s="78"/>
      <c r="C129803" s="77"/>
    </row>
    <row r="129804" spans="2:3" x14ac:dyDescent="0.25">
      <c r="B129804" s="78"/>
      <c r="C129804" s="77"/>
    </row>
    <row r="129805" spans="2:3" x14ac:dyDescent="0.25">
      <c r="B129805" s="78"/>
      <c r="C129805" s="77"/>
    </row>
    <row r="129806" spans="2:3" x14ac:dyDescent="0.25">
      <c r="B129806" s="78"/>
      <c r="C129806" s="77"/>
    </row>
    <row r="129916" spans="2:3" x14ac:dyDescent="0.25">
      <c r="B129916" s="78"/>
      <c r="C129916" s="77"/>
    </row>
    <row r="129917" spans="2:3" x14ac:dyDescent="0.25">
      <c r="B129917" s="78"/>
      <c r="C129917" s="77"/>
    </row>
    <row r="129918" spans="2:3" x14ac:dyDescent="0.25">
      <c r="B129918" s="78"/>
      <c r="C129918" s="77"/>
    </row>
    <row r="129919" spans="2:3" x14ac:dyDescent="0.25">
      <c r="B129919" s="78"/>
      <c r="C129919" s="77"/>
    </row>
    <row r="129920" spans="2:3" x14ac:dyDescent="0.25">
      <c r="B129920" s="78"/>
      <c r="C129920" s="77"/>
    </row>
    <row r="129921" spans="2:3" x14ac:dyDescent="0.25">
      <c r="B129921" s="78"/>
      <c r="C129921" s="77"/>
    </row>
    <row r="129922" spans="2:3" x14ac:dyDescent="0.25">
      <c r="B129922" s="78"/>
      <c r="C129922" s="77"/>
    </row>
    <row r="129923" spans="2:3" x14ac:dyDescent="0.25">
      <c r="B129923" s="78"/>
      <c r="C129923" s="77"/>
    </row>
    <row r="129924" spans="2:3" x14ac:dyDescent="0.25">
      <c r="B129924" s="78"/>
      <c r="C129924" s="77"/>
    </row>
    <row r="129925" spans="2:3" x14ac:dyDescent="0.25">
      <c r="B129925" s="78"/>
      <c r="C129925" s="77"/>
    </row>
    <row r="129926" spans="2:3" x14ac:dyDescent="0.25">
      <c r="B129926" s="78"/>
      <c r="C129926" s="77"/>
    </row>
    <row r="129927" spans="2:3" x14ac:dyDescent="0.25">
      <c r="B129927" s="78"/>
      <c r="C129927" s="77"/>
    </row>
    <row r="129928" spans="2:3" x14ac:dyDescent="0.25">
      <c r="B129928" s="78"/>
      <c r="C129928" s="77"/>
    </row>
    <row r="130038" spans="2:3" x14ac:dyDescent="0.25">
      <c r="B130038" s="78"/>
      <c r="C130038" s="77"/>
    </row>
    <row r="130039" spans="2:3" x14ac:dyDescent="0.25">
      <c r="B130039" s="78"/>
      <c r="C130039" s="77"/>
    </row>
    <row r="130040" spans="2:3" x14ac:dyDescent="0.25">
      <c r="B130040" s="78"/>
      <c r="C130040" s="77"/>
    </row>
    <row r="130041" spans="2:3" x14ac:dyDescent="0.25">
      <c r="B130041" s="78"/>
      <c r="C130041" s="77"/>
    </row>
    <row r="130042" spans="2:3" x14ac:dyDescent="0.25">
      <c r="B130042" s="78"/>
      <c r="C130042" s="77"/>
    </row>
    <row r="130043" spans="2:3" x14ac:dyDescent="0.25">
      <c r="B130043" s="78"/>
      <c r="C130043" s="77"/>
    </row>
    <row r="130044" spans="2:3" x14ac:dyDescent="0.25">
      <c r="B130044" s="78"/>
      <c r="C130044" s="77"/>
    </row>
    <row r="130045" spans="2:3" x14ac:dyDescent="0.25">
      <c r="B130045" s="78"/>
      <c r="C130045" s="77"/>
    </row>
    <row r="130046" spans="2:3" x14ac:dyDescent="0.25">
      <c r="B130046" s="78"/>
      <c r="C130046" s="77"/>
    </row>
    <row r="130047" spans="2:3" x14ac:dyDescent="0.25">
      <c r="B130047" s="78"/>
      <c r="C130047" s="77"/>
    </row>
    <row r="130048" spans="2:3" x14ac:dyDescent="0.25">
      <c r="B130048" s="78"/>
      <c r="C130048" s="77"/>
    </row>
    <row r="130049" spans="2:3" x14ac:dyDescent="0.25">
      <c r="B130049" s="78"/>
      <c r="C130049" s="77"/>
    </row>
    <row r="130050" spans="2:3" x14ac:dyDescent="0.25">
      <c r="B130050" s="78"/>
      <c r="C130050" s="77"/>
    </row>
    <row r="130160" spans="2:3" x14ac:dyDescent="0.25">
      <c r="B130160" s="78"/>
      <c r="C130160" s="77"/>
    </row>
    <row r="130161" spans="2:3" x14ac:dyDescent="0.25">
      <c r="B130161" s="78"/>
      <c r="C130161" s="77"/>
    </row>
    <row r="130162" spans="2:3" x14ac:dyDescent="0.25">
      <c r="B130162" s="78"/>
      <c r="C130162" s="77"/>
    </row>
    <row r="130163" spans="2:3" x14ac:dyDescent="0.25">
      <c r="B130163" s="78"/>
      <c r="C130163" s="77"/>
    </row>
    <row r="130164" spans="2:3" x14ac:dyDescent="0.25">
      <c r="B130164" s="78"/>
      <c r="C130164" s="77"/>
    </row>
    <row r="130165" spans="2:3" x14ac:dyDescent="0.25">
      <c r="B130165" s="78"/>
      <c r="C130165" s="77"/>
    </row>
    <row r="130166" spans="2:3" x14ac:dyDescent="0.25">
      <c r="B130166" s="78"/>
      <c r="C130166" s="77"/>
    </row>
    <row r="130167" spans="2:3" x14ac:dyDescent="0.25">
      <c r="B130167" s="78"/>
      <c r="C130167" s="77"/>
    </row>
    <row r="130168" spans="2:3" x14ac:dyDescent="0.25">
      <c r="B130168" s="78"/>
      <c r="C130168" s="77"/>
    </row>
    <row r="130169" spans="2:3" x14ac:dyDescent="0.25">
      <c r="B130169" s="78"/>
      <c r="C130169" s="77"/>
    </row>
    <row r="130170" spans="2:3" x14ac:dyDescent="0.25">
      <c r="B130170" s="78"/>
      <c r="C130170" s="77"/>
    </row>
    <row r="130171" spans="2:3" x14ac:dyDescent="0.25">
      <c r="B130171" s="78"/>
      <c r="C130171" s="77"/>
    </row>
    <row r="130172" spans="2:3" x14ac:dyDescent="0.25">
      <c r="B130172" s="78"/>
      <c r="C130172" s="77"/>
    </row>
    <row r="130282" spans="2:3" x14ac:dyDescent="0.25">
      <c r="B130282" s="78"/>
      <c r="C130282" s="77"/>
    </row>
    <row r="130283" spans="2:3" x14ac:dyDescent="0.25">
      <c r="B130283" s="78"/>
      <c r="C130283" s="77"/>
    </row>
    <row r="130284" spans="2:3" x14ac:dyDescent="0.25">
      <c r="B130284" s="78"/>
      <c r="C130284" s="77"/>
    </row>
    <row r="130285" spans="2:3" x14ac:dyDescent="0.25">
      <c r="B130285" s="78"/>
      <c r="C130285" s="77"/>
    </row>
    <row r="130286" spans="2:3" x14ac:dyDescent="0.25">
      <c r="B130286" s="78"/>
      <c r="C130286" s="77"/>
    </row>
    <row r="130287" spans="2:3" x14ac:dyDescent="0.25">
      <c r="B130287" s="78"/>
      <c r="C130287" s="77"/>
    </row>
    <row r="130288" spans="2:3" x14ac:dyDescent="0.25">
      <c r="B130288" s="78"/>
      <c r="C130288" s="77"/>
    </row>
    <row r="130289" spans="2:3" x14ac:dyDescent="0.25">
      <c r="B130289" s="78"/>
      <c r="C130289" s="77"/>
    </row>
    <row r="130290" spans="2:3" x14ac:dyDescent="0.25">
      <c r="B130290" s="78"/>
      <c r="C130290" s="77"/>
    </row>
    <row r="130291" spans="2:3" x14ac:dyDescent="0.25">
      <c r="B130291" s="78"/>
      <c r="C130291" s="77"/>
    </row>
    <row r="130292" spans="2:3" x14ac:dyDescent="0.25">
      <c r="B130292" s="78"/>
      <c r="C130292" s="77"/>
    </row>
    <row r="130293" spans="2:3" x14ac:dyDescent="0.25">
      <c r="B130293" s="78"/>
      <c r="C130293" s="77"/>
    </row>
    <row r="130294" spans="2:3" x14ac:dyDescent="0.25">
      <c r="B130294" s="78"/>
      <c r="C130294" s="77"/>
    </row>
    <row r="130404" spans="2:3" x14ac:dyDescent="0.25">
      <c r="B130404" s="78"/>
      <c r="C130404" s="77"/>
    </row>
    <row r="130405" spans="2:3" x14ac:dyDescent="0.25">
      <c r="B130405" s="78"/>
      <c r="C130405" s="77"/>
    </row>
    <row r="130406" spans="2:3" x14ac:dyDescent="0.25">
      <c r="B130406" s="78"/>
      <c r="C130406" s="77"/>
    </row>
    <row r="130407" spans="2:3" x14ac:dyDescent="0.25">
      <c r="B130407" s="78"/>
      <c r="C130407" s="77"/>
    </row>
    <row r="130408" spans="2:3" x14ac:dyDescent="0.25">
      <c r="B130408" s="78"/>
      <c r="C130408" s="77"/>
    </row>
    <row r="130409" spans="2:3" x14ac:dyDescent="0.25">
      <c r="B130409" s="78"/>
      <c r="C130409" s="77"/>
    </row>
    <row r="130410" spans="2:3" x14ac:dyDescent="0.25">
      <c r="B130410" s="78"/>
      <c r="C130410" s="77"/>
    </row>
    <row r="130411" spans="2:3" x14ac:dyDescent="0.25">
      <c r="B130411" s="78"/>
      <c r="C130411" s="77"/>
    </row>
    <row r="130412" spans="2:3" x14ac:dyDescent="0.25">
      <c r="B130412" s="78"/>
      <c r="C130412" s="77"/>
    </row>
    <row r="130413" spans="2:3" x14ac:dyDescent="0.25">
      <c r="B130413" s="78"/>
      <c r="C130413" s="77"/>
    </row>
    <row r="130414" spans="2:3" x14ac:dyDescent="0.25">
      <c r="B130414" s="78"/>
      <c r="C130414" s="77"/>
    </row>
    <row r="130415" spans="2:3" x14ac:dyDescent="0.25">
      <c r="B130415" s="78"/>
      <c r="C130415" s="77"/>
    </row>
    <row r="130416" spans="2:3" x14ac:dyDescent="0.25">
      <c r="B130416" s="78"/>
      <c r="C130416" s="77"/>
    </row>
    <row r="130526" spans="2:3" x14ac:dyDescent="0.25">
      <c r="B130526" s="78"/>
      <c r="C130526" s="77"/>
    </row>
    <row r="130527" spans="2:3" x14ac:dyDescent="0.25">
      <c r="B130527" s="78"/>
      <c r="C130527" s="77"/>
    </row>
    <row r="130528" spans="2:3" x14ac:dyDescent="0.25">
      <c r="B130528" s="78"/>
      <c r="C130528" s="77"/>
    </row>
    <row r="130529" spans="2:3" x14ac:dyDescent="0.25">
      <c r="B130529" s="78"/>
      <c r="C130529" s="77"/>
    </row>
    <row r="130530" spans="2:3" x14ac:dyDescent="0.25">
      <c r="B130530" s="78"/>
      <c r="C130530" s="77"/>
    </row>
    <row r="130531" spans="2:3" x14ac:dyDescent="0.25">
      <c r="B130531" s="78"/>
      <c r="C130531" s="77"/>
    </row>
    <row r="130532" spans="2:3" x14ac:dyDescent="0.25">
      <c r="B130532" s="78"/>
      <c r="C130532" s="77"/>
    </row>
    <row r="130533" spans="2:3" x14ac:dyDescent="0.25">
      <c r="B130533" s="78"/>
      <c r="C130533" s="77"/>
    </row>
    <row r="130534" spans="2:3" x14ac:dyDescent="0.25">
      <c r="B130534" s="78"/>
      <c r="C130534" s="77"/>
    </row>
    <row r="130535" spans="2:3" x14ac:dyDescent="0.25">
      <c r="B130535" s="78"/>
      <c r="C130535" s="77"/>
    </row>
    <row r="130536" spans="2:3" x14ac:dyDescent="0.25">
      <c r="B130536" s="78"/>
      <c r="C130536" s="77"/>
    </row>
    <row r="130537" spans="2:3" x14ac:dyDescent="0.25">
      <c r="B130537" s="78"/>
      <c r="C130537" s="77"/>
    </row>
    <row r="130538" spans="2:3" x14ac:dyDescent="0.25">
      <c r="B130538" s="78"/>
      <c r="C130538" s="77"/>
    </row>
    <row r="130648" spans="2:3" x14ac:dyDescent="0.25">
      <c r="B130648" s="78"/>
      <c r="C130648" s="77"/>
    </row>
    <row r="130649" spans="2:3" x14ac:dyDescent="0.25">
      <c r="B130649" s="78"/>
      <c r="C130649" s="77"/>
    </row>
    <row r="130650" spans="2:3" x14ac:dyDescent="0.25">
      <c r="B130650" s="78"/>
      <c r="C130650" s="77"/>
    </row>
    <row r="130651" spans="2:3" x14ac:dyDescent="0.25">
      <c r="B130651" s="78"/>
      <c r="C130651" s="77"/>
    </row>
    <row r="130652" spans="2:3" x14ac:dyDescent="0.25">
      <c r="B130652" s="78"/>
      <c r="C130652" s="77"/>
    </row>
    <row r="130653" spans="2:3" x14ac:dyDescent="0.25">
      <c r="B130653" s="78"/>
      <c r="C130653" s="77"/>
    </row>
    <row r="130654" spans="2:3" x14ac:dyDescent="0.25">
      <c r="B130654" s="78"/>
      <c r="C130654" s="77"/>
    </row>
    <row r="130655" spans="2:3" x14ac:dyDescent="0.25">
      <c r="B130655" s="78"/>
      <c r="C130655" s="77"/>
    </row>
    <row r="130656" spans="2:3" x14ac:dyDescent="0.25">
      <c r="B130656" s="78"/>
      <c r="C130656" s="77"/>
    </row>
    <row r="130657" spans="2:3" x14ac:dyDescent="0.25">
      <c r="B130657" s="78"/>
      <c r="C130657" s="77"/>
    </row>
    <row r="130658" spans="2:3" x14ac:dyDescent="0.25">
      <c r="B130658" s="78"/>
      <c r="C130658" s="77"/>
    </row>
    <row r="130659" spans="2:3" x14ac:dyDescent="0.25">
      <c r="B130659" s="78"/>
      <c r="C130659" s="77"/>
    </row>
    <row r="130660" spans="2:3" x14ac:dyDescent="0.25">
      <c r="B130660" s="78"/>
      <c r="C130660" s="77"/>
    </row>
    <row r="130770" spans="2:3" x14ac:dyDescent="0.25">
      <c r="B130770" s="78"/>
      <c r="C130770" s="77"/>
    </row>
    <row r="130771" spans="2:3" x14ac:dyDescent="0.25">
      <c r="B130771" s="78"/>
      <c r="C130771" s="77"/>
    </row>
    <row r="130772" spans="2:3" x14ac:dyDescent="0.25">
      <c r="B130772" s="78"/>
      <c r="C130772" s="77"/>
    </row>
    <row r="130773" spans="2:3" x14ac:dyDescent="0.25">
      <c r="B130773" s="78"/>
      <c r="C130773" s="77"/>
    </row>
    <row r="130774" spans="2:3" x14ac:dyDescent="0.25">
      <c r="B130774" s="78"/>
      <c r="C130774" s="77"/>
    </row>
    <row r="130775" spans="2:3" x14ac:dyDescent="0.25">
      <c r="B130775" s="78"/>
      <c r="C130775" s="77"/>
    </row>
    <row r="130776" spans="2:3" x14ac:dyDescent="0.25">
      <c r="B130776" s="78"/>
      <c r="C130776" s="77"/>
    </row>
    <row r="130777" spans="2:3" x14ac:dyDescent="0.25">
      <c r="B130777" s="78"/>
      <c r="C130777" s="77"/>
    </row>
    <row r="130778" spans="2:3" x14ac:dyDescent="0.25">
      <c r="B130778" s="78"/>
      <c r="C130778" s="77"/>
    </row>
    <row r="130779" spans="2:3" x14ac:dyDescent="0.25">
      <c r="B130779" s="78"/>
      <c r="C130779" s="77"/>
    </row>
    <row r="130780" spans="2:3" x14ac:dyDescent="0.25">
      <c r="B130780" s="78"/>
      <c r="C130780" s="77"/>
    </row>
    <row r="130781" spans="2:3" x14ac:dyDescent="0.25">
      <c r="B130781" s="78"/>
      <c r="C130781" s="77"/>
    </row>
    <row r="130782" spans="2:3" x14ac:dyDescent="0.25">
      <c r="B130782" s="78"/>
      <c r="C130782" s="77"/>
    </row>
    <row r="130892" spans="2:3" x14ac:dyDescent="0.25">
      <c r="B130892" s="78"/>
      <c r="C130892" s="77"/>
    </row>
    <row r="130893" spans="2:3" x14ac:dyDescent="0.25">
      <c r="B130893" s="78"/>
      <c r="C130893" s="77"/>
    </row>
    <row r="130894" spans="2:3" x14ac:dyDescent="0.25">
      <c r="B130894" s="78"/>
      <c r="C130894" s="77"/>
    </row>
    <row r="130895" spans="2:3" x14ac:dyDescent="0.25">
      <c r="B130895" s="78"/>
      <c r="C130895" s="77"/>
    </row>
    <row r="130896" spans="2:3" x14ac:dyDescent="0.25">
      <c r="B130896" s="78"/>
      <c r="C130896" s="77"/>
    </row>
    <row r="130897" spans="2:3" x14ac:dyDescent="0.25">
      <c r="B130897" s="78"/>
      <c r="C130897" s="77"/>
    </row>
    <row r="130898" spans="2:3" x14ac:dyDescent="0.25">
      <c r="B130898" s="78"/>
      <c r="C130898" s="77"/>
    </row>
    <row r="130899" spans="2:3" x14ac:dyDescent="0.25">
      <c r="B130899" s="78"/>
      <c r="C130899" s="77"/>
    </row>
    <row r="130900" spans="2:3" x14ac:dyDescent="0.25">
      <c r="B130900" s="78"/>
      <c r="C130900" s="77"/>
    </row>
    <row r="130901" spans="2:3" x14ac:dyDescent="0.25">
      <c r="B130901" s="78"/>
      <c r="C130901" s="77"/>
    </row>
    <row r="130902" spans="2:3" x14ac:dyDescent="0.25">
      <c r="B130902" s="78"/>
      <c r="C130902" s="77"/>
    </row>
    <row r="130903" spans="2:3" x14ac:dyDescent="0.25">
      <c r="B130903" s="78"/>
      <c r="C130903" s="77"/>
    </row>
    <row r="130904" spans="2:3" x14ac:dyDescent="0.25">
      <c r="B130904" s="78"/>
      <c r="C130904" s="77"/>
    </row>
    <row r="131014" spans="2:3" x14ac:dyDescent="0.25">
      <c r="B131014" s="78"/>
      <c r="C131014" s="77"/>
    </row>
    <row r="131015" spans="2:3" x14ac:dyDescent="0.25">
      <c r="B131015" s="78"/>
      <c r="C131015" s="77"/>
    </row>
    <row r="131016" spans="2:3" x14ac:dyDescent="0.25">
      <c r="B131016" s="78"/>
      <c r="C131016" s="77"/>
    </row>
    <row r="131017" spans="2:3" x14ac:dyDescent="0.25">
      <c r="B131017" s="78"/>
      <c r="C131017" s="77"/>
    </row>
    <row r="131018" spans="2:3" x14ac:dyDescent="0.25">
      <c r="B131018" s="78"/>
      <c r="C131018" s="77"/>
    </row>
    <row r="131019" spans="2:3" x14ac:dyDescent="0.25">
      <c r="B131019" s="78"/>
      <c r="C131019" s="77"/>
    </row>
    <row r="131020" spans="2:3" x14ac:dyDescent="0.25">
      <c r="B131020" s="78"/>
      <c r="C131020" s="77"/>
    </row>
    <row r="131021" spans="2:3" x14ac:dyDescent="0.25">
      <c r="B131021" s="78"/>
      <c r="C131021" s="77"/>
    </row>
    <row r="131022" spans="2:3" x14ac:dyDescent="0.25">
      <c r="B131022" s="78"/>
      <c r="C131022" s="77"/>
    </row>
    <row r="131023" spans="2:3" x14ac:dyDescent="0.25">
      <c r="B131023" s="78"/>
      <c r="C131023" s="77"/>
    </row>
    <row r="131024" spans="2:3" x14ac:dyDescent="0.25">
      <c r="B131024" s="78"/>
      <c r="C131024" s="77"/>
    </row>
    <row r="131025" spans="2:3" x14ac:dyDescent="0.25">
      <c r="B131025" s="78"/>
      <c r="C131025" s="77"/>
    </row>
    <row r="131026" spans="2:3" x14ac:dyDescent="0.25">
      <c r="B131026" s="78"/>
      <c r="C131026" s="77"/>
    </row>
    <row r="131136" spans="2:3" x14ac:dyDescent="0.25">
      <c r="B131136" s="78"/>
      <c r="C131136" s="77"/>
    </row>
    <row r="131137" spans="2:3" x14ac:dyDescent="0.25">
      <c r="B131137" s="78"/>
      <c r="C131137" s="77"/>
    </row>
    <row r="131138" spans="2:3" x14ac:dyDescent="0.25">
      <c r="B131138" s="78"/>
      <c r="C131138" s="77"/>
    </row>
    <row r="131139" spans="2:3" x14ac:dyDescent="0.25">
      <c r="B131139" s="78"/>
      <c r="C131139" s="77"/>
    </row>
    <row r="131140" spans="2:3" x14ac:dyDescent="0.25">
      <c r="B131140" s="78"/>
      <c r="C131140" s="77"/>
    </row>
    <row r="131141" spans="2:3" x14ac:dyDescent="0.25">
      <c r="B131141" s="78"/>
      <c r="C131141" s="77"/>
    </row>
    <row r="131142" spans="2:3" x14ac:dyDescent="0.25">
      <c r="B131142" s="78"/>
      <c r="C131142" s="77"/>
    </row>
    <row r="131143" spans="2:3" x14ac:dyDescent="0.25">
      <c r="B131143" s="78"/>
      <c r="C131143" s="77"/>
    </row>
    <row r="131144" spans="2:3" x14ac:dyDescent="0.25">
      <c r="B131144" s="78"/>
      <c r="C131144" s="77"/>
    </row>
    <row r="131145" spans="2:3" x14ac:dyDescent="0.25">
      <c r="B131145" s="78"/>
      <c r="C131145" s="77"/>
    </row>
    <row r="131146" spans="2:3" x14ac:dyDescent="0.25">
      <c r="B131146" s="78"/>
      <c r="C131146" s="77"/>
    </row>
    <row r="131147" spans="2:3" x14ac:dyDescent="0.25">
      <c r="B131147" s="78"/>
      <c r="C131147" s="77"/>
    </row>
    <row r="131148" spans="2:3" x14ac:dyDescent="0.25">
      <c r="B131148" s="78"/>
      <c r="C131148" s="77"/>
    </row>
    <row r="131258" spans="2:3" x14ac:dyDescent="0.25">
      <c r="B131258" s="78"/>
      <c r="C131258" s="77"/>
    </row>
    <row r="131259" spans="2:3" x14ac:dyDescent="0.25">
      <c r="B131259" s="78"/>
      <c r="C131259" s="77"/>
    </row>
    <row r="131260" spans="2:3" x14ac:dyDescent="0.25">
      <c r="B131260" s="78"/>
      <c r="C131260" s="77"/>
    </row>
    <row r="131261" spans="2:3" x14ac:dyDescent="0.25">
      <c r="B131261" s="78"/>
      <c r="C131261" s="77"/>
    </row>
    <row r="131262" spans="2:3" x14ac:dyDescent="0.25">
      <c r="B131262" s="78"/>
      <c r="C131262" s="77"/>
    </row>
    <row r="131263" spans="2:3" x14ac:dyDescent="0.25">
      <c r="B131263" s="78"/>
      <c r="C131263" s="77"/>
    </row>
    <row r="131264" spans="2:3" x14ac:dyDescent="0.25">
      <c r="B131264" s="78"/>
      <c r="C131264" s="77"/>
    </row>
    <row r="131265" spans="2:3" x14ac:dyDescent="0.25">
      <c r="B131265" s="78"/>
      <c r="C131265" s="77"/>
    </row>
    <row r="131266" spans="2:3" x14ac:dyDescent="0.25">
      <c r="B131266" s="78"/>
      <c r="C131266" s="77"/>
    </row>
    <row r="131267" spans="2:3" x14ac:dyDescent="0.25">
      <c r="B131267" s="78"/>
      <c r="C131267" s="77"/>
    </row>
    <row r="131268" spans="2:3" x14ac:dyDescent="0.25">
      <c r="B131268" s="78"/>
      <c r="C131268" s="77"/>
    </row>
    <row r="131269" spans="2:3" x14ac:dyDescent="0.25">
      <c r="B131269" s="78"/>
      <c r="C131269" s="77"/>
    </row>
    <row r="131270" spans="2:3" x14ac:dyDescent="0.25">
      <c r="B131270" s="78"/>
      <c r="C131270" s="77"/>
    </row>
    <row r="131380" spans="2:3" x14ac:dyDescent="0.25">
      <c r="B131380" s="78"/>
      <c r="C131380" s="77"/>
    </row>
    <row r="131381" spans="2:3" x14ac:dyDescent="0.25">
      <c r="B131381" s="78"/>
      <c r="C131381" s="77"/>
    </row>
    <row r="131382" spans="2:3" x14ac:dyDescent="0.25">
      <c r="B131382" s="78"/>
      <c r="C131382" s="77"/>
    </row>
    <row r="131383" spans="2:3" x14ac:dyDescent="0.25">
      <c r="B131383" s="78"/>
      <c r="C131383" s="77"/>
    </row>
    <row r="131384" spans="2:3" x14ac:dyDescent="0.25">
      <c r="B131384" s="78"/>
      <c r="C131384" s="77"/>
    </row>
    <row r="131385" spans="2:3" x14ac:dyDescent="0.25">
      <c r="B131385" s="78"/>
      <c r="C131385" s="77"/>
    </row>
    <row r="131386" spans="2:3" x14ac:dyDescent="0.25">
      <c r="B131386" s="78"/>
      <c r="C131386" s="77"/>
    </row>
    <row r="131387" spans="2:3" x14ac:dyDescent="0.25">
      <c r="B131387" s="78"/>
      <c r="C131387" s="77"/>
    </row>
    <row r="131388" spans="2:3" x14ac:dyDescent="0.25">
      <c r="B131388" s="78"/>
      <c r="C131388" s="77"/>
    </row>
    <row r="131389" spans="2:3" x14ac:dyDescent="0.25">
      <c r="B131389" s="78"/>
      <c r="C131389" s="77"/>
    </row>
    <row r="131390" spans="2:3" x14ac:dyDescent="0.25">
      <c r="B131390" s="78"/>
      <c r="C131390" s="77"/>
    </row>
    <row r="131391" spans="2:3" x14ac:dyDescent="0.25">
      <c r="B131391" s="78"/>
      <c r="C131391" s="77"/>
    </row>
    <row r="131392" spans="2:3" x14ac:dyDescent="0.25">
      <c r="B131392" s="78"/>
      <c r="C131392" s="77"/>
    </row>
    <row r="131502" spans="2:3" x14ac:dyDescent="0.25">
      <c r="B131502" s="78"/>
      <c r="C131502" s="77"/>
    </row>
    <row r="131503" spans="2:3" x14ac:dyDescent="0.25">
      <c r="B131503" s="78"/>
      <c r="C131503" s="77"/>
    </row>
    <row r="131504" spans="2:3" x14ac:dyDescent="0.25">
      <c r="B131504" s="78"/>
      <c r="C131504" s="77"/>
    </row>
    <row r="131505" spans="2:3" x14ac:dyDescent="0.25">
      <c r="B131505" s="78"/>
      <c r="C131505" s="77"/>
    </row>
    <row r="131506" spans="2:3" x14ac:dyDescent="0.25">
      <c r="B131506" s="78"/>
      <c r="C131506" s="77"/>
    </row>
    <row r="131507" spans="2:3" x14ac:dyDescent="0.25">
      <c r="B131507" s="78"/>
      <c r="C131507" s="77"/>
    </row>
    <row r="131508" spans="2:3" x14ac:dyDescent="0.25">
      <c r="B131508" s="78"/>
      <c r="C131508" s="77"/>
    </row>
    <row r="131509" spans="2:3" x14ac:dyDescent="0.25">
      <c r="B131509" s="78"/>
      <c r="C131509" s="77"/>
    </row>
    <row r="131510" spans="2:3" x14ac:dyDescent="0.25">
      <c r="B131510" s="78"/>
      <c r="C131510" s="77"/>
    </row>
    <row r="131511" spans="2:3" x14ac:dyDescent="0.25">
      <c r="B131511" s="78"/>
      <c r="C131511" s="77"/>
    </row>
    <row r="131512" spans="2:3" x14ac:dyDescent="0.25">
      <c r="B131512" s="78"/>
      <c r="C131512" s="77"/>
    </row>
    <row r="131513" spans="2:3" x14ac:dyDescent="0.25">
      <c r="B131513" s="78"/>
      <c r="C131513" s="77"/>
    </row>
    <row r="131514" spans="2:3" x14ac:dyDescent="0.25">
      <c r="B131514" s="78"/>
      <c r="C131514" s="77"/>
    </row>
    <row r="131624" spans="2:3" x14ac:dyDescent="0.25">
      <c r="B131624" s="78"/>
      <c r="C131624" s="77"/>
    </row>
    <row r="131625" spans="2:3" x14ac:dyDescent="0.25">
      <c r="B131625" s="78"/>
      <c r="C131625" s="77"/>
    </row>
    <row r="131626" spans="2:3" x14ac:dyDescent="0.25">
      <c r="B131626" s="78"/>
      <c r="C131626" s="77"/>
    </row>
    <row r="131627" spans="2:3" x14ac:dyDescent="0.25">
      <c r="B131627" s="78"/>
      <c r="C131627" s="77"/>
    </row>
    <row r="131628" spans="2:3" x14ac:dyDescent="0.25">
      <c r="B131628" s="78"/>
      <c r="C131628" s="77"/>
    </row>
    <row r="131629" spans="2:3" x14ac:dyDescent="0.25">
      <c r="B131629" s="78"/>
      <c r="C131629" s="77"/>
    </row>
    <row r="131630" spans="2:3" x14ac:dyDescent="0.25">
      <c r="B131630" s="78"/>
      <c r="C131630" s="77"/>
    </row>
    <row r="131631" spans="2:3" x14ac:dyDescent="0.25">
      <c r="B131631" s="78"/>
      <c r="C131631" s="77"/>
    </row>
    <row r="131632" spans="2:3" x14ac:dyDescent="0.25">
      <c r="B131632" s="78"/>
      <c r="C131632" s="77"/>
    </row>
    <row r="131633" spans="2:3" x14ac:dyDescent="0.25">
      <c r="B131633" s="78"/>
      <c r="C131633" s="77"/>
    </row>
    <row r="131634" spans="2:3" x14ac:dyDescent="0.25">
      <c r="B131634" s="78"/>
      <c r="C131634" s="77"/>
    </row>
    <row r="131635" spans="2:3" x14ac:dyDescent="0.25">
      <c r="B131635" s="78"/>
      <c r="C131635" s="77"/>
    </row>
    <row r="131636" spans="2:3" x14ac:dyDescent="0.25">
      <c r="B131636" s="78"/>
      <c r="C131636" s="77"/>
    </row>
    <row r="131746" spans="2:3" x14ac:dyDescent="0.25">
      <c r="B131746" s="78"/>
      <c r="C131746" s="77"/>
    </row>
    <row r="131747" spans="2:3" x14ac:dyDescent="0.25">
      <c r="B131747" s="78"/>
      <c r="C131747" s="77"/>
    </row>
    <row r="131748" spans="2:3" x14ac:dyDescent="0.25">
      <c r="B131748" s="78"/>
      <c r="C131748" s="77"/>
    </row>
    <row r="131749" spans="2:3" x14ac:dyDescent="0.25">
      <c r="B131749" s="78"/>
      <c r="C131749" s="77"/>
    </row>
    <row r="131750" spans="2:3" x14ac:dyDescent="0.25">
      <c r="B131750" s="78"/>
      <c r="C131750" s="77"/>
    </row>
    <row r="131751" spans="2:3" x14ac:dyDescent="0.25">
      <c r="B131751" s="78"/>
      <c r="C131751" s="77"/>
    </row>
    <row r="131752" spans="2:3" x14ac:dyDescent="0.25">
      <c r="B131752" s="78"/>
      <c r="C131752" s="77"/>
    </row>
    <row r="131753" spans="2:3" x14ac:dyDescent="0.25">
      <c r="B131753" s="78"/>
      <c r="C131753" s="77"/>
    </row>
    <row r="131754" spans="2:3" x14ac:dyDescent="0.25">
      <c r="B131754" s="78"/>
      <c r="C131754" s="77"/>
    </row>
    <row r="131755" spans="2:3" x14ac:dyDescent="0.25">
      <c r="B131755" s="78"/>
      <c r="C131755" s="77"/>
    </row>
    <row r="131756" spans="2:3" x14ac:dyDescent="0.25">
      <c r="B131756" s="78"/>
      <c r="C131756" s="77"/>
    </row>
    <row r="131757" spans="2:3" x14ac:dyDescent="0.25">
      <c r="B131757" s="78"/>
      <c r="C131757" s="77"/>
    </row>
    <row r="131758" spans="2:3" x14ac:dyDescent="0.25">
      <c r="B131758" s="78"/>
      <c r="C131758" s="77"/>
    </row>
    <row r="131868" spans="2:3" x14ac:dyDescent="0.25">
      <c r="B131868" s="78"/>
      <c r="C131868" s="77"/>
    </row>
    <row r="131869" spans="2:3" x14ac:dyDescent="0.25">
      <c r="B131869" s="78"/>
      <c r="C131869" s="77"/>
    </row>
    <row r="131870" spans="2:3" x14ac:dyDescent="0.25">
      <c r="B131870" s="78"/>
      <c r="C131870" s="77"/>
    </row>
    <row r="131871" spans="2:3" x14ac:dyDescent="0.25">
      <c r="B131871" s="78"/>
      <c r="C131871" s="77"/>
    </row>
    <row r="131872" spans="2:3" x14ac:dyDescent="0.25">
      <c r="B131872" s="78"/>
      <c r="C131872" s="77"/>
    </row>
    <row r="131873" spans="2:3" x14ac:dyDescent="0.25">
      <c r="B131873" s="78"/>
      <c r="C131873" s="77"/>
    </row>
    <row r="131874" spans="2:3" x14ac:dyDescent="0.25">
      <c r="B131874" s="78"/>
      <c r="C131874" s="77"/>
    </row>
    <row r="131875" spans="2:3" x14ac:dyDescent="0.25">
      <c r="B131875" s="78"/>
      <c r="C131875" s="77"/>
    </row>
    <row r="131876" spans="2:3" x14ac:dyDescent="0.25">
      <c r="B131876" s="78"/>
      <c r="C131876" s="77"/>
    </row>
    <row r="131877" spans="2:3" x14ac:dyDescent="0.25">
      <c r="B131877" s="78"/>
      <c r="C131877" s="77"/>
    </row>
    <row r="131878" spans="2:3" x14ac:dyDescent="0.25">
      <c r="B131878" s="78"/>
      <c r="C131878" s="77"/>
    </row>
    <row r="131879" spans="2:3" x14ac:dyDescent="0.25">
      <c r="B131879" s="78"/>
      <c r="C131879" s="77"/>
    </row>
    <row r="131880" spans="2:3" x14ac:dyDescent="0.25">
      <c r="B131880" s="78"/>
      <c r="C131880" s="77"/>
    </row>
    <row r="131990" spans="2:3" x14ac:dyDescent="0.25">
      <c r="B131990" s="78"/>
      <c r="C131990" s="77"/>
    </row>
    <row r="131991" spans="2:3" x14ac:dyDescent="0.25">
      <c r="B131991" s="78"/>
      <c r="C131991" s="77"/>
    </row>
    <row r="131992" spans="2:3" x14ac:dyDescent="0.25">
      <c r="B131992" s="78"/>
      <c r="C131992" s="77"/>
    </row>
    <row r="131993" spans="2:3" x14ac:dyDescent="0.25">
      <c r="B131993" s="78"/>
      <c r="C131993" s="77"/>
    </row>
    <row r="131994" spans="2:3" x14ac:dyDescent="0.25">
      <c r="B131994" s="78"/>
      <c r="C131994" s="77"/>
    </row>
    <row r="131995" spans="2:3" x14ac:dyDescent="0.25">
      <c r="B131995" s="78"/>
      <c r="C131995" s="77"/>
    </row>
    <row r="131996" spans="2:3" x14ac:dyDescent="0.25">
      <c r="B131996" s="78"/>
      <c r="C131996" s="77"/>
    </row>
    <row r="131997" spans="2:3" x14ac:dyDescent="0.25">
      <c r="B131997" s="78"/>
      <c r="C131997" s="77"/>
    </row>
    <row r="131998" spans="2:3" x14ac:dyDescent="0.25">
      <c r="B131998" s="78"/>
      <c r="C131998" s="77"/>
    </row>
    <row r="131999" spans="2:3" x14ac:dyDescent="0.25">
      <c r="B131999" s="78"/>
      <c r="C131999" s="77"/>
    </row>
    <row r="132000" spans="2:3" x14ac:dyDescent="0.25">
      <c r="B132000" s="78"/>
      <c r="C132000" s="77"/>
    </row>
    <row r="132001" spans="2:3" x14ac:dyDescent="0.25">
      <c r="B132001" s="78"/>
      <c r="C132001" s="77"/>
    </row>
    <row r="132002" spans="2:3" x14ac:dyDescent="0.25">
      <c r="B132002" s="78"/>
      <c r="C132002" s="77"/>
    </row>
    <row r="132112" spans="2:3" x14ac:dyDescent="0.25">
      <c r="B132112" s="78"/>
      <c r="C132112" s="77"/>
    </row>
    <row r="132113" spans="2:3" x14ac:dyDescent="0.25">
      <c r="B132113" s="78"/>
      <c r="C132113" s="77"/>
    </row>
    <row r="132114" spans="2:3" x14ac:dyDescent="0.25">
      <c r="B132114" s="78"/>
      <c r="C132114" s="77"/>
    </row>
    <row r="132115" spans="2:3" x14ac:dyDescent="0.25">
      <c r="B132115" s="78"/>
      <c r="C132115" s="77"/>
    </row>
    <row r="132116" spans="2:3" x14ac:dyDescent="0.25">
      <c r="B132116" s="78"/>
      <c r="C132116" s="77"/>
    </row>
    <row r="132117" spans="2:3" x14ac:dyDescent="0.25">
      <c r="B132117" s="78"/>
      <c r="C132117" s="77"/>
    </row>
    <row r="132118" spans="2:3" x14ac:dyDescent="0.25">
      <c r="B132118" s="78"/>
      <c r="C132118" s="77"/>
    </row>
    <row r="132119" spans="2:3" x14ac:dyDescent="0.25">
      <c r="B132119" s="78"/>
      <c r="C132119" s="77"/>
    </row>
    <row r="132120" spans="2:3" x14ac:dyDescent="0.25">
      <c r="B132120" s="78"/>
      <c r="C132120" s="77"/>
    </row>
    <row r="132121" spans="2:3" x14ac:dyDescent="0.25">
      <c r="B132121" s="78"/>
      <c r="C132121" s="77"/>
    </row>
    <row r="132122" spans="2:3" x14ac:dyDescent="0.25">
      <c r="B132122" s="78"/>
      <c r="C132122" s="77"/>
    </row>
    <row r="132123" spans="2:3" x14ac:dyDescent="0.25">
      <c r="B132123" s="78"/>
      <c r="C132123" s="77"/>
    </row>
    <row r="132124" spans="2:3" x14ac:dyDescent="0.25">
      <c r="B132124" s="78"/>
      <c r="C132124" s="77"/>
    </row>
    <row r="132234" spans="2:3" x14ac:dyDescent="0.25">
      <c r="B132234" s="78"/>
      <c r="C132234" s="77"/>
    </row>
    <row r="132235" spans="2:3" x14ac:dyDescent="0.25">
      <c r="B132235" s="78"/>
      <c r="C132235" s="77"/>
    </row>
    <row r="132236" spans="2:3" x14ac:dyDescent="0.25">
      <c r="B132236" s="78"/>
      <c r="C132236" s="77"/>
    </row>
    <row r="132237" spans="2:3" x14ac:dyDescent="0.25">
      <c r="B132237" s="78"/>
      <c r="C132237" s="77"/>
    </row>
    <row r="132238" spans="2:3" x14ac:dyDescent="0.25">
      <c r="B132238" s="78"/>
      <c r="C132238" s="77"/>
    </row>
    <row r="132239" spans="2:3" x14ac:dyDescent="0.25">
      <c r="B132239" s="78"/>
      <c r="C132239" s="77"/>
    </row>
    <row r="132240" spans="2:3" x14ac:dyDescent="0.25">
      <c r="B132240" s="78"/>
      <c r="C132240" s="77"/>
    </row>
    <row r="132241" spans="2:3" x14ac:dyDescent="0.25">
      <c r="B132241" s="78"/>
      <c r="C132241" s="77"/>
    </row>
    <row r="132242" spans="2:3" x14ac:dyDescent="0.25">
      <c r="B132242" s="78"/>
      <c r="C132242" s="77"/>
    </row>
    <row r="132243" spans="2:3" x14ac:dyDescent="0.25">
      <c r="B132243" s="78"/>
      <c r="C132243" s="77"/>
    </row>
    <row r="132244" spans="2:3" x14ac:dyDescent="0.25">
      <c r="B132244" s="78"/>
      <c r="C132244" s="77"/>
    </row>
    <row r="132245" spans="2:3" x14ac:dyDescent="0.25">
      <c r="B132245" s="78"/>
      <c r="C132245" s="77"/>
    </row>
    <row r="132246" spans="2:3" x14ac:dyDescent="0.25">
      <c r="B132246" s="78"/>
      <c r="C132246" s="77"/>
    </row>
    <row r="132356" spans="2:3" x14ac:dyDescent="0.25">
      <c r="B132356" s="78"/>
      <c r="C132356" s="77"/>
    </row>
    <row r="132357" spans="2:3" x14ac:dyDescent="0.25">
      <c r="B132357" s="78"/>
      <c r="C132357" s="77"/>
    </row>
    <row r="132358" spans="2:3" x14ac:dyDescent="0.25">
      <c r="B132358" s="78"/>
      <c r="C132358" s="77"/>
    </row>
    <row r="132359" spans="2:3" x14ac:dyDescent="0.25">
      <c r="B132359" s="78"/>
      <c r="C132359" s="77"/>
    </row>
    <row r="132360" spans="2:3" x14ac:dyDescent="0.25">
      <c r="B132360" s="78"/>
      <c r="C132360" s="77"/>
    </row>
    <row r="132361" spans="2:3" x14ac:dyDescent="0.25">
      <c r="B132361" s="78"/>
      <c r="C132361" s="77"/>
    </row>
    <row r="132362" spans="2:3" x14ac:dyDescent="0.25">
      <c r="B132362" s="78"/>
      <c r="C132362" s="77"/>
    </row>
    <row r="132363" spans="2:3" x14ac:dyDescent="0.25">
      <c r="B132363" s="78"/>
      <c r="C132363" s="77"/>
    </row>
    <row r="132364" spans="2:3" x14ac:dyDescent="0.25">
      <c r="B132364" s="78"/>
      <c r="C132364" s="77"/>
    </row>
    <row r="132365" spans="2:3" x14ac:dyDescent="0.25">
      <c r="B132365" s="78"/>
      <c r="C132365" s="77"/>
    </row>
    <row r="132366" spans="2:3" x14ac:dyDescent="0.25">
      <c r="B132366" s="78"/>
      <c r="C132366" s="77"/>
    </row>
    <row r="132367" spans="2:3" x14ac:dyDescent="0.25">
      <c r="B132367" s="78"/>
      <c r="C132367" s="77"/>
    </row>
    <row r="132368" spans="2:3" x14ac:dyDescent="0.25">
      <c r="B132368" s="78"/>
      <c r="C132368" s="77"/>
    </row>
    <row r="132478" spans="2:3" x14ac:dyDescent="0.25">
      <c r="B132478" s="78"/>
      <c r="C132478" s="77"/>
    </row>
    <row r="132479" spans="2:3" x14ac:dyDescent="0.25">
      <c r="B132479" s="78"/>
      <c r="C132479" s="77"/>
    </row>
    <row r="132480" spans="2:3" x14ac:dyDescent="0.25">
      <c r="B132480" s="78"/>
      <c r="C132480" s="77"/>
    </row>
    <row r="132481" spans="2:3" x14ac:dyDescent="0.25">
      <c r="B132481" s="78"/>
      <c r="C132481" s="77"/>
    </row>
    <row r="132482" spans="2:3" x14ac:dyDescent="0.25">
      <c r="B132482" s="78"/>
      <c r="C132482" s="77"/>
    </row>
    <row r="132483" spans="2:3" x14ac:dyDescent="0.25">
      <c r="B132483" s="78"/>
      <c r="C132483" s="77"/>
    </row>
    <row r="132484" spans="2:3" x14ac:dyDescent="0.25">
      <c r="B132484" s="78"/>
      <c r="C132484" s="77"/>
    </row>
    <row r="132485" spans="2:3" x14ac:dyDescent="0.25">
      <c r="B132485" s="78"/>
      <c r="C132485" s="77"/>
    </row>
    <row r="132486" spans="2:3" x14ac:dyDescent="0.25">
      <c r="B132486" s="78"/>
      <c r="C132486" s="77"/>
    </row>
    <row r="132487" spans="2:3" x14ac:dyDescent="0.25">
      <c r="B132487" s="78"/>
      <c r="C132487" s="77"/>
    </row>
    <row r="132488" spans="2:3" x14ac:dyDescent="0.25">
      <c r="B132488" s="78"/>
      <c r="C132488" s="77"/>
    </row>
    <row r="132489" spans="2:3" x14ac:dyDescent="0.25">
      <c r="B132489" s="78"/>
      <c r="C132489" s="77"/>
    </row>
    <row r="132490" spans="2:3" x14ac:dyDescent="0.25">
      <c r="B132490" s="78"/>
      <c r="C132490" s="77"/>
    </row>
    <row r="132600" spans="2:3" x14ac:dyDescent="0.25">
      <c r="B132600" s="78"/>
      <c r="C132600" s="77"/>
    </row>
    <row r="132601" spans="2:3" x14ac:dyDescent="0.25">
      <c r="B132601" s="78"/>
      <c r="C132601" s="77"/>
    </row>
    <row r="132602" spans="2:3" x14ac:dyDescent="0.25">
      <c r="B132602" s="78"/>
      <c r="C132602" s="77"/>
    </row>
    <row r="132603" spans="2:3" x14ac:dyDescent="0.25">
      <c r="B132603" s="78"/>
      <c r="C132603" s="77"/>
    </row>
    <row r="132604" spans="2:3" x14ac:dyDescent="0.25">
      <c r="B132604" s="78"/>
      <c r="C132604" s="77"/>
    </row>
    <row r="132605" spans="2:3" x14ac:dyDescent="0.25">
      <c r="B132605" s="78"/>
      <c r="C132605" s="77"/>
    </row>
    <row r="132606" spans="2:3" x14ac:dyDescent="0.25">
      <c r="B132606" s="78"/>
      <c r="C132606" s="77"/>
    </row>
    <row r="132607" spans="2:3" x14ac:dyDescent="0.25">
      <c r="B132607" s="78"/>
      <c r="C132607" s="77"/>
    </row>
    <row r="132608" spans="2:3" x14ac:dyDescent="0.25">
      <c r="B132608" s="78"/>
      <c r="C132608" s="77"/>
    </row>
    <row r="132609" spans="2:3" x14ac:dyDescent="0.25">
      <c r="B132609" s="78"/>
      <c r="C132609" s="77"/>
    </row>
    <row r="132610" spans="2:3" x14ac:dyDescent="0.25">
      <c r="B132610" s="78"/>
      <c r="C132610" s="77"/>
    </row>
    <row r="132611" spans="2:3" x14ac:dyDescent="0.25">
      <c r="B132611" s="78"/>
      <c r="C132611" s="77"/>
    </row>
    <row r="132612" spans="2:3" x14ac:dyDescent="0.25">
      <c r="B132612" s="78"/>
      <c r="C132612" s="77"/>
    </row>
    <row r="132722" spans="2:3" x14ac:dyDescent="0.25">
      <c r="B132722" s="78"/>
      <c r="C132722" s="77"/>
    </row>
    <row r="132723" spans="2:3" x14ac:dyDescent="0.25">
      <c r="B132723" s="78"/>
      <c r="C132723" s="77"/>
    </row>
    <row r="132724" spans="2:3" x14ac:dyDescent="0.25">
      <c r="B132724" s="78"/>
      <c r="C132724" s="77"/>
    </row>
    <row r="132725" spans="2:3" x14ac:dyDescent="0.25">
      <c r="B132725" s="78"/>
      <c r="C132725" s="77"/>
    </row>
    <row r="132726" spans="2:3" x14ac:dyDescent="0.25">
      <c r="B132726" s="78"/>
      <c r="C132726" s="77"/>
    </row>
    <row r="132727" spans="2:3" x14ac:dyDescent="0.25">
      <c r="B132727" s="78"/>
      <c r="C132727" s="77"/>
    </row>
    <row r="132728" spans="2:3" x14ac:dyDescent="0.25">
      <c r="B132728" s="78"/>
      <c r="C132728" s="77"/>
    </row>
    <row r="132729" spans="2:3" x14ac:dyDescent="0.25">
      <c r="B132729" s="78"/>
      <c r="C132729" s="77"/>
    </row>
    <row r="132730" spans="2:3" x14ac:dyDescent="0.25">
      <c r="B132730" s="78"/>
      <c r="C132730" s="77"/>
    </row>
    <row r="132731" spans="2:3" x14ac:dyDescent="0.25">
      <c r="B132731" s="78"/>
      <c r="C132731" s="77"/>
    </row>
    <row r="132732" spans="2:3" x14ac:dyDescent="0.25">
      <c r="B132732" s="78"/>
      <c r="C132732" s="77"/>
    </row>
    <row r="132733" spans="2:3" x14ac:dyDescent="0.25">
      <c r="B132733" s="78"/>
      <c r="C132733" s="77"/>
    </row>
    <row r="132734" spans="2:3" x14ac:dyDescent="0.25">
      <c r="B132734" s="78"/>
      <c r="C132734" s="77"/>
    </row>
    <row r="132844" spans="2:3" x14ac:dyDescent="0.25">
      <c r="B132844" s="78"/>
      <c r="C132844" s="77"/>
    </row>
    <row r="132845" spans="2:3" x14ac:dyDescent="0.25">
      <c r="B132845" s="78"/>
      <c r="C132845" s="77"/>
    </row>
    <row r="132846" spans="2:3" x14ac:dyDescent="0.25">
      <c r="B132846" s="78"/>
      <c r="C132846" s="77"/>
    </row>
    <row r="132847" spans="2:3" x14ac:dyDescent="0.25">
      <c r="B132847" s="78"/>
      <c r="C132847" s="77"/>
    </row>
    <row r="132848" spans="2:3" x14ac:dyDescent="0.25">
      <c r="B132848" s="78"/>
      <c r="C132848" s="77"/>
    </row>
    <row r="132849" spans="2:3" x14ac:dyDescent="0.25">
      <c r="B132849" s="78"/>
      <c r="C132849" s="77"/>
    </row>
    <row r="132850" spans="2:3" x14ac:dyDescent="0.25">
      <c r="B132850" s="78"/>
      <c r="C132850" s="77"/>
    </row>
    <row r="132851" spans="2:3" x14ac:dyDescent="0.25">
      <c r="B132851" s="78"/>
      <c r="C132851" s="77"/>
    </row>
    <row r="132852" spans="2:3" x14ac:dyDescent="0.25">
      <c r="B132852" s="78"/>
      <c r="C132852" s="77"/>
    </row>
    <row r="132853" spans="2:3" x14ac:dyDescent="0.25">
      <c r="B132853" s="78"/>
      <c r="C132853" s="77"/>
    </row>
    <row r="132854" spans="2:3" x14ac:dyDescent="0.25">
      <c r="B132854" s="78"/>
      <c r="C132854" s="77"/>
    </row>
    <row r="132855" spans="2:3" x14ac:dyDescent="0.25">
      <c r="B132855" s="78"/>
      <c r="C132855" s="77"/>
    </row>
    <row r="132856" spans="2:3" x14ac:dyDescent="0.25">
      <c r="B132856" s="78"/>
      <c r="C132856" s="77"/>
    </row>
    <row r="132966" spans="2:3" x14ac:dyDescent="0.25">
      <c r="B132966" s="78"/>
      <c r="C132966" s="77"/>
    </row>
    <row r="132967" spans="2:3" x14ac:dyDescent="0.25">
      <c r="B132967" s="78"/>
      <c r="C132967" s="77"/>
    </row>
    <row r="132968" spans="2:3" x14ac:dyDescent="0.25">
      <c r="B132968" s="78"/>
      <c r="C132968" s="77"/>
    </row>
    <row r="132969" spans="2:3" x14ac:dyDescent="0.25">
      <c r="B132969" s="78"/>
      <c r="C132969" s="77"/>
    </row>
    <row r="132970" spans="2:3" x14ac:dyDescent="0.25">
      <c r="B132970" s="78"/>
      <c r="C132970" s="77"/>
    </row>
    <row r="132971" spans="2:3" x14ac:dyDescent="0.25">
      <c r="B132971" s="78"/>
      <c r="C132971" s="77"/>
    </row>
    <row r="132972" spans="2:3" x14ac:dyDescent="0.25">
      <c r="B132972" s="78"/>
      <c r="C132972" s="77"/>
    </row>
    <row r="132973" spans="2:3" x14ac:dyDescent="0.25">
      <c r="B132973" s="78"/>
      <c r="C132973" s="77"/>
    </row>
    <row r="132974" spans="2:3" x14ac:dyDescent="0.25">
      <c r="B132974" s="78"/>
      <c r="C132974" s="77"/>
    </row>
    <row r="132975" spans="2:3" x14ac:dyDescent="0.25">
      <c r="B132975" s="78"/>
      <c r="C132975" s="77"/>
    </row>
    <row r="132976" spans="2:3" x14ac:dyDescent="0.25">
      <c r="B132976" s="78"/>
      <c r="C132976" s="77"/>
    </row>
    <row r="132977" spans="2:3" x14ac:dyDescent="0.25">
      <c r="B132977" s="78"/>
      <c r="C132977" s="77"/>
    </row>
    <row r="132978" spans="2:3" x14ac:dyDescent="0.25">
      <c r="B132978" s="78"/>
      <c r="C132978" s="77"/>
    </row>
    <row r="133088" spans="2:3" x14ac:dyDescent="0.25">
      <c r="B133088" s="78"/>
      <c r="C133088" s="77"/>
    </row>
    <row r="133089" spans="2:3" x14ac:dyDescent="0.25">
      <c r="B133089" s="78"/>
      <c r="C133089" s="77"/>
    </row>
    <row r="133090" spans="2:3" x14ac:dyDescent="0.25">
      <c r="B133090" s="78"/>
      <c r="C133090" s="77"/>
    </row>
    <row r="133091" spans="2:3" x14ac:dyDescent="0.25">
      <c r="B133091" s="78"/>
      <c r="C133091" s="77"/>
    </row>
    <row r="133092" spans="2:3" x14ac:dyDescent="0.25">
      <c r="B133092" s="78"/>
      <c r="C133092" s="77"/>
    </row>
    <row r="133093" spans="2:3" x14ac:dyDescent="0.25">
      <c r="B133093" s="78"/>
      <c r="C133093" s="77"/>
    </row>
    <row r="133094" spans="2:3" x14ac:dyDescent="0.25">
      <c r="B133094" s="78"/>
      <c r="C133094" s="77"/>
    </row>
    <row r="133095" spans="2:3" x14ac:dyDescent="0.25">
      <c r="B133095" s="78"/>
      <c r="C133095" s="77"/>
    </row>
    <row r="133096" spans="2:3" x14ac:dyDescent="0.25">
      <c r="B133096" s="78"/>
      <c r="C133096" s="77"/>
    </row>
    <row r="133097" spans="2:3" x14ac:dyDescent="0.25">
      <c r="B133097" s="78"/>
      <c r="C133097" s="77"/>
    </row>
    <row r="133098" spans="2:3" x14ac:dyDescent="0.25">
      <c r="B133098" s="78"/>
      <c r="C133098" s="77"/>
    </row>
    <row r="133099" spans="2:3" x14ac:dyDescent="0.25">
      <c r="B133099" s="78"/>
      <c r="C133099" s="77"/>
    </row>
    <row r="133100" spans="2:3" x14ac:dyDescent="0.25">
      <c r="B133100" s="78"/>
      <c r="C133100" s="77"/>
    </row>
    <row r="133210" spans="2:3" x14ac:dyDescent="0.25">
      <c r="B133210" s="78"/>
      <c r="C133210" s="77"/>
    </row>
    <row r="133211" spans="2:3" x14ac:dyDescent="0.25">
      <c r="B133211" s="78"/>
      <c r="C133211" s="77"/>
    </row>
    <row r="133212" spans="2:3" x14ac:dyDescent="0.25">
      <c r="B133212" s="78"/>
      <c r="C133212" s="77"/>
    </row>
    <row r="133213" spans="2:3" x14ac:dyDescent="0.25">
      <c r="B133213" s="78"/>
      <c r="C133213" s="77"/>
    </row>
    <row r="133214" spans="2:3" x14ac:dyDescent="0.25">
      <c r="B133214" s="78"/>
      <c r="C133214" s="77"/>
    </row>
    <row r="133215" spans="2:3" x14ac:dyDescent="0.25">
      <c r="B133215" s="78"/>
      <c r="C133215" s="77"/>
    </row>
    <row r="133216" spans="2:3" x14ac:dyDescent="0.25">
      <c r="B133216" s="78"/>
      <c r="C133216" s="77"/>
    </row>
    <row r="133217" spans="2:3" x14ac:dyDescent="0.25">
      <c r="B133217" s="78"/>
      <c r="C133217" s="77"/>
    </row>
    <row r="133218" spans="2:3" x14ac:dyDescent="0.25">
      <c r="B133218" s="78"/>
      <c r="C133218" s="77"/>
    </row>
    <row r="133219" spans="2:3" x14ac:dyDescent="0.25">
      <c r="B133219" s="78"/>
      <c r="C133219" s="77"/>
    </row>
    <row r="133220" spans="2:3" x14ac:dyDescent="0.25">
      <c r="B133220" s="78"/>
      <c r="C133220" s="77"/>
    </row>
    <row r="133221" spans="2:3" x14ac:dyDescent="0.25">
      <c r="B133221" s="78"/>
      <c r="C133221" s="77"/>
    </row>
    <row r="133222" spans="2:3" x14ac:dyDescent="0.25">
      <c r="B133222" s="78"/>
      <c r="C133222" s="77"/>
    </row>
    <row r="133332" spans="2:3" x14ac:dyDescent="0.25">
      <c r="B133332" s="78"/>
      <c r="C133332" s="77"/>
    </row>
    <row r="133333" spans="2:3" x14ac:dyDescent="0.25">
      <c r="B133333" s="78"/>
      <c r="C133333" s="77"/>
    </row>
    <row r="133334" spans="2:3" x14ac:dyDescent="0.25">
      <c r="B133334" s="78"/>
      <c r="C133334" s="77"/>
    </row>
    <row r="133335" spans="2:3" x14ac:dyDescent="0.25">
      <c r="B133335" s="78"/>
      <c r="C133335" s="77"/>
    </row>
    <row r="133336" spans="2:3" x14ac:dyDescent="0.25">
      <c r="B133336" s="78"/>
      <c r="C133336" s="77"/>
    </row>
    <row r="133337" spans="2:3" x14ac:dyDescent="0.25">
      <c r="B133337" s="78"/>
      <c r="C133337" s="77"/>
    </row>
    <row r="133338" spans="2:3" x14ac:dyDescent="0.25">
      <c r="B133338" s="78"/>
      <c r="C133338" s="77"/>
    </row>
    <row r="133339" spans="2:3" x14ac:dyDescent="0.25">
      <c r="B133339" s="78"/>
      <c r="C133339" s="77"/>
    </row>
    <row r="133340" spans="2:3" x14ac:dyDescent="0.25">
      <c r="B133340" s="78"/>
      <c r="C133340" s="77"/>
    </row>
    <row r="133341" spans="2:3" x14ac:dyDescent="0.25">
      <c r="B133341" s="78"/>
      <c r="C133341" s="77"/>
    </row>
    <row r="133342" spans="2:3" x14ac:dyDescent="0.25">
      <c r="B133342" s="78"/>
      <c r="C133342" s="77"/>
    </row>
    <row r="133343" spans="2:3" x14ac:dyDescent="0.25">
      <c r="B133343" s="78"/>
      <c r="C133343" s="77"/>
    </row>
    <row r="133344" spans="2:3" x14ac:dyDescent="0.25">
      <c r="B133344" s="78"/>
      <c r="C133344" s="77"/>
    </row>
    <row r="133454" spans="2:3" x14ac:dyDescent="0.25">
      <c r="B133454" s="78"/>
      <c r="C133454" s="77"/>
    </row>
    <row r="133455" spans="2:3" x14ac:dyDescent="0.25">
      <c r="B133455" s="78"/>
      <c r="C133455" s="77"/>
    </row>
    <row r="133456" spans="2:3" x14ac:dyDescent="0.25">
      <c r="B133456" s="78"/>
      <c r="C133456" s="77"/>
    </row>
    <row r="133457" spans="2:3" x14ac:dyDescent="0.25">
      <c r="B133457" s="78"/>
      <c r="C133457" s="77"/>
    </row>
    <row r="133458" spans="2:3" x14ac:dyDescent="0.25">
      <c r="B133458" s="78"/>
      <c r="C133458" s="77"/>
    </row>
    <row r="133459" spans="2:3" x14ac:dyDescent="0.25">
      <c r="B133459" s="78"/>
      <c r="C133459" s="77"/>
    </row>
    <row r="133460" spans="2:3" x14ac:dyDescent="0.25">
      <c r="B133460" s="78"/>
      <c r="C133460" s="77"/>
    </row>
    <row r="133461" spans="2:3" x14ac:dyDescent="0.25">
      <c r="B133461" s="78"/>
      <c r="C133461" s="77"/>
    </row>
    <row r="133462" spans="2:3" x14ac:dyDescent="0.25">
      <c r="B133462" s="78"/>
      <c r="C133462" s="77"/>
    </row>
    <row r="133463" spans="2:3" x14ac:dyDescent="0.25">
      <c r="B133463" s="78"/>
      <c r="C133463" s="77"/>
    </row>
    <row r="133464" spans="2:3" x14ac:dyDescent="0.25">
      <c r="B133464" s="78"/>
      <c r="C133464" s="77"/>
    </row>
    <row r="133465" spans="2:3" x14ac:dyDescent="0.25">
      <c r="B133465" s="78"/>
      <c r="C133465" s="77"/>
    </row>
    <row r="133466" spans="2:3" x14ac:dyDescent="0.25">
      <c r="B133466" s="78"/>
      <c r="C133466" s="77"/>
    </row>
    <row r="133576" spans="2:3" x14ac:dyDescent="0.25">
      <c r="B133576" s="78"/>
      <c r="C133576" s="77"/>
    </row>
    <row r="133577" spans="2:3" x14ac:dyDescent="0.25">
      <c r="B133577" s="78"/>
      <c r="C133577" s="77"/>
    </row>
    <row r="133578" spans="2:3" x14ac:dyDescent="0.25">
      <c r="B133578" s="78"/>
      <c r="C133578" s="77"/>
    </row>
    <row r="133579" spans="2:3" x14ac:dyDescent="0.25">
      <c r="B133579" s="78"/>
      <c r="C133579" s="77"/>
    </row>
    <row r="133580" spans="2:3" x14ac:dyDescent="0.25">
      <c r="B133580" s="78"/>
      <c r="C133580" s="77"/>
    </row>
    <row r="133581" spans="2:3" x14ac:dyDescent="0.25">
      <c r="B133581" s="78"/>
      <c r="C133581" s="77"/>
    </row>
    <row r="133582" spans="2:3" x14ac:dyDescent="0.25">
      <c r="B133582" s="78"/>
      <c r="C133582" s="77"/>
    </row>
    <row r="133583" spans="2:3" x14ac:dyDescent="0.25">
      <c r="B133583" s="78"/>
      <c r="C133583" s="77"/>
    </row>
    <row r="133584" spans="2:3" x14ac:dyDescent="0.25">
      <c r="B133584" s="78"/>
      <c r="C133584" s="77"/>
    </row>
    <row r="133585" spans="2:3" x14ac:dyDescent="0.25">
      <c r="B133585" s="78"/>
      <c r="C133585" s="77"/>
    </row>
    <row r="133586" spans="2:3" x14ac:dyDescent="0.25">
      <c r="B133586" s="78"/>
      <c r="C133586" s="77"/>
    </row>
    <row r="133587" spans="2:3" x14ac:dyDescent="0.25">
      <c r="B133587" s="78"/>
      <c r="C133587" s="77"/>
    </row>
    <row r="133588" spans="2:3" x14ac:dyDescent="0.25">
      <c r="B133588" s="78"/>
      <c r="C133588" s="77"/>
    </row>
    <row r="133698" spans="2:3" x14ac:dyDescent="0.25">
      <c r="B133698" s="78"/>
      <c r="C133698" s="77"/>
    </row>
    <row r="133699" spans="2:3" x14ac:dyDescent="0.25">
      <c r="B133699" s="78"/>
      <c r="C133699" s="77"/>
    </row>
    <row r="133700" spans="2:3" x14ac:dyDescent="0.25">
      <c r="B133700" s="78"/>
      <c r="C133700" s="77"/>
    </row>
    <row r="133701" spans="2:3" x14ac:dyDescent="0.25">
      <c r="B133701" s="78"/>
      <c r="C133701" s="77"/>
    </row>
    <row r="133702" spans="2:3" x14ac:dyDescent="0.25">
      <c r="B133702" s="78"/>
      <c r="C133702" s="77"/>
    </row>
    <row r="133703" spans="2:3" x14ac:dyDescent="0.25">
      <c r="B133703" s="78"/>
      <c r="C133703" s="77"/>
    </row>
    <row r="133704" spans="2:3" x14ac:dyDescent="0.25">
      <c r="B133704" s="78"/>
      <c r="C133704" s="77"/>
    </row>
    <row r="133705" spans="2:3" x14ac:dyDescent="0.25">
      <c r="B133705" s="78"/>
      <c r="C133705" s="77"/>
    </row>
    <row r="133706" spans="2:3" x14ac:dyDescent="0.25">
      <c r="B133706" s="78"/>
      <c r="C133706" s="77"/>
    </row>
    <row r="133707" spans="2:3" x14ac:dyDescent="0.25">
      <c r="B133707" s="78"/>
      <c r="C133707" s="77"/>
    </row>
    <row r="133708" spans="2:3" x14ac:dyDescent="0.25">
      <c r="B133708" s="78"/>
      <c r="C133708" s="77"/>
    </row>
    <row r="133709" spans="2:3" x14ac:dyDescent="0.25">
      <c r="B133709" s="78"/>
      <c r="C133709" s="77"/>
    </row>
    <row r="133710" spans="2:3" x14ac:dyDescent="0.25">
      <c r="B133710" s="78"/>
      <c r="C133710" s="77"/>
    </row>
    <row r="133820" spans="2:3" x14ac:dyDescent="0.25">
      <c r="B133820" s="78"/>
      <c r="C133820" s="77"/>
    </row>
    <row r="133821" spans="2:3" x14ac:dyDescent="0.25">
      <c r="B133821" s="78"/>
      <c r="C133821" s="77"/>
    </row>
    <row r="133822" spans="2:3" x14ac:dyDescent="0.25">
      <c r="B133822" s="78"/>
      <c r="C133822" s="77"/>
    </row>
    <row r="133823" spans="2:3" x14ac:dyDescent="0.25">
      <c r="B133823" s="78"/>
      <c r="C133823" s="77"/>
    </row>
    <row r="133824" spans="2:3" x14ac:dyDescent="0.25">
      <c r="B133824" s="78"/>
      <c r="C133824" s="77"/>
    </row>
    <row r="133825" spans="2:3" x14ac:dyDescent="0.25">
      <c r="B133825" s="78"/>
      <c r="C133825" s="77"/>
    </row>
    <row r="133826" spans="2:3" x14ac:dyDescent="0.25">
      <c r="B133826" s="78"/>
      <c r="C133826" s="77"/>
    </row>
    <row r="133827" spans="2:3" x14ac:dyDescent="0.25">
      <c r="B133827" s="78"/>
      <c r="C133827" s="77"/>
    </row>
    <row r="133828" spans="2:3" x14ac:dyDescent="0.25">
      <c r="B133828" s="78"/>
      <c r="C133828" s="77"/>
    </row>
    <row r="133829" spans="2:3" x14ac:dyDescent="0.25">
      <c r="B133829" s="78"/>
      <c r="C133829" s="77"/>
    </row>
    <row r="133830" spans="2:3" x14ac:dyDescent="0.25">
      <c r="B133830" s="78"/>
      <c r="C133830" s="77"/>
    </row>
    <row r="133831" spans="2:3" x14ac:dyDescent="0.25">
      <c r="B133831" s="78"/>
      <c r="C133831" s="77"/>
    </row>
    <row r="133832" spans="2:3" x14ac:dyDescent="0.25">
      <c r="B133832" s="78"/>
      <c r="C133832" s="77"/>
    </row>
    <row r="133942" spans="2:3" x14ac:dyDescent="0.25">
      <c r="B133942" s="78"/>
      <c r="C133942" s="77"/>
    </row>
    <row r="133943" spans="2:3" x14ac:dyDescent="0.25">
      <c r="B133943" s="78"/>
      <c r="C133943" s="77"/>
    </row>
    <row r="133944" spans="2:3" x14ac:dyDescent="0.25">
      <c r="B133944" s="78"/>
      <c r="C133944" s="77"/>
    </row>
    <row r="133945" spans="2:3" x14ac:dyDescent="0.25">
      <c r="B133945" s="78"/>
      <c r="C133945" s="77"/>
    </row>
    <row r="133946" spans="2:3" x14ac:dyDescent="0.25">
      <c r="B133946" s="78"/>
      <c r="C133946" s="77"/>
    </row>
    <row r="133947" spans="2:3" x14ac:dyDescent="0.25">
      <c r="B133947" s="78"/>
      <c r="C133947" s="77"/>
    </row>
    <row r="133948" spans="2:3" x14ac:dyDescent="0.25">
      <c r="B133948" s="78"/>
      <c r="C133948" s="77"/>
    </row>
    <row r="133949" spans="2:3" x14ac:dyDescent="0.25">
      <c r="B133949" s="78"/>
      <c r="C133949" s="77"/>
    </row>
    <row r="133950" spans="2:3" x14ac:dyDescent="0.25">
      <c r="B133950" s="78"/>
      <c r="C133950" s="77"/>
    </row>
    <row r="133951" spans="2:3" x14ac:dyDescent="0.25">
      <c r="B133951" s="78"/>
      <c r="C133951" s="77"/>
    </row>
    <row r="133952" spans="2:3" x14ac:dyDescent="0.25">
      <c r="B133952" s="78"/>
      <c r="C133952" s="77"/>
    </row>
    <row r="133953" spans="2:3" x14ac:dyDescent="0.25">
      <c r="B133953" s="78"/>
      <c r="C133953" s="77"/>
    </row>
    <row r="133954" spans="2:3" x14ac:dyDescent="0.25">
      <c r="B133954" s="78"/>
      <c r="C133954" s="77"/>
    </row>
    <row r="134064" spans="2:3" x14ac:dyDescent="0.25">
      <c r="B134064" s="78"/>
      <c r="C134064" s="77"/>
    </row>
    <row r="134065" spans="2:3" x14ac:dyDescent="0.25">
      <c r="B134065" s="78"/>
      <c r="C134065" s="77"/>
    </row>
    <row r="134066" spans="2:3" x14ac:dyDescent="0.25">
      <c r="B134066" s="78"/>
      <c r="C134066" s="77"/>
    </row>
    <row r="134067" spans="2:3" x14ac:dyDescent="0.25">
      <c r="B134067" s="78"/>
      <c r="C134067" s="77"/>
    </row>
    <row r="134068" spans="2:3" x14ac:dyDescent="0.25">
      <c r="B134068" s="78"/>
      <c r="C134068" s="77"/>
    </row>
    <row r="134069" spans="2:3" x14ac:dyDescent="0.25">
      <c r="B134069" s="78"/>
      <c r="C134069" s="77"/>
    </row>
    <row r="134070" spans="2:3" x14ac:dyDescent="0.25">
      <c r="B134070" s="78"/>
      <c r="C134070" s="77"/>
    </row>
    <row r="134071" spans="2:3" x14ac:dyDescent="0.25">
      <c r="B134071" s="78"/>
      <c r="C134071" s="77"/>
    </row>
    <row r="134072" spans="2:3" x14ac:dyDescent="0.25">
      <c r="B134072" s="78"/>
      <c r="C134072" s="77"/>
    </row>
    <row r="134073" spans="2:3" x14ac:dyDescent="0.25">
      <c r="B134073" s="78"/>
      <c r="C134073" s="77"/>
    </row>
    <row r="134074" spans="2:3" x14ac:dyDescent="0.25">
      <c r="B134074" s="78"/>
      <c r="C134074" s="77"/>
    </row>
    <row r="134075" spans="2:3" x14ac:dyDescent="0.25">
      <c r="B134075" s="78"/>
      <c r="C134075" s="77"/>
    </row>
    <row r="134076" spans="2:3" x14ac:dyDescent="0.25">
      <c r="B134076" s="78"/>
      <c r="C134076" s="77"/>
    </row>
    <row r="134186" spans="2:3" x14ac:dyDescent="0.25">
      <c r="B134186" s="78"/>
      <c r="C134186" s="77"/>
    </row>
    <row r="134187" spans="2:3" x14ac:dyDescent="0.25">
      <c r="B134187" s="78"/>
      <c r="C134187" s="77"/>
    </row>
    <row r="134188" spans="2:3" x14ac:dyDescent="0.25">
      <c r="B134188" s="78"/>
      <c r="C134188" s="77"/>
    </row>
    <row r="134189" spans="2:3" x14ac:dyDescent="0.25">
      <c r="B134189" s="78"/>
      <c r="C134189" s="77"/>
    </row>
    <row r="134190" spans="2:3" x14ac:dyDescent="0.25">
      <c r="B134190" s="78"/>
      <c r="C134190" s="77"/>
    </row>
    <row r="134191" spans="2:3" x14ac:dyDescent="0.25">
      <c r="B134191" s="78"/>
      <c r="C134191" s="77"/>
    </row>
    <row r="134192" spans="2:3" x14ac:dyDescent="0.25">
      <c r="B134192" s="78"/>
      <c r="C134192" s="77"/>
    </row>
    <row r="134193" spans="2:3" x14ac:dyDescent="0.25">
      <c r="B134193" s="78"/>
      <c r="C134193" s="77"/>
    </row>
    <row r="134194" spans="2:3" x14ac:dyDescent="0.25">
      <c r="B134194" s="78"/>
      <c r="C134194" s="77"/>
    </row>
    <row r="134195" spans="2:3" x14ac:dyDescent="0.25">
      <c r="B134195" s="78"/>
      <c r="C134195" s="77"/>
    </row>
    <row r="134196" spans="2:3" x14ac:dyDescent="0.25">
      <c r="B134196" s="78"/>
      <c r="C134196" s="77"/>
    </row>
    <row r="134197" spans="2:3" x14ac:dyDescent="0.25">
      <c r="B134197" s="78"/>
      <c r="C134197" s="77"/>
    </row>
    <row r="134198" spans="2:3" x14ac:dyDescent="0.25">
      <c r="B134198" s="78"/>
      <c r="C134198" s="77"/>
    </row>
    <row r="134308" spans="2:3" x14ac:dyDescent="0.25">
      <c r="B134308" s="78"/>
      <c r="C134308" s="77"/>
    </row>
    <row r="134309" spans="2:3" x14ac:dyDescent="0.25">
      <c r="B134309" s="78"/>
      <c r="C134309" s="77"/>
    </row>
    <row r="134310" spans="2:3" x14ac:dyDescent="0.25">
      <c r="B134310" s="78"/>
      <c r="C134310" s="77"/>
    </row>
    <row r="134311" spans="2:3" x14ac:dyDescent="0.25">
      <c r="B134311" s="78"/>
      <c r="C134311" s="77"/>
    </row>
    <row r="134312" spans="2:3" x14ac:dyDescent="0.25">
      <c r="B134312" s="78"/>
      <c r="C134312" s="77"/>
    </row>
    <row r="134313" spans="2:3" x14ac:dyDescent="0.25">
      <c r="B134313" s="78"/>
      <c r="C134313" s="77"/>
    </row>
    <row r="134314" spans="2:3" x14ac:dyDescent="0.25">
      <c r="B134314" s="78"/>
      <c r="C134314" s="77"/>
    </row>
    <row r="134315" spans="2:3" x14ac:dyDescent="0.25">
      <c r="B134315" s="78"/>
      <c r="C134315" s="77"/>
    </row>
    <row r="134316" spans="2:3" x14ac:dyDescent="0.25">
      <c r="B134316" s="78"/>
      <c r="C134316" s="77"/>
    </row>
    <row r="134317" spans="2:3" x14ac:dyDescent="0.25">
      <c r="B134317" s="78"/>
      <c r="C134317" s="77"/>
    </row>
    <row r="134318" spans="2:3" x14ac:dyDescent="0.25">
      <c r="B134318" s="78"/>
      <c r="C134318" s="77"/>
    </row>
    <row r="134319" spans="2:3" x14ac:dyDescent="0.25">
      <c r="B134319" s="78"/>
      <c r="C134319" s="77"/>
    </row>
    <row r="134320" spans="2:3" x14ac:dyDescent="0.25">
      <c r="B134320" s="78"/>
      <c r="C134320" s="77"/>
    </row>
    <row r="134430" spans="2:3" x14ac:dyDescent="0.25">
      <c r="B134430" s="78"/>
      <c r="C134430" s="77"/>
    </row>
    <row r="134431" spans="2:3" x14ac:dyDescent="0.25">
      <c r="B134431" s="78"/>
      <c r="C134431" s="77"/>
    </row>
    <row r="134432" spans="2:3" x14ac:dyDescent="0.25">
      <c r="B134432" s="78"/>
      <c r="C134432" s="77"/>
    </row>
    <row r="134433" spans="2:3" x14ac:dyDescent="0.25">
      <c r="B134433" s="78"/>
      <c r="C134433" s="77"/>
    </row>
    <row r="134434" spans="2:3" x14ac:dyDescent="0.25">
      <c r="B134434" s="78"/>
      <c r="C134434" s="77"/>
    </row>
    <row r="134435" spans="2:3" x14ac:dyDescent="0.25">
      <c r="B134435" s="78"/>
      <c r="C134435" s="77"/>
    </row>
    <row r="134436" spans="2:3" x14ac:dyDescent="0.25">
      <c r="B134436" s="78"/>
      <c r="C134436" s="77"/>
    </row>
    <row r="134437" spans="2:3" x14ac:dyDescent="0.25">
      <c r="B134437" s="78"/>
      <c r="C134437" s="77"/>
    </row>
    <row r="134438" spans="2:3" x14ac:dyDescent="0.25">
      <c r="B134438" s="78"/>
      <c r="C134438" s="77"/>
    </row>
    <row r="134439" spans="2:3" x14ac:dyDescent="0.25">
      <c r="B134439" s="78"/>
      <c r="C134439" s="77"/>
    </row>
    <row r="134440" spans="2:3" x14ac:dyDescent="0.25">
      <c r="B134440" s="78"/>
      <c r="C134440" s="77"/>
    </row>
    <row r="134441" spans="2:3" x14ac:dyDescent="0.25">
      <c r="B134441" s="78"/>
      <c r="C134441" s="77"/>
    </row>
    <row r="134442" spans="2:3" x14ac:dyDescent="0.25">
      <c r="B134442" s="78"/>
      <c r="C134442" s="77"/>
    </row>
    <row r="134552" spans="2:3" x14ac:dyDescent="0.25">
      <c r="B134552" s="78"/>
      <c r="C134552" s="77"/>
    </row>
    <row r="134553" spans="2:3" x14ac:dyDescent="0.25">
      <c r="B134553" s="78"/>
      <c r="C134553" s="77"/>
    </row>
    <row r="134554" spans="2:3" x14ac:dyDescent="0.25">
      <c r="B134554" s="78"/>
      <c r="C134554" s="77"/>
    </row>
    <row r="134555" spans="2:3" x14ac:dyDescent="0.25">
      <c r="B134555" s="78"/>
      <c r="C134555" s="77"/>
    </row>
    <row r="134556" spans="2:3" x14ac:dyDescent="0.25">
      <c r="B134556" s="78"/>
      <c r="C134556" s="77"/>
    </row>
    <row r="134557" spans="2:3" x14ac:dyDescent="0.25">
      <c r="B134557" s="78"/>
      <c r="C134557" s="77"/>
    </row>
    <row r="134558" spans="2:3" x14ac:dyDescent="0.25">
      <c r="B134558" s="78"/>
      <c r="C134558" s="77"/>
    </row>
    <row r="134559" spans="2:3" x14ac:dyDescent="0.25">
      <c r="B134559" s="78"/>
      <c r="C134559" s="77"/>
    </row>
    <row r="134560" spans="2:3" x14ac:dyDescent="0.25">
      <c r="B134560" s="78"/>
      <c r="C134560" s="77"/>
    </row>
    <row r="134561" spans="2:3" x14ac:dyDescent="0.25">
      <c r="B134561" s="78"/>
      <c r="C134561" s="77"/>
    </row>
    <row r="134562" spans="2:3" x14ac:dyDescent="0.25">
      <c r="B134562" s="78"/>
      <c r="C134562" s="77"/>
    </row>
    <row r="134563" spans="2:3" x14ac:dyDescent="0.25">
      <c r="B134563" s="78"/>
      <c r="C134563" s="77"/>
    </row>
    <row r="134564" spans="2:3" x14ac:dyDescent="0.25">
      <c r="B134564" s="78"/>
      <c r="C134564" s="77"/>
    </row>
    <row r="134674" spans="2:3" x14ac:dyDescent="0.25">
      <c r="B134674" s="78"/>
      <c r="C134674" s="77"/>
    </row>
    <row r="134675" spans="2:3" x14ac:dyDescent="0.25">
      <c r="B134675" s="78"/>
      <c r="C134675" s="77"/>
    </row>
    <row r="134676" spans="2:3" x14ac:dyDescent="0.25">
      <c r="B134676" s="78"/>
      <c r="C134676" s="77"/>
    </row>
    <row r="134677" spans="2:3" x14ac:dyDescent="0.25">
      <c r="B134677" s="78"/>
      <c r="C134677" s="77"/>
    </row>
    <row r="134678" spans="2:3" x14ac:dyDescent="0.25">
      <c r="B134678" s="78"/>
      <c r="C134678" s="77"/>
    </row>
    <row r="134679" spans="2:3" x14ac:dyDescent="0.25">
      <c r="B134679" s="78"/>
      <c r="C134679" s="77"/>
    </row>
    <row r="134680" spans="2:3" x14ac:dyDescent="0.25">
      <c r="B134680" s="78"/>
      <c r="C134680" s="77"/>
    </row>
    <row r="134681" spans="2:3" x14ac:dyDescent="0.25">
      <c r="B134681" s="78"/>
      <c r="C134681" s="77"/>
    </row>
    <row r="134682" spans="2:3" x14ac:dyDescent="0.25">
      <c r="B134682" s="78"/>
      <c r="C134682" s="77"/>
    </row>
    <row r="134683" spans="2:3" x14ac:dyDescent="0.25">
      <c r="B134683" s="78"/>
      <c r="C134683" s="77"/>
    </row>
    <row r="134684" spans="2:3" x14ac:dyDescent="0.25">
      <c r="B134684" s="78"/>
      <c r="C134684" s="77"/>
    </row>
    <row r="134685" spans="2:3" x14ac:dyDescent="0.25">
      <c r="B134685" s="78"/>
      <c r="C134685" s="77"/>
    </row>
    <row r="134686" spans="2:3" x14ac:dyDescent="0.25">
      <c r="B134686" s="78"/>
      <c r="C134686" s="77"/>
    </row>
    <row r="134796" spans="2:3" x14ac:dyDescent="0.25">
      <c r="B134796" s="78"/>
      <c r="C134796" s="77"/>
    </row>
    <row r="134797" spans="2:3" x14ac:dyDescent="0.25">
      <c r="B134797" s="78"/>
      <c r="C134797" s="77"/>
    </row>
    <row r="134798" spans="2:3" x14ac:dyDescent="0.25">
      <c r="B134798" s="78"/>
      <c r="C134798" s="77"/>
    </row>
    <row r="134799" spans="2:3" x14ac:dyDescent="0.25">
      <c r="B134799" s="78"/>
      <c r="C134799" s="77"/>
    </row>
    <row r="134800" spans="2:3" x14ac:dyDescent="0.25">
      <c r="B134800" s="78"/>
      <c r="C134800" s="77"/>
    </row>
    <row r="134801" spans="2:3" x14ac:dyDescent="0.25">
      <c r="B134801" s="78"/>
      <c r="C134801" s="77"/>
    </row>
    <row r="134802" spans="2:3" x14ac:dyDescent="0.25">
      <c r="B134802" s="78"/>
      <c r="C134802" s="77"/>
    </row>
    <row r="134803" spans="2:3" x14ac:dyDescent="0.25">
      <c r="B134803" s="78"/>
      <c r="C134803" s="77"/>
    </row>
    <row r="134804" spans="2:3" x14ac:dyDescent="0.25">
      <c r="B134804" s="78"/>
      <c r="C134804" s="77"/>
    </row>
    <row r="134805" spans="2:3" x14ac:dyDescent="0.25">
      <c r="B134805" s="78"/>
      <c r="C134805" s="77"/>
    </row>
    <row r="134806" spans="2:3" x14ac:dyDescent="0.25">
      <c r="B134806" s="78"/>
      <c r="C134806" s="77"/>
    </row>
    <row r="134807" spans="2:3" x14ac:dyDescent="0.25">
      <c r="B134807" s="78"/>
      <c r="C134807" s="77"/>
    </row>
    <row r="134808" spans="2:3" x14ac:dyDescent="0.25">
      <c r="B134808" s="78"/>
      <c r="C134808" s="77"/>
    </row>
    <row r="134918" spans="2:3" x14ac:dyDescent="0.25">
      <c r="B134918" s="78"/>
      <c r="C134918" s="77"/>
    </row>
    <row r="134919" spans="2:3" x14ac:dyDescent="0.25">
      <c r="B134919" s="78"/>
      <c r="C134919" s="77"/>
    </row>
    <row r="134920" spans="2:3" x14ac:dyDescent="0.25">
      <c r="B134920" s="78"/>
      <c r="C134920" s="77"/>
    </row>
    <row r="134921" spans="2:3" x14ac:dyDescent="0.25">
      <c r="B134921" s="78"/>
      <c r="C134921" s="77"/>
    </row>
    <row r="134922" spans="2:3" x14ac:dyDescent="0.25">
      <c r="B134922" s="78"/>
      <c r="C134922" s="77"/>
    </row>
    <row r="134923" spans="2:3" x14ac:dyDescent="0.25">
      <c r="B134923" s="78"/>
      <c r="C134923" s="77"/>
    </row>
    <row r="134924" spans="2:3" x14ac:dyDescent="0.25">
      <c r="B134924" s="78"/>
      <c r="C134924" s="77"/>
    </row>
    <row r="134925" spans="2:3" x14ac:dyDescent="0.25">
      <c r="B134925" s="78"/>
      <c r="C134925" s="77"/>
    </row>
    <row r="134926" spans="2:3" x14ac:dyDescent="0.25">
      <c r="B134926" s="78"/>
      <c r="C134926" s="77"/>
    </row>
    <row r="134927" spans="2:3" x14ac:dyDescent="0.25">
      <c r="B134927" s="78"/>
      <c r="C134927" s="77"/>
    </row>
    <row r="134928" spans="2:3" x14ac:dyDescent="0.25">
      <c r="B134928" s="78"/>
      <c r="C134928" s="77"/>
    </row>
    <row r="134929" spans="2:3" x14ac:dyDescent="0.25">
      <c r="B134929" s="78"/>
      <c r="C134929" s="77"/>
    </row>
    <row r="134930" spans="2:3" x14ac:dyDescent="0.25">
      <c r="B134930" s="78"/>
      <c r="C134930" s="77"/>
    </row>
    <row r="135040" spans="2:3" x14ac:dyDescent="0.25">
      <c r="B135040" s="78"/>
      <c r="C135040" s="77"/>
    </row>
    <row r="135041" spans="2:3" x14ac:dyDescent="0.25">
      <c r="B135041" s="78"/>
      <c r="C135041" s="77"/>
    </row>
    <row r="135042" spans="2:3" x14ac:dyDescent="0.25">
      <c r="B135042" s="78"/>
      <c r="C135042" s="77"/>
    </row>
    <row r="135043" spans="2:3" x14ac:dyDescent="0.25">
      <c r="B135043" s="78"/>
      <c r="C135043" s="77"/>
    </row>
    <row r="135044" spans="2:3" x14ac:dyDescent="0.25">
      <c r="B135044" s="78"/>
      <c r="C135044" s="77"/>
    </row>
    <row r="135045" spans="2:3" x14ac:dyDescent="0.25">
      <c r="B135045" s="78"/>
      <c r="C135045" s="77"/>
    </row>
    <row r="135046" spans="2:3" x14ac:dyDescent="0.25">
      <c r="B135046" s="78"/>
      <c r="C135046" s="77"/>
    </row>
    <row r="135047" spans="2:3" x14ac:dyDescent="0.25">
      <c r="B135047" s="78"/>
      <c r="C135047" s="77"/>
    </row>
    <row r="135048" spans="2:3" x14ac:dyDescent="0.25">
      <c r="B135048" s="78"/>
      <c r="C135048" s="77"/>
    </row>
    <row r="135049" spans="2:3" x14ac:dyDescent="0.25">
      <c r="B135049" s="78"/>
      <c r="C135049" s="77"/>
    </row>
    <row r="135050" spans="2:3" x14ac:dyDescent="0.25">
      <c r="B135050" s="78"/>
      <c r="C135050" s="77"/>
    </row>
    <row r="135051" spans="2:3" x14ac:dyDescent="0.25">
      <c r="B135051" s="78"/>
      <c r="C135051" s="77"/>
    </row>
    <row r="135052" spans="2:3" x14ac:dyDescent="0.25">
      <c r="B135052" s="78"/>
      <c r="C135052" s="77"/>
    </row>
    <row r="135162" spans="2:3" x14ac:dyDescent="0.25">
      <c r="B135162" s="78"/>
      <c r="C135162" s="77"/>
    </row>
    <row r="135163" spans="2:3" x14ac:dyDescent="0.25">
      <c r="B135163" s="78"/>
      <c r="C135163" s="77"/>
    </row>
    <row r="135164" spans="2:3" x14ac:dyDescent="0.25">
      <c r="B135164" s="78"/>
      <c r="C135164" s="77"/>
    </row>
    <row r="135165" spans="2:3" x14ac:dyDescent="0.25">
      <c r="B135165" s="78"/>
      <c r="C135165" s="77"/>
    </row>
    <row r="135166" spans="2:3" x14ac:dyDescent="0.25">
      <c r="B135166" s="78"/>
      <c r="C135166" s="77"/>
    </row>
    <row r="135167" spans="2:3" x14ac:dyDescent="0.25">
      <c r="B135167" s="78"/>
      <c r="C135167" s="77"/>
    </row>
    <row r="135168" spans="2:3" x14ac:dyDescent="0.25">
      <c r="B135168" s="78"/>
      <c r="C135168" s="77"/>
    </row>
    <row r="135169" spans="2:3" x14ac:dyDescent="0.25">
      <c r="B135169" s="78"/>
      <c r="C135169" s="77"/>
    </row>
    <row r="135170" spans="2:3" x14ac:dyDescent="0.25">
      <c r="B135170" s="78"/>
      <c r="C135170" s="77"/>
    </row>
    <row r="135171" spans="2:3" x14ac:dyDescent="0.25">
      <c r="B135171" s="78"/>
      <c r="C135171" s="77"/>
    </row>
    <row r="135172" spans="2:3" x14ac:dyDescent="0.25">
      <c r="B135172" s="78"/>
      <c r="C135172" s="77"/>
    </row>
    <row r="135173" spans="2:3" x14ac:dyDescent="0.25">
      <c r="B135173" s="78"/>
      <c r="C135173" s="77"/>
    </row>
    <row r="135174" spans="2:3" x14ac:dyDescent="0.25">
      <c r="B135174" s="78"/>
      <c r="C135174" s="77"/>
    </row>
    <row r="135284" spans="2:3" x14ac:dyDescent="0.25">
      <c r="B135284" s="78"/>
      <c r="C135284" s="77"/>
    </row>
    <row r="135285" spans="2:3" x14ac:dyDescent="0.25">
      <c r="B135285" s="78"/>
      <c r="C135285" s="77"/>
    </row>
    <row r="135286" spans="2:3" x14ac:dyDescent="0.25">
      <c r="B135286" s="78"/>
      <c r="C135286" s="77"/>
    </row>
    <row r="135287" spans="2:3" x14ac:dyDescent="0.25">
      <c r="B135287" s="78"/>
      <c r="C135287" s="77"/>
    </row>
    <row r="135288" spans="2:3" x14ac:dyDescent="0.25">
      <c r="B135288" s="78"/>
      <c r="C135288" s="77"/>
    </row>
    <row r="135289" spans="2:3" x14ac:dyDescent="0.25">
      <c r="B135289" s="78"/>
      <c r="C135289" s="77"/>
    </row>
    <row r="135290" spans="2:3" x14ac:dyDescent="0.25">
      <c r="B135290" s="78"/>
      <c r="C135290" s="77"/>
    </row>
    <row r="135291" spans="2:3" x14ac:dyDescent="0.25">
      <c r="B135291" s="78"/>
      <c r="C135291" s="77"/>
    </row>
    <row r="135292" spans="2:3" x14ac:dyDescent="0.25">
      <c r="B135292" s="78"/>
      <c r="C135292" s="77"/>
    </row>
    <row r="135293" spans="2:3" x14ac:dyDescent="0.25">
      <c r="B135293" s="78"/>
      <c r="C135293" s="77"/>
    </row>
    <row r="135294" spans="2:3" x14ac:dyDescent="0.25">
      <c r="B135294" s="78"/>
      <c r="C135294" s="77"/>
    </row>
    <row r="135295" spans="2:3" x14ac:dyDescent="0.25">
      <c r="B135295" s="78"/>
      <c r="C135295" s="77"/>
    </row>
    <row r="135296" spans="2:3" x14ac:dyDescent="0.25">
      <c r="B135296" s="78"/>
      <c r="C135296" s="77"/>
    </row>
    <row r="135406" spans="2:3" x14ac:dyDescent="0.25">
      <c r="B135406" s="78"/>
      <c r="C135406" s="77"/>
    </row>
    <row r="135407" spans="2:3" x14ac:dyDescent="0.25">
      <c r="B135407" s="78"/>
      <c r="C135407" s="77"/>
    </row>
    <row r="135408" spans="2:3" x14ac:dyDescent="0.25">
      <c r="B135408" s="78"/>
      <c r="C135408" s="77"/>
    </row>
    <row r="135409" spans="2:3" x14ac:dyDescent="0.25">
      <c r="B135409" s="78"/>
      <c r="C135409" s="77"/>
    </row>
    <row r="135410" spans="2:3" x14ac:dyDescent="0.25">
      <c r="B135410" s="78"/>
      <c r="C135410" s="77"/>
    </row>
    <row r="135411" spans="2:3" x14ac:dyDescent="0.25">
      <c r="B135411" s="78"/>
      <c r="C135411" s="77"/>
    </row>
    <row r="135412" spans="2:3" x14ac:dyDescent="0.25">
      <c r="B135412" s="78"/>
      <c r="C135412" s="77"/>
    </row>
    <row r="135413" spans="2:3" x14ac:dyDescent="0.25">
      <c r="B135413" s="78"/>
      <c r="C135413" s="77"/>
    </row>
    <row r="135414" spans="2:3" x14ac:dyDescent="0.25">
      <c r="B135414" s="78"/>
      <c r="C135414" s="77"/>
    </row>
    <row r="135415" spans="2:3" x14ac:dyDescent="0.25">
      <c r="B135415" s="78"/>
      <c r="C135415" s="77"/>
    </row>
    <row r="135416" spans="2:3" x14ac:dyDescent="0.25">
      <c r="B135416" s="78"/>
      <c r="C135416" s="77"/>
    </row>
    <row r="135417" spans="2:3" x14ac:dyDescent="0.25">
      <c r="B135417" s="78"/>
      <c r="C135417" s="77"/>
    </row>
    <row r="135418" spans="2:3" x14ac:dyDescent="0.25">
      <c r="B135418" s="78"/>
      <c r="C135418" s="77"/>
    </row>
    <row r="135528" spans="2:3" x14ac:dyDescent="0.25">
      <c r="B135528" s="78"/>
      <c r="C135528" s="77"/>
    </row>
    <row r="135529" spans="2:3" x14ac:dyDescent="0.25">
      <c r="B135529" s="78"/>
      <c r="C135529" s="77"/>
    </row>
    <row r="135530" spans="2:3" x14ac:dyDescent="0.25">
      <c r="B135530" s="78"/>
      <c r="C135530" s="77"/>
    </row>
    <row r="135531" spans="2:3" x14ac:dyDescent="0.25">
      <c r="B135531" s="78"/>
      <c r="C135531" s="77"/>
    </row>
    <row r="135532" spans="2:3" x14ac:dyDescent="0.25">
      <c r="B135532" s="78"/>
      <c r="C135532" s="77"/>
    </row>
    <row r="135533" spans="2:3" x14ac:dyDescent="0.25">
      <c r="B135533" s="78"/>
      <c r="C135533" s="77"/>
    </row>
    <row r="135534" spans="2:3" x14ac:dyDescent="0.25">
      <c r="B135534" s="78"/>
      <c r="C135534" s="77"/>
    </row>
    <row r="135535" spans="2:3" x14ac:dyDescent="0.25">
      <c r="B135535" s="78"/>
      <c r="C135535" s="77"/>
    </row>
    <row r="135536" spans="2:3" x14ac:dyDescent="0.25">
      <c r="B135536" s="78"/>
      <c r="C135536" s="77"/>
    </row>
    <row r="135537" spans="2:3" x14ac:dyDescent="0.25">
      <c r="B135537" s="78"/>
      <c r="C135537" s="77"/>
    </row>
    <row r="135538" spans="2:3" x14ac:dyDescent="0.25">
      <c r="B135538" s="78"/>
      <c r="C135538" s="77"/>
    </row>
    <row r="135539" spans="2:3" x14ac:dyDescent="0.25">
      <c r="B135539" s="78"/>
      <c r="C135539" s="77"/>
    </row>
    <row r="135540" spans="2:3" x14ac:dyDescent="0.25">
      <c r="B135540" s="78"/>
      <c r="C135540" s="77"/>
    </row>
    <row r="135650" spans="2:3" x14ac:dyDescent="0.25">
      <c r="B135650" s="78"/>
      <c r="C135650" s="77"/>
    </row>
    <row r="135651" spans="2:3" x14ac:dyDescent="0.25">
      <c r="B135651" s="78"/>
      <c r="C135651" s="77"/>
    </row>
    <row r="135652" spans="2:3" x14ac:dyDescent="0.25">
      <c r="B135652" s="78"/>
      <c r="C135652" s="77"/>
    </row>
    <row r="135653" spans="2:3" x14ac:dyDescent="0.25">
      <c r="B135653" s="78"/>
      <c r="C135653" s="77"/>
    </row>
    <row r="135654" spans="2:3" x14ac:dyDescent="0.25">
      <c r="B135654" s="78"/>
      <c r="C135654" s="77"/>
    </row>
    <row r="135655" spans="2:3" x14ac:dyDescent="0.25">
      <c r="B135655" s="78"/>
      <c r="C135655" s="77"/>
    </row>
    <row r="135656" spans="2:3" x14ac:dyDescent="0.25">
      <c r="B135656" s="78"/>
      <c r="C135656" s="77"/>
    </row>
    <row r="135657" spans="2:3" x14ac:dyDescent="0.25">
      <c r="B135657" s="78"/>
      <c r="C135657" s="77"/>
    </row>
    <row r="135658" spans="2:3" x14ac:dyDescent="0.25">
      <c r="B135658" s="78"/>
      <c r="C135658" s="77"/>
    </row>
    <row r="135659" spans="2:3" x14ac:dyDescent="0.25">
      <c r="B135659" s="78"/>
      <c r="C135659" s="77"/>
    </row>
    <row r="135660" spans="2:3" x14ac:dyDescent="0.25">
      <c r="B135660" s="78"/>
      <c r="C135660" s="77"/>
    </row>
    <row r="135661" spans="2:3" x14ac:dyDescent="0.25">
      <c r="B135661" s="78"/>
      <c r="C135661" s="77"/>
    </row>
    <row r="135662" spans="2:3" x14ac:dyDescent="0.25">
      <c r="B135662" s="78"/>
      <c r="C135662" s="77"/>
    </row>
    <row r="135772" spans="2:3" x14ac:dyDescent="0.25">
      <c r="B135772" s="78"/>
      <c r="C135772" s="77"/>
    </row>
    <row r="135773" spans="2:3" x14ac:dyDescent="0.25">
      <c r="B135773" s="78"/>
      <c r="C135773" s="77"/>
    </row>
    <row r="135774" spans="2:3" x14ac:dyDescent="0.25">
      <c r="B135774" s="78"/>
      <c r="C135774" s="77"/>
    </row>
    <row r="135775" spans="2:3" x14ac:dyDescent="0.25">
      <c r="B135775" s="78"/>
      <c r="C135775" s="77"/>
    </row>
    <row r="135776" spans="2:3" x14ac:dyDescent="0.25">
      <c r="B135776" s="78"/>
      <c r="C135776" s="77"/>
    </row>
    <row r="135777" spans="2:3" x14ac:dyDescent="0.25">
      <c r="B135777" s="78"/>
      <c r="C135777" s="77"/>
    </row>
    <row r="135778" spans="2:3" x14ac:dyDescent="0.25">
      <c r="B135778" s="78"/>
      <c r="C135778" s="77"/>
    </row>
    <row r="135779" spans="2:3" x14ac:dyDescent="0.25">
      <c r="B135779" s="78"/>
      <c r="C135779" s="77"/>
    </row>
    <row r="135780" spans="2:3" x14ac:dyDescent="0.25">
      <c r="B135780" s="78"/>
      <c r="C135780" s="77"/>
    </row>
    <row r="135781" spans="2:3" x14ac:dyDescent="0.25">
      <c r="B135781" s="78"/>
      <c r="C135781" s="77"/>
    </row>
    <row r="135782" spans="2:3" x14ac:dyDescent="0.25">
      <c r="B135782" s="78"/>
      <c r="C135782" s="77"/>
    </row>
    <row r="135783" spans="2:3" x14ac:dyDescent="0.25">
      <c r="B135783" s="78"/>
      <c r="C135783" s="77"/>
    </row>
    <row r="135784" spans="2:3" x14ac:dyDescent="0.25">
      <c r="B135784" s="78"/>
      <c r="C135784" s="77"/>
    </row>
    <row r="135894" spans="2:3" x14ac:dyDescent="0.25">
      <c r="B135894" s="78"/>
      <c r="C135894" s="77"/>
    </row>
    <row r="135895" spans="2:3" x14ac:dyDescent="0.25">
      <c r="B135895" s="78"/>
      <c r="C135895" s="77"/>
    </row>
    <row r="135896" spans="2:3" x14ac:dyDescent="0.25">
      <c r="B135896" s="78"/>
      <c r="C135896" s="77"/>
    </row>
    <row r="135897" spans="2:3" x14ac:dyDescent="0.25">
      <c r="B135897" s="78"/>
      <c r="C135897" s="77"/>
    </row>
    <row r="135898" spans="2:3" x14ac:dyDescent="0.25">
      <c r="B135898" s="78"/>
      <c r="C135898" s="77"/>
    </row>
    <row r="135899" spans="2:3" x14ac:dyDescent="0.25">
      <c r="B135899" s="78"/>
      <c r="C135899" s="77"/>
    </row>
    <row r="135900" spans="2:3" x14ac:dyDescent="0.25">
      <c r="B135900" s="78"/>
      <c r="C135900" s="77"/>
    </row>
    <row r="135901" spans="2:3" x14ac:dyDescent="0.25">
      <c r="B135901" s="78"/>
      <c r="C135901" s="77"/>
    </row>
    <row r="135902" spans="2:3" x14ac:dyDescent="0.25">
      <c r="B135902" s="78"/>
      <c r="C135902" s="77"/>
    </row>
    <row r="135903" spans="2:3" x14ac:dyDescent="0.25">
      <c r="B135903" s="78"/>
      <c r="C135903" s="77"/>
    </row>
    <row r="135904" spans="2:3" x14ac:dyDescent="0.25">
      <c r="B135904" s="78"/>
      <c r="C135904" s="77"/>
    </row>
    <row r="135905" spans="2:3" x14ac:dyDescent="0.25">
      <c r="B135905" s="78"/>
      <c r="C135905" s="77"/>
    </row>
    <row r="135906" spans="2:3" x14ac:dyDescent="0.25">
      <c r="B135906" s="78"/>
      <c r="C135906" s="77"/>
    </row>
    <row r="136016" spans="2:3" x14ac:dyDescent="0.25">
      <c r="B136016" s="78"/>
      <c r="C136016" s="77"/>
    </row>
    <row r="136017" spans="2:3" x14ac:dyDescent="0.25">
      <c r="B136017" s="78"/>
      <c r="C136017" s="77"/>
    </row>
    <row r="136018" spans="2:3" x14ac:dyDescent="0.25">
      <c r="B136018" s="78"/>
      <c r="C136018" s="77"/>
    </row>
    <row r="136019" spans="2:3" x14ac:dyDescent="0.25">
      <c r="B136019" s="78"/>
      <c r="C136019" s="77"/>
    </row>
    <row r="136020" spans="2:3" x14ac:dyDescent="0.25">
      <c r="B136020" s="78"/>
      <c r="C136020" s="77"/>
    </row>
    <row r="136021" spans="2:3" x14ac:dyDescent="0.25">
      <c r="B136021" s="78"/>
      <c r="C136021" s="77"/>
    </row>
    <row r="136022" spans="2:3" x14ac:dyDescent="0.25">
      <c r="B136022" s="78"/>
      <c r="C136022" s="77"/>
    </row>
    <row r="136023" spans="2:3" x14ac:dyDescent="0.25">
      <c r="B136023" s="78"/>
      <c r="C136023" s="77"/>
    </row>
    <row r="136024" spans="2:3" x14ac:dyDescent="0.25">
      <c r="B136024" s="78"/>
      <c r="C136024" s="77"/>
    </row>
    <row r="136025" spans="2:3" x14ac:dyDescent="0.25">
      <c r="B136025" s="78"/>
      <c r="C136025" s="77"/>
    </row>
    <row r="136026" spans="2:3" x14ac:dyDescent="0.25">
      <c r="B136026" s="78"/>
      <c r="C136026" s="77"/>
    </row>
    <row r="136027" spans="2:3" x14ac:dyDescent="0.25">
      <c r="B136027" s="78"/>
      <c r="C136027" s="77"/>
    </row>
    <row r="136028" spans="2:3" x14ac:dyDescent="0.25">
      <c r="B136028" s="78"/>
      <c r="C136028" s="77"/>
    </row>
    <row r="136138" spans="2:3" x14ac:dyDescent="0.25">
      <c r="B136138" s="78"/>
      <c r="C136138" s="77"/>
    </row>
    <row r="136139" spans="2:3" x14ac:dyDescent="0.25">
      <c r="B136139" s="78"/>
      <c r="C136139" s="77"/>
    </row>
    <row r="136140" spans="2:3" x14ac:dyDescent="0.25">
      <c r="B136140" s="78"/>
      <c r="C136140" s="77"/>
    </row>
    <row r="136141" spans="2:3" x14ac:dyDescent="0.25">
      <c r="B136141" s="78"/>
      <c r="C136141" s="77"/>
    </row>
    <row r="136142" spans="2:3" x14ac:dyDescent="0.25">
      <c r="B136142" s="78"/>
      <c r="C136142" s="77"/>
    </row>
    <row r="136143" spans="2:3" x14ac:dyDescent="0.25">
      <c r="B136143" s="78"/>
      <c r="C136143" s="77"/>
    </row>
    <row r="136144" spans="2:3" x14ac:dyDescent="0.25">
      <c r="B136144" s="78"/>
      <c r="C136144" s="77"/>
    </row>
    <row r="136145" spans="2:3" x14ac:dyDescent="0.25">
      <c r="B136145" s="78"/>
      <c r="C136145" s="77"/>
    </row>
    <row r="136146" spans="2:3" x14ac:dyDescent="0.25">
      <c r="B136146" s="78"/>
      <c r="C136146" s="77"/>
    </row>
    <row r="136147" spans="2:3" x14ac:dyDescent="0.25">
      <c r="B136147" s="78"/>
      <c r="C136147" s="77"/>
    </row>
    <row r="136148" spans="2:3" x14ac:dyDescent="0.25">
      <c r="B136148" s="78"/>
      <c r="C136148" s="77"/>
    </row>
    <row r="136149" spans="2:3" x14ac:dyDescent="0.25">
      <c r="B136149" s="78"/>
      <c r="C136149" s="77"/>
    </row>
    <row r="136150" spans="2:3" x14ac:dyDescent="0.25">
      <c r="B136150" s="78"/>
      <c r="C136150" s="77"/>
    </row>
    <row r="136260" spans="2:3" x14ac:dyDescent="0.25">
      <c r="B136260" s="78"/>
      <c r="C136260" s="77"/>
    </row>
    <row r="136261" spans="2:3" x14ac:dyDescent="0.25">
      <c r="B136261" s="78"/>
      <c r="C136261" s="77"/>
    </row>
    <row r="136262" spans="2:3" x14ac:dyDescent="0.25">
      <c r="B136262" s="78"/>
      <c r="C136262" s="77"/>
    </row>
    <row r="136263" spans="2:3" x14ac:dyDescent="0.25">
      <c r="B136263" s="78"/>
      <c r="C136263" s="77"/>
    </row>
    <row r="136264" spans="2:3" x14ac:dyDescent="0.25">
      <c r="B136264" s="78"/>
      <c r="C136264" s="77"/>
    </row>
    <row r="136265" spans="2:3" x14ac:dyDescent="0.25">
      <c r="B136265" s="78"/>
      <c r="C136265" s="77"/>
    </row>
    <row r="136266" spans="2:3" x14ac:dyDescent="0.25">
      <c r="B136266" s="78"/>
      <c r="C136266" s="77"/>
    </row>
    <row r="136267" spans="2:3" x14ac:dyDescent="0.25">
      <c r="B136267" s="78"/>
      <c r="C136267" s="77"/>
    </row>
    <row r="136268" spans="2:3" x14ac:dyDescent="0.25">
      <c r="B136268" s="78"/>
      <c r="C136268" s="77"/>
    </row>
    <row r="136269" spans="2:3" x14ac:dyDescent="0.25">
      <c r="B136269" s="78"/>
      <c r="C136269" s="77"/>
    </row>
    <row r="136270" spans="2:3" x14ac:dyDescent="0.25">
      <c r="B136270" s="78"/>
      <c r="C136270" s="77"/>
    </row>
    <row r="136271" spans="2:3" x14ac:dyDescent="0.25">
      <c r="B136271" s="78"/>
      <c r="C136271" s="77"/>
    </row>
    <row r="136272" spans="2:3" x14ac:dyDescent="0.25">
      <c r="B136272" s="78"/>
      <c r="C136272" s="77"/>
    </row>
    <row r="136382" spans="2:3" x14ac:dyDescent="0.25">
      <c r="B136382" s="78"/>
      <c r="C136382" s="77"/>
    </row>
    <row r="136383" spans="2:3" x14ac:dyDescent="0.25">
      <c r="B136383" s="78"/>
      <c r="C136383" s="77"/>
    </row>
    <row r="136384" spans="2:3" x14ac:dyDescent="0.25">
      <c r="B136384" s="78"/>
      <c r="C136384" s="77"/>
    </row>
    <row r="136385" spans="2:3" x14ac:dyDescent="0.25">
      <c r="B136385" s="78"/>
      <c r="C136385" s="77"/>
    </row>
    <row r="136386" spans="2:3" x14ac:dyDescent="0.25">
      <c r="B136386" s="78"/>
      <c r="C136386" s="77"/>
    </row>
    <row r="136387" spans="2:3" x14ac:dyDescent="0.25">
      <c r="B136387" s="78"/>
      <c r="C136387" s="77"/>
    </row>
    <row r="136388" spans="2:3" x14ac:dyDescent="0.25">
      <c r="B136388" s="78"/>
      <c r="C136388" s="77"/>
    </row>
    <row r="136389" spans="2:3" x14ac:dyDescent="0.25">
      <c r="B136389" s="78"/>
      <c r="C136389" s="77"/>
    </row>
    <row r="136390" spans="2:3" x14ac:dyDescent="0.25">
      <c r="B136390" s="78"/>
      <c r="C136390" s="77"/>
    </row>
    <row r="136391" spans="2:3" x14ac:dyDescent="0.25">
      <c r="B136391" s="78"/>
      <c r="C136391" s="77"/>
    </row>
    <row r="136392" spans="2:3" x14ac:dyDescent="0.25">
      <c r="B136392" s="78"/>
      <c r="C136392" s="77"/>
    </row>
    <row r="136393" spans="2:3" x14ac:dyDescent="0.25">
      <c r="B136393" s="78"/>
      <c r="C136393" s="77"/>
    </row>
    <row r="136394" spans="2:3" x14ac:dyDescent="0.25">
      <c r="B136394" s="78"/>
      <c r="C136394" s="77"/>
    </row>
    <row r="136504" spans="2:3" x14ac:dyDescent="0.25">
      <c r="B136504" s="78"/>
      <c r="C136504" s="77"/>
    </row>
    <row r="136505" spans="2:3" x14ac:dyDescent="0.25">
      <c r="B136505" s="78"/>
      <c r="C136505" s="77"/>
    </row>
    <row r="136506" spans="2:3" x14ac:dyDescent="0.25">
      <c r="B136506" s="78"/>
      <c r="C136506" s="77"/>
    </row>
    <row r="136507" spans="2:3" x14ac:dyDescent="0.25">
      <c r="B136507" s="78"/>
      <c r="C136507" s="77"/>
    </row>
    <row r="136508" spans="2:3" x14ac:dyDescent="0.25">
      <c r="B136508" s="78"/>
      <c r="C136508" s="77"/>
    </row>
    <row r="136509" spans="2:3" x14ac:dyDescent="0.25">
      <c r="B136509" s="78"/>
      <c r="C136509" s="77"/>
    </row>
    <row r="136510" spans="2:3" x14ac:dyDescent="0.25">
      <c r="B136510" s="78"/>
      <c r="C136510" s="77"/>
    </row>
    <row r="136511" spans="2:3" x14ac:dyDescent="0.25">
      <c r="B136511" s="78"/>
      <c r="C136511" s="77"/>
    </row>
    <row r="136512" spans="2:3" x14ac:dyDescent="0.25">
      <c r="B136512" s="78"/>
      <c r="C136512" s="77"/>
    </row>
    <row r="136513" spans="2:3" x14ac:dyDescent="0.25">
      <c r="B136513" s="78"/>
      <c r="C136513" s="77"/>
    </row>
    <row r="136514" spans="2:3" x14ac:dyDescent="0.25">
      <c r="B136514" s="78"/>
      <c r="C136514" s="77"/>
    </row>
    <row r="136515" spans="2:3" x14ac:dyDescent="0.25">
      <c r="B136515" s="78"/>
      <c r="C136515" s="77"/>
    </row>
    <row r="136516" spans="2:3" x14ac:dyDescent="0.25">
      <c r="B136516" s="78"/>
      <c r="C136516" s="77"/>
    </row>
    <row r="136626" spans="2:3" x14ac:dyDescent="0.25">
      <c r="B136626" s="78"/>
      <c r="C136626" s="77"/>
    </row>
    <row r="136627" spans="2:3" x14ac:dyDescent="0.25">
      <c r="B136627" s="78"/>
      <c r="C136627" s="77"/>
    </row>
    <row r="136628" spans="2:3" x14ac:dyDescent="0.25">
      <c r="B136628" s="78"/>
      <c r="C136628" s="77"/>
    </row>
    <row r="136629" spans="2:3" x14ac:dyDescent="0.25">
      <c r="B136629" s="78"/>
      <c r="C136629" s="77"/>
    </row>
    <row r="136630" spans="2:3" x14ac:dyDescent="0.25">
      <c r="B136630" s="78"/>
      <c r="C136630" s="77"/>
    </row>
    <row r="136631" spans="2:3" x14ac:dyDescent="0.25">
      <c r="B136631" s="78"/>
      <c r="C136631" s="77"/>
    </row>
    <row r="136632" spans="2:3" x14ac:dyDescent="0.25">
      <c r="B136632" s="78"/>
      <c r="C136632" s="77"/>
    </row>
    <row r="136633" spans="2:3" x14ac:dyDescent="0.25">
      <c r="B136633" s="78"/>
      <c r="C136633" s="77"/>
    </row>
    <row r="136634" spans="2:3" x14ac:dyDescent="0.25">
      <c r="B136634" s="78"/>
      <c r="C136634" s="77"/>
    </row>
    <row r="136635" spans="2:3" x14ac:dyDescent="0.25">
      <c r="B136635" s="78"/>
      <c r="C136635" s="77"/>
    </row>
    <row r="136636" spans="2:3" x14ac:dyDescent="0.25">
      <c r="B136636" s="78"/>
      <c r="C136636" s="77"/>
    </row>
    <row r="136637" spans="2:3" x14ac:dyDescent="0.25">
      <c r="B136637" s="78"/>
      <c r="C136637" s="77"/>
    </row>
    <row r="136638" spans="2:3" x14ac:dyDescent="0.25">
      <c r="B136638" s="78"/>
      <c r="C136638" s="77"/>
    </row>
    <row r="136748" spans="2:3" x14ac:dyDescent="0.25">
      <c r="B136748" s="78"/>
      <c r="C136748" s="77"/>
    </row>
    <row r="136749" spans="2:3" x14ac:dyDescent="0.25">
      <c r="B136749" s="78"/>
      <c r="C136749" s="77"/>
    </row>
    <row r="136750" spans="2:3" x14ac:dyDescent="0.25">
      <c r="B136750" s="78"/>
      <c r="C136750" s="77"/>
    </row>
    <row r="136751" spans="2:3" x14ac:dyDescent="0.25">
      <c r="B136751" s="78"/>
      <c r="C136751" s="77"/>
    </row>
    <row r="136752" spans="2:3" x14ac:dyDescent="0.25">
      <c r="B136752" s="78"/>
      <c r="C136752" s="77"/>
    </row>
    <row r="136753" spans="2:3" x14ac:dyDescent="0.25">
      <c r="B136753" s="78"/>
      <c r="C136753" s="77"/>
    </row>
    <row r="136754" spans="2:3" x14ac:dyDescent="0.25">
      <c r="B136754" s="78"/>
      <c r="C136754" s="77"/>
    </row>
    <row r="136755" spans="2:3" x14ac:dyDescent="0.25">
      <c r="B136755" s="78"/>
      <c r="C136755" s="77"/>
    </row>
    <row r="136756" spans="2:3" x14ac:dyDescent="0.25">
      <c r="B136756" s="78"/>
      <c r="C136756" s="77"/>
    </row>
    <row r="136757" spans="2:3" x14ac:dyDescent="0.25">
      <c r="B136757" s="78"/>
      <c r="C136757" s="77"/>
    </row>
    <row r="136758" spans="2:3" x14ac:dyDescent="0.25">
      <c r="B136758" s="78"/>
      <c r="C136758" s="77"/>
    </row>
    <row r="136759" spans="2:3" x14ac:dyDescent="0.25">
      <c r="B136759" s="78"/>
      <c r="C136759" s="77"/>
    </row>
    <row r="136760" spans="2:3" x14ac:dyDescent="0.25">
      <c r="B136760" s="78"/>
      <c r="C136760" s="77"/>
    </row>
    <row r="136870" spans="2:3" x14ac:dyDescent="0.25">
      <c r="B136870" s="78"/>
      <c r="C136870" s="77"/>
    </row>
    <row r="136871" spans="2:3" x14ac:dyDescent="0.25">
      <c r="B136871" s="78"/>
      <c r="C136871" s="77"/>
    </row>
    <row r="136872" spans="2:3" x14ac:dyDescent="0.25">
      <c r="B136872" s="78"/>
      <c r="C136872" s="77"/>
    </row>
    <row r="136873" spans="2:3" x14ac:dyDescent="0.25">
      <c r="B136873" s="78"/>
      <c r="C136873" s="77"/>
    </row>
    <row r="136874" spans="2:3" x14ac:dyDescent="0.25">
      <c r="B136874" s="78"/>
      <c r="C136874" s="77"/>
    </row>
    <row r="136875" spans="2:3" x14ac:dyDescent="0.25">
      <c r="B136875" s="78"/>
      <c r="C136875" s="77"/>
    </row>
    <row r="136876" spans="2:3" x14ac:dyDescent="0.25">
      <c r="B136876" s="78"/>
      <c r="C136876" s="77"/>
    </row>
    <row r="136877" spans="2:3" x14ac:dyDescent="0.25">
      <c r="B136877" s="78"/>
      <c r="C136877" s="77"/>
    </row>
    <row r="136878" spans="2:3" x14ac:dyDescent="0.25">
      <c r="B136878" s="78"/>
      <c r="C136878" s="77"/>
    </row>
    <row r="136879" spans="2:3" x14ac:dyDescent="0.25">
      <c r="B136879" s="78"/>
      <c r="C136879" s="77"/>
    </row>
    <row r="136880" spans="2:3" x14ac:dyDescent="0.25">
      <c r="B136880" s="78"/>
      <c r="C136880" s="77"/>
    </row>
    <row r="136881" spans="2:3" x14ac:dyDescent="0.25">
      <c r="B136881" s="78"/>
      <c r="C136881" s="77"/>
    </row>
    <row r="136882" spans="2:3" x14ac:dyDescent="0.25">
      <c r="B136882" s="78"/>
      <c r="C136882" s="77"/>
    </row>
    <row r="136992" spans="2:3" x14ac:dyDescent="0.25">
      <c r="B136992" s="78"/>
      <c r="C136992" s="77"/>
    </row>
    <row r="136993" spans="2:3" x14ac:dyDescent="0.25">
      <c r="B136993" s="78"/>
      <c r="C136993" s="77"/>
    </row>
    <row r="136994" spans="2:3" x14ac:dyDescent="0.25">
      <c r="B136994" s="78"/>
      <c r="C136994" s="77"/>
    </row>
    <row r="136995" spans="2:3" x14ac:dyDescent="0.25">
      <c r="B136995" s="78"/>
      <c r="C136995" s="77"/>
    </row>
    <row r="136996" spans="2:3" x14ac:dyDescent="0.25">
      <c r="B136996" s="78"/>
      <c r="C136996" s="77"/>
    </row>
    <row r="136997" spans="2:3" x14ac:dyDescent="0.25">
      <c r="B136997" s="78"/>
      <c r="C136997" s="77"/>
    </row>
    <row r="136998" spans="2:3" x14ac:dyDescent="0.25">
      <c r="B136998" s="78"/>
      <c r="C136998" s="77"/>
    </row>
    <row r="136999" spans="2:3" x14ac:dyDescent="0.25">
      <c r="B136999" s="78"/>
      <c r="C136999" s="77"/>
    </row>
    <row r="137000" spans="2:3" x14ac:dyDescent="0.25">
      <c r="B137000" s="78"/>
      <c r="C137000" s="77"/>
    </row>
    <row r="137001" spans="2:3" x14ac:dyDescent="0.25">
      <c r="B137001" s="78"/>
      <c r="C137001" s="77"/>
    </row>
    <row r="137002" spans="2:3" x14ac:dyDescent="0.25">
      <c r="B137002" s="78"/>
      <c r="C137002" s="77"/>
    </row>
    <row r="137003" spans="2:3" x14ac:dyDescent="0.25">
      <c r="B137003" s="78"/>
      <c r="C137003" s="77"/>
    </row>
    <row r="137004" spans="2:3" x14ac:dyDescent="0.25">
      <c r="B137004" s="78"/>
      <c r="C137004" s="77"/>
    </row>
    <row r="137114" spans="2:3" x14ac:dyDescent="0.25">
      <c r="B137114" s="78"/>
      <c r="C137114" s="77"/>
    </row>
    <row r="137115" spans="2:3" x14ac:dyDescent="0.25">
      <c r="B137115" s="78"/>
      <c r="C137115" s="77"/>
    </row>
    <row r="137116" spans="2:3" x14ac:dyDescent="0.25">
      <c r="B137116" s="78"/>
      <c r="C137116" s="77"/>
    </row>
    <row r="137117" spans="2:3" x14ac:dyDescent="0.25">
      <c r="B137117" s="78"/>
      <c r="C137117" s="77"/>
    </row>
    <row r="137118" spans="2:3" x14ac:dyDescent="0.25">
      <c r="B137118" s="78"/>
      <c r="C137118" s="77"/>
    </row>
    <row r="137119" spans="2:3" x14ac:dyDescent="0.25">
      <c r="B137119" s="78"/>
      <c r="C137119" s="77"/>
    </row>
    <row r="137120" spans="2:3" x14ac:dyDescent="0.25">
      <c r="B137120" s="78"/>
      <c r="C137120" s="77"/>
    </row>
    <row r="137121" spans="2:3" x14ac:dyDescent="0.25">
      <c r="B137121" s="78"/>
      <c r="C137121" s="77"/>
    </row>
    <row r="137122" spans="2:3" x14ac:dyDescent="0.25">
      <c r="B137122" s="78"/>
      <c r="C137122" s="77"/>
    </row>
    <row r="137123" spans="2:3" x14ac:dyDescent="0.25">
      <c r="B137123" s="78"/>
      <c r="C137123" s="77"/>
    </row>
    <row r="137124" spans="2:3" x14ac:dyDescent="0.25">
      <c r="B137124" s="78"/>
      <c r="C137124" s="77"/>
    </row>
    <row r="137125" spans="2:3" x14ac:dyDescent="0.25">
      <c r="B137125" s="78"/>
      <c r="C137125" s="77"/>
    </row>
    <row r="137126" spans="2:3" x14ac:dyDescent="0.25">
      <c r="B137126" s="78"/>
      <c r="C137126" s="77"/>
    </row>
    <row r="137236" spans="2:3" x14ac:dyDescent="0.25">
      <c r="B137236" s="78"/>
      <c r="C137236" s="77"/>
    </row>
    <row r="137237" spans="2:3" x14ac:dyDescent="0.25">
      <c r="B137237" s="78"/>
      <c r="C137237" s="77"/>
    </row>
    <row r="137238" spans="2:3" x14ac:dyDescent="0.25">
      <c r="B137238" s="78"/>
      <c r="C137238" s="77"/>
    </row>
    <row r="137239" spans="2:3" x14ac:dyDescent="0.25">
      <c r="B137239" s="78"/>
      <c r="C137239" s="77"/>
    </row>
    <row r="137240" spans="2:3" x14ac:dyDescent="0.25">
      <c r="B137240" s="78"/>
      <c r="C137240" s="77"/>
    </row>
    <row r="137241" spans="2:3" x14ac:dyDescent="0.25">
      <c r="B137241" s="78"/>
      <c r="C137241" s="77"/>
    </row>
    <row r="137242" spans="2:3" x14ac:dyDescent="0.25">
      <c r="B137242" s="78"/>
      <c r="C137242" s="77"/>
    </row>
    <row r="137243" spans="2:3" x14ac:dyDescent="0.25">
      <c r="B137243" s="78"/>
      <c r="C137243" s="77"/>
    </row>
    <row r="137244" spans="2:3" x14ac:dyDescent="0.25">
      <c r="B137244" s="78"/>
      <c r="C137244" s="77"/>
    </row>
    <row r="137245" spans="2:3" x14ac:dyDescent="0.25">
      <c r="B137245" s="78"/>
      <c r="C137245" s="77"/>
    </row>
    <row r="137246" spans="2:3" x14ac:dyDescent="0.25">
      <c r="B137246" s="78"/>
      <c r="C137246" s="77"/>
    </row>
    <row r="137247" spans="2:3" x14ac:dyDescent="0.25">
      <c r="B137247" s="78"/>
      <c r="C137247" s="77"/>
    </row>
    <row r="137248" spans="2:3" x14ac:dyDescent="0.25">
      <c r="B137248" s="78"/>
      <c r="C137248" s="77"/>
    </row>
    <row r="137358" spans="2:3" x14ac:dyDescent="0.25">
      <c r="B137358" s="78"/>
      <c r="C137358" s="77"/>
    </row>
    <row r="137359" spans="2:3" x14ac:dyDescent="0.25">
      <c r="B137359" s="78"/>
      <c r="C137359" s="77"/>
    </row>
    <row r="137360" spans="2:3" x14ac:dyDescent="0.25">
      <c r="B137360" s="78"/>
      <c r="C137360" s="77"/>
    </row>
    <row r="137361" spans="2:3" x14ac:dyDescent="0.25">
      <c r="B137361" s="78"/>
      <c r="C137361" s="77"/>
    </row>
    <row r="137362" spans="2:3" x14ac:dyDescent="0.25">
      <c r="B137362" s="78"/>
      <c r="C137362" s="77"/>
    </row>
    <row r="137363" spans="2:3" x14ac:dyDescent="0.25">
      <c r="B137363" s="78"/>
      <c r="C137363" s="77"/>
    </row>
    <row r="137364" spans="2:3" x14ac:dyDescent="0.25">
      <c r="B137364" s="78"/>
      <c r="C137364" s="77"/>
    </row>
    <row r="137365" spans="2:3" x14ac:dyDescent="0.25">
      <c r="B137365" s="78"/>
      <c r="C137365" s="77"/>
    </row>
    <row r="137366" spans="2:3" x14ac:dyDescent="0.25">
      <c r="B137366" s="78"/>
      <c r="C137366" s="77"/>
    </row>
    <row r="137367" spans="2:3" x14ac:dyDescent="0.25">
      <c r="B137367" s="78"/>
      <c r="C137367" s="77"/>
    </row>
    <row r="137368" spans="2:3" x14ac:dyDescent="0.25">
      <c r="B137368" s="78"/>
      <c r="C137368" s="77"/>
    </row>
    <row r="137369" spans="2:3" x14ac:dyDescent="0.25">
      <c r="B137369" s="78"/>
      <c r="C137369" s="77"/>
    </row>
    <row r="137370" spans="2:3" x14ac:dyDescent="0.25">
      <c r="B137370" s="78"/>
      <c r="C137370" s="77"/>
    </row>
    <row r="137480" spans="2:3" x14ac:dyDescent="0.25">
      <c r="B137480" s="78"/>
      <c r="C137480" s="77"/>
    </row>
    <row r="137481" spans="2:3" x14ac:dyDescent="0.25">
      <c r="B137481" s="78"/>
      <c r="C137481" s="77"/>
    </row>
    <row r="137482" spans="2:3" x14ac:dyDescent="0.25">
      <c r="B137482" s="78"/>
      <c r="C137482" s="77"/>
    </row>
    <row r="137483" spans="2:3" x14ac:dyDescent="0.25">
      <c r="B137483" s="78"/>
      <c r="C137483" s="77"/>
    </row>
    <row r="137484" spans="2:3" x14ac:dyDescent="0.25">
      <c r="B137484" s="78"/>
      <c r="C137484" s="77"/>
    </row>
    <row r="137485" spans="2:3" x14ac:dyDescent="0.25">
      <c r="B137485" s="78"/>
      <c r="C137485" s="77"/>
    </row>
    <row r="137486" spans="2:3" x14ac:dyDescent="0.25">
      <c r="B137486" s="78"/>
      <c r="C137486" s="77"/>
    </row>
    <row r="137487" spans="2:3" x14ac:dyDescent="0.25">
      <c r="B137487" s="78"/>
      <c r="C137487" s="77"/>
    </row>
    <row r="137488" spans="2:3" x14ac:dyDescent="0.25">
      <c r="B137488" s="78"/>
      <c r="C137488" s="77"/>
    </row>
    <row r="137489" spans="2:3" x14ac:dyDescent="0.25">
      <c r="B137489" s="78"/>
      <c r="C137489" s="77"/>
    </row>
    <row r="137490" spans="2:3" x14ac:dyDescent="0.25">
      <c r="B137490" s="78"/>
      <c r="C137490" s="77"/>
    </row>
    <row r="137491" spans="2:3" x14ac:dyDescent="0.25">
      <c r="B137491" s="78"/>
      <c r="C137491" s="77"/>
    </row>
    <row r="137492" spans="2:3" x14ac:dyDescent="0.25">
      <c r="B137492" s="78"/>
      <c r="C137492" s="77"/>
    </row>
    <row r="137602" spans="2:3" x14ac:dyDescent="0.25">
      <c r="B137602" s="78"/>
      <c r="C137602" s="77"/>
    </row>
    <row r="137603" spans="2:3" x14ac:dyDescent="0.25">
      <c r="B137603" s="78"/>
      <c r="C137603" s="77"/>
    </row>
    <row r="137604" spans="2:3" x14ac:dyDescent="0.25">
      <c r="B137604" s="78"/>
      <c r="C137604" s="77"/>
    </row>
    <row r="137605" spans="2:3" x14ac:dyDescent="0.25">
      <c r="B137605" s="78"/>
      <c r="C137605" s="77"/>
    </row>
    <row r="137606" spans="2:3" x14ac:dyDescent="0.25">
      <c r="B137606" s="78"/>
      <c r="C137606" s="77"/>
    </row>
    <row r="137607" spans="2:3" x14ac:dyDescent="0.25">
      <c r="B137607" s="78"/>
      <c r="C137607" s="77"/>
    </row>
    <row r="137608" spans="2:3" x14ac:dyDescent="0.25">
      <c r="B137608" s="78"/>
      <c r="C137608" s="77"/>
    </row>
    <row r="137609" spans="2:3" x14ac:dyDescent="0.25">
      <c r="B137609" s="78"/>
      <c r="C137609" s="77"/>
    </row>
    <row r="137610" spans="2:3" x14ac:dyDescent="0.25">
      <c r="B137610" s="78"/>
      <c r="C137610" s="77"/>
    </row>
    <row r="137611" spans="2:3" x14ac:dyDescent="0.25">
      <c r="B137611" s="78"/>
      <c r="C137611" s="77"/>
    </row>
    <row r="137612" spans="2:3" x14ac:dyDescent="0.25">
      <c r="B137612" s="78"/>
      <c r="C137612" s="77"/>
    </row>
    <row r="137613" spans="2:3" x14ac:dyDescent="0.25">
      <c r="B137613" s="78"/>
      <c r="C137613" s="77"/>
    </row>
    <row r="137614" spans="2:3" x14ac:dyDescent="0.25">
      <c r="B137614" s="78"/>
      <c r="C137614" s="77"/>
    </row>
    <row r="137724" spans="2:3" x14ac:dyDescent="0.25">
      <c r="B137724" s="78"/>
      <c r="C137724" s="77"/>
    </row>
    <row r="137725" spans="2:3" x14ac:dyDescent="0.25">
      <c r="B137725" s="78"/>
      <c r="C137725" s="77"/>
    </row>
    <row r="137726" spans="2:3" x14ac:dyDescent="0.25">
      <c r="B137726" s="78"/>
      <c r="C137726" s="77"/>
    </row>
    <row r="137727" spans="2:3" x14ac:dyDescent="0.25">
      <c r="B137727" s="78"/>
      <c r="C137727" s="77"/>
    </row>
    <row r="137728" spans="2:3" x14ac:dyDescent="0.25">
      <c r="B137728" s="78"/>
      <c r="C137728" s="77"/>
    </row>
    <row r="137729" spans="2:3" x14ac:dyDescent="0.25">
      <c r="B137729" s="78"/>
      <c r="C137729" s="77"/>
    </row>
    <row r="137730" spans="2:3" x14ac:dyDescent="0.25">
      <c r="B137730" s="78"/>
      <c r="C137730" s="77"/>
    </row>
    <row r="137731" spans="2:3" x14ac:dyDescent="0.25">
      <c r="B137731" s="78"/>
      <c r="C137731" s="77"/>
    </row>
    <row r="137732" spans="2:3" x14ac:dyDescent="0.25">
      <c r="B137732" s="78"/>
      <c r="C137732" s="77"/>
    </row>
    <row r="137733" spans="2:3" x14ac:dyDescent="0.25">
      <c r="B137733" s="78"/>
      <c r="C137733" s="77"/>
    </row>
    <row r="137734" spans="2:3" x14ac:dyDescent="0.25">
      <c r="B137734" s="78"/>
      <c r="C137734" s="77"/>
    </row>
    <row r="137735" spans="2:3" x14ac:dyDescent="0.25">
      <c r="B137735" s="78"/>
      <c r="C137735" s="77"/>
    </row>
    <row r="137736" spans="2:3" x14ac:dyDescent="0.25">
      <c r="B137736" s="78"/>
      <c r="C137736" s="77"/>
    </row>
    <row r="137846" spans="2:3" x14ac:dyDescent="0.25">
      <c r="B137846" s="78"/>
      <c r="C137846" s="77"/>
    </row>
    <row r="137847" spans="2:3" x14ac:dyDescent="0.25">
      <c r="B137847" s="78"/>
      <c r="C137847" s="77"/>
    </row>
    <row r="137848" spans="2:3" x14ac:dyDescent="0.25">
      <c r="B137848" s="78"/>
      <c r="C137848" s="77"/>
    </row>
    <row r="137849" spans="2:3" x14ac:dyDescent="0.25">
      <c r="B137849" s="78"/>
      <c r="C137849" s="77"/>
    </row>
    <row r="137850" spans="2:3" x14ac:dyDescent="0.25">
      <c r="B137850" s="78"/>
      <c r="C137850" s="77"/>
    </row>
    <row r="137851" spans="2:3" x14ac:dyDescent="0.25">
      <c r="B137851" s="78"/>
      <c r="C137851" s="77"/>
    </row>
    <row r="137852" spans="2:3" x14ac:dyDescent="0.25">
      <c r="B137852" s="78"/>
      <c r="C137852" s="77"/>
    </row>
    <row r="137853" spans="2:3" x14ac:dyDescent="0.25">
      <c r="B137853" s="78"/>
      <c r="C137853" s="77"/>
    </row>
    <row r="137854" spans="2:3" x14ac:dyDescent="0.25">
      <c r="B137854" s="78"/>
      <c r="C137854" s="77"/>
    </row>
    <row r="137855" spans="2:3" x14ac:dyDescent="0.25">
      <c r="B137855" s="78"/>
      <c r="C137855" s="77"/>
    </row>
    <row r="137856" spans="2:3" x14ac:dyDescent="0.25">
      <c r="B137856" s="78"/>
      <c r="C137856" s="77"/>
    </row>
    <row r="137857" spans="2:3" x14ac:dyDescent="0.25">
      <c r="B137857" s="78"/>
      <c r="C137857" s="77"/>
    </row>
    <row r="137858" spans="2:3" x14ac:dyDescent="0.25">
      <c r="B137858" s="78"/>
      <c r="C137858" s="77"/>
    </row>
    <row r="137968" spans="2:3" x14ac:dyDescent="0.25">
      <c r="B137968" s="78"/>
      <c r="C137968" s="77"/>
    </row>
    <row r="137969" spans="2:3" x14ac:dyDescent="0.25">
      <c r="B137969" s="78"/>
      <c r="C137969" s="77"/>
    </row>
    <row r="137970" spans="2:3" x14ac:dyDescent="0.25">
      <c r="B137970" s="78"/>
      <c r="C137970" s="77"/>
    </row>
    <row r="137971" spans="2:3" x14ac:dyDescent="0.25">
      <c r="B137971" s="78"/>
      <c r="C137971" s="77"/>
    </row>
    <row r="137972" spans="2:3" x14ac:dyDescent="0.25">
      <c r="B137972" s="78"/>
      <c r="C137972" s="77"/>
    </row>
    <row r="137973" spans="2:3" x14ac:dyDescent="0.25">
      <c r="B137973" s="78"/>
      <c r="C137973" s="77"/>
    </row>
    <row r="137974" spans="2:3" x14ac:dyDescent="0.25">
      <c r="B137974" s="78"/>
      <c r="C137974" s="77"/>
    </row>
    <row r="137975" spans="2:3" x14ac:dyDescent="0.25">
      <c r="B137975" s="78"/>
      <c r="C137975" s="77"/>
    </row>
    <row r="137976" spans="2:3" x14ac:dyDescent="0.25">
      <c r="B137976" s="78"/>
      <c r="C137976" s="77"/>
    </row>
    <row r="137977" spans="2:3" x14ac:dyDescent="0.25">
      <c r="B137977" s="78"/>
      <c r="C137977" s="77"/>
    </row>
    <row r="137978" spans="2:3" x14ac:dyDescent="0.25">
      <c r="B137978" s="78"/>
      <c r="C137978" s="77"/>
    </row>
    <row r="137979" spans="2:3" x14ac:dyDescent="0.25">
      <c r="B137979" s="78"/>
      <c r="C137979" s="77"/>
    </row>
    <row r="137980" spans="2:3" x14ac:dyDescent="0.25">
      <c r="B137980" s="78"/>
      <c r="C137980" s="77"/>
    </row>
    <row r="138090" spans="2:3" x14ac:dyDescent="0.25">
      <c r="B138090" s="78"/>
      <c r="C138090" s="77"/>
    </row>
    <row r="138091" spans="2:3" x14ac:dyDescent="0.25">
      <c r="B138091" s="78"/>
      <c r="C138091" s="77"/>
    </row>
    <row r="138092" spans="2:3" x14ac:dyDescent="0.25">
      <c r="B138092" s="78"/>
      <c r="C138092" s="77"/>
    </row>
    <row r="138093" spans="2:3" x14ac:dyDescent="0.25">
      <c r="B138093" s="78"/>
      <c r="C138093" s="77"/>
    </row>
    <row r="138094" spans="2:3" x14ac:dyDescent="0.25">
      <c r="B138094" s="78"/>
      <c r="C138094" s="77"/>
    </row>
    <row r="138095" spans="2:3" x14ac:dyDescent="0.25">
      <c r="B138095" s="78"/>
      <c r="C138095" s="77"/>
    </row>
    <row r="138096" spans="2:3" x14ac:dyDescent="0.25">
      <c r="B138096" s="78"/>
      <c r="C138096" s="77"/>
    </row>
    <row r="138097" spans="2:3" x14ac:dyDescent="0.25">
      <c r="B138097" s="78"/>
      <c r="C138097" s="77"/>
    </row>
    <row r="138098" spans="2:3" x14ac:dyDescent="0.25">
      <c r="B138098" s="78"/>
      <c r="C138098" s="77"/>
    </row>
    <row r="138099" spans="2:3" x14ac:dyDescent="0.25">
      <c r="B138099" s="78"/>
      <c r="C138099" s="77"/>
    </row>
    <row r="138100" spans="2:3" x14ac:dyDescent="0.25">
      <c r="B138100" s="78"/>
      <c r="C138100" s="77"/>
    </row>
    <row r="138101" spans="2:3" x14ac:dyDescent="0.25">
      <c r="B138101" s="78"/>
      <c r="C138101" s="77"/>
    </row>
    <row r="138102" spans="2:3" x14ac:dyDescent="0.25">
      <c r="B138102" s="78"/>
      <c r="C138102" s="77"/>
    </row>
    <row r="138212" spans="2:3" x14ac:dyDescent="0.25">
      <c r="B138212" s="78"/>
      <c r="C138212" s="77"/>
    </row>
    <row r="138213" spans="2:3" x14ac:dyDescent="0.25">
      <c r="B138213" s="78"/>
      <c r="C138213" s="77"/>
    </row>
    <row r="138214" spans="2:3" x14ac:dyDescent="0.25">
      <c r="B138214" s="78"/>
      <c r="C138214" s="77"/>
    </row>
    <row r="138215" spans="2:3" x14ac:dyDescent="0.25">
      <c r="B138215" s="78"/>
      <c r="C138215" s="77"/>
    </row>
    <row r="138216" spans="2:3" x14ac:dyDescent="0.25">
      <c r="B138216" s="78"/>
      <c r="C138216" s="77"/>
    </row>
    <row r="138217" spans="2:3" x14ac:dyDescent="0.25">
      <c r="B138217" s="78"/>
      <c r="C138217" s="77"/>
    </row>
    <row r="138218" spans="2:3" x14ac:dyDescent="0.25">
      <c r="B138218" s="78"/>
      <c r="C138218" s="77"/>
    </row>
    <row r="138219" spans="2:3" x14ac:dyDescent="0.25">
      <c r="B138219" s="78"/>
      <c r="C138219" s="77"/>
    </row>
    <row r="138220" spans="2:3" x14ac:dyDescent="0.25">
      <c r="B138220" s="78"/>
      <c r="C138220" s="77"/>
    </row>
    <row r="138221" spans="2:3" x14ac:dyDescent="0.25">
      <c r="B138221" s="78"/>
      <c r="C138221" s="77"/>
    </row>
    <row r="138222" spans="2:3" x14ac:dyDescent="0.25">
      <c r="B138222" s="78"/>
      <c r="C138222" s="77"/>
    </row>
    <row r="138223" spans="2:3" x14ac:dyDescent="0.25">
      <c r="B138223" s="78"/>
      <c r="C138223" s="77"/>
    </row>
    <row r="138224" spans="2:3" x14ac:dyDescent="0.25">
      <c r="B138224" s="78"/>
      <c r="C138224" s="77"/>
    </row>
    <row r="138334" spans="2:3" x14ac:dyDescent="0.25">
      <c r="B138334" s="78"/>
      <c r="C138334" s="77"/>
    </row>
    <row r="138335" spans="2:3" x14ac:dyDescent="0.25">
      <c r="B138335" s="78"/>
      <c r="C138335" s="77"/>
    </row>
    <row r="138336" spans="2:3" x14ac:dyDescent="0.25">
      <c r="B138336" s="78"/>
      <c r="C138336" s="77"/>
    </row>
    <row r="138337" spans="2:3" x14ac:dyDescent="0.25">
      <c r="B138337" s="78"/>
      <c r="C138337" s="77"/>
    </row>
    <row r="138338" spans="2:3" x14ac:dyDescent="0.25">
      <c r="B138338" s="78"/>
      <c r="C138338" s="77"/>
    </row>
    <row r="138339" spans="2:3" x14ac:dyDescent="0.25">
      <c r="B138339" s="78"/>
      <c r="C138339" s="77"/>
    </row>
    <row r="138340" spans="2:3" x14ac:dyDescent="0.25">
      <c r="B138340" s="78"/>
      <c r="C138340" s="77"/>
    </row>
    <row r="138341" spans="2:3" x14ac:dyDescent="0.25">
      <c r="B138341" s="78"/>
      <c r="C138341" s="77"/>
    </row>
    <row r="138342" spans="2:3" x14ac:dyDescent="0.25">
      <c r="B138342" s="78"/>
      <c r="C138342" s="77"/>
    </row>
    <row r="138343" spans="2:3" x14ac:dyDescent="0.25">
      <c r="B138343" s="78"/>
      <c r="C138343" s="77"/>
    </row>
    <row r="138344" spans="2:3" x14ac:dyDescent="0.25">
      <c r="B138344" s="78"/>
      <c r="C138344" s="77"/>
    </row>
    <row r="138345" spans="2:3" x14ac:dyDescent="0.25">
      <c r="B138345" s="78"/>
      <c r="C138345" s="77"/>
    </row>
    <row r="138346" spans="2:3" x14ac:dyDescent="0.25">
      <c r="B138346" s="78"/>
      <c r="C138346" s="77"/>
    </row>
    <row r="138456" spans="2:3" x14ac:dyDescent="0.25">
      <c r="B138456" s="78"/>
      <c r="C138456" s="77"/>
    </row>
    <row r="138457" spans="2:3" x14ac:dyDescent="0.25">
      <c r="B138457" s="78"/>
      <c r="C138457" s="77"/>
    </row>
    <row r="138458" spans="2:3" x14ac:dyDescent="0.25">
      <c r="B138458" s="78"/>
      <c r="C138458" s="77"/>
    </row>
    <row r="138459" spans="2:3" x14ac:dyDescent="0.25">
      <c r="B138459" s="78"/>
      <c r="C138459" s="77"/>
    </row>
    <row r="138460" spans="2:3" x14ac:dyDescent="0.25">
      <c r="B138460" s="78"/>
      <c r="C138460" s="77"/>
    </row>
    <row r="138461" spans="2:3" x14ac:dyDescent="0.25">
      <c r="B138461" s="78"/>
      <c r="C138461" s="77"/>
    </row>
    <row r="138462" spans="2:3" x14ac:dyDescent="0.25">
      <c r="B138462" s="78"/>
      <c r="C138462" s="77"/>
    </row>
    <row r="138463" spans="2:3" x14ac:dyDescent="0.25">
      <c r="B138463" s="78"/>
      <c r="C138463" s="77"/>
    </row>
    <row r="138464" spans="2:3" x14ac:dyDescent="0.25">
      <c r="B138464" s="78"/>
      <c r="C138464" s="77"/>
    </row>
    <row r="138465" spans="2:3" x14ac:dyDescent="0.25">
      <c r="B138465" s="78"/>
      <c r="C138465" s="77"/>
    </row>
    <row r="138466" spans="2:3" x14ac:dyDescent="0.25">
      <c r="B138466" s="78"/>
      <c r="C138466" s="77"/>
    </row>
    <row r="138467" spans="2:3" x14ac:dyDescent="0.25">
      <c r="B138467" s="78"/>
      <c r="C138467" s="77"/>
    </row>
    <row r="138468" spans="2:3" x14ac:dyDescent="0.25">
      <c r="B138468" s="78"/>
      <c r="C138468" s="77"/>
    </row>
    <row r="138578" spans="2:3" x14ac:dyDescent="0.25">
      <c r="B138578" s="78"/>
      <c r="C138578" s="77"/>
    </row>
    <row r="138579" spans="2:3" x14ac:dyDescent="0.25">
      <c r="B138579" s="78"/>
      <c r="C138579" s="77"/>
    </row>
    <row r="138580" spans="2:3" x14ac:dyDescent="0.25">
      <c r="B138580" s="78"/>
      <c r="C138580" s="77"/>
    </row>
    <row r="138581" spans="2:3" x14ac:dyDescent="0.25">
      <c r="B138581" s="78"/>
      <c r="C138581" s="77"/>
    </row>
    <row r="138582" spans="2:3" x14ac:dyDescent="0.25">
      <c r="B138582" s="78"/>
      <c r="C138582" s="77"/>
    </row>
    <row r="138583" spans="2:3" x14ac:dyDescent="0.25">
      <c r="B138583" s="78"/>
      <c r="C138583" s="77"/>
    </row>
    <row r="138584" spans="2:3" x14ac:dyDescent="0.25">
      <c r="B138584" s="78"/>
      <c r="C138584" s="77"/>
    </row>
    <row r="138585" spans="2:3" x14ac:dyDescent="0.25">
      <c r="B138585" s="78"/>
      <c r="C138585" s="77"/>
    </row>
    <row r="138586" spans="2:3" x14ac:dyDescent="0.25">
      <c r="B138586" s="78"/>
      <c r="C138586" s="77"/>
    </row>
    <row r="138587" spans="2:3" x14ac:dyDescent="0.25">
      <c r="B138587" s="78"/>
      <c r="C138587" s="77"/>
    </row>
    <row r="138588" spans="2:3" x14ac:dyDescent="0.25">
      <c r="B138588" s="78"/>
      <c r="C138588" s="77"/>
    </row>
    <row r="138589" spans="2:3" x14ac:dyDescent="0.25">
      <c r="B138589" s="78"/>
      <c r="C138589" s="77"/>
    </row>
    <row r="138590" spans="2:3" x14ac:dyDescent="0.25">
      <c r="B138590" s="78"/>
      <c r="C138590" s="77"/>
    </row>
    <row r="138700" spans="2:3" x14ac:dyDescent="0.25">
      <c r="B138700" s="78"/>
      <c r="C138700" s="77"/>
    </row>
    <row r="138701" spans="2:3" x14ac:dyDescent="0.25">
      <c r="B138701" s="78"/>
      <c r="C138701" s="77"/>
    </row>
    <row r="138702" spans="2:3" x14ac:dyDescent="0.25">
      <c r="B138702" s="78"/>
      <c r="C138702" s="77"/>
    </row>
    <row r="138703" spans="2:3" x14ac:dyDescent="0.25">
      <c r="B138703" s="78"/>
      <c r="C138703" s="77"/>
    </row>
    <row r="138704" spans="2:3" x14ac:dyDescent="0.25">
      <c r="B138704" s="78"/>
      <c r="C138704" s="77"/>
    </row>
    <row r="138705" spans="2:3" x14ac:dyDescent="0.25">
      <c r="B138705" s="78"/>
      <c r="C138705" s="77"/>
    </row>
    <row r="138706" spans="2:3" x14ac:dyDescent="0.25">
      <c r="B138706" s="78"/>
      <c r="C138706" s="77"/>
    </row>
    <row r="138707" spans="2:3" x14ac:dyDescent="0.25">
      <c r="B138707" s="78"/>
      <c r="C138707" s="77"/>
    </row>
    <row r="138708" spans="2:3" x14ac:dyDescent="0.25">
      <c r="B138708" s="78"/>
      <c r="C138708" s="77"/>
    </row>
    <row r="138709" spans="2:3" x14ac:dyDescent="0.25">
      <c r="B138709" s="78"/>
      <c r="C138709" s="77"/>
    </row>
    <row r="138710" spans="2:3" x14ac:dyDescent="0.25">
      <c r="B138710" s="78"/>
      <c r="C138710" s="77"/>
    </row>
    <row r="138711" spans="2:3" x14ac:dyDescent="0.25">
      <c r="B138711" s="78"/>
      <c r="C138711" s="77"/>
    </row>
    <row r="138712" spans="2:3" x14ac:dyDescent="0.25">
      <c r="B138712" s="78"/>
      <c r="C138712" s="77"/>
    </row>
    <row r="138822" spans="2:3" x14ac:dyDescent="0.25">
      <c r="B138822" s="78"/>
      <c r="C138822" s="77"/>
    </row>
    <row r="138823" spans="2:3" x14ac:dyDescent="0.25">
      <c r="B138823" s="78"/>
      <c r="C138823" s="77"/>
    </row>
    <row r="138824" spans="2:3" x14ac:dyDescent="0.25">
      <c r="B138824" s="78"/>
      <c r="C138824" s="77"/>
    </row>
    <row r="138825" spans="2:3" x14ac:dyDescent="0.25">
      <c r="B138825" s="78"/>
      <c r="C138825" s="77"/>
    </row>
    <row r="138826" spans="2:3" x14ac:dyDescent="0.25">
      <c r="B138826" s="78"/>
      <c r="C138826" s="77"/>
    </row>
    <row r="138827" spans="2:3" x14ac:dyDescent="0.25">
      <c r="B138827" s="78"/>
      <c r="C138827" s="77"/>
    </row>
    <row r="138828" spans="2:3" x14ac:dyDescent="0.25">
      <c r="B138828" s="78"/>
      <c r="C138828" s="77"/>
    </row>
    <row r="138829" spans="2:3" x14ac:dyDescent="0.25">
      <c r="B138829" s="78"/>
      <c r="C138829" s="77"/>
    </row>
    <row r="138830" spans="2:3" x14ac:dyDescent="0.25">
      <c r="B138830" s="78"/>
      <c r="C138830" s="77"/>
    </row>
    <row r="138831" spans="2:3" x14ac:dyDescent="0.25">
      <c r="B138831" s="78"/>
      <c r="C138831" s="77"/>
    </row>
    <row r="138832" spans="2:3" x14ac:dyDescent="0.25">
      <c r="B138832" s="78"/>
      <c r="C138832" s="77"/>
    </row>
    <row r="138833" spans="2:3" x14ac:dyDescent="0.25">
      <c r="B138833" s="78"/>
      <c r="C138833" s="77"/>
    </row>
    <row r="138834" spans="2:3" x14ac:dyDescent="0.25">
      <c r="B138834" s="78"/>
      <c r="C138834" s="77"/>
    </row>
    <row r="138944" spans="2:3" x14ac:dyDescent="0.25">
      <c r="B138944" s="78"/>
      <c r="C138944" s="77"/>
    </row>
    <row r="138945" spans="2:3" x14ac:dyDescent="0.25">
      <c r="B138945" s="78"/>
      <c r="C138945" s="77"/>
    </row>
    <row r="138946" spans="2:3" x14ac:dyDescent="0.25">
      <c r="B138946" s="78"/>
      <c r="C138946" s="77"/>
    </row>
    <row r="138947" spans="2:3" x14ac:dyDescent="0.25">
      <c r="B138947" s="78"/>
      <c r="C138947" s="77"/>
    </row>
    <row r="138948" spans="2:3" x14ac:dyDescent="0.25">
      <c r="B138948" s="78"/>
      <c r="C138948" s="77"/>
    </row>
    <row r="138949" spans="2:3" x14ac:dyDescent="0.25">
      <c r="B138949" s="78"/>
      <c r="C138949" s="77"/>
    </row>
    <row r="138950" spans="2:3" x14ac:dyDescent="0.25">
      <c r="B138950" s="78"/>
      <c r="C138950" s="77"/>
    </row>
    <row r="138951" spans="2:3" x14ac:dyDescent="0.25">
      <c r="B138951" s="78"/>
      <c r="C138951" s="77"/>
    </row>
    <row r="138952" spans="2:3" x14ac:dyDescent="0.25">
      <c r="B138952" s="78"/>
      <c r="C138952" s="77"/>
    </row>
    <row r="138953" spans="2:3" x14ac:dyDescent="0.25">
      <c r="B138953" s="78"/>
      <c r="C138953" s="77"/>
    </row>
    <row r="138954" spans="2:3" x14ac:dyDescent="0.25">
      <c r="B138954" s="78"/>
      <c r="C138954" s="77"/>
    </row>
    <row r="138955" spans="2:3" x14ac:dyDescent="0.25">
      <c r="B138955" s="78"/>
      <c r="C138955" s="77"/>
    </row>
    <row r="138956" spans="2:3" x14ac:dyDescent="0.25">
      <c r="B138956" s="78"/>
      <c r="C138956" s="77"/>
    </row>
    <row r="139066" spans="2:3" x14ac:dyDescent="0.25">
      <c r="B139066" s="78"/>
      <c r="C139066" s="77"/>
    </row>
    <row r="139067" spans="2:3" x14ac:dyDescent="0.25">
      <c r="B139067" s="78"/>
      <c r="C139067" s="77"/>
    </row>
    <row r="139068" spans="2:3" x14ac:dyDescent="0.25">
      <c r="B139068" s="78"/>
      <c r="C139068" s="77"/>
    </row>
    <row r="139069" spans="2:3" x14ac:dyDescent="0.25">
      <c r="B139069" s="78"/>
      <c r="C139069" s="77"/>
    </row>
    <row r="139070" spans="2:3" x14ac:dyDescent="0.25">
      <c r="B139070" s="78"/>
      <c r="C139070" s="77"/>
    </row>
    <row r="139071" spans="2:3" x14ac:dyDescent="0.25">
      <c r="B139071" s="78"/>
      <c r="C139071" s="77"/>
    </row>
    <row r="139072" spans="2:3" x14ac:dyDescent="0.25">
      <c r="B139072" s="78"/>
      <c r="C139072" s="77"/>
    </row>
    <row r="139073" spans="2:3" x14ac:dyDescent="0.25">
      <c r="B139073" s="78"/>
      <c r="C139073" s="77"/>
    </row>
    <row r="139074" spans="2:3" x14ac:dyDescent="0.25">
      <c r="B139074" s="78"/>
      <c r="C139074" s="77"/>
    </row>
    <row r="139075" spans="2:3" x14ac:dyDescent="0.25">
      <c r="B139075" s="78"/>
      <c r="C139075" s="77"/>
    </row>
    <row r="139076" spans="2:3" x14ac:dyDescent="0.25">
      <c r="B139076" s="78"/>
      <c r="C139076" s="77"/>
    </row>
    <row r="139077" spans="2:3" x14ac:dyDescent="0.25">
      <c r="B139077" s="78"/>
      <c r="C139077" s="77"/>
    </row>
    <row r="139078" spans="2:3" x14ac:dyDescent="0.25">
      <c r="B139078" s="78"/>
      <c r="C139078" s="77"/>
    </row>
    <row r="139188" spans="2:3" x14ac:dyDescent="0.25">
      <c r="B139188" s="78"/>
      <c r="C139188" s="77"/>
    </row>
    <row r="139189" spans="2:3" x14ac:dyDescent="0.25">
      <c r="B139189" s="78"/>
      <c r="C139189" s="77"/>
    </row>
    <row r="139190" spans="2:3" x14ac:dyDescent="0.25">
      <c r="B139190" s="78"/>
      <c r="C139190" s="77"/>
    </row>
    <row r="139191" spans="2:3" x14ac:dyDescent="0.25">
      <c r="B139191" s="78"/>
      <c r="C139191" s="77"/>
    </row>
    <row r="139192" spans="2:3" x14ac:dyDescent="0.25">
      <c r="B139192" s="78"/>
      <c r="C139192" s="77"/>
    </row>
    <row r="139193" spans="2:3" x14ac:dyDescent="0.25">
      <c r="B139193" s="78"/>
      <c r="C139193" s="77"/>
    </row>
    <row r="139194" spans="2:3" x14ac:dyDescent="0.25">
      <c r="B139194" s="78"/>
      <c r="C139194" s="77"/>
    </row>
    <row r="139195" spans="2:3" x14ac:dyDescent="0.25">
      <c r="B139195" s="78"/>
      <c r="C139195" s="77"/>
    </row>
    <row r="139196" spans="2:3" x14ac:dyDescent="0.25">
      <c r="B139196" s="78"/>
      <c r="C139196" s="77"/>
    </row>
    <row r="139197" spans="2:3" x14ac:dyDescent="0.25">
      <c r="B139197" s="78"/>
      <c r="C139197" s="77"/>
    </row>
    <row r="139198" spans="2:3" x14ac:dyDescent="0.25">
      <c r="B139198" s="78"/>
      <c r="C139198" s="77"/>
    </row>
    <row r="139199" spans="2:3" x14ac:dyDescent="0.25">
      <c r="B139199" s="78"/>
      <c r="C139199" s="77"/>
    </row>
    <row r="139200" spans="2:3" x14ac:dyDescent="0.25">
      <c r="B139200" s="78"/>
      <c r="C139200" s="77"/>
    </row>
    <row r="139310" spans="2:3" x14ac:dyDescent="0.25">
      <c r="B139310" s="78"/>
      <c r="C139310" s="77"/>
    </row>
    <row r="139311" spans="2:3" x14ac:dyDescent="0.25">
      <c r="B139311" s="78"/>
      <c r="C139311" s="77"/>
    </row>
    <row r="139312" spans="2:3" x14ac:dyDescent="0.25">
      <c r="B139312" s="78"/>
      <c r="C139312" s="77"/>
    </row>
    <row r="139313" spans="2:3" x14ac:dyDescent="0.25">
      <c r="B139313" s="78"/>
      <c r="C139313" s="77"/>
    </row>
    <row r="139314" spans="2:3" x14ac:dyDescent="0.25">
      <c r="B139314" s="78"/>
      <c r="C139314" s="77"/>
    </row>
    <row r="139315" spans="2:3" x14ac:dyDescent="0.25">
      <c r="B139315" s="78"/>
      <c r="C139315" s="77"/>
    </row>
    <row r="139316" spans="2:3" x14ac:dyDescent="0.25">
      <c r="B139316" s="78"/>
      <c r="C139316" s="77"/>
    </row>
    <row r="139317" spans="2:3" x14ac:dyDescent="0.25">
      <c r="B139317" s="78"/>
      <c r="C139317" s="77"/>
    </row>
    <row r="139318" spans="2:3" x14ac:dyDescent="0.25">
      <c r="B139318" s="78"/>
      <c r="C139318" s="77"/>
    </row>
    <row r="139319" spans="2:3" x14ac:dyDescent="0.25">
      <c r="B139319" s="78"/>
      <c r="C139319" s="77"/>
    </row>
    <row r="139320" spans="2:3" x14ac:dyDescent="0.25">
      <c r="B139320" s="78"/>
      <c r="C139320" s="77"/>
    </row>
    <row r="139321" spans="2:3" x14ac:dyDescent="0.25">
      <c r="B139321" s="78"/>
      <c r="C139321" s="77"/>
    </row>
    <row r="139322" spans="2:3" x14ac:dyDescent="0.25">
      <c r="B139322" s="78"/>
      <c r="C139322" s="77"/>
    </row>
    <row r="139432" spans="2:3" x14ac:dyDescent="0.25">
      <c r="B139432" s="78"/>
      <c r="C139432" s="77"/>
    </row>
    <row r="139433" spans="2:3" x14ac:dyDescent="0.25">
      <c r="B139433" s="78"/>
      <c r="C139433" s="77"/>
    </row>
    <row r="139434" spans="2:3" x14ac:dyDescent="0.25">
      <c r="B139434" s="78"/>
      <c r="C139434" s="77"/>
    </row>
    <row r="139435" spans="2:3" x14ac:dyDescent="0.25">
      <c r="B139435" s="78"/>
      <c r="C139435" s="77"/>
    </row>
    <row r="139436" spans="2:3" x14ac:dyDescent="0.25">
      <c r="B139436" s="78"/>
      <c r="C139436" s="77"/>
    </row>
    <row r="139437" spans="2:3" x14ac:dyDescent="0.25">
      <c r="B139437" s="78"/>
      <c r="C139437" s="77"/>
    </row>
    <row r="139438" spans="2:3" x14ac:dyDescent="0.25">
      <c r="B139438" s="78"/>
      <c r="C139438" s="77"/>
    </row>
    <row r="139439" spans="2:3" x14ac:dyDescent="0.25">
      <c r="B139439" s="78"/>
      <c r="C139439" s="77"/>
    </row>
    <row r="139440" spans="2:3" x14ac:dyDescent="0.25">
      <c r="B139440" s="78"/>
      <c r="C139440" s="77"/>
    </row>
    <row r="139441" spans="2:3" x14ac:dyDescent="0.25">
      <c r="B139441" s="78"/>
      <c r="C139441" s="77"/>
    </row>
    <row r="139442" spans="2:3" x14ac:dyDescent="0.25">
      <c r="B139442" s="78"/>
      <c r="C139442" s="77"/>
    </row>
    <row r="139443" spans="2:3" x14ac:dyDescent="0.25">
      <c r="B139443" s="78"/>
      <c r="C139443" s="77"/>
    </row>
    <row r="139444" spans="2:3" x14ac:dyDescent="0.25">
      <c r="B139444" s="78"/>
      <c r="C139444" s="77"/>
    </row>
    <row r="139554" spans="2:3" x14ac:dyDescent="0.25">
      <c r="B139554" s="78"/>
      <c r="C139554" s="77"/>
    </row>
    <row r="139555" spans="2:3" x14ac:dyDescent="0.25">
      <c r="B139555" s="78"/>
      <c r="C139555" s="77"/>
    </row>
    <row r="139556" spans="2:3" x14ac:dyDescent="0.25">
      <c r="B139556" s="78"/>
      <c r="C139556" s="77"/>
    </row>
    <row r="139557" spans="2:3" x14ac:dyDescent="0.25">
      <c r="B139557" s="78"/>
      <c r="C139557" s="77"/>
    </row>
    <row r="139558" spans="2:3" x14ac:dyDescent="0.25">
      <c r="B139558" s="78"/>
      <c r="C139558" s="77"/>
    </row>
    <row r="139559" spans="2:3" x14ac:dyDescent="0.25">
      <c r="B139559" s="78"/>
      <c r="C139559" s="77"/>
    </row>
    <row r="139560" spans="2:3" x14ac:dyDescent="0.25">
      <c r="B139560" s="78"/>
      <c r="C139560" s="77"/>
    </row>
    <row r="139561" spans="2:3" x14ac:dyDescent="0.25">
      <c r="B139561" s="78"/>
      <c r="C139561" s="77"/>
    </row>
    <row r="139562" spans="2:3" x14ac:dyDescent="0.25">
      <c r="B139562" s="78"/>
      <c r="C139562" s="77"/>
    </row>
    <row r="139563" spans="2:3" x14ac:dyDescent="0.25">
      <c r="B139563" s="78"/>
      <c r="C139563" s="77"/>
    </row>
    <row r="139564" spans="2:3" x14ac:dyDescent="0.25">
      <c r="B139564" s="78"/>
      <c r="C139564" s="77"/>
    </row>
    <row r="139565" spans="2:3" x14ac:dyDescent="0.25">
      <c r="B139565" s="78"/>
      <c r="C139565" s="77"/>
    </row>
    <row r="139566" spans="2:3" x14ac:dyDescent="0.25">
      <c r="B139566" s="78"/>
      <c r="C139566" s="77"/>
    </row>
    <row r="139676" spans="2:3" x14ac:dyDescent="0.25">
      <c r="B139676" s="78"/>
      <c r="C139676" s="77"/>
    </row>
    <row r="139677" spans="2:3" x14ac:dyDescent="0.25">
      <c r="B139677" s="78"/>
      <c r="C139677" s="77"/>
    </row>
    <row r="139678" spans="2:3" x14ac:dyDescent="0.25">
      <c r="B139678" s="78"/>
      <c r="C139678" s="77"/>
    </row>
    <row r="139679" spans="2:3" x14ac:dyDescent="0.25">
      <c r="B139679" s="78"/>
      <c r="C139679" s="77"/>
    </row>
    <row r="139680" spans="2:3" x14ac:dyDescent="0.25">
      <c r="B139680" s="78"/>
      <c r="C139680" s="77"/>
    </row>
    <row r="139681" spans="2:3" x14ac:dyDescent="0.25">
      <c r="B139681" s="78"/>
      <c r="C139681" s="77"/>
    </row>
    <row r="139682" spans="2:3" x14ac:dyDescent="0.25">
      <c r="B139682" s="78"/>
      <c r="C139682" s="77"/>
    </row>
    <row r="139683" spans="2:3" x14ac:dyDescent="0.25">
      <c r="B139683" s="78"/>
      <c r="C139683" s="77"/>
    </row>
    <row r="139684" spans="2:3" x14ac:dyDescent="0.25">
      <c r="B139684" s="78"/>
      <c r="C139684" s="77"/>
    </row>
    <row r="139685" spans="2:3" x14ac:dyDescent="0.25">
      <c r="B139685" s="78"/>
      <c r="C139685" s="77"/>
    </row>
    <row r="139686" spans="2:3" x14ac:dyDescent="0.25">
      <c r="B139686" s="78"/>
      <c r="C139686" s="77"/>
    </row>
    <row r="139687" spans="2:3" x14ac:dyDescent="0.25">
      <c r="B139687" s="78"/>
      <c r="C139687" s="77"/>
    </row>
    <row r="139688" spans="2:3" x14ac:dyDescent="0.25">
      <c r="B139688" s="78"/>
      <c r="C139688" s="77"/>
    </row>
    <row r="139798" spans="2:3" x14ac:dyDescent="0.25">
      <c r="B139798" s="78"/>
      <c r="C139798" s="77"/>
    </row>
    <row r="139799" spans="2:3" x14ac:dyDescent="0.25">
      <c r="B139799" s="78"/>
      <c r="C139799" s="77"/>
    </row>
    <row r="139800" spans="2:3" x14ac:dyDescent="0.25">
      <c r="B139800" s="78"/>
      <c r="C139800" s="77"/>
    </row>
    <row r="139801" spans="2:3" x14ac:dyDescent="0.25">
      <c r="B139801" s="78"/>
      <c r="C139801" s="77"/>
    </row>
    <row r="139802" spans="2:3" x14ac:dyDescent="0.25">
      <c r="B139802" s="78"/>
      <c r="C139802" s="77"/>
    </row>
    <row r="139803" spans="2:3" x14ac:dyDescent="0.25">
      <c r="B139803" s="78"/>
      <c r="C139803" s="77"/>
    </row>
    <row r="139804" spans="2:3" x14ac:dyDescent="0.25">
      <c r="B139804" s="78"/>
      <c r="C139804" s="77"/>
    </row>
    <row r="139805" spans="2:3" x14ac:dyDescent="0.25">
      <c r="B139805" s="78"/>
      <c r="C139805" s="77"/>
    </row>
    <row r="139806" spans="2:3" x14ac:dyDescent="0.25">
      <c r="B139806" s="78"/>
      <c r="C139806" s="77"/>
    </row>
    <row r="139807" spans="2:3" x14ac:dyDescent="0.25">
      <c r="B139807" s="78"/>
      <c r="C139807" s="77"/>
    </row>
    <row r="139808" spans="2:3" x14ac:dyDescent="0.25">
      <c r="B139808" s="78"/>
      <c r="C139808" s="77"/>
    </row>
    <row r="139809" spans="2:3" x14ac:dyDescent="0.25">
      <c r="B139809" s="78"/>
      <c r="C139809" s="77"/>
    </row>
    <row r="139810" spans="2:3" x14ac:dyDescent="0.25">
      <c r="B139810" s="78"/>
      <c r="C139810" s="77"/>
    </row>
    <row r="139920" spans="2:3" x14ac:dyDescent="0.25">
      <c r="B139920" s="78"/>
      <c r="C139920" s="77"/>
    </row>
    <row r="139921" spans="2:3" x14ac:dyDescent="0.25">
      <c r="B139921" s="78"/>
      <c r="C139921" s="77"/>
    </row>
    <row r="139922" spans="2:3" x14ac:dyDescent="0.25">
      <c r="B139922" s="78"/>
      <c r="C139922" s="77"/>
    </row>
    <row r="139923" spans="2:3" x14ac:dyDescent="0.25">
      <c r="B139923" s="78"/>
      <c r="C139923" s="77"/>
    </row>
    <row r="139924" spans="2:3" x14ac:dyDescent="0.25">
      <c r="B139924" s="78"/>
      <c r="C139924" s="77"/>
    </row>
    <row r="139925" spans="2:3" x14ac:dyDescent="0.25">
      <c r="B139925" s="78"/>
      <c r="C139925" s="77"/>
    </row>
    <row r="139926" spans="2:3" x14ac:dyDescent="0.25">
      <c r="B139926" s="78"/>
      <c r="C139926" s="77"/>
    </row>
    <row r="139927" spans="2:3" x14ac:dyDescent="0.25">
      <c r="B139927" s="78"/>
      <c r="C139927" s="77"/>
    </row>
    <row r="139928" spans="2:3" x14ac:dyDescent="0.25">
      <c r="B139928" s="78"/>
      <c r="C139928" s="77"/>
    </row>
    <row r="139929" spans="2:3" x14ac:dyDescent="0.25">
      <c r="B139929" s="78"/>
      <c r="C139929" s="77"/>
    </row>
    <row r="139930" spans="2:3" x14ac:dyDescent="0.25">
      <c r="B139930" s="78"/>
      <c r="C139930" s="77"/>
    </row>
    <row r="139931" spans="2:3" x14ac:dyDescent="0.25">
      <c r="B139931" s="78"/>
      <c r="C139931" s="77"/>
    </row>
    <row r="139932" spans="2:3" x14ac:dyDescent="0.25">
      <c r="B139932" s="78"/>
      <c r="C139932" s="77"/>
    </row>
    <row r="140042" spans="2:3" x14ac:dyDescent="0.25">
      <c r="B140042" s="78"/>
      <c r="C140042" s="77"/>
    </row>
    <row r="140043" spans="2:3" x14ac:dyDescent="0.25">
      <c r="B140043" s="78"/>
      <c r="C140043" s="77"/>
    </row>
    <row r="140044" spans="2:3" x14ac:dyDescent="0.25">
      <c r="B140044" s="78"/>
      <c r="C140044" s="77"/>
    </row>
    <row r="140045" spans="2:3" x14ac:dyDescent="0.25">
      <c r="B140045" s="78"/>
      <c r="C140045" s="77"/>
    </row>
    <row r="140046" spans="2:3" x14ac:dyDescent="0.25">
      <c r="B140046" s="78"/>
      <c r="C140046" s="77"/>
    </row>
    <row r="140047" spans="2:3" x14ac:dyDescent="0.25">
      <c r="B140047" s="78"/>
      <c r="C140047" s="77"/>
    </row>
    <row r="140048" spans="2:3" x14ac:dyDescent="0.25">
      <c r="B140048" s="78"/>
      <c r="C140048" s="77"/>
    </row>
    <row r="140049" spans="2:3" x14ac:dyDescent="0.25">
      <c r="B140049" s="78"/>
      <c r="C140049" s="77"/>
    </row>
    <row r="140050" spans="2:3" x14ac:dyDescent="0.25">
      <c r="B140050" s="78"/>
      <c r="C140050" s="77"/>
    </row>
    <row r="140051" spans="2:3" x14ac:dyDescent="0.25">
      <c r="B140051" s="78"/>
      <c r="C140051" s="77"/>
    </row>
    <row r="140052" spans="2:3" x14ac:dyDescent="0.25">
      <c r="B140052" s="78"/>
      <c r="C140052" s="77"/>
    </row>
    <row r="140053" spans="2:3" x14ac:dyDescent="0.25">
      <c r="B140053" s="78"/>
      <c r="C140053" s="77"/>
    </row>
    <row r="140054" spans="2:3" x14ac:dyDescent="0.25">
      <c r="B140054" s="78"/>
      <c r="C140054" s="77"/>
    </row>
    <row r="140164" spans="2:3" x14ac:dyDescent="0.25">
      <c r="B140164" s="78"/>
      <c r="C140164" s="77"/>
    </row>
    <row r="140165" spans="2:3" x14ac:dyDescent="0.25">
      <c r="B140165" s="78"/>
      <c r="C140165" s="77"/>
    </row>
    <row r="140166" spans="2:3" x14ac:dyDescent="0.25">
      <c r="B140166" s="78"/>
      <c r="C140166" s="77"/>
    </row>
    <row r="140167" spans="2:3" x14ac:dyDescent="0.25">
      <c r="B140167" s="78"/>
      <c r="C140167" s="77"/>
    </row>
    <row r="140168" spans="2:3" x14ac:dyDescent="0.25">
      <c r="B140168" s="78"/>
      <c r="C140168" s="77"/>
    </row>
    <row r="140169" spans="2:3" x14ac:dyDescent="0.25">
      <c r="B140169" s="78"/>
      <c r="C140169" s="77"/>
    </row>
    <row r="140170" spans="2:3" x14ac:dyDescent="0.25">
      <c r="B140170" s="78"/>
      <c r="C140170" s="77"/>
    </row>
    <row r="140171" spans="2:3" x14ac:dyDescent="0.25">
      <c r="B140171" s="78"/>
      <c r="C140171" s="77"/>
    </row>
    <row r="140172" spans="2:3" x14ac:dyDescent="0.25">
      <c r="B140172" s="78"/>
      <c r="C140172" s="77"/>
    </row>
    <row r="140173" spans="2:3" x14ac:dyDescent="0.25">
      <c r="B140173" s="78"/>
      <c r="C140173" s="77"/>
    </row>
    <row r="140174" spans="2:3" x14ac:dyDescent="0.25">
      <c r="B140174" s="78"/>
      <c r="C140174" s="77"/>
    </row>
    <row r="140175" spans="2:3" x14ac:dyDescent="0.25">
      <c r="B140175" s="78"/>
      <c r="C140175" s="77"/>
    </row>
    <row r="140176" spans="2:3" x14ac:dyDescent="0.25">
      <c r="B140176" s="78"/>
      <c r="C140176" s="77"/>
    </row>
    <row r="140286" spans="2:3" x14ac:dyDescent="0.25">
      <c r="B140286" s="78"/>
      <c r="C140286" s="77"/>
    </row>
    <row r="140287" spans="2:3" x14ac:dyDescent="0.25">
      <c r="B140287" s="78"/>
      <c r="C140287" s="77"/>
    </row>
    <row r="140288" spans="2:3" x14ac:dyDescent="0.25">
      <c r="B140288" s="78"/>
      <c r="C140288" s="77"/>
    </row>
    <row r="140289" spans="2:3" x14ac:dyDescent="0.25">
      <c r="B140289" s="78"/>
      <c r="C140289" s="77"/>
    </row>
    <row r="140290" spans="2:3" x14ac:dyDescent="0.25">
      <c r="B140290" s="78"/>
      <c r="C140290" s="77"/>
    </row>
    <row r="140291" spans="2:3" x14ac:dyDescent="0.25">
      <c r="B140291" s="78"/>
      <c r="C140291" s="77"/>
    </row>
    <row r="140292" spans="2:3" x14ac:dyDescent="0.25">
      <c r="B140292" s="78"/>
      <c r="C140292" s="77"/>
    </row>
    <row r="140293" spans="2:3" x14ac:dyDescent="0.25">
      <c r="B140293" s="78"/>
      <c r="C140293" s="77"/>
    </row>
    <row r="140294" spans="2:3" x14ac:dyDescent="0.25">
      <c r="B140294" s="78"/>
      <c r="C140294" s="77"/>
    </row>
    <row r="140295" spans="2:3" x14ac:dyDescent="0.25">
      <c r="B140295" s="78"/>
      <c r="C140295" s="77"/>
    </row>
    <row r="140296" spans="2:3" x14ac:dyDescent="0.25">
      <c r="B140296" s="78"/>
      <c r="C140296" s="77"/>
    </row>
    <row r="140297" spans="2:3" x14ac:dyDescent="0.25">
      <c r="B140297" s="78"/>
      <c r="C140297" s="77"/>
    </row>
    <row r="140298" spans="2:3" x14ac:dyDescent="0.25">
      <c r="B140298" s="78"/>
      <c r="C140298" s="77"/>
    </row>
    <row r="140408" spans="2:3" x14ac:dyDescent="0.25">
      <c r="B140408" s="78"/>
      <c r="C140408" s="77"/>
    </row>
    <row r="140409" spans="2:3" x14ac:dyDescent="0.25">
      <c r="B140409" s="78"/>
      <c r="C140409" s="77"/>
    </row>
    <row r="140410" spans="2:3" x14ac:dyDescent="0.25">
      <c r="B140410" s="78"/>
      <c r="C140410" s="77"/>
    </row>
    <row r="140411" spans="2:3" x14ac:dyDescent="0.25">
      <c r="B140411" s="78"/>
      <c r="C140411" s="77"/>
    </row>
    <row r="140412" spans="2:3" x14ac:dyDescent="0.25">
      <c r="B140412" s="78"/>
      <c r="C140412" s="77"/>
    </row>
    <row r="140413" spans="2:3" x14ac:dyDescent="0.25">
      <c r="B140413" s="78"/>
      <c r="C140413" s="77"/>
    </row>
    <row r="140414" spans="2:3" x14ac:dyDescent="0.25">
      <c r="B140414" s="78"/>
      <c r="C140414" s="77"/>
    </row>
    <row r="140415" spans="2:3" x14ac:dyDescent="0.25">
      <c r="B140415" s="78"/>
      <c r="C140415" s="77"/>
    </row>
    <row r="140416" spans="2:3" x14ac:dyDescent="0.25">
      <c r="B140416" s="78"/>
      <c r="C140416" s="77"/>
    </row>
    <row r="140417" spans="2:3" x14ac:dyDescent="0.25">
      <c r="B140417" s="78"/>
      <c r="C140417" s="77"/>
    </row>
    <row r="140418" spans="2:3" x14ac:dyDescent="0.25">
      <c r="B140418" s="78"/>
      <c r="C140418" s="77"/>
    </row>
    <row r="140419" spans="2:3" x14ac:dyDescent="0.25">
      <c r="B140419" s="78"/>
      <c r="C140419" s="77"/>
    </row>
    <row r="140420" spans="2:3" x14ac:dyDescent="0.25">
      <c r="B140420" s="78"/>
      <c r="C140420" s="77"/>
    </row>
    <row r="140530" spans="2:3" x14ac:dyDescent="0.25">
      <c r="B140530" s="78"/>
      <c r="C140530" s="77"/>
    </row>
    <row r="140531" spans="2:3" x14ac:dyDescent="0.25">
      <c r="B140531" s="78"/>
      <c r="C140531" s="77"/>
    </row>
    <row r="140532" spans="2:3" x14ac:dyDescent="0.25">
      <c r="B140532" s="78"/>
      <c r="C140532" s="77"/>
    </row>
    <row r="140533" spans="2:3" x14ac:dyDescent="0.25">
      <c r="B140533" s="78"/>
      <c r="C140533" s="77"/>
    </row>
    <row r="140534" spans="2:3" x14ac:dyDescent="0.25">
      <c r="B140534" s="78"/>
      <c r="C140534" s="77"/>
    </row>
    <row r="140535" spans="2:3" x14ac:dyDescent="0.25">
      <c r="B140535" s="78"/>
      <c r="C140535" s="77"/>
    </row>
    <row r="140536" spans="2:3" x14ac:dyDescent="0.25">
      <c r="B140536" s="78"/>
      <c r="C140536" s="77"/>
    </row>
    <row r="140537" spans="2:3" x14ac:dyDescent="0.25">
      <c r="B140537" s="78"/>
      <c r="C140537" s="77"/>
    </row>
    <row r="140538" spans="2:3" x14ac:dyDescent="0.25">
      <c r="B140538" s="78"/>
      <c r="C140538" s="77"/>
    </row>
    <row r="140539" spans="2:3" x14ac:dyDescent="0.25">
      <c r="B140539" s="78"/>
      <c r="C140539" s="77"/>
    </row>
    <row r="140540" spans="2:3" x14ac:dyDescent="0.25">
      <c r="B140540" s="78"/>
      <c r="C140540" s="77"/>
    </row>
    <row r="140541" spans="2:3" x14ac:dyDescent="0.25">
      <c r="B140541" s="78"/>
      <c r="C140541" s="77"/>
    </row>
    <row r="140542" spans="2:3" x14ac:dyDescent="0.25">
      <c r="B140542" s="78"/>
      <c r="C140542" s="77"/>
    </row>
    <row r="140652" spans="2:3" x14ac:dyDescent="0.25">
      <c r="B140652" s="78"/>
      <c r="C140652" s="77"/>
    </row>
    <row r="140653" spans="2:3" x14ac:dyDescent="0.25">
      <c r="B140653" s="78"/>
      <c r="C140653" s="77"/>
    </row>
    <row r="140654" spans="2:3" x14ac:dyDescent="0.25">
      <c r="B140654" s="78"/>
      <c r="C140654" s="77"/>
    </row>
    <row r="140655" spans="2:3" x14ac:dyDescent="0.25">
      <c r="B140655" s="78"/>
      <c r="C140655" s="77"/>
    </row>
    <row r="140656" spans="2:3" x14ac:dyDescent="0.25">
      <c r="B140656" s="78"/>
      <c r="C140656" s="77"/>
    </row>
    <row r="140657" spans="2:3" x14ac:dyDescent="0.25">
      <c r="B140657" s="78"/>
      <c r="C140657" s="77"/>
    </row>
    <row r="140658" spans="2:3" x14ac:dyDescent="0.25">
      <c r="B140658" s="78"/>
      <c r="C140658" s="77"/>
    </row>
    <row r="140659" spans="2:3" x14ac:dyDescent="0.25">
      <c r="B140659" s="78"/>
      <c r="C140659" s="77"/>
    </row>
    <row r="140660" spans="2:3" x14ac:dyDescent="0.25">
      <c r="B140660" s="78"/>
      <c r="C140660" s="77"/>
    </row>
    <row r="140661" spans="2:3" x14ac:dyDescent="0.25">
      <c r="B140661" s="78"/>
      <c r="C140661" s="77"/>
    </row>
    <row r="140662" spans="2:3" x14ac:dyDescent="0.25">
      <c r="B140662" s="78"/>
      <c r="C140662" s="77"/>
    </row>
    <row r="140663" spans="2:3" x14ac:dyDescent="0.25">
      <c r="B140663" s="78"/>
      <c r="C140663" s="77"/>
    </row>
    <row r="140664" spans="2:3" x14ac:dyDescent="0.25">
      <c r="B140664" s="78"/>
      <c r="C140664" s="77"/>
    </row>
    <row r="140774" spans="2:3" x14ac:dyDescent="0.25">
      <c r="B140774" s="78"/>
      <c r="C140774" s="77"/>
    </row>
    <row r="140775" spans="2:3" x14ac:dyDescent="0.25">
      <c r="B140775" s="78"/>
      <c r="C140775" s="77"/>
    </row>
    <row r="140776" spans="2:3" x14ac:dyDescent="0.25">
      <c r="B140776" s="78"/>
      <c r="C140776" s="77"/>
    </row>
    <row r="140777" spans="2:3" x14ac:dyDescent="0.25">
      <c r="B140777" s="78"/>
      <c r="C140777" s="77"/>
    </row>
    <row r="140778" spans="2:3" x14ac:dyDescent="0.25">
      <c r="B140778" s="78"/>
      <c r="C140778" s="77"/>
    </row>
    <row r="140779" spans="2:3" x14ac:dyDescent="0.25">
      <c r="B140779" s="78"/>
      <c r="C140779" s="77"/>
    </row>
    <row r="140780" spans="2:3" x14ac:dyDescent="0.25">
      <c r="B140780" s="78"/>
      <c r="C140780" s="77"/>
    </row>
    <row r="140781" spans="2:3" x14ac:dyDescent="0.25">
      <c r="B140781" s="78"/>
      <c r="C140781" s="77"/>
    </row>
    <row r="140782" spans="2:3" x14ac:dyDescent="0.25">
      <c r="B140782" s="78"/>
      <c r="C140782" s="77"/>
    </row>
    <row r="140783" spans="2:3" x14ac:dyDescent="0.25">
      <c r="B140783" s="78"/>
      <c r="C140783" s="77"/>
    </row>
    <row r="140784" spans="2:3" x14ac:dyDescent="0.25">
      <c r="B140784" s="78"/>
      <c r="C140784" s="77"/>
    </row>
    <row r="140785" spans="2:3" x14ac:dyDescent="0.25">
      <c r="B140785" s="78"/>
      <c r="C140785" s="77"/>
    </row>
    <row r="140786" spans="2:3" x14ac:dyDescent="0.25">
      <c r="B140786" s="78"/>
      <c r="C140786" s="77"/>
    </row>
    <row r="140896" spans="2:3" x14ac:dyDescent="0.25">
      <c r="B140896" s="78"/>
      <c r="C140896" s="77"/>
    </row>
    <row r="140897" spans="2:3" x14ac:dyDescent="0.25">
      <c r="B140897" s="78"/>
      <c r="C140897" s="77"/>
    </row>
    <row r="140898" spans="2:3" x14ac:dyDescent="0.25">
      <c r="B140898" s="78"/>
      <c r="C140898" s="77"/>
    </row>
    <row r="140899" spans="2:3" x14ac:dyDescent="0.25">
      <c r="B140899" s="78"/>
      <c r="C140899" s="77"/>
    </row>
    <row r="140900" spans="2:3" x14ac:dyDescent="0.25">
      <c r="B140900" s="78"/>
      <c r="C140900" s="77"/>
    </row>
    <row r="140901" spans="2:3" x14ac:dyDescent="0.25">
      <c r="B140901" s="78"/>
      <c r="C140901" s="77"/>
    </row>
    <row r="140902" spans="2:3" x14ac:dyDescent="0.25">
      <c r="B140902" s="78"/>
      <c r="C140902" s="77"/>
    </row>
    <row r="140903" spans="2:3" x14ac:dyDescent="0.25">
      <c r="B140903" s="78"/>
      <c r="C140903" s="77"/>
    </row>
    <row r="140904" spans="2:3" x14ac:dyDescent="0.25">
      <c r="B140904" s="78"/>
      <c r="C140904" s="77"/>
    </row>
    <row r="140905" spans="2:3" x14ac:dyDescent="0.25">
      <c r="B140905" s="78"/>
      <c r="C140905" s="77"/>
    </row>
    <row r="140906" spans="2:3" x14ac:dyDescent="0.25">
      <c r="B140906" s="78"/>
      <c r="C140906" s="77"/>
    </row>
    <row r="140907" spans="2:3" x14ac:dyDescent="0.25">
      <c r="B140907" s="78"/>
      <c r="C140907" s="77"/>
    </row>
    <row r="140908" spans="2:3" x14ac:dyDescent="0.25">
      <c r="B140908" s="78"/>
      <c r="C140908" s="77"/>
    </row>
    <row r="141018" spans="2:3" x14ac:dyDescent="0.25">
      <c r="B141018" s="78"/>
      <c r="C141018" s="77"/>
    </row>
    <row r="141019" spans="2:3" x14ac:dyDescent="0.25">
      <c r="B141019" s="78"/>
      <c r="C141019" s="77"/>
    </row>
    <row r="141020" spans="2:3" x14ac:dyDescent="0.25">
      <c r="B141020" s="78"/>
      <c r="C141020" s="77"/>
    </row>
    <row r="141021" spans="2:3" x14ac:dyDescent="0.25">
      <c r="B141021" s="78"/>
      <c r="C141021" s="77"/>
    </row>
    <row r="141022" spans="2:3" x14ac:dyDescent="0.25">
      <c r="B141022" s="78"/>
      <c r="C141022" s="77"/>
    </row>
    <row r="141023" spans="2:3" x14ac:dyDescent="0.25">
      <c r="B141023" s="78"/>
      <c r="C141023" s="77"/>
    </row>
    <row r="141024" spans="2:3" x14ac:dyDescent="0.25">
      <c r="B141024" s="78"/>
      <c r="C141024" s="77"/>
    </row>
    <row r="141025" spans="2:3" x14ac:dyDescent="0.25">
      <c r="B141025" s="78"/>
      <c r="C141025" s="77"/>
    </row>
    <row r="141026" spans="2:3" x14ac:dyDescent="0.25">
      <c r="B141026" s="78"/>
      <c r="C141026" s="77"/>
    </row>
    <row r="141027" spans="2:3" x14ac:dyDescent="0.25">
      <c r="B141027" s="78"/>
      <c r="C141027" s="77"/>
    </row>
    <row r="141028" spans="2:3" x14ac:dyDescent="0.25">
      <c r="B141028" s="78"/>
      <c r="C141028" s="77"/>
    </row>
    <row r="141029" spans="2:3" x14ac:dyDescent="0.25">
      <c r="B141029" s="78"/>
      <c r="C141029" s="77"/>
    </row>
    <row r="141030" spans="2:3" x14ac:dyDescent="0.25">
      <c r="B141030" s="78"/>
      <c r="C141030" s="77"/>
    </row>
    <row r="141140" spans="2:3" x14ac:dyDescent="0.25">
      <c r="B141140" s="78"/>
      <c r="C141140" s="77"/>
    </row>
    <row r="141141" spans="2:3" x14ac:dyDescent="0.25">
      <c r="B141141" s="78"/>
      <c r="C141141" s="77"/>
    </row>
    <row r="141142" spans="2:3" x14ac:dyDescent="0.25">
      <c r="B141142" s="78"/>
      <c r="C141142" s="77"/>
    </row>
    <row r="141143" spans="2:3" x14ac:dyDescent="0.25">
      <c r="B141143" s="78"/>
      <c r="C141143" s="77"/>
    </row>
    <row r="141144" spans="2:3" x14ac:dyDescent="0.25">
      <c r="B141144" s="78"/>
      <c r="C141144" s="77"/>
    </row>
    <row r="141145" spans="2:3" x14ac:dyDescent="0.25">
      <c r="B141145" s="78"/>
      <c r="C141145" s="77"/>
    </row>
    <row r="141146" spans="2:3" x14ac:dyDescent="0.25">
      <c r="B141146" s="78"/>
      <c r="C141146" s="77"/>
    </row>
    <row r="141147" spans="2:3" x14ac:dyDescent="0.25">
      <c r="B141147" s="78"/>
      <c r="C141147" s="77"/>
    </row>
    <row r="141148" spans="2:3" x14ac:dyDescent="0.25">
      <c r="B141148" s="78"/>
      <c r="C141148" s="77"/>
    </row>
    <row r="141149" spans="2:3" x14ac:dyDescent="0.25">
      <c r="B141149" s="78"/>
      <c r="C141149" s="77"/>
    </row>
    <row r="141150" spans="2:3" x14ac:dyDescent="0.25">
      <c r="B141150" s="78"/>
      <c r="C141150" s="77"/>
    </row>
    <row r="141151" spans="2:3" x14ac:dyDescent="0.25">
      <c r="B141151" s="78"/>
      <c r="C141151" s="77"/>
    </row>
    <row r="141152" spans="2:3" x14ac:dyDescent="0.25">
      <c r="B141152" s="78"/>
      <c r="C141152" s="77"/>
    </row>
    <row r="141262" spans="2:3" x14ac:dyDescent="0.25">
      <c r="B141262" s="78"/>
      <c r="C141262" s="77"/>
    </row>
    <row r="141263" spans="2:3" x14ac:dyDescent="0.25">
      <c r="B141263" s="78"/>
      <c r="C141263" s="77"/>
    </row>
    <row r="141264" spans="2:3" x14ac:dyDescent="0.25">
      <c r="B141264" s="78"/>
      <c r="C141264" s="77"/>
    </row>
    <row r="141265" spans="2:3" x14ac:dyDescent="0.25">
      <c r="B141265" s="78"/>
      <c r="C141265" s="77"/>
    </row>
    <row r="141266" spans="2:3" x14ac:dyDescent="0.25">
      <c r="B141266" s="78"/>
      <c r="C141266" s="77"/>
    </row>
    <row r="141267" spans="2:3" x14ac:dyDescent="0.25">
      <c r="B141267" s="78"/>
      <c r="C141267" s="77"/>
    </row>
    <row r="141268" spans="2:3" x14ac:dyDescent="0.25">
      <c r="B141268" s="78"/>
      <c r="C141268" s="77"/>
    </row>
    <row r="141269" spans="2:3" x14ac:dyDescent="0.25">
      <c r="B141269" s="78"/>
      <c r="C141269" s="77"/>
    </row>
    <row r="141270" spans="2:3" x14ac:dyDescent="0.25">
      <c r="B141270" s="78"/>
      <c r="C141270" s="77"/>
    </row>
    <row r="141271" spans="2:3" x14ac:dyDescent="0.25">
      <c r="B141271" s="78"/>
      <c r="C141271" s="77"/>
    </row>
    <row r="141272" spans="2:3" x14ac:dyDescent="0.25">
      <c r="B141272" s="78"/>
      <c r="C141272" s="77"/>
    </row>
    <row r="141273" spans="2:3" x14ac:dyDescent="0.25">
      <c r="B141273" s="78"/>
      <c r="C141273" s="77"/>
    </row>
    <row r="141274" spans="2:3" x14ac:dyDescent="0.25">
      <c r="B141274" s="78"/>
      <c r="C141274" s="77"/>
    </row>
    <row r="141384" spans="2:3" x14ac:dyDescent="0.25">
      <c r="B141384" s="78"/>
      <c r="C141384" s="77"/>
    </row>
    <row r="141385" spans="2:3" x14ac:dyDescent="0.25">
      <c r="B141385" s="78"/>
      <c r="C141385" s="77"/>
    </row>
    <row r="141386" spans="2:3" x14ac:dyDescent="0.25">
      <c r="B141386" s="78"/>
      <c r="C141386" s="77"/>
    </row>
    <row r="141387" spans="2:3" x14ac:dyDescent="0.25">
      <c r="B141387" s="78"/>
      <c r="C141387" s="77"/>
    </row>
    <row r="141388" spans="2:3" x14ac:dyDescent="0.25">
      <c r="B141388" s="78"/>
      <c r="C141388" s="77"/>
    </row>
    <row r="141389" spans="2:3" x14ac:dyDescent="0.25">
      <c r="B141389" s="78"/>
      <c r="C141389" s="77"/>
    </row>
    <row r="141390" spans="2:3" x14ac:dyDescent="0.25">
      <c r="B141390" s="78"/>
      <c r="C141390" s="77"/>
    </row>
    <row r="141391" spans="2:3" x14ac:dyDescent="0.25">
      <c r="B141391" s="78"/>
      <c r="C141391" s="77"/>
    </row>
    <row r="141392" spans="2:3" x14ac:dyDescent="0.25">
      <c r="B141392" s="78"/>
      <c r="C141392" s="77"/>
    </row>
    <row r="141393" spans="2:3" x14ac:dyDescent="0.25">
      <c r="B141393" s="78"/>
      <c r="C141393" s="77"/>
    </row>
    <row r="141394" spans="2:3" x14ac:dyDescent="0.25">
      <c r="B141394" s="78"/>
      <c r="C141394" s="77"/>
    </row>
    <row r="141395" spans="2:3" x14ac:dyDescent="0.25">
      <c r="B141395" s="78"/>
      <c r="C141395" s="77"/>
    </row>
    <row r="141396" spans="2:3" x14ac:dyDescent="0.25">
      <c r="B141396" s="78"/>
      <c r="C141396" s="77"/>
    </row>
    <row r="141506" spans="2:3" x14ac:dyDescent="0.25">
      <c r="B141506" s="78"/>
      <c r="C141506" s="77"/>
    </row>
    <row r="141507" spans="2:3" x14ac:dyDescent="0.25">
      <c r="B141507" s="78"/>
      <c r="C141507" s="77"/>
    </row>
    <row r="141508" spans="2:3" x14ac:dyDescent="0.25">
      <c r="B141508" s="78"/>
      <c r="C141508" s="77"/>
    </row>
    <row r="141509" spans="2:3" x14ac:dyDescent="0.25">
      <c r="B141509" s="78"/>
      <c r="C141509" s="77"/>
    </row>
    <row r="141510" spans="2:3" x14ac:dyDescent="0.25">
      <c r="B141510" s="78"/>
      <c r="C141510" s="77"/>
    </row>
    <row r="141511" spans="2:3" x14ac:dyDescent="0.25">
      <c r="B141511" s="78"/>
      <c r="C141511" s="77"/>
    </row>
    <row r="141512" spans="2:3" x14ac:dyDescent="0.25">
      <c r="B141512" s="78"/>
      <c r="C141512" s="77"/>
    </row>
    <row r="141513" spans="2:3" x14ac:dyDescent="0.25">
      <c r="B141513" s="78"/>
      <c r="C141513" s="77"/>
    </row>
    <row r="141514" spans="2:3" x14ac:dyDescent="0.25">
      <c r="B141514" s="78"/>
      <c r="C141514" s="77"/>
    </row>
    <row r="141515" spans="2:3" x14ac:dyDescent="0.25">
      <c r="B141515" s="78"/>
      <c r="C141515" s="77"/>
    </row>
    <row r="141516" spans="2:3" x14ac:dyDescent="0.25">
      <c r="B141516" s="78"/>
      <c r="C141516" s="77"/>
    </row>
    <row r="141517" spans="2:3" x14ac:dyDescent="0.25">
      <c r="B141517" s="78"/>
      <c r="C141517" s="77"/>
    </row>
    <row r="141518" spans="2:3" x14ac:dyDescent="0.25">
      <c r="B141518" s="78"/>
      <c r="C141518" s="77"/>
    </row>
    <row r="141628" spans="2:3" x14ac:dyDescent="0.25">
      <c r="B141628" s="78"/>
      <c r="C141628" s="77"/>
    </row>
    <row r="141629" spans="2:3" x14ac:dyDescent="0.25">
      <c r="B141629" s="78"/>
      <c r="C141629" s="77"/>
    </row>
    <row r="141630" spans="2:3" x14ac:dyDescent="0.25">
      <c r="B141630" s="78"/>
      <c r="C141630" s="77"/>
    </row>
    <row r="141631" spans="2:3" x14ac:dyDescent="0.25">
      <c r="B141631" s="78"/>
      <c r="C141631" s="77"/>
    </row>
    <row r="141632" spans="2:3" x14ac:dyDescent="0.25">
      <c r="B141632" s="78"/>
      <c r="C141632" s="77"/>
    </row>
    <row r="141633" spans="2:3" x14ac:dyDescent="0.25">
      <c r="B141633" s="78"/>
      <c r="C141633" s="77"/>
    </row>
    <row r="141634" spans="2:3" x14ac:dyDescent="0.25">
      <c r="B141634" s="78"/>
      <c r="C141634" s="77"/>
    </row>
    <row r="141635" spans="2:3" x14ac:dyDescent="0.25">
      <c r="B141635" s="78"/>
      <c r="C141635" s="77"/>
    </row>
    <row r="141636" spans="2:3" x14ac:dyDescent="0.25">
      <c r="B141636" s="78"/>
      <c r="C141636" s="77"/>
    </row>
    <row r="141637" spans="2:3" x14ac:dyDescent="0.25">
      <c r="B141637" s="78"/>
      <c r="C141637" s="77"/>
    </row>
    <row r="141638" spans="2:3" x14ac:dyDescent="0.25">
      <c r="B141638" s="78"/>
      <c r="C141638" s="77"/>
    </row>
    <row r="141639" spans="2:3" x14ac:dyDescent="0.25">
      <c r="B141639" s="78"/>
      <c r="C141639" s="77"/>
    </row>
    <row r="141640" spans="2:3" x14ac:dyDescent="0.25">
      <c r="B141640" s="78"/>
      <c r="C141640" s="77"/>
    </row>
    <row r="141750" spans="2:3" x14ac:dyDescent="0.25">
      <c r="B141750" s="78"/>
      <c r="C141750" s="77"/>
    </row>
    <row r="141751" spans="2:3" x14ac:dyDescent="0.25">
      <c r="B141751" s="78"/>
      <c r="C141751" s="77"/>
    </row>
    <row r="141752" spans="2:3" x14ac:dyDescent="0.25">
      <c r="B141752" s="78"/>
      <c r="C141752" s="77"/>
    </row>
    <row r="141753" spans="2:3" x14ac:dyDescent="0.25">
      <c r="B141753" s="78"/>
      <c r="C141753" s="77"/>
    </row>
    <row r="141754" spans="2:3" x14ac:dyDescent="0.25">
      <c r="B141754" s="78"/>
      <c r="C141754" s="77"/>
    </row>
    <row r="141755" spans="2:3" x14ac:dyDescent="0.25">
      <c r="B141755" s="78"/>
      <c r="C141755" s="77"/>
    </row>
    <row r="141756" spans="2:3" x14ac:dyDescent="0.25">
      <c r="B141756" s="78"/>
      <c r="C141756" s="77"/>
    </row>
    <row r="141757" spans="2:3" x14ac:dyDescent="0.25">
      <c r="B141757" s="78"/>
      <c r="C141757" s="77"/>
    </row>
    <row r="141758" spans="2:3" x14ac:dyDescent="0.25">
      <c r="B141758" s="78"/>
      <c r="C141758" s="77"/>
    </row>
    <row r="141759" spans="2:3" x14ac:dyDescent="0.25">
      <c r="B141759" s="78"/>
      <c r="C141759" s="77"/>
    </row>
    <row r="141760" spans="2:3" x14ac:dyDescent="0.25">
      <c r="B141760" s="78"/>
      <c r="C141760" s="77"/>
    </row>
    <row r="141761" spans="2:3" x14ac:dyDescent="0.25">
      <c r="B141761" s="78"/>
      <c r="C141761" s="77"/>
    </row>
    <row r="141762" spans="2:3" x14ac:dyDescent="0.25">
      <c r="B141762" s="78"/>
      <c r="C141762" s="77"/>
    </row>
    <row r="141872" spans="2:3" x14ac:dyDescent="0.25">
      <c r="B141872" s="78"/>
      <c r="C141872" s="77"/>
    </row>
    <row r="141873" spans="2:3" x14ac:dyDescent="0.25">
      <c r="B141873" s="78"/>
      <c r="C141873" s="77"/>
    </row>
    <row r="141874" spans="2:3" x14ac:dyDescent="0.25">
      <c r="B141874" s="78"/>
      <c r="C141874" s="77"/>
    </row>
    <row r="141875" spans="2:3" x14ac:dyDescent="0.25">
      <c r="B141875" s="78"/>
      <c r="C141875" s="77"/>
    </row>
    <row r="141876" spans="2:3" x14ac:dyDescent="0.25">
      <c r="B141876" s="78"/>
      <c r="C141876" s="77"/>
    </row>
    <row r="141877" spans="2:3" x14ac:dyDescent="0.25">
      <c r="B141877" s="78"/>
      <c r="C141877" s="77"/>
    </row>
    <row r="141878" spans="2:3" x14ac:dyDescent="0.25">
      <c r="B141878" s="78"/>
      <c r="C141878" s="77"/>
    </row>
    <row r="141879" spans="2:3" x14ac:dyDescent="0.25">
      <c r="B141879" s="78"/>
      <c r="C141879" s="77"/>
    </row>
    <row r="141880" spans="2:3" x14ac:dyDescent="0.25">
      <c r="B141880" s="78"/>
      <c r="C141880" s="77"/>
    </row>
    <row r="141881" spans="2:3" x14ac:dyDescent="0.25">
      <c r="B141881" s="78"/>
      <c r="C141881" s="77"/>
    </row>
    <row r="141882" spans="2:3" x14ac:dyDescent="0.25">
      <c r="B141882" s="78"/>
      <c r="C141882" s="77"/>
    </row>
    <row r="141883" spans="2:3" x14ac:dyDescent="0.25">
      <c r="B141883" s="78"/>
      <c r="C141883" s="77"/>
    </row>
    <row r="141884" spans="2:3" x14ac:dyDescent="0.25">
      <c r="B141884" s="78"/>
      <c r="C141884" s="77"/>
    </row>
    <row r="141994" spans="2:3" x14ac:dyDescent="0.25">
      <c r="B141994" s="78"/>
      <c r="C141994" s="77"/>
    </row>
    <row r="141995" spans="2:3" x14ac:dyDescent="0.25">
      <c r="B141995" s="78"/>
      <c r="C141995" s="77"/>
    </row>
    <row r="141996" spans="2:3" x14ac:dyDescent="0.25">
      <c r="B141996" s="78"/>
      <c r="C141996" s="77"/>
    </row>
    <row r="141997" spans="2:3" x14ac:dyDescent="0.25">
      <c r="B141997" s="78"/>
      <c r="C141997" s="77"/>
    </row>
    <row r="141998" spans="2:3" x14ac:dyDescent="0.25">
      <c r="B141998" s="78"/>
      <c r="C141998" s="77"/>
    </row>
    <row r="141999" spans="2:3" x14ac:dyDescent="0.25">
      <c r="B141999" s="78"/>
      <c r="C141999" s="77"/>
    </row>
    <row r="142000" spans="2:3" x14ac:dyDescent="0.25">
      <c r="B142000" s="78"/>
      <c r="C142000" s="77"/>
    </row>
    <row r="142001" spans="2:3" x14ac:dyDescent="0.25">
      <c r="B142001" s="78"/>
      <c r="C142001" s="77"/>
    </row>
    <row r="142002" spans="2:3" x14ac:dyDescent="0.25">
      <c r="B142002" s="78"/>
      <c r="C142002" s="77"/>
    </row>
    <row r="142003" spans="2:3" x14ac:dyDescent="0.25">
      <c r="B142003" s="78"/>
      <c r="C142003" s="77"/>
    </row>
    <row r="142004" spans="2:3" x14ac:dyDescent="0.25">
      <c r="B142004" s="78"/>
      <c r="C142004" s="77"/>
    </row>
    <row r="142005" spans="2:3" x14ac:dyDescent="0.25">
      <c r="B142005" s="78"/>
      <c r="C142005" s="77"/>
    </row>
    <row r="142006" spans="2:3" x14ac:dyDescent="0.25">
      <c r="B142006" s="78"/>
      <c r="C142006" s="77"/>
    </row>
    <row r="142116" spans="2:3" x14ac:dyDescent="0.25">
      <c r="B142116" s="78"/>
      <c r="C142116" s="77"/>
    </row>
    <row r="142117" spans="2:3" x14ac:dyDescent="0.25">
      <c r="B142117" s="78"/>
      <c r="C142117" s="77"/>
    </row>
    <row r="142118" spans="2:3" x14ac:dyDescent="0.25">
      <c r="B142118" s="78"/>
      <c r="C142118" s="77"/>
    </row>
    <row r="142119" spans="2:3" x14ac:dyDescent="0.25">
      <c r="B142119" s="78"/>
      <c r="C142119" s="77"/>
    </row>
    <row r="142120" spans="2:3" x14ac:dyDescent="0.25">
      <c r="B142120" s="78"/>
      <c r="C142120" s="77"/>
    </row>
    <row r="142121" spans="2:3" x14ac:dyDescent="0.25">
      <c r="B142121" s="78"/>
      <c r="C142121" s="77"/>
    </row>
    <row r="142122" spans="2:3" x14ac:dyDescent="0.25">
      <c r="B142122" s="78"/>
      <c r="C142122" s="77"/>
    </row>
    <row r="142123" spans="2:3" x14ac:dyDescent="0.25">
      <c r="B142123" s="78"/>
      <c r="C142123" s="77"/>
    </row>
    <row r="142124" spans="2:3" x14ac:dyDescent="0.25">
      <c r="B142124" s="78"/>
      <c r="C142124" s="77"/>
    </row>
    <row r="142125" spans="2:3" x14ac:dyDescent="0.25">
      <c r="B142125" s="78"/>
      <c r="C142125" s="77"/>
    </row>
    <row r="142126" spans="2:3" x14ac:dyDescent="0.25">
      <c r="B142126" s="78"/>
      <c r="C142126" s="77"/>
    </row>
    <row r="142127" spans="2:3" x14ac:dyDescent="0.25">
      <c r="B142127" s="78"/>
      <c r="C142127" s="77"/>
    </row>
    <row r="142128" spans="2:3" x14ac:dyDescent="0.25">
      <c r="B142128" s="78"/>
      <c r="C142128" s="77"/>
    </row>
    <row r="142238" spans="2:3" x14ac:dyDescent="0.25">
      <c r="B142238" s="78"/>
      <c r="C142238" s="77"/>
    </row>
    <row r="142239" spans="2:3" x14ac:dyDescent="0.25">
      <c r="B142239" s="78"/>
      <c r="C142239" s="77"/>
    </row>
    <row r="142240" spans="2:3" x14ac:dyDescent="0.25">
      <c r="B142240" s="78"/>
      <c r="C142240" s="77"/>
    </row>
    <row r="142241" spans="2:3" x14ac:dyDescent="0.25">
      <c r="B142241" s="78"/>
      <c r="C142241" s="77"/>
    </row>
    <row r="142242" spans="2:3" x14ac:dyDescent="0.25">
      <c r="B142242" s="78"/>
      <c r="C142242" s="77"/>
    </row>
    <row r="142243" spans="2:3" x14ac:dyDescent="0.25">
      <c r="B142243" s="78"/>
      <c r="C142243" s="77"/>
    </row>
    <row r="142244" spans="2:3" x14ac:dyDescent="0.25">
      <c r="B142244" s="78"/>
      <c r="C142244" s="77"/>
    </row>
    <row r="142245" spans="2:3" x14ac:dyDescent="0.25">
      <c r="B142245" s="78"/>
      <c r="C142245" s="77"/>
    </row>
    <row r="142246" spans="2:3" x14ac:dyDescent="0.25">
      <c r="B142246" s="78"/>
      <c r="C142246" s="77"/>
    </row>
    <row r="142247" spans="2:3" x14ac:dyDescent="0.25">
      <c r="B142247" s="78"/>
      <c r="C142247" s="77"/>
    </row>
    <row r="142248" spans="2:3" x14ac:dyDescent="0.25">
      <c r="B142248" s="78"/>
      <c r="C142248" s="77"/>
    </row>
    <row r="142249" spans="2:3" x14ac:dyDescent="0.25">
      <c r="B142249" s="78"/>
      <c r="C142249" s="77"/>
    </row>
    <row r="142250" spans="2:3" x14ac:dyDescent="0.25">
      <c r="B142250" s="78"/>
      <c r="C142250" s="77"/>
    </row>
    <row r="142360" spans="2:3" x14ac:dyDescent="0.25">
      <c r="B142360" s="78"/>
      <c r="C142360" s="77"/>
    </row>
    <row r="142361" spans="2:3" x14ac:dyDescent="0.25">
      <c r="B142361" s="78"/>
      <c r="C142361" s="77"/>
    </row>
    <row r="142362" spans="2:3" x14ac:dyDescent="0.25">
      <c r="B142362" s="78"/>
      <c r="C142362" s="77"/>
    </row>
    <row r="142363" spans="2:3" x14ac:dyDescent="0.25">
      <c r="B142363" s="78"/>
      <c r="C142363" s="77"/>
    </row>
    <row r="142364" spans="2:3" x14ac:dyDescent="0.25">
      <c r="B142364" s="78"/>
      <c r="C142364" s="77"/>
    </row>
    <row r="142365" spans="2:3" x14ac:dyDescent="0.25">
      <c r="B142365" s="78"/>
      <c r="C142365" s="77"/>
    </row>
    <row r="142366" spans="2:3" x14ac:dyDescent="0.25">
      <c r="B142366" s="78"/>
      <c r="C142366" s="77"/>
    </row>
    <row r="142367" spans="2:3" x14ac:dyDescent="0.25">
      <c r="B142367" s="78"/>
      <c r="C142367" s="77"/>
    </row>
    <row r="142368" spans="2:3" x14ac:dyDescent="0.25">
      <c r="B142368" s="78"/>
      <c r="C142368" s="77"/>
    </row>
    <row r="142369" spans="2:3" x14ac:dyDescent="0.25">
      <c r="B142369" s="78"/>
      <c r="C142369" s="77"/>
    </row>
    <row r="142370" spans="2:3" x14ac:dyDescent="0.25">
      <c r="B142370" s="78"/>
      <c r="C142370" s="77"/>
    </row>
    <row r="142371" spans="2:3" x14ac:dyDescent="0.25">
      <c r="B142371" s="78"/>
      <c r="C142371" s="77"/>
    </row>
    <row r="142372" spans="2:3" x14ac:dyDescent="0.25">
      <c r="B142372" s="78"/>
      <c r="C142372" s="77"/>
    </row>
    <row r="142482" spans="2:3" x14ac:dyDescent="0.25">
      <c r="B142482" s="78"/>
      <c r="C142482" s="77"/>
    </row>
    <row r="142483" spans="2:3" x14ac:dyDescent="0.25">
      <c r="B142483" s="78"/>
      <c r="C142483" s="77"/>
    </row>
    <row r="142484" spans="2:3" x14ac:dyDescent="0.25">
      <c r="B142484" s="78"/>
      <c r="C142484" s="77"/>
    </row>
    <row r="142485" spans="2:3" x14ac:dyDescent="0.25">
      <c r="B142485" s="78"/>
      <c r="C142485" s="77"/>
    </row>
    <row r="142486" spans="2:3" x14ac:dyDescent="0.25">
      <c r="B142486" s="78"/>
      <c r="C142486" s="77"/>
    </row>
    <row r="142487" spans="2:3" x14ac:dyDescent="0.25">
      <c r="B142487" s="78"/>
      <c r="C142487" s="77"/>
    </row>
    <row r="142488" spans="2:3" x14ac:dyDescent="0.25">
      <c r="B142488" s="78"/>
      <c r="C142488" s="77"/>
    </row>
    <row r="142489" spans="2:3" x14ac:dyDescent="0.25">
      <c r="B142489" s="78"/>
      <c r="C142489" s="77"/>
    </row>
    <row r="142490" spans="2:3" x14ac:dyDescent="0.25">
      <c r="B142490" s="78"/>
      <c r="C142490" s="77"/>
    </row>
    <row r="142491" spans="2:3" x14ac:dyDescent="0.25">
      <c r="B142491" s="78"/>
      <c r="C142491" s="77"/>
    </row>
    <row r="142492" spans="2:3" x14ac:dyDescent="0.25">
      <c r="B142492" s="78"/>
      <c r="C142492" s="77"/>
    </row>
    <row r="142493" spans="2:3" x14ac:dyDescent="0.25">
      <c r="B142493" s="78"/>
      <c r="C142493" s="77"/>
    </row>
    <row r="142494" spans="2:3" x14ac:dyDescent="0.25">
      <c r="B142494" s="78"/>
      <c r="C142494" s="77"/>
    </row>
    <row r="142604" spans="2:3" x14ac:dyDescent="0.25">
      <c r="B142604" s="78"/>
      <c r="C142604" s="77"/>
    </row>
    <row r="142605" spans="2:3" x14ac:dyDescent="0.25">
      <c r="B142605" s="78"/>
      <c r="C142605" s="77"/>
    </row>
    <row r="142606" spans="2:3" x14ac:dyDescent="0.25">
      <c r="B142606" s="78"/>
      <c r="C142606" s="77"/>
    </row>
    <row r="142607" spans="2:3" x14ac:dyDescent="0.25">
      <c r="B142607" s="78"/>
      <c r="C142607" s="77"/>
    </row>
    <row r="142608" spans="2:3" x14ac:dyDescent="0.25">
      <c r="B142608" s="78"/>
      <c r="C142608" s="77"/>
    </row>
    <row r="142609" spans="2:3" x14ac:dyDescent="0.25">
      <c r="B142609" s="78"/>
      <c r="C142609" s="77"/>
    </row>
    <row r="142610" spans="2:3" x14ac:dyDescent="0.25">
      <c r="B142610" s="78"/>
      <c r="C142610" s="77"/>
    </row>
    <row r="142611" spans="2:3" x14ac:dyDescent="0.25">
      <c r="B142611" s="78"/>
      <c r="C142611" s="77"/>
    </row>
    <row r="142612" spans="2:3" x14ac:dyDescent="0.25">
      <c r="B142612" s="78"/>
      <c r="C142612" s="77"/>
    </row>
    <row r="142613" spans="2:3" x14ac:dyDescent="0.25">
      <c r="B142613" s="78"/>
      <c r="C142613" s="77"/>
    </row>
    <row r="142614" spans="2:3" x14ac:dyDescent="0.25">
      <c r="B142614" s="78"/>
      <c r="C142614" s="77"/>
    </row>
    <row r="142615" spans="2:3" x14ac:dyDescent="0.25">
      <c r="B142615" s="78"/>
      <c r="C142615" s="77"/>
    </row>
    <row r="142616" spans="2:3" x14ac:dyDescent="0.25">
      <c r="B142616" s="78"/>
      <c r="C142616" s="77"/>
    </row>
    <row r="142726" spans="2:3" x14ac:dyDescent="0.25">
      <c r="B142726" s="78"/>
      <c r="C142726" s="77"/>
    </row>
    <row r="142727" spans="2:3" x14ac:dyDescent="0.25">
      <c r="B142727" s="78"/>
      <c r="C142727" s="77"/>
    </row>
    <row r="142728" spans="2:3" x14ac:dyDescent="0.25">
      <c r="B142728" s="78"/>
      <c r="C142728" s="77"/>
    </row>
    <row r="142729" spans="2:3" x14ac:dyDescent="0.25">
      <c r="B142729" s="78"/>
      <c r="C142729" s="77"/>
    </row>
    <row r="142730" spans="2:3" x14ac:dyDescent="0.25">
      <c r="B142730" s="78"/>
      <c r="C142730" s="77"/>
    </row>
    <row r="142731" spans="2:3" x14ac:dyDescent="0.25">
      <c r="B142731" s="78"/>
      <c r="C142731" s="77"/>
    </row>
    <row r="142732" spans="2:3" x14ac:dyDescent="0.25">
      <c r="B142732" s="78"/>
      <c r="C142732" s="77"/>
    </row>
    <row r="142733" spans="2:3" x14ac:dyDescent="0.25">
      <c r="B142733" s="78"/>
      <c r="C142733" s="77"/>
    </row>
    <row r="142734" spans="2:3" x14ac:dyDescent="0.25">
      <c r="B142734" s="78"/>
      <c r="C142734" s="77"/>
    </row>
    <row r="142735" spans="2:3" x14ac:dyDescent="0.25">
      <c r="B142735" s="78"/>
      <c r="C142735" s="77"/>
    </row>
    <row r="142736" spans="2:3" x14ac:dyDescent="0.25">
      <c r="B142736" s="78"/>
      <c r="C142736" s="77"/>
    </row>
    <row r="142737" spans="2:3" x14ac:dyDescent="0.25">
      <c r="B142737" s="78"/>
      <c r="C142737" s="77"/>
    </row>
    <row r="142738" spans="2:3" x14ac:dyDescent="0.25">
      <c r="B142738" s="78"/>
      <c r="C142738" s="77"/>
    </row>
    <row r="142848" spans="2:3" x14ac:dyDescent="0.25">
      <c r="B142848" s="78"/>
      <c r="C142848" s="77"/>
    </row>
    <row r="142849" spans="2:3" x14ac:dyDescent="0.25">
      <c r="B142849" s="78"/>
      <c r="C142849" s="77"/>
    </row>
    <row r="142850" spans="2:3" x14ac:dyDescent="0.25">
      <c r="B142850" s="78"/>
      <c r="C142850" s="77"/>
    </row>
    <row r="142851" spans="2:3" x14ac:dyDescent="0.25">
      <c r="B142851" s="78"/>
      <c r="C142851" s="77"/>
    </row>
    <row r="142852" spans="2:3" x14ac:dyDescent="0.25">
      <c r="B142852" s="78"/>
      <c r="C142852" s="77"/>
    </row>
    <row r="142853" spans="2:3" x14ac:dyDescent="0.25">
      <c r="B142853" s="78"/>
      <c r="C142853" s="77"/>
    </row>
    <row r="142854" spans="2:3" x14ac:dyDescent="0.25">
      <c r="B142854" s="78"/>
      <c r="C142854" s="77"/>
    </row>
    <row r="142855" spans="2:3" x14ac:dyDescent="0.25">
      <c r="B142855" s="78"/>
      <c r="C142855" s="77"/>
    </row>
    <row r="142856" spans="2:3" x14ac:dyDescent="0.25">
      <c r="B142856" s="78"/>
      <c r="C142856" s="77"/>
    </row>
    <row r="142857" spans="2:3" x14ac:dyDescent="0.25">
      <c r="B142857" s="78"/>
      <c r="C142857" s="77"/>
    </row>
    <row r="142858" spans="2:3" x14ac:dyDescent="0.25">
      <c r="B142858" s="78"/>
      <c r="C142858" s="77"/>
    </row>
    <row r="142859" spans="2:3" x14ac:dyDescent="0.25">
      <c r="B142859" s="78"/>
      <c r="C142859" s="77"/>
    </row>
    <row r="142860" spans="2:3" x14ac:dyDescent="0.25">
      <c r="B142860" s="78"/>
      <c r="C142860" s="77"/>
    </row>
    <row r="142970" spans="2:3" x14ac:dyDescent="0.25">
      <c r="B142970" s="78"/>
      <c r="C142970" s="77"/>
    </row>
    <row r="142971" spans="2:3" x14ac:dyDescent="0.25">
      <c r="B142971" s="78"/>
      <c r="C142971" s="77"/>
    </row>
    <row r="142972" spans="2:3" x14ac:dyDescent="0.25">
      <c r="B142972" s="78"/>
      <c r="C142972" s="77"/>
    </row>
    <row r="142973" spans="2:3" x14ac:dyDescent="0.25">
      <c r="B142973" s="78"/>
      <c r="C142973" s="77"/>
    </row>
    <row r="142974" spans="2:3" x14ac:dyDescent="0.25">
      <c r="B142974" s="78"/>
      <c r="C142974" s="77"/>
    </row>
    <row r="142975" spans="2:3" x14ac:dyDescent="0.25">
      <c r="B142975" s="78"/>
      <c r="C142975" s="77"/>
    </row>
    <row r="142976" spans="2:3" x14ac:dyDescent="0.25">
      <c r="B142976" s="78"/>
      <c r="C142976" s="77"/>
    </row>
    <row r="142977" spans="2:3" x14ac:dyDescent="0.25">
      <c r="B142977" s="78"/>
      <c r="C142977" s="77"/>
    </row>
    <row r="142978" spans="2:3" x14ac:dyDescent="0.25">
      <c r="B142978" s="78"/>
      <c r="C142978" s="77"/>
    </row>
    <row r="142979" spans="2:3" x14ac:dyDescent="0.25">
      <c r="B142979" s="78"/>
      <c r="C142979" s="77"/>
    </row>
    <row r="142980" spans="2:3" x14ac:dyDescent="0.25">
      <c r="B142980" s="78"/>
      <c r="C142980" s="77"/>
    </row>
    <row r="142981" spans="2:3" x14ac:dyDescent="0.25">
      <c r="B142981" s="78"/>
      <c r="C142981" s="77"/>
    </row>
    <row r="142982" spans="2:3" x14ac:dyDescent="0.25">
      <c r="B142982" s="78"/>
      <c r="C142982" s="77"/>
    </row>
    <row r="143092" spans="2:3" x14ac:dyDescent="0.25">
      <c r="B143092" s="78"/>
      <c r="C143092" s="77"/>
    </row>
    <row r="143093" spans="2:3" x14ac:dyDescent="0.25">
      <c r="B143093" s="78"/>
      <c r="C143093" s="77"/>
    </row>
    <row r="143094" spans="2:3" x14ac:dyDescent="0.25">
      <c r="B143094" s="78"/>
      <c r="C143094" s="77"/>
    </row>
    <row r="143095" spans="2:3" x14ac:dyDescent="0.25">
      <c r="B143095" s="78"/>
      <c r="C143095" s="77"/>
    </row>
    <row r="143096" spans="2:3" x14ac:dyDescent="0.25">
      <c r="B143096" s="78"/>
      <c r="C143096" s="77"/>
    </row>
    <row r="143097" spans="2:3" x14ac:dyDescent="0.25">
      <c r="B143097" s="78"/>
      <c r="C143097" s="77"/>
    </row>
    <row r="143098" spans="2:3" x14ac:dyDescent="0.25">
      <c r="B143098" s="78"/>
      <c r="C143098" s="77"/>
    </row>
    <row r="143099" spans="2:3" x14ac:dyDescent="0.25">
      <c r="B143099" s="78"/>
      <c r="C143099" s="77"/>
    </row>
    <row r="143100" spans="2:3" x14ac:dyDescent="0.25">
      <c r="B143100" s="78"/>
      <c r="C143100" s="77"/>
    </row>
    <row r="143101" spans="2:3" x14ac:dyDescent="0.25">
      <c r="B143101" s="78"/>
      <c r="C143101" s="77"/>
    </row>
    <row r="143102" spans="2:3" x14ac:dyDescent="0.25">
      <c r="B143102" s="78"/>
      <c r="C143102" s="77"/>
    </row>
    <row r="143103" spans="2:3" x14ac:dyDescent="0.25">
      <c r="B143103" s="78"/>
      <c r="C143103" s="77"/>
    </row>
    <row r="143104" spans="2:3" x14ac:dyDescent="0.25">
      <c r="B143104" s="78"/>
      <c r="C143104" s="77"/>
    </row>
    <row r="143214" spans="2:3" x14ac:dyDescent="0.25">
      <c r="B143214" s="78"/>
      <c r="C143214" s="77"/>
    </row>
    <row r="143215" spans="2:3" x14ac:dyDescent="0.25">
      <c r="B143215" s="78"/>
      <c r="C143215" s="77"/>
    </row>
    <row r="143216" spans="2:3" x14ac:dyDescent="0.25">
      <c r="B143216" s="78"/>
      <c r="C143216" s="77"/>
    </row>
    <row r="143217" spans="2:3" x14ac:dyDescent="0.25">
      <c r="B143217" s="78"/>
      <c r="C143217" s="77"/>
    </row>
    <row r="143218" spans="2:3" x14ac:dyDescent="0.25">
      <c r="B143218" s="78"/>
      <c r="C143218" s="77"/>
    </row>
    <row r="143219" spans="2:3" x14ac:dyDescent="0.25">
      <c r="B143219" s="78"/>
      <c r="C143219" s="77"/>
    </row>
    <row r="143220" spans="2:3" x14ac:dyDescent="0.25">
      <c r="B143220" s="78"/>
      <c r="C143220" s="77"/>
    </row>
    <row r="143221" spans="2:3" x14ac:dyDescent="0.25">
      <c r="B143221" s="78"/>
      <c r="C143221" s="77"/>
    </row>
    <row r="143222" spans="2:3" x14ac:dyDescent="0.25">
      <c r="B143222" s="78"/>
      <c r="C143222" s="77"/>
    </row>
    <row r="143223" spans="2:3" x14ac:dyDescent="0.25">
      <c r="B143223" s="78"/>
      <c r="C143223" s="77"/>
    </row>
    <row r="143224" spans="2:3" x14ac:dyDescent="0.25">
      <c r="B143224" s="78"/>
      <c r="C143224" s="77"/>
    </row>
    <row r="143225" spans="2:3" x14ac:dyDescent="0.25">
      <c r="B143225" s="78"/>
      <c r="C143225" s="77"/>
    </row>
    <row r="143226" spans="2:3" x14ac:dyDescent="0.25">
      <c r="B143226" s="78"/>
      <c r="C143226" s="77"/>
    </row>
    <row r="143336" spans="2:3" x14ac:dyDescent="0.25">
      <c r="B143336" s="78"/>
      <c r="C143336" s="77"/>
    </row>
    <row r="143337" spans="2:3" x14ac:dyDescent="0.25">
      <c r="B143337" s="78"/>
      <c r="C143337" s="77"/>
    </row>
    <row r="143338" spans="2:3" x14ac:dyDescent="0.25">
      <c r="B143338" s="78"/>
      <c r="C143338" s="77"/>
    </row>
    <row r="143339" spans="2:3" x14ac:dyDescent="0.25">
      <c r="B143339" s="78"/>
      <c r="C143339" s="77"/>
    </row>
    <row r="143340" spans="2:3" x14ac:dyDescent="0.25">
      <c r="B143340" s="78"/>
      <c r="C143340" s="77"/>
    </row>
    <row r="143341" spans="2:3" x14ac:dyDescent="0.25">
      <c r="B143341" s="78"/>
      <c r="C143341" s="77"/>
    </row>
    <row r="143342" spans="2:3" x14ac:dyDescent="0.25">
      <c r="B143342" s="78"/>
      <c r="C143342" s="77"/>
    </row>
    <row r="143343" spans="2:3" x14ac:dyDescent="0.25">
      <c r="B143343" s="78"/>
      <c r="C143343" s="77"/>
    </row>
    <row r="143344" spans="2:3" x14ac:dyDescent="0.25">
      <c r="B143344" s="78"/>
      <c r="C143344" s="77"/>
    </row>
    <row r="143345" spans="2:3" x14ac:dyDescent="0.25">
      <c r="B143345" s="78"/>
      <c r="C143345" s="77"/>
    </row>
    <row r="143346" spans="2:3" x14ac:dyDescent="0.25">
      <c r="B143346" s="78"/>
      <c r="C143346" s="77"/>
    </row>
    <row r="143347" spans="2:3" x14ac:dyDescent="0.25">
      <c r="B143347" s="78"/>
      <c r="C143347" s="77"/>
    </row>
    <row r="143348" spans="2:3" x14ac:dyDescent="0.25">
      <c r="B143348" s="78"/>
      <c r="C143348" s="77"/>
    </row>
    <row r="143458" spans="2:3" x14ac:dyDescent="0.25">
      <c r="B143458" s="78"/>
      <c r="C143458" s="77"/>
    </row>
    <row r="143459" spans="2:3" x14ac:dyDescent="0.25">
      <c r="B143459" s="78"/>
      <c r="C143459" s="77"/>
    </row>
    <row r="143460" spans="2:3" x14ac:dyDescent="0.25">
      <c r="B143460" s="78"/>
      <c r="C143460" s="77"/>
    </row>
    <row r="143461" spans="2:3" x14ac:dyDescent="0.25">
      <c r="B143461" s="78"/>
      <c r="C143461" s="77"/>
    </row>
    <row r="143462" spans="2:3" x14ac:dyDescent="0.25">
      <c r="B143462" s="78"/>
      <c r="C143462" s="77"/>
    </row>
    <row r="143463" spans="2:3" x14ac:dyDescent="0.25">
      <c r="B143463" s="78"/>
      <c r="C143463" s="77"/>
    </row>
    <row r="143464" spans="2:3" x14ac:dyDescent="0.25">
      <c r="B143464" s="78"/>
      <c r="C143464" s="77"/>
    </row>
    <row r="143465" spans="2:3" x14ac:dyDescent="0.25">
      <c r="B143465" s="78"/>
      <c r="C143465" s="77"/>
    </row>
    <row r="143466" spans="2:3" x14ac:dyDescent="0.25">
      <c r="B143466" s="78"/>
      <c r="C143466" s="77"/>
    </row>
    <row r="143467" spans="2:3" x14ac:dyDescent="0.25">
      <c r="B143467" s="78"/>
      <c r="C143467" s="77"/>
    </row>
    <row r="143468" spans="2:3" x14ac:dyDescent="0.25">
      <c r="B143468" s="78"/>
      <c r="C143468" s="77"/>
    </row>
    <row r="143469" spans="2:3" x14ac:dyDescent="0.25">
      <c r="B143469" s="78"/>
      <c r="C143469" s="77"/>
    </row>
    <row r="143470" spans="2:3" x14ac:dyDescent="0.25">
      <c r="B143470" s="78"/>
      <c r="C143470" s="77"/>
    </row>
    <row r="143580" spans="2:3" x14ac:dyDescent="0.25">
      <c r="B143580" s="78"/>
      <c r="C143580" s="77"/>
    </row>
    <row r="143581" spans="2:3" x14ac:dyDescent="0.25">
      <c r="B143581" s="78"/>
      <c r="C143581" s="77"/>
    </row>
    <row r="143582" spans="2:3" x14ac:dyDescent="0.25">
      <c r="B143582" s="78"/>
      <c r="C143582" s="77"/>
    </row>
    <row r="143583" spans="2:3" x14ac:dyDescent="0.25">
      <c r="B143583" s="78"/>
      <c r="C143583" s="77"/>
    </row>
    <row r="143584" spans="2:3" x14ac:dyDescent="0.25">
      <c r="B143584" s="78"/>
      <c r="C143584" s="77"/>
    </row>
    <row r="143585" spans="2:3" x14ac:dyDescent="0.25">
      <c r="B143585" s="78"/>
      <c r="C143585" s="77"/>
    </row>
    <row r="143586" spans="2:3" x14ac:dyDescent="0.25">
      <c r="B143586" s="78"/>
      <c r="C143586" s="77"/>
    </row>
    <row r="143587" spans="2:3" x14ac:dyDescent="0.25">
      <c r="B143587" s="78"/>
      <c r="C143587" s="77"/>
    </row>
    <row r="143588" spans="2:3" x14ac:dyDescent="0.25">
      <c r="B143588" s="78"/>
      <c r="C143588" s="77"/>
    </row>
    <row r="143589" spans="2:3" x14ac:dyDescent="0.25">
      <c r="B143589" s="78"/>
      <c r="C143589" s="77"/>
    </row>
    <row r="143590" spans="2:3" x14ac:dyDescent="0.25">
      <c r="B143590" s="78"/>
      <c r="C143590" s="77"/>
    </row>
    <row r="143591" spans="2:3" x14ac:dyDescent="0.25">
      <c r="B143591" s="78"/>
      <c r="C143591" s="77"/>
    </row>
    <row r="143592" spans="2:3" x14ac:dyDescent="0.25">
      <c r="B143592" s="78"/>
      <c r="C143592" s="77"/>
    </row>
    <row r="143702" spans="2:3" x14ac:dyDescent="0.25">
      <c r="B143702" s="78"/>
      <c r="C143702" s="77"/>
    </row>
    <row r="143703" spans="2:3" x14ac:dyDescent="0.25">
      <c r="B143703" s="78"/>
      <c r="C143703" s="77"/>
    </row>
    <row r="143704" spans="2:3" x14ac:dyDescent="0.25">
      <c r="B143704" s="78"/>
      <c r="C143704" s="77"/>
    </row>
    <row r="143705" spans="2:3" x14ac:dyDescent="0.25">
      <c r="B143705" s="78"/>
      <c r="C143705" s="77"/>
    </row>
    <row r="143706" spans="2:3" x14ac:dyDescent="0.25">
      <c r="B143706" s="78"/>
      <c r="C143706" s="77"/>
    </row>
    <row r="143707" spans="2:3" x14ac:dyDescent="0.25">
      <c r="B143707" s="78"/>
      <c r="C143707" s="77"/>
    </row>
    <row r="143708" spans="2:3" x14ac:dyDescent="0.25">
      <c r="B143708" s="78"/>
      <c r="C143708" s="77"/>
    </row>
    <row r="143709" spans="2:3" x14ac:dyDescent="0.25">
      <c r="B143709" s="78"/>
      <c r="C143709" s="77"/>
    </row>
    <row r="143710" spans="2:3" x14ac:dyDescent="0.25">
      <c r="B143710" s="78"/>
      <c r="C143710" s="77"/>
    </row>
    <row r="143711" spans="2:3" x14ac:dyDescent="0.25">
      <c r="B143711" s="78"/>
      <c r="C143711" s="77"/>
    </row>
    <row r="143712" spans="2:3" x14ac:dyDescent="0.25">
      <c r="B143712" s="78"/>
      <c r="C143712" s="77"/>
    </row>
    <row r="143713" spans="2:3" x14ac:dyDescent="0.25">
      <c r="B143713" s="78"/>
      <c r="C143713" s="77"/>
    </row>
    <row r="143714" spans="2:3" x14ac:dyDescent="0.25">
      <c r="B143714" s="78"/>
      <c r="C143714" s="77"/>
    </row>
    <row r="143824" spans="2:3" x14ac:dyDescent="0.25">
      <c r="B143824" s="78"/>
      <c r="C143824" s="77"/>
    </row>
    <row r="143825" spans="2:3" x14ac:dyDescent="0.25">
      <c r="B143825" s="78"/>
      <c r="C143825" s="77"/>
    </row>
    <row r="143826" spans="2:3" x14ac:dyDescent="0.25">
      <c r="B143826" s="78"/>
      <c r="C143826" s="77"/>
    </row>
    <row r="143827" spans="2:3" x14ac:dyDescent="0.25">
      <c r="B143827" s="78"/>
      <c r="C143827" s="77"/>
    </row>
    <row r="143828" spans="2:3" x14ac:dyDescent="0.25">
      <c r="B143828" s="78"/>
      <c r="C143828" s="77"/>
    </row>
    <row r="143829" spans="2:3" x14ac:dyDescent="0.25">
      <c r="B143829" s="78"/>
      <c r="C143829" s="77"/>
    </row>
    <row r="143830" spans="2:3" x14ac:dyDescent="0.25">
      <c r="B143830" s="78"/>
      <c r="C143830" s="77"/>
    </row>
    <row r="143831" spans="2:3" x14ac:dyDescent="0.25">
      <c r="B143831" s="78"/>
      <c r="C143831" s="77"/>
    </row>
    <row r="143832" spans="2:3" x14ac:dyDescent="0.25">
      <c r="B143832" s="78"/>
      <c r="C143832" s="77"/>
    </row>
    <row r="143833" spans="2:3" x14ac:dyDescent="0.25">
      <c r="B143833" s="78"/>
      <c r="C143833" s="77"/>
    </row>
    <row r="143834" spans="2:3" x14ac:dyDescent="0.25">
      <c r="B143834" s="78"/>
      <c r="C143834" s="77"/>
    </row>
    <row r="143835" spans="2:3" x14ac:dyDescent="0.25">
      <c r="B143835" s="78"/>
      <c r="C143835" s="77"/>
    </row>
    <row r="143836" spans="2:3" x14ac:dyDescent="0.25">
      <c r="B143836" s="78"/>
      <c r="C143836" s="77"/>
    </row>
    <row r="143946" spans="2:3" x14ac:dyDescent="0.25">
      <c r="B143946" s="78"/>
      <c r="C143946" s="77"/>
    </row>
    <row r="143947" spans="2:3" x14ac:dyDescent="0.25">
      <c r="B143947" s="78"/>
      <c r="C143947" s="77"/>
    </row>
    <row r="143948" spans="2:3" x14ac:dyDescent="0.25">
      <c r="B143948" s="78"/>
      <c r="C143948" s="77"/>
    </row>
    <row r="143949" spans="2:3" x14ac:dyDescent="0.25">
      <c r="B143949" s="78"/>
      <c r="C143949" s="77"/>
    </row>
    <row r="143950" spans="2:3" x14ac:dyDescent="0.25">
      <c r="B143950" s="78"/>
      <c r="C143950" s="77"/>
    </row>
    <row r="143951" spans="2:3" x14ac:dyDescent="0.25">
      <c r="B143951" s="78"/>
      <c r="C143951" s="77"/>
    </row>
    <row r="143952" spans="2:3" x14ac:dyDescent="0.25">
      <c r="B143952" s="78"/>
      <c r="C143952" s="77"/>
    </row>
    <row r="143953" spans="2:3" x14ac:dyDescent="0.25">
      <c r="B143953" s="78"/>
      <c r="C143953" s="77"/>
    </row>
    <row r="143954" spans="2:3" x14ac:dyDescent="0.25">
      <c r="B143954" s="78"/>
      <c r="C143954" s="77"/>
    </row>
    <row r="143955" spans="2:3" x14ac:dyDescent="0.25">
      <c r="B143955" s="78"/>
      <c r="C143955" s="77"/>
    </row>
    <row r="143956" spans="2:3" x14ac:dyDescent="0.25">
      <c r="B143956" s="78"/>
      <c r="C143956" s="77"/>
    </row>
    <row r="143957" spans="2:3" x14ac:dyDescent="0.25">
      <c r="B143957" s="78"/>
      <c r="C143957" s="77"/>
    </row>
    <row r="143958" spans="2:3" x14ac:dyDescent="0.25">
      <c r="B143958" s="78"/>
      <c r="C143958" s="77"/>
    </row>
    <row r="144068" spans="2:3" x14ac:dyDescent="0.25">
      <c r="B144068" s="78"/>
      <c r="C144068" s="77"/>
    </row>
    <row r="144069" spans="2:3" x14ac:dyDescent="0.25">
      <c r="B144069" s="78"/>
      <c r="C144069" s="77"/>
    </row>
    <row r="144070" spans="2:3" x14ac:dyDescent="0.25">
      <c r="B144070" s="78"/>
      <c r="C144070" s="77"/>
    </row>
    <row r="144071" spans="2:3" x14ac:dyDescent="0.25">
      <c r="B144071" s="78"/>
      <c r="C144071" s="77"/>
    </row>
    <row r="144072" spans="2:3" x14ac:dyDescent="0.25">
      <c r="B144072" s="78"/>
      <c r="C144072" s="77"/>
    </row>
    <row r="144073" spans="2:3" x14ac:dyDescent="0.25">
      <c r="B144073" s="78"/>
      <c r="C144073" s="77"/>
    </row>
    <row r="144074" spans="2:3" x14ac:dyDescent="0.25">
      <c r="B144074" s="78"/>
      <c r="C144074" s="77"/>
    </row>
    <row r="144075" spans="2:3" x14ac:dyDescent="0.25">
      <c r="B144075" s="78"/>
      <c r="C144075" s="77"/>
    </row>
    <row r="144076" spans="2:3" x14ac:dyDescent="0.25">
      <c r="B144076" s="78"/>
      <c r="C144076" s="77"/>
    </row>
    <row r="144077" spans="2:3" x14ac:dyDescent="0.25">
      <c r="B144077" s="78"/>
      <c r="C144077" s="77"/>
    </row>
    <row r="144078" spans="2:3" x14ac:dyDescent="0.25">
      <c r="B144078" s="78"/>
      <c r="C144078" s="77"/>
    </row>
    <row r="144079" spans="2:3" x14ac:dyDescent="0.25">
      <c r="B144079" s="78"/>
      <c r="C144079" s="77"/>
    </row>
    <row r="144080" spans="2:3" x14ac:dyDescent="0.25">
      <c r="B144080" s="78"/>
      <c r="C144080" s="77"/>
    </row>
    <row r="144190" spans="2:3" x14ac:dyDescent="0.25">
      <c r="B144190" s="78"/>
      <c r="C144190" s="77"/>
    </row>
    <row r="144191" spans="2:3" x14ac:dyDescent="0.25">
      <c r="B144191" s="78"/>
      <c r="C144191" s="77"/>
    </row>
    <row r="144192" spans="2:3" x14ac:dyDescent="0.25">
      <c r="B144192" s="78"/>
      <c r="C144192" s="77"/>
    </row>
    <row r="144193" spans="2:3" x14ac:dyDescent="0.25">
      <c r="B144193" s="78"/>
      <c r="C144193" s="77"/>
    </row>
    <row r="144194" spans="2:3" x14ac:dyDescent="0.25">
      <c r="B144194" s="78"/>
      <c r="C144194" s="77"/>
    </row>
    <row r="144195" spans="2:3" x14ac:dyDescent="0.25">
      <c r="B144195" s="78"/>
      <c r="C144195" s="77"/>
    </row>
    <row r="144196" spans="2:3" x14ac:dyDescent="0.25">
      <c r="B144196" s="78"/>
      <c r="C144196" s="77"/>
    </row>
    <row r="144197" spans="2:3" x14ac:dyDescent="0.25">
      <c r="B144197" s="78"/>
      <c r="C144197" s="77"/>
    </row>
    <row r="144198" spans="2:3" x14ac:dyDescent="0.25">
      <c r="B144198" s="78"/>
      <c r="C144198" s="77"/>
    </row>
    <row r="144199" spans="2:3" x14ac:dyDescent="0.25">
      <c r="B144199" s="78"/>
      <c r="C144199" s="77"/>
    </row>
    <row r="144200" spans="2:3" x14ac:dyDescent="0.25">
      <c r="B144200" s="78"/>
      <c r="C144200" s="77"/>
    </row>
    <row r="144201" spans="2:3" x14ac:dyDescent="0.25">
      <c r="B144201" s="78"/>
      <c r="C144201" s="77"/>
    </row>
    <row r="144202" spans="2:3" x14ac:dyDescent="0.25">
      <c r="B144202" s="78"/>
      <c r="C144202" s="77"/>
    </row>
    <row r="144312" spans="2:3" x14ac:dyDescent="0.25">
      <c r="B144312" s="78"/>
      <c r="C144312" s="77"/>
    </row>
    <row r="144313" spans="2:3" x14ac:dyDescent="0.25">
      <c r="B144313" s="78"/>
      <c r="C144313" s="77"/>
    </row>
    <row r="144314" spans="2:3" x14ac:dyDescent="0.25">
      <c r="B144314" s="78"/>
      <c r="C144314" s="77"/>
    </row>
    <row r="144315" spans="2:3" x14ac:dyDescent="0.25">
      <c r="B144315" s="78"/>
      <c r="C144315" s="77"/>
    </row>
    <row r="144316" spans="2:3" x14ac:dyDescent="0.25">
      <c r="B144316" s="78"/>
      <c r="C144316" s="77"/>
    </row>
    <row r="144317" spans="2:3" x14ac:dyDescent="0.25">
      <c r="B144317" s="78"/>
      <c r="C144317" s="77"/>
    </row>
    <row r="144318" spans="2:3" x14ac:dyDescent="0.25">
      <c r="B144318" s="78"/>
      <c r="C144318" s="77"/>
    </row>
    <row r="144319" spans="2:3" x14ac:dyDescent="0.25">
      <c r="B144319" s="78"/>
      <c r="C144319" s="77"/>
    </row>
    <row r="144320" spans="2:3" x14ac:dyDescent="0.25">
      <c r="B144320" s="78"/>
      <c r="C144320" s="77"/>
    </row>
    <row r="144321" spans="2:3" x14ac:dyDescent="0.25">
      <c r="B144321" s="78"/>
      <c r="C144321" s="77"/>
    </row>
    <row r="144322" spans="2:3" x14ac:dyDescent="0.25">
      <c r="B144322" s="78"/>
      <c r="C144322" s="77"/>
    </row>
    <row r="144323" spans="2:3" x14ac:dyDescent="0.25">
      <c r="B144323" s="78"/>
      <c r="C144323" s="77"/>
    </row>
    <row r="144324" spans="2:3" x14ac:dyDescent="0.25">
      <c r="B144324" s="78"/>
      <c r="C144324" s="77"/>
    </row>
    <row r="144434" spans="2:3" x14ac:dyDescent="0.25">
      <c r="B144434" s="78"/>
      <c r="C144434" s="77"/>
    </row>
    <row r="144435" spans="2:3" x14ac:dyDescent="0.25">
      <c r="B144435" s="78"/>
      <c r="C144435" s="77"/>
    </row>
    <row r="144436" spans="2:3" x14ac:dyDescent="0.25">
      <c r="B144436" s="78"/>
      <c r="C144436" s="77"/>
    </row>
    <row r="144437" spans="2:3" x14ac:dyDescent="0.25">
      <c r="B144437" s="78"/>
      <c r="C144437" s="77"/>
    </row>
    <row r="144438" spans="2:3" x14ac:dyDescent="0.25">
      <c r="B144438" s="78"/>
      <c r="C144438" s="77"/>
    </row>
    <row r="144439" spans="2:3" x14ac:dyDescent="0.25">
      <c r="B144439" s="78"/>
      <c r="C144439" s="77"/>
    </row>
    <row r="144440" spans="2:3" x14ac:dyDescent="0.25">
      <c r="B144440" s="78"/>
      <c r="C144440" s="77"/>
    </row>
    <row r="144441" spans="2:3" x14ac:dyDescent="0.25">
      <c r="B144441" s="78"/>
      <c r="C144441" s="77"/>
    </row>
    <row r="144442" spans="2:3" x14ac:dyDescent="0.25">
      <c r="B144442" s="78"/>
      <c r="C144442" s="77"/>
    </row>
    <row r="144443" spans="2:3" x14ac:dyDescent="0.25">
      <c r="B144443" s="78"/>
      <c r="C144443" s="77"/>
    </row>
    <row r="144444" spans="2:3" x14ac:dyDescent="0.25">
      <c r="B144444" s="78"/>
      <c r="C144444" s="77"/>
    </row>
    <row r="144445" spans="2:3" x14ac:dyDescent="0.25">
      <c r="B144445" s="78"/>
      <c r="C144445" s="77"/>
    </row>
    <row r="144446" spans="2:3" x14ac:dyDescent="0.25">
      <c r="B144446" s="78"/>
      <c r="C144446" s="77"/>
    </row>
    <row r="144556" spans="2:3" x14ac:dyDescent="0.25">
      <c r="B144556" s="78"/>
      <c r="C144556" s="77"/>
    </row>
    <row r="144557" spans="2:3" x14ac:dyDescent="0.25">
      <c r="B144557" s="78"/>
      <c r="C144557" s="77"/>
    </row>
    <row r="144558" spans="2:3" x14ac:dyDescent="0.25">
      <c r="B144558" s="78"/>
      <c r="C144558" s="77"/>
    </row>
    <row r="144559" spans="2:3" x14ac:dyDescent="0.25">
      <c r="B144559" s="78"/>
      <c r="C144559" s="77"/>
    </row>
    <row r="144560" spans="2:3" x14ac:dyDescent="0.25">
      <c r="B144560" s="78"/>
      <c r="C144560" s="77"/>
    </row>
    <row r="144561" spans="2:3" x14ac:dyDescent="0.25">
      <c r="B144561" s="78"/>
      <c r="C144561" s="77"/>
    </row>
    <row r="144562" spans="2:3" x14ac:dyDescent="0.25">
      <c r="B144562" s="78"/>
      <c r="C144562" s="77"/>
    </row>
    <row r="144563" spans="2:3" x14ac:dyDescent="0.25">
      <c r="B144563" s="78"/>
      <c r="C144563" s="77"/>
    </row>
    <row r="144564" spans="2:3" x14ac:dyDescent="0.25">
      <c r="B144564" s="78"/>
      <c r="C144564" s="77"/>
    </row>
    <row r="144565" spans="2:3" x14ac:dyDescent="0.25">
      <c r="B144565" s="78"/>
      <c r="C144565" s="77"/>
    </row>
    <row r="144566" spans="2:3" x14ac:dyDescent="0.25">
      <c r="B144566" s="78"/>
      <c r="C144566" s="77"/>
    </row>
    <row r="144567" spans="2:3" x14ac:dyDescent="0.25">
      <c r="B144567" s="78"/>
      <c r="C144567" s="77"/>
    </row>
    <row r="144568" spans="2:3" x14ac:dyDescent="0.25">
      <c r="B144568" s="78"/>
      <c r="C144568" s="77"/>
    </row>
    <row r="144678" spans="2:3" x14ac:dyDescent="0.25">
      <c r="B144678" s="78"/>
      <c r="C144678" s="77"/>
    </row>
    <row r="144679" spans="2:3" x14ac:dyDescent="0.25">
      <c r="B144679" s="78"/>
      <c r="C144679" s="77"/>
    </row>
    <row r="144680" spans="2:3" x14ac:dyDescent="0.25">
      <c r="B144680" s="78"/>
      <c r="C144680" s="77"/>
    </row>
    <row r="144681" spans="2:3" x14ac:dyDescent="0.25">
      <c r="B144681" s="78"/>
      <c r="C144681" s="77"/>
    </row>
    <row r="144682" spans="2:3" x14ac:dyDescent="0.25">
      <c r="B144682" s="78"/>
      <c r="C144682" s="77"/>
    </row>
    <row r="144683" spans="2:3" x14ac:dyDescent="0.25">
      <c r="B144683" s="78"/>
      <c r="C144683" s="77"/>
    </row>
    <row r="144684" spans="2:3" x14ac:dyDescent="0.25">
      <c r="B144684" s="78"/>
      <c r="C144684" s="77"/>
    </row>
    <row r="144685" spans="2:3" x14ac:dyDescent="0.25">
      <c r="B144685" s="78"/>
      <c r="C144685" s="77"/>
    </row>
    <row r="144686" spans="2:3" x14ac:dyDescent="0.25">
      <c r="B144686" s="78"/>
      <c r="C144686" s="77"/>
    </row>
    <row r="144687" spans="2:3" x14ac:dyDescent="0.25">
      <c r="B144687" s="78"/>
      <c r="C144687" s="77"/>
    </row>
    <row r="144688" spans="2:3" x14ac:dyDescent="0.25">
      <c r="B144688" s="78"/>
      <c r="C144688" s="77"/>
    </row>
    <row r="144689" spans="2:3" x14ac:dyDescent="0.25">
      <c r="B144689" s="78"/>
      <c r="C144689" s="77"/>
    </row>
    <row r="144690" spans="2:3" x14ac:dyDescent="0.25">
      <c r="B144690" s="78"/>
      <c r="C144690" s="77"/>
    </row>
    <row r="144800" spans="2:3" x14ac:dyDescent="0.25">
      <c r="B144800" s="78"/>
      <c r="C144800" s="77"/>
    </row>
    <row r="144801" spans="2:3" x14ac:dyDescent="0.25">
      <c r="B144801" s="78"/>
      <c r="C144801" s="77"/>
    </row>
    <row r="144802" spans="2:3" x14ac:dyDescent="0.25">
      <c r="B144802" s="78"/>
      <c r="C144802" s="77"/>
    </row>
    <row r="144803" spans="2:3" x14ac:dyDescent="0.25">
      <c r="B144803" s="78"/>
      <c r="C144803" s="77"/>
    </row>
    <row r="144804" spans="2:3" x14ac:dyDescent="0.25">
      <c r="B144804" s="78"/>
      <c r="C144804" s="77"/>
    </row>
    <row r="144805" spans="2:3" x14ac:dyDescent="0.25">
      <c r="B144805" s="78"/>
      <c r="C144805" s="77"/>
    </row>
    <row r="144806" spans="2:3" x14ac:dyDescent="0.25">
      <c r="B144806" s="78"/>
      <c r="C144806" s="77"/>
    </row>
    <row r="144807" spans="2:3" x14ac:dyDescent="0.25">
      <c r="B144807" s="78"/>
      <c r="C144807" s="77"/>
    </row>
    <row r="144808" spans="2:3" x14ac:dyDescent="0.25">
      <c r="B144808" s="78"/>
      <c r="C144808" s="77"/>
    </row>
    <row r="144809" spans="2:3" x14ac:dyDescent="0.25">
      <c r="B144809" s="78"/>
      <c r="C144809" s="77"/>
    </row>
    <row r="144810" spans="2:3" x14ac:dyDescent="0.25">
      <c r="B144810" s="78"/>
      <c r="C144810" s="77"/>
    </row>
    <row r="144811" spans="2:3" x14ac:dyDescent="0.25">
      <c r="B144811" s="78"/>
      <c r="C144811" s="77"/>
    </row>
    <row r="144812" spans="2:3" x14ac:dyDescent="0.25">
      <c r="B144812" s="78"/>
      <c r="C144812" s="77"/>
    </row>
    <row r="144922" spans="2:3" x14ac:dyDescent="0.25">
      <c r="B144922" s="78"/>
      <c r="C144922" s="77"/>
    </row>
    <row r="144923" spans="2:3" x14ac:dyDescent="0.25">
      <c r="B144923" s="78"/>
      <c r="C144923" s="77"/>
    </row>
    <row r="144924" spans="2:3" x14ac:dyDescent="0.25">
      <c r="B144924" s="78"/>
      <c r="C144924" s="77"/>
    </row>
    <row r="144925" spans="2:3" x14ac:dyDescent="0.25">
      <c r="B144925" s="78"/>
      <c r="C144925" s="77"/>
    </row>
    <row r="144926" spans="2:3" x14ac:dyDescent="0.25">
      <c r="B144926" s="78"/>
      <c r="C144926" s="77"/>
    </row>
    <row r="144927" spans="2:3" x14ac:dyDescent="0.25">
      <c r="B144927" s="78"/>
      <c r="C144927" s="77"/>
    </row>
    <row r="144928" spans="2:3" x14ac:dyDescent="0.25">
      <c r="B144928" s="78"/>
      <c r="C144928" s="77"/>
    </row>
    <row r="144929" spans="2:3" x14ac:dyDescent="0.25">
      <c r="B144929" s="78"/>
      <c r="C144929" s="77"/>
    </row>
    <row r="144930" spans="2:3" x14ac:dyDescent="0.25">
      <c r="B144930" s="78"/>
      <c r="C144930" s="77"/>
    </row>
    <row r="144931" spans="2:3" x14ac:dyDescent="0.25">
      <c r="B144931" s="78"/>
      <c r="C144931" s="77"/>
    </row>
    <row r="144932" spans="2:3" x14ac:dyDescent="0.25">
      <c r="B144932" s="78"/>
      <c r="C144932" s="77"/>
    </row>
    <row r="144933" spans="2:3" x14ac:dyDescent="0.25">
      <c r="B144933" s="78"/>
      <c r="C144933" s="77"/>
    </row>
    <row r="144934" spans="2:3" x14ac:dyDescent="0.25">
      <c r="B144934" s="78"/>
      <c r="C144934" s="77"/>
    </row>
    <row r="145044" spans="2:3" x14ac:dyDescent="0.25">
      <c r="B145044" s="78"/>
      <c r="C145044" s="77"/>
    </row>
    <row r="145045" spans="2:3" x14ac:dyDescent="0.25">
      <c r="B145045" s="78"/>
      <c r="C145045" s="77"/>
    </row>
    <row r="145046" spans="2:3" x14ac:dyDescent="0.25">
      <c r="B145046" s="78"/>
      <c r="C145046" s="77"/>
    </row>
    <row r="145047" spans="2:3" x14ac:dyDescent="0.25">
      <c r="B145047" s="78"/>
      <c r="C145047" s="77"/>
    </row>
    <row r="145048" spans="2:3" x14ac:dyDescent="0.25">
      <c r="B145048" s="78"/>
      <c r="C145048" s="77"/>
    </row>
    <row r="145049" spans="2:3" x14ac:dyDescent="0.25">
      <c r="B145049" s="78"/>
      <c r="C145049" s="77"/>
    </row>
    <row r="145050" spans="2:3" x14ac:dyDescent="0.25">
      <c r="B145050" s="78"/>
      <c r="C145050" s="77"/>
    </row>
    <row r="145051" spans="2:3" x14ac:dyDescent="0.25">
      <c r="B145051" s="78"/>
      <c r="C145051" s="77"/>
    </row>
    <row r="145052" spans="2:3" x14ac:dyDescent="0.25">
      <c r="B145052" s="78"/>
      <c r="C145052" s="77"/>
    </row>
    <row r="145053" spans="2:3" x14ac:dyDescent="0.25">
      <c r="B145053" s="78"/>
      <c r="C145053" s="77"/>
    </row>
    <row r="145054" spans="2:3" x14ac:dyDescent="0.25">
      <c r="B145054" s="78"/>
      <c r="C145054" s="77"/>
    </row>
    <row r="145055" spans="2:3" x14ac:dyDescent="0.25">
      <c r="B145055" s="78"/>
      <c r="C145055" s="77"/>
    </row>
    <row r="145056" spans="2:3" x14ac:dyDescent="0.25">
      <c r="B145056" s="78"/>
      <c r="C145056" s="77"/>
    </row>
    <row r="145166" spans="2:3" x14ac:dyDescent="0.25">
      <c r="B145166" s="78"/>
      <c r="C145166" s="77"/>
    </row>
    <row r="145167" spans="2:3" x14ac:dyDescent="0.25">
      <c r="B145167" s="78"/>
      <c r="C145167" s="77"/>
    </row>
    <row r="145168" spans="2:3" x14ac:dyDescent="0.25">
      <c r="B145168" s="78"/>
      <c r="C145168" s="77"/>
    </row>
    <row r="145169" spans="2:3" x14ac:dyDescent="0.25">
      <c r="B145169" s="78"/>
      <c r="C145169" s="77"/>
    </row>
    <row r="145170" spans="2:3" x14ac:dyDescent="0.25">
      <c r="B145170" s="78"/>
      <c r="C145170" s="77"/>
    </row>
    <row r="145171" spans="2:3" x14ac:dyDescent="0.25">
      <c r="B145171" s="78"/>
      <c r="C145171" s="77"/>
    </row>
    <row r="145172" spans="2:3" x14ac:dyDescent="0.25">
      <c r="B145172" s="78"/>
      <c r="C145172" s="77"/>
    </row>
    <row r="145173" spans="2:3" x14ac:dyDescent="0.25">
      <c r="B145173" s="78"/>
      <c r="C145173" s="77"/>
    </row>
    <row r="145174" spans="2:3" x14ac:dyDescent="0.25">
      <c r="B145174" s="78"/>
      <c r="C145174" s="77"/>
    </row>
    <row r="145175" spans="2:3" x14ac:dyDescent="0.25">
      <c r="B145175" s="78"/>
      <c r="C145175" s="77"/>
    </row>
    <row r="145176" spans="2:3" x14ac:dyDescent="0.25">
      <c r="B145176" s="78"/>
      <c r="C145176" s="77"/>
    </row>
    <row r="145177" spans="2:3" x14ac:dyDescent="0.25">
      <c r="B145177" s="78"/>
      <c r="C145177" s="77"/>
    </row>
    <row r="145178" spans="2:3" x14ac:dyDescent="0.25">
      <c r="B145178" s="78"/>
      <c r="C145178" s="77"/>
    </row>
    <row r="145288" spans="2:3" x14ac:dyDescent="0.25">
      <c r="B145288" s="78"/>
      <c r="C145288" s="77"/>
    </row>
    <row r="145289" spans="2:3" x14ac:dyDescent="0.25">
      <c r="B145289" s="78"/>
      <c r="C145289" s="77"/>
    </row>
    <row r="145290" spans="2:3" x14ac:dyDescent="0.25">
      <c r="B145290" s="78"/>
      <c r="C145290" s="77"/>
    </row>
    <row r="145291" spans="2:3" x14ac:dyDescent="0.25">
      <c r="B145291" s="78"/>
      <c r="C145291" s="77"/>
    </row>
    <row r="145292" spans="2:3" x14ac:dyDescent="0.25">
      <c r="B145292" s="78"/>
      <c r="C145292" s="77"/>
    </row>
    <row r="145293" spans="2:3" x14ac:dyDescent="0.25">
      <c r="B145293" s="78"/>
      <c r="C145293" s="77"/>
    </row>
    <row r="145294" spans="2:3" x14ac:dyDescent="0.25">
      <c r="B145294" s="78"/>
      <c r="C145294" s="77"/>
    </row>
    <row r="145295" spans="2:3" x14ac:dyDescent="0.25">
      <c r="B145295" s="78"/>
      <c r="C145295" s="77"/>
    </row>
    <row r="145296" spans="2:3" x14ac:dyDescent="0.25">
      <c r="B145296" s="78"/>
      <c r="C145296" s="77"/>
    </row>
    <row r="145297" spans="2:3" x14ac:dyDescent="0.25">
      <c r="B145297" s="78"/>
      <c r="C145297" s="77"/>
    </row>
    <row r="145298" spans="2:3" x14ac:dyDescent="0.25">
      <c r="B145298" s="78"/>
      <c r="C145298" s="77"/>
    </row>
    <row r="145299" spans="2:3" x14ac:dyDescent="0.25">
      <c r="B145299" s="78"/>
      <c r="C145299" s="77"/>
    </row>
    <row r="145300" spans="2:3" x14ac:dyDescent="0.25">
      <c r="B145300" s="78"/>
      <c r="C145300" s="77"/>
    </row>
    <row r="145410" spans="2:3" x14ac:dyDescent="0.25">
      <c r="B145410" s="78"/>
      <c r="C145410" s="77"/>
    </row>
    <row r="145411" spans="2:3" x14ac:dyDescent="0.25">
      <c r="B145411" s="78"/>
      <c r="C145411" s="77"/>
    </row>
    <row r="145412" spans="2:3" x14ac:dyDescent="0.25">
      <c r="B145412" s="78"/>
      <c r="C145412" s="77"/>
    </row>
    <row r="145413" spans="2:3" x14ac:dyDescent="0.25">
      <c r="B145413" s="78"/>
      <c r="C145413" s="77"/>
    </row>
    <row r="145414" spans="2:3" x14ac:dyDescent="0.25">
      <c r="B145414" s="78"/>
      <c r="C145414" s="77"/>
    </row>
    <row r="145415" spans="2:3" x14ac:dyDescent="0.25">
      <c r="B145415" s="78"/>
      <c r="C145415" s="77"/>
    </row>
    <row r="145416" spans="2:3" x14ac:dyDescent="0.25">
      <c r="B145416" s="78"/>
      <c r="C145416" s="77"/>
    </row>
    <row r="145417" spans="2:3" x14ac:dyDescent="0.25">
      <c r="B145417" s="78"/>
      <c r="C145417" s="77"/>
    </row>
    <row r="145418" spans="2:3" x14ac:dyDescent="0.25">
      <c r="B145418" s="78"/>
      <c r="C145418" s="77"/>
    </row>
    <row r="145419" spans="2:3" x14ac:dyDescent="0.25">
      <c r="B145419" s="78"/>
      <c r="C145419" s="77"/>
    </row>
    <row r="145420" spans="2:3" x14ac:dyDescent="0.25">
      <c r="B145420" s="78"/>
      <c r="C145420" s="77"/>
    </row>
    <row r="145421" spans="2:3" x14ac:dyDescent="0.25">
      <c r="B145421" s="78"/>
      <c r="C145421" s="77"/>
    </row>
    <row r="145422" spans="2:3" x14ac:dyDescent="0.25">
      <c r="B145422" s="78"/>
      <c r="C145422" s="77"/>
    </row>
    <row r="145532" spans="2:3" x14ac:dyDescent="0.25">
      <c r="B145532" s="78"/>
      <c r="C145532" s="77"/>
    </row>
    <row r="145533" spans="2:3" x14ac:dyDescent="0.25">
      <c r="B145533" s="78"/>
      <c r="C145533" s="77"/>
    </row>
    <row r="145534" spans="2:3" x14ac:dyDescent="0.25">
      <c r="B145534" s="78"/>
      <c r="C145534" s="77"/>
    </row>
    <row r="145535" spans="2:3" x14ac:dyDescent="0.25">
      <c r="B145535" s="78"/>
      <c r="C145535" s="77"/>
    </row>
    <row r="145536" spans="2:3" x14ac:dyDescent="0.25">
      <c r="B145536" s="78"/>
      <c r="C145536" s="77"/>
    </row>
    <row r="145537" spans="2:3" x14ac:dyDescent="0.25">
      <c r="B145537" s="78"/>
      <c r="C145537" s="77"/>
    </row>
    <row r="145538" spans="2:3" x14ac:dyDescent="0.25">
      <c r="B145538" s="78"/>
      <c r="C145538" s="77"/>
    </row>
    <row r="145539" spans="2:3" x14ac:dyDescent="0.25">
      <c r="B145539" s="78"/>
      <c r="C145539" s="77"/>
    </row>
    <row r="145540" spans="2:3" x14ac:dyDescent="0.25">
      <c r="B145540" s="78"/>
      <c r="C145540" s="77"/>
    </row>
    <row r="145541" spans="2:3" x14ac:dyDescent="0.25">
      <c r="B145541" s="78"/>
      <c r="C145541" s="77"/>
    </row>
    <row r="145542" spans="2:3" x14ac:dyDescent="0.25">
      <c r="B145542" s="78"/>
      <c r="C145542" s="77"/>
    </row>
    <row r="145543" spans="2:3" x14ac:dyDescent="0.25">
      <c r="B145543" s="78"/>
      <c r="C145543" s="77"/>
    </row>
    <row r="145544" spans="2:3" x14ac:dyDescent="0.25">
      <c r="B145544" s="78"/>
      <c r="C145544" s="77"/>
    </row>
    <row r="145654" spans="2:3" x14ac:dyDescent="0.25">
      <c r="B145654" s="78"/>
      <c r="C145654" s="77"/>
    </row>
    <row r="145655" spans="2:3" x14ac:dyDescent="0.25">
      <c r="B145655" s="78"/>
      <c r="C145655" s="77"/>
    </row>
    <row r="145656" spans="2:3" x14ac:dyDescent="0.25">
      <c r="B145656" s="78"/>
      <c r="C145656" s="77"/>
    </row>
    <row r="145657" spans="2:3" x14ac:dyDescent="0.25">
      <c r="B145657" s="78"/>
      <c r="C145657" s="77"/>
    </row>
    <row r="145658" spans="2:3" x14ac:dyDescent="0.25">
      <c r="B145658" s="78"/>
      <c r="C145658" s="77"/>
    </row>
    <row r="145659" spans="2:3" x14ac:dyDescent="0.25">
      <c r="B145659" s="78"/>
      <c r="C145659" s="77"/>
    </row>
    <row r="145660" spans="2:3" x14ac:dyDescent="0.25">
      <c r="B145660" s="78"/>
      <c r="C145660" s="77"/>
    </row>
    <row r="145661" spans="2:3" x14ac:dyDescent="0.25">
      <c r="B145661" s="78"/>
      <c r="C145661" s="77"/>
    </row>
    <row r="145662" spans="2:3" x14ac:dyDescent="0.25">
      <c r="B145662" s="78"/>
      <c r="C145662" s="77"/>
    </row>
    <row r="145663" spans="2:3" x14ac:dyDescent="0.25">
      <c r="B145663" s="78"/>
      <c r="C145663" s="77"/>
    </row>
    <row r="145664" spans="2:3" x14ac:dyDescent="0.25">
      <c r="B145664" s="78"/>
      <c r="C145664" s="77"/>
    </row>
    <row r="145665" spans="2:3" x14ac:dyDescent="0.25">
      <c r="B145665" s="78"/>
      <c r="C145665" s="77"/>
    </row>
    <row r="145666" spans="2:3" x14ac:dyDescent="0.25">
      <c r="B145666" s="78"/>
      <c r="C145666" s="77"/>
    </row>
    <row r="145776" spans="2:3" x14ac:dyDescent="0.25">
      <c r="B145776" s="78"/>
      <c r="C145776" s="77"/>
    </row>
    <row r="145777" spans="2:3" x14ac:dyDescent="0.25">
      <c r="B145777" s="78"/>
      <c r="C145777" s="77"/>
    </row>
    <row r="145778" spans="2:3" x14ac:dyDescent="0.25">
      <c r="B145778" s="78"/>
      <c r="C145778" s="77"/>
    </row>
    <row r="145779" spans="2:3" x14ac:dyDescent="0.25">
      <c r="B145779" s="78"/>
      <c r="C145779" s="77"/>
    </row>
    <row r="145780" spans="2:3" x14ac:dyDescent="0.25">
      <c r="B145780" s="78"/>
      <c r="C145780" s="77"/>
    </row>
    <row r="145781" spans="2:3" x14ac:dyDescent="0.25">
      <c r="B145781" s="78"/>
      <c r="C145781" s="77"/>
    </row>
    <row r="145782" spans="2:3" x14ac:dyDescent="0.25">
      <c r="B145782" s="78"/>
      <c r="C145782" s="77"/>
    </row>
    <row r="145783" spans="2:3" x14ac:dyDescent="0.25">
      <c r="B145783" s="78"/>
      <c r="C145783" s="77"/>
    </row>
    <row r="145784" spans="2:3" x14ac:dyDescent="0.25">
      <c r="B145784" s="78"/>
      <c r="C145784" s="77"/>
    </row>
    <row r="145785" spans="2:3" x14ac:dyDescent="0.25">
      <c r="B145785" s="78"/>
      <c r="C145785" s="77"/>
    </row>
    <row r="145786" spans="2:3" x14ac:dyDescent="0.25">
      <c r="B145786" s="78"/>
      <c r="C145786" s="77"/>
    </row>
    <row r="145787" spans="2:3" x14ac:dyDescent="0.25">
      <c r="B145787" s="78"/>
      <c r="C145787" s="77"/>
    </row>
    <row r="145788" spans="2:3" x14ac:dyDescent="0.25">
      <c r="B145788" s="78"/>
      <c r="C145788" s="77"/>
    </row>
    <row r="145898" spans="2:3" x14ac:dyDescent="0.25">
      <c r="B145898" s="78"/>
      <c r="C145898" s="77"/>
    </row>
    <row r="145899" spans="2:3" x14ac:dyDescent="0.25">
      <c r="B145899" s="78"/>
      <c r="C145899" s="77"/>
    </row>
    <row r="145900" spans="2:3" x14ac:dyDescent="0.25">
      <c r="B145900" s="78"/>
      <c r="C145900" s="77"/>
    </row>
    <row r="145901" spans="2:3" x14ac:dyDescent="0.25">
      <c r="B145901" s="78"/>
      <c r="C145901" s="77"/>
    </row>
    <row r="145902" spans="2:3" x14ac:dyDescent="0.25">
      <c r="B145902" s="78"/>
      <c r="C145902" s="77"/>
    </row>
    <row r="145903" spans="2:3" x14ac:dyDescent="0.25">
      <c r="B145903" s="78"/>
      <c r="C145903" s="77"/>
    </row>
    <row r="145904" spans="2:3" x14ac:dyDescent="0.25">
      <c r="B145904" s="78"/>
      <c r="C145904" s="77"/>
    </row>
    <row r="145905" spans="2:3" x14ac:dyDescent="0.25">
      <c r="B145905" s="78"/>
      <c r="C145905" s="77"/>
    </row>
    <row r="145906" spans="2:3" x14ac:dyDescent="0.25">
      <c r="B145906" s="78"/>
      <c r="C145906" s="77"/>
    </row>
    <row r="145907" spans="2:3" x14ac:dyDescent="0.25">
      <c r="B145907" s="78"/>
      <c r="C145907" s="77"/>
    </row>
    <row r="145908" spans="2:3" x14ac:dyDescent="0.25">
      <c r="B145908" s="78"/>
      <c r="C145908" s="77"/>
    </row>
    <row r="145909" spans="2:3" x14ac:dyDescent="0.25">
      <c r="B145909" s="78"/>
      <c r="C145909" s="77"/>
    </row>
    <row r="145910" spans="2:3" x14ac:dyDescent="0.25">
      <c r="B145910" s="78"/>
      <c r="C145910" s="77"/>
    </row>
    <row r="146020" spans="2:3" x14ac:dyDescent="0.25">
      <c r="B146020" s="78"/>
      <c r="C146020" s="77"/>
    </row>
    <row r="146021" spans="2:3" x14ac:dyDescent="0.25">
      <c r="B146021" s="78"/>
      <c r="C146021" s="77"/>
    </row>
    <row r="146022" spans="2:3" x14ac:dyDescent="0.25">
      <c r="B146022" s="78"/>
      <c r="C146022" s="77"/>
    </row>
    <row r="146023" spans="2:3" x14ac:dyDescent="0.25">
      <c r="B146023" s="78"/>
      <c r="C146023" s="77"/>
    </row>
    <row r="146024" spans="2:3" x14ac:dyDescent="0.25">
      <c r="B146024" s="78"/>
      <c r="C146024" s="77"/>
    </row>
    <row r="146025" spans="2:3" x14ac:dyDescent="0.25">
      <c r="B146025" s="78"/>
      <c r="C146025" s="77"/>
    </row>
    <row r="146026" spans="2:3" x14ac:dyDescent="0.25">
      <c r="B146026" s="78"/>
      <c r="C146026" s="77"/>
    </row>
    <row r="146027" spans="2:3" x14ac:dyDescent="0.25">
      <c r="B146027" s="78"/>
      <c r="C146027" s="77"/>
    </row>
    <row r="146028" spans="2:3" x14ac:dyDescent="0.25">
      <c r="B146028" s="78"/>
      <c r="C146028" s="77"/>
    </row>
    <row r="146029" spans="2:3" x14ac:dyDescent="0.25">
      <c r="B146029" s="78"/>
      <c r="C146029" s="77"/>
    </row>
    <row r="146030" spans="2:3" x14ac:dyDescent="0.25">
      <c r="B146030" s="78"/>
      <c r="C146030" s="77"/>
    </row>
    <row r="146031" spans="2:3" x14ac:dyDescent="0.25">
      <c r="B146031" s="78"/>
      <c r="C146031" s="77"/>
    </row>
    <row r="146032" spans="2:3" x14ac:dyDescent="0.25">
      <c r="B146032" s="78"/>
      <c r="C146032" s="77"/>
    </row>
    <row r="146142" spans="2:3" x14ac:dyDescent="0.25">
      <c r="B146142" s="78"/>
      <c r="C146142" s="77"/>
    </row>
    <row r="146143" spans="2:3" x14ac:dyDescent="0.25">
      <c r="B146143" s="78"/>
      <c r="C146143" s="77"/>
    </row>
    <row r="146144" spans="2:3" x14ac:dyDescent="0.25">
      <c r="B146144" s="78"/>
      <c r="C146144" s="77"/>
    </row>
    <row r="146145" spans="2:3" x14ac:dyDescent="0.25">
      <c r="B146145" s="78"/>
      <c r="C146145" s="77"/>
    </row>
    <row r="146146" spans="2:3" x14ac:dyDescent="0.25">
      <c r="B146146" s="78"/>
      <c r="C146146" s="77"/>
    </row>
    <row r="146147" spans="2:3" x14ac:dyDescent="0.25">
      <c r="B146147" s="78"/>
      <c r="C146147" s="77"/>
    </row>
    <row r="146148" spans="2:3" x14ac:dyDescent="0.25">
      <c r="B146148" s="78"/>
      <c r="C146148" s="77"/>
    </row>
    <row r="146149" spans="2:3" x14ac:dyDescent="0.25">
      <c r="B146149" s="78"/>
      <c r="C146149" s="77"/>
    </row>
    <row r="146150" spans="2:3" x14ac:dyDescent="0.25">
      <c r="B146150" s="78"/>
      <c r="C146150" s="77"/>
    </row>
    <row r="146151" spans="2:3" x14ac:dyDescent="0.25">
      <c r="B146151" s="78"/>
      <c r="C146151" s="77"/>
    </row>
    <row r="146152" spans="2:3" x14ac:dyDescent="0.25">
      <c r="B146152" s="78"/>
      <c r="C146152" s="77"/>
    </row>
    <row r="146153" spans="2:3" x14ac:dyDescent="0.25">
      <c r="B146153" s="78"/>
      <c r="C146153" s="77"/>
    </row>
    <row r="146154" spans="2:3" x14ac:dyDescent="0.25">
      <c r="B146154" s="78"/>
      <c r="C146154" s="77"/>
    </row>
    <row r="146264" spans="2:3" x14ac:dyDescent="0.25">
      <c r="B146264" s="78"/>
      <c r="C146264" s="77"/>
    </row>
    <row r="146265" spans="2:3" x14ac:dyDescent="0.25">
      <c r="B146265" s="78"/>
      <c r="C146265" s="77"/>
    </row>
    <row r="146266" spans="2:3" x14ac:dyDescent="0.25">
      <c r="B146266" s="78"/>
      <c r="C146266" s="77"/>
    </row>
    <row r="146267" spans="2:3" x14ac:dyDescent="0.25">
      <c r="B146267" s="78"/>
      <c r="C146267" s="77"/>
    </row>
    <row r="146268" spans="2:3" x14ac:dyDescent="0.25">
      <c r="B146268" s="78"/>
      <c r="C146268" s="77"/>
    </row>
    <row r="146269" spans="2:3" x14ac:dyDescent="0.25">
      <c r="B146269" s="78"/>
      <c r="C146269" s="77"/>
    </row>
    <row r="146270" spans="2:3" x14ac:dyDescent="0.25">
      <c r="B146270" s="78"/>
      <c r="C146270" s="77"/>
    </row>
    <row r="146271" spans="2:3" x14ac:dyDescent="0.25">
      <c r="B146271" s="78"/>
      <c r="C146271" s="77"/>
    </row>
    <row r="146272" spans="2:3" x14ac:dyDescent="0.25">
      <c r="B146272" s="78"/>
      <c r="C146272" s="77"/>
    </row>
    <row r="146273" spans="2:3" x14ac:dyDescent="0.25">
      <c r="B146273" s="78"/>
      <c r="C146273" s="77"/>
    </row>
    <row r="146274" spans="2:3" x14ac:dyDescent="0.25">
      <c r="B146274" s="78"/>
      <c r="C146274" s="77"/>
    </row>
    <row r="146275" spans="2:3" x14ac:dyDescent="0.25">
      <c r="B146275" s="78"/>
      <c r="C146275" s="77"/>
    </row>
    <row r="146276" spans="2:3" x14ac:dyDescent="0.25">
      <c r="B146276" s="78"/>
      <c r="C146276" s="77"/>
    </row>
    <row r="146386" spans="2:3" x14ac:dyDescent="0.25">
      <c r="B146386" s="78"/>
      <c r="C146386" s="77"/>
    </row>
    <row r="146387" spans="2:3" x14ac:dyDescent="0.25">
      <c r="B146387" s="78"/>
      <c r="C146387" s="77"/>
    </row>
    <row r="146388" spans="2:3" x14ac:dyDescent="0.25">
      <c r="B146388" s="78"/>
      <c r="C146388" s="77"/>
    </row>
    <row r="146389" spans="2:3" x14ac:dyDescent="0.25">
      <c r="B146389" s="78"/>
      <c r="C146389" s="77"/>
    </row>
    <row r="146390" spans="2:3" x14ac:dyDescent="0.25">
      <c r="B146390" s="78"/>
      <c r="C146390" s="77"/>
    </row>
    <row r="146391" spans="2:3" x14ac:dyDescent="0.25">
      <c r="B146391" s="78"/>
      <c r="C146391" s="77"/>
    </row>
    <row r="146392" spans="2:3" x14ac:dyDescent="0.25">
      <c r="B146392" s="78"/>
      <c r="C146392" s="77"/>
    </row>
    <row r="146393" spans="2:3" x14ac:dyDescent="0.25">
      <c r="B146393" s="78"/>
      <c r="C146393" s="77"/>
    </row>
    <row r="146394" spans="2:3" x14ac:dyDescent="0.25">
      <c r="B146394" s="78"/>
      <c r="C146394" s="77"/>
    </row>
    <row r="146395" spans="2:3" x14ac:dyDescent="0.25">
      <c r="B146395" s="78"/>
      <c r="C146395" s="77"/>
    </row>
    <row r="146396" spans="2:3" x14ac:dyDescent="0.25">
      <c r="B146396" s="78"/>
      <c r="C146396" s="77"/>
    </row>
    <row r="146397" spans="2:3" x14ac:dyDescent="0.25">
      <c r="B146397" s="78"/>
      <c r="C146397" s="77"/>
    </row>
    <row r="146398" spans="2:3" x14ac:dyDescent="0.25">
      <c r="B146398" s="78"/>
      <c r="C146398" s="77"/>
    </row>
    <row r="146508" spans="2:3" x14ac:dyDescent="0.25">
      <c r="B146508" s="78"/>
      <c r="C146508" s="77"/>
    </row>
    <row r="146509" spans="2:3" x14ac:dyDescent="0.25">
      <c r="B146509" s="78"/>
      <c r="C146509" s="77"/>
    </row>
    <row r="146510" spans="2:3" x14ac:dyDescent="0.25">
      <c r="B146510" s="78"/>
      <c r="C146510" s="77"/>
    </row>
    <row r="146511" spans="2:3" x14ac:dyDescent="0.25">
      <c r="B146511" s="78"/>
      <c r="C146511" s="77"/>
    </row>
    <row r="146512" spans="2:3" x14ac:dyDescent="0.25">
      <c r="B146512" s="78"/>
      <c r="C146512" s="77"/>
    </row>
    <row r="146513" spans="2:3" x14ac:dyDescent="0.25">
      <c r="B146513" s="78"/>
      <c r="C146513" s="77"/>
    </row>
    <row r="146514" spans="2:3" x14ac:dyDescent="0.25">
      <c r="B146514" s="78"/>
      <c r="C146514" s="77"/>
    </row>
    <row r="146515" spans="2:3" x14ac:dyDescent="0.25">
      <c r="B146515" s="78"/>
      <c r="C146515" s="77"/>
    </row>
    <row r="146516" spans="2:3" x14ac:dyDescent="0.25">
      <c r="B146516" s="78"/>
      <c r="C146516" s="77"/>
    </row>
    <row r="146517" spans="2:3" x14ac:dyDescent="0.25">
      <c r="B146517" s="78"/>
      <c r="C146517" s="77"/>
    </row>
    <row r="146518" spans="2:3" x14ac:dyDescent="0.25">
      <c r="B146518" s="78"/>
      <c r="C146518" s="77"/>
    </row>
    <row r="146519" spans="2:3" x14ac:dyDescent="0.25">
      <c r="B146519" s="78"/>
      <c r="C146519" s="77"/>
    </row>
    <row r="146520" spans="2:3" x14ac:dyDescent="0.25">
      <c r="B146520" s="78"/>
      <c r="C146520" s="77"/>
    </row>
    <row r="146630" spans="2:3" x14ac:dyDescent="0.25">
      <c r="B146630" s="78"/>
      <c r="C146630" s="77"/>
    </row>
    <row r="146631" spans="2:3" x14ac:dyDescent="0.25">
      <c r="B146631" s="78"/>
      <c r="C146631" s="77"/>
    </row>
    <row r="146632" spans="2:3" x14ac:dyDescent="0.25">
      <c r="B146632" s="78"/>
      <c r="C146632" s="77"/>
    </row>
    <row r="146633" spans="2:3" x14ac:dyDescent="0.25">
      <c r="B146633" s="78"/>
      <c r="C146633" s="77"/>
    </row>
    <row r="146634" spans="2:3" x14ac:dyDescent="0.25">
      <c r="B146634" s="78"/>
      <c r="C146634" s="77"/>
    </row>
    <row r="146635" spans="2:3" x14ac:dyDescent="0.25">
      <c r="B146635" s="78"/>
      <c r="C146635" s="77"/>
    </row>
    <row r="146636" spans="2:3" x14ac:dyDescent="0.25">
      <c r="B146636" s="78"/>
      <c r="C146636" s="77"/>
    </row>
    <row r="146637" spans="2:3" x14ac:dyDescent="0.25">
      <c r="B146637" s="78"/>
      <c r="C146637" s="77"/>
    </row>
    <row r="146638" spans="2:3" x14ac:dyDescent="0.25">
      <c r="B146638" s="78"/>
      <c r="C146638" s="77"/>
    </row>
    <row r="146639" spans="2:3" x14ac:dyDescent="0.25">
      <c r="B146639" s="78"/>
      <c r="C146639" s="77"/>
    </row>
    <row r="146640" spans="2:3" x14ac:dyDescent="0.25">
      <c r="B146640" s="78"/>
      <c r="C146640" s="77"/>
    </row>
    <row r="146641" spans="2:3" x14ac:dyDescent="0.25">
      <c r="B146641" s="78"/>
      <c r="C146641" s="77"/>
    </row>
    <row r="146642" spans="2:3" x14ac:dyDescent="0.25">
      <c r="B146642" s="78"/>
      <c r="C146642" s="77"/>
    </row>
    <row r="146752" spans="2:3" x14ac:dyDescent="0.25">
      <c r="B146752" s="78"/>
      <c r="C146752" s="77"/>
    </row>
    <row r="146753" spans="2:3" x14ac:dyDescent="0.25">
      <c r="B146753" s="78"/>
      <c r="C146753" s="77"/>
    </row>
    <row r="146754" spans="2:3" x14ac:dyDescent="0.25">
      <c r="B146754" s="78"/>
      <c r="C146754" s="77"/>
    </row>
    <row r="146755" spans="2:3" x14ac:dyDescent="0.25">
      <c r="B146755" s="78"/>
      <c r="C146755" s="77"/>
    </row>
    <row r="146756" spans="2:3" x14ac:dyDescent="0.25">
      <c r="B146756" s="78"/>
      <c r="C146756" s="77"/>
    </row>
    <row r="146757" spans="2:3" x14ac:dyDescent="0.25">
      <c r="B146757" s="78"/>
      <c r="C146757" s="77"/>
    </row>
    <row r="146758" spans="2:3" x14ac:dyDescent="0.25">
      <c r="B146758" s="78"/>
      <c r="C146758" s="77"/>
    </row>
    <row r="146759" spans="2:3" x14ac:dyDescent="0.25">
      <c r="B146759" s="78"/>
      <c r="C146759" s="77"/>
    </row>
    <row r="146760" spans="2:3" x14ac:dyDescent="0.25">
      <c r="B146760" s="78"/>
      <c r="C146760" s="77"/>
    </row>
    <row r="146761" spans="2:3" x14ac:dyDescent="0.25">
      <c r="B146761" s="78"/>
      <c r="C146761" s="77"/>
    </row>
    <row r="146762" spans="2:3" x14ac:dyDescent="0.25">
      <c r="B146762" s="78"/>
      <c r="C146762" s="77"/>
    </row>
    <row r="146763" spans="2:3" x14ac:dyDescent="0.25">
      <c r="B146763" s="78"/>
      <c r="C146763" s="77"/>
    </row>
    <row r="146764" spans="2:3" x14ac:dyDescent="0.25">
      <c r="B146764" s="78"/>
      <c r="C146764" s="77"/>
    </row>
    <row r="146874" spans="2:3" x14ac:dyDescent="0.25">
      <c r="B146874" s="78"/>
      <c r="C146874" s="77"/>
    </row>
    <row r="146875" spans="2:3" x14ac:dyDescent="0.25">
      <c r="B146875" s="78"/>
      <c r="C146875" s="77"/>
    </row>
    <row r="146876" spans="2:3" x14ac:dyDescent="0.25">
      <c r="B146876" s="78"/>
      <c r="C146876" s="77"/>
    </row>
    <row r="146877" spans="2:3" x14ac:dyDescent="0.25">
      <c r="B146877" s="78"/>
      <c r="C146877" s="77"/>
    </row>
    <row r="146878" spans="2:3" x14ac:dyDescent="0.25">
      <c r="B146878" s="78"/>
      <c r="C146878" s="77"/>
    </row>
    <row r="146879" spans="2:3" x14ac:dyDescent="0.25">
      <c r="B146879" s="78"/>
      <c r="C146879" s="77"/>
    </row>
    <row r="146880" spans="2:3" x14ac:dyDescent="0.25">
      <c r="B146880" s="78"/>
      <c r="C146880" s="77"/>
    </row>
    <row r="146881" spans="2:3" x14ac:dyDescent="0.25">
      <c r="B146881" s="78"/>
      <c r="C146881" s="77"/>
    </row>
    <row r="146882" spans="2:3" x14ac:dyDescent="0.25">
      <c r="B146882" s="78"/>
      <c r="C146882" s="77"/>
    </row>
    <row r="146883" spans="2:3" x14ac:dyDescent="0.25">
      <c r="B146883" s="78"/>
      <c r="C146883" s="77"/>
    </row>
    <row r="146884" spans="2:3" x14ac:dyDescent="0.25">
      <c r="B146884" s="78"/>
      <c r="C146884" s="77"/>
    </row>
    <row r="146885" spans="2:3" x14ac:dyDescent="0.25">
      <c r="B146885" s="78"/>
      <c r="C146885" s="77"/>
    </row>
    <row r="146886" spans="2:3" x14ac:dyDescent="0.25">
      <c r="B146886" s="78"/>
      <c r="C146886" s="77"/>
    </row>
    <row r="146996" spans="2:3" x14ac:dyDescent="0.25">
      <c r="B146996" s="78"/>
      <c r="C146996" s="77"/>
    </row>
    <row r="146997" spans="2:3" x14ac:dyDescent="0.25">
      <c r="B146997" s="78"/>
      <c r="C146997" s="77"/>
    </row>
    <row r="146998" spans="2:3" x14ac:dyDescent="0.25">
      <c r="B146998" s="78"/>
      <c r="C146998" s="77"/>
    </row>
    <row r="146999" spans="2:3" x14ac:dyDescent="0.25">
      <c r="B146999" s="78"/>
      <c r="C146999" s="77"/>
    </row>
    <row r="147000" spans="2:3" x14ac:dyDescent="0.25">
      <c r="B147000" s="78"/>
      <c r="C147000" s="77"/>
    </row>
    <row r="147001" spans="2:3" x14ac:dyDescent="0.25">
      <c r="B147001" s="78"/>
      <c r="C147001" s="77"/>
    </row>
    <row r="147002" spans="2:3" x14ac:dyDescent="0.25">
      <c r="B147002" s="78"/>
      <c r="C147002" s="77"/>
    </row>
    <row r="147003" spans="2:3" x14ac:dyDescent="0.25">
      <c r="B147003" s="78"/>
      <c r="C147003" s="77"/>
    </row>
    <row r="147004" spans="2:3" x14ac:dyDescent="0.25">
      <c r="B147004" s="78"/>
      <c r="C147004" s="77"/>
    </row>
    <row r="147005" spans="2:3" x14ac:dyDescent="0.25">
      <c r="B147005" s="78"/>
      <c r="C147005" s="77"/>
    </row>
    <row r="147006" spans="2:3" x14ac:dyDescent="0.25">
      <c r="B147006" s="78"/>
      <c r="C147006" s="77"/>
    </row>
    <row r="147007" spans="2:3" x14ac:dyDescent="0.25">
      <c r="B147007" s="78"/>
      <c r="C147007" s="77"/>
    </row>
    <row r="147008" spans="2:3" x14ac:dyDescent="0.25">
      <c r="B147008" s="78"/>
      <c r="C147008" s="77"/>
    </row>
    <row r="147118" spans="2:3" x14ac:dyDescent="0.25">
      <c r="B147118" s="78"/>
      <c r="C147118" s="77"/>
    </row>
    <row r="147119" spans="2:3" x14ac:dyDescent="0.25">
      <c r="B147119" s="78"/>
      <c r="C147119" s="77"/>
    </row>
    <row r="147120" spans="2:3" x14ac:dyDescent="0.25">
      <c r="B147120" s="78"/>
      <c r="C147120" s="77"/>
    </row>
    <row r="147121" spans="2:3" x14ac:dyDescent="0.25">
      <c r="B147121" s="78"/>
      <c r="C147121" s="77"/>
    </row>
    <row r="147122" spans="2:3" x14ac:dyDescent="0.25">
      <c r="B147122" s="78"/>
      <c r="C147122" s="77"/>
    </row>
    <row r="147123" spans="2:3" x14ac:dyDescent="0.25">
      <c r="B147123" s="78"/>
      <c r="C147123" s="77"/>
    </row>
    <row r="147124" spans="2:3" x14ac:dyDescent="0.25">
      <c r="B147124" s="78"/>
      <c r="C147124" s="77"/>
    </row>
    <row r="147125" spans="2:3" x14ac:dyDescent="0.25">
      <c r="B147125" s="78"/>
      <c r="C147125" s="77"/>
    </row>
    <row r="147126" spans="2:3" x14ac:dyDescent="0.25">
      <c r="B147126" s="78"/>
      <c r="C147126" s="77"/>
    </row>
    <row r="147127" spans="2:3" x14ac:dyDescent="0.25">
      <c r="B147127" s="78"/>
      <c r="C147127" s="77"/>
    </row>
    <row r="147128" spans="2:3" x14ac:dyDescent="0.25">
      <c r="B147128" s="78"/>
      <c r="C147128" s="77"/>
    </row>
    <row r="147129" spans="2:3" x14ac:dyDescent="0.25">
      <c r="B147129" s="78"/>
      <c r="C147129" s="77"/>
    </row>
    <row r="147130" spans="2:3" x14ac:dyDescent="0.25">
      <c r="B147130" s="78"/>
      <c r="C147130" s="77"/>
    </row>
    <row r="147240" spans="2:3" x14ac:dyDescent="0.25">
      <c r="B147240" s="78"/>
      <c r="C147240" s="77"/>
    </row>
    <row r="147241" spans="2:3" x14ac:dyDescent="0.25">
      <c r="B147241" s="78"/>
      <c r="C147241" s="77"/>
    </row>
    <row r="147242" spans="2:3" x14ac:dyDescent="0.25">
      <c r="B147242" s="78"/>
      <c r="C147242" s="77"/>
    </row>
    <row r="147243" spans="2:3" x14ac:dyDescent="0.25">
      <c r="B147243" s="78"/>
      <c r="C147243" s="77"/>
    </row>
    <row r="147244" spans="2:3" x14ac:dyDescent="0.25">
      <c r="B147244" s="78"/>
      <c r="C147244" s="77"/>
    </row>
    <row r="147245" spans="2:3" x14ac:dyDescent="0.25">
      <c r="B147245" s="78"/>
      <c r="C147245" s="77"/>
    </row>
    <row r="147246" spans="2:3" x14ac:dyDescent="0.25">
      <c r="B147246" s="78"/>
      <c r="C147246" s="77"/>
    </row>
    <row r="147247" spans="2:3" x14ac:dyDescent="0.25">
      <c r="B147247" s="78"/>
      <c r="C147247" s="77"/>
    </row>
    <row r="147248" spans="2:3" x14ac:dyDescent="0.25">
      <c r="B147248" s="78"/>
      <c r="C147248" s="77"/>
    </row>
    <row r="147249" spans="2:3" x14ac:dyDescent="0.25">
      <c r="B147249" s="78"/>
      <c r="C147249" s="77"/>
    </row>
    <row r="147250" spans="2:3" x14ac:dyDescent="0.25">
      <c r="B147250" s="78"/>
      <c r="C147250" s="77"/>
    </row>
    <row r="147251" spans="2:3" x14ac:dyDescent="0.25">
      <c r="B147251" s="78"/>
      <c r="C147251" s="77"/>
    </row>
    <row r="147252" spans="2:3" x14ac:dyDescent="0.25">
      <c r="B147252" s="78"/>
      <c r="C147252" s="77"/>
    </row>
    <row r="147362" spans="2:3" x14ac:dyDescent="0.25">
      <c r="B147362" s="78"/>
      <c r="C147362" s="77"/>
    </row>
    <row r="147363" spans="2:3" x14ac:dyDescent="0.25">
      <c r="B147363" s="78"/>
      <c r="C147363" s="77"/>
    </row>
    <row r="147364" spans="2:3" x14ac:dyDescent="0.25">
      <c r="B147364" s="78"/>
      <c r="C147364" s="77"/>
    </row>
    <row r="147365" spans="2:3" x14ac:dyDescent="0.25">
      <c r="B147365" s="78"/>
      <c r="C147365" s="77"/>
    </row>
    <row r="147366" spans="2:3" x14ac:dyDescent="0.25">
      <c r="B147366" s="78"/>
      <c r="C147366" s="77"/>
    </row>
    <row r="147367" spans="2:3" x14ac:dyDescent="0.25">
      <c r="B147367" s="78"/>
      <c r="C147367" s="77"/>
    </row>
    <row r="147368" spans="2:3" x14ac:dyDescent="0.25">
      <c r="B147368" s="78"/>
      <c r="C147368" s="77"/>
    </row>
    <row r="147369" spans="2:3" x14ac:dyDescent="0.25">
      <c r="B147369" s="78"/>
      <c r="C147369" s="77"/>
    </row>
    <row r="147370" spans="2:3" x14ac:dyDescent="0.25">
      <c r="B147370" s="78"/>
      <c r="C147370" s="77"/>
    </row>
    <row r="147371" spans="2:3" x14ac:dyDescent="0.25">
      <c r="B147371" s="78"/>
      <c r="C147371" s="77"/>
    </row>
    <row r="147372" spans="2:3" x14ac:dyDescent="0.25">
      <c r="B147372" s="78"/>
      <c r="C147372" s="77"/>
    </row>
    <row r="147373" spans="2:3" x14ac:dyDescent="0.25">
      <c r="B147373" s="78"/>
      <c r="C147373" s="77"/>
    </row>
    <row r="147374" spans="2:3" x14ac:dyDescent="0.25">
      <c r="B147374" s="78"/>
      <c r="C147374" s="77"/>
    </row>
    <row r="147484" spans="2:3" x14ac:dyDescent="0.25">
      <c r="B147484" s="78"/>
      <c r="C147484" s="77"/>
    </row>
    <row r="147485" spans="2:3" x14ac:dyDescent="0.25">
      <c r="B147485" s="78"/>
      <c r="C147485" s="77"/>
    </row>
    <row r="147486" spans="2:3" x14ac:dyDescent="0.25">
      <c r="B147486" s="78"/>
      <c r="C147486" s="77"/>
    </row>
    <row r="147487" spans="2:3" x14ac:dyDescent="0.25">
      <c r="B147487" s="78"/>
      <c r="C147487" s="77"/>
    </row>
    <row r="147488" spans="2:3" x14ac:dyDescent="0.25">
      <c r="B147488" s="78"/>
      <c r="C147488" s="77"/>
    </row>
    <row r="147489" spans="2:3" x14ac:dyDescent="0.25">
      <c r="B147489" s="78"/>
      <c r="C147489" s="77"/>
    </row>
    <row r="147490" spans="2:3" x14ac:dyDescent="0.25">
      <c r="B147490" s="78"/>
      <c r="C147490" s="77"/>
    </row>
    <row r="147491" spans="2:3" x14ac:dyDescent="0.25">
      <c r="B147491" s="78"/>
      <c r="C147491" s="77"/>
    </row>
    <row r="147492" spans="2:3" x14ac:dyDescent="0.25">
      <c r="B147492" s="78"/>
      <c r="C147492" s="77"/>
    </row>
    <row r="147493" spans="2:3" x14ac:dyDescent="0.25">
      <c r="B147493" s="78"/>
      <c r="C147493" s="77"/>
    </row>
    <row r="147494" spans="2:3" x14ac:dyDescent="0.25">
      <c r="B147494" s="78"/>
      <c r="C147494" s="77"/>
    </row>
    <row r="147495" spans="2:3" x14ac:dyDescent="0.25">
      <c r="B147495" s="78"/>
      <c r="C147495" s="77"/>
    </row>
    <row r="147496" spans="2:3" x14ac:dyDescent="0.25">
      <c r="B147496" s="78"/>
      <c r="C147496" s="77"/>
    </row>
    <row r="147606" spans="2:3" x14ac:dyDescent="0.25">
      <c r="B147606" s="78"/>
      <c r="C147606" s="77"/>
    </row>
    <row r="147607" spans="2:3" x14ac:dyDescent="0.25">
      <c r="B147607" s="78"/>
      <c r="C147607" s="77"/>
    </row>
    <row r="147608" spans="2:3" x14ac:dyDescent="0.25">
      <c r="B147608" s="78"/>
      <c r="C147608" s="77"/>
    </row>
    <row r="147609" spans="2:3" x14ac:dyDescent="0.25">
      <c r="B147609" s="78"/>
      <c r="C147609" s="77"/>
    </row>
    <row r="147610" spans="2:3" x14ac:dyDescent="0.25">
      <c r="B147610" s="78"/>
      <c r="C147610" s="77"/>
    </row>
    <row r="147611" spans="2:3" x14ac:dyDescent="0.25">
      <c r="B147611" s="78"/>
      <c r="C147611" s="77"/>
    </row>
    <row r="147612" spans="2:3" x14ac:dyDescent="0.25">
      <c r="B147612" s="78"/>
      <c r="C147612" s="77"/>
    </row>
    <row r="147613" spans="2:3" x14ac:dyDescent="0.25">
      <c r="B147613" s="78"/>
      <c r="C147613" s="77"/>
    </row>
    <row r="147614" spans="2:3" x14ac:dyDescent="0.25">
      <c r="B147614" s="78"/>
      <c r="C147614" s="77"/>
    </row>
    <row r="147615" spans="2:3" x14ac:dyDescent="0.25">
      <c r="B147615" s="78"/>
      <c r="C147615" s="77"/>
    </row>
    <row r="147616" spans="2:3" x14ac:dyDescent="0.25">
      <c r="B147616" s="78"/>
      <c r="C147616" s="77"/>
    </row>
    <row r="147617" spans="2:3" x14ac:dyDescent="0.25">
      <c r="B147617" s="78"/>
      <c r="C147617" s="77"/>
    </row>
    <row r="147618" spans="2:3" x14ac:dyDescent="0.25">
      <c r="B147618" s="78"/>
      <c r="C147618" s="77"/>
    </row>
    <row r="147728" spans="2:3" x14ac:dyDescent="0.25">
      <c r="B147728" s="78"/>
      <c r="C147728" s="77"/>
    </row>
    <row r="147729" spans="2:3" x14ac:dyDescent="0.25">
      <c r="B147729" s="78"/>
      <c r="C147729" s="77"/>
    </row>
    <row r="147730" spans="2:3" x14ac:dyDescent="0.25">
      <c r="B147730" s="78"/>
      <c r="C147730" s="77"/>
    </row>
    <row r="147731" spans="2:3" x14ac:dyDescent="0.25">
      <c r="B147731" s="78"/>
      <c r="C147731" s="77"/>
    </row>
    <row r="147732" spans="2:3" x14ac:dyDescent="0.25">
      <c r="B147732" s="78"/>
      <c r="C147732" s="77"/>
    </row>
    <row r="147733" spans="2:3" x14ac:dyDescent="0.25">
      <c r="B147733" s="78"/>
      <c r="C147733" s="77"/>
    </row>
    <row r="147734" spans="2:3" x14ac:dyDescent="0.25">
      <c r="B147734" s="78"/>
      <c r="C147734" s="77"/>
    </row>
    <row r="147735" spans="2:3" x14ac:dyDescent="0.25">
      <c r="B147735" s="78"/>
      <c r="C147735" s="77"/>
    </row>
    <row r="147736" spans="2:3" x14ac:dyDescent="0.25">
      <c r="B147736" s="78"/>
      <c r="C147736" s="77"/>
    </row>
    <row r="147737" spans="2:3" x14ac:dyDescent="0.25">
      <c r="B147737" s="78"/>
      <c r="C147737" s="77"/>
    </row>
    <row r="147738" spans="2:3" x14ac:dyDescent="0.25">
      <c r="B147738" s="78"/>
      <c r="C147738" s="77"/>
    </row>
    <row r="147739" spans="2:3" x14ac:dyDescent="0.25">
      <c r="B147739" s="78"/>
      <c r="C147739" s="77"/>
    </row>
    <row r="147740" spans="2:3" x14ac:dyDescent="0.25">
      <c r="B147740" s="78"/>
      <c r="C147740" s="77"/>
    </row>
    <row r="147850" spans="2:3" x14ac:dyDescent="0.25">
      <c r="B147850" s="78"/>
      <c r="C147850" s="77"/>
    </row>
    <row r="147851" spans="2:3" x14ac:dyDescent="0.25">
      <c r="B147851" s="78"/>
      <c r="C147851" s="77"/>
    </row>
    <row r="147852" spans="2:3" x14ac:dyDescent="0.25">
      <c r="B147852" s="78"/>
      <c r="C147852" s="77"/>
    </row>
    <row r="147853" spans="2:3" x14ac:dyDescent="0.25">
      <c r="B147853" s="78"/>
      <c r="C147853" s="77"/>
    </row>
    <row r="147854" spans="2:3" x14ac:dyDescent="0.25">
      <c r="B147854" s="78"/>
      <c r="C147854" s="77"/>
    </row>
    <row r="147855" spans="2:3" x14ac:dyDescent="0.25">
      <c r="B147855" s="78"/>
      <c r="C147855" s="77"/>
    </row>
    <row r="147856" spans="2:3" x14ac:dyDescent="0.25">
      <c r="B147856" s="78"/>
      <c r="C147856" s="77"/>
    </row>
    <row r="147857" spans="2:3" x14ac:dyDescent="0.25">
      <c r="B147857" s="78"/>
      <c r="C147857" s="77"/>
    </row>
    <row r="147858" spans="2:3" x14ac:dyDescent="0.25">
      <c r="B147858" s="78"/>
      <c r="C147858" s="77"/>
    </row>
    <row r="147859" spans="2:3" x14ac:dyDescent="0.25">
      <c r="B147859" s="78"/>
      <c r="C147859" s="77"/>
    </row>
    <row r="147860" spans="2:3" x14ac:dyDescent="0.25">
      <c r="B147860" s="78"/>
      <c r="C147860" s="77"/>
    </row>
    <row r="147861" spans="2:3" x14ac:dyDescent="0.25">
      <c r="B147861" s="78"/>
      <c r="C147861" s="77"/>
    </row>
    <row r="147862" spans="2:3" x14ac:dyDescent="0.25">
      <c r="B147862" s="78"/>
      <c r="C147862" s="77"/>
    </row>
    <row r="147972" spans="2:3" x14ac:dyDescent="0.25">
      <c r="B147972" s="78"/>
      <c r="C147972" s="77"/>
    </row>
    <row r="147973" spans="2:3" x14ac:dyDescent="0.25">
      <c r="B147973" s="78"/>
      <c r="C147973" s="77"/>
    </row>
    <row r="147974" spans="2:3" x14ac:dyDescent="0.25">
      <c r="B147974" s="78"/>
      <c r="C147974" s="77"/>
    </row>
    <row r="147975" spans="2:3" x14ac:dyDescent="0.25">
      <c r="B147975" s="78"/>
      <c r="C147975" s="77"/>
    </row>
    <row r="147976" spans="2:3" x14ac:dyDescent="0.25">
      <c r="B147976" s="78"/>
      <c r="C147976" s="77"/>
    </row>
    <row r="147977" spans="2:3" x14ac:dyDescent="0.25">
      <c r="B147977" s="78"/>
      <c r="C147977" s="77"/>
    </row>
    <row r="147978" spans="2:3" x14ac:dyDescent="0.25">
      <c r="B147978" s="78"/>
      <c r="C147978" s="77"/>
    </row>
    <row r="147979" spans="2:3" x14ac:dyDescent="0.25">
      <c r="B147979" s="78"/>
      <c r="C147979" s="77"/>
    </row>
    <row r="147980" spans="2:3" x14ac:dyDescent="0.25">
      <c r="B147980" s="78"/>
      <c r="C147980" s="77"/>
    </row>
    <row r="147981" spans="2:3" x14ac:dyDescent="0.25">
      <c r="B147981" s="78"/>
      <c r="C147981" s="77"/>
    </row>
    <row r="147982" spans="2:3" x14ac:dyDescent="0.25">
      <c r="B147982" s="78"/>
      <c r="C147982" s="77"/>
    </row>
    <row r="147983" spans="2:3" x14ac:dyDescent="0.25">
      <c r="B147983" s="78"/>
      <c r="C147983" s="77"/>
    </row>
    <row r="147984" spans="2:3" x14ac:dyDescent="0.25">
      <c r="B147984" s="78"/>
      <c r="C147984" s="77"/>
    </row>
    <row r="148094" spans="2:3" x14ac:dyDescent="0.25">
      <c r="B148094" s="78"/>
      <c r="C148094" s="77"/>
    </row>
    <row r="148095" spans="2:3" x14ac:dyDescent="0.25">
      <c r="B148095" s="78"/>
      <c r="C148095" s="77"/>
    </row>
    <row r="148096" spans="2:3" x14ac:dyDescent="0.25">
      <c r="B148096" s="78"/>
      <c r="C148096" s="77"/>
    </row>
    <row r="148097" spans="2:3" x14ac:dyDescent="0.25">
      <c r="B148097" s="78"/>
      <c r="C148097" s="77"/>
    </row>
    <row r="148098" spans="2:3" x14ac:dyDescent="0.25">
      <c r="B148098" s="78"/>
      <c r="C148098" s="77"/>
    </row>
    <row r="148099" spans="2:3" x14ac:dyDescent="0.25">
      <c r="B148099" s="78"/>
      <c r="C148099" s="77"/>
    </row>
    <row r="148100" spans="2:3" x14ac:dyDescent="0.25">
      <c r="B148100" s="78"/>
      <c r="C148100" s="77"/>
    </row>
    <row r="148101" spans="2:3" x14ac:dyDescent="0.25">
      <c r="B148101" s="78"/>
      <c r="C148101" s="77"/>
    </row>
    <row r="148102" spans="2:3" x14ac:dyDescent="0.25">
      <c r="B148102" s="78"/>
      <c r="C148102" s="77"/>
    </row>
    <row r="148103" spans="2:3" x14ac:dyDescent="0.25">
      <c r="B148103" s="78"/>
      <c r="C148103" s="77"/>
    </row>
    <row r="148104" spans="2:3" x14ac:dyDescent="0.25">
      <c r="B148104" s="78"/>
      <c r="C148104" s="77"/>
    </row>
    <row r="148105" spans="2:3" x14ac:dyDescent="0.25">
      <c r="B148105" s="78"/>
      <c r="C148105" s="77"/>
    </row>
    <row r="148106" spans="2:3" x14ac:dyDescent="0.25">
      <c r="B148106" s="78"/>
      <c r="C148106" s="77"/>
    </row>
    <row r="148216" spans="2:3" x14ac:dyDescent="0.25">
      <c r="B148216" s="78"/>
      <c r="C148216" s="77"/>
    </row>
    <row r="148217" spans="2:3" x14ac:dyDescent="0.25">
      <c r="B148217" s="78"/>
      <c r="C148217" s="77"/>
    </row>
    <row r="148218" spans="2:3" x14ac:dyDescent="0.25">
      <c r="B148218" s="78"/>
      <c r="C148218" s="77"/>
    </row>
    <row r="148219" spans="2:3" x14ac:dyDescent="0.25">
      <c r="B148219" s="78"/>
      <c r="C148219" s="77"/>
    </row>
    <row r="148220" spans="2:3" x14ac:dyDescent="0.25">
      <c r="B148220" s="78"/>
      <c r="C148220" s="77"/>
    </row>
    <row r="148221" spans="2:3" x14ac:dyDescent="0.25">
      <c r="B148221" s="78"/>
      <c r="C148221" s="77"/>
    </row>
    <row r="148222" spans="2:3" x14ac:dyDescent="0.25">
      <c r="B148222" s="78"/>
      <c r="C148222" s="77"/>
    </row>
    <row r="148223" spans="2:3" x14ac:dyDescent="0.25">
      <c r="B148223" s="78"/>
      <c r="C148223" s="77"/>
    </row>
    <row r="148224" spans="2:3" x14ac:dyDescent="0.25">
      <c r="B148224" s="78"/>
      <c r="C148224" s="77"/>
    </row>
    <row r="148225" spans="2:3" x14ac:dyDescent="0.25">
      <c r="B148225" s="78"/>
      <c r="C148225" s="77"/>
    </row>
    <row r="148226" spans="2:3" x14ac:dyDescent="0.25">
      <c r="B148226" s="78"/>
      <c r="C148226" s="77"/>
    </row>
    <row r="148227" spans="2:3" x14ac:dyDescent="0.25">
      <c r="B148227" s="78"/>
      <c r="C148227" s="77"/>
    </row>
    <row r="148228" spans="2:3" x14ac:dyDescent="0.25">
      <c r="B148228" s="78"/>
      <c r="C148228" s="77"/>
    </row>
    <row r="148338" spans="2:3" x14ac:dyDescent="0.25">
      <c r="B148338" s="78"/>
      <c r="C148338" s="77"/>
    </row>
    <row r="148339" spans="2:3" x14ac:dyDescent="0.25">
      <c r="B148339" s="78"/>
      <c r="C148339" s="77"/>
    </row>
    <row r="148340" spans="2:3" x14ac:dyDescent="0.25">
      <c r="B148340" s="78"/>
      <c r="C148340" s="77"/>
    </row>
    <row r="148341" spans="2:3" x14ac:dyDescent="0.25">
      <c r="B148341" s="78"/>
      <c r="C148341" s="77"/>
    </row>
    <row r="148342" spans="2:3" x14ac:dyDescent="0.25">
      <c r="B148342" s="78"/>
      <c r="C148342" s="77"/>
    </row>
    <row r="148343" spans="2:3" x14ac:dyDescent="0.25">
      <c r="B148343" s="78"/>
      <c r="C148343" s="77"/>
    </row>
    <row r="148344" spans="2:3" x14ac:dyDescent="0.25">
      <c r="B148344" s="78"/>
      <c r="C148344" s="77"/>
    </row>
    <row r="148345" spans="2:3" x14ac:dyDescent="0.25">
      <c r="B148345" s="78"/>
      <c r="C148345" s="77"/>
    </row>
    <row r="148346" spans="2:3" x14ac:dyDescent="0.25">
      <c r="B148346" s="78"/>
      <c r="C148346" s="77"/>
    </row>
    <row r="148347" spans="2:3" x14ac:dyDescent="0.25">
      <c r="B148347" s="78"/>
      <c r="C148347" s="77"/>
    </row>
    <row r="148348" spans="2:3" x14ac:dyDescent="0.25">
      <c r="B148348" s="78"/>
      <c r="C148348" s="77"/>
    </row>
    <row r="148349" spans="2:3" x14ac:dyDescent="0.25">
      <c r="B148349" s="78"/>
      <c r="C148349" s="77"/>
    </row>
    <row r="148350" spans="2:3" x14ac:dyDescent="0.25">
      <c r="B148350" s="78"/>
      <c r="C148350" s="77"/>
    </row>
    <row r="148460" spans="2:3" x14ac:dyDescent="0.25">
      <c r="B148460" s="78"/>
      <c r="C148460" s="77"/>
    </row>
    <row r="148461" spans="2:3" x14ac:dyDescent="0.25">
      <c r="B148461" s="78"/>
      <c r="C148461" s="77"/>
    </row>
    <row r="148462" spans="2:3" x14ac:dyDescent="0.25">
      <c r="B148462" s="78"/>
      <c r="C148462" s="77"/>
    </row>
    <row r="148463" spans="2:3" x14ac:dyDescent="0.25">
      <c r="B148463" s="78"/>
      <c r="C148463" s="77"/>
    </row>
    <row r="148464" spans="2:3" x14ac:dyDescent="0.25">
      <c r="B148464" s="78"/>
      <c r="C148464" s="77"/>
    </row>
    <row r="148465" spans="2:3" x14ac:dyDescent="0.25">
      <c r="B148465" s="78"/>
      <c r="C148465" s="77"/>
    </row>
    <row r="148466" spans="2:3" x14ac:dyDescent="0.25">
      <c r="B148466" s="78"/>
      <c r="C148466" s="77"/>
    </row>
    <row r="148467" spans="2:3" x14ac:dyDescent="0.25">
      <c r="B148467" s="78"/>
      <c r="C148467" s="77"/>
    </row>
    <row r="148468" spans="2:3" x14ac:dyDescent="0.25">
      <c r="B148468" s="78"/>
      <c r="C148468" s="77"/>
    </row>
    <row r="148469" spans="2:3" x14ac:dyDescent="0.25">
      <c r="B148469" s="78"/>
      <c r="C148469" s="77"/>
    </row>
    <row r="148470" spans="2:3" x14ac:dyDescent="0.25">
      <c r="B148470" s="78"/>
      <c r="C148470" s="77"/>
    </row>
    <row r="148471" spans="2:3" x14ac:dyDescent="0.25">
      <c r="B148471" s="78"/>
      <c r="C148471" s="77"/>
    </row>
    <row r="148472" spans="2:3" x14ac:dyDescent="0.25">
      <c r="B148472" s="78"/>
      <c r="C148472" s="77"/>
    </row>
    <row r="148582" spans="2:3" x14ac:dyDescent="0.25">
      <c r="B148582" s="78"/>
      <c r="C148582" s="77"/>
    </row>
    <row r="148583" spans="2:3" x14ac:dyDescent="0.25">
      <c r="B148583" s="78"/>
      <c r="C148583" s="77"/>
    </row>
    <row r="148584" spans="2:3" x14ac:dyDescent="0.25">
      <c r="B148584" s="78"/>
      <c r="C148584" s="77"/>
    </row>
    <row r="148585" spans="2:3" x14ac:dyDescent="0.25">
      <c r="B148585" s="78"/>
      <c r="C148585" s="77"/>
    </row>
    <row r="148586" spans="2:3" x14ac:dyDescent="0.25">
      <c r="B148586" s="78"/>
      <c r="C148586" s="77"/>
    </row>
    <row r="148587" spans="2:3" x14ac:dyDescent="0.25">
      <c r="B148587" s="78"/>
      <c r="C148587" s="77"/>
    </row>
    <row r="148588" spans="2:3" x14ac:dyDescent="0.25">
      <c r="B148588" s="78"/>
      <c r="C148588" s="77"/>
    </row>
    <row r="148589" spans="2:3" x14ac:dyDescent="0.25">
      <c r="B148589" s="78"/>
      <c r="C148589" s="77"/>
    </row>
    <row r="148590" spans="2:3" x14ac:dyDescent="0.25">
      <c r="B148590" s="78"/>
      <c r="C148590" s="77"/>
    </row>
    <row r="148591" spans="2:3" x14ac:dyDescent="0.25">
      <c r="B148591" s="78"/>
      <c r="C148591" s="77"/>
    </row>
    <row r="148592" spans="2:3" x14ac:dyDescent="0.25">
      <c r="B148592" s="78"/>
      <c r="C148592" s="77"/>
    </row>
    <row r="148593" spans="2:3" x14ac:dyDescent="0.25">
      <c r="B148593" s="78"/>
      <c r="C148593" s="77"/>
    </row>
    <row r="148594" spans="2:3" x14ac:dyDescent="0.25">
      <c r="B148594" s="78"/>
      <c r="C148594" s="77"/>
    </row>
    <row r="148704" spans="2:3" x14ac:dyDescent="0.25">
      <c r="B148704" s="78"/>
      <c r="C148704" s="77"/>
    </row>
    <row r="148705" spans="2:3" x14ac:dyDescent="0.25">
      <c r="B148705" s="78"/>
      <c r="C148705" s="77"/>
    </row>
    <row r="148706" spans="2:3" x14ac:dyDescent="0.25">
      <c r="B148706" s="78"/>
      <c r="C148706" s="77"/>
    </row>
    <row r="148707" spans="2:3" x14ac:dyDescent="0.25">
      <c r="B148707" s="78"/>
      <c r="C148707" s="77"/>
    </row>
    <row r="148708" spans="2:3" x14ac:dyDescent="0.25">
      <c r="B148708" s="78"/>
      <c r="C148708" s="77"/>
    </row>
    <row r="148709" spans="2:3" x14ac:dyDescent="0.25">
      <c r="B148709" s="78"/>
      <c r="C148709" s="77"/>
    </row>
    <row r="148710" spans="2:3" x14ac:dyDescent="0.25">
      <c r="B148710" s="78"/>
      <c r="C148710" s="77"/>
    </row>
    <row r="148711" spans="2:3" x14ac:dyDescent="0.25">
      <c r="B148711" s="78"/>
      <c r="C148711" s="77"/>
    </row>
    <row r="148712" spans="2:3" x14ac:dyDescent="0.25">
      <c r="B148712" s="78"/>
      <c r="C148712" s="77"/>
    </row>
    <row r="148713" spans="2:3" x14ac:dyDescent="0.25">
      <c r="B148713" s="78"/>
      <c r="C148713" s="77"/>
    </row>
    <row r="148714" spans="2:3" x14ac:dyDescent="0.25">
      <c r="B148714" s="78"/>
      <c r="C148714" s="77"/>
    </row>
    <row r="148715" spans="2:3" x14ac:dyDescent="0.25">
      <c r="B148715" s="78"/>
      <c r="C148715" s="77"/>
    </row>
    <row r="148716" spans="2:3" x14ac:dyDescent="0.25">
      <c r="B148716" s="78"/>
      <c r="C148716" s="77"/>
    </row>
    <row r="148826" spans="2:3" x14ac:dyDescent="0.25">
      <c r="B148826" s="78"/>
      <c r="C148826" s="77"/>
    </row>
    <row r="148827" spans="2:3" x14ac:dyDescent="0.25">
      <c r="B148827" s="78"/>
      <c r="C148827" s="77"/>
    </row>
    <row r="148828" spans="2:3" x14ac:dyDescent="0.25">
      <c r="B148828" s="78"/>
      <c r="C148828" s="77"/>
    </row>
    <row r="148829" spans="2:3" x14ac:dyDescent="0.25">
      <c r="B148829" s="78"/>
      <c r="C148829" s="77"/>
    </row>
    <row r="148830" spans="2:3" x14ac:dyDescent="0.25">
      <c r="B148830" s="78"/>
      <c r="C148830" s="77"/>
    </row>
    <row r="148831" spans="2:3" x14ac:dyDescent="0.25">
      <c r="B148831" s="78"/>
      <c r="C148831" s="77"/>
    </row>
    <row r="148832" spans="2:3" x14ac:dyDescent="0.25">
      <c r="B148832" s="78"/>
      <c r="C148832" s="77"/>
    </row>
    <row r="148833" spans="2:3" x14ac:dyDescent="0.25">
      <c r="B148833" s="78"/>
      <c r="C148833" s="77"/>
    </row>
    <row r="148834" spans="2:3" x14ac:dyDescent="0.25">
      <c r="B148834" s="78"/>
      <c r="C148834" s="77"/>
    </row>
    <row r="148835" spans="2:3" x14ac:dyDescent="0.25">
      <c r="B148835" s="78"/>
      <c r="C148835" s="77"/>
    </row>
    <row r="148836" spans="2:3" x14ac:dyDescent="0.25">
      <c r="B148836" s="78"/>
      <c r="C148836" s="77"/>
    </row>
    <row r="148837" spans="2:3" x14ac:dyDescent="0.25">
      <c r="B148837" s="78"/>
      <c r="C148837" s="77"/>
    </row>
    <row r="148838" spans="2:3" x14ac:dyDescent="0.25">
      <c r="B148838" s="78"/>
      <c r="C148838" s="77"/>
    </row>
    <row r="148948" spans="2:3" x14ac:dyDescent="0.25">
      <c r="B148948" s="78"/>
      <c r="C148948" s="77"/>
    </row>
    <row r="148949" spans="2:3" x14ac:dyDescent="0.25">
      <c r="B148949" s="78"/>
      <c r="C148949" s="77"/>
    </row>
    <row r="148950" spans="2:3" x14ac:dyDescent="0.25">
      <c r="B148950" s="78"/>
      <c r="C148950" s="77"/>
    </row>
    <row r="148951" spans="2:3" x14ac:dyDescent="0.25">
      <c r="B148951" s="78"/>
      <c r="C148951" s="77"/>
    </row>
    <row r="148952" spans="2:3" x14ac:dyDescent="0.25">
      <c r="B148952" s="78"/>
      <c r="C148952" s="77"/>
    </row>
    <row r="148953" spans="2:3" x14ac:dyDescent="0.25">
      <c r="B148953" s="78"/>
      <c r="C148953" s="77"/>
    </row>
    <row r="148954" spans="2:3" x14ac:dyDescent="0.25">
      <c r="B148954" s="78"/>
      <c r="C148954" s="77"/>
    </row>
    <row r="148955" spans="2:3" x14ac:dyDescent="0.25">
      <c r="B148955" s="78"/>
      <c r="C148955" s="77"/>
    </row>
    <row r="148956" spans="2:3" x14ac:dyDescent="0.25">
      <c r="B148956" s="78"/>
      <c r="C148956" s="77"/>
    </row>
    <row r="148957" spans="2:3" x14ac:dyDescent="0.25">
      <c r="B148957" s="78"/>
      <c r="C148957" s="77"/>
    </row>
    <row r="148958" spans="2:3" x14ac:dyDescent="0.25">
      <c r="B148958" s="78"/>
      <c r="C148958" s="77"/>
    </row>
    <row r="148959" spans="2:3" x14ac:dyDescent="0.25">
      <c r="B148959" s="78"/>
      <c r="C148959" s="77"/>
    </row>
    <row r="148960" spans="2:3" x14ac:dyDescent="0.25">
      <c r="B148960" s="78"/>
      <c r="C148960" s="77"/>
    </row>
    <row r="149070" spans="2:3" x14ac:dyDescent="0.25">
      <c r="B149070" s="78"/>
      <c r="C149070" s="77"/>
    </row>
    <row r="149071" spans="2:3" x14ac:dyDescent="0.25">
      <c r="B149071" s="78"/>
      <c r="C149071" s="77"/>
    </row>
    <row r="149072" spans="2:3" x14ac:dyDescent="0.25">
      <c r="B149072" s="78"/>
      <c r="C149072" s="77"/>
    </row>
    <row r="149073" spans="2:3" x14ac:dyDescent="0.25">
      <c r="B149073" s="78"/>
      <c r="C149073" s="77"/>
    </row>
    <row r="149074" spans="2:3" x14ac:dyDescent="0.25">
      <c r="B149074" s="78"/>
      <c r="C149074" s="77"/>
    </row>
    <row r="149075" spans="2:3" x14ac:dyDescent="0.25">
      <c r="B149075" s="78"/>
      <c r="C149075" s="77"/>
    </row>
    <row r="149076" spans="2:3" x14ac:dyDescent="0.25">
      <c r="B149076" s="78"/>
      <c r="C149076" s="77"/>
    </row>
    <row r="149077" spans="2:3" x14ac:dyDescent="0.25">
      <c r="B149077" s="78"/>
      <c r="C149077" s="77"/>
    </row>
    <row r="149078" spans="2:3" x14ac:dyDescent="0.25">
      <c r="B149078" s="78"/>
      <c r="C149078" s="77"/>
    </row>
    <row r="149079" spans="2:3" x14ac:dyDescent="0.25">
      <c r="B149079" s="78"/>
      <c r="C149079" s="77"/>
    </row>
    <row r="149080" spans="2:3" x14ac:dyDescent="0.25">
      <c r="B149080" s="78"/>
      <c r="C149080" s="77"/>
    </row>
    <row r="149081" spans="2:3" x14ac:dyDescent="0.25">
      <c r="B149081" s="78"/>
      <c r="C149081" s="77"/>
    </row>
    <row r="149082" spans="2:3" x14ac:dyDescent="0.25">
      <c r="B149082" s="78"/>
      <c r="C149082" s="77"/>
    </row>
    <row r="149192" spans="2:3" x14ac:dyDescent="0.25">
      <c r="B149192" s="78"/>
      <c r="C149192" s="77"/>
    </row>
    <row r="149193" spans="2:3" x14ac:dyDescent="0.25">
      <c r="B149193" s="78"/>
      <c r="C149193" s="77"/>
    </row>
    <row r="149194" spans="2:3" x14ac:dyDescent="0.25">
      <c r="B149194" s="78"/>
      <c r="C149194" s="77"/>
    </row>
    <row r="149195" spans="2:3" x14ac:dyDescent="0.25">
      <c r="B149195" s="78"/>
      <c r="C149195" s="77"/>
    </row>
    <row r="149196" spans="2:3" x14ac:dyDescent="0.25">
      <c r="B149196" s="78"/>
      <c r="C149196" s="77"/>
    </row>
    <row r="149197" spans="2:3" x14ac:dyDescent="0.25">
      <c r="B149197" s="78"/>
      <c r="C149197" s="77"/>
    </row>
    <row r="149198" spans="2:3" x14ac:dyDescent="0.25">
      <c r="B149198" s="78"/>
      <c r="C149198" s="77"/>
    </row>
    <row r="149199" spans="2:3" x14ac:dyDescent="0.25">
      <c r="B149199" s="78"/>
      <c r="C149199" s="77"/>
    </row>
    <row r="149200" spans="2:3" x14ac:dyDescent="0.25">
      <c r="B149200" s="78"/>
      <c r="C149200" s="77"/>
    </row>
    <row r="149201" spans="2:3" x14ac:dyDescent="0.25">
      <c r="B149201" s="78"/>
      <c r="C149201" s="77"/>
    </row>
    <row r="149202" spans="2:3" x14ac:dyDescent="0.25">
      <c r="B149202" s="78"/>
      <c r="C149202" s="77"/>
    </row>
    <row r="149203" spans="2:3" x14ac:dyDescent="0.25">
      <c r="B149203" s="78"/>
      <c r="C149203" s="77"/>
    </row>
    <row r="149204" spans="2:3" x14ac:dyDescent="0.25">
      <c r="B149204" s="78"/>
      <c r="C149204" s="77"/>
    </row>
    <row r="149314" spans="2:3" x14ac:dyDescent="0.25">
      <c r="B149314" s="78"/>
      <c r="C149314" s="77"/>
    </row>
    <row r="149315" spans="2:3" x14ac:dyDescent="0.25">
      <c r="B149315" s="78"/>
      <c r="C149315" s="77"/>
    </row>
    <row r="149316" spans="2:3" x14ac:dyDescent="0.25">
      <c r="B149316" s="78"/>
      <c r="C149316" s="77"/>
    </row>
    <row r="149317" spans="2:3" x14ac:dyDescent="0.25">
      <c r="B149317" s="78"/>
      <c r="C149317" s="77"/>
    </row>
    <row r="149318" spans="2:3" x14ac:dyDescent="0.25">
      <c r="B149318" s="78"/>
      <c r="C149318" s="77"/>
    </row>
    <row r="149319" spans="2:3" x14ac:dyDescent="0.25">
      <c r="B149319" s="78"/>
      <c r="C149319" s="77"/>
    </row>
    <row r="149320" spans="2:3" x14ac:dyDescent="0.25">
      <c r="B149320" s="78"/>
      <c r="C149320" s="77"/>
    </row>
    <row r="149321" spans="2:3" x14ac:dyDescent="0.25">
      <c r="B149321" s="78"/>
      <c r="C149321" s="77"/>
    </row>
    <row r="149322" spans="2:3" x14ac:dyDescent="0.25">
      <c r="B149322" s="78"/>
      <c r="C149322" s="77"/>
    </row>
    <row r="149323" spans="2:3" x14ac:dyDescent="0.25">
      <c r="B149323" s="78"/>
      <c r="C149323" s="77"/>
    </row>
    <row r="149324" spans="2:3" x14ac:dyDescent="0.25">
      <c r="B149324" s="78"/>
      <c r="C149324" s="77"/>
    </row>
    <row r="149325" spans="2:3" x14ac:dyDescent="0.25">
      <c r="B149325" s="78"/>
      <c r="C149325" s="77"/>
    </row>
    <row r="149326" spans="2:3" x14ac:dyDescent="0.25">
      <c r="B149326" s="78"/>
      <c r="C149326" s="77"/>
    </row>
    <row r="149436" spans="2:3" x14ac:dyDescent="0.25">
      <c r="B149436" s="78"/>
      <c r="C149436" s="77"/>
    </row>
    <row r="149437" spans="2:3" x14ac:dyDescent="0.25">
      <c r="B149437" s="78"/>
      <c r="C149437" s="77"/>
    </row>
    <row r="149438" spans="2:3" x14ac:dyDescent="0.25">
      <c r="B149438" s="78"/>
      <c r="C149438" s="77"/>
    </row>
    <row r="149439" spans="2:3" x14ac:dyDescent="0.25">
      <c r="B149439" s="78"/>
      <c r="C149439" s="77"/>
    </row>
    <row r="149440" spans="2:3" x14ac:dyDescent="0.25">
      <c r="B149440" s="78"/>
      <c r="C149440" s="77"/>
    </row>
    <row r="149441" spans="2:3" x14ac:dyDescent="0.25">
      <c r="B149441" s="78"/>
      <c r="C149441" s="77"/>
    </row>
    <row r="149442" spans="2:3" x14ac:dyDescent="0.25">
      <c r="B149442" s="78"/>
      <c r="C149442" s="77"/>
    </row>
    <row r="149443" spans="2:3" x14ac:dyDescent="0.25">
      <c r="B149443" s="78"/>
      <c r="C149443" s="77"/>
    </row>
    <row r="149444" spans="2:3" x14ac:dyDescent="0.25">
      <c r="B149444" s="78"/>
      <c r="C149444" s="77"/>
    </row>
    <row r="149445" spans="2:3" x14ac:dyDescent="0.25">
      <c r="B149445" s="78"/>
      <c r="C149445" s="77"/>
    </row>
    <row r="149446" spans="2:3" x14ac:dyDescent="0.25">
      <c r="B149446" s="78"/>
      <c r="C149446" s="77"/>
    </row>
    <row r="149447" spans="2:3" x14ac:dyDescent="0.25">
      <c r="B149447" s="78"/>
      <c r="C149447" s="77"/>
    </row>
    <row r="149448" spans="2:3" x14ac:dyDescent="0.25">
      <c r="B149448" s="78"/>
      <c r="C149448" s="77"/>
    </row>
    <row r="149558" spans="2:3" x14ac:dyDescent="0.25">
      <c r="B149558" s="78"/>
      <c r="C149558" s="77"/>
    </row>
    <row r="149559" spans="2:3" x14ac:dyDescent="0.25">
      <c r="B149559" s="78"/>
      <c r="C149559" s="77"/>
    </row>
    <row r="149560" spans="2:3" x14ac:dyDescent="0.25">
      <c r="B149560" s="78"/>
      <c r="C149560" s="77"/>
    </row>
    <row r="149561" spans="2:3" x14ac:dyDescent="0.25">
      <c r="B149561" s="78"/>
      <c r="C149561" s="77"/>
    </row>
    <row r="149562" spans="2:3" x14ac:dyDescent="0.25">
      <c r="B149562" s="78"/>
      <c r="C149562" s="77"/>
    </row>
    <row r="149563" spans="2:3" x14ac:dyDescent="0.25">
      <c r="B149563" s="78"/>
      <c r="C149563" s="77"/>
    </row>
    <row r="149564" spans="2:3" x14ac:dyDescent="0.25">
      <c r="B149564" s="78"/>
      <c r="C149564" s="77"/>
    </row>
    <row r="149565" spans="2:3" x14ac:dyDescent="0.25">
      <c r="B149565" s="78"/>
      <c r="C149565" s="77"/>
    </row>
    <row r="149566" spans="2:3" x14ac:dyDescent="0.25">
      <c r="B149566" s="78"/>
      <c r="C149566" s="77"/>
    </row>
    <row r="149567" spans="2:3" x14ac:dyDescent="0.25">
      <c r="B149567" s="78"/>
      <c r="C149567" s="77"/>
    </row>
    <row r="149568" spans="2:3" x14ac:dyDescent="0.25">
      <c r="B149568" s="78"/>
      <c r="C149568" s="77"/>
    </row>
    <row r="149569" spans="2:3" x14ac:dyDescent="0.25">
      <c r="B149569" s="78"/>
      <c r="C149569" s="77"/>
    </row>
    <row r="149570" spans="2:3" x14ac:dyDescent="0.25">
      <c r="B149570" s="78"/>
      <c r="C149570" s="77"/>
    </row>
    <row r="149680" spans="2:3" x14ac:dyDescent="0.25">
      <c r="B149680" s="78"/>
      <c r="C149680" s="77"/>
    </row>
    <row r="149681" spans="2:3" x14ac:dyDescent="0.25">
      <c r="B149681" s="78"/>
      <c r="C149681" s="77"/>
    </row>
    <row r="149682" spans="2:3" x14ac:dyDescent="0.25">
      <c r="B149682" s="78"/>
      <c r="C149682" s="77"/>
    </row>
    <row r="149683" spans="2:3" x14ac:dyDescent="0.25">
      <c r="B149683" s="78"/>
      <c r="C149683" s="77"/>
    </row>
    <row r="149684" spans="2:3" x14ac:dyDescent="0.25">
      <c r="B149684" s="78"/>
      <c r="C149684" s="77"/>
    </row>
    <row r="149685" spans="2:3" x14ac:dyDescent="0.25">
      <c r="B149685" s="78"/>
      <c r="C149685" s="77"/>
    </row>
    <row r="149686" spans="2:3" x14ac:dyDescent="0.25">
      <c r="B149686" s="78"/>
      <c r="C149686" s="77"/>
    </row>
    <row r="149687" spans="2:3" x14ac:dyDescent="0.25">
      <c r="B149687" s="78"/>
      <c r="C149687" s="77"/>
    </row>
    <row r="149688" spans="2:3" x14ac:dyDescent="0.25">
      <c r="B149688" s="78"/>
      <c r="C149688" s="77"/>
    </row>
    <row r="149689" spans="2:3" x14ac:dyDescent="0.25">
      <c r="B149689" s="78"/>
      <c r="C149689" s="77"/>
    </row>
    <row r="149690" spans="2:3" x14ac:dyDescent="0.25">
      <c r="B149690" s="78"/>
      <c r="C149690" s="77"/>
    </row>
    <row r="149691" spans="2:3" x14ac:dyDescent="0.25">
      <c r="B149691" s="78"/>
      <c r="C149691" s="77"/>
    </row>
    <row r="149692" spans="2:3" x14ac:dyDescent="0.25">
      <c r="B149692" s="78"/>
      <c r="C149692" s="77"/>
    </row>
    <row r="149802" spans="2:3" x14ac:dyDescent="0.25">
      <c r="B149802" s="78"/>
      <c r="C149802" s="77"/>
    </row>
    <row r="149803" spans="2:3" x14ac:dyDescent="0.25">
      <c r="B149803" s="78"/>
      <c r="C149803" s="77"/>
    </row>
    <row r="149804" spans="2:3" x14ac:dyDescent="0.25">
      <c r="B149804" s="78"/>
      <c r="C149804" s="77"/>
    </row>
    <row r="149805" spans="2:3" x14ac:dyDescent="0.25">
      <c r="B149805" s="78"/>
      <c r="C149805" s="77"/>
    </row>
    <row r="149806" spans="2:3" x14ac:dyDescent="0.25">
      <c r="B149806" s="78"/>
      <c r="C149806" s="77"/>
    </row>
    <row r="149807" spans="2:3" x14ac:dyDescent="0.25">
      <c r="B149807" s="78"/>
      <c r="C149807" s="77"/>
    </row>
    <row r="149808" spans="2:3" x14ac:dyDescent="0.25">
      <c r="B149808" s="78"/>
      <c r="C149808" s="77"/>
    </row>
    <row r="149809" spans="2:3" x14ac:dyDescent="0.25">
      <c r="B149809" s="78"/>
      <c r="C149809" s="77"/>
    </row>
    <row r="149810" spans="2:3" x14ac:dyDescent="0.25">
      <c r="B149810" s="78"/>
      <c r="C149810" s="77"/>
    </row>
    <row r="149811" spans="2:3" x14ac:dyDescent="0.25">
      <c r="B149811" s="78"/>
      <c r="C149811" s="77"/>
    </row>
    <row r="149812" spans="2:3" x14ac:dyDescent="0.25">
      <c r="B149812" s="78"/>
      <c r="C149812" s="77"/>
    </row>
    <row r="149813" spans="2:3" x14ac:dyDescent="0.25">
      <c r="B149813" s="78"/>
      <c r="C149813" s="77"/>
    </row>
    <row r="149814" spans="2:3" x14ac:dyDescent="0.25">
      <c r="B149814" s="78"/>
      <c r="C149814" s="77"/>
    </row>
    <row r="149924" spans="2:3" x14ac:dyDescent="0.25">
      <c r="B149924" s="78"/>
      <c r="C149924" s="77"/>
    </row>
    <row r="149925" spans="2:3" x14ac:dyDescent="0.25">
      <c r="B149925" s="78"/>
      <c r="C149925" s="77"/>
    </row>
    <row r="149926" spans="2:3" x14ac:dyDescent="0.25">
      <c r="B149926" s="78"/>
      <c r="C149926" s="77"/>
    </row>
    <row r="149927" spans="2:3" x14ac:dyDescent="0.25">
      <c r="B149927" s="78"/>
      <c r="C149927" s="77"/>
    </row>
    <row r="149928" spans="2:3" x14ac:dyDescent="0.25">
      <c r="B149928" s="78"/>
      <c r="C149928" s="77"/>
    </row>
    <row r="149929" spans="2:3" x14ac:dyDescent="0.25">
      <c r="B149929" s="78"/>
      <c r="C149929" s="77"/>
    </row>
    <row r="149930" spans="2:3" x14ac:dyDescent="0.25">
      <c r="B149930" s="78"/>
      <c r="C149930" s="77"/>
    </row>
    <row r="149931" spans="2:3" x14ac:dyDescent="0.25">
      <c r="B149931" s="78"/>
      <c r="C149931" s="77"/>
    </row>
    <row r="149932" spans="2:3" x14ac:dyDescent="0.25">
      <c r="B149932" s="78"/>
      <c r="C149932" s="77"/>
    </row>
    <row r="149933" spans="2:3" x14ac:dyDescent="0.25">
      <c r="B149933" s="78"/>
      <c r="C149933" s="77"/>
    </row>
    <row r="149934" spans="2:3" x14ac:dyDescent="0.25">
      <c r="B149934" s="78"/>
      <c r="C149934" s="77"/>
    </row>
    <row r="149935" spans="2:3" x14ac:dyDescent="0.25">
      <c r="B149935" s="78"/>
      <c r="C149935" s="77"/>
    </row>
    <row r="149936" spans="2:3" x14ac:dyDescent="0.25">
      <c r="B149936" s="78"/>
      <c r="C149936" s="77"/>
    </row>
    <row r="150046" spans="2:3" x14ac:dyDescent="0.25">
      <c r="B150046" s="78"/>
      <c r="C150046" s="77"/>
    </row>
    <row r="150047" spans="2:3" x14ac:dyDescent="0.25">
      <c r="B150047" s="78"/>
      <c r="C150047" s="77"/>
    </row>
    <row r="150048" spans="2:3" x14ac:dyDescent="0.25">
      <c r="B150048" s="78"/>
      <c r="C150048" s="77"/>
    </row>
    <row r="150049" spans="2:3" x14ac:dyDescent="0.25">
      <c r="B150049" s="78"/>
      <c r="C150049" s="77"/>
    </row>
    <row r="150050" spans="2:3" x14ac:dyDescent="0.25">
      <c r="B150050" s="78"/>
      <c r="C150050" s="77"/>
    </row>
    <row r="150051" spans="2:3" x14ac:dyDescent="0.25">
      <c r="B150051" s="78"/>
      <c r="C150051" s="77"/>
    </row>
    <row r="150052" spans="2:3" x14ac:dyDescent="0.25">
      <c r="B150052" s="78"/>
      <c r="C150052" s="77"/>
    </row>
    <row r="150053" spans="2:3" x14ac:dyDescent="0.25">
      <c r="B150053" s="78"/>
      <c r="C150053" s="77"/>
    </row>
    <row r="150054" spans="2:3" x14ac:dyDescent="0.25">
      <c r="B150054" s="78"/>
      <c r="C150054" s="77"/>
    </row>
    <row r="150055" spans="2:3" x14ac:dyDescent="0.25">
      <c r="B150055" s="78"/>
      <c r="C150055" s="77"/>
    </row>
    <row r="150056" spans="2:3" x14ac:dyDescent="0.25">
      <c r="B150056" s="78"/>
      <c r="C150056" s="77"/>
    </row>
    <row r="150057" spans="2:3" x14ac:dyDescent="0.25">
      <c r="B150057" s="78"/>
      <c r="C150057" s="77"/>
    </row>
    <row r="150058" spans="2:3" x14ac:dyDescent="0.25">
      <c r="B150058" s="78"/>
      <c r="C150058" s="77"/>
    </row>
    <row r="150168" spans="2:3" x14ac:dyDescent="0.25">
      <c r="B150168" s="78"/>
      <c r="C150168" s="77"/>
    </row>
    <row r="150169" spans="2:3" x14ac:dyDescent="0.25">
      <c r="B150169" s="78"/>
      <c r="C150169" s="77"/>
    </row>
    <row r="150170" spans="2:3" x14ac:dyDescent="0.25">
      <c r="B150170" s="78"/>
      <c r="C150170" s="77"/>
    </row>
    <row r="150171" spans="2:3" x14ac:dyDescent="0.25">
      <c r="B150171" s="78"/>
      <c r="C150171" s="77"/>
    </row>
    <row r="150172" spans="2:3" x14ac:dyDescent="0.25">
      <c r="B150172" s="78"/>
      <c r="C150172" s="77"/>
    </row>
    <row r="150173" spans="2:3" x14ac:dyDescent="0.25">
      <c r="B150173" s="78"/>
      <c r="C150173" s="77"/>
    </row>
    <row r="150174" spans="2:3" x14ac:dyDescent="0.25">
      <c r="B150174" s="78"/>
      <c r="C150174" s="77"/>
    </row>
    <row r="150175" spans="2:3" x14ac:dyDescent="0.25">
      <c r="B150175" s="78"/>
      <c r="C150175" s="77"/>
    </row>
    <row r="150176" spans="2:3" x14ac:dyDescent="0.25">
      <c r="B150176" s="78"/>
      <c r="C150176" s="77"/>
    </row>
    <row r="150177" spans="2:3" x14ac:dyDescent="0.25">
      <c r="B150177" s="78"/>
      <c r="C150177" s="77"/>
    </row>
    <row r="150178" spans="2:3" x14ac:dyDescent="0.25">
      <c r="B150178" s="78"/>
      <c r="C150178" s="77"/>
    </row>
    <row r="150179" spans="2:3" x14ac:dyDescent="0.25">
      <c r="B150179" s="78"/>
      <c r="C150179" s="77"/>
    </row>
    <row r="150180" spans="2:3" x14ac:dyDescent="0.25">
      <c r="B150180" s="78"/>
      <c r="C150180" s="77"/>
    </row>
    <row r="150290" spans="2:3" x14ac:dyDescent="0.25">
      <c r="B150290" s="78"/>
      <c r="C150290" s="77"/>
    </row>
    <row r="150291" spans="2:3" x14ac:dyDescent="0.25">
      <c r="B150291" s="78"/>
      <c r="C150291" s="77"/>
    </row>
    <row r="150292" spans="2:3" x14ac:dyDescent="0.25">
      <c r="B150292" s="78"/>
      <c r="C150292" s="77"/>
    </row>
    <row r="150293" spans="2:3" x14ac:dyDescent="0.25">
      <c r="B150293" s="78"/>
      <c r="C150293" s="77"/>
    </row>
    <row r="150294" spans="2:3" x14ac:dyDescent="0.25">
      <c r="B150294" s="78"/>
      <c r="C150294" s="77"/>
    </row>
    <row r="150295" spans="2:3" x14ac:dyDescent="0.25">
      <c r="B150295" s="78"/>
      <c r="C150295" s="77"/>
    </row>
    <row r="150296" spans="2:3" x14ac:dyDescent="0.25">
      <c r="B150296" s="78"/>
      <c r="C150296" s="77"/>
    </row>
    <row r="150297" spans="2:3" x14ac:dyDescent="0.25">
      <c r="B150297" s="78"/>
      <c r="C150297" s="77"/>
    </row>
    <row r="150298" spans="2:3" x14ac:dyDescent="0.25">
      <c r="B150298" s="78"/>
      <c r="C150298" s="77"/>
    </row>
    <row r="150299" spans="2:3" x14ac:dyDescent="0.25">
      <c r="B150299" s="78"/>
      <c r="C150299" s="77"/>
    </row>
    <row r="150300" spans="2:3" x14ac:dyDescent="0.25">
      <c r="B150300" s="78"/>
      <c r="C150300" s="77"/>
    </row>
    <row r="150301" spans="2:3" x14ac:dyDescent="0.25">
      <c r="B150301" s="78"/>
      <c r="C150301" s="77"/>
    </row>
    <row r="150302" spans="2:3" x14ac:dyDescent="0.25">
      <c r="B150302" s="78"/>
      <c r="C150302" s="77"/>
    </row>
    <row r="150412" spans="2:3" x14ac:dyDescent="0.25">
      <c r="B150412" s="78"/>
      <c r="C150412" s="77"/>
    </row>
    <row r="150413" spans="2:3" x14ac:dyDescent="0.25">
      <c r="B150413" s="78"/>
      <c r="C150413" s="77"/>
    </row>
    <row r="150414" spans="2:3" x14ac:dyDescent="0.25">
      <c r="B150414" s="78"/>
      <c r="C150414" s="77"/>
    </row>
    <row r="150415" spans="2:3" x14ac:dyDescent="0.25">
      <c r="B150415" s="78"/>
      <c r="C150415" s="77"/>
    </row>
    <row r="150416" spans="2:3" x14ac:dyDescent="0.25">
      <c r="B150416" s="78"/>
      <c r="C150416" s="77"/>
    </row>
    <row r="150417" spans="2:3" x14ac:dyDescent="0.25">
      <c r="B150417" s="78"/>
      <c r="C150417" s="77"/>
    </row>
    <row r="150418" spans="2:3" x14ac:dyDescent="0.25">
      <c r="B150418" s="78"/>
      <c r="C150418" s="77"/>
    </row>
    <row r="150419" spans="2:3" x14ac:dyDescent="0.25">
      <c r="B150419" s="78"/>
      <c r="C150419" s="77"/>
    </row>
    <row r="150420" spans="2:3" x14ac:dyDescent="0.25">
      <c r="B150420" s="78"/>
      <c r="C150420" s="77"/>
    </row>
    <row r="150421" spans="2:3" x14ac:dyDescent="0.25">
      <c r="B150421" s="78"/>
      <c r="C150421" s="77"/>
    </row>
    <row r="150422" spans="2:3" x14ac:dyDescent="0.25">
      <c r="B150422" s="78"/>
      <c r="C150422" s="77"/>
    </row>
    <row r="150423" spans="2:3" x14ac:dyDescent="0.25">
      <c r="B150423" s="78"/>
      <c r="C150423" s="77"/>
    </row>
    <row r="150424" spans="2:3" x14ac:dyDescent="0.25">
      <c r="B150424" s="78"/>
      <c r="C150424" s="77"/>
    </row>
    <row r="150534" spans="2:3" x14ac:dyDescent="0.25">
      <c r="B150534" s="78"/>
      <c r="C150534" s="77"/>
    </row>
    <row r="150535" spans="2:3" x14ac:dyDescent="0.25">
      <c r="B150535" s="78"/>
      <c r="C150535" s="77"/>
    </row>
    <row r="150536" spans="2:3" x14ac:dyDescent="0.25">
      <c r="B150536" s="78"/>
      <c r="C150536" s="77"/>
    </row>
    <row r="150537" spans="2:3" x14ac:dyDescent="0.25">
      <c r="B150537" s="78"/>
      <c r="C150537" s="77"/>
    </row>
    <row r="150538" spans="2:3" x14ac:dyDescent="0.25">
      <c r="B150538" s="78"/>
      <c r="C150538" s="77"/>
    </row>
    <row r="150539" spans="2:3" x14ac:dyDescent="0.25">
      <c r="B150539" s="78"/>
      <c r="C150539" s="77"/>
    </row>
    <row r="150540" spans="2:3" x14ac:dyDescent="0.25">
      <c r="B150540" s="78"/>
      <c r="C150540" s="77"/>
    </row>
    <row r="150541" spans="2:3" x14ac:dyDescent="0.25">
      <c r="B150541" s="78"/>
      <c r="C150541" s="77"/>
    </row>
    <row r="150542" spans="2:3" x14ac:dyDescent="0.25">
      <c r="B150542" s="78"/>
      <c r="C150542" s="77"/>
    </row>
    <row r="150543" spans="2:3" x14ac:dyDescent="0.25">
      <c r="B150543" s="78"/>
      <c r="C150543" s="77"/>
    </row>
    <row r="150544" spans="2:3" x14ac:dyDescent="0.25">
      <c r="B150544" s="78"/>
      <c r="C150544" s="77"/>
    </row>
    <row r="150545" spans="2:3" x14ac:dyDescent="0.25">
      <c r="B150545" s="78"/>
      <c r="C150545" s="77"/>
    </row>
    <row r="150546" spans="2:3" x14ac:dyDescent="0.25">
      <c r="B150546" s="78"/>
      <c r="C150546" s="77"/>
    </row>
    <row r="150656" spans="2:3" x14ac:dyDescent="0.25">
      <c r="B150656" s="78"/>
      <c r="C150656" s="77"/>
    </row>
    <row r="150657" spans="2:3" x14ac:dyDescent="0.25">
      <c r="B150657" s="78"/>
      <c r="C150657" s="77"/>
    </row>
    <row r="150658" spans="2:3" x14ac:dyDescent="0.25">
      <c r="B150658" s="78"/>
      <c r="C150658" s="77"/>
    </row>
    <row r="150659" spans="2:3" x14ac:dyDescent="0.25">
      <c r="B150659" s="78"/>
      <c r="C150659" s="77"/>
    </row>
    <row r="150660" spans="2:3" x14ac:dyDescent="0.25">
      <c r="B150660" s="78"/>
      <c r="C150660" s="77"/>
    </row>
    <row r="150661" spans="2:3" x14ac:dyDescent="0.25">
      <c r="B150661" s="78"/>
      <c r="C150661" s="77"/>
    </row>
    <row r="150662" spans="2:3" x14ac:dyDescent="0.25">
      <c r="B150662" s="78"/>
      <c r="C150662" s="77"/>
    </row>
    <row r="150663" spans="2:3" x14ac:dyDescent="0.25">
      <c r="B150663" s="78"/>
      <c r="C150663" s="77"/>
    </row>
    <row r="150664" spans="2:3" x14ac:dyDescent="0.25">
      <c r="B150664" s="78"/>
      <c r="C150664" s="77"/>
    </row>
    <row r="150665" spans="2:3" x14ac:dyDescent="0.25">
      <c r="B150665" s="78"/>
      <c r="C150665" s="77"/>
    </row>
    <row r="150666" spans="2:3" x14ac:dyDescent="0.25">
      <c r="B150666" s="78"/>
      <c r="C150666" s="77"/>
    </row>
    <row r="150667" spans="2:3" x14ac:dyDescent="0.25">
      <c r="B150667" s="78"/>
      <c r="C150667" s="77"/>
    </row>
    <row r="150668" spans="2:3" x14ac:dyDescent="0.25">
      <c r="B150668" s="78"/>
      <c r="C150668" s="77"/>
    </row>
    <row r="150778" spans="2:3" x14ac:dyDescent="0.25">
      <c r="B150778" s="78"/>
      <c r="C150778" s="77"/>
    </row>
    <row r="150779" spans="2:3" x14ac:dyDescent="0.25">
      <c r="B150779" s="78"/>
      <c r="C150779" s="77"/>
    </row>
    <row r="150780" spans="2:3" x14ac:dyDescent="0.25">
      <c r="B150780" s="78"/>
      <c r="C150780" s="77"/>
    </row>
    <row r="150781" spans="2:3" x14ac:dyDescent="0.25">
      <c r="B150781" s="78"/>
      <c r="C150781" s="77"/>
    </row>
    <row r="150782" spans="2:3" x14ac:dyDescent="0.25">
      <c r="B150782" s="78"/>
      <c r="C150782" s="77"/>
    </row>
    <row r="150783" spans="2:3" x14ac:dyDescent="0.25">
      <c r="B150783" s="78"/>
      <c r="C150783" s="77"/>
    </row>
    <row r="150784" spans="2:3" x14ac:dyDescent="0.25">
      <c r="B150784" s="78"/>
      <c r="C150784" s="77"/>
    </row>
    <row r="150785" spans="2:3" x14ac:dyDescent="0.25">
      <c r="B150785" s="78"/>
      <c r="C150785" s="77"/>
    </row>
    <row r="150786" spans="2:3" x14ac:dyDescent="0.25">
      <c r="B150786" s="78"/>
      <c r="C150786" s="77"/>
    </row>
    <row r="150787" spans="2:3" x14ac:dyDescent="0.25">
      <c r="B150787" s="78"/>
      <c r="C150787" s="77"/>
    </row>
    <row r="150788" spans="2:3" x14ac:dyDescent="0.25">
      <c r="B150788" s="78"/>
      <c r="C150788" s="77"/>
    </row>
    <row r="150789" spans="2:3" x14ac:dyDescent="0.25">
      <c r="B150789" s="78"/>
      <c r="C150789" s="77"/>
    </row>
    <row r="150790" spans="2:3" x14ac:dyDescent="0.25">
      <c r="B150790" s="78"/>
      <c r="C150790" s="77"/>
    </row>
    <row r="150900" spans="2:3" x14ac:dyDescent="0.25">
      <c r="B150900" s="78"/>
      <c r="C150900" s="77"/>
    </row>
    <row r="150901" spans="2:3" x14ac:dyDescent="0.25">
      <c r="B150901" s="78"/>
      <c r="C150901" s="77"/>
    </row>
    <row r="150902" spans="2:3" x14ac:dyDescent="0.25">
      <c r="B150902" s="78"/>
      <c r="C150902" s="77"/>
    </row>
    <row r="150903" spans="2:3" x14ac:dyDescent="0.25">
      <c r="B150903" s="78"/>
      <c r="C150903" s="77"/>
    </row>
    <row r="150904" spans="2:3" x14ac:dyDescent="0.25">
      <c r="B150904" s="78"/>
      <c r="C150904" s="77"/>
    </row>
    <row r="150905" spans="2:3" x14ac:dyDescent="0.25">
      <c r="B150905" s="78"/>
      <c r="C150905" s="77"/>
    </row>
    <row r="150906" spans="2:3" x14ac:dyDescent="0.25">
      <c r="B150906" s="78"/>
      <c r="C150906" s="77"/>
    </row>
    <row r="150907" spans="2:3" x14ac:dyDescent="0.25">
      <c r="B150907" s="78"/>
      <c r="C150907" s="77"/>
    </row>
    <row r="150908" spans="2:3" x14ac:dyDescent="0.25">
      <c r="B150908" s="78"/>
      <c r="C150908" s="77"/>
    </row>
    <row r="150909" spans="2:3" x14ac:dyDescent="0.25">
      <c r="B150909" s="78"/>
      <c r="C150909" s="77"/>
    </row>
    <row r="150910" spans="2:3" x14ac:dyDescent="0.25">
      <c r="B150910" s="78"/>
      <c r="C150910" s="77"/>
    </row>
    <row r="150911" spans="2:3" x14ac:dyDescent="0.25">
      <c r="B150911" s="78"/>
      <c r="C150911" s="77"/>
    </row>
    <row r="150912" spans="2:3" x14ac:dyDescent="0.25">
      <c r="B150912" s="78"/>
      <c r="C150912" s="77"/>
    </row>
    <row r="151022" spans="2:3" x14ac:dyDescent="0.25">
      <c r="B151022" s="78"/>
      <c r="C151022" s="77"/>
    </row>
    <row r="151023" spans="2:3" x14ac:dyDescent="0.25">
      <c r="B151023" s="78"/>
      <c r="C151023" s="77"/>
    </row>
    <row r="151024" spans="2:3" x14ac:dyDescent="0.25">
      <c r="B151024" s="78"/>
      <c r="C151024" s="77"/>
    </row>
    <row r="151025" spans="2:3" x14ac:dyDescent="0.25">
      <c r="B151025" s="78"/>
      <c r="C151025" s="77"/>
    </row>
    <row r="151026" spans="2:3" x14ac:dyDescent="0.25">
      <c r="B151026" s="78"/>
      <c r="C151026" s="77"/>
    </row>
    <row r="151027" spans="2:3" x14ac:dyDescent="0.25">
      <c r="B151027" s="78"/>
      <c r="C151027" s="77"/>
    </row>
    <row r="151028" spans="2:3" x14ac:dyDescent="0.25">
      <c r="B151028" s="78"/>
      <c r="C151028" s="77"/>
    </row>
    <row r="151029" spans="2:3" x14ac:dyDescent="0.25">
      <c r="B151029" s="78"/>
      <c r="C151029" s="77"/>
    </row>
    <row r="151030" spans="2:3" x14ac:dyDescent="0.25">
      <c r="B151030" s="78"/>
      <c r="C151030" s="77"/>
    </row>
    <row r="151031" spans="2:3" x14ac:dyDescent="0.25">
      <c r="B151031" s="78"/>
      <c r="C151031" s="77"/>
    </row>
    <row r="151032" spans="2:3" x14ac:dyDescent="0.25">
      <c r="B151032" s="78"/>
      <c r="C151032" s="77"/>
    </row>
    <row r="151033" spans="2:3" x14ac:dyDescent="0.25">
      <c r="B151033" s="78"/>
      <c r="C151033" s="77"/>
    </row>
    <row r="151034" spans="2:3" x14ac:dyDescent="0.25">
      <c r="B151034" s="78"/>
      <c r="C151034" s="77"/>
    </row>
    <row r="151144" spans="2:3" x14ac:dyDescent="0.25">
      <c r="B151144" s="78"/>
      <c r="C151144" s="77"/>
    </row>
    <row r="151145" spans="2:3" x14ac:dyDescent="0.25">
      <c r="B151145" s="78"/>
      <c r="C151145" s="77"/>
    </row>
    <row r="151146" spans="2:3" x14ac:dyDescent="0.25">
      <c r="B151146" s="78"/>
      <c r="C151146" s="77"/>
    </row>
    <row r="151147" spans="2:3" x14ac:dyDescent="0.25">
      <c r="B151147" s="78"/>
      <c r="C151147" s="77"/>
    </row>
    <row r="151148" spans="2:3" x14ac:dyDescent="0.25">
      <c r="B151148" s="78"/>
      <c r="C151148" s="77"/>
    </row>
    <row r="151149" spans="2:3" x14ac:dyDescent="0.25">
      <c r="B151149" s="78"/>
      <c r="C151149" s="77"/>
    </row>
    <row r="151150" spans="2:3" x14ac:dyDescent="0.25">
      <c r="B151150" s="78"/>
      <c r="C151150" s="77"/>
    </row>
    <row r="151151" spans="2:3" x14ac:dyDescent="0.25">
      <c r="B151151" s="78"/>
      <c r="C151151" s="77"/>
    </row>
    <row r="151152" spans="2:3" x14ac:dyDescent="0.25">
      <c r="B151152" s="78"/>
      <c r="C151152" s="77"/>
    </row>
    <row r="151153" spans="2:3" x14ac:dyDescent="0.25">
      <c r="B151153" s="78"/>
      <c r="C151153" s="77"/>
    </row>
    <row r="151154" spans="2:3" x14ac:dyDescent="0.25">
      <c r="B151154" s="78"/>
      <c r="C151154" s="77"/>
    </row>
    <row r="151155" spans="2:3" x14ac:dyDescent="0.25">
      <c r="B151155" s="78"/>
      <c r="C151155" s="77"/>
    </row>
    <row r="151156" spans="2:3" x14ac:dyDescent="0.25">
      <c r="B151156" s="78"/>
      <c r="C151156" s="77"/>
    </row>
    <row r="151266" spans="2:3" x14ac:dyDescent="0.25">
      <c r="B151266" s="78"/>
      <c r="C151266" s="77"/>
    </row>
    <row r="151267" spans="2:3" x14ac:dyDescent="0.25">
      <c r="B151267" s="78"/>
      <c r="C151267" s="77"/>
    </row>
    <row r="151268" spans="2:3" x14ac:dyDescent="0.25">
      <c r="B151268" s="78"/>
      <c r="C151268" s="77"/>
    </row>
    <row r="151269" spans="2:3" x14ac:dyDescent="0.25">
      <c r="B151269" s="78"/>
      <c r="C151269" s="77"/>
    </row>
    <row r="151270" spans="2:3" x14ac:dyDescent="0.25">
      <c r="B151270" s="78"/>
      <c r="C151270" s="77"/>
    </row>
    <row r="151271" spans="2:3" x14ac:dyDescent="0.25">
      <c r="B151271" s="78"/>
      <c r="C151271" s="77"/>
    </row>
    <row r="151272" spans="2:3" x14ac:dyDescent="0.25">
      <c r="B151272" s="78"/>
      <c r="C151272" s="77"/>
    </row>
    <row r="151273" spans="2:3" x14ac:dyDescent="0.25">
      <c r="B151273" s="78"/>
      <c r="C151273" s="77"/>
    </row>
    <row r="151274" spans="2:3" x14ac:dyDescent="0.25">
      <c r="B151274" s="78"/>
      <c r="C151274" s="77"/>
    </row>
    <row r="151275" spans="2:3" x14ac:dyDescent="0.25">
      <c r="B151275" s="78"/>
      <c r="C151275" s="77"/>
    </row>
    <row r="151276" spans="2:3" x14ac:dyDescent="0.25">
      <c r="B151276" s="78"/>
      <c r="C151276" s="77"/>
    </row>
    <row r="151277" spans="2:3" x14ac:dyDescent="0.25">
      <c r="B151277" s="78"/>
      <c r="C151277" s="77"/>
    </row>
    <row r="151278" spans="2:3" x14ac:dyDescent="0.25">
      <c r="B151278" s="78"/>
      <c r="C151278" s="77"/>
    </row>
    <row r="151388" spans="2:3" x14ac:dyDescent="0.25">
      <c r="B151388" s="78"/>
      <c r="C151388" s="77"/>
    </row>
    <row r="151389" spans="2:3" x14ac:dyDescent="0.25">
      <c r="B151389" s="78"/>
      <c r="C151389" s="77"/>
    </row>
    <row r="151390" spans="2:3" x14ac:dyDescent="0.25">
      <c r="B151390" s="78"/>
      <c r="C151390" s="77"/>
    </row>
    <row r="151391" spans="2:3" x14ac:dyDescent="0.25">
      <c r="B151391" s="78"/>
      <c r="C151391" s="77"/>
    </row>
    <row r="151392" spans="2:3" x14ac:dyDescent="0.25">
      <c r="B151392" s="78"/>
      <c r="C151392" s="77"/>
    </row>
    <row r="151393" spans="2:3" x14ac:dyDescent="0.25">
      <c r="B151393" s="78"/>
      <c r="C151393" s="77"/>
    </row>
    <row r="151394" spans="2:3" x14ac:dyDescent="0.25">
      <c r="B151394" s="78"/>
      <c r="C151394" s="77"/>
    </row>
    <row r="151395" spans="2:3" x14ac:dyDescent="0.25">
      <c r="B151395" s="78"/>
      <c r="C151395" s="77"/>
    </row>
    <row r="151396" spans="2:3" x14ac:dyDescent="0.25">
      <c r="B151396" s="78"/>
      <c r="C151396" s="77"/>
    </row>
    <row r="151397" spans="2:3" x14ac:dyDescent="0.25">
      <c r="B151397" s="78"/>
      <c r="C151397" s="77"/>
    </row>
    <row r="151398" spans="2:3" x14ac:dyDescent="0.25">
      <c r="B151398" s="78"/>
      <c r="C151398" s="77"/>
    </row>
    <row r="151399" spans="2:3" x14ac:dyDescent="0.25">
      <c r="B151399" s="78"/>
      <c r="C151399" s="77"/>
    </row>
    <row r="151400" spans="2:3" x14ac:dyDescent="0.25">
      <c r="B151400" s="78"/>
      <c r="C151400" s="77"/>
    </row>
    <row r="151510" spans="2:3" x14ac:dyDescent="0.25">
      <c r="B151510" s="78"/>
      <c r="C151510" s="77"/>
    </row>
    <row r="151511" spans="2:3" x14ac:dyDescent="0.25">
      <c r="B151511" s="78"/>
      <c r="C151511" s="77"/>
    </row>
    <row r="151512" spans="2:3" x14ac:dyDescent="0.25">
      <c r="B151512" s="78"/>
      <c r="C151512" s="77"/>
    </row>
    <row r="151513" spans="2:3" x14ac:dyDescent="0.25">
      <c r="B151513" s="78"/>
      <c r="C151513" s="77"/>
    </row>
    <row r="151514" spans="2:3" x14ac:dyDescent="0.25">
      <c r="B151514" s="78"/>
      <c r="C151514" s="77"/>
    </row>
    <row r="151515" spans="2:3" x14ac:dyDescent="0.25">
      <c r="B151515" s="78"/>
      <c r="C151515" s="77"/>
    </row>
    <row r="151516" spans="2:3" x14ac:dyDescent="0.25">
      <c r="B151516" s="78"/>
      <c r="C151516" s="77"/>
    </row>
    <row r="151517" spans="2:3" x14ac:dyDescent="0.25">
      <c r="B151517" s="78"/>
      <c r="C151517" s="77"/>
    </row>
    <row r="151518" spans="2:3" x14ac:dyDescent="0.25">
      <c r="B151518" s="78"/>
      <c r="C151518" s="77"/>
    </row>
    <row r="151519" spans="2:3" x14ac:dyDescent="0.25">
      <c r="B151519" s="78"/>
      <c r="C151519" s="77"/>
    </row>
    <row r="151520" spans="2:3" x14ac:dyDescent="0.25">
      <c r="B151520" s="78"/>
      <c r="C151520" s="77"/>
    </row>
    <row r="151521" spans="2:3" x14ac:dyDescent="0.25">
      <c r="B151521" s="78"/>
      <c r="C151521" s="77"/>
    </row>
    <row r="151522" spans="2:3" x14ac:dyDescent="0.25">
      <c r="B151522" s="78"/>
      <c r="C151522" s="77"/>
    </row>
    <row r="151632" spans="2:3" x14ac:dyDescent="0.25">
      <c r="B151632" s="78"/>
      <c r="C151632" s="77"/>
    </row>
    <row r="151633" spans="2:3" x14ac:dyDescent="0.25">
      <c r="B151633" s="78"/>
      <c r="C151633" s="77"/>
    </row>
    <row r="151634" spans="2:3" x14ac:dyDescent="0.25">
      <c r="B151634" s="78"/>
      <c r="C151634" s="77"/>
    </row>
    <row r="151635" spans="2:3" x14ac:dyDescent="0.25">
      <c r="B151635" s="78"/>
      <c r="C151635" s="77"/>
    </row>
    <row r="151636" spans="2:3" x14ac:dyDescent="0.25">
      <c r="B151636" s="78"/>
      <c r="C151636" s="77"/>
    </row>
    <row r="151637" spans="2:3" x14ac:dyDescent="0.25">
      <c r="B151637" s="78"/>
      <c r="C151637" s="77"/>
    </row>
    <row r="151638" spans="2:3" x14ac:dyDescent="0.25">
      <c r="B151638" s="78"/>
      <c r="C151638" s="77"/>
    </row>
    <row r="151639" spans="2:3" x14ac:dyDescent="0.25">
      <c r="B151639" s="78"/>
      <c r="C151639" s="77"/>
    </row>
    <row r="151640" spans="2:3" x14ac:dyDescent="0.25">
      <c r="B151640" s="78"/>
      <c r="C151640" s="77"/>
    </row>
    <row r="151641" spans="2:3" x14ac:dyDescent="0.25">
      <c r="B151641" s="78"/>
      <c r="C151641" s="77"/>
    </row>
    <row r="151642" spans="2:3" x14ac:dyDescent="0.25">
      <c r="B151642" s="78"/>
      <c r="C151642" s="77"/>
    </row>
    <row r="151643" spans="2:3" x14ac:dyDescent="0.25">
      <c r="B151643" s="78"/>
      <c r="C151643" s="77"/>
    </row>
    <row r="151644" spans="2:3" x14ac:dyDescent="0.25">
      <c r="B151644" s="78"/>
      <c r="C151644" s="77"/>
    </row>
    <row r="151754" spans="2:3" x14ac:dyDescent="0.25">
      <c r="B151754" s="78"/>
      <c r="C151754" s="77"/>
    </row>
    <row r="151755" spans="2:3" x14ac:dyDescent="0.25">
      <c r="B151755" s="78"/>
      <c r="C151755" s="77"/>
    </row>
    <row r="151756" spans="2:3" x14ac:dyDescent="0.25">
      <c r="B151756" s="78"/>
      <c r="C151756" s="77"/>
    </row>
    <row r="151757" spans="2:3" x14ac:dyDescent="0.25">
      <c r="B151757" s="78"/>
      <c r="C151757" s="77"/>
    </row>
    <row r="151758" spans="2:3" x14ac:dyDescent="0.25">
      <c r="B151758" s="78"/>
      <c r="C151758" s="77"/>
    </row>
    <row r="151759" spans="2:3" x14ac:dyDescent="0.25">
      <c r="B151759" s="78"/>
      <c r="C151759" s="77"/>
    </row>
    <row r="151760" spans="2:3" x14ac:dyDescent="0.25">
      <c r="B151760" s="78"/>
      <c r="C151760" s="77"/>
    </row>
    <row r="151761" spans="2:3" x14ac:dyDescent="0.25">
      <c r="B151761" s="78"/>
      <c r="C151761" s="77"/>
    </row>
    <row r="151762" spans="2:3" x14ac:dyDescent="0.25">
      <c r="B151762" s="78"/>
      <c r="C151762" s="77"/>
    </row>
    <row r="151763" spans="2:3" x14ac:dyDescent="0.25">
      <c r="B151763" s="78"/>
      <c r="C151763" s="77"/>
    </row>
    <row r="151764" spans="2:3" x14ac:dyDescent="0.25">
      <c r="B151764" s="78"/>
      <c r="C151764" s="77"/>
    </row>
    <row r="151765" spans="2:3" x14ac:dyDescent="0.25">
      <c r="B151765" s="78"/>
      <c r="C151765" s="77"/>
    </row>
    <row r="151766" spans="2:3" x14ac:dyDescent="0.25">
      <c r="B151766" s="78"/>
      <c r="C151766" s="77"/>
    </row>
    <row r="151876" spans="2:3" x14ac:dyDescent="0.25">
      <c r="B151876" s="78"/>
      <c r="C151876" s="77"/>
    </row>
    <row r="151877" spans="2:3" x14ac:dyDescent="0.25">
      <c r="B151877" s="78"/>
      <c r="C151877" s="77"/>
    </row>
    <row r="151878" spans="2:3" x14ac:dyDescent="0.25">
      <c r="B151878" s="78"/>
      <c r="C151878" s="77"/>
    </row>
    <row r="151879" spans="2:3" x14ac:dyDescent="0.25">
      <c r="B151879" s="78"/>
      <c r="C151879" s="77"/>
    </row>
    <row r="151880" spans="2:3" x14ac:dyDescent="0.25">
      <c r="B151880" s="78"/>
      <c r="C151880" s="77"/>
    </row>
    <row r="151881" spans="2:3" x14ac:dyDescent="0.25">
      <c r="B151881" s="78"/>
      <c r="C151881" s="77"/>
    </row>
    <row r="151882" spans="2:3" x14ac:dyDescent="0.25">
      <c r="B151882" s="78"/>
      <c r="C151882" s="77"/>
    </row>
    <row r="151883" spans="2:3" x14ac:dyDescent="0.25">
      <c r="B151883" s="78"/>
      <c r="C151883" s="77"/>
    </row>
    <row r="151884" spans="2:3" x14ac:dyDescent="0.25">
      <c r="B151884" s="78"/>
      <c r="C151884" s="77"/>
    </row>
    <row r="151885" spans="2:3" x14ac:dyDescent="0.25">
      <c r="B151885" s="78"/>
      <c r="C151885" s="77"/>
    </row>
    <row r="151886" spans="2:3" x14ac:dyDescent="0.25">
      <c r="B151886" s="78"/>
      <c r="C151886" s="77"/>
    </row>
    <row r="151887" spans="2:3" x14ac:dyDescent="0.25">
      <c r="B151887" s="78"/>
      <c r="C151887" s="77"/>
    </row>
    <row r="151888" spans="2:3" x14ac:dyDescent="0.25">
      <c r="B151888" s="78"/>
      <c r="C151888" s="77"/>
    </row>
    <row r="151998" spans="2:3" x14ac:dyDescent="0.25">
      <c r="B151998" s="78"/>
      <c r="C151998" s="77"/>
    </row>
    <row r="151999" spans="2:3" x14ac:dyDescent="0.25">
      <c r="B151999" s="78"/>
      <c r="C151999" s="77"/>
    </row>
    <row r="152000" spans="2:3" x14ac:dyDescent="0.25">
      <c r="B152000" s="78"/>
      <c r="C152000" s="77"/>
    </row>
    <row r="152001" spans="2:3" x14ac:dyDescent="0.25">
      <c r="B152001" s="78"/>
      <c r="C152001" s="77"/>
    </row>
    <row r="152002" spans="2:3" x14ac:dyDescent="0.25">
      <c r="B152002" s="78"/>
      <c r="C152002" s="77"/>
    </row>
    <row r="152003" spans="2:3" x14ac:dyDescent="0.25">
      <c r="B152003" s="78"/>
      <c r="C152003" s="77"/>
    </row>
    <row r="152004" spans="2:3" x14ac:dyDescent="0.25">
      <c r="B152004" s="78"/>
      <c r="C152004" s="77"/>
    </row>
    <row r="152005" spans="2:3" x14ac:dyDescent="0.25">
      <c r="B152005" s="78"/>
      <c r="C152005" s="77"/>
    </row>
    <row r="152006" spans="2:3" x14ac:dyDescent="0.25">
      <c r="B152006" s="78"/>
      <c r="C152006" s="77"/>
    </row>
    <row r="152007" spans="2:3" x14ac:dyDescent="0.25">
      <c r="B152007" s="78"/>
      <c r="C152007" s="77"/>
    </row>
    <row r="152008" spans="2:3" x14ac:dyDescent="0.25">
      <c r="B152008" s="78"/>
      <c r="C152008" s="77"/>
    </row>
    <row r="152009" spans="2:3" x14ac:dyDescent="0.25">
      <c r="B152009" s="78"/>
      <c r="C152009" s="77"/>
    </row>
    <row r="152010" spans="2:3" x14ac:dyDescent="0.25">
      <c r="B152010" s="78"/>
      <c r="C152010" s="77"/>
    </row>
    <row r="152120" spans="2:3" x14ac:dyDescent="0.25">
      <c r="B152120" s="78"/>
      <c r="C152120" s="77"/>
    </row>
    <row r="152121" spans="2:3" x14ac:dyDescent="0.25">
      <c r="B152121" s="78"/>
      <c r="C152121" s="77"/>
    </row>
    <row r="152122" spans="2:3" x14ac:dyDescent="0.25">
      <c r="B152122" s="78"/>
      <c r="C152122" s="77"/>
    </row>
    <row r="152123" spans="2:3" x14ac:dyDescent="0.25">
      <c r="B152123" s="78"/>
      <c r="C152123" s="77"/>
    </row>
    <row r="152124" spans="2:3" x14ac:dyDescent="0.25">
      <c r="B152124" s="78"/>
      <c r="C152124" s="77"/>
    </row>
    <row r="152125" spans="2:3" x14ac:dyDescent="0.25">
      <c r="B152125" s="78"/>
      <c r="C152125" s="77"/>
    </row>
    <row r="152126" spans="2:3" x14ac:dyDescent="0.25">
      <c r="B152126" s="78"/>
      <c r="C152126" s="77"/>
    </row>
    <row r="152127" spans="2:3" x14ac:dyDescent="0.25">
      <c r="B152127" s="78"/>
      <c r="C152127" s="77"/>
    </row>
    <row r="152128" spans="2:3" x14ac:dyDescent="0.25">
      <c r="B152128" s="78"/>
      <c r="C152128" s="77"/>
    </row>
    <row r="152129" spans="2:3" x14ac:dyDescent="0.25">
      <c r="B152129" s="78"/>
      <c r="C152129" s="77"/>
    </row>
    <row r="152130" spans="2:3" x14ac:dyDescent="0.25">
      <c r="B152130" s="78"/>
      <c r="C152130" s="77"/>
    </row>
    <row r="152131" spans="2:3" x14ac:dyDescent="0.25">
      <c r="B152131" s="78"/>
      <c r="C152131" s="77"/>
    </row>
    <row r="152132" spans="2:3" x14ac:dyDescent="0.25">
      <c r="B152132" s="78"/>
      <c r="C152132" s="77"/>
    </row>
    <row r="152242" spans="2:3" x14ac:dyDescent="0.25">
      <c r="B152242" s="78"/>
      <c r="C152242" s="77"/>
    </row>
    <row r="152243" spans="2:3" x14ac:dyDescent="0.25">
      <c r="B152243" s="78"/>
      <c r="C152243" s="77"/>
    </row>
    <row r="152244" spans="2:3" x14ac:dyDescent="0.25">
      <c r="B152244" s="78"/>
      <c r="C152244" s="77"/>
    </row>
    <row r="152245" spans="2:3" x14ac:dyDescent="0.25">
      <c r="B152245" s="78"/>
      <c r="C152245" s="77"/>
    </row>
    <row r="152246" spans="2:3" x14ac:dyDescent="0.25">
      <c r="B152246" s="78"/>
      <c r="C152246" s="77"/>
    </row>
    <row r="152247" spans="2:3" x14ac:dyDescent="0.25">
      <c r="B152247" s="78"/>
      <c r="C152247" s="77"/>
    </row>
    <row r="152248" spans="2:3" x14ac:dyDescent="0.25">
      <c r="B152248" s="78"/>
      <c r="C152248" s="77"/>
    </row>
    <row r="152249" spans="2:3" x14ac:dyDescent="0.25">
      <c r="B152249" s="78"/>
      <c r="C152249" s="77"/>
    </row>
    <row r="152250" spans="2:3" x14ac:dyDescent="0.25">
      <c r="B152250" s="78"/>
      <c r="C152250" s="77"/>
    </row>
    <row r="152251" spans="2:3" x14ac:dyDescent="0.25">
      <c r="B152251" s="78"/>
      <c r="C152251" s="77"/>
    </row>
    <row r="152252" spans="2:3" x14ac:dyDescent="0.25">
      <c r="B152252" s="78"/>
      <c r="C152252" s="77"/>
    </row>
    <row r="152253" spans="2:3" x14ac:dyDescent="0.25">
      <c r="B152253" s="78"/>
      <c r="C152253" s="77"/>
    </row>
    <row r="152254" spans="2:3" x14ac:dyDescent="0.25">
      <c r="B152254" s="78"/>
      <c r="C152254" s="77"/>
    </row>
    <row r="152364" spans="2:3" x14ac:dyDescent="0.25">
      <c r="B152364" s="78"/>
      <c r="C152364" s="77"/>
    </row>
    <row r="152365" spans="2:3" x14ac:dyDescent="0.25">
      <c r="B152365" s="78"/>
      <c r="C152365" s="77"/>
    </row>
    <row r="152366" spans="2:3" x14ac:dyDescent="0.25">
      <c r="B152366" s="78"/>
      <c r="C152366" s="77"/>
    </row>
    <row r="152367" spans="2:3" x14ac:dyDescent="0.25">
      <c r="B152367" s="78"/>
      <c r="C152367" s="77"/>
    </row>
    <row r="152368" spans="2:3" x14ac:dyDescent="0.25">
      <c r="B152368" s="78"/>
      <c r="C152368" s="77"/>
    </row>
    <row r="152369" spans="2:3" x14ac:dyDescent="0.25">
      <c r="B152369" s="78"/>
      <c r="C152369" s="77"/>
    </row>
    <row r="152370" spans="2:3" x14ac:dyDescent="0.25">
      <c r="B152370" s="78"/>
      <c r="C152370" s="77"/>
    </row>
    <row r="152371" spans="2:3" x14ac:dyDescent="0.25">
      <c r="B152371" s="78"/>
      <c r="C152371" s="77"/>
    </row>
    <row r="152372" spans="2:3" x14ac:dyDescent="0.25">
      <c r="B152372" s="78"/>
      <c r="C152372" s="77"/>
    </row>
    <row r="152373" spans="2:3" x14ac:dyDescent="0.25">
      <c r="B152373" s="78"/>
      <c r="C152373" s="77"/>
    </row>
    <row r="152374" spans="2:3" x14ac:dyDescent="0.25">
      <c r="B152374" s="78"/>
      <c r="C152374" s="77"/>
    </row>
    <row r="152375" spans="2:3" x14ac:dyDescent="0.25">
      <c r="B152375" s="78"/>
      <c r="C152375" s="77"/>
    </row>
    <row r="152376" spans="2:3" x14ac:dyDescent="0.25">
      <c r="B152376" s="78"/>
      <c r="C152376" s="77"/>
    </row>
    <row r="152486" spans="2:3" x14ac:dyDescent="0.25">
      <c r="B152486" s="78"/>
      <c r="C152486" s="77"/>
    </row>
    <row r="152487" spans="2:3" x14ac:dyDescent="0.25">
      <c r="B152487" s="78"/>
      <c r="C152487" s="77"/>
    </row>
    <row r="152488" spans="2:3" x14ac:dyDescent="0.25">
      <c r="B152488" s="78"/>
      <c r="C152488" s="77"/>
    </row>
    <row r="152489" spans="2:3" x14ac:dyDescent="0.25">
      <c r="B152489" s="78"/>
      <c r="C152489" s="77"/>
    </row>
    <row r="152490" spans="2:3" x14ac:dyDescent="0.25">
      <c r="B152490" s="78"/>
      <c r="C152490" s="77"/>
    </row>
    <row r="152491" spans="2:3" x14ac:dyDescent="0.25">
      <c r="B152491" s="78"/>
      <c r="C152491" s="77"/>
    </row>
    <row r="152492" spans="2:3" x14ac:dyDescent="0.25">
      <c r="B152492" s="78"/>
      <c r="C152492" s="77"/>
    </row>
    <row r="152493" spans="2:3" x14ac:dyDescent="0.25">
      <c r="B152493" s="78"/>
      <c r="C152493" s="77"/>
    </row>
    <row r="152494" spans="2:3" x14ac:dyDescent="0.25">
      <c r="B152494" s="78"/>
      <c r="C152494" s="77"/>
    </row>
    <row r="152495" spans="2:3" x14ac:dyDescent="0.25">
      <c r="B152495" s="78"/>
      <c r="C152495" s="77"/>
    </row>
    <row r="152496" spans="2:3" x14ac:dyDescent="0.25">
      <c r="B152496" s="78"/>
      <c r="C152496" s="77"/>
    </row>
    <row r="152497" spans="2:3" x14ac:dyDescent="0.25">
      <c r="B152497" s="78"/>
      <c r="C152497" s="77"/>
    </row>
    <row r="152498" spans="2:3" x14ac:dyDescent="0.25">
      <c r="B152498" s="78"/>
      <c r="C152498" s="77"/>
    </row>
    <row r="152608" spans="2:3" x14ac:dyDescent="0.25">
      <c r="B152608" s="78"/>
      <c r="C152608" s="77"/>
    </row>
    <row r="152609" spans="2:3" x14ac:dyDescent="0.25">
      <c r="B152609" s="78"/>
      <c r="C152609" s="77"/>
    </row>
    <row r="152610" spans="2:3" x14ac:dyDescent="0.25">
      <c r="B152610" s="78"/>
      <c r="C152610" s="77"/>
    </row>
    <row r="152611" spans="2:3" x14ac:dyDescent="0.25">
      <c r="B152611" s="78"/>
      <c r="C152611" s="77"/>
    </row>
    <row r="152612" spans="2:3" x14ac:dyDescent="0.25">
      <c r="B152612" s="78"/>
      <c r="C152612" s="77"/>
    </row>
    <row r="152613" spans="2:3" x14ac:dyDescent="0.25">
      <c r="B152613" s="78"/>
      <c r="C152613" s="77"/>
    </row>
    <row r="152614" spans="2:3" x14ac:dyDescent="0.25">
      <c r="B152614" s="78"/>
      <c r="C152614" s="77"/>
    </row>
    <row r="152615" spans="2:3" x14ac:dyDescent="0.25">
      <c r="B152615" s="78"/>
      <c r="C152615" s="77"/>
    </row>
    <row r="152616" spans="2:3" x14ac:dyDescent="0.25">
      <c r="B152616" s="78"/>
      <c r="C152616" s="77"/>
    </row>
    <row r="152617" spans="2:3" x14ac:dyDescent="0.25">
      <c r="B152617" s="78"/>
      <c r="C152617" s="77"/>
    </row>
    <row r="152618" spans="2:3" x14ac:dyDescent="0.25">
      <c r="B152618" s="78"/>
      <c r="C152618" s="77"/>
    </row>
    <row r="152619" spans="2:3" x14ac:dyDescent="0.25">
      <c r="B152619" s="78"/>
      <c r="C152619" s="77"/>
    </row>
    <row r="152620" spans="2:3" x14ac:dyDescent="0.25">
      <c r="B152620" s="78"/>
      <c r="C152620" s="77"/>
    </row>
    <row r="152730" spans="2:3" x14ac:dyDescent="0.25">
      <c r="B152730" s="78"/>
      <c r="C152730" s="77"/>
    </row>
    <row r="152731" spans="2:3" x14ac:dyDescent="0.25">
      <c r="B152731" s="78"/>
      <c r="C152731" s="77"/>
    </row>
    <row r="152732" spans="2:3" x14ac:dyDescent="0.25">
      <c r="B152732" s="78"/>
      <c r="C152732" s="77"/>
    </row>
    <row r="152733" spans="2:3" x14ac:dyDescent="0.25">
      <c r="B152733" s="78"/>
      <c r="C152733" s="77"/>
    </row>
    <row r="152734" spans="2:3" x14ac:dyDescent="0.25">
      <c r="B152734" s="78"/>
      <c r="C152734" s="77"/>
    </row>
    <row r="152735" spans="2:3" x14ac:dyDescent="0.25">
      <c r="B152735" s="78"/>
      <c r="C152735" s="77"/>
    </row>
    <row r="152736" spans="2:3" x14ac:dyDescent="0.25">
      <c r="B152736" s="78"/>
      <c r="C152736" s="77"/>
    </row>
    <row r="152737" spans="2:3" x14ac:dyDescent="0.25">
      <c r="B152737" s="78"/>
      <c r="C152737" s="77"/>
    </row>
    <row r="152738" spans="2:3" x14ac:dyDescent="0.25">
      <c r="B152738" s="78"/>
      <c r="C152738" s="77"/>
    </row>
    <row r="152739" spans="2:3" x14ac:dyDescent="0.25">
      <c r="B152739" s="78"/>
      <c r="C152739" s="77"/>
    </row>
    <row r="152740" spans="2:3" x14ac:dyDescent="0.25">
      <c r="B152740" s="78"/>
      <c r="C152740" s="77"/>
    </row>
    <row r="152741" spans="2:3" x14ac:dyDescent="0.25">
      <c r="B152741" s="78"/>
      <c r="C152741" s="77"/>
    </row>
    <row r="152742" spans="2:3" x14ac:dyDescent="0.25">
      <c r="B152742" s="78"/>
      <c r="C152742" s="77"/>
    </row>
    <row r="152852" spans="2:3" x14ac:dyDescent="0.25">
      <c r="B152852" s="78"/>
      <c r="C152852" s="77"/>
    </row>
    <row r="152853" spans="2:3" x14ac:dyDescent="0.25">
      <c r="B152853" s="78"/>
      <c r="C152853" s="77"/>
    </row>
    <row r="152854" spans="2:3" x14ac:dyDescent="0.25">
      <c r="B152854" s="78"/>
      <c r="C152854" s="77"/>
    </row>
    <row r="152855" spans="2:3" x14ac:dyDescent="0.25">
      <c r="B152855" s="78"/>
      <c r="C152855" s="77"/>
    </row>
    <row r="152856" spans="2:3" x14ac:dyDescent="0.25">
      <c r="B152856" s="78"/>
      <c r="C152856" s="77"/>
    </row>
    <row r="152857" spans="2:3" x14ac:dyDescent="0.25">
      <c r="B152857" s="78"/>
      <c r="C152857" s="77"/>
    </row>
    <row r="152858" spans="2:3" x14ac:dyDescent="0.25">
      <c r="B152858" s="78"/>
      <c r="C152858" s="77"/>
    </row>
    <row r="152859" spans="2:3" x14ac:dyDescent="0.25">
      <c r="B152859" s="78"/>
      <c r="C152859" s="77"/>
    </row>
    <row r="152860" spans="2:3" x14ac:dyDescent="0.25">
      <c r="B152860" s="78"/>
      <c r="C152860" s="77"/>
    </row>
    <row r="152861" spans="2:3" x14ac:dyDescent="0.25">
      <c r="B152861" s="78"/>
      <c r="C152861" s="77"/>
    </row>
    <row r="152862" spans="2:3" x14ac:dyDescent="0.25">
      <c r="B152862" s="78"/>
      <c r="C152862" s="77"/>
    </row>
    <row r="152863" spans="2:3" x14ac:dyDescent="0.25">
      <c r="B152863" s="78"/>
      <c r="C152863" s="77"/>
    </row>
    <row r="152864" spans="2:3" x14ac:dyDescent="0.25">
      <c r="B152864" s="78"/>
      <c r="C152864" s="77"/>
    </row>
    <row r="152974" spans="2:3" x14ac:dyDescent="0.25">
      <c r="B152974" s="78"/>
      <c r="C152974" s="77"/>
    </row>
    <row r="152975" spans="2:3" x14ac:dyDescent="0.25">
      <c r="B152975" s="78"/>
      <c r="C152975" s="77"/>
    </row>
    <row r="152976" spans="2:3" x14ac:dyDescent="0.25">
      <c r="B152976" s="78"/>
      <c r="C152976" s="77"/>
    </row>
    <row r="152977" spans="2:3" x14ac:dyDescent="0.25">
      <c r="B152977" s="78"/>
      <c r="C152977" s="77"/>
    </row>
    <row r="152978" spans="2:3" x14ac:dyDescent="0.25">
      <c r="B152978" s="78"/>
      <c r="C152978" s="77"/>
    </row>
    <row r="152979" spans="2:3" x14ac:dyDescent="0.25">
      <c r="B152979" s="78"/>
      <c r="C152979" s="77"/>
    </row>
    <row r="152980" spans="2:3" x14ac:dyDescent="0.25">
      <c r="B152980" s="78"/>
      <c r="C152980" s="77"/>
    </row>
    <row r="152981" spans="2:3" x14ac:dyDescent="0.25">
      <c r="B152981" s="78"/>
      <c r="C152981" s="77"/>
    </row>
    <row r="152982" spans="2:3" x14ac:dyDescent="0.25">
      <c r="B152982" s="78"/>
      <c r="C152982" s="77"/>
    </row>
    <row r="152983" spans="2:3" x14ac:dyDescent="0.25">
      <c r="B152983" s="78"/>
      <c r="C152983" s="77"/>
    </row>
    <row r="152984" spans="2:3" x14ac:dyDescent="0.25">
      <c r="B152984" s="78"/>
      <c r="C152984" s="77"/>
    </row>
    <row r="152985" spans="2:3" x14ac:dyDescent="0.25">
      <c r="B152985" s="78"/>
      <c r="C152985" s="77"/>
    </row>
    <row r="152986" spans="2:3" x14ac:dyDescent="0.25">
      <c r="B152986" s="78"/>
      <c r="C152986" s="77"/>
    </row>
    <row r="153096" spans="2:3" x14ac:dyDescent="0.25">
      <c r="B153096" s="78"/>
      <c r="C153096" s="77"/>
    </row>
    <row r="153097" spans="2:3" x14ac:dyDescent="0.25">
      <c r="B153097" s="78"/>
      <c r="C153097" s="77"/>
    </row>
    <row r="153098" spans="2:3" x14ac:dyDescent="0.25">
      <c r="B153098" s="78"/>
      <c r="C153098" s="77"/>
    </row>
    <row r="153099" spans="2:3" x14ac:dyDescent="0.25">
      <c r="B153099" s="78"/>
      <c r="C153099" s="77"/>
    </row>
    <row r="153100" spans="2:3" x14ac:dyDescent="0.25">
      <c r="B153100" s="78"/>
      <c r="C153100" s="77"/>
    </row>
    <row r="153101" spans="2:3" x14ac:dyDescent="0.25">
      <c r="B153101" s="78"/>
      <c r="C153101" s="77"/>
    </row>
    <row r="153102" spans="2:3" x14ac:dyDescent="0.25">
      <c r="B153102" s="78"/>
      <c r="C153102" s="77"/>
    </row>
    <row r="153103" spans="2:3" x14ac:dyDescent="0.25">
      <c r="B153103" s="78"/>
      <c r="C153103" s="77"/>
    </row>
    <row r="153104" spans="2:3" x14ac:dyDescent="0.25">
      <c r="B153104" s="78"/>
      <c r="C153104" s="77"/>
    </row>
    <row r="153105" spans="2:3" x14ac:dyDescent="0.25">
      <c r="B153105" s="78"/>
      <c r="C153105" s="77"/>
    </row>
    <row r="153106" spans="2:3" x14ac:dyDescent="0.25">
      <c r="B153106" s="78"/>
      <c r="C153106" s="77"/>
    </row>
    <row r="153107" spans="2:3" x14ac:dyDescent="0.25">
      <c r="B153107" s="78"/>
      <c r="C153107" s="77"/>
    </row>
    <row r="153108" spans="2:3" x14ac:dyDescent="0.25">
      <c r="B153108" s="78"/>
      <c r="C153108" s="77"/>
    </row>
    <row r="153218" spans="2:3" x14ac:dyDescent="0.25">
      <c r="B153218" s="78"/>
      <c r="C153218" s="77"/>
    </row>
    <row r="153219" spans="2:3" x14ac:dyDescent="0.25">
      <c r="B153219" s="78"/>
      <c r="C153219" s="77"/>
    </row>
    <row r="153220" spans="2:3" x14ac:dyDescent="0.25">
      <c r="B153220" s="78"/>
      <c r="C153220" s="77"/>
    </row>
    <row r="153221" spans="2:3" x14ac:dyDescent="0.25">
      <c r="B153221" s="78"/>
      <c r="C153221" s="77"/>
    </row>
    <row r="153222" spans="2:3" x14ac:dyDescent="0.25">
      <c r="B153222" s="78"/>
      <c r="C153222" s="77"/>
    </row>
    <row r="153223" spans="2:3" x14ac:dyDescent="0.25">
      <c r="B153223" s="78"/>
      <c r="C153223" s="77"/>
    </row>
    <row r="153224" spans="2:3" x14ac:dyDescent="0.25">
      <c r="B153224" s="78"/>
      <c r="C153224" s="77"/>
    </row>
    <row r="153225" spans="2:3" x14ac:dyDescent="0.25">
      <c r="B153225" s="78"/>
      <c r="C153225" s="77"/>
    </row>
    <row r="153226" spans="2:3" x14ac:dyDescent="0.25">
      <c r="B153226" s="78"/>
      <c r="C153226" s="77"/>
    </row>
    <row r="153227" spans="2:3" x14ac:dyDescent="0.25">
      <c r="B153227" s="78"/>
      <c r="C153227" s="77"/>
    </row>
    <row r="153228" spans="2:3" x14ac:dyDescent="0.25">
      <c r="B153228" s="78"/>
      <c r="C153228" s="77"/>
    </row>
    <row r="153229" spans="2:3" x14ac:dyDescent="0.25">
      <c r="B153229" s="78"/>
      <c r="C153229" s="77"/>
    </row>
    <row r="153230" spans="2:3" x14ac:dyDescent="0.25">
      <c r="B153230" s="78"/>
      <c r="C153230" s="77"/>
    </row>
    <row r="153340" spans="2:3" x14ac:dyDescent="0.25">
      <c r="B153340" s="78"/>
      <c r="C153340" s="77"/>
    </row>
    <row r="153341" spans="2:3" x14ac:dyDescent="0.25">
      <c r="B153341" s="78"/>
      <c r="C153341" s="77"/>
    </row>
    <row r="153342" spans="2:3" x14ac:dyDescent="0.25">
      <c r="B153342" s="78"/>
      <c r="C153342" s="77"/>
    </row>
    <row r="153343" spans="2:3" x14ac:dyDescent="0.25">
      <c r="B153343" s="78"/>
      <c r="C153343" s="77"/>
    </row>
    <row r="153344" spans="2:3" x14ac:dyDescent="0.25">
      <c r="B153344" s="78"/>
      <c r="C153344" s="77"/>
    </row>
    <row r="153345" spans="2:3" x14ac:dyDescent="0.25">
      <c r="B153345" s="78"/>
      <c r="C153345" s="77"/>
    </row>
    <row r="153346" spans="2:3" x14ac:dyDescent="0.25">
      <c r="B153346" s="78"/>
      <c r="C153346" s="77"/>
    </row>
    <row r="153347" spans="2:3" x14ac:dyDescent="0.25">
      <c r="B153347" s="78"/>
      <c r="C153347" s="77"/>
    </row>
    <row r="153348" spans="2:3" x14ac:dyDescent="0.25">
      <c r="B153348" s="78"/>
      <c r="C153348" s="77"/>
    </row>
    <row r="153349" spans="2:3" x14ac:dyDescent="0.25">
      <c r="B153349" s="78"/>
      <c r="C153349" s="77"/>
    </row>
    <row r="153350" spans="2:3" x14ac:dyDescent="0.25">
      <c r="B153350" s="78"/>
      <c r="C153350" s="77"/>
    </row>
    <row r="153351" spans="2:3" x14ac:dyDescent="0.25">
      <c r="B153351" s="78"/>
      <c r="C153351" s="77"/>
    </row>
    <row r="153352" spans="2:3" x14ac:dyDescent="0.25">
      <c r="B153352" s="78"/>
      <c r="C153352" s="77"/>
    </row>
    <row r="153462" spans="2:3" x14ac:dyDescent="0.25">
      <c r="B153462" s="78"/>
      <c r="C153462" s="77"/>
    </row>
    <row r="153463" spans="2:3" x14ac:dyDescent="0.25">
      <c r="B153463" s="78"/>
      <c r="C153463" s="77"/>
    </row>
    <row r="153464" spans="2:3" x14ac:dyDescent="0.25">
      <c r="B153464" s="78"/>
      <c r="C153464" s="77"/>
    </row>
    <row r="153465" spans="2:3" x14ac:dyDescent="0.25">
      <c r="B153465" s="78"/>
      <c r="C153465" s="77"/>
    </row>
    <row r="153466" spans="2:3" x14ac:dyDescent="0.25">
      <c r="B153466" s="78"/>
      <c r="C153466" s="77"/>
    </row>
    <row r="153467" spans="2:3" x14ac:dyDescent="0.25">
      <c r="B153467" s="78"/>
      <c r="C153467" s="77"/>
    </row>
    <row r="153468" spans="2:3" x14ac:dyDescent="0.25">
      <c r="B153468" s="78"/>
      <c r="C153468" s="77"/>
    </row>
    <row r="153469" spans="2:3" x14ac:dyDescent="0.25">
      <c r="B153469" s="78"/>
      <c r="C153469" s="77"/>
    </row>
    <row r="153470" spans="2:3" x14ac:dyDescent="0.25">
      <c r="B153470" s="78"/>
      <c r="C153470" s="77"/>
    </row>
    <row r="153471" spans="2:3" x14ac:dyDescent="0.25">
      <c r="B153471" s="78"/>
      <c r="C153471" s="77"/>
    </row>
    <row r="153472" spans="2:3" x14ac:dyDescent="0.25">
      <c r="B153472" s="78"/>
      <c r="C153472" s="77"/>
    </row>
    <row r="153473" spans="2:3" x14ac:dyDescent="0.25">
      <c r="B153473" s="78"/>
      <c r="C153473" s="77"/>
    </row>
    <row r="153474" spans="2:3" x14ac:dyDescent="0.25">
      <c r="B153474" s="78"/>
      <c r="C153474" s="77"/>
    </row>
    <row r="153584" spans="2:3" x14ac:dyDescent="0.25">
      <c r="B153584" s="78"/>
      <c r="C153584" s="77"/>
    </row>
    <row r="153585" spans="2:3" x14ac:dyDescent="0.25">
      <c r="B153585" s="78"/>
      <c r="C153585" s="77"/>
    </row>
    <row r="153586" spans="2:3" x14ac:dyDescent="0.25">
      <c r="B153586" s="78"/>
      <c r="C153586" s="77"/>
    </row>
    <row r="153587" spans="2:3" x14ac:dyDescent="0.25">
      <c r="B153587" s="78"/>
      <c r="C153587" s="77"/>
    </row>
    <row r="153588" spans="2:3" x14ac:dyDescent="0.25">
      <c r="B153588" s="78"/>
      <c r="C153588" s="77"/>
    </row>
    <row r="153589" spans="2:3" x14ac:dyDescent="0.25">
      <c r="B153589" s="78"/>
      <c r="C153589" s="77"/>
    </row>
    <row r="153590" spans="2:3" x14ac:dyDescent="0.25">
      <c r="B153590" s="78"/>
      <c r="C153590" s="77"/>
    </row>
    <row r="153591" spans="2:3" x14ac:dyDescent="0.25">
      <c r="B153591" s="78"/>
      <c r="C153591" s="77"/>
    </row>
    <row r="153592" spans="2:3" x14ac:dyDescent="0.25">
      <c r="B153592" s="78"/>
      <c r="C153592" s="77"/>
    </row>
    <row r="153593" spans="2:3" x14ac:dyDescent="0.25">
      <c r="B153593" s="78"/>
      <c r="C153593" s="77"/>
    </row>
    <row r="153594" spans="2:3" x14ac:dyDescent="0.25">
      <c r="B153594" s="78"/>
      <c r="C153594" s="77"/>
    </row>
    <row r="153595" spans="2:3" x14ac:dyDescent="0.25">
      <c r="B153595" s="78"/>
      <c r="C153595" s="77"/>
    </row>
    <row r="153596" spans="2:3" x14ac:dyDescent="0.25">
      <c r="B153596" s="78"/>
      <c r="C153596" s="77"/>
    </row>
    <row r="153706" spans="2:3" x14ac:dyDescent="0.25">
      <c r="B153706" s="78"/>
      <c r="C153706" s="77"/>
    </row>
    <row r="153707" spans="2:3" x14ac:dyDescent="0.25">
      <c r="B153707" s="78"/>
      <c r="C153707" s="77"/>
    </row>
    <row r="153708" spans="2:3" x14ac:dyDescent="0.25">
      <c r="B153708" s="78"/>
      <c r="C153708" s="77"/>
    </row>
    <row r="153709" spans="2:3" x14ac:dyDescent="0.25">
      <c r="B153709" s="78"/>
      <c r="C153709" s="77"/>
    </row>
    <row r="153710" spans="2:3" x14ac:dyDescent="0.25">
      <c r="B153710" s="78"/>
      <c r="C153710" s="77"/>
    </row>
    <row r="153711" spans="2:3" x14ac:dyDescent="0.25">
      <c r="B153711" s="78"/>
      <c r="C153711" s="77"/>
    </row>
    <row r="153712" spans="2:3" x14ac:dyDescent="0.25">
      <c r="B153712" s="78"/>
      <c r="C153712" s="77"/>
    </row>
    <row r="153713" spans="2:3" x14ac:dyDescent="0.25">
      <c r="B153713" s="78"/>
      <c r="C153713" s="77"/>
    </row>
    <row r="153714" spans="2:3" x14ac:dyDescent="0.25">
      <c r="B153714" s="78"/>
      <c r="C153714" s="77"/>
    </row>
    <row r="153715" spans="2:3" x14ac:dyDescent="0.25">
      <c r="B153715" s="78"/>
      <c r="C153715" s="77"/>
    </row>
    <row r="153716" spans="2:3" x14ac:dyDescent="0.25">
      <c r="B153716" s="78"/>
      <c r="C153716" s="77"/>
    </row>
    <row r="153717" spans="2:3" x14ac:dyDescent="0.25">
      <c r="B153717" s="78"/>
      <c r="C153717" s="77"/>
    </row>
    <row r="153718" spans="2:3" x14ac:dyDescent="0.25">
      <c r="B153718" s="78"/>
      <c r="C153718" s="77"/>
    </row>
    <row r="153828" spans="2:3" x14ac:dyDescent="0.25">
      <c r="B153828" s="78"/>
      <c r="C153828" s="77"/>
    </row>
    <row r="153829" spans="2:3" x14ac:dyDescent="0.25">
      <c r="B153829" s="78"/>
      <c r="C153829" s="77"/>
    </row>
    <row r="153830" spans="2:3" x14ac:dyDescent="0.25">
      <c r="B153830" s="78"/>
      <c r="C153830" s="77"/>
    </row>
    <row r="153831" spans="2:3" x14ac:dyDescent="0.25">
      <c r="B153831" s="78"/>
      <c r="C153831" s="77"/>
    </row>
    <row r="153832" spans="2:3" x14ac:dyDescent="0.25">
      <c r="B153832" s="78"/>
      <c r="C153832" s="77"/>
    </row>
    <row r="153833" spans="2:3" x14ac:dyDescent="0.25">
      <c r="B153833" s="78"/>
      <c r="C153833" s="77"/>
    </row>
    <row r="153834" spans="2:3" x14ac:dyDescent="0.25">
      <c r="B153834" s="78"/>
      <c r="C153834" s="77"/>
    </row>
    <row r="153835" spans="2:3" x14ac:dyDescent="0.25">
      <c r="B153835" s="78"/>
      <c r="C153835" s="77"/>
    </row>
    <row r="153836" spans="2:3" x14ac:dyDescent="0.25">
      <c r="B153836" s="78"/>
      <c r="C153836" s="77"/>
    </row>
    <row r="153837" spans="2:3" x14ac:dyDescent="0.25">
      <c r="B153837" s="78"/>
      <c r="C153837" s="77"/>
    </row>
    <row r="153838" spans="2:3" x14ac:dyDescent="0.25">
      <c r="B153838" s="78"/>
      <c r="C153838" s="77"/>
    </row>
    <row r="153839" spans="2:3" x14ac:dyDescent="0.25">
      <c r="B153839" s="78"/>
      <c r="C153839" s="77"/>
    </row>
    <row r="153840" spans="2:3" x14ac:dyDescent="0.25">
      <c r="B153840" s="78"/>
      <c r="C153840" s="77"/>
    </row>
    <row r="153950" spans="2:3" x14ac:dyDescent="0.25">
      <c r="B153950" s="78"/>
      <c r="C153950" s="77"/>
    </row>
    <row r="153951" spans="2:3" x14ac:dyDescent="0.25">
      <c r="B153951" s="78"/>
      <c r="C153951" s="77"/>
    </row>
    <row r="153952" spans="2:3" x14ac:dyDescent="0.25">
      <c r="B153952" s="78"/>
      <c r="C153952" s="77"/>
    </row>
    <row r="153953" spans="2:3" x14ac:dyDescent="0.25">
      <c r="B153953" s="78"/>
      <c r="C153953" s="77"/>
    </row>
    <row r="153954" spans="2:3" x14ac:dyDescent="0.25">
      <c r="B153954" s="78"/>
      <c r="C153954" s="77"/>
    </row>
    <row r="153955" spans="2:3" x14ac:dyDescent="0.25">
      <c r="B153955" s="78"/>
      <c r="C153955" s="77"/>
    </row>
    <row r="153956" spans="2:3" x14ac:dyDescent="0.25">
      <c r="B153956" s="78"/>
      <c r="C153956" s="77"/>
    </row>
    <row r="153957" spans="2:3" x14ac:dyDescent="0.25">
      <c r="B153957" s="78"/>
      <c r="C153957" s="77"/>
    </row>
    <row r="153958" spans="2:3" x14ac:dyDescent="0.25">
      <c r="B153958" s="78"/>
      <c r="C153958" s="77"/>
    </row>
    <row r="153959" spans="2:3" x14ac:dyDescent="0.25">
      <c r="B153959" s="78"/>
      <c r="C153959" s="77"/>
    </row>
    <row r="153960" spans="2:3" x14ac:dyDescent="0.25">
      <c r="B153960" s="78"/>
      <c r="C153960" s="77"/>
    </row>
    <row r="153961" spans="2:3" x14ac:dyDescent="0.25">
      <c r="B153961" s="78"/>
      <c r="C153961" s="77"/>
    </row>
    <row r="153962" spans="2:3" x14ac:dyDescent="0.25">
      <c r="B153962" s="78"/>
      <c r="C153962" s="77"/>
    </row>
    <row r="154072" spans="2:3" x14ac:dyDescent="0.25">
      <c r="B154072" s="78"/>
      <c r="C154072" s="77"/>
    </row>
    <row r="154073" spans="2:3" x14ac:dyDescent="0.25">
      <c r="B154073" s="78"/>
      <c r="C154073" s="77"/>
    </row>
    <row r="154074" spans="2:3" x14ac:dyDescent="0.25">
      <c r="B154074" s="78"/>
      <c r="C154074" s="77"/>
    </row>
    <row r="154075" spans="2:3" x14ac:dyDescent="0.25">
      <c r="B154075" s="78"/>
      <c r="C154075" s="77"/>
    </row>
    <row r="154076" spans="2:3" x14ac:dyDescent="0.25">
      <c r="B154076" s="78"/>
      <c r="C154076" s="77"/>
    </row>
    <row r="154077" spans="2:3" x14ac:dyDescent="0.25">
      <c r="B154077" s="78"/>
      <c r="C154077" s="77"/>
    </row>
    <row r="154078" spans="2:3" x14ac:dyDescent="0.25">
      <c r="B154078" s="78"/>
      <c r="C154078" s="77"/>
    </row>
    <row r="154079" spans="2:3" x14ac:dyDescent="0.25">
      <c r="B154079" s="78"/>
      <c r="C154079" s="77"/>
    </row>
    <row r="154080" spans="2:3" x14ac:dyDescent="0.25">
      <c r="B154080" s="78"/>
      <c r="C154080" s="77"/>
    </row>
    <row r="154081" spans="2:3" x14ac:dyDescent="0.25">
      <c r="B154081" s="78"/>
      <c r="C154081" s="77"/>
    </row>
    <row r="154082" spans="2:3" x14ac:dyDescent="0.25">
      <c r="B154082" s="78"/>
      <c r="C154082" s="77"/>
    </row>
    <row r="154083" spans="2:3" x14ac:dyDescent="0.25">
      <c r="B154083" s="78"/>
      <c r="C154083" s="77"/>
    </row>
    <row r="154084" spans="2:3" x14ac:dyDescent="0.25">
      <c r="B154084" s="78"/>
      <c r="C154084" s="77"/>
    </row>
    <row r="154194" spans="2:3" x14ac:dyDescent="0.25">
      <c r="B154194" s="78"/>
      <c r="C154194" s="77"/>
    </row>
    <row r="154195" spans="2:3" x14ac:dyDescent="0.25">
      <c r="B154195" s="78"/>
      <c r="C154195" s="77"/>
    </row>
    <row r="154196" spans="2:3" x14ac:dyDescent="0.25">
      <c r="B154196" s="78"/>
      <c r="C154196" s="77"/>
    </row>
    <row r="154197" spans="2:3" x14ac:dyDescent="0.25">
      <c r="B154197" s="78"/>
      <c r="C154197" s="77"/>
    </row>
    <row r="154198" spans="2:3" x14ac:dyDescent="0.25">
      <c r="B154198" s="78"/>
      <c r="C154198" s="77"/>
    </row>
    <row r="154199" spans="2:3" x14ac:dyDescent="0.25">
      <c r="B154199" s="78"/>
      <c r="C154199" s="77"/>
    </row>
    <row r="154200" spans="2:3" x14ac:dyDescent="0.25">
      <c r="B154200" s="78"/>
      <c r="C154200" s="77"/>
    </row>
    <row r="154201" spans="2:3" x14ac:dyDescent="0.25">
      <c r="B154201" s="78"/>
      <c r="C154201" s="77"/>
    </row>
    <row r="154202" spans="2:3" x14ac:dyDescent="0.25">
      <c r="B154202" s="78"/>
      <c r="C154202" s="77"/>
    </row>
    <row r="154203" spans="2:3" x14ac:dyDescent="0.25">
      <c r="B154203" s="78"/>
      <c r="C154203" s="77"/>
    </row>
    <row r="154204" spans="2:3" x14ac:dyDescent="0.25">
      <c r="B154204" s="78"/>
      <c r="C154204" s="77"/>
    </row>
    <row r="154205" spans="2:3" x14ac:dyDescent="0.25">
      <c r="B154205" s="78"/>
      <c r="C154205" s="77"/>
    </row>
    <row r="154206" spans="2:3" x14ac:dyDescent="0.25">
      <c r="B154206" s="78"/>
      <c r="C154206" s="77"/>
    </row>
    <row r="154316" spans="2:3" x14ac:dyDescent="0.25">
      <c r="B154316" s="78"/>
      <c r="C154316" s="77"/>
    </row>
    <row r="154317" spans="2:3" x14ac:dyDescent="0.25">
      <c r="B154317" s="78"/>
      <c r="C154317" s="77"/>
    </row>
    <row r="154318" spans="2:3" x14ac:dyDescent="0.25">
      <c r="B154318" s="78"/>
      <c r="C154318" s="77"/>
    </row>
    <row r="154319" spans="2:3" x14ac:dyDescent="0.25">
      <c r="B154319" s="78"/>
      <c r="C154319" s="77"/>
    </row>
    <row r="154320" spans="2:3" x14ac:dyDescent="0.25">
      <c r="B154320" s="78"/>
      <c r="C154320" s="77"/>
    </row>
    <row r="154321" spans="2:3" x14ac:dyDescent="0.25">
      <c r="B154321" s="78"/>
      <c r="C154321" s="77"/>
    </row>
    <row r="154322" spans="2:3" x14ac:dyDescent="0.25">
      <c r="B154322" s="78"/>
      <c r="C154322" s="77"/>
    </row>
    <row r="154323" spans="2:3" x14ac:dyDescent="0.25">
      <c r="B154323" s="78"/>
      <c r="C154323" s="77"/>
    </row>
    <row r="154324" spans="2:3" x14ac:dyDescent="0.25">
      <c r="B154324" s="78"/>
      <c r="C154324" s="77"/>
    </row>
    <row r="154325" spans="2:3" x14ac:dyDescent="0.25">
      <c r="B154325" s="78"/>
      <c r="C154325" s="77"/>
    </row>
    <row r="154326" spans="2:3" x14ac:dyDescent="0.25">
      <c r="B154326" s="78"/>
      <c r="C154326" s="77"/>
    </row>
    <row r="154327" spans="2:3" x14ac:dyDescent="0.25">
      <c r="B154327" s="78"/>
      <c r="C154327" s="77"/>
    </row>
    <row r="154328" spans="2:3" x14ac:dyDescent="0.25">
      <c r="B154328" s="78"/>
      <c r="C154328" s="77"/>
    </row>
    <row r="154438" spans="2:3" x14ac:dyDescent="0.25">
      <c r="B154438" s="78"/>
      <c r="C154438" s="77"/>
    </row>
    <row r="154439" spans="2:3" x14ac:dyDescent="0.25">
      <c r="B154439" s="78"/>
      <c r="C154439" s="77"/>
    </row>
    <row r="154440" spans="2:3" x14ac:dyDescent="0.25">
      <c r="B154440" s="78"/>
      <c r="C154440" s="77"/>
    </row>
    <row r="154441" spans="2:3" x14ac:dyDescent="0.25">
      <c r="B154441" s="78"/>
      <c r="C154441" s="77"/>
    </row>
    <row r="154442" spans="2:3" x14ac:dyDescent="0.25">
      <c r="B154442" s="78"/>
      <c r="C154442" s="77"/>
    </row>
    <row r="154443" spans="2:3" x14ac:dyDescent="0.25">
      <c r="B154443" s="78"/>
      <c r="C154443" s="77"/>
    </row>
    <row r="154444" spans="2:3" x14ac:dyDescent="0.25">
      <c r="B154444" s="78"/>
      <c r="C154444" s="77"/>
    </row>
    <row r="154445" spans="2:3" x14ac:dyDescent="0.25">
      <c r="B154445" s="78"/>
      <c r="C154445" s="77"/>
    </row>
    <row r="154446" spans="2:3" x14ac:dyDescent="0.25">
      <c r="B154446" s="78"/>
      <c r="C154446" s="77"/>
    </row>
    <row r="154447" spans="2:3" x14ac:dyDescent="0.25">
      <c r="B154447" s="78"/>
      <c r="C154447" s="77"/>
    </row>
    <row r="154448" spans="2:3" x14ac:dyDescent="0.25">
      <c r="B154448" s="78"/>
      <c r="C154448" s="77"/>
    </row>
    <row r="154449" spans="2:3" x14ac:dyDescent="0.25">
      <c r="B154449" s="78"/>
      <c r="C154449" s="77"/>
    </row>
    <row r="154450" spans="2:3" x14ac:dyDescent="0.25">
      <c r="B154450" s="78"/>
      <c r="C154450" s="77"/>
    </row>
    <row r="154560" spans="2:3" x14ac:dyDescent="0.25">
      <c r="B154560" s="78"/>
      <c r="C154560" s="77"/>
    </row>
    <row r="154561" spans="2:3" x14ac:dyDescent="0.25">
      <c r="B154561" s="78"/>
      <c r="C154561" s="77"/>
    </row>
    <row r="154562" spans="2:3" x14ac:dyDescent="0.25">
      <c r="B154562" s="78"/>
      <c r="C154562" s="77"/>
    </row>
    <row r="154563" spans="2:3" x14ac:dyDescent="0.25">
      <c r="B154563" s="78"/>
      <c r="C154563" s="77"/>
    </row>
    <row r="154564" spans="2:3" x14ac:dyDescent="0.25">
      <c r="B154564" s="78"/>
      <c r="C154564" s="77"/>
    </row>
    <row r="154565" spans="2:3" x14ac:dyDescent="0.25">
      <c r="B154565" s="78"/>
      <c r="C154565" s="77"/>
    </row>
    <row r="154566" spans="2:3" x14ac:dyDescent="0.25">
      <c r="B154566" s="78"/>
      <c r="C154566" s="77"/>
    </row>
    <row r="154567" spans="2:3" x14ac:dyDescent="0.25">
      <c r="B154567" s="78"/>
      <c r="C154567" s="77"/>
    </row>
    <row r="154568" spans="2:3" x14ac:dyDescent="0.25">
      <c r="B154568" s="78"/>
      <c r="C154568" s="77"/>
    </row>
    <row r="154569" spans="2:3" x14ac:dyDescent="0.25">
      <c r="B154569" s="78"/>
      <c r="C154569" s="77"/>
    </row>
    <row r="154570" spans="2:3" x14ac:dyDescent="0.25">
      <c r="B154570" s="78"/>
      <c r="C154570" s="77"/>
    </row>
    <row r="154571" spans="2:3" x14ac:dyDescent="0.25">
      <c r="B154571" s="78"/>
      <c r="C154571" s="77"/>
    </row>
    <row r="154572" spans="2:3" x14ac:dyDescent="0.25">
      <c r="B154572" s="78"/>
      <c r="C154572" s="77"/>
    </row>
    <row r="154682" spans="2:3" x14ac:dyDescent="0.25">
      <c r="B154682" s="78"/>
      <c r="C154682" s="77"/>
    </row>
    <row r="154683" spans="2:3" x14ac:dyDescent="0.25">
      <c r="B154683" s="78"/>
      <c r="C154683" s="77"/>
    </row>
    <row r="154684" spans="2:3" x14ac:dyDescent="0.25">
      <c r="B154684" s="78"/>
      <c r="C154684" s="77"/>
    </row>
    <row r="154685" spans="2:3" x14ac:dyDescent="0.25">
      <c r="B154685" s="78"/>
      <c r="C154685" s="77"/>
    </row>
    <row r="154686" spans="2:3" x14ac:dyDescent="0.25">
      <c r="B154686" s="78"/>
      <c r="C154686" s="77"/>
    </row>
    <row r="154687" spans="2:3" x14ac:dyDescent="0.25">
      <c r="B154687" s="78"/>
      <c r="C154687" s="77"/>
    </row>
    <row r="154688" spans="2:3" x14ac:dyDescent="0.25">
      <c r="B154688" s="78"/>
      <c r="C154688" s="77"/>
    </row>
    <row r="154689" spans="2:3" x14ac:dyDescent="0.25">
      <c r="B154689" s="78"/>
      <c r="C154689" s="77"/>
    </row>
    <row r="154690" spans="2:3" x14ac:dyDescent="0.25">
      <c r="B154690" s="78"/>
      <c r="C154690" s="77"/>
    </row>
    <row r="154691" spans="2:3" x14ac:dyDescent="0.25">
      <c r="B154691" s="78"/>
      <c r="C154691" s="77"/>
    </row>
    <row r="154692" spans="2:3" x14ac:dyDescent="0.25">
      <c r="B154692" s="78"/>
      <c r="C154692" s="77"/>
    </row>
    <row r="154693" spans="2:3" x14ac:dyDescent="0.25">
      <c r="B154693" s="78"/>
      <c r="C154693" s="77"/>
    </row>
    <row r="154694" spans="2:3" x14ac:dyDescent="0.25">
      <c r="B154694" s="78"/>
      <c r="C154694" s="77"/>
    </row>
    <row r="154804" spans="2:3" x14ac:dyDescent="0.25">
      <c r="B154804" s="78"/>
      <c r="C154804" s="77"/>
    </row>
    <row r="154805" spans="2:3" x14ac:dyDescent="0.25">
      <c r="B154805" s="78"/>
      <c r="C154805" s="77"/>
    </row>
    <row r="154806" spans="2:3" x14ac:dyDescent="0.25">
      <c r="B154806" s="78"/>
      <c r="C154806" s="77"/>
    </row>
    <row r="154807" spans="2:3" x14ac:dyDescent="0.25">
      <c r="B154807" s="78"/>
      <c r="C154807" s="77"/>
    </row>
    <row r="154808" spans="2:3" x14ac:dyDescent="0.25">
      <c r="B154808" s="78"/>
      <c r="C154808" s="77"/>
    </row>
    <row r="154809" spans="2:3" x14ac:dyDescent="0.25">
      <c r="B154809" s="78"/>
      <c r="C154809" s="77"/>
    </row>
    <row r="154810" spans="2:3" x14ac:dyDescent="0.25">
      <c r="B154810" s="78"/>
      <c r="C154810" s="77"/>
    </row>
    <row r="154811" spans="2:3" x14ac:dyDescent="0.25">
      <c r="B154811" s="78"/>
      <c r="C154811" s="77"/>
    </row>
    <row r="154812" spans="2:3" x14ac:dyDescent="0.25">
      <c r="B154812" s="78"/>
      <c r="C154812" s="77"/>
    </row>
    <row r="154813" spans="2:3" x14ac:dyDescent="0.25">
      <c r="B154813" s="78"/>
      <c r="C154813" s="77"/>
    </row>
    <row r="154814" spans="2:3" x14ac:dyDescent="0.25">
      <c r="B154814" s="78"/>
      <c r="C154814" s="77"/>
    </row>
    <row r="154815" spans="2:3" x14ac:dyDescent="0.25">
      <c r="B154815" s="78"/>
      <c r="C154815" s="77"/>
    </row>
    <row r="154816" spans="2:3" x14ac:dyDescent="0.25">
      <c r="B154816" s="78"/>
      <c r="C154816" s="77"/>
    </row>
    <row r="154926" spans="2:3" x14ac:dyDescent="0.25">
      <c r="B154926" s="78"/>
      <c r="C154926" s="77"/>
    </row>
    <row r="154927" spans="2:3" x14ac:dyDescent="0.25">
      <c r="B154927" s="78"/>
      <c r="C154927" s="77"/>
    </row>
    <row r="154928" spans="2:3" x14ac:dyDescent="0.25">
      <c r="B154928" s="78"/>
      <c r="C154928" s="77"/>
    </row>
    <row r="154929" spans="2:3" x14ac:dyDescent="0.25">
      <c r="B154929" s="78"/>
      <c r="C154929" s="77"/>
    </row>
    <row r="154930" spans="2:3" x14ac:dyDescent="0.25">
      <c r="B154930" s="78"/>
      <c r="C154930" s="77"/>
    </row>
    <row r="154931" spans="2:3" x14ac:dyDescent="0.25">
      <c r="B154931" s="78"/>
      <c r="C154931" s="77"/>
    </row>
    <row r="154932" spans="2:3" x14ac:dyDescent="0.25">
      <c r="B154932" s="78"/>
      <c r="C154932" s="77"/>
    </row>
    <row r="154933" spans="2:3" x14ac:dyDescent="0.25">
      <c r="B154933" s="78"/>
      <c r="C154933" s="77"/>
    </row>
    <row r="154934" spans="2:3" x14ac:dyDescent="0.25">
      <c r="B154934" s="78"/>
      <c r="C154934" s="77"/>
    </row>
    <row r="154935" spans="2:3" x14ac:dyDescent="0.25">
      <c r="B154935" s="78"/>
      <c r="C154935" s="77"/>
    </row>
    <row r="154936" spans="2:3" x14ac:dyDescent="0.25">
      <c r="B154936" s="78"/>
      <c r="C154936" s="77"/>
    </row>
    <row r="154937" spans="2:3" x14ac:dyDescent="0.25">
      <c r="B154937" s="78"/>
      <c r="C154937" s="77"/>
    </row>
    <row r="154938" spans="2:3" x14ac:dyDescent="0.25">
      <c r="B154938" s="78"/>
      <c r="C154938" s="77"/>
    </row>
    <row r="155048" spans="2:3" x14ac:dyDescent="0.25">
      <c r="B155048" s="78"/>
      <c r="C155048" s="77"/>
    </row>
    <row r="155049" spans="2:3" x14ac:dyDescent="0.25">
      <c r="B155049" s="78"/>
      <c r="C155049" s="77"/>
    </row>
    <row r="155050" spans="2:3" x14ac:dyDescent="0.25">
      <c r="B155050" s="78"/>
      <c r="C155050" s="77"/>
    </row>
    <row r="155051" spans="2:3" x14ac:dyDescent="0.25">
      <c r="B155051" s="78"/>
      <c r="C155051" s="77"/>
    </row>
    <row r="155052" spans="2:3" x14ac:dyDescent="0.25">
      <c r="B155052" s="78"/>
      <c r="C155052" s="77"/>
    </row>
    <row r="155053" spans="2:3" x14ac:dyDescent="0.25">
      <c r="B155053" s="78"/>
      <c r="C155053" s="77"/>
    </row>
    <row r="155054" spans="2:3" x14ac:dyDescent="0.25">
      <c r="B155054" s="78"/>
      <c r="C155054" s="77"/>
    </row>
    <row r="155055" spans="2:3" x14ac:dyDescent="0.25">
      <c r="B155055" s="78"/>
      <c r="C155055" s="77"/>
    </row>
    <row r="155056" spans="2:3" x14ac:dyDescent="0.25">
      <c r="B155056" s="78"/>
      <c r="C155056" s="77"/>
    </row>
    <row r="155057" spans="2:3" x14ac:dyDescent="0.25">
      <c r="B155057" s="78"/>
      <c r="C155057" s="77"/>
    </row>
    <row r="155058" spans="2:3" x14ac:dyDescent="0.25">
      <c r="B155058" s="78"/>
      <c r="C155058" s="77"/>
    </row>
    <row r="155059" spans="2:3" x14ac:dyDescent="0.25">
      <c r="B155059" s="78"/>
      <c r="C155059" s="77"/>
    </row>
    <row r="155060" spans="2:3" x14ac:dyDescent="0.25">
      <c r="B155060" s="78"/>
      <c r="C155060" s="77"/>
    </row>
    <row r="155170" spans="2:3" x14ac:dyDescent="0.25">
      <c r="B155170" s="78"/>
      <c r="C155170" s="77"/>
    </row>
    <row r="155171" spans="2:3" x14ac:dyDescent="0.25">
      <c r="B155171" s="78"/>
      <c r="C155171" s="77"/>
    </row>
    <row r="155172" spans="2:3" x14ac:dyDescent="0.25">
      <c r="B155172" s="78"/>
      <c r="C155172" s="77"/>
    </row>
    <row r="155173" spans="2:3" x14ac:dyDescent="0.25">
      <c r="B155173" s="78"/>
      <c r="C155173" s="77"/>
    </row>
    <row r="155174" spans="2:3" x14ac:dyDescent="0.25">
      <c r="B155174" s="78"/>
      <c r="C155174" s="77"/>
    </row>
    <row r="155175" spans="2:3" x14ac:dyDescent="0.25">
      <c r="B155175" s="78"/>
      <c r="C155175" s="77"/>
    </row>
    <row r="155176" spans="2:3" x14ac:dyDescent="0.25">
      <c r="B155176" s="78"/>
      <c r="C155176" s="77"/>
    </row>
    <row r="155177" spans="2:3" x14ac:dyDescent="0.25">
      <c r="B155177" s="78"/>
      <c r="C155177" s="77"/>
    </row>
    <row r="155178" spans="2:3" x14ac:dyDescent="0.25">
      <c r="B155178" s="78"/>
      <c r="C155178" s="77"/>
    </row>
    <row r="155179" spans="2:3" x14ac:dyDescent="0.25">
      <c r="B155179" s="78"/>
      <c r="C155179" s="77"/>
    </row>
    <row r="155180" spans="2:3" x14ac:dyDescent="0.25">
      <c r="B155180" s="78"/>
      <c r="C155180" s="77"/>
    </row>
    <row r="155181" spans="2:3" x14ac:dyDescent="0.25">
      <c r="B155181" s="78"/>
      <c r="C155181" s="77"/>
    </row>
    <row r="155182" spans="2:3" x14ac:dyDescent="0.25">
      <c r="B155182" s="78"/>
      <c r="C155182" s="77"/>
    </row>
    <row r="155292" spans="2:3" x14ac:dyDescent="0.25">
      <c r="B155292" s="78"/>
      <c r="C155292" s="77"/>
    </row>
    <row r="155293" spans="2:3" x14ac:dyDescent="0.25">
      <c r="B155293" s="78"/>
      <c r="C155293" s="77"/>
    </row>
    <row r="155294" spans="2:3" x14ac:dyDescent="0.25">
      <c r="B155294" s="78"/>
      <c r="C155294" s="77"/>
    </row>
    <row r="155295" spans="2:3" x14ac:dyDescent="0.25">
      <c r="B155295" s="78"/>
      <c r="C155295" s="77"/>
    </row>
    <row r="155296" spans="2:3" x14ac:dyDescent="0.25">
      <c r="B155296" s="78"/>
      <c r="C155296" s="77"/>
    </row>
    <row r="155297" spans="2:3" x14ac:dyDescent="0.25">
      <c r="B155297" s="78"/>
      <c r="C155297" s="77"/>
    </row>
    <row r="155298" spans="2:3" x14ac:dyDescent="0.25">
      <c r="B155298" s="78"/>
      <c r="C155298" s="77"/>
    </row>
    <row r="155299" spans="2:3" x14ac:dyDescent="0.25">
      <c r="B155299" s="78"/>
      <c r="C155299" s="77"/>
    </row>
    <row r="155300" spans="2:3" x14ac:dyDescent="0.25">
      <c r="B155300" s="78"/>
      <c r="C155300" s="77"/>
    </row>
    <row r="155301" spans="2:3" x14ac:dyDescent="0.25">
      <c r="B155301" s="78"/>
      <c r="C155301" s="77"/>
    </row>
    <row r="155302" spans="2:3" x14ac:dyDescent="0.25">
      <c r="B155302" s="78"/>
      <c r="C155302" s="77"/>
    </row>
    <row r="155303" spans="2:3" x14ac:dyDescent="0.25">
      <c r="B155303" s="78"/>
      <c r="C155303" s="77"/>
    </row>
    <row r="155304" spans="2:3" x14ac:dyDescent="0.25">
      <c r="B155304" s="78"/>
      <c r="C155304" s="77"/>
    </row>
    <row r="155414" spans="2:3" x14ac:dyDescent="0.25">
      <c r="B155414" s="78"/>
      <c r="C155414" s="77"/>
    </row>
    <row r="155415" spans="2:3" x14ac:dyDescent="0.25">
      <c r="B155415" s="78"/>
      <c r="C155415" s="77"/>
    </row>
    <row r="155416" spans="2:3" x14ac:dyDescent="0.25">
      <c r="B155416" s="78"/>
      <c r="C155416" s="77"/>
    </row>
    <row r="155417" spans="2:3" x14ac:dyDescent="0.25">
      <c r="B155417" s="78"/>
      <c r="C155417" s="77"/>
    </row>
    <row r="155418" spans="2:3" x14ac:dyDescent="0.25">
      <c r="B155418" s="78"/>
      <c r="C155418" s="77"/>
    </row>
    <row r="155419" spans="2:3" x14ac:dyDescent="0.25">
      <c r="B155419" s="78"/>
      <c r="C155419" s="77"/>
    </row>
    <row r="155420" spans="2:3" x14ac:dyDescent="0.25">
      <c r="B155420" s="78"/>
      <c r="C155420" s="77"/>
    </row>
    <row r="155421" spans="2:3" x14ac:dyDescent="0.25">
      <c r="B155421" s="78"/>
      <c r="C155421" s="77"/>
    </row>
    <row r="155422" spans="2:3" x14ac:dyDescent="0.25">
      <c r="B155422" s="78"/>
      <c r="C155422" s="77"/>
    </row>
    <row r="155423" spans="2:3" x14ac:dyDescent="0.25">
      <c r="B155423" s="78"/>
      <c r="C155423" s="77"/>
    </row>
    <row r="155424" spans="2:3" x14ac:dyDescent="0.25">
      <c r="B155424" s="78"/>
      <c r="C155424" s="77"/>
    </row>
    <row r="155425" spans="2:3" x14ac:dyDescent="0.25">
      <c r="B155425" s="78"/>
      <c r="C155425" s="77"/>
    </row>
    <row r="155426" spans="2:3" x14ac:dyDescent="0.25">
      <c r="B155426" s="78"/>
      <c r="C155426" s="77"/>
    </row>
    <row r="155536" spans="2:3" x14ac:dyDescent="0.25">
      <c r="B155536" s="78"/>
      <c r="C155536" s="77"/>
    </row>
    <row r="155537" spans="2:3" x14ac:dyDescent="0.25">
      <c r="B155537" s="78"/>
      <c r="C155537" s="77"/>
    </row>
    <row r="155538" spans="2:3" x14ac:dyDescent="0.25">
      <c r="B155538" s="78"/>
      <c r="C155538" s="77"/>
    </row>
    <row r="155539" spans="2:3" x14ac:dyDescent="0.25">
      <c r="B155539" s="78"/>
      <c r="C155539" s="77"/>
    </row>
    <row r="155540" spans="2:3" x14ac:dyDescent="0.25">
      <c r="B155540" s="78"/>
      <c r="C155540" s="77"/>
    </row>
    <row r="155541" spans="2:3" x14ac:dyDescent="0.25">
      <c r="B155541" s="78"/>
      <c r="C155541" s="77"/>
    </row>
    <row r="155542" spans="2:3" x14ac:dyDescent="0.25">
      <c r="B155542" s="78"/>
      <c r="C155542" s="77"/>
    </row>
    <row r="155543" spans="2:3" x14ac:dyDescent="0.25">
      <c r="B155543" s="78"/>
      <c r="C155543" s="77"/>
    </row>
    <row r="155544" spans="2:3" x14ac:dyDescent="0.25">
      <c r="B155544" s="78"/>
      <c r="C155544" s="77"/>
    </row>
    <row r="155545" spans="2:3" x14ac:dyDescent="0.25">
      <c r="B155545" s="78"/>
      <c r="C155545" s="77"/>
    </row>
    <row r="155546" spans="2:3" x14ac:dyDescent="0.25">
      <c r="B155546" s="78"/>
      <c r="C155546" s="77"/>
    </row>
    <row r="155547" spans="2:3" x14ac:dyDescent="0.25">
      <c r="B155547" s="78"/>
      <c r="C155547" s="77"/>
    </row>
    <row r="155548" spans="2:3" x14ac:dyDescent="0.25">
      <c r="B155548" s="78"/>
      <c r="C155548" s="77"/>
    </row>
    <row r="155658" spans="2:3" x14ac:dyDescent="0.25">
      <c r="B155658" s="78"/>
      <c r="C155658" s="77"/>
    </row>
    <row r="155659" spans="2:3" x14ac:dyDescent="0.25">
      <c r="B155659" s="78"/>
      <c r="C155659" s="77"/>
    </row>
    <row r="155660" spans="2:3" x14ac:dyDescent="0.25">
      <c r="B155660" s="78"/>
      <c r="C155660" s="77"/>
    </row>
    <row r="155661" spans="2:3" x14ac:dyDescent="0.25">
      <c r="B155661" s="78"/>
      <c r="C155661" s="77"/>
    </row>
    <row r="155662" spans="2:3" x14ac:dyDescent="0.25">
      <c r="B155662" s="78"/>
      <c r="C155662" s="77"/>
    </row>
    <row r="155663" spans="2:3" x14ac:dyDescent="0.25">
      <c r="B155663" s="78"/>
      <c r="C155663" s="77"/>
    </row>
    <row r="155664" spans="2:3" x14ac:dyDescent="0.25">
      <c r="B155664" s="78"/>
      <c r="C155664" s="77"/>
    </row>
    <row r="155665" spans="2:3" x14ac:dyDescent="0.25">
      <c r="B155665" s="78"/>
      <c r="C155665" s="77"/>
    </row>
    <row r="155666" spans="2:3" x14ac:dyDescent="0.25">
      <c r="B155666" s="78"/>
      <c r="C155666" s="77"/>
    </row>
    <row r="155667" spans="2:3" x14ac:dyDescent="0.25">
      <c r="B155667" s="78"/>
      <c r="C155667" s="77"/>
    </row>
    <row r="155668" spans="2:3" x14ac:dyDescent="0.25">
      <c r="B155668" s="78"/>
      <c r="C155668" s="77"/>
    </row>
    <row r="155669" spans="2:3" x14ac:dyDescent="0.25">
      <c r="B155669" s="78"/>
      <c r="C155669" s="77"/>
    </row>
    <row r="155670" spans="2:3" x14ac:dyDescent="0.25">
      <c r="B155670" s="78"/>
      <c r="C155670" s="77"/>
    </row>
    <row r="155780" spans="2:3" x14ac:dyDescent="0.25">
      <c r="B155780" s="78"/>
      <c r="C155780" s="77"/>
    </row>
    <row r="155781" spans="2:3" x14ac:dyDescent="0.25">
      <c r="B155781" s="78"/>
      <c r="C155781" s="77"/>
    </row>
    <row r="155782" spans="2:3" x14ac:dyDescent="0.25">
      <c r="B155782" s="78"/>
      <c r="C155782" s="77"/>
    </row>
    <row r="155783" spans="2:3" x14ac:dyDescent="0.25">
      <c r="B155783" s="78"/>
      <c r="C155783" s="77"/>
    </row>
    <row r="155784" spans="2:3" x14ac:dyDescent="0.25">
      <c r="B155784" s="78"/>
      <c r="C155784" s="77"/>
    </row>
    <row r="155785" spans="2:3" x14ac:dyDescent="0.25">
      <c r="B155785" s="78"/>
      <c r="C155785" s="77"/>
    </row>
    <row r="155786" spans="2:3" x14ac:dyDescent="0.25">
      <c r="B155786" s="78"/>
      <c r="C155786" s="77"/>
    </row>
    <row r="155787" spans="2:3" x14ac:dyDescent="0.25">
      <c r="B155787" s="78"/>
      <c r="C155787" s="77"/>
    </row>
    <row r="155788" spans="2:3" x14ac:dyDescent="0.25">
      <c r="B155788" s="78"/>
      <c r="C155788" s="77"/>
    </row>
    <row r="155789" spans="2:3" x14ac:dyDescent="0.25">
      <c r="B155789" s="78"/>
      <c r="C155789" s="77"/>
    </row>
    <row r="155790" spans="2:3" x14ac:dyDescent="0.25">
      <c r="B155790" s="78"/>
      <c r="C155790" s="77"/>
    </row>
    <row r="155791" spans="2:3" x14ac:dyDescent="0.25">
      <c r="B155791" s="78"/>
      <c r="C155791" s="77"/>
    </row>
    <row r="155792" spans="2:3" x14ac:dyDescent="0.25">
      <c r="B155792" s="78"/>
      <c r="C155792" s="77"/>
    </row>
    <row r="155902" spans="2:3" x14ac:dyDescent="0.25">
      <c r="B155902" s="78"/>
      <c r="C155902" s="77"/>
    </row>
    <row r="155903" spans="2:3" x14ac:dyDescent="0.25">
      <c r="B155903" s="78"/>
      <c r="C155903" s="77"/>
    </row>
    <row r="155904" spans="2:3" x14ac:dyDescent="0.25">
      <c r="B155904" s="78"/>
      <c r="C155904" s="77"/>
    </row>
    <row r="155905" spans="2:3" x14ac:dyDescent="0.25">
      <c r="B155905" s="78"/>
      <c r="C155905" s="77"/>
    </row>
    <row r="155906" spans="2:3" x14ac:dyDescent="0.25">
      <c r="B155906" s="78"/>
      <c r="C155906" s="77"/>
    </row>
    <row r="155907" spans="2:3" x14ac:dyDescent="0.25">
      <c r="B155907" s="78"/>
      <c r="C155907" s="77"/>
    </row>
    <row r="155908" spans="2:3" x14ac:dyDescent="0.25">
      <c r="B155908" s="78"/>
      <c r="C155908" s="77"/>
    </row>
    <row r="155909" spans="2:3" x14ac:dyDescent="0.25">
      <c r="B155909" s="78"/>
      <c r="C155909" s="77"/>
    </row>
    <row r="155910" spans="2:3" x14ac:dyDescent="0.25">
      <c r="B155910" s="78"/>
      <c r="C155910" s="77"/>
    </row>
    <row r="155911" spans="2:3" x14ac:dyDescent="0.25">
      <c r="B155911" s="78"/>
      <c r="C155911" s="77"/>
    </row>
    <row r="155912" spans="2:3" x14ac:dyDescent="0.25">
      <c r="B155912" s="78"/>
      <c r="C155912" s="77"/>
    </row>
    <row r="155913" spans="2:3" x14ac:dyDescent="0.25">
      <c r="B155913" s="78"/>
      <c r="C155913" s="77"/>
    </row>
    <row r="155914" spans="2:3" x14ac:dyDescent="0.25">
      <c r="B155914" s="78"/>
      <c r="C155914" s="77"/>
    </row>
    <row r="156024" spans="2:3" x14ac:dyDescent="0.25">
      <c r="B156024" s="78"/>
      <c r="C156024" s="77"/>
    </row>
    <row r="156025" spans="2:3" x14ac:dyDescent="0.25">
      <c r="B156025" s="78"/>
      <c r="C156025" s="77"/>
    </row>
    <row r="156026" spans="2:3" x14ac:dyDescent="0.25">
      <c r="B156026" s="78"/>
      <c r="C156026" s="77"/>
    </row>
    <row r="156027" spans="2:3" x14ac:dyDescent="0.25">
      <c r="B156027" s="78"/>
      <c r="C156027" s="77"/>
    </row>
    <row r="156028" spans="2:3" x14ac:dyDescent="0.25">
      <c r="B156028" s="78"/>
      <c r="C156028" s="77"/>
    </row>
    <row r="156029" spans="2:3" x14ac:dyDescent="0.25">
      <c r="B156029" s="78"/>
      <c r="C156029" s="77"/>
    </row>
    <row r="156030" spans="2:3" x14ac:dyDescent="0.25">
      <c r="B156030" s="78"/>
      <c r="C156030" s="77"/>
    </row>
    <row r="156031" spans="2:3" x14ac:dyDescent="0.25">
      <c r="B156031" s="78"/>
      <c r="C156031" s="77"/>
    </row>
    <row r="156032" spans="2:3" x14ac:dyDescent="0.25">
      <c r="B156032" s="78"/>
      <c r="C156032" s="77"/>
    </row>
    <row r="156033" spans="2:3" x14ac:dyDescent="0.25">
      <c r="B156033" s="78"/>
      <c r="C156033" s="77"/>
    </row>
    <row r="156034" spans="2:3" x14ac:dyDescent="0.25">
      <c r="B156034" s="78"/>
      <c r="C156034" s="77"/>
    </row>
    <row r="156035" spans="2:3" x14ac:dyDescent="0.25">
      <c r="B156035" s="78"/>
      <c r="C156035" s="77"/>
    </row>
    <row r="156036" spans="2:3" x14ac:dyDescent="0.25">
      <c r="B156036" s="78"/>
      <c r="C156036" s="77"/>
    </row>
    <row r="156146" spans="2:3" x14ac:dyDescent="0.25">
      <c r="B156146" s="78"/>
      <c r="C156146" s="77"/>
    </row>
    <row r="156147" spans="2:3" x14ac:dyDescent="0.25">
      <c r="B156147" s="78"/>
      <c r="C156147" s="77"/>
    </row>
    <row r="156148" spans="2:3" x14ac:dyDescent="0.25">
      <c r="B156148" s="78"/>
      <c r="C156148" s="77"/>
    </row>
    <row r="156149" spans="2:3" x14ac:dyDescent="0.25">
      <c r="B156149" s="78"/>
      <c r="C156149" s="77"/>
    </row>
    <row r="156150" spans="2:3" x14ac:dyDescent="0.25">
      <c r="B156150" s="78"/>
      <c r="C156150" s="77"/>
    </row>
    <row r="156151" spans="2:3" x14ac:dyDescent="0.25">
      <c r="B156151" s="78"/>
      <c r="C156151" s="77"/>
    </row>
    <row r="156152" spans="2:3" x14ac:dyDescent="0.25">
      <c r="B156152" s="78"/>
      <c r="C156152" s="77"/>
    </row>
    <row r="156153" spans="2:3" x14ac:dyDescent="0.25">
      <c r="B156153" s="78"/>
      <c r="C156153" s="77"/>
    </row>
    <row r="156154" spans="2:3" x14ac:dyDescent="0.25">
      <c r="B156154" s="78"/>
      <c r="C156154" s="77"/>
    </row>
    <row r="156155" spans="2:3" x14ac:dyDescent="0.25">
      <c r="B156155" s="78"/>
      <c r="C156155" s="77"/>
    </row>
    <row r="156156" spans="2:3" x14ac:dyDescent="0.25">
      <c r="B156156" s="78"/>
      <c r="C156156" s="77"/>
    </row>
    <row r="156157" spans="2:3" x14ac:dyDescent="0.25">
      <c r="B156157" s="78"/>
      <c r="C156157" s="77"/>
    </row>
    <row r="156158" spans="2:3" x14ac:dyDescent="0.25">
      <c r="B156158" s="78"/>
      <c r="C156158" s="77"/>
    </row>
    <row r="156268" spans="2:3" x14ac:dyDescent="0.25">
      <c r="B156268" s="78"/>
      <c r="C156268" s="77"/>
    </row>
    <row r="156269" spans="2:3" x14ac:dyDescent="0.25">
      <c r="B156269" s="78"/>
      <c r="C156269" s="77"/>
    </row>
    <row r="156270" spans="2:3" x14ac:dyDescent="0.25">
      <c r="B156270" s="78"/>
      <c r="C156270" s="77"/>
    </row>
    <row r="156271" spans="2:3" x14ac:dyDescent="0.25">
      <c r="B156271" s="78"/>
      <c r="C156271" s="77"/>
    </row>
    <row r="156272" spans="2:3" x14ac:dyDescent="0.25">
      <c r="B156272" s="78"/>
      <c r="C156272" s="77"/>
    </row>
    <row r="156273" spans="2:3" x14ac:dyDescent="0.25">
      <c r="B156273" s="78"/>
      <c r="C156273" s="77"/>
    </row>
    <row r="156274" spans="2:3" x14ac:dyDescent="0.25">
      <c r="B156274" s="78"/>
      <c r="C156274" s="77"/>
    </row>
    <row r="156275" spans="2:3" x14ac:dyDescent="0.25">
      <c r="B156275" s="78"/>
      <c r="C156275" s="77"/>
    </row>
    <row r="156276" spans="2:3" x14ac:dyDescent="0.25">
      <c r="B156276" s="78"/>
      <c r="C156276" s="77"/>
    </row>
    <row r="156277" spans="2:3" x14ac:dyDescent="0.25">
      <c r="B156277" s="78"/>
      <c r="C156277" s="77"/>
    </row>
    <row r="156278" spans="2:3" x14ac:dyDescent="0.25">
      <c r="B156278" s="78"/>
      <c r="C156278" s="77"/>
    </row>
    <row r="156279" spans="2:3" x14ac:dyDescent="0.25">
      <c r="B156279" s="78"/>
      <c r="C156279" s="77"/>
    </row>
    <row r="156280" spans="2:3" x14ac:dyDescent="0.25">
      <c r="B156280" s="78"/>
      <c r="C156280" s="77"/>
    </row>
    <row r="156390" spans="2:3" x14ac:dyDescent="0.25">
      <c r="B156390" s="78"/>
      <c r="C156390" s="77"/>
    </row>
    <row r="156391" spans="2:3" x14ac:dyDescent="0.25">
      <c r="B156391" s="78"/>
      <c r="C156391" s="77"/>
    </row>
    <row r="156392" spans="2:3" x14ac:dyDescent="0.25">
      <c r="B156392" s="78"/>
      <c r="C156392" s="77"/>
    </row>
    <row r="156393" spans="2:3" x14ac:dyDescent="0.25">
      <c r="B156393" s="78"/>
      <c r="C156393" s="77"/>
    </row>
    <row r="156394" spans="2:3" x14ac:dyDescent="0.25">
      <c r="B156394" s="78"/>
      <c r="C156394" s="77"/>
    </row>
    <row r="156395" spans="2:3" x14ac:dyDescent="0.25">
      <c r="B156395" s="78"/>
      <c r="C156395" s="77"/>
    </row>
    <row r="156396" spans="2:3" x14ac:dyDescent="0.25">
      <c r="B156396" s="78"/>
      <c r="C156396" s="77"/>
    </row>
    <row r="156397" spans="2:3" x14ac:dyDescent="0.25">
      <c r="B156397" s="78"/>
      <c r="C156397" s="77"/>
    </row>
    <row r="156398" spans="2:3" x14ac:dyDescent="0.25">
      <c r="B156398" s="78"/>
      <c r="C156398" s="77"/>
    </row>
    <row r="156399" spans="2:3" x14ac:dyDescent="0.25">
      <c r="B156399" s="78"/>
      <c r="C156399" s="77"/>
    </row>
    <row r="156400" spans="2:3" x14ac:dyDescent="0.25">
      <c r="B156400" s="78"/>
      <c r="C156400" s="77"/>
    </row>
    <row r="156401" spans="2:3" x14ac:dyDescent="0.25">
      <c r="B156401" s="78"/>
      <c r="C156401" s="77"/>
    </row>
    <row r="156402" spans="2:3" x14ac:dyDescent="0.25">
      <c r="B156402" s="78"/>
      <c r="C156402" s="77"/>
    </row>
    <row r="156512" spans="2:3" x14ac:dyDescent="0.25">
      <c r="B156512" s="78"/>
      <c r="C156512" s="77"/>
    </row>
    <row r="156513" spans="2:3" x14ac:dyDescent="0.25">
      <c r="B156513" s="78"/>
      <c r="C156513" s="77"/>
    </row>
    <row r="156514" spans="2:3" x14ac:dyDescent="0.25">
      <c r="B156514" s="78"/>
      <c r="C156514" s="77"/>
    </row>
    <row r="156515" spans="2:3" x14ac:dyDescent="0.25">
      <c r="B156515" s="78"/>
      <c r="C156515" s="77"/>
    </row>
    <row r="156516" spans="2:3" x14ac:dyDescent="0.25">
      <c r="B156516" s="78"/>
      <c r="C156516" s="77"/>
    </row>
    <row r="156517" spans="2:3" x14ac:dyDescent="0.25">
      <c r="B156517" s="78"/>
      <c r="C156517" s="77"/>
    </row>
    <row r="156518" spans="2:3" x14ac:dyDescent="0.25">
      <c r="B156518" s="78"/>
      <c r="C156518" s="77"/>
    </row>
    <row r="156519" spans="2:3" x14ac:dyDescent="0.25">
      <c r="B156519" s="78"/>
      <c r="C156519" s="77"/>
    </row>
    <row r="156520" spans="2:3" x14ac:dyDescent="0.25">
      <c r="B156520" s="78"/>
      <c r="C156520" s="77"/>
    </row>
    <row r="156521" spans="2:3" x14ac:dyDescent="0.25">
      <c r="B156521" s="78"/>
      <c r="C156521" s="77"/>
    </row>
    <row r="156522" spans="2:3" x14ac:dyDescent="0.25">
      <c r="B156522" s="78"/>
      <c r="C156522" s="77"/>
    </row>
    <row r="156523" spans="2:3" x14ac:dyDescent="0.25">
      <c r="B156523" s="78"/>
      <c r="C156523" s="77"/>
    </row>
    <row r="156524" spans="2:3" x14ac:dyDescent="0.25">
      <c r="B156524" s="78"/>
      <c r="C156524" s="77"/>
    </row>
    <row r="156634" spans="2:3" x14ac:dyDescent="0.25">
      <c r="B156634" s="78"/>
      <c r="C156634" s="77"/>
    </row>
    <row r="156635" spans="2:3" x14ac:dyDescent="0.25">
      <c r="B156635" s="78"/>
      <c r="C156635" s="77"/>
    </row>
    <row r="156636" spans="2:3" x14ac:dyDescent="0.25">
      <c r="B156636" s="78"/>
      <c r="C156636" s="77"/>
    </row>
    <row r="156637" spans="2:3" x14ac:dyDescent="0.25">
      <c r="B156637" s="78"/>
      <c r="C156637" s="77"/>
    </row>
    <row r="156638" spans="2:3" x14ac:dyDescent="0.25">
      <c r="B156638" s="78"/>
      <c r="C156638" s="77"/>
    </row>
    <row r="156639" spans="2:3" x14ac:dyDescent="0.25">
      <c r="B156639" s="78"/>
      <c r="C156639" s="77"/>
    </row>
    <row r="156640" spans="2:3" x14ac:dyDescent="0.25">
      <c r="B156640" s="78"/>
      <c r="C156640" s="77"/>
    </row>
    <row r="156641" spans="2:3" x14ac:dyDescent="0.25">
      <c r="B156641" s="78"/>
      <c r="C156641" s="77"/>
    </row>
    <row r="156642" spans="2:3" x14ac:dyDescent="0.25">
      <c r="B156642" s="78"/>
      <c r="C156642" s="77"/>
    </row>
    <row r="156643" spans="2:3" x14ac:dyDescent="0.25">
      <c r="B156643" s="78"/>
      <c r="C156643" s="77"/>
    </row>
    <row r="156644" spans="2:3" x14ac:dyDescent="0.25">
      <c r="B156644" s="78"/>
      <c r="C156644" s="77"/>
    </row>
    <row r="156645" spans="2:3" x14ac:dyDescent="0.25">
      <c r="B156645" s="78"/>
      <c r="C156645" s="77"/>
    </row>
    <row r="156646" spans="2:3" x14ac:dyDescent="0.25">
      <c r="B156646" s="78"/>
      <c r="C156646" s="77"/>
    </row>
    <row r="156756" spans="2:3" x14ac:dyDescent="0.25">
      <c r="B156756" s="78"/>
      <c r="C156756" s="77"/>
    </row>
    <row r="156757" spans="2:3" x14ac:dyDescent="0.25">
      <c r="B156757" s="78"/>
      <c r="C156757" s="77"/>
    </row>
    <row r="156758" spans="2:3" x14ac:dyDescent="0.25">
      <c r="B156758" s="78"/>
      <c r="C156758" s="77"/>
    </row>
    <row r="156759" spans="2:3" x14ac:dyDescent="0.25">
      <c r="B156759" s="78"/>
      <c r="C156759" s="77"/>
    </row>
    <row r="156760" spans="2:3" x14ac:dyDescent="0.25">
      <c r="B156760" s="78"/>
      <c r="C156760" s="77"/>
    </row>
    <row r="156761" spans="2:3" x14ac:dyDescent="0.25">
      <c r="B156761" s="78"/>
      <c r="C156761" s="77"/>
    </row>
    <row r="156762" spans="2:3" x14ac:dyDescent="0.25">
      <c r="B156762" s="78"/>
      <c r="C156762" s="77"/>
    </row>
    <row r="156763" spans="2:3" x14ac:dyDescent="0.25">
      <c r="B156763" s="78"/>
      <c r="C156763" s="77"/>
    </row>
    <row r="156764" spans="2:3" x14ac:dyDescent="0.25">
      <c r="B156764" s="78"/>
      <c r="C156764" s="77"/>
    </row>
    <row r="156765" spans="2:3" x14ac:dyDescent="0.25">
      <c r="B156765" s="78"/>
      <c r="C156765" s="77"/>
    </row>
    <row r="156766" spans="2:3" x14ac:dyDescent="0.25">
      <c r="B156766" s="78"/>
      <c r="C156766" s="77"/>
    </row>
    <row r="156767" spans="2:3" x14ac:dyDescent="0.25">
      <c r="B156767" s="78"/>
      <c r="C156767" s="77"/>
    </row>
    <row r="156768" spans="2:3" x14ac:dyDescent="0.25">
      <c r="B156768" s="78"/>
      <c r="C156768" s="77"/>
    </row>
    <row r="156878" spans="2:3" x14ac:dyDescent="0.25">
      <c r="B156878" s="78"/>
      <c r="C156878" s="77"/>
    </row>
    <row r="156879" spans="2:3" x14ac:dyDescent="0.25">
      <c r="B156879" s="78"/>
      <c r="C156879" s="77"/>
    </row>
    <row r="156880" spans="2:3" x14ac:dyDescent="0.25">
      <c r="B156880" s="78"/>
      <c r="C156880" s="77"/>
    </row>
    <row r="156881" spans="2:3" x14ac:dyDescent="0.25">
      <c r="B156881" s="78"/>
      <c r="C156881" s="77"/>
    </row>
    <row r="156882" spans="2:3" x14ac:dyDescent="0.25">
      <c r="B156882" s="78"/>
      <c r="C156882" s="77"/>
    </row>
    <row r="156883" spans="2:3" x14ac:dyDescent="0.25">
      <c r="B156883" s="78"/>
      <c r="C156883" s="77"/>
    </row>
    <row r="156884" spans="2:3" x14ac:dyDescent="0.25">
      <c r="B156884" s="78"/>
      <c r="C156884" s="77"/>
    </row>
    <row r="156885" spans="2:3" x14ac:dyDescent="0.25">
      <c r="B156885" s="78"/>
      <c r="C156885" s="77"/>
    </row>
    <row r="156886" spans="2:3" x14ac:dyDescent="0.25">
      <c r="B156886" s="78"/>
      <c r="C156886" s="77"/>
    </row>
    <row r="156887" spans="2:3" x14ac:dyDescent="0.25">
      <c r="B156887" s="78"/>
      <c r="C156887" s="77"/>
    </row>
    <row r="156888" spans="2:3" x14ac:dyDescent="0.25">
      <c r="B156888" s="78"/>
      <c r="C156888" s="77"/>
    </row>
    <row r="156889" spans="2:3" x14ac:dyDescent="0.25">
      <c r="B156889" s="78"/>
      <c r="C156889" s="77"/>
    </row>
    <row r="156890" spans="2:3" x14ac:dyDescent="0.25">
      <c r="B156890" s="78"/>
      <c r="C156890" s="77"/>
    </row>
    <row r="157000" spans="2:3" x14ac:dyDescent="0.25">
      <c r="B157000" s="78"/>
      <c r="C157000" s="77"/>
    </row>
    <row r="157001" spans="2:3" x14ac:dyDescent="0.25">
      <c r="B157001" s="78"/>
      <c r="C157001" s="77"/>
    </row>
    <row r="157002" spans="2:3" x14ac:dyDescent="0.25">
      <c r="B157002" s="78"/>
      <c r="C157002" s="77"/>
    </row>
    <row r="157003" spans="2:3" x14ac:dyDescent="0.25">
      <c r="B157003" s="78"/>
      <c r="C157003" s="77"/>
    </row>
    <row r="157004" spans="2:3" x14ac:dyDescent="0.25">
      <c r="B157004" s="78"/>
      <c r="C157004" s="77"/>
    </row>
    <row r="157005" spans="2:3" x14ac:dyDescent="0.25">
      <c r="B157005" s="78"/>
      <c r="C157005" s="77"/>
    </row>
    <row r="157006" spans="2:3" x14ac:dyDescent="0.25">
      <c r="B157006" s="78"/>
      <c r="C157006" s="77"/>
    </row>
    <row r="157007" spans="2:3" x14ac:dyDescent="0.25">
      <c r="B157007" s="78"/>
      <c r="C157007" s="77"/>
    </row>
    <row r="157008" spans="2:3" x14ac:dyDescent="0.25">
      <c r="B157008" s="78"/>
      <c r="C157008" s="77"/>
    </row>
    <row r="157009" spans="2:3" x14ac:dyDescent="0.25">
      <c r="B157009" s="78"/>
      <c r="C157009" s="77"/>
    </row>
    <row r="157010" spans="2:3" x14ac:dyDescent="0.25">
      <c r="B157010" s="78"/>
      <c r="C157010" s="77"/>
    </row>
    <row r="157011" spans="2:3" x14ac:dyDescent="0.25">
      <c r="B157011" s="78"/>
      <c r="C157011" s="77"/>
    </row>
    <row r="157012" spans="2:3" x14ac:dyDescent="0.25">
      <c r="B157012" s="78"/>
      <c r="C157012" s="77"/>
    </row>
    <row r="157122" spans="2:3" x14ac:dyDescent="0.25">
      <c r="B157122" s="78"/>
      <c r="C157122" s="77"/>
    </row>
    <row r="157123" spans="2:3" x14ac:dyDescent="0.25">
      <c r="B157123" s="78"/>
      <c r="C157123" s="77"/>
    </row>
    <row r="157124" spans="2:3" x14ac:dyDescent="0.25">
      <c r="B157124" s="78"/>
      <c r="C157124" s="77"/>
    </row>
    <row r="157125" spans="2:3" x14ac:dyDescent="0.25">
      <c r="B157125" s="78"/>
      <c r="C157125" s="77"/>
    </row>
    <row r="157126" spans="2:3" x14ac:dyDescent="0.25">
      <c r="B157126" s="78"/>
      <c r="C157126" s="77"/>
    </row>
    <row r="157127" spans="2:3" x14ac:dyDescent="0.25">
      <c r="B157127" s="78"/>
      <c r="C157127" s="77"/>
    </row>
    <row r="157128" spans="2:3" x14ac:dyDescent="0.25">
      <c r="B157128" s="78"/>
      <c r="C157128" s="77"/>
    </row>
    <row r="157129" spans="2:3" x14ac:dyDescent="0.25">
      <c r="B157129" s="78"/>
      <c r="C157129" s="77"/>
    </row>
    <row r="157130" spans="2:3" x14ac:dyDescent="0.25">
      <c r="B157130" s="78"/>
      <c r="C157130" s="77"/>
    </row>
    <row r="157131" spans="2:3" x14ac:dyDescent="0.25">
      <c r="B157131" s="78"/>
      <c r="C157131" s="77"/>
    </row>
    <row r="157132" spans="2:3" x14ac:dyDescent="0.25">
      <c r="B157132" s="78"/>
      <c r="C157132" s="77"/>
    </row>
    <row r="157133" spans="2:3" x14ac:dyDescent="0.25">
      <c r="B157133" s="78"/>
      <c r="C157133" s="77"/>
    </row>
    <row r="157134" spans="2:3" x14ac:dyDescent="0.25">
      <c r="B157134" s="78"/>
      <c r="C157134" s="77"/>
    </row>
    <row r="157244" spans="2:3" x14ac:dyDescent="0.25">
      <c r="B157244" s="78"/>
      <c r="C157244" s="77"/>
    </row>
    <row r="157245" spans="2:3" x14ac:dyDescent="0.25">
      <c r="B157245" s="78"/>
      <c r="C157245" s="77"/>
    </row>
    <row r="157246" spans="2:3" x14ac:dyDescent="0.25">
      <c r="B157246" s="78"/>
      <c r="C157246" s="77"/>
    </row>
    <row r="157247" spans="2:3" x14ac:dyDescent="0.25">
      <c r="B157247" s="78"/>
      <c r="C157247" s="77"/>
    </row>
    <row r="157248" spans="2:3" x14ac:dyDescent="0.25">
      <c r="B157248" s="78"/>
      <c r="C157248" s="77"/>
    </row>
    <row r="157249" spans="2:3" x14ac:dyDescent="0.25">
      <c r="B157249" s="78"/>
      <c r="C157249" s="77"/>
    </row>
    <row r="157250" spans="2:3" x14ac:dyDescent="0.25">
      <c r="B157250" s="78"/>
      <c r="C157250" s="77"/>
    </row>
    <row r="157251" spans="2:3" x14ac:dyDescent="0.25">
      <c r="B157251" s="78"/>
      <c r="C157251" s="77"/>
    </row>
    <row r="157252" spans="2:3" x14ac:dyDescent="0.25">
      <c r="B157252" s="78"/>
      <c r="C157252" s="77"/>
    </row>
    <row r="157253" spans="2:3" x14ac:dyDescent="0.25">
      <c r="B157253" s="78"/>
      <c r="C157253" s="77"/>
    </row>
    <row r="157254" spans="2:3" x14ac:dyDescent="0.25">
      <c r="B157254" s="78"/>
      <c r="C157254" s="77"/>
    </row>
    <row r="157255" spans="2:3" x14ac:dyDescent="0.25">
      <c r="B157255" s="78"/>
      <c r="C157255" s="77"/>
    </row>
    <row r="157256" spans="2:3" x14ac:dyDescent="0.25">
      <c r="B157256" s="78"/>
      <c r="C157256" s="77"/>
    </row>
    <row r="157366" spans="2:3" x14ac:dyDescent="0.25">
      <c r="B157366" s="78"/>
      <c r="C157366" s="77"/>
    </row>
    <row r="157367" spans="2:3" x14ac:dyDescent="0.25">
      <c r="B157367" s="78"/>
      <c r="C157367" s="77"/>
    </row>
    <row r="157368" spans="2:3" x14ac:dyDescent="0.25">
      <c r="B157368" s="78"/>
      <c r="C157368" s="77"/>
    </row>
    <row r="157369" spans="2:3" x14ac:dyDescent="0.25">
      <c r="B157369" s="78"/>
      <c r="C157369" s="77"/>
    </row>
    <row r="157370" spans="2:3" x14ac:dyDescent="0.25">
      <c r="B157370" s="78"/>
      <c r="C157370" s="77"/>
    </row>
    <row r="157371" spans="2:3" x14ac:dyDescent="0.25">
      <c r="B157371" s="78"/>
      <c r="C157371" s="77"/>
    </row>
    <row r="157372" spans="2:3" x14ac:dyDescent="0.25">
      <c r="B157372" s="78"/>
      <c r="C157372" s="77"/>
    </row>
    <row r="157373" spans="2:3" x14ac:dyDescent="0.25">
      <c r="B157373" s="78"/>
      <c r="C157373" s="77"/>
    </row>
    <row r="157374" spans="2:3" x14ac:dyDescent="0.25">
      <c r="B157374" s="78"/>
      <c r="C157374" s="77"/>
    </row>
    <row r="157375" spans="2:3" x14ac:dyDescent="0.25">
      <c r="B157375" s="78"/>
      <c r="C157375" s="77"/>
    </row>
    <row r="157376" spans="2:3" x14ac:dyDescent="0.25">
      <c r="B157376" s="78"/>
      <c r="C157376" s="77"/>
    </row>
    <row r="157377" spans="2:3" x14ac:dyDescent="0.25">
      <c r="B157377" s="78"/>
      <c r="C157377" s="77"/>
    </row>
    <row r="157378" spans="2:3" x14ac:dyDescent="0.25">
      <c r="B157378" s="78"/>
      <c r="C157378" s="77"/>
    </row>
    <row r="157488" spans="2:3" x14ac:dyDescent="0.25">
      <c r="B157488" s="78"/>
      <c r="C157488" s="77"/>
    </row>
    <row r="157489" spans="2:3" x14ac:dyDescent="0.25">
      <c r="B157489" s="78"/>
      <c r="C157489" s="77"/>
    </row>
    <row r="157490" spans="2:3" x14ac:dyDescent="0.25">
      <c r="B157490" s="78"/>
      <c r="C157490" s="77"/>
    </row>
    <row r="157491" spans="2:3" x14ac:dyDescent="0.25">
      <c r="B157491" s="78"/>
      <c r="C157491" s="77"/>
    </row>
    <row r="157492" spans="2:3" x14ac:dyDescent="0.25">
      <c r="B157492" s="78"/>
      <c r="C157492" s="77"/>
    </row>
    <row r="157493" spans="2:3" x14ac:dyDescent="0.25">
      <c r="B157493" s="78"/>
      <c r="C157493" s="77"/>
    </row>
    <row r="157494" spans="2:3" x14ac:dyDescent="0.25">
      <c r="B157494" s="78"/>
      <c r="C157494" s="77"/>
    </row>
    <row r="157495" spans="2:3" x14ac:dyDescent="0.25">
      <c r="B157495" s="78"/>
      <c r="C157495" s="77"/>
    </row>
    <row r="157496" spans="2:3" x14ac:dyDescent="0.25">
      <c r="B157496" s="78"/>
      <c r="C157496" s="77"/>
    </row>
    <row r="157497" spans="2:3" x14ac:dyDescent="0.25">
      <c r="B157497" s="78"/>
      <c r="C157497" s="77"/>
    </row>
    <row r="157498" spans="2:3" x14ac:dyDescent="0.25">
      <c r="B157498" s="78"/>
      <c r="C157498" s="77"/>
    </row>
    <row r="157499" spans="2:3" x14ac:dyDescent="0.25">
      <c r="B157499" s="78"/>
      <c r="C157499" s="77"/>
    </row>
    <row r="157500" spans="2:3" x14ac:dyDescent="0.25">
      <c r="B157500" s="78"/>
      <c r="C157500" s="77"/>
    </row>
    <row r="157610" spans="2:3" x14ac:dyDescent="0.25">
      <c r="B157610" s="78"/>
      <c r="C157610" s="77"/>
    </row>
    <row r="157611" spans="2:3" x14ac:dyDescent="0.25">
      <c r="B157611" s="78"/>
      <c r="C157611" s="77"/>
    </row>
    <row r="157612" spans="2:3" x14ac:dyDescent="0.25">
      <c r="B157612" s="78"/>
      <c r="C157612" s="77"/>
    </row>
    <row r="157613" spans="2:3" x14ac:dyDescent="0.25">
      <c r="B157613" s="78"/>
      <c r="C157613" s="77"/>
    </row>
    <row r="157614" spans="2:3" x14ac:dyDescent="0.25">
      <c r="B157614" s="78"/>
      <c r="C157614" s="77"/>
    </row>
    <row r="157615" spans="2:3" x14ac:dyDescent="0.25">
      <c r="B157615" s="78"/>
      <c r="C157615" s="77"/>
    </row>
    <row r="157616" spans="2:3" x14ac:dyDescent="0.25">
      <c r="B157616" s="78"/>
      <c r="C157616" s="77"/>
    </row>
    <row r="157617" spans="2:3" x14ac:dyDescent="0.25">
      <c r="B157617" s="78"/>
      <c r="C157617" s="77"/>
    </row>
    <row r="157618" spans="2:3" x14ac:dyDescent="0.25">
      <c r="B157618" s="78"/>
      <c r="C157618" s="77"/>
    </row>
    <row r="157619" spans="2:3" x14ac:dyDescent="0.25">
      <c r="B157619" s="78"/>
      <c r="C157619" s="77"/>
    </row>
    <row r="157620" spans="2:3" x14ac:dyDescent="0.25">
      <c r="B157620" s="78"/>
      <c r="C157620" s="77"/>
    </row>
    <row r="157621" spans="2:3" x14ac:dyDescent="0.25">
      <c r="B157621" s="78"/>
      <c r="C157621" s="77"/>
    </row>
    <row r="157622" spans="2:3" x14ac:dyDescent="0.25">
      <c r="B157622" s="78"/>
      <c r="C157622" s="77"/>
    </row>
    <row r="157732" spans="2:3" x14ac:dyDescent="0.25">
      <c r="B157732" s="78"/>
      <c r="C157732" s="77"/>
    </row>
    <row r="157733" spans="2:3" x14ac:dyDescent="0.25">
      <c r="B157733" s="78"/>
      <c r="C157733" s="77"/>
    </row>
    <row r="157734" spans="2:3" x14ac:dyDescent="0.25">
      <c r="B157734" s="78"/>
      <c r="C157734" s="77"/>
    </row>
    <row r="157735" spans="2:3" x14ac:dyDescent="0.25">
      <c r="B157735" s="78"/>
      <c r="C157735" s="77"/>
    </row>
    <row r="157736" spans="2:3" x14ac:dyDescent="0.25">
      <c r="B157736" s="78"/>
      <c r="C157736" s="77"/>
    </row>
    <row r="157737" spans="2:3" x14ac:dyDescent="0.25">
      <c r="B157737" s="78"/>
      <c r="C157737" s="77"/>
    </row>
    <row r="157738" spans="2:3" x14ac:dyDescent="0.25">
      <c r="B157738" s="78"/>
      <c r="C157738" s="77"/>
    </row>
    <row r="157739" spans="2:3" x14ac:dyDescent="0.25">
      <c r="B157739" s="78"/>
      <c r="C157739" s="77"/>
    </row>
    <row r="157740" spans="2:3" x14ac:dyDescent="0.25">
      <c r="B157740" s="78"/>
      <c r="C157740" s="77"/>
    </row>
    <row r="157741" spans="2:3" x14ac:dyDescent="0.25">
      <c r="B157741" s="78"/>
      <c r="C157741" s="77"/>
    </row>
    <row r="157742" spans="2:3" x14ac:dyDescent="0.25">
      <c r="B157742" s="78"/>
      <c r="C157742" s="77"/>
    </row>
    <row r="157743" spans="2:3" x14ac:dyDescent="0.25">
      <c r="B157743" s="78"/>
      <c r="C157743" s="77"/>
    </row>
    <row r="157744" spans="2:3" x14ac:dyDescent="0.25">
      <c r="B157744" s="78"/>
      <c r="C157744" s="77"/>
    </row>
    <row r="157854" spans="2:3" x14ac:dyDescent="0.25">
      <c r="B157854" s="78"/>
      <c r="C157854" s="77"/>
    </row>
    <row r="157855" spans="2:3" x14ac:dyDescent="0.25">
      <c r="B157855" s="78"/>
      <c r="C157855" s="77"/>
    </row>
    <row r="157856" spans="2:3" x14ac:dyDescent="0.25">
      <c r="B157856" s="78"/>
      <c r="C157856" s="77"/>
    </row>
    <row r="157857" spans="2:3" x14ac:dyDescent="0.25">
      <c r="B157857" s="78"/>
      <c r="C157857" s="77"/>
    </row>
    <row r="157858" spans="2:3" x14ac:dyDescent="0.25">
      <c r="B157858" s="78"/>
      <c r="C157858" s="77"/>
    </row>
    <row r="157859" spans="2:3" x14ac:dyDescent="0.25">
      <c r="B157859" s="78"/>
      <c r="C157859" s="77"/>
    </row>
    <row r="157860" spans="2:3" x14ac:dyDescent="0.25">
      <c r="B157860" s="78"/>
      <c r="C157860" s="77"/>
    </row>
    <row r="157861" spans="2:3" x14ac:dyDescent="0.25">
      <c r="B157861" s="78"/>
      <c r="C157861" s="77"/>
    </row>
    <row r="157862" spans="2:3" x14ac:dyDescent="0.25">
      <c r="B157862" s="78"/>
      <c r="C157862" s="77"/>
    </row>
    <row r="157863" spans="2:3" x14ac:dyDescent="0.25">
      <c r="B157863" s="78"/>
      <c r="C157863" s="77"/>
    </row>
    <row r="157864" spans="2:3" x14ac:dyDescent="0.25">
      <c r="B157864" s="78"/>
      <c r="C157864" s="77"/>
    </row>
    <row r="157865" spans="2:3" x14ac:dyDescent="0.25">
      <c r="B157865" s="78"/>
      <c r="C157865" s="77"/>
    </row>
    <row r="157866" spans="2:3" x14ac:dyDescent="0.25">
      <c r="B157866" s="78"/>
      <c r="C157866" s="77"/>
    </row>
    <row r="157976" spans="2:3" x14ac:dyDescent="0.25">
      <c r="B157976" s="78"/>
      <c r="C157976" s="77"/>
    </row>
    <row r="157977" spans="2:3" x14ac:dyDescent="0.25">
      <c r="B157977" s="78"/>
      <c r="C157977" s="77"/>
    </row>
    <row r="157978" spans="2:3" x14ac:dyDescent="0.25">
      <c r="B157978" s="78"/>
      <c r="C157978" s="77"/>
    </row>
    <row r="157979" spans="2:3" x14ac:dyDescent="0.25">
      <c r="B157979" s="78"/>
      <c r="C157979" s="77"/>
    </row>
    <row r="157980" spans="2:3" x14ac:dyDescent="0.25">
      <c r="B157980" s="78"/>
      <c r="C157980" s="77"/>
    </row>
    <row r="157981" spans="2:3" x14ac:dyDescent="0.25">
      <c r="B157981" s="78"/>
      <c r="C157981" s="77"/>
    </row>
    <row r="157982" spans="2:3" x14ac:dyDescent="0.25">
      <c r="B157982" s="78"/>
      <c r="C157982" s="77"/>
    </row>
    <row r="157983" spans="2:3" x14ac:dyDescent="0.25">
      <c r="B157983" s="78"/>
      <c r="C157983" s="77"/>
    </row>
    <row r="157984" spans="2:3" x14ac:dyDescent="0.25">
      <c r="B157984" s="78"/>
      <c r="C157984" s="77"/>
    </row>
    <row r="157985" spans="2:3" x14ac:dyDescent="0.25">
      <c r="B157985" s="78"/>
      <c r="C157985" s="77"/>
    </row>
    <row r="157986" spans="2:3" x14ac:dyDescent="0.25">
      <c r="B157986" s="78"/>
      <c r="C157986" s="77"/>
    </row>
    <row r="157987" spans="2:3" x14ac:dyDescent="0.25">
      <c r="B157987" s="78"/>
      <c r="C157987" s="77"/>
    </row>
    <row r="157988" spans="2:3" x14ac:dyDescent="0.25">
      <c r="B157988" s="78"/>
      <c r="C157988" s="77"/>
    </row>
    <row r="158098" spans="2:3" x14ac:dyDescent="0.25">
      <c r="B158098" s="78"/>
      <c r="C158098" s="77"/>
    </row>
    <row r="158099" spans="2:3" x14ac:dyDescent="0.25">
      <c r="B158099" s="78"/>
      <c r="C158099" s="77"/>
    </row>
    <row r="158100" spans="2:3" x14ac:dyDescent="0.25">
      <c r="B158100" s="78"/>
      <c r="C158100" s="77"/>
    </row>
    <row r="158101" spans="2:3" x14ac:dyDescent="0.25">
      <c r="B158101" s="78"/>
      <c r="C158101" s="77"/>
    </row>
    <row r="158102" spans="2:3" x14ac:dyDescent="0.25">
      <c r="B158102" s="78"/>
      <c r="C158102" s="77"/>
    </row>
    <row r="158103" spans="2:3" x14ac:dyDescent="0.25">
      <c r="B158103" s="78"/>
      <c r="C158103" s="77"/>
    </row>
    <row r="158104" spans="2:3" x14ac:dyDescent="0.25">
      <c r="B158104" s="78"/>
      <c r="C158104" s="77"/>
    </row>
    <row r="158105" spans="2:3" x14ac:dyDescent="0.25">
      <c r="B158105" s="78"/>
      <c r="C158105" s="77"/>
    </row>
    <row r="158106" spans="2:3" x14ac:dyDescent="0.25">
      <c r="B158106" s="78"/>
      <c r="C158106" s="77"/>
    </row>
    <row r="158107" spans="2:3" x14ac:dyDescent="0.25">
      <c r="B158107" s="78"/>
      <c r="C158107" s="77"/>
    </row>
    <row r="158108" spans="2:3" x14ac:dyDescent="0.25">
      <c r="B158108" s="78"/>
      <c r="C158108" s="77"/>
    </row>
    <row r="158109" spans="2:3" x14ac:dyDescent="0.25">
      <c r="B158109" s="78"/>
      <c r="C158109" s="77"/>
    </row>
    <row r="158110" spans="2:3" x14ac:dyDescent="0.25">
      <c r="B158110" s="78"/>
      <c r="C158110" s="77"/>
    </row>
    <row r="158220" spans="2:3" x14ac:dyDescent="0.25">
      <c r="B158220" s="78"/>
      <c r="C158220" s="77"/>
    </row>
    <row r="158221" spans="2:3" x14ac:dyDescent="0.25">
      <c r="B158221" s="78"/>
      <c r="C158221" s="77"/>
    </row>
    <row r="158222" spans="2:3" x14ac:dyDescent="0.25">
      <c r="B158222" s="78"/>
      <c r="C158222" s="77"/>
    </row>
    <row r="158223" spans="2:3" x14ac:dyDescent="0.25">
      <c r="B158223" s="78"/>
      <c r="C158223" s="77"/>
    </row>
    <row r="158224" spans="2:3" x14ac:dyDescent="0.25">
      <c r="B158224" s="78"/>
      <c r="C158224" s="77"/>
    </row>
    <row r="158225" spans="2:3" x14ac:dyDescent="0.25">
      <c r="B158225" s="78"/>
      <c r="C158225" s="77"/>
    </row>
    <row r="158226" spans="2:3" x14ac:dyDescent="0.25">
      <c r="B158226" s="78"/>
      <c r="C158226" s="77"/>
    </row>
    <row r="158227" spans="2:3" x14ac:dyDescent="0.25">
      <c r="B158227" s="78"/>
      <c r="C158227" s="77"/>
    </row>
    <row r="158228" spans="2:3" x14ac:dyDescent="0.25">
      <c r="B158228" s="78"/>
      <c r="C158228" s="77"/>
    </row>
    <row r="158229" spans="2:3" x14ac:dyDescent="0.25">
      <c r="B158229" s="78"/>
      <c r="C158229" s="77"/>
    </row>
    <row r="158230" spans="2:3" x14ac:dyDescent="0.25">
      <c r="B158230" s="78"/>
      <c r="C158230" s="77"/>
    </row>
    <row r="158231" spans="2:3" x14ac:dyDescent="0.25">
      <c r="B158231" s="78"/>
      <c r="C158231" s="77"/>
    </row>
    <row r="158232" spans="2:3" x14ac:dyDescent="0.25">
      <c r="B158232" s="78"/>
      <c r="C158232" s="77"/>
    </row>
    <row r="158342" spans="2:3" x14ac:dyDescent="0.25">
      <c r="B158342" s="78"/>
      <c r="C158342" s="77"/>
    </row>
    <row r="158343" spans="2:3" x14ac:dyDescent="0.25">
      <c r="B158343" s="78"/>
      <c r="C158343" s="77"/>
    </row>
    <row r="158344" spans="2:3" x14ac:dyDescent="0.25">
      <c r="B158344" s="78"/>
      <c r="C158344" s="77"/>
    </row>
    <row r="158345" spans="2:3" x14ac:dyDescent="0.25">
      <c r="B158345" s="78"/>
      <c r="C158345" s="77"/>
    </row>
    <row r="158346" spans="2:3" x14ac:dyDescent="0.25">
      <c r="B158346" s="78"/>
      <c r="C158346" s="77"/>
    </row>
    <row r="158347" spans="2:3" x14ac:dyDescent="0.25">
      <c r="B158347" s="78"/>
      <c r="C158347" s="77"/>
    </row>
    <row r="158348" spans="2:3" x14ac:dyDescent="0.25">
      <c r="B158348" s="78"/>
      <c r="C158348" s="77"/>
    </row>
    <row r="158349" spans="2:3" x14ac:dyDescent="0.25">
      <c r="B158349" s="78"/>
      <c r="C158349" s="77"/>
    </row>
    <row r="158350" spans="2:3" x14ac:dyDescent="0.25">
      <c r="B158350" s="78"/>
      <c r="C158350" s="77"/>
    </row>
    <row r="158351" spans="2:3" x14ac:dyDescent="0.25">
      <c r="B158351" s="78"/>
      <c r="C158351" s="77"/>
    </row>
    <row r="158352" spans="2:3" x14ac:dyDescent="0.25">
      <c r="B158352" s="78"/>
      <c r="C158352" s="77"/>
    </row>
    <row r="158353" spans="2:3" x14ac:dyDescent="0.25">
      <c r="B158353" s="78"/>
      <c r="C158353" s="77"/>
    </row>
    <row r="158354" spans="2:3" x14ac:dyDescent="0.25">
      <c r="B158354" s="78"/>
      <c r="C158354" s="77"/>
    </row>
    <row r="158464" spans="2:3" x14ac:dyDescent="0.25">
      <c r="B158464" s="78"/>
      <c r="C158464" s="77"/>
    </row>
    <row r="158465" spans="2:3" x14ac:dyDescent="0.25">
      <c r="B158465" s="78"/>
      <c r="C158465" s="77"/>
    </row>
    <row r="158466" spans="2:3" x14ac:dyDescent="0.25">
      <c r="B158466" s="78"/>
      <c r="C158466" s="77"/>
    </row>
    <row r="158467" spans="2:3" x14ac:dyDescent="0.25">
      <c r="B158467" s="78"/>
      <c r="C158467" s="77"/>
    </row>
    <row r="158468" spans="2:3" x14ac:dyDescent="0.25">
      <c r="B158468" s="78"/>
      <c r="C158468" s="77"/>
    </row>
    <row r="158469" spans="2:3" x14ac:dyDescent="0.25">
      <c r="B158469" s="78"/>
      <c r="C158469" s="77"/>
    </row>
    <row r="158470" spans="2:3" x14ac:dyDescent="0.25">
      <c r="B158470" s="78"/>
      <c r="C158470" s="77"/>
    </row>
    <row r="158471" spans="2:3" x14ac:dyDescent="0.25">
      <c r="B158471" s="78"/>
      <c r="C158471" s="77"/>
    </row>
    <row r="158472" spans="2:3" x14ac:dyDescent="0.25">
      <c r="B158472" s="78"/>
      <c r="C158472" s="77"/>
    </row>
    <row r="158473" spans="2:3" x14ac:dyDescent="0.25">
      <c r="B158473" s="78"/>
      <c r="C158473" s="77"/>
    </row>
    <row r="158474" spans="2:3" x14ac:dyDescent="0.25">
      <c r="B158474" s="78"/>
      <c r="C158474" s="77"/>
    </row>
    <row r="158475" spans="2:3" x14ac:dyDescent="0.25">
      <c r="B158475" s="78"/>
      <c r="C158475" s="77"/>
    </row>
    <row r="158476" spans="2:3" x14ac:dyDescent="0.25">
      <c r="B158476" s="78"/>
      <c r="C158476" s="77"/>
    </row>
    <row r="158586" spans="2:3" x14ac:dyDescent="0.25">
      <c r="B158586" s="78"/>
      <c r="C158586" s="77"/>
    </row>
    <row r="158587" spans="2:3" x14ac:dyDescent="0.25">
      <c r="B158587" s="78"/>
      <c r="C158587" s="77"/>
    </row>
    <row r="158588" spans="2:3" x14ac:dyDescent="0.25">
      <c r="B158588" s="78"/>
      <c r="C158588" s="77"/>
    </row>
    <row r="158589" spans="2:3" x14ac:dyDescent="0.25">
      <c r="B158589" s="78"/>
      <c r="C158589" s="77"/>
    </row>
    <row r="158590" spans="2:3" x14ac:dyDescent="0.25">
      <c r="B158590" s="78"/>
      <c r="C158590" s="77"/>
    </row>
    <row r="158591" spans="2:3" x14ac:dyDescent="0.25">
      <c r="B158591" s="78"/>
      <c r="C158591" s="77"/>
    </row>
    <row r="158592" spans="2:3" x14ac:dyDescent="0.25">
      <c r="B158592" s="78"/>
      <c r="C158592" s="77"/>
    </row>
    <row r="158593" spans="2:3" x14ac:dyDescent="0.25">
      <c r="B158593" s="78"/>
      <c r="C158593" s="77"/>
    </row>
    <row r="158594" spans="2:3" x14ac:dyDescent="0.25">
      <c r="B158594" s="78"/>
      <c r="C158594" s="77"/>
    </row>
    <row r="158595" spans="2:3" x14ac:dyDescent="0.25">
      <c r="B158595" s="78"/>
      <c r="C158595" s="77"/>
    </row>
    <row r="158596" spans="2:3" x14ac:dyDescent="0.25">
      <c r="B158596" s="78"/>
      <c r="C158596" s="77"/>
    </row>
    <row r="158597" spans="2:3" x14ac:dyDescent="0.25">
      <c r="B158597" s="78"/>
      <c r="C158597" s="77"/>
    </row>
    <row r="158598" spans="2:3" x14ac:dyDescent="0.25">
      <c r="B158598" s="78"/>
      <c r="C158598" s="77"/>
    </row>
    <row r="158708" spans="2:3" x14ac:dyDescent="0.25">
      <c r="B158708" s="78"/>
      <c r="C158708" s="77"/>
    </row>
    <row r="158709" spans="2:3" x14ac:dyDescent="0.25">
      <c r="B158709" s="78"/>
      <c r="C158709" s="77"/>
    </row>
    <row r="158710" spans="2:3" x14ac:dyDescent="0.25">
      <c r="B158710" s="78"/>
      <c r="C158710" s="77"/>
    </row>
    <row r="158711" spans="2:3" x14ac:dyDescent="0.25">
      <c r="B158711" s="78"/>
      <c r="C158711" s="77"/>
    </row>
    <row r="158712" spans="2:3" x14ac:dyDescent="0.25">
      <c r="B158712" s="78"/>
      <c r="C158712" s="77"/>
    </row>
    <row r="158713" spans="2:3" x14ac:dyDescent="0.25">
      <c r="B158713" s="78"/>
      <c r="C158713" s="77"/>
    </row>
    <row r="158714" spans="2:3" x14ac:dyDescent="0.25">
      <c r="B158714" s="78"/>
      <c r="C158714" s="77"/>
    </row>
    <row r="158715" spans="2:3" x14ac:dyDescent="0.25">
      <c r="B158715" s="78"/>
      <c r="C158715" s="77"/>
    </row>
    <row r="158716" spans="2:3" x14ac:dyDescent="0.25">
      <c r="B158716" s="78"/>
      <c r="C158716" s="77"/>
    </row>
    <row r="158717" spans="2:3" x14ac:dyDescent="0.25">
      <c r="B158717" s="78"/>
      <c r="C158717" s="77"/>
    </row>
    <row r="158718" spans="2:3" x14ac:dyDescent="0.25">
      <c r="B158718" s="78"/>
      <c r="C158718" s="77"/>
    </row>
    <row r="158719" spans="2:3" x14ac:dyDescent="0.25">
      <c r="B158719" s="78"/>
      <c r="C158719" s="77"/>
    </row>
    <row r="158720" spans="2:3" x14ac:dyDescent="0.25">
      <c r="B158720" s="78"/>
      <c r="C158720" s="77"/>
    </row>
    <row r="158830" spans="2:3" x14ac:dyDescent="0.25">
      <c r="B158830" s="78"/>
      <c r="C158830" s="77"/>
    </row>
    <row r="158831" spans="2:3" x14ac:dyDescent="0.25">
      <c r="B158831" s="78"/>
      <c r="C158831" s="77"/>
    </row>
    <row r="158832" spans="2:3" x14ac:dyDescent="0.25">
      <c r="B158832" s="78"/>
      <c r="C158832" s="77"/>
    </row>
    <row r="158833" spans="2:3" x14ac:dyDescent="0.25">
      <c r="B158833" s="78"/>
      <c r="C158833" s="77"/>
    </row>
    <row r="158834" spans="2:3" x14ac:dyDescent="0.25">
      <c r="B158834" s="78"/>
      <c r="C158834" s="77"/>
    </row>
    <row r="158835" spans="2:3" x14ac:dyDescent="0.25">
      <c r="B158835" s="78"/>
      <c r="C158835" s="77"/>
    </row>
    <row r="158836" spans="2:3" x14ac:dyDescent="0.25">
      <c r="B158836" s="78"/>
      <c r="C158836" s="77"/>
    </row>
    <row r="158837" spans="2:3" x14ac:dyDescent="0.25">
      <c r="B158837" s="78"/>
      <c r="C158837" s="77"/>
    </row>
    <row r="158838" spans="2:3" x14ac:dyDescent="0.25">
      <c r="B158838" s="78"/>
      <c r="C158838" s="77"/>
    </row>
    <row r="158839" spans="2:3" x14ac:dyDescent="0.25">
      <c r="B158839" s="78"/>
      <c r="C158839" s="77"/>
    </row>
    <row r="158840" spans="2:3" x14ac:dyDescent="0.25">
      <c r="B158840" s="78"/>
      <c r="C158840" s="77"/>
    </row>
    <row r="158841" spans="2:3" x14ac:dyDescent="0.25">
      <c r="B158841" s="78"/>
      <c r="C158841" s="77"/>
    </row>
    <row r="158842" spans="2:3" x14ac:dyDescent="0.25">
      <c r="B158842" s="78"/>
      <c r="C158842" s="77"/>
    </row>
    <row r="158952" spans="2:3" x14ac:dyDescent="0.25">
      <c r="B158952" s="78"/>
      <c r="C158952" s="77"/>
    </row>
    <row r="158953" spans="2:3" x14ac:dyDescent="0.25">
      <c r="B158953" s="78"/>
      <c r="C158953" s="77"/>
    </row>
    <row r="158954" spans="2:3" x14ac:dyDescent="0.25">
      <c r="B158954" s="78"/>
      <c r="C158954" s="77"/>
    </row>
    <row r="158955" spans="2:3" x14ac:dyDescent="0.25">
      <c r="B158955" s="78"/>
      <c r="C158955" s="77"/>
    </row>
    <row r="158956" spans="2:3" x14ac:dyDescent="0.25">
      <c r="B158956" s="78"/>
      <c r="C158956" s="77"/>
    </row>
    <row r="158957" spans="2:3" x14ac:dyDescent="0.25">
      <c r="B158957" s="78"/>
      <c r="C158957" s="77"/>
    </row>
    <row r="158958" spans="2:3" x14ac:dyDescent="0.25">
      <c r="B158958" s="78"/>
      <c r="C158958" s="77"/>
    </row>
    <row r="158959" spans="2:3" x14ac:dyDescent="0.25">
      <c r="B158959" s="78"/>
      <c r="C158959" s="77"/>
    </row>
    <row r="158960" spans="2:3" x14ac:dyDescent="0.25">
      <c r="B158960" s="78"/>
      <c r="C158960" s="77"/>
    </row>
    <row r="158961" spans="2:3" x14ac:dyDescent="0.25">
      <c r="B158961" s="78"/>
      <c r="C158961" s="77"/>
    </row>
    <row r="158962" spans="2:3" x14ac:dyDescent="0.25">
      <c r="B158962" s="78"/>
      <c r="C158962" s="77"/>
    </row>
    <row r="158963" spans="2:3" x14ac:dyDescent="0.25">
      <c r="B158963" s="78"/>
      <c r="C158963" s="77"/>
    </row>
    <row r="158964" spans="2:3" x14ac:dyDescent="0.25">
      <c r="B158964" s="78"/>
      <c r="C158964" s="77"/>
    </row>
    <row r="159074" spans="2:3" x14ac:dyDescent="0.25">
      <c r="B159074" s="78"/>
      <c r="C159074" s="77"/>
    </row>
    <row r="159075" spans="2:3" x14ac:dyDescent="0.25">
      <c r="B159075" s="78"/>
      <c r="C159075" s="77"/>
    </row>
    <row r="159076" spans="2:3" x14ac:dyDescent="0.25">
      <c r="B159076" s="78"/>
      <c r="C159076" s="77"/>
    </row>
    <row r="159077" spans="2:3" x14ac:dyDescent="0.25">
      <c r="B159077" s="78"/>
      <c r="C159077" s="77"/>
    </row>
    <row r="159078" spans="2:3" x14ac:dyDescent="0.25">
      <c r="B159078" s="78"/>
      <c r="C159078" s="77"/>
    </row>
    <row r="159079" spans="2:3" x14ac:dyDescent="0.25">
      <c r="B159079" s="78"/>
      <c r="C159079" s="77"/>
    </row>
    <row r="159080" spans="2:3" x14ac:dyDescent="0.25">
      <c r="B159080" s="78"/>
      <c r="C159080" s="77"/>
    </row>
    <row r="159081" spans="2:3" x14ac:dyDescent="0.25">
      <c r="B159081" s="78"/>
      <c r="C159081" s="77"/>
    </row>
    <row r="159082" spans="2:3" x14ac:dyDescent="0.25">
      <c r="B159082" s="78"/>
      <c r="C159082" s="77"/>
    </row>
    <row r="159083" spans="2:3" x14ac:dyDescent="0.25">
      <c r="B159083" s="78"/>
      <c r="C159083" s="77"/>
    </row>
    <row r="159084" spans="2:3" x14ac:dyDescent="0.25">
      <c r="B159084" s="78"/>
      <c r="C159084" s="77"/>
    </row>
    <row r="159085" spans="2:3" x14ac:dyDescent="0.25">
      <c r="B159085" s="78"/>
      <c r="C159085" s="77"/>
    </row>
    <row r="159086" spans="2:3" x14ac:dyDescent="0.25">
      <c r="B159086" s="78"/>
      <c r="C159086" s="77"/>
    </row>
    <row r="159196" spans="2:3" x14ac:dyDescent="0.25">
      <c r="B159196" s="78"/>
      <c r="C159196" s="77"/>
    </row>
    <row r="159197" spans="2:3" x14ac:dyDescent="0.25">
      <c r="B159197" s="78"/>
      <c r="C159197" s="77"/>
    </row>
    <row r="159198" spans="2:3" x14ac:dyDescent="0.25">
      <c r="B159198" s="78"/>
      <c r="C159198" s="77"/>
    </row>
    <row r="159199" spans="2:3" x14ac:dyDescent="0.25">
      <c r="B159199" s="78"/>
      <c r="C159199" s="77"/>
    </row>
    <row r="159200" spans="2:3" x14ac:dyDescent="0.25">
      <c r="B159200" s="78"/>
      <c r="C159200" s="77"/>
    </row>
    <row r="159201" spans="2:3" x14ac:dyDescent="0.25">
      <c r="B159201" s="78"/>
      <c r="C159201" s="77"/>
    </row>
    <row r="159202" spans="2:3" x14ac:dyDescent="0.25">
      <c r="B159202" s="78"/>
      <c r="C159202" s="77"/>
    </row>
    <row r="159203" spans="2:3" x14ac:dyDescent="0.25">
      <c r="B159203" s="78"/>
      <c r="C159203" s="77"/>
    </row>
    <row r="159204" spans="2:3" x14ac:dyDescent="0.25">
      <c r="B159204" s="78"/>
      <c r="C159204" s="77"/>
    </row>
    <row r="159205" spans="2:3" x14ac:dyDescent="0.25">
      <c r="B159205" s="78"/>
      <c r="C159205" s="77"/>
    </row>
    <row r="159206" spans="2:3" x14ac:dyDescent="0.25">
      <c r="B159206" s="78"/>
      <c r="C159206" s="77"/>
    </row>
    <row r="159207" spans="2:3" x14ac:dyDescent="0.25">
      <c r="B159207" s="78"/>
      <c r="C159207" s="77"/>
    </row>
    <row r="159208" spans="2:3" x14ac:dyDescent="0.25">
      <c r="B159208" s="78"/>
      <c r="C159208" s="77"/>
    </row>
    <row r="159318" spans="2:3" x14ac:dyDescent="0.25">
      <c r="B159318" s="78"/>
      <c r="C159318" s="77"/>
    </row>
    <row r="159319" spans="2:3" x14ac:dyDescent="0.25">
      <c r="B159319" s="78"/>
      <c r="C159319" s="77"/>
    </row>
    <row r="159320" spans="2:3" x14ac:dyDescent="0.25">
      <c r="B159320" s="78"/>
      <c r="C159320" s="77"/>
    </row>
    <row r="159321" spans="2:3" x14ac:dyDescent="0.25">
      <c r="B159321" s="78"/>
      <c r="C159321" s="77"/>
    </row>
    <row r="159322" spans="2:3" x14ac:dyDescent="0.25">
      <c r="B159322" s="78"/>
      <c r="C159322" s="77"/>
    </row>
    <row r="159323" spans="2:3" x14ac:dyDescent="0.25">
      <c r="B159323" s="78"/>
      <c r="C159323" s="77"/>
    </row>
    <row r="159324" spans="2:3" x14ac:dyDescent="0.25">
      <c r="B159324" s="78"/>
      <c r="C159324" s="77"/>
    </row>
    <row r="159325" spans="2:3" x14ac:dyDescent="0.25">
      <c r="B159325" s="78"/>
      <c r="C159325" s="77"/>
    </row>
    <row r="159326" spans="2:3" x14ac:dyDescent="0.25">
      <c r="B159326" s="78"/>
      <c r="C159326" s="77"/>
    </row>
    <row r="159327" spans="2:3" x14ac:dyDescent="0.25">
      <c r="B159327" s="78"/>
      <c r="C159327" s="77"/>
    </row>
    <row r="159328" spans="2:3" x14ac:dyDescent="0.25">
      <c r="B159328" s="78"/>
      <c r="C159328" s="77"/>
    </row>
    <row r="159329" spans="2:3" x14ac:dyDescent="0.25">
      <c r="B159329" s="78"/>
      <c r="C159329" s="77"/>
    </row>
    <row r="159330" spans="2:3" x14ac:dyDescent="0.25">
      <c r="B159330" s="78"/>
      <c r="C159330" s="77"/>
    </row>
    <row r="159440" spans="2:3" x14ac:dyDescent="0.25">
      <c r="B159440" s="78"/>
      <c r="C159440" s="77"/>
    </row>
    <row r="159441" spans="2:3" x14ac:dyDescent="0.25">
      <c r="B159441" s="78"/>
      <c r="C159441" s="77"/>
    </row>
    <row r="159442" spans="2:3" x14ac:dyDescent="0.25">
      <c r="B159442" s="78"/>
      <c r="C159442" s="77"/>
    </row>
    <row r="159443" spans="2:3" x14ac:dyDescent="0.25">
      <c r="B159443" s="78"/>
      <c r="C159443" s="77"/>
    </row>
    <row r="159444" spans="2:3" x14ac:dyDescent="0.25">
      <c r="B159444" s="78"/>
      <c r="C159444" s="77"/>
    </row>
    <row r="159445" spans="2:3" x14ac:dyDescent="0.25">
      <c r="B159445" s="78"/>
      <c r="C159445" s="77"/>
    </row>
    <row r="159446" spans="2:3" x14ac:dyDescent="0.25">
      <c r="B159446" s="78"/>
      <c r="C159446" s="77"/>
    </row>
    <row r="159447" spans="2:3" x14ac:dyDescent="0.25">
      <c r="B159447" s="78"/>
      <c r="C159447" s="77"/>
    </row>
    <row r="159448" spans="2:3" x14ac:dyDescent="0.25">
      <c r="B159448" s="78"/>
      <c r="C159448" s="77"/>
    </row>
    <row r="159449" spans="2:3" x14ac:dyDescent="0.25">
      <c r="B159449" s="78"/>
      <c r="C159449" s="77"/>
    </row>
    <row r="159450" spans="2:3" x14ac:dyDescent="0.25">
      <c r="B159450" s="78"/>
      <c r="C159450" s="77"/>
    </row>
    <row r="159451" spans="2:3" x14ac:dyDescent="0.25">
      <c r="B159451" s="78"/>
      <c r="C159451" s="77"/>
    </row>
    <row r="159452" spans="2:3" x14ac:dyDescent="0.25">
      <c r="B159452" s="78"/>
      <c r="C159452" s="77"/>
    </row>
    <row r="159562" spans="2:3" x14ac:dyDescent="0.25">
      <c r="B159562" s="78"/>
      <c r="C159562" s="77"/>
    </row>
    <row r="159563" spans="2:3" x14ac:dyDescent="0.25">
      <c r="B159563" s="78"/>
      <c r="C159563" s="77"/>
    </row>
    <row r="159564" spans="2:3" x14ac:dyDescent="0.25">
      <c r="B159564" s="78"/>
      <c r="C159564" s="77"/>
    </row>
    <row r="159565" spans="2:3" x14ac:dyDescent="0.25">
      <c r="B159565" s="78"/>
      <c r="C159565" s="77"/>
    </row>
    <row r="159566" spans="2:3" x14ac:dyDescent="0.25">
      <c r="B159566" s="78"/>
      <c r="C159566" s="77"/>
    </row>
    <row r="159567" spans="2:3" x14ac:dyDescent="0.25">
      <c r="B159567" s="78"/>
      <c r="C159567" s="77"/>
    </row>
    <row r="159568" spans="2:3" x14ac:dyDescent="0.25">
      <c r="B159568" s="78"/>
      <c r="C159568" s="77"/>
    </row>
    <row r="159569" spans="2:3" x14ac:dyDescent="0.25">
      <c r="B159569" s="78"/>
      <c r="C159569" s="77"/>
    </row>
    <row r="159570" spans="2:3" x14ac:dyDescent="0.25">
      <c r="B159570" s="78"/>
      <c r="C159570" s="77"/>
    </row>
    <row r="159571" spans="2:3" x14ac:dyDescent="0.25">
      <c r="B159571" s="78"/>
      <c r="C159571" s="77"/>
    </row>
    <row r="159572" spans="2:3" x14ac:dyDescent="0.25">
      <c r="B159572" s="78"/>
      <c r="C159572" s="77"/>
    </row>
    <row r="159573" spans="2:3" x14ac:dyDescent="0.25">
      <c r="B159573" s="78"/>
      <c r="C159573" s="77"/>
    </row>
    <row r="159574" spans="2:3" x14ac:dyDescent="0.25">
      <c r="B159574" s="78"/>
      <c r="C159574" s="77"/>
    </row>
    <row r="159684" spans="2:3" x14ac:dyDescent="0.25">
      <c r="B159684" s="78"/>
      <c r="C159684" s="77"/>
    </row>
    <row r="159685" spans="2:3" x14ac:dyDescent="0.25">
      <c r="B159685" s="78"/>
      <c r="C159685" s="77"/>
    </row>
    <row r="159686" spans="2:3" x14ac:dyDescent="0.25">
      <c r="B159686" s="78"/>
      <c r="C159686" s="77"/>
    </row>
    <row r="159687" spans="2:3" x14ac:dyDescent="0.25">
      <c r="B159687" s="78"/>
      <c r="C159687" s="77"/>
    </row>
    <row r="159688" spans="2:3" x14ac:dyDescent="0.25">
      <c r="B159688" s="78"/>
      <c r="C159688" s="77"/>
    </row>
    <row r="159689" spans="2:3" x14ac:dyDescent="0.25">
      <c r="B159689" s="78"/>
      <c r="C159689" s="77"/>
    </row>
    <row r="159690" spans="2:3" x14ac:dyDescent="0.25">
      <c r="B159690" s="78"/>
      <c r="C159690" s="77"/>
    </row>
    <row r="159691" spans="2:3" x14ac:dyDescent="0.25">
      <c r="B159691" s="78"/>
      <c r="C159691" s="77"/>
    </row>
    <row r="159692" spans="2:3" x14ac:dyDescent="0.25">
      <c r="B159692" s="78"/>
      <c r="C159692" s="77"/>
    </row>
    <row r="159693" spans="2:3" x14ac:dyDescent="0.25">
      <c r="B159693" s="78"/>
      <c r="C159693" s="77"/>
    </row>
    <row r="159694" spans="2:3" x14ac:dyDescent="0.25">
      <c r="B159694" s="78"/>
      <c r="C159694" s="77"/>
    </row>
    <row r="159695" spans="2:3" x14ac:dyDescent="0.25">
      <c r="B159695" s="78"/>
      <c r="C159695" s="77"/>
    </row>
    <row r="159696" spans="2:3" x14ac:dyDescent="0.25">
      <c r="B159696" s="78"/>
      <c r="C159696" s="77"/>
    </row>
    <row r="159806" spans="2:3" x14ac:dyDescent="0.25">
      <c r="B159806" s="78"/>
      <c r="C159806" s="77"/>
    </row>
    <row r="159807" spans="2:3" x14ac:dyDescent="0.25">
      <c r="B159807" s="78"/>
      <c r="C159807" s="77"/>
    </row>
    <row r="159808" spans="2:3" x14ac:dyDescent="0.25">
      <c r="B159808" s="78"/>
      <c r="C159808" s="77"/>
    </row>
    <row r="159809" spans="2:3" x14ac:dyDescent="0.25">
      <c r="B159809" s="78"/>
      <c r="C159809" s="77"/>
    </row>
    <row r="159810" spans="2:3" x14ac:dyDescent="0.25">
      <c r="B159810" s="78"/>
      <c r="C159810" s="77"/>
    </row>
    <row r="159811" spans="2:3" x14ac:dyDescent="0.25">
      <c r="B159811" s="78"/>
      <c r="C159811" s="77"/>
    </row>
    <row r="159812" spans="2:3" x14ac:dyDescent="0.25">
      <c r="B159812" s="78"/>
      <c r="C159812" s="77"/>
    </row>
    <row r="159813" spans="2:3" x14ac:dyDescent="0.25">
      <c r="B159813" s="78"/>
      <c r="C159813" s="77"/>
    </row>
    <row r="159814" spans="2:3" x14ac:dyDescent="0.25">
      <c r="B159814" s="78"/>
      <c r="C159814" s="77"/>
    </row>
    <row r="159815" spans="2:3" x14ac:dyDescent="0.25">
      <c r="B159815" s="78"/>
      <c r="C159815" s="77"/>
    </row>
    <row r="159816" spans="2:3" x14ac:dyDescent="0.25">
      <c r="B159816" s="78"/>
      <c r="C159816" s="77"/>
    </row>
    <row r="159817" spans="2:3" x14ac:dyDescent="0.25">
      <c r="B159817" s="78"/>
      <c r="C159817" s="77"/>
    </row>
    <row r="159818" spans="2:3" x14ac:dyDescent="0.25">
      <c r="B159818" s="78"/>
      <c r="C159818" s="77"/>
    </row>
    <row r="159928" spans="2:3" x14ac:dyDescent="0.25">
      <c r="B159928" s="78"/>
      <c r="C159928" s="77"/>
    </row>
    <row r="159929" spans="2:3" x14ac:dyDescent="0.25">
      <c r="B159929" s="78"/>
      <c r="C159929" s="77"/>
    </row>
    <row r="159930" spans="2:3" x14ac:dyDescent="0.25">
      <c r="B159930" s="78"/>
      <c r="C159930" s="77"/>
    </row>
    <row r="159931" spans="2:3" x14ac:dyDescent="0.25">
      <c r="B159931" s="78"/>
      <c r="C159931" s="77"/>
    </row>
    <row r="159932" spans="2:3" x14ac:dyDescent="0.25">
      <c r="B159932" s="78"/>
      <c r="C159932" s="77"/>
    </row>
    <row r="159933" spans="2:3" x14ac:dyDescent="0.25">
      <c r="B159933" s="78"/>
      <c r="C159933" s="77"/>
    </row>
    <row r="159934" spans="2:3" x14ac:dyDescent="0.25">
      <c r="B159934" s="78"/>
      <c r="C159934" s="77"/>
    </row>
    <row r="159935" spans="2:3" x14ac:dyDescent="0.25">
      <c r="B159935" s="78"/>
      <c r="C159935" s="77"/>
    </row>
    <row r="159936" spans="2:3" x14ac:dyDescent="0.25">
      <c r="B159936" s="78"/>
      <c r="C159936" s="77"/>
    </row>
    <row r="159937" spans="2:3" x14ac:dyDescent="0.25">
      <c r="B159937" s="78"/>
      <c r="C159937" s="77"/>
    </row>
    <row r="159938" spans="2:3" x14ac:dyDescent="0.25">
      <c r="B159938" s="78"/>
      <c r="C159938" s="77"/>
    </row>
    <row r="159939" spans="2:3" x14ac:dyDescent="0.25">
      <c r="B159939" s="78"/>
      <c r="C159939" s="77"/>
    </row>
    <row r="159940" spans="2:3" x14ac:dyDescent="0.25">
      <c r="B159940" s="78"/>
      <c r="C159940" s="77"/>
    </row>
    <row r="160050" spans="2:3" x14ac:dyDescent="0.25">
      <c r="B160050" s="78"/>
      <c r="C160050" s="77"/>
    </row>
    <row r="160051" spans="2:3" x14ac:dyDescent="0.25">
      <c r="B160051" s="78"/>
      <c r="C160051" s="77"/>
    </row>
    <row r="160052" spans="2:3" x14ac:dyDescent="0.25">
      <c r="B160052" s="78"/>
      <c r="C160052" s="77"/>
    </row>
    <row r="160053" spans="2:3" x14ac:dyDescent="0.25">
      <c r="B160053" s="78"/>
      <c r="C160053" s="77"/>
    </row>
    <row r="160054" spans="2:3" x14ac:dyDescent="0.25">
      <c r="B160054" s="78"/>
      <c r="C160054" s="77"/>
    </row>
    <row r="160055" spans="2:3" x14ac:dyDescent="0.25">
      <c r="B160055" s="78"/>
      <c r="C160055" s="77"/>
    </row>
    <row r="160056" spans="2:3" x14ac:dyDescent="0.25">
      <c r="B160056" s="78"/>
      <c r="C160056" s="77"/>
    </row>
    <row r="160057" spans="2:3" x14ac:dyDescent="0.25">
      <c r="B160057" s="78"/>
      <c r="C160057" s="77"/>
    </row>
    <row r="160058" spans="2:3" x14ac:dyDescent="0.25">
      <c r="B160058" s="78"/>
      <c r="C160058" s="77"/>
    </row>
    <row r="160059" spans="2:3" x14ac:dyDescent="0.25">
      <c r="B160059" s="78"/>
      <c r="C160059" s="77"/>
    </row>
    <row r="160060" spans="2:3" x14ac:dyDescent="0.25">
      <c r="B160060" s="78"/>
      <c r="C160060" s="77"/>
    </row>
    <row r="160061" spans="2:3" x14ac:dyDescent="0.25">
      <c r="B160061" s="78"/>
      <c r="C160061" s="77"/>
    </row>
    <row r="160062" spans="2:3" x14ac:dyDescent="0.25">
      <c r="B160062" s="78"/>
      <c r="C160062" s="77"/>
    </row>
    <row r="160172" spans="2:3" x14ac:dyDescent="0.25">
      <c r="B160172" s="78"/>
      <c r="C160172" s="77"/>
    </row>
    <row r="160173" spans="2:3" x14ac:dyDescent="0.25">
      <c r="B160173" s="78"/>
      <c r="C160173" s="77"/>
    </row>
    <row r="160174" spans="2:3" x14ac:dyDescent="0.25">
      <c r="B160174" s="78"/>
      <c r="C160174" s="77"/>
    </row>
    <row r="160175" spans="2:3" x14ac:dyDescent="0.25">
      <c r="B160175" s="78"/>
      <c r="C160175" s="77"/>
    </row>
    <row r="160176" spans="2:3" x14ac:dyDescent="0.25">
      <c r="B160176" s="78"/>
      <c r="C160176" s="77"/>
    </row>
    <row r="160177" spans="2:3" x14ac:dyDescent="0.25">
      <c r="B160177" s="78"/>
      <c r="C160177" s="77"/>
    </row>
    <row r="160178" spans="2:3" x14ac:dyDescent="0.25">
      <c r="B160178" s="78"/>
      <c r="C160178" s="77"/>
    </row>
    <row r="160179" spans="2:3" x14ac:dyDescent="0.25">
      <c r="B160179" s="78"/>
      <c r="C160179" s="77"/>
    </row>
    <row r="160180" spans="2:3" x14ac:dyDescent="0.25">
      <c r="B160180" s="78"/>
      <c r="C160180" s="77"/>
    </row>
    <row r="160181" spans="2:3" x14ac:dyDescent="0.25">
      <c r="B160181" s="78"/>
      <c r="C160181" s="77"/>
    </row>
    <row r="160182" spans="2:3" x14ac:dyDescent="0.25">
      <c r="B160182" s="78"/>
      <c r="C160182" s="77"/>
    </row>
    <row r="160183" spans="2:3" x14ac:dyDescent="0.25">
      <c r="B160183" s="78"/>
      <c r="C160183" s="77"/>
    </row>
    <row r="160184" spans="2:3" x14ac:dyDescent="0.25">
      <c r="B160184" s="78"/>
      <c r="C160184" s="77"/>
    </row>
    <row r="160294" spans="2:3" x14ac:dyDescent="0.25">
      <c r="B160294" s="78"/>
      <c r="C160294" s="77"/>
    </row>
    <row r="160295" spans="2:3" x14ac:dyDescent="0.25">
      <c r="B160295" s="78"/>
      <c r="C160295" s="77"/>
    </row>
    <row r="160296" spans="2:3" x14ac:dyDescent="0.25">
      <c r="B160296" s="78"/>
      <c r="C160296" s="77"/>
    </row>
    <row r="160297" spans="2:3" x14ac:dyDescent="0.25">
      <c r="B160297" s="78"/>
      <c r="C160297" s="77"/>
    </row>
    <row r="160298" spans="2:3" x14ac:dyDescent="0.25">
      <c r="B160298" s="78"/>
      <c r="C160298" s="77"/>
    </row>
    <row r="160299" spans="2:3" x14ac:dyDescent="0.25">
      <c r="B160299" s="78"/>
      <c r="C160299" s="77"/>
    </row>
    <row r="160300" spans="2:3" x14ac:dyDescent="0.25">
      <c r="B160300" s="78"/>
      <c r="C160300" s="77"/>
    </row>
    <row r="160301" spans="2:3" x14ac:dyDescent="0.25">
      <c r="B160301" s="78"/>
      <c r="C160301" s="77"/>
    </row>
    <row r="160302" spans="2:3" x14ac:dyDescent="0.25">
      <c r="B160302" s="78"/>
      <c r="C160302" s="77"/>
    </row>
    <row r="160303" spans="2:3" x14ac:dyDescent="0.25">
      <c r="B160303" s="78"/>
      <c r="C160303" s="77"/>
    </row>
    <row r="160304" spans="2:3" x14ac:dyDescent="0.25">
      <c r="B160304" s="78"/>
      <c r="C160304" s="77"/>
    </row>
    <row r="160305" spans="2:3" x14ac:dyDescent="0.25">
      <c r="B160305" s="78"/>
      <c r="C160305" s="77"/>
    </row>
    <row r="160306" spans="2:3" x14ac:dyDescent="0.25">
      <c r="B160306" s="78"/>
      <c r="C160306" s="77"/>
    </row>
    <row r="160416" spans="2:3" x14ac:dyDescent="0.25">
      <c r="B160416" s="78"/>
      <c r="C160416" s="77"/>
    </row>
    <row r="160417" spans="2:3" x14ac:dyDescent="0.25">
      <c r="B160417" s="78"/>
      <c r="C160417" s="77"/>
    </row>
    <row r="160418" spans="2:3" x14ac:dyDescent="0.25">
      <c r="B160418" s="78"/>
      <c r="C160418" s="77"/>
    </row>
    <row r="160419" spans="2:3" x14ac:dyDescent="0.25">
      <c r="B160419" s="78"/>
      <c r="C160419" s="77"/>
    </row>
    <row r="160420" spans="2:3" x14ac:dyDescent="0.25">
      <c r="B160420" s="78"/>
      <c r="C160420" s="77"/>
    </row>
    <row r="160421" spans="2:3" x14ac:dyDescent="0.25">
      <c r="B160421" s="78"/>
      <c r="C160421" s="77"/>
    </row>
    <row r="160422" spans="2:3" x14ac:dyDescent="0.25">
      <c r="B160422" s="78"/>
      <c r="C160422" s="77"/>
    </row>
    <row r="160423" spans="2:3" x14ac:dyDescent="0.25">
      <c r="B160423" s="78"/>
      <c r="C160423" s="77"/>
    </row>
    <row r="160424" spans="2:3" x14ac:dyDescent="0.25">
      <c r="B160424" s="78"/>
      <c r="C160424" s="77"/>
    </row>
    <row r="160425" spans="2:3" x14ac:dyDescent="0.25">
      <c r="B160425" s="78"/>
      <c r="C160425" s="77"/>
    </row>
    <row r="160426" spans="2:3" x14ac:dyDescent="0.25">
      <c r="B160426" s="78"/>
      <c r="C160426" s="77"/>
    </row>
    <row r="160427" spans="2:3" x14ac:dyDescent="0.25">
      <c r="B160427" s="78"/>
      <c r="C160427" s="77"/>
    </row>
    <row r="160428" spans="2:3" x14ac:dyDescent="0.25">
      <c r="B160428" s="78"/>
      <c r="C160428" s="77"/>
    </row>
    <row r="160538" spans="2:3" x14ac:dyDescent="0.25">
      <c r="B160538" s="78"/>
      <c r="C160538" s="77"/>
    </row>
    <row r="160539" spans="2:3" x14ac:dyDescent="0.25">
      <c r="B160539" s="78"/>
      <c r="C160539" s="77"/>
    </row>
    <row r="160540" spans="2:3" x14ac:dyDescent="0.25">
      <c r="B160540" s="78"/>
      <c r="C160540" s="77"/>
    </row>
    <row r="160541" spans="2:3" x14ac:dyDescent="0.25">
      <c r="B160541" s="78"/>
      <c r="C160541" s="77"/>
    </row>
    <row r="160542" spans="2:3" x14ac:dyDescent="0.25">
      <c r="B160542" s="78"/>
      <c r="C160542" s="77"/>
    </row>
    <row r="160543" spans="2:3" x14ac:dyDescent="0.25">
      <c r="B160543" s="78"/>
      <c r="C160543" s="77"/>
    </row>
    <row r="160544" spans="2:3" x14ac:dyDescent="0.25">
      <c r="B160544" s="78"/>
      <c r="C160544" s="77"/>
    </row>
    <row r="160545" spans="2:3" x14ac:dyDescent="0.25">
      <c r="B160545" s="78"/>
      <c r="C160545" s="77"/>
    </row>
    <row r="160546" spans="2:3" x14ac:dyDescent="0.25">
      <c r="B160546" s="78"/>
      <c r="C160546" s="77"/>
    </row>
    <row r="160547" spans="2:3" x14ac:dyDescent="0.25">
      <c r="B160547" s="78"/>
      <c r="C160547" s="77"/>
    </row>
    <row r="160548" spans="2:3" x14ac:dyDescent="0.25">
      <c r="B160548" s="78"/>
      <c r="C160548" s="77"/>
    </row>
    <row r="160549" spans="2:3" x14ac:dyDescent="0.25">
      <c r="B160549" s="78"/>
      <c r="C160549" s="77"/>
    </row>
    <row r="160550" spans="2:3" x14ac:dyDescent="0.25">
      <c r="B160550" s="78"/>
      <c r="C160550" s="77"/>
    </row>
    <row r="160660" spans="2:3" x14ac:dyDescent="0.25">
      <c r="B160660" s="78"/>
      <c r="C160660" s="77"/>
    </row>
    <row r="160661" spans="2:3" x14ac:dyDescent="0.25">
      <c r="B160661" s="78"/>
      <c r="C160661" s="77"/>
    </row>
    <row r="160662" spans="2:3" x14ac:dyDescent="0.25">
      <c r="B160662" s="78"/>
      <c r="C160662" s="77"/>
    </row>
    <row r="160663" spans="2:3" x14ac:dyDescent="0.25">
      <c r="B160663" s="78"/>
      <c r="C160663" s="77"/>
    </row>
    <row r="160664" spans="2:3" x14ac:dyDescent="0.25">
      <c r="B160664" s="78"/>
      <c r="C160664" s="77"/>
    </row>
    <row r="160665" spans="2:3" x14ac:dyDescent="0.25">
      <c r="B160665" s="78"/>
      <c r="C160665" s="77"/>
    </row>
    <row r="160666" spans="2:3" x14ac:dyDescent="0.25">
      <c r="B160666" s="78"/>
      <c r="C160666" s="77"/>
    </row>
    <row r="160667" spans="2:3" x14ac:dyDescent="0.25">
      <c r="B160667" s="78"/>
      <c r="C160667" s="77"/>
    </row>
    <row r="160668" spans="2:3" x14ac:dyDescent="0.25">
      <c r="B160668" s="78"/>
      <c r="C160668" s="77"/>
    </row>
    <row r="160669" spans="2:3" x14ac:dyDescent="0.25">
      <c r="B160669" s="78"/>
      <c r="C160669" s="77"/>
    </row>
    <row r="160670" spans="2:3" x14ac:dyDescent="0.25">
      <c r="B160670" s="78"/>
      <c r="C160670" s="77"/>
    </row>
    <row r="160671" spans="2:3" x14ac:dyDescent="0.25">
      <c r="B160671" s="78"/>
      <c r="C160671" s="77"/>
    </row>
    <row r="160672" spans="2:3" x14ac:dyDescent="0.25">
      <c r="B160672" s="78"/>
      <c r="C160672" s="77"/>
    </row>
    <row r="160782" spans="2:3" x14ac:dyDescent="0.25">
      <c r="B160782" s="78"/>
      <c r="C160782" s="77"/>
    </row>
    <row r="160783" spans="2:3" x14ac:dyDescent="0.25">
      <c r="B160783" s="78"/>
      <c r="C160783" s="77"/>
    </row>
    <row r="160784" spans="2:3" x14ac:dyDescent="0.25">
      <c r="B160784" s="78"/>
      <c r="C160784" s="77"/>
    </row>
    <row r="160785" spans="2:3" x14ac:dyDescent="0.25">
      <c r="B160785" s="78"/>
      <c r="C160785" s="77"/>
    </row>
    <row r="160786" spans="2:3" x14ac:dyDescent="0.25">
      <c r="B160786" s="78"/>
      <c r="C160786" s="77"/>
    </row>
    <row r="160787" spans="2:3" x14ac:dyDescent="0.25">
      <c r="B160787" s="78"/>
      <c r="C160787" s="77"/>
    </row>
    <row r="160788" spans="2:3" x14ac:dyDescent="0.25">
      <c r="B160788" s="78"/>
      <c r="C160788" s="77"/>
    </row>
    <row r="160789" spans="2:3" x14ac:dyDescent="0.25">
      <c r="B160789" s="78"/>
      <c r="C160789" s="77"/>
    </row>
    <row r="160790" spans="2:3" x14ac:dyDescent="0.25">
      <c r="B160790" s="78"/>
      <c r="C160790" s="77"/>
    </row>
    <row r="160791" spans="2:3" x14ac:dyDescent="0.25">
      <c r="B160791" s="78"/>
      <c r="C160791" s="77"/>
    </row>
    <row r="160792" spans="2:3" x14ac:dyDescent="0.25">
      <c r="B160792" s="78"/>
      <c r="C160792" s="77"/>
    </row>
    <row r="160793" spans="2:3" x14ac:dyDescent="0.25">
      <c r="B160793" s="78"/>
      <c r="C160793" s="77"/>
    </row>
    <row r="160794" spans="2:3" x14ac:dyDescent="0.25">
      <c r="B160794" s="78"/>
      <c r="C160794" s="77"/>
    </row>
    <row r="160904" spans="2:3" x14ac:dyDescent="0.25">
      <c r="B160904" s="78"/>
      <c r="C160904" s="77"/>
    </row>
    <row r="160905" spans="2:3" x14ac:dyDescent="0.25">
      <c r="B160905" s="78"/>
      <c r="C160905" s="77"/>
    </row>
    <row r="160906" spans="2:3" x14ac:dyDescent="0.25">
      <c r="B160906" s="78"/>
      <c r="C160906" s="77"/>
    </row>
    <row r="160907" spans="2:3" x14ac:dyDescent="0.25">
      <c r="B160907" s="78"/>
      <c r="C160907" s="77"/>
    </row>
    <row r="160908" spans="2:3" x14ac:dyDescent="0.25">
      <c r="B160908" s="78"/>
      <c r="C160908" s="77"/>
    </row>
    <row r="160909" spans="2:3" x14ac:dyDescent="0.25">
      <c r="B160909" s="78"/>
      <c r="C160909" s="77"/>
    </row>
    <row r="160910" spans="2:3" x14ac:dyDescent="0.25">
      <c r="B160910" s="78"/>
      <c r="C160910" s="77"/>
    </row>
    <row r="160911" spans="2:3" x14ac:dyDescent="0.25">
      <c r="B160911" s="78"/>
      <c r="C160911" s="77"/>
    </row>
    <row r="160912" spans="2:3" x14ac:dyDescent="0.25">
      <c r="B160912" s="78"/>
      <c r="C160912" s="77"/>
    </row>
    <row r="160913" spans="2:3" x14ac:dyDescent="0.25">
      <c r="B160913" s="78"/>
      <c r="C160913" s="77"/>
    </row>
    <row r="160914" spans="2:3" x14ac:dyDescent="0.25">
      <c r="B160914" s="78"/>
      <c r="C160914" s="77"/>
    </row>
    <row r="160915" spans="2:3" x14ac:dyDescent="0.25">
      <c r="B160915" s="78"/>
      <c r="C160915" s="77"/>
    </row>
    <row r="160916" spans="2:3" x14ac:dyDescent="0.25">
      <c r="B160916" s="78"/>
      <c r="C160916" s="77"/>
    </row>
    <row r="161026" spans="2:3" x14ac:dyDescent="0.25">
      <c r="B161026" s="78"/>
      <c r="C161026" s="77"/>
    </row>
    <row r="161027" spans="2:3" x14ac:dyDescent="0.25">
      <c r="B161027" s="78"/>
      <c r="C161027" s="77"/>
    </row>
    <row r="161028" spans="2:3" x14ac:dyDescent="0.25">
      <c r="B161028" s="78"/>
      <c r="C161028" s="77"/>
    </row>
    <row r="161029" spans="2:3" x14ac:dyDescent="0.25">
      <c r="B161029" s="78"/>
      <c r="C161029" s="77"/>
    </row>
    <row r="161030" spans="2:3" x14ac:dyDescent="0.25">
      <c r="B161030" s="78"/>
      <c r="C161030" s="77"/>
    </row>
    <row r="161031" spans="2:3" x14ac:dyDescent="0.25">
      <c r="B161031" s="78"/>
      <c r="C161031" s="77"/>
    </row>
    <row r="161032" spans="2:3" x14ac:dyDescent="0.25">
      <c r="B161032" s="78"/>
      <c r="C161032" s="77"/>
    </row>
    <row r="161033" spans="2:3" x14ac:dyDescent="0.25">
      <c r="B161033" s="78"/>
      <c r="C161033" s="77"/>
    </row>
    <row r="161034" spans="2:3" x14ac:dyDescent="0.25">
      <c r="B161034" s="78"/>
      <c r="C161034" s="77"/>
    </row>
    <row r="161035" spans="2:3" x14ac:dyDescent="0.25">
      <c r="B161035" s="78"/>
      <c r="C161035" s="77"/>
    </row>
    <row r="161036" spans="2:3" x14ac:dyDescent="0.25">
      <c r="B161036" s="78"/>
      <c r="C161036" s="77"/>
    </row>
    <row r="161037" spans="2:3" x14ac:dyDescent="0.25">
      <c r="B161037" s="78"/>
      <c r="C161037" s="77"/>
    </row>
    <row r="161038" spans="2:3" x14ac:dyDescent="0.25">
      <c r="B161038" s="78"/>
      <c r="C161038" s="77"/>
    </row>
    <row r="161148" spans="2:3" x14ac:dyDescent="0.25">
      <c r="B161148" s="78"/>
      <c r="C161148" s="77"/>
    </row>
    <row r="161149" spans="2:3" x14ac:dyDescent="0.25">
      <c r="B161149" s="78"/>
      <c r="C161149" s="77"/>
    </row>
    <row r="161150" spans="2:3" x14ac:dyDescent="0.25">
      <c r="B161150" s="78"/>
      <c r="C161150" s="77"/>
    </row>
    <row r="161151" spans="2:3" x14ac:dyDescent="0.25">
      <c r="B161151" s="78"/>
      <c r="C161151" s="77"/>
    </row>
    <row r="161152" spans="2:3" x14ac:dyDescent="0.25">
      <c r="B161152" s="78"/>
      <c r="C161152" s="77"/>
    </row>
    <row r="161153" spans="2:3" x14ac:dyDescent="0.25">
      <c r="B161153" s="78"/>
      <c r="C161153" s="77"/>
    </row>
    <row r="161154" spans="2:3" x14ac:dyDescent="0.25">
      <c r="B161154" s="78"/>
      <c r="C161154" s="77"/>
    </row>
    <row r="161155" spans="2:3" x14ac:dyDescent="0.25">
      <c r="B161155" s="78"/>
      <c r="C161155" s="77"/>
    </row>
    <row r="161156" spans="2:3" x14ac:dyDescent="0.25">
      <c r="B161156" s="78"/>
      <c r="C161156" s="77"/>
    </row>
    <row r="161157" spans="2:3" x14ac:dyDescent="0.25">
      <c r="B161157" s="78"/>
      <c r="C161157" s="77"/>
    </row>
    <row r="161158" spans="2:3" x14ac:dyDescent="0.25">
      <c r="B161158" s="78"/>
      <c r="C161158" s="77"/>
    </row>
    <row r="161159" spans="2:3" x14ac:dyDescent="0.25">
      <c r="B161159" s="78"/>
      <c r="C161159" s="77"/>
    </row>
    <row r="161160" spans="2:3" x14ac:dyDescent="0.25">
      <c r="B161160" s="78"/>
      <c r="C161160" s="77"/>
    </row>
    <row r="161270" spans="2:3" x14ac:dyDescent="0.25">
      <c r="B161270" s="78"/>
      <c r="C161270" s="77"/>
    </row>
    <row r="161271" spans="2:3" x14ac:dyDescent="0.25">
      <c r="B161271" s="78"/>
      <c r="C161271" s="77"/>
    </row>
    <row r="161272" spans="2:3" x14ac:dyDescent="0.25">
      <c r="B161272" s="78"/>
      <c r="C161272" s="77"/>
    </row>
    <row r="161273" spans="2:3" x14ac:dyDescent="0.25">
      <c r="B161273" s="78"/>
      <c r="C161273" s="77"/>
    </row>
    <row r="161274" spans="2:3" x14ac:dyDescent="0.25">
      <c r="B161274" s="78"/>
      <c r="C161274" s="77"/>
    </row>
    <row r="161275" spans="2:3" x14ac:dyDescent="0.25">
      <c r="B161275" s="78"/>
      <c r="C161275" s="77"/>
    </row>
    <row r="161276" spans="2:3" x14ac:dyDescent="0.25">
      <c r="B161276" s="78"/>
      <c r="C161276" s="77"/>
    </row>
    <row r="161277" spans="2:3" x14ac:dyDescent="0.25">
      <c r="B161277" s="78"/>
      <c r="C161277" s="77"/>
    </row>
    <row r="161278" spans="2:3" x14ac:dyDescent="0.25">
      <c r="B161278" s="78"/>
      <c r="C161278" s="77"/>
    </row>
    <row r="161279" spans="2:3" x14ac:dyDescent="0.25">
      <c r="B161279" s="78"/>
      <c r="C161279" s="77"/>
    </row>
    <row r="161280" spans="2:3" x14ac:dyDescent="0.25">
      <c r="B161280" s="78"/>
      <c r="C161280" s="77"/>
    </row>
    <row r="161281" spans="2:3" x14ac:dyDescent="0.25">
      <c r="B161281" s="78"/>
      <c r="C161281" s="77"/>
    </row>
    <row r="161282" spans="2:3" x14ac:dyDescent="0.25">
      <c r="B161282" s="78"/>
      <c r="C161282" s="77"/>
    </row>
    <row r="161392" spans="2:3" x14ac:dyDescent="0.25">
      <c r="B161392" s="78"/>
      <c r="C161392" s="77"/>
    </row>
    <row r="161393" spans="2:3" x14ac:dyDescent="0.25">
      <c r="B161393" s="78"/>
      <c r="C161393" s="77"/>
    </row>
    <row r="161394" spans="2:3" x14ac:dyDescent="0.25">
      <c r="B161394" s="78"/>
      <c r="C161394" s="77"/>
    </row>
    <row r="161395" spans="2:3" x14ac:dyDescent="0.25">
      <c r="B161395" s="78"/>
      <c r="C161395" s="77"/>
    </row>
    <row r="161396" spans="2:3" x14ac:dyDescent="0.25">
      <c r="B161396" s="78"/>
      <c r="C161396" s="77"/>
    </row>
    <row r="161397" spans="2:3" x14ac:dyDescent="0.25">
      <c r="B161397" s="78"/>
      <c r="C161397" s="77"/>
    </row>
    <row r="161398" spans="2:3" x14ac:dyDescent="0.25">
      <c r="B161398" s="78"/>
      <c r="C161398" s="77"/>
    </row>
    <row r="161399" spans="2:3" x14ac:dyDescent="0.25">
      <c r="B161399" s="78"/>
      <c r="C161399" s="77"/>
    </row>
    <row r="161400" spans="2:3" x14ac:dyDescent="0.25">
      <c r="B161400" s="78"/>
      <c r="C161400" s="77"/>
    </row>
    <row r="161401" spans="2:3" x14ac:dyDescent="0.25">
      <c r="B161401" s="78"/>
      <c r="C161401" s="77"/>
    </row>
    <row r="161402" spans="2:3" x14ac:dyDescent="0.25">
      <c r="B161402" s="78"/>
      <c r="C161402" s="77"/>
    </row>
    <row r="161403" spans="2:3" x14ac:dyDescent="0.25">
      <c r="B161403" s="78"/>
      <c r="C161403" s="77"/>
    </row>
    <row r="161404" spans="2:3" x14ac:dyDescent="0.25">
      <c r="B161404" s="78"/>
      <c r="C161404" s="77"/>
    </row>
    <row r="161514" spans="2:3" x14ac:dyDescent="0.25">
      <c r="B161514" s="78"/>
      <c r="C161514" s="77"/>
    </row>
    <row r="161515" spans="2:3" x14ac:dyDescent="0.25">
      <c r="B161515" s="78"/>
      <c r="C161515" s="77"/>
    </row>
    <row r="161516" spans="2:3" x14ac:dyDescent="0.25">
      <c r="B161516" s="78"/>
      <c r="C161516" s="77"/>
    </row>
    <row r="161517" spans="2:3" x14ac:dyDescent="0.25">
      <c r="B161517" s="78"/>
      <c r="C161517" s="77"/>
    </row>
    <row r="161518" spans="2:3" x14ac:dyDescent="0.25">
      <c r="B161518" s="78"/>
      <c r="C161518" s="77"/>
    </row>
    <row r="161519" spans="2:3" x14ac:dyDescent="0.25">
      <c r="B161519" s="78"/>
      <c r="C161519" s="77"/>
    </row>
    <row r="161520" spans="2:3" x14ac:dyDescent="0.25">
      <c r="B161520" s="78"/>
      <c r="C161520" s="77"/>
    </row>
    <row r="161521" spans="2:3" x14ac:dyDescent="0.25">
      <c r="B161521" s="78"/>
      <c r="C161521" s="77"/>
    </row>
    <row r="161522" spans="2:3" x14ac:dyDescent="0.25">
      <c r="B161522" s="78"/>
      <c r="C161522" s="77"/>
    </row>
    <row r="161523" spans="2:3" x14ac:dyDescent="0.25">
      <c r="B161523" s="78"/>
      <c r="C161523" s="77"/>
    </row>
    <row r="161524" spans="2:3" x14ac:dyDescent="0.25">
      <c r="B161524" s="78"/>
      <c r="C161524" s="77"/>
    </row>
    <row r="161525" spans="2:3" x14ac:dyDescent="0.25">
      <c r="B161525" s="78"/>
      <c r="C161525" s="77"/>
    </row>
    <row r="161526" spans="2:3" x14ac:dyDescent="0.25">
      <c r="B161526" s="78"/>
      <c r="C161526" s="77"/>
    </row>
    <row r="161636" spans="2:3" x14ac:dyDescent="0.25">
      <c r="B161636" s="78"/>
      <c r="C161636" s="77"/>
    </row>
    <row r="161637" spans="2:3" x14ac:dyDescent="0.25">
      <c r="B161637" s="78"/>
      <c r="C161637" s="77"/>
    </row>
    <row r="161638" spans="2:3" x14ac:dyDescent="0.25">
      <c r="B161638" s="78"/>
      <c r="C161638" s="77"/>
    </row>
    <row r="161639" spans="2:3" x14ac:dyDescent="0.25">
      <c r="B161639" s="78"/>
      <c r="C161639" s="77"/>
    </row>
    <row r="161640" spans="2:3" x14ac:dyDescent="0.25">
      <c r="B161640" s="78"/>
      <c r="C161640" s="77"/>
    </row>
    <row r="161641" spans="2:3" x14ac:dyDescent="0.25">
      <c r="B161641" s="78"/>
      <c r="C161641" s="77"/>
    </row>
    <row r="161642" spans="2:3" x14ac:dyDescent="0.25">
      <c r="B161642" s="78"/>
      <c r="C161642" s="77"/>
    </row>
    <row r="161643" spans="2:3" x14ac:dyDescent="0.25">
      <c r="B161643" s="78"/>
      <c r="C161643" s="77"/>
    </row>
    <row r="161644" spans="2:3" x14ac:dyDescent="0.25">
      <c r="B161644" s="78"/>
      <c r="C161644" s="77"/>
    </row>
    <row r="161645" spans="2:3" x14ac:dyDescent="0.25">
      <c r="B161645" s="78"/>
      <c r="C161645" s="77"/>
    </row>
    <row r="161646" spans="2:3" x14ac:dyDescent="0.25">
      <c r="B161646" s="78"/>
      <c r="C161646" s="77"/>
    </row>
    <row r="161647" spans="2:3" x14ac:dyDescent="0.25">
      <c r="B161647" s="78"/>
      <c r="C161647" s="77"/>
    </row>
    <row r="161648" spans="2:3" x14ac:dyDescent="0.25">
      <c r="B161648" s="78"/>
      <c r="C161648" s="77"/>
    </row>
    <row r="161758" spans="2:3" x14ac:dyDescent="0.25">
      <c r="B161758" s="78"/>
      <c r="C161758" s="77"/>
    </row>
    <row r="161759" spans="2:3" x14ac:dyDescent="0.25">
      <c r="B161759" s="78"/>
      <c r="C161759" s="77"/>
    </row>
    <row r="161760" spans="2:3" x14ac:dyDescent="0.25">
      <c r="B161760" s="78"/>
      <c r="C161760" s="77"/>
    </row>
    <row r="161761" spans="2:3" x14ac:dyDescent="0.25">
      <c r="B161761" s="78"/>
      <c r="C161761" s="77"/>
    </row>
    <row r="161762" spans="2:3" x14ac:dyDescent="0.25">
      <c r="B161762" s="78"/>
      <c r="C161762" s="77"/>
    </row>
    <row r="161763" spans="2:3" x14ac:dyDescent="0.25">
      <c r="B161763" s="78"/>
      <c r="C161763" s="77"/>
    </row>
    <row r="161764" spans="2:3" x14ac:dyDescent="0.25">
      <c r="B161764" s="78"/>
      <c r="C161764" s="77"/>
    </row>
    <row r="161765" spans="2:3" x14ac:dyDescent="0.25">
      <c r="B161765" s="78"/>
      <c r="C161765" s="77"/>
    </row>
    <row r="161766" spans="2:3" x14ac:dyDescent="0.25">
      <c r="B161766" s="78"/>
      <c r="C161766" s="77"/>
    </row>
    <row r="161767" spans="2:3" x14ac:dyDescent="0.25">
      <c r="B161767" s="78"/>
      <c r="C161767" s="77"/>
    </row>
    <row r="161768" spans="2:3" x14ac:dyDescent="0.25">
      <c r="B161768" s="78"/>
      <c r="C161768" s="77"/>
    </row>
    <row r="161769" spans="2:3" x14ac:dyDescent="0.25">
      <c r="B161769" s="78"/>
      <c r="C161769" s="77"/>
    </row>
    <row r="161770" spans="2:3" x14ac:dyDescent="0.25">
      <c r="B161770" s="78"/>
      <c r="C161770" s="77"/>
    </row>
    <row r="161880" spans="2:3" x14ac:dyDescent="0.25">
      <c r="B161880" s="78"/>
      <c r="C161880" s="77"/>
    </row>
    <row r="161881" spans="2:3" x14ac:dyDescent="0.25">
      <c r="B161881" s="78"/>
      <c r="C161881" s="77"/>
    </row>
    <row r="161882" spans="2:3" x14ac:dyDescent="0.25">
      <c r="B161882" s="78"/>
      <c r="C161882" s="77"/>
    </row>
    <row r="161883" spans="2:3" x14ac:dyDescent="0.25">
      <c r="B161883" s="78"/>
      <c r="C161883" s="77"/>
    </row>
    <row r="161884" spans="2:3" x14ac:dyDescent="0.25">
      <c r="B161884" s="78"/>
      <c r="C161884" s="77"/>
    </row>
    <row r="161885" spans="2:3" x14ac:dyDescent="0.25">
      <c r="B161885" s="78"/>
      <c r="C161885" s="77"/>
    </row>
    <row r="161886" spans="2:3" x14ac:dyDescent="0.25">
      <c r="B161886" s="78"/>
      <c r="C161886" s="77"/>
    </row>
    <row r="161887" spans="2:3" x14ac:dyDescent="0.25">
      <c r="B161887" s="78"/>
      <c r="C161887" s="77"/>
    </row>
    <row r="161888" spans="2:3" x14ac:dyDescent="0.25">
      <c r="B161888" s="78"/>
      <c r="C161888" s="77"/>
    </row>
    <row r="161889" spans="2:3" x14ac:dyDescent="0.25">
      <c r="B161889" s="78"/>
      <c r="C161889" s="77"/>
    </row>
    <row r="161890" spans="2:3" x14ac:dyDescent="0.25">
      <c r="B161890" s="78"/>
      <c r="C161890" s="77"/>
    </row>
    <row r="161891" spans="2:3" x14ac:dyDescent="0.25">
      <c r="B161891" s="78"/>
      <c r="C161891" s="77"/>
    </row>
    <row r="161892" spans="2:3" x14ac:dyDescent="0.25">
      <c r="B161892" s="78"/>
      <c r="C161892" s="77"/>
    </row>
    <row r="162002" spans="2:3" x14ac:dyDescent="0.25">
      <c r="B162002" s="78"/>
      <c r="C162002" s="77"/>
    </row>
    <row r="162003" spans="2:3" x14ac:dyDescent="0.25">
      <c r="B162003" s="78"/>
      <c r="C162003" s="77"/>
    </row>
    <row r="162004" spans="2:3" x14ac:dyDescent="0.25">
      <c r="B162004" s="78"/>
      <c r="C162004" s="77"/>
    </row>
    <row r="162005" spans="2:3" x14ac:dyDescent="0.25">
      <c r="B162005" s="78"/>
      <c r="C162005" s="77"/>
    </row>
    <row r="162006" spans="2:3" x14ac:dyDescent="0.25">
      <c r="B162006" s="78"/>
      <c r="C162006" s="77"/>
    </row>
    <row r="162007" spans="2:3" x14ac:dyDescent="0.25">
      <c r="B162007" s="78"/>
      <c r="C162007" s="77"/>
    </row>
    <row r="162008" spans="2:3" x14ac:dyDescent="0.25">
      <c r="B162008" s="78"/>
      <c r="C162008" s="77"/>
    </row>
    <row r="162009" spans="2:3" x14ac:dyDescent="0.25">
      <c r="B162009" s="78"/>
      <c r="C162009" s="77"/>
    </row>
    <row r="162010" spans="2:3" x14ac:dyDescent="0.25">
      <c r="B162010" s="78"/>
      <c r="C162010" s="77"/>
    </row>
    <row r="162011" spans="2:3" x14ac:dyDescent="0.25">
      <c r="B162011" s="78"/>
      <c r="C162011" s="77"/>
    </row>
    <row r="162012" spans="2:3" x14ac:dyDescent="0.25">
      <c r="B162012" s="78"/>
      <c r="C162012" s="77"/>
    </row>
    <row r="162013" spans="2:3" x14ac:dyDescent="0.25">
      <c r="B162013" s="78"/>
      <c r="C162013" s="77"/>
    </row>
    <row r="162014" spans="2:3" x14ac:dyDescent="0.25">
      <c r="B162014" s="78"/>
      <c r="C162014" s="77"/>
    </row>
    <row r="162124" spans="2:3" x14ac:dyDescent="0.25">
      <c r="B162124" s="78"/>
      <c r="C162124" s="77"/>
    </row>
    <row r="162125" spans="2:3" x14ac:dyDescent="0.25">
      <c r="B162125" s="78"/>
      <c r="C162125" s="77"/>
    </row>
    <row r="162126" spans="2:3" x14ac:dyDescent="0.25">
      <c r="B162126" s="78"/>
      <c r="C162126" s="77"/>
    </row>
    <row r="162127" spans="2:3" x14ac:dyDescent="0.25">
      <c r="B162127" s="78"/>
      <c r="C162127" s="77"/>
    </row>
    <row r="162128" spans="2:3" x14ac:dyDescent="0.25">
      <c r="B162128" s="78"/>
      <c r="C162128" s="77"/>
    </row>
    <row r="162129" spans="2:3" x14ac:dyDescent="0.25">
      <c r="B162129" s="78"/>
      <c r="C162129" s="77"/>
    </row>
    <row r="162130" spans="2:3" x14ac:dyDescent="0.25">
      <c r="B162130" s="78"/>
      <c r="C162130" s="77"/>
    </row>
    <row r="162131" spans="2:3" x14ac:dyDescent="0.25">
      <c r="B162131" s="78"/>
      <c r="C162131" s="77"/>
    </row>
    <row r="162132" spans="2:3" x14ac:dyDescent="0.25">
      <c r="B162132" s="78"/>
      <c r="C162132" s="77"/>
    </row>
    <row r="162133" spans="2:3" x14ac:dyDescent="0.25">
      <c r="B162133" s="78"/>
      <c r="C162133" s="77"/>
    </row>
    <row r="162134" spans="2:3" x14ac:dyDescent="0.25">
      <c r="B162134" s="78"/>
      <c r="C162134" s="77"/>
    </row>
    <row r="162135" spans="2:3" x14ac:dyDescent="0.25">
      <c r="B162135" s="78"/>
      <c r="C162135" s="77"/>
    </row>
    <row r="162136" spans="2:3" x14ac:dyDescent="0.25">
      <c r="B162136" s="78"/>
      <c r="C162136" s="77"/>
    </row>
    <row r="162246" spans="2:3" x14ac:dyDescent="0.25">
      <c r="B162246" s="78"/>
      <c r="C162246" s="77"/>
    </row>
    <row r="162247" spans="2:3" x14ac:dyDescent="0.25">
      <c r="B162247" s="78"/>
      <c r="C162247" s="77"/>
    </row>
    <row r="162248" spans="2:3" x14ac:dyDescent="0.25">
      <c r="B162248" s="78"/>
      <c r="C162248" s="77"/>
    </row>
    <row r="162249" spans="2:3" x14ac:dyDescent="0.25">
      <c r="B162249" s="78"/>
      <c r="C162249" s="77"/>
    </row>
    <row r="162250" spans="2:3" x14ac:dyDescent="0.25">
      <c r="B162250" s="78"/>
      <c r="C162250" s="77"/>
    </row>
    <row r="162251" spans="2:3" x14ac:dyDescent="0.25">
      <c r="B162251" s="78"/>
      <c r="C162251" s="77"/>
    </row>
    <row r="162252" spans="2:3" x14ac:dyDescent="0.25">
      <c r="B162252" s="78"/>
      <c r="C162252" s="77"/>
    </row>
    <row r="162253" spans="2:3" x14ac:dyDescent="0.25">
      <c r="B162253" s="78"/>
      <c r="C162253" s="77"/>
    </row>
    <row r="162254" spans="2:3" x14ac:dyDescent="0.25">
      <c r="B162254" s="78"/>
      <c r="C162254" s="77"/>
    </row>
    <row r="162255" spans="2:3" x14ac:dyDescent="0.25">
      <c r="B162255" s="78"/>
      <c r="C162255" s="77"/>
    </row>
    <row r="162256" spans="2:3" x14ac:dyDescent="0.25">
      <c r="B162256" s="78"/>
      <c r="C162256" s="77"/>
    </row>
    <row r="162257" spans="2:3" x14ac:dyDescent="0.25">
      <c r="B162257" s="78"/>
      <c r="C162257" s="77"/>
    </row>
    <row r="162258" spans="2:3" x14ac:dyDescent="0.25">
      <c r="B162258" s="78"/>
      <c r="C162258" s="77"/>
    </row>
    <row r="162368" spans="2:3" x14ac:dyDescent="0.25">
      <c r="B162368" s="78"/>
      <c r="C162368" s="77"/>
    </row>
    <row r="162369" spans="2:3" x14ac:dyDescent="0.25">
      <c r="B162369" s="78"/>
      <c r="C162369" s="77"/>
    </row>
    <row r="162370" spans="2:3" x14ac:dyDescent="0.25">
      <c r="B162370" s="78"/>
      <c r="C162370" s="77"/>
    </row>
    <row r="162371" spans="2:3" x14ac:dyDescent="0.25">
      <c r="B162371" s="78"/>
      <c r="C162371" s="77"/>
    </row>
    <row r="162372" spans="2:3" x14ac:dyDescent="0.25">
      <c r="B162372" s="78"/>
      <c r="C162372" s="77"/>
    </row>
    <row r="162373" spans="2:3" x14ac:dyDescent="0.25">
      <c r="B162373" s="78"/>
      <c r="C162373" s="77"/>
    </row>
    <row r="162374" spans="2:3" x14ac:dyDescent="0.25">
      <c r="B162374" s="78"/>
      <c r="C162374" s="77"/>
    </row>
    <row r="162375" spans="2:3" x14ac:dyDescent="0.25">
      <c r="B162375" s="78"/>
      <c r="C162375" s="77"/>
    </row>
    <row r="162376" spans="2:3" x14ac:dyDescent="0.25">
      <c r="B162376" s="78"/>
      <c r="C162376" s="77"/>
    </row>
    <row r="162377" spans="2:3" x14ac:dyDescent="0.25">
      <c r="B162377" s="78"/>
      <c r="C162377" s="77"/>
    </row>
    <row r="162378" spans="2:3" x14ac:dyDescent="0.25">
      <c r="B162378" s="78"/>
      <c r="C162378" s="77"/>
    </row>
    <row r="162379" spans="2:3" x14ac:dyDescent="0.25">
      <c r="B162379" s="78"/>
      <c r="C162379" s="77"/>
    </row>
    <row r="162380" spans="2:3" x14ac:dyDescent="0.25">
      <c r="B162380" s="78"/>
      <c r="C162380" s="77"/>
    </row>
    <row r="162490" spans="2:3" x14ac:dyDescent="0.25">
      <c r="B162490" s="78"/>
      <c r="C162490" s="77"/>
    </row>
    <row r="162491" spans="2:3" x14ac:dyDescent="0.25">
      <c r="B162491" s="78"/>
      <c r="C162491" s="77"/>
    </row>
    <row r="162492" spans="2:3" x14ac:dyDescent="0.25">
      <c r="B162492" s="78"/>
      <c r="C162492" s="77"/>
    </row>
    <row r="162493" spans="2:3" x14ac:dyDescent="0.25">
      <c r="B162493" s="78"/>
      <c r="C162493" s="77"/>
    </row>
    <row r="162494" spans="2:3" x14ac:dyDescent="0.25">
      <c r="B162494" s="78"/>
      <c r="C162494" s="77"/>
    </row>
    <row r="162495" spans="2:3" x14ac:dyDescent="0.25">
      <c r="B162495" s="78"/>
      <c r="C162495" s="77"/>
    </row>
    <row r="162496" spans="2:3" x14ac:dyDescent="0.25">
      <c r="B162496" s="78"/>
      <c r="C162496" s="77"/>
    </row>
    <row r="162497" spans="2:3" x14ac:dyDescent="0.25">
      <c r="B162497" s="78"/>
      <c r="C162497" s="77"/>
    </row>
    <row r="162498" spans="2:3" x14ac:dyDescent="0.25">
      <c r="B162498" s="78"/>
      <c r="C162498" s="77"/>
    </row>
    <row r="162499" spans="2:3" x14ac:dyDescent="0.25">
      <c r="B162499" s="78"/>
      <c r="C162499" s="77"/>
    </row>
    <row r="162500" spans="2:3" x14ac:dyDescent="0.25">
      <c r="B162500" s="78"/>
      <c r="C162500" s="77"/>
    </row>
    <row r="162501" spans="2:3" x14ac:dyDescent="0.25">
      <c r="B162501" s="78"/>
      <c r="C162501" s="77"/>
    </row>
    <row r="162502" spans="2:3" x14ac:dyDescent="0.25">
      <c r="B162502" s="78"/>
      <c r="C162502" s="77"/>
    </row>
    <row r="162612" spans="2:3" x14ac:dyDescent="0.25">
      <c r="B162612" s="78"/>
      <c r="C162612" s="77"/>
    </row>
    <row r="162613" spans="2:3" x14ac:dyDescent="0.25">
      <c r="B162613" s="78"/>
      <c r="C162613" s="77"/>
    </row>
    <row r="162614" spans="2:3" x14ac:dyDescent="0.25">
      <c r="B162614" s="78"/>
      <c r="C162614" s="77"/>
    </row>
    <row r="162615" spans="2:3" x14ac:dyDescent="0.25">
      <c r="B162615" s="78"/>
      <c r="C162615" s="77"/>
    </row>
    <row r="162616" spans="2:3" x14ac:dyDescent="0.25">
      <c r="B162616" s="78"/>
      <c r="C162616" s="77"/>
    </row>
    <row r="162617" spans="2:3" x14ac:dyDescent="0.25">
      <c r="B162617" s="78"/>
      <c r="C162617" s="77"/>
    </row>
    <row r="162618" spans="2:3" x14ac:dyDescent="0.25">
      <c r="B162618" s="78"/>
      <c r="C162618" s="77"/>
    </row>
    <row r="162619" spans="2:3" x14ac:dyDescent="0.25">
      <c r="B162619" s="78"/>
      <c r="C162619" s="77"/>
    </row>
    <row r="162620" spans="2:3" x14ac:dyDescent="0.25">
      <c r="B162620" s="78"/>
      <c r="C162620" s="77"/>
    </row>
    <row r="162621" spans="2:3" x14ac:dyDescent="0.25">
      <c r="B162621" s="78"/>
      <c r="C162621" s="77"/>
    </row>
    <row r="162622" spans="2:3" x14ac:dyDescent="0.25">
      <c r="B162622" s="78"/>
      <c r="C162622" s="77"/>
    </row>
    <row r="162623" spans="2:3" x14ac:dyDescent="0.25">
      <c r="B162623" s="78"/>
      <c r="C162623" s="77"/>
    </row>
    <row r="162624" spans="2:3" x14ac:dyDescent="0.25">
      <c r="B162624" s="78"/>
      <c r="C162624" s="77"/>
    </row>
    <row r="162734" spans="2:3" x14ac:dyDescent="0.25">
      <c r="B162734" s="78"/>
      <c r="C162734" s="77"/>
    </row>
    <row r="162735" spans="2:3" x14ac:dyDescent="0.25">
      <c r="B162735" s="78"/>
      <c r="C162735" s="77"/>
    </row>
    <row r="162736" spans="2:3" x14ac:dyDescent="0.25">
      <c r="B162736" s="78"/>
      <c r="C162736" s="77"/>
    </row>
    <row r="162737" spans="2:3" x14ac:dyDescent="0.25">
      <c r="B162737" s="78"/>
      <c r="C162737" s="77"/>
    </row>
    <row r="162738" spans="2:3" x14ac:dyDescent="0.25">
      <c r="B162738" s="78"/>
      <c r="C162738" s="77"/>
    </row>
    <row r="162739" spans="2:3" x14ac:dyDescent="0.25">
      <c r="B162739" s="78"/>
      <c r="C162739" s="77"/>
    </row>
    <row r="162740" spans="2:3" x14ac:dyDescent="0.25">
      <c r="B162740" s="78"/>
      <c r="C162740" s="77"/>
    </row>
    <row r="162741" spans="2:3" x14ac:dyDescent="0.25">
      <c r="B162741" s="78"/>
      <c r="C162741" s="77"/>
    </row>
    <row r="162742" spans="2:3" x14ac:dyDescent="0.25">
      <c r="B162742" s="78"/>
      <c r="C162742" s="77"/>
    </row>
    <row r="162743" spans="2:3" x14ac:dyDescent="0.25">
      <c r="B162743" s="78"/>
      <c r="C162743" s="77"/>
    </row>
    <row r="162744" spans="2:3" x14ac:dyDescent="0.25">
      <c r="B162744" s="78"/>
      <c r="C162744" s="77"/>
    </row>
    <row r="162745" spans="2:3" x14ac:dyDescent="0.25">
      <c r="B162745" s="78"/>
      <c r="C162745" s="77"/>
    </row>
    <row r="162746" spans="2:3" x14ac:dyDescent="0.25">
      <c r="B162746" s="78"/>
      <c r="C162746" s="77"/>
    </row>
    <row r="162856" spans="2:3" x14ac:dyDescent="0.25">
      <c r="B162856" s="78"/>
      <c r="C162856" s="77"/>
    </row>
    <row r="162857" spans="2:3" x14ac:dyDescent="0.25">
      <c r="B162857" s="78"/>
      <c r="C162857" s="77"/>
    </row>
    <row r="162858" spans="2:3" x14ac:dyDescent="0.25">
      <c r="B162858" s="78"/>
      <c r="C162858" s="77"/>
    </row>
    <row r="162859" spans="2:3" x14ac:dyDescent="0.25">
      <c r="B162859" s="78"/>
      <c r="C162859" s="77"/>
    </row>
    <row r="162860" spans="2:3" x14ac:dyDescent="0.25">
      <c r="B162860" s="78"/>
      <c r="C162860" s="77"/>
    </row>
    <row r="162861" spans="2:3" x14ac:dyDescent="0.25">
      <c r="B162861" s="78"/>
      <c r="C162861" s="77"/>
    </row>
    <row r="162862" spans="2:3" x14ac:dyDescent="0.25">
      <c r="B162862" s="78"/>
      <c r="C162862" s="77"/>
    </row>
    <row r="162863" spans="2:3" x14ac:dyDescent="0.25">
      <c r="B162863" s="78"/>
      <c r="C162863" s="77"/>
    </row>
    <row r="162864" spans="2:3" x14ac:dyDescent="0.25">
      <c r="B162864" s="78"/>
      <c r="C162864" s="77"/>
    </row>
    <row r="162865" spans="2:3" x14ac:dyDescent="0.25">
      <c r="B162865" s="78"/>
      <c r="C162865" s="77"/>
    </row>
    <row r="162866" spans="2:3" x14ac:dyDescent="0.25">
      <c r="B162866" s="78"/>
      <c r="C162866" s="77"/>
    </row>
    <row r="162867" spans="2:3" x14ac:dyDescent="0.25">
      <c r="B162867" s="78"/>
      <c r="C162867" s="77"/>
    </row>
    <row r="162868" spans="2:3" x14ac:dyDescent="0.25">
      <c r="B162868" s="78"/>
      <c r="C162868" s="77"/>
    </row>
    <row r="162978" spans="2:3" x14ac:dyDescent="0.25">
      <c r="B162978" s="78"/>
      <c r="C162978" s="77"/>
    </row>
    <row r="162979" spans="2:3" x14ac:dyDescent="0.25">
      <c r="B162979" s="78"/>
      <c r="C162979" s="77"/>
    </row>
    <row r="162980" spans="2:3" x14ac:dyDescent="0.25">
      <c r="B162980" s="78"/>
      <c r="C162980" s="77"/>
    </row>
    <row r="162981" spans="2:3" x14ac:dyDescent="0.25">
      <c r="B162981" s="78"/>
      <c r="C162981" s="77"/>
    </row>
    <row r="162982" spans="2:3" x14ac:dyDescent="0.25">
      <c r="B162982" s="78"/>
      <c r="C162982" s="77"/>
    </row>
    <row r="162983" spans="2:3" x14ac:dyDescent="0.25">
      <c r="B162983" s="78"/>
      <c r="C162983" s="77"/>
    </row>
    <row r="162984" spans="2:3" x14ac:dyDescent="0.25">
      <c r="B162984" s="78"/>
      <c r="C162984" s="77"/>
    </row>
    <row r="162985" spans="2:3" x14ac:dyDescent="0.25">
      <c r="B162985" s="78"/>
      <c r="C162985" s="77"/>
    </row>
    <row r="162986" spans="2:3" x14ac:dyDescent="0.25">
      <c r="B162986" s="78"/>
      <c r="C162986" s="77"/>
    </row>
    <row r="162987" spans="2:3" x14ac:dyDescent="0.25">
      <c r="B162987" s="78"/>
      <c r="C162987" s="77"/>
    </row>
    <row r="162988" spans="2:3" x14ac:dyDescent="0.25">
      <c r="B162988" s="78"/>
      <c r="C162988" s="77"/>
    </row>
    <row r="162989" spans="2:3" x14ac:dyDescent="0.25">
      <c r="B162989" s="78"/>
      <c r="C162989" s="77"/>
    </row>
    <row r="162990" spans="2:3" x14ac:dyDescent="0.25">
      <c r="B162990" s="78"/>
      <c r="C162990" s="77"/>
    </row>
    <row r="163100" spans="2:3" x14ac:dyDescent="0.25">
      <c r="B163100" s="78"/>
      <c r="C163100" s="77"/>
    </row>
    <row r="163101" spans="2:3" x14ac:dyDescent="0.25">
      <c r="B163101" s="78"/>
      <c r="C163101" s="77"/>
    </row>
    <row r="163102" spans="2:3" x14ac:dyDescent="0.25">
      <c r="B163102" s="78"/>
      <c r="C163102" s="77"/>
    </row>
    <row r="163103" spans="2:3" x14ac:dyDescent="0.25">
      <c r="B163103" s="78"/>
      <c r="C163103" s="77"/>
    </row>
    <row r="163104" spans="2:3" x14ac:dyDescent="0.25">
      <c r="B163104" s="78"/>
      <c r="C163104" s="77"/>
    </row>
    <row r="163105" spans="2:3" x14ac:dyDescent="0.25">
      <c r="B163105" s="78"/>
      <c r="C163105" s="77"/>
    </row>
    <row r="163106" spans="2:3" x14ac:dyDescent="0.25">
      <c r="B163106" s="78"/>
      <c r="C163106" s="77"/>
    </row>
    <row r="163107" spans="2:3" x14ac:dyDescent="0.25">
      <c r="B163107" s="78"/>
      <c r="C163107" s="77"/>
    </row>
    <row r="163108" spans="2:3" x14ac:dyDescent="0.25">
      <c r="B163108" s="78"/>
      <c r="C163108" s="77"/>
    </row>
    <row r="163109" spans="2:3" x14ac:dyDescent="0.25">
      <c r="B163109" s="78"/>
      <c r="C163109" s="77"/>
    </row>
    <row r="163110" spans="2:3" x14ac:dyDescent="0.25">
      <c r="B163110" s="78"/>
      <c r="C163110" s="77"/>
    </row>
    <row r="163111" spans="2:3" x14ac:dyDescent="0.25">
      <c r="B163111" s="78"/>
      <c r="C163111" s="77"/>
    </row>
    <row r="163112" spans="2:3" x14ac:dyDescent="0.25">
      <c r="B163112" s="78"/>
      <c r="C163112" s="77"/>
    </row>
    <row r="163222" spans="2:3" x14ac:dyDescent="0.25">
      <c r="B163222" s="78"/>
      <c r="C163222" s="77"/>
    </row>
    <row r="163223" spans="2:3" x14ac:dyDescent="0.25">
      <c r="B163223" s="78"/>
      <c r="C163223" s="77"/>
    </row>
    <row r="163224" spans="2:3" x14ac:dyDescent="0.25">
      <c r="B163224" s="78"/>
      <c r="C163224" s="77"/>
    </row>
    <row r="163225" spans="2:3" x14ac:dyDescent="0.25">
      <c r="B163225" s="78"/>
      <c r="C163225" s="77"/>
    </row>
    <row r="163226" spans="2:3" x14ac:dyDescent="0.25">
      <c r="B163226" s="78"/>
      <c r="C163226" s="77"/>
    </row>
    <row r="163227" spans="2:3" x14ac:dyDescent="0.25">
      <c r="B163227" s="78"/>
      <c r="C163227" s="77"/>
    </row>
    <row r="163228" spans="2:3" x14ac:dyDescent="0.25">
      <c r="B163228" s="78"/>
      <c r="C163228" s="77"/>
    </row>
    <row r="163229" spans="2:3" x14ac:dyDescent="0.25">
      <c r="B163229" s="78"/>
      <c r="C163229" s="77"/>
    </row>
    <row r="163230" spans="2:3" x14ac:dyDescent="0.25">
      <c r="B163230" s="78"/>
      <c r="C163230" s="77"/>
    </row>
    <row r="163231" spans="2:3" x14ac:dyDescent="0.25">
      <c r="B163231" s="78"/>
      <c r="C163231" s="77"/>
    </row>
    <row r="163232" spans="2:3" x14ac:dyDescent="0.25">
      <c r="B163232" s="78"/>
      <c r="C163232" s="77"/>
    </row>
    <row r="163233" spans="2:3" x14ac:dyDescent="0.25">
      <c r="B163233" s="78"/>
      <c r="C163233" s="77"/>
    </row>
    <row r="163234" spans="2:3" x14ac:dyDescent="0.25">
      <c r="B163234" s="78"/>
      <c r="C163234" s="77"/>
    </row>
    <row r="163344" spans="2:3" x14ac:dyDescent="0.25">
      <c r="B163344" s="78"/>
      <c r="C163344" s="77"/>
    </row>
    <row r="163345" spans="2:3" x14ac:dyDescent="0.25">
      <c r="B163345" s="78"/>
      <c r="C163345" s="77"/>
    </row>
    <row r="163346" spans="2:3" x14ac:dyDescent="0.25">
      <c r="B163346" s="78"/>
      <c r="C163346" s="77"/>
    </row>
    <row r="163347" spans="2:3" x14ac:dyDescent="0.25">
      <c r="B163347" s="78"/>
      <c r="C163347" s="77"/>
    </row>
    <row r="163348" spans="2:3" x14ac:dyDescent="0.25">
      <c r="B163348" s="78"/>
      <c r="C163348" s="77"/>
    </row>
    <row r="163349" spans="2:3" x14ac:dyDescent="0.25">
      <c r="B163349" s="78"/>
      <c r="C163349" s="77"/>
    </row>
    <row r="163350" spans="2:3" x14ac:dyDescent="0.25">
      <c r="B163350" s="78"/>
      <c r="C163350" s="77"/>
    </row>
    <row r="163351" spans="2:3" x14ac:dyDescent="0.25">
      <c r="B163351" s="78"/>
      <c r="C163351" s="77"/>
    </row>
    <row r="163352" spans="2:3" x14ac:dyDescent="0.25">
      <c r="B163352" s="78"/>
      <c r="C163352" s="77"/>
    </row>
    <row r="163353" spans="2:3" x14ac:dyDescent="0.25">
      <c r="B163353" s="78"/>
      <c r="C163353" s="77"/>
    </row>
    <row r="163354" spans="2:3" x14ac:dyDescent="0.25">
      <c r="B163354" s="78"/>
      <c r="C163354" s="77"/>
    </row>
    <row r="163355" spans="2:3" x14ac:dyDescent="0.25">
      <c r="B163355" s="78"/>
      <c r="C163355" s="77"/>
    </row>
    <row r="163356" spans="2:3" x14ac:dyDescent="0.25">
      <c r="B163356" s="78"/>
      <c r="C163356" s="77"/>
    </row>
    <row r="163466" spans="2:3" x14ac:dyDescent="0.25">
      <c r="B163466" s="78"/>
      <c r="C163466" s="77"/>
    </row>
    <row r="163467" spans="2:3" x14ac:dyDescent="0.25">
      <c r="B163467" s="78"/>
      <c r="C163467" s="77"/>
    </row>
    <row r="163468" spans="2:3" x14ac:dyDescent="0.25">
      <c r="B163468" s="78"/>
      <c r="C163468" s="77"/>
    </row>
    <row r="163469" spans="2:3" x14ac:dyDescent="0.25">
      <c r="B163469" s="78"/>
      <c r="C163469" s="77"/>
    </row>
    <row r="163470" spans="2:3" x14ac:dyDescent="0.25">
      <c r="B163470" s="78"/>
      <c r="C163470" s="77"/>
    </row>
    <row r="163471" spans="2:3" x14ac:dyDescent="0.25">
      <c r="B163471" s="78"/>
      <c r="C163471" s="77"/>
    </row>
    <row r="163472" spans="2:3" x14ac:dyDescent="0.25">
      <c r="B163472" s="78"/>
      <c r="C163472" s="77"/>
    </row>
    <row r="163473" spans="2:3" x14ac:dyDescent="0.25">
      <c r="B163473" s="78"/>
      <c r="C163473" s="77"/>
    </row>
    <row r="163474" spans="2:3" x14ac:dyDescent="0.25">
      <c r="B163474" s="78"/>
      <c r="C163474" s="77"/>
    </row>
    <row r="163475" spans="2:3" x14ac:dyDescent="0.25">
      <c r="B163475" s="78"/>
      <c r="C163475" s="77"/>
    </row>
    <row r="163476" spans="2:3" x14ac:dyDescent="0.25">
      <c r="B163476" s="78"/>
      <c r="C163476" s="77"/>
    </row>
    <row r="163477" spans="2:3" x14ac:dyDescent="0.25">
      <c r="B163477" s="78"/>
      <c r="C163477" s="77"/>
    </row>
    <row r="163478" spans="2:3" x14ac:dyDescent="0.25">
      <c r="B163478" s="78"/>
      <c r="C163478" s="77"/>
    </row>
    <row r="163588" spans="2:3" x14ac:dyDescent="0.25">
      <c r="B163588" s="78"/>
      <c r="C163588" s="77"/>
    </row>
    <row r="163589" spans="2:3" x14ac:dyDescent="0.25">
      <c r="B163589" s="78"/>
      <c r="C163589" s="77"/>
    </row>
    <row r="163590" spans="2:3" x14ac:dyDescent="0.25">
      <c r="B163590" s="78"/>
      <c r="C163590" s="77"/>
    </row>
    <row r="163591" spans="2:3" x14ac:dyDescent="0.25">
      <c r="B163591" s="78"/>
      <c r="C163591" s="77"/>
    </row>
    <row r="163592" spans="2:3" x14ac:dyDescent="0.25">
      <c r="B163592" s="78"/>
      <c r="C163592" s="77"/>
    </row>
    <row r="163593" spans="2:3" x14ac:dyDescent="0.25">
      <c r="B163593" s="78"/>
      <c r="C163593" s="77"/>
    </row>
    <row r="163594" spans="2:3" x14ac:dyDescent="0.25">
      <c r="B163594" s="78"/>
      <c r="C163594" s="77"/>
    </row>
    <row r="163595" spans="2:3" x14ac:dyDescent="0.25">
      <c r="B163595" s="78"/>
      <c r="C163595" s="77"/>
    </row>
    <row r="163596" spans="2:3" x14ac:dyDescent="0.25">
      <c r="B163596" s="78"/>
      <c r="C163596" s="77"/>
    </row>
    <row r="163597" spans="2:3" x14ac:dyDescent="0.25">
      <c r="B163597" s="78"/>
      <c r="C163597" s="77"/>
    </row>
    <row r="163598" spans="2:3" x14ac:dyDescent="0.25">
      <c r="B163598" s="78"/>
      <c r="C163598" s="77"/>
    </row>
    <row r="163599" spans="2:3" x14ac:dyDescent="0.25">
      <c r="B163599" s="78"/>
      <c r="C163599" s="77"/>
    </row>
    <row r="163600" spans="2:3" x14ac:dyDescent="0.25">
      <c r="B163600" s="78"/>
      <c r="C163600" s="77"/>
    </row>
    <row r="163710" spans="2:3" x14ac:dyDescent="0.25">
      <c r="B163710" s="78"/>
      <c r="C163710" s="77"/>
    </row>
    <row r="163711" spans="2:3" x14ac:dyDescent="0.25">
      <c r="B163711" s="78"/>
      <c r="C163711" s="77"/>
    </row>
    <row r="163712" spans="2:3" x14ac:dyDescent="0.25">
      <c r="B163712" s="78"/>
      <c r="C163712" s="77"/>
    </row>
    <row r="163713" spans="2:3" x14ac:dyDescent="0.25">
      <c r="B163713" s="78"/>
      <c r="C163713" s="77"/>
    </row>
    <row r="163714" spans="2:3" x14ac:dyDescent="0.25">
      <c r="B163714" s="78"/>
      <c r="C163714" s="77"/>
    </row>
    <row r="163715" spans="2:3" x14ac:dyDescent="0.25">
      <c r="B163715" s="78"/>
      <c r="C163715" s="77"/>
    </row>
    <row r="163716" spans="2:3" x14ac:dyDescent="0.25">
      <c r="B163716" s="78"/>
      <c r="C163716" s="77"/>
    </row>
    <row r="163717" spans="2:3" x14ac:dyDescent="0.25">
      <c r="B163717" s="78"/>
      <c r="C163717" s="77"/>
    </row>
    <row r="163718" spans="2:3" x14ac:dyDescent="0.25">
      <c r="B163718" s="78"/>
      <c r="C163718" s="77"/>
    </row>
    <row r="163719" spans="2:3" x14ac:dyDescent="0.25">
      <c r="B163719" s="78"/>
      <c r="C163719" s="77"/>
    </row>
    <row r="163720" spans="2:3" x14ac:dyDescent="0.25">
      <c r="B163720" s="78"/>
      <c r="C163720" s="77"/>
    </row>
    <row r="163721" spans="2:3" x14ac:dyDescent="0.25">
      <c r="B163721" s="78"/>
      <c r="C163721" s="77"/>
    </row>
    <row r="163722" spans="2:3" x14ac:dyDescent="0.25">
      <c r="B163722" s="78"/>
      <c r="C163722" s="77"/>
    </row>
    <row r="163832" spans="2:3" x14ac:dyDescent="0.25">
      <c r="B163832" s="78"/>
      <c r="C163832" s="77"/>
    </row>
    <row r="163833" spans="2:3" x14ac:dyDescent="0.25">
      <c r="B163833" s="78"/>
      <c r="C163833" s="77"/>
    </row>
    <row r="163834" spans="2:3" x14ac:dyDescent="0.25">
      <c r="B163834" s="78"/>
      <c r="C163834" s="77"/>
    </row>
    <row r="163835" spans="2:3" x14ac:dyDescent="0.25">
      <c r="B163835" s="78"/>
      <c r="C163835" s="77"/>
    </row>
    <row r="163836" spans="2:3" x14ac:dyDescent="0.25">
      <c r="B163836" s="78"/>
      <c r="C163836" s="77"/>
    </row>
    <row r="163837" spans="2:3" x14ac:dyDescent="0.25">
      <c r="B163837" s="78"/>
      <c r="C163837" s="77"/>
    </row>
    <row r="163838" spans="2:3" x14ac:dyDescent="0.25">
      <c r="B163838" s="78"/>
      <c r="C163838" s="77"/>
    </row>
    <row r="163839" spans="2:3" x14ac:dyDescent="0.25">
      <c r="B163839" s="78"/>
      <c r="C163839" s="77"/>
    </row>
    <row r="163840" spans="2:3" x14ac:dyDescent="0.25">
      <c r="B163840" s="78"/>
      <c r="C163840" s="77"/>
    </row>
    <row r="163841" spans="2:3" x14ac:dyDescent="0.25">
      <c r="B163841" s="78"/>
      <c r="C163841" s="77"/>
    </row>
    <row r="163842" spans="2:3" x14ac:dyDescent="0.25">
      <c r="B163842" s="78"/>
      <c r="C163842" s="77"/>
    </row>
    <row r="163843" spans="2:3" x14ac:dyDescent="0.25">
      <c r="B163843" s="78"/>
      <c r="C163843" s="77"/>
    </row>
    <row r="163844" spans="2:3" x14ac:dyDescent="0.25">
      <c r="B163844" s="78"/>
      <c r="C163844" s="77"/>
    </row>
    <row r="163954" spans="2:3" x14ac:dyDescent="0.25">
      <c r="B163954" s="78"/>
      <c r="C163954" s="77"/>
    </row>
    <row r="163955" spans="2:3" x14ac:dyDescent="0.25">
      <c r="B163955" s="78"/>
      <c r="C163955" s="77"/>
    </row>
    <row r="163956" spans="2:3" x14ac:dyDescent="0.25">
      <c r="B163956" s="78"/>
      <c r="C163956" s="77"/>
    </row>
    <row r="163957" spans="2:3" x14ac:dyDescent="0.25">
      <c r="B163957" s="78"/>
      <c r="C163957" s="77"/>
    </row>
    <row r="163958" spans="2:3" x14ac:dyDescent="0.25">
      <c r="B163958" s="78"/>
      <c r="C163958" s="77"/>
    </row>
    <row r="163959" spans="2:3" x14ac:dyDescent="0.25">
      <c r="B163959" s="78"/>
      <c r="C163959" s="77"/>
    </row>
    <row r="163960" spans="2:3" x14ac:dyDescent="0.25">
      <c r="B163960" s="78"/>
      <c r="C163960" s="77"/>
    </row>
    <row r="163961" spans="2:3" x14ac:dyDescent="0.25">
      <c r="B163961" s="78"/>
      <c r="C163961" s="77"/>
    </row>
    <row r="163962" spans="2:3" x14ac:dyDescent="0.25">
      <c r="B163962" s="78"/>
      <c r="C163962" s="77"/>
    </row>
    <row r="163963" spans="2:3" x14ac:dyDescent="0.25">
      <c r="B163963" s="78"/>
      <c r="C163963" s="77"/>
    </row>
    <row r="163964" spans="2:3" x14ac:dyDescent="0.25">
      <c r="B163964" s="78"/>
      <c r="C163964" s="77"/>
    </row>
    <row r="163965" spans="2:3" x14ac:dyDescent="0.25">
      <c r="B163965" s="78"/>
      <c r="C163965" s="77"/>
    </row>
    <row r="163966" spans="2:3" x14ac:dyDescent="0.25">
      <c r="B163966" s="78"/>
      <c r="C163966" s="77"/>
    </row>
    <row r="164076" spans="2:3" x14ac:dyDescent="0.25">
      <c r="B164076" s="78"/>
      <c r="C164076" s="77"/>
    </row>
    <row r="164077" spans="2:3" x14ac:dyDescent="0.25">
      <c r="B164077" s="78"/>
      <c r="C164077" s="77"/>
    </row>
    <row r="164078" spans="2:3" x14ac:dyDescent="0.25">
      <c r="B164078" s="78"/>
      <c r="C164078" s="77"/>
    </row>
    <row r="164079" spans="2:3" x14ac:dyDescent="0.25">
      <c r="B164079" s="78"/>
      <c r="C164079" s="77"/>
    </row>
    <row r="164080" spans="2:3" x14ac:dyDescent="0.25">
      <c r="B164080" s="78"/>
      <c r="C164080" s="77"/>
    </row>
    <row r="164081" spans="2:3" x14ac:dyDescent="0.25">
      <c r="B164081" s="78"/>
      <c r="C164081" s="77"/>
    </row>
    <row r="164082" spans="2:3" x14ac:dyDescent="0.25">
      <c r="B164082" s="78"/>
      <c r="C164082" s="77"/>
    </row>
    <row r="164083" spans="2:3" x14ac:dyDescent="0.25">
      <c r="B164083" s="78"/>
      <c r="C164083" s="77"/>
    </row>
    <row r="164084" spans="2:3" x14ac:dyDescent="0.25">
      <c r="B164084" s="78"/>
      <c r="C164084" s="77"/>
    </row>
    <row r="164085" spans="2:3" x14ac:dyDescent="0.25">
      <c r="B164085" s="78"/>
      <c r="C164085" s="77"/>
    </row>
    <row r="164086" spans="2:3" x14ac:dyDescent="0.25">
      <c r="B164086" s="78"/>
      <c r="C164086" s="77"/>
    </row>
    <row r="164087" spans="2:3" x14ac:dyDescent="0.25">
      <c r="B164087" s="78"/>
      <c r="C164087" s="77"/>
    </row>
    <row r="164088" spans="2:3" x14ac:dyDescent="0.25">
      <c r="B164088" s="78"/>
      <c r="C164088" s="77"/>
    </row>
    <row r="164198" spans="2:3" x14ac:dyDescent="0.25">
      <c r="B164198" s="78"/>
      <c r="C164198" s="77"/>
    </row>
    <row r="164199" spans="2:3" x14ac:dyDescent="0.25">
      <c r="B164199" s="78"/>
      <c r="C164199" s="77"/>
    </row>
    <row r="164200" spans="2:3" x14ac:dyDescent="0.25">
      <c r="B164200" s="78"/>
      <c r="C164200" s="77"/>
    </row>
    <row r="164201" spans="2:3" x14ac:dyDescent="0.25">
      <c r="B164201" s="78"/>
      <c r="C164201" s="77"/>
    </row>
    <row r="164202" spans="2:3" x14ac:dyDescent="0.25">
      <c r="B164202" s="78"/>
      <c r="C164202" s="77"/>
    </row>
    <row r="164203" spans="2:3" x14ac:dyDescent="0.25">
      <c r="B164203" s="78"/>
      <c r="C164203" s="77"/>
    </row>
    <row r="164204" spans="2:3" x14ac:dyDescent="0.25">
      <c r="B164204" s="78"/>
      <c r="C164204" s="77"/>
    </row>
    <row r="164205" spans="2:3" x14ac:dyDescent="0.25">
      <c r="B164205" s="78"/>
      <c r="C164205" s="77"/>
    </row>
    <row r="164206" spans="2:3" x14ac:dyDescent="0.25">
      <c r="B164206" s="78"/>
      <c r="C164206" s="77"/>
    </row>
    <row r="164207" spans="2:3" x14ac:dyDescent="0.25">
      <c r="B164207" s="78"/>
      <c r="C164207" s="77"/>
    </row>
    <row r="164208" spans="2:3" x14ac:dyDescent="0.25">
      <c r="B164208" s="78"/>
      <c r="C164208" s="77"/>
    </row>
    <row r="164209" spans="2:3" x14ac:dyDescent="0.25">
      <c r="B164209" s="78"/>
      <c r="C164209" s="77"/>
    </row>
    <row r="164210" spans="2:3" x14ac:dyDescent="0.25">
      <c r="B164210" s="78"/>
      <c r="C164210" s="77"/>
    </row>
    <row r="164320" spans="2:3" x14ac:dyDescent="0.25">
      <c r="B164320" s="78"/>
      <c r="C164320" s="77"/>
    </row>
    <row r="164321" spans="2:3" x14ac:dyDescent="0.25">
      <c r="B164321" s="78"/>
      <c r="C164321" s="77"/>
    </row>
    <row r="164322" spans="2:3" x14ac:dyDescent="0.25">
      <c r="B164322" s="78"/>
      <c r="C164322" s="77"/>
    </row>
    <row r="164323" spans="2:3" x14ac:dyDescent="0.25">
      <c r="B164323" s="78"/>
      <c r="C164323" s="77"/>
    </row>
    <row r="164324" spans="2:3" x14ac:dyDescent="0.25">
      <c r="B164324" s="78"/>
      <c r="C164324" s="77"/>
    </row>
    <row r="164325" spans="2:3" x14ac:dyDescent="0.25">
      <c r="B164325" s="78"/>
      <c r="C164325" s="77"/>
    </row>
    <row r="164326" spans="2:3" x14ac:dyDescent="0.25">
      <c r="B164326" s="78"/>
      <c r="C164326" s="77"/>
    </row>
    <row r="164327" spans="2:3" x14ac:dyDescent="0.25">
      <c r="B164327" s="78"/>
      <c r="C164327" s="77"/>
    </row>
    <row r="164328" spans="2:3" x14ac:dyDescent="0.25">
      <c r="B164328" s="78"/>
      <c r="C164328" s="77"/>
    </row>
    <row r="164329" spans="2:3" x14ac:dyDescent="0.25">
      <c r="B164329" s="78"/>
      <c r="C164329" s="77"/>
    </row>
    <row r="164330" spans="2:3" x14ac:dyDescent="0.25">
      <c r="B164330" s="78"/>
      <c r="C164330" s="77"/>
    </row>
    <row r="164331" spans="2:3" x14ac:dyDescent="0.25">
      <c r="B164331" s="78"/>
      <c r="C164331" s="77"/>
    </row>
    <row r="164332" spans="2:3" x14ac:dyDescent="0.25">
      <c r="B164332" s="78"/>
      <c r="C164332" s="77"/>
    </row>
    <row r="164442" spans="2:3" x14ac:dyDescent="0.25">
      <c r="B164442" s="78"/>
      <c r="C164442" s="77"/>
    </row>
    <row r="164443" spans="2:3" x14ac:dyDescent="0.25">
      <c r="B164443" s="78"/>
      <c r="C164443" s="77"/>
    </row>
    <row r="164444" spans="2:3" x14ac:dyDescent="0.25">
      <c r="B164444" s="78"/>
      <c r="C164444" s="77"/>
    </row>
    <row r="164445" spans="2:3" x14ac:dyDescent="0.25">
      <c r="B164445" s="78"/>
      <c r="C164445" s="77"/>
    </row>
    <row r="164446" spans="2:3" x14ac:dyDescent="0.25">
      <c r="B164446" s="78"/>
      <c r="C164446" s="77"/>
    </row>
    <row r="164447" spans="2:3" x14ac:dyDescent="0.25">
      <c r="B164447" s="78"/>
      <c r="C164447" s="77"/>
    </row>
    <row r="164448" spans="2:3" x14ac:dyDescent="0.25">
      <c r="B164448" s="78"/>
      <c r="C164448" s="77"/>
    </row>
    <row r="164449" spans="2:3" x14ac:dyDescent="0.25">
      <c r="B164449" s="78"/>
      <c r="C164449" s="77"/>
    </row>
    <row r="164450" spans="2:3" x14ac:dyDescent="0.25">
      <c r="B164450" s="78"/>
      <c r="C164450" s="77"/>
    </row>
    <row r="164451" spans="2:3" x14ac:dyDescent="0.25">
      <c r="B164451" s="78"/>
      <c r="C164451" s="77"/>
    </row>
    <row r="164452" spans="2:3" x14ac:dyDescent="0.25">
      <c r="B164452" s="78"/>
      <c r="C164452" s="77"/>
    </row>
    <row r="164453" spans="2:3" x14ac:dyDescent="0.25">
      <c r="B164453" s="78"/>
      <c r="C164453" s="77"/>
    </row>
    <row r="164454" spans="2:3" x14ac:dyDescent="0.25">
      <c r="B164454" s="78"/>
      <c r="C164454" s="77"/>
    </row>
    <row r="164564" spans="2:3" x14ac:dyDescent="0.25">
      <c r="B164564" s="78"/>
      <c r="C164564" s="77"/>
    </row>
    <row r="164565" spans="2:3" x14ac:dyDescent="0.25">
      <c r="B164565" s="78"/>
      <c r="C164565" s="77"/>
    </row>
    <row r="164566" spans="2:3" x14ac:dyDescent="0.25">
      <c r="B164566" s="78"/>
      <c r="C164566" s="77"/>
    </row>
    <row r="164567" spans="2:3" x14ac:dyDescent="0.25">
      <c r="B164567" s="78"/>
      <c r="C164567" s="77"/>
    </row>
    <row r="164568" spans="2:3" x14ac:dyDescent="0.25">
      <c r="B164568" s="78"/>
      <c r="C164568" s="77"/>
    </row>
    <row r="164569" spans="2:3" x14ac:dyDescent="0.25">
      <c r="B164569" s="78"/>
      <c r="C164569" s="77"/>
    </row>
    <row r="164570" spans="2:3" x14ac:dyDescent="0.25">
      <c r="B164570" s="78"/>
      <c r="C164570" s="77"/>
    </row>
    <row r="164571" spans="2:3" x14ac:dyDescent="0.25">
      <c r="B164571" s="78"/>
      <c r="C164571" s="77"/>
    </row>
    <row r="164572" spans="2:3" x14ac:dyDescent="0.25">
      <c r="B164572" s="78"/>
      <c r="C164572" s="77"/>
    </row>
    <row r="164573" spans="2:3" x14ac:dyDescent="0.25">
      <c r="B164573" s="78"/>
      <c r="C164573" s="77"/>
    </row>
    <row r="164574" spans="2:3" x14ac:dyDescent="0.25">
      <c r="B164574" s="78"/>
      <c r="C164574" s="77"/>
    </row>
    <row r="164575" spans="2:3" x14ac:dyDescent="0.25">
      <c r="B164575" s="78"/>
      <c r="C164575" s="77"/>
    </row>
    <row r="164576" spans="2:3" x14ac:dyDescent="0.25">
      <c r="B164576" s="78"/>
      <c r="C164576" s="77"/>
    </row>
    <row r="164686" spans="2:3" x14ac:dyDescent="0.25">
      <c r="B164686" s="78"/>
      <c r="C164686" s="77"/>
    </row>
    <row r="164687" spans="2:3" x14ac:dyDescent="0.25">
      <c r="B164687" s="78"/>
      <c r="C164687" s="77"/>
    </row>
    <row r="164688" spans="2:3" x14ac:dyDescent="0.25">
      <c r="B164688" s="78"/>
      <c r="C164688" s="77"/>
    </row>
    <row r="164689" spans="2:3" x14ac:dyDescent="0.25">
      <c r="B164689" s="78"/>
      <c r="C164689" s="77"/>
    </row>
    <row r="164690" spans="2:3" x14ac:dyDescent="0.25">
      <c r="B164690" s="78"/>
      <c r="C164690" s="77"/>
    </row>
    <row r="164691" spans="2:3" x14ac:dyDescent="0.25">
      <c r="B164691" s="78"/>
      <c r="C164691" s="77"/>
    </row>
    <row r="164692" spans="2:3" x14ac:dyDescent="0.25">
      <c r="B164692" s="78"/>
      <c r="C164692" s="77"/>
    </row>
    <row r="164693" spans="2:3" x14ac:dyDescent="0.25">
      <c r="B164693" s="78"/>
      <c r="C164693" s="77"/>
    </row>
    <row r="164694" spans="2:3" x14ac:dyDescent="0.25">
      <c r="B164694" s="78"/>
      <c r="C164694" s="77"/>
    </row>
    <row r="164695" spans="2:3" x14ac:dyDescent="0.25">
      <c r="B164695" s="78"/>
      <c r="C164695" s="77"/>
    </row>
    <row r="164696" spans="2:3" x14ac:dyDescent="0.25">
      <c r="B164696" s="78"/>
      <c r="C164696" s="77"/>
    </row>
    <row r="164697" spans="2:3" x14ac:dyDescent="0.25">
      <c r="B164697" s="78"/>
      <c r="C164697" s="77"/>
    </row>
    <row r="164698" spans="2:3" x14ac:dyDescent="0.25">
      <c r="B164698" s="78"/>
      <c r="C164698" s="77"/>
    </row>
    <row r="164808" spans="2:3" x14ac:dyDescent="0.25">
      <c r="B164808" s="78"/>
      <c r="C164808" s="77"/>
    </row>
    <row r="164809" spans="2:3" x14ac:dyDescent="0.25">
      <c r="B164809" s="78"/>
      <c r="C164809" s="77"/>
    </row>
    <row r="164810" spans="2:3" x14ac:dyDescent="0.25">
      <c r="B164810" s="78"/>
      <c r="C164810" s="77"/>
    </row>
    <row r="164811" spans="2:3" x14ac:dyDescent="0.25">
      <c r="B164811" s="78"/>
      <c r="C164811" s="77"/>
    </row>
    <row r="164812" spans="2:3" x14ac:dyDescent="0.25">
      <c r="B164812" s="78"/>
      <c r="C164812" s="77"/>
    </row>
    <row r="164813" spans="2:3" x14ac:dyDescent="0.25">
      <c r="B164813" s="78"/>
      <c r="C164813" s="77"/>
    </row>
    <row r="164814" spans="2:3" x14ac:dyDescent="0.25">
      <c r="B164814" s="78"/>
      <c r="C164814" s="77"/>
    </row>
    <row r="164815" spans="2:3" x14ac:dyDescent="0.25">
      <c r="B164815" s="78"/>
      <c r="C164815" s="77"/>
    </row>
    <row r="164816" spans="2:3" x14ac:dyDescent="0.25">
      <c r="B164816" s="78"/>
      <c r="C164816" s="77"/>
    </row>
    <row r="164817" spans="2:3" x14ac:dyDescent="0.25">
      <c r="B164817" s="78"/>
      <c r="C164817" s="77"/>
    </row>
    <row r="164818" spans="2:3" x14ac:dyDescent="0.25">
      <c r="B164818" s="78"/>
      <c r="C164818" s="77"/>
    </row>
    <row r="164819" spans="2:3" x14ac:dyDescent="0.25">
      <c r="B164819" s="78"/>
      <c r="C164819" s="77"/>
    </row>
    <row r="164820" spans="2:3" x14ac:dyDescent="0.25">
      <c r="B164820" s="78"/>
      <c r="C164820" s="77"/>
    </row>
    <row r="164930" spans="2:3" x14ac:dyDescent="0.25">
      <c r="B164930" s="78"/>
      <c r="C164930" s="77"/>
    </row>
    <row r="164931" spans="2:3" x14ac:dyDescent="0.25">
      <c r="B164931" s="78"/>
      <c r="C164931" s="77"/>
    </row>
    <row r="164932" spans="2:3" x14ac:dyDescent="0.25">
      <c r="B164932" s="78"/>
      <c r="C164932" s="77"/>
    </row>
    <row r="164933" spans="2:3" x14ac:dyDescent="0.25">
      <c r="B164933" s="78"/>
      <c r="C164933" s="77"/>
    </row>
    <row r="164934" spans="2:3" x14ac:dyDescent="0.25">
      <c r="B164934" s="78"/>
      <c r="C164934" s="77"/>
    </row>
    <row r="164935" spans="2:3" x14ac:dyDescent="0.25">
      <c r="B164935" s="78"/>
      <c r="C164935" s="77"/>
    </row>
    <row r="164936" spans="2:3" x14ac:dyDescent="0.25">
      <c r="B164936" s="78"/>
      <c r="C164936" s="77"/>
    </row>
    <row r="164937" spans="2:3" x14ac:dyDescent="0.25">
      <c r="B164937" s="78"/>
      <c r="C164937" s="77"/>
    </row>
    <row r="164938" spans="2:3" x14ac:dyDescent="0.25">
      <c r="B164938" s="78"/>
      <c r="C164938" s="77"/>
    </row>
    <row r="164939" spans="2:3" x14ac:dyDescent="0.25">
      <c r="B164939" s="78"/>
      <c r="C164939" s="77"/>
    </row>
    <row r="164940" spans="2:3" x14ac:dyDescent="0.25">
      <c r="B164940" s="78"/>
      <c r="C164940" s="77"/>
    </row>
    <row r="164941" spans="2:3" x14ac:dyDescent="0.25">
      <c r="B164941" s="78"/>
      <c r="C164941" s="77"/>
    </row>
    <row r="164942" spans="2:3" x14ac:dyDescent="0.25">
      <c r="B164942" s="78"/>
      <c r="C164942" s="77"/>
    </row>
    <row r="165052" spans="2:3" x14ac:dyDescent="0.25">
      <c r="B165052" s="78"/>
      <c r="C165052" s="77"/>
    </row>
    <row r="165053" spans="2:3" x14ac:dyDescent="0.25">
      <c r="B165053" s="78"/>
      <c r="C165053" s="77"/>
    </row>
    <row r="165054" spans="2:3" x14ac:dyDescent="0.25">
      <c r="B165054" s="78"/>
      <c r="C165054" s="77"/>
    </row>
    <row r="165055" spans="2:3" x14ac:dyDescent="0.25">
      <c r="B165055" s="78"/>
      <c r="C165055" s="77"/>
    </row>
    <row r="165056" spans="2:3" x14ac:dyDescent="0.25">
      <c r="B165056" s="78"/>
      <c r="C165056" s="77"/>
    </row>
    <row r="165057" spans="2:3" x14ac:dyDescent="0.25">
      <c r="B165057" s="78"/>
      <c r="C165057" s="77"/>
    </row>
    <row r="165058" spans="2:3" x14ac:dyDescent="0.25">
      <c r="B165058" s="78"/>
      <c r="C165058" s="77"/>
    </row>
    <row r="165059" spans="2:3" x14ac:dyDescent="0.25">
      <c r="B165059" s="78"/>
      <c r="C165059" s="77"/>
    </row>
    <row r="165060" spans="2:3" x14ac:dyDescent="0.25">
      <c r="B165060" s="78"/>
      <c r="C165060" s="77"/>
    </row>
    <row r="165061" spans="2:3" x14ac:dyDescent="0.25">
      <c r="B165061" s="78"/>
      <c r="C165061" s="77"/>
    </row>
    <row r="165062" spans="2:3" x14ac:dyDescent="0.25">
      <c r="B165062" s="78"/>
      <c r="C165062" s="77"/>
    </row>
    <row r="165063" spans="2:3" x14ac:dyDescent="0.25">
      <c r="B165063" s="78"/>
      <c r="C165063" s="77"/>
    </row>
    <row r="165064" spans="2:3" x14ac:dyDescent="0.25">
      <c r="B165064" s="78"/>
      <c r="C165064" s="77"/>
    </row>
    <row r="165174" spans="2:3" x14ac:dyDescent="0.25">
      <c r="B165174" s="78"/>
      <c r="C165174" s="77"/>
    </row>
    <row r="165175" spans="2:3" x14ac:dyDescent="0.25">
      <c r="B165175" s="78"/>
      <c r="C165175" s="77"/>
    </row>
    <row r="165176" spans="2:3" x14ac:dyDescent="0.25">
      <c r="B165176" s="78"/>
      <c r="C165176" s="77"/>
    </row>
    <row r="165177" spans="2:3" x14ac:dyDescent="0.25">
      <c r="B165177" s="78"/>
      <c r="C165177" s="77"/>
    </row>
    <row r="165178" spans="2:3" x14ac:dyDescent="0.25">
      <c r="B165178" s="78"/>
      <c r="C165178" s="77"/>
    </row>
    <row r="165179" spans="2:3" x14ac:dyDescent="0.25">
      <c r="B165179" s="78"/>
      <c r="C165179" s="77"/>
    </row>
    <row r="165180" spans="2:3" x14ac:dyDescent="0.25">
      <c r="B165180" s="78"/>
      <c r="C165180" s="77"/>
    </row>
    <row r="165181" spans="2:3" x14ac:dyDescent="0.25">
      <c r="B165181" s="78"/>
      <c r="C165181" s="77"/>
    </row>
    <row r="165182" spans="2:3" x14ac:dyDescent="0.25">
      <c r="B165182" s="78"/>
      <c r="C165182" s="77"/>
    </row>
    <row r="165183" spans="2:3" x14ac:dyDescent="0.25">
      <c r="B165183" s="78"/>
      <c r="C165183" s="77"/>
    </row>
    <row r="165184" spans="2:3" x14ac:dyDescent="0.25">
      <c r="B165184" s="78"/>
      <c r="C165184" s="77"/>
    </row>
    <row r="165185" spans="2:3" x14ac:dyDescent="0.25">
      <c r="B165185" s="78"/>
      <c r="C165185" s="77"/>
    </row>
    <row r="165186" spans="2:3" x14ac:dyDescent="0.25">
      <c r="B165186" s="78"/>
      <c r="C165186" s="77"/>
    </row>
    <row r="165296" spans="2:3" x14ac:dyDescent="0.25">
      <c r="B165296" s="78"/>
      <c r="C165296" s="77"/>
    </row>
    <row r="165297" spans="2:3" x14ac:dyDescent="0.25">
      <c r="B165297" s="78"/>
      <c r="C165297" s="77"/>
    </row>
    <row r="165298" spans="2:3" x14ac:dyDescent="0.25">
      <c r="B165298" s="78"/>
      <c r="C165298" s="77"/>
    </row>
    <row r="165299" spans="2:3" x14ac:dyDescent="0.25">
      <c r="B165299" s="78"/>
      <c r="C165299" s="77"/>
    </row>
    <row r="165300" spans="2:3" x14ac:dyDescent="0.25">
      <c r="B165300" s="78"/>
      <c r="C165300" s="77"/>
    </row>
    <row r="165301" spans="2:3" x14ac:dyDescent="0.25">
      <c r="B165301" s="78"/>
      <c r="C165301" s="77"/>
    </row>
    <row r="165302" spans="2:3" x14ac:dyDescent="0.25">
      <c r="B165302" s="78"/>
      <c r="C165302" s="77"/>
    </row>
    <row r="165303" spans="2:3" x14ac:dyDescent="0.25">
      <c r="B165303" s="78"/>
      <c r="C165303" s="77"/>
    </row>
    <row r="165304" spans="2:3" x14ac:dyDescent="0.25">
      <c r="B165304" s="78"/>
      <c r="C165304" s="77"/>
    </row>
    <row r="165305" spans="2:3" x14ac:dyDescent="0.25">
      <c r="B165305" s="78"/>
      <c r="C165305" s="77"/>
    </row>
    <row r="165306" spans="2:3" x14ac:dyDescent="0.25">
      <c r="B165306" s="78"/>
      <c r="C165306" s="77"/>
    </row>
    <row r="165307" spans="2:3" x14ac:dyDescent="0.25">
      <c r="B165307" s="78"/>
      <c r="C165307" s="77"/>
    </row>
    <row r="165308" spans="2:3" x14ac:dyDescent="0.25">
      <c r="B165308" s="78"/>
      <c r="C165308" s="77"/>
    </row>
    <row r="165418" spans="2:3" x14ac:dyDescent="0.25">
      <c r="B165418" s="78"/>
      <c r="C165418" s="77"/>
    </row>
    <row r="165419" spans="2:3" x14ac:dyDescent="0.25">
      <c r="B165419" s="78"/>
      <c r="C165419" s="77"/>
    </row>
    <row r="165420" spans="2:3" x14ac:dyDescent="0.25">
      <c r="B165420" s="78"/>
      <c r="C165420" s="77"/>
    </row>
    <row r="165421" spans="2:3" x14ac:dyDescent="0.25">
      <c r="B165421" s="78"/>
      <c r="C165421" s="77"/>
    </row>
    <row r="165422" spans="2:3" x14ac:dyDescent="0.25">
      <c r="B165422" s="78"/>
      <c r="C165422" s="77"/>
    </row>
    <row r="165423" spans="2:3" x14ac:dyDescent="0.25">
      <c r="B165423" s="78"/>
      <c r="C165423" s="77"/>
    </row>
    <row r="165424" spans="2:3" x14ac:dyDescent="0.25">
      <c r="B165424" s="78"/>
      <c r="C165424" s="77"/>
    </row>
    <row r="165425" spans="2:3" x14ac:dyDescent="0.25">
      <c r="B165425" s="78"/>
      <c r="C165425" s="77"/>
    </row>
    <row r="165426" spans="2:3" x14ac:dyDescent="0.25">
      <c r="B165426" s="78"/>
      <c r="C165426" s="77"/>
    </row>
    <row r="165427" spans="2:3" x14ac:dyDescent="0.25">
      <c r="B165427" s="78"/>
      <c r="C165427" s="77"/>
    </row>
    <row r="165428" spans="2:3" x14ac:dyDescent="0.25">
      <c r="B165428" s="78"/>
      <c r="C165428" s="77"/>
    </row>
    <row r="165429" spans="2:3" x14ac:dyDescent="0.25">
      <c r="B165429" s="78"/>
      <c r="C165429" s="77"/>
    </row>
    <row r="165430" spans="2:3" x14ac:dyDescent="0.25">
      <c r="B165430" s="78"/>
      <c r="C165430" s="77"/>
    </row>
    <row r="165540" spans="2:3" x14ac:dyDescent="0.25">
      <c r="B165540" s="78"/>
      <c r="C165540" s="77"/>
    </row>
    <row r="165541" spans="2:3" x14ac:dyDescent="0.25">
      <c r="B165541" s="78"/>
      <c r="C165541" s="77"/>
    </row>
    <row r="165542" spans="2:3" x14ac:dyDescent="0.25">
      <c r="B165542" s="78"/>
      <c r="C165542" s="77"/>
    </row>
    <row r="165543" spans="2:3" x14ac:dyDescent="0.25">
      <c r="B165543" s="78"/>
      <c r="C165543" s="77"/>
    </row>
    <row r="165544" spans="2:3" x14ac:dyDescent="0.25">
      <c r="B165544" s="78"/>
      <c r="C165544" s="77"/>
    </row>
    <row r="165545" spans="2:3" x14ac:dyDescent="0.25">
      <c r="B165545" s="78"/>
      <c r="C165545" s="77"/>
    </row>
    <row r="165546" spans="2:3" x14ac:dyDescent="0.25">
      <c r="B165546" s="78"/>
      <c r="C165546" s="77"/>
    </row>
    <row r="165547" spans="2:3" x14ac:dyDescent="0.25">
      <c r="B165547" s="78"/>
      <c r="C165547" s="77"/>
    </row>
    <row r="165548" spans="2:3" x14ac:dyDescent="0.25">
      <c r="B165548" s="78"/>
      <c r="C165548" s="77"/>
    </row>
    <row r="165549" spans="2:3" x14ac:dyDescent="0.25">
      <c r="B165549" s="78"/>
      <c r="C165549" s="77"/>
    </row>
    <row r="165550" spans="2:3" x14ac:dyDescent="0.25">
      <c r="B165550" s="78"/>
      <c r="C165550" s="77"/>
    </row>
    <row r="165551" spans="2:3" x14ac:dyDescent="0.25">
      <c r="B165551" s="78"/>
      <c r="C165551" s="77"/>
    </row>
    <row r="165552" spans="2:3" x14ac:dyDescent="0.25">
      <c r="B165552" s="78"/>
      <c r="C165552" s="77"/>
    </row>
    <row r="165662" spans="2:3" x14ac:dyDescent="0.25">
      <c r="B165662" s="78"/>
      <c r="C165662" s="77"/>
    </row>
    <row r="165663" spans="2:3" x14ac:dyDescent="0.25">
      <c r="B165663" s="78"/>
      <c r="C165663" s="77"/>
    </row>
    <row r="165664" spans="2:3" x14ac:dyDescent="0.25">
      <c r="B165664" s="78"/>
      <c r="C165664" s="77"/>
    </row>
    <row r="165665" spans="2:3" x14ac:dyDescent="0.25">
      <c r="B165665" s="78"/>
      <c r="C165665" s="77"/>
    </row>
    <row r="165666" spans="2:3" x14ac:dyDescent="0.25">
      <c r="B165666" s="78"/>
      <c r="C165666" s="77"/>
    </row>
    <row r="165667" spans="2:3" x14ac:dyDescent="0.25">
      <c r="B165667" s="78"/>
      <c r="C165667" s="77"/>
    </row>
    <row r="165668" spans="2:3" x14ac:dyDescent="0.25">
      <c r="B165668" s="78"/>
      <c r="C165668" s="77"/>
    </row>
    <row r="165669" spans="2:3" x14ac:dyDescent="0.25">
      <c r="B165669" s="78"/>
      <c r="C165669" s="77"/>
    </row>
    <row r="165670" spans="2:3" x14ac:dyDescent="0.25">
      <c r="B165670" s="78"/>
      <c r="C165670" s="77"/>
    </row>
    <row r="165671" spans="2:3" x14ac:dyDescent="0.25">
      <c r="B165671" s="78"/>
      <c r="C165671" s="77"/>
    </row>
    <row r="165672" spans="2:3" x14ac:dyDescent="0.25">
      <c r="B165672" s="78"/>
      <c r="C165672" s="77"/>
    </row>
    <row r="165673" spans="2:3" x14ac:dyDescent="0.25">
      <c r="B165673" s="78"/>
      <c r="C165673" s="77"/>
    </row>
    <row r="165674" spans="2:3" x14ac:dyDescent="0.25">
      <c r="B165674" s="78"/>
      <c r="C165674" s="77"/>
    </row>
    <row r="165784" spans="2:3" x14ac:dyDescent="0.25">
      <c r="B165784" s="78"/>
      <c r="C165784" s="77"/>
    </row>
    <row r="165785" spans="2:3" x14ac:dyDescent="0.25">
      <c r="B165785" s="78"/>
      <c r="C165785" s="77"/>
    </row>
    <row r="165786" spans="2:3" x14ac:dyDescent="0.25">
      <c r="B165786" s="78"/>
      <c r="C165786" s="77"/>
    </row>
    <row r="165787" spans="2:3" x14ac:dyDescent="0.25">
      <c r="B165787" s="78"/>
      <c r="C165787" s="77"/>
    </row>
    <row r="165788" spans="2:3" x14ac:dyDescent="0.25">
      <c r="B165788" s="78"/>
      <c r="C165788" s="77"/>
    </row>
    <row r="165789" spans="2:3" x14ac:dyDescent="0.25">
      <c r="B165789" s="78"/>
      <c r="C165789" s="77"/>
    </row>
    <row r="165790" spans="2:3" x14ac:dyDescent="0.25">
      <c r="B165790" s="78"/>
      <c r="C165790" s="77"/>
    </row>
    <row r="165791" spans="2:3" x14ac:dyDescent="0.25">
      <c r="B165791" s="78"/>
      <c r="C165791" s="77"/>
    </row>
    <row r="165792" spans="2:3" x14ac:dyDescent="0.25">
      <c r="B165792" s="78"/>
      <c r="C165792" s="77"/>
    </row>
    <row r="165793" spans="2:3" x14ac:dyDescent="0.25">
      <c r="B165793" s="78"/>
      <c r="C165793" s="77"/>
    </row>
    <row r="165794" spans="2:3" x14ac:dyDescent="0.25">
      <c r="B165794" s="78"/>
      <c r="C165794" s="77"/>
    </row>
    <row r="165795" spans="2:3" x14ac:dyDescent="0.25">
      <c r="B165795" s="78"/>
      <c r="C165795" s="77"/>
    </row>
    <row r="165796" spans="2:3" x14ac:dyDescent="0.25">
      <c r="B165796" s="78"/>
      <c r="C165796" s="77"/>
    </row>
    <row r="165906" spans="2:3" x14ac:dyDescent="0.25">
      <c r="B165906" s="78"/>
      <c r="C165906" s="77"/>
    </row>
    <row r="165907" spans="2:3" x14ac:dyDescent="0.25">
      <c r="B165907" s="78"/>
      <c r="C165907" s="77"/>
    </row>
    <row r="165908" spans="2:3" x14ac:dyDescent="0.25">
      <c r="B165908" s="78"/>
      <c r="C165908" s="77"/>
    </row>
    <row r="165909" spans="2:3" x14ac:dyDescent="0.25">
      <c r="B165909" s="78"/>
      <c r="C165909" s="77"/>
    </row>
    <row r="165910" spans="2:3" x14ac:dyDescent="0.25">
      <c r="B165910" s="78"/>
      <c r="C165910" s="77"/>
    </row>
    <row r="165911" spans="2:3" x14ac:dyDescent="0.25">
      <c r="B165911" s="78"/>
      <c r="C165911" s="77"/>
    </row>
    <row r="165912" spans="2:3" x14ac:dyDescent="0.25">
      <c r="B165912" s="78"/>
      <c r="C165912" s="77"/>
    </row>
    <row r="165913" spans="2:3" x14ac:dyDescent="0.25">
      <c r="B165913" s="78"/>
      <c r="C165913" s="77"/>
    </row>
    <row r="165914" spans="2:3" x14ac:dyDescent="0.25">
      <c r="B165914" s="78"/>
      <c r="C165914" s="77"/>
    </row>
    <row r="165915" spans="2:3" x14ac:dyDescent="0.25">
      <c r="B165915" s="78"/>
      <c r="C165915" s="77"/>
    </row>
    <row r="165916" spans="2:3" x14ac:dyDescent="0.25">
      <c r="B165916" s="78"/>
      <c r="C165916" s="77"/>
    </row>
    <row r="165917" spans="2:3" x14ac:dyDescent="0.25">
      <c r="B165917" s="78"/>
      <c r="C165917" s="77"/>
    </row>
    <row r="165918" spans="2:3" x14ac:dyDescent="0.25">
      <c r="B165918" s="78"/>
      <c r="C165918" s="77"/>
    </row>
    <row r="166028" spans="2:3" x14ac:dyDescent="0.25">
      <c r="B166028" s="78"/>
      <c r="C166028" s="77"/>
    </row>
    <row r="166029" spans="2:3" x14ac:dyDescent="0.25">
      <c r="B166029" s="78"/>
      <c r="C166029" s="77"/>
    </row>
    <row r="166030" spans="2:3" x14ac:dyDescent="0.25">
      <c r="B166030" s="78"/>
      <c r="C166030" s="77"/>
    </row>
    <row r="166031" spans="2:3" x14ac:dyDescent="0.25">
      <c r="B166031" s="78"/>
      <c r="C166031" s="77"/>
    </row>
    <row r="166032" spans="2:3" x14ac:dyDescent="0.25">
      <c r="B166032" s="78"/>
      <c r="C166032" s="77"/>
    </row>
    <row r="166033" spans="2:3" x14ac:dyDescent="0.25">
      <c r="B166033" s="78"/>
      <c r="C166033" s="77"/>
    </row>
    <row r="166034" spans="2:3" x14ac:dyDescent="0.25">
      <c r="B166034" s="78"/>
      <c r="C166034" s="77"/>
    </row>
    <row r="166035" spans="2:3" x14ac:dyDescent="0.25">
      <c r="B166035" s="78"/>
      <c r="C166035" s="77"/>
    </row>
    <row r="166036" spans="2:3" x14ac:dyDescent="0.25">
      <c r="B166036" s="78"/>
      <c r="C166036" s="77"/>
    </row>
    <row r="166037" spans="2:3" x14ac:dyDescent="0.25">
      <c r="B166037" s="78"/>
      <c r="C166037" s="77"/>
    </row>
    <row r="166038" spans="2:3" x14ac:dyDescent="0.25">
      <c r="B166038" s="78"/>
      <c r="C166038" s="77"/>
    </row>
    <row r="166039" spans="2:3" x14ac:dyDescent="0.25">
      <c r="B166039" s="78"/>
      <c r="C166039" s="77"/>
    </row>
    <row r="166040" spans="2:3" x14ac:dyDescent="0.25">
      <c r="B166040" s="78"/>
      <c r="C166040" s="77"/>
    </row>
    <row r="166150" spans="2:3" x14ac:dyDescent="0.25">
      <c r="B166150" s="78"/>
      <c r="C166150" s="77"/>
    </row>
    <row r="166151" spans="2:3" x14ac:dyDescent="0.25">
      <c r="B166151" s="78"/>
      <c r="C166151" s="77"/>
    </row>
    <row r="166152" spans="2:3" x14ac:dyDescent="0.25">
      <c r="B166152" s="78"/>
      <c r="C166152" s="77"/>
    </row>
    <row r="166153" spans="2:3" x14ac:dyDescent="0.25">
      <c r="B166153" s="78"/>
      <c r="C166153" s="77"/>
    </row>
    <row r="166154" spans="2:3" x14ac:dyDescent="0.25">
      <c r="B166154" s="78"/>
      <c r="C166154" s="77"/>
    </row>
    <row r="166155" spans="2:3" x14ac:dyDescent="0.25">
      <c r="B166155" s="78"/>
      <c r="C166155" s="77"/>
    </row>
    <row r="166156" spans="2:3" x14ac:dyDescent="0.25">
      <c r="B166156" s="78"/>
      <c r="C166156" s="77"/>
    </row>
    <row r="166157" spans="2:3" x14ac:dyDescent="0.25">
      <c r="B166157" s="78"/>
      <c r="C166157" s="77"/>
    </row>
    <row r="166158" spans="2:3" x14ac:dyDescent="0.25">
      <c r="B166158" s="78"/>
      <c r="C166158" s="77"/>
    </row>
    <row r="166159" spans="2:3" x14ac:dyDescent="0.25">
      <c r="B166159" s="78"/>
      <c r="C166159" s="77"/>
    </row>
    <row r="166160" spans="2:3" x14ac:dyDescent="0.25">
      <c r="B166160" s="78"/>
      <c r="C166160" s="77"/>
    </row>
    <row r="166161" spans="2:3" x14ac:dyDescent="0.25">
      <c r="B166161" s="78"/>
      <c r="C166161" s="77"/>
    </row>
    <row r="166162" spans="2:3" x14ac:dyDescent="0.25">
      <c r="B166162" s="78"/>
      <c r="C166162" s="77"/>
    </row>
    <row r="166272" spans="2:3" x14ac:dyDescent="0.25">
      <c r="B166272" s="78"/>
      <c r="C166272" s="77"/>
    </row>
    <row r="166273" spans="2:3" x14ac:dyDescent="0.25">
      <c r="B166273" s="78"/>
      <c r="C166273" s="77"/>
    </row>
    <row r="166274" spans="2:3" x14ac:dyDescent="0.25">
      <c r="B166274" s="78"/>
      <c r="C166274" s="77"/>
    </row>
    <row r="166275" spans="2:3" x14ac:dyDescent="0.25">
      <c r="B166275" s="78"/>
      <c r="C166275" s="77"/>
    </row>
    <row r="166276" spans="2:3" x14ac:dyDescent="0.25">
      <c r="B166276" s="78"/>
      <c r="C166276" s="77"/>
    </row>
    <row r="166277" spans="2:3" x14ac:dyDescent="0.25">
      <c r="B166277" s="78"/>
      <c r="C166277" s="77"/>
    </row>
    <row r="166278" spans="2:3" x14ac:dyDescent="0.25">
      <c r="B166278" s="78"/>
      <c r="C166278" s="77"/>
    </row>
    <row r="166279" spans="2:3" x14ac:dyDescent="0.25">
      <c r="B166279" s="78"/>
      <c r="C166279" s="77"/>
    </row>
    <row r="166280" spans="2:3" x14ac:dyDescent="0.25">
      <c r="B166280" s="78"/>
      <c r="C166280" s="77"/>
    </row>
    <row r="166281" spans="2:3" x14ac:dyDescent="0.25">
      <c r="B166281" s="78"/>
      <c r="C166281" s="77"/>
    </row>
    <row r="166282" spans="2:3" x14ac:dyDescent="0.25">
      <c r="B166282" s="78"/>
      <c r="C166282" s="77"/>
    </row>
    <row r="166283" spans="2:3" x14ac:dyDescent="0.25">
      <c r="B166283" s="78"/>
      <c r="C166283" s="77"/>
    </row>
    <row r="166284" spans="2:3" x14ac:dyDescent="0.25">
      <c r="B166284" s="78"/>
      <c r="C166284" s="77"/>
    </row>
    <row r="166394" spans="2:3" x14ac:dyDescent="0.25">
      <c r="B166394" s="78"/>
      <c r="C166394" s="77"/>
    </row>
    <row r="166395" spans="2:3" x14ac:dyDescent="0.25">
      <c r="B166395" s="78"/>
      <c r="C166395" s="77"/>
    </row>
    <row r="166396" spans="2:3" x14ac:dyDescent="0.25">
      <c r="B166396" s="78"/>
      <c r="C166396" s="77"/>
    </row>
    <row r="166397" spans="2:3" x14ac:dyDescent="0.25">
      <c r="B166397" s="78"/>
      <c r="C166397" s="77"/>
    </row>
    <row r="166398" spans="2:3" x14ac:dyDescent="0.25">
      <c r="B166398" s="78"/>
      <c r="C166398" s="77"/>
    </row>
    <row r="166399" spans="2:3" x14ac:dyDescent="0.25">
      <c r="B166399" s="78"/>
      <c r="C166399" s="77"/>
    </row>
    <row r="166400" spans="2:3" x14ac:dyDescent="0.25">
      <c r="B166400" s="78"/>
      <c r="C166400" s="77"/>
    </row>
    <row r="166401" spans="2:3" x14ac:dyDescent="0.25">
      <c r="B166401" s="78"/>
      <c r="C166401" s="77"/>
    </row>
    <row r="166402" spans="2:3" x14ac:dyDescent="0.25">
      <c r="B166402" s="78"/>
      <c r="C166402" s="77"/>
    </row>
    <row r="166403" spans="2:3" x14ac:dyDescent="0.25">
      <c r="B166403" s="78"/>
      <c r="C166403" s="77"/>
    </row>
    <row r="166404" spans="2:3" x14ac:dyDescent="0.25">
      <c r="B166404" s="78"/>
      <c r="C166404" s="77"/>
    </row>
    <row r="166405" spans="2:3" x14ac:dyDescent="0.25">
      <c r="B166405" s="78"/>
      <c r="C166405" s="77"/>
    </row>
    <row r="166406" spans="2:3" x14ac:dyDescent="0.25">
      <c r="B166406" s="78"/>
      <c r="C166406" s="77"/>
    </row>
    <row r="166516" spans="2:3" x14ac:dyDescent="0.25">
      <c r="B166516" s="78"/>
      <c r="C166516" s="77"/>
    </row>
    <row r="166517" spans="2:3" x14ac:dyDescent="0.25">
      <c r="B166517" s="78"/>
      <c r="C166517" s="77"/>
    </row>
    <row r="166518" spans="2:3" x14ac:dyDescent="0.25">
      <c r="B166518" s="78"/>
      <c r="C166518" s="77"/>
    </row>
    <row r="166519" spans="2:3" x14ac:dyDescent="0.25">
      <c r="B166519" s="78"/>
      <c r="C166519" s="77"/>
    </row>
    <row r="166520" spans="2:3" x14ac:dyDescent="0.25">
      <c r="B166520" s="78"/>
      <c r="C166520" s="77"/>
    </row>
    <row r="166521" spans="2:3" x14ac:dyDescent="0.25">
      <c r="B166521" s="78"/>
      <c r="C166521" s="77"/>
    </row>
    <row r="166522" spans="2:3" x14ac:dyDescent="0.25">
      <c r="B166522" s="78"/>
      <c r="C166522" s="77"/>
    </row>
    <row r="166523" spans="2:3" x14ac:dyDescent="0.25">
      <c r="B166523" s="78"/>
      <c r="C166523" s="77"/>
    </row>
    <row r="166524" spans="2:3" x14ac:dyDescent="0.25">
      <c r="B166524" s="78"/>
      <c r="C166524" s="77"/>
    </row>
    <row r="166525" spans="2:3" x14ac:dyDescent="0.25">
      <c r="B166525" s="78"/>
      <c r="C166525" s="77"/>
    </row>
    <row r="166526" spans="2:3" x14ac:dyDescent="0.25">
      <c r="B166526" s="78"/>
      <c r="C166526" s="77"/>
    </row>
    <row r="166527" spans="2:3" x14ac:dyDescent="0.25">
      <c r="B166527" s="78"/>
      <c r="C166527" s="77"/>
    </row>
    <row r="166528" spans="2:3" x14ac:dyDescent="0.25">
      <c r="B166528" s="78"/>
      <c r="C166528" s="77"/>
    </row>
    <row r="166638" spans="2:3" x14ac:dyDescent="0.25">
      <c r="B166638" s="78"/>
      <c r="C166638" s="77"/>
    </row>
    <row r="166639" spans="2:3" x14ac:dyDescent="0.25">
      <c r="B166639" s="78"/>
      <c r="C166639" s="77"/>
    </row>
    <row r="166640" spans="2:3" x14ac:dyDescent="0.25">
      <c r="B166640" s="78"/>
      <c r="C166640" s="77"/>
    </row>
    <row r="166641" spans="2:3" x14ac:dyDescent="0.25">
      <c r="B166641" s="78"/>
      <c r="C166641" s="77"/>
    </row>
    <row r="166642" spans="2:3" x14ac:dyDescent="0.25">
      <c r="B166642" s="78"/>
      <c r="C166642" s="77"/>
    </row>
    <row r="166643" spans="2:3" x14ac:dyDescent="0.25">
      <c r="B166643" s="78"/>
      <c r="C166643" s="77"/>
    </row>
    <row r="166644" spans="2:3" x14ac:dyDescent="0.25">
      <c r="B166644" s="78"/>
      <c r="C166644" s="77"/>
    </row>
    <row r="166645" spans="2:3" x14ac:dyDescent="0.25">
      <c r="B166645" s="78"/>
      <c r="C166645" s="77"/>
    </row>
    <row r="166646" spans="2:3" x14ac:dyDescent="0.25">
      <c r="B166646" s="78"/>
      <c r="C166646" s="77"/>
    </row>
    <row r="166647" spans="2:3" x14ac:dyDescent="0.25">
      <c r="B166647" s="78"/>
      <c r="C166647" s="77"/>
    </row>
    <row r="166648" spans="2:3" x14ac:dyDescent="0.25">
      <c r="B166648" s="78"/>
      <c r="C166648" s="77"/>
    </row>
    <row r="166649" spans="2:3" x14ac:dyDescent="0.25">
      <c r="B166649" s="78"/>
      <c r="C166649" s="77"/>
    </row>
    <row r="166650" spans="2:3" x14ac:dyDescent="0.25">
      <c r="B166650" s="78"/>
      <c r="C166650" s="77"/>
    </row>
    <row r="166760" spans="2:3" x14ac:dyDescent="0.25">
      <c r="B166760" s="78"/>
      <c r="C166760" s="77"/>
    </row>
    <row r="166761" spans="2:3" x14ac:dyDescent="0.25">
      <c r="B166761" s="78"/>
      <c r="C166761" s="77"/>
    </row>
    <row r="166762" spans="2:3" x14ac:dyDescent="0.25">
      <c r="B166762" s="78"/>
      <c r="C166762" s="77"/>
    </row>
    <row r="166763" spans="2:3" x14ac:dyDescent="0.25">
      <c r="B166763" s="78"/>
      <c r="C166763" s="77"/>
    </row>
    <row r="166764" spans="2:3" x14ac:dyDescent="0.25">
      <c r="B166764" s="78"/>
      <c r="C166764" s="77"/>
    </row>
    <row r="166765" spans="2:3" x14ac:dyDescent="0.25">
      <c r="B166765" s="78"/>
      <c r="C166765" s="77"/>
    </row>
    <row r="166766" spans="2:3" x14ac:dyDescent="0.25">
      <c r="B166766" s="78"/>
      <c r="C166766" s="77"/>
    </row>
    <row r="166767" spans="2:3" x14ac:dyDescent="0.25">
      <c r="B166767" s="78"/>
      <c r="C166767" s="77"/>
    </row>
    <row r="166768" spans="2:3" x14ac:dyDescent="0.25">
      <c r="B166768" s="78"/>
      <c r="C166768" s="77"/>
    </row>
    <row r="166769" spans="2:3" x14ac:dyDescent="0.25">
      <c r="B166769" s="78"/>
      <c r="C166769" s="77"/>
    </row>
    <row r="166770" spans="2:3" x14ac:dyDescent="0.25">
      <c r="B166770" s="78"/>
      <c r="C166770" s="77"/>
    </row>
    <row r="166771" spans="2:3" x14ac:dyDescent="0.25">
      <c r="B166771" s="78"/>
      <c r="C166771" s="77"/>
    </row>
    <row r="166772" spans="2:3" x14ac:dyDescent="0.25">
      <c r="B166772" s="78"/>
      <c r="C166772" s="77"/>
    </row>
    <row r="166882" spans="2:3" x14ac:dyDescent="0.25">
      <c r="B166882" s="78"/>
      <c r="C166882" s="77"/>
    </row>
    <row r="166883" spans="2:3" x14ac:dyDescent="0.25">
      <c r="B166883" s="78"/>
      <c r="C166883" s="77"/>
    </row>
    <row r="166884" spans="2:3" x14ac:dyDescent="0.25">
      <c r="B166884" s="78"/>
      <c r="C166884" s="77"/>
    </row>
    <row r="166885" spans="2:3" x14ac:dyDescent="0.25">
      <c r="B166885" s="78"/>
      <c r="C166885" s="77"/>
    </row>
    <row r="166886" spans="2:3" x14ac:dyDescent="0.25">
      <c r="B166886" s="78"/>
      <c r="C166886" s="77"/>
    </row>
    <row r="166887" spans="2:3" x14ac:dyDescent="0.25">
      <c r="B166887" s="78"/>
      <c r="C166887" s="77"/>
    </row>
    <row r="166888" spans="2:3" x14ac:dyDescent="0.25">
      <c r="B166888" s="78"/>
      <c r="C166888" s="77"/>
    </row>
    <row r="166889" spans="2:3" x14ac:dyDescent="0.25">
      <c r="B166889" s="78"/>
      <c r="C166889" s="77"/>
    </row>
    <row r="166890" spans="2:3" x14ac:dyDescent="0.25">
      <c r="B166890" s="78"/>
      <c r="C166890" s="77"/>
    </row>
    <row r="166891" spans="2:3" x14ac:dyDescent="0.25">
      <c r="B166891" s="78"/>
      <c r="C166891" s="77"/>
    </row>
    <row r="166892" spans="2:3" x14ac:dyDescent="0.25">
      <c r="B166892" s="78"/>
      <c r="C166892" s="77"/>
    </row>
    <row r="166893" spans="2:3" x14ac:dyDescent="0.25">
      <c r="B166893" s="78"/>
      <c r="C166893" s="77"/>
    </row>
    <row r="166894" spans="2:3" x14ac:dyDescent="0.25">
      <c r="B166894" s="78"/>
      <c r="C166894" s="77"/>
    </row>
    <row r="167004" spans="2:3" x14ac:dyDescent="0.25">
      <c r="B167004" s="78"/>
      <c r="C167004" s="77"/>
    </row>
    <row r="167005" spans="2:3" x14ac:dyDescent="0.25">
      <c r="B167005" s="78"/>
      <c r="C167005" s="77"/>
    </row>
    <row r="167006" spans="2:3" x14ac:dyDescent="0.25">
      <c r="B167006" s="78"/>
      <c r="C167006" s="77"/>
    </row>
    <row r="167007" spans="2:3" x14ac:dyDescent="0.25">
      <c r="B167007" s="78"/>
      <c r="C167007" s="77"/>
    </row>
    <row r="167008" spans="2:3" x14ac:dyDescent="0.25">
      <c r="B167008" s="78"/>
      <c r="C167008" s="77"/>
    </row>
    <row r="167009" spans="2:3" x14ac:dyDescent="0.25">
      <c r="B167009" s="78"/>
      <c r="C167009" s="77"/>
    </row>
    <row r="167010" spans="2:3" x14ac:dyDescent="0.25">
      <c r="B167010" s="78"/>
      <c r="C167010" s="77"/>
    </row>
    <row r="167011" spans="2:3" x14ac:dyDescent="0.25">
      <c r="B167011" s="78"/>
      <c r="C167011" s="77"/>
    </row>
    <row r="167012" spans="2:3" x14ac:dyDescent="0.25">
      <c r="B167012" s="78"/>
      <c r="C167012" s="77"/>
    </row>
    <row r="167013" spans="2:3" x14ac:dyDescent="0.25">
      <c r="B167013" s="78"/>
      <c r="C167013" s="77"/>
    </row>
    <row r="167014" spans="2:3" x14ac:dyDescent="0.25">
      <c r="B167014" s="78"/>
      <c r="C167014" s="77"/>
    </row>
    <row r="167015" spans="2:3" x14ac:dyDescent="0.25">
      <c r="B167015" s="78"/>
      <c r="C167015" s="77"/>
    </row>
    <row r="167016" spans="2:3" x14ac:dyDescent="0.25">
      <c r="B167016" s="78"/>
      <c r="C167016" s="77"/>
    </row>
    <row r="167126" spans="2:3" x14ac:dyDescent="0.25">
      <c r="B167126" s="78"/>
      <c r="C167126" s="77"/>
    </row>
    <row r="167127" spans="2:3" x14ac:dyDescent="0.25">
      <c r="B167127" s="78"/>
      <c r="C167127" s="77"/>
    </row>
    <row r="167128" spans="2:3" x14ac:dyDescent="0.25">
      <c r="B167128" s="78"/>
      <c r="C167128" s="77"/>
    </row>
    <row r="167129" spans="2:3" x14ac:dyDescent="0.25">
      <c r="B167129" s="78"/>
      <c r="C167129" s="77"/>
    </row>
    <row r="167130" spans="2:3" x14ac:dyDescent="0.25">
      <c r="B167130" s="78"/>
      <c r="C167130" s="77"/>
    </row>
    <row r="167131" spans="2:3" x14ac:dyDescent="0.25">
      <c r="B167131" s="78"/>
      <c r="C167131" s="77"/>
    </row>
    <row r="167132" spans="2:3" x14ac:dyDescent="0.25">
      <c r="B167132" s="78"/>
      <c r="C167132" s="77"/>
    </row>
    <row r="167133" spans="2:3" x14ac:dyDescent="0.25">
      <c r="B167133" s="78"/>
      <c r="C167133" s="77"/>
    </row>
    <row r="167134" spans="2:3" x14ac:dyDescent="0.25">
      <c r="B167134" s="78"/>
      <c r="C167134" s="77"/>
    </row>
    <row r="167135" spans="2:3" x14ac:dyDescent="0.25">
      <c r="B167135" s="78"/>
      <c r="C167135" s="77"/>
    </row>
    <row r="167136" spans="2:3" x14ac:dyDescent="0.25">
      <c r="B167136" s="78"/>
      <c r="C167136" s="77"/>
    </row>
    <row r="167137" spans="2:3" x14ac:dyDescent="0.25">
      <c r="B167137" s="78"/>
      <c r="C167137" s="77"/>
    </row>
    <row r="167138" spans="2:3" x14ac:dyDescent="0.25">
      <c r="B167138" s="78"/>
      <c r="C167138" s="77"/>
    </row>
    <row r="167248" spans="2:3" x14ac:dyDescent="0.25">
      <c r="B167248" s="78"/>
      <c r="C167248" s="77"/>
    </row>
    <row r="167249" spans="2:3" x14ac:dyDescent="0.25">
      <c r="B167249" s="78"/>
      <c r="C167249" s="77"/>
    </row>
    <row r="167250" spans="2:3" x14ac:dyDescent="0.25">
      <c r="B167250" s="78"/>
      <c r="C167250" s="77"/>
    </row>
    <row r="167251" spans="2:3" x14ac:dyDescent="0.25">
      <c r="B167251" s="78"/>
      <c r="C167251" s="77"/>
    </row>
    <row r="167252" spans="2:3" x14ac:dyDescent="0.25">
      <c r="B167252" s="78"/>
      <c r="C167252" s="77"/>
    </row>
    <row r="167253" spans="2:3" x14ac:dyDescent="0.25">
      <c r="B167253" s="78"/>
      <c r="C167253" s="77"/>
    </row>
    <row r="167254" spans="2:3" x14ac:dyDescent="0.25">
      <c r="B167254" s="78"/>
      <c r="C167254" s="77"/>
    </row>
    <row r="167255" spans="2:3" x14ac:dyDescent="0.25">
      <c r="B167255" s="78"/>
      <c r="C167255" s="77"/>
    </row>
    <row r="167256" spans="2:3" x14ac:dyDescent="0.25">
      <c r="B167256" s="78"/>
      <c r="C167256" s="77"/>
    </row>
    <row r="167257" spans="2:3" x14ac:dyDescent="0.25">
      <c r="B167257" s="78"/>
      <c r="C167257" s="77"/>
    </row>
    <row r="167258" spans="2:3" x14ac:dyDescent="0.25">
      <c r="B167258" s="78"/>
      <c r="C167258" s="77"/>
    </row>
    <row r="167259" spans="2:3" x14ac:dyDescent="0.25">
      <c r="B167259" s="78"/>
      <c r="C167259" s="77"/>
    </row>
    <row r="167260" spans="2:3" x14ac:dyDescent="0.25">
      <c r="B167260" s="78"/>
      <c r="C167260" s="77"/>
    </row>
    <row r="167370" spans="2:3" x14ac:dyDescent="0.25">
      <c r="B167370" s="78"/>
      <c r="C167370" s="77"/>
    </row>
    <row r="167371" spans="2:3" x14ac:dyDescent="0.25">
      <c r="B167371" s="78"/>
      <c r="C167371" s="77"/>
    </row>
    <row r="167372" spans="2:3" x14ac:dyDescent="0.25">
      <c r="B167372" s="78"/>
      <c r="C167372" s="77"/>
    </row>
    <row r="167373" spans="2:3" x14ac:dyDescent="0.25">
      <c r="B167373" s="78"/>
      <c r="C167373" s="77"/>
    </row>
    <row r="167374" spans="2:3" x14ac:dyDescent="0.25">
      <c r="B167374" s="78"/>
      <c r="C167374" s="77"/>
    </row>
    <row r="167375" spans="2:3" x14ac:dyDescent="0.25">
      <c r="B167375" s="78"/>
      <c r="C167375" s="77"/>
    </row>
    <row r="167376" spans="2:3" x14ac:dyDescent="0.25">
      <c r="B167376" s="78"/>
      <c r="C167376" s="77"/>
    </row>
    <row r="167377" spans="2:3" x14ac:dyDescent="0.25">
      <c r="B167377" s="78"/>
      <c r="C167377" s="77"/>
    </row>
    <row r="167378" spans="2:3" x14ac:dyDescent="0.25">
      <c r="B167378" s="78"/>
      <c r="C167378" s="77"/>
    </row>
    <row r="167379" spans="2:3" x14ac:dyDescent="0.25">
      <c r="B167379" s="78"/>
      <c r="C167379" s="77"/>
    </row>
    <row r="167380" spans="2:3" x14ac:dyDescent="0.25">
      <c r="B167380" s="78"/>
      <c r="C167380" s="77"/>
    </row>
    <row r="167381" spans="2:3" x14ac:dyDescent="0.25">
      <c r="B167381" s="78"/>
      <c r="C167381" s="77"/>
    </row>
    <row r="167382" spans="2:3" x14ac:dyDescent="0.25">
      <c r="B167382" s="78"/>
      <c r="C167382" s="77"/>
    </row>
    <row r="167492" spans="2:3" x14ac:dyDescent="0.25">
      <c r="B167492" s="78"/>
      <c r="C167492" s="77"/>
    </row>
    <row r="167493" spans="2:3" x14ac:dyDescent="0.25">
      <c r="B167493" s="78"/>
      <c r="C167493" s="77"/>
    </row>
    <row r="167494" spans="2:3" x14ac:dyDescent="0.25">
      <c r="B167494" s="78"/>
      <c r="C167494" s="77"/>
    </row>
    <row r="167495" spans="2:3" x14ac:dyDescent="0.25">
      <c r="B167495" s="78"/>
      <c r="C167495" s="77"/>
    </row>
    <row r="167496" spans="2:3" x14ac:dyDescent="0.25">
      <c r="B167496" s="78"/>
      <c r="C167496" s="77"/>
    </row>
    <row r="167497" spans="2:3" x14ac:dyDescent="0.25">
      <c r="B167497" s="78"/>
      <c r="C167497" s="77"/>
    </row>
    <row r="167498" spans="2:3" x14ac:dyDescent="0.25">
      <c r="B167498" s="78"/>
      <c r="C167498" s="77"/>
    </row>
    <row r="167499" spans="2:3" x14ac:dyDescent="0.25">
      <c r="B167499" s="78"/>
      <c r="C167499" s="77"/>
    </row>
    <row r="167500" spans="2:3" x14ac:dyDescent="0.25">
      <c r="B167500" s="78"/>
      <c r="C167500" s="77"/>
    </row>
    <row r="167501" spans="2:3" x14ac:dyDescent="0.25">
      <c r="B167501" s="78"/>
      <c r="C167501" s="77"/>
    </row>
    <row r="167502" spans="2:3" x14ac:dyDescent="0.25">
      <c r="B167502" s="78"/>
      <c r="C167502" s="77"/>
    </row>
    <row r="167503" spans="2:3" x14ac:dyDescent="0.25">
      <c r="B167503" s="78"/>
      <c r="C167503" s="77"/>
    </row>
    <row r="167504" spans="2:3" x14ac:dyDescent="0.25">
      <c r="B167504" s="78"/>
      <c r="C167504" s="77"/>
    </row>
    <row r="167614" spans="2:3" x14ac:dyDescent="0.25">
      <c r="B167614" s="78"/>
      <c r="C167614" s="77"/>
    </row>
    <row r="167615" spans="2:3" x14ac:dyDescent="0.25">
      <c r="B167615" s="78"/>
      <c r="C167615" s="77"/>
    </row>
    <row r="167616" spans="2:3" x14ac:dyDescent="0.25">
      <c r="B167616" s="78"/>
      <c r="C167616" s="77"/>
    </row>
    <row r="167617" spans="2:3" x14ac:dyDescent="0.25">
      <c r="B167617" s="78"/>
      <c r="C167617" s="77"/>
    </row>
    <row r="167618" spans="2:3" x14ac:dyDescent="0.25">
      <c r="B167618" s="78"/>
      <c r="C167618" s="77"/>
    </row>
    <row r="167619" spans="2:3" x14ac:dyDescent="0.25">
      <c r="B167619" s="78"/>
      <c r="C167619" s="77"/>
    </row>
    <row r="167620" spans="2:3" x14ac:dyDescent="0.25">
      <c r="B167620" s="78"/>
      <c r="C167620" s="77"/>
    </row>
    <row r="167621" spans="2:3" x14ac:dyDescent="0.25">
      <c r="B167621" s="78"/>
      <c r="C167621" s="77"/>
    </row>
    <row r="167622" spans="2:3" x14ac:dyDescent="0.25">
      <c r="B167622" s="78"/>
      <c r="C167622" s="77"/>
    </row>
    <row r="167623" spans="2:3" x14ac:dyDescent="0.25">
      <c r="B167623" s="78"/>
      <c r="C167623" s="77"/>
    </row>
    <row r="167624" spans="2:3" x14ac:dyDescent="0.25">
      <c r="B167624" s="78"/>
      <c r="C167624" s="77"/>
    </row>
    <row r="167625" spans="2:3" x14ac:dyDescent="0.25">
      <c r="B167625" s="78"/>
      <c r="C167625" s="77"/>
    </row>
    <row r="167626" spans="2:3" x14ac:dyDescent="0.25">
      <c r="B167626" s="78"/>
      <c r="C167626" s="77"/>
    </row>
    <row r="167736" spans="2:3" x14ac:dyDescent="0.25">
      <c r="B167736" s="78"/>
      <c r="C167736" s="77"/>
    </row>
    <row r="167737" spans="2:3" x14ac:dyDescent="0.25">
      <c r="B167737" s="78"/>
      <c r="C167737" s="77"/>
    </row>
    <row r="167738" spans="2:3" x14ac:dyDescent="0.25">
      <c r="B167738" s="78"/>
      <c r="C167738" s="77"/>
    </row>
    <row r="167739" spans="2:3" x14ac:dyDescent="0.25">
      <c r="B167739" s="78"/>
      <c r="C167739" s="77"/>
    </row>
    <row r="167740" spans="2:3" x14ac:dyDescent="0.25">
      <c r="B167740" s="78"/>
      <c r="C167740" s="77"/>
    </row>
    <row r="167741" spans="2:3" x14ac:dyDescent="0.25">
      <c r="B167741" s="78"/>
      <c r="C167741" s="77"/>
    </row>
    <row r="167742" spans="2:3" x14ac:dyDescent="0.25">
      <c r="B167742" s="78"/>
      <c r="C167742" s="77"/>
    </row>
    <row r="167743" spans="2:3" x14ac:dyDescent="0.25">
      <c r="B167743" s="78"/>
      <c r="C167743" s="77"/>
    </row>
    <row r="167744" spans="2:3" x14ac:dyDescent="0.25">
      <c r="B167744" s="78"/>
      <c r="C167744" s="77"/>
    </row>
    <row r="167745" spans="2:3" x14ac:dyDescent="0.25">
      <c r="B167745" s="78"/>
      <c r="C167745" s="77"/>
    </row>
    <row r="167746" spans="2:3" x14ac:dyDescent="0.25">
      <c r="B167746" s="78"/>
      <c r="C167746" s="77"/>
    </row>
    <row r="167747" spans="2:3" x14ac:dyDescent="0.25">
      <c r="B167747" s="78"/>
      <c r="C167747" s="77"/>
    </row>
    <row r="167748" spans="2:3" x14ac:dyDescent="0.25">
      <c r="B167748" s="78"/>
      <c r="C167748" s="77"/>
    </row>
    <row r="167858" spans="2:3" x14ac:dyDescent="0.25">
      <c r="B167858" s="78"/>
      <c r="C167858" s="77"/>
    </row>
    <row r="167859" spans="2:3" x14ac:dyDescent="0.25">
      <c r="B167859" s="78"/>
      <c r="C167859" s="77"/>
    </row>
    <row r="167860" spans="2:3" x14ac:dyDescent="0.25">
      <c r="B167860" s="78"/>
      <c r="C167860" s="77"/>
    </row>
    <row r="167861" spans="2:3" x14ac:dyDescent="0.25">
      <c r="B167861" s="78"/>
      <c r="C167861" s="77"/>
    </row>
    <row r="167862" spans="2:3" x14ac:dyDescent="0.25">
      <c r="B167862" s="78"/>
      <c r="C167862" s="77"/>
    </row>
    <row r="167863" spans="2:3" x14ac:dyDescent="0.25">
      <c r="B167863" s="78"/>
      <c r="C167863" s="77"/>
    </row>
    <row r="167864" spans="2:3" x14ac:dyDescent="0.25">
      <c r="B167864" s="78"/>
      <c r="C167864" s="77"/>
    </row>
    <row r="167865" spans="2:3" x14ac:dyDescent="0.25">
      <c r="B167865" s="78"/>
      <c r="C167865" s="77"/>
    </row>
    <row r="167866" spans="2:3" x14ac:dyDescent="0.25">
      <c r="B167866" s="78"/>
      <c r="C167866" s="77"/>
    </row>
    <row r="167867" spans="2:3" x14ac:dyDescent="0.25">
      <c r="B167867" s="78"/>
      <c r="C167867" s="77"/>
    </row>
    <row r="167868" spans="2:3" x14ac:dyDescent="0.25">
      <c r="B167868" s="78"/>
      <c r="C167868" s="77"/>
    </row>
    <row r="167869" spans="2:3" x14ac:dyDescent="0.25">
      <c r="B167869" s="78"/>
      <c r="C167869" s="77"/>
    </row>
    <row r="167870" spans="2:3" x14ac:dyDescent="0.25">
      <c r="B167870" s="78"/>
      <c r="C167870" s="77"/>
    </row>
    <row r="167980" spans="2:3" x14ac:dyDescent="0.25">
      <c r="B167980" s="78"/>
      <c r="C167980" s="77"/>
    </row>
    <row r="167981" spans="2:3" x14ac:dyDescent="0.25">
      <c r="B167981" s="78"/>
      <c r="C167981" s="77"/>
    </row>
    <row r="167982" spans="2:3" x14ac:dyDescent="0.25">
      <c r="B167982" s="78"/>
      <c r="C167982" s="77"/>
    </row>
    <row r="167983" spans="2:3" x14ac:dyDescent="0.25">
      <c r="B167983" s="78"/>
      <c r="C167983" s="77"/>
    </row>
    <row r="167984" spans="2:3" x14ac:dyDescent="0.25">
      <c r="B167984" s="78"/>
      <c r="C167984" s="77"/>
    </row>
    <row r="167985" spans="2:3" x14ac:dyDescent="0.25">
      <c r="B167985" s="78"/>
      <c r="C167985" s="77"/>
    </row>
    <row r="167986" spans="2:3" x14ac:dyDescent="0.25">
      <c r="B167986" s="78"/>
      <c r="C167986" s="77"/>
    </row>
    <row r="167987" spans="2:3" x14ac:dyDescent="0.25">
      <c r="B167987" s="78"/>
      <c r="C167987" s="77"/>
    </row>
    <row r="167988" spans="2:3" x14ac:dyDescent="0.25">
      <c r="B167988" s="78"/>
      <c r="C167988" s="77"/>
    </row>
    <row r="167989" spans="2:3" x14ac:dyDescent="0.25">
      <c r="B167989" s="78"/>
      <c r="C167989" s="77"/>
    </row>
    <row r="167990" spans="2:3" x14ac:dyDescent="0.25">
      <c r="B167990" s="78"/>
      <c r="C167990" s="77"/>
    </row>
    <row r="167991" spans="2:3" x14ac:dyDescent="0.25">
      <c r="B167991" s="78"/>
      <c r="C167991" s="77"/>
    </row>
    <row r="167992" spans="2:3" x14ac:dyDescent="0.25">
      <c r="B167992" s="78"/>
      <c r="C167992" s="77"/>
    </row>
    <row r="168102" spans="2:3" x14ac:dyDescent="0.25">
      <c r="B168102" s="78"/>
      <c r="C168102" s="77"/>
    </row>
    <row r="168103" spans="2:3" x14ac:dyDescent="0.25">
      <c r="B168103" s="78"/>
      <c r="C168103" s="77"/>
    </row>
    <row r="168104" spans="2:3" x14ac:dyDescent="0.25">
      <c r="B168104" s="78"/>
      <c r="C168104" s="77"/>
    </row>
    <row r="168105" spans="2:3" x14ac:dyDescent="0.25">
      <c r="B168105" s="78"/>
      <c r="C168105" s="77"/>
    </row>
    <row r="168106" spans="2:3" x14ac:dyDescent="0.25">
      <c r="B168106" s="78"/>
      <c r="C168106" s="77"/>
    </row>
    <row r="168107" spans="2:3" x14ac:dyDescent="0.25">
      <c r="B168107" s="78"/>
      <c r="C168107" s="77"/>
    </row>
    <row r="168108" spans="2:3" x14ac:dyDescent="0.25">
      <c r="B168108" s="78"/>
      <c r="C168108" s="77"/>
    </row>
    <row r="168109" spans="2:3" x14ac:dyDescent="0.25">
      <c r="B168109" s="78"/>
      <c r="C168109" s="77"/>
    </row>
    <row r="168110" spans="2:3" x14ac:dyDescent="0.25">
      <c r="B168110" s="78"/>
      <c r="C168110" s="77"/>
    </row>
    <row r="168111" spans="2:3" x14ac:dyDescent="0.25">
      <c r="B168111" s="78"/>
      <c r="C168111" s="77"/>
    </row>
    <row r="168112" spans="2:3" x14ac:dyDescent="0.25">
      <c r="B168112" s="78"/>
      <c r="C168112" s="77"/>
    </row>
    <row r="168113" spans="2:3" x14ac:dyDescent="0.25">
      <c r="B168113" s="78"/>
      <c r="C168113" s="77"/>
    </row>
    <row r="168114" spans="2:3" x14ac:dyDescent="0.25">
      <c r="B168114" s="78"/>
      <c r="C168114" s="77"/>
    </row>
    <row r="168224" spans="2:3" x14ac:dyDescent="0.25">
      <c r="B168224" s="78"/>
      <c r="C168224" s="77"/>
    </row>
    <row r="168225" spans="2:3" x14ac:dyDescent="0.25">
      <c r="B168225" s="78"/>
      <c r="C168225" s="77"/>
    </row>
    <row r="168226" spans="2:3" x14ac:dyDescent="0.25">
      <c r="B168226" s="78"/>
      <c r="C168226" s="77"/>
    </row>
    <row r="168227" spans="2:3" x14ac:dyDescent="0.25">
      <c r="B168227" s="78"/>
      <c r="C168227" s="77"/>
    </row>
    <row r="168228" spans="2:3" x14ac:dyDescent="0.25">
      <c r="B168228" s="78"/>
      <c r="C168228" s="77"/>
    </row>
    <row r="168229" spans="2:3" x14ac:dyDescent="0.25">
      <c r="B168229" s="78"/>
      <c r="C168229" s="77"/>
    </row>
    <row r="168230" spans="2:3" x14ac:dyDescent="0.25">
      <c r="B168230" s="78"/>
      <c r="C168230" s="77"/>
    </row>
    <row r="168231" spans="2:3" x14ac:dyDescent="0.25">
      <c r="B168231" s="78"/>
      <c r="C168231" s="77"/>
    </row>
    <row r="168232" spans="2:3" x14ac:dyDescent="0.25">
      <c r="B168232" s="78"/>
      <c r="C168232" s="77"/>
    </row>
    <row r="168233" spans="2:3" x14ac:dyDescent="0.25">
      <c r="B168233" s="78"/>
      <c r="C168233" s="77"/>
    </row>
    <row r="168234" spans="2:3" x14ac:dyDescent="0.25">
      <c r="B168234" s="78"/>
      <c r="C168234" s="77"/>
    </row>
    <row r="168235" spans="2:3" x14ac:dyDescent="0.25">
      <c r="B168235" s="78"/>
      <c r="C168235" s="77"/>
    </row>
    <row r="168236" spans="2:3" x14ac:dyDescent="0.25">
      <c r="B168236" s="78"/>
      <c r="C168236" s="77"/>
    </row>
    <row r="168346" spans="2:3" x14ac:dyDescent="0.25">
      <c r="B168346" s="78"/>
      <c r="C168346" s="77"/>
    </row>
    <row r="168347" spans="2:3" x14ac:dyDescent="0.25">
      <c r="B168347" s="78"/>
      <c r="C168347" s="77"/>
    </row>
    <row r="168348" spans="2:3" x14ac:dyDescent="0.25">
      <c r="B168348" s="78"/>
      <c r="C168348" s="77"/>
    </row>
    <row r="168349" spans="2:3" x14ac:dyDescent="0.25">
      <c r="B168349" s="78"/>
      <c r="C168349" s="77"/>
    </row>
    <row r="168350" spans="2:3" x14ac:dyDescent="0.25">
      <c r="B168350" s="78"/>
      <c r="C168350" s="77"/>
    </row>
    <row r="168351" spans="2:3" x14ac:dyDescent="0.25">
      <c r="B168351" s="78"/>
      <c r="C168351" s="77"/>
    </row>
    <row r="168352" spans="2:3" x14ac:dyDescent="0.25">
      <c r="B168352" s="78"/>
      <c r="C168352" s="77"/>
    </row>
    <row r="168353" spans="2:3" x14ac:dyDescent="0.25">
      <c r="B168353" s="78"/>
      <c r="C168353" s="77"/>
    </row>
    <row r="168354" spans="2:3" x14ac:dyDescent="0.25">
      <c r="B168354" s="78"/>
      <c r="C168354" s="77"/>
    </row>
    <row r="168355" spans="2:3" x14ac:dyDescent="0.25">
      <c r="B168355" s="78"/>
      <c r="C168355" s="77"/>
    </row>
    <row r="168356" spans="2:3" x14ac:dyDescent="0.25">
      <c r="B168356" s="78"/>
      <c r="C168356" s="77"/>
    </row>
    <row r="168357" spans="2:3" x14ac:dyDescent="0.25">
      <c r="B168357" s="78"/>
      <c r="C168357" s="77"/>
    </row>
    <row r="168358" spans="2:3" x14ac:dyDescent="0.25">
      <c r="B168358" s="78"/>
      <c r="C168358" s="77"/>
    </row>
    <row r="168468" spans="2:3" x14ac:dyDescent="0.25">
      <c r="B168468" s="78"/>
      <c r="C168468" s="77"/>
    </row>
    <row r="168469" spans="2:3" x14ac:dyDescent="0.25">
      <c r="B168469" s="78"/>
      <c r="C168469" s="77"/>
    </row>
    <row r="168470" spans="2:3" x14ac:dyDescent="0.25">
      <c r="B168470" s="78"/>
      <c r="C168470" s="77"/>
    </row>
    <row r="168471" spans="2:3" x14ac:dyDescent="0.25">
      <c r="B168471" s="78"/>
      <c r="C168471" s="77"/>
    </row>
    <row r="168472" spans="2:3" x14ac:dyDescent="0.25">
      <c r="B168472" s="78"/>
      <c r="C168472" s="77"/>
    </row>
    <row r="168473" spans="2:3" x14ac:dyDescent="0.25">
      <c r="B168473" s="78"/>
      <c r="C168473" s="77"/>
    </row>
    <row r="168474" spans="2:3" x14ac:dyDescent="0.25">
      <c r="B168474" s="78"/>
      <c r="C168474" s="77"/>
    </row>
    <row r="168475" spans="2:3" x14ac:dyDescent="0.25">
      <c r="B168475" s="78"/>
      <c r="C168475" s="77"/>
    </row>
    <row r="168476" spans="2:3" x14ac:dyDescent="0.25">
      <c r="B168476" s="78"/>
      <c r="C168476" s="77"/>
    </row>
    <row r="168477" spans="2:3" x14ac:dyDescent="0.25">
      <c r="B168477" s="78"/>
      <c r="C168477" s="77"/>
    </row>
    <row r="168478" spans="2:3" x14ac:dyDescent="0.25">
      <c r="B168478" s="78"/>
      <c r="C168478" s="77"/>
    </row>
    <row r="168479" spans="2:3" x14ac:dyDescent="0.25">
      <c r="B168479" s="78"/>
      <c r="C168479" s="77"/>
    </row>
    <row r="168480" spans="2:3" x14ac:dyDescent="0.25">
      <c r="B168480" s="78"/>
      <c r="C168480" s="77"/>
    </row>
    <row r="168590" spans="2:3" x14ac:dyDescent="0.25">
      <c r="B168590" s="78"/>
      <c r="C168590" s="77"/>
    </row>
    <row r="168591" spans="2:3" x14ac:dyDescent="0.25">
      <c r="B168591" s="78"/>
      <c r="C168591" s="77"/>
    </row>
    <row r="168592" spans="2:3" x14ac:dyDescent="0.25">
      <c r="B168592" s="78"/>
      <c r="C168592" s="77"/>
    </row>
    <row r="168593" spans="2:3" x14ac:dyDescent="0.25">
      <c r="B168593" s="78"/>
      <c r="C168593" s="77"/>
    </row>
    <row r="168594" spans="2:3" x14ac:dyDescent="0.25">
      <c r="B168594" s="78"/>
      <c r="C168594" s="77"/>
    </row>
    <row r="168595" spans="2:3" x14ac:dyDescent="0.25">
      <c r="B168595" s="78"/>
      <c r="C168595" s="77"/>
    </row>
    <row r="168596" spans="2:3" x14ac:dyDescent="0.25">
      <c r="B168596" s="78"/>
      <c r="C168596" s="77"/>
    </row>
    <row r="168597" spans="2:3" x14ac:dyDescent="0.25">
      <c r="B168597" s="78"/>
      <c r="C168597" s="77"/>
    </row>
    <row r="168598" spans="2:3" x14ac:dyDescent="0.25">
      <c r="B168598" s="78"/>
      <c r="C168598" s="77"/>
    </row>
    <row r="168599" spans="2:3" x14ac:dyDescent="0.25">
      <c r="B168599" s="78"/>
      <c r="C168599" s="77"/>
    </row>
    <row r="168600" spans="2:3" x14ac:dyDescent="0.25">
      <c r="B168600" s="78"/>
      <c r="C168600" s="77"/>
    </row>
    <row r="168601" spans="2:3" x14ac:dyDescent="0.25">
      <c r="B168601" s="78"/>
      <c r="C168601" s="77"/>
    </row>
    <row r="168602" spans="2:3" x14ac:dyDescent="0.25">
      <c r="B168602" s="78"/>
      <c r="C168602" s="77"/>
    </row>
    <row r="168712" spans="2:3" x14ac:dyDescent="0.25">
      <c r="B168712" s="78"/>
      <c r="C168712" s="77"/>
    </row>
    <row r="168713" spans="2:3" x14ac:dyDescent="0.25">
      <c r="B168713" s="78"/>
      <c r="C168713" s="77"/>
    </row>
    <row r="168714" spans="2:3" x14ac:dyDescent="0.25">
      <c r="B168714" s="78"/>
      <c r="C168714" s="77"/>
    </row>
    <row r="168715" spans="2:3" x14ac:dyDescent="0.25">
      <c r="B168715" s="78"/>
      <c r="C168715" s="77"/>
    </row>
    <row r="168716" spans="2:3" x14ac:dyDescent="0.25">
      <c r="B168716" s="78"/>
      <c r="C168716" s="77"/>
    </row>
    <row r="168717" spans="2:3" x14ac:dyDescent="0.25">
      <c r="B168717" s="78"/>
      <c r="C168717" s="77"/>
    </row>
    <row r="168718" spans="2:3" x14ac:dyDescent="0.25">
      <c r="B168718" s="78"/>
      <c r="C168718" s="77"/>
    </row>
    <row r="168719" spans="2:3" x14ac:dyDescent="0.25">
      <c r="B168719" s="78"/>
      <c r="C168719" s="77"/>
    </row>
    <row r="168720" spans="2:3" x14ac:dyDescent="0.25">
      <c r="B168720" s="78"/>
      <c r="C168720" s="77"/>
    </row>
    <row r="168721" spans="2:3" x14ac:dyDescent="0.25">
      <c r="B168721" s="78"/>
      <c r="C168721" s="77"/>
    </row>
    <row r="168722" spans="2:3" x14ac:dyDescent="0.25">
      <c r="B168722" s="78"/>
      <c r="C168722" s="77"/>
    </row>
    <row r="168723" spans="2:3" x14ac:dyDescent="0.25">
      <c r="B168723" s="78"/>
      <c r="C168723" s="77"/>
    </row>
    <row r="168724" spans="2:3" x14ac:dyDescent="0.25">
      <c r="B168724" s="78"/>
      <c r="C168724" s="77"/>
    </row>
    <row r="168834" spans="2:3" x14ac:dyDescent="0.25">
      <c r="B168834" s="78"/>
      <c r="C168834" s="77"/>
    </row>
    <row r="168835" spans="2:3" x14ac:dyDescent="0.25">
      <c r="B168835" s="78"/>
      <c r="C168835" s="77"/>
    </row>
    <row r="168836" spans="2:3" x14ac:dyDescent="0.25">
      <c r="B168836" s="78"/>
      <c r="C168836" s="77"/>
    </row>
    <row r="168837" spans="2:3" x14ac:dyDescent="0.25">
      <c r="B168837" s="78"/>
      <c r="C168837" s="77"/>
    </row>
    <row r="168838" spans="2:3" x14ac:dyDescent="0.25">
      <c r="B168838" s="78"/>
      <c r="C168838" s="77"/>
    </row>
    <row r="168839" spans="2:3" x14ac:dyDescent="0.25">
      <c r="B168839" s="78"/>
      <c r="C168839" s="77"/>
    </row>
    <row r="168840" spans="2:3" x14ac:dyDescent="0.25">
      <c r="B168840" s="78"/>
      <c r="C168840" s="77"/>
    </row>
    <row r="168841" spans="2:3" x14ac:dyDescent="0.25">
      <c r="B168841" s="78"/>
      <c r="C168841" s="77"/>
    </row>
    <row r="168842" spans="2:3" x14ac:dyDescent="0.25">
      <c r="B168842" s="78"/>
      <c r="C168842" s="77"/>
    </row>
    <row r="168843" spans="2:3" x14ac:dyDescent="0.25">
      <c r="B168843" s="78"/>
      <c r="C168843" s="77"/>
    </row>
    <row r="168844" spans="2:3" x14ac:dyDescent="0.25">
      <c r="B168844" s="78"/>
      <c r="C168844" s="77"/>
    </row>
    <row r="168845" spans="2:3" x14ac:dyDescent="0.25">
      <c r="B168845" s="78"/>
      <c r="C168845" s="77"/>
    </row>
    <row r="168846" spans="2:3" x14ac:dyDescent="0.25">
      <c r="B168846" s="78"/>
      <c r="C168846" s="77"/>
    </row>
    <row r="168956" spans="2:3" x14ac:dyDescent="0.25">
      <c r="B168956" s="78"/>
      <c r="C168956" s="77"/>
    </row>
    <row r="168957" spans="2:3" x14ac:dyDescent="0.25">
      <c r="B168957" s="78"/>
      <c r="C168957" s="77"/>
    </row>
    <row r="168958" spans="2:3" x14ac:dyDescent="0.25">
      <c r="B168958" s="78"/>
      <c r="C168958" s="77"/>
    </row>
    <row r="168959" spans="2:3" x14ac:dyDescent="0.25">
      <c r="B168959" s="78"/>
      <c r="C168959" s="77"/>
    </row>
    <row r="168960" spans="2:3" x14ac:dyDescent="0.25">
      <c r="B168960" s="78"/>
      <c r="C168960" s="77"/>
    </row>
    <row r="168961" spans="2:3" x14ac:dyDescent="0.25">
      <c r="B168961" s="78"/>
      <c r="C168961" s="77"/>
    </row>
    <row r="168962" spans="2:3" x14ac:dyDescent="0.25">
      <c r="B168962" s="78"/>
      <c r="C168962" s="77"/>
    </row>
    <row r="168963" spans="2:3" x14ac:dyDescent="0.25">
      <c r="B168963" s="78"/>
      <c r="C168963" s="77"/>
    </row>
    <row r="168964" spans="2:3" x14ac:dyDescent="0.25">
      <c r="B168964" s="78"/>
      <c r="C168964" s="77"/>
    </row>
    <row r="168965" spans="2:3" x14ac:dyDescent="0.25">
      <c r="B168965" s="78"/>
      <c r="C168965" s="77"/>
    </row>
    <row r="168966" spans="2:3" x14ac:dyDescent="0.25">
      <c r="B168966" s="78"/>
      <c r="C168966" s="77"/>
    </row>
    <row r="168967" spans="2:3" x14ac:dyDescent="0.25">
      <c r="B168967" s="78"/>
      <c r="C168967" s="77"/>
    </row>
    <row r="168968" spans="2:3" x14ac:dyDescent="0.25">
      <c r="B168968" s="78"/>
      <c r="C168968" s="77"/>
    </row>
    <row r="169078" spans="2:3" x14ac:dyDescent="0.25">
      <c r="B169078" s="78"/>
      <c r="C169078" s="77"/>
    </row>
    <row r="169079" spans="2:3" x14ac:dyDescent="0.25">
      <c r="B169079" s="78"/>
      <c r="C169079" s="77"/>
    </row>
    <row r="169080" spans="2:3" x14ac:dyDescent="0.25">
      <c r="B169080" s="78"/>
      <c r="C169080" s="77"/>
    </row>
    <row r="169081" spans="2:3" x14ac:dyDescent="0.25">
      <c r="B169081" s="78"/>
      <c r="C169081" s="77"/>
    </row>
    <row r="169082" spans="2:3" x14ac:dyDescent="0.25">
      <c r="B169082" s="78"/>
      <c r="C169082" s="77"/>
    </row>
    <row r="169083" spans="2:3" x14ac:dyDescent="0.25">
      <c r="B169083" s="78"/>
      <c r="C169083" s="77"/>
    </row>
    <row r="169084" spans="2:3" x14ac:dyDescent="0.25">
      <c r="B169084" s="78"/>
      <c r="C169084" s="77"/>
    </row>
    <row r="169085" spans="2:3" x14ac:dyDescent="0.25">
      <c r="B169085" s="78"/>
      <c r="C169085" s="77"/>
    </row>
    <row r="169086" spans="2:3" x14ac:dyDescent="0.25">
      <c r="B169086" s="78"/>
      <c r="C169086" s="77"/>
    </row>
    <row r="169087" spans="2:3" x14ac:dyDescent="0.25">
      <c r="B169087" s="78"/>
      <c r="C169087" s="77"/>
    </row>
    <row r="169088" spans="2:3" x14ac:dyDescent="0.25">
      <c r="B169088" s="78"/>
      <c r="C169088" s="77"/>
    </row>
    <row r="169089" spans="2:3" x14ac:dyDescent="0.25">
      <c r="B169089" s="78"/>
      <c r="C169089" s="77"/>
    </row>
    <row r="169090" spans="2:3" x14ac:dyDescent="0.25">
      <c r="B169090" s="78"/>
      <c r="C169090" s="77"/>
    </row>
    <row r="169200" spans="2:3" x14ac:dyDescent="0.25">
      <c r="B169200" s="78"/>
      <c r="C169200" s="77"/>
    </row>
    <row r="169201" spans="2:3" x14ac:dyDescent="0.25">
      <c r="B169201" s="78"/>
      <c r="C169201" s="77"/>
    </row>
    <row r="169202" spans="2:3" x14ac:dyDescent="0.25">
      <c r="B169202" s="78"/>
      <c r="C169202" s="77"/>
    </row>
    <row r="169203" spans="2:3" x14ac:dyDescent="0.25">
      <c r="B169203" s="78"/>
      <c r="C169203" s="77"/>
    </row>
    <row r="169204" spans="2:3" x14ac:dyDescent="0.25">
      <c r="B169204" s="78"/>
      <c r="C169204" s="77"/>
    </row>
    <row r="169205" spans="2:3" x14ac:dyDescent="0.25">
      <c r="B169205" s="78"/>
      <c r="C169205" s="77"/>
    </row>
    <row r="169206" spans="2:3" x14ac:dyDescent="0.25">
      <c r="B169206" s="78"/>
      <c r="C169206" s="77"/>
    </row>
    <row r="169207" spans="2:3" x14ac:dyDescent="0.25">
      <c r="B169207" s="78"/>
      <c r="C169207" s="77"/>
    </row>
    <row r="169208" spans="2:3" x14ac:dyDescent="0.25">
      <c r="B169208" s="78"/>
      <c r="C169208" s="77"/>
    </row>
    <row r="169209" spans="2:3" x14ac:dyDescent="0.25">
      <c r="B169209" s="78"/>
      <c r="C169209" s="77"/>
    </row>
    <row r="169210" spans="2:3" x14ac:dyDescent="0.25">
      <c r="B169210" s="78"/>
      <c r="C169210" s="77"/>
    </row>
    <row r="169211" spans="2:3" x14ac:dyDescent="0.25">
      <c r="B169211" s="78"/>
      <c r="C169211" s="77"/>
    </row>
    <row r="169212" spans="2:3" x14ac:dyDescent="0.25">
      <c r="B169212" s="78"/>
      <c r="C169212" s="77"/>
    </row>
    <row r="169322" spans="2:3" x14ac:dyDescent="0.25">
      <c r="B169322" s="78"/>
      <c r="C169322" s="77"/>
    </row>
    <row r="169323" spans="2:3" x14ac:dyDescent="0.25">
      <c r="B169323" s="78"/>
      <c r="C169323" s="77"/>
    </row>
    <row r="169324" spans="2:3" x14ac:dyDescent="0.25">
      <c r="B169324" s="78"/>
      <c r="C169324" s="77"/>
    </row>
    <row r="169325" spans="2:3" x14ac:dyDescent="0.25">
      <c r="B169325" s="78"/>
      <c r="C169325" s="77"/>
    </row>
    <row r="169326" spans="2:3" x14ac:dyDescent="0.25">
      <c r="B169326" s="78"/>
      <c r="C169326" s="77"/>
    </row>
    <row r="169327" spans="2:3" x14ac:dyDescent="0.25">
      <c r="B169327" s="78"/>
      <c r="C169327" s="77"/>
    </row>
    <row r="169328" spans="2:3" x14ac:dyDescent="0.25">
      <c r="B169328" s="78"/>
      <c r="C169328" s="77"/>
    </row>
    <row r="169329" spans="2:3" x14ac:dyDescent="0.25">
      <c r="B169329" s="78"/>
      <c r="C169329" s="77"/>
    </row>
    <row r="169330" spans="2:3" x14ac:dyDescent="0.25">
      <c r="B169330" s="78"/>
      <c r="C169330" s="77"/>
    </row>
    <row r="169331" spans="2:3" x14ac:dyDescent="0.25">
      <c r="B169331" s="78"/>
      <c r="C169331" s="77"/>
    </row>
    <row r="169332" spans="2:3" x14ac:dyDescent="0.25">
      <c r="B169332" s="78"/>
      <c r="C169332" s="77"/>
    </row>
    <row r="169333" spans="2:3" x14ac:dyDescent="0.25">
      <c r="B169333" s="78"/>
      <c r="C169333" s="77"/>
    </row>
    <row r="169334" spans="2:3" x14ac:dyDescent="0.25">
      <c r="B169334" s="78"/>
      <c r="C169334" s="77"/>
    </row>
    <row r="169444" spans="2:3" x14ac:dyDescent="0.25">
      <c r="B169444" s="78"/>
      <c r="C169444" s="77"/>
    </row>
    <row r="169445" spans="2:3" x14ac:dyDescent="0.25">
      <c r="B169445" s="78"/>
      <c r="C169445" s="77"/>
    </row>
    <row r="169446" spans="2:3" x14ac:dyDescent="0.25">
      <c r="B169446" s="78"/>
      <c r="C169446" s="77"/>
    </row>
    <row r="169447" spans="2:3" x14ac:dyDescent="0.25">
      <c r="B169447" s="78"/>
      <c r="C169447" s="77"/>
    </row>
    <row r="169448" spans="2:3" x14ac:dyDescent="0.25">
      <c r="B169448" s="78"/>
      <c r="C169448" s="77"/>
    </row>
    <row r="169449" spans="2:3" x14ac:dyDescent="0.25">
      <c r="B169449" s="78"/>
      <c r="C169449" s="77"/>
    </row>
    <row r="169450" spans="2:3" x14ac:dyDescent="0.25">
      <c r="B169450" s="78"/>
      <c r="C169450" s="77"/>
    </row>
    <row r="169451" spans="2:3" x14ac:dyDescent="0.25">
      <c r="B169451" s="78"/>
      <c r="C169451" s="77"/>
    </row>
    <row r="169452" spans="2:3" x14ac:dyDescent="0.25">
      <c r="B169452" s="78"/>
      <c r="C169452" s="77"/>
    </row>
    <row r="169453" spans="2:3" x14ac:dyDescent="0.25">
      <c r="B169453" s="78"/>
      <c r="C169453" s="77"/>
    </row>
    <row r="169454" spans="2:3" x14ac:dyDescent="0.25">
      <c r="B169454" s="78"/>
      <c r="C169454" s="77"/>
    </row>
    <row r="169455" spans="2:3" x14ac:dyDescent="0.25">
      <c r="B169455" s="78"/>
      <c r="C169455" s="77"/>
    </row>
    <row r="169456" spans="2:3" x14ac:dyDescent="0.25">
      <c r="B169456" s="78"/>
      <c r="C169456" s="77"/>
    </row>
    <row r="169566" spans="2:3" x14ac:dyDescent="0.25">
      <c r="B169566" s="78"/>
      <c r="C169566" s="77"/>
    </row>
    <row r="169567" spans="2:3" x14ac:dyDescent="0.25">
      <c r="B169567" s="78"/>
      <c r="C169567" s="77"/>
    </row>
    <row r="169568" spans="2:3" x14ac:dyDescent="0.25">
      <c r="B169568" s="78"/>
      <c r="C169568" s="77"/>
    </row>
    <row r="169569" spans="2:3" x14ac:dyDescent="0.25">
      <c r="B169569" s="78"/>
      <c r="C169569" s="77"/>
    </row>
    <row r="169570" spans="2:3" x14ac:dyDescent="0.25">
      <c r="B169570" s="78"/>
      <c r="C169570" s="77"/>
    </row>
    <row r="169571" spans="2:3" x14ac:dyDescent="0.25">
      <c r="B169571" s="78"/>
      <c r="C169571" s="77"/>
    </row>
    <row r="169572" spans="2:3" x14ac:dyDescent="0.25">
      <c r="B169572" s="78"/>
      <c r="C169572" s="77"/>
    </row>
    <row r="169573" spans="2:3" x14ac:dyDescent="0.25">
      <c r="B169573" s="78"/>
      <c r="C169573" s="77"/>
    </row>
    <row r="169574" spans="2:3" x14ac:dyDescent="0.25">
      <c r="B169574" s="78"/>
      <c r="C169574" s="77"/>
    </row>
    <row r="169575" spans="2:3" x14ac:dyDescent="0.25">
      <c r="B169575" s="78"/>
      <c r="C169575" s="77"/>
    </row>
    <row r="169576" spans="2:3" x14ac:dyDescent="0.25">
      <c r="B169576" s="78"/>
      <c r="C169576" s="77"/>
    </row>
    <row r="169577" spans="2:3" x14ac:dyDescent="0.25">
      <c r="B169577" s="78"/>
      <c r="C169577" s="77"/>
    </row>
    <row r="169578" spans="2:3" x14ac:dyDescent="0.25">
      <c r="B169578" s="78"/>
      <c r="C169578" s="77"/>
    </row>
    <row r="169688" spans="2:3" x14ac:dyDescent="0.25">
      <c r="B169688" s="78"/>
      <c r="C169688" s="77"/>
    </row>
    <row r="169689" spans="2:3" x14ac:dyDescent="0.25">
      <c r="B169689" s="78"/>
      <c r="C169689" s="77"/>
    </row>
    <row r="169690" spans="2:3" x14ac:dyDescent="0.25">
      <c r="B169690" s="78"/>
      <c r="C169690" s="77"/>
    </row>
    <row r="169691" spans="2:3" x14ac:dyDescent="0.25">
      <c r="B169691" s="78"/>
      <c r="C169691" s="77"/>
    </row>
    <row r="169692" spans="2:3" x14ac:dyDescent="0.25">
      <c r="B169692" s="78"/>
      <c r="C169692" s="77"/>
    </row>
    <row r="169693" spans="2:3" x14ac:dyDescent="0.25">
      <c r="B169693" s="78"/>
      <c r="C169693" s="77"/>
    </row>
    <row r="169694" spans="2:3" x14ac:dyDescent="0.25">
      <c r="B169694" s="78"/>
      <c r="C169694" s="77"/>
    </row>
    <row r="169695" spans="2:3" x14ac:dyDescent="0.25">
      <c r="B169695" s="78"/>
      <c r="C169695" s="77"/>
    </row>
    <row r="169696" spans="2:3" x14ac:dyDescent="0.25">
      <c r="B169696" s="78"/>
      <c r="C169696" s="77"/>
    </row>
    <row r="169697" spans="2:3" x14ac:dyDescent="0.25">
      <c r="B169697" s="78"/>
      <c r="C169697" s="77"/>
    </row>
    <row r="169698" spans="2:3" x14ac:dyDescent="0.25">
      <c r="B169698" s="78"/>
      <c r="C169698" s="77"/>
    </row>
    <row r="169699" spans="2:3" x14ac:dyDescent="0.25">
      <c r="B169699" s="78"/>
      <c r="C169699" s="77"/>
    </row>
    <row r="169700" spans="2:3" x14ac:dyDescent="0.25">
      <c r="B169700" s="78"/>
      <c r="C169700" s="77"/>
    </row>
    <row r="169810" spans="2:3" x14ac:dyDescent="0.25">
      <c r="B169810" s="78"/>
      <c r="C169810" s="77"/>
    </row>
    <row r="169811" spans="2:3" x14ac:dyDescent="0.25">
      <c r="B169811" s="78"/>
      <c r="C169811" s="77"/>
    </row>
    <row r="169812" spans="2:3" x14ac:dyDescent="0.25">
      <c r="B169812" s="78"/>
      <c r="C169812" s="77"/>
    </row>
    <row r="169813" spans="2:3" x14ac:dyDescent="0.25">
      <c r="B169813" s="78"/>
      <c r="C169813" s="77"/>
    </row>
    <row r="169814" spans="2:3" x14ac:dyDescent="0.25">
      <c r="B169814" s="78"/>
      <c r="C169814" s="77"/>
    </row>
    <row r="169815" spans="2:3" x14ac:dyDescent="0.25">
      <c r="B169815" s="78"/>
      <c r="C169815" s="77"/>
    </row>
    <row r="169816" spans="2:3" x14ac:dyDescent="0.25">
      <c r="B169816" s="78"/>
      <c r="C169816" s="77"/>
    </row>
    <row r="169817" spans="2:3" x14ac:dyDescent="0.25">
      <c r="B169817" s="78"/>
      <c r="C169817" s="77"/>
    </row>
    <row r="169818" spans="2:3" x14ac:dyDescent="0.25">
      <c r="B169818" s="78"/>
      <c r="C169818" s="77"/>
    </row>
    <row r="169819" spans="2:3" x14ac:dyDescent="0.25">
      <c r="B169819" s="78"/>
      <c r="C169819" s="77"/>
    </row>
    <row r="169820" spans="2:3" x14ac:dyDescent="0.25">
      <c r="B169820" s="78"/>
      <c r="C169820" s="77"/>
    </row>
    <row r="169821" spans="2:3" x14ac:dyDescent="0.25">
      <c r="B169821" s="78"/>
      <c r="C169821" s="77"/>
    </row>
    <row r="169822" spans="2:3" x14ac:dyDescent="0.25">
      <c r="B169822" s="78"/>
      <c r="C169822" s="77"/>
    </row>
    <row r="169932" spans="2:3" x14ac:dyDescent="0.25">
      <c r="B169932" s="78"/>
      <c r="C169932" s="77"/>
    </row>
    <row r="169933" spans="2:3" x14ac:dyDescent="0.25">
      <c r="B169933" s="78"/>
      <c r="C169933" s="77"/>
    </row>
    <row r="169934" spans="2:3" x14ac:dyDescent="0.25">
      <c r="B169934" s="78"/>
      <c r="C169934" s="77"/>
    </row>
    <row r="169935" spans="2:3" x14ac:dyDescent="0.25">
      <c r="B169935" s="78"/>
      <c r="C169935" s="77"/>
    </row>
    <row r="169936" spans="2:3" x14ac:dyDescent="0.25">
      <c r="B169936" s="78"/>
      <c r="C169936" s="77"/>
    </row>
    <row r="169937" spans="2:3" x14ac:dyDescent="0.25">
      <c r="B169937" s="78"/>
      <c r="C169937" s="77"/>
    </row>
    <row r="169938" spans="2:3" x14ac:dyDescent="0.25">
      <c r="B169938" s="78"/>
      <c r="C169938" s="77"/>
    </row>
    <row r="169939" spans="2:3" x14ac:dyDescent="0.25">
      <c r="B169939" s="78"/>
      <c r="C169939" s="77"/>
    </row>
    <row r="169940" spans="2:3" x14ac:dyDescent="0.25">
      <c r="B169940" s="78"/>
      <c r="C169940" s="77"/>
    </row>
    <row r="169941" spans="2:3" x14ac:dyDescent="0.25">
      <c r="B169941" s="78"/>
      <c r="C169941" s="77"/>
    </row>
    <row r="169942" spans="2:3" x14ac:dyDescent="0.25">
      <c r="B169942" s="78"/>
      <c r="C169942" s="77"/>
    </row>
    <row r="169943" spans="2:3" x14ac:dyDescent="0.25">
      <c r="B169943" s="78"/>
      <c r="C169943" s="77"/>
    </row>
    <row r="169944" spans="2:3" x14ac:dyDescent="0.25">
      <c r="B169944" s="78"/>
      <c r="C169944" s="77"/>
    </row>
    <row r="170054" spans="2:3" x14ac:dyDescent="0.25">
      <c r="B170054" s="78"/>
      <c r="C170054" s="77"/>
    </row>
    <row r="170055" spans="2:3" x14ac:dyDescent="0.25">
      <c r="B170055" s="78"/>
      <c r="C170055" s="77"/>
    </row>
    <row r="170056" spans="2:3" x14ac:dyDescent="0.25">
      <c r="B170056" s="78"/>
      <c r="C170056" s="77"/>
    </row>
    <row r="170057" spans="2:3" x14ac:dyDescent="0.25">
      <c r="B170057" s="78"/>
      <c r="C170057" s="77"/>
    </row>
    <row r="170058" spans="2:3" x14ac:dyDescent="0.25">
      <c r="B170058" s="78"/>
      <c r="C170058" s="77"/>
    </row>
    <row r="170059" spans="2:3" x14ac:dyDescent="0.25">
      <c r="B170059" s="78"/>
      <c r="C170059" s="77"/>
    </row>
    <row r="170060" spans="2:3" x14ac:dyDescent="0.25">
      <c r="B170060" s="78"/>
      <c r="C170060" s="77"/>
    </row>
    <row r="170061" spans="2:3" x14ac:dyDescent="0.25">
      <c r="B170061" s="78"/>
      <c r="C170061" s="77"/>
    </row>
    <row r="170062" spans="2:3" x14ac:dyDescent="0.25">
      <c r="B170062" s="78"/>
      <c r="C170062" s="77"/>
    </row>
    <row r="170063" spans="2:3" x14ac:dyDescent="0.25">
      <c r="B170063" s="78"/>
      <c r="C170063" s="77"/>
    </row>
    <row r="170064" spans="2:3" x14ac:dyDescent="0.25">
      <c r="B170064" s="78"/>
      <c r="C170064" s="77"/>
    </row>
    <row r="170065" spans="2:3" x14ac:dyDescent="0.25">
      <c r="B170065" s="78"/>
      <c r="C170065" s="77"/>
    </row>
    <row r="170066" spans="2:3" x14ac:dyDescent="0.25">
      <c r="B170066" s="78"/>
      <c r="C170066" s="77"/>
    </row>
    <row r="170176" spans="2:3" x14ac:dyDescent="0.25">
      <c r="B170176" s="78"/>
      <c r="C170176" s="77"/>
    </row>
    <row r="170177" spans="2:3" x14ac:dyDescent="0.25">
      <c r="B170177" s="78"/>
      <c r="C170177" s="77"/>
    </row>
    <row r="170178" spans="2:3" x14ac:dyDescent="0.25">
      <c r="B170178" s="78"/>
      <c r="C170178" s="77"/>
    </row>
    <row r="170179" spans="2:3" x14ac:dyDescent="0.25">
      <c r="B170179" s="78"/>
      <c r="C170179" s="77"/>
    </row>
    <row r="170180" spans="2:3" x14ac:dyDescent="0.25">
      <c r="B170180" s="78"/>
      <c r="C170180" s="77"/>
    </row>
    <row r="170181" spans="2:3" x14ac:dyDescent="0.25">
      <c r="B170181" s="78"/>
      <c r="C170181" s="77"/>
    </row>
    <row r="170182" spans="2:3" x14ac:dyDescent="0.25">
      <c r="B170182" s="78"/>
      <c r="C170182" s="77"/>
    </row>
    <row r="170183" spans="2:3" x14ac:dyDescent="0.25">
      <c r="B170183" s="78"/>
      <c r="C170183" s="77"/>
    </row>
    <row r="170184" spans="2:3" x14ac:dyDescent="0.25">
      <c r="B170184" s="78"/>
      <c r="C170184" s="77"/>
    </row>
    <row r="170185" spans="2:3" x14ac:dyDescent="0.25">
      <c r="B170185" s="78"/>
      <c r="C170185" s="77"/>
    </row>
    <row r="170186" spans="2:3" x14ac:dyDescent="0.25">
      <c r="B170186" s="78"/>
      <c r="C170186" s="77"/>
    </row>
    <row r="170187" spans="2:3" x14ac:dyDescent="0.25">
      <c r="B170187" s="78"/>
      <c r="C170187" s="77"/>
    </row>
    <row r="170188" spans="2:3" x14ac:dyDescent="0.25">
      <c r="B170188" s="78"/>
      <c r="C170188" s="77"/>
    </row>
    <row r="170298" spans="2:3" x14ac:dyDescent="0.25">
      <c r="B170298" s="78"/>
      <c r="C170298" s="77"/>
    </row>
    <row r="170299" spans="2:3" x14ac:dyDescent="0.25">
      <c r="B170299" s="78"/>
      <c r="C170299" s="77"/>
    </row>
    <row r="170300" spans="2:3" x14ac:dyDescent="0.25">
      <c r="B170300" s="78"/>
      <c r="C170300" s="77"/>
    </row>
    <row r="170301" spans="2:3" x14ac:dyDescent="0.25">
      <c r="B170301" s="78"/>
      <c r="C170301" s="77"/>
    </row>
    <row r="170302" spans="2:3" x14ac:dyDescent="0.25">
      <c r="B170302" s="78"/>
      <c r="C170302" s="77"/>
    </row>
    <row r="170303" spans="2:3" x14ac:dyDescent="0.25">
      <c r="B170303" s="78"/>
      <c r="C170303" s="77"/>
    </row>
    <row r="170304" spans="2:3" x14ac:dyDescent="0.25">
      <c r="B170304" s="78"/>
      <c r="C170304" s="77"/>
    </row>
    <row r="170305" spans="2:3" x14ac:dyDescent="0.25">
      <c r="B170305" s="78"/>
      <c r="C170305" s="77"/>
    </row>
    <row r="170306" spans="2:3" x14ac:dyDescent="0.25">
      <c r="B170306" s="78"/>
      <c r="C170306" s="77"/>
    </row>
    <row r="170307" spans="2:3" x14ac:dyDescent="0.25">
      <c r="B170307" s="78"/>
      <c r="C170307" s="77"/>
    </row>
    <row r="170308" spans="2:3" x14ac:dyDescent="0.25">
      <c r="B170308" s="78"/>
      <c r="C170308" s="77"/>
    </row>
    <row r="170309" spans="2:3" x14ac:dyDescent="0.25">
      <c r="B170309" s="78"/>
      <c r="C170309" s="77"/>
    </row>
    <row r="170310" spans="2:3" x14ac:dyDescent="0.25">
      <c r="B170310" s="78"/>
      <c r="C170310" s="77"/>
    </row>
    <row r="170420" spans="2:3" x14ac:dyDescent="0.25">
      <c r="B170420" s="78"/>
      <c r="C170420" s="77"/>
    </row>
    <row r="170421" spans="2:3" x14ac:dyDescent="0.25">
      <c r="B170421" s="78"/>
      <c r="C170421" s="77"/>
    </row>
    <row r="170422" spans="2:3" x14ac:dyDescent="0.25">
      <c r="B170422" s="78"/>
      <c r="C170422" s="77"/>
    </row>
    <row r="170423" spans="2:3" x14ac:dyDescent="0.25">
      <c r="B170423" s="78"/>
      <c r="C170423" s="77"/>
    </row>
    <row r="170424" spans="2:3" x14ac:dyDescent="0.25">
      <c r="B170424" s="78"/>
      <c r="C170424" s="77"/>
    </row>
    <row r="170425" spans="2:3" x14ac:dyDescent="0.25">
      <c r="B170425" s="78"/>
      <c r="C170425" s="77"/>
    </row>
    <row r="170426" spans="2:3" x14ac:dyDescent="0.25">
      <c r="B170426" s="78"/>
      <c r="C170426" s="77"/>
    </row>
    <row r="170427" spans="2:3" x14ac:dyDescent="0.25">
      <c r="B170427" s="78"/>
      <c r="C170427" s="77"/>
    </row>
    <row r="170428" spans="2:3" x14ac:dyDescent="0.25">
      <c r="B170428" s="78"/>
      <c r="C170428" s="77"/>
    </row>
    <row r="170429" spans="2:3" x14ac:dyDescent="0.25">
      <c r="B170429" s="78"/>
      <c r="C170429" s="77"/>
    </row>
    <row r="170430" spans="2:3" x14ac:dyDescent="0.25">
      <c r="B170430" s="78"/>
      <c r="C170430" s="77"/>
    </row>
    <row r="170431" spans="2:3" x14ac:dyDescent="0.25">
      <c r="B170431" s="78"/>
      <c r="C170431" s="77"/>
    </row>
    <row r="170432" spans="2:3" x14ac:dyDescent="0.25">
      <c r="B170432" s="78"/>
      <c r="C170432" s="77"/>
    </row>
    <row r="170542" spans="2:3" x14ac:dyDescent="0.25">
      <c r="B170542" s="78"/>
      <c r="C170542" s="77"/>
    </row>
    <row r="170543" spans="2:3" x14ac:dyDescent="0.25">
      <c r="B170543" s="78"/>
      <c r="C170543" s="77"/>
    </row>
    <row r="170544" spans="2:3" x14ac:dyDescent="0.25">
      <c r="B170544" s="78"/>
      <c r="C170544" s="77"/>
    </row>
    <row r="170545" spans="2:3" x14ac:dyDescent="0.25">
      <c r="B170545" s="78"/>
      <c r="C170545" s="77"/>
    </row>
    <row r="170546" spans="2:3" x14ac:dyDescent="0.25">
      <c r="B170546" s="78"/>
      <c r="C170546" s="77"/>
    </row>
    <row r="170547" spans="2:3" x14ac:dyDescent="0.25">
      <c r="B170547" s="78"/>
      <c r="C170547" s="77"/>
    </row>
    <row r="170548" spans="2:3" x14ac:dyDescent="0.25">
      <c r="B170548" s="78"/>
      <c r="C170548" s="77"/>
    </row>
    <row r="170549" spans="2:3" x14ac:dyDescent="0.25">
      <c r="B170549" s="78"/>
      <c r="C170549" s="77"/>
    </row>
    <row r="170550" spans="2:3" x14ac:dyDescent="0.25">
      <c r="B170550" s="78"/>
      <c r="C170550" s="77"/>
    </row>
    <row r="170551" spans="2:3" x14ac:dyDescent="0.25">
      <c r="B170551" s="78"/>
      <c r="C170551" s="77"/>
    </row>
    <row r="170552" spans="2:3" x14ac:dyDescent="0.25">
      <c r="B170552" s="78"/>
      <c r="C170552" s="77"/>
    </row>
    <row r="170553" spans="2:3" x14ac:dyDescent="0.25">
      <c r="B170553" s="78"/>
      <c r="C170553" s="77"/>
    </row>
    <row r="170554" spans="2:3" x14ac:dyDescent="0.25">
      <c r="B170554" s="78"/>
      <c r="C170554" s="77"/>
    </row>
    <row r="170664" spans="2:3" x14ac:dyDescent="0.25">
      <c r="B170664" s="78"/>
      <c r="C170664" s="77"/>
    </row>
    <row r="170665" spans="2:3" x14ac:dyDescent="0.25">
      <c r="B170665" s="78"/>
      <c r="C170665" s="77"/>
    </row>
    <row r="170666" spans="2:3" x14ac:dyDescent="0.25">
      <c r="B170666" s="78"/>
      <c r="C170666" s="77"/>
    </row>
    <row r="170667" spans="2:3" x14ac:dyDescent="0.25">
      <c r="B170667" s="78"/>
      <c r="C170667" s="77"/>
    </row>
    <row r="170668" spans="2:3" x14ac:dyDescent="0.25">
      <c r="B170668" s="78"/>
      <c r="C170668" s="77"/>
    </row>
    <row r="170669" spans="2:3" x14ac:dyDescent="0.25">
      <c r="B170669" s="78"/>
      <c r="C170669" s="77"/>
    </row>
    <row r="170670" spans="2:3" x14ac:dyDescent="0.25">
      <c r="B170670" s="78"/>
      <c r="C170670" s="77"/>
    </row>
    <row r="170671" spans="2:3" x14ac:dyDescent="0.25">
      <c r="B170671" s="78"/>
      <c r="C170671" s="77"/>
    </row>
    <row r="170672" spans="2:3" x14ac:dyDescent="0.25">
      <c r="B170672" s="78"/>
      <c r="C170672" s="77"/>
    </row>
    <row r="170673" spans="2:3" x14ac:dyDescent="0.25">
      <c r="B170673" s="78"/>
      <c r="C170673" s="77"/>
    </row>
    <row r="170674" spans="2:3" x14ac:dyDescent="0.25">
      <c r="B170674" s="78"/>
      <c r="C170674" s="77"/>
    </row>
    <row r="170675" spans="2:3" x14ac:dyDescent="0.25">
      <c r="B170675" s="78"/>
      <c r="C170675" s="77"/>
    </row>
    <row r="170676" spans="2:3" x14ac:dyDescent="0.25">
      <c r="B170676" s="78"/>
      <c r="C170676" s="77"/>
    </row>
    <row r="170786" spans="2:3" x14ac:dyDescent="0.25">
      <c r="B170786" s="78"/>
      <c r="C170786" s="77"/>
    </row>
    <row r="170787" spans="2:3" x14ac:dyDescent="0.25">
      <c r="B170787" s="78"/>
      <c r="C170787" s="77"/>
    </row>
    <row r="170788" spans="2:3" x14ac:dyDescent="0.25">
      <c r="B170788" s="78"/>
      <c r="C170788" s="77"/>
    </row>
    <row r="170789" spans="2:3" x14ac:dyDescent="0.25">
      <c r="B170789" s="78"/>
      <c r="C170789" s="77"/>
    </row>
    <row r="170790" spans="2:3" x14ac:dyDescent="0.25">
      <c r="B170790" s="78"/>
      <c r="C170790" s="77"/>
    </row>
    <row r="170791" spans="2:3" x14ac:dyDescent="0.25">
      <c r="B170791" s="78"/>
      <c r="C170791" s="77"/>
    </row>
    <row r="170792" spans="2:3" x14ac:dyDescent="0.25">
      <c r="B170792" s="78"/>
      <c r="C170792" s="77"/>
    </row>
    <row r="170793" spans="2:3" x14ac:dyDescent="0.25">
      <c r="B170793" s="78"/>
      <c r="C170793" s="77"/>
    </row>
    <row r="170794" spans="2:3" x14ac:dyDescent="0.25">
      <c r="B170794" s="78"/>
      <c r="C170794" s="77"/>
    </row>
    <row r="170795" spans="2:3" x14ac:dyDescent="0.25">
      <c r="B170795" s="78"/>
      <c r="C170795" s="77"/>
    </row>
    <row r="170796" spans="2:3" x14ac:dyDescent="0.25">
      <c r="B170796" s="78"/>
      <c r="C170796" s="77"/>
    </row>
    <row r="170797" spans="2:3" x14ac:dyDescent="0.25">
      <c r="B170797" s="78"/>
      <c r="C170797" s="77"/>
    </row>
    <row r="170798" spans="2:3" x14ac:dyDescent="0.25">
      <c r="B170798" s="78"/>
      <c r="C170798" s="77"/>
    </row>
    <row r="170908" spans="2:3" x14ac:dyDescent="0.25">
      <c r="B170908" s="78"/>
      <c r="C170908" s="77"/>
    </row>
    <row r="170909" spans="2:3" x14ac:dyDescent="0.25">
      <c r="B170909" s="78"/>
      <c r="C170909" s="77"/>
    </row>
    <row r="170910" spans="2:3" x14ac:dyDescent="0.25">
      <c r="B170910" s="78"/>
      <c r="C170910" s="77"/>
    </row>
    <row r="170911" spans="2:3" x14ac:dyDescent="0.25">
      <c r="B170911" s="78"/>
      <c r="C170911" s="77"/>
    </row>
    <row r="170912" spans="2:3" x14ac:dyDescent="0.25">
      <c r="B170912" s="78"/>
      <c r="C170912" s="77"/>
    </row>
    <row r="170913" spans="2:3" x14ac:dyDescent="0.25">
      <c r="B170913" s="78"/>
      <c r="C170913" s="77"/>
    </row>
    <row r="170914" spans="2:3" x14ac:dyDescent="0.25">
      <c r="B170914" s="78"/>
      <c r="C170914" s="77"/>
    </row>
    <row r="170915" spans="2:3" x14ac:dyDescent="0.25">
      <c r="B170915" s="78"/>
      <c r="C170915" s="77"/>
    </row>
    <row r="170916" spans="2:3" x14ac:dyDescent="0.25">
      <c r="B170916" s="78"/>
      <c r="C170916" s="77"/>
    </row>
    <row r="170917" spans="2:3" x14ac:dyDescent="0.25">
      <c r="B170917" s="78"/>
      <c r="C170917" s="77"/>
    </row>
    <row r="170918" spans="2:3" x14ac:dyDescent="0.25">
      <c r="B170918" s="78"/>
      <c r="C170918" s="77"/>
    </row>
    <row r="170919" spans="2:3" x14ac:dyDescent="0.25">
      <c r="B170919" s="78"/>
      <c r="C170919" s="77"/>
    </row>
    <row r="170920" spans="2:3" x14ac:dyDescent="0.25">
      <c r="B170920" s="78"/>
      <c r="C170920" s="77"/>
    </row>
    <row r="171030" spans="2:3" x14ac:dyDescent="0.25">
      <c r="B171030" s="78"/>
      <c r="C171030" s="77"/>
    </row>
    <row r="171031" spans="2:3" x14ac:dyDescent="0.25">
      <c r="B171031" s="78"/>
      <c r="C171031" s="77"/>
    </row>
    <row r="171032" spans="2:3" x14ac:dyDescent="0.25">
      <c r="B171032" s="78"/>
      <c r="C171032" s="77"/>
    </row>
    <row r="171033" spans="2:3" x14ac:dyDescent="0.25">
      <c r="B171033" s="78"/>
      <c r="C171033" s="77"/>
    </row>
    <row r="171034" spans="2:3" x14ac:dyDescent="0.25">
      <c r="B171034" s="78"/>
      <c r="C171034" s="77"/>
    </row>
    <row r="171035" spans="2:3" x14ac:dyDescent="0.25">
      <c r="B171035" s="78"/>
      <c r="C171035" s="77"/>
    </row>
    <row r="171036" spans="2:3" x14ac:dyDescent="0.25">
      <c r="B171036" s="78"/>
      <c r="C171036" s="77"/>
    </row>
    <row r="171037" spans="2:3" x14ac:dyDescent="0.25">
      <c r="B171037" s="78"/>
      <c r="C171037" s="77"/>
    </row>
    <row r="171038" spans="2:3" x14ac:dyDescent="0.25">
      <c r="B171038" s="78"/>
      <c r="C171038" s="77"/>
    </row>
    <row r="171039" spans="2:3" x14ac:dyDescent="0.25">
      <c r="B171039" s="78"/>
      <c r="C171039" s="77"/>
    </row>
    <row r="171040" spans="2:3" x14ac:dyDescent="0.25">
      <c r="B171040" s="78"/>
      <c r="C171040" s="77"/>
    </row>
    <row r="171041" spans="2:3" x14ac:dyDescent="0.25">
      <c r="B171041" s="78"/>
      <c r="C171041" s="77"/>
    </row>
    <row r="171042" spans="2:3" x14ac:dyDescent="0.25">
      <c r="B171042" s="78"/>
      <c r="C171042" s="77"/>
    </row>
    <row r="171152" spans="2:3" x14ac:dyDescent="0.25">
      <c r="B171152" s="78"/>
      <c r="C171152" s="77"/>
    </row>
    <row r="171153" spans="2:3" x14ac:dyDescent="0.25">
      <c r="B171153" s="78"/>
      <c r="C171153" s="77"/>
    </row>
    <row r="171154" spans="2:3" x14ac:dyDescent="0.25">
      <c r="B171154" s="78"/>
      <c r="C171154" s="77"/>
    </row>
    <row r="171155" spans="2:3" x14ac:dyDescent="0.25">
      <c r="B171155" s="78"/>
      <c r="C171155" s="77"/>
    </row>
    <row r="171156" spans="2:3" x14ac:dyDescent="0.25">
      <c r="B171156" s="78"/>
      <c r="C171156" s="77"/>
    </row>
    <row r="171157" spans="2:3" x14ac:dyDescent="0.25">
      <c r="B171157" s="78"/>
      <c r="C171157" s="77"/>
    </row>
    <row r="171158" spans="2:3" x14ac:dyDescent="0.25">
      <c r="B171158" s="78"/>
      <c r="C171158" s="77"/>
    </row>
    <row r="171159" spans="2:3" x14ac:dyDescent="0.25">
      <c r="B171159" s="78"/>
      <c r="C171159" s="77"/>
    </row>
    <row r="171160" spans="2:3" x14ac:dyDescent="0.25">
      <c r="B171160" s="78"/>
      <c r="C171160" s="77"/>
    </row>
    <row r="171161" spans="2:3" x14ac:dyDescent="0.25">
      <c r="B171161" s="78"/>
      <c r="C171161" s="77"/>
    </row>
    <row r="171162" spans="2:3" x14ac:dyDescent="0.25">
      <c r="B171162" s="78"/>
      <c r="C171162" s="77"/>
    </row>
    <row r="171163" spans="2:3" x14ac:dyDescent="0.25">
      <c r="B171163" s="78"/>
      <c r="C171163" s="77"/>
    </row>
    <row r="171164" spans="2:3" x14ac:dyDescent="0.25">
      <c r="B171164" s="78"/>
      <c r="C171164" s="77"/>
    </row>
    <row r="171274" spans="2:3" x14ac:dyDescent="0.25">
      <c r="B171274" s="78"/>
      <c r="C171274" s="77"/>
    </row>
    <row r="171275" spans="2:3" x14ac:dyDescent="0.25">
      <c r="B171275" s="78"/>
      <c r="C171275" s="77"/>
    </row>
    <row r="171276" spans="2:3" x14ac:dyDescent="0.25">
      <c r="B171276" s="78"/>
      <c r="C171276" s="77"/>
    </row>
    <row r="171277" spans="2:3" x14ac:dyDescent="0.25">
      <c r="B171277" s="78"/>
      <c r="C171277" s="77"/>
    </row>
    <row r="171278" spans="2:3" x14ac:dyDescent="0.25">
      <c r="B171278" s="78"/>
      <c r="C171278" s="77"/>
    </row>
    <row r="171279" spans="2:3" x14ac:dyDescent="0.25">
      <c r="B171279" s="78"/>
      <c r="C171279" s="77"/>
    </row>
    <row r="171280" spans="2:3" x14ac:dyDescent="0.25">
      <c r="B171280" s="78"/>
      <c r="C171280" s="77"/>
    </row>
    <row r="171281" spans="2:3" x14ac:dyDescent="0.25">
      <c r="B171281" s="78"/>
      <c r="C171281" s="77"/>
    </row>
    <row r="171282" spans="2:3" x14ac:dyDescent="0.25">
      <c r="B171282" s="78"/>
      <c r="C171282" s="77"/>
    </row>
    <row r="171283" spans="2:3" x14ac:dyDescent="0.25">
      <c r="B171283" s="78"/>
      <c r="C171283" s="77"/>
    </row>
    <row r="171284" spans="2:3" x14ac:dyDescent="0.25">
      <c r="B171284" s="78"/>
      <c r="C171284" s="77"/>
    </row>
    <row r="171285" spans="2:3" x14ac:dyDescent="0.25">
      <c r="B171285" s="78"/>
      <c r="C171285" s="77"/>
    </row>
    <row r="171286" spans="2:3" x14ac:dyDescent="0.25">
      <c r="B171286" s="78"/>
      <c r="C171286" s="77"/>
    </row>
    <row r="171396" spans="2:3" x14ac:dyDescent="0.25">
      <c r="B171396" s="78"/>
      <c r="C171396" s="77"/>
    </row>
    <row r="171397" spans="2:3" x14ac:dyDescent="0.25">
      <c r="B171397" s="78"/>
      <c r="C171397" s="77"/>
    </row>
    <row r="171398" spans="2:3" x14ac:dyDescent="0.25">
      <c r="B171398" s="78"/>
      <c r="C171398" s="77"/>
    </row>
    <row r="171399" spans="2:3" x14ac:dyDescent="0.25">
      <c r="B171399" s="78"/>
      <c r="C171399" s="77"/>
    </row>
    <row r="171400" spans="2:3" x14ac:dyDescent="0.25">
      <c r="B171400" s="78"/>
      <c r="C171400" s="77"/>
    </row>
    <row r="171401" spans="2:3" x14ac:dyDescent="0.25">
      <c r="B171401" s="78"/>
      <c r="C171401" s="77"/>
    </row>
    <row r="171402" spans="2:3" x14ac:dyDescent="0.25">
      <c r="B171402" s="78"/>
      <c r="C171402" s="77"/>
    </row>
    <row r="171403" spans="2:3" x14ac:dyDescent="0.25">
      <c r="B171403" s="78"/>
      <c r="C171403" s="77"/>
    </row>
    <row r="171404" spans="2:3" x14ac:dyDescent="0.25">
      <c r="B171404" s="78"/>
      <c r="C171404" s="77"/>
    </row>
    <row r="171405" spans="2:3" x14ac:dyDescent="0.25">
      <c r="B171405" s="78"/>
      <c r="C171405" s="77"/>
    </row>
    <row r="171406" spans="2:3" x14ac:dyDescent="0.25">
      <c r="B171406" s="78"/>
      <c r="C171406" s="77"/>
    </row>
    <row r="171407" spans="2:3" x14ac:dyDescent="0.25">
      <c r="B171407" s="78"/>
      <c r="C171407" s="77"/>
    </row>
    <row r="171408" spans="2:3" x14ac:dyDescent="0.25">
      <c r="B171408" s="78"/>
      <c r="C171408" s="77"/>
    </row>
    <row r="171518" spans="2:3" x14ac:dyDescent="0.25">
      <c r="B171518" s="78"/>
      <c r="C171518" s="77"/>
    </row>
    <row r="171519" spans="2:3" x14ac:dyDescent="0.25">
      <c r="B171519" s="78"/>
      <c r="C171519" s="77"/>
    </row>
    <row r="171520" spans="2:3" x14ac:dyDescent="0.25">
      <c r="B171520" s="78"/>
      <c r="C171520" s="77"/>
    </row>
    <row r="171521" spans="2:3" x14ac:dyDescent="0.25">
      <c r="B171521" s="78"/>
      <c r="C171521" s="77"/>
    </row>
    <row r="171522" spans="2:3" x14ac:dyDescent="0.25">
      <c r="B171522" s="78"/>
      <c r="C171522" s="77"/>
    </row>
    <row r="171523" spans="2:3" x14ac:dyDescent="0.25">
      <c r="B171523" s="78"/>
      <c r="C171523" s="77"/>
    </row>
    <row r="171524" spans="2:3" x14ac:dyDescent="0.25">
      <c r="B171524" s="78"/>
      <c r="C171524" s="77"/>
    </row>
    <row r="171525" spans="2:3" x14ac:dyDescent="0.25">
      <c r="B171525" s="78"/>
      <c r="C171525" s="77"/>
    </row>
    <row r="171526" spans="2:3" x14ac:dyDescent="0.25">
      <c r="B171526" s="78"/>
      <c r="C171526" s="77"/>
    </row>
    <row r="171527" spans="2:3" x14ac:dyDescent="0.25">
      <c r="B171527" s="78"/>
      <c r="C171527" s="77"/>
    </row>
    <row r="171528" spans="2:3" x14ac:dyDescent="0.25">
      <c r="B171528" s="78"/>
      <c r="C171528" s="77"/>
    </row>
    <row r="171529" spans="2:3" x14ac:dyDescent="0.25">
      <c r="B171529" s="78"/>
      <c r="C171529" s="77"/>
    </row>
    <row r="171530" spans="2:3" x14ac:dyDescent="0.25">
      <c r="B171530" s="78"/>
      <c r="C171530" s="77"/>
    </row>
    <row r="171640" spans="2:3" x14ac:dyDescent="0.25">
      <c r="B171640" s="78"/>
      <c r="C171640" s="77"/>
    </row>
    <row r="171641" spans="2:3" x14ac:dyDescent="0.25">
      <c r="B171641" s="78"/>
      <c r="C171641" s="77"/>
    </row>
    <row r="171642" spans="2:3" x14ac:dyDescent="0.25">
      <c r="B171642" s="78"/>
      <c r="C171642" s="77"/>
    </row>
    <row r="171643" spans="2:3" x14ac:dyDescent="0.25">
      <c r="B171643" s="78"/>
      <c r="C171643" s="77"/>
    </row>
    <row r="171644" spans="2:3" x14ac:dyDescent="0.25">
      <c r="B171644" s="78"/>
      <c r="C171644" s="77"/>
    </row>
    <row r="171645" spans="2:3" x14ac:dyDescent="0.25">
      <c r="B171645" s="78"/>
      <c r="C171645" s="77"/>
    </row>
    <row r="171646" spans="2:3" x14ac:dyDescent="0.25">
      <c r="B171646" s="78"/>
      <c r="C171646" s="77"/>
    </row>
    <row r="171647" spans="2:3" x14ac:dyDescent="0.25">
      <c r="B171647" s="78"/>
      <c r="C171647" s="77"/>
    </row>
    <row r="171648" spans="2:3" x14ac:dyDescent="0.25">
      <c r="B171648" s="78"/>
      <c r="C171648" s="77"/>
    </row>
    <row r="171649" spans="2:3" x14ac:dyDescent="0.25">
      <c r="B171649" s="78"/>
      <c r="C171649" s="77"/>
    </row>
    <row r="171650" spans="2:3" x14ac:dyDescent="0.25">
      <c r="B171650" s="78"/>
      <c r="C171650" s="77"/>
    </row>
    <row r="171651" spans="2:3" x14ac:dyDescent="0.25">
      <c r="B171651" s="78"/>
      <c r="C171651" s="77"/>
    </row>
    <row r="171652" spans="2:3" x14ac:dyDescent="0.25">
      <c r="B171652" s="78"/>
      <c r="C171652" s="77"/>
    </row>
    <row r="171762" spans="2:3" x14ac:dyDescent="0.25">
      <c r="B171762" s="78"/>
      <c r="C171762" s="77"/>
    </row>
    <row r="171763" spans="2:3" x14ac:dyDescent="0.25">
      <c r="B171763" s="78"/>
      <c r="C171763" s="77"/>
    </row>
    <row r="171764" spans="2:3" x14ac:dyDescent="0.25">
      <c r="B171764" s="78"/>
      <c r="C171764" s="77"/>
    </row>
    <row r="171765" spans="2:3" x14ac:dyDescent="0.25">
      <c r="B171765" s="78"/>
      <c r="C171765" s="77"/>
    </row>
    <row r="171766" spans="2:3" x14ac:dyDescent="0.25">
      <c r="B171766" s="78"/>
      <c r="C171766" s="77"/>
    </row>
    <row r="171767" spans="2:3" x14ac:dyDescent="0.25">
      <c r="B171767" s="78"/>
      <c r="C171767" s="77"/>
    </row>
    <row r="171768" spans="2:3" x14ac:dyDescent="0.25">
      <c r="B171768" s="78"/>
      <c r="C171768" s="77"/>
    </row>
    <row r="171769" spans="2:3" x14ac:dyDescent="0.25">
      <c r="B171769" s="78"/>
      <c r="C171769" s="77"/>
    </row>
    <row r="171770" spans="2:3" x14ac:dyDescent="0.25">
      <c r="B171770" s="78"/>
      <c r="C171770" s="77"/>
    </row>
    <row r="171771" spans="2:3" x14ac:dyDescent="0.25">
      <c r="B171771" s="78"/>
      <c r="C171771" s="77"/>
    </row>
    <row r="171772" spans="2:3" x14ac:dyDescent="0.25">
      <c r="B171772" s="78"/>
      <c r="C171772" s="77"/>
    </row>
    <row r="171773" spans="2:3" x14ac:dyDescent="0.25">
      <c r="B171773" s="78"/>
      <c r="C171773" s="77"/>
    </row>
    <row r="171774" spans="2:3" x14ac:dyDescent="0.25">
      <c r="B171774" s="78"/>
      <c r="C171774" s="77"/>
    </row>
    <row r="171884" spans="2:3" x14ac:dyDescent="0.25">
      <c r="B171884" s="78"/>
      <c r="C171884" s="77"/>
    </row>
    <row r="171885" spans="2:3" x14ac:dyDescent="0.25">
      <c r="B171885" s="78"/>
      <c r="C171885" s="77"/>
    </row>
    <row r="171886" spans="2:3" x14ac:dyDescent="0.25">
      <c r="B171886" s="78"/>
      <c r="C171886" s="77"/>
    </row>
    <row r="171887" spans="2:3" x14ac:dyDescent="0.25">
      <c r="B171887" s="78"/>
      <c r="C171887" s="77"/>
    </row>
    <row r="171888" spans="2:3" x14ac:dyDescent="0.25">
      <c r="B171888" s="78"/>
      <c r="C171888" s="77"/>
    </row>
    <row r="171889" spans="2:3" x14ac:dyDescent="0.25">
      <c r="B171889" s="78"/>
      <c r="C171889" s="77"/>
    </row>
    <row r="171890" spans="2:3" x14ac:dyDescent="0.25">
      <c r="B171890" s="78"/>
      <c r="C171890" s="77"/>
    </row>
    <row r="171891" spans="2:3" x14ac:dyDescent="0.25">
      <c r="B171891" s="78"/>
      <c r="C171891" s="77"/>
    </row>
    <row r="171892" spans="2:3" x14ac:dyDescent="0.25">
      <c r="B171892" s="78"/>
      <c r="C171892" s="77"/>
    </row>
    <row r="171893" spans="2:3" x14ac:dyDescent="0.25">
      <c r="B171893" s="78"/>
      <c r="C171893" s="77"/>
    </row>
    <row r="171894" spans="2:3" x14ac:dyDescent="0.25">
      <c r="B171894" s="78"/>
      <c r="C171894" s="77"/>
    </row>
    <row r="171895" spans="2:3" x14ac:dyDescent="0.25">
      <c r="B171895" s="78"/>
      <c r="C171895" s="77"/>
    </row>
    <row r="171896" spans="2:3" x14ac:dyDescent="0.25">
      <c r="B171896" s="78"/>
      <c r="C171896" s="77"/>
    </row>
    <row r="172006" spans="2:3" x14ac:dyDescent="0.25">
      <c r="B172006" s="78"/>
      <c r="C172006" s="77"/>
    </row>
    <row r="172007" spans="2:3" x14ac:dyDescent="0.25">
      <c r="B172007" s="78"/>
      <c r="C172007" s="77"/>
    </row>
    <row r="172008" spans="2:3" x14ac:dyDescent="0.25">
      <c r="B172008" s="78"/>
      <c r="C172008" s="77"/>
    </row>
    <row r="172009" spans="2:3" x14ac:dyDescent="0.25">
      <c r="B172009" s="78"/>
      <c r="C172009" s="77"/>
    </row>
    <row r="172010" spans="2:3" x14ac:dyDescent="0.25">
      <c r="B172010" s="78"/>
      <c r="C172010" s="77"/>
    </row>
    <row r="172011" spans="2:3" x14ac:dyDescent="0.25">
      <c r="B172011" s="78"/>
      <c r="C172011" s="77"/>
    </row>
    <row r="172012" spans="2:3" x14ac:dyDescent="0.25">
      <c r="B172012" s="78"/>
      <c r="C172012" s="77"/>
    </row>
    <row r="172013" spans="2:3" x14ac:dyDescent="0.25">
      <c r="B172013" s="78"/>
      <c r="C172013" s="77"/>
    </row>
    <row r="172014" spans="2:3" x14ac:dyDescent="0.25">
      <c r="B172014" s="78"/>
      <c r="C172014" s="77"/>
    </row>
    <row r="172015" spans="2:3" x14ac:dyDescent="0.25">
      <c r="B172015" s="78"/>
      <c r="C172015" s="77"/>
    </row>
    <row r="172016" spans="2:3" x14ac:dyDescent="0.25">
      <c r="B172016" s="78"/>
      <c r="C172016" s="77"/>
    </row>
    <row r="172017" spans="2:3" x14ac:dyDescent="0.25">
      <c r="B172017" s="78"/>
      <c r="C172017" s="77"/>
    </row>
    <row r="172018" spans="2:3" x14ac:dyDescent="0.25">
      <c r="B172018" s="78"/>
      <c r="C172018" s="77"/>
    </row>
    <row r="172128" spans="2:3" x14ac:dyDescent="0.25">
      <c r="B172128" s="78"/>
      <c r="C172128" s="77"/>
    </row>
    <row r="172129" spans="2:3" x14ac:dyDescent="0.25">
      <c r="B172129" s="78"/>
      <c r="C172129" s="77"/>
    </row>
    <row r="172130" spans="2:3" x14ac:dyDescent="0.25">
      <c r="B172130" s="78"/>
      <c r="C172130" s="77"/>
    </row>
    <row r="172131" spans="2:3" x14ac:dyDescent="0.25">
      <c r="B172131" s="78"/>
      <c r="C172131" s="77"/>
    </row>
    <row r="172132" spans="2:3" x14ac:dyDescent="0.25">
      <c r="B172132" s="78"/>
      <c r="C172132" s="77"/>
    </row>
    <row r="172133" spans="2:3" x14ac:dyDescent="0.25">
      <c r="B172133" s="78"/>
      <c r="C172133" s="77"/>
    </row>
    <row r="172134" spans="2:3" x14ac:dyDescent="0.25">
      <c r="B172134" s="78"/>
      <c r="C172134" s="77"/>
    </row>
    <row r="172135" spans="2:3" x14ac:dyDescent="0.25">
      <c r="B172135" s="78"/>
      <c r="C172135" s="77"/>
    </row>
    <row r="172136" spans="2:3" x14ac:dyDescent="0.25">
      <c r="B172136" s="78"/>
      <c r="C172136" s="77"/>
    </row>
    <row r="172137" spans="2:3" x14ac:dyDescent="0.25">
      <c r="B172137" s="78"/>
      <c r="C172137" s="77"/>
    </row>
    <row r="172138" spans="2:3" x14ac:dyDescent="0.25">
      <c r="B172138" s="78"/>
      <c r="C172138" s="77"/>
    </row>
    <row r="172139" spans="2:3" x14ac:dyDescent="0.25">
      <c r="B172139" s="78"/>
      <c r="C172139" s="77"/>
    </row>
    <row r="172140" spans="2:3" x14ac:dyDescent="0.25">
      <c r="B172140" s="78"/>
      <c r="C172140" s="77"/>
    </row>
    <row r="172250" spans="2:3" x14ac:dyDescent="0.25">
      <c r="B172250" s="78"/>
      <c r="C172250" s="77"/>
    </row>
    <row r="172251" spans="2:3" x14ac:dyDescent="0.25">
      <c r="B172251" s="78"/>
      <c r="C172251" s="77"/>
    </row>
    <row r="172252" spans="2:3" x14ac:dyDescent="0.25">
      <c r="B172252" s="78"/>
      <c r="C172252" s="77"/>
    </row>
    <row r="172253" spans="2:3" x14ac:dyDescent="0.25">
      <c r="B172253" s="78"/>
      <c r="C172253" s="77"/>
    </row>
    <row r="172254" spans="2:3" x14ac:dyDescent="0.25">
      <c r="B172254" s="78"/>
      <c r="C172254" s="77"/>
    </row>
    <row r="172255" spans="2:3" x14ac:dyDescent="0.25">
      <c r="B172255" s="78"/>
      <c r="C172255" s="77"/>
    </row>
    <row r="172256" spans="2:3" x14ac:dyDescent="0.25">
      <c r="B172256" s="78"/>
      <c r="C172256" s="77"/>
    </row>
    <row r="172257" spans="2:3" x14ac:dyDescent="0.25">
      <c r="B172257" s="78"/>
      <c r="C172257" s="77"/>
    </row>
    <row r="172258" spans="2:3" x14ac:dyDescent="0.25">
      <c r="B172258" s="78"/>
      <c r="C172258" s="77"/>
    </row>
    <row r="172259" spans="2:3" x14ac:dyDescent="0.25">
      <c r="B172259" s="78"/>
      <c r="C172259" s="77"/>
    </row>
    <row r="172260" spans="2:3" x14ac:dyDescent="0.25">
      <c r="B172260" s="78"/>
      <c r="C172260" s="77"/>
    </row>
    <row r="172261" spans="2:3" x14ac:dyDescent="0.25">
      <c r="B172261" s="78"/>
      <c r="C172261" s="77"/>
    </row>
    <row r="172262" spans="2:3" x14ac:dyDescent="0.25">
      <c r="B172262" s="78"/>
      <c r="C172262" s="77"/>
    </row>
    <row r="172372" spans="2:3" x14ac:dyDescent="0.25">
      <c r="B172372" s="78"/>
      <c r="C172372" s="77"/>
    </row>
    <row r="172373" spans="2:3" x14ac:dyDescent="0.25">
      <c r="B172373" s="78"/>
      <c r="C172373" s="77"/>
    </row>
    <row r="172374" spans="2:3" x14ac:dyDescent="0.25">
      <c r="B172374" s="78"/>
      <c r="C172374" s="77"/>
    </row>
    <row r="172375" spans="2:3" x14ac:dyDescent="0.25">
      <c r="B172375" s="78"/>
      <c r="C172375" s="77"/>
    </row>
    <row r="172376" spans="2:3" x14ac:dyDescent="0.25">
      <c r="B172376" s="78"/>
      <c r="C172376" s="77"/>
    </row>
    <row r="172377" spans="2:3" x14ac:dyDescent="0.25">
      <c r="B172377" s="78"/>
      <c r="C172377" s="77"/>
    </row>
    <row r="172378" spans="2:3" x14ac:dyDescent="0.25">
      <c r="B172378" s="78"/>
      <c r="C172378" s="77"/>
    </row>
    <row r="172379" spans="2:3" x14ac:dyDescent="0.25">
      <c r="B172379" s="78"/>
      <c r="C172379" s="77"/>
    </row>
    <row r="172380" spans="2:3" x14ac:dyDescent="0.25">
      <c r="B172380" s="78"/>
      <c r="C172380" s="77"/>
    </row>
    <row r="172381" spans="2:3" x14ac:dyDescent="0.25">
      <c r="B172381" s="78"/>
      <c r="C172381" s="77"/>
    </row>
    <row r="172382" spans="2:3" x14ac:dyDescent="0.25">
      <c r="B172382" s="78"/>
      <c r="C172382" s="77"/>
    </row>
    <row r="172383" spans="2:3" x14ac:dyDescent="0.25">
      <c r="B172383" s="78"/>
      <c r="C172383" s="77"/>
    </row>
    <row r="172384" spans="2:3" x14ac:dyDescent="0.25">
      <c r="B172384" s="78"/>
      <c r="C172384" s="77"/>
    </row>
    <row r="172494" spans="2:3" x14ac:dyDescent="0.25">
      <c r="B172494" s="78"/>
      <c r="C172494" s="77"/>
    </row>
    <row r="172495" spans="2:3" x14ac:dyDescent="0.25">
      <c r="B172495" s="78"/>
      <c r="C172495" s="77"/>
    </row>
    <row r="172496" spans="2:3" x14ac:dyDescent="0.25">
      <c r="B172496" s="78"/>
      <c r="C172496" s="77"/>
    </row>
    <row r="172497" spans="2:3" x14ac:dyDescent="0.25">
      <c r="B172497" s="78"/>
      <c r="C172497" s="77"/>
    </row>
    <row r="172498" spans="2:3" x14ac:dyDescent="0.25">
      <c r="B172498" s="78"/>
      <c r="C172498" s="77"/>
    </row>
    <row r="172499" spans="2:3" x14ac:dyDescent="0.25">
      <c r="B172499" s="78"/>
      <c r="C172499" s="77"/>
    </row>
    <row r="172500" spans="2:3" x14ac:dyDescent="0.25">
      <c r="B172500" s="78"/>
      <c r="C172500" s="77"/>
    </row>
    <row r="172501" spans="2:3" x14ac:dyDescent="0.25">
      <c r="B172501" s="78"/>
      <c r="C172501" s="77"/>
    </row>
    <row r="172502" spans="2:3" x14ac:dyDescent="0.25">
      <c r="B172502" s="78"/>
      <c r="C172502" s="77"/>
    </row>
    <row r="172503" spans="2:3" x14ac:dyDescent="0.25">
      <c r="B172503" s="78"/>
      <c r="C172503" s="77"/>
    </row>
    <row r="172504" spans="2:3" x14ac:dyDescent="0.25">
      <c r="B172504" s="78"/>
      <c r="C172504" s="77"/>
    </row>
    <row r="172505" spans="2:3" x14ac:dyDescent="0.25">
      <c r="B172505" s="78"/>
      <c r="C172505" s="77"/>
    </row>
    <row r="172506" spans="2:3" x14ac:dyDescent="0.25">
      <c r="B172506" s="78"/>
      <c r="C172506" s="77"/>
    </row>
    <row r="172616" spans="2:3" x14ac:dyDescent="0.25">
      <c r="B172616" s="78"/>
      <c r="C172616" s="77"/>
    </row>
    <row r="172617" spans="2:3" x14ac:dyDescent="0.25">
      <c r="B172617" s="78"/>
      <c r="C172617" s="77"/>
    </row>
    <row r="172618" spans="2:3" x14ac:dyDescent="0.25">
      <c r="B172618" s="78"/>
      <c r="C172618" s="77"/>
    </row>
    <row r="172619" spans="2:3" x14ac:dyDescent="0.25">
      <c r="B172619" s="78"/>
      <c r="C172619" s="77"/>
    </row>
    <row r="172620" spans="2:3" x14ac:dyDescent="0.25">
      <c r="B172620" s="78"/>
      <c r="C172620" s="77"/>
    </row>
    <row r="172621" spans="2:3" x14ac:dyDescent="0.25">
      <c r="B172621" s="78"/>
      <c r="C172621" s="77"/>
    </row>
    <row r="172622" spans="2:3" x14ac:dyDescent="0.25">
      <c r="B172622" s="78"/>
      <c r="C172622" s="77"/>
    </row>
    <row r="172623" spans="2:3" x14ac:dyDescent="0.25">
      <c r="B172623" s="78"/>
      <c r="C172623" s="77"/>
    </row>
    <row r="172624" spans="2:3" x14ac:dyDescent="0.25">
      <c r="B172624" s="78"/>
      <c r="C172624" s="77"/>
    </row>
    <row r="172625" spans="2:3" x14ac:dyDescent="0.25">
      <c r="B172625" s="78"/>
      <c r="C172625" s="77"/>
    </row>
    <row r="172626" spans="2:3" x14ac:dyDescent="0.25">
      <c r="B172626" s="78"/>
      <c r="C172626" s="77"/>
    </row>
    <row r="172627" spans="2:3" x14ac:dyDescent="0.25">
      <c r="B172627" s="78"/>
      <c r="C172627" s="77"/>
    </row>
    <row r="172628" spans="2:3" x14ac:dyDescent="0.25">
      <c r="B172628" s="78"/>
      <c r="C172628" s="77"/>
    </row>
    <row r="172738" spans="2:3" x14ac:dyDescent="0.25">
      <c r="B172738" s="78"/>
      <c r="C172738" s="77"/>
    </row>
    <row r="172739" spans="2:3" x14ac:dyDescent="0.25">
      <c r="B172739" s="78"/>
      <c r="C172739" s="77"/>
    </row>
    <row r="172740" spans="2:3" x14ac:dyDescent="0.25">
      <c r="B172740" s="78"/>
      <c r="C172740" s="77"/>
    </row>
    <row r="172741" spans="2:3" x14ac:dyDescent="0.25">
      <c r="B172741" s="78"/>
      <c r="C172741" s="77"/>
    </row>
    <row r="172742" spans="2:3" x14ac:dyDescent="0.25">
      <c r="B172742" s="78"/>
      <c r="C172742" s="77"/>
    </row>
    <row r="172743" spans="2:3" x14ac:dyDescent="0.25">
      <c r="B172743" s="78"/>
      <c r="C172743" s="77"/>
    </row>
    <row r="172744" spans="2:3" x14ac:dyDescent="0.25">
      <c r="B172744" s="78"/>
      <c r="C172744" s="77"/>
    </row>
    <row r="172745" spans="2:3" x14ac:dyDescent="0.25">
      <c r="B172745" s="78"/>
      <c r="C172745" s="77"/>
    </row>
    <row r="172746" spans="2:3" x14ac:dyDescent="0.25">
      <c r="B172746" s="78"/>
      <c r="C172746" s="77"/>
    </row>
    <row r="172747" spans="2:3" x14ac:dyDescent="0.25">
      <c r="B172747" s="78"/>
      <c r="C172747" s="77"/>
    </row>
    <row r="172748" spans="2:3" x14ac:dyDescent="0.25">
      <c r="B172748" s="78"/>
      <c r="C172748" s="77"/>
    </row>
    <row r="172749" spans="2:3" x14ac:dyDescent="0.25">
      <c r="B172749" s="78"/>
      <c r="C172749" s="77"/>
    </row>
    <row r="172750" spans="2:3" x14ac:dyDescent="0.25">
      <c r="B172750" s="78"/>
      <c r="C172750" s="77"/>
    </row>
    <row r="172860" spans="2:3" x14ac:dyDescent="0.25">
      <c r="B172860" s="78"/>
      <c r="C172860" s="77"/>
    </row>
    <row r="172861" spans="2:3" x14ac:dyDescent="0.25">
      <c r="B172861" s="78"/>
      <c r="C172861" s="77"/>
    </row>
    <row r="172862" spans="2:3" x14ac:dyDescent="0.25">
      <c r="B172862" s="78"/>
      <c r="C172862" s="77"/>
    </row>
    <row r="172863" spans="2:3" x14ac:dyDescent="0.25">
      <c r="B172863" s="78"/>
      <c r="C172863" s="77"/>
    </row>
    <row r="172864" spans="2:3" x14ac:dyDescent="0.25">
      <c r="B172864" s="78"/>
      <c r="C172864" s="77"/>
    </row>
    <row r="172865" spans="2:3" x14ac:dyDescent="0.25">
      <c r="B172865" s="78"/>
      <c r="C172865" s="77"/>
    </row>
    <row r="172866" spans="2:3" x14ac:dyDescent="0.25">
      <c r="B172866" s="78"/>
      <c r="C172866" s="77"/>
    </row>
    <row r="172867" spans="2:3" x14ac:dyDescent="0.25">
      <c r="B172867" s="78"/>
      <c r="C172867" s="77"/>
    </row>
    <row r="172868" spans="2:3" x14ac:dyDescent="0.25">
      <c r="B172868" s="78"/>
      <c r="C172868" s="77"/>
    </row>
    <row r="172869" spans="2:3" x14ac:dyDescent="0.25">
      <c r="B172869" s="78"/>
      <c r="C172869" s="77"/>
    </row>
    <row r="172870" spans="2:3" x14ac:dyDescent="0.25">
      <c r="B172870" s="78"/>
      <c r="C172870" s="77"/>
    </row>
    <row r="172871" spans="2:3" x14ac:dyDescent="0.25">
      <c r="B172871" s="78"/>
      <c r="C172871" s="77"/>
    </row>
    <row r="172872" spans="2:3" x14ac:dyDescent="0.25">
      <c r="B172872" s="78"/>
      <c r="C172872" s="77"/>
    </row>
    <row r="172982" spans="2:3" x14ac:dyDescent="0.25">
      <c r="B172982" s="78"/>
      <c r="C172982" s="77"/>
    </row>
    <row r="172983" spans="2:3" x14ac:dyDescent="0.25">
      <c r="B172983" s="78"/>
      <c r="C172983" s="77"/>
    </row>
    <row r="172984" spans="2:3" x14ac:dyDescent="0.25">
      <c r="B172984" s="78"/>
      <c r="C172984" s="77"/>
    </row>
    <row r="172985" spans="2:3" x14ac:dyDescent="0.25">
      <c r="B172985" s="78"/>
      <c r="C172985" s="77"/>
    </row>
    <row r="172986" spans="2:3" x14ac:dyDescent="0.25">
      <c r="B172986" s="78"/>
      <c r="C172986" s="77"/>
    </row>
    <row r="172987" spans="2:3" x14ac:dyDescent="0.25">
      <c r="B172987" s="78"/>
      <c r="C172987" s="77"/>
    </row>
    <row r="172988" spans="2:3" x14ac:dyDescent="0.25">
      <c r="B172988" s="78"/>
      <c r="C172988" s="77"/>
    </row>
    <row r="172989" spans="2:3" x14ac:dyDescent="0.25">
      <c r="B172989" s="78"/>
      <c r="C172989" s="77"/>
    </row>
    <row r="172990" spans="2:3" x14ac:dyDescent="0.25">
      <c r="B172990" s="78"/>
      <c r="C172990" s="77"/>
    </row>
    <row r="172991" spans="2:3" x14ac:dyDescent="0.25">
      <c r="B172991" s="78"/>
      <c r="C172991" s="77"/>
    </row>
    <row r="172992" spans="2:3" x14ac:dyDescent="0.25">
      <c r="B172992" s="78"/>
      <c r="C172992" s="77"/>
    </row>
    <row r="172993" spans="2:3" x14ac:dyDescent="0.25">
      <c r="B172993" s="78"/>
      <c r="C172993" s="77"/>
    </row>
    <row r="172994" spans="2:3" x14ac:dyDescent="0.25">
      <c r="B172994" s="78"/>
      <c r="C172994" s="77"/>
    </row>
    <row r="173104" spans="2:3" x14ac:dyDescent="0.25">
      <c r="B173104" s="78"/>
      <c r="C173104" s="77"/>
    </row>
    <row r="173105" spans="2:3" x14ac:dyDescent="0.25">
      <c r="B173105" s="78"/>
      <c r="C173105" s="77"/>
    </row>
    <row r="173106" spans="2:3" x14ac:dyDescent="0.25">
      <c r="B173106" s="78"/>
      <c r="C173106" s="77"/>
    </row>
    <row r="173107" spans="2:3" x14ac:dyDescent="0.25">
      <c r="B173107" s="78"/>
      <c r="C173107" s="77"/>
    </row>
    <row r="173108" spans="2:3" x14ac:dyDescent="0.25">
      <c r="B173108" s="78"/>
      <c r="C173108" s="77"/>
    </row>
    <row r="173109" spans="2:3" x14ac:dyDescent="0.25">
      <c r="B173109" s="78"/>
      <c r="C173109" s="77"/>
    </row>
    <row r="173110" spans="2:3" x14ac:dyDescent="0.25">
      <c r="B173110" s="78"/>
      <c r="C173110" s="77"/>
    </row>
    <row r="173111" spans="2:3" x14ac:dyDescent="0.25">
      <c r="B173111" s="78"/>
      <c r="C173111" s="77"/>
    </row>
    <row r="173112" spans="2:3" x14ac:dyDescent="0.25">
      <c r="B173112" s="78"/>
      <c r="C173112" s="77"/>
    </row>
    <row r="173113" spans="2:3" x14ac:dyDescent="0.25">
      <c r="B173113" s="78"/>
      <c r="C173113" s="77"/>
    </row>
    <row r="173114" spans="2:3" x14ac:dyDescent="0.25">
      <c r="B173114" s="78"/>
      <c r="C173114" s="77"/>
    </row>
    <row r="173115" spans="2:3" x14ac:dyDescent="0.25">
      <c r="B173115" s="78"/>
      <c r="C173115" s="77"/>
    </row>
    <row r="173116" spans="2:3" x14ac:dyDescent="0.25">
      <c r="B173116" s="78"/>
      <c r="C173116" s="77"/>
    </row>
    <row r="173226" spans="2:3" x14ac:dyDescent="0.25">
      <c r="B173226" s="78"/>
      <c r="C173226" s="77"/>
    </row>
    <row r="173227" spans="2:3" x14ac:dyDescent="0.25">
      <c r="B173227" s="78"/>
      <c r="C173227" s="77"/>
    </row>
    <row r="173228" spans="2:3" x14ac:dyDescent="0.25">
      <c r="B173228" s="78"/>
      <c r="C173228" s="77"/>
    </row>
    <row r="173229" spans="2:3" x14ac:dyDescent="0.25">
      <c r="B173229" s="78"/>
      <c r="C173229" s="77"/>
    </row>
    <row r="173230" spans="2:3" x14ac:dyDescent="0.25">
      <c r="B173230" s="78"/>
      <c r="C173230" s="77"/>
    </row>
    <row r="173231" spans="2:3" x14ac:dyDescent="0.25">
      <c r="B173231" s="78"/>
      <c r="C173231" s="77"/>
    </row>
    <row r="173232" spans="2:3" x14ac:dyDescent="0.25">
      <c r="B173232" s="78"/>
      <c r="C173232" s="77"/>
    </row>
    <row r="173233" spans="2:3" x14ac:dyDescent="0.25">
      <c r="B173233" s="78"/>
      <c r="C173233" s="77"/>
    </row>
    <row r="173234" spans="2:3" x14ac:dyDescent="0.25">
      <c r="B173234" s="78"/>
      <c r="C173234" s="77"/>
    </row>
    <row r="173235" spans="2:3" x14ac:dyDescent="0.25">
      <c r="B173235" s="78"/>
      <c r="C173235" s="77"/>
    </row>
    <row r="173236" spans="2:3" x14ac:dyDescent="0.25">
      <c r="B173236" s="78"/>
      <c r="C173236" s="77"/>
    </row>
    <row r="173237" spans="2:3" x14ac:dyDescent="0.25">
      <c r="B173237" s="78"/>
      <c r="C173237" s="77"/>
    </row>
    <row r="173238" spans="2:3" x14ac:dyDescent="0.25">
      <c r="B173238" s="78"/>
      <c r="C173238" s="77"/>
    </row>
    <row r="173348" spans="2:3" x14ac:dyDescent="0.25">
      <c r="B173348" s="78"/>
      <c r="C173348" s="77"/>
    </row>
    <row r="173349" spans="2:3" x14ac:dyDescent="0.25">
      <c r="B173349" s="78"/>
      <c r="C173349" s="77"/>
    </row>
    <row r="173350" spans="2:3" x14ac:dyDescent="0.25">
      <c r="B173350" s="78"/>
      <c r="C173350" s="77"/>
    </row>
    <row r="173351" spans="2:3" x14ac:dyDescent="0.25">
      <c r="B173351" s="78"/>
      <c r="C173351" s="77"/>
    </row>
    <row r="173352" spans="2:3" x14ac:dyDescent="0.25">
      <c r="B173352" s="78"/>
      <c r="C173352" s="77"/>
    </row>
    <row r="173353" spans="2:3" x14ac:dyDescent="0.25">
      <c r="B173353" s="78"/>
      <c r="C173353" s="77"/>
    </row>
    <row r="173354" spans="2:3" x14ac:dyDescent="0.25">
      <c r="B173354" s="78"/>
      <c r="C173354" s="77"/>
    </row>
    <row r="173355" spans="2:3" x14ac:dyDescent="0.25">
      <c r="B173355" s="78"/>
      <c r="C173355" s="77"/>
    </row>
    <row r="173356" spans="2:3" x14ac:dyDescent="0.25">
      <c r="B173356" s="78"/>
      <c r="C173356" s="77"/>
    </row>
    <row r="173357" spans="2:3" x14ac:dyDescent="0.25">
      <c r="B173357" s="78"/>
      <c r="C173357" s="77"/>
    </row>
    <row r="173358" spans="2:3" x14ac:dyDescent="0.25">
      <c r="B173358" s="78"/>
      <c r="C173358" s="77"/>
    </row>
    <row r="173359" spans="2:3" x14ac:dyDescent="0.25">
      <c r="B173359" s="78"/>
      <c r="C173359" s="77"/>
    </row>
    <row r="173360" spans="2:3" x14ac:dyDescent="0.25">
      <c r="B173360" s="78"/>
      <c r="C173360" s="77"/>
    </row>
    <row r="173470" spans="2:3" x14ac:dyDescent="0.25">
      <c r="B173470" s="78"/>
      <c r="C173470" s="77"/>
    </row>
    <row r="173471" spans="2:3" x14ac:dyDescent="0.25">
      <c r="B173471" s="78"/>
      <c r="C173471" s="77"/>
    </row>
    <row r="173472" spans="2:3" x14ac:dyDescent="0.25">
      <c r="B173472" s="78"/>
      <c r="C173472" s="77"/>
    </row>
    <row r="173473" spans="2:3" x14ac:dyDescent="0.25">
      <c r="B173473" s="78"/>
      <c r="C173473" s="77"/>
    </row>
    <row r="173474" spans="2:3" x14ac:dyDescent="0.25">
      <c r="B173474" s="78"/>
      <c r="C173474" s="77"/>
    </row>
    <row r="173475" spans="2:3" x14ac:dyDescent="0.25">
      <c r="B173475" s="78"/>
      <c r="C173475" s="77"/>
    </row>
    <row r="173476" spans="2:3" x14ac:dyDescent="0.25">
      <c r="B173476" s="78"/>
      <c r="C173476" s="77"/>
    </row>
    <row r="173477" spans="2:3" x14ac:dyDescent="0.25">
      <c r="B173477" s="78"/>
      <c r="C173477" s="77"/>
    </row>
    <row r="173478" spans="2:3" x14ac:dyDescent="0.25">
      <c r="B173478" s="78"/>
      <c r="C173478" s="77"/>
    </row>
    <row r="173479" spans="2:3" x14ac:dyDescent="0.25">
      <c r="B173479" s="78"/>
      <c r="C173479" s="77"/>
    </row>
    <row r="173480" spans="2:3" x14ac:dyDescent="0.25">
      <c r="B173480" s="78"/>
      <c r="C173480" s="77"/>
    </row>
    <row r="173481" spans="2:3" x14ac:dyDescent="0.25">
      <c r="B173481" s="78"/>
      <c r="C173481" s="77"/>
    </row>
    <row r="173482" spans="2:3" x14ac:dyDescent="0.25">
      <c r="B173482" s="78"/>
      <c r="C173482" s="77"/>
    </row>
    <row r="173592" spans="2:3" x14ac:dyDescent="0.25">
      <c r="B173592" s="78"/>
      <c r="C173592" s="77"/>
    </row>
    <row r="173593" spans="2:3" x14ac:dyDescent="0.25">
      <c r="B173593" s="78"/>
      <c r="C173593" s="77"/>
    </row>
    <row r="173594" spans="2:3" x14ac:dyDescent="0.25">
      <c r="B173594" s="78"/>
      <c r="C173594" s="77"/>
    </row>
    <row r="173595" spans="2:3" x14ac:dyDescent="0.25">
      <c r="B173595" s="78"/>
      <c r="C173595" s="77"/>
    </row>
    <row r="173596" spans="2:3" x14ac:dyDescent="0.25">
      <c r="B173596" s="78"/>
      <c r="C173596" s="77"/>
    </row>
    <row r="173597" spans="2:3" x14ac:dyDescent="0.25">
      <c r="B173597" s="78"/>
      <c r="C173597" s="77"/>
    </row>
    <row r="173598" spans="2:3" x14ac:dyDescent="0.25">
      <c r="B173598" s="78"/>
      <c r="C173598" s="77"/>
    </row>
    <row r="173599" spans="2:3" x14ac:dyDescent="0.25">
      <c r="B173599" s="78"/>
      <c r="C173599" s="77"/>
    </row>
    <row r="173600" spans="2:3" x14ac:dyDescent="0.25">
      <c r="B173600" s="78"/>
      <c r="C173600" s="77"/>
    </row>
    <row r="173601" spans="2:3" x14ac:dyDescent="0.25">
      <c r="B173601" s="78"/>
      <c r="C173601" s="77"/>
    </row>
    <row r="173602" spans="2:3" x14ac:dyDescent="0.25">
      <c r="B173602" s="78"/>
      <c r="C173602" s="77"/>
    </row>
    <row r="173603" spans="2:3" x14ac:dyDescent="0.25">
      <c r="B173603" s="78"/>
      <c r="C173603" s="77"/>
    </row>
    <row r="173604" spans="2:3" x14ac:dyDescent="0.25">
      <c r="B173604" s="78"/>
      <c r="C173604" s="77"/>
    </row>
    <row r="173714" spans="2:3" x14ac:dyDescent="0.25">
      <c r="B173714" s="78"/>
      <c r="C173714" s="77"/>
    </row>
    <row r="173715" spans="2:3" x14ac:dyDescent="0.25">
      <c r="B173715" s="78"/>
      <c r="C173715" s="77"/>
    </row>
    <row r="173716" spans="2:3" x14ac:dyDescent="0.25">
      <c r="B173716" s="78"/>
      <c r="C173716" s="77"/>
    </row>
    <row r="173717" spans="2:3" x14ac:dyDescent="0.25">
      <c r="B173717" s="78"/>
      <c r="C173717" s="77"/>
    </row>
    <row r="173718" spans="2:3" x14ac:dyDescent="0.25">
      <c r="B173718" s="78"/>
      <c r="C173718" s="77"/>
    </row>
    <row r="173719" spans="2:3" x14ac:dyDescent="0.25">
      <c r="B173719" s="78"/>
      <c r="C173719" s="77"/>
    </row>
    <row r="173720" spans="2:3" x14ac:dyDescent="0.25">
      <c r="B173720" s="78"/>
      <c r="C173720" s="77"/>
    </row>
    <row r="173721" spans="2:3" x14ac:dyDescent="0.25">
      <c r="B173721" s="78"/>
      <c r="C173721" s="77"/>
    </row>
    <row r="173722" spans="2:3" x14ac:dyDescent="0.25">
      <c r="B173722" s="78"/>
      <c r="C173722" s="77"/>
    </row>
    <row r="173723" spans="2:3" x14ac:dyDescent="0.25">
      <c r="B173723" s="78"/>
      <c r="C173723" s="77"/>
    </row>
    <row r="173724" spans="2:3" x14ac:dyDescent="0.25">
      <c r="B173724" s="78"/>
      <c r="C173724" s="77"/>
    </row>
    <row r="173725" spans="2:3" x14ac:dyDescent="0.25">
      <c r="B173725" s="78"/>
      <c r="C173725" s="77"/>
    </row>
    <row r="173726" spans="2:3" x14ac:dyDescent="0.25">
      <c r="B173726" s="78"/>
      <c r="C173726" s="77"/>
    </row>
    <row r="173836" spans="2:3" x14ac:dyDescent="0.25">
      <c r="B173836" s="78"/>
      <c r="C173836" s="77"/>
    </row>
    <row r="173837" spans="2:3" x14ac:dyDescent="0.25">
      <c r="B173837" s="78"/>
      <c r="C173837" s="77"/>
    </row>
    <row r="173838" spans="2:3" x14ac:dyDescent="0.25">
      <c r="B173838" s="78"/>
      <c r="C173838" s="77"/>
    </row>
    <row r="173839" spans="2:3" x14ac:dyDescent="0.25">
      <c r="B173839" s="78"/>
      <c r="C173839" s="77"/>
    </row>
    <row r="173840" spans="2:3" x14ac:dyDescent="0.25">
      <c r="B173840" s="78"/>
      <c r="C173840" s="77"/>
    </row>
    <row r="173841" spans="2:3" x14ac:dyDescent="0.25">
      <c r="B173841" s="78"/>
      <c r="C173841" s="77"/>
    </row>
    <row r="173842" spans="2:3" x14ac:dyDescent="0.25">
      <c r="B173842" s="78"/>
      <c r="C173842" s="77"/>
    </row>
    <row r="173843" spans="2:3" x14ac:dyDescent="0.25">
      <c r="B173843" s="78"/>
      <c r="C173843" s="77"/>
    </row>
    <row r="173844" spans="2:3" x14ac:dyDescent="0.25">
      <c r="B173844" s="78"/>
      <c r="C173844" s="77"/>
    </row>
    <row r="173845" spans="2:3" x14ac:dyDescent="0.25">
      <c r="B173845" s="78"/>
      <c r="C173845" s="77"/>
    </row>
    <row r="173846" spans="2:3" x14ac:dyDescent="0.25">
      <c r="B173846" s="78"/>
      <c r="C173846" s="77"/>
    </row>
    <row r="173847" spans="2:3" x14ac:dyDescent="0.25">
      <c r="B173847" s="78"/>
      <c r="C173847" s="77"/>
    </row>
    <row r="173848" spans="2:3" x14ac:dyDescent="0.25">
      <c r="B173848" s="78"/>
      <c r="C173848" s="77"/>
    </row>
    <row r="173958" spans="2:3" x14ac:dyDescent="0.25">
      <c r="B173958" s="78"/>
      <c r="C173958" s="77"/>
    </row>
    <row r="173959" spans="2:3" x14ac:dyDescent="0.25">
      <c r="B173959" s="78"/>
      <c r="C173959" s="77"/>
    </row>
    <row r="173960" spans="2:3" x14ac:dyDescent="0.25">
      <c r="B173960" s="78"/>
      <c r="C173960" s="77"/>
    </row>
    <row r="173961" spans="2:3" x14ac:dyDescent="0.25">
      <c r="B173961" s="78"/>
      <c r="C173961" s="77"/>
    </row>
    <row r="173962" spans="2:3" x14ac:dyDescent="0.25">
      <c r="B173962" s="78"/>
      <c r="C173962" s="77"/>
    </row>
    <row r="173963" spans="2:3" x14ac:dyDescent="0.25">
      <c r="B173963" s="78"/>
      <c r="C173963" s="77"/>
    </row>
    <row r="173964" spans="2:3" x14ac:dyDescent="0.25">
      <c r="B173964" s="78"/>
      <c r="C173964" s="77"/>
    </row>
    <row r="173965" spans="2:3" x14ac:dyDescent="0.25">
      <c r="B173965" s="78"/>
      <c r="C173965" s="77"/>
    </row>
    <row r="173966" spans="2:3" x14ac:dyDescent="0.25">
      <c r="B173966" s="78"/>
      <c r="C173966" s="77"/>
    </row>
    <row r="173967" spans="2:3" x14ac:dyDescent="0.25">
      <c r="B173967" s="78"/>
      <c r="C173967" s="77"/>
    </row>
    <row r="173968" spans="2:3" x14ac:dyDescent="0.25">
      <c r="B173968" s="78"/>
      <c r="C173968" s="77"/>
    </row>
    <row r="173969" spans="2:3" x14ac:dyDescent="0.25">
      <c r="B173969" s="78"/>
      <c r="C173969" s="77"/>
    </row>
    <row r="173970" spans="2:3" x14ac:dyDescent="0.25">
      <c r="B173970" s="78"/>
      <c r="C173970" s="77"/>
    </row>
    <row r="174080" spans="2:3" x14ac:dyDescent="0.25">
      <c r="B174080" s="78"/>
      <c r="C174080" s="77"/>
    </row>
    <row r="174081" spans="2:3" x14ac:dyDescent="0.25">
      <c r="B174081" s="78"/>
      <c r="C174081" s="77"/>
    </row>
    <row r="174082" spans="2:3" x14ac:dyDescent="0.25">
      <c r="B174082" s="78"/>
      <c r="C174082" s="77"/>
    </row>
    <row r="174083" spans="2:3" x14ac:dyDescent="0.25">
      <c r="B174083" s="78"/>
      <c r="C174083" s="77"/>
    </row>
    <row r="174084" spans="2:3" x14ac:dyDescent="0.25">
      <c r="B174084" s="78"/>
      <c r="C174084" s="77"/>
    </row>
    <row r="174085" spans="2:3" x14ac:dyDescent="0.25">
      <c r="B174085" s="78"/>
      <c r="C174085" s="77"/>
    </row>
    <row r="174086" spans="2:3" x14ac:dyDescent="0.25">
      <c r="B174086" s="78"/>
      <c r="C174086" s="77"/>
    </row>
    <row r="174087" spans="2:3" x14ac:dyDescent="0.25">
      <c r="B174087" s="78"/>
      <c r="C174087" s="77"/>
    </row>
    <row r="174088" spans="2:3" x14ac:dyDescent="0.25">
      <c r="B174088" s="78"/>
      <c r="C174088" s="77"/>
    </row>
    <row r="174089" spans="2:3" x14ac:dyDescent="0.25">
      <c r="B174089" s="78"/>
      <c r="C174089" s="77"/>
    </row>
    <row r="174090" spans="2:3" x14ac:dyDescent="0.25">
      <c r="B174090" s="78"/>
      <c r="C174090" s="77"/>
    </row>
    <row r="174091" spans="2:3" x14ac:dyDescent="0.25">
      <c r="B174091" s="78"/>
      <c r="C174091" s="77"/>
    </row>
    <row r="174092" spans="2:3" x14ac:dyDescent="0.25">
      <c r="B174092" s="78"/>
      <c r="C174092" s="77"/>
    </row>
    <row r="174202" spans="2:3" x14ac:dyDescent="0.25">
      <c r="B174202" s="78"/>
      <c r="C174202" s="77"/>
    </row>
    <row r="174203" spans="2:3" x14ac:dyDescent="0.25">
      <c r="B174203" s="78"/>
      <c r="C174203" s="77"/>
    </row>
    <row r="174204" spans="2:3" x14ac:dyDescent="0.25">
      <c r="B174204" s="78"/>
      <c r="C174204" s="77"/>
    </row>
    <row r="174205" spans="2:3" x14ac:dyDescent="0.25">
      <c r="B174205" s="78"/>
      <c r="C174205" s="77"/>
    </row>
    <row r="174206" spans="2:3" x14ac:dyDescent="0.25">
      <c r="B174206" s="78"/>
      <c r="C174206" s="77"/>
    </row>
    <row r="174207" spans="2:3" x14ac:dyDescent="0.25">
      <c r="B174207" s="78"/>
      <c r="C174207" s="77"/>
    </row>
    <row r="174208" spans="2:3" x14ac:dyDescent="0.25">
      <c r="B174208" s="78"/>
      <c r="C174208" s="77"/>
    </row>
    <row r="174209" spans="2:3" x14ac:dyDescent="0.25">
      <c r="B174209" s="78"/>
      <c r="C174209" s="77"/>
    </row>
    <row r="174210" spans="2:3" x14ac:dyDescent="0.25">
      <c r="B174210" s="78"/>
      <c r="C174210" s="77"/>
    </row>
    <row r="174211" spans="2:3" x14ac:dyDescent="0.25">
      <c r="B174211" s="78"/>
      <c r="C174211" s="77"/>
    </row>
    <row r="174212" spans="2:3" x14ac:dyDescent="0.25">
      <c r="B174212" s="78"/>
      <c r="C174212" s="77"/>
    </row>
    <row r="174213" spans="2:3" x14ac:dyDescent="0.25">
      <c r="B174213" s="78"/>
      <c r="C174213" s="77"/>
    </row>
    <row r="174214" spans="2:3" x14ac:dyDescent="0.25">
      <c r="B174214" s="78"/>
      <c r="C174214" s="77"/>
    </row>
    <row r="174324" spans="2:3" x14ac:dyDescent="0.25">
      <c r="B174324" s="78"/>
      <c r="C174324" s="77"/>
    </row>
    <row r="174325" spans="2:3" x14ac:dyDescent="0.25">
      <c r="B174325" s="78"/>
      <c r="C174325" s="77"/>
    </row>
    <row r="174326" spans="2:3" x14ac:dyDescent="0.25">
      <c r="B174326" s="78"/>
      <c r="C174326" s="77"/>
    </row>
    <row r="174327" spans="2:3" x14ac:dyDescent="0.25">
      <c r="B174327" s="78"/>
      <c r="C174327" s="77"/>
    </row>
    <row r="174328" spans="2:3" x14ac:dyDescent="0.25">
      <c r="B174328" s="78"/>
      <c r="C174328" s="77"/>
    </row>
    <row r="174329" spans="2:3" x14ac:dyDescent="0.25">
      <c r="B174329" s="78"/>
      <c r="C174329" s="77"/>
    </row>
    <row r="174330" spans="2:3" x14ac:dyDescent="0.25">
      <c r="B174330" s="78"/>
      <c r="C174330" s="77"/>
    </row>
    <row r="174331" spans="2:3" x14ac:dyDescent="0.25">
      <c r="B174331" s="78"/>
      <c r="C174331" s="77"/>
    </row>
    <row r="174332" spans="2:3" x14ac:dyDescent="0.25">
      <c r="B174332" s="78"/>
      <c r="C174332" s="77"/>
    </row>
    <row r="174333" spans="2:3" x14ac:dyDescent="0.25">
      <c r="B174333" s="78"/>
      <c r="C174333" s="77"/>
    </row>
    <row r="174334" spans="2:3" x14ac:dyDescent="0.25">
      <c r="B174334" s="78"/>
      <c r="C174334" s="77"/>
    </row>
    <row r="174335" spans="2:3" x14ac:dyDescent="0.25">
      <c r="B174335" s="78"/>
      <c r="C174335" s="77"/>
    </row>
    <row r="174336" spans="2:3" x14ac:dyDescent="0.25">
      <c r="B174336" s="78"/>
      <c r="C174336" s="77"/>
    </row>
    <row r="174446" spans="2:3" x14ac:dyDescent="0.25">
      <c r="B174446" s="78"/>
      <c r="C174446" s="77"/>
    </row>
    <row r="174447" spans="2:3" x14ac:dyDescent="0.25">
      <c r="B174447" s="78"/>
      <c r="C174447" s="77"/>
    </row>
    <row r="174448" spans="2:3" x14ac:dyDescent="0.25">
      <c r="B174448" s="78"/>
      <c r="C174448" s="77"/>
    </row>
    <row r="174449" spans="2:3" x14ac:dyDescent="0.25">
      <c r="B174449" s="78"/>
      <c r="C174449" s="77"/>
    </row>
    <row r="174450" spans="2:3" x14ac:dyDescent="0.25">
      <c r="B174450" s="78"/>
      <c r="C174450" s="77"/>
    </row>
    <row r="174451" spans="2:3" x14ac:dyDescent="0.25">
      <c r="B174451" s="78"/>
      <c r="C174451" s="77"/>
    </row>
    <row r="174452" spans="2:3" x14ac:dyDescent="0.25">
      <c r="B174452" s="78"/>
      <c r="C174452" s="77"/>
    </row>
    <row r="174453" spans="2:3" x14ac:dyDescent="0.25">
      <c r="B174453" s="78"/>
      <c r="C174453" s="77"/>
    </row>
    <row r="174454" spans="2:3" x14ac:dyDescent="0.25">
      <c r="B174454" s="78"/>
      <c r="C174454" s="77"/>
    </row>
    <row r="174455" spans="2:3" x14ac:dyDescent="0.25">
      <c r="B174455" s="78"/>
      <c r="C174455" s="77"/>
    </row>
    <row r="174456" spans="2:3" x14ac:dyDescent="0.25">
      <c r="B174456" s="78"/>
      <c r="C174456" s="77"/>
    </row>
    <row r="174457" spans="2:3" x14ac:dyDescent="0.25">
      <c r="B174457" s="78"/>
      <c r="C174457" s="77"/>
    </row>
    <row r="174458" spans="2:3" x14ac:dyDescent="0.25">
      <c r="B174458" s="78"/>
      <c r="C174458" s="77"/>
    </row>
    <row r="174568" spans="2:3" x14ac:dyDescent="0.25">
      <c r="B174568" s="78"/>
      <c r="C174568" s="77"/>
    </row>
    <row r="174569" spans="2:3" x14ac:dyDescent="0.25">
      <c r="B174569" s="78"/>
      <c r="C174569" s="77"/>
    </row>
    <row r="174570" spans="2:3" x14ac:dyDescent="0.25">
      <c r="B174570" s="78"/>
      <c r="C174570" s="77"/>
    </row>
    <row r="174571" spans="2:3" x14ac:dyDescent="0.25">
      <c r="B174571" s="78"/>
      <c r="C174571" s="77"/>
    </row>
    <row r="174572" spans="2:3" x14ac:dyDescent="0.25">
      <c r="B174572" s="78"/>
      <c r="C174572" s="77"/>
    </row>
    <row r="174573" spans="2:3" x14ac:dyDescent="0.25">
      <c r="B174573" s="78"/>
      <c r="C174573" s="77"/>
    </row>
    <row r="174574" spans="2:3" x14ac:dyDescent="0.25">
      <c r="B174574" s="78"/>
      <c r="C174574" s="77"/>
    </row>
    <row r="174575" spans="2:3" x14ac:dyDescent="0.25">
      <c r="B174575" s="78"/>
      <c r="C174575" s="77"/>
    </row>
    <row r="174576" spans="2:3" x14ac:dyDescent="0.25">
      <c r="B174576" s="78"/>
      <c r="C174576" s="77"/>
    </row>
    <row r="174577" spans="2:3" x14ac:dyDescent="0.25">
      <c r="B174577" s="78"/>
      <c r="C174577" s="77"/>
    </row>
    <row r="174578" spans="2:3" x14ac:dyDescent="0.25">
      <c r="B174578" s="78"/>
      <c r="C174578" s="77"/>
    </row>
    <row r="174579" spans="2:3" x14ac:dyDescent="0.25">
      <c r="B174579" s="78"/>
      <c r="C174579" s="77"/>
    </row>
    <row r="174580" spans="2:3" x14ac:dyDescent="0.25">
      <c r="B174580" s="78"/>
      <c r="C174580" s="77"/>
    </row>
    <row r="174690" spans="2:3" x14ac:dyDescent="0.25">
      <c r="B174690" s="78"/>
      <c r="C174690" s="77"/>
    </row>
    <row r="174691" spans="2:3" x14ac:dyDescent="0.25">
      <c r="B174691" s="78"/>
      <c r="C174691" s="77"/>
    </row>
    <row r="174692" spans="2:3" x14ac:dyDescent="0.25">
      <c r="B174692" s="78"/>
      <c r="C174692" s="77"/>
    </row>
    <row r="174693" spans="2:3" x14ac:dyDescent="0.25">
      <c r="B174693" s="78"/>
      <c r="C174693" s="77"/>
    </row>
    <row r="174694" spans="2:3" x14ac:dyDescent="0.25">
      <c r="B174694" s="78"/>
      <c r="C174694" s="77"/>
    </row>
    <row r="174695" spans="2:3" x14ac:dyDescent="0.25">
      <c r="B174695" s="78"/>
      <c r="C174695" s="77"/>
    </row>
    <row r="174696" spans="2:3" x14ac:dyDescent="0.25">
      <c r="B174696" s="78"/>
      <c r="C174696" s="77"/>
    </row>
    <row r="174697" spans="2:3" x14ac:dyDescent="0.25">
      <c r="B174697" s="78"/>
      <c r="C174697" s="77"/>
    </row>
    <row r="174698" spans="2:3" x14ac:dyDescent="0.25">
      <c r="B174698" s="78"/>
      <c r="C174698" s="77"/>
    </row>
    <row r="174699" spans="2:3" x14ac:dyDescent="0.25">
      <c r="B174699" s="78"/>
      <c r="C174699" s="77"/>
    </row>
    <row r="174700" spans="2:3" x14ac:dyDescent="0.25">
      <c r="B174700" s="78"/>
      <c r="C174700" s="77"/>
    </row>
    <row r="174701" spans="2:3" x14ac:dyDescent="0.25">
      <c r="B174701" s="78"/>
      <c r="C174701" s="77"/>
    </row>
    <row r="174702" spans="2:3" x14ac:dyDescent="0.25">
      <c r="B174702" s="78"/>
      <c r="C174702" s="77"/>
    </row>
    <row r="174812" spans="2:3" x14ac:dyDescent="0.25">
      <c r="B174812" s="78"/>
      <c r="C174812" s="77"/>
    </row>
    <row r="174813" spans="2:3" x14ac:dyDescent="0.25">
      <c r="B174813" s="78"/>
      <c r="C174813" s="77"/>
    </row>
    <row r="174814" spans="2:3" x14ac:dyDescent="0.25">
      <c r="B174814" s="78"/>
      <c r="C174814" s="77"/>
    </row>
    <row r="174815" spans="2:3" x14ac:dyDescent="0.25">
      <c r="B174815" s="78"/>
      <c r="C174815" s="77"/>
    </row>
    <row r="174816" spans="2:3" x14ac:dyDescent="0.25">
      <c r="B174816" s="78"/>
      <c r="C174816" s="77"/>
    </row>
    <row r="174817" spans="2:3" x14ac:dyDescent="0.25">
      <c r="B174817" s="78"/>
      <c r="C174817" s="77"/>
    </row>
    <row r="174818" spans="2:3" x14ac:dyDescent="0.25">
      <c r="B174818" s="78"/>
      <c r="C174818" s="77"/>
    </row>
    <row r="174819" spans="2:3" x14ac:dyDescent="0.25">
      <c r="B174819" s="78"/>
      <c r="C174819" s="77"/>
    </row>
    <row r="174820" spans="2:3" x14ac:dyDescent="0.25">
      <c r="B174820" s="78"/>
      <c r="C174820" s="77"/>
    </row>
    <row r="174821" spans="2:3" x14ac:dyDescent="0.25">
      <c r="B174821" s="78"/>
      <c r="C174821" s="77"/>
    </row>
    <row r="174822" spans="2:3" x14ac:dyDescent="0.25">
      <c r="B174822" s="78"/>
      <c r="C174822" s="77"/>
    </row>
    <row r="174823" spans="2:3" x14ac:dyDescent="0.25">
      <c r="B174823" s="78"/>
      <c r="C174823" s="77"/>
    </row>
    <row r="174824" spans="2:3" x14ac:dyDescent="0.25">
      <c r="B174824" s="78"/>
      <c r="C174824" s="77"/>
    </row>
    <row r="174934" spans="2:3" x14ac:dyDescent="0.25">
      <c r="B174934" s="78"/>
      <c r="C174934" s="77"/>
    </row>
    <row r="174935" spans="2:3" x14ac:dyDescent="0.25">
      <c r="B174935" s="78"/>
      <c r="C174935" s="77"/>
    </row>
    <row r="174936" spans="2:3" x14ac:dyDescent="0.25">
      <c r="B174936" s="78"/>
      <c r="C174936" s="77"/>
    </row>
    <row r="174937" spans="2:3" x14ac:dyDescent="0.25">
      <c r="B174937" s="78"/>
      <c r="C174937" s="77"/>
    </row>
    <row r="174938" spans="2:3" x14ac:dyDescent="0.25">
      <c r="B174938" s="78"/>
      <c r="C174938" s="77"/>
    </row>
    <row r="174939" spans="2:3" x14ac:dyDescent="0.25">
      <c r="B174939" s="78"/>
      <c r="C174939" s="77"/>
    </row>
    <row r="174940" spans="2:3" x14ac:dyDescent="0.25">
      <c r="B174940" s="78"/>
      <c r="C174940" s="77"/>
    </row>
    <row r="174941" spans="2:3" x14ac:dyDescent="0.25">
      <c r="B174941" s="78"/>
      <c r="C174941" s="77"/>
    </row>
    <row r="174942" spans="2:3" x14ac:dyDescent="0.25">
      <c r="B174942" s="78"/>
      <c r="C174942" s="77"/>
    </row>
    <row r="174943" spans="2:3" x14ac:dyDescent="0.25">
      <c r="B174943" s="78"/>
      <c r="C174943" s="77"/>
    </row>
    <row r="174944" spans="2:3" x14ac:dyDescent="0.25">
      <c r="B174944" s="78"/>
      <c r="C174944" s="77"/>
    </row>
    <row r="174945" spans="2:3" x14ac:dyDescent="0.25">
      <c r="B174945" s="78"/>
      <c r="C174945" s="77"/>
    </row>
    <row r="174946" spans="2:3" x14ac:dyDescent="0.25">
      <c r="B174946" s="78"/>
      <c r="C174946" s="77"/>
    </row>
    <row r="175056" spans="2:3" x14ac:dyDescent="0.25">
      <c r="B175056" s="78"/>
      <c r="C175056" s="77"/>
    </row>
    <row r="175057" spans="2:3" x14ac:dyDescent="0.25">
      <c r="B175057" s="78"/>
      <c r="C175057" s="77"/>
    </row>
    <row r="175058" spans="2:3" x14ac:dyDescent="0.25">
      <c r="B175058" s="78"/>
      <c r="C175058" s="77"/>
    </row>
    <row r="175059" spans="2:3" x14ac:dyDescent="0.25">
      <c r="B175059" s="78"/>
      <c r="C175059" s="77"/>
    </row>
    <row r="175060" spans="2:3" x14ac:dyDescent="0.25">
      <c r="B175060" s="78"/>
      <c r="C175060" s="77"/>
    </row>
    <row r="175061" spans="2:3" x14ac:dyDescent="0.25">
      <c r="B175061" s="78"/>
      <c r="C175061" s="77"/>
    </row>
    <row r="175062" spans="2:3" x14ac:dyDescent="0.25">
      <c r="B175062" s="78"/>
      <c r="C175062" s="77"/>
    </row>
    <row r="175063" spans="2:3" x14ac:dyDescent="0.25">
      <c r="B175063" s="78"/>
      <c r="C175063" s="77"/>
    </row>
    <row r="175064" spans="2:3" x14ac:dyDescent="0.25">
      <c r="B175064" s="78"/>
      <c r="C175064" s="77"/>
    </row>
    <row r="175065" spans="2:3" x14ac:dyDescent="0.25">
      <c r="B175065" s="78"/>
      <c r="C175065" s="77"/>
    </row>
    <row r="175066" spans="2:3" x14ac:dyDescent="0.25">
      <c r="B175066" s="78"/>
      <c r="C175066" s="77"/>
    </row>
    <row r="175067" spans="2:3" x14ac:dyDescent="0.25">
      <c r="B175067" s="78"/>
      <c r="C175067" s="77"/>
    </row>
    <row r="175068" spans="2:3" x14ac:dyDescent="0.25">
      <c r="B175068" s="78"/>
      <c r="C175068" s="77"/>
    </row>
    <row r="175178" spans="2:3" x14ac:dyDescent="0.25">
      <c r="B175178" s="78"/>
      <c r="C175178" s="77"/>
    </row>
    <row r="175179" spans="2:3" x14ac:dyDescent="0.25">
      <c r="B175179" s="78"/>
      <c r="C175179" s="77"/>
    </row>
    <row r="175180" spans="2:3" x14ac:dyDescent="0.25">
      <c r="B175180" s="78"/>
      <c r="C175180" s="77"/>
    </row>
    <row r="175181" spans="2:3" x14ac:dyDescent="0.25">
      <c r="B175181" s="78"/>
      <c r="C175181" s="77"/>
    </row>
    <row r="175182" spans="2:3" x14ac:dyDescent="0.25">
      <c r="B175182" s="78"/>
      <c r="C175182" s="77"/>
    </row>
    <row r="175183" spans="2:3" x14ac:dyDescent="0.25">
      <c r="B175183" s="78"/>
      <c r="C175183" s="77"/>
    </row>
    <row r="175184" spans="2:3" x14ac:dyDescent="0.25">
      <c r="B175184" s="78"/>
      <c r="C175184" s="77"/>
    </row>
    <row r="175185" spans="2:3" x14ac:dyDescent="0.25">
      <c r="B175185" s="78"/>
      <c r="C175185" s="77"/>
    </row>
    <row r="175186" spans="2:3" x14ac:dyDescent="0.25">
      <c r="B175186" s="78"/>
      <c r="C175186" s="77"/>
    </row>
    <row r="175187" spans="2:3" x14ac:dyDescent="0.25">
      <c r="B175187" s="78"/>
      <c r="C175187" s="77"/>
    </row>
    <row r="175188" spans="2:3" x14ac:dyDescent="0.25">
      <c r="B175188" s="78"/>
      <c r="C175188" s="77"/>
    </row>
    <row r="175189" spans="2:3" x14ac:dyDescent="0.25">
      <c r="B175189" s="78"/>
      <c r="C175189" s="77"/>
    </row>
    <row r="175190" spans="2:3" x14ac:dyDescent="0.25">
      <c r="B175190" s="78"/>
      <c r="C175190" s="77"/>
    </row>
    <row r="175300" spans="2:3" x14ac:dyDescent="0.25">
      <c r="B175300" s="78"/>
      <c r="C175300" s="77"/>
    </row>
    <row r="175301" spans="2:3" x14ac:dyDescent="0.25">
      <c r="B175301" s="78"/>
      <c r="C175301" s="77"/>
    </row>
    <row r="175302" spans="2:3" x14ac:dyDescent="0.25">
      <c r="B175302" s="78"/>
      <c r="C175302" s="77"/>
    </row>
    <row r="175303" spans="2:3" x14ac:dyDescent="0.25">
      <c r="B175303" s="78"/>
      <c r="C175303" s="77"/>
    </row>
    <row r="175304" spans="2:3" x14ac:dyDescent="0.25">
      <c r="B175304" s="78"/>
      <c r="C175304" s="77"/>
    </row>
    <row r="175305" spans="2:3" x14ac:dyDescent="0.25">
      <c r="B175305" s="78"/>
      <c r="C175305" s="77"/>
    </row>
    <row r="175306" spans="2:3" x14ac:dyDescent="0.25">
      <c r="B175306" s="78"/>
      <c r="C175306" s="77"/>
    </row>
    <row r="175307" spans="2:3" x14ac:dyDescent="0.25">
      <c r="B175307" s="78"/>
      <c r="C175307" s="77"/>
    </row>
    <row r="175308" spans="2:3" x14ac:dyDescent="0.25">
      <c r="B175308" s="78"/>
      <c r="C175308" s="77"/>
    </row>
    <row r="175309" spans="2:3" x14ac:dyDescent="0.25">
      <c r="B175309" s="78"/>
      <c r="C175309" s="77"/>
    </row>
    <row r="175310" spans="2:3" x14ac:dyDescent="0.25">
      <c r="B175310" s="78"/>
      <c r="C175310" s="77"/>
    </row>
    <row r="175311" spans="2:3" x14ac:dyDescent="0.25">
      <c r="B175311" s="78"/>
      <c r="C175311" s="77"/>
    </row>
    <row r="175312" spans="2:3" x14ac:dyDescent="0.25">
      <c r="B175312" s="78"/>
      <c r="C175312" s="77"/>
    </row>
    <row r="175422" spans="2:3" x14ac:dyDescent="0.25">
      <c r="B175422" s="78"/>
      <c r="C175422" s="77"/>
    </row>
    <row r="175423" spans="2:3" x14ac:dyDescent="0.25">
      <c r="B175423" s="78"/>
      <c r="C175423" s="77"/>
    </row>
    <row r="175424" spans="2:3" x14ac:dyDescent="0.25">
      <c r="B175424" s="78"/>
      <c r="C175424" s="77"/>
    </row>
    <row r="175425" spans="2:3" x14ac:dyDescent="0.25">
      <c r="B175425" s="78"/>
      <c r="C175425" s="77"/>
    </row>
    <row r="175426" spans="2:3" x14ac:dyDescent="0.25">
      <c r="B175426" s="78"/>
      <c r="C175426" s="77"/>
    </row>
    <row r="175427" spans="2:3" x14ac:dyDescent="0.25">
      <c r="B175427" s="78"/>
      <c r="C175427" s="77"/>
    </row>
    <row r="175428" spans="2:3" x14ac:dyDescent="0.25">
      <c r="B175428" s="78"/>
      <c r="C175428" s="77"/>
    </row>
    <row r="175429" spans="2:3" x14ac:dyDescent="0.25">
      <c r="B175429" s="78"/>
      <c r="C175429" s="77"/>
    </row>
    <row r="175430" spans="2:3" x14ac:dyDescent="0.25">
      <c r="B175430" s="78"/>
      <c r="C175430" s="77"/>
    </row>
    <row r="175431" spans="2:3" x14ac:dyDescent="0.25">
      <c r="B175431" s="78"/>
      <c r="C175431" s="77"/>
    </row>
    <row r="175432" spans="2:3" x14ac:dyDescent="0.25">
      <c r="B175432" s="78"/>
      <c r="C175432" s="77"/>
    </row>
    <row r="175433" spans="2:3" x14ac:dyDescent="0.25">
      <c r="B175433" s="78"/>
      <c r="C175433" s="77"/>
    </row>
    <row r="175434" spans="2:3" x14ac:dyDescent="0.25">
      <c r="B175434" s="78"/>
      <c r="C175434" s="77"/>
    </row>
    <row r="175544" spans="2:3" x14ac:dyDescent="0.25">
      <c r="B175544" s="78"/>
      <c r="C175544" s="77"/>
    </row>
    <row r="175545" spans="2:3" x14ac:dyDescent="0.25">
      <c r="B175545" s="78"/>
      <c r="C175545" s="77"/>
    </row>
    <row r="175546" spans="2:3" x14ac:dyDescent="0.25">
      <c r="B175546" s="78"/>
      <c r="C175546" s="77"/>
    </row>
    <row r="175547" spans="2:3" x14ac:dyDescent="0.25">
      <c r="B175547" s="78"/>
      <c r="C175547" s="77"/>
    </row>
    <row r="175548" spans="2:3" x14ac:dyDescent="0.25">
      <c r="B175548" s="78"/>
      <c r="C175548" s="77"/>
    </row>
    <row r="175549" spans="2:3" x14ac:dyDescent="0.25">
      <c r="B175549" s="78"/>
      <c r="C175549" s="77"/>
    </row>
    <row r="175550" spans="2:3" x14ac:dyDescent="0.25">
      <c r="B175550" s="78"/>
      <c r="C175550" s="77"/>
    </row>
    <row r="175551" spans="2:3" x14ac:dyDescent="0.25">
      <c r="B175551" s="78"/>
      <c r="C175551" s="77"/>
    </row>
    <row r="175552" spans="2:3" x14ac:dyDescent="0.25">
      <c r="B175552" s="78"/>
      <c r="C175552" s="77"/>
    </row>
    <row r="175553" spans="2:3" x14ac:dyDescent="0.25">
      <c r="B175553" s="78"/>
      <c r="C175553" s="77"/>
    </row>
    <row r="175554" spans="2:3" x14ac:dyDescent="0.25">
      <c r="B175554" s="78"/>
      <c r="C175554" s="77"/>
    </row>
    <row r="175555" spans="2:3" x14ac:dyDescent="0.25">
      <c r="B175555" s="78"/>
      <c r="C175555" s="77"/>
    </row>
    <row r="175556" spans="2:3" x14ac:dyDescent="0.25">
      <c r="B175556" s="78"/>
      <c r="C175556" s="77"/>
    </row>
    <row r="175666" spans="2:3" x14ac:dyDescent="0.25">
      <c r="B175666" s="78"/>
      <c r="C175666" s="77"/>
    </row>
    <row r="175667" spans="2:3" x14ac:dyDescent="0.25">
      <c r="B175667" s="78"/>
      <c r="C175667" s="77"/>
    </row>
    <row r="175668" spans="2:3" x14ac:dyDescent="0.25">
      <c r="B175668" s="78"/>
      <c r="C175668" s="77"/>
    </row>
    <row r="175669" spans="2:3" x14ac:dyDescent="0.25">
      <c r="B175669" s="78"/>
      <c r="C175669" s="77"/>
    </row>
    <row r="175670" spans="2:3" x14ac:dyDescent="0.25">
      <c r="B175670" s="78"/>
      <c r="C175670" s="77"/>
    </row>
    <row r="175671" spans="2:3" x14ac:dyDescent="0.25">
      <c r="B175671" s="78"/>
      <c r="C175671" s="77"/>
    </row>
    <row r="175672" spans="2:3" x14ac:dyDescent="0.25">
      <c r="B175672" s="78"/>
      <c r="C175672" s="77"/>
    </row>
    <row r="175673" spans="2:3" x14ac:dyDescent="0.25">
      <c r="B175673" s="78"/>
      <c r="C175673" s="77"/>
    </row>
    <row r="175674" spans="2:3" x14ac:dyDescent="0.25">
      <c r="B175674" s="78"/>
      <c r="C175674" s="77"/>
    </row>
    <row r="175675" spans="2:3" x14ac:dyDescent="0.25">
      <c r="B175675" s="78"/>
      <c r="C175675" s="77"/>
    </row>
    <row r="175676" spans="2:3" x14ac:dyDescent="0.25">
      <c r="B175676" s="78"/>
      <c r="C175676" s="77"/>
    </row>
    <row r="175677" spans="2:3" x14ac:dyDescent="0.25">
      <c r="B175677" s="78"/>
      <c r="C175677" s="77"/>
    </row>
    <row r="175678" spans="2:3" x14ac:dyDescent="0.25">
      <c r="B175678" s="78"/>
      <c r="C175678" s="77"/>
    </row>
    <row r="175788" spans="2:3" x14ac:dyDescent="0.25">
      <c r="B175788" s="78"/>
      <c r="C175788" s="77"/>
    </row>
    <row r="175789" spans="2:3" x14ac:dyDescent="0.25">
      <c r="B175789" s="78"/>
      <c r="C175789" s="77"/>
    </row>
    <row r="175790" spans="2:3" x14ac:dyDescent="0.25">
      <c r="B175790" s="78"/>
      <c r="C175790" s="77"/>
    </row>
    <row r="175791" spans="2:3" x14ac:dyDescent="0.25">
      <c r="B175791" s="78"/>
      <c r="C175791" s="77"/>
    </row>
    <row r="175792" spans="2:3" x14ac:dyDescent="0.25">
      <c r="B175792" s="78"/>
      <c r="C175792" s="77"/>
    </row>
    <row r="175793" spans="2:3" x14ac:dyDescent="0.25">
      <c r="B175793" s="78"/>
      <c r="C175793" s="77"/>
    </row>
    <row r="175794" spans="2:3" x14ac:dyDescent="0.25">
      <c r="B175794" s="78"/>
      <c r="C175794" s="77"/>
    </row>
    <row r="175795" spans="2:3" x14ac:dyDescent="0.25">
      <c r="B175795" s="78"/>
      <c r="C175795" s="77"/>
    </row>
    <row r="175796" spans="2:3" x14ac:dyDescent="0.25">
      <c r="B175796" s="78"/>
      <c r="C175796" s="77"/>
    </row>
    <row r="175797" spans="2:3" x14ac:dyDescent="0.25">
      <c r="B175797" s="78"/>
      <c r="C175797" s="77"/>
    </row>
    <row r="175798" spans="2:3" x14ac:dyDescent="0.25">
      <c r="B175798" s="78"/>
      <c r="C175798" s="77"/>
    </row>
    <row r="175799" spans="2:3" x14ac:dyDescent="0.25">
      <c r="B175799" s="78"/>
      <c r="C175799" s="77"/>
    </row>
    <row r="175800" spans="2:3" x14ac:dyDescent="0.25">
      <c r="B175800" s="78"/>
      <c r="C175800" s="77"/>
    </row>
    <row r="175910" spans="2:3" x14ac:dyDescent="0.25">
      <c r="B175910" s="78"/>
      <c r="C175910" s="77"/>
    </row>
    <row r="175911" spans="2:3" x14ac:dyDescent="0.25">
      <c r="B175911" s="78"/>
      <c r="C175911" s="77"/>
    </row>
    <row r="175912" spans="2:3" x14ac:dyDescent="0.25">
      <c r="B175912" s="78"/>
      <c r="C175912" s="77"/>
    </row>
    <row r="175913" spans="2:3" x14ac:dyDescent="0.25">
      <c r="B175913" s="78"/>
      <c r="C175913" s="77"/>
    </row>
    <row r="175914" spans="2:3" x14ac:dyDescent="0.25">
      <c r="B175914" s="78"/>
      <c r="C175914" s="77"/>
    </row>
    <row r="175915" spans="2:3" x14ac:dyDescent="0.25">
      <c r="B175915" s="78"/>
      <c r="C175915" s="77"/>
    </row>
    <row r="175916" spans="2:3" x14ac:dyDescent="0.25">
      <c r="B175916" s="78"/>
      <c r="C175916" s="77"/>
    </row>
    <row r="175917" spans="2:3" x14ac:dyDescent="0.25">
      <c r="B175917" s="78"/>
      <c r="C175917" s="77"/>
    </row>
    <row r="175918" spans="2:3" x14ac:dyDescent="0.25">
      <c r="B175918" s="78"/>
      <c r="C175918" s="77"/>
    </row>
    <row r="175919" spans="2:3" x14ac:dyDescent="0.25">
      <c r="B175919" s="78"/>
      <c r="C175919" s="77"/>
    </row>
    <row r="175920" spans="2:3" x14ac:dyDescent="0.25">
      <c r="B175920" s="78"/>
      <c r="C175920" s="77"/>
    </row>
    <row r="175921" spans="2:3" x14ac:dyDescent="0.25">
      <c r="B175921" s="78"/>
      <c r="C175921" s="77"/>
    </row>
    <row r="175922" spans="2:3" x14ac:dyDescent="0.25">
      <c r="B175922" s="78"/>
      <c r="C175922" s="77"/>
    </row>
    <row r="176032" spans="2:3" x14ac:dyDescent="0.25">
      <c r="B176032" s="78"/>
      <c r="C176032" s="77"/>
    </row>
    <row r="176033" spans="2:3" x14ac:dyDescent="0.25">
      <c r="B176033" s="78"/>
      <c r="C176033" s="77"/>
    </row>
    <row r="176034" spans="2:3" x14ac:dyDescent="0.25">
      <c r="B176034" s="78"/>
      <c r="C176034" s="77"/>
    </row>
    <row r="176035" spans="2:3" x14ac:dyDescent="0.25">
      <c r="B176035" s="78"/>
      <c r="C176035" s="77"/>
    </row>
    <row r="176036" spans="2:3" x14ac:dyDescent="0.25">
      <c r="B176036" s="78"/>
      <c r="C176036" s="77"/>
    </row>
    <row r="176037" spans="2:3" x14ac:dyDescent="0.25">
      <c r="B176037" s="78"/>
      <c r="C176037" s="77"/>
    </row>
    <row r="176038" spans="2:3" x14ac:dyDescent="0.25">
      <c r="B176038" s="78"/>
      <c r="C176038" s="77"/>
    </row>
    <row r="176039" spans="2:3" x14ac:dyDescent="0.25">
      <c r="B176039" s="78"/>
      <c r="C176039" s="77"/>
    </row>
    <row r="176040" spans="2:3" x14ac:dyDescent="0.25">
      <c r="B176040" s="78"/>
      <c r="C176040" s="77"/>
    </row>
    <row r="176041" spans="2:3" x14ac:dyDescent="0.25">
      <c r="B176041" s="78"/>
      <c r="C176041" s="77"/>
    </row>
    <row r="176042" spans="2:3" x14ac:dyDescent="0.25">
      <c r="B176042" s="78"/>
      <c r="C176042" s="77"/>
    </row>
    <row r="176043" spans="2:3" x14ac:dyDescent="0.25">
      <c r="B176043" s="78"/>
      <c r="C176043" s="77"/>
    </row>
    <row r="176044" spans="2:3" x14ac:dyDescent="0.25">
      <c r="B176044" s="78"/>
      <c r="C176044" s="77"/>
    </row>
    <row r="176154" spans="2:3" x14ac:dyDescent="0.25">
      <c r="B176154" s="78"/>
      <c r="C176154" s="77"/>
    </row>
    <row r="176155" spans="2:3" x14ac:dyDescent="0.25">
      <c r="B176155" s="78"/>
      <c r="C176155" s="77"/>
    </row>
    <row r="176156" spans="2:3" x14ac:dyDescent="0.25">
      <c r="B176156" s="78"/>
      <c r="C176156" s="77"/>
    </row>
    <row r="176157" spans="2:3" x14ac:dyDescent="0.25">
      <c r="B176157" s="78"/>
      <c r="C176157" s="77"/>
    </row>
    <row r="176158" spans="2:3" x14ac:dyDescent="0.25">
      <c r="B176158" s="78"/>
      <c r="C176158" s="77"/>
    </row>
    <row r="176159" spans="2:3" x14ac:dyDescent="0.25">
      <c r="B176159" s="78"/>
      <c r="C176159" s="77"/>
    </row>
    <row r="176160" spans="2:3" x14ac:dyDescent="0.25">
      <c r="B176160" s="78"/>
      <c r="C176160" s="77"/>
    </row>
    <row r="176161" spans="2:3" x14ac:dyDescent="0.25">
      <c r="B176161" s="78"/>
      <c r="C176161" s="77"/>
    </row>
    <row r="176162" spans="2:3" x14ac:dyDescent="0.25">
      <c r="B176162" s="78"/>
      <c r="C176162" s="77"/>
    </row>
    <row r="176163" spans="2:3" x14ac:dyDescent="0.25">
      <c r="B176163" s="78"/>
      <c r="C176163" s="77"/>
    </row>
    <row r="176164" spans="2:3" x14ac:dyDescent="0.25">
      <c r="B176164" s="78"/>
      <c r="C176164" s="77"/>
    </row>
    <row r="176165" spans="2:3" x14ac:dyDescent="0.25">
      <c r="B176165" s="78"/>
      <c r="C176165" s="77"/>
    </row>
    <row r="176166" spans="2:3" x14ac:dyDescent="0.25">
      <c r="B176166" s="78"/>
      <c r="C176166" s="77"/>
    </row>
    <row r="176276" spans="2:3" x14ac:dyDescent="0.25">
      <c r="B176276" s="78"/>
      <c r="C176276" s="77"/>
    </row>
    <row r="176277" spans="2:3" x14ac:dyDescent="0.25">
      <c r="B176277" s="78"/>
      <c r="C176277" s="77"/>
    </row>
    <row r="176278" spans="2:3" x14ac:dyDescent="0.25">
      <c r="B176278" s="78"/>
      <c r="C176278" s="77"/>
    </row>
    <row r="176279" spans="2:3" x14ac:dyDescent="0.25">
      <c r="B176279" s="78"/>
      <c r="C176279" s="77"/>
    </row>
    <row r="176280" spans="2:3" x14ac:dyDescent="0.25">
      <c r="B176280" s="78"/>
      <c r="C176280" s="77"/>
    </row>
    <row r="176281" spans="2:3" x14ac:dyDescent="0.25">
      <c r="B176281" s="78"/>
      <c r="C176281" s="77"/>
    </row>
    <row r="176282" spans="2:3" x14ac:dyDescent="0.25">
      <c r="B176282" s="78"/>
      <c r="C176282" s="77"/>
    </row>
    <row r="176283" spans="2:3" x14ac:dyDescent="0.25">
      <c r="B176283" s="78"/>
      <c r="C176283" s="77"/>
    </row>
    <row r="176284" spans="2:3" x14ac:dyDescent="0.25">
      <c r="B176284" s="78"/>
      <c r="C176284" s="77"/>
    </row>
    <row r="176285" spans="2:3" x14ac:dyDescent="0.25">
      <c r="B176285" s="78"/>
      <c r="C176285" s="77"/>
    </row>
    <row r="176286" spans="2:3" x14ac:dyDescent="0.25">
      <c r="B176286" s="78"/>
      <c r="C176286" s="77"/>
    </row>
    <row r="176287" spans="2:3" x14ac:dyDescent="0.25">
      <c r="B176287" s="78"/>
      <c r="C176287" s="77"/>
    </row>
    <row r="176288" spans="2:3" x14ac:dyDescent="0.25">
      <c r="B176288" s="78"/>
      <c r="C176288" s="77"/>
    </row>
    <row r="176398" spans="2:3" x14ac:dyDescent="0.25">
      <c r="B176398" s="78"/>
      <c r="C176398" s="77"/>
    </row>
    <row r="176399" spans="2:3" x14ac:dyDescent="0.25">
      <c r="B176399" s="78"/>
      <c r="C176399" s="77"/>
    </row>
    <row r="176400" spans="2:3" x14ac:dyDescent="0.25">
      <c r="B176400" s="78"/>
      <c r="C176400" s="77"/>
    </row>
    <row r="176401" spans="2:3" x14ac:dyDescent="0.25">
      <c r="B176401" s="78"/>
      <c r="C176401" s="77"/>
    </row>
    <row r="176402" spans="2:3" x14ac:dyDescent="0.25">
      <c r="B176402" s="78"/>
      <c r="C176402" s="77"/>
    </row>
    <row r="176403" spans="2:3" x14ac:dyDescent="0.25">
      <c r="B176403" s="78"/>
      <c r="C176403" s="77"/>
    </row>
    <row r="176404" spans="2:3" x14ac:dyDescent="0.25">
      <c r="B176404" s="78"/>
      <c r="C176404" s="77"/>
    </row>
    <row r="176405" spans="2:3" x14ac:dyDescent="0.25">
      <c r="B176405" s="78"/>
      <c r="C176405" s="77"/>
    </row>
    <row r="176406" spans="2:3" x14ac:dyDescent="0.25">
      <c r="B176406" s="78"/>
      <c r="C176406" s="77"/>
    </row>
    <row r="176407" spans="2:3" x14ac:dyDescent="0.25">
      <c r="B176407" s="78"/>
      <c r="C176407" s="77"/>
    </row>
    <row r="176408" spans="2:3" x14ac:dyDescent="0.25">
      <c r="B176408" s="78"/>
      <c r="C176408" s="77"/>
    </row>
    <row r="176409" spans="2:3" x14ac:dyDescent="0.25">
      <c r="B176409" s="78"/>
      <c r="C176409" s="77"/>
    </row>
    <row r="176410" spans="2:3" x14ac:dyDescent="0.25">
      <c r="B176410" s="78"/>
      <c r="C176410" s="77"/>
    </row>
    <row r="176520" spans="2:3" x14ac:dyDescent="0.25">
      <c r="B176520" s="78"/>
      <c r="C176520" s="77"/>
    </row>
    <row r="176521" spans="2:3" x14ac:dyDescent="0.25">
      <c r="B176521" s="78"/>
      <c r="C176521" s="77"/>
    </row>
    <row r="176522" spans="2:3" x14ac:dyDescent="0.25">
      <c r="B176522" s="78"/>
      <c r="C176522" s="77"/>
    </row>
    <row r="176523" spans="2:3" x14ac:dyDescent="0.25">
      <c r="B176523" s="78"/>
      <c r="C176523" s="77"/>
    </row>
    <row r="176524" spans="2:3" x14ac:dyDescent="0.25">
      <c r="B176524" s="78"/>
      <c r="C176524" s="77"/>
    </row>
    <row r="176525" spans="2:3" x14ac:dyDescent="0.25">
      <c r="B176525" s="78"/>
      <c r="C176525" s="77"/>
    </row>
    <row r="176526" spans="2:3" x14ac:dyDescent="0.25">
      <c r="B176526" s="78"/>
      <c r="C176526" s="77"/>
    </row>
    <row r="176527" spans="2:3" x14ac:dyDescent="0.25">
      <c r="B176527" s="78"/>
      <c r="C176527" s="77"/>
    </row>
    <row r="176528" spans="2:3" x14ac:dyDescent="0.25">
      <c r="B176528" s="78"/>
      <c r="C176528" s="77"/>
    </row>
    <row r="176529" spans="2:3" x14ac:dyDescent="0.25">
      <c r="B176529" s="78"/>
      <c r="C176529" s="77"/>
    </row>
    <row r="176530" spans="2:3" x14ac:dyDescent="0.25">
      <c r="B176530" s="78"/>
      <c r="C176530" s="77"/>
    </row>
    <row r="176531" spans="2:3" x14ac:dyDescent="0.25">
      <c r="B176531" s="78"/>
      <c r="C176531" s="77"/>
    </row>
    <row r="176532" spans="2:3" x14ac:dyDescent="0.25">
      <c r="B176532" s="78"/>
      <c r="C176532" s="77"/>
    </row>
    <row r="176642" spans="2:3" x14ac:dyDescent="0.25">
      <c r="B176642" s="78"/>
      <c r="C176642" s="77"/>
    </row>
    <row r="176643" spans="2:3" x14ac:dyDescent="0.25">
      <c r="B176643" s="78"/>
      <c r="C176643" s="77"/>
    </row>
    <row r="176644" spans="2:3" x14ac:dyDescent="0.25">
      <c r="B176644" s="78"/>
      <c r="C176644" s="77"/>
    </row>
    <row r="176645" spans="2:3" x14ac:dyDescent="0.25">
      <c r="B176645" s="78"/>
      <c r="C176645" s="77"/>
    </row>
    <row r="176646" spans="2:3" x14ac:dyDescent="0.25">
      <c r="B176646" s="78"/>
      <c r="C176646" s="77"/>
    </row>
    <row r="176647" spans="2:3" x14ac:dyDescent="0.25">
      <c r="B176647" s="78"/>
      <c r="C176647" s="77"/>
    </row>
    <row r="176648" spans="2:3" x14ac:dyDescent="0.25">
      <c r="B176648" s="78"/>
      <c r="C176648" s="77"/>
    </row>
    <row r="176649" spans="2:3" x14ac:dyDescent="0.25">
      <c r="B176649" s="78"/>
      <c r="C176649" s="77"/>
    </row>
    <row r="176650" spans="2:3" x14ac:dyDescent="0.25">
      <c r="B176650" s="78"/>
      <c r="C176650" s="77"/>
    </row>
    <row r="176651" spans="2:3" x14ac:dyDescent="0.25">
      <c r="B176651" s="78"/>
      <c r="C176651" s="77"/>
    </row>
    <row r="176652" spans="2:3" x14ac:dyDescent="0.25">
      <c r="B176652" s="78"/>
      <c r="C176652" s="77"/>
    </row>
    <row r="176653" spans="2:3" x14ac:dyDescent="0.25">
      <c r="B176653" s="78"/>
      <c r="C176653" s="77"/>
    </row>
    <row r="176654" spans="2:3" x14ac:dyDescent="0.25">
      <c r="B176654" s="78"/>
      <c r="C176654" s="77"/>
    </row>
    <row r="176764" spans="2:3" x14ac:dyDescent="0.25">
      <c r="B176764" s="78"/>
      <c r="C176764" s="77"/>
    </row>
    <row r="176765" spans="2:3" x14ac:dyDescent="0.25">
      <c r="B176765" s="78"/>
      <c r="C176765" s="77"/>
    </row>
    <row r="176766" spans="2:3" x14ac:dyDescent="0.25">
      <c r="B176766" s="78"/>
      <c r="C176766" s="77"/>
    </row>
    <row r="176767" spans="2:3" x14ac:dyDescent="0.25">
      <c r="B176767" s="78"/>
      <c r="C176767" s="77"/>
    </row>
    <row r="176768" spans="2:3" x14ac:dyDescent="0.25">
      <c r="B176768" s="78"/>
      <c r="C176768" s="77"/>
    </row>
    <row r="176769" spans="2:3" x14ac:dyDescent="0.25">
      <c r="B176769" s="78"/>
      <c r="C176769" s="77"/>
    </row>
    <row r="176770" spans="2:3" x14ac:dyDescent="0.25">
      <c r="B176770" s="78"/>
      <c r="C176770" s="77"/>
    </row>
    <row r="176771" spans="2:3" x14ac:dyDescent="0.25">
      <c r="B176771" s="78"/>
      <c r="C176771" s="77"/>
    </row>
    <row r="176772" spans="2:3" x14ac:dyDescent="0.25">
      <c r="B176772" s="78"/>
      <c r="C176772" s="77"/>
    </row>
    <row r="176773" spans="2:3" x14ac:dyDescent="0.25">
      <c r="B176773" s="78"/>
      <c r="C176773" s="77"/>
    </row>
    <row r="176774" spans="2:3" x14ac:dyDescent="0.25">
      <c r="B176774" s="78"/>
      <c r="C176774" s="77"/>
    </row>
    <row r="176775" spans="2:3" x14ac:dyDescent="0.25">
      <c r="B176775" s="78"/>
      <c r="C176775" s="77"/>
    </row>
    <row r="176776" spans="2:3" x14ac:dyDescent="0.25">
      <c r="B176776" s="78"/>
      <c r="C176776" s="77"/>
    </row>
    <row r="176886" spans="2:3" x14ac:dyDescent="0.25">
      <c r="B176886" s="78"/>
      <c r="C176886" s="77"/>
    </row>
    <row r="176887" spans="2:3" x14ac:dyDescent="0.25">
      <c r="B176887" s="78"/>
      <c r="C176887" s="77"/>
    </row>
    <row r="176888" spans="2:3" x14ac:dyDescent="0.25">
      <c r="B176888" s="78"/>
      <c r="C176888" s="77"/>
    </row>
    <row r="176889" spans="2:3" x14ac:dyDescent="0.25">
      <c r="B176889" s="78"/>
      <c r="C176889" s="77"/>
    </row>
    <row r="176890" spans="2:3" x14ac:dyDescent="0.25">
      <c r="B176890" s="78"/>
      <c r="C176890" s="77"/>
    </row>
    <row r="176891" spans="2:3" x14ac:dyDescent="0.25">
      <c r="B176891" s="78"/>
      <c r="C176891" s="77"/>
    </row>
    <row r="176892" spans="2:3" x14ac:dyDescent="0.25">
      <c r="B176892" s="78"/>
      <c r="C176892" s="77"/>
    </row>
    <row r="176893" spans="2:3" x14ac:dyDescent="0.25">
      <c r="B176893" s="78"/>
      <c r="C176893" s="77"/>
    </row>
    <row r="176894" spans="2:3" x14ac:dyDescent="0.25">
      <c r="B176894" s="78"/>
      <c r="C176894" s="77"/>
    </row>
    <row r="176895" spans="2:3" x14ac:dyDescent="0.25">
      <c r="B176895" s="78"/>
      <c r="C176895" s="77"/>
    </row>
    <row r="176896" spans="2:3" x14ac:dyDescent="0.25">
      <c r="B176896" s="78"/>
      <c r="C176896" s="77"/>
    </row>
    <row r="176897" spans="2:3" x14ac:dyDescent="0.25">
      <c r="B176897" s="78"/>
      <c r="C176897" s="77"/>
    </row>
    <row r="176898" spans="2:3" x14ac:dyDescent="0.25">
      <c r="B176898" s="78"/>
      <c r="C176898" s="77"/>
    </row>
    <row r="177008" spans="2:3" x14ac:dyDescent="0.25">
      <c r="B177008" s="78"/>
      <c r="C177008" s="77"/>
    </row>
    <row r="177009" spans="2:3" x14ac:dyDescent="0.25">
      <c r="B177009" s="78"/>
      <c r="C177009" s="77"/>
    </row>
    <row r="177010" spans="2:3" x14ac:dyDescent="0.25">
      <c r="B177010" s="78"/>
      <c r="C177010" s="77"/>
    </row>
    <row r="177011" spans="2:3" x14ac:dyDescent="0.25">
      <c r="B177011" s="78"/>
      <c r="C177011" s="77"/>
    </row>
    <row r="177012" spans="2:3" x14ac:dyDescent="0.25">
      <c r="B177012" s="78"/>
      <c r="C177012" s="77"/>
    </row>
    <row r="177013" spans="2:3" x14ac:dyDescent="0.25">
      <c r="B177013" s="78"/>
      <c r="C177013" s="77"/>
    </row>
    <row r="177014" spans="2:3" x14ac:dyDescent="0.25">
      <c r="B177014" s="78"/>
      <c r="C177014" s="77"/>
    </row>
    <row r="177015" spans="2:3" x14ac:dyDescent="0.25">
      <c r="B177015" s="78"/>
      <c r="C177015" s="77"/>
    </row>
    <row r="177016" spans="2:3" x14ac:dyDescent="0.25">
      <c r="B177016" s="78"/>
      <c r="C177016" s="77"/>
    </row>
    <row r="177017" spans="2:3" x14ac:dyDescent="0.25">
      <c r="B177017" s="78"/>
      <c r="C177017" s="77"/>
    </row>
    <row r="177018" spans="2:3" x14ac:dyDescent="0.25">
      <c r="B177018" s="78"/>
      <c r="C177018" s="77"/>
    </row>
    <row r="177019" spans="2:3" x14ac:dyDescent="0.25">
      <c r="B177019" s="78"/>
      <c r="C177019" s="77"/>
    </row>
    <row r="177020" spans="2:3" x14ac:dyDescent="0.25">
      <c r="B177020" s="78"/>
      <c r="C177020" s="77"/>
    </row>
    <row r="177130" spans="2:3" x14ac:dyDescent="0.25">
      <c r="B177130" s="78"/>
      <c r="C177130" s="77"/>
    </row>
    <row r="177131" spans="2:3" x14ac:dyDescent="0.25">
      <c r="B177131" s="78"/>
      <c r="C177131" s="77"/>
    </row>
    <row r="177132" spans="2:3" x14ac:dyDescent="0.25">
      <c r="B177132" s="78"/>
      <c r="C177132" s="77"/>
    </row>
    <row r="177133" spans="2:3" x14ac:dyDescent="0.25">
      <c r="B177133" s="78"/>
      <c r="C177133" s="77"/>
    </row>
    <row r="177134" spans="2:3" x14ac:dyDescent="0.25">
      <c r="B177134" s="78"/>
      <c r="C177134" s="77"/>
    </row>
    <row r="177135" spans="2:3" x14ac:dyDescent="0.25">
      <c r="B177135" s="78"/>
      <c r="C177135" s="77"/>
    </row>
    <row r="177136" spans="2:3" x14ac:dyDescent="0.25">
      <c r="B177136" s="78"/>
      <c r="C177136" s="77"/>
    </row>
    <row r="177137" spans="2:3" x14ac:dyDescent="0.25">
      <c r="B177137" s="78"/>
      <c r="C177137" s="77"/>
    </row>
    <row r="177138" spans="2:3" x14ac:dyDescent="0.25">
      <c r="B177138" s="78"/>
      <c r="C177138" s="77"/>
    </row>
    <row r="177139" spans="2:3" x14ac:dyDescent="0.25">
      <c r="B177139" s="78"/>
      <c r="C177139" s="77"/>
    </row>
    <row r="177140" spans="2:3" x14ac:dyDescent="0.25">
      <c r="B177140" s="78"/>
      <c r="C177140" s="77"/>
    </row>
    <row r="177141" spans="2:3" x14ac:dyDescent="0.25">
      <c r="B177141" s="78"/>
      <c r="C177141" s="77"/>
    </row>
    <row r="177142" spans="2:3" x14ac:dyDescent="0.25">
      <c r="B177142" s="78"/>
      <c r="C177142" s="77"/>
    </row>
    <row r="177252" spans="2:3" x14ac:dyDescent="0.25">
      <c r="B177252" s="78"/>
      <c r="C177252" s="77"/>
    </row>
    <row r="177253" spans="2:3" x14ac:dyDescent="0.25">
      <c r="B177253" s="78"/>
      <c r="C177253" s="77"/>
    </row>
    <row r="177254" spans="2:3" x14ac:dyDescent="0.25">
      <c r="B177254" s="78"/>
      <c r="C177254" s="77"/>
    </row>
    <row r="177255" spans="2:3" x14ac:dyDescent="0.25">
      <c r="B177255" s="78"/>
      <c r="C177255" s="77"/>
    </row>
    <row r="177256" spans="2:3" x14ac:dyDescent="0.25">
      <c r="B177256" s="78"/>
      <c r="C177256" s="77"/>
    </row>
    <row r="177257" spans="2:3" x14ac:dyDescent="0.25">
      <c r="B177257" s="78"/>
      <c r="C177257" s="77"/>
    </row>
    <row r="177258" spans="2:3" x14ac:dyDescent="0.25">
      <c r="B177258" s="78"/>
      <c r="C177258" s="77"/>
    </row>
    <row r="177259" spans="2:3" x14ac:dyDescent="0.25">
      <c r="B177259" s="78"/>
      <c r="C177259" s="77"/>
    </row>
    <row r="177260" spans="2:3" x14ac:dyDescent="0.25">
      <c r="B177260" s="78"/>
      <c r="C177260" s="77"/>
    </row>
    <row r="177261" spans="2:3" x14ac:dyDescent="0.25">
      <c r="B177261" s="78"/>
      <c r="C177261" s="77"/>
    </row>
    <row r="177262" spans="2:3" x14ac:dyDescent="0.25">
      <c r="B177262" s="78"/>
      <c r="C177262" s="77"/>
    </row>
    <row r="177263" spans="2:3" x14ac:dyDescent="0.25">
      <c r="B177263" s="78"/>
      <c r="C177263" s="77"/>
    </row>
    <row r="177264" spans="2:3" x14ac:dyDescent="0.25">
      <c r="B177264" s="78"/>
      <c r="C177264" s="77"/>
    </row>
    <row r="177374" spans="2:3" x14ac:dyDescent="0.25">
      <c r="B177374" s="78"/>
      <c r="C177374" s="77"/>
    </row>
    <row r="177375" spans="2:3" x14ac:dyDescent="0.25">
      <c r="B177375" s="78"/>
      <c r="C177375" s="77"/>
    </row>
    <row r="177376" spans="2:3" x14ac:dyDescent="0.25">
      <c r="B177376" s="78"/>
      <c r="C177376" s="77"/>
    </row>
    <row r="177377" spans="2:3" x14ac:dyDescent="0.25">
      <c r="B177377" s="78"/>
      <c r="C177377" s="77"/>
    </row>
    <row r="177378" spans="2:3" x14ac:dyDescent="0.25">
      <c r="B177378" s="78"/>
      <c r="C177378" s="77"/>
    </row>
    <row r="177379" spans="2:3" x14ac:dyDescent="0.25">
      <c r="B177379" s="78"/>
      <c r="C177379" s="77"/>
    </row>
    <row r="177380" spans="2:3" x14ac:dyDescent="0.25">
      <c r="B177380" s="78"/>
      <c r="C177380" s="77"/>
    </row>
    <row r="177381" spans="2:3" x14ac:dyDescent="0.25">
      <c r="B177381" s="78"/>
      <c r="C177381" s="77"/>
    </row>
    <row r="177382" spans="2:3" x14ac:dyDescent="0.25">
      <c r="B177382" s="78"/>
      <c r="C177382" s="77"/>
    </row>
    <row r="177383" spans="2:3" x14ac:dyDescent="0.25">
      <c r="B177383" s="78"/>
      <c r="C177383" s="77"/>
    </row>
    <row r="177384" spans="2:3" x14ac:dyDescent="0.25">
      <c r="B177384" s="78"/>
      <c r="C177384" s="77"/>
    </row>
    <row r="177385" spans="2:3" x14ac:dyDescent="0.25">
      <c r="B177385" s="78"/>
      <c r="C177385" s="77"/>
    </row>
    <row r="177386" spans="2:3" x14ac:dyDescent="0.25">
      <c r="B177386" s="78"/>
      <c r="C177386" s="77"/>
    </row>
    <row r="177496" spans="2:3" x14ac:dyDescent="0.25">
      <c r="B177496" s="78"/>
      <c r="C177496" s="77"/>
    </row>
    <row r="177497" spans="2:3" x14ac:dyDescent="0.25">
      <c r="B177497" s="78"/>
      <c r="C177497" s="77"/>
    </row>
    <row r="177498" spans="2:3" x14ac:dyDescent="0.25">
      <c r="B177498" s="78"/>
      <c r="C177498" s="77"/>
    </row>
    <row r="177499" spans="2:3" x14ac:dyDescent="0.25">
      <c r="B177499" s="78"/>
      <c r="C177499" s="77"/>
    </row>
    <row r="177500" spans="2:3" x14ac:dyDescent="0.25">
      <c r="B177500" s="78"/>
      <c r="C177500" s="77"/>
    </row>
    <row r="177501" spans="2:3" x14ac:dyDescent="0.25">
      <c r="B177501" s="78"/>
      <c r="C177501" s="77"/>
    </row>
    <row r="177502" spans="2:3" x14ac:dyDescent="0.25">
      <c r="B177502" s="78"/>
      <c r="C177502" s="77"/>
    </row>
    <row r="177503" spans="2:3" x14ac:dyDescent="0.25">
      <c r="B177503" s="78"/>
      <c r="C177503" s="77"/>
    </row>
    <row r="177504" spans="2:3" x14ac:dyDescent="0.25">
      <c r="B177504" s="78"/>
      <c r="C177504" s="77"/>
    </row>
    <row r="177505" spans="2:3" x14ac:dyDescent="0.25">
      <c r="B177505" s="78"/>
      <c r="C177505" s="77"/>
    </row>
    <row r="177506" spans="2:3" x14ac:dyDescent="0.25">
      <c r="B177506" s="78"/>
      <c r="C177506" s="77"/>
    </row>
    <row r="177507" spans="2:3" x14ac:dyDescent="0.25">
      <c r="B177507" s="78"/>
      <c r="C177507" s="77"/>
    </row>
    <row r="177508" spans="2:3" x14ac:dyDescent="0.25">
      <c r="B177508" s="78"/>
      <c r="C177508" s="77"/>
    </row>
    <row r="177618" spans="2:3" x14ac:dyDescent="0.25">
      <c r="B177618" s="78"/>
      <c r="C177618" s="77"/>
    </row>
    <row r="177619" spans="2:3" x14ac:dyDescent="0.25">
      <c r="B177619" s="78"/>
      <c r="C177619" s="77"/>
    </row>
    <row r="177620" spans="2:3" x14ac:dyDescent="0.25">
      <c r="B177620" s="78"/>
      <c r="C177620" s="77"/>
    </row>
    <row r="177621" spans="2:3" x14ac:dyDescent="0.25">
      <c r="B177621" s="78"/>
      <c r="C177621" s="77"/>
    </row>
    <row r="177622" spans="2:3" x14ac:dyDescent="0.25">
      <c r="B177622" s="78"/>
      <c r="C177622" s="77"/>
    </row>
    <row r="177623" spans="2:3" x14ac:dyDescent="0.25">
      <c r="B177623" s="78"/>
      <c r="C177623" s="77"/>
    </row>
    <row r="177624" spans="2:3" x14ac:dyDescent="0.25">
      <c r="B177624" s="78"/>
      <c r="C177624" s="77"/>
    </row>
    <row r="177625" spans="2:3" x14ac:dyDescent="0.25">
      <c r="B177625" s="78"/>
      <c r="C177625" s="77"/>
    </row>
    <row r="177626" spans="2:3" x14ac:dyDescent="0.25">
      <c r="B177626" s="78"/>
      <c r="C177626" s="77"/>
    </row>
    <row r="177627" spans="2:3" x14ac:dyDescent="0.25">
      <c r="B177627" s="78"/>
      <c r="C177627" s="77"/>
    </row>
    <row r="177628" spans="2:3" x14ac:dyDescent="0.25">
      <c r="B177628" s="78"/>
      <c r="C177628" s="77"/>
    </row>
    <row r="177629" spans="2:3" x14ac:dyDescent="0.25">
      <c r="B177629" s="78"/>
      <c r="C177629" s="77"/>
    </row>
    <row r="177630" spans="2:3" x14ac:dyDescent="0.25">
      <c r="B177630" s="78"/>
      <c r="C177630" s="77"/>
    </row>
    <row r="177740" spans="2:3" x14ac:dyDescent="0.25">
      <c r="B177740" s="78"/>
      <c r="C177740" s="77"/>
    </row>
    <row r="177741" spans="2:3" x14ac:dyDescent="0.25">
      <c r="B177741" s="78"/>
      <c r="C177741" s="77"/>
    </row>
    <row r="177742" spans="2:3" x14ac:dyDescent="0.25">
      <c r="B177742" s="78"/>
      <c r="C177742" s="77"/>
    </row>
    <row r="177743" spans="2:3" x14ac:dyDescent="0.25">
      <c r="B177743" s="78"/>
      <c r="C177743" s="77"/>
    </row>
    <row r="177744" spans="2:3" x14ac:dyDescent="0.25">
      <c r="B177744" s="78"/>
      <c r="C177744" s="77"/>
    </row>
    <row r="177745" spans="2:3" x14ac:dyDescent="0.25">
      <c r="B177745" s="78"/>
      <c r="C177745" s="77"/>
    </row>
    <row r="177746" spans="2:3" x14ac:dyDescent="0.25">
      <c r="B177746" s="78"/>
      <c r="C177746" s="77"/>
    </row>
    <row r="177747" spans="2:3" x14ac:dyDescent="0.25">
      <c r="B177747" s="78"/>
      <c r="C177747" s="77"/>
    </row>
    <row r="177748" spans="2:3" x14ac:dyDescent="0.25">
      <c r="B177748" s="78"/>
      <c r="C177748" s="77"/>
    </row>
    <row r="177749" spans="2:3" x14ac:dyDescent="0.25">
      <c r="B177749" s="78"/>
      <c r="C177749" s="77"/>
    </row>
    <row r="177750" spans="2:3" x14ac:dyDescent="0.25">
      <c r="B177750" s="78"/>
      <c r="C177750" s="77"/>
    </row>
    <row r="177751" spans="2:3" x14ac:dyDescent="0.25">
      <c r="B177751" s="78"/>
      <c r="C177751" s="77"/>
    </row>
    <row r="177752" spans="2:3" x14ac:dyDescent="0.25">
      <c r="B177752" s="78"/>
      <c r="C177752" s="77"/>
    </row>
    <row r="177862" spans="2:3" x14ac:dyDescent="0.25">
      <c r="B177862" s="78"/>
      <c r="C177862" s="77"/>
    </row>
    <row r="177863" spans="2:3" x14ac:dyDescent="0.25">
      <c r="B177863" s="78"/>
      <c r="C177863" s="77"/>
    </row>
    <row r="177864" spans="2:3" x14ac:dyDescent="0.25">
      <c r="B177864" s="78"/>
      <c r="C177864" s="77"/>
    </row>
    <row r="177865" spans="2:3" x14ac:dyDescent="0.25">
      <c r="B177865" s="78"/>
      <c r="C177865" s="77"/>
    </row>
    <row r="177866" spans="2:3" x14ac:dyDescent="0.25">
      <c r="B177866" s="78"/>
      <c r="C177866" s="77"/>
    </row>
    <row r="177867" spans="2:3" x14ac:dyDescent="0.25">
      <c r="B177867" s="78"/>
      <c r="C177867" s="77"/>
    </row>
    <row r="177868" spans="2:3" x14ac:dyDescent="0.25">
      <c r="B177868" s="78"/>
      <c r="C177868" s="77"/>
    </row>
    <row r="177869" spans="2:3" x14ac:dyDescent="0.25">
      <c r="B177869" s="78"/>
      <c r="C177869" s="77"/>
    </row>
    <row r="177870" spans="2:3" x14ac:dyDescent="0.25">
      <c r="B177870" s="78"/>
      <c r="C177870" s="77"/>
    </row>
    <row r="177871" spans="2:3" x14ac:dyDescent="0.25">
      <c r="B177871" s="78"/>
      <c r="C177871" s="77"/>
    </row>
    <row r="177872" spans="2:3" x14ac:dyDescent="0.25">
      <c r="B177872" s="78"/>
      <c r="C177872" s="77"/>
    </row>
    <row r="177873" spans="2:3" x14ac:dyDescent="0.25">
      <c r="B177873" s="78"/>
      <c r="C177873" s="77"/>
    </row>
    <row r="177874" spans="2:3" x14ac:dyDescent="0.25">
      <c r="B177874" s="78"/>
      <c r="C177874" s="77"/>
    </row>
    <row r="177984" spans="2:3" x14ac:dyDescent="0.25">
      <c r="B177984" s="78"/>
      <c r="C177984" s="77"/>
    </row>
    <row r="177985" spans="2:3" x14ac:dyDescent="0.25">
      <c r="B177985" s="78"/>
      <c r="C177985" s="77"/>
    </row>
    <row r="177986" spans="2:3" x14ac:dyDescent="0.25">
      <c r="B177986" s="78"/>
      <c r="C177986" s="77"/>
    </row>
    <row r="177987" spans="2:3" x14ac:dyDescent="0.25">
      <c r="B177987" s="78"/>
      <c r="C177987" s="77"/>
    </row>
    <row r="177988" spans="2:3" x14ac:dyDescent="0.25">
      <c r="B177988" s="78"/>
      <c r="C177988" s="77"/>
    </row>
    <row r="177989" spans="2:3" x14ac:dyDescent="0.25">
      <c r="B177989" s="78"/>
      <c r="C177989" s="77"/>
    </row>
    <row r="177990" spans="2:3" x14ac:dyDescent="0.25">
      <c r="B177990" s="78"/>
      <c r="C177990" s="77"/>
    </row>
    <row r="177991" spans="2:3" x14ac:dyDescent="0.25">
      <c r="B177991" s="78"/>
      <c r="C177991" s="77"/>
    </row>
    <row r="177992" spans="2:3" x14ac:dyDescent="0.25">
      <c r="B177992" s="78"/>
      <c r="C177992" s="77"/>
    </row>
    <row r="177993" spans="2:3" x14ac:dyDescent="0.25">
      <c r="B177993" s="78"/>
      <c r="C177993" s="77"/>
    </row>
    <row r="177994" spans="2:3" x14ac:dyDescent="0.25">
      <c r="B177994" s="78"/>
      <c r="C177994" s="77"/>
    </row>
    <row r="177995" spans="2:3" x14ac:dyDescent="0.25">
      <c r="B177995" s="78"/>
      <c r="C177995" s="77"/>
    </row>
    <row r="177996" spans="2:3" x14ac:dyDescent="0.25">
      <c r="B177996" s="78"/>
      <c r="C177996" s="77"/>
    </row>
    <row r="178106" spans="2:3" x14ac:dyDescent="0.25">
      <c r="B178106" s="78"/>
      <c r="C178106" s="77"/>
    </row>
    <row r="178107" spans="2:3" x14ac:dyDescent="0.25">
      <c r="B178107" s="78"/>
      <c r="C178107" s="77"/>
    </row>
    <row r="178108" spans="2:3" x14ac:dyDescent="0.25">
      <c r="B178108" s="78"/>
      <c r="C178108" s="77"/>
    </row>
    <row r="178109" spans="2:3" x14ac:dyDescent="0.25">
      <c r="B178109" s="78"/>
      <c r="C178109" s="77"/>
    </row>
    <row r="178110" spans="2:3" x14ac:dyDescent="0.25">
      <c r="B178110" s="78"/>
      <c r="C178110" s="77"/>
    </row>
    <row r="178111" spans="2:3" x14ac:dyDescent="0.25">
      <c r="B178111" s="78"/>
      <c r="C178111" s="77"/>
    </row>
    <row r="178112" spans="2:3" x14ac:dyDescent="0.25">
      <c r="B178112" s="78"/>
      <c r="C178112" s="77"/>
    </row>
    <row r="178113" spans="2:3" x14ac:dyDescent="0.25">
      <c r="B178113" s="78"/>
      <c r="C178113" s="77"/>
    </row>
    <row r="178114" spans="2:3" x14ac:dyDescent="0.25">
      <c r="B178114" s="78"/>
      <c r="C178114" s="77"/>
    </row>
    <row r="178115" spans="2:3" x14ac:dyDescent="0.25">
      <c r="B178115" s="78"/>
      <c r="C178115" s="77"/>
    </row>
    <row r="178116" spans="2:3" x14ac:dyDescent="0.25">
      <c r="B178116" s="78"/>
      <c r="C178116" s="77"/>
    </row>
    <row r="178117" spans="2:3" x14ac:dyDescent="0.25">
      <c r="B178117" s="78"/>
      <c r="C178117" s="77"/>
    </row>
    <row r="178118" spans="2:3" x14ac:dyDescent="0.25">
      <c r="B178118" s="78"/>
      <c r="C178118" s="77"/>
    </row>
    <row r="178228" spans="2:3" x14ac:dyDescent="0.25">
      <c r="B178228" s="78"/>
      <c r="C178228" s="77"/>
    </row>
    <row r="178229" spans="2:3" x14ac:dyDescent="0.25">
      <c r="B178229" s="78"/>
      <c r="C178229" s="77"/>
    </row>
    <row r="178230" spans="2:3" x14ac:dyDescent="0.25">
      <c r="B178230" s="78"/>
      <c r="C178230" s="77"/>
    </row>
    <row r="178231" spans="2:3" x14ac:dyDescent="0.25">
      <c r="B178231" s="78"/>
      <c r="C178231" s="77"/>
    </row>
    <row r="178232" spans="2:3" x14ac:dyDescent="0.25">
      <c r="B178232" s="78"/>
      <c r="C178232" s="77"/>
    </row>
    <row r="178233" spans="2:3" x14ac:dyDescent="0.25">
      <c r="B178233" s="78"/>
      <c r="C178233" s="77"/>
    </row>
    <row r="178234" spans="2:3" x14ac:dyDescent="0.25">
      <c r="B178234" s="78"/>
      <c r="C178234" s="77"/>
    </row>
    <row r="178235" spans="2:3" x14ac:dyDescent="0.25">
      <c r="B178235" s="78"/>
      <c r="C178235" s="77"/>
    </row>
    <row r="178236" spans="2:3" x14ac:dyDescent="0.25">
      <c r="B178236" s="78"/>
      <c r="C178236" s="77"/>
    </row>
    <row r="178237" spans="2:3" x14ac:dyDescent="0.25">
      <c r="B178237" s="78"/>
      <c r="C178237" s="77"/>
    </row>
    <row r="178238" spans="2:3" x14ac:dyDescent="0.25">
      <c r="B178238" s="78"/>
      <c r="C178238" s="77"/>
    </row>
    <row r="178239" spans="2:3" x14ac:dyDescent="0.25">
      <c r="B178239" s="78"/>
      <c r="C178239" s="77"/>
    </row>
    <row r="178240" spans="2:3" x14ac:dyDescent="0.25">
      <c r="B178240" s="78"/>
      <c r="C178240" s="77"/>
    </row>
    <row r="178350" spans="2:3" x14ac:dyDescent="0.25">
      <c r="B178350" s="78"/>
      <c r="C178350" s="77"/>
    </row>
    <row r="178351" spans="2:3" x14ac:dyDescent="0.25">
      <c r="B178351" s="78"/>
      <c r="C178351" s="77"/>
    </row>
    <row r="178352" spans="2:3" x14ac:dyDescent="0.25">
      <c r="B178352" s="78"/>
      <c r="C178352" s="77"/>
    </row>
    <row r="178353" spans="2:3" x14ac:dyDescent="0.25">
      <c r="B178353" s="78"/>
      <c r="C178353" s="77"/>
    </row>
    <row r="178354" spans="2:3" x14ac:dyDescent="0.25">
      <c r="B178354" s="78"/>
      <c r="C178354" s="77"/>
    </row>
    <row r="178355" spans="2:3" x14ac:dyDescent="0.25">
      <c r="B178355" s="78"/>
      <c r="C178355" s="77"/>
    </row>
    <row r="178356" spans="2:3" x14ac:dyDescent="0.25">
      <c r="B178356" s="78"/>
      <c r="C178356" s="77"/>
    </row>
    <row r="178357" spans="2:3" x14ac:dyDescent="0.25">
      <c r="B178357" s="78"/>
      <c r="C178357" s="77"/>
    </row>
    <row r="178358" spans="2:3" x14ac:dyDescent="0.25">
      <c r="B178358" s="78"/>
      <c r="C178358" s="77"/>
    </row>
    <row r="178359" spans="2:3" x14ac:dyDescent="0.25">
      <c r="B178359" s="78"/>
      <c r="C178359" s="77"/>
    </row>
    <row r="178360" spans="2:3" x14ac:dyDescent="0.25">
      <c r="B178360" s="78"/>
      <c r="C178360" s="77"/>
    </row>
    <row r="178361" spans="2:3" x14ac:dyDescent="0.25">
      <c r="B178361" s="78"/>
      <c r="C178361" s="77"/>
    </row>
    <row r="178362" spans="2:3" x14ac:dyDescent="0.25">
      <c r="B178362" s="78"/>
      <c r="C178362" s="77"/>
    </row>
    <row r="178472" spans="2:3" x14ac:dyDescent="0.25">
      <c r="B178472" s="78"/>
      <c r="C178472" s="77"/>
    </row>
    <row r="178473" spans="2:3" x14ac:dyDescent="0.25">
      <c r="B178473" s="78"/>
      <c r="C178473" s="77"/>
    </row>
    <row r="178474" spans="2:3" x14ac:dyDescent="0.25">
      <c r="B178474" s="78"/>
      <c r="C178474" s="77"/>
    </row>
    <row r="178475" spans="2:3" x14ac:dyDescent="0.25">
      <c r="B178475" s="78"/>
      <c r="C178475" s="77"/>
    </row>
    <row r="178476" spans="2:3" x14ac:dyDescent="0.25">
      <c r="B178476" s="78"/>
      <c r="C178476" s="77"/>
    </row>
    <row r="178477" spans="2:3" x14ac:dyDescent="0.25">
      <c r="B178477" s="78"/>
      <c r="C178477" s="77"/>
    </row>
    <row r="178478" spans="2:3" x14ac:dyDescent="0.25">
      <c r="B178478" s="78"/>
      <c r="C178478" s="77"/>
    </row>
    <row r="178479" spans="2:3" x14ac:dyDescent="0.25">
      <c r="B178479" s="78"/>
      <c r="C178479" s="77"/>
    </row>
    <row r="178480" spans="2:3" x14ac:dyDescent="0.25">
      <c r="B178480" s="78"/>
      <c r="C178480" s="77"/>
    </row>
    <row r="178481" spans="2:3" x14ac:dyDescent="0.25">
      <c r="B178481" s="78"/>
      <c r="C178481" s="77"/>
    </row>
    <row r="178482" spans="2:3" x14ac:dyDescent="0.25">
      <c r="B178482" s="78"/>
      <c r="C178482" s="77"/>
    </row>
    <row r="178483" spans="2:3" x14ac:dyDescent="0.25">
      <c r="B178483" s="78"/>
      <c r="C178483" s="77"/>
    </row>
    <row r="178484" spans="2:3" x14ac:dyDescent="0.25">
      <c r="B178484" s="78"/>
      <c r="C178484" s="77"/>
    </row>
    <row r="178594" spans="2:3" x14ac:dyDescent="0.25">
      <c r="B178594" s="78"/>
      <c r="C178594" s="77"/>
    </row>
    <row r="178595" spans="2:3" x14ac:dyDescent="0.25">
      <c r="B178595" s="78"/>
      <c r="C178595" s="77"/>
    </row>
    <row r="178596" spans="2:3" x14ac:dyDescent="0.25">
      <c r="B178596" s="78"/>
      <c r="C178596" s="77"/>
    </row>
    <row r="178597" spans="2:3" x14ac:dyDescent="0.25">
      <c r="B178597" s="78"/>
      <c r="C178597" s="77"/>
    </row>
    <row r="178598" spans="2:3" x14ac:dyDescent="0.25">
      <c r="B178598" s="78"/>
      <c r="C178598" s="77"/>
    </row>
    <row r="178599" spans="2:3" x14ac:dyDescent="0.25">
      <c r="B178599" s="78"/>
      <c r="C178599" s="77"/>
    </row>
    <row r="178600" spans="2:3" x14ac:dyDescent="0.25">
      <c r="B178600" s="78"/>
      <c r="C178600" s="77"/>
    </row>
    <row r="178601" spans="2:3" x14ac:dyDescent="0.25">
      <c r="B178601" s="78"/>
      <c r="C178601" s="77"/>
    </row>
    <row r="178602" spans="2:3" x14ac:dyDescent="0.25">
      <c r="B178602" s="78"/>
      <c r="C178602" s="77"/>
    </row>
    <row r="178603" spans="2:3" x14ac:dyDescent="0.25">
      <c r="B178603" s="78"/>
      <c r="C178603" s="77"/>
    </row>
    <row r="178604" spans="2:3" x14ac:dyDescent="0.25">
      <c r="B178604" s="78"/>
      <c r="C178604" s="77"/>
    </row>
    <row r="178605" spans="2:3" x14ac:dyDescent="0.25">
      <c r="B178605" s="78"/>
      <c r="C178605" s="77"/>
    </row>
    <row r="178606" spans="2:3" x14ac:dyDescent="0.25">
      <c r="B178606" s="78"/>
      <c r="C178606" s="77"/>
    </row>
    <row r="178716" spans="2:3" x14ac:dyDescent="0.25">
      <c r="B178716" s="78"/>
      <c r="C178716" s="77"/>
    </row>
    <row r="178717" spans="2:3" x14ac:dyDescent="0.25">
      <c r="B178717" s="78"/>
      <c r="C178717" s="77"/>
    </row>
    <row r="178718" spans="2:3" x14ac:dyDescent="0.25">
      <c r="B178718" s="78"/>
      <c r="C178718" s="77"/>
    </row>
    <row r="178719" spans="2:3" x14ac:dyDescent="0.25">
      <c r="B178719" s="78"/>
      <c r="C178719" s="77"/>
    </row>
    <row r="178720" spans="2:3" x14ac:dyDescent="0.25">
      <c r="B178720" s="78"/>
      <c r="C178720" s="77"/>
    </row>
    <row r="178721" spans="2:3" x14ac:dyDescent="0.25">
      <c r="B178721" s="78"/>
      <c r="C178721" s="77"/>
    </row>
    <row r="178722" spans="2:3" x14ac:dyDescent="0.25">
      <c r="B178722" s="78"/>
      <c r="C178722" s="77"/>
    </row>
    <row r="178723" spans="2:3" x14ac:dyDescent="0.25">
      <c r="B178723" s="78"/>
      <c r="C178723" s="77"/>
    </row>
    <row r="178724" spans="2:3" x14ac:dyDescent="0.25">
      <c r="B178724" s="78"/>
      <c r="C178724" s="77"/>
    </row>
    <row r="178725" spans="2:3" x14ac:dyDescent="0.25">
      <c r="B178725" s="78"/>
      <c r="C178725" s="77"/>
    </row>
    <row r="178726" spans="2:3" x14ac:dyDescent="0.25">
      <c r="B178726" s="78"/>
      <c r="C178726" s="77"/>
    </row>
    <row r="178727" spans="2:3" x14ac:dyDescent="0.25">
      <c r="B178727" s="78"/>
      <c r="C178727" s="77"/>
    </row>
    <row r="178728" spans="2:3" x14ac:dyDescent="0.25">
      <c r="B178728" s="78"/>
      <c r="C178728" s="77"/>
    </row>
    <row r="178838" spans="2:3" x14ac:dyDescent="0.25">
      <c r="B178838" s="78"/>
      <c r="C178838" s="77"/>
    </row>
    <row r="178839" spans="2:3" x14ac:dyDescent="0.25">
      <c r="B178839" s="78"/>
      <c r="C178839" s="77"/>
    </row>
    <row r="178840" spans="2:3" x14ac:dyDescent="0.25">
      <c r="B178840" s="78"/>
      <c r="C178840" s="77"/>
    </row>
    <row r="178841" spans="2:3" x14ac:dyDescent="0.25">
      <c r="B178841" s="78"/>
      <c r="C178841" s="77"/>
    </row>
    <row r="178842" spans="2:3" x14ac:dyDescent="0.25">
      <c r="B178842" s="78"/>
      <c r="C178842" s="77"/>
    </row>
    <row r="178843" spans="2:3" x14ac:dyDescent="0.25">
      <c r="B178843" s="78"/>
      <c r="C178843" s="77"/>
    </row>
    <row r="178844" spans="2:3" x14ac:dyDescent="0.25">
      <c r="B178844" s="78"/>
      <c r="C178844" s="77"/>
    </row>
    <row r="178845" spans="2:3" x14ac:dyDescent="0.25">
      <c r="B178845" s="78"/>
      <c r="C178845" s="77"/>
    </row>
    <row r="178846" spans="2:3" x14ac:dyDescent="0.25">
      <c r="B178846" s="78"/>
      <c r="C178846" s="77"/>
    </row>
    <row r="178847" spans="2:3" x14ac:dyDescent="0.25">
      <c r="B178847" s="78"/>
      <c r="C178847" s="77"/>
    </row>
    <row r="178848" spans="2:3" x14ac:dyDescent="0.25">
      <c r="B178848" s="78"/>
      <c r="C178848" s="77"/>
    </row>
    <row r="178849" spans="2:3" x14ac:dyDescent="0.25">
      <c r="B178849" s="78"/>
      <c r="C178849" s="77"/>
    </row>
    <row r="178850" spans="2:3" x14ac:dyDescent="0.25">
      <c r="B178850" s="78"/>
      <c r="C178850" s="77"/>
    </row>
    <row r="178960" spans="2:3" x14ac:dyDescent="0.25">
      <c r="B178960" s="78"/>
      <c r="C178960" s="77"/>
    </row>
    <row r="178961" spans="2:3" x14ac:dyDescent="0.25">
      <c r="B178961" s="78"/>
      <c r="C178961" s="77"/>
    </row>
    <row r="178962" spans="2:3" x14ac:dyDescent="0.25">
      <c r="B178962" s="78"/>
      <c r="C178962" s="77"/>
    </row>
    <row r="178963" spans="2:3" x14ac:dyDescent="0.25">
      <c r="B178963" s="78"/>
      <c r="C178963" s="77"/>
    </row>
    <row r="178964" spans="2:3" x14ac:dyDescent="0.25">
      <c r="B178964" s="78"/>
      <c r="C178964" s="77"/>
    </row>
    <row r="178965" spans="2:3" x14ac:dyDescent="0.25">
      <c r="B178965" s="78"/>
      <c r="C178965" s="77"/>
    </row>
    <row r="178966" spans="2:3" x14ac:dyDescent="0.25">
      <c r="B178966" s="78"/>
      <c r="C178966" s="77"/>
    </row>
    <row r="178967" spans="2:3" x14ac:dyDescent="0.25">
      <c r="B178967" s="78"/>
      <c r="C178967" s="77"/>
    </row>
    <row r="178968" spans="2:3" x14ac:dyDescent="0.25">
      <c r="B178968" s="78"/>
      <c r="C178968" s="77"/>
    </row>
    <row r="178969" spans="2:3" x14ac:dyDescent="0.25">
      <c r="B178969" s="78"/>
      <c r="C178969" s="77"/>
    </row>
    <row r="178970" spans="2:3" x14ac:dyDescent="0.25">
      <c r="B178970" s="78"/>
      <c r="C178970" s="77"/>
    </row>
    <row r="178971" spans="2:3" x14ac:dyDescent="0.25">
      <c r="B178971" s="78"/>
      <c r="C178971" s="77"/>
    </row>
    <row r="178972" spans="2:3" x14ac:dyDescent="0.25">
      <c r="B178972" s="78"/>
      <c r="C178972" s="77"/>
    </row>
    <row r="179082" spans="2:3" x14ac:dyDescent="0.25">
      <c r="B179082" s="78"/>
      <c r="C179082" s="77"/>
    </row>
    <row r="179083" spans="2:3" x14ac:dyDescent="0.25">
      <c r="B179083" s="78"/>
      <c r="C179083" s="77"/>
    </row>
    <row r="179084" spans="2:3" x14ac:dyDescent="0.25">
      <c r="B179084" s="78"/>
      <c r="C179084" s="77"/>
    </row>
    <row r="179085" spans="2:3" x14ac:dyDescent="0.25">
      <c r="B179085" s="78"/>
      <c r="C179085" s="77"/>
    </row>
    <row r="179086" spans="2:3" x14ac:dyDescent="0.25">
      <c r="B179086" s="78"/>
      <c r="C179086" s="77"/>
    </row>
    <row r="179087" spans="2:3" x14ac:dyDescent="0.25">
      <c r="B179087" s="78"/>
      <c r="C179087" s="77"/>
    </row>
    <row r="179088" spans="2:3" x14ac:dyDescent="0.25">
      <c r="B179088" s="78"/>
      <c r="C179088" s="77"/>
    </row>
    <row r="179089" spans="2:3" x14ac:dyDescent="0.25">
      <c r="B179089" s="78"/>
      <c r="C179089" s="77"/>
    </row>
    <row r="179090" spans="2:3" x14ac:dyDescent="0.25">
      <c r="B179090" s="78"/>
      <c r="C179090" s="77"/>
    </row>
    <row r="179091" spans="2:3" x14ac:dyDescent="0.25">
      <c r="B179091" s="78"/>
      <c r="C179091" s="77"/>
    </row>
    <row r="179092" spans="2:3" x14ac:dyDescent="0.25">
      <c r="B179092" s="78"/>
      <c r="C179092" s="77"/>
    </row>
    <row r="179093" spans="2:3" x14ac:dyDescent="0.25">
      <c r="B179093" s="78"/>
      <c r="C179093" s="77"/>
    </row>
    <row r="179094" spans="2:3" x14ac:dyDescent="0.25">
      <c r="B179094" s="78"/>
      <c r="C179094" s="77"/>
    </row>
    <row r="179204" spans="2:3" x14ac:dyDescent="0.25">
      <c r="B179204" s="78"/>
      <c r="C179204" s="77"/>
    </row>
    <row r="179205" spans="2:3" x14ac:dyDescent="0.25">
      <c r="B179205" s="78"/>
      <c r="C179205" s="77"/>
    </row>
    <row r="179206" spans="2:3" x14ac:dyDescent="0.25">
      <c r="B179206" s="78"/>
      <c r="C179206" s="77"/>
    </row>
    <row r="179207" spans="2:3" x14ac:dyDescent="0.25">
      <c r="B179207" s="78"/>
      <c r="C179207" s="77"/>
    </row>
    <row r="179208" spans="2:3" x14ac:dyDescent="0.25">
      <c r="B179208" s="78"/>
      <c r="C179208" s="77"/>
    </row>
    <row r="179209" spans="2:3" x14ac:dyDescent="0.25">
      <c r="B179209" s="78"/>
      <c r="C179209" s="77"/>
    </row>
    <row r="179210" spans="2:3" x14ac:dyDescent="0.25">
      <c r="B179210" s="78"/>
      <c r="C179210" s="77"/>
    </row>
    <row r="179211" spans="2:3" x14ac:dyDescent="0.25">
      <c r="B179211" s="78"/>
      <c r="C179211" s="77"/>
    </row>
    <row r="179212" spans="2:3" x14ac:dyDescent="0.25">
      <c r="B179212" s="78"/>
      <c r="C179212" s="77"/>
    </row>
    <row r="179213" spans="2:3" x14ac:dyDescent="0.25">
      <c r="B179213" s="78"/>
      <c r="C179213" s="77"/>
    </row>
    <row r="179214" spans="2:3" x14ac:dyDescent="0.25">
      <c r="B179214" s="78"/>
      <c r="C179214" s="77"/>
    </row>
    <row r="179215" spans="2:3" x14ac:dyDescent="0.25">
      <c r="B179215" s="78"/>
      <c r="C179215" s="77"/>
    </row>
    <row r="179216" spans="2:3" x14ac:dyDescent="0.25">
      <c r="B179216" s="78"/>
      <c r="C179216" s="77"/>
    </row>
    <row r="179326" spans="2:3" x14ac:dyDescent="0.25">
      <c r="B179326" s="78"/>
      <c r="C179326" s="77"/>
    </row>
    <row r="179327" spans="2:3" x14ac:dyDescent="0.25">
      <c r="B179327" s="78"/>
      <c r="C179327" s="77"/>
    </row>
    <row r="179328" spans="2:3" x14ac:dyDescent="0.25">
      <c r="B179328" s="78"/>
      <c r="C179328" s="77"/>
    </row>
    <row r="179329" spans="2:3" x14ac:dyDescent="0.25">
      <c r="B179329" s="78"/>
      <c r="C179329" s="77"/>
    </row>
    <row r="179330" spans="2:3" x14ac:dyDescent="0.25">
      <c r="B179330" s="78"/>
      <c r="C179330" s="77"/>
    </row>
    <row r="179331" spans="2:3" x14ac:dyDescent="0.25">
      <c r="B179331" s="78"/>
      <c r="C179331" s="77"/>
    </row>
    <row r="179332" spans="2:3" x14ac:dyDescent="0.25">
      <c r="B179332" s="78"/>
      <c r="C179332" s="77"/>
    </row>
    <row r="179333" spans="2:3" x14ac:dyDescent="0.25">
      <c r="B179333" s="78"/>
      <c r="C179333" s="77"/>
    </row>
    <row r="179334" spans="2:3" x14ac:dyDescent="0.25">
      <c r="B179334" s="78"/>
      <c r="C179334" s="77"/>
    </row>
    <row r="179335" spans="2:3" x14ac:dyDescent="0.25">
      <c r="B179335" s="78"/>
      <c r="C179335" s="77"/>
    </row>
    <row r="179336" spans="2:3" x14ac:dyDescent="0.25">
      <c r="B179336" s="78"/>
      <c r="C179336" s="77"/>
    </row>
    <row r="179337" spans="2:3" x14ac:dyDescent="0.25">
      <c r="B179337" s="78"/>
      <c r="C179337" s="77"/>
    </row>
    <row r="179338" spans="2:3" x14ac:dyDescent="0.25">
      <c r="B179338" s="78"/>
      <c r="C179338" s="77"/>
    </row>
    <row r="179448" spans="2:3" x14ac:dyDescent="0.25">
      <c r="B179448" s="78"/>
      <c r="C179448" s="77"/>
    </row>
    <row r="179449" spans="2:3" x14ac:dyDescent="0.25">
      <c r="B179449" s="78"/>
      <c r="C179449" s="77"/>
    </row>
    <row r="179450" spans="2:3" x14ac:dyDescent="0.25">
      <c r="B179450" s="78"/>
      <c r="C179450" s="77"/>
    </row>
    <row r="179451" spans="2:3" x14ac:dyDescent="0.25">
      <c r="B179451" s="78"/>
      <c r="C179451" s="77"/>
    </row>
    <row r="179452" spans="2:3" x14ac:dyDescent="0.25">
      <c r="B179452" s="78"/>
      <c r="C179452" s="77"/>
    </row>
    <row r="179453" spans="2:3" x14ac:dyDescent="0.25">
      <c r="B179453" s="78"/>
      <c r="C179453" s="77"/>
    </row>
    <row r="179454" spans="2:3" x14ac:dyDescent="0.25">
      <c r="B179454" s="78"/>
      <c r="C179454" s="77"/>
    </row>
    <row r="179455" spans="2:3" x14ac:dyDescent="0.25">
      <c r="B179455" s="78"/>
      <c r="C179455" s="77"/>
    </row>
    <row r="179456" spans="2:3" x14ac:dyDescent="0.25">
      <c r="B179456" s="78"/>
      <c r="C179456" s="77"/>
    </row>
    <row r="179457" spans="2:3" x14ac:dyDescent="0.25">
      <c r="B179457" s="78"/>
      <c r="C179457" s="77"/>
    </row>
    <row r="179458" spans="2:3" x14ac:dyDescent="0.25">
      <c r="B179458" s="78"/>
      <c r="C179458" s="77"/>
    </row>
    <row r="179459" spans="2:3" x14ac:dyDescent="0.25">
      <c r="B179459" s="78"/>
      <c r="C179459" s="77"/>
    </row>
    <row r="179460" spans="2:3" x14ac:dyDescent="0.25">
      <c r="B179460" s="78"/>
      <c r="C179460" s="77"/>
    </row>
    <row r="179570" spans="2:3" x14ac:dyDescent="0.25">
      <c r="B179570" s="78"/>
      <c r="C179570" s="77"/>
    </row>
    <row r="179571" spans="2:3" x14ac:dyDescent="0.25">
      <c r="B179571" s="78"/>
      <c r="C179571" s="77"/>
    </row>
    <row r="179572" spans="2:3" x14ac:dyDescent="0.25">
      <c r="B179572" s="78"/>
      <c r="C179572" s="77"/>
    </row>
    <row r="179573" spans="2:3" x14ac:dyDescent="0.25">
      <c r="B179573" s="78"/>
      <c r="C179573" s="77"/>
    </row>
    <row r="179574" spans="2:3" x14ac:dyDescent="0.25">
      <c r="B179574" s="78"/>
      <c r="C179574" s="77"/>
    </row>
    <row r="179575" spans="2:3" x14ac:dyDescent="0.25">
      <c r="B179575" s="78"/>
      <c r="C179575" s="77"/>
    </row>
    <row r="179576" spans="2:3" x14ac:dyDescent="0.25">
      <c r="B179576" s="78"/>
      <c r="C179576" s="77"/>
    </row>
    <row r="179577" spans="2:3" x14ac:dyDescent="0.25">
      <c r="B179577" s="78"/>
      <c r="C179577" s="77"/>
    </row>
    <row r="179578" spans="2:3" x14ac:dyDescent="0.25">
      <c r="B179578" s="78"/>
      <c r="C179578" s="77"/>
    </row>
    <row r="179579" spans="2:3" x14ac:dyDescent="0.25">
      <c r="B179579" s="78"/>
      <c r="C179579" s="77"/>
    </row>
    <row r="179580" spans="2:3" x14ac:dyDescent="0.25">
      <c r="B179580" s="78"/>
      <c r="C179580" s="77"/>
    </row>
    <row r="179581" spans="2:3" x14ac:dyDescent="0.25">
      <c r="B179581" s="78"/>
      <c r="C179581" s="77"/>
    </row>
    <row r="179582" spans="2:3" x14ac:dyDescent="0.25">
      <c r="B179582" s="78"/>
      <c r="C179582" s="77"/>
    </row>
    <row r="179692" spans="2:3" x14ac:dyDescent="0.25">
      <c r="B179692" s="78"/>
      <c r="C179692" s="77"/>
    </row>
    <row r="179693" spans="2:3" x14ac:dyDescent="0.25">
      <c r="B179693" s="78"/>
      <c r="C179693" s="77"/>
    </row>
    <row r="179694" spans="2:3" x14ac:dyDescent="0.25">
      <c r="B179694" s="78"/>
      <c r="C179694" s="77"/>
    </row>
    <row r="179695" spans="2:3" x14ac:dyDescent="0.25">
      <c r="B179695" s="78"/>
      <c r="C179695" s="77"/>
    </row>
    <row r="179696" spans="2:3" x14ac:dyDescent="0.25">
      <c r="B179696" s="78"/>
      <c r="C179696" s="77"/>
    </row>
    <row r="179697" spans="2:3" x14ac:dyDescent="0.25">
      <c r="B179697" s="78"/>
      <c r="C179697" s="77"/>
    </row>
    <row r="179698" spans="2:3" x14ac:dyDescent="0.25">
      <c r="B179698" s="78"/>
      <c r="C179698" s="77"/>
    </row>
    <row r="179699" spans="2:3" x14ac:dyDescent="0.25">
      <c r="B179699" s="78"/>
      <c r="C179699" s="77"/>
    </row>
    <row r="179700" spans="2:3" x14ac:dyDescent="0.25">
      <c r="B179700" s="78"/>
      <c r="C179700" s="77"/>
    </row>
    <row r="179701" spans="2:3" x14ac:dyDescent="0.25">
      <c r="B179701" s="78"/>
      <c r="C179701" s="77"/>
    </row>
    <row r="179702" spans="2:3" x14ac:dyDescent="0.25">
      <c r="B179702" s="78"/>
      <c r="C179702" s="77"/>
    </row>
    <row r="179703" spans="2:3" x14ac:dyDescent="0.25">
      <c r="B179703" s="78"/>
      <c r="C179703" s="77"/>
    </row>
    <row r="179704" spans="2:3" x14ac:dyDescent="0.25">
      <c r="B179704" s="78"/>
      <c r="C179704" s="77"/>
    </row>
    <row r="179814" spans="2:3" x14ac:dyDescent="0.25">
      <c r="B179814" s="78"/>
      <c r="C179814" s="77"/>
    </row>
    <row r="179815" spans="2:3" x14ac:dyDescent="0.25">
      <c r="B179815" s="78"/>
      <c r="C179815" s="77"/>
    </row>
    <row r="179816" spans="2:3" x14ac:dyDescent="0.25">
      <c r="B179816" s="78"/>
      <c r="C179816" s="77"/>
    </row>
    <row r="179817" spans="2:3" x14ac:dyDescent="0.25">
      <c r="B179817" s="78"/>
      <c r="C179817" s="77"/>
    </row>
    <row r="179818" spans="2:3" x14ac:dyDescent="0.25">
      <c r="B179818" s="78"/>
      <c r="C179818" s="77"/>
    </row>
    <row r="179819" spans="2:3" x14ac:dyDescent="0.25">
      <c r="B179819" s="78"/>
      <c r="C179819" s="77"/>
    </row>
    <row r="179820" spans="2:3" x14ac:dyDescent="0.25">
      <c r="B179820" s="78"/>
      <c r="C179820" s="77"/>
    </row>
    <row r="179821" spans="2:3" x14ac:dyDescent="0.25">
      <c r="B179821" s="78"/>
      <c r="C179821" s="77"/>
    </row>
    <row r="179822" spans="2:3" x14ac:dyDescent="0.25">
      <c r="B179822" s="78"/>
      <c r="C179822" s="77"/>
    </row>
    <row r="179823" spans="2:3" x14ac:dyDescent="0.25">
      <c r="B179823" s="78"/>
      <c r="C179823" s="77"/>
    </row>
    <row r="179824" spans="2:3" x14ac:dyDescent="0.25">
      <c r="B179824" s="78"/>
      <c r="C179824" s="77"/>
    </row>
    <row r="179825" spans="2:3" x14ac:dyDescent="0.25">
      <c r="B179825" s="78"/>
      <c r="C179825" s="77"/>
    </row>
    <row r="179826" spans="2:3" x14ac:dyDescent="0.25">
      <c r="B179826" s="78"/>
      <c r="C179826" s="77"/>
    </row>
    <row r="179936" spans="2:3" x14ac:dyDescent="0.25">
      <c r="B179936" s="78"/>
      <c r="C179936" s="77"/>
    </row>
    <row r="179937" spans="2:3" x14ac:dyDescent="0.25">
      <c r="B179937" s="78"/>
      <c r="C179937" s="77"/>
    </row>
    <row r="179938" spans="2:3" x14ac:dyDescent="0.25">
      <c r="B179938" s="78"/>
      <c r="C179938" s="77"/>
    </row>
    <row r="179939" spans="2:3" x14ac:dyDescent="0.25">
      <c r="B179939" s="78"/>
      <c r="C179939" s="77"/>
    </row>
    <row r="179940" spans="2:3" x14ac:dyDescent="0.25">
      <c r="B179940" s="78"/>
      <c r="C179940" s="77"/>
    </row>
    <row r="179941" spans="2:3" x14ac:dyDescent="0.25">
      <c r="B179941" s="78"/>
      <c r="C179941" s="77"/>
    </row>
    <row r="179942" spans="2:3" x14ac:dyDescent="0.25">
      <c r="B179942" s="78"/>
      <c r="C179942" s="77"/>
    </row>
    <row r="179943" spans="2:3" x14ac:dyDescent="0.25">
      <c r="B179943" s="78"/>
      <c r="C179943" s="77"/>
    </row>
    <row r="179944" spans="2:3" x14ac:dyDescent="0.25">
      <c r="B179944" s="78"/>
      <c r="C179944" s="77"/>
    </row>
    <row r="179945" spans="2:3" x14ac:dyDescent="0.25">
      <c r="B179945" s="78"/>
      <c r="C179945" s="77"/>
    </row>
    <row r="179946" spans="2:3" x14ac:dyDescent="0.25">
      <c r="B179946" s="78"/>
      <c r="C179946" s="77"/>
    </row>
    <row r="179947" spans="2:3" x14ac:dyDescent="0.25">
      <c r="B179947" s="78"/>
      <c r="C179947" s="77"/>
    </row>
    <row r="179948" spans="2:3" x14ac:dyDescent="0.25">
      <c r="B179948" s="78"/>
      <c r="C179948" s="77"/>
    </row>
    <row r="180058" spans="2:3" x14ac:dyDescent="0.25">
      <c r="B180058" s="78"/>
      <c r="C180058" s="77"/>
    </row>
    <row r="180059" spans="2:3" x14ac:dyDescent="0.25">
      <c r="B180059" s="78"/>
      <c r="C180059" s="77"/>
    </row>
    <row r="180060" spans="2:3" x14ac:dyDescent="0.25">
      <c r="B180060" s="78"/>
      <c r="C180060" s="77"/>
    </row>
    <row r="180061" spans="2:3" x14ac:dyDescent="0.25">
      <c r="B180061" s="78"/>
      <c r="C180061" s="77"/>
    </row>
    <row r="180062" spans="2:3" x14ac:dyDescent="0.25">
      <c r="B180062" s="78"/>
      <c r="C180062" s="77"/>
    </row>
    <row r="180063" spans="2:3" x14ac:dyDescent="0.25">
      <c r="B180063" s="78"/>
      <c r="C180063" s="77"/>
    </row>
    <row r="180064" spans="2:3" x14ac:dyDescent="0.25">
      <c r="B180064" s="78"/>
      <c r="C180064" s="77"/>
    </row>
    <row r="180065" spans="2:3" x14ac:dyDescent="0.25">
      <c r="B180065" s="78"/>
      <c r="C180065" s="77"/>
    </row>
    <row r="180066" spans="2:3" x14ac:dyDescent="0.25">
      <c r="B180066" s="78"/>
      <c r="C180066" s="77"/>
    </row>
    <row r="180067" spans="2:3" x14ac:dyDescent="0.25">
      <c r="B180067" s="78"/>
      <c r="C180067" s="77"/>
    </row>
    <row r="180068" spans="2:3" x14ac:dyDescent="0.25">
      <c r="B180068" s="78"/>
      <c r="C180068" s="77"/>
    </row>
    <row r="180069" spans="2:3" x14ac:dyDescent="0.25">
      <c r="B180069" s="78"/>
      <c r="C180069" s="77"/>
    </row>
    <row r="180070" spans="2:3" x14ac:dyDescent="0.25">
      <c r="B180070" s="78"/>
      <c r="C180070" s="77"/>
    </row>
    <row r="180180" spans="2:3" x14ac:dyDescent="0.25">
      <c r="B180180" s="78"/>
      <c r="C180180" s="77"/>
    </row>
    <row r="180181" spans="2:3" x14ac:dyDescent="0.25">
      <c r="B180181" s="78"/>
      <c r="C180181" s="77"/>
    </row>
    <row r="180182" spans="2:3" x14ac:dyDescent="0.25">
      <c r="B180182" s="78"/>
      <c r="C180182" s="77"/>
    </row>
    <row r="180183" spans="2:3" x14ac:dyDescent="0.25">
      <c r="B180183" s="78"/>
      <c r="C180183" s="77"/>
    </row>
    <row r="180184" spans="2:3" x14ac:dyDescent="0.25">
      <c r="B180184" s="78"/>
      <c r="C180184" s="77"/>
    </row>
    <row r="180185" spans="2:3" x14ac:dyDescent="0.25">
      <c r="B180185" s="78"/>
      <c r="C180185" s="77"/>
    </row>
    <row r="180186" spans="2:3" x14ac:dyDescent="0.25">
      <c r="B180186" s="78"/>
      <c r="C180186" s="77"/>
    </row>
    <row r="180187" spans="2:3" x14ac:dyDescent="0.25">
      <c r="B180187" s="78"/>
      <c r="C180187" s="77"/>
    </row>
    <row r="180188" spans="2:3" x14ac:dyDescent="0.25">
      <c r="B180188" s="78"/>
      <c r="C180188" s="77"/>
    </row>
    <row r="180189" spans="2:3" x14ac:dyDescent="0.25">
      <c r="B180189" s="78"/>
      <c r="C180189" s="77"/>
    </row>
    <row r="180190" spans="2:3" x14ac:dyDescent="0.25">
      <c r="B180190" s="78"/>
      <c r="C180190" s="77"/>
    </row>
    <row r="180191" spans="2:3" x14ac:dyDescent="0.25">
      <c r="B180191" s="78"/>
      <c r="C180191" s="77"/>
    </row>
    <row r="180192" spans="2:3" x14ac:dyDescent="0.25">
      <c r="B180192" s="78"/>
      <c r="C180192" s="77"/>
    </row>
    <row r="180302" spans="2:3" x14ac:dyDescent="0.25">
      <c r="B180302" s="78"/>
      <c r="C180302" s="77"/>
    </row>
    <row r="180303" spans="2:3" x14ac:dyDescent="0.25">
      <c r="B180303" s="78"/>
      <c r="C180303" s="77"/>
    </row>
    <row r="180304" spans="2:3" x14ac:dyDescent="0.25">
      <c r="B180304" s="78"/>
      <c r="C180304" s="77"/>
    </row>
    <row r="180305" spans="2:3" x14ac:dyDescent="0.25">
      <c r="B180305" s="78"/>
      <c r="C180305" s="77"/>
    </row>
    <row r="180306" spans="2:3" x14ac:dyDescent="0.25">
      <c r="B180306" s="78"/>
      <c r="C180306" s="77"/>
    </row>
    <row r="180307" spans="2:3" x14ac:dyDescent="0.25">
      <c r="B180307" s="78"/>
      <c r="C180307" s="77"/>
    </row>
    <row r="180308" spans="2:3" x14ac:dyDescent="0.25">
      <c r="B180308" s="78"/>
      <c r="C180308" s="77"/>
    </row>
    <row r="180309" spans="2:3" x14ac:dyDescent="0.25">
      <c r="B180309" s="78"/>
      <c r="C180309" s="77"/>
    </row>
    <row r="180310" spans="2:3" x14ac:dyDescent="0.25">
      <c r="B180310" s="78"/>
      <c r="C180310" s="77"/>
    </row>
    <row r="180311" spans="2:3" x14ac:dyDescent="0.25">
      <c r="B180311" s="78"/>
      <c r="C180311" s="77"/>
    </row>
    <row r="180312" spans="2:3" x14ac:dyDescent="0.25">
      <c r="B180312" s="78"/>
      <c r="C180312" s="77"/>
    </row>
    <row r="180313" spans="2:3" x14ac:dyDescent="0.25">
      <c r="B180313" s="78"/>
      <c r="C180313" s="77"/>
    </row>
    <row r="180314" spans="2:3" x14ac:dyDescent="0.25">
      <c r="B180314" s="78"/>
      <c r="C180314" s="77"/>
    </row>
    <row r="180424" spans="2:3" x14ac:dyDescent="0.25">
      <c r="B180424" s="78"/>
      <c r="C180424" s="77"/>
    </row>
    <row r="180425" spans="2:3" x14ac:dyDescent="0.25">
      <c r="B180425" s="78"/>
      <c r="C180425" s="77"/>
    </row>
    <row r="180426" spans="2:3" x14ac:dyDescent="0.25">
      <c r="B180426" s="78"/>
      <c r="C180426" s="77"/>
    </row>
    <row r="180427" spans="2:3" x14ac:dyDescent="0.25">
      <c r="B180427" s="78"/>
      <c r="C180427" s="77"/>
    </row>
    <row r="180428" spans="2:3" x14ac:dyDescent="0.25">
      <c r="B180428" s="78"/>
      <c r="C180428" s="77"/>
    </row>
    <row r="180429" spans="2:3" x14ac:dyDescent="0.25">
      <c r="B180429" s="78"/>
      <c r="C180429" s="77"/>
    </row>
    <row r="180430" spans="2:3" x14ac:dyDescent="0.25">
      <c r="B180430" s="78"/>
      <c r="C180430" s="77"/>
    </row>
    <row r="180431" spans="2:3" x14ac:dyDescent="0.25">
      <c r="B180431" s="78"/>
      <c r="C180431" s="77"/>
    </row>
    <row r="180432" spans="2:3" x14ac:dyDescent="0.25">
      <c r="B180432" s="78"/>
      <c r="C180432" s="77"/>
    </row>
    <row r="180433" spans="2:3" x14ac:dyDescent="0.25">
      <c r="B180433" s="78"/>
      <c r="C180433" s="77"/>
    </row>
    <row r="180434" spans="2:3" x14ac:dyDescent="0.25">
      <c r="B180434" s="78"/>
      <c r="C180434" s="77"/>
    </row>
    <row r="180435" spans="2:3" x14ac:dyDescent="0.25">
      <c r="B180435" s="78"/>
      <c r="C180435" s="77"/>
    </row>
    <row r="180436" spans="2:3" x14ac:dyDescent="0.25">
      <c r="B180436" s="78"/>
      <c r="C180436" s="77"/>
    </row>
    <row r="180546" spans="2:3" x14ac:dyDescent="0.25">
      <c r="B180546" s="78"/>
      <c r="C180546" s="77"/>
    </row>
    <row r="180547" spans="2:3" x14ac:dyDescent="0.25">
      <c r="B180547" s="78"/>
      <c r="C180547" s="77"/>
    </row>
    <row r="180548" spans="2:3" x14ac:dyDescent="0.25">
      <c r="B180548" s="78"/>
      <c r="C180548" s="77"/>
    </row>
    <row r="180549" spans="2:3" x14ac:dyDescent="0.25">
      <c r="B180549" s="78"/>
      <c r="C180549" s="77"/>
    </row>
    <row r="180550" spans="2:3" x14ac:dyDescent="0.25">
      <c r="B180550" s="78"/>
      <c r="C180550" s="77"/>
    </row>
    <row r="180551" spans="2:3" x14ac:dyDescent="0.25">
      <c r="B180551" s="78"/>
      <c r="C180551" s="77"/>
    </row>
    <row r="180552" spans="2:3" x14ac:dyDescent="0.25">
      <c r="B180552" s="78"/>
      <c r="C180552" s="77"/>
    </row>
    <row r="180553" spans="2:3" x14ac:dyDescent="0.25">
      <c r="B180553" s="78"/>
      <c r="C180553" s="77"/>
    </row>
    <row r="180554" spans="2:3" x14ac:dyDescent="0.25">
      <c r="B180554" s="78"/>
      <c r="C180554" s="77"/>
    </row>
    <row r="180555" spans="2:3" x14ac:dyDescent="0.25">
      <c r="B180555" s="78"/>
      <c r="C180555" s="77"/>
    </row>
    <row r="180556" spans="2:3" x14ac:dyDescent="0.25">
      <c r="B180556" s="78"/>
      <c r="C180556" s="77"/>
    </row>
    <row r="180557" spans="2:3" x14ac:dyDescent="0.25">
      <c r="B180557" s="78"/>
      <c r="C180557" s="77"/>
    </row>
    <row r="180558" spans="2:3" x14ac:dyDescent="0.25">
      <c r="B180558" s="78"/>
      <c r="C180558" s="77"/>
    </row>
    <row r="180668" spans="2:3" x14ac:dyDescent="0.25">
      <c r="B180668" s="78"/>
      <c r="C180668" s="77"/>
    </row>
    <row r="180669" spans="2:3" x14ac:dyDescent="0.25">
      <c r="B180669" s="78"/>
      <c r="C180669" s="77"/>
    </row>
    <row r="180670" spans="2:3" x14ac:dyDescent="0.25">
      <c r="B180670" s="78"/>
      <c r="C180670" s="77"/>
    </row>
    <row r="180671" spans="2:3" x14ac:dyDescent="0.25">
      <c r="B180671" s="78"/>
      <c r="C180671" s="77"/>
    </row>
    <row r="180672" spans="2:3" x14ac:dyDescent="0.25">
      <c r="B180672" s="78"/>
      <c r="C180672" s="77"/>
    </row>
    <row r="180673" spans="2:3" x14ac:dyDescent="0.25">
      <c r="B180673" s="78"/>
      <c r="C180673" s="77"/>
    </row>
    <row r="180674" spans="2:3" x14ac:dyDescent="0.25">
      <c r="B180674" s="78"/>
      <c r="C180674" s="77"/>
    </row>
    <row r="180675" spans="2:3" x14ac:dyDescent="0.25">
      <c r="B180675" s="78"/>
      <c r="C180675" s="77"/>
    </row>
    <row r="180676" spans="2:3" x14ac:dyDescent="0.25">
      <c r="B180676" s="78"/>
      <c r="C180676" s="77"/>
    </row>
    <row r="180677" spans="2:3" x14ac:dyDescent="0.25">
      <c r="B180677" s="78"/>
      <c r="C180677" s="77"/>
    </row>
    <row r="180678" spans="2:3" x14ac:dyDescent="0.25">
      <c r="B180678" s="78"/>
      <c r="C180678" s="77"/>
    </row>
    <row r="180679" spans="2:3" x14ac:dyDescent="0.25">
      <c r="B180679" s="78"/>
      <c r="C180679" s="77"/>
    </row>
    <row r="180680" spans="2:3" x14ac:dyDescent="0.25">
      <c r="B180680" s="78"/>
      <c r="C180680" s="77"/>
    </row>
    <row r="180790" spans="2:3" x14ac:dyDescent="0.25">
      <c r="B180790" s="78"/>
      <c r="C180790" s="77"/>
    </row>
    <row r="180791" spans="2:3" x14ac:dyDescent="0.25">
      <c r="B180791" s="78"/>
      <c r="C180791" s="77"/>
    </row>
    <row r="180792" spans="2:3" x14ac:dyDescent="0.25">
      <c r="B180792" s="78"/>
      <c r="C180792" s="77"/>
    </row>
    <row r="180793" spans="2:3" x14ac:dyDescent="0.25">
      <c r="B180793" s="78"/>
      <c r="C180793" s="77"/>
    </row>
    <row r="180794" spans="2:3" x14ac:dyDescent="0.25">
      <c r="B180794" s="78"/>
      <c r="C180794" s="77"/>
    </row>
    <row r="180795" spans="2:3" x14ac:dyDescent="0.25">
      <c r="B180795" s="78"/>
      <c r="C180795" s="77"/>
    </row>
    <row r="180796" spans="2:3" x14ac:dyDescent="0.25">
      <c r="B180796" s="78"/>
      <c r="C180796" s="77"/>
    </row>
    <row r="180797" spans="2:3" x14ac:dyDescent="0.25">
      <c r="B180797" s="78"/>
      <c r="C180797" s="77"/>
    </row>
    <row r="180798" spans="2:3" x14ac:dyDescent="0.25">
      <c r="B180798" s="78"/>
      <c r="C180798" s="77"/>
    </row>
    <row r="180799" spans="2:3" x14ac:dyDescent="0.25">
      <c r="B180799" s="78"/>
      <c r="C180799" s="77"/>
    </row>
    <row r="180800" spans="2:3" x14ac:dyDescent="0.25">
      <c r="B180800" s="78"/>
      <c r="C180800" s="77"/>
    </row>
    <row r="180801" spans="2:3" x14ac:dyDescent="0.25">
      <c r="B180801" s="78"/>
      <c r="C180801" s="77"/>
    </row>
    <row r="180802" spans="2:3" x14ac:dyDescent="0.25">
      <c r="B180802" s="78"/>
      <c r="C180802" s="77"/>
    </row>
    <row r="180912" spans="2:3" x14ac:dyDescent="0.25">
      <c r="B180912" s="78"/>
      <c r="C180912" s="77"/>
    </row>
    <row r="180913" spans="2:3" x14ac:dyDescent="0.25">
      <c r="B180913" s="78"/>
      <c r="C180913" s="77"/>
    </row>
    <row r="180914" spans="2:3" x14ac:dyDescent="0.25">
      <c r="B180914" s="78"/>
      <c r="C180914" s="77"/>
    </row>
    <row r="180915" spans="2:3" x14ac:dyDescent="0.25">
      <c r="B180915" s="78"/>
      <c r="C180915" s="77"/>
    </row>
    <row r="180916" spans="2:3" x14ac:dyDescent="0.25">
      <c r="B180916" s="78"/>
      <c r="C180916" s="77"/>
    </row>
    <row r="180917" spans="2:3" x14ac:dyDescent="0.25">
      <c r="B180917" s="78"/>
      <c r="C180917" s="77"/>
    </row>
    <row r="180918" spans="2:3" x14ac:dyDescent="0.25">
      <c r="B180918" s="78"/>
      <c r="C180918" s="77"/>
    </row>
    <row r="180919" spans="2:3" x14ac:dyDescent="0.25">
      <c r="B180919" s="78"/>
      <c r="C180919" s="77"/>
    </row>
    <row r="180920" spans="2:3" x14ac:dyDescent="0.25">
      <c r="B180920" s="78"/>
      <c r="C180920" s="77"/>
    </row>
    <row r="180921" spans="2:3" x14ac:dyDescent="0.25">
      <c r="B180921" s="78"/>
      <c r="C180921" s="77"/>
    </row>
    <row r="180922" spans="2:3" x14ac:dyDescent="0.25">
      <c r="B180922" s="78"/>
      <c r="C180922" s="77"/>
    </row>
    <row r="180923" spans="2:3" x14ac:dyDescent="0.25">
      <c r="B180923" s="78"/>
      <c r="C180923" s="77"/>
    </row>
    <row r="180924" spans="2:3" x14ac:dyDescent="0.25">
      <c r="B180924" s="78"/>
      <c r="C180924" s="77"/>
    </row>
    <row r="181034" spans="2:3" x14ac:dyDescent="0.25">
      <c r="B181034" s="78"/>
      <c r="C181034" s="77"/>
    </row>
    <row r="181035" spans="2:3" x14ac:dyDescent="0.25">
      <c r="B181035" s="78"/>
      <c r="C181035" s="77"/>
    </row>
    <row r="181036" spans="2:3" x14ac:dyDescent="0.25">
      <c r="B181036" s="78"/>
      <c r="C181036" s="77"/>
    </row>
    <row r="181037" spans="2:3" x14ac:dyDescent="0.25">
      <c r="B181037" s="78"/>
      <c r="C181037" s="77"/>
    </row>
    <row r="181038" spans="2:3" x14ac:dyDescent="0.25">
      <c r="B181038" s="78"/>
      <c r="C181038" s="77"/>
    </row>
    <row r="181039" spans="2:3" x14ac:dyDescent="0.25">
      <c r="B181039" s="78"/>
      <c r="C181039" s="77"/>
    </row>
    <row r="181040" spans="2:3" x14ac:dyDescent="0.25">
      <c r="B181040" s="78"/>
      <c r="C181040" s="77"/>
    </row>
    <row r="181041" spans="2:3" x14ac:dyDescent="0.25">
      <c r="B181041" s="78"/>
      <c r="C181041" s="77"/>
    </row>
    <row r="181042" spans="2:3" x14ac:dyDescent="0.25">
      <c r="B181042" s="78"/>
      <c r="C181042" s="77"/>
    </row>
    <row r="181043" spans="2:3" x14ac:dyDescent="0.25">
      <c r="B181043" s="78"/>
      <c r="C181043" s="77"/>
    </row>
    <row r="181044" spans="2:3" x14ac:dyDescent="0.25">
      <c r="B181044" s="78"/>
      <c r="C181044" s="77"/>
    </row>
    <row r="181045" spans="2:3" x14ac:dyDescent="0.25">
      <c r="B181045" s="78"/>
      <c r="C181045" s="77"/>
    </row>
    <row r="181046" spans="2:3" x14ac:dyDescent="0.25">
      <c r="B181046" s="78"/>
      <c r="C181046" s="77"/>
    </row>
    <row r="181156" spans="2:3" x14ac:dyDescent="0.25">
      <c r="B181156" s="78"/>
      <c r="C181156" s="77"/>
    </row>
    <row r="181157" spans="2:3" x14ac:dyDescent="0.25">
      <c r="B181157" s="78"/>
      <c r="C181157" s="77"/>
    </row>
    <row r="181158" spans="2:3" x14ac:dyDescent="0.25">
      <c r="B181158" s="78"/>
      <c r="C181158" s="77"/>
    </row>
    <row r="181159" spans="2:3" x14ac:dyDescent="0.25">
      <c r="B181159" s="78"/>
      <c r="C181159" s="77"/>
    </row>
    <row r="181160" spans="2:3" x14ac:dyDescent="0.25">
      <c r="B181160" s="78"/>
      <c r="C181160" s="77"/>
    </row>
    <row r="181161" spans="2:3" x14ac:dyDescent="0.25">
      <c r="B181161" s="78"/>
      <c r="C181161" s="77"/>
    </row>
    <row r="181162" spans="2:3" x14ac:dyDescent="0.25">
      <c r="B181162" s="78"/>
      <c r="C181162" s="77"/>
    </row>
    <row r="181163" spans="2:3" x14ac:dyDescent="0.25">
      <c r="B181163" s="78"/>
      <c r="C181163" s="77"/>
    </row>
    <row r="181164" spans="2:3" x14ac:dyDescent="0.25">
      <c r="B181164" s="78"/>
      <c r="C181164" s="77"/>
    </row>
    <row r="181165" spans="2:3" x14ac:dyDescent="0.25">
      <c r="B181165" s="78"/>
      <c r="C181165" s="77"/>
    </row>
    <row r="181166" spans="2:3" x14ac:dyDescent="0.25">
      <c r="B181166" s="78"/>
      <c r="C181166" s="77"/>
    </row>
    <row r="181167" spans="2:3" x14ac:dyDescent="0.25">
      <c r="B181167" s="78"/>
      <c r="C181167" s="77"/>
    </row>
    <row r="181168" spans="2:3" x14ac:dyDescent="0.25">
      <c r="B181168" s="78"/>
      <c r="C181168" s="77"/>
    </row>
    <row r="181278" spans="2:3" x14ac:dyDescent="0.25">
      <c r="B181278" s="78"/>
      <c r="C181278" s="77"/>
    </row>
    <row r="181279" spans="2:3" x14ac:dyDescent="0.25">
      <c r="B181279" s="78"/>
      <c r="C181279" s="77"/>
    </row>
    <row r="181280" spans="2:3" x14ac:dyDescent="0.25">
      <c r="B181280" s="78"/>
      <c r="C181280" s="77"/>
    </row>
    <row r="181281" spans="2:3" x14ac:dyDescent="0.25">
      <c r="B181281" s="78"/>
      <c r="C181281" s="77"/>
    </row>
    <row r="181282" spans="2:3" x14ac:dyDescent="0.25">
      <c r="B181282" s="78"/>
      <c r="C181282" s="77"/>
    </row>
    <row r="181283" spans="2:3" x14ac:dyDescent="0.25">
      <c r="B181283" s="78"/>
      <c r="C181283" s="77"/>
    </row>
    <row r="181284" spans="2:3" x14ac:dyDescent="0.25">
      <c r="B181284" s="78"/>
      <c r="C181284" s="77"/>
    </row>
    <row r="181285" spans="2:3" x14ac:dyDescent="0.25">
      <c r="B181285" s="78"/>
      <c r="C181285" s="77"/>
    </row>
    <row r="181286" spans="2:3" x14ac:dyDescent="0.25">
      <c r="B181286" s="78"/>
      <c r="C181286" s="77"/>
    </row>
    <row r="181287" spans="2:3" x14ac:dyDescent="0.25">
      <c r="B181287" s="78"/>
      <c r="C181287" s="77"/>
    </row>
    <row r="181288" spans="2:3" x14ac:dyDescent="0.25">
      <c r="B181288" s="78"/>
      <c r="C181288" s="77"/>
    </row>
    <row r="181289" spans="2:3" x14ac:dyDescent="0.25">
      <c r="B181289" s="78"/>
      <c r="C181289" s="77"/>
    </row>
    <row r="181290" spans="2:3" x14ac:dyDescent="0.25">
      <c r="B181290" s="78"/>
      <c r="C181290" s="77"/>
    </row>
    <row r="181400" spans="2:3" x14ac:dyDescent="0.25">
      <c r="B181400" s="78"/>
      <c r="C181400" s="77"/>
    </row>
    <row r="181401" spans="2:3" x14ac:dyDescent="0.25">
      <c r="B181401" s="78"/>
      <c r="C181401" s="77"/>
    </row>
    <row r="181402" spans="2:3" x14ac:dyDescent="0.25">
      <c r="B181402" s="78"/>
      <c r="C181402" s="77"/>
    </row>
    <row r="181403" spans="2:3" x14ac:dyDescent="0.25">
      <c r="B181403" s="78"/>
      <c r="C181403" s="77"/>
    </row>
    <row r="181404" spans="2:3" x14ac:dyDescent="0.25">
      <c r="B181404" s="78"/>
      <c r="C181404" s="77"/>
    </row>
    <row r="181405" spans="2:3" x14ac:dyDescent="0.25">
      <c r="B181405" s="78"/>
      <c r="C181405" s="77"/>
    </row>
    <row r="181406" spans="2:3" x14ac:dyDescent="0.25">
      <c r="B181406" s="78"/>
      <c r="C181406" s="77"/>
    </row>
    <row r="181407" spans="2:3" x14ac:dyDescent="0.25">
      <c r="B181407" s="78"/>
      <c r="C181407" s="77"/>
    </row>
    <row r="181408" spans="2:3" x14ac:dyDescent="0.25">
      <c r="B181408" s="78"/>
      <c r="C181408" s="77"/>
    </row>
    <row r="181409" spans="2:3" x14ac:dyDescent="0.25">
      <c r="B181409" s="78"/>
      <c r="C181409" s="77"/>
    </row>
    <row r="181410" spans="2:3" x14ac:dyDescent="0.25">
      <c r="B181410" s="78"/>
      <c r="C181410" s="77"/>
    </row>
    <row r="181411" spans="2:3" x14ac:dyDescent="0.25">
      <c r="B181411" s="78"/>
      <c r="C181411" s="77"/>
    </row>
    <row r="181412" spans="2:3" x14ac:dyDescent="0.25">
      <c r="B181412" s="78"/>
      <c r="C181412" s="77"/>
    </row>
    <row r="181522" spans="2:3" x14ac:dyDescent="0.25">
      <c r="B181522" s="78"/>
      <c r="C181522" s="77"/>
    </row>
    <row r="181523" spans="2:3" x14ac:dyDescent="0.25">
      <c r="B181523" s="78"/>
      <c r="C181523" s="77"/>
    </row>
    <row r="181524" spans="2:3" x14ac:dyDescent="0.25">
      <c r="B181524" s="78"/>
      <c r="C181524" s="77"/>
    </row>
    <row r="181525" spans="2:3" x14ac:dyDescent="0.25">
      <c r="B181525" s="78"/>
      <c r="C181525" s="77"/>
    </row>
    <row r="181526" spans="2:3" x14ac:dyDescent="0.25">
      <c r="B181526" s="78"/>
      <c r="C181526" s="77"/>
    </row>
    <row r="181527" spans="2:3" x14ac:dyDescent="0.25">
      <c r="B181527" s="78"/>
      <c r="C181527" s="77"/>
    </row>
    <row r="181528" spans="2:3" x14ac:dyDescent="0.25">
      <c r="B181528" s="78"/>
      <c r="C181528" s="77"/>
    </row>
    <row r="181529" spans="2:3" x14ac:dyDescent="0.25">
      <c r="B181529" s="78"/>
      <c r="C181529" s="77"/>
    </row>
    <row r="181530" spans="2:3" x14ac:dyDescent="0.25">
      <c r="B181530" s="78"/>
      <c r="C181530" s="77"/>
    </row>
    <row r="181531" spans="2:3" x14ac:dyDescent="0.25">
      <c r="B181531" s="78"/>
      <c r="C181531" s="77"/>
    </row>
    <row r="181532" spans="2:3" x14ac:dyDescent="0.25">
      <c r="B181532" s="78"/>
      <c r="C181532" s="77"/>
    </row>
    <row r="181533" spans="2:3" x14ac:dyDescent="0.25">
      <c r="B181533" s="78"/>
      <c r="C181533" s="77"/>
    </row>
    <row r="181534" spans="2:3" x14ac:dyDescent="0.25">
      <c r="B181534" s="78"/>
      <c r="C181534" s="77"/>
    </row>
    <row r="181644" spans="2:3" x14ac:dyDescent="0.25">
      <c r="B181644" s="78"/>
      <c r="C181644" s="77"/>
    </row>
    <row r="181645" spans="2:3" x14ac:dyDescent="0.25">
      <c r="B181645" s="78"/>
      <c r="C181645" s="77"/>
    </row>
    <row r="181646" spans="2:3" x14ac:dyDescent="0.25">
      <c r="B181646" s="78"/>
      <c r="C181646" s="77"/>
    </row>
    <row r="181647" spans="2:3" x14ac:dyDescent="0.25">
      <c r="B181647" s="78"/>
      <c r="C181647" s="77"/>
    </row>
    <row r="181648" spans="2:3" x14ac:dyDescent="0.25">
      <c r="B181648" s="78"/>
      <c r="C181648" s="77"/>
    </row>
    <row r="181649" spans="2:3" x14ac:dyDescent="0.25">
      <c r="B181649" s="78"/>
      <c r="C181649" s="77"/>
    </row>
    <row r="181650" spans="2:3" x14ac:dyDescent="0.25">
      <c r="B181650" s="78"/>
      <c r="C181650" s="77"/>
    </row>
    <row r="181651" spans="2:3" x14ac:dyDescent="0.25">
      <c r="B181651" s="78"/>
      <c r="C181651" s="77"/>
    </row>
    <row r="181652" spans="2:3" x14ac:dyDescent="0.25">
      <c r="B181652" s="78"/>
      <c r="C181652" s="77"/>
    </row>
    <row r="181653" spans="2:3" x14ac:dyDescent="0.25">
      <c r="B181653" s="78"/>
      <c r="C181653" s="77"/>
    </row>
    <row r="181654" spans="2:3" x14ac:dyDescent="0.25">
      <c r="B181654" s="78"/>
      <c r="C181654" s="77"/>
    </row>
    <row r="181655" spans="2:3" x14ac:dyDescent="0.25">
      <c r="B181655" s="78"/>
      <c r="C181655" s="77"/>
    </row>
    <row r="181656" spans="2:3" x14ac:dyDescent="0.25">
      <c r="B181656" s="78"/>
      <c r="C181656" s="77"/>
    </row>
    <row r="181766" spans="2:3" x14ac:dyDescent="0.25">
      <c r="B181766" s="78"/>
      <c r="C181766" s="77"/>
    </row>
    <row r="181767" spans="2:3" x14ac:dyDescent="0.25">
      <c r="B181767" s="78"/>
      <c r="C181767" s="77"/>
    </row>
    <row r="181768" spans="2:3" x14ac:dyDescent="0.25">
      <c r="B181768" s="78"/>
      <c r="C181768" s="77"/>
    </row>
    <row r="181769" spans="2:3" x14ac:dyDescent="0.25">
      <c r="B181769" s="78"/>
      <c r="C181769" s="77"/>
    </row>
    <row r="181770" spans="2:3" x14ac:dyDescent="0.25">
      <c r="B181770" s="78"/>
      <c r="C181770" s="77"/>
    </row>
    <row r="181771" spans="2:3" x14ac:dyDescent="0.25">
      <c r="B181771" s="78"/>
      <c r="C181771" s="77"/>
    </row>
    <row r="181772" spans="2:3" x14ac:dyDescent="0.25">
      <c r="B181772" s="78"/>
      <c r="C181772" s="77"/>
    </row>
    <row r="181773" spans="2:3" x14ac:dyDescent="0.25">
      <c r="B181773" s="78"/>
      <c r="C181773" s="77"/>
    </row>
    <row r="181774" spans="2:3" x14ac:dyDescent="0.25">
      <c r="B181774" s="78"/>
      <c r="C181774" s="77"/>
    </row>
    <row r="181775" spans="2:3" x14ac:dyDescent="0.25">
      <c r="B181775" s="78"/>
      <c r="C181775" s="77"/>
    </row>
    <row r="181776" spans="2:3" x14ac:dyDescent="0.25">
      <c r="B181776" s="78"/>
      <c r="C181776" s="77"/>
    </row>
    <row r="181777" spans="2:3" x14ac:dyDescent="0.25">
      <c r="B181777" s="78"/>
      <c r="C181777" s="77"/>
    </row>
    <row r="181778" spans="2:3" x14ac:dyDescent="0.25">
      <c r="B181778" s="78"/>
      <c r="C181778" s="77"/>
    </row>
    <row r="181888" spans="2:3" x14ac:dyDescent="0.25">
      <c r="B181888" s="78"/>
      <c r="C181888" s="77"/>
    </row>
    <row r="181889" spans="2:3" x14ac:dyDescent="0.25">
      <c r="B181889" s="78"/>
      <c r="C181889" s="77"/>
    </row>
    <row r="181890" spans="2:3" x14ac:dyDescent="0.25">
      <c r="B181890" s="78"/>
      <c r="C181890" s="77"/>
    </row>
    <row r="181891" spans="2:3" x14ac:dyDescent="0.25">
      <c r="B181891" s="78"/>
      <c r="C181891" s="77"/>
    </row>
    <row r="181892" spans="2:3" x14ac:dyDescent="0.25">
      <c r="B181892" s="78"/>
      <c r="C181892" s="77"/>
    </row>
    <row r="181893" spans="2:3" x14ac:dyDescent="0.25">
      <c r="B181893" s="78"/>
      <c r="C181893" s="77"/>
    </row>
    <row r="181894" spans="2:3" x14ac:dyDescent="0.25">
      <c r="B181894" s="78"/>
      <c r="C181894" s="77"/>
    </row>
    <row r="181895" spans="2:3" x14ac:dyDescent="0.25">
      <c r="B181895" s="78"/>
      <c r="C181895" s="77"/>
    </row>
    <row r="181896" spans="2:3" x14ac:dyDescent="0.25">
      <c r="B181896" s="78"/>
      <c r="C181896" s="77"/>
    </row>
    <row r="181897" spans="2:3" x14ac:dyDescent="0.25">
      <c r="B181897" s="78"/>
      <c r="C181897" s="77"/>
    </row>
    <row r="181898" spans="2:3" x14ac:dyDescent="0.25">
      <c r="B181898" s="78"/>
      <c r="C181898" s="77"/>
    </row>
    <row r="181899" spans="2:3" x14ac:dyDescent="0.25">
      <c r="B181899" s="78"/>
      <c r="C181899" s="77"/>
    </row>
    <row r="181900" spans="2:3" x14ac:dyDescent="0.25">
      <c r="B181900" s="78"/>
      <c r="C181900" s="77"/>
    </row>
    <row r="182010" spans="2:3" x14ac:dyDescent="0.25">
      <c r="B182010" s="78"/>
      <c r="C182010" s="77"/>
    </row>
    <row r="182011" spans="2:3" x14ac:dyDescent="0.25">
      <c r="B182011" s="78"/>
      <c r="C182011" s="77"/>
    </row>
    <row r="182012" spans="2:3" x14ac:dyDescent="0.25">
      <c r="B182012" s="78"/>
      <c r="C182012" s="77"/>
    </row>
    <row r="182013" spans="2:3" x14ac:dyDescent="0.25">
      <c r="B182013" s="78"/>
      <c r="C182013" s="77"/>
    </row>
    <row r="182014" spans="2:3" x14ac:dyDescent="0.25">
      <c r="B182014" s="78"/>
      <c r="C182014" s="77"/>
    </row>
    <row r="182015" spans="2:3" x14ac:dyDescent="0.25">
      <c r="B182015" s="78"/>
      <c r="C182015" s="77"/>
    </row>
    <row r="182016" spans="2:3" x14ac:dyDescent="0.25">
      <c r="B182016" s="78"/>
      <c r="C182016" s="77"/>
    </row>
    <row r="182017" spans="2:3" x14ac:dyDescent="0.25">
      <c r="B182017" s="78"/>
      <c r="C182017" s="77"/>
    </row>
    <row r="182018" spans="2:3" x14ac:dyDescent="0.25">
      <c r="B182018" s="78"/>
      <c r="C182018" s="77"/>
    </row>
    <row r="182019" spans="2:3" x14ac:dyDescent="0.25">
      <c r="B182019" s="78"/>
      <c r="C182019" s="77"/>
    </row>
    <row r="182020" spans="2:3" x14ac:dyDescent="0.25">
      <c r="B182020" s="78"/>
      <c r="C182020" s="77"/>
    </row>
    <row r="182021" spans="2:3" x14ac:dyDescent="0.25">
      <c r="B182021" s="78"/>
      <c r="C182021" s="77"/>
    </row>
    <row r="182022" spans="2:3" x14ac:dyDescent="0.25">
      <c r="B182022" s="78"/>
      <c r="C182022" s="77"/>
    </row>
    <row r="182132" spans="2:3" x14ac:dyDescent="0.25">
      <c r="B182132" s="78"/>
      <c r="C182132" s="77"/>
    </row>
    <row r="182133" spans="2:3" x14ac:dyDescent="0.25">
      <c r="B182133" s="78"/>
      <c r="C182133" s="77"/>
    </row>
    <row r="182134" spans="2:3" x14ac:dyDescent="0.25">
      <c r="B182134" s="78"/>
      <c r="C182134" s="77"/>
    </row>
    <row r="182135" spans="2:3" x14ac:dyDescent="0.25">
      <c r="B182135" s="78"/>
      <c r="C182135" s="77"/>
    </row>
    <row r="182136" spans="2:3" x14ac:dyDescent="0.25">
      <c r="B182136" s="78"/>
      <c r="C182136" s="77"/>
    </row>
    <row r="182137" spans="2:3" x14ac:dyDescent="0.25">
      <c r="B182137" s="78"/>
      <c r="C182137" s="77"/>
    </row>
    <row r="182138" spans="2:3" x14ac:dyDescent="0.25">
      <c r="B182138" s="78"/>
      <c r="C182138" s="77"/>
    </row>
    <row r="182139" spans="2:3" x14ac:dyDescent="0.25">
      <c r="B182139" s="78"/>
      <c r="C182139" s="77"/>
    </row>
    <row r="182140" spans="2:3" x14ac:dyDescent="0.25">
      <c r="B182140" s="78"/>
      <c r="C182140" s="77"/>
    </row>
    <row r="182141" spans="2:3" x14ac:dyDescent="0.25">
      <c r="B182141" s="78"/>
      <c r="C182141" s="77"/>
    </row>
    <row r="182142" spans="2:3" x14ac:dyDescent="0.25">
      <c r="B182142" s="78"/>
      <c r="C182142" s="77"/>
    </row>
    <row r="182143" spans="2:3" x14ac:dyDescent="0.25">
      <c r="B182143" s="78"/>
      <c r="C182143" s="77"/>
    </row>
    <row r="182144" spans="2:3" x14ac:dyDescent="0.25">
      <c r="B182144" s="78"/>
      <c r="C182144" s="77"/>
    </row>
    <row r="182254" spans="2:3" x14ac:dyDescent="0.25">
      <c r="B182254" s="78"/>
      <c r="C182254" s="77"/>
    </row>
    <row r="182255" spans="2:3" x14ac:dyDescent="0.25">
      <c r="B182255" s="78"/>
      <c r="C182255" s="77"/>
    </row>
    <row r="182256" spans="2:3" x14ac:dyDescent="0.25">
      <c r="B182256" s="78"/>
      <c r="C182256" s="77"/>
    </row>
    <row r="182257" spans="2:3" x14ac:dyDescent="0.25">
      <c r="B182257" s="78"/>
      <c r="C182257" s="77"/>
    </row>
    <row r="182258" spans="2:3" x14ac:dyDescent="0.25">
      <c r="B182258" s="78"/>
      <c r="C182258" s="77"/>
    </row>
    <row r="182259" spans="2:3" x14ac:dyDescent="0.25">
      <c r="B182259" s="78"/>
      <c r="C182259" s="77"/>
    </row>
    <row r="182260" spans="2:3" x14ac:dyDescent="0.25">
      <c r="B182260" s="78"/>
      <c r="C182260" s="77"/>
    </row>
    <row r="182261" spans="2:3" x14ac:dyDescent="0.25">
      <c r="B182261" s="78"/>
      <c r="C182261" s="77"/>
    </row>
    <row r="182262" spans="2:3" x14ac:dyDescent="0.25">
      <c r="B182262" s="78"/>
      <c r="C182262" s="77"/>
    </row>
    <row r="182263" spans="2:3" x14ac:dyDescent="0.25">
      <c r="B182263" s="78"/>
      <c r="C182263" s="77"/>
    </row>
    <row r="182264" spans="2:3" x14ac:dyDescent="0.25">
      <c r="B182264" s="78"/>
      <c r="C182264" s="77"/>
    </row>
    <row r="182265" spans="2:3" x14ac:dyDescent="0.25">
      <c r="B182265" s="78"/>
      <c r="C182265" s="77"/>
    </row>
    <row r="182266" spans="2:3" x14ac:dyDescent="0.25">
      <c r="B182266" s="78"/>
      <c r="C182266" s="77"/>
    </row>
    <row r="182376" spans="2:3" x14ac:dyDescent="0.25">
      <c r="B182376" s="78"/>
      <c r="C182376" s="77"/>
    </row>
    <row r="182377" spans="2:3" x14ac:dyDescent="0.25">
      <c r="B182377" s="78"/>
      <c r="C182377" s="77"/>
    </row>
    <row r="182378" spans="2:3" x14ac:dyDescent="0.25">
      <c r="B182378" s="78"/>
      <c r="C182378" s="77"/>
    </row>
    <row r="182379" spans="2:3" x14ac:dyDescent="0.25">
      <c r="B182379" s="78"/>
      <c r="C182379" s="77"/>
    </row>
    <row r="182380" spans="2:3" x14ac:dyDescent="0.25">
      <c r="B182380" s="78"/>
      <c r="C182380" s="77"/>
    </row>
    <row r="182381" spans="2:3" x14ac:dyDescent="0.25">
      <c r="B182381" s="78"/>
      <c r="C182381" s="77"/>
    </row>
    <row r="182382" spans="2:3" x14ac:dyDescent="0.25">
      <c r="B182382" s="78"/>
      <c r="C182382" s="77"/>
    </row>
    <row r="182383" spans="2:3" x14ac:dyDescent="0.25">
      <c r="B182383" s="78"/>
      <c r="C182383" s="77"/>
    </row>
    <row r="182384" spans="2:3" x14ac:dyDescent="0.25">
      <c r="B182384" s="78"/>
      <c r="C182384" s="77"/>
    </row>
    <row r="182385" spans="2:3" x14ac:dyDescent="0.25">
      <c r="B182385" s="78"/>
      <c r="C182385" s="77"/>
    </row>
    <row r="182386" spans="2:3" x14ac:dyDescent="0.25">
      <c r="B182386" s="78"/>
      <c r="C182386" s="77"/>
    </row>
    <row r="182387" spans="2:3" x14ac:dyDescent="0.25">
      <c r="B182387" s="78"/>
      <c r="C182387" s="77"/>
    </row>
    <row r="182388" spans="2:3" x14ac:dyDescent="0.25">
      <c r="B182388" s="78"/>
      <c r="C182388" s="77"/>
    </row>
    <row r="182498" spans="2:3" x14ac:dyDescent="0.25">
      <c r="B182498" s="78"/>
      <c r="C182498" s="77"/>
    </row>
    <row r="182499" spans="2:3" x14ac:dyDescent="0.25">
      <c r="B182499" s="78"/>
      <c r="C182499" s="77"/>
    </row>
    <row r="182500" spans="2:3" x14ac:dyDescent="0.25">
      <c r="B182500" s="78"/>
      <c r="C182500" s="77"/>
    </row>
    <row r="182501" spans="2:3" x14ac:dyDescent="0.25">
      <c r="B182501" s="78"/>
      <c r="C182501" s="77"/>
    </row>
    <row r="182502" spans="2:3" x14ac:dyDescent="0.25">
      <c r="B182502" s="78"/>
      <c r="C182502" s="77"/>
    </row>
    <row r="182503" spans="2:3" x14ac:dyDescent="0.25">
      <c r="B182503" s="78"/>
      <c r="C182503" s="77"/>
    </row>
    <row r="182504" spans="2:3" x14ac:dyDescent="0.25">
      <c r="B182504" s="78"/>
      <c r="C182504" s="77"/>
    </row>
    <row r="182505" spans="2:3" x14ac:dyDescent="0.25">
      <c r="B182505" s="78"/>
      <c r="C182505" s="77"/>
    </row>
    <row r="182506" spans="2:3" x14ac:dyDescent="0.25">
      <c r="B182506" s="78"/>
      <c r="C182506" s="77"/>
    </row>
    <row r="182507" spans="2:3" x14ac:dyDescent="0.25">
      <c r="B182507" s="78"/>
      <c r="C182507" s="77"/>
    </row>
    <row r="182508" spans="2:3" x14ac:dyDescent="0.25">
      <c r="B182508" s="78"/>
      <c r="C182508" s="77"/>
    </row>
    <row r="182509" spans="2:3" x14ac:dyDescent="0.25">
      <c r="B182509" s="78"/>
      <c r="C182509" s="77"/>
    </row>
    <row r="182510" spans="2:3" x14ac:dyDescent="0.25">
      <c r="B182510" s="78"/>
      <c r="C182510" s="77"/>
    </row>
    <row r="182620" spans="2:3" x14ac:dyDescent="0.25">
      <c r="B182620" s="78"/>
      <c r="C182620" s="77"/>
    </row>
    <row r="182621" spans="2:3" x14ac:dyDescent="0.25">
      <c r="B182621" s="78"/>
      <c r="C182621" s="77"/>
    </row>
    <row r="182622" spans="2:3" x14ac:dyDescent="0.25">
      <c r="B182622" s="78"/>
      <c r="C182622" s="77"/>
    </row>
    <row r="182623" spans="2:3" x14ac:dyDescent="0.25">
      <c r="B182623" s="78"/>
      <c r="C182623" s="77"/>
    </row>
    <row r="182624" spans="2:3" x14ac:dyDescent="0.25">
      <c r="B182624" s="78"/>
      <c r="C182624" s="77"/>
    </row>
    <row r="182625" spans="2:3" x14ac:dyDescent="0.25">
      <c r="B182625" s="78"/>
      <c r="C182625" s="77"/>
    </row>
    <row r="182626" spans="2:3" x14ac:dyDescent="0.25">
      <c r="B182626" s="78"/>
      <c r="C182626" s="77"/>
    </row>
    <row r="182627" spans="2:3" x14ac:dyDescent="0.25">
      <c r="B182627" s="78"/>
      <c r="C182627" s="77"/>
    </row>
    <row r="182628" spans="2:3" x14ac:dyDescent="0.25">
      <c r="B182628" s="78"/>
      <c r="C182628" s="77"/>
    </row>
    <row r="182629" spans="2:3" x14ac:dyDescent="0.25">
      <c r="B182629" s="78"/>
      <c r="C182629" s="77"/>
    </row>
    <row r="182630" spans="2:3" x14ac:dyDescent="0.25">
      <c r="B182630" s="78"/>
      <c r="C182630" s="77"/>
    </row>
    <row r="182631" spans="2:3" x14ac:dyDescent="0.25">
      <c r="B182631" s="78"/>
      <c r="C182631" s="77"/>
    </row>
    <row r="182632" spans="2:3" x14ac:dyDescent="0.25">
      <c r="B182632" s="78"/>
      <c r="C182632" s="77"/>
    </row>
    <row r="182742" spans="2:3" x14ac:dyDescent="0.25">
      <c r="B182742" s="78"/>
      <c r="C182742" s="77"/>
    </row>
    <row r="182743" spans="2:3" x14ac:dyDescent="0.25">
      <c r="B182743" s="78"/>
      <c r="C182743" s="77"/>
    </row>
    <row r="182744" spans="2:3" x14ac:dyDescent="0.25">
      <c r="B182744" s="78"/>
      <c r="C182744" s="77"/>
    </row>
    <row r="182745" spans="2:3" x14ac:dyDescent="0.25">
      <c r="B182745" s="78"/>
      <c r="C182745" s="77"/>
    </row>
    <row r="182746" spans="2:3" x14ac:dyDescent="0.25">
      <c r="B182746" s="78"/>
      <c r="C182746" s="77"/>
    </row>
    <row r="182747" spans="2:3" x14ac:dyDescent="0.25">
      <c r="B182747" s="78"/>
      <c r="C182747" s="77"/>
    </row>
    <row r="182748" spans="2:3" x14ac:dyDescent="0.25">
      <c r="B182748" s="78"/>
      <c r="C182748" s="77"/>
    </row>
    <row r="182749" spans="2:3" x14ac:dyDescent="0.25">
      <c r="B182749" s="78"/>
      <c r="C182749" s="77"/>
    </row>
    <row r="182750" spans="2:3" x14ac:dyDescent="0.25">
      <c r="B182750" s="78"/>
      <c r="C182750" s="77"/>
    </row>
    <row r="182751" spans="2:3" x14ac:dyDescent="0.25">
      <c r="B182751" s="78"/>
      <c r="C182751" s="77"/>
    </row>
    <row r="182752" spans="2:3" x14ac:dyDescent="0.25">
      <c r="B182752" s="78"/>
      <c r="C182752" s="77"/>
    </row>
    <row r="182753" spans="2:3" x14ac:dyDescent="0.25">
      <c r="B182753" s="78"/>
      <c r="C182753" s="77"/>
    </row>
    <row r="182754" spans="2:3" x14ac:dyDescent="0.25">
      <c r="B182754" s="78"/>
      <c r="C182754" s="77"/>
    </row>
    <row r="182864" spans="2:3" x14ac:dyDescent="0.25">
      <c r="B182864" s="78"/>
      <c r="C182864" s="77"/>
    </row>
    <row r="182865" spans="2:3" x14ac:dyDescent="0.25">
      <c r="B182865" s="78"/>
      <c r="C182865" s="77"/>
    </row>
    <row r="182866" spans="2:3" x14ac:dyDescent="0.25">
      <c r="B182866" s="78"/>
      <c r="C182866" s="77"/>
    </row>
    <row r="182867" spans="2:3" x14ac:dyDescent="0.25">
      <c r="B182867" s="78"/>
      <c r="C182867" s="77"/>
    </row>
    <row r="182868" spans="2:3" x14ac:dyDescent="0.25">
      <c r="B182868" s="78"/>
      <c r="C182868" s="77"/>
    </row>
    <row r="182869" spans="2:3" x14ac:dyDescent="0.25">
      <c r="B182869" s="78"/>
      <c r="C182869" s="77"/>
    </row>
    <row r="182870" spans="2:3" x14ac:dyDescent="0.25">
      <c r="B182870" s="78"/>
      <c r="C182870" s="77"/>
    </row>
    <row r="182871" spans="2:3" x14ac:dyDescent="0.25">
      <c r="B182871" s="78"/>
      <c r="C182871" s="77"/>
    </row>
    <row r="182872" spans="2:3" x14ac:dyDescent="0.25">
      <c r="B182872" s="78"/>
      <c r="C182872" s="77"/>
    </row>
    <row r="182873" spans="2:3" x14ac:dyDescent="0.25">
      <c r="B182873" s="78"/>
      <c r="C182873" s="77"/>
    </row>
    <row r="182874" spans="2:3" x14ac:dyDescent="0.25">
      <c r="B182874" s="78"/>
      <c r="C182874" s="77"/>
    </row>
    <row r="182875" spans="2:3" x14ac:dyDescent="0.25">
      <c r="B182875" s="78"/>
      <c r="C182875" s="77"/>
    </row>
    <row r="182876" spans="2:3" x14ac:dyDescent="0.25">
      <c r="B182876" s="78"/>
      <c r="C182876" s="77"/>
    </row>
    <row r="182986" spans="2:3" x14ac:dyDescent="0.25">
      <c r="B182986" s="78"/>
      <c r="C182986" s="77"/>
    </row>
    <row r="182987" spans="2:3" x14ac:dyDescent="0.25">
      <c r="B182987" s="78"/>
      <c r="C182987" s="77"/>
    </row>
    <row r="182988" spans="2:3" x14ac:dyDescent="0.25">
      <c r="B182988" s="78"/>
      <c r="C182988" s="77"/>
    </row>
    <row r="182989" spans="2:3" x14ac:dyDescent="0.25">
      <c r="B182989" s="78"/>
      <c r="C182989" s="77"/>
    </row>
    <row r="182990" spans="2:3" x14ac:dyDescent="0.25">
      <c r="B182990" s="78"/>
      <c r="C182990" s="77"/>
    </row>
    <row r="182991" spans="2:3" x14ac:dyDescent="0.25">
      <c r="B182991" s="78"/>
      <c r="C182991" s="77"/>
    </row>
    <row r="182992" spans="2:3" x14ac:dyDescent="0.25">
      <c r="B182992" s="78"/>
      <c r="C182992" s="77"/>
    </row>
    <row r="182993" spans="2:3" x14ac:dyDescent="0.25">
      <c r="B182993" s="78"/>
      <c r="C182993" s="77"/>
    </row>
    <row r="182994" spans="2:3" x14ac:dyDescent="0.25">
      <c r="B182994" s="78"/>
      <c r="C182994" s="77"/>
    </row>
    <row r="182995" spans="2:3" x14ac:dyDescent="0.25">
      <c r="B182995" s="78"/>
      <c r="C182995" s="77"/>
    </row>
    <row r="182996" spans="2:3" x14ac:dyDescent="0.25">
      <c r="B182996" s="78"/>
      <c r="C182996" s="77"/>
    </row>
    <row r="182997" spans="2:3" x14ac:dyDescent="0.25">
      <c r="B182997" s="78"/>
      <c r="C182997" s="77"/>
    </row>
    <row r="182998" spans="2:3" x14ac:dyDescent="0.25">
      <c r="B182998" s="78"/>
      <c r="C182998" s="77"/>
    </row>
    <row r="183108" spans="2:3" x14ac:dyDescent="0.25">
      <c r="B183108" s="78"/>
      <c r="C183108" s="77"/>
    </row>
    <row r="183109" spans="2:3" x14ac:dyDescent="0.25">
      <c r="B183109" s="78"/>
      <c r="C183109" s="77"/>
    </row>
    <row r="183110" spans="2:3" x14ac:dyDescent="0.25">
      <c r="B183110" s="78"/>
      <c r="C183110" s="77"/>
    </row>
    <row r="183111" spans="2:3" x14ac:dyDescent="0.25">
      <c r="B183111" s="78"/>
      <c r="C183111" s="77"/>
    </row>
    <row r="183112" spans="2:3" x14ac:dyDescent="0.25">
      <c r="B183112" s="78"/>
      <c r="C183112" s="77"/>
    </row>
    <row r="183113" spans="2:3" x14ac:dyDescent="0.25">
      <c r="B183113" s="78"/>
      <c r="C183113" s="77"/>
    </row>
    <row r="183114" spans="2:3" x14ac:dyDescent="0.25">
      <c r="B183114" s="78"/>
      <c r="C183114" s="77"/>
    </row>
    <row r="183115" spans="2:3" x14ac:dyDescent="0.25">
      <c r="B183115" s="78"/>
      <c r="C183115" s="77"/>
    </row>
    <row r="183116" spans="2:3" x14ac:dyDescent="0.25">
      <c r="B183116" s="78"/>
      <c r="C183116" s="77"/>
    </row>
    <row r="183117" spans="2:3" x14ac:dyDescent="0.25">
      <c r="B183117" s="78"/>
      <c r="C183117" s="77"/>
    </row>
    <row r="183118" spans="2:3" x14ac:dyDescent="0.25">
      <c r="B183118" s="78"/>
      <c r="C183118" s="77"/>
    </row>
    <row r="183119" spans="2:3" x14ac:dyDescent="0.25">
      <c r="B183119" s="78"/>
      <c r="C183119" s="77"/>
    </row>
    <row r="183120" spans="2:3" x14ac:dyDescent="0.25">
      <c r="B183120" s="78"/>
      <c r="C183120" s="77"/>
    </row>
    <row r="183230" spans="2:3" x14ac:dyDescent="0.25">
      <c r="B183230" s="78"/>
      <c r="C183230" s="77"/>
    </row>
    <row r="183231" spans="2:3" x14ac:dyDescent="0.25">
      <c r="B183231" s="78"/>
      <c r="C183231" s="77"/>
    </row>
    <row r="183232" spans="2:3" x14ac:dyDescent="0.25">
      <c r="B183232" s="78"/>
      <c r="C183232" s="77"/>
    </row>
    <row r="183233" spans="2:3" x14ac:dyDescent="0.25">
      <c r="B183233" s="78"/>
      <c r="C183233" s="77"/>
    </row>
    <row r="183234" spans="2:3" x14ac:dyDescent="0.25">
      <c r="B183234" s="78"/>
      <c r="C183234" s="77"/>
    </row>
    <row r="183235" spans="2:3" x14ac:dyDescent="0.25">
      <c r="B183235" s="78"/>
      <c r="C183235" s="77"/>
    </row>
    <row r="183236" spans="2:3" x14ac:dyDescent="0.25">
      <c r="B183236" s="78"/>
      <c r="C183236" s="77"/>
    </row>
    <row r="183237" spans="2:3" x14ac:dyDescent="0.25">
      <c r="B183237" s="78"/>
      <c r="C183237" s="77"/>
    </row>
    <row r="183238" spans="2:3" x14ac:dyDescent="0.25">
      <c r="B183238" s="78"/>
      <c r="C183238" s="77"/>
    </row>
    <row r="183239" spans="2:3" x14ac:dyDescent="0.25">
      <c r="B183239" s="78"/>
      <c r="C183239" s="77"/>
    </row>
    <row r="183240" spans="2:3" x14ac:dyDescent="0.25">
      <c r="B183240" s="78"/>
      <c r="C183240" s="77"/>
    </row>
    <row r="183241" spans="2:3" x14ac:dyDescent="0.25">
      <c r="B183241" s="78"/>
      <c r="C183241" s="77"/>
    </row>
    <row r="183242" spans="2:3" x14ac:dyDescent="0.25">
      <c r="B183242" s="78"/>
      <c r="C183242" s="77"/>
    </row>
    <row r="183352" spans="2:3" x14ac:dyDescent="0.25">
      <c r="B183352" s="78"/>
      <c r="C183352" s="77"/>
    </row>
    <row r="183353" spans="2:3" x14ac:dyDescent="0.25">
      <c r="B183353" s="78"/>
      <c r="C183353" s="77"/>
    </row>
    <row r="183354" spans="2:3" x14ac:dyDescent="0.25">
      <c r="B183354" s="78"/>
      <c r="C183354" s="77"/>
    </row>
    <row r="183355" spans="2:3" x14ac:dyDescent="0.25">
      <c r="B183355" s="78"/>
      <c r="C183355" s="77"/>
    </row>
    <row r="183356" spans="2:3" x14ac:dyDescent="0.25">
      <c r="B183356" s="78"/>
      <c r="C183356" s="77"/>
    </row>
    <row r="183357" spans="2:3" x14ac:dyDescent="0.25">
      <c r="B183357" s="78"/>
      <c r="C183357" s="77"/>
    </row>
    <row r="183358" spans="2:3" x14ac:dyDescent="0.25">
      <c r="B183358" s="78"/>
      <c r="C183358" s="77"/>
    </row>
    <row r="183359" spans="2:3" x14ac:dyDescent="0.25">
      <c r="B183359" s="78"/>
      <c r="C183359" s="77"/>
    </row>
    <row r="183360" spans="2:3" x14ac:dyDescent="0.25">
      <c r="B183360" s="78"/>
      <c r="C183360" s="77"/>
    </row>
    <row r="183361" spans="2:3" x14ac:dyDescent="0.25">
      <c r="B183361" s="78"/>
      <c r="C183361" s="77"/>
    </row>
    <row r="183362" spans="2:3" x14ac:dyDescent="0.25">
      <c r="B183362" s="78"/>
      <c r="C183362" s="77"/>
    </row>
    <row r="183363" spans="2:3" x14ac:dyDescent="0.25">
      <c r="B183363" s="78"/>
      <c r="C183363" s="77"/>
    </row>
    <row r="183364" spans="2:3" x14ac:dyDescent="0.25">
      <c r="B183364" s="78"/>
      <c r="C183364" s="77"/>
    </row>
    <row r="183474" spans="2:3" x14ac:dyDescent="0.25">
      <c r="B183474" s="78"/>
      <c r="C183474" s="77"/>
    </row>
    <row r="183475" spans="2:3" x14ac:dyDescent="0.25">
      <c r="B183475" s="78"/>
      <c r="C183475" s="77"/>
    </row>
    <row r="183476" spans="2:3" x14ac:dyDescent="0.25">
      <c r="B183476" s="78"/>
      <c r="C183476" s="77"/>
    </row>
    <row r="183477" spans="2:3" x14ac:dyDescent="0.25">
      <c r="B183477" s="78"/>
      <c r="C183477" s="77"/>
    </row>
    <row r="183478" spans="2:3" x14ac:dyDescent="0.25">
      <c r="B183478" s="78"/>
      <c r="C183478" s="77"/>
    </row>
    <row r="183479" spans="2:3" x14ac:dyDescent="0.25">
      <c r="B183479" s="78"/>
      <c r="C183479" s="77"/>
    </row>
    <row r="183480" spans="2:3" x14ac:dyDescent="0.25">
      <c r="B183480" s="78"/>
      <c r="C183480" s="77"/>
    </row>
    <row r="183481" spans="2:3" x14ac:dyDescent="0.25">
      <c r="B183481" s="78"/>
      <c r="C183481" s="77"/>
    </row>
    <row r="183482" spans="2:3" x14ac:dyDescent="0.25">
      <c r="B183482" s="78"/>
      <c r="C183482" s="77"/>
    </row>
    <row r="183483" spans="2:3" x14ac:dyDescent="0.25">
      <c r="B183483" s="78"/>
      <c r="C183483" s="77"/>
    </row>
    <row r="183484" spans="2:3" x14ac:dyDescent="0.25">
      <c r="B183484" s="78"/>
      <c r="C183484" s="77"/>
    </row>
    <row r="183485" spans="2:3" x14ac:dyDescent="0.25">
      <c r="B183485" s="78"/>
      <c r="C183485" s="77"/>
    </row>
    <row r="183486" spans="2:3" x14ac:dyDescent="0.25">
      <c r="B183486" s="78"/>
      <c r="C183486" s="77"/>
    </row>
    <row r="183596" spans="2:3" x14ac:dyDescent="0.25">
      <c r="B183596" s="78"/>
      <c r="C183596" s="77"/>
    </row>
    <row r="183597" spans="2:3" x14ac:dyDescent="0.25">
      <c r="B183597" s="78"/>
      <c r="C183597" s="77"/>
    </row>
    <row r="183598" spans="2:3" x14ac:dyDescent="0.25">
      <c r="B183598" s="78"/>
      <c r="C183598" s="77"/>
    </row>
    <row r="183599" spans="2:3" x14ac:dyDescent="0.25">
      <c r="B183599" s="78"/>
      <c r="C183599" s="77"/>
    </row>
    <row r="183600" spans="2:3" x14ac:dyDescent="0.25">
      <c r="B183600" s="78"/>
      <c r="C183600" s="77"/>
    </row>
    <row r="183601" spans="2:3" x14ac:dyDescent="0.25">
      <c r="B183601" s="78"/>
      <c r="C183601" s="77"/>
    </row>
    <row r="183602" spans="2:3" x14ac:dyDescent="0.25">
      <c r="B183602" s="78"/>
      <c r="C183602" s="77"/>
    </row>
    <row r="183603" spans="2:3" x14ac:dyDescent="0.25">
      <c r="B183603" s="78"/>
      <c r="C183603" s="77"/>
    </row>
    <row r="183604" spans="2:3" x14ac:dyDescent="0.25">
      <c r="B183604" s="78"/>
      <c r="C183604" s="77"/>
    </row>
    <row r="183605" spans="2:3" x14ac:dyDescent="0.25">
      <c r="B183605" s="78"/>
      <c r="C183605" s="77"/>
    </row>
    <row r="183606" spans="2:3" x14ac:dyDescent="0.25">
      <c r="B183606" s="78"/>
      <c r="C183606" s="77"/>
    </row>
    <row r="183607" spans="2:3" x14ac:dyDescent="0.25">
      <c r="B183607" s="78"/>
      <c r="C183607" s="77"/>
    </row>
    <row r="183608" spans="2:3" x14ac:dyDescent="0.25">
      <c r="B183608" s="78"/>
      <c r="C183608" s="77"/>
    </row>
    <row r="183718" spans="2:3" x14ac:dyDescent="0.25">
      <c r="B183718" s="78"/>
      <c r="C183718" s="77"/>
    </row>
    <row r="183719" spans="2:3" x14ac:dyDescent="0.25">
      <c r="B183719" s="78"/>
      <c r="C183719" s="77"/>
    </row>
    <row r="183720" spans="2:3" x14ac:dyDescent="0.25">
      <c r="B183720" s="78"/>
      <c r="C183720" s="77"/>
    </row>
    <row r="183721" spans="2:3" x14ac:dyDescent="0.25">
      <c r="B183721" s="78"/>
      <c r="C183721" s="77"/>
    </row>
    <row r="183722" spans="2:3" x14ac:dyDescent="0.25">
      <c r="B183722" s="78"/>
      <c r="C183722" s="77"/>
    </row>
    <row r="183723" spans="2:3" x14ac:dyDescent="0.25">
      <c r="B183723" s="78"/>
      <c r="C183723" s="77"/>
    </row>
    <row r="183724" spans="2:3" x14ac:dyDescent="0.25">
      <c r="B183724" s="78"/>
      <c r="C183724" s="77"/>
    </row>
    <row r="183725" spans="2:3" x14ac:dyDescent="0.25">
      <c r="B183725" s="78"/>
      <c r="C183725" s="77"/>
    </row>
    <row r="183726" spans="2:3" x14ac:dyDescent="0.25">
      <c r="B183726" s="78"/>
      <c r="C183726" s="77"/>
    </row>
    <row r="183727" spans="2:3" x14ac:dyDescent="0.25">
      <c r="B183727" s="78"/>
      <c r="C183727" s="77"/>
    </row>
    <row r="183728" spans="2:3" x14ac:dyDescent="0.25">
      <c r="B183728" s="78"/>
      <c r="C183728" s="77"/>
    </row>
    <row r="183729" spans="2:3" x14ac:dyDescent="0.25">
      <c r="B183729" s="78"/>
      <c r="C183729" s="77"/>
    </row>
    <row r="183730" spans="2:3" x14ac:dyDescent="0.25">
      <c r="B183730" s="78"/>
      <c r="C183730" s="77"/>
    </row>
    <row r="183840" spans="2:3" x14ac:dyDescent="0.25">
      <c r="B183840" s="78"/>
      <c r="C183840" s="77"/>
    </row>
    <row r="183841" spans="2:3" x14ac:dyDescent="0.25">
      <c r="B183841" s="78"/>
      <c r="C183841" s="77"/>
    </row>
    <row r="183842" spans="2:3" x14ac:dyDescent="0.25">
      <c r="B183842" s="78"/>
      <c r="C183842" s="77"/>
    </row>
    <row r="183843" spans="2:3" x14ac:dyDescent="0.25">
      <c r="B183843" s="78"/>
      <c r="C183843" s="77"/>
    </row>
    <row r="183844" spans="2:3" x14ac:dyDescent="0.25">
      <c r="B183844" s="78"/>
      <c r="C183844" s="77"/>
    </row>
    <row r="183845" spans="2:3" x14ac:dyDescent="0.25">
      <c r="B183845" s="78"/>
      <c r="C183845" s="77"/>
    </row>
    <row r="183846" spans="2:3" x14ac:dyDescent="0.25">
      <c r="B183846" s="78"/>
      <c r="C183846" s="77"/>
    </row>
    <row r="183847" spans="2:3" x14ac:dyDescent="0.25">
      <c r="B183847" s="78"/>
      <c r="C183847" s="77"/>
    </row>
    <row r="183848" spans="2:3" x14ac:dyDescent="0.25">
      <c r="B183848" s="78"/>
      <c r="C183848" s="77"/>
    </row>
    <row r="183849" spans="2:3" x14ac:dyDescent="0.25">
      <c r="B183849" s="78"/>
      <c r="C183849" s="77"/>
    </row>
    <row r="183850" spans="2:3" x14ac:dyDescent="0.25">
      <c r="B183850" s="78"/>
      <c r="C183850" s="77"/>
    </row>
    <row r="183851" spans="2:3" x14ac:dyDescent="0.25">
      <c r="B183851" s="78"/>
      <c r="C183851" s="77"/>
    </row>
    <row r="183852" spans="2:3" x14ac:dyDescent="0.25">
      <c r="B183852" s="78"/>
      <c r="C183852" s="77"/>
    </row>
    <row r="183962" spans="2:3" x14ac:dyDescent="0.25">
      <c r="B183962" s="78"/>
      <c r="C183962" s="77"/>
    </row>
    <row r="183963" spans="2:3" x14ac:dyDescent="0.25">
      <c r="B183963" s="78"/>
      <c r="C183963" s="77"/>
    </row>
    <row r="183964" spans="2:3" x14ac:dyDescent="0.25">
      <c r="B183964" s="78"/>
      <c r="C183964" s="77"/>
    </row>
    <row r="183965" spans="2:3" x14ac:dyDescent="0.25">
      <c r="B183965" s="78"/>
      <c r="C183965" s="77"/>
    </row>
    <row r="183966" spans="2:3" x14ac:dyDescent="0.25">
      <c r="B183966" s="78"/>
      <c r="C183966" s="77"/>
    </row>
    <row r="183967" spans="2:3" x14ac:dyDescent="0.25">
      <c r="B183967" s="78"/>
      <c r="C183967" s="77"/>
    </row>
    <row r="183968" spans="2:3" x14ac:dyDescent="0.25">
      <c r="B183968" s="78"/>
      <c r="C183968" s="77"/>
    </row>
    <row r="183969" spans="2:3" x14ac:dyDescent="0.25">
      <c r="B183969" s="78"/>
      <c r="C183969" s="77"/>
    </row>
    <row r="183970" spans="2:3" x14ac:dyDescent="0.25">
      <c r="B183970" s="78"/>
      <c r="C183970" s="77"/>
    </row>
    <row r="183971" spans="2:3" x14ac:dyDescent="0.25">
      <c r="B183971" s="78"/>
      <c r="C183971" s="77"/>
    </row>
    <row r="183972" spans="2:3" x14ac:dyDescent="0.25">
      <c r="B183972" s="78"/>
      <c r="C183972" s="77"/>
    </row>
    <row r="183973" spans="2:3" x14ac:dyDescent="0.25">
      <c r="B183973" s="78"/>
      <c r="C183973" s="77"/>
    </row>
    <row r="183974" spans="2:3" x14ac:dyDescent="0.25">
      <c r="B183974" s="78"/>
      <c r="C183974" s="77"/>
    </row>
    <row r="184084" spans="2:3" x14ac:dyDescent="0.25">
      <c r="B184084" s="78"/>
      <c r="C184084" s="77"/>
    </row>
    <row r="184085" spans="2:3" x14ac:dyDescent="0.25">
      <c r="B184085" s="78"/>
      <c r="C184085" s="77"/>
    </row>
    <row r="184086" spans="2:3" x14ac:dyDescent="0.25">
      <c r="B184086" s="78"/>
      <c r="C184086" s="77"/>
    </row>
    <row r="184087" spans="2:3" x14ac:dyDescent="0.25">
      <c r="B184087" s="78"/>
      <c r="C184087" s="77"/>
    </row>
    <row r="184088" spans="2:3" x14ac:dyDescent="0.25">
      <c r="B184088" s="78"/>
      <c r="C184088" s="77"/>
    </row>
    <row r="184089" spans="2:3" x14ac:dyDescent="0.25">
      <c r="B184089" s="78"/>
      <c r="C184089" s="77"/>
    </row>
    <row r="184090" spans="2:3" x14ac:dyDescent="0.25">
      <c r="B184090" s="78"/>
      <c r="C184090" s="77"/>
    </row>
    <row r="184091" spans="2:3" x14ac:dyDescent="0.25">
      <c r="B184091" s="78"/>
      <c r="C184091" s="77"/>
    </row>
    <row r="184092" spans="2:3" x14ac:dyDescent="0.25">
      <c r="B184092" s="78"/>
      <c r="C184092" s="77"/>
    </row>
    <row r="184093" spans="2:3" x14ac:dyDescent="0.25">
      <c r="B184093" s="78"/>
      <c r="C184093" s="77"/>
    </row>
    <row r="184094" spans="2:3" x14ac:dyDescent="0.25">
      <c r="B184094" s="78"/>
      <c r="C184094" s="77"/>
    </row>
    <row r="184095" spans="2:3" x14ac:dyDescent="0.25">
      <c r="B184095" s="78"/>
      <c r="C184095" s="77"/>
    </row>
    <row r="184096" spans="2:3" x14ac:dyDescent="0.25">
      <c r="B184096" s="78"/>
      <c r="C184096" s="77"/>
    </row>
    <row r="184206" spans="2:3" x14ac:dyDescent="0.25">
      <c r="B184206" s="78"/>
      <c r="C184206" s="77"/>
    </row>
    <row r="184207" spans="2:3" x14ac:dyDescent="0.25">
      <c r="B184207" s="78"/>
      <c r="C184207" s="77"/>
    </row>
    <row r="184208" spans="2:3" x14ac:dyDescent="0.25">
      <c r="B184208" s="78"/>
      <c r="C184208" s="77"/>
    </row>
    <row r="184209" spans="2:3" x14ac:dyDescent="0.25">
      <c r="B184209" s="78"/>
      <c r="C184209" s="77"/>
    </row>
    <row r="184210" spans="2:3" x14ac:dyDescent="0.25">
      <c r="B184210" s="78"/>
      <c r="C184210" s="77"/>
    </row>
    <row r="184211" spans="2:3" x14ac:dyDescent="0.25">
      <c r="B184211" s="78"/>
      <c r="C184211" s="77"/>
    </row>
    <row r="184212" spans="2:3" x14ac:dyDescent="0.25">
      <c r="B184212" s="78"/>
      <c r="C184212" s="77"/>
    </row>
    <row r="184213" spans="2:3" x14ac:dyDescent="0.25">
      <c r="B184213" s="78"/>
      <c r="C184213" s="77"/>
    </row>
    <row r="184214" spans="2:3" x14ac:dyDescent="0.25">
      <c r="B184214" s="78"/>
      <c r="C184214" s="77"/>
    </row>
    <row r="184215" spans="2:3" x14ac:dyDescent="0.25">
      <c r="B184215" s="78"/>
      <c r="C184215" s="77"/>
    </row>
    <row r="184216" spans="2:3" x14ac:dyDescent="0.25">
      <c r="B184216" s="78"/>
      <c r="C184216" s="77"/>
    </row>
    <row r="184217" spans="2:3" x14ac:dyDescent="0.25">
      <c r="B184217" s="78"/>
      <c r="C184217" s="77"/>
    </row>
    <row r="184218" spans="2:3" x14ac:dyDescent="0.25">
      <c r="B184218" s="78"/>
      <c r="C184218" s="77"/>
    </row>
    <row r="184328" spans="2:3" x14ac:dyDescent="0.25">
      <c r="B184328" s="78"/>
      <c r="C184328" s="77"/>
    </row>
    <row r="184329" spans="2:3" x14ac:dyDescent="0.25">
      <c r="B184329" s="78"/>
      <c r="C184329" s="77"/>
    </row>
    <row r="184330" spans="2:3" x14ac:dyDescent="0.25">
      <c r="B184330" s="78"/>
      <c r="C184330" s="77"/>
    </row>
    <row r="184331" spans="2:3" x14ac:dyDescent="0.25">
      <c r="B184331" s="78"/>
      <c r="C184331" s="77"/>
    </row>
    <row r="184332" spans="2:3" x14ac:dyDescent="0.25">
      <c r="B184332" s="78"/>
      <c r="C184332" s="77"/>
    </row>
    <row r="184333" spans="2:3" x14ac:dyDescent="0.25">
      <c r="B184333" s="78"/>
      <c r="C184333" s="77"/>
    </row>
    <row r="184334" spans="2:3" x14ac:dyDescent="0.25">
      <c r="B184334" s="78"/>
      <c r="C184334" s="77"/>
    </row>
    <row r="184335" spans="2:3" x14ac:dyDescent="0.25">
      <c r="B184335" s="78"/>
      <c r="C184335" s="77"/>
    </row>
    <row r="184336" spans="2:3" x14ac:dyDescent="0.25">
      <c r="B184336" s="78"/>
      <c r="C184336" s="77"/>
    </row>
    <row r="184337" spans="2:3" x14ac:dyDescent="0.25">
      <c r="B184337" s="78"/>
      <c r="C184337" s="77"/>
    </row>
    <row r="184338" spans="2:3" x14ac:dyDescent="0.25">
      <c r="B184338" s="78"/>
      <c r="C184338" s="77"/>
    </row>
    <row r="184339" spans="2:3" x14ac:dyDescent="0.25">
      <c r="B184339" s="78"/>
      <c r="C184339" s="77"/>
    </row>
    <row r="184340" spans="2:3" x14ac:dyDescent="0.25">
      <c r="B184340" s="78"/>
      <c r="C184340" s="77"/>
    </row>
    <row r="184450" spans="2:3" x14ac:dyDescent="0.25">
      <c r="B184450" s="78"/>
      <c r="C184450" s="77"/>
    </row>
    <row r="184451" spans="2:3" x14ac:dyDescent="0.25">
      <c r="B184451" s="78"/>
      <c r="C184451" s="77"/>
    </row>
    <row r="184452" spans="2:3" x14ac:dyDescent="0.25">
      <c r="B184452" s="78"/>
      <c r="C184452" s="77"/>
    </row>
    <row r="184453" spans="2:3" x14ac:dyDescent="0.25">
      <c r="B184453" s="78"/>
      <c r="C184453" s="77"/>
    </row>
    <row r="184454" spans="2:3" x14ac:dyDescent="0.25">
      <c r="B184454" s="78"/>
      <c r="C184454" s="77"/>
    </row>
    <row r="184455" spans="2:3" x14ac:dyDescent="0.25">
      <c r="B184455" s="78"/>
      <c r="C184455" s="77"/>
    </row>
    <row r="184456" spans="2:3" x14ac:dyDescent="0.25">
      <c r="B184456" s="78"/>
      <c r="C184456" s="77"/>
    </row>
    <row r="184457" spans="2:3" x14ac:dyDescent="0.25">
      <c r="B184457" s="78"/>
      <c r="C184457" s="77"/>
    </row>
    <row r="184458" spans="2:3" x14ac:dyDescent="0.25">
      <c r="B184458" s="78"/>
      <c r="C184458" s="77"/>
    </row>
    <row r="184459" spans="2:3" x14ac:dyDescent="0.25">
      <c r="B184459" s="78"/>
      <c r="C184459" s="77"/>
    </row>
    <row r="184460" spans="2:3" x14ac:dyDescent="0.25">
      <c r="B184460" s="78"/>
      <c r="C184460" s="77"/>
    </row>
    <row r="184461" spans="2:3" x14ac:dyDescent="0.25">
      <c r="B184461" s="78"/>
      <c r="C184461" s="77"/>
    </row>
    <row r="184462" spans="2:3" x14ac:dyDescent="0.25">
      <c r="B184462" s="78"/>
      <c r="C184462" s="77"/>
    </row>
    <row r="184572" spans="2:3" x14ac:dyDescent="0.25">
      <c r="B184572" s="78"/>
      <c r="C184572" s="77"/>
    </row>
    <row r="184573" spans="2:3" x14ac:dyDescent="0.25">
      <c r="B184573" s="78"/>
      <c r="C184573" s="77"/>
    </row>
    <row r="184574" spans="2:3" x14ac:dyDescent="0.25">
      <c r="B184574" s="78"/>
      <c r="C184574" s="77"/>
    </row>
    <row r="184575" spans="2:3" x14ac:dyDescent="0.25">
      <c r="B184575" s="78"/>
      <c r="C184575" s="77"/>
    </row>
    <row r="184576" spans="2:3" x14ac:dyDescent="0.25">
      <c r="B184576" s="78"/>
      <c r="C184576" s="77"/>
    </row>
    <row r="184577" spans="2:3" x14ac:dyDescent="0.25">
      <c r="B184577" s="78"/>
      <c r="C184577" s="77"/>
    </row>
    <row r="184578" spans="2:3" x14ac:dyDescent="0.25">
      <c r="B184578" s="78"/>
      <c r="C184578" s="77"/>
    </row>
    <row r="184579" spans="2:3" x14ac:dyDescent="0.25">
      <c r="B184579" s="78"/>
      <c r="C184579" s="77"/>
    </row>
    <row r="184580" spans="2:3" x14ac:dyDescent="0.25">
      <c r="B184580" s="78"/>
      <c r="C184580" s="77"/>
    </row>
    <row r="184581" spans="2:3" x14ac:dyDescent="0.25">
      <c r="B184581" s="78"/>
      <c r="C184581" s="77"/>
    </row>
    <row r="184582" spans="2:3" x14ac:dyDescent="0.25">
      <c r="B184582" s="78"/>
      <c r="C184582" s="77"/>
    </row>
    <row r="184583" spans="2:3" x14ac:dyDescent="0.25">
      <c r="B184583" s="78"/>
      <c r="C184583" s="77"/>
    </row>
    <row r="184584" spans="2:3" x14ac:dyDescent="0.25">
      <c r="B184584" s="78"/>
      <c r="C184584" s="77"/>
    </row>
    <row r="184694" spans="2:3" x14ac:dyDescent="0.25">
      <c r="B184694" s="78"/>
      <c r="C184694" s="77"/>
    </row>
    <row r="184695" spans="2:3" x14ac:dyDescent="0.25">
      <c r="B184695" s="78"/>
      <c r="C184695" s="77"/>
    </row>
    <row r="184696" spans="2:3" x14ac:dyDescent="0.25">
      <c r="B184696" s="78"/>
      <c r="C184696" s="77"/>
    </row>
    <row r="184697" spans="2:3" x14ac:dyDescent="0.25">
      <c r="B184697" s="78"/>
      <c r="C184697" s="77"/>
    </row>
    <row r="184698" spans="2:3" x14ac:dyDescent="0.25">
      <c r="B184698" s="78"/>
      <c r="C184698" s="77"/>
    </row>
    <row r="184699" spans="2:3" x14ac:dyDescent="0.25">
      <c r="B184699" s="78"/>
      <c r="C184699" s="77"/>
    </row>
    <row r="184700" spans="2:3" x14ac:dyDescent="0.25">
      <c r="B184700" s="78"/>
      <c r="C184700" s="77"/>
    </row>
    <row r="184701" spans="2:3" x14ac:dyDescent="0.25">
      <c r="B184701" s="78"/>
      <c r="C184701" s="77"/>
    </row>
    <row r="184702" spans="2:3" x14ac:dyDescent="0.25">
      <c r="B184702" s="78"/>
      <c r="C184702" s="77"/>
    </row>
    <row r="184703" spans="2:3" x14ac:dyDescent="0.25">
      <c r="B184703" s="78"/>
      <c r="C184703" s="77"/>
    </row>
    <row r="184704" spans="2:3" x14ac:dyDescent="0.25">
      <c r="B184704" s="78"/>
      <c r="C184704" s="77"/>
    </row>
    <row r="184705" spans="2:3" x14ac:dyDescent="0.25">
      <c r="B184705" s="78"/>
      <c r="C184705" s="77"/>
    </row>
    <row r="184706" spans="2:3" x14ac:dyDescent="0.25">
      <c r="B184706" s="78"/>
      <c r="C184706" s="77"/>
    </row>
    <row r="184816" spans="2:3" x14ac:dyDescent="0.25">
      <c r="B184816" s="78"/>
      <c r="C184816" s="77"/>
    </row>
    <row r="184817" spans="2:3" x14ac:dyDescent="0.25">
      <c r="B184817" s="78"/>
      <c r="C184817" s="77"/>
    </row>
    <row r="184818" spans="2:3" x14ac:dyDescent="0.25">
      <c r="B184818" s="78"/>
      <c r="C184818" s="77"/>
    </row>
    <row r="184819" spans="2:3" x14ac:dyDescent="0.25">
      <c r="B184819" s="78"/>
      <c r="C184819" s="77"/>
    </row>
    <row r="184820" spans="2:3" x14ac:dyDescent="0.25">
      <c r="B184820" s="78"/>
      <c r="C184820" s="77"/>
    </row>
    <row r="184821" spans="2:3" x14ac:dyDescent="0.25">
      <c r="B184821" s="78"/>
      <c r="C184821" s="77"/>
    </row>
    <row r="184822" spans="2:3" x14ac:dyDescent="0.25">
      <c r="B184822" s="78"/>
      <c r="C184822" s="77"/>
    </row>
    <row r="184823" spans="2:3" x14ac:dyDescent="0.25">
      <c r="B184823" s="78"/>
      <c r="C184823" s="77"/>
    </row>
    <row r="184824" spans="2:3" x14ac:dyDescent="0.25">
      <c r="B184824" s="78"/>
      <c r="C184824" s="77"/>
    </row>
    <row r="184825" spans="2:3" x14ac:dyDescent="0.25">
      <c r="B184825" s="78"/>
      <c r="C184825" s="77"/>
    </row>
    <row r="184826" spans="2:3" x14ac:dyDescent="0.25">
      <c r="B184826" s="78"/>
      <c r="C184826" s="77"/>
    </row>
    <row r="184827" spans="2:3" x14ac:dyDescent="0.25">
      <c r="B184827" s="78"/>
      <c r="C184827" s="77"/>
    </row>
    <row r="184828" spans="2:3" x14ac:dyDescent="0.25">
      <c r="B184828" s="78"/>
      <c r="C184828" s="77"/>
    </row>
    <row r="184938" spans="2:3" x14ac:dyDescent="0.25">
      <c r="B184938" s="78"/>
      <c r="C184938" s="77"/>
    </row>
    <row r="184939" spans="2:3" x14ac:dyDescent="0.25">
      <c r="B184939" s="78"/>
      <c r="C184939" s="77"/>
    </row>
    <row r="184940" spans="2:3" x14ac:dyDescent="0.25">
      <c r="B184940" s="78"/>
      <c r="C184940" s="77"/>
    </row>
    <row r="184941" spans="2:3" x14ac:dyDescent="0.25">
      <c r="B184941" s="78"/>
      <c r="C184941" s="77"/>
    </row>
    <row r="184942" spans="2:3" x14ac:dyDescent="0.25">
      <c r="B184942" s="78"/>
      <c r="C184942" s="77"/>
    </row>
    <row r="184943" spans="2:3" x14ac:dyDescent="0.25">
      <c r="B184943" s="78"/>
      <c r="C184943" s="77"/>
    </row>
    <row r="184944" spans="2:3" x14ac:dyDescent="0.25">
      <c r="B184944" s="78"/>
      <c r="C184944" s="77"/>
    </row>
    <row r="184945" spans="2:3" x14ac:dyDescent="0.25">
      <c r="B184945" s="78"/>
      <c r="C184945" s="77"/>
    </row>
    <row r="184946" spans="2:3" x14ac:dyDescent="0.25">
      <c r="B184946" s="78"/>
      <c r="C184946" s="77"/>
    </row>
    <row r="184947" spans="2:3" x14ac:dyDescent="0.25">
      <c r="B184947" s="78"/>
      <c r="C184947" s="77"/>
    </row>
    <row r="184948" spans="2:3" x14ac:dyDescent="0.25">
      <c r="B184948" s="78"/>
      <c r="C184948" s="77"/>
    </row>
    <row r="184949" spans="2:3" x14ac:dyDescent="0.25">
      <c r="B184949" s="78"/>
      <c r="C184949" s="77"/>
    </row>
    <row r="184950" spans="2:3" x14ac:dyDescent="0.25">
      <c r="B184950" s="78"/>
      <c r="C184950" s="77"/>
    </row>
    <row r="185060" spans="2:3" x14ac:dyDescent="0.25">
      <c r="B185060" s="78"/>
      <c r="C185060" s="77"/>
    </row>
    <row r="185061" spans="2:3" x14ac:dyDescent="0.25">
      <c r="B185061" s="78"/>
      <c r="C185061" s="77"/>
    </row>
    <row r="185062" spans="2:3" x14ac:dyDescent="0.25">
      <c r="B185062" s="78"/>
      <c r="C185062" s="77"/>
    </row>
    <row r="185063" spans="2:3" x14ac:dyDescent="0.25">
      <c r="B185063" s="78"/>
      <c r="C185063" s="77"/>
    </row>
    <row r="185064" spans="2:3" x14ac:dyDescent="0.25">
      <c r="B185064" s="78"/>
      <c r="C185064" s="77"/>
    </row>
    <row r="185065" spans="2:3" x14ac:dyDescent="0.25">
      <c r="B185065" s="78"/>
      <c r="C185065" s="77"/>
    </row>
    <row r="185066" spans="2:3" x14ac:dyDescent="0.25">
      <c r="B185066" s="78"/>
      <c r="C185066" s="77"/>
    </row>
    <row r="185067" spans="2:3" x14ac:dyDescent="0.25">
      <c r="B185067" s="78"/>
      <c r="C185067" s="77"/>
    </row>
    <row r="185068" spans="2:3" x14ac:dyDescent="0.25">
      <c r="B185068" s="78"/>
      <c r="C185068" s="77"/>
    </row>
    <row r="185069" spans="2:3" x14ac:dyDescent="0.25">
      <c r="B185069" s="78"/>
      <c r="C185069" s="77"/>
    </row>
    <row r="185070" spans="2:3" x14ac:dyDescent="0.25">
      <c r="B185070" s="78"/>
      <c r="C185070" s="77"/>
    </row>
    <row r="185071" spans="2:3" x14ac:dyDescent="0.25">
      <c r="B185071" s="78"/>
      <c r="C185071" s="77"/>
    </row>
    <row r="185072" spans="2:3" x14ac:dyDescent="0.25">
      <c r="B185072" s="78"/>
      <c r="C185072" s="77"/>
    </row>
    <row r="185182" spans="2:3" x14ac:dyDescent="0.25">
      <c r="B185182" s="78"/>
      <c r="C185182" s="77"/>
    </row>
    <row r="185183" spans="2:3" x14ac:dyDescent="0.25">
      <c r="B185183" s="78"/>
      <c r="C185183" s="77"/>
    </row>
    <row r="185184" spans="2:3" x14ac:dyDescent="0.25">
      <c r="B185184" s="78"/>
      <c r="C185184" s="77"/>
    </row>
    <row r="185185" spans="2:3" x14ac:dyDescent="0.25">
      <c r="B185185" s="78"/>
      <c r="C185185" s="77"/>
    </row>
    <row r="185186" spans="2:3" x14ac:dyDescent="0.25">
      <c r="B185186" s="78"/>
      <c r="C185186" s="77"/>
    </row>
    <row r="185187" spans="2:3" x14ac:dyDescent="0.25">
      <c r="B185187" s="78"/>
      <c r="C185187" s="77"/>
    </row>
    <row r="185188" spans="2:3" x14ac:dyDescent="0.25">
      <c r="B185188" s="78"/>
      <c r="C185188" s="77"/>
    </row>
    <row r="185189" spans="2:3" x14ac:dyDescent="0.25">
      <c r="B185189" s="78"/>
      <c r="C185189" s="77"/>
    </row>
    <row r="185190" spans="2:3" x14ac:dyDescent="0.25">
      <c r="B185190" s="78"/>
      <c r="C185190" s="77"/>
    </row>
    <row r="185191" spans="2:3" x14ac:dyDescent="0.25">
      <c r="B185191" s="78"/>
      <c r="C185191" s="77"/>
    </row>
    <row r="185192" spans="2:3" x14ac:dyDescent="0.25">
      <c r="B185192" s="78"/>
      <c r="C185192" s="77"/>
    </row>
    <row r="185193" spans="2:3" x14ac:dyDescent="0.25">
      <c r="B185193" s="78"/>
      <c r="C185193" s="77"/>
    </row>
    <row r="185194" spans="2:3" x14ac:dyDescent="0.25">
      <c r="B185194" s="78"/>
      <c r="C185194" s="77"/>
    </row>
    <row r="185304" spans="2:3" x14ac:dyDescent="0.25">
      <c r="B185304" s="78"/>
      <c r="C185304" s="77"/>
    </row>
    <row r="185305" spans="2:3" x14ac:dyDescent="0.25">
      <c r="B185305" s="78"/>
      <c r="C185305" s="77"/>
    </row>
    <row r="185306" spans="2:3" x14ac:dyDescent="0.25">
      <c r="B185306" s="78"/>
      <c r="C185306" s="77"/>
    </row>
    <row r="185307" spans="2:3" x14ac:dyDescent="0.25">
      <c r="B185307" s="78"/>
      <c r="C185307" s="77"/>
    </row>
    <row r="185308" spans="2:3" x14ac:dyDescent="0.25">
      <c r="B185308" s="78"/>
      <c r="C185308" s="77"/>
    </row>
    <row r="185309" spans="2:3" x14ac:dyDescent="0.25">
      <c r="B185309" s="78"/>
      <c r="C185309" s="77"/>
    </row>
    <row r="185310" spans="2:3" x14ac:dyDescent="0.25">
      <c r="B185310" s="78"/>
      <c r="C185310" s="77"/>
    </row>
    <row r="185311" spans="2:3" x14ac:dyDescent="0.25">
      <c r="B185311" s="78"/>
      <c r="C185311" s="77"/>
    </row>
    <row r="185312" spans="2:3" x14ac:dyDescent="0.25">
      <c r="B185312" s="78"/>
      <c r="C185312" s="77"/>
    </row>
    <row r="185313" spans="2:3" x14ac:dyDescent="0.25">
      <c r="B185313" s="78"/>
      <c r="C185313" s="77"/>
    </row>
    <row r="185314" spans="2:3" x14ac:dyDescent="0.25">
      <c r="B185314" s="78"/>
      <c r="C185314" s="77"/>
    </row>
    <row r="185315" spans="2:3" x14ac:dyDescent="0.25">
      <c r="B185315" s="78"/>
      <c r="C185315" s="77"/>
    </row>
    <row r="185316" spans="2:3" x14ac:dyDescent="0.25">
      <c r="B185316" s="78"/>
      <c r="C185316" s="77"/>
    </row>
    <row r="185426" spans="2:3" x14ac:dyDescent="0.25">
      <c r="B185426" s="78"/>
      <c r="C185426" s="77"/>
    </row>
    <row r="185427" spans="2:3" x14ac:dyDescent="0.25">
      <c r="B185427" s="78"/>
      <c r="C185427" s="77"/>
    </row>
    <row r="185428" spans="2:3" x14ac:dyDescent="0.25">
      <c r="B185428" s="78"/>
      <c r="C185428" s="77"/>
    </row>
    <row r="185429" spans="2:3" x14ac:dyDescent="0.25">
      <c r="B185429" s="78"/>
      <c r="C185429" s="77"/>
    </row>
    <row r="185430" spans="2:3" x14ac:dyDescent="0.25">
      <c r="B185430" s="78"/>
      <c r="C185430" s="77"/>
    </row>
    <row r="185431" spans="2:3" x14ac:dyDescent="0.25">
      <c r="B185431" s="78"/>
      <c r="C185431" s="77"/>
    </row>
    <row r="185432" spans="2:3" x14ac:dyDescent="0.25">
      <c r="B185432" s="78"/>
      <c r="C185432" s="77"/>
    </row>
    <row r="185433" spans="2:3" x14ac:dyDescent="0.25">
      <c r="B185433" s="78"/>
      <c r="C185433" s="77"/>
    </row>
    <row r="185434" spans="2:3" x14ac:dyDescent="0.25">
      <c r="B185434" s="78"/>
      <c r="C185434" s="77"/>
    </row>
    <row r="185435" spans="2:3" x14ac:dyDescent="0.25">
      <c r="B185435" s="78"/>
      <c r="C185435" s="77"/>
    </row>
    <row r="185436" spans="2:3" x14ac:dyDescent="0.25">
      <c r="B185436" s="78"/>
      <c r="C185436" s="77"/>
    </row>
    <row r="185437" spans="2:3" x14ac:dyDescent="0.25">
      <c r="B185437" s="78"/>
      <c r="C185437" s="77"/>
    </row>
    <row r="185438" spans="2:3" x14ac:dyDescent="0.25">
      <c r="B185438" s="78"/>
      <c r="C185438" s="77"/>
    </row>
    <row r="185548" spans="2:3" x14ac:dyDescent="0.25">
      <c r="B185548" s="78"/>
      <c r="C185548" s="77"/>
    </row>
    <row r="185549" spans="2:3" x14ac:dyDescent="0.25">
      <c r="B185549" s="78"/>
      <c r="C185549" s="77"/>
    </row>
    <row r="185550" spans="2:3" x14ac:dyDescent="0.25">
      <c r="B185550" s="78"/>
      <c r="C185550" s="77"/>
    </row>
    <row r="185551" spans="2:3" x14ac:dyDescent="0.25">
      <c r="B185551" s="78"/>
      <c r="C185551" s="77"/>
    </row>
    <row r="185552" spans="2:3" x14ac:dyDescent="0.25">
      <c r="B185552" s="78"/>
      <c r="C185552" s="77"/>
    </row>
    <row r="185553" spans="2:3" x14ac:dyDescent="0.25">
      <c r="B185553" s="78"/>
      <c r="C185553" s="77"/>
    </row>
    <row r="185554" spans="2:3" x14ac:dyDescent="0.25">
      <c r="B185554" s="78"/>
      <c r="C185554" s="77"/>
    </row>
    <row r="185555" spans="2:3" x14ac:dyDescent="0.25">
      <c r="B185555" s="78"/>
      <c r="C185555" s="77"/>
    </row>
    <row r="185556" spans="2:3" x14ac:dyDescent="0.25">
      <c r="B185556" s="78"/>
      <c r="C185556" s="77"/>
    </row>
    <row r="185557" spans="2:3" x14ac:dyDescent="0.25">
      <c r="B185557" s="78"/>
      <c r="C185557" s="77"/>
    </row>
    <row r="185558" spans="2:3" x14ac:dyDescent="0.25">
      <c r="B185558" s="78"/>
      <c r="C185558" s="77"/>
    </row>
    <row r="185559" spans="2:3" x14ac:dyDescent="0.25">
      <c r="B185559" s="78"/>
      <c r="C185559" s="77"/>
    </row>
    <row r="185560" spans="2:3" x14ac:dyDescent="0.25">
      <c r="B185560" s="78"/>
      <c r="C185560" s="77"/>
    </row>
    <row r="185670" spans="2:3" x14ac:dyDescent="0.25">
      <c r="B185670" s="78"/>
      <c r="C185670" s="77"/>
    </row>
    <row r="185671" spans="2:3" x14ac:dyDescent="0.25">
      <c r="B185671" s="78"/>
      <c r="C185671" s="77"/>
    </row>
    <row r="185672" spans="2:3" x14ac:dyDescent="0.25">
      <c r="B185672" s="78"/>
      <c r="C185672" s="77"/>
    </row>
    <row r="185673" spans="2:3" x14ac:dyDescent="0.25">
      <c r="B185673" s="78"/>
      <c r="C185673" s="77"/>
    </row>
    <row r="185674" spans="2:3" x14ac:dyDescent="0.25">
      <c r="B185674" s="78"/>
      <c r="C185674" s="77"/>
    </row>
    <row r="185675" spans="2:3" x14ac:dyDescent="0.25">
      <c r="B185675" s="78"/>
      <c r="C185675" s="77"/>
    </row>
    <row r="185676" spans="2:3" x14ac:dyDescent="0.25">
      <c r="B185676" s="78"/>
      <c r="C185676" s="77"/>
    </row>
    <row r="185677" spans="2:3" x14ac:dyDescent="0.25">
      <c r="B185677" s="78"/>
      <c r="C185677" s="77"/>
    </row>
    <row r="185678" spans="2:3" x14ac:dyDescent="0.25">
      <c r="B185678" s="78"/>
      <c r="C185678" s="77"/>
    </row>
    <row r="185679" spans="2:3" x14ac:dyDescent="0.25">
      <c r="B185679" s="78"/>
      <c r="C185679" s="77"/>
    </row>
    <row r="185680" spans="2:3" x14ac:dyDescent="0.25">
      <c r="B185680" s="78"/>
      <c r="C185680" s="77"/>
    </row>
    <row r="185681" spans="2:3" x14ac:dyDescent="0.25">
      <c r="B185681" s="78"/>
      <c r="C185681" s="77"/>
    </row>
    <row r="185682" spans="2:3" x14ac:dyDescent="0.25">
      <c r="B185682" s="78"/>
      <c r="C185682" s="77"/>
    </row>
    <row r="185792" spans="2:3" x14ac:dyDescent="0.25">
      <c r="B185792" s="78"/>
      <c r="C185792" s="77"/>
    </row>
    <row r="185793" spans="2:3" x14ac:dyDescent="0.25">
      <c r="B185793" s="78"/>
      <c r="C185793" s="77"/>
    </row>
    <row r="185794" spans="2:3" x14ac:dyDescent="0.25">
      <c r="B185794" s="78"/>
      <c r="C185794" s="77"/>
    </row>
    <row r="185795" spans="2:3" x14ac:dyDescent="0.25">
      <c r="B185795" s="78"/>
      <c r="C185795" s="77"/>
    </row>
    <row r="185796" spans="2:3" x14ac:dyDescent="0.25">
      <c r="B185796" s="78"/>
      <c r="C185796" s="77"/>
    </row>
    <row r="185797" spans="2:3" x14ac:dyDescent="0.25">
      <c r="B185797" s="78"/>
      <c r="C185797" s="77"/>
    </row>
    <row r="185798" spans="2:3" x14ac:dyDescent="0.25">
      <c r="B185798" s="78"/>
      <c r="C185798" s="77"/>
    </row>
    <row r="185799" spans="2:3" x14ac:dyDescent="0.25">
      <c r="B185799" s="78"/>
      <c r="C185799" s="77"/>
    </row>
    <row r="185800" spans="2:3" x14ac:dyDescent="0.25">
      <c r="B185800" s="78"/>
      <c r="C185800" s="77"/>
    </row>
    <row r="185801" spans="2:3" x14ac:dyDescent="0.25">
      <c r="B185801" s="78"/>
      <c r="C185801" s="77"/>
    </row>
    <row r="185802" spans="2:3" x14ac:dyDescent="0.25">
      <c r="B185802" s="78"/>
      <c r="C185802" s="77"/>
    </row>
    <row r="185803" spans="2:3" x14ac:dyDescent="0.25">
      <c r="B185803" s="78"/>
      <c r="C185803" s="77"/>
    </row>
    <row r="185804" spans="2:3" x14ac:dyDescent="0.25">
      <c r="B185804" s="78"/>
      <c r="C185804" s="77"/>
    </row>
    <row r="185914" spans="2:3" x14ac:dyDescent="0.25">
      <c r="B185914" s="78"/>
      <c r="C185914" s="77"/>
    </row>
    <row r="185915" spans="2:3" x14ac:dyDescent="0.25">
      <c r="B185915" s="78"/>
      <c r="C185915" s="77"/>
    </row>
    <row r="185916" spans="2:3" x14ac:dyDescent="0.25">
      <c r="B185916" s="78"/>
      <c r="C185916" s="77"/>
    </row>
    <row r="185917" spans="2:3" x14ac:dyDescent="0.25">
      <c r="B185917" s="78"/>
      <c r="C185917" s="77"/>
    </row>
    <row r="185918" spans="2:3" x14ac:dyDescent="0.25">
      <c r="B185918" s="78"/>
      <c r="C185918" s="77"/>
    </row>
    <row r="185919" spans="2:3" x14ac:dyDescent="0.25">
      <c r="B185919" s="78"/>
      <c r="C185919" s="77"/>
    </row>
    <row r="185920" spans="2:3" x14ac:dyDescent="0.25">
      <c r="B185920" s="78"/>
      <c r="C185920" s="77"/>
    </row>
    <row r="185921" spans="2:3" x14ac:dyDescent="0.25">
      <c r="B185921" s="78"/>
      <c r="C185921" s="77"/>
    </row>
    <row r="185922" spans="2:3" x14ac:dyDescent="0.25">
      <c r="B185922" s="78"/>
      <c r="C185922" s="77"/>
    </row>
    <row r="185923" spans="2:3" x14ac:dyDescent="0.25">
      <c r="B185923" s="78"/>
      <c r="C185923" s="77"/>
    </row>
    <row r="185924" spans="2:3" x14ac:dyDescent="0.25">
      <c r="B185924" s="78"/>
      <c r="C185924" s="77"/>
    </row>
    <row r="185925" spans="2:3" x14ac:dyDescent="0.25">
      <c r="B185925" s="78"/>
      <c r="C185925" s="77"/>
    </row>
    <row r="185926" spans="2:3" x14ac:dyDescent="0.25">
      <c r="B185926" s="78"/>
      <c r="C185926" s="77"/>
    </row>
    <row r="186036" spans="2:3" x14ac:dyDescent="0.25">
      <c r="B186036" s="78"/>
      <c r="C186036" s="77"/>
    </row>
    <row r="186037" spans="2:3" x14ac:dyDescent="0.25">
      <c r="B186037" s="78"/>
      <c r="C186037" s="77"/>
    </row>
    <row r="186038" spans="2:3" x14ac:dyDescent="0.25">
      <c r="B186038" s="78"/>
      <c r="C186038" s="77"/>
    </row>
    <row r="186039" spans="2:3" x14ac:dyDescent="0.25">
      <c r="B186039" s="78"/>
      <c r="C186039" s="77"/>
    </row>
    <row r="186040" spans="2:3" x14ac:dyDescent="0.25">
      <c r="B186040" s="78"/>
      <c r="C186040" s="77"/>
    </row>
    <row r="186041" spans="2:3" x14ac:dyDescent="0.25">
      <c r="B186041" s="78"/>
      <c r="C186041" s="77"/>
    </row>
    <row r="186042" spans="2:3" x14ac:dyDescent="0.25">
      <c r="B186042" s="78"/>
      <c r="C186042" s="77"/>
    </row>
    <row r="186043" spans="2:3" x14ac:dyDescent="0.25">
      <c r="B186043" s="78"/>
      <c r="C186043" s="77"/>
    </row>
    <row r="186044" spans="2:3" x14ac:dyDescent="0.25">
      <c r="B186044" s="78"/>
      <c r="C186044" s="77"/>
    </row>
    <row r="186045" spans="2:3" x14ac:dyDescent="0.25">
      <c r="B186045" s="78"/>
      <c r="C186045" s="77"/>
    </row>
    <row r="186046" spans="2:3" x14ac:dyDescent="0.25">
      <c r="B186046" s="78"/>
      <c r="C186046" s="77"/>
    </row>
    <row r="186047" spans="2:3" x14ac:dyDescent="0.25">
      <c r="B186047" s="78"/>
      <c r="C186047" s="77"/>
    </row>
    <row r="186048" spans="2:3" x14ac:dyDescent="0.25">
      <c r="B186048" s="78"/>
      <c r="C186048" s="77"/>
    </row>
    <row r="186158" spans="2:3" x14ac:dyDescent="0.25">
      <c r="B186158" s="78"/>
      <c r="C186158" s="77"/>
    </row>
    <row r="186159" spans="2:3" x14ac:dyDescent="0.25">
      <c r="B186159" s="78"/>
      <c r="C186159" s="77"/>
    </row>
    <row r="186160" spans="2:3" x14ac:dyDescent="0.25">
      <c r="B186160" s="78"/>
      <c r="C186160" s="77"/>
    </row>
    <row r="186161" spans="2:3" x14ac:dyDescent="0.25">
      <c r="B186161" s="78"/>
      <c r="C186161" s="77"/>
    </row>
    <row r="186162" spans="2:3" x14ac:dyDescent="0.25">
      <c r="B186162" s="78"/>
      <c r="C186162" s="77"/>
    </row>
    <row r="186163" spans="2:3" x14ac:dyDescent="0.25">
      <c r="B186163" s="78"/>
      <c r="C186163" s="77"/>
    </row>
    <row r="186164" spans="2:3" x14ac:dyDescent="0.25">
      <c r="B186164" s="78"/>
      <c r="C186164" s="77"/>
    </row>
    <row r="186165" spans="2:3" x14ac:dyDescent="0.25">
      <c r="B186165" s="78"/>
      <c r="C186165" s="77"/>
    </row>
    <row r="186166" spans="2:3" x14ac:dyDescent="0.25">
      <c r="B186166" s="78"/>
      <c r="C186166" s="77"/>
    </row>
    <row r="186167" spans="2:3" x14ac:dyDescent="0.25">
      <c r="B186167" s="78"/>
      <c r="C186167" s="77"/>
    </row>
    <row r="186168" spans="2:3" x14ac:dyDescent="0.25">
      <c r="B186168" s="78"/>
      <c r="C186168" s="77"/>
    </row>
    <row r="186169" spans="2:3" x14ac:dyDescent="0.25">
      <c r="B186169" s="78"/>
      <c r="C186169" s="77"/>
    </row>
    <row r="186170" spans="2:3" x14ac:dyDescent="0.25">
      <c r="B186170" s="78"/>
      <c r="C186170" s="77"/>
    </row>
    <row r="186280" spans="2:3" x14ac:dyDescent="0.25">
      <c r="B186280" s="78"/>
      <c r="C186280" s="77"/>
    </row>
    <row r="186281" spans="2:3" x14ac:dyDescent="0.25">
      <c r="B186281" s="78"/>
      <c r="C186281" s="77"/>
    </row>
    <row r="186282" spans="2:3" x14ac:dyDescent="0.25">
      <c r="B186282" s="78"/>
      <c r="C186282" s="77"/>
    </row>
    <row r="186283" spans="2:3" x14ac:dyDescent="0.25">
      <c r="B186283" s="78"/>
      <c r="C186283" s="77"/>
    </row>
    <row r="186284" spans="2:3" x14ac:dyDescent="0.25">
      <c r="B186284" s="78"/>
      <c r="C186284" s="77"/>
    </row>
    <row r="186285" spans="2:3" x14ac:dyDescent="0.25">
      <c r="B186285" s="78"/>
      <c r="C186285" s="77"/>
    </row>
    <row r="186286" spans="2:3" x14ac:dyDescent="0.25">
      <c r="B186286" s="78"/>
      <c r="C186286" s="77"/>
    </row>
    <row r="186287" spans="2:3" x14ac:dyDescent="0.25">
      <c r="B186287" s="78"/>
      <c r="C186287" s="77"/>
    </row>
    <row r="186288" spans="2:3" x14ac:dyDescent="0.25">
      <c r="B186288" s="78"/>
      <c r="C186288" s="77"/>
    </row>
    <row r="186289" spans="2:3" x14ac:dyDescent="0.25">
      <c r="B186289" s="78"/>
      <c r="C186289" s="77"/>
    </row>
    <row r="186290" spans="2:3" x14ac:dyDescent="0.25">
      <c r="B186290" s="78"/>
      <c r="C186290" s="77"/>
    </row>
    <row r="186291" spans="2:3" x14ac:dyDescent="0.25">
      <c r="B186291" s="78"/>
      <c r="C186291" s="77"/>
    </row>
    <row r="186292" spans="2:3" x14ac:dyDescent="0.25">
      <c r="B186292" s="78"/>
      <c r="C186292" s="77"/>
    </row>
    <row r="186402" spans="2:3" x14ac:dyDescent="0.25">
      <c r="B186402" s="78"/>
      <c r="C186402" s="77"/>
    </row>
    <row r="186403" spans="2:3" x14ac:dyDescent="0.25">
      <c r="B186403" s="78"/>
      <c r="C186403" s="77"/>
    </row>
    <row r="186404" spans="2:3" x14ac:dyDescent="0.25">
      <c r="B186404" s="78"/>
      <c r="C186404" s="77"/>
    </row>
    <row r="186405" spans="2:3" x14ac:dyDescent="0.25">
      <c r="B186405" s="78"/>
      <c r="C186405" s="77"/>
    </row>
    <row r="186406" spans="2:3" x14ac:dyDescent="0.25">
      <c r="B186406" s="78"/>
      <c r="C186406" s="77"/>
    </row>
    <row r="186407" spans="2:3" x14ac:dyDescent="0.25">
      <c r="B186407" s="78"/>
      <c r="C186407" s="77"/>
    </row>
    <row r="186408" spans="2:3" x14ac:dyDescent="0.25">
      <c r="B186408" s="78"/>
      <c r="C186408" s="77"/>
    </row>
    <row r="186409" spans="2:3" x14ac:dyDescent="0.25">
      <c r="B186409" s="78"/>
      <c r="C186409" s="77"/>
    </row>
    <row r="186410" spans="2:3" x14ac:dyDescent="0.25">
      <c r="B186410" s="78"/>
      <c r="C186410" s="77"/>
    </row>
    <row r="186411" spans="2:3" x14ac:dyDescent="0.25">
      <c r="B186411" s="78"/>
      <c r="C186411" s="77"/>
    </row>
    <row r="186412" spans="2:3" x14ac:dyDescent="0.25">
      <c r="B186412" s="78"/>
      <c r="C186412" s="77"/>
    </row>
    <row r="186413" spans="2:3" x14ac:dyDescent="0.25">
      <c r="B186413" s="78"/>
      <c r="C186413" s="77"/>
    </row>
    <row r="186414" spans="2:3" x14ac:dyDescent="0.25">
      <c r="B186414" s="78"/>
      <c r="C186414" s="77"/>
    </row>
    <row r="186524" spans="2:3" x14ac:dyDescent="0.25">
      <c r="B186524" s="78"/>
      <c r="C186524" s="77"/>
    </row>
    <row r="186525" spans="2:3" x14ac:dyDescent="0.25">
      <c r="B186525" s="78"/>
      <c r="C186525" s="77"/>
    </row>
    <row r="186526" spans="2:3" x14ac:dyDescent="0.25">
      <c r="B186526" s="78"/>
      <c r="C186526" s="77"/>
    </row>
    <row r="186527" spans="2:3" x14ac:dyDescent="0.25">
      <c r="B186527" s="78"/>
      <c r="C186527" s="77"/>
    </row>
    <row r="186528" spans="2:3" x14ac:dyDescent="0.25">
      <c r="B186528" s="78"/>
      <c r="C186528" s="77"/>
    </row>
    <row r="186529" spans="2:3" x14ac:dyDescent="0.25">
      <c r="B186529" s="78"/>
      <c r="C186529" s="77"/>
    </row>
    <row r="186530" spans="2:3" x14ac:dyDescent="0.25">
      <c r="B186530" s="78"/>
      <c r="C186530" s="77"/>
    </row>
    <row r="186531" spans="2:3" x14ac:dyDescent="0.25">
      <c r="B186531" s="78"/>
      <c r="C186531" s="77"/>
    </row>
    <row r="186532" spans="2:3" x14ac:dyDescent="0.25">
      <c r="B186532" s="78"/>
      <c r="C186532" s="77"/>
    </row>
    <row r="186533" spans="2:3" x14ac:dyDescent="0.25">
      <c r="B186533" s="78"/>
      <c r="C186533" s="77"/>
    </row>
    <row r="186534" spans="2:3" x14ac:dyDescent="0.25">
      <c r="B186534" s="78"/>
      <c r="C186534" s="77"/>
    </row>
    <row r="186535" spans="2:3" x14ac:dyDescent="0.25">
      <c r="B186535" s="78"/>
      <c r="C186535" s="77"/>
    </row>
    <row r="186536" spans="2:3" x14ac:dyDescent="0.25">
      <c r="B186536" s="78"/>
      <c r="C186536" s="77"/>
    </row>
    <row r="186646" spans="2:3" x14ac:dyDescent="0.25">
      <c r="B186646" s="78"/>
      <c r="C186646" s="77"/>
    </row>
    <row r="186647" spans="2:3" x14ac:dyDescent="0.25">
      <c r="B186647" s="78"/>
      <c r="C186647" s="77"/>
    </row>
    <row r="186648" spans="2:3" x14ac:dyDescent="0.25">
      <c r="B186648" s="78"/>
      <c r="C186648" s="77"/>
    </row>
    <row r="186649" spans="2:3" x14ac:dyDescent="0.25">
      <c r="B186649" s="78"/>
      <c r="C186649" s="77"/>
    </row>
    <row r="186650" spans="2:3" x14ac:dyDescent="0.25">
      <c r="B186650" s="78"/>
      <c r="C186650" s="77"/>
    </row>
    <row r="186651" spans="2:3" x14ac:dyDescent="0.25">
      <c r="B186651" s="78"/>
      <c r="C186651" s="77"/>
    </row>
    <row r="186652" spans="2:3" x14ac:dyDescent="0.25">
      <c r="B186652" s="78"/>
      <c r="C186652" s="77"/>
    </row>
    <row r="186653" spans="2:3" x14ac:dyDescent="0.25">
      <c r="B186653" s="78"/>
      <c r="C186653" s="77"/>
    </row>
    <row r="186654" spans="2:3" x14ac:dyDescent="0.25">
      <c r="B186654" s="78"/>
      <c r="C186654" s="77"/>
    </row>
    <row r="186655" spans="2:3" x14ac:dyDescent="0.25">
      <c r="B186655" s="78"/>
      <c r="C186655" s="77"/>
    </row>
    <row r="186656" spans="2:3" x14ac:dyDescent="0.25">
      <c r="B186656" s="78"/>
      <c r="C186656" s="77"/>
    </row>
    <row r="186657" spans="2:3" x14ac:dyDescent="0.25">
      <c r="B186657" s="78"/>
      <c r="C186657" s="77"/>
    </row>
    <row r="186658" spans="2:3" x14ac:dyDescent="0.25">
      <c r="B186658" s="78"/>
      <c r="C186658" s="77"/>
    </row>
    <row r="186768" spans="2:3" x14ac:dyDescent="0.25">
      <c r="B186768" s="78"/>
      <c r="C186768" s="77"/>
    </row>
    <row r="186769" spans="2:3" x14ac:dyDescent="0.25">
      <c r="B186769" s="78"/>
      <c r="C186769" s="77"/>
    </row>
    <row r="186770" spans="2:3" x14ac:dyDescent="0.25">
      <c r="B186770" s="78"/>
      <c r="C186770" s="77"/>
    </row>
    <row r="186771" spans="2:3" x14ac:dyDescent="0.25">
      <c r="B186771" s="78"/>
      <c r="C186771" s="77"/>
    </row>
    <row r="186772" spans="2:3" x14ac:dyDescent="0.25">
      <c r="B186772" s="78"/>
      <c r="C186772" s="77"/>
    </row>
    <row r="186773" spans="2:3" x14ac:dyDescent="0.25">
      <c r="B186773" s="78"/>
      <c r="C186773" s="77"/>
    </row>
    <row r="186774" spans="2:3" x14ac:dyDescent="0.25">
      <c r="B186774" s="78"/>
      <c r="C186774" s="77"/>
    </row>
    <row r="186775" spans="2:3" x14ac:dyDescent="0.25">
      <c r="B186775" s="78"/>
      <c r="C186775" s="77"/>
    </row>
    <row r="186776" spans="2:3" x14ac:dyDescent="0.25">
      <c r="B186776" s="78"/>
      <c r="C186776" s="77"/>
    </row>
    <row r="186777" spans="2:3" x14ac:dyDescent="0.25">
      <c r="B186777" s="78"/>
      <c r="C186777" s="77"/>
    </row>
    <row r="186778" spans="2:3" x14ac:dyDescent="0.25">
      <c r="B186778" s="78"/>
      <c r="C186778" s="77"/>
    </row>
    <row r="186779" spans="2:3" x14ac:dyDescent="0.25">
      <c r="B186779" s="78"/>
      <c r="C186779" s="77"/>
    </row>
    <row r="186780" spans="2:3" x14ac:dyDescent="0.25">
      <c r="B186780" s="78"/>
      <c r="C186780" s="77"/>
    </row>
    <row r="186890" spans="2:3" x14ac:dyDescent="0.25">
      <c r="B186890" s="78"/>
      <c r="C186890" s="77"/>
    </row>
    <row r="186891" spans="2:3" x14ac:dyDescent="0.25">
      <c r="B186891" s="78"/>
      <c r="C186891" s="77"/>
    </row>
    <row r="186892" spans="2:3" x14ac:dyDescent="0.25">
      <c r="B186892" s="78"/>
      <c r="C186892" s="77"/>
    </row>
    <row r="186893" spans="2:3" x14ac:dyDescent="0.25">
      <c r="B186893" s="78"/>
      <c r="C186893" s="77"/>
    </row>
    <row r="186894" spans="2:3" x14ac:dyDescent="0.25">
      <c r="B186894" s="78"/>
      <c r="C186894" s="77"/>
    </row>
    <row r="186895" spans="2:3" x14ac:dyDescent="0.25">
      <c r="B186895" s="78"/>
      <c r="C186895" s="77"/>
    </row>
    <row r="186896" spans="2:3" x14ac:dyDescent="0.25">
      <c r="B186896" s="78"/>
      <c r="C186896" s="77"/>
    </row>
    <row r="186897" spans="2:3" x14ac:dyDescent="0.25">
      <c r="B186897" s="78"/>
      <c r="C186897" s="77"/>
    </row>
    <row r="186898" spans="2:3" x14ac:dyDescent="0.25">
      <c r="B186898" s="78"/>
      <c r="C186898" s="77"/>
    </row>
    <row r="186899" spans="2:3" x14ac:dyDescent="0.25">
      <c r="B186899" s="78"/>
      <c r="C186899" s="77"/>
    </row>
    <row r="186900" spans="2:3" x14ac:dyDescent="0.25">
      <c r="B186900" s="78"/>
      <c r="C186900" s="77"/>
    </row>
    <row r="186901" spans="2:3" x14ac:dyDescent="0.25">
      <c r="B186901" s="78"/>
      <c r="C186901" s="77"/>
    </row>
    <row r="186902" spans="2:3" x14ac:dyDescent="0.25">
      <c r="B186902" s="78"/>
      <c r="C186902" s="77"/>
    </row>
    <row r="187012" spans="2:3" x14ac:dyDescent="0.25">
      <c r="B187012" s="78"/>
      <c r="C187012" s="77"/>
    </row>
    <row r="187013" spans="2:3" x14ac:dyDescent="0.25">
      <c r="B187013" s="78"/>
      <c r="C187013" s="77"/>
    </row>
    <row r="187014" spans="2:3" x14ac:dyDescent="0.25">
      <c r="B187014" s="78"/>
      <c r="C187014" s="77"/>
    </row>
    <row r="187015" spans="2:3" x14ac:dyDescent="0.25">
      <c r="B187015" s="78"/>
      <c r="C187015" s="77"/>
    </row>
    <row r="187016" spans="2:3" x14ac:dyDescent="0.25">
      <c r="B187016" s="78"/>
      <c r="C187016" s="77"/>
    </row>
    <row r="187017" spans="2:3" x14ac:dyDescent="0.25">
      <c r="B187017" s="78"/>
      <c r="C187017" s="77"/>
    </row>
    <row r="187018" spans="2:3" x14ac:dyDescent="0.25">
      <c r="B187018" s="78"/>
      <c r="C187018" s="77"/>
    </row>
    <row r="187019" spans="2:3" x14ac:dyDescent="0.25">
      <c r="B187019" s="78"/>
      <c r="C187019" s="77"/>
    </row>
    <row r="187020" spans="2:3" x14ac:dyDescent="0.25">
      <c r="B187020" s="78"/>
      <c r="C187020" s="77"/>
    </row>
    <row r="187021" spans="2:3" x14ac:dyDescent="0.25">
      <c r="B187021" s="78"/>
      <c r="C187021" s="77"/>
    </row>
    <row r="187022" spans="2:3" x14ac:dyDescent="0.25">
      <c r="B187022" s="78"/>
      <c r="C187022" s="77"/>
    </row>
    <row r="187023" spans="2:3" x14ac:dyDescent="0.25">
      <c r="B187023" s="78"/>
      <c r="C187023" s="77"/>
    </row>
    <row r="187024" spans="2:3" x14ac:dyDescent="0.25">
      <c r="B187024" s="78"/>
      <c r="C187024" s="77"/>
    </row>
    <row r="187134" spans="2:3" x14ac:dyDescent="0.25">
      <c r="B187134" s="78"/>
      <c r="C187134" s="77"/>
    </row>
    <row r="187135" spans="2:3" x14ac:dyDescent="0.25">
      <c r="B187135" s="78"/>
      <c r="C187135" s="77"/>
    </row>
    <row r="187136" spans="2:3" x14ac:dyDescent="0.25">
      <c r="B187136" s="78"/>
      <c r="C187136" s="77"/>
    </row>
    <row r="187137" spans="2:3" x14ac:dyDescent="0.25">
      <c r="B187137" s="78"/>
      <c r="C187137" s="77"/>
    </row>
    <row r="187138" spans="2:3" x14ac:dyDescent="0.25">
      <c r="B187138" s="78"/>
      <c r="C187138" s="77"/>
    </row>
    <row r="187139" spans="2:3" x14ac:dyDescent="0.25">
      <c r="B187139" s="78"/>
      <c r="C187139" s="77"/>
    </row>
    <row r="187140" spans="2:3" x14ac:dyDescent="0.25">
      <c r="B187140" s="78"/>
      <c r="C187140" s="77"/>
    </row>
    <row r="187141" spans="2:3" x14ac:dyDescent="0.25">
      <c r="B187141" s="78"/>
      <c r="C187141" s="77"/>
    </row>
    <row r="187142" spans="2:3" x14ac:dyDescent="0.25">
      <c r="B187142" s="78"/>
      <c r="C187142" s="77"/>
    </row>
    <row r="187143" spans="2:3" x14ac:dyDescent="0.25">
      <c r="B187143" s="78"/>
      <c r="C187143" s="77"/>
    </row>
    <row r="187144" spans="2:3" x14ac:dyDescent="0.25">
      <c r="B187144" s="78"/>
      <c r="C187144" s="77"/>
    </row>
    <row r="187145" spans="2:3" x14ac:dyDescent="0.25">
      <c r="B187145" s="78"/>
      <c r="C187145" s="77"/>
    </row>
    <row r="187146" spans="2:3" x14ac:dyDescent="0.25">
      <c r="B187146" s="78"/>
      <c r="C187146" s="77"/>
    </row>
    <row r="187256" spans="2:3" x14ac:dyDescent="0.25">
      <c r="B187256" s="78"/>
      <c r="C187256" s="77"/>
    </row>
    <row r="187257" spans="2:3" x14ac:dyDescent="0.25">
      <c r="B187257" s="78"/>
      <c r="C187257" s="77"/>
    </row>
    <row r="187258" spans="2:3" x14ac:dyDescent="0.25">
      <c r="B187258" s="78"/>
      <c r="C187258" s="77"/>
    </row>
    <row r="187259" spans="2:3" x14ac:dyDescent="0.25">
      <c r="B187259" s="78"/>
      <c r="C187259" s="77"/>
    </row>
    <row r="187260" spans="2:3" x14ac:dyDescent="0.25">
      <c r="B187260" s="78"/>
      <c r="C187260" s="77"/>
    </row>
    <row r="187261" spans="2:3" x14ac:dyDescent="0.25">
      <c r="B187261" s="78"/>
      <c r="C187261" s="77"/>
    </row>
    <row r="187262" spans="2:3" x14ac:dyDescent="0.25">
      <c r="B187262" s="78"/>
      <c r="C187262" s="77"/>
    </row>
    <row r="187263" spans="2:3" x14ac:dyDescent="0.25">
      <c r="B187263" s="78"/>
      <c r="C187263" s="77"/>
    </row>
    <row r="187264" spans="2:3" x14ac:dyDescent="0.25">
      <c r="B187264" s="78"/>
      <c r="C187264" s="77"/>
    </row>
    <row r="187265" spans="2:3" x14ac:dyDescent="0.25">
      <c r="B187265" s="78"/>
      <c r="C187265" s="77"/>
    </row>
    <row r="187266" spans="2:3" x14ac:dyDescent="0.25">
      <c r="B187266" s="78"/>
      <c r="C187266" s="77"/>
    </row>
    <row r="187267" spans="2:3" x14ac:dyDescent="0.25">
      <c r="B187267" s="78"/>
      <c r="C187267" s="77"/>
    </row>
    <row r="187268" spans="2:3" x14ac:dyDescent="0.25">
      <c r="B187268" s="78"/>
      <c r="C187268" s="77"/>
    </row>
    <row r="187378" spans="2:3" x14ac:dyDescent="0.25">
      <c r="B187378" s="78"/>
      <c r="C187378" s="77"/>
    </row>
    <row r="187379" spans="2:3" x14ac:dyDescent="0.25">
      <c r="B187379" s="78"/>
      <c r="C187379" s="77"/>
    </row>
    <row r="187380" spans="2:3" x14ac:dyDescent="0.25">
      <c r="B187380" s="78"/>
      <c r="C187380" s="77"/>
    </row>
    <row r="187381" spans="2:3" x14ac:dyDescent="0.25">
      <c r="B187381" s="78"/>
      <c r="C187381" s="77"/>
    </row>
    <row r="187382" spans="2:3" x14ac:dyDescent="0.25">
      <c r="B187382" s="78"/>
      <c r="C187382" s="77"/>
    </row>
    <row r="187383" spans="2:3" x14ac:dyDescent="0.25">
      <c r="B187383" s="78"/>
      <c r="C187383" s="77"/>
    </row>
    <row r="187384" spans="2:3" x14ac:dyDescent="0.25">
      <c r="B187384" s="78"/>
      <c r="C187384" s="77"/>
    </row>
    <row r="187385" spans="2:3" x14ac:dyDescent="0.25">
      <c r="B187385" s="78"/>
      <c r="C187385" s="77"/>
    </row>
    <row r="187386" spans="2:3" x14ac:dyDescent="0.25">
      <c r="B187386" s="78"/>
      <c r="C187386" s="77"/>
    </row>
    <row r="187387" spans="2:3" x14ac:dyDescent="0.25">
      <c r="B187387" s="78"/>
      <c r="C187387" s="77"/>
    </row>
    <row r="187388" spans="2:3" x14ac:dyDescent="0.25">
      <c r="B187388" s="78"/>
      <c r="C187388" s="77"/>
    </row>
    <row r="187389" spans="2:3" x14ac:dyDescent="0.25">
      <c r="B187389" s="78"/>
      <c r="C187389" s="77"/>
    </row>
    <row r="187390" spans="2:3" x14ac:dyDescent="0.25">
      <c r="B187390" s="78"/>
      <c r="C187390" s="77"/>
    </row>
    <row r="187500" spans="2:3" x14ac:dyDescent="0.25">
      <c r="B187500" s="78"/>
      <c r="C187500" s="77"/>
    </row>
    <row r="187501" spans="2:3" x14ac:dyDescent="0.25">
      <c r="B187501" s="78"/>
      <c r="C187501" s="77"/>
    </row>
    <row r="187502" spans="2:3" x14ac:dyDescent="0.25">
      <c r="B187502" s="78"/>
      <c r="C187502" s="77"/>
    </row>
    <row r="187503" spans="2:3" x14ac:dyDescent="0.25">
      <c r="B187503" s="78"/>
      <c r="C187503" s="77"/>
    </row>
    <row r="187504" spans="2:3" x14ac:dyDescent="0.25">
      <c r="B187504" s="78"/>
      <c r="C187504" s="77"/>
    </row>
    <row r="187505" spans="2:3" x14ac:dyDescent="0.25">
      <c r="B187505" s="78"/>
      <c r="C187505" s="77"/>
    </row>
    <row r="187506" spans="2:3" x14ac:dyDescent="0.25">
      <c r="B187506" s="78"/>
      <c r="C187506" s="77"/>
    </row>
    <row r="187507" spans="2:3" x14ac:dyDescent="0.25">
      <c r="B187507" s="78"/>
      <c r="C187507" s="77"/>
    </row>
    <row r="187508" spans="2:3" x14ac:dyDescent="0.25">
      <c r="B187508" s="78"/>
      <c r="C187508" s="77"/>
    </row>
    <row r="187509" spans="2:3" x14ac:dyDescent="0.25">
      <c r="B187509" s="78"/>
      <c r="C187509" s="77"/>
    </row>
    <row r="187510" spans="2:3" x14ac:dyDescent="0.25">
      <c r="B187510" s="78"/>
      <c r="C187510" s="77"/>
    </row>
    <row r="187511" spans="2:3" x14ac:dyDescent="0.25">
      <c r="B187511" s="78"/>
      <c r="C187511" s="77"/>
    </row>
    <row r="187512" spans="2:3" x14ac:dyDescent="0.25">
      <c r="B187512" s="78"/>
      <c r="C187512" s="77"/>
    </row>
    <row r="187622" spans="2:3" x14ac:dyDescent="0.25">
      <c r="B187622" s="78"/>
      <c r="C187622" s="77"/>
    </row>
    <row r="187623" spans="2:3" x14ac:dyDescent="0.25">
      <c r="B187623" s="78"/>
      <c r="C187623" s="77"/>
    </row>
    <row r="187624" spans="2:3" x14ac:dyDescent="0.25">
      <c r="B187624" s="78"/>
      <c r="C187624" s="77"/>
    </row>
    <row r="187625" spans="2:3" x14ac:dyDescent="0.25">
      <c r="B187625" s="78"/>
      <c r="C187625" s="77"/>
    </row>
    <row r="187626" spans="2:3" x14ac:dyDescent="0.25">
      <c r="B187626" s="78"/>
      <c r="C187626" s="77"/>
    </row>
    <row r="187627" spans="2:3" x14ac:dyDescent="0.25">
      <c r="B187627" s="78"/>
      <c r="C187627" s="77"/>
    </row>
    <row r="187628" spans="2:3" x14ac:dyDescent="0.25">
      <c r="B187628" s="78"/>
      <c r="C187628" s="77"/>
    </row>
    <row r="187629" spans="2:3" x14ac:dyDescent="0.25">
      <c r="B187629" s="78"/>
      <c r="C187629" s="77"/>
    </row>
    <row r="187630" spans="2:3" x14ac:dyDescent="0.25">
      <c r="B187630" s="78"/>
      <c r="C187630" s="77"/>
    </row>
    <row r="187631" spans="2:3" x14ac:dyDescent="0.25">
      <c r="B187631" s="78"/>
      <c r="C187631" s="77"/>
    </row>
    <row r="187632" spans="2:3" x14ac:dyDescent="0.25">
      <c r="B187632" s="78"/>
      <c r="C187632" s="77"/>
    </row>
    <row r="187633" spans="2:3" x14ac:dyDescent="0.25">
      <c r="B187633" s="78"/>
      <c r="C187633" s="77"/>
    </row>
    <row r="187634" spans="2:3" x14ac:dyDescent="0.25">
      <c r="B187634" s="78"/>
      <c r="C187634" s="77"/>
    </row>
    <row r="187744" spans="2:3" x14ac:dyDescent="0.25">
      <c r="B187744" s="78"/>
      <c r="C187744" s="77"/>
    </row>
    <row r="187745" spans="2:3" x14ac:dyDescent="0.25">
      <c r="B187745" s="78"/>
      <c r="C187745" s="77"/>
    </row>
    <row r="187746" spans="2:3" x14ac:dyDescent="0.25">
      <c r="B187746" s="78"/>
      <c r="C187746" s="77"/>
    </row>
    <row r="187747" spans="2:3" x14ac:dyDescent="0.25">
      <c r="B187747" s="78"/>
      <c r="C187747" s="77"/>
    </row>
    <row r="187748" spans="2:3" x14ac:dyDescent="0.25">
      <c r="B187748" s="78"/>
      <c r="C187748" s="77"/>
    </row>
    <row r="187749" spans="2:3" x14ac:dyDescent="0.25">
      <c r="B187749" s="78"/>
      <c r="C187749" s="77"/>
    </row>
    <row r="187750" spans="2:3" x14ac:dyDescent="0.25">
      <c r="B187750" s="78"/>
      <c r="C187750" s="77"/>
    </row>
    <row r="187751" spans="2:3" x14ac:dyDescent="0.25">
      <c r="B187751" s="78"/>
      <c r="C187751" s="77"/>
    </row>
    <row r="187752" spans="2:3" x14ac:dyDescent="0.25">
      <c r="B187752" s="78"/>
      <c r="C187752" s="77"/>
    </row>
    <row r="187753" spans="2:3" x14ac:dyDescent="0.25">
      <c r="B187753" s="78"/>
      <c r="C187753" s="77"/>
    </row>
    <row r="187754" spans="2:3" x14ac:dyDescent="0.25">
      <c r="B187754" s="78"/>
      <c r="C187754" s="77"/>
    </row>
    <row r="187755" spans="2:3" x14ac:dyDescent="0.25">
      <c r="B187755" s="78"/>
      <c r="C187755" s="77"/>
    </row>
    <row r="187756" spans="2:3" x14ac:dyDescent="0.25">
      <c r="B187756" s="78"/>
      <c r="C187756" s="77"/>
    </row>
    <row r="187866" spans="2:3" x14ac:dyDescent="0.25">
      <c r="B187866" s="78"/>
      <c r="C187866" s="77"/>
    </row>
    <row r="187867" spans="2:3" x14ac:dyDescent="0.25">
      <c r="B187867" s="78"/>
      <c r="C187867" s="77"/>
    </row>
    <row r="187868" spans="2:3" x14ac:dyDescent="0.25">
      <c r="B187868" s="78"/>
      <c r="C187868" s="77"/>
    </row>
    <row r="187869" spans="2:3" x14ac:dyDescent="0.25">
      <c r="B187869" s="78"/>
      <c r="C187869" s="77"/>
    </row>
    <row r="187870" spans="2:3" x14ac:dyDescent="0.25">
      <c r="B187870" s="78"/>
      <c r="C187870" s="77"/>
    </row>
    <row r="187871" spans="2:3" x14ac:dyDescent="0.25">
      <c r="B187871" s="78"/>
      <c r="C187871" s="77"/>
    </row>
    <row r="187872" spans="2:3" x14ac:dyDescent="0.25">
      <c r="B187872" s="78"/>
      <c r="C187872" s="77"/>
    </row>
    <row r="187873" spans="2:3" x14ac:dyDescent="0.25">
      <c r="B187873" s="78"/>
      <c r="C187873" s="77"/>
    </row>
    <row r="187874" spans="2:3" x14ac:dyDescent="0.25">
      <c r="B187874" s="78"/>
      <c r="C187874" s="77"/>
    </row>
    <row r="187875" spans="2:3" x14ac:dyDescent="0.25">
      <c r="B187875" s="78"/>
      <c r="C187875" s="77"/>
    </row>
    <row r="187876" spans="2:3" x14ac:dyDescent="0.25">
      <c r="B187876" s="78"/>
      <c r="C187876" s="77"/>
    </row>
    <row r="187877" spans="2:3" x14ac:dyDescent="0.25">
      <c r="B187877" s="78"/>
      <c r="C187877" s="77"/>
    </row>
    <row r="187878" spans="2:3" x14ac:dyDescent="0.25">
      <c r="B187878" s="78"/>
      <c r="C187878" s="77"/>
    </row>
    <row r="187988" spans="2:3" x14ac:dyDescent="0.25">
      <c r="B187988" s="78"/>
      <c r="C187988" s="77"/>
    </row>
    <row r="187989" spans="2:3" x14ac:dyDescent="0.25">
      <c r="B187989" s="78"/>
      <c r="C187989" s="77"/>
    </row>
    <row r="187990" spans="2:3" x14ac:dyDescent="0.25">
      <c r="B187990" s="78"/>
      <c r="C187990" s="77"/>
    </row>
    <row r="187991" spans="2:3" x14ac:dyDescent="0.25">
      <c r="B187991" s="78"/>
      <c r="C187991" s="77"/>
    </row>
    <row r="187992" spans="2:3" x14ac:dyDescent="0.25">
      <c r="B187992" s="78"/>
      <c r="C187992" s="77"/>
    </row>
    <row r="187993" spans="2:3" x14ac:dyDescent="0.25">
      <c r="B187993" s="78"/>
      <c r="C187993" s="77"/>
    </row>
    <row r="187994" spans="2:3" x14ac:dyDescent="0.25">
      <c r="B187994" s="78"/>
      <c r="C187994" s="77"/>
    </row>
    <row r="187995" spans="2:3" x14ac:dyDescent="0.25">
      <c r="B187995" s="78"/>
      <c r="C187995" s="77"/>
    </row>
    <row r="187996" spans="2:3" x14ac:dyDescent="0.25">
      <c r="B187996" s="78"/>
      <c r="C187996" s="77"/>
    </row>
    <row r="187997" spans="2:3" x14ac:dyDescent="0.25">
      <c r="B187997" s="78"/>
      <c r="C187997" s="77"/>
    </row>
    <row r="187998" spans="2:3" x14ac:dyDescent="0.25">
      <c r="B187998" s="78"/>
      <c r="C187998" s="77"/>
    </row>
    <row r="187999" spans="2:3" x14ac:dyDescent="0.25">
      <c r="B187999" s="78"/>
      <c r="C187999" s="77"/>
    </row>
    <row r="188000" spans="2:3" x14ac:dyDescent="0.25">
      <c r="B188000" s="78"/>
      <c r="C188000" s="77"/>
    </row>
    <row r="188110" spans="2:3" x14ac:dyDescent="0.25">
      <c r="B188110" s="78"/>
      <c r="C188110" s="77"/>
    </row>
    <row r="188111" spans="2:3" x14ac:dyDescent="0.25">
      <c r="B188111" s="78"/>
      <c r="C188111" s="77"/>
    </row>
    <row r="188112" spans="2:3" x14ac:dyDescent="0.25">
      <c r="B188112" s="78"/>
      <c r="C188112" s="77"/>
    </row>
    <row r="188113" spans="2:3" x14ac:dyDescent="0.25">
      <c r="B188113" s="78"/>
      <c r="C188113" s="77"/>
    </row>
    <row r="188114" spans="2:3" x14ac:dyDescent="0.25">
      <c r="B188114" s="78"/>
      <c r="C188114" s="77"/>
    </row>
    <row r="188115" spans="2:3" x14ac:dyDescent="0.25">
      <c r="B188115" s="78"/>
      <c r="C188115" s="77"/>
    </row>
    <row r="188116" spans="2:3" x14ac:dyDescent="0.25">
      <c r="B188116" s="78"/>
      <c r="C188116" s="77"/>
    </row>
    <row r="188117" spans="2:3" x14ac:dyDescent="0.25">
      <c r="B188117" s="78"/>
      <c r="C188117" s="77"/>
    </row>
    <row r="188118" spans="2:3" x14ac:dyDescent="0.25">
      <c r="B188118" s="78"/>
      <c r="C188118" s="77"/>
    </row>
    <row r="188119" spans="2:3" x14ac:dyDescent="0.25">
      <c r="B188119" s="78"/>
      <c r="C188119" s="77"/>
    </row>
    <row r="188120" spans="2:3" x14ac:dyDescent="0.25">
      <c r="B188120" s="78"/>
      <c r="C188120" s="77"/>
    </row>
    <row r="188121" spans="2:3" x14ac:dyDescent="0.25">
      <c r="B188121" s="78"/>
      <c r="C188121" s="77"/>
    </row>
    <row r="188122" spans="2:3" x14ac:dyDescent="0.25">
      <c r="B188122" s="78"/>
      <c r="C188122" s="77"/>
    </row>
    <row r="188232" spans="2:3" x14ac:dyDescent="0.25">
      <c r="B188232" s="78"/>
      <c r="C188232" s="77"/>
    </row>
    <row r="188233" spans="2:3" x14ac:dyDescent="0.25">
      <c r="B188233" s="78"/>
      <c r="C188233" s="77"/>
    </row>
    <row r="188234" spans="2:3" x14ac:dyDescent="0.25">
      <c r="B188234" s="78"/>
      <c r="C188234" s="77"/>
    </row>
    <row r="188235" spans="2:3" x14ac:dyDescent="0.25">
      <c r="B188235" s="78"/>
      <c r="C188235" s="77"/>
    </row>
    <row r="188236" spans="2:3" x14ac:dyDescent="0.25">
      <c r="B188236" s="78"/>
      <c r="C188236" s="77"/>
    </row>
    <row r="188237" spans="2:3" x14ac:dyDescent="0.25">
      <c r="B188237" s="78"/>
      <c r="C188237" s="77"/>
    </row>
    <row r="188238" spans="2:3" x14ac:dyDescent="0.25">
      <c r="B188238" s="78"/>
      <c r="C188238" s="77"/>
    </row>
    <row r="188239" spans="2:3" x14ac:dyDescent="0.25">
      <c r="B188239" s="78"/>
      <c r="C188239" s="77"/>
    </row>
    <row r="188240" spans="2:3" x14ac:dyDescent="0.25">
      <c r="B188240" s="78"/>
      <c r="C188240" s="77"/>
    </row>
    <row r="188241" spans="2:3" x14ac:dyDescent="0.25">
      <c r="B188241" s="78"/>
      <c r="C188241" s="77"/>
    </row>
    <row r="188242" spans="2:3" x14ac:dyDescent="0.25">
      <c r="B188242" s="78"/>
      <c r="C188242" s="77"/>
    </row>
    <row r="188243" spans="2:3" x14ac:dyDescent="0.25">
      <c r="B188243" s="78"/>
      <c r="C188243" s="77"/>
    </row>
    <row r="188244" spans="2:3" x14ac:dyDescent="0.25">
      <c r="B188244" s="78"/>
      <c r="C188244" s="77"/>
    </row>
    <row r="188354" spans="2:3" x14ac:dyDescent="0.25">
      <c r="B188354" s="78"/>
      <c r="C188354" s="77"/>
    </row>
    <row r="188355" spans="2:3" x14ac:dyDescent="0.25">
      <c r="B188355" s="78"/>
      <c r="C188355" s="77"/>
    </row>
    <row r="188356" spans="2:3" x14ac:dyDescent="0.25">
      <c r="B188356" s="78"/>
      <c r="C188356" s="77"/>
    </row>
    <row r="188357" spans="2:3" x14ac:dyDescent="0.25">
      <c r="B188357" s="78"/>
      <c r="C188357" s="77"/>
    </row>
    <row r="188358" spans="2:3" x14ac:dyDescent="0.25">
      <c r="B188358" s="78"/>
      <c r="C188358" s="77"/>
    </row>
    <row r="188359" spans="2:3" x14ac:dyDescent="0.25">
      <c r="B188359" s="78"/>
      <c r="C188359" s="77"/>
    </row>
    <row r="188360" spans="2:3" x14ac:dyDescent="0.25">
      <c r="B188360" s="78"/>
      <c r="C188360" s="77"/>
    </row>
    <row r="188361" spans="2:3" x14ac:dyDescent="0.25">
      <c r="B188361" s="78"/>
      <c r="C188361" s="77"/>
    </row>
    <row r="188362" spans="2:3" x14ac:dyDescent="0.25">
      <c r="B188362" s="78"/>
      <c r="C188362" s="77"/>
    </row>
    <row r="188363" spans="2:3" x14ac:dyDescent="0.25">
      <c r="B188363" s="78"/>
      <c r="C188363" s="77"/>
    </row>
    <row r="188364" spans="2:3" x14ac:dyDescent="0.25">
      <c r="B188364" s="78"/>
      <c r="C188364" s="77"/>
    </row>
    <row r="188365" spans="2:3" x14ac:dyDescent="0.25">
      <c r="B188365" s="78"/>
      <c r="C188365" s="77"/>
    </row>
    <row r="188366" spans="2:3" x14ac:dyDescent="0.25">
      <c r="B188366" s="78"/>
      <c r="C188366" s="77"/>
    </row>
    <row r="188476" spans="2:3" x14ac:dyDescent="0.25">
      <c r="B188476" s="78"/>
      <c r="C188476" s="77"/>
    </row>
    <row r="188477" spans="2:3" x14ac:dyDescent="0.25">
      <c r="B188477" s="78"/>
      <c r="C188477" s="77"/>
    </row>
    <row r="188478" spans="2:3" x14ac:dyDescent="0.25">
      <c r="B188478" s="78"/>
      <c r="C188478" s="77"/>
    </row>
    <row r="188479" spans="2:3" x14ac:dyDescent="0.25">
      <c r="B188479" s="78"/>
      <c r="C188479" s="77"/>
    </row>
    <row r="188480" spans="2:3" x14ac:dyDescent="0.25">
      <c r="B188480" s="78"/>
      <c r="C188480" s="77"/>
    </row>
    <row r="188481" spans="2:3" x14ac:dyDescent="0.25">
      <c r="B188481" s="78"/>
      <c r="C188481" s="77"/>
    </row>
    <row r="188482" spans="2:3" x14ac:dyDescent="0.25">
      <c r="B188482" s="78"/>
      <c r="C188482" s="77"/>
    </row>
    <row r="188483" spans="2:3" x14ac:dyDescent="0.25">
      <c r="B188483" s="78"/>
      <c r="C188483" s="77"/>
    </row>
    <row r="188484" spans="2:3" x14ac:dyDescent="0.25">
      <c r="B188484" s="78"/>
      <c r="C188484" s="77"/>
    </row>
    <row r="188485" spans="2:3" x14ac:dyDescent="0.25">
      <c r="B188485" s="78"/>
      <c r="C188485" s="77"/>
    </row>
    <row r="188486" spans="2:3" x14ac:dyDescent="0.25">
      <c r="B188486" s="78"/>
      <c r="C188486" s="77"/>
    </row>
    <row r="188487" spans="2:3" x14ac:dyDescent="0.25">
      <c r="B188487" s="78"/>
      <c r="C188487" s="77"/>
    </row>
    <row r="188488" spans="2:3" x14ac:dyDescent="0.25">
      <c r="B188488" s="78"/>
      <c r="C188488" s="77"/>
    </row>
    <row r="188598" spans="2:3" x14ac:dyDescent="0.25">
      <c r="B188598" s="78"/>
      <c r="C188598" s="77"/>
    </row>
    <row r="188599" spans="2:3" x14ac:dyDescent="0.25">
      <c r="B188599" s="78"/>
      <c r="C188599" s="77"/>
    </row>
    <row r="188600" spans="2:3" x14ac:dyDescent="0.25">
      <c r="B188600" s="78"/>
      <c r="C188600" s="77"/>
    </row>
    <row r="188601" spans="2:3" x14ac:dyDescent="0.25">
      <c r="B188601" s="78"/>
      <c r="C188601" s="77"/>
    </row>
    <row r="188602" spans="2:3" x14ac:dyDescent="0.25">
      <c r="B188602" s="78"/>
      <c r="C188602" s="77"/>
    </row>
    <row r="188603" spans="2:3" x14ac:dyDescent="0.25">
      <c r="B188603" s="78"/>
      <c r="C188603" s="77"/>
    </row>
    <row r="188604" spans="2:3" x14ac:dyDescent="0.25">
      <c r="B188604" s="78"/>
      <c r="C188604" s="77"/>
    </row>
    <row r="188605" spans="2:3" x14ac:dyDescent="0.25">
      <c r="B188605" s="78"/>
      <c r="C188605" s="77"/>
    </row>
    <row r="188606" spans="2:3" x14ac:dyDescent="0.25">
      <c r="B188606" s="78"/>
      <c r="C188606" s="77"/>
    </row>
    <row r="188607" spans="2:3" x14ac:dyDescent="0.25">
      <c r="B188607" s="78"/>
      <c r="C188607" s="77"/>
    </row>
    <row r="188608" spans="2:3" x14ac:dyDescent="0.25">
      <c r="B188608" s="78"/>
      <c r="C188608" s="77"/>
    </row>
    <row r="188609" spans="2:3" x14ac:dyDescent="0.25">
      <c r="B188609" s="78"/>
      <c r="C188609" s="77"/>
    </row>
    <row r="188610" spans="2:3" x14ac:dyDescent="0.25">
      <c r="B188610" s="78"/>
      <c r="C188610" s="77"/>
    </row>
    <row r="188720" spans="2:3" x14ac:dyDescent="0.25">
      <c r="B188720" s="78"/>
      <c r="C188720" s="77"/>
    </row>
    <row r="188721" spans="2:3" x14ac:dyDescent="0.25">
      <c r="B188721" s="78"/>
      <c r="C188721" s="77"/>
    </row>
    <row r="188722" spans="2:3" x14ac:dyDescent="0.25">
      <c r="B188722" s="78"/>
      <c r="C188722" s="77"/>
    </row>
    <row r="188723" spans="2:3" x14ac:dyDescent="0.25">
      <c r="B188723" s="78"/>
      <c r="C188723" s="77"/>
    </row>
    <row r="188724" spans="2:3" x14ac:dyDescent="0.25">
      <c r="B188724" s="78"/>
      <c r="C188724" s="77"/>
    </row>
    <row r="188725" spans="2:3" x14ac:dyDescent="0.25">
      <c r="B188725" s="78"/>
      <c r="C188725" s="77"/>
    </row>
    <row r="188726" spans="2:3" x14ac:dyDescent="0.25">
      <c r="B188726" s="78"/>
      <c r="C188726" s="77"/>
    </row>
    <row r="188727" spans="2:3" x14ac:dyDescent="0.25">
      <c r="B188727" s="78"/>
      <c r="C188727" s="77"/>
    </row>
    <row r="188728" spans="2:3" x14ac:dyDescent="0.25">
      <c r="B188728" s="78"/>
      <c r="C188728" s="77"/>
    </row>
    <row r="188729" spans="2:3" x14ac:dyDescent="0.25">
      <c r="B188729" s="78"/>
      <c r="C188729" s="77"/>
    </row>
    <row r="188730" spans="2:3" x14ac:dyDescent="0.25">
      <c r="B188730" s="78"/>
      <c r="C188730" s="77"/>
    </row>
    <row r="188731" spans="2:3" x14ac:dyDescent="0.25">
      <c r="B188731" s="78"/>
      <c r="C188731" s="77"/>
    </row>
    <row r="188732" spans="2:3" x14ac:dyDescent="0.25">
      <c r="B188732" s="78"/>
      <c r="C188732" s="77"/>
    </row>
    <row r="188842" spans="2:3" x14ac:dyDescent="0.25">
      <c r="B188842" s="78"/>
      <c r="C188842" s="77"/>
    </row>
    <row r="188843" spans="2:3" x14ac:dyDescent="0.25">
      <c r="B188843" s="78"/>
      <c r="C188843" s="77"/>
    </row>
    <row r="188844" spans="2:3" x14ac:dyDescent="0.25">
      <c r="B188844" s="78"/>
      <c r="C188844" s="77"/>
    </row>
    <row r="188845" spans="2:3" x14ac:dyDescent="0.25">
      <c r="B188845" s="78"/>
      <c r="C188845" s="77"/>
    </row>
    <row r="188846" spans="2:3" x14ac:dyDescent="0.25">
      <c r="B188846" s="78"/>
      <c r="C188846" s="77"/>
    </row>
    <row r="188847" spans="2:3" x14ac:dyDescent="0.25">
      <c r="B188847" s="78"/>
      <c r="C188847" s="77"/>
    </row>
    <row r="188848" spans="2:3" x14ac:dyDescent="0.25">
      <c r="B188848" s="78"/>
      <c r="C188848" s="77"/>
    </row>
    <row r="188849" spans="2:3" x14ac:dyDescent="0.25">
      <c r="B188849" s="78"/>
      <c r="C188849" s="77"/>
    </row>
    <row r="188850" spans="2:3" x14ac:dyDescent="0.25">
      <c r="B188850" s="78"/>
      <c r="C188850" s="77"/>
    </row>
    <row r="188851" spans="2:3" x14ac:dyDescent="0.25">
      <c r="B188851" s="78"/>
      <c r="C188851" s="77"/>
    </row>
    <row r="188852" spans="2:3" x14ac:dyDescent="0.25">
      <c r="B188852" s="78"/>
      <c r="C188852" s="77"/>
    </row>
    <row r="188853" spans="2:3" x14ac:dyDescent="0.25">
      <c r="B188853" s="78"/>
      <c r="C188853" s="77"/>
    </row>
    <row r="188854" spans="2:3" x14ac:dyDescent="0.25">
      <c r="B188854" s="78"/>
      <c r="C188854" s="77"/>
    </row>
    <row r="188964" spans="2:3" x14ac:dyDescent="0.25">
      <c r="B188964" s="78"/>
      <c r="C188964" s="77"/>
    </row>
    <row r="188965" spans="2:3" x14ac:dyDescent="0.25">
      <c r="B188965" s="78"/>
      <c r="C188965" s="77"/>
    </row>
    <row r="188966" spans="2:3" x14ac:dyDescent="0.25">
      <c r="B188966" s="78"/>
      <c r="C188966" s="77"/>
    </row>
    <row r="188967" spans="2:3" x14ac:dyDescent="0.25">
      <c r="B188967" s="78"/>
      <c r="C188967" s="77"/>
    </row>
    <row r="188968" spans="2:3" x14ac:dyDescent="0.25">
      <c r="B188968" s="78"/>
      <c r="C188968" s="77"/>
    </row>
    <row r="188969" spans="2:3" x14ac:dyDescent="0.25">
      <c r="B188969" s="78"/>
      <c r="C188969" s="77"/>
    </row>
    <row r="188970" spans="2:3" x14ac:dyDescent="0.25">
      <c r="B188970" s="78"/>
      <c r="C188970" s="77"/>
    </row>
    <row r="188971" spans="2:3" x14ac:dyDescent="0.25">
      <c r="B188971" s="78"/>
      <c r="C188971" s="77"/>
    </row>
    <row r="188972" spans="2:3" x14ac:dyDescent="0.25">
      <c r="B188972" s="78"/>
      <c r="C188972" s="77"/>
    </row>
    <row r="188973" spans="2:3" x14ac:dyDescent="0.25">
      <c r="B188973" s="78"/>
      <c r="C188973" s="77"/>
    </row>
    <row r="188974" spans="2:3" x14ac:dyDescent="0.25">
      <c r="B188974" s="78"/>
      <c r="C188974" s="77"/>
    </row>
    <row r="188975" spans="2:3" x14ac:dyDescent="0.25">
      <c r="B188975" s="78"/>
      <c r="C188975" s="77"/>
    </row>
    <row r="188976" spans="2:3" x14ac:dyDescent="0.25">
      <c r="B188976" s="78"/>
      <c r="C188976" s="77"/>
    </row>
    <row r="189086" spans="2:3" x14ac:dyDescent="0.25">
      <c r="B189086" s="78"/>
      <c r="C189086" s="77"/>
    </row>
    <row r="189087" spans="2:3" x14ac:dyDescent="0.25">
      <c r="B189087" s="78"/>
      <c r="C189087" s="77"/>
    </row>
    <row r="189088" spans="2:3" x14ac:dyDescent="0.25">
      <c r="B189088" s="78"/>
      <c r="C189088" s="77"/>
    </row>
    <row r="189089" spans="2:3" x14ac:dyDescent="0.25">
      <c r="B189089" s="78"/>
      <c r="C189089" s="77"/>
    </row>
    <row r="189090" spans="2:3" x14ac:dyDescent="0.25">
      <c r="B189090" s="78"/>
      <c r="C189090" s="77"/>
    </row>
    <row r="189091" spans="2:3" x14ac:dyDescent="0.25">
      <c r="B189091" s="78"/>
      <c r="C189091" s="77"/>
    </row>
    <row r="189092" spans="2:3" x14ac:dyDescent="0.25">
      <c r="B189092" s="78"/>
      <c r="C189092" s="77"/>
    </row>
    <row r="189093" spans="2:3" x14ac:dyDescent="0.25">
      <c r="B189093" s="78"/>
      <c r="C189093" s="77"/>
    </row>
    <row r="189094" spans="2:3" x14ac:dyDescent="0.25">
      <c r="B189094" s="78"/>
      <c r="C189094" s="77"/>
    </row>
    <row r="189095" spans="2:3" x14ac:dyDescent="0.25">
      <c r="B189095" s="78"/>
      <c r="C189095" s="77"/>
    </row>
    <row r="189096" spans="2:3" x14ac:dyDescent="0.25">
      <c r="B189096" s="78"/>
      <c r="C189096" s="77"/>
    </row>
    <row r="189097" spans="2:3" x14ac:dyDescent="0.25">
      <c r="B189097" s="78"/>
      <c r="C189097" s="77"/>
    </row>
    <row r="189098" spans="2:3" x14ac:dyDescent="0.25">
      <c r="B189098" s="78"/>
      <c r="C189098" s="77"/>
    </row>
    <row r="189208" spans="2:3" x14ac:dyDescent="0.25">
      <c r="B189208" s="78"/>
      <c r="C189208" s="77"/>
    </row>
    <row r="189209" spans="2:3" x14ac:dyDescent="0.25">
      <c r="B189209" s="78"/>
      <c r="C189209" s="77"/>
    </row>
    <row r="189210" spans="2:3" x14ac:dyDescent="0.25">
      <c r="B189210" s="78"/>
      <c r="C189210" s="77"/>
    </row>
    <row r="189211" spans="2:3" x14ac:dyDescent="0.25">
      <c r="B189211" s="78"/>
      <c r="C189211" s="77"/>
    </row>
    <row r="189212" spans="2:3" x14ac:dyDescent="0.25">
      <c r="B189212" s="78"/>
      <c r="C189212" s="77"/>
    </row>
    <row r="189213" spans="2:3" x14ac:dyDescent="0.25">
      <c r="B189213" s="78"/>
      <c r="C189213" s="77"/>
    </row>
    <row r="189214" spans="2:3" x14ac:dyDescent="0.25">
      <c r="B189214" s="78"/>
      <c r="C189214" s="77"/>
    </row>
    <row r="189215" spans="2:3" x14ac:dyDescent="0.25">
      <c r="B189215" s="78"/>
      <c r="C189215" s="77"/>
    </row>
    <row r="189216" spans="2:3" x14ac:dyDescent="0.25">
      <c r="B189216" s="78"/>
      <c r="C189216" s="77"/>
    </row>
    <row r="189217" spans="2:3" x14ac:dyDescent="0.25">
      <c r="B189217" s="78"/>
      <c r="C189217" s="77"/>
    </row>
    <row r="189218" spans="2:3" x14ac:dyDescent="0.25">
      <c r="B189218" s="78"/>
      <c r="C189218" s="77"/>
    </row>
    <row r="189219" spans="2:3" x14ac:dyDescent="0.25">
      <c r="B189219" s="78"/>
      <c r="C189219" s="77"/>
    </row>
    <row r="189220" spans="2:3" x14ac:dyDescent="0.25">
      <c r="B189220" s="78"/>
      <c r="C189220" s="77"/>
    </row>
    <row r="189330" spans="2:3" x14ac:dyDescent="0.25">
      <c r="B189330" s="78"/>
      <c r="C189330" s="77"/>
    </row>
    <row r="189331" spans="2:3" x14ac:dyDescent="0.25">
      <c r="B189331" s="78"/>
      <c r="C189331" s="77"/>
    </row>
    <row r="189332" spans="2:3" x14ac:dyDescent="0.25">
      <c r="B189332" s="78"/>
      <c r="C189332" s="77"/>
    </row>
    <row r="189333" spans="2:3" x14ac:dyDescent="0.25">
      <c r="B189333" s="78"/>
      <c r="C189333" s="77"/>
    </row>
    <row r="189334" spans="2:3" x14ac:dyDescent="0.25">
      <c r="B189334" s="78"/>
      <c r="C189334" s="77"/>
    </row>
    <row r="189335" spans="2:3" x14ac:dyDescent="0.25">
      <c r="B189335" s="78"/>
      <c r="C189335" s="77"/>
    </row>
    <row r="189336" spans="2:3" x14ac:dyDescent="0.25">
      <c r="B189336" s="78"/>
      <c r="C189336" s="77"/>
    </row>
    <row r="189337" spans="2:3" x14ac:dyDescent="0.25">
      <c r="B189337" s="78"/>
      <c r="C189337" s="77"/>
    </row>
    <row r="189338" spans="2:3" x14ac:dyDescent="0.25">
      <c r="B189338" s="78"/>
      <c r="C189338" s="77"/>
    </row>
    <row r="189339" spans="2:3" x14ac:dyDescent="0.25">
      <c r="B189339" s="78"/>
      <c r="C189339" s="77"/>
    </row>
    <row r="189340" spans="2:3" x14ac:dyDescent="0.25">
      <c r="B189340" s="78"/>
      <c r="C189340" s="77"/>
    </row>
    <row r="189341" spans="2:3" x14ac:dyDescent="0.25">
      <c r="B189341" s="78"/>
      <c r="C189341" s="77"/>
    </row>
    <row r="189342" spans="2:3" x14ac:dyDescent="0.25">
      <c r="B189342" s="78"/>
      <c r="C189342" s="77"/>
    </row>
    <row r="189452" spans="2:3" x14ac:dyDescent="0.25">
      <c r="B189452" s="78"/>
      <c r="C189452" s="77"/>
    </row>
    <row r="189453" spans="2:3" x14ac:dyDescent="0.25">
      <c r="B189453" s="78"/>
      <c r="C189453" s="77"/>
    </row>
    <row r="189454" spans="2:3" x14ac:dyDescent="0.25">
      <c r="B189454" s="78"/>
      <c r="C189454" s="77"/>
    </row>
    <row r="189455" spans="2:3" x14ac:dyDescent="0.25">
      <c r="B189455" s="78"/>
      <c r="C189455" s="77"/>
    </row>
    <row r="189456" spans="2:3" x14ac:dyDescent="0.25">
      <c r="B189456" s="78"/>
      <c r="C189456" s="77"/>
    </row>
    <row r="189457" spans="2:3" x14ac:dyDescent="0.25">
      <c r="B189457" s="78"/>
      <c r="C189457" s="77"/>
    </row>
    <row r="189458" spans="2:3" x14ac:dyDescent="0.25">
      <c r="B189458" s="78"/>
      <c r="C189458" s="77"/>
    </row>
    <row r="189459" spans="2:3" x14ac:dyDescent="0.25">
      <c r="B189459" s="78"/>
      <c r="C189459" s="77"/>
    </row>
    <row r="189460" spans="2:3" x14ac:dyDescent="0.25">
      <c r="B189460" s="78"/>
      <c r="C189460" s="77"/>
    </row>
    <row r="189461" spans="2:3" x14ac:dyDescent="0.25">
      <c r="B189461" s="78"/>
      <c r="C189461" s="77"/>
    </row>
    <row r="189462" spans="2:3" x14ac:dyDescent="0.25">
      <c r="B189462" s="78"/>
      <c r="C189462" s="77"/>
    </row>
    <row r="189463" spans="2:3" x14ac:dyDescent="0.25">
      <c r="B189463" s="78"/>
      <c r="C189463" s="77"/>
    </row>
    <row r="189464" spans="2:3" x14ac:dyDescent="0.25">
      <c r="B189464" s="78"/>
      <c r="C189464" s="77"/>
    </row>
    <row r="189574" spans="2:3" x14ac:dyDescent="0.25">
      <c r="B189574" s="78"/>
      <c r="C189574" s="77"/>
    </row>
    <row r="189575" spans="2:3" x14ac:dyDescent="0.25">
      <c r="B189575" s="78"/>
      <c r="C189575" s="77"/>
    </row>
    <row r="189576" spans="2:3" x14ac:dyDescent="0.25">
      <c r="B189576" s="78"/>
      <c r="C189576" s="77"/>
    </row>
    <row r="189577" spans="2:3" x14ac:dyDescent="0.25">
      <c r="B189577" s="78"/>
      <c r="C189577" s="77"/>
    </row>
    <row r="189578" spans="2:3" x14ac:dyDescent="0.25">
      <c r="B189578" s="78"/>
      <c r="C189578" s="77"/>
    </row>
    <row r="189579" spans="2:3" x14ac:dyDescent="0.25">
      <c r="B189579" s="78"/>
      <c r="C189579" s="77"/>
    </row>
    <row r="189580" spans="2:3" x14ac:dyDescent="0.25">
      <c r="B189580" s="78"/>
      <c r="C189580" s="77"/>
    </row>
    <row r="189581" spans="2:3" x14ac:dyDescent="0.25">
      <c r="B189581" s="78"/>
      <c r="C189581" s="77"/>
    </row>
    <row r="189582" spans="2:3" x14ac:dyDescent="0.25">
      <c r="B189582" s="78"/>
      <c r="C189582" s="77"/>
    </row>
    <row r="189583" spans="2:3" x14ac:dyDescent="0.25">
      <c r="B189583" s="78"/>
      <c r="C189583" s="77"/>
    </row>
    <row r="189584" spans="2:3" x14ac:dyDescent="0.25">
      <c r="B189584" s="78"/>
      <c r="C189584" s="77"/>
    </row>
    <row r="189585" spans="2:3" x14ac:dyDescent="0.25">
      <c r="B189585" s="78"/>
      <c r="C189585" s="77"/>
    </row>
    <row r="189586" spans="2:3" x14ac:dyDescent="0.25">
      <c r="B189586" s="78"/>
      <c r="C189586" s="77"/>
    </row>
    <row r="189696" spans="2:3" x14ac:dyDescent="0.25">
      <c r="B189696" s="78"/>
      <c r="C189696" s="77"/>
    </row>
    <row r="189697" spans="2:3" x14ac:dyDescent="0.25">
      <c r="B189697" s="78"/>
      <c r="C189697" s="77"/>
    </row>
    <row r="189698" spans="2:3" x14ac:dyDescent="0.25">
      <c r="B189698" s="78"/>
      <c r="C189698" s="77"/>
    </row>
    <row r="189699" spans="2:3" x14ac:dyDescent="0.25">
      <c r="B189699" s="78"/>
      <c r="C189699" s="77"/>
    </row>
    <row r="189700" spans="2:3" x14ac:dyDescent="0.25">
      <c r="B189700" s="78"/>
      <c r="C189700" s="77"/>
    </row>
    <row r="189701" spans="2:3" x14ac:dyDescent="0.25">
      <c r="B189701" s="78"/>
      <c r="C189701" s="77"/>
    </row>
    <row r="189702" spans="2:3" x14ac:dyDescent="0.25">
      <c r="B189702" s="78"/>
      <c r="C189702" s="77"/>
    </row>
    <row r="189703" spans="2:3" x14ac:dyDescent="0.25">
      <c r="B189703" s="78"/>
      <c r="C189703" s="77"/>
    </row>
    <row r="189704" spans="2:3" x14ac:dyDescent="0.25">
      <c r="B189704" s="78"/>
      <c r="C189704" s="77"/>
    </row>
    <row r="189705" spans="2:3" x14ac:dyDescent="0.25">
      <c r="B189705" s="78"/>
      <c r="C189705" s="77"/>
    </row>
    <row r="189706" spans="2:3" x14ac:dyDescent="0.25">
      <c r="B189706" s="78"/>
      <c r="C189706" s="77"/>
    </row>
    <row r="189707" spans="2:3" x14ac:dyDescent="0.25">
      <c r="B189707" s="78"/>
      <c r="C189707" s="77"/>
    </row>
    <row r="189708" spans="2:3" x14ac:dyDescent="0.25">
      <c r="B189708" s="78"/>
      <c r="C189708" s="77"/>
    </row>
    <row r="189818" spans="2:3" x14ac:dyDescent="0.25">
      <c r="B189818" s="78"/>
      <c r="C189818" s="77"/>
    </row>
    <row r="189819" spans="2:3" x14ac:dyDescent="0.25">
      <c r="B189819" s="78"/>
      <c r="C189819" s="77"/>
    </row>
    <row r="189820" spans="2:3" x14ac:dyDescent="0.25">
      <c r="B189820" s="78"/>
      <c r="C189820" s="77"/>
    </row>
    <row r="189821" spans="2:3" x14ac:dyDescent="0.25">
      <c r="B189821" s="78"/>
      <c r="C189821" s="77"/>
    </row>
    <row r="189822" spans="2:3" x14ac:dyDescent="0.25">
      <c r="B189822" s="78"/>
      <c r="C189822" s="77"/>
    </row>
    <row r="189823" spans="2:3" x14ac:dyDescent="0.25">
      <c r="B189823" s="78"/>
      <c r="C189823" s="77"/>
    </row>
    <row r="189824" spans="2:3" x14ac:dyDescent="0.25">
      <c r="B189824" s="78"/>
      <c r="C189824" s="77"/>
    </row>
    <row r="189825" spans="2:3" x14ac:dyDescent="0.25">
      <c r="B189825" s="78"/>
      <c r="C189825" s="77"/>
    </row>
    <row r="189826" spans="2:3" x14ac:dyDescent="0.25">
      <c r="B189826" s="78"/>
      <c r="C189826" s="77"/>
    </row>
    <row r="189827" spans="2:3" x14ac:dyDescent="0.25">
      <c r="B189827" s="78"/>
      <c r="C189827" s="77"/>
    </row>
    <row r="189828" spans="2:3" x14ac:dyDescent="0.25">
      <c r="B189828" s="78"/>
      <c r="C189828" s="77"/>
    </row>
    <row r="189829" spans="2:3" x14ac:dyDescent="0.25">
      <c r="B189829" s="78"/>
      <c r="C189829" s="77"/>
    </row>
    <row r="189830" spans="2:3" x14ac:dyDescent="0.25">
      <c r="B189830" s="78"/>
      <c r="C189830" s="77"/>
    </row>
    <row r="189940" spans="2:3" x14ac:dyDescent="0.25">
      <c r="B189940" s="78"/>
      <c r="C189940" s="77"/>
    </row>
    <row r="189941" spans="2:3" x14ac:dyDescent="0.25">
      <c r="B189941" s="78"/>
      <c r="C189941" s="77"/>
    </row>
    <row r="189942" spans="2:3" x14ac:dyDescent="0.25">
      <c r="B189942" s="78"/>
      <c r="C189942" s="77"/>
    </row>
    <row r="189943" spans="2:3" x14ac:dyDescent="0.25">
      <c r="B189943" s="78"/>
      <c r="C189943" s="77"/>
    </row>
    <row r="189944" spans="2:3" x14ac:dyDescent="0.25">
      <c r="B189944" s="78"/>
      <c r="C189944" s="77"/>
    </row>
    <row r="189945" spans="2:3" x14ac:dyDescent="0.25">
      <c r="B189945" s="78"/>
      <c r="C189945" s="77"/>
    </row>
    <row r="189946" spans="2:3" x14ac:dyDescent="0.25">
      <c r="B189946" s="78"/>
      <c r="C189946" s="77"/>
    </row>
    <row r="189947" spans="2:3" x14ac:dyDescent="0.25">
      <c r="B189947" s="78"/>
      <c r="C189947" s="77"/>
    </row>
    <row r="189948" spans="2:3" x14ac:dyDescent="0.25">
      <c r="B189948" s="78"/>
      <c r="C189948" s="77"/>
    </row>
    <row r="189949" spans="2:3" x14ac:dyDescent="0.25">
      <c r="B189949" s="78"/>
      <c r="C189949" s="77"/>
    </row>
    <row r="189950" spans="2:3" x14ac:dyDescent="0.25">
      <c r="B189950" s="78"/>
      <c r="C189950" s="77"/>
    </row>
    <row r="189951" spans="2:3" x14ac:dyDescent="0.25">
      <c r="B189951" s="78"/>
      <c r="C189951" s="77"/>
    </row>
    <row r="189952" spans="2:3" x14ac:dyDescent="0.25">
      <c r="B189952" s="78"/>
      <c r="C189952" s="77"/>
    </row>
    <row r="190062" spans="2:3" x14ac:dyDescent="0.25">
      <c r="B190062" s="78"/>
      <c r="C190062" s="77"/>
    </row>
    <row r="190063" spans="2:3" x14ac:dyDescent="0.25">
      <c r="B190063" s="78"/>
      <c r="C190063" s="77"/>
    </row>
    <row r="190064" spans="2:3" x14ac:dyDescent="0.25">
      <c r="B190064" s="78"/>
      <c r="C190064" s="77"/>
    </row>
    <row r="190065" spans="2:3" x14ac:dyDescent="0.25">
      <c r="B190065" s="78"/>
      <c r="C190065" s="77"/>
    </row>
    <row r="190066" spans="2:3" x14ac:dyDescent="0.25">
      <c r="B190066" s="78"/>
      <c r="C190066" s="77"/>
    </row>
    <row r="190067" spans="2:3" x14ac:dyDescent="0.25">
      <c r="B190067" s="78"/>
      <c r="C190067" s="77"/>
    </row>
    <row r="190068" spans="2:3" x14ac:dyDescent="0.25">
      <c r="B190068" s="78"/>
      <c r="C190068" s="77"/>
    </row>
    <row r="190069" spans="2:3" x14ac:dyDescent="0.25">
      <c r="B190069" s="78"/>
      <c r="C190069" s="77"/>
    </row>
    <row r="190070" spans="2:3" x14ac:dyDescent="0.25">
      <c r="B190070" s="78"/>
      <c r="C190070" s="77"/>
    </row>
    <row r="190071" spans="2:3" x14ac:dyDescent="0.25">
      <c r="B190071" s="78"/>
      <c r="C190071" s="77"/>
    </row>
    <row r="190072" spans="2:3" x14ac:dyDescent="0.25">
      <c r="B190072" s="78"/>
      <c r="C190072" s="77"/>
    </row>
    <row r="190073" spans="2:3" x14ac:dyDescent="0.25">
      <c r="B190073" s="78"/>
      <c r="C190073" s="77"/>
    </row>
    <row r="190074" spans="2:3" x14ac:dyDescent="0.25">
      <c r="B190074" s="78"/>
      <c r="C190074" s="77"/>
    </row>
    <row r="190184" spans="2:3" x14ac:dyDescent="0.25">
      <c r="B190184" s="78"/>
      <c r="C190184" s="77"/>
    </row>
    <row r="190185" spans="2:3" x14ac:dyDescent="0.25">
      <c r="B190185" s="78"/>
      <c r="C190185" s="77"/>
    </row>
    <row r="190186" spans="2:3" x14ac:dyDescent="0.25">
      <c r="B190186" s="78"/>
      <c r="C190186" s="77"/>
    </row>
    <row r="190187" spans="2:3" x14ac:dyDescent="0.25">
      <c r="B190187" s="78"/>
      <c r="C190187" s="77"/>
    </row>
    <row r="190188" spans="2:3" x14ac:dyDescent="0.25">
      <c r="B190188" s="78"/>
      <c r="C190188" s="77"/>
    </row>
    <row r="190189" spans="2:3" x14ac:dyDescent="0.25">
      <c r="B190189" s="78"/>
      <c r="C190189" s="77"/>
    </row>
    <row r="190190" spans="2:3" x14ac:dyDescent="0.25">
      <c r="B190190" s="78"/>
      <c r="C190190" s="77"/>
    </row>
    <row r="190191" spans="2:3" x14ac:dyDescent="0.25">
      <c r="B190191" s="78"/>
      <c r="C190191" s="77"/>
    </row>
    <row r="190192" spans="2:3" x14ac:dyDescent="0.25">
      <c r="B190192" s="78"/>
      <c r="C190192" s="77"/>
    </row>
    <row r="190193" spans="2:3" x14ac:dyDescent="0.25">
      <c r="B190193" s="78"/>
      <c r="C190193" s="77"/>
    </row>
    <row r="190194" spans="2:3" x14ac:dyDescent="0.25">
      <c r="B190194" s="78"/>
      <c r="C190194" s="77"/>
    </row>
    <row r="190195" spans="2:3" x14ac:dyDescent="0.25">
      <c r="B190195" s="78"/>
      <c r="C190195" s="77"/>
    </row>
    <row r="190196" spans="2:3" x14ac:dyDescent="0.25">
      <c r="B190196" s="78"/>
      <c r="C190196" s="77"/>
    </row>
    <row r="190306" spans="2:3" x14ac:dyDescent="0.25">
      <c r="B190306" s="78"/>
      <c r="C190306" s="77"/>
    </row>
    <row r="190307" spans="2:3" x14ac:dyDescent="0.25">
      <c r="B190307" s="78"/>
      <c r="C190307" s="77"/>
    </row>
    <row r="190308" spans="2:3" x14ac:dyDescent="0.25">
      <c r="B190308" s="78"/>
      <c r="C190308" s="77"/>
    </row>
    <row r="190309" spans="2:3" x14ac:dyDescent="0.25">
      <c r="B190309" s="78"/>
      <c r="C190309" s="77"/>
    </row>
    <row r="190310" spans="2:3" x14ac:dyDescent="0.25">
      <c r="B190310" s="78"/>
      <c r="C190310" s="77"/>
    </row>
    <row r="190311" spans="2:3" x14ac:dyDescent="0.25">
      <c r="B190311" s="78"/>
      <c r="C190311" s="77"/>
    </row>
    <row r="190312" spans="2:3" x14ac:dyDescent="0.25">
      <c r="B190312" s="78"/>
      <c r="C190312" s="77"/>
    </row>
    <row r="190313" spans="2:3" x14ac:dyDescent="0.25">
      <c r="B190313" s="78"/>
      <c r="C190313" s="77"/>
    </row>
    <row r="190314" spans="2:3" x14ac:dyDescent="0.25">
      <c r="B190314" s="78"/>
      <c r="C190314" s="77"/>
    </row>
    <row r="190315" spans="2:3" x14ac:dyDescent="0.25">
      <c r="B190315" s="78"/>
      <c r="C190315" s="77"/>
    </row>
    <row r="190316" spans="2:3" x14ac:dyDescent="0.25">
      <c r="B190316" s="78"/>
      <c r="C190316" s="77"/>
    </row>
    <row r="190317" spans="2:3" x14ac:dyDescent="0.25">
      <c r="B190317" s="78"/>
      <c r="C190317" s="77"/>
    </row>
    <row r="190318" spans="2:3" x14ac:dyDescent="0.25">
      <c r="B190318" s="78"/>
      <c r="C190318" s="77"/>
    </row>
    <row r="190428" spans="2:3" x14ac:dyDescent="0.25">
      <c r="B190428" s="78"/>
      <c r="C190428" s="77"/>
    </row>
    <row r="190429" spans="2:3" x14ac:dyDescent="0.25">
      <c r="B190429" s="78"/>
      <c r="C190429" s="77"/>
    </row>
    <row r="190430" spans="2:3" x14ac:dyDescent="0.25">
      <c r="B190430" s="78"/>
      <c r="C190430" s="77"/>
    </row>
    <row r="190431" spans="2:3" x14ac:dyDescent="0.25">
      <c r="B190431" s="78"/>
      <c r="C190431" s="77"/>
    </row>
    <row r="190432" spans="2:3" x14ac:dyDescent="0.25">
      <c r="B190432" s="78"/>
      <c r="C190432" s="77"/>
    </row>
    <row r="190433" spans="2:3" x14ac:dyDescent="0.25">
      <c r="B190433" s="78"/>
      <c r="C190433" s="77"/>
    </row>
    <row r="190434" spans="2:3" x14ac:dyDescent="0.25">
      <c r="B190434" s="78"/>
      <c r="C190434" s="77"/>
    </row>
    <row r="190435" spans="2:3" x14ac:dyDescent="0.25">
      <c r="B190435" s="78"/>
      <c r="C190435" s="77"/>
    </row>
    <row r="190436" spans="2:3" x14ac:dyDescent="0.25">
      <c r="B190436" s="78"/>
      <c r="C190436" s="77"/>
    </row>
    <row r="190437" spans="2:3" x14ac:dyDescent="0.25">
      <c r="B190437" s="78"/>
      <c r="C190437" s="77"/>
    </row>
    <row r="190438" spans="2:3" x14ac:dyDescent="0.25">
      <c r="B190438" s="78"/>
      <c r="C190438" s="77"/>
    </row>
    <row r="190439" spans="2:3" x14ac:dyDescent="0.25">
      <c r="B190439" s="78"/>
      <c r="C190439" s="77"/>
    </row>
    <row r="190440" spans="2:3" x14ac:dyDescent="0.25">
      <c r="B190440" s="78"/>
      <c r="C190440" s="77"/>
    </row>
    <row r="190550" spans="2:3" x14ac:dyDescent="0.25">
      <c r="B190550" s="78"/>
      <c r="C190550" s="77"/>
    </row>
    <row r="190551" spans="2:3" x14ac:dyDescent="0.25">
      <c r="B190551" s="78"/>
      <c r="C190551" s="77"/>
    </row>
    <row r="190552" spans="2:3" x14ac:dyDescent="0.25">
      <c r="B190552" s="78"/>
      <c r="C190552" s="77"/>
    </row>
    <row r="190553" spans="2:3" x14ac:dyDescent="0.25">
      <c r="B190553" s="78"/>
      <c r="C190553" s="77"/>
    </row>
    <row r="190554" spans="2:3" x14ac:dyDescent="0.25">
      <c r="B190554" s="78"/>
      <c r="C190554" s="77"/>
    </row>
    <row r="190555" spans="2:3" x14ac:dyDescent="0.25">
      <c r="B190555" s="78"/>
      <c r="C190555" s="77"/>
    </row>
    <row r="190556" spans="2:3" x14ac:dyDescent="0.25">
      <c r="B190556" s="78"/>
      <c r="C190556" s="77"/>
    </row>
    <row r="190557" spans="2:3" x14ac:dyDescent="0.25">
      <c r="B190557" s="78"/>
      <c r="C190557" s="77"/>
    </row>
    <row r="190558" spans="2:3" x14ac:dyDescent="0.25">
      <c r="B190558" s="78"/>
      <c r="C190558" s="77"/>
    </row>
    <row r="190559" spans="2:3" x14ac:dyDescent="0.25">
      <c r="B190559" s="78"/>
      <c r="C190559" s="77"/>
    </row>
    <row r="190560" spans="2:3" x14ac:dyDescent="0.25">
      <c r="B190560" s="78"/>
      <c r="C190560" s="77"/>
    </row>
    <row r="190561" spans="2:3" x14ac:dyDescent="0.25">
      <c r="B190561" s="78"/>
      <c r="C190561" s="77"/>
    </row>
    <row r="190562" spans="2:3" x14ac:dyDescent="0.25">
      <c r="B190562" s="78"/>
      <c r="C190562" s="77"/>
    </row>
    <row r="190672" spans="2:3" x14ac:dyDescent="0.25">
      <c r="B190672" s="78"/>
      <c r="C190672" s="77"/>
    </row>
    <row r="190673" spans="2:3" x14ac:dyDescent="0.25">
      <c r="B190673" s="78"/>
      <c r="C190673" s="77"/>
    </row>
    <row r="190674" spans="2:3" x14ac:dyDescent="0.25">
      <c r="B190674" s="78"/>
      <c r="C190674" s="77"/>
    </row>
    <row r="190675" spans="2:3" x14ac:dyDescent="0.25">
      <c r="B190675" s="78"/>
      <c r="C190675" s="77"/>
    </row>
    <row r="190676" spans="2:3" x14ac:dyDescent="0.25">
      <c r="B190676" s="78"/>
      <c r="C190676" s="77"/>
    </row>
    <row r="190677" spans="2:3" x14ac:dyDescent="0.25">
      <c r="B190677" s="78"/>
      <c r="C190677" s="77"/>
    </row>
    <row r="190678" spans="2:3" x14ac:dyDescent="0.25">
      <c r="B190678" s="78"/>
      <c r="C190678" s="77"/>
    </row>
    <row r="190679" spans="2:3" x14ac:dyDescent="0.25">
      <c r="B190679" s="78"/>
      <c r="C190679" s="77"/>
    </row>
    <row r="190680" spans="2:3" x14ac:dyDescent="0.25">
      <c r="B190680" s="78"/>
      <c r="C190680" s="77"/>
    </row>
    <row r="190681" spans="2:3" x14ac:dyDescent="0.25">
      <c r="B190681" s="78"/>
      <c r="C190681" s="77"/>
    </row>
    <row r="190682" spans="2:3" x14ac:dyDescent="0.25">
      <c r="B190682" s="78"/>
      <c r="C190682" s="77"/>
    </row>
    <row r="190683" spans="2:3" x14ac:dyDescent="0.25">
      <c r="B190683" s="78"/>
      <c r="C190683" s="77"/>
    </row>
    <row r="190684" spans="2:3" x14ac:dyDescent="0.25">
      <c r="B190684" s="78"/>
      <c r="C190684" s="77"/>
    </row>
    <row r="190794" spans="2:3" x14ac:dyDescent="0.25">
      <c r="B190794" s="78"/>
      <c r="C190794" s="77"/>
    </row>
    <row r="190795" spans="2:3" x14ac:dyDescent="0.25">
      <c r="B190795" s="78"/>
      <c r="C190795" s="77"/>
    </row>
    <row r="190796" spans="2:3" x14ac:dyDescent="0.25">
      <c r="B190796" s="78"/>
      <c r="C190796" s="77"/>
    </row>
    <row r="190797" spans="2:3" x14ac:dyDescent="0.25">
      <c r="B190797" s="78"/>
      <c r="C190797" s="77"/>
    </row>
    <row r="190798" spans="2:3" x14ac:dyDescent="0.25">
      <c r="B190798" s="78"/>
      <c r="C190798" s="77"/>
    </row>
    <row r="190799" spans="2:3" x14ac:dyDescent="0.25">
      <c r="B190799" s="78"/>
      <c r="C190799" s="77"/>
    </row>
    <row r="190800" spans="2:3" x14ac:dyDescent="0.25">
      <c r="B190800" s="78"/>
      <c r="C190800" s="77"/>
    </row>
    <row r="190801" spans="2:3" x14ac:dyDescent="0.25">
      <c r="B190801" s="78"/>
      <c r="C190801" s="77"/>
    </row>
    <row r="190802" spans="2:3" x14ac:dyDescent="0.25">
      <c r="B190802" s="78"/>
      <c r="C190802" s="77"/>
    </row>
    <row r="190803" spans="2:3" x14ac:dyDescent="0.25">
      <c r="B190803" s="78"/>
      <c r="C190803" s="77"/>
    </row>
    <row r="190804" spans="2:3" x14ac:dyDescent="0.25">
      <c r="B190804" s="78"/>
      <c r="C190804" s="77"/>
    </row>
    <row r="190805" spans="2:3" x14ac:dyDescent="0.25">
      <c r="B190805" s="78"/>
      <c r="C190805" s="77"/>
    </row>
    <row r="190806" spans="2:3" x14ac:dyDescent="0.25">
      <c r="B190806" s="78"/>
      <c r="C190806" s="77"/>
    </row>
    <row r="190916" spans="2:3" x14ac:dyDescent="0.25">
      <c r="B190916" s="78"/>
      <c r="C190916" s="77"/>
    </row>
    <row r="190917" spans="2:3" x14ac:dyDescent="0.25">
      <c r="B190917" s="78"/>
      <c r="C190917" s="77"/>
    </row>
    <row r="190918" spans="2:3" x14ac:dyDescent="0.25">
      <c r="B190918" s="78"/>
      <c r="C190918" s="77"/>
    </row>
    <row r="190919" spans="2:3" x14ac:dyDescent="0.25">
      <c r="B190919" s="78"/>
      <c r="C190919" s="77"/>
    </row>
    <row r="190920" spans="2:3" x14ac:dyDescent="0.25">
      <c r="B190920" s="78"/>
      <c r="C190920" s="77"/>
    </row>
    <row r="190921" spans="2:3" x14ac:dyDescent="0.25">
      <c r="B190921" s="78"/>
      <c r="C190921" s="77"/>
    </row>
    <row r="190922" spans="2:3" x14ac:dyDescent="0.25">
      <c r="B190922" s="78"/>
      <c r="C190922" s="77"/>
    </row>
    <row r="190923" spans="2:3" x14ac:dyDescent="0.25">
      <c r="B190923" s="78"/>
      <c r="C190923" s="77"/>
    </row>
    <row r="190924" spans="2:3" x14ac:dyDescent="0.25">
      <c r="B190924" s="78"/>
      <c r="C190924" s="77"/>
    </row>
    <row r="190925" spans="2:3" x14ac:dyDescent="0.25">
      <c r="B190925" s="78"/>
      <c r="C190925" s="77"/>
    </row>
    <row r="190926" spans="2:3" x14ac:dyDescent="0.25">
      <c r="B190926" s="78"/>
      <c r="C190926" s="77"/>
    </row>
    <row r="190927" spans="2:3" x14ac:dyDescent="0.25">
      <c r="B190927" s="78"/>
      <c r="C190927" s="77"/>
    </row>
    <row r="190928" spans="2:3" x14ac:dyDescent="0.25">
      <c r="B190928" s="78"/>
      <c r="C190928" s="77"/>
    </row>
    <row r="191038" spans="2:3" x14ac:dyDescent="0.25">
      <c r="B191038" s="78"/>
      <c r="C191038" s="77"/>
    </row>
    <row r="191039" spans="2:3" x14ac:dyDescent="0.25">
      <c r="B191039" s="78"/>
      <c r="C191039" s="77"/>
    </row>
    <row r="191040" spans="2:3" x14ac:dyDescent="0.25">
      <c r="B191040" s="78"/>
      <c r="C191040" s="77"/>
    </row>
    <row r="191041" spans="2:3" x14ac:dyDescent="0.25">
      <c r="B191041" s="78"/>
      <c r="C191041" s="77"/>
    </row>
    <row r="191042" spans="2:3" x14ac:dyDescent="0.25">
      <c r="B191042" s="78"/>
      <c r="C191042" s="77"/>
    </row>
    <row r="191043" spans="2:3" x14ac:dyDescent="0.25">
      <c r="B191043" s="78"/>
      <c r="C191043" s="77"/>
    </row>
    <row r="191044" spans="2:3" x14ac:dyDescent="0.25">
      <c r="B191044" s="78"/>
      <c r="C191044" s="77"/>
    </row>
    <row r="191045" spans="2:3" x14ac:dyDescent="0.25">
      <c r="B191045" s="78"/>
      <c r="C191045" s="77"/>
    </row>
    <row r="191046" spans="2:3" x14ac:dyDescent="0.25">
      <c r="B191046" s="78"/>
      <c r="C191046" s="77"/>
    </row>
    <row r="191047" spans="2:3" x14ac:dyDescent="0.25">
      <c r="B191047" s="78"/>
      <c r="C191047" s="77"/>
    </row>
    <row r="191048" spans="2:3" x14ac:dyDescent="0.25">
      <c r="B191048" s="78"/>
      <c r="C191048" s="77"/>
    </row>
    <row r="191049" spans="2:3" x14ac:dyDescent="0.25">
      <c r="B191049" s="78"/>
      <c r="C191049" s="77"/>
    </row>
    <row r="191050" spans="2:3" x14ac:dyDescent="0.25">
      <c r="B191050" s="78"/>
      <c r="C191050" s="77"/>
    </row>
    <row r="191160" spans="2:3" x14ac:dyDescent="0.25">
      <c r="B191160" s="78"/>
      <c r="C191160" s="77"/>
    </row>
    <row r="191161" spans="2:3" x14ac:dyDescent="0.25">
      <c r="B191161" s="78"/>
      <c r="C191161" s="77"/>
    </row>
    <row r="191162" spans="2:3" x14ac:dyDescent="0.25">
      <c r="B191162" s="78"/>
      <c r="C191162" s="77"/>
    </row>
    <row r="191163" spans="2:3" x14ac:dyDescent="0.25">
      <c r="B191163" s="78"/>
      <c r="C191163" s="77"/>
    </row>
    <row r="191164" spans="2:3" x14ac:dyDescent="0.25">
      <c r="B191164" s="78"/>
      <c r="C191164" s="77"/>
    </row>
    <row r="191165" spans="2:3" x14ac:dyDescent="0.25">
      <c r="B191165" s="78"/>
      <c r="C191165" s="77"/>
    </row>
    <row r="191166" spans="2:3" x14ac:dyDescent="0.25">
      <c r="B191166" s="78"/>
      <c r="C191166" s="77"/>
    </row>
    <row r="191167" spans="2:3" x14ac:dyDescent="0.25">
      <c r="B191167" s="78"/>
      <c r="C191167" s="77"/>
    </row>
    <row r="191168" spans="2:3" x14ac:dyDescent="0.25">
      <c r="B191168" s="78"/>
      <c r="C191168" s="77"/>
    </row>
    <row r="191169" spans="2:3" x14ac:dyDescent="0.25">
      <c r="B191169" s="78"/>
      <c r="C191169" s="77"/>
    </row>
    <row r="191170" spans="2:3" x14ac:dyDescent="0.25">
      <c r="B191170" s="78"/>
      <c r="C191170" s="77"/>
    </row>
    <row r="191171" spans="2:3" x14ac:dyDescent="0.25">
      <c r="B191171" s="78"/>
      <c r="C191171" s="77"/>
    </row>
    <row r="191172" spans="2:3" x14ac:dyDescent="0.25">
      <c r="B191172" s="78"/>
      <c r="C191172" s="77"/>
    </row>
    <row r="191282" spans="2:3" x14ac:dyDescent="0.25">
      <c r="B191282" s="78"/>
      <c r="C191282" s="77"/>
    </row>
    <row r="191283" spans="2:3" x14ac:dyDescent="0.25">
      <c r="B191283" s="78"/>
      <c r="C191283" s="77"/>
    </row>
    <row r="191284" spans="2:3" x14ac:dyDescent="0.25">
      <c r="B191284" s="78"/>
      <c r="C191284" s="77"/>
    </row>
    <row r="191285" spans="2:3" x14ac:dyDescent="0.25">
      <c r="B191285" s="78"/>
      <c r="C191285" s="77"/>
    </row>
    <row r="191286" spans="2:3" x14ac:dyDescent="0.25">
      <c r="B191286" s="78"/>
      <c r="C191286" s="77"/>
    </row>
    <row r="191287" spans="2:3" x14ac:dyDescent="0.25">
      <c r="B191287" s="78"/>
      <c r="C191287" s="77"/>
    </row>
    <row r="191288" spans="2:3" x14ac:dyDescent="0.25">
      <c r="B191288" s="78"/>
      <c r="C191288" s="77"/>
    </row>
    <row r="191289" spans="2:3" x14ac:dyDescent="0.25">
      <c r="B191289" s="78"/>
      <c r="C191289" s="77"/>
    </row>
    <row r="191290" spans="2:3" x14ac:dyDescent="0.25">
      <c r="B191290" s="78"/>
      <c r="C191290" s="77"/>
    </row>
    <row r="191291" spans="2:3" x14ac:dyDescent="0.25">
      <c r="B191291" s="78"/>
      <c r="C191291" s="77"/>
    </row>
    <row r="191292" spans="2:3" x14ac:dyDescent="0.25">
      <c r="B191292" s="78"/>
      <c r="C191292" s="77"/>
    </row>
    <row r="191293" spans="2:3" x14ac:dyDescent="0.25">
      <c r="B191293" s="78"/>
      <c r="C191293" s="77"/>
    </row>
    <row r="191294" spans="2:3" x14ac:dyDescent="0.25">
      <c r="B191294" s="78"/>
      <c r="C191294" s="77"/>
    </row>
    <row r="191404" spans="2:3" x14ac:dyDescent="0.25">
      <c r="B191404" s="78"/>
      <c r="C191404" s="77"/>
    </row>
    <row r="191405" spans="2:3" x14ac:dyDescent="0.25">
      <c r="B191405" s="78"/>
      <c r="C191405" s="77"/>
    </row>
    <row r="191406" spans="2:3" x14ac:dyDescent="0.25">
      <c r="B191406" s="78"/>
      <c r="C191406" s="77"/>
    </row>
    <row r="191407" spans="2:3" x14ac:dyDescent="0.25">
      <c r="B191407" s="78"/>
      <c r="C191407" s="77"/>
    </row>
    <row r="191408" spans="2:3" x14ac:dyDescent="0.25">
      <c r="B191408" s="78"/>
      <c r="C191408" s="77"/>
    </row>
    <row r="191409" spans="2:3" x14ac:dyDescent="0.25">
      <c r="B191409" s="78"/>
      <c r="C191409" s="77"/>
    </row>
    <row r="191410" spans="2:3" x14ac:dyDescent="0.25">
      <c r="B191410" s="78"/>
      <c r="C191410" s="77"/>
    </row>
    <row r="191411" spans="2:3" x14ac:dyDescent="0.25">
      <c r="B191411" s="78"/>
      <c r="C191411" s="77"/>
    </row>
    <row r="191412" spans="2:3" x14ac:dyDescent="0.25">
      <c r="B191412" s="78"/>
      <c r="C191412" s="77"/>
    </row>
    <row r="191413" spans="2:3" x14ac:dyDescent="0.25">
      <c r="B191413" s="78"/>
      <c r="C191413" s="77"/>
    </row>
    <row r="191414" spans="2:3" x14ac:dyDescent="0.25">
      <c r="B191414" s="78"/>
      <c r="C191414" s="77"/>
    </row>
    <row r="191415" spans="2:3" x14ac:dyDescent="0.25">
      <c r="B191415" s="78"/>
      <c r="C191415" s="77"/>
    </row>
    <row r="191416" spans="2:3" x14ac:dyDescent="0.25">
      <c r="B191416" s="78"/>
      <c r="C191416" s="77"/>
    </row>
    <row r="191526" spans="2:3" x14ac:dyDescent="0.25">
      <c r="B191526" s="78"/>
      <c r="C191526" s="77"/>
    </row>
    <row r="191527" spans="2:3" x14ac:dyDescent="0.25">
      <c r="B191527" s="78"/>
      <c r="C191527" s="77"/>
    </row>
    <row r="191528" spans="2:3" x14ac:dyDescent="0.25">
      <c r="B191528" s="78"/>
      <c r="C191528" s="77"/>
    </row>
    <row r="191529" spans="2:3" x14ac:dyDescent="0.25">
      <c r="B191529" s="78"/>
      <c r="C191529" s="77"/>
    </row>
    <row r="191530" spans="2:3" x14ac:dyDescent="0.25">
      <c r="B191530" s="78"/>
      <c r="C191530" s="77"/>
    </row>
    <row r="191531" spans="2:3" x14ac:dyDescent="0.25">
      <c r="B191531" s="78"/>
      <c r="C191531" s="77"/>
    </row>
    <row r="191532" spans="2:3" x14ac:dyDescent="0.25">
      <c r="B191532" s="78"/>
      <c r="C191532" s="77"/>
    </row>
    <row r="191533" spans="2:3" x14ac:dyDescent="0.25">
      <c r="B191533" s="78"/>
      <c r="C191533" s="77"/>
    </row>
    <row r="191534" spans="2:3" x14ac:dyDescent="0.25">
      <c r="B191534" s="78"/>
      <c r="C191534" s="77"/>
    </row>
    <row r="191535" spans="2:3" x14ac:dyDescent="0.25">
      <c r="B191535" s="78"/>
      <c r="C191535" s="77"/>
    </row>
    <row r="191536" spans="2:3" x14ac:dyDescent="0.25">
      <c r="B191536" s="78"/>
      <c r="C191536" s="77"/>
    </row>
    <row r="191537" spans="2:3" x14ac:dyDescent="0.25">
      <c r="B191537" s="78"/>
      <c r="C191537" s="77"/>
    </row>
    <row r="191538" spans="2:3" x14ac:dyDescent="0.25">
      <c r="B191538" s="78"/>
      <c r="C191538" s="77"/>
    </row>
    <row r="191648" spans="2:3" x14ac:dyDescent="0.25">
      <c r="B191648" s="78"/>
      <c r="C191648" s="77"/>
    </row>
    <row r="191649" spans="2:3" x14ac:dyDescent="0.25">
      <c r="B191649" s="78"/>
      <c r="C191649" s="77"/>
    </row>
    <row r="191650" spans="2:3" x14ac:dyDescent="0.25">
      <c r="B191650" s="78"/>
      <c r="C191650" s="77"/>
    </row>
    <row r="191651" spans="2:3" x14ac:dyDescent="0.25">
      <c r="B191651" s="78"/>
      <c r="C191651" s="77"/>
    </row>
    <row r="191652" spans="2:3" x14ac:dyDescent="0.25">
      <c r="B191652" s="78"/>
      <c r="C191652" s="77"/>
    </row>
    <row r="191653" spans="2:3" x14ac:dyDescent="0.25">
      <c r="B191653" s="78"/>
      <c r="C191653" s="77"/>
    </row>
    <row r="191654" spans="2:3" x14ac:dyDescent="0.25">
      <c r="B191654" s="78"/>
      <c r="C191654" s="77"/>
    </row>
    <row r="191655" spans="2:3" x14ac:dyDescent="0.25">
      <c r="B191655" s="78"/>
      <c r="C191655" s="77"/>
    </row>
    <row r="191656" spans="2:3" x14ac:dyDescent="0.25">
      <c r="B191656" s="78"/>
      <c r="C191656" s="77"/>
    </row>
    <row r="191657" spans="2:3" x14ac:dyDescent="0.25">
      <c r="B191657" s="78"/>
      <c r="C191657" s="77"/>
    </row>
    <row r="191658" spans="2:3" x14ac:dyDescent="0.25">
      <c r="B191658" s="78"/>
      <c r="C191658" s="77"/>
    </row>
    <row r="191659" spans="2:3" x14ac:dyDescent="0.25">
      <c r="B191659" s="78"/>
      <c r="C191659" s="77"/>
    </row>
    <row r="191660" spans="2:3" x14ac:dyDescent="0.25">
      <c r="B191660" s="78"/>
      <c r="C191660" s="77"/>
    </row>
    <row r="191770" spans="2:3" x14ac:dyDescent="0.25">
      <c r="B191770" s="78"/>
      <c r="C191770" s="77"/>
    </row>
    <row r="191771" spans="2:3" x14ac:dyDescent="0.25">
      <c r="B191771" s="78"/>
      <c r="C191771" s="77"/>
    </row>
    <row r="191772" spans="2:3" x14ac:dyDescent="0.25">
      <c r="B191772" s="78"/>
      <c r="C191772" s="77"/>
    </row>
    <row r="191773" spans="2:3" x14ac:dyDescent="0.25">
      <c r="B191773" s="78"/>
      <c r="C191773" s="77"/>
    </row>
    <row r="191774" spans="2:3" x14ac:dyDescent="0.25">
      <c r="B191774" s="78"/>
      <c r="C191774" s="77"/>
    </row>
    <row r="191775" spans="2:3" x14ac:dyDescent="0.25">
      <c r="B191775" s="78"/>
      <c r="C191775" s="77"/>
    </row>
    <row r="191776" spans="2:3" x14ac:dyDescent="0.25">
      <c r="B191776" s="78"/>
      <c r="C191776" s="77"/>
    </row>
    <row r="191777" spans="2:3" x14ac:dyDescent="0.25">
      <c r="B191777" s="78"/>
      <c r="C191777" s="77"/>
    </row>
    <row r="191778" spans="2:3" x14ac:dyDescent="0.25">
      <c r="B191778" s="78"/>
      <c r="C191778" s="77"/>
    </row>
    <row r="191779" spans="2:3" x14ac:dyDescent="0.25">
      <c r="B191779" s="78"/>
      <c r="C191779" s="77"/>
    </row>
    <row r="191780" spans="2:3" x14ac:dyDescent="0.25">
      <c r="B191780" s="78"/>
      <c r="C191780" s="77"/>
    </row>
    <row r="191781" spans="2:3" x14ac:dyDescent="0.25">
      <c r="B191781" s="78"/>
      <c r="C191781" s="77"/>
    </row>
    <row r="191782" spans="2:3" x14ac:dyDescent="0.25">
      <c r="B191782" s="78"/>
      <c r="C191782" s="77"/>
    </row>
    <row r="191892" spans="2:3" x14ac:dyDescent="0.25">
      <c r="B191892" s="78"/>
      <c r="C191892" s="77"/>
    </row>
    <row r="191893" spans="2:3" x14ac:dyDescent="0.25">
      <c r="B191893" s="78"/>
      <c r="C191893" s="77"/>
    </row>
    <row r="191894" spans="2:3" x14ac:dyDescent="0.25">
      <c r="B191894" s="78"/>
      <c r="C191894" s="77"/>
    </row>
    <row r="191895" spans="2:3" x14ac:dyDescent="0.25">
      <c r="B191895" s="78"/>
      <c r="C191895" s="77"/>
    </row>
    <row r="191896" spans="2:3" x14ac:dyDescent="0.25">
      <c r="B191896" s="78"/>
      <c r="C191896" s="77"/>
    </row>
    <row r="191897" spans="2:3" x14ac:dyDescent="0.25">
      <c r="B191897" s="78"/>
      <c r="C191897" s="77"/>
    </row>
    <row r="191898" spans="2:3" x14ac:dyDescent="0.25">
      <c r="B191898" s="78"/>
      <c r="C191898" s="77"/>
    </row>
    <row r="191899" spans="2:3" x14ac:dyDescent="0.25">
      <c r="B191899" s="78"/>
      <c r="C191899" s="77"/>
    </row>
    <row r="191900" spans="2:3" x14ac:dyDescent="0.25">
      <c r="B191900" s="78"/>
      <c r="C191900" s="77"/>
    </row>
    <row r="191901" spans="2:3" x14ac:dyDescent="0.25">
      <c r="B191901" s="78"/>
      <c r="C191901" s="77"/>
    </row>
    <row r="191902" spans="2:3" x14ac:dyDescent="0.25">
      <c r="B191902" s="78"/>
      <c r="C191902" s="77"/>
    </row>
    <row r="191903" spans="2:3" x14ac:dyDescent="0.25">
      <c r="B191903" s="78"/>
      <c r="C191903" s="77"/>
    </row>
    <row r="191904" spans="2:3" x14ac:dyDescent="0.25">
      <c r="B191904" s="78"/>
      <c r="C191904" s="77"/>
    </row>
    <row r="192014" spans="2:3" x14ac:dyDescent="0.25">
      <c r="B192014" s="78"/>
      <c r="C192014" s="77"/>
    </row>
    <row r="192015" spans="2:3" x14ac:dyDescent="0.25">
      <c r="B192015" s="78"/>
      <c r="C192015" s="77"/>
    </row>
    <row r="192016" spans="2:3" x14ac:dyDescent="0.25">
      <c r="B192016" s="78"/>
      <c r="C192016" s="77"/>
    </row>
    <row r="192017" spans="2:3" x14ac:dyDescent="0.25">
      <c r="B192017" s="78"/>
      <c r="C192017" s="77"/>
    </row>
    <row r="192018" spans="2:3" x14ac:dyDescent="0.25">
      <c r="B192018" s="78"/>
      <c r="C192018" s="77"/>
    </row>
    <row r="192019" spans="2:3" x14ac:dyDescent="0.25">
      <c r="B192019" s="78"/>
      <c r="C192019" s="77"/>
    </row>
    <row r="192020" spans="2:3" x14ac:dyDescent="0.25">
      <c r="B192020" s="78"/>
      <c r="C192020" s="77"/>
    </row>
    <row r="192021" spans="2:3" x14ac:dyDescent="0.25">
      <c r="B192021" s="78"/>
      <c r="C192021" s="77"/>
    </row>
    <row r="192022" spans="2:3" x14ac:dyDescent="0.25">
      <c r="B192022" s="78"/>
      <c r="C192022" s="77"/>
    </row>
    <row r="192023" spans="2:3" x14ac:dyDescent="0.25">
      <c r="B192023" s="78"/>
      <c r="C192023" s="77"/>
    </row>
    <row r="192024" spans="2:3" x14ac:dyDescent="0.25">
      <c r="B192024" s="78"/>
      <c r="C192024" s="77"/>
    </row>
    <row r="192025" spans="2:3" x14ac:dyDescent="0.25">
      <c r="B192025" s="78"/>
      <c r="C192025" s="77"/>
    </row>
    <row r="192026" spans="2:3" x14ac:dyDescent="0.25">
      <c r="B192026" s="78"/>
      <c r="C192026" s="77"/>
    </row>
    <row r="192136" spans="2:3" x14ac:dyDescent="0.25">
      <c r="B192136" s="78"/>
      <c r="C192136" s="77"/>
    </row>
    <row r="192137" spans="2:3" x14ac:dyDescent="0.25">
      <c r="B192137" s="78"/>
      <c r="C192137" s="77"/>
    </row>
    <row r="192138" spans="2:3" x14ac:dyDescent="0.25">
      <c r="B192138" s="78"/>
      <c r="C192138" s="77"/>
    </row>
    <row r="192139" spans="2:3" x14ac:dyDescent="0.25">
      <c r="B192139" s="78"/>
      <c r="C192139" s="77"/>
    </row>
    <row r="192140" spans="2:3" x14ac:dyDescent="0.25">
      <c r="B192140" s="78"/>
      <c r="C192140" s="77"/>
    </row>
    <row r="192141" spans="2:3" x14ac:dyDescent="0.25">
      <c r="B192141" s="78"/>
      <c r="C192141" s="77"/>
    </row>
    <row r="192142" spans="2:3" x14ac:dyDescent="0.25">
      <c r="B192142" s="78"/>
      <c r="C192142" s="77"/>
    </row>
    <row r="192143" spans="2:3" x14ac:dyDescent="0.25">
      <c r="B192143" s="78"/>
      <c r="C192143" s="77"/>
    </row>
    <row r="192144" spans="2:3" x14ac:dyDescent="0.25">
      <c r="B192144" s="78"/>
      <c r="C192144" s="77"/>
    </row>
    <row r="192145" spans="2:3" x14ac:dyDescent="0.25">
      <c r="B192145" s="78"/>
      <c r="C192145" s="77"/>
    </row>
    <row r="192146" spans="2:3" x14ac:dyDescent="0.25">
      <c r="B192146" s="78"/>
      <c r="C192146" s="77"/>
    </row>
    <row r="192147" spans="2:3" x14ac:dyDescent="0.25">
      <c r="B192147" s="78"/>
      <c r="C192147" s="77"/>
    </row>
    <row r="192148" spans="2:3" x14ac:dyDescent="0.25">
      <c r="B192148" s="78"/>
      <c r="C192148" s="77"/>
    </row>
    <row r="192258" spans="2:3" x14ac:dyDescent="0.25">
      <c r="B192258" s="78"/>
      <c r="C192258" s="77"/>
    </row>
    <row r="192259" spans="2:3" x14ac:dyDescent="0.25">
      <c r="B192259" s="78"/>
      <c r="C192259" s="77"/>
    </row>
    <row r="192260" spans="2:3" x14ac:dyDescent="0.25">
      <c r="B192260" s="78"/>
      <c r="C192260" s="77"/>
    </row>
    <row r="192261" spans="2:3" x14ac:dyDescent="0.25">
      <c r="B192261" s="78"/>
      <c r="C192261" s="77"/>
    </row>
    <row r="192262" spans="2:3" x14ac:dyDescent="0.25">
      <c r="B192262" s="78"/>
      <c r="C192262" s="77"/>
    </row>
    <row r="192263" spans="2:3" x14ac:dyDescent="0.25">
      <c r="B192263" s="78"/>
      <c r="C192263" s="77"/>
    </row>
    <row r="192264" spans="2:3" x14ac:dyDescent="0.25">
      <c r="B192264" s="78"/>
      <c r="C192264" s="77"/>
    </row>
    <row r="192265" spans="2:3" x14ac:dyDescent="0.25">
      <c r="B192265" s="78"/>
      <c r="C192265" s="77"/>
    </row>
    <row r="192266" spans="2:3" x14ac:dyDescent="0.25">
      <c r="B192266" s="78"/>
      <c r="C192266" s="77"/>
    </row>
    <row r="192267" spans="2:3" x14ac:dyDescent="0.25">
      <c r="B192267" s="78"/>
      <c r="C192267" s="77"/>
    </row>
    <row r="192268" spans="2:3" x14ac:dyDescent="0.25">
      <c r="B192268" s="78"/>
      <c r="C192268" s="77"/>
    </row>
    <row r="192269" spans="2:3" x14ac:dyDescent="0.25">
      <c r="B192269" s="78"/>
      <c r="C192269" s="77"/>
    </row>
    <row r="192270" spans="2:3" x14ac:dyDescent="0.25">
      <c r="B192270" s="78"/>
      <c r="C192270" s="77"/>
    </row>
    <row r="192380" spans="2:3" x14ac:dyDescent="0.25">
      <c r="B192380" s="78"/>
      <c r="C192380" s="77"/>
    </row>
    <row r="192381" spans="2:3" x14ac:dyDescent="0.25">
      <c r="B192381" s="78"/>
      <c r="C192381" s="77"/>
    </row>
    <row r="192382" spans="2:3" x14ac:dyDescent="0.25">
      <c r="B192382" s="78"/>
      <c r="C192382" s="77"/>
    </row>
    <row r="192383" spans="2:3" x14ac:dyDescent="0.25">
      <c r="B192383" s="78"/>
      <c r="C192383" s="77"/>
    </row>
    <row r="192384" spans="2:3" x14ac:dyDescent="0.25">
      <c r="B192384" s="78"/>
      <c r="C192384" s="77"/>
    </row>
    <row r="192385" spans="2:3" x14ac:dyDescent="0.25">
      <c r="B192385" s="78"/>
      <c r="C192385" s="77"/>
    </row>
    <row r="192386" spans="2:3" x14ac:dyDescent="0.25">
      <c r="B192386" s="78"/>
      <c r="C192386" s="77"/>
    </row>
    <row r="192387" spans="2:3" x14ac:dyDescent="0.25">
      <c r="B192387" s="78"/>
      <c r="C192387" s="77"/>
    </row>
    <row r="192388" spans="2:3" x14ac:dyDescent="0.25">
      <c r="B192388" s="78"/>
      <c r="C192388" s="77"/>
    </row>
    <row r="192389" spans="2:3" x14ac:dyDescent="0.25">
      <c r="B192389" s="78"/>
      <c r="C192389" s="77"/>
    </row>
    <row r="192390" spans="2:3" x14ac:dyDescent="0.25">
      <c r="B192390" s="78"/>
      <c r="C192390" s="77"/>
    </row>
    <row r="192391" spans="2:3" x14ac:dyDescent="0.25">
      <c r="B192391" s="78"/>
      <c r="C192391" s="77"/>
    </row>
    <row r="192392" spans="2:3" x14ac:dyDescent="0.25">
      <c r="B192392" s="78"/>
      <c r="C192392" s="77"/>
    </row>
    <row r="192502" spans="2:3" x14ac:dyDescent="0.25">
      <c r="B192502" s="78"/>
      <c r="C192502" s="77"/>
    </row>
    <row r="192503" spans="2:3" x14ac:dyDescent="0.25">
      <c r="B192503" s="78"/>
      <c r="C192503" s="77"/>
    </row>
    <row r="192504" spans="2:3" x14ac:dyDescent="0.25">
      <c r="B192504" s="78"/>
      <c r="C192504" s="77"/>
    </row>
    <row r="192505" spans="2:3" x14ac:dyDescent="0.25">
      <c r="B192505" s="78"/>
      <c r="C192505" s="77"/>
    </row>
    <row r="192506" spans="2:3" x14ac:dyDescent="0.25">
      <c r="B192506" s="78"/>
      <c r="C192506" s="77"/>
    </row>
    <row r="192507" spans="2:3" x14ac:dyDescent="0.25">
      <c r="B192507" s="78"/>
      <c r="C192507" s="77"/>
    </row>
    <row r="192508" spans="2:3" x14ac:dyDescent="0.25">
      <c r="B192508" s="78"/>
      <c r="C192508" s="77"/>
    </row>
    <row r="192509" spans="2:3" x14ac:dyDescent="0.25">
      <c r="B192509" s="78"/>
      <c r="C192509" s="77"/>
    </row>
    <row r="192510" spans="2:3" x14ac:dyDescent="0.25">
      <c r="B192510" s="78"/>
      <c r="C192510" s="77"/>
    </row>
    <row r="192511" spans="2:3" x14ac:dyDescent="0.25">
      <c r="B192511" s="78"/>
      <c r="C192511" s="77"/>
    </row>
    <row r="192512" spans="2:3" x14ac:dyDescent="0.25">
      <c r="B192512" s="78"/>
      <c r="C192512" s="77"/>
    </row>
    <row r="192513" spans="2:3" x14ac:dyDescent="0.25">
      <c r="B192513" s="78"/>
      <c r="C192513" s="77"/>
    </row>
    <row r="192514" spans="2:3" x14ac:dyDescent="0.25">
      <c r="B192514" s="78"/>
      <c r="C192514" s="77"/>
    </row>
    <row r="192624" spans="2:3" x14ac:dyDescent="0.25">
      <c r="B192624" s="78"/>
      <c r="C192624" s="77"/>
    </row>
    <row r="192625" spans="2:3" x14ac:dyDescent="0.25">
      <c r="B192625" s="78"/>
      <c r="C192625" s="77"/>
    </row>
    <row r="192626" spans="2:3" x14ac:dyDescent="0.25">
      <c r="B192626" s="78"/>
      <c r="C192626" s="77"/>
    </row>
    <row r="192627" spans="2:3" x14ac:dyDescent="0.25">
      <c r="B192627" s="78"/>
      <c r="C192627" s="77"/>
    </row>
    <row r="192628" spans="2:3" x14ac:dyDescent="0.25">
      <c r="B192628" s="78"/>
      <c r="C192628" s="77"/>
    </row>
    <row r="192629" spans="2:3" x14ac:dyDescent="0.25">
      <c r="B192629" s="78"/>
      <c r="C192629" s="77"/>
    </row>
    <row r="192630" spans="2:3" x14ac:dyDescent="0.25">
      <c r="B192630" s="78"/>
      <c r="C192630" s="77"/>
    </row>
    <row r="192631" spans="2:3" x14ac:dyDescent="0.25">
      <c r="B192631" s="78"/>
      <c r="C192631" s="77"/>
    </row>
    <row r="192632" spans="2:3" x14ac:dyDescent="0.25">
      <c r="B192632" s="78"/>
      <c r="C192632" s="77"/>
    </row>
    <row r="192633" spans="2:3" x14ac:dyDescent="0.25">
      <c r="B192633" s="78"/>
      <c r="C192633" s="77"/>
    </row>
    <row r="192634" spans="2:3" x14ac:dyDescent="0.25">
      <c r="B192634" s="78"/>
      <c r="C192634" s="77"/>
    </row>
    <row r="192635" spans="2:3" x14ac:dyDescent="0.25">
      <c r="B192635" s="78"/>
      <c r="C192635" s="77"/>
    </row>
    <row r="192636" spans="2:3" x14ac:dyDescent="0.25">
      <c r="B192636" s="78"/>
      <c r="C192636" s="77"/>
    </row>
    <row r="192746" spans="2:3" x14ac:dyDescent="0.25">
      <c r="B192746" s="78"/>
      <c r="C192746" s="77"/>
    </row>
    <row r="192747" spans="2:3" x14ac:dyDescent="0.25">
      <c r="B192747" s="78"/>
      <c r="C192747" s="77"/>
    </row>
    <row r="192748" spans="2:3" x14ac:dyDescent="0.25">
      <c r="B192748" s="78"/>
      <c r="C192748" s="77"/>
    </row>
    <row r="192749" spans="2:3" x14ac:dyDescent="0.25">
      <c r="B192749" s="78"/>
      <c r="C192749" s="77"/>
    </row>
    <row r="192750" spans="2:3" x14ac:dyDescent="0.25">
      <c r="B192750" s="78"/>
      <c r="C192750" s="77"/>
    </row>
    <row r="192751" spans="2:3" x14ac:dyDescent="0.25">
      <c r="B192751" s="78"/>
      <c r="C192751" s="77"/>
    </row>
    <row r="192752" spans="2:3" x14ac:dyDescent="0.25">
      <c r="B192752" s="78"/>
      <c r="C192752" s="77"/>
    </row>
    <row r="192753" spans="2:3" x14ac:dyDescent="0.25">
      <c r="B192753" s="78"/>
      <c r="C192753" s="77"/>
    </row>
    <row r="192754" spans="2:3" x14ac:dyDescent="0.25">
      <c r="B192754" s="78"/>
      <c r="C192754" s="77"/>
    </row>
    <row r="192755" spans="2:3" x14ac:dyDescent="0.25">
      <c r="B192755" s="78"/>
      <c r="C192755" s="77"/>
    </row>
    <row r="192756" spans="2:3" x14ac:dyDescent="0.25">
      <c r="B192756" s="78"/>
      <c r="C192756" s="77"/>
    </row>
    <row r="192757" spans="2:3" x14ac:dyDescent="0.25">
      <c r="B192757" s="78"/>
      <c r="C192757" s="77"/>
    </row>
    <row r="192758" spans="2:3" x14ac:dyDescent="0.25">
      <c r="B192758" s="78"/>
      <c r="C192758" s="77"/>
    </row>
    <row r="192868" spans="2:3" x14ac:dyDescent="0.25">
      <c r="B192868" s="78"/>
      <c r="C192868" s="77"/>
    </row>
    <row r="192869" spans="2:3" x14ac:dyDescent="0.25">
      <c r="B192869" s="78"/>
      <c r="C192869" s="77"/>
    </row>
    <row r="192870" spans="2:3" x14ac:dyDescent="0.25">
      <c r="B192870" s="78"/>
      <c r="C192870" s="77"/>
    </row>
    <row r="192871" spans="2:3" x14ac:dyDescent="0.25">
      <c r="B192871" s="78"/>
      <c r="C192871" s="77"/>
    </row>
    <row r="192872" spans="2:3" x14ac:dyDescent="0.25">
      <c r="B192872" s="78"/>
      <c r="C192872" s="77"/>
    </row>
    <row r="192873" spans="2:3" x14ac:dyDescent="0.25">
      <c r="B192873" s="78"/>
      <c r="C192873" s="77"/>
    </row>
    <row r="192874" spans="2:3" x14ac:dyDescent="0.25">
      <c r="B192874" s="78"/>
      <c r="C192874" s="77"/>
    </row>
    <row r="192875" spans="2:3" x14ac:dyDescent="0.25">
      <c r="B192875" s="78"/>
      <c r="C192875" s="77"/>
    </row>
    <row r="192876" spans="2:3" x14ac:dyDescent="0.25">
      <c r="B192876" s="78"/>
      <c r="C192876" s="77"/>
    </row>
    <row r="192877" spans="2:3" x14ac:dyDescent="0.25">
      <c r="B192877" s="78"/>
      <c r="C192877" s="77"/>
    </row>
    <row r="192878" spans="2:3" x14ac:dyDescent="0.25">
      <c r="B192878" s="78"/>
      <c r="C192878" s="77"/>
    </row>
    <row r="192879" spans="2:3" x14ac:dyDescent="0.25">
      <c r="B192879" s="78"/>
      <c r="C192879" s="77"/>
    </row>
    <row r="192880" spans="2:3" x14ac:dyDescent="0.25">
      <c r="B192880" s="78"/>
      <c r="C192880" s="77"/>
    </row>
    <row r="192990" spans="2:3" x14ac:dyDescent="0.25">
      <c r="B192990" s="78"/>
      <c r="C192990" s="77"/>
    </row>
    <row r="192991" spans="2:3" x14ac:dyDescent="0.25">
      <c r="B192991" s="78"/>
      <c r="C192991" s="77"/>
    </row>
    <row r="192992" spans="2:3" x14ac:dyDescent="0.25">
      <c r="B192992" s="78"/>
      <c r="C192992" s="77"/>
    </row>
    <row r="192993" spans="2:3" x14ac:dyDescent="0.25">
      <c r="B192993" s="78"/>
      <c r="C192993" s="77"/>
    </row>
    <row r="192994" spans="2:3" x14ac:dyDescent="0.25">
      <c r="B192994" s="78"/>
      <c r="C192994" s="77"/>
    </row>
    <row r="192995" spans="2:3" x14ac:dyDescent="0.25">
      <c r="B192995" s="78"/>
      <c r="C192995" s="77"/>
    </row>
    <row r="192996" spans="2:3" x14ac:dyDescent="0.25">
      <c r="B192996" s="78"/>
      <c r="C192996" s="77"/>
    </row>
    <row r="192997" spans="2:3" x14ac:dyDescent="0.25">
      <c r="B192997" s="78"/>
      <c r="C192997" s="77"/>
    </row>
    <row r="192998" spans="2:3" x14ac:dyDescent="0.25">
      <c r="B192998" s="78"/>
      <c r="C192998" s="77"/>
    </row>
    <row r="192999" spans="2:3" x14ac:dyDescent="0.25">
      <c r="B192999" s="78"/>
      <c r="C192999" s="77"/>
    </row>
    <row r="193000" spans="2:3" x14ac:dyDescent="0.25">
      <c r="B193000" s="78"/>
      <c r="C193000" s="77"/>
    </row>
    <row r="193001" spans="2:3" x14ac:dyDescent="0.25">
      <c r="B193001" s="78"/>
      <c r="C193001" s="77"/>
    </row>
    <row r="193002" spans="2:3" x14ac:dyDescent="0.25">
      <c r="B193002" s="78"/>
      <c r="C193002" s="77"/>
    </row>
    <row r="193112" spans="2:3" x14ac:dyDescent="0.25">
      <c r="B193112" s="78"/>
      <c r="C193112" s="77"/>
    </row>
    <row r="193113" spans="2:3" x14ac:dyDescent="0.25">
      <c r="B193113" s="78"/>
      <c r="C193113" s="77"/>
    </row>
    <row r="193114" spans="2:3" x14ac:dyDescent="0.25">
      <c r="B193114" s="78"/>
      <c r="C193114" s="77"/>
    </row>
    <row r="193115" spans="2:3" x14ac:dyDescent="0.25">
      <c r="B193115" s="78"/>
      <c r="C193115" s="77"/>
    </row>
    <row r="193116" spans="2:3" x14ac:dyDescent="0.25">
      <c r="B193116" s="78"/>
      <c r="C193116" s="77"/>
    </row>
    <row r="193117" spans="2:3" x14ac:dyDescent="0.25">
      <c r="B193117" s="78"/>
      <c r="C193117" s="77"/>
    </row>
    <row r="193118" spans="2:3" x14ac:dyDescent="0.25">
      <c r="B193118" s="78"/>
      <c r="C193118" s="77"/>
    </row>
    <row r="193119" spans="2:3" x14ac:dyDescent="0.25">
      <c r="B193119" s="78"/>
      <c r="C193119" s="77"/>
    </row>
    <row r="193120" spans="2:3" x14ac:dyDescent="0.25">
      <c r="B193120" s="78"/>
      <c r="C193120" s="77"/>
    </row>
    <row r="193121" spans="2:3" x14ac:dyDescent="0.25">
      <c r="B193121" s="78"/>
      <c r="C193121" s="77"/>
    </row>
    <row r="193122" spans="2:3" x14ac:dyDescent="0.25">
      <c r="B193122" s="78"/>
      <c r="C193122" s="77"/>
    </row>
    <row r="193123" spans="2:3" x14ac:dyDescent="0.25">
      <c r="B193123" s="78"/>
      <c r="C193123" s="77"/>
    </row>
    <row r="193124" spans="2:3" x14ac:dyDescent="0.25">
      <c r="B193124" s="78"/>
      <c r="C193124" s="77"/>
    </row>
    <row r="193234" spans="2:3" x14ac:dyDescent="0.25">
      <c r="B193234" s="78"/>
      <c r="C193234" s="77"/>
    </row>
    <row r="193235" spans="2:3" x14ac:dyDescent="0.25">
      <c r="B193235" s="78"/>
      <c r="C193235" s="77"/>
    </row>
    <row r="193236" spans="2:3" x14ac:dyDescent="0.25">
      <c r="B193236" s="78"/>
      <c r="C193236" s="77"/>
    </row>
    <row r="193237" spans="2:3" x14ac:dyDescent="0.25">
      <c r="B193237" s="78"/>
      <c r="C193237" s="77"/>
    </row>
    <row r="193238" spans="2:3" x14ac:dyDescent="0.25">
      <c r="B193238" s="78"/>
      <c r="C193238" s="77"/>
    </row>
    <row r="193239" spans="2:3" x14ac:dyDescent="0.25">
      <c r="B193239" s="78"/>
      <c r="C193239" s="77"/>
    </row>
    <row r="193240" spans="2:3" x14ac:dyDescent="0.25">
      <c r="B193240" s="78"/>
      <c r="C193240" s="77"/>
    </row>
    <row r="193241" spans="2:3" x14ac:dyDescent="0.25">
      <c r="B193241" s="78"/>
      <c r="C193241" s="77"/>
    </row>
    <row r="193242" spans="2:3" x14ac:dyDescent="0.25">
      <c r="B193242" s="78"/>
      <c r="C193242" s="77"/>
    </row>
    <row r="193243" spans="2:3" x14ac:dyDescent="0.25">
      <c r="B193243" s="78"/>
      <c r="C193243" s="77"/>
    </row>
    <row r="193244" spans="2:3" x14ac:dyDescent="0.25">
      <c r="B193244" s="78"/>
      <c r="C193244" s="77"/>
    </row>
    <row r="193245" spans="2:3" x14ac:dyDescent="0.25">
      <c r="B193245" s="78"/>
      <c r="C193245" s="77"/>
    </row>
    <row r="193246" spans="2:3" x14ac:dyDescent="0.25">
      <c r="B193246" s="78"/>
      <c r="C193246" s="77"/>
    </row>
    <row r="193356" spans="2:3" x14ac:dyDescent="0.25">
      <c r="B193356" s="78"/>
      <c r="C193356" s="77"/>
    </row>
    <row r="193357" spans="2:3" x14ac:dyDescent="0.25">
      <c r="B193357" s="78"/>
      <c r="C193357" s="77"/>
    </row>
    <row r="193358" spans="2:3" x14ac:dyDescent="0.25">
      <c r="B193358" s="78"/>
      <c r="C193358" s="77"/>
    </row>
    <row r="193359" spans="2:3" x14ac:dyDescent="0.25">
      <c r="B193359" s="78"/>
      <c r="C193359" s="77"/>
    </row>
    <row r="193360" spans="2:3" x14ac:dyDescent="0.25">
      <c r="B193360" s="78"/>
      <c r="C193360" s="77"/>
    </row>
    <row r="193361" spans="2:3" x14ac:dyDescent="0.25">
      <c r="B193361" s="78"/>
      <c r="C193361" s="77"/>
    </row>
    <row r="193362" spans="2:3" x14ac:dyDescent="0.25">
      <c r="B193362" s="78"/>
      <c r="C193362" s="77"/>
    </row>
    <row r="193363" spans="2:3" x14ac:dyDescent="0.25">
      <c r="B193363" s="78"/>
      <c r="C193363" s="77"/>
    </row>
    <row r="193364" spans="2:3" x14ac:dyDescent="0.25">
      <c r="B193364" s="78"/>
      <c r="C193364" s="77"/>
    </row>
    <row r="193365" spans="2:3" x14ac:dyDescent="0.25">
      <c r="B193365" s="78"/>
      <c r="C193365" s="77"/>
    </row>
    <row r="193366" spans="2:3" x14ac:dyDescent="0.25">
      <c r="B193366" s="78"/>
      <c r="C193366" s="77"/>
    </row>
    <row r="193367" spans="2:3" x14ac:dyDescent="0.25">
      <c r="B193367" s="78"/>
      <c r="C193367" s="77"/>
    </row>
    <row r="193368" spans="2:3" x14ac:dyDescent="0.25">
      <c r="B193368" s="78"/>
      <c r="C193368" s="77"/>
    </row>
    <row r="193478" spans="2:3" x14ac:dyDescent="0.25">
      <c r="B193478" s="78"/>
      <c r="C193478" s="77"/>
    </row>
    <row r="193479" spans="2:3" x14ac:dyDescent="0.25">
      <c r="B193479" s="78"/>
      <c r="C193479" s="77"/>
    </row>
    <row r="193480" spans="2:3" x14ac:dyDescent="0.25">
      <c r="B193480" s="78"/>
      <c r="C193480" s="77"/>
    </row>
    <row r="193481" spans="2:3" x14ac:dyDescent="0.25">
      <c r="B193481" s="78"/>
      <c r="C193481" s="77"/>
    </row>
    <row r="193482" spans="2:3" x14ac:dyDescent="0.25">
      <c r="B193482" s="78"/>
      <c r="C193482" s="77"/>
    </row>
    <row r="193483" spans="2:3" x14ac:dyDescent="0.25">
      <c r="B193483" s="78"/>
      <c r="C193483" s="77"/>
    </row>
    <row r="193484" spans="2:3" x14ac:dyDescent="0.25">
      <c r="B193484" s="78"/>
      <c r="C193484" s="77"/>
    </row>
    <row r="193485" spans="2:3" x14ac:dyDescent="0.25">
      <c r="B193485" s="78"/>
      <c r="C193485" s="77"/>
    </row>
    <row r="193486" spans="2:3" x14ac:dyDescent="0.25">
      <c r="B193486" s="78"/>
      <c r="C193486" s="77"/>
    </row>
    <row r="193487" spans="2:3" x14ac:dyDescent="0.25">
      <c r="B193487" s="78"/>
      <c r="C193487" s="77"/>
    </row>
    <row r="193488" spans="2:3" x14ac:dyDescent="0.25">
      <c r="B193488" s="78"/>
      <c r="C193488" s="77"/>
    </row>
    <row r="193489" spans="2:3" x14ac:dyDescent="0.25">
      <c r="B193489" s="78"/>
      <c r="C193489" s="77"/>
    </row>
    <row r="193490" spans="2:3" x14ac:dyDescent="0.25">
      <c r="B193490" s="78"/>
      <c r="C193490" s="77"/>
    </row>
    <row r="193600" spans="2:3" x14ac:dyDescent="0.25">
      <c r="B193600" s="78"/>
      <c r="C193600" s="77"/>
    </row>
    <row r="193601" spans="2:3" x14ac:dyDescent="0.25">
      <c r="B193601" s="78"/>
      <c r="C193601" s="77"/>
    </row>
    <row r="193602" spans="2:3" x14ac:dyDescent="0.25">
      <c r="B193602" s="78"/>
      <c r="C193602" s="77"/>
    </row>
    <row r="193603" spans="2:3" x14ac:dyDescent="0.25">
      <c r="B193603" s="78"/>
      <c r="C193603" s="77"/>
    </row>
    <row r="193604" spans="2:3" x14ac:dyDescent="0.25">
      <c r="B193604" s="78"/>
      <c r="C193604" s="77"/>
    </row>
    <row r="193605" spans="2:3" x14ac:dyDescent="0.25">
      <c r="B193605" s="78"/>
      <c r="C193605" s="77"/>
    </row>
    <row r="193606" spans="2:3" x14ac:dyDescent="0.25">
      <c r="B193606" s="78"/>
      <c r="C193606" s="77"/>
    </row>
    <row r="193607" spans="2:3" x14ac:dyDescent="0.25">
      <c r="B193607" s="78"/>
      <c r="C193607" s="77"/>
    </row>
    <row r="193608" spans="2:3" x14ac:dyDescent="0.25">
      <c r="B193608" s="78"/>
      <c r="C193608" s="77"/>
    </row>
    <row r="193609" spans="2:3" x14ac:dyDescent="0.25">
      <c r="B193609" s="78"/>
      <c r="C193609" s="77"/>
    </row>
    <row r="193610" spans="2:3" x14ac:dyDescent="0.25">
      <c r="B193610" s="78"/>
      <c r="C193610" s="77"/>
    </row>
    <row r="193611" spans="2:3" x14ac:dyDescent="0.25">
      <c r="B193611" s="78"/>
      <c r="C193611" s="77"/>
    </row>
    <row r="193612" spans="2:3" x14ac:dyDescent="0.25">
      <c r="B193612" s="78"/>
      <c r="C193612" s="77"/>
    </row>
    <row r="193722" spans="2:3" x14ac:dyDescent="0.25">
      <c r="B193722" s="78"/>
      <c r="C193722" s="77"/>
    </row>
    <row r="193723" spans="2:3" x14ac:dyDescent="0.25">
      <c r="B193723" s="78"/>
      <c r="C193723" s="77"/>
    </row>
    <row r="193724" spans="2:3" x14ac:dyDescent="0.25">
      <c r="B193724" s="78"/>
      <c r="C193724" s="77"/>
    </row>
    <row r="193725" spans="2:3" x14ac:dyDescent="0.25">
      <c r="B193725" s="78"/>
      <c r="C193725" s="77"/>
    </row>
    <row r="193726" spans="2:3" x14ac:dyDescent="0.25">
      <c r="B193726" s="78"/>
      <c r="C193726" s="77"/>
    </row>
    <row r="193727" spans="2:3" x14ac:dyDescent="0.25">
      <c r="B193727" s="78"/>
      <c r="C193727" s="77"/>
    </row>
    <row r="193728" spans="2:3" x14ac:dyDescent="0.25">
      <c r="B193728" s="78"/>
      <c r="C193728" s="77"/>
    </row>
    <row r="193729" spans="2:3" x14ac:dyDescent="0.25">
      <c r="B193729" s="78"/>
      <c r="C193729" s="77"/>
    </row>
    <row r="193730" spans="2:3" x14ac:dyDescent="0.25">
      <c r="B193730" s="78"/>
      <c r="C193730" s="77"/>
    </row>
    <row r="193731" spans="2:3" x14ac:dyDescent="0.25">
      <c r="B193731" s="78"/>
      <c r="C193731" s="77"/>
    </row>
    <row r="193732" spans="2:3" x14ac:dyDescent="0.25">
      <c r="B193732" s="78"/>
      <c r="C193732" s="77"/>
    </row>
    <row r="193733" spans="2:3" x14ac:dyDescent="0.25">
      <c r="B193733" s="78"/>
      <c r="C193733" s="77"/>
    </row>
    <row r="193734" spans="2:3" x14ac:dyDescent="0.25">
      <c r="B193734" s="78"/>
      <c r="C193734" s="77"/>
    </row>
    <row r="193844" spans="2:3" x14ac:dyDescent="0.25">
      <c r="B193844" s="78"/>
      <c r="C193844" s="77"/>
    </row>
    <row r="193845" spans="2:3" x14ac:dyDescent="0.25">
      <c r="B193845" s="78"/>
      <c r="C193845" s="77"/>
    </row>
    <row r="193846" spans="2:3" x14ac:dyDescent="0.25">
      <c r="B193846" s="78"/>
      <c r="C193846" s="77"/>
    </row>
    <row r="193847" spans="2:3" x14ac:dyDescent="0.25">
      <c r="B193847" s="78"/>
      <c r="C193847" s="77"/>
    </row>
    <row r="193848" spans="2:3" x14ac:dyDescent="0.25">
      <c r="B193848" s="78"/>
      <c r="C193848" s="77"/>
    </row>
    <row r="193849" spans="2:3" x14ac:dyDescent="0.25">
      <c r="B193849" s="78"/>
      <c r="C193849" s="77"/>
    </row>
    <row r="193850" spans="2:3" x14ac:dyDescent="0.25">
      <c r="B193850" s="78"/>
      <c r="C193850" s="77"/>
    </row>
    <row r="193851" spans="2:3" x14ac:dyDescent="0.25">
      <c r="B193851" s="78"/>
      <c r="C193851" s="77"/>
    </row>
    <row r="193852" spans="2:3" x14ac:dyDescent="0.25">
      <c r="B193852" s="78"/>
      <c r="C193852" s="77"/>
    </row>
    <row r="193853" spans="2:3" x14ac:dyDescent="0.25">
      <c r="B193853" s="78"/>
      <c r="C193853" s="77"/>
    </row>
    <row r="193854" spans="2:3" x14ac:dyDescent="0.25">
      <c r="B193854" s="78"/>
      <c r="C193854" s="77"/>
    </row>
    <row r="193855" spans="2:3" x14ac:dyDescent="0.25">
      <c r="B193855" s="78"/>
      <c r="C193855" s="77"/>
    </row>
    <row r="193856" spans="2:3" x14ac:dyDescent="0.25">
      <c r="B193856" s="78"/>
      <c r="C193856" s="77"/>
    </row>
    <row r="193966" spans="2:3" x14ac:dyDescent="0.25">
      <c r="B193966" s="78"/>
      <c r="C193966" s="77"/>
    </row>
    <row r="193967" spans="2:3" x14ac:dyDescent="0.25">
      <c r="B193967" s="78"/>
      <c r="C193967" s="77"/>
    </row>
    <row r="193968" spans="2:3" x14ac:dyDescent="0.25">
      <c r="B193968" s="78"/>
      <c r="C193968" s="77"/>
    </row>
    <row r="193969" spans="2:3" x14ac:dyDescent="0.25">
      <c r="B193969" s="78"/>
      <c r="C193969" s="77"/>
    </row>
    <row r="193970" spans="2:3" x14ac:dyDescent="0.25">
      <c r="B193970" s="78"/>
      <c r="C193970" s="77"/>
    </row>
    <row r="193971" spans="2:3" x14ac:dyDescent="0.25">
      <c r="B193971" s="78"/>
      <c r="C193971" s="77"/>
    </row>
    <row r="193972" spans="2:3" x14ac:dyDescent="0.25">
      <c r="B193972" s="78"/>
      <c r="C193972" s="77"/>
    </row>
    <row r="193973" spans="2:3" x14ac:dyDescent="0.25">
      <c r="B193973" s="78"/>
      <c r="C193973" s="77"/>
    </row>
    <row r="193974" spans="2:3" x14ac:dyDescent="0.25">
      <c r="B193974" s="78"/>
      <c r="C193974" s="77"/>
    </row>
    <row r="193975" spans="2:3" x14ac:dyDescent="0.25">
      <c r="B193975" s="78"/>
      <c r="C193975" s="77"/>
    </row>
    <row r="193976" spans="2:3" x14ac:dyDescent="0.25">
      <c r="B193976" s="78"/>
      <c r="C193976" s="77"/>
    </row>
    <row r="193977" spans="2:3" x14ac:dyDescent="0.25">
      <c r="B193977" s="78"/>
      <c r="C193977" s="77"/>
    </row>
    <row r="193978" spans="2:3" x14ac:dyDescent="0.25">
      <c r="B193978" s="78"/>
      <c r="C193978" s="77"/>
    </row>
    <row r="194088" spans="2:3" x14ac:dyDescent="0.25">
      <c r="B194088" s="78"/>
      <c r="C194088" s="77"/>
    </row>
    <row r="194089" spans="2:3" x14ac:dyDescent="0.25">
      <c r="B194089" s="78"/>
      <c r="C194089" s="77"/>
    </row>
    <row r="194090" spans="2:3" x14ac:dyDescent="0.25">
      <c r="B194090" s="78"/>
      <c r="C194090" s="77"/>
    </row>
    <row r="194091" spans="2:3" x14ac:dyDescent="0.25">
      <c r="B194091" s="78"/>
      <c r="C194091" s="77"/>
    </row>
    <row r="194092" spans="2:3" x14ac:dyDescent="0.25">
      <c r="B194092" s="78"/>
      <c r="C194092" s="77"/>
    </row>
    <row r="194093" spans="2:3" x14ac:dyDescent="0.25">
      <c r="B194093" s="78"/>
      <c r="C194093" s="77"/>
    </row>
    <row r="194094" spans="2:3" x14ac:dyDescent="0.25">
      <c r="B194094" s="78"/>
      <c r="C194094" s="77"/>
    </row>
    <row r="194095" spans="2:3" x14ac:dyDescent="0.25">
      <c r="B194095" s="78"/>
      <c r="C194095" s="77"/>
    </row>
    <row r="194096" spans="2:3" x14ac:dyDescent="0.25">
      <c r="B194096" s="78"/>
      <c r="C194096" s="77"/>
    </row>
    <row r="194097" spans="2:3" x14ac:dyDescent="0.25">
      <c r="B194097" s="78"/>
      <c r="C194097" s="77"/>
    </row>
    <row r="194098" spans="2:3" x14ac:dyDescent="0.25">
      <c r="B194098" s="78"/>
      <c r="C194098" s="77"/>
    </row>
    <row r="194099" spans="2:3" x14ac:dyDescent="0.25">
      <c r="B194099" s="78"/>
      <c r="C194099" s="77"/>
    </row>
    <row r="194100" spans="2:3" x14ac:dyDescent="0.25">
      <c r="B194100" s="78"/>
      <c r="C194100" s="77"/>
    </row>
    <row r="194210" spans="2:3" x14ac:dyDescent="0.25">
      <c r="B194210" s="78"/>
      <c r="C194210" s="77"/>
    </row>
    <row r="194211" spans="2:3" x14ac:dyDescent="0.25">
      <c r="B194211" s="78"/>
      <c r="C194211" s="77"/>
    </row>
    <row r="194212" spans="2:3" x14ac:dyDescent="0.25">
      <c r="B194212" s="78"/>
      <c r="C194212" s="77"/>
    </row>
    <row r="194213" spans="2:3" x14ac:dyDescent="0.25">
      <c r="B194213" s="78"/>
      <c r="C194213" s="77"/>
    </row>
    <row r="194214" spans="2:3" x14ac:dyDescent="0.25">
      <c r="B194214" s="78"/>
      <c r="C194214" s="77"/>
    </row>
    <row r="194215" spans="2:3" x14ac:dyDescent="0.25">
      <c r="B194215" s="78"/>
      <c r="C194215" s="77"/>
    </row>
    <row r="194216" spans="2:3" x14ac:dyDescent="0.25">
      <c r="B194216" s="78"/>
      <c r="C194216" s="77"/>
    </row>
    <row r="194217" spans="2:3" x14ac:dyDescent="0.25">
      <c r="B194217" s="78"/>
      <c r="C194217" s="77"/>
    </row>
    <row r="194218" spans="2:3" x14ac:dyDescent="0.25">
      <c r="B194218" s="78"/>
      <c r="C194218" s="77"/>
    </row>
    <row r="194219" spans="2:3" x14ac:dyDescent="0.25">
      <c r="B194219" s="78"/>
      <c r="C194219" s="77"/>
    </row>
    <row r="194220" spans="2:3" x14ac:dyDescent="0.25">
      <c r="B194220" s="78"/>
      <c r="C194220" s="77"/>
    </row>
    <row r="194221" spans="2:3" x14ac:dyDescent="0.25">
      <c r="B194221" s="78"/>
      <c r="C194221" s="77"/>
    </row>
    <row r="194222" spans="2:3" x14ac:dyDescent="0.25">
      <c r="B194222" s="78"/>
      <c r="C194222" s="77"/>
    </row>
    <row r="194332" spans="2:3" x14ac:dyDescent="0.25">
      <c r="B194332" s="78"/>
      <c r="C194332" s="77"/>
    </row>
    <row r="194333" spans="2:3" x14ac:dyDescent="0.25">
      <c r="B194333" s="78"/>
      <c r="C194333" s="77"/>
    </row>
    <row r="194334" spans="2:3" x14ac:dyDescent="0.25">
      <c r="B194334" s="78"/>
      <c r="C194334" s="77"/>
    </row>
    <row r="194335" spans="2:3" x14ac:dyDescent="0.25">
      <c r="B194335" s="78"/>
      <c r="C194335" s="77"/>
    </row>
    <row r="194336" spans="2:3" x14ac:dyDescent="0.25">
      <c r="B194336" s="78"/>
      <c r="C194336" s="77"/>
    </row>
    <row r="194337" spans="2:3" x14ac:dyDescent="0.25">
      <c r="B194337" s="78"/>
      <c r="C194337" s="77"/>
    </row>
    <row r="194338" spans="2:3" x14ac:dyDescent="0.25">
      <c r="B194338" s="78"/>
      <c r="C194338" s="77"/>
    </row>
    <row r="194339" spans="2:3" x14ac:dyDescent="0.25">
      <c r="B194339" s="78"/>
      <c r="C194339" s="77"/>
    </row>
    <row r="194340" spans="2:3" x14ac:dyDescent="0.25">
      <c r="B194340" s="78"/>
      <c r="C194340" s="77"/>
    </row>
    <row r="194341" spans="2:3" x14ac:dyDescent="0.25">
      <c r="B194341" s="78"/>
      <c r="C194341" s="77"/>
    </row>
    <row r="194342" spans="2:3" x14ac:dyDescent="0.25">
      <c r="B194342" s="78"/>
      <c r="C194342" s="77"/>
    </row>
    <row r="194343" spans="2:3" x14ac:dyDescent="0.25">
      <c r="B194343" s="78"/>
      <c r="C194343" s="77"/>
    </row>
    <row r="194344" spans="2:3" x14ac:dyDescent="0.25">
      <c r="B194344" s="78"/>
      <c r="C194344" s="77"/>
    </row>
    <row r="194454" spans="2:3" x14ac:dyDescent="0.25">
      <c r="B194454" s="78"/>
      <c r="C194454" s="77"/>
    </row>
    <row r="194455" spans="2:3" x14ac:dyDescent="0.25">
      <c r="B194455" s="78"/>
      <c r="C194455" s="77"/>
    </row>
    <row r="194456" spans="2:3" x14ac:dyDescent="0.25">
      <c r="B194456" s="78"/>
      <c r="C194456" s="77"/>
    </row>
    <row r="194457" spans="2:3" x14ac:dyDescent="0.25">
      <c r="B194457" s="78"/>
      <c r="C194457" s="77"/>
    </row>
    <row r="194458" spans="2:3" x14ac:dyDescent="0.25">
      <c r="B194458" s="78"/>
      <c r="C194458" s="77"/>
    </row>
    <row r="194459" spans="2:3" x14ac:dyDescent="0.25">
      <c r="B194459" s="78"/>
      <c r="C194459" s="77"/>
    </row>
    <row r="194460" spans="2:3" x14ac:dyDescent="0.25">
      <c r="B194460" s="78"/>
      <c r="C194460" s="77"/>
    </row>
    <row r="194461" spans="2:3" x14ac:dyDescent="0.25">
      <c r="B194461" s="78"/>
      <c r="C194461" s="77"/>
    </row>
    <row r="194462" spans="2:3" x14ac:dyDescent="0.25">
      <c r="B194462" s="78"/>
      <c r="C194462" s="77"/>
    </row>
    <row r="194463" spans="2:3" x14ac:dyDescent="0.25">
      <c r="B194463" s="78"/>
      <c r="C194463" s="77"/>
    </row>
    <row r="194464" spans="2:3" x14ac:dyDescent="0.25">
      <c r="B194464" s="78"/>
      <c r="C194464" s="77"/>
    </row>
    <row r="194465" spans="2:3" x14ac:dyDescent="0.25">
      <c r="B194465" s="78"/>
      <c r="C194465" s="77"/>
    </row>
    <row r="194466" spans="2:3" x14ac:dyDescent="0.25">
      <c r="B194466" s="78"/>
      <c r="C194466" s="77"/>
    </row>
    <row r="194576" spans="2:3" x14ac:dyDescent="0.25">
      <c r="B194576" s="78"/>
      <c r="C194576" s="77"/>
    </row>
    <row r="194577" spans="2:3" x14ac:dyDescent="0.25">
      <c r="B194577" s="78"/>
      <c r="C194577" s="77"/>
    </row>
    <row r="194578" spans="2:3" x14ac:dyDescent="0.25">
      <c r="B194578" s="78"/>
      <c r="C194578" s="77"/>
    </row>
    <row r="194579" spans="2:3" x14ac:dyDescent="0.25">
      <c r="B194579" s="78"/>
      <c r="C194579" s="77"/>
    </row>
    <row r="194580" spans="2:3" x14ac:dyDescent="0.25">
      <c r="B194580" s="78"/>
      <c r="C194580" s="77"/>
    </row>
    <row r="194581" spans="2:3" x14ac:dyDescent="0.25">
      <c r="B194581" s="78"/>
      <c r="C194581" s="77"/>
    </row>
    <row r="194582" spans="2:3" x14ac:dyDescent="0.25">
      <c r="B194582" s="78"/>
      <c r="C194582" s="77"/>
    </row>
    <row r="194583" spans="2:3" x14ac:dyDescent="0.25">
      <c r="B194583" s="78"/>
      <c r="C194583" s="77"/>
    </row>
    <row r="194584" spans="2:3" x14ac:dyDescent="0.25">
      <c r="B194584" s="78"/>
      <c r="C194584" s="77"/>
    </row>
    <row r="194585" spans="2:3" x14ac:dyDescent="0.25">
      <c r="B194585" s="78"/>
      <c r="C194585" s="77"/>
    </row>
    <row r="194586" spans="2:3" x14ac:dyDescent="0.25">
      <c r="B194586" s="78"/>
      <c r="C194586" s="77"/>
    </row>
    <row r="194587" spans="2:3" x14ac:dyDescent="0.25">
      <c r="B194587" s="78"/>
      <c r="C194587" s="77"/>
    </row>
    <row r="194588" spans="2:3" x14ac:dyDescent="0.25">
      <c r="B194588" s="78"/>
      <c r="C194588" s="77"/>
    </row>
    <row r="194698" spans="2:3" x14ac:dyDescent="0.25">
      <c r="B194698" s="78"/>
      <c r="C194698" s="77"/>
    </row>
    <row r="194699" spans="2:3" x14ac:dyDescent="0.25">
      <c r="B194699" s="78"/>
      <c r="C194699" s="77"/>
    </row>
    <row r="194700" spans="2:3" x14ac:dyDescent="0.25">
      <c r="B194700" s="78"/>
      <c r="C194700" s="77"/>
    </row>
    <row r="194701" spans="2:3" x14ac:dyDescent="0.25">
      <c r="B194701" s="78"/>
      <c r="C194701" s="77"/>
    </row>
    <row r="194702" spans="2:3" x14ac:dyDescent="0.25">
      <c r="B194702" s="78"/>
      <c r="C194702" s="77"/>
    </row>
    <row r="194703" spans="2:3" x14ac:dyDescent="0.25">
      <c r="B194703" s="78"/>
      <c r="C194703" s="77"/>
    </row>
    <row r="194704" spans="2:3" x14ac:dyDescent="0.25">
      <c r="B194704" s="78"/>
      <c r="C194704" s="77"/>
    </row>
    <row r="194705" spans="2:3" x14ac:dyDescent="0.25">
      <c r="B194705" s="78"/>
      <c r="C194705" s="77"/>
    </row>
    <row r="194706" spans="2:3" x14ac:dyDescent="0.25">
      <c r="B194706" s="78"/>
      <c r="C194706" s="77"/>
    </row>
    <row r="194707" spans="2:3" x14ac:dyDescent="0.25">
      <c r="B194707" s="78"/>
      <c r="C194707" s="77"/>
    </row>
    <row r="194708" spans="2:3" x14ac:dyDescent="0.25">
      <c r="B194708" s="78"/>
      <c r="C194708" s="77"/>
    </row>
    <row r="194709" spans="2:3" x14ac:dyDescent="0.25">
      <c r="B194709" s="78"/>
      <c r="C194709" s="77"/>
    </row>
    <row r="194710" spans="2:3" x14ac:dyDescent="0.25">
      <c r="B194710" s="78"/>
      <c r="C194710" s="77"/>
    </row>
    <row r="194820" spans="2:3" x14ac:dyDescent="0.25">
      <c r="B194820" s="78"/>
      <c r="C194820" s="77"/>
    </row>
    <row r="194821" spans="2:3" x14ac:dyDescent="0.25">
      <c r="B194821" s="78"/>
      <c r="C194821" s="77"/>
    </row>
    <row r="194822" spans="2:3" x14ac:dyDescent="0.25">
      <c r="B194822" s="78"/>
      <c r="C194822" s="77"/>
    </row>
    <row r="194823" spans="2:3" x14ac:dyDescent="0.25">
      <c r="B194823" s="78"/>
      <c r="C194823" s="77"/>
    </row>
    <row r="194824" spans="2:3" x14ac:dyDescent="0.25">
      <c r="B194824" s="78"/>
      <c r="C194824" s="77"/>
    </row>
    <row r="194825" spans="2:3" x14ac:dyDescent="0.25">
      <c r="B194825" s="78"/>
      <c r="C194825" s="77"/>
    </row>
    <row r="194826" spans="2:3" x14ac:dyDescent="0.25">
      <c r="B194826" s="78"/>
      <c r="C194826" s="77"/>
    </row>
    <row r="194827" spans="2:3" x14ac:dyDescent="0.25">
      <c r="B194827" s="78"/>
      <c r="C194827" s="77"/>
    </row>
    <row r="194828" spans="2:3" x14ac:dyDescent="0.25">
      <c r="B194828" s="78"/>
      <c r="C194828" s="77"/>
    </row>
    <row r="194829" spans="2:3" x14ac:dyDescent="0.25">
      <c r="B194829" s="78"/>
      <c r="C194829" s="77"/>
    </row>
    <row r="194830" spans="2:3" x14ac:dyDescent="0.25">
      <c r="B194830" s="78"/>
      <c r="C194830" s="77"/>
    </row>
    <row r="194831" spans="2:3" x14ac:dyDescent="0.25">
      <c r="B194831" s="78"/>
      <c r="C194831" s="77"/>
    </row>
    <row r="194832" spans="2:3" x14ac:dyDescent="0.25">
      <c r="B194832" s="78"/>
      <c r="C194832" s="77"/>
    </row>
    <row r="194942" spans="2:3" x14ac:dyDescent="0.25">
      <c r="B194942" s="78"/>
      <c r="C194942" s="77"/>
    </row>
    <row r="194943" spans="2:3" x14ac:dyDescent="0.25">
      <c r="B194943" s="78"/>
      <c r="C194943" s="77"/>
    </row>
    <row r="194944" spans="2:3" x14ac:dyDescent="0.25">
      <c r="B194944" s="78"/>
      <c r="C194944" s="77"/>
    </row>
    <row r="194945" spans="2:3" x14ac:dyDescent="0.25">
      <c r="B194945" s="78"/>
      <c r="C194945" s="77"/>
    </row>
    <row r="194946" spans="2:3" x14ac:dyDescent="0.25">
      <c r="B194946" s="78"/>
      <c r="C194946" s="77"/>
    </row>
    <row r="194947" spans="2:3" x14ac:dyDescent="0.25">
      <c r="B194947" s="78"/>
      <c r="C194947" s="77"/>
    </row>
    <row r="194948" spans="2:3" x14ac:dyDescent="0.25">
      <c r="B194948" s="78"/>
      <c r="C194948" s="77"/>
    </row>
    <row r="194949" spans="2:3" x14ac:dyDescent="0.25">
      <c r="B194949" s="78"/>
      <c r="C194949" s="77"/>
    </row>
    <row r="194950" spans="2:3" x14ac:dyDescent="0.25">
      <c r="B194950" s="78"/>
      <c r="C194950" s="77"/>
    </row>
    <row r="194951" spans="2:3" x14ac:dyDescent="0.25">
      <c r="B194951" s="78"/>
      <c r="C194951" s="77"/>
    </row>
    <row r="194952" spans="2:3" x14ac:dyDescent="0.25">
      <c r="B194952" s="78"/>
      <c r="C194952" s="77"/>
    </row>
    <row r="194953" spans="2:3" x14ac:dyDescent="0.25">
      <c r="B194953" s="78"/>
      <c r="C194953" s="77"/>
    </row>
    <row r="194954" spans="2:3" x14ac:dyDescent="0.25">
      <c r="B194954" s="78"/>
      <c r="C194954" s="77"/>
    </row>
    <row r="195064" spans="2:3" x14ac:dyDescent="0.25">
      <c r="B195064" s="78"/>
      <c r="C195064" s="77"/>
    </row>
    <row r="195065" spans="2:3" x14ac:dyDescent="0.25">
      <c r="B195065" s="78"/>
      <c r="C195065" s="77"/>
    </row>
    <row r="195066" spans="2:3" x14ac:dyDescent="0.25">
      <c r="B195066" s="78"/>
      <c r="C195066" s="77"/>
    </row>
    <row r="195067" spans="2:3" x14ac:dyDescent="0.25">
      <c r="B195067" s="78"/>
      <c r="C195067" s="77"/>
    </row>
    <row r="195068" spans="2:3" x14ac:dyDescent="0.25">
      <c r="B195068" s="78"/>
      <c r="C195068" s="77"/>
    </row>
    <row r="195069" spans="2:3" x14ac:dyDescent="0.25">
      <c r="B195069" s="78"/>
      <c r="C195069" s="77"/>
    </row>
    <row r="195070" spans="2:3" x14ac:dyDescent="0.25">
      <c r="B195070" s="78"/>
      <c r="C195070" s="77"/>
    </row>
    <row r="195071" spans="2:3" x14ac:dyDescent="0.25">
      <c r="B195071" s="78"/>
      <c r="C195071" s="77"/>
    </row>
    <row r="195072" spans="2:3" x14ac:dyDescent="0.25">
      <c r="B195072" s="78"/>
      <c r="C195072" s="77"/>
    </row>
    <row r="195073" spans="2:3" x14ac:dyDescent="0.25">
      <c r="B195073" s="78"/>
      <c r="C195073" s="77"/>
    </row>
    <row r="195074" spans="2:3" x14ac:dyDescent="0.25">
      <c r="B195074" s="78"/>
      <c r="C195074" s="77"/>
    </row>
    <row r="195075" spans="2:3" x14ac:dyDescent="0.25">
      <c r="B195075" s="78"/>
      <c r="C195075" s="77"/>
    </row>
    <row r="195076" spans="2:3" x14ac:dyDescent="0.25">
      <c r="B195076" s="78"/>
      <c r="C195076" s="77"/>
    </row>
    <row r="195186" spans="2:3" x14ac:dyDescent="0.25">
      <c r="B195186" s="78"/>
      <c r="C195186" s="77"/>
    </row>
    <row r="195187" spans="2:3" x14ac:dyDescent="0.25">
      <c r="B195187" s="78"/>
      <c r="C195187" s="77"/>
    </row>
    <row r="195188" spans="2:3" x14ac:dyDescent="0.25">
      <c r="B195188" s="78"/>
      <c r="C195188" s="77"/>
    </row>
    <row r="195189" spans="2:3" x14ac:dyDescent="0.25">
      <c r="B195189" s="78"/>
      <c r="C195189" s="77"/>
    </row>
    <row r="195190" spans="2:3" x14ac:dyDescent="0.25">
      <c r="B195190" s="78"/>
      <c r="C195190" s="77"/>
    </row>
    <row r="195191" spans="2:3" x14ac:dyDescent="0.25">
      <c r="B195191" s="78"/>
      <c r="C195191" s="77"/>
    </row>
    <row r="195192" spans="2:3" x14ac:dyDescent="0.25">
      <c r="B195192" s="78"/>
      <c r="C195192" s="77"/>
    </row>
    <row r="195193" spans="2:3" x14ac:dyDescent="0.25">
      <c r="B195193" s="78"/>
      <c r="C195193" s="77"/>
    </row>
    <row r="195194" spans="2:3" x14ac:dyDescent="0.25">
      <c r="B195194" s="78"/>
      <c r="C195194" s="77"/>
    </row>
    <row r="195195" spans="2:3" x14ac:dyDescent="0.25">
      <c r="B195195" s="78"/>
      <c r="C195195" s="77"/>
    </row>
    <row r="195196" spans="2:3" x14ac:dyDescent="0.25">
      <c r="B195196" s="78"/>
      <c r="C195196" s="77"/>
    </row>
    <row r="195197" spans="2:3" x14ac:dyDescent="0.25">
      <c r="B195197" s="78"/>
      <c r="C195197" s="77"/>
    </row>
    <row r="195198" spans="2:3" x14ac:dyDescent="0.25">
      <c r="B195198" s="78"/>
      <c r="C195198" s="77"/>
    </row>
    <row r="195308" spans="2:3" x14ac:dyDescent="0.25">
      <c r="B195308" s="78"/>
      <c r="C195308" s="77"/>
    </row>
    <row r="195309" spans="2:3" x14ac:dyDescent="0.25">
      <c r="B195309" s="78"/>
      <c r="C195309" s="77"/>
    </row>
    <row r="195310" spans="2:3" x14ac:dyDescent="0.25">
      <c r="B195310" s="78"/>
      <c r="C195310" s="77"/>
    </row>
    <row r="195311" spans="2:3" x14ac:dyDescent="0.25">
      <c r="B195311" s="78"/>
      <c r="C195311" s="77"/>
    </row>
    <row r="195312" spans="2:3" x14ac:dyDescent="0.25">
      <c r="B195312" s="78"/>
      <c r="C195312" s="77"/>
    </row>
    <row r="195313" spans="2:3" x14ac:dyDescent="0.25">
      <c r="B195313" s="78"/>
      <c r="C195313" s="77"/>
    </row>
    <row r="195314" spans="2:3" x14ac:dyDescent="0.25">
      <c r="B195314" s="78"/>
      <c r="C195314" s="77"/>
    </row>
    <row r="195315" spans="2:3" x14ac:dyDescent="0.25">
      <c r="B195315" s="78"/>
      <c r="C195315" s="77"/>
    </row>
    <row r="195316" spans="2:3" x14ac:dyDescent="0.25">
      <c r="B195316" s="78"/>
      <c r="C195316" s="77"/>
    </row>
    <row r="195317" spans="2:3" x14ac:dyDescent="0.25">
      <c r="B195317" s="78"/>
      <c r="C195317" s="77"/>
    </row>
    <row r="195318" spans="2:3" x14ac:dyDescent="0.25">
      <c r="B195318" s="78"/>
      <c r="C195318" s="77"/>
    </row>
    <row r="195319" spans="2:3" x14ac:dyDescent="0.25">
      <c r="B195319" s="78"/>
      <c r="C195319" s="77"/>
    </row>
    <row r="195320" spans="2:3" x14ac:dyDescent="0.25">
      <c r="B195320" s="78"/>
      <c r="C195320" s="77"/>
    </row>
    <row r="195430" spans="2:3" x14ac:dyDescent="0.25">
      <c r="B195430" s="78"/>
      <c r="C195430" s="77"/>
    </row>
    <row r="195431" spans="2:3" x14ac:dyDescent="0.25">
      <c r="B195431" s="78"/>
      <c r="C195431" s="77"/>
    </row>
    <row r="195432" spans="2:3" x14ac:dyDescent="0.25">
      <c r="B195432" s="78"/>
      <c r="C195432" s="77"/>
    </row>
    <row r="195433" spans="2:3" x14ac:dyDescent="0.25">
      <c r="B195433" s="78"/>
      <c r="C195433" s="77"/>
    </row>
    <row r="195434" spans="2:3" x14ac:dyDescent="0.25">
      <c r="B195434" s="78"/>
      <c r="C195434" s="77"/>
    </row>
    <row r="195435" spans="2:3" x14ac:dyDescent="0.25">
      <c r="B195435" s="78"/>
      <c r="C195435" s="77"/>
    </row>
    <row r="195436" spans="2:3" x14ac:dyDescent="0.25">
      <c r="B195436" s="78"/>
      <c r="C195436" s="77"/>
    </row>
    <row r="195437" spans="2:3" x14ac:dyDescent="0.25">
      <c r="B195437" s="78"/>
      <c r="C195437" s="77"/>
    </row>
    <row r="195438" spans="2:3" x14ac:dyDescent="0.25">
      <c r="B195438" s="78"/>
      <c r="C195438" s="77"/>
    </row>
    <row r="195439" spans="2:3" x14ac:dyDescent="0.25">
      <c r="B195439" s="78"/>
      <c r="C195439" s="77"/>
    </row>
    <row r="195440" spans="2:3" x14ac:dyDescent="0.25">
      <c r="B195440" s="78"/>
      <c r="C195440" s="77"/>
    </row>
    <row r="195441" spans="2:3" x14ac:dyDescent="0.25">
      <c r="B195441" s="78"/>
      <c r="C195441" s="77"/>
    </row>
    <row r="195442" spans="2:3" x14ac:dyDescent="0.25">
      <c r="B195442" s="78"/>
      <c r="C195442" s="77"/>
    </row>
    <row r="195552" spans="2:3" x14ac:dyDescent="0.25">
      <c r="B195552" s="78"/>
      <c r="C195552" s="77"/>
    </row>
    <row r="195553" spans="2:3" x14ac:dyDescent="0.25">
      <c r="B195553" s="78"/>
      <c r="C195553" s="77"/>
    </row>
    <row r="195554" spans="2:3" x14ac:dyDescent="0.25">
      <c r="B195554" s="78"/>
      <c r="C195554" s="77"/>
    </row>
    <row r="195555" spans="2:3" x14ac:dyDescent="0.25">
      <c r="B195555" s="78"/>
      <c r="C195555" s="77"/>
    </row>
    <row r="195556" spans="2:3" x14ac:dyDescent="0.25">
      <c r="B195556" s="78"/>
      <c r="C195556" s="77"/>
    </row>
    <row r="195557" spans="2:3" x14ac:dyDescent="0.25">
      <c r="B195557" s="78"/>
      <c r="C195557" s="77"/>
    </row>
    <row r="195558" spans="2:3" x14ac:dyDescent="0.25">
      <c r="B195558" s="78"/>
      <c r="C195558" s="77"/>
    </row>
    <row r="195559" spans="2:3" x14ac:dyDescent="0.25">
      <c r="B195559" s="78"/>
      <c r="C195559" s="77"/>
    </row>
    <row r="195560" spans="2:3" x14ac:dyDescent="0.25">
      <c r="B195560" s="78"/>
      <c r="C195560" s="77"/>
    </row>
    <row r="195561" spans="2:3" x14ac:dyDescent="0.25">
      <c r="B195561" s="78"/>
      <c r="C195561" s="77"/>
    </row>
    <row r="195562" spans="2:3" x14ac:dyDescent="0.25">
      <c r="B195562" s="78"/>
      <c r="C195562" s="77"/>
    </row>
    <row r="195563" spans="2:3" x14ac:dyDescent="0.25">
      <c r="B195563" s="78"/>
      <c r="C195563" s="77"/>
    </row>
    <row r="195564" spans="2:3" x14ac:dyDescent="0.25">
      <c r="B195564" s="78"/>
      <c r="C195564" s="77"/>
    </row>
    <row r="195674" spans="2:3" x14ac:dyDescent="0.25">
      <c r="B195674" s="78"/>
      <c r="C195674" s="77"/>
    </row>
    <row r="195675" spans="2:3" x14ac:dyDescent="0.25">
      <c r="B195675" s="78"/>
      <c r="C195675" s="77"/>
    </row>
    <row r="195676" spans="2:3" x14ac:dyDescent="0.25">
      <c r="B195676" s="78"/>
      <c r="C195676" s="77"/>
    </row>
    <row r="195677" spans="2:3" x14ac:dyDescent="0.25">
      <c r="B195677" s="78"/>
      <c r="C195677" s="77"/>
    </row>
    <row r="195678" spans="2:3" x14ac:dyDescent="0.25">
      <c r="B195678" s="78"/>
      <c r="C195678" s="77"/>
    </row>
    <row r="195679" spans="2:3" x14ac:dyDescent="0.25">
      <c r="B195679" s="78"/>
      <c r="C195679" s="77"/>
    </row>
    <row r="195680" spans="2:3" x14ac:dyDescent="0.25">
      <c r="B195680" s="78"/>
      <c r="C195680" s="77"/>
    </row>
    <row r="195681" spans="2:3" x14ac:dyDescent="0.25">
      <c r="B195681" s="78"/>
      <c r="C195681" s="77"/>
    </row>
    <row r="195682" spans="2:3" x14ac:dyDescent="0.25">
      <c r="B195682" s="78"/>
      <c r="C195682" s="77"/>
    </row>
    <row r="195683" spans="2:3" x14ac:dyDescent="0.25">
      <c r="B195683" s="78"/>
      <c r="C195683" s="77"/>
    </row>
    <row r="195684" spans="2:3" x14ac:dyDescent="0.25">
      <c r="B195684" s="78"/>
      <c r="C195684" s="77"/>
    </row>
    <row r="195685" spans="2:3" x14ac:dyDescent="0.25">
      <c r="B195685" s="78"/>
      <c r="C195685" s="77"/>
    </row>
    <row r="195686" spans="2:3" x14ac:dyDescent="0.25">
      <c r="B195686" s="78"/>
      <c r="C195686" s="77"/>
    </row>
    <row r="195796" spans="2:3" x14ac:dyDescent="0.25">
      <c r="B195796" s="78"/>
      <c r="C195796" s="77"/>
    </row>
    <row r="195797" spans="2:3" x14ac:dyDescent="0.25">
      <c r="B195797" s="78"/>
      <c r="C195797" s="77"/>
    </row>
    <row r="195798" spans="2:3" x14ac:dyDescent="0.25">
      <c r="B195798" s="78"/>
      <c r="C195798" s="77"/>
    </row>
    <row r="195799" spans="2:3" x14ac:dyDescent="0.25">
      <c r="B195799" s="78"/>
      <c r="C195799" s="77"/>
    </row>
    <row r="195800" spans="2:3" x14ac:dyDescent="0.25">
      <c r="B195800" s="78"/>
      <c r="C195800" s="77"/>
    </row>
    <row r="195801" spans="2:3" x14ac:dyDescent="0.25">
      <c r="B195801" s="78"/>
      <c r="C195801" s="77"/>
    </row>
    <row r="195802" spans="2:3" x14ac:dyDescent="0.25">
      <c r="B195802" s="78"/>
      <c r="C195802" s="77"/>
    </row>
    <row r="195803" spans="2:3" x14ac:dyDescent="0.25">
      <c r="B195803" s="78"/>
      <c r="C195803" s="77"/>
    </row>
    <row r="195804" spans="2:3" x14ac:dyDescent="0.25">
      <c r="B195804" s="78"/>
      <c r="C195804" s="77"/>
    </row>
    <row r="195805" spans="2:3" x14ac:dyDescent="0.25">
      <c r="B195805" s="78"/>
      <c r="C195805" s="77"/>
    </row>
    <row r="195806" spans="2:3" x14ac:dyDescent="0.25">
      <c r="B195806" s="78"/>
      <c r="C195806" s="77"/>
    </row>
    <row r="195807" spans="2:3" x14ac:dyDescent="0.25">
      <c r="B195807" s="78"/>
      <c r="C195807" s="77"/>
    </row>
    <row r="195808" spans="2:3" x14ac:dyDescent="0.25">
      <c r="B195808" s="78"/>
      <c r="C195808" s="77"/>
    </row>
    <row r="195918" spans="2:3" x14ac:dyDescent="0.25">
      <c r="B195918" s="78"/>
      <c r="C195918" s="77"/>
    </row>
    <row r="195919" spans="2:3" x14ac:dyDescent="0.25">
      <c r="B195919" s="78"/>
      <c r="C195919" s="77"/>
    </row>
    <row r="195920" spans="2:3" x14ac:dyDescent="0.25">
      <c r="B195920" s="78"/>
      <c r="C195920" s="77"/>
    </row>
    <row r="195921" spans="2:3" x14ac:dyDescent="0.25">
      <c r="B195921" s="78"/>
      <c r="C195921" s="77"/>
    </row>
    <row r="195922" spans="2:3" x14ac:dyDescent="0.25">
      <c r="B195922" s="78"/>
      <c r="C195922" s="77"/>
    </row>
    <row r="195923" spans="2:3" x14ac:dyDescent="0.25">
      <c r="B195923" s="78"/>
      <c r="C195923" s="77"/>
    </row>
    <row r="195924" spans="2:3" x14ac:dyDescent="0.25">
      <c r="B195924" s="78"/>
      <c r="C195924" s="77"/>
    </row>
    <row r="195925" spans="2:3" x14ac:dyDescent="0.25">
      <c r="B195925" s="78"/>
      <c r="C195925" s="77"/>
    </row>
    <row r="195926" spans="2:3" x14ac:dyDescent="0.25">
      <c r="B195926" s="78"/>
      <c r="C195926" s="77"/>
    </row>
    <row r="195927" spans="2:3" x14ac:dyDescent="0.25">
      <c r="B195927" s="78"/>
      <c r="C195927" s="77"/>
    </row>
    <row r="195928" spans="2:3" x14ac:dyDescent="0.25">
      <c r="B195928" s="78"/>
      <c r="C195928" s="77"/>
    </row>
    <row r="195929" spans="2:3" x14ac:dyDescent="0.25">
      <c r="B195929" s="78"/>
      <c r="C195929" s="77"/>
    </row>
    <row r="195930" spans="2:3" x14ac:dyDescent="0.25">
      <c r="B195930" s="78"/>
      <c r="C195930" s="77"/>
    </row>
    <row r="196040" spans="2:3" x14ac:dyDescent="0.25">
      <c r="B196040" s="78"/>
      <c r="C196040" s="77"/>
    </row>
    <row r="196041" spans="2:3" x14ac:dyDescent="0.25">
      <c r="B196041" s="78"/>
      <c r="C196041" s="77"/>
    </row>
    <row r="196042" spans="2:3" x14ac:dyDescent="0.25">
      <c r="B196042" s="78"/>
      <c r="C196042" s="77"/>
    </row>
    <row r="196043" spans="2:3" x14ac:dyDescent="0.25">
      <c r="B196043" s="78"/>
      <c r="C196043" s="77"/>
    </row>
    <row r="196044" spans="2:3" x14ac:dyDescent="0.25">
      <c r="B196044" s="78"/>
      <c r="C196044" s="77"/>
    </row>
    <row r="196045" spans="2:3" x14ac:dyDescent="0.25">
      <c r="B196045" s="78"/>
      <c r="C196045" s="77"/>
    </row>
    <row r="196046" spans="2:3" x14ac:dyDescent="0.25">
      <c r="B196046" s="78"/>
      <c r="C196046" s="77"/>
    </row>
    <row r="196047" spans="2:3" x14ac:dyDescent="0.25">
      <c r="B196047" s="78"/>
      <c r="C196047" s="77"/>
    </row>
    <row r="196048" spans="2:3" x14ac:dyDescent="0.25">
      <c r="B196048" s="78"/>
      <c r="C196048" s="77"/>
    </row>
    <row r="196049" spans="2:3" x14ac:dyDescent="0.25">
      <c r="B196049" s="78"/>
      <c r="C196049" s="77"/>
    </row>
    <row r="196050" spans="2:3" x14ac:dyDescent="0.25">
      <c r="B196050" s="78"/>
      <c r="C196050" s="77"/>
    </row>
    <row r="196051" spans="2:3" x14ac:dyDescent="0.25">
      <c r="B196051" s="78"/>
      <c r="C196051" s="77"/>
    </row>
    <row r="196052" spans="2:3" x14ac:dyDescent="0.25">
      <c r="B196052" s="78"/>
      <c r="C196052" s="77"/>
    </row>
    <row r="196162" spans="2:3" x14ac:dyDescent="0.25">
      <c r="B196162" s="78"/>
      <c r="C196162" s="77"/>
    </row>
    <row r="196163" spans="2:3" x14ac:dyDescent="0.25">
      <c r="B196163" s="78"/>
      <c r="C196163" s="77"/>
    </row>
    <row r="196164" spans="2:3" x14ac:dyDescent="0.25">
      <c r="B196164" s="78"/>
      <c r="C196164" s="77"/>
    </row>
    <row r="196165" spans="2:3" x14ac:dyDescent="0.25">
      <c r="B196165" s="78"/>
      <c r="C196165" s="77"/>
    </row>
    <row r="196166" spans="2:3" x14ac:dyDescent="0.25">
      <c r="B196166" s="78"/>
      <c r="C196166" s="77"/>
    </row>
    <row r="196167" spans="2:3" x14ac:dyDescent="0.25">
      <c r="B196167" s="78"/>
      <c r="C196167" s="77"/>
    </row>
    <row r="196168" spans="2:3" x14ac:dyDescent="0.25">
      <c r="B196168" s="78"/>
      <c r="C196168" s="77"/>
    </row>
    <row r="196169" spans="2:3" x14ac:dyDescent="0.25">
      <c r="B196169" s="78"/>
      <c r="C196169" s="77"/>
    </row>
    <row r="196170" spans="2:3" x14ac:dyDescent="0.25">
      <c r="B196170" s="78"/>
      <c r="C196170" s="77"/>
    </row>
    <row r="196171" spans="2:3" x14ac:dyDescent="0.25">
      <c r="B196171" s="78"/>
      <c r="C196171" s="77"/>
    </row>
    <row r="196172" spans="2:3" x14ac:dyDescent="0.25">
      <c r="B196172" s="78"/>
      <c r="C196172" s="77"/>
    </row>
    <row r="196173" spans="2:3" x14ac:dyDescent="0.25">
      <c r="B196173" s="78"/>
      <c r="C196173" s="77"/>
    </row>
    <row r="196174" spans="2:3" x14ac:dyDescent="0.25">
      <c r="B196174" s="78"/>
      <c r="C196174" s="77"/>
    </row>
    <row r="196284" spans="2:3" x14ac:dyDescent="0.25">
      <c r="B196284" s="78"/>
      <c r="C196284" s="77"/>
    </row>
    <row r="196285" spans="2:3" x14ac:dyDescent="0.25">
      <c r="B196285" s="78"/>
      <c r="C196285" s="77"/>
    </row>
    <row r="196286" spans="2:3" x14ac:dyDescent="0.25">
      <c r="B196286" s="78"/>
      <c r="C196286" s="77"/>
    </row>
    <row r="196287" spans="2:3" x14ac:dyDescent="0.25">
      <c r="B196287" s="78"/>
      <c r="C196287" s="77"/>
    </row>
    <row r="196288" spans="2:3" x14ac:dyDescent="0.25">
      <c r="B196288" s="78"/>
      <c r="C196288" s="77"/>
    </row>
    <row r="196289" spans="2:3" x14ac:dyDescent="0.25">
      <c r="B196289" s="78"/>
      <c r="C196289" s="77"/>
    </row>
    <row r="196290" spans="2:3" x14ac:dyDescent="0.25">
      <c r="B196290" s="78"/>
      <c r="C196290" s="77"/>
    </row>
    <row r="196291" spans="2:3" x14ac:dyDescent="0.25">
      <c r="B196291" s="78"/>
      <c r="C196291" s="77"/>
    </row>
    <row r="196292" spans="2:3" x14ac:dyDescent="0.25">
      <c r="B196292" s="78"/>
      <c r="C196292" s="77"/>
    </row>
    <row r="196293" spans="2:3" x14ac:dyDescent="0.25">
      <c r="B196293" s="78"/>
      <c r="C196293" s="77"/>
    </row>
    <row r="196294" spans="2:3" x14ac:dyDescent="0.25">
      <c r="B196294" s="78"/>
      <c r="C196294" s="77"/>
    </row>
    <row r="196295" spans="2:3" x14ac:dyDescent="0.25">
      <c r="B196295" s="78"/>
      <c r="C196295" s="77"/>
    </row>
    <row r="196296" spans="2:3" x14ac:dyDescent="0.25">
      <c r="B196296" s="78"/>
      <c r="C196296" s="77"/>
    </row>
    <row r="196406" spans="2:3" x14ac:dyDescent="0.25">
      <c r="B196406" s="78"/>
      <c r="C196406" s="77"/>
    </row>
    <row r="196407" spans="2:3" x14ac:dyDescent="0.25">
      <c r="B196407" s="78"/>
      <c r="C196407" s="77"/>
    </row>
    <row r="196408" spans="2:3" x14ac:dyDescent="0.25">
      <c r="B196408" s="78"/>
      <c r="C196408" s="77"/>
    </row>
    <row r="196409" spans="2:3" x14ac:dyDescent="0.25">
      <c r="B196409" s="78"/>
      <c r="C196409" s="77"/>
    </row>
    <row r="196410" spans="2:3" x14ac:dyDescent="0.25">
      <c r="B196410" s="78"/>
      <c r="C196410" s="77"/>
    </row>
    <row r="196411" spans="2:3" x14ac:dyDescent="0.25">
      <c r="B196411" s="78"/>
      <c r="C196411" s="77"/>
    </row>
    <row r="196412" spans="2:3" x14ac:dyDescent="0.25">
      <c r="B196412" s="78"/>
      <c r="C196412" s="77"/>
    </row>
    <row r="196413" spans="2:3" x14ac:dyDescent="0.25">
      <c r="B196413" s="78"/>
      <c r="C196413" s="77"/>
    </row>
    <row r="196414" spans="2:3" x14ac:dyDescent="0.25">
      <c r="B196414" s="78"/>
      <c r="C196414" s="77"/>
    </row>
    <row r="196415" spans="2:3" x14ac:dyDescent="0.25">
      <c r="B196415" s="78"/>
      <c r="C196415" s="77"/>
    </row>
    <row r="196416" spans="2:3" x14ac:dyDescent="0.25">
      <c r="B196416" s="78"/>
      <c r="C196416" s="77"/>
    </row>
    <row r="196417" spans="2:3" x14ac:dyDescent="0.25">
      <c r="B196417" s="78"/>
      <c r="C196417" s="77"/>
    </row>
    <row r="196418" spans="2:3" x14ac:dyDescent="0.25">
      <c r="B196418" s="78"/>
      <c r="C196418" s="77"/>
    </row>
    <row r="196528" spans="2:3" x14ac:dyDescent="0.25">
      <c r="B196528" s="78"/>
      <c r="C196528" s="77"/>
    </row>
    <row r="196529" spans="2:3" x14ac:dyDescent="0.25">
      <c r="B196529" s="78"/>
      <c r="C196529" s="77"/>
    </row>
    <row r="196530" spans="2:3" x14ac:dyDescent="0.25">
      <c r="B196530" s="78"/>
      <c r="C196530" s="77"/>
    </row>
    <row r="196531" spans="2:3" x14ac:dyDescent="0.25">
      <c r="B196531" s="78"/>
      <c r="C196531" s="77"/>
    </row>
    <row r="196532" spans="2:3" x14ac:dyDescent="0.25">
      <c r="B196532" s="78"/>
      <c r="C196532" s="77"/>
    </row>
    <row r="196533" spans="2:3" x14ac:dyDescent="0.25">
      <c r="B196533" s="78"/>
      <c r="C196533" s="77"/>
    </row>
    <row r="196534" spans="2:3" x14ac:dyDescent="0.25">
      <c r="B196534" s="78"/>
      <c r="C196534" s="77"/>
    </row>
    <row r="196535" spans="2:3" x14ac:dyDescent="0.25">
      <c r="B196535" s="78"/>
      <c r="C196535" s="77"/>
    </row>
    <row r="196536" spans="2:3" x14ac:dyDescent="0.25">
      <c r="B196536" s="78"/>
      <c r="C196536" s="77"/>
    </row>
    <row r="196537" spans="2:3" x14ac:dyDescent="0.25">
      <c r="B196537" s="78"/>
      <c r="C196537" s="77"/>
    </row>
    <row r="196538" spans="2:3" x14ac:dyDescent="0.25">
      <c r="B196538" s="78"/>
      <c r="C196538" s="77"/>
    </row>
    <row r="196539" spans="2:3" x14ac:dyDescent="0.25">
      <c r="B196539" s="78"/>
      <c r="C196539" s="77"/>
    </row>
    <row r="196540" spans="2:3" x14ac:dyDescent="0.25">
      <c r="B196540" s="78"/>
      <c r="C196540" s="77"/>
    </row>
    <row r="196650" spans="2:3" x14ac:dyDescent="0.25">
      <c r="B196650" s="78"/>
      <c r="C196650" s="77"/>
    </row>
    <row r="196651" spans="2:3" x14ac:dyDescent="0.25">
      <c r="B196651" s="78"/>
      <c r="C196651" s="77"/>
    </row>
    <row r="196652" spans="2:3" x14ac:dyDescent="0.25">
      <c r="B196652" s="78"/>
      <c r="C196652" s="77"/>
    </row>
    <row r="196653" spans="2:3" x14ac:dyDescent="0.25">
      <c r="B196653" s="78"/>
      <c r="C196653" s="77"/>
    </row>
    <row r="196654" spans="2:3" x14ac:dyDescent="0.25">
      <c r="B196654" s="78"/>
      <c r="C196654" s="77"/>
    </row>
    <row r="196655" spans="2:3" x14ac:dyDescent="0.25">
      <c r="B196655" s="78"/>
      <c r="C196655" s="77"/>
    </row>
    <row r="196656" spans="2:3" x14ac:dyDescent="0.25">
      <c r="B196656" s="78"/>
      <c r="C196656" s="77"/>
    </row>
    <row r="196657" spans="2:3" x14ac:dyDescent="0.25">
      <c r="B196657" s="78"/>
      <c r="C196657" s="77"/>
    </row>
    <row r="196658" spans="2:3" x14ac:dyDescent="0.25">
      <c r="B196658" s="78"/>
      <c r="C196658" s="77"/>
    </row>
    <row r="196659" spans="2:3" x14ac:dyDescent="0.25">
      <c r="B196659" s="78"/>
      <c r="C196659" s="77"/>
    </row>
    <row r="196660" spans="2:3" x14ac:dyDescent="0.25">
      <c r="B196660" s="78"/>
      <c r="C196660" s="77"/>
    </row>
    <row r="196661" spans="2:3" x14ac:dyDescent="0.25">
      <c r="B196661" s="78"/>
      <c r="C196661" s="77"/>
    </row>
    <row r="196662" spans="2:3" x14ac:dyDescent="0.25">
      <c r="B196662" s="78"/>
      <c r="C196662" s="77"/>
    </row>
    <row r="196772" spans="2:3" x14ac:dyDescent="0.25">
      <c r="B196772" s="78"/>
      <c r="C196772" s="77"/>
    </row>
    <row r="196773" spans="2:3" x14ac:dyDescent="0.25">
      <c r="B196773" s="78"/>
      <c r="C196773" s="77"/>
    </row>
    <row r="196774" spans="2:3" x14ac:dyDescent="0.25">
      <c r="B196774" s="78"/>
      <c r="C196774" s="77"/>
    </row>
    <row r="196775" spans="2:3" x14ac:dyDescent="0.25">
      <c r="B196775" s="78"/>
      <c r="C196775" s="77"/>
    </row>
    <row r="196776" spans="2:3" x14ac:dyDescent="0.25">
      <c r="B196776" s="78"/>
      <c r="C196776" s="77"/>
    </row>
    <row r="196777" spans="2:3" x14ac:dyDescent="0.25">
      <c r="B196777" s="78"/>
      <c r="C196777" s="77"/>
    </row>
    <row r="196778" spans="2:3" x14ac:dyDescent="0.25">
      <c r="B196778" s="78"/>
      <c r="C196778" s="77"/>
    </row>
    <row r="196779" spans="2:3" x14ac:dyDescent="0.25">
      <c r="B196779" s="78"/>
      <c r="C196779" s="77"/>
    </row>
    <row r="196780" spans="2:3" x14ac:dyDescent="0.25">
      <c r="B196780" s="78"/>
      <c r="C196780" s="77"/>
    </row>
    <row r="196781" spans="2:3" x14ac:dyDescent="0.25">
      <c r="B196781" s="78"/>
      <c r="C196781" s="77"/>
    </row>
    <row r="196782" spans="2:3" x14ac:dyDescent="0.25">
      <c r="B196782" s="78"/>
      <c r="C196782" s="77"/>
    </row>
    <row r="196783" spans="2:3" x14ac:dyDescent="0.25">
      <c r="B196783" s="78"/>
      <c r="C196783" s="77"/>
    </row>
    <row r="196784" spans="2:3" x14ac:dyDescent="0.25">
      <c r="B196784" s="78"/>
      <c r="C196784" s="77"/>
    </row>
    <row r="196894" spans="2:3" x14ac:dyDescent="0.25">
      <c r="B196894" s="78"/>
      <c r="C196894" s="77"/>
    </row>
    <row r="196895" spans="2:3" x14ac:dyDescent="0.25">
      <c r="B196895" s="78"/>
      <c r="C196895" s="77"/>
    </row>
    <row r="196896" spans="2:3" x14ac:dyDescent="0.25">
      <c r="B196896" s="78"/>
      <c r="C196896" s="77"/>
    </row>
    <row r="196897" spans="2:3" x14ac:dyDescent="0.25">
      <c r="B196897" s="78"/>
      <c r="C196897" s="77"/>
    </row>
    <row r="196898" spans="2:3" x14ac:dyDescent="0.25">
      <c r="B196898" s="78"/>
      <c r="C196898" s="77"/>
    </row>
    <row r="196899" spans="2:3" x14ac:dyDescent="0.25">
      <c r="B196899" s="78"/>
      <c r="C196899" s="77"/>
    </row>
    <row r="196900" spans="2:3" x14ac:dyDescent="0.25">
      <c r="B196900" s="78"/>
      <c r="C196900" s="77"/>
    </row>
    <row r="196901" spans="2:3" x14ac:dyDescent="0.25">
      <c r="B196901" s="78"/>
      <c r="C196901" s="77"/>
    </row>
    <row r="196902" spans="2:3" x14ac:dyDescent="0.25">
      <c r="B196902" s="78"/>
      <c r="C196902" s="77"/>
    </row>
    <row r="196903" spans="2:3" x14ac:dyDescent="0.25">
      <c r="B196903" s="78"/>
      <c r="C196903" s="77"/>
    </row>
    <row r="196904" spans="2:3" x14ac:dyDescent="0.25">
      <c r="B196904" s="78"/>
      <c r="C196904" s="77"/>
    </row>
    <row r="196905" spans="2:3" x14ac:dyDescent="0.25">
      <c r="B196905" s="78"/>
      <c r="C196905" s="77"/>
    </row>
    <row r="196906" spans="2:3" x14ac:dyDescent="0.25">
      <c r="B196906" s="78"/>
      <c r="C196906" s="77"/>
    </row>
    <row r="197016" spans="2:3" x14ac:dyDescent="0.25">
      <c r="B197016" s="78"/>
      <c r="C197016" s="77"/>
    </row>
    <row r="197017" spans="2:3" x14ac:dyDescent="0.25">
      <c r="B197017" s="78"/>
      <c r="C197017" s="77"/>
    </row>
    <row r="197018" spans="2:3" x14ac:dyDescent="0.25">
      <c r="B197018" s="78"/>
      <c r="C197018" s="77"/>
    </row>
    <row r="197019" spans="2:3" x14ac:dyDescent="0.25">
      <c r="B197019" s="78"/>
      <c r="C197019" s="77"/>
    </row>
    <row r="197020" spans="2:3" x14ac:dyDescent="0.25">
      <c r="B197020" s="78"/>
      <c r="C197020" s="77"/>
    </row>
    <row r="197021" spans="2:3" x14ac:dyDescent="0.25">
      <c r="B197021" s="78"/>
      <c r="C197021" s="77"/>
    </row>
    <row r="197022" spans="2:3" x14ac:dyDescent="0.25">
      <c r="B197022" s="78"/>
      <c r="C197022" s="77"/>
    </row>
    <row r="197023" spans="2:3" x14ac:dyDescent="0.25">
      <c r="B197023" s="78"/>
      <c r="C197023" s="77"/>
    </row>
    <row r="197024" spans="2:3" x14ac:dyDescent="0.25">
      <c r="B197024" s="78"/>
      <c r="C197024" s="77"/>
    </row>
    <row r="197025" spans="2:3" x14ac:dyDescent="0.25">
      <c r="B197025" s="78"/>
      <c r="C197025" s="77"/>
    </row>
    <row r="197026" spans="2:3" x14ac:dyDescent="0.25">
      <c r="B197026" s="78"/>
      <c r="C197026" s="77"/>
    </row>
    <row r="197027" spans="2:3" x14ac:dyDescent="0.25">
      <c r="B197027" s="78"/>
      <c r="C197027" s="77"/>
    </row>
    <row r="197028" spans="2:3" x14ac:dyDescent="0.25">
      <c r="B197028" s="78"/>
      <c r="C197028" s="77"/>
    </row>
    <row r="197138" spans="2:3" x14ac:dyDescent="0.25">
      <c r="B197138" s="78"/>
      <c r="C197138" s="77"/>
    </row>
    <row r="197139" spans="2:3" x14ac:dyDescent="0.25">
      <c r="B197139" s="78"/>
      <c r="C197139" s="77"/>
    </row>
    <row r="197140" spans="2:3" x14ac:dyDescent="0.25">
      <c r="B197140" s="78"/>
      <c r="C197140" s="77"/>
    </row>
    <row r="197141" spans="2:3" x14ac:dyDescent="0.25">
      <c r="B197141" s="78"/>
      <c r="C197141" s="77"/>
    </row>
    <row r="197142" spans="2:3" x14ac:dyDescent="0.25">
      <c r="B197142" s="78"/>
      <c r="C197142" s="77"/>
    </row>
    <row r="197143" spans="2:3" x14ac:dyDescent="0.25">
      <c r="B197143" s="78"/>
      <c r="C197143" s="77"/>
    </row>
    <row r="197144" spans="2:3" x14ac:dyDescent="0.25">
      <c r="B197144" s="78"/>
      <c r="C197144" s="77"/>
    </row>
    <row r="197145" spans="2:3" x14ac:dyDescent="0.25">
      <c r="B197145" s="78"/>
      <c r="C197145" s="77"/>
    </row>
    <row r="197146" spans="2:3" x14ac:dyDescent="0.25">
      <c r="B197146" s="78"/>
      <c r="C197146" s="77"/>
    </row>
    <row r="197147" spans="2:3" x14ac:dyDescent="0.25">
      <c r="B197147" s="78"/>
      <c r="C197147" s="77"/>
    </row>
    <row r="197148" spans="2:3" x14ac:dyDescent="0.25">
      <c r="B197148" s="78"/>
      <c r="C197148" s="77"/>
    </row>
    <row r="197149" spans="2:3" x14ac:dyDescent="0.25">
      <c r="B197149" s="78"/>
      <c r="C197149" s="77"/>
    </row>
    <row r="197150" spans="2:3" x14ac:dyDescent="0.25">
      <c r="B197150" s="78"/>
      <c r="C197150" s="77"/>
    </row>
    <row r="197260" spans="2:3" x14ac:dyDescent="0.25">
      <c r="B197260" s="78"/>
      <c r="C197260" s="77"/>
    </row>
    <row r="197261" spans="2:3" x14ac:dyDescent="0.25">
      <c r="B197261" s="78"/>
      <c r="C197261" s="77"/>
    </row>
    <row r="197262" spans="2:3" x14ac:dyDescent="0.25">
      <c r="B197262" s="78"/>
      <c r="C197262" s="77"/>
    </row>
    <row r="197263" spans="2:3" x14ac:dyDescent="0.25">
      <c r="B197263" s="78"/>
      <c r="C197263" s="77"/>
    </row>
    <row r="197264" spans="2:3" x14ac:dyDescent="0.25">
      <c r="B197264" s="78"/>
      <c r="C197264" s="77"/>
    </row>
    <row r="197265" spans="2:3" x14ac:dyDescent="0.25">
      <c r="B197265" s="78"/>
      <c r="C197265" s="77"/>
    </row>
    <row r="197266" spans="2:3" x14ac:dyDescent="0.25">
      <c r="B197266" s="78"/>
      <c r="C197266" s="77"/>
    </row>
    <row r="197267" spans="2:3" x14ac:dyDescent="0.25">
      <c r="B197267" s="78"/>
      <c r="C197267" s="77"/>
    </row>
    <row r="197268" spans="2:3" x14ac:dyDescent="0.25">
      <c r="B197268" s="78"/>
      <c r="C197268" s="77"/>
    </row>
    <row r="197269" spans="2:3" x14ac:dyDescent="0.25">
      <c r="B197269" s="78"/>
      <c r="C197269" s="77"/>
    </row>
    <row r="197270" spans="2:3" x14ac:dyDescent="0.25">
      <c r="B197270" s="78"/>
      <c r="C197270" s="77"/>
    </row>
    <row r="197271" spans="2:3" x14ac:dyDescent="0.25">
      <c r="B197271" s="78"/>
      <c r="C197271" s="77"/>
    </row>
    <row r="197272" spans="2:3" x14ac:dyDescent="0.25">
      <c r="B197272" s="78"/>
      <c r="C197272" s="77"/>
    </row>
    <row r="197382" spans="2:3" x14ac:dyDescent="0.25">
      <c r="B197382" s="78"/>
      <c r="C197382" s="77"/>
    </row>
    <row r="197383" spans="2:3" x14ac:dyDescent="0.25">
      <c r="B197383" s="78"/>
      <c r="C197383" s="77"/>
    </row>
    <row r="197384" spans="2:3" x14ac:dyDescent="0.25">
      <c r="B197384" s="78"/>
      <c r="C197384" s="77"/>
    </row>
    <row r="197385" spans="2:3" x14ac:dyDescent="0.25">
      <c r="B197385" s="78"/>
      <c r="C197385" s="77"/>
    </row>
    <row r="197386" spans="2:3" x14ac:dyDescent="0.25">
      <c r="B197386" s="78"/>
      <c r="C197386" s="77"/>
    </row>
    <row r="197387" spans="2:3" x14ac:dyDescent="0.25">
      <c r="B197387" s="78"/>
      <c r="C197387" s="77"/>
    </row>
    <row r="197388" spans="2:3" x14ac:dyDescent="0.25">
      <c r="B197388" s="78"/>
      <c r="C197388" s="77"/>
    </row>
    <row r="197389" spans="2:3" x14ac:dyDescent="0.25">
      <c r="B197389" s="78"/>
      <c r="C197389" s="77"/>
    </row>
    <row r="197390" spans="2:3" x14ac:dyDescent="0.25">
      <c r="B197390" s="78"/>
      <c r="C197390" s="77"/>
    </row>
    <row r="197391" spans="2:3" x14ac:dyDescent="0.25">
      <c r="B197391" s="78"/>
      <c r="C197391" s="77"/>
    </row>
    <row r="197392" spans="2:3" x14ac:dyDescent="0.25">
      <c r="B197392" s="78"/>
      <c r="C197392" s="77"/>
    </row>
    <row r="197393" spans="2:3" x14ac:dyDescent="0.25">
      <c r="B197393" s="78"/>
      <c r="C197393" s="77"/>
    </row>
    <row r="197394" spans="2:3" x14ac:dyDescent="0.25">
      <c r="B197394" s="78"/>
      <c r="C197394" s="77"/>
    </row>
    <row r="197504" spans="2:3" x14ac:dyDescent="0.25">
      <c r="B197504" s="78"/>
      <c r="C197504" s="77"/>
    </row>
    <row r="197505" spans="2:3" x14ac:dyDescent="0.25">
      <c r="B197505" s="78"/>
      <c r="C197505" s="77"/>
    </row>
    <row r="197506" spans="2:3" x14ac:dyDescent="0.25">
      <c r="B197506" s="78"/>
      <c r="C197506" s="77"/>
    </row>
    <row r="197507" spans="2:3" x14ac:dyDescent="0.25">
      <c r="B197507" s="78"/>
      <c r="C197507" s="77"/>
    </row>
    <row r="197508" spans="2:3" x14ac:dyDescent="0.25">
      <c r="B197508" s="78"/>
      <c r="C197508" s="77"/>
    </row>
    <row r="197509" spans="2:3" x14ac:dyDescent="0.25">
      <c r="B197509" s="78"/>
      <c r="C197509" s="77"/>
    </row>
    <row r="197510" spans="2:3" x14ac:dyDescent="0.25">
      <c r="B197510" s="78"/>
      <c r="C197510" s="77"/>
    </row>
    <row r="197511" spans="2:3" x14ac:dyDescent="0.25">
      <c r="B197511" s="78"/>
      <c r="C197511" s="77"/>
    </row>
    <row r="197512" spans="2:3" x14ac:dyDescent="0.25">
      <c r="B197512" s="78"/>
      <c r="C197512" s="77"/>
    </row>
    <row r="197513" spans="2:3" x14ac:dyDescent="0.25">
      <c r="B197513" s="78"/>
      <c r="C197513" s="77"/>
    </row>
    <row r="197514" spans="2:3" x14ac:dyDescent="0.25">
      <c r="B197514" s="78"/>
      <c r="C197514" s="77"/>
    </row>
    <row r="197515" spans="2:3" x14ac:dyDescent="0.25">
      <c r="B197515" s="78"/>
      <c r="C197515" s="77"/>
    </row>
    <row r="197516" spans="2:3" x14ac:dyDescent="0.25">
      <c r="B197516" s="78"/>
      <c r="C197516" s="77"/>
    </row>
    <row r="197626" spans="2:3" x14ac:dyDescent="0.25">
      <c r="B197626" s="78"/>
      <c r="C197626" s="77"/>
    </row>
    <row r="197627" spans="2:3" x14ac:dyDescent="0.25">
      <c r="B197627" s="78"/>
      <c r="C197627" s="77"/>
    </row>
    <row r="197628" spans="2:3" x14ac:dyDescent="0.25">
      <c r="B197628" s="78"/>
      <c r="C197628" s="77"/>
    </row>
    <row r="197629" spans="2:3" x14ac:dyDescent="0.25">
      <c r="B197629" s="78"/>
      <c r="C197629" s="77"/>
    </row>
    <row r="197630" spans="2:3" x14ac:dyDescent="0.25">
      <c r="B197630" s="78"/>
      <c r="C197630" s="77"/>
    </row>
    <row r="197631" spans="2:3" x14ac:dyDescent="0.25">
      <c r="B197631" s="78"/>
      <c r="C197631" s="77"/>
    </row>
    <row r="197632" spans="2:3" x14ac:dyDescent="0.25">
      <c r="B197632" s="78"/>
      <c r="C197632" s="77"/>
    </row>
    <row r="197633" spans="2:3" x14ac:dyDescent="0.25">
      <c r="B197633" s="78"/>
      <c r="C197633" s="77"/>
    </row>
    <row r="197634" spans="2:3" x14ac:dyDescent="0.25">
      <c r="B197634" s="78"/>
      <c r="C197634" s="77"/>
    </row>
    <row r="197635" spans="2:3" x14ac:dyDescent="0.25">
      <c r="B197635" s="78"/>
      <c r="C197635" s="77"/>
    </row>
    <row r="197636" spans="2:3" x14ac:dyDescent="0.25">
      <c r="B197636" s="78"/>
      <c r="C197636" s="77"/>
    </row>
    <row r="197637" spans="2:3" x14ac:dyDescent="0.25">
      <c r="B197637" s="78"/>
      <c r="C197637" s="77"/>
    </row>
    <row r="197638" spans="2:3" x14ac:dyDescent="0.25">
      <c r="B197638" s="78"/>
      <c r="C197638" s="77"/>
    </row>
    <row r="197748" spans="2:3" x14ac:dyDescent="0.25">
      <c r="B197748" s="78"/>
      <c r="C197748" s="77"/>
    </row>
    <row r="197749" spans="2:3" x14ac:dyDescent="0.25">
      <c r="B197749" s="78"/>
      <c r="C197749" s="77"/>
    </row>
    <row r="197750" spans="2:3" x14ac:dyDescent="0.25">
      <c r="B197750" s="78"/>
      <c r="C197750" s="77"/>
    </row>
    <row r="197751" spans="2:3" x14ac:dyDescent="0.25">
      <c r="B197751" s="78"/>
      <c r="C197751" s="77"/>
    </row>
    <row r="197752" spans="2:3" x14ac:dyDescent="0.25">
      <c r="B197752" s="78"/>
      <c r="C197752" s="77"/>
    </row>
    <row r="197753" spans="2:3" x14ac:dyDescent="0.25">
      <c r="B197753" s="78"/>
      <c r="C197753" s="77"/>
    </row>
    <row r="197754" spans="2:3" x14ac:dyDescent="0.25">
      <c r="B197754" s="78"/>
      <c r="C197754" s="77"/>
    </row>
    <row r="197755" spans="2:3" x14ac:dyDescent="0.25">
      <c r="B197755" s="78"/>
      <c r="C197755" s="77"/>
    </row>
    <row r="197756" spans="2:3" x14ac:dyDescent="0.25">
      <c r="B197756" s="78"/>
      <c r="C197756" s="77"/>
    </row>
    <row r="197757" spans="2:3" x14ac:dyDescent="0.25">
      <c r="B197757" s="78"/>
      <c r="C197757" s="77"/>
    </row>
    <row r="197758" spans="2:3" x14ac:dyDescent="0.25">
      <c r="B197758" s="78"/>
      <c r="C197758" s="77"/>
    </row>
    <row r="197759" spans="2:3" x14ac:dyDescent="0.25">
      <c r="B197759" s="78"/>
      <c r="C197759" s="77"/>
    </row>
    <row r="197760" spans="2:3" x14ac:dyDescent="0.25">
      <c r="B197760" s="78"/>
      <c r="C197760" s="77"/>
    </row>
    <row r="197870" spans="2:3" x14ac:dyDescent="0.25">
      <c r="B197870" s="78"/>
      <c r="C197870" s="77"/>
    </row>
    <row r="197871" spans="2:3" x14ac:dyDescent="0.25">
      <c r="B197871" s="78"/>
      <c r="C197871" s="77"/>
    </row>
    <row r="197872" spans="2:3" x14ac:dyDescent="0.25">
      <c r="B197872" s="78"/>
      <c r="C197872" s="77"/>
    </row>
    <row r="197873" spans="2:3" x14ac:dyDescent="0.25">
      <c r="B197873" s="78"/>
      <c r="C197873" s="77"/>
    </row>
    <row r="197874" spans="2:3" x14ac:dyDescent="0.25">
      <c r="B197874" s="78"/>
      <c r="C197874" s="77"/>
    </row>
    <row r="197875" spans="2:3" x14ac:dyDescent="0.25">
      <c r="B197875" s="78"/>
      <c r="C197875" s="77"/>
    </row>
    <row r="197876" spans="2:3" x14ac:dyDescent="0.25">
      <c r="B197876" s="78"/>
      <c r="C197876" s="77"/>
    </row>
    <row r="197877" spans="2:3" x14ac:dyDescent="0.25">
      <c r="B197877" s="78"/>
      <c r="C197877" s="77"/>
    </row>
    <row r="197878" spans="2:3" x14ac:dyDescent="0.25">
      <c r="B197878" s="78"/>
      <c r="C197878" s="77"/>
    </row>
    <row r="197879" spans="2:3" x14ac:dyDescent="0.25">
      <c r="B197879" s="78"/>
      <c r="C197879" s="77"/>
    </row>
    <row r="197880" spans="2:3" x14ac:dyDescent="0.25">
      <c r="B197880" s="78"/>
      <c r="C197880" s="77"/>
    </row>
    <row r="197881" spans="2:3" x14ac:dyDescent="0.25">
      <c r="B197881" s="78"/>
      <c r="C197881" s="77"/>
    </row>
    <row r="197882" spans="2:3" x14ac:dyDescent="0.25">
      <c r="B197882" s="78"/>
      <c r="C197882" s="77"/>
    </row>
    <row r="197992" spans="2:3" x14ac:dyDescent="0.25">
      <c r="B197992" s="78"/>
      <c r="C197992" s="77"/>
    </row>
    <row r="197993" spans="2:3" x14ac:dyDescent="0.25">
      <c r="B197993" s="78"/>
      <c r="C197993" s="77"/>
    </row>
    <row r="197994" spans="2:3" x14ac:dyDescent="0.25">
      <c r="B197994" s="78"/>
      <c r="C197994" s="77"/>
    </row>
    <row r="197995" spans="2:3" x14ac:dyDescent="0.25">
      <c r="B197995" s="78"/>
      <c r="C197995" s="77"/>
    </row>
    <row r="197996" spans="2:3" x14ac:dyDescent="0.25">
      <c r="B197996" s="78"/>
      <c r="C197996" s="77"/>
    </row>
    <row r="197997" spans="2:3" x14ac:dyDescent="0.25">
      <c r="B197997" s="78"/>
      <c r="C197997" s="77"/>
    </row>
    <row r="197998" spans="2:3" x14ac:dyDescent="0.25">
      <c r="B197998" s="78"/>
      <c r="C197998" s="77"/>
    </row>
    <row r="197999" spans="2:3" x14ac:dyDescent="0.25">
      <c r="B197999" s="78"/>
      <c r="C197999" s="77"/>
    </row>
    <row r="198000" spans="2:3" x14ac:dyDescent="0.25">
      <c r="B198000" s="78"/>
      <c r="C198000" s="77"/>
    </row>
    <row r="198001" spans="2:3" x14ac:dyDescent="0.25">
      <c r="B198001" s="78"/>
      <c r="C198001" s="77"/>
    </row>
    <row r="198002" spans="2:3" x14ac:dyDescent="0.25">
      <c r="B198002" s="78"/>
      <c r="C198002" s="77"/>
    </row>
    <row r="198003" spans="2:3" x14ac:dyDescent="0.25">
      <c r="B198003" s="78"/>
      <c r="C198003" s="77"/>
    </row>
    <row r="198004" spans="2:3" x14ac:dyDescent="0.25">
      <c r="B198004" s="78"/>
      <c r="C198004" s="77"/>
    </row>
    <row r="198114" spans="2:3" x14ac:dyDescent="0.25">
      <c r="B198114" s="78"/>
      <c r="C198114" s="77"/>
    </row>
    <row r="198115" spans="2:3" x14ac:dyDescent="0.25">
      <c r="B198115" s="78"/>
      <c r="C198115" s="77"/>
    </row>
    <row r="198116" spans="2:3" x14ac:dyDescent="0.25">
      <c r="B198116" s="78"/>
      <c r="C198116" s="77"/>
    </row>
    <row r="198117" spans="2:3" x14ac:dyDescent="0.25">
      <c r="B198117" s="78"/>
      <c r="C198117" s="77"/>
    </row>
    <row r="198118" spans="2:3" x14ac:dyDescent="0.25">
      <c r="B198118" s="78"/>
      <c r="C198118" s="77"/>
    </row>
    <row r="198119" spans="2:3" x14ac:dyDescent="0.25">
      <c r="B198119" s="78"/>
      <c r="C198119" s="77"/>
    </row>
    <row r="198120" spans="2:3" x14ac:dyDescent="0.25">
      <c r="B198120" s="78"/>
      <c r="C198120" s="77"/>
    </row>
    <row r="198121" spans="2:3" x14ac:dyDescent="0.25">
      <c r="B198121" s="78"/>
      <c r="C198121" s="77"/>
    </row>
    <row r="198122" spans="2:3" x14ac:dyDescent="0.25">
      <c r="B198122" s="78"/>
      <c r="C198122" s="77"/>
    </row>
    <row r="198123" spans="2:3" x14ac:dyDescent="0.25">
      <c r="B198123" s="78"/>
      <c r="C198123" s="77"/>
    </row>
    <row r="198124" spans="2:3" x14ac:dyDescent="0.25">
      <c r="B198124" s="78"/>
      <c r="C198124" s="77"/>
    </row>
    <row r="198125" spans="2:3" x14ac:dyDescent="0.25">
      <c r="B198125" s="78"/>
      <c r="C198125" s="77"/>
    </row>
    <row r="198126" spans="2:3" x14ac:dyDescent="0.25">
      <c r="B198126" s="78"/>
      <c r="C198126" s="77"/>
    </row>
    <row r="198236" spans="2:3" x14ac:dyDescent="0.25">
      <c r="B198236" s="78"/>
      <c r="C198236" s="77"/>
    </row>
    <row r="198237" spans="2:3" x14ac:dyDescent="0.25">
      <c r="B198237" s="78"/>
      <c r="C198237" s="77"/>
    </row>
    <row r="198238" spans="2:3" x14ac:dyDescent="0.25">
      <c r="B198238" s="78"/>
      <c r="C198238" s="77"/>
    </row>
    <row r="198239" spans="2:3" x14ac:dyDescent="0.25">
      <c r="B198239" s="78"/>
      <c r="C198239" s="77"/>
    </row>
    <row r="198240" spans="2:3" x14ac:dyDescent="0.25">
      <c r="B198240" s="78"/>
      <c r="C198240" s="77"/>
    </row>
    <row r="198241" spans="2:3" x14ac:dyDescent="0.25">
      <c r="B198241" s="78"/>
      <c r="C198241" s="77"/>
    </row>
    <row r="198242" spans="2:3" x14ac:dyDescent="0.25">
      <c r="B198242" s="78"/>
      <c r="C198242" s="77"/>
    </row>
    <row r="198243" spans="2:3" x14ac:dyDescent="0.25">
      <c r="B198243" s="78"/>
      <c r="C198243" s="77"/>
    </row>
    <row r="198244" spans="2:3" x14ac:dyDescent="0.25">
      <c r="B198244" s="78"/>
      <c r="C198244" s="77"/>
    </row>
    <row r="198245" spans="2:3" x14ac:dyDescent="0.25">
      <c r="B198245" s="78"/>
      <c r="C198245" s="77"/>
    </row>
    <row r="198246" spans="2:3" x14ac:dyDescent="0.25">
      <c r="B198246" s="78"/>
      <c r="C198246" s="77"/>
    </row>
    <row r="198247" spans="2:3" x14ac:dyDescent="0.25">
      <c r="B198247" s="78"/>
      <c r="C198247" s="77"/>
    </row>
    <row r="198248" spans="2:3" x14ac:dyDescent="0.25">
      <c r="B198248" s="78"/>
      <c r="C198248" s="77"/>
    </row>
    <row r="198358" spans="2:3" x14ac:dyDescent="0.25">
      <c r="B198358" s="78"/>
      <c r="C198358" s="77"/>
    </row>
    <row r="198359" spans="2:3" x14ac:dyDescent="0.25">
      <c r="B198359" s="78"/>
      <c r="C198359" s="77"/>
    </row>
    <row r="198360" spans="2:3" x14ac:dyDescent="0.25">
      <c r="B198360" s="78"/>
      <c r="C198360" s="77"/>
    </row>
    <row r="198361" spans="2:3" x14ac:dyDescent="0.25">
      <c r="B198361" s="78"/>
      <c r="C198361" s="77"/>
    </row>
    <row r="198362" spans="2:3" x14ac:dyDescent="0.25">
      <c r="B198362" s="78"/>
      <c r="C198362" s="77"/>
    </row>
    <row r="198363" spans="2:3" x14ac:dyDescent="0.25">
      <c r="B198363" s="78"/>
      <c r="C198363" s="77"/>
    </row>
    <row r="198364" spans="2:3" x14ac:dyDescent="0.25">
      <c r="B198364" s="78"/>
      <c r="C198364" s="77"/>
    </row>
    <row r="198365" spans="2:3" x14ac:dyDescent="0.25">
      <c r="B198365" s="78"/>
      <c r="C198365" s="77"/>
    </row>
    <row r="198366" spans="2:3" x14ac:dyDescent="0.25">
      <c r="B198366" s="78"/>
      <c r="C198366" s="77"/>
    </row>
    <row r="198367" spans="2:3" x14ac:dyDescent="0.25">
      <c r="B198367" s="78"/>
      <c r="C198367" s="77"/>
    </row>
    <row r="198368" spans="2:3" x14ac:dyDescent="0.25">
      <c r="B198368" s="78"/>
      <c r="C198368" s="77"/>
    </row>
    <row r="198369" spans="2:3" x14ac:dyDescent="0.25">
      <c r="B198369" s="78"/>
      <c r="C198369" s="77"/>
    </row>
    <row r="198370" spans="2:3" x14ac:dyDescent="0.25">
      <c r="B198370" s="78"/>
      <c r="C198370" s="77"/>
    </row>
    <row r="198480" spans="2:3" x14ac:dyDescent="0.25">
      <c r="B198480" s="78"/>
      <c r="C198480" s="77"/>
    </row>
    <row r="198481" spans="2:3" x14ac:dyDescent="0.25">
      <c r="B198481" s="78"/>
      <c r="C198481" s="77"/>
    </row>
    <row r="198482" spans="2:3" x14ac:dyDescent="0.25">
      <c r="B198482" s="78"/>
      <c r="C198482" s="77"/>
    </row>
    <row r="198483" spans="2:3" x14ac:dyDescent="0.25">
      <c r="B198483" s="78"/>
      <c r="C198483" s="77"/>
    </row>
    <row r="198484" spans="2:3" x14ac:dyDescent="0.25">
      <c r="B198484" s="78"/>
      <c r="C198484" s="77"/>
    </row>
    <row r="198485" spans="2:3" x14ac:dyDescent="0.25">
      <c r="B198485" s="78"/>
      <c r="C198485" s="77"/>
    </row>
    <row r="198486" spans="2:3" x14ac:dyDescent="0.25">
      <c r="B198486" s="78"/>
      <c r="C198486" s="77"/>
    </row>
    <row r="198487" spans="2:3" x14ac:dyDescent="0.25">
      <c r="B198487" s="78"/>
      <c r="C198487" s="77"/>
    </row>
    <row r="198488" spans="2:3" x14ac:dyDescent="0.25">
      <c r="B198488" s="78"/>
      <c r="C198488" s="77"/>
    </row>
    <row r="198489" spans="2:3" x14ac:dyDescent="0.25">
      <c r="B198489" s="78"/>
      <c r="C198489" s="77"/>
    </row>
    <row r="198490" spans="2:3" x14ac:dyDescent="0.25">
      <c r="B198490" s="78"/>
      <c r="C198490" s="77"/>
    </row>
    <row r="198491" spans="2:3" x14ac:dyDescent="0.25">
      <c r="B198491" s="78"/>
      <c r="C198491" s="77"/>
    </row>
    <row r="198492" spans="2:3" x14ac:dyDescent="0.25">
      <c r="B198492" s="78"/>
      <c r="C198492" s="77"/>
    </row>
    <row r="198602" spans="2:3" x14ac:dyDescent="0.25">
      <c r="B198602" s="78"/>
      <c r="C198602" s="77"/>
    </row>
    <row r="198603" spans="2:3" x14ac:dyDescent="0.25">
      <c r="B198603" s="78"/>
      <c r="C198603" s="77"/>
    </row>
    <row r="198604" spans="2:3" x14ac:dyDescent="0.25">
      <c r="B198604" s="78"/>
      <c r="C198604" s="77"/>
    </row>
    <row r="198605" spans="2:3" x14ac:dyDescent="0.25">
      <c r="B198605" s="78"/>
      <c r="C198605" s="77"/>
    </row>
    <row r="198606" spans="2:3" x14ac:dyDescent="0.25">
      <c r="B198606" s="78"/>
      <c r="C198606" s="77"/>
    </row>
    <row r="198607" spans="2:3" x14ac:dyDescent="0.25">
      <c r="B198607" s="78"/>
      <c r="C198607" s="77"/>
    </row>
    <row r="198608" spans="2:3" x14ac:dyDescent="0.25">
      <c r="B198608" s="78"/>
      <c r="C198608" s="77"/>
    </row>
    <row r="198609" spans="2:3" x14ac:dyDescent="0.25">
      <c r="B198609" s="78"/>
      <c r="C198609" s="77"/>
    </row>
    <row r="198610" spans="2:3" x14ac:dyDescent="0.25">
      <c r="B198610" s="78"/>
      <c r="C198610" s="77"/>
    </row>
    <row r="198611" spans="2:3" x14ac:dyDescent="0.25">
      <c r="B198611" s="78"/>
      <c r="C198611" s="77"/>
    </row>
    <row r="198612" spans="2:3" x14ac:dyDescent="0.25">
      <c r="B198612" s="78"/>
      <c r="C198612" s="77"/>
    </row>
    <row r="198613" spans="2:3" x14ac:dyDescent="0.25">
      <c r="B198613" s="78"/>
      <c r="C198613" s="77"/>
    </row>
    <row r="198614" spans="2:3" x14ac:dyDescent="0.25">
      <c r="B198614" s="78"/>
      <c r="C198614" s="77"/>
    </row>
    <row r="198724" spans="2:3" x14ac:dyDescent="0.25">
      <c r="B198724" s="78"/>
      <c r="C198724" s="77"/>
    </row>
    <row r="198725" spans="2:3" x14ac:dyDescent="0.25">
      <c r="B198725" s="78"/>
      <c r="C198725" s="77"/>
    </row>
    <row r="198726" spans="2:3" x14ac:dyDescent="0.25">
      <c r="B198726" s="78"/>
      <c r="C198726" s="77"/>
    </row>
    <row r="198727" spans="2:3" x14ac:dyDescent="0.25">
      <c r="B198727" s="78"/>
      <c r="C198727" s="77"/>
    </row>
    <row r="198728" spans="2:3" x14ac:dyDescent="0.25">
      <c r="B198728" s="78"/>
      <c r="C198728" s="77"/>
    </row>
    <row r="198729" spans="2:3" x14ac:dyDescent="0.25">
      <c r="B198729" s="78"/>
      <c r="C198729" s="77"/>
    </row>
    <row r="198730" spans="2:3" x14ac:dyDescent="0.25">
      <c r="B198730" s="78"/>
      <c r="C198730" s="77"/>
    </row>
    <row r="198731" spans="2:3" x14ac:dyDescent="0.25">
      <c r="B198731" s="78"/>
      <c r="C198731" s="77"/>
    </row>
    <row r="198732" spans="2:3" x14ac:dyDescent="0.25">
      <c r="B198732" s="78"/>
      <c r="C198732" s="77"/>
    </row>
    <row r="198733" spans="2:3" x14ac:dyDescent="0.25">
      <c r="B198733" s="78"/>
      <c r="C198733" s="77"/>
    </row>
    <row r="198734" spans="2:3" x14ac:dyDescent="0.25">
      <c r="B198734" s="78"/>
      <c r="C198734" s="77"/>
    </row>
    <row r="198735" spans="2:3" x14ac:dyDescent="0.25">
      <c r="B198735" s="78"/>
      <c r="C198735" s="77"/>
    </row>
    <row r="198736" spans="2:3" x14ac:dyDescent="0.25">
      <c r="B198736" s="78"/>
      <c r="C198736" s="77"/>
    </row>
    <row r="198846" spans="2:3" x14ac:dyDescent="0.25">
      <c r="B198846" s="78"/>
      <c r="C198846" s="77"/>
    </row>
    <row r="198847" spans="2:3" x14ac:dyDescent="0.25">
      <c r="B198847" s="78"/>
      <c r="C198847" s="77"/>
    </row>
    <row r="198848" spans="2:3" x14ac:dyDescent="0.25">
      <c r="B198848" s="78"/>
      <c r="C198848" s="77"/>
    </row>
    <row r="198849" spans="2:3" x14ac:dyDescent="0.25">
      <c r="B198849" s="78"/>
      <c r="C198849" s="77"/>
    </row>
    <row r="198850" spans="2:3" x14ac:dyDescent="0.25">
      <c r="B198850" s="78"/>
      <c r="C198850" s="77"/>
    </row>
    <row r="198851" spans="2:3" x14ac:dyDescent="0.25">
      <c r="B198851" s="78"/>
      <c r="C198851" s="77"/>
    </row>
    <row r="198852" spans="2:3" x14ac:dyDescent="0.25">
      <c r="B198852" s="78"/>
      <c r="C198852" s="77"/>
    </row>
    <row r="198853" spans="2:3" x14ac:dyDescent="0.25">
      <c r="B198853" s="78"/>
      <c r="C198853" s="77"/>
    </row>
    <row r="198854" spans="2:3" x14ac:dyDescent="0.25">
      <c r="B198854" s="78"/>
      <c r="C198854" s="77"/>
    </row>
    <row r="198855" spans="2:3" x14ac:dyDescent="0.25">
      <c r="B198855" s="78"/>
      <c r="C198855" s="77"/>
    </row>
    <row r="198856" spans="2:3" x14ac:dyDescent="0.25">
      <c r="B198856" s="78"/>
      <c r="C198856" s="77"/>
    </row>
    <row r="198857" spans="2:3" x14ac:dyDescent="0.25">
      <c r="B198857" s="78"/>
      <c r="C198857" s="77"/>
    </row>
    <row r="198858" spans="2:3" x14ac:dyDescent="0.25">
      <c r="B198858" s="78"/>
      <c r="C198858" s="77"/>
    </row>
    <row r="198968" spans="2:3" x14ac:dyDescent="0.25">
      <c r="B198968" s="78"/>
      <c r="C198968" s="77"/>
    </row>
    <row r="198969" spans="2:3" x14ac:dyDescent="0.25">
      <c r="B198969" s="78"/>
      <c r="C198969" s="77"/>
    </row>
    <row r="198970" spans="2:3" x14ac:dyDescent="0.25">
      <c r="B198970" s="78"/>
      <c r="C198970" s="77"/>
    </row>
    <row r="198971" spans="2:3" x14ac:dyDescent="0.25">
      <c r="B198971" s="78"/>
      <c r="C198971" s="77"/>
    </row>
    <row r="198972" spans="2:3" x14ac:dyDescent="0.25">
      <c r="B198972" s="78"/>
      <c r="C198972" s="77"/>
    </row>
    <row r="198973" spans="2:3" x14ac:dyDescent="0.25">
      <c r="B198973" s="78"/>
      <c r="C198973" s="77"/>
    </row>
    <row r="198974" spans="2:3" x14ac:dyDescent="0.25">
      <c r="B198974" s="78"/>
      <c r="C198974" s="77"/>
    </row>
    <row r="198975" spans="2:3" x14ac:dyDescent="0.25">
      <c r="B198975" s="78"/>
      <c r="C198975" s="77"/>
    </row>
    <row r="198976" spans="2:3" x14ac:dyDescent="0.25">
      <c r="B198976" s="78"/>
      <c r="C198976" s="77"/>
    </row>
    <row r="198977" spans="2:3" x14ac:dyDescent="0.25">
      <c r="B198977" s="78"/>
      <c r="C198977" s="77"/>
    </row>
    <row r="198978" spans="2:3" x14ac:dyDescent="0.25">
      <c r="B198978" s="78"/>
      <c r="C198978" s="77"/>
    </row>
    <row r="198979" spans="2:3" x14ac:dyDescent="0.25">
      <c r="B198979" s="78"/>
      <c r="C198979" s="77"/>
    </row>
    <row r="198980" spans="2:3" x14ac:dyDescent="0.25">
      <c r="B198980" s="78"/>
      <c r="C198980" s="77"/>
    </row>
    <row r="199090" spans="2:3" x14ac:dyDescent="0.25">
      <c r="B199090" s="78"/>
      <c r="C199090" s="77"/>
    </row>
    <row r="199091" spans="2:3" x14ac:dyDescent="0.25">
      <c r="B199091" s="78"/>
      <c r="C199091" s="77"/>
    </row>
    <row r="199092" spans="2:3" x14ac:dyDescent="0.25">
      <c r="B199092" s="78"/>
      <c r="C199092" s="77"/>
    </row>
    <row r="199093" spans="2:3" x14ac:dyDescent="0.25">
      <c r="B199093" s="78"/>
      <c r="C199093" s="77"/>
    </row>
    <row r="199094" spans="2:3" x14ac:dyDescent="0.25">
      <c r="B199094" s="78"/>
      <c r="C199094" s="77"/>
    </row>
    <row r="199095" spans="2:3" x14ac:dyDescent="0.25">
      <c r="B199095" s="78"/>
      <c r="C199095" s="77"/>
    </row>
    <row r="199096" spans="2:3" x14ac:dyDescent="0.25">
      <c r="B199096" s="78"/>
      <c r="C199096" s="77"/>
    </row>
    <row r="199097" spans="2:3" x14ac:dyDescent="0.25">
      <c r="B199097" s="78"/>
      <c r="C199097" s="77"/>
    </row>
    <row r="199098" spans="2:3" x14ac:dyDescent="0.25">
      <c r="B199098" s="78"/>
      <c r="C199098" s="77"/>
    </row>
    <row r="199099" spans="2:3" x14ac:dyDescent="0.25">
      <c r="B199099" s="78"/>
      <c r="C199099" s="77"/>
    </row>
    <row r="199100" spans="2:3" x14ac:dyDescent="0.25">
      <c r="B199100" s="78"/>
      <c r="C199100" s="77"/>
    </row>
    <row r="199101" spans="2:3" x14ac:dyDescent="0.25">
      <c r="B199101" s="78"/>
      <c r="C199101" s="77"/>
    </row>
    <row r="199102" spans="2:3" x14ac:dyDescent="0.25">
      <c r="B199102" s="78"/>
      <c r="C199102" s="77"/>
    </row>
    <row r="199212" spans="2:3" x14ac:dyDescent="0.25">
      <c r="B199212" s="78"/>
      <c r="C199212" s="77"/>
    </row>
    <row r="199213" spans="2:3" x14ac:dyDescent="0.25">
      <c r="B199213" s="78"/>
      <c r="C199213" s="77"/>
    </row>
    <row r="199214" spans="2:3" x14ac:dyDescent="0.25">
      <c r="B199214" s="78"/>
      <c r="C199214" s="77"/>
    </row>
    <row r="199215" spans="2:3" x14ac:dyDescent="0.25">
      <c r="B199215" s="78"/>
      <c r="C199215" s="77"/>
    </row>
    <row r="199216" spans="2:3" x14ac:dyDescent="0.25">
      <c r="B199216" s="78"/>
      <c r="C199216" s="77"/>
    </row>
    <row r="199217" spans="2:3" x14ac:dyDescent="0.25">
      <c r="B199217" s="78"/>
      <c r="C199217" s="77"/>
    </row>
    <row r="199218" spans="2:3" x14ac:dyDescent="0.25">
      <c r="B199218" s="78"/>
      <c r="C199218" s="77"/>
    </row>
    <row r="199219" spans="2:3" x14ac:dyDescent="0.25">
      <c r="B199219" s="78"/>
      <c r="C199219" s="77"/>
    </row>
    <row r="199220" spans="2:3" x14ac:dyDescent="0.25">
      <c r="B199220" s="78"/>
      <c r="C199220" s="77"/>
    </row>
    <row r="199221" spans="2:3" x14ac:dyDescent="0.25">
      <c r="B199221" s="78"/>
      <c r="C199221" s="77"/>
    </row>
    <row r="199222" spans="2:3" x14ac:dyDescent="0.25">
      <c r="B199222" s="78"/>
      <c r="C199222" s="77"/>
    </row>
    <row r="199223" spans="2:3" x14ac:dyDescent="0.25">
      <c r="B199223" s="78"/>
      <c r="C199223" s="77"/>
    </row>
    <row r="199224" spans="2:3" x14ac:dyDescent="0.25">
      <c r="B199224" s="78"/>
      <c r="C199224" s="77"/>
    </row>
    <row r="199334" spans="2:3" x14ac:dyDescent="0.25">
      <c r="B199334" s="78"/>
      <c r="C199334" s="77"/>
    </row>
    <row r="199335" spans="2:3" x14ac:dyDescent="0.25">
      <c r="B199335" s="78"/>
      <c r="C199335" s="77"/>
    </row>
    <row r="199336" spans="2:3" x14ac:dyDescent="0.25">
      <c r="B199336" s="78"/>
      <c r="C199336" s="77"/>
    </row>
    <row r="199337" spans="2:3" x14ac:dyDescent="0.25">
      <c r="B199337" s="78"/>
      <c r="C199337" s="77"/>
    </row>
    <row r="199338" spans="2:3" x14ac:dyDescent="0.25">
      <c r="B199338" s="78"/>
      <c r="C199338" s="77"/>
    </row>
    <row r="199339" spans="2:3" x14ac:dyDescent="0.25">
      <c r="B199339" s="78"/>
      <c r="C199339" s="77"/>
    </row>
    <row r="199340" spans="2:3" x14ac:dyDescent="0.25">
      <c r="B199340" s="78"/>
      <c r="C199340" s="77"/>
    </row>
    <row r="199341" spans="2:3" x14ac:dyDescent="0.25">
      <c r="B199341" s="78"/>
      <c r="C199341" s="77"/>
    </row>
    <row r="199342" spans="2:3" x14ac:dyDescent="0.25">
      <c r="B199342" s="78"/>
      <c r="C199342" s="77"/>
    </row>
    <row r="199343" spans="2:3" x14ac:dyDescent="0.25">
      <c r="B199343" s="78"/>
      <c r="C199343" s="77"/>
    </row>
    <row r="199344" spans="2:3" x14ac:dyDescent="0.25">
      <c r="B199344" s="78"/>
      <c r="C199344" s="77"/>
    </row>
    <row r="199345" spans="2:3" x14ac:dyDescent="0.25">
      <c r="B199345" s="78"/>
      <c r="C199345" s="77"/>
    </row>
    <row r="199346" spans="2:3" x14ac:dyDescent="0.25">
      <c r="B199346" s="78"/>
      <c r="C199346" s="77"/>
    </row>
    <row r="199456" spans="2:3" x14ac:dyDescent="0.25">
      <c r="B199456" s="78"/>
      <c r="C199456" s="77"/>
    </row>
    <row r="199457" spans="2:3" x14ac:dyDescent="0.25">
      <c r="B199457" s="78"/>
      <c r="C199457" s="77"/>
    </row>
    <row r="199458" spans="2:3" x14ac:dyDescent="0.25">
      <c r="B199458" s="78"/>
      <c r="C199458" s="77"/>
    </row>
    <row r="199459" spans="2:3" x14ac:dyDescent="0.25">
      <c r="B199459" s="78"/>
      <c r="C199459" s="77"/>
    </row>
    <row r="199460" spans="2:3" x14ac:dyDescent="0.25">
      <c r="B199460" s="78"/>
      <c r="C199460" s="77"/>
    </row>
    <row r="199461" spans="2:3" x14ac:dyDescent="0.25">
      <c r="B199461" s="78"/>
      <c r="C199461" s="77"/>
    </row>
    <row r="199462" spans="2:3" x14ac:dyDescent="0.25">
      <c r="B199462" s="78"/>
      <c r="C199462" s="77"/>
    </row>
    <row r="199463" spans="2:3" x14ac:dyDescent="0.25">
      <c r="B199463" s="78"/>
      <c r="C199463" s="77"/>
    </row>
    <row r="199464" spans="2:3" x14ac:dyDescent="0.25">
      <c r="B199464" s="78"/>
      <c r="C199464" s="77"/>
    </row>
    <row r="199465" spans="2:3" x14ac:dyDescent="0.25">
      <c r="B199465" s="78"/>
      <c r="C199465" s="77"/>
    </row>
    <row r="199466" spans="2:3" x14ac:dyDescent="0.25">
      <c r="B199466" s="78"/>
      <c r="C199466" s="77"/>
    </row>
    <row r="199467" spans="2:3" x14ac:dyDescent="0.25">
      <c r="B199467" s="78"/>
      <c r="C199467" s="77"/>
    </row>
    <row r="199468" spans="2:3" x14ac:dyDescent="0.25">
      <c r="B199468" s="78"/>
      <c r="C199468" s="77"/>
    </row>
    <row r="199578" spans="2:3" x14ac:dyDescent="0.25">
      <c r="B199578" s="78"/>
      <c r="C199578" s="77"/>
    </row>
    <row r="199579" spans="2:3" x14ac:dyDescent="0.25">
      <c r="B199579" s="78"/>
      <c r="C199579" s="77"/>
    </row>
    <row r="199580" spans="2:3" x14ac:dyDescent="0.25">
      <c r="B199580" s="78"/>
      <c r="C199580" s="77"/>
    </row>
    <row r="199581" spans="2:3" x14ac:dyDescent="0.25">
      <c r="B199581" s="78"/>
      <c r="C199581" s="77"/>
    </row>
    <row r="199582" spans="2:3" x14ac:dyDescent="0.25">
      <c r="B199582" s="78"/>
      <c r="C199582" s="77"/>
    </row>
    <row r="199583" spans="2:3" x14ac:dyDescent="0.25">
      <c r="B199583" s="78"/>
      <c r="C199583" s="77"/>
    </row>
    <row r="199584" spans="2:3" x14ac:dyDescent="0.25">
      <c r="B199584" s="78"/>
      <c r="C199584" s="77"/>
    </row>
    <row r="199585" spans="2:3" x14ac:dyDescent="0.25">
      <c r="B199585" s="78"/>
      <c r="C199585" s="77"/>
    </row>
    <row r="199586" spans="2:3" x14ac:dyDescent="0.25">
      <c r="B199586" s="78"/>
      <c r="C199586" s="77"/>
    </row>
    <row r="199587" spans="2:3" x14ac:dyDescent="0.25">
      <c r="B199587" s="78"/>
      <c r="C199587" s="77"/>
    </row>
    <row r="199588" spans="2:3" x14ac:dyDescent="0.25">
      <c r="B199588" s="78"/>
      <c r="C199588" s="77"/>
    </row>
    <row r="199589" spans="2:3" x14ac:dyDescent="0.25">
      <c r="B199589" s="78"/>
      <c r="C199589" s="77"/>
    </row>
    <row r="199590" spans="2:3" x14ac:dyDescent="0.25">
      <c r="B199590" s="78"/>
      <c r="C199590" s="77"/>
    </row>
    <row r="199700" spans="2:3" x14ac:dyDescent="0.25">
      <c r="B199700" s="78"/>
      <c r="C199700" s="77"/>
    </row>
    <row r="199701" spans="2:3" x14ac:dyDescent="0.25">
      <c r="B199701" s="78"/>
      <c r="C199701" s="77"/>
    </row>
    <row r="199702" spans="2:3" x14ac:dyDescent="0.25">
      <c r="B199702" s="78"/>
      <c r="C199702" s="77"/>
    </row>
    <row r="199703" spans="2:3" x14ac:dyDescent="0.25">
      <c r="B199703" s="78"/>
      <c r="C199703" s="77"/>
    </row>
    <row r="199704" spans="2:3" x14ac:dyDescent="0.25">
      <c r="B199704" s="78"/>
      <c r="C199704" s="77"/>
    </row>
    <row r="199705" spans="2:3" x14ac:dyDescent="0.25">
      <c r="B199705" s="78"/>
      <c r="C199705" s="77"/>
    </row>
    <row r="199706" spans="2:3" x14ac:dyDescent="0.25">
      <c r="B199706" s="78"/>
      <c r="C199706" s="77"/>
    </row>
    <row r="199707" spans="2:3" x14ac:dyDescent="0.25">
      <c r="B199707" s="78"/>
      <c r="C199707" s="77"/>
    </row>
    <row r="199708" spans="2:3" x14ac:dyDescent="0.25">
      <c r="B199708" s="78"/>
      <c r="C199708" s="77"/>
    </row>
    <row r="199709" spans="2:3" x14ac:dyDescent="0.25">
      <c r="B199709" s="78"/>
      <c r="C199709" s="77"/>
    </row>
    <row r="199710" spans="2:3" x14ac:dyDescent="0.25">
      <c r="B199710" s="78"/>
      <c r="C199710" s="77"/>
    </row>
    <row r="199711" spans="2:3" x14ac:dyDescent="0.25">
      <c r="B199711" s="78"/>
      <c r="C199711" s="77"/>
    </row>
    <row r="199712" spans="2:3" x14ac:dyDescent="0.25">
      <c r="B199712" s="78"/>
      <c r="C199712" s="77"/>
    </row>
    <row r="199822" spans="2:3" x14ac:dyDescent="0.25">
      <c r="B199822" s="78"/>
      <c r="C199822" s="77"/>
    </row>
    <row r="199823" spans="2:3" x14ac:dyDescent="0.25">
      <c r="B199823" s="78"/>
      <c r="C199823" s="77"/>
    </row>
    <row r="199824" spans="2:3" x14ac:dyDescent="0.25">
      <c r="B199824" s="78"/>
      <c r="C199824" s="77"/>
    </row>
    <row r="199825" spans="2:3" x14ac:dyDescent="0.25">
      <c r="B199825" s="78"/>
      <c r="C199825" s="77"/>
    </row>
    <row r="199826" spans="2:3" x14ac:dyDescent="0.25">
      <c r="B199826" s="78"/>
      <c r="C199826" s="77"/>
    </row>
    <row r="199827" spans="2:3" x14ac:dyDescent="0.25">
      <c r="B199827" s="78"/>
      <c r="C199827" s="77"/>
    </row>
    <row r="199828" spans="2:3" x14ac:dyDescent="0.25">
      <c r="B199828" s="78"/>
      <c r="C199828" s="77"/>
    </row>
    <row r="199829" spans="2:3" x14ac:dyDescent="0.25">
      <c r="B199829" s="78"/>
      <c r="C199829" s="77"/>
    </row>
    <row r="199830" spans="2:3" x14ac:dyDescent="0.25">
      <c r="B199830" s="78"/>
      <c r="C199830" s="77"/>
    </row>
    <row r="199831" spans="2:3" x14ac:dyDescent="0.25">
      <c r="B199831" s="78"/>
      <c r="C199831" s="77"/>
    </row>
    <row r="199832" spans="2:3" x14ac:dyDescent="0.25">
      <c r="B199832" s="78"/>
      <c r="C199832" s="77"/>
    </row>
    <row r="199833" spans="2:3" x14ac:dyDescent="0.25">
      <c r="B199833" s="78"/>
      <c r="C199833" s="77"/>
    </row>
    <row r="199834" spans="2:3" x14ac:dyDescent="0.25">
      <c r="B199834" s="78"/>
      <c r="C199834" s="77"/>
    </row>
    <row r="199944" spans="2:3" x14ac:dyDescent="0.25">
      <c r="B199944" s="78"/>
      <c r="C199944" s="77"/>
    </row>
    <row r="199945" spans="2:3" x14ac:dyDescent="0.25">
      <c r="B199945" s="78"/>
      <c r="C199945" s="77"/>
    </row>
    <row r="199946" spans="2:3" x14ac:dyDescent="0.25">
      <c r="B199946" s="78"/>
      <c r="C199946" s="77"/>
    </row>
    <row r="199947" spans="2:3" x14ac:dyDescent="0.25">
      <c r="B199947" s="78"/>
      <c r="C199947" s="77"/>
    </row>
    <row r="199948" spans="2:3" x14ac:dyDescent="0.25">
      <c r="B199948" s="78"/>
      <c r="C199948" s="77"/>
    </row>
    <row r="199949" spans="2:3" x14ac:dyDescent="0.25">
      <c r="B199949" s="78"/>
      <c r="C199949" s="77"/>
    </row>
    <row r="199950" spans="2:3" x14ac:dyDescent="0.25">
      <c r="B199950" s="78"/>
      <c r="C199950" s="77"/>
    </row>
    <row r="199951" spans="2:3" x14ac:dyDescent="0.25">
      <c r="B199951" s="78"/>
      <c r="C199951" s="77"/>
    </row>
    <row r="199952" spans="2:3" x14ac:dyDescent="0.25">
      <c r="B199952" s="78"/>
      <c r="C199952" s="77"/>
    </row>
    <row r="199953" spans="2:3" x14ac:dyDescent="0.25">
      <c r="B199953" s="78"/>
      <c r="C199953" s="77"/>
    </row>
    <row r="199954" spans="2:3" x14ac:dyDescent="0.25">
      <c r="B199954" s="78"/>
      <c r="C199954" s="77"/>
    </row>
    <row r="199955" spans="2:3" x14ac:dyDescent="0.25">
      <c r="B199955" s="78"/>
      <c r="C199955" s="77"/>
    </row>
    <row r="199956" spans="2:3" x14ac:dyDescent="0.25">
      <c r="B199956" s="78"/>
      <c r="C199956" s="77"/>
    </row>
    <row r="200066" spans="2:3" x14ac:dyDescent="0.25">
      <c r="B200066" s="78"/>
      <c r="C200066" s="77"/>
    </row>
    <row r="200067" spans="2:3" x14ac:dyDescent="0.25">
      <c r="B200067" s="78"/>
      <c r="C200067" s="77"/>
    </row>
    <row r="200068" spans="2:3" x14ac:dyDescent="0.25">
      <c r="B200068" s="78"/>
      <c r="C200068" s="77"/>
    </row>
    <row r="200069" spans="2:3" x14ac:dyDescent="0.25">
      <c r="B200069" s="78"/>
      <c r="C200069" s="77"/>
    </row>
    <row r="200070" spans="2:3" x14ac:dyDescent="0.25">
      <c r="B200070" s="78"/>
      <c r="C200070" s="77"/>
    </row>
    <row r="200071" spans="2:3" x14ac:dyDescent="0.25">
      <c r="B200071" s="78"/>
      <c r="C200071" s="77"/>
    </row>
    <row r="200072" spans="2:3" x14ac:dyDescent="0.25">
      <c r="B200072" s="78"/>
      <c r="C200072" s="77"/>
    </row>
    <row r="200073" spans="2:3" x14ac:dyDescent="0.25">
      <c r="B200073" s="78"/>
      <c r="C200073" s="77"/>
    </row>
    <row r="200074" spans="2:3" x14ac:dyDescent="0.25">
      <c r="B200074" s="78"/>
      <c r="C200074" s="77"/>
    </row>
    <row r="200075" spans="2:3" x14ac:dyDescent="0.25">
      <c r="B200075" s="78"/>
      <c r="C200075" s="77"/>
    </row>
    <row r="200076" spans="2:3" x14ac:dyDescent="0.25">
      <c r="B200076" s="78"/>
      <c r="C200076" s="77"/>
    </row>
    <row r="200077" spans="2:3" x14ac:dyDescent="0.25">
      <c r="B200077" s="78"/>
      <c r="C200077" s="77"/>
    </row>
    <row r="200078" spans="2:3" x14ac:dyDescent="0.25">
      <c r="B200078" s="78"/>
      <c r="C200078" s="77"/>
    </row>
    <row r="200188" spans="2:3" x14ac:dyDescent="0.25">
      <c r="B200188" s="78"/>
      <c r="C200188" s="77"/>
    </row>
    <row r="200189" spans="2:3" x14ac:dyDescent="0.25">
      <c r="B200189" s="78"/>
      <c r="C200189" s="77"/>
    </row>
    <row r="200190" spans="2:3" x14ac:dyDescent="0.25">
      <c r="B200190" s="78"/>
      <c r="C200190" s="77"/>
    </row>
    <row r="200191" spans="2:3" x14ac:dyDescent="0.25">
      <c r="B200191" s="78"/>
      <c r="C200191" s="77"/>
    </row>
    <row r="200192" spans="2:3" x14ac:dyDescent="0.25">
      <c r="B200192" s="78"/>
      <c r="C200192" s="77"/>
    </row>
    <row r="200193" spans="2:3" x14ac:dyDescent="0.25">
      <c r="B200193" s="78"/>
      <c r="C200193" s="77"/>
    </row>
    <row r="200194" spans="2:3" x14ac:dyDescent="0.25">
      <c r="B200194" s="78"/>
      <c r="C200194" s="77"/>
    </row>
    <row r="200195" spans="2:3" x14ac:dyDescent="0.25">
      <c r="B200195" s="78"/>
      <c r="C200195" s="77"/>
    </row>
    <row r="200196" spans="2:3" x14ac:dyDescent="0.25">
      <c r="B200196" s="78"/>
      <c r="C200196" s="77"/>
    </row>
    <row r="200197" spans="2:3" x14ac:dyDescent="0.25">
      <c r="B200197" s="78"/>
      <c r="C200197" s="77"/>
    </row>
    <row r="200198" spans="2:3" x14ac:dyDescent="0.25">
      <c r="B200198" s="78"/>
      <c r="C200198" s="77"/>
    </row>
    <row r="200199" spans="2:3" x14ac:dyDescent="0.25">
      <c r="B200199" s="78"/>
      <c r="C200199" s="77"/>
    </row>
    <row r="200200" spans="2:3" x14ac:dyDescent="0.25">
      <c r="B200200" s="78"/>
      <c r="C200200" s="77"/>
    </row>
    <row r="200310" spans="2:3" x14ac:dyDescent="0.25">
      <c r="B200310" s="78"/>
      <c r="C200310" s="77"/>
    </row>
    <row r="200311" spans="2:3" x14ac:dyDescent="0.25">
      <c r="B200311" s="78"/>
      <c r="C200311" s="77"/>
    </row>
    <row r="200312" spans="2:3" x14ac:dyDescent="0.25">
      <c r="B200312" s="78"/>
      <c r="C200312" s="77"/>
    </row>
    <row r="200313" spans="2:3" x14ac:dyDescent="0.25">
      <c r="B200313" s="78"/>
      <c r="C200313" s="77"/>
    </row>
    <row r="200314" spans="2:3" x14ac:dyDescent="0.25">
      <c r="B200314" s="78"/>
      <c r="C200314" s="77"/>
    </row>
    <row r="200315" spans="2:3" x14ac:dyDescent="0.25">
      <c r="B200315" s="78"/>
      <c r="C200315" s="77"/>
    </row>
    <row r="200316" spans="2:3" x14ac:dyDescent="0.25">
      <c r="B200316" s="78"/>
      <c r="C200316" s="77"/>
    </row>
    <row r="200317" spans="2:3" x14ac:dyDescent="0.25">
      <c r="B200317" s="78"/>
      <c r="C200317" s="77"/>
    </row>
    <row r="200318" spans="2:3" x14ac:dyDescent="0.25">
      <c r="B200318" s="78"/>
      <c r="C200318" s="77"/>
    </row>
    <row r="200319" spans="2:3" x14ac:dyDescent="0.25">
      <c r="B200319" s="78"/>
      <c r="C200319" s="77"/>
    </row>
    <row r="200320" spans="2:3" x14ac:dyDescent="0.25">
      <c r="B200320" s="78"/>
      <c r="C200320" s="77"/>
    </row>
    <row r="200321" spans="2:3" x14ac:dyDescent="0.25">
      <c r="B200321" s="78"/>
      <c r="C200321" s="77"/>
    </row>
    <row r="200322" spans="2:3" x14ac:dyDescent="0.25">
      <c r="B200322" s="78"/>
      <c r="C200322" s="77"/>
    </row>
    <row r="200432" spans="2:3" x14ac:dyDescent="0.25">
      <c r="B200432" s="78"/>
      <c r="C200432" s="77"/>
    </row>
    <row r="200433" spans="2:3" x14ac:dyDescent="0.25">
      <c r="B200433" s="78"/>
      <c r="C200433" s="77"/>
    </row>
    <row r="200434" spans="2:3" x14ac:dyDescent="0.25">
      <c r="B200434" s="78"/>
      <c r="C200434" s="77"/>
    </row>
    <row r="200435" spans="2:3" x14ac:dyDescent="0.25">
      <c r="B200435" s="78"/>
      <c r="C200435" s="77"/>
    </row>
    <row r="200436" spans="2:3" x14ac:dyDescent="0.25">
      <c r="B200436" s="78"/>
      <c r="C200436" s="77"/>
    </row>
    <row r="200437" spans="2:3" x14ac:dyDescent="0.25">
      <c r="B200437" s="78"/>
      <c r="C200437" s="77"/>
    </row>
    <row r="200438" spans="2:3" x14ac:dyDescent="0.25">
      <c r="B200438" s="78"/>
      <c r="C200438" s="77"/>
    </row>
    <row r="200439" spans="2:3" x14ac:dyDescent="0.25">
      <c r="B200439" s="78"/>
      <c r="C200439" s="77"/>
    </row>
    <row r="200440" spans="2:3" x14ac:dyDescent="0.25">
      <c r="B200440" s="78"/>
      <c r="C200440" s="77"/>
    </row>
    <row r="200441" spans="2:3" x14ac:dyDescent="0.25">
      <c r="B200441" s="78"/>
      <c r="C200441" s="77"/>
    </row>
    <row r="200442" spans="2:3" x14ac:dyDescent="0.25">
      <c r="B200442" s="78"/>
      <c r="C200442" s="77"/>
    </row>
    <row r="200443" spans="2:3" x14ac:dyDescent="0.25">
      <c r="B200443" s="78"/>
      <c r="C200443" s="77"/>
    </row>
    <row r="200444" spans="2:3" x14ac:dyDescent="0.25">
      <c r="B200444" s="78"/>
      <c r="C200444" s="77"/>
    </row>
    <row r="200554" spans="2:3" x14ac:dyDescent="0.25">
      <c r="B200554" s="78"/>
      <c r="C200554" s="77"/>
    </row>
    <row r="200555" spans="2:3" x14ac:dyDescent="0.25">
      <c r="B200555" s="78"/>
      <c r="C200555" s="77"/>
    </row>
    <row r="200556" spans="2:3" x14ac:dyDescent="0.25">
      <c r="B200556" s="78"/>
      <c r="C200556" s="77"/>
    </row>
    <row r="200557" spans="2:3" x14ac:dyDescent="0.25">
      <c r="B200557" s="78"/>
      <c r="C200557" s="77"/>
    </row>
    <row r="200558" spans="2:3" x14ac:dyDescent="0.25">
      <c r="B200558" s="78"/>
      <c r="C200558" s="77"/>
    </row>
    <row r="200559" spans="2:3" x14ac:dyDescent="0.25">
      <c r="B200559" s="78"/>
      <c r="C200559" s="77"/>
    </row>
    <row r="200560" spans="2:3" x14ac:dyDescent="0.25">
      <c r="B200560" s="78"/>
      <c r="C200560" s="77"/>
    </row>
    <row r="200561" spans="2:3" x14ac:dyDescent="0.25">
      <c r="B200561" s="78"/>
      <c r="C200561" s="77"/>
    </row>
    <row r="200562" spans="2:3" x14ac:dyDescent="0.25">
      <c r="B200562" s="78"/>
      <c r="C200562" s="77"/>
    </row>
    <row r="200563" spans="2:3" x14ac:dyDescent="0.25">
      <c r="B200563" s="78"/>
      <c r="C200563" s="77"/>
    </row>
    <row r="200564" spans="2:3" x14ac:dyDescent="0.25">
      <c r="B200564" s="78"/>
      <c r="C200564" s="77"/>
    </row>
    <row r="200565" spans="2:3" x14ac:dyDescent="0.25">
      <c r="B200565" s="78"/>
      <c r="C200565" s="77"/>
    </row>
    <row r="200566" spans="2:3" x14ac:dyDescent="0.25">
      <c r="B200566" s="78"/>
      <c r="C200566" s="77"/>
    </row>
    <row r="200676" spans="2:3" x14ac:dyDescent="0.25">
      <c r="B200676" s="78"/>
      <c r="C200676" s="77"/>
    </row>
    <row r="200677" spans="2:3" x14ac:dyDescent="0.25">
      <c r="B200677" s="78"/>
      <c r="C200677" s="77"/>
    </row>
    <row r="200678" spans="2:3" x14ac:dyDescent="0.25">
      <c r="B200678" s="78"/>
      <c r="C200678" s="77"/>
    </row>
    <row r="200679" spans="2:3" x14ac:dyDescent="0.25">
      <c r="B200679" s="78"/>
      <c r="C200679" s="77"/>
    </row>
    <row r="200680" spans="2:3" x14ac:dyDescent="0.25">
      <c r="B200680" s="78"/>
      <c r="C200680" s="77"/>
    </row>
    <row r="200681" spans="2:3" x14ac:dyDescent="0.25">
      <c r="B200681" s="78"/>
      <c r="C200681" s="77"/>
    </row>
    <row r="200682" spans="2:3" x14ac:dyDescent="0.25">
      <c r="B200682" s="78"/>
      <c r="C200682" s="77"/>
    </row>
    <row r="200683" spans="2:3" x14ac:dyDescent="0.25">
      <c r="B200683" s="78"/>
      <c r="C200683" s="77"/>
    </row>
    <row r="200684" spans="2:3" x14ac:dyDescent="0.25">
      <c r="B200684" s="78"/>
      <c r="C200684" s="77"/>
    </row>
    <row r="200685" spans="2:3" x14ac:dyDescent="0.25">
      <c r="B200685" s="78"/>
      <c r="C200685" s="77"/>
    </row>
    <row r="200686" spans="2:3" x14ac:dyDescent="0.25">
      <c r="B200686" s="78"/>
      <c r="C200686" s="77"/>
    </row>
    <row r="200687" spans="2:3" x14ac:dyDescent="0.25">
      <c r="B200687" s="78"/>
      <c r="C200687" s="77"/>
    </row>
    <row r="200688" spans="2:3" x14ac:dyDescent="0.25">
      <c r="B200688" s="78"/>
      <c r="C200688" s="77"/>
    </row>
    <row r="200798" spans="2:3" x14ac:dyDescent="0.25">
      <c r="B200798" s="78"/>
      <c r="C200798" s="77"/>
    </row>
    <row r="200799" spans="2:3" x14ac:dyDescent="0.25">
      <c r="B200799" s="78"/>
      <c r="C200799" s="77"/>
    </row>
    <row r="200800" spans="2:3" x14ac:dyDescent="0.25">
      <c r="B200800" s="78"/>
      <c r="C200800" s="77"/>
    </row>
    <row r="200801" spans="2:3" x14ac:dyDescent="0.25">
      <c r="B200801" s="78"/>
      <c r="C200801" s="77"/>
    </row>
    <row r="200802" spans="2:3" x14ac:dyDescent="0.25">
      <c r="B200802" s="78"/>
      <c r="C200802" s="77"/>
    </row>
    <row r="200803" spans="2:3" x14ac:dyDescent="0.25">
      <c r="B200803" s="78"/>
      <c r="C200803" s="77"/>
    </row>
    <row r="200804" spans="2:3" x14ac:dyDescent="0.25">
      <c r="B200804" s="78"/>
      <c r="C200804" s="77"/>
    </row>
    <row r="200805" spans="2:3" x14ac:dyDescent="0.25">
      <c r="B200805" s="78"/>
      <c r="C200805" s="77"/>
    </row>
    <row r="200806" spans="2:3" x14ac:dyDescent="0.25">
      <c r="B200806" s="78"/>
      <c r="C200806" s="77"/>
    </row>
    <row r="200807" spans="2:3" x14ac:dyDescent="0.25">
      <c r="B200807" s="78"/>
      <c r="C200807" s="77"/>
    </row>
    <row r="200808" spans="2:3" x14ac:dyDescent="0.25">
      <c r="B200808" s="78"/>
      <c r="C200808" s="77"/>
    </row>
    <row r="200809" spans="2:3" x14ac:dyDescent="0.25">
      <c r="B200809" s="78"/>
      <c r="C200809" s="77"/>
    </row>
    <row r="200810" spans="2:3" x14ac:dyDescent="0.25">
      <c r="B200810" s="78"/>
      <c r="C200810" s="77"/>
    </row>
    <row r="200920" spans="2:3" x14ac:dyDescent="0.25">
      <c r="B200920" s="78"/>
      <c r="C200920" s="77"/>
    </row>
    <row r="200921" spans="2:3" x14ac:dyDescent="0.25">
      <c r="B200921" s="78"/>
      <c r="C200921" s="77"/>
    </row>
    <row r="200922" spans="2:3" x14ac:dyDescent="0.25">
      <c r="B200922" s="78"/>
      <c r="C200922" s="77"/>
    </row>
    <row r="200923" spans="2:3" x14ac:dyDescent="0.25">
      <c r="B200923" s="78"/>
      <c r="C200923" s="77"/>
    </row>
    <row r="200924" spans="2:3" x14ac:dyDescent="0.25">
      <c r="B200924" s="78"/>
      <c r="C200924" s="77"/>
    </row>
    <row r="200925" spans="2:3" x14ac:dyDescent="0.25">
      <c r="B200925" s="78"/>
      <c r="C200925" s="77"/>
    </row>
    <row r="200926" spans="2:3" x14ac:dyDescent="0.25">
      <c r="B200926" s="78"/>
      <c r="C200926" s="77"/>
    </row>
    <row r="200927" spans="2:3" x14ac:dyDescent="0.25">
      <c r="B200927" s="78"/>
      <c r="C200927" s="77"/>
    </row>
    <row r="200928" spans="2:3" x14ac:dyDescent="0.25">
      <c r="B200928" s="78"/>
      <c r="C200928" s="77"/>
    </row>
    <row r="200929" spans="2:3" x14ac:dyDescent="0.25">
      <c r="B200929" s="78"/>
      <c r="C200929" s="77"/>
    </row>
    <row r="200930" spans="2:3" x14ac:dyDescent="0.25">
      <c r="B200930" s="78"/>
      <c r="C200930" s="77"/>
    </row>
    <row r="200931" spans="2:3" x14ac:dyDescent="0.25">
      <c r="B200931" s="78"/>
      <c r="C200931" s="77"/>
    </row>
    <row r="200932" spans="2:3" x14ac:dyDescent="0.25">
      <c r="B200932" s="78"/>
      <c r="C200932" s="77"/>
    </row>
    <row r="201042" spans="2:3" x14ac:dyDescent="0.25">
      <c r="B201042" s="78"/>
      <c r="C201042" s="77"/>
    </row>
    <row r="201043" spans="2:3" x14ac:dyDescent="0.25">
      <c r="B201043" s="78"/>
      <c r="C201043" s="77"/>
    </row>
    <row r="201044" spans="2:3" x14ac:dyDescent="0.25">
      <c r="B201044" s="78"/>
      <c r="C201044" s="77"/>
    </row>
    <row r="201045" spans="2:3" x14ac:dyDescent="0.25">
      <c r="B201045" s="78"/>
      <c r="C201045" s="77"/>
    </row>
    <row r="201046" spans="2:3" x14ac:dyDescent="0.25">
      <c r="B201046" s="78"/>
      <c r="C201046" s="77"/>
    </row>
    <row r="201047" spans="2:3" x14ac:dyDescent="0.25">
      <c r="B201047" s="78"/>
      <c r="C201047" s="77"/>
    </row>
    <row r="201048" spans="2:3" x14ac:dyDescent="0.25">
      <c r="B201048" s="78"/>
      <c r="C201048" s="77"/>
    </row>
    <row r="201049" spans="2:3" x14ac:dyDescent="0.25">
      <c r="B201049" s="78"/>
      <c r="C201049" s="77"/>
    </row>
    <row r="201050" spans="2:3" x14ac:dyDescent="0.25">
      <c r="B201050" s="78"/>
      <c r="C201050" s="77"/>
    </row>
    <row r="201051" spans="2:3" x14ac:dyDescent="0.25">
      <c r="B201051" s="78"/>
      <c r="C201051" s="77"/>
    </row>
    <row r="201052" spans="2:3" x14ac:dyDescent="0.25">
      <c r="B201052" s="78"/>
      <c r="C201052" s="77"/>
    </row>
    <row r="201053" spans="2:3" x14ac:dyDescent="0.25">
      <c r="B201053" s="78"/>
      <c r="C201053" s="77"/>
    </row>
    <row r="201054" spans="2:3" x14ac:dyDescent="0.25">
      <c r="B201054" s="78"/>
      <c r="C201054" s="77"/>
    </row>
    <row r="201164" spans="2:3" x14ac:dyDescent="0.25">
      <c r="B201164" s="78"/>
      <c r="C201164" s="77"/>
    </row>
    <row r="201165" spans="2:3" x14ac:dyDescent="0.25">
      <c r="B201165" s="78"/>
      <c r="C201165" s="77"/>
    </row>
    <row r="201166" spans="2:3" x14ac:dyDescent="0.25">
      <c r="B201166" s="78"/>
      <c r="C201166" s="77"/>
    </row>
    <row r="201167" spans="2:3" x14ac:dyDescent="0.25">
      <c r="B201167" s="78"/>
      <c r="C201167" s="77"/>
    </row>
    <row r="201168" spans="2:3" x14ac:dyDescent="0.25">
      <c r="B201168" s="78"/>
      <c r="C201168" s="77"/>
    </row>
    <row r="201169" spans="2:3" x14ac:dyDescent="0.25">
      <c r="B201169" s="78"/>
      <c r="C201169" s="77"/>
    </row>
    <row r="201170" spans="2:3" x14ac:dyDescent="0.25">
      <c r="B201170" s="78"/>
      <c r="C201170" s="77"/>
    </row>
    <row r="201171" spans="2:3" x14ac:dyDescent="0.25">
      <c r="B201171" s="78"/>
      <c r="C201171" s="77"/>
    </row>
    <row r="201172" spans="2:3" x14ac:dyDescent="0.25">
      <c r="B201172" s="78"/>
      <c r="C201172" s="77"/>
    </row>
    <row r="201173" spans="2:3" x14ac:dyDescent="0.25">
      <c r="B201173" s="78"/>
      <c r="C201173" s="77"/>
    </row>
    <row r="201174" spans="2:3" x14ac:dyDescent="0.25">
      <c r="B201174" s="78"/>
      <c r="C201174" s="77"/>
    </row>
    <row r="201175" spans="2:3" x14ac:dyDescent="0.25">
      <c r="B201175" s="78"/>
      <c r="C201175" s="77"/>
    </row>
    <row r="201176" spans="2:3" x14ac:dyDescent="0.25">
      <c r="B201176" s="78"/>
      <c r="C201176" s="77"/>
    </row>
    <row r="201286" spans="2:3" x14ac:dyDescent="0.25">
      <c r="B201286" s="78"/>
      <c r="C201286" s="77"/>
    </row>
    <row r="201287" spans="2:3" x14ac:dyDescent="0.25">
      <c r="B201287" s="78"/>
      <c r="C201287" s="77"/>
    </row>
    <row r="201288" spans="2:3" x14ac:dyDescent="0.25">
      <c r="B201288" s="78"/>
      <c r="C201288" s="77"/>
    </row>
    <row r="201289" spans="2:3" x14ac:dyDescent="0.25">
      <c r="B201289" s="78"/>
      <c r="C201289" s="77"/>
    </row>
    <row r="201290" spans="2:3" x14ac:dyDescent="0.25">
      <c r="B201290" s="78"/>
      <c r="C201290" s="77"/>
    </row>
    <row r="201291" spans="2:3" x14ac:dyDescent="0.25">
      <c r="B201291" s="78"/>
      <c r="C201291" s="77"/>
    </row>
    <row r="201292" spans="2:3" x14ac:dyDescent="0.25">
      <c r="B201292" s="78"/>
      <c r="C201292" s="77"/>
    </row>
    <row r="201293" spans="2:3" x14ac:dyDescent="0.25">
      <c r="B201293" s="78"/>
      <c r="C201293" s="77"/>
    </row>
    <row r="201294" spans="2:3" x14ac:dyDescent="0.25">
      <c r="B201294" s="78"/>
      <c r="C201294" s="77"/>
    </row>
    <row r="201295" spans="2:3" x14ac:dyDescent="0.25">
      <c r="B201295" s="78"/>
      <c r="C201295" s="77"/>
    </row>
    <row r="201296" spans="2:3" x14ac:dyDescent="0.25">
      <c r="B201296" s="78"/>
      <c r="C201296" s="77"/>
    </row>
    <row r="201297" spans="2:3" x14ac:dyDescent="0.25">
      <c r="B201297" s="78"/>
      <c r="C201297" s="77"/>
    </row>
    <row r="201298" spans="2:3" x14ac:dyDescent="0.25">
      <c r="B201298" s="78"/>
      <c r="C201298" s="77"/>
    </row>
    <row r="201408" spans="2:3" x14ac:dyDescent="0.25">
      <c r="B201408" s="78"/>
      <c r="C201408" s="77"/>
    </row>
    <row r="201409" spans="2:3" x14ac:dyDescent="0.25">
      <c r="B201409" s="78"/>
      <c r="C201409" s="77"/>
    </row>
    <row r="201410" spans="2:3" x14ac:dyDescent="0.25">
      <c r="B201410" s="78"/>
      <c r="C201410" s="77"/>
    </row>
    <row r="201411" spans="2:3" x14ac:dyDescent="0.25">
      <c r="B201411" s="78"/>
      <c r="C201411" s="77"/>
    </row>
    <row r="201412" spans="2:3" x14ac:dyDescent="0.25">
      <c r="B201412" s="78"/>
      <c r="C201412" s="77"/>
    </row>
    <row r="201413" spans="2:3" x14ac:dyDescent="0.25">
      <c r="B201413" s="78"/>
      <c r="C201413" s="77"/>
    </row>
    <row r="201414" spans="2:3" x14ac:dyDescent="0.25">
      <c r="B201414" s="78"/>
      <c r="C201414" s="77"/>
    </row>
    <row r="201415" spans="2:3" x14ac:dyDescent="0.25">
      <c r="B201415" s="78"/>
      <c r="C201415" s="77"/>
    </row>
    <row r="201416" spans="2:3" x14ac:dyDescent="0.25">
      <c r="B201416" s="78"/>
      <c r="C201416" s="77"/>
    </row>
    <row r="201417" spans="2:3" x14ac:dyDescent="0.25">
      <c r="B201417" s="78"/>
      <c r="C201417" s="77"/>
    </row>
    <row r="201418" spans="2:3" x14ac:dyDescent="0.25">
      <c r="B201418" s="78"/>
      <c r="C201418" s="77"/>
    </row>
    <row r="201419" spans="2:3" x14ac:dyDescent="0.25">
      <c r="B201419" s="78"/>
      <c r="C201419" s="77"/>
    </row>
    <row r="201420" spans="2:3" x14ac:dyDescent="0.25">
      <c r="B201420" s="78"/>
      <c r="C201420" s="77"/>
    </row>
    <row r="201530" spans="2:3" x14ac:dyDescent="0.25">
      <c r="B201530" s="78"/>
      <c r="C201530" s="77"/>
    </row>
    <row r="201531" spans="2:3" x14ac:dyDescent="0.25">
      <c r="B201531" s="78"/>
      <c r="C201531" s="77"/>
    </row>
    <row r="201532" spans="2:3" x14ac:dyDescent="0.25">
      <c r="B201532" s="78"/>
      <c r="C201532" s="77"/>
    </row>
    <row r="201533" spans="2:3" x14ac:dyDescent="0.25">
      <c r="B201533" s="78"/>
      <c r="C201533" s="77"/>
    </row>
    <row r="201534" spans="2:3" x14ac:dyDescent="0.25">
      <c r="B201534" s="78"/>
      <c r="C201534" s="77"/>
    </row>
    <row r="201535" spans="2:3" x14ac:dyDescent="0.25">
      <c r="B201535" s="78"/>
      <c r="C201535" s="77"/>
    </row>
    <row r="201536" spans="2:3" x14ac:dyDescent="0.25">
      <c r="B201536" s="78"/>
      <c r="C201536" s="77"/>
    </row>
    <row r="201537" spans="2:3" x14ac:dyDescent="0.25">
      <c r="B201537" s="78"/>
      <c r="C201537" s="77"/>
    </row>
    <row r="201538" spans="2:3" x14ac:dyDescent="0.25">
      <c r="B201538" s="78"/>
      <c r="C201538" s="77"/>
    </row>
    <row r="201539" spans="2:3" x14ac:dyDescent="0.25">
      <c r="B201539" s="78"/>
      <c r="C201539" s="77"/>
    </row>
    <row r="201540" spans="2:3" x14ac:dyDescent="0.25">
      <c r="B201540" s="78"/>
      <c r="C201540" s="77"/>
    </row>
    <row r="201541" spans="2:3" x14ac:dyDescent="0.25">
      <c r="B201541" s="78"/>
      <c r="C201541" s="77"/>
    </row>
    <row r="201542" spans="2:3" x14ac:dyDescent="0.25">
      <c r="B201542" s="78"/>
      <c r="C201542" s="77"/>
    </row>
    <row r="201652" spans="2:3" x14ac:dyDescent="0.25">
      <c r="B201652" s="78"/>
      <c r="C201652" s="77"/>
    </row>
    <row r="201653" spans="2:3" x14ac:dyDescent="0.25">
      <c r="B201653" s="78"/>
      <c r="C201653" s="77"/>
    </row>
    <row r="201654" spans="2:3" x14ac:dyDescent="0.25">
      <c r="B201654" s="78"/>
      <c r="C201654" s="77"/>
    </row>
    <row r="201655" spans="2:3" x14ac:dyDescent="0.25">
      <c r="B201655" s="78"/>
      <c r="C201655" s="77"/>
    </row>
    <row r="201656" spans="2:3" x14ac:dyDescent="0.25">
      <c r="B201656" s="78"/>
      <c r="C201656" s="77"/>
    </row>
    <row r="201657" spans="2:3" x14ac:dyDescent="0.25">
      <c r="B201657" s="78"/>
      <c r="C201657" s="77"/>
    </row>
    <row r="201658" spans="2:3" x14ac:dyDescent="0.25">
      <c r="B201658" s="78"/>
      <c r="C201658" s="77"/>
    </row>
    <row r="201659" spans="2:3" x14ac:dyDescent="0.25">
      <c r="B201659" s="78"/>
      <c r="C201659" s="77"/>
    </row>
    <row r="201660" spans="2:3" x14ac:dyDescent="0.25">
      <c r="B201660" s="78"/>
      <c r="C201660" s="77"/>
    </row>
    <row r="201661" spans="2:3" x14ac:dyDescent="0.25">
      <c r="B201661" s="78"/>
      <c r="C201661" s="77"/>
    </row>
    <row r="201662" spans="2:3" x14ac:dyDescent="0.25">
      <c r="B201662" s="78"/>
      <c r="C201662" s="77"/>
    </row>
    <row r="201663" spans="2:3" x14ac:dyDescent="0.25">
      <c r="B201663" s="78"/>
      <c r="C201663" s="77"/>
    </row>
    <row r="201664" spans="2:3" x14ac:dyDescent="0.25">
      <c r="B201664" s="78"/>
      <c r="C201664" s="77"/>
    </row>
    <row r="201774" spans="2:3" x14ac:dyDescent="0.25">
      <c r="B201774" s="78"/>
      <c r="C201774" s="77"/>
    </row>
    <row r="201775" spans="2:3" x14ac:dyDescent="0.25">
      <c r="B201775" s="78"/>
      <c r="C201775" s="77"/>
    </row>
    <row r="201776" spans="2:3" x14ac:dyDescent="0.25">
      <c r="B201776" s="78"/>
      <c r="C201776" s="77"/>
    </row>
    <row r="201777" spans="2:3" x14ac:dyDescent="0.25">
      <c r="B201777" s="78"/>
      <c r="C201777" s="77"/>
    </row>
    <row r="201778" spans="2:3" x14ac:dyDescent="0.25">
      <c r="B201778" s="78"/>
      <c r="C201778" s="77"/>
    </row>
    <row r="201779" spans="2:3" x14ac:dyDescent="0.25">
      <c r="B201779" s="78"/>
      <c r="C201779" s="77"/>
    </row>
    <row r="201780" spans="2:3" x14ac:dyDescent="0.25">
      <c r="B201780" s="78"/>
      <c r="C201780" s="77"/>
    </row>
    <row r="201781" spans="2:3" x14ac:dyDescent="0.25">
      <c r="B201781" s="78"/>
      <c r="C201781" s="77"/>
    </row>
    <row r="201782" spans="2:3" x14ac:dyDescent="0.25">
      <c r="B201782" s="78"/>
      <c r="C201782" s="77"/>
    </row>
    <row r="201783" spans="2:3" x14ac:dyDescent="0.25">
      <c r="B201783" s="78"/>
      <c r="C201783" s="77"/>
    </row>
    <row r="201784" spans="2:3" x14ac:dyDescent="0.25">
      <c r="B201784" s="78"/>
      <c r="C201784" s="77"/>
    </row>
    <row r="201785" spans="2:3" x14ac:dyDescent="0.25">
      <c r="B201785" s="78"/>
      <c r="C201785" s="77"/>
    </row>
    <row r="201786" spans="2:3" x14ac:dyDescent="0.25">
      <c r="B201786" s="78"/>
      <c r="C201786" s="77"/>
    </row>
    <row r="201896" spans="2:3" x14ac:dyDescent="0.25">
      <c r="B201896" s="78"/>
      <c r="C201896" s="77"/>
    </row>
    <row r="201897" spans="2:3" x14ac:dyDescent="0.25">
      <c r="B201897" s="78"/>
      <c r="C201897" s="77"/>
    </row>
    <row r="201898" spans="2:3" x14ac:dyDescent="0.25">
      <c r="B201898" s="78"/>
      <c r="C201898" s="77"/>
    </row>
    <row r="201899" spans="2:3" x14ac:dyDescent="0.25">
      <c r="B201899" s="78"/>
      <c r="C201899" s="77"/>
    </row>
    <row r="201900" spans="2:3" x14ac:dyDescent="0.25">
      <c r="B201900" s="78"/>
      <c r="C201900" s="77"/>
    </row>
    <row r="201901" spans="2:3" x14ac:dyDescent="0.25">
      <c r="B201901" s="78"/>
      <c r="C201901" s="77"/>
    </row>
    <row r="201902" spans="2:3" x14ac:dyDescent="0.25">
      <c r="B201902" s="78"/>
      <c r="C201902" s="77"/>
    </row>
    <row r="201903" spans="2:3" x14ac:dyDescent="0.25">
      <c r="B201903" s="78"/>
      <c r="C201903" s="77"/>
    </row>
    <row r="201904" spans="2:3" x14ac:dyDescent="0.25">
      <c r="B201904" s="78"/>
      <c r="C201904" s="77"/>
    </row>
    <row r="201905" spans="2:3" x14ac:dyDescent="0.25">
      <c r="B201905" s="78"/>
      <c r="C201905" s="77"/>
    </row>
    <row r="201906" spans="2:3" x14ac:dyDescent="0.25">
      <c r="B201906" s="78"/>
      <c r="C201906" s="77"/>
    </row>
    <row r="201907" spans="2:3" x14ac:dyDescent="0.25">
      <c r="B201907" s="78"/>
      <c r="C201907" s="77"/>
    </row>
    <row r="201908" spans="2:3" x14ac:dyDescent="0.25">
      <c r="B201908" s="78"/>
      <c r="C201908" s="77"/>
    </row>
    <row r="202018" spans="2:3" x14ac:dyDescent="0.25">
      <c r="B202018" s="78"/>
      <c r="C202018" s="77"/>
    </row>
    <row r="202019" spans="2:3" x14ac:dyDescent="0.25">
      <c r="B202019" s="78"/>
      <c r="C202019" s="77"/>
    </row>
    <row r="202020" spans="2:3" x14ac:dyDescent="0.25">
      <c r="B202020" s="78"/>
      <c r="C202020" s="77"/>
    </row>
    <row r="202021" spans="2:3" x14ac:dyDescent="0.25">
      <c r="B202021" s="78"/>
      <c r="C202021" s="77"/>
    </row>
    <row r="202022" spans="2:3" x14ac:dyDescent="0.25">
      <c r="B202022" s="78"/>
      <c r="C202022" s="77"/>
    </row>
    <row r="202023" spans="2:3" x14ac:dyDescent="0.25">
      <c r="B202023" s="78"/>
      <c r="C202023" s="77"/>
    </row>
    <row r="202024" spans="2:3" x14ac:dyDescent="0.25">
      <c r="B202024" s="78"/>
      <c r="C202024" s="77"/>
    </row>
    <row r="202025" spans="2:3" x14ac:dyDescent="0.25">
      <c r="B202025" s="78"/>
      <c r="C202025" s="77"/>
    </row>
    <row r="202026" spans="2:3" x14ac:dyDescent="0.25">
      <c r="B202026" s="78"/>
      <c r="C202026" s="77"/>
    </row>
    <row r="202027" spans="2:3" x14ac:dyDescent="0.25">
      <c r="B202027" s="78"/>
      <c r="C202027" s="77"/>
    </row>
    <row r="202028" spans="2:3" x14ac:dyDescent="0.25">
      <c r="B202028" s="78"/>
      <c r="C202028" s="77"/>
    </row>
    <row r="202029" spans="2:3" x14ac:dyDescent="0.25">
      <c r="B202029" s="78"/>
      <c r="C202029" s="77"/>
    </row>
    <row r="202030" spans="2:3" x14ac:dyDescent="0.25">
      <c r="B202030" s="78"/>
      <c r="C202030" s="77"/>
    </row>
    <row r="202140" spans="2:3" x14ac:dyDescent="0.25">
      <c r="B202140" s="78"/>
      <c r="C202140" s="77"/>
    </row>
    <row r="202141" spans="2:3" x14ac:dyDescent="0.25">
      <c r="B202141" s="78"/>
      <c r="C202141" s="77"/>
    </row>
    <row r="202142" spans="2:3" x14ac:dyDescent="0.25">
      <c r="B202142" s="78"/>
      <c r="C202142" s="77"/>
    </row>
    <row r="202143" spans="2:3" x14ac:dyDescent="0.25">
      <c r="B202143" s="78"/>
      <c r="C202143" s="77"/>
    </row>
    <row r="202144" spans="2:3" x14ac:dyDescent="0.25">
      <c r="B202144" s="78"/>
      <c r="C202144" s="77"/>
    </row>
    <row r="202145" spans="2:3" x14ac:dyDescent="0.25">
      <c r="B202145" s="78"/>
      <c r="C202145" s="77"/>
    </row>
    <row r="202146" spans="2:3" x14ac:dyDescent="0.25">
      <c r="B202146" s="78"/>
      <c r="C202146" s="77"/>
    </row>
    <row r="202147" spans="2:3" x14ac:dyDescent="0.25">
      <c r="B202147" s="78"/>
      <c r="C202147" s="77"/>
    </row>
    <row r="202148" spans="2:3" x14ac:dyDescent="0.25">
      <c r="B202148" s="78"/>
      <c r="C202148" s="77"/>
    </row>
    <row r="202149" spans="2:3" x14ac:dyDescent="0.25">
      <c r="B202149" s="78"/>
      <c r="C202149" s="77"/>
    </row>
    <row r="202150" spans="2:3" x14ac:dyDescent="0.25">
      <c r="B202150" s="78"/>
      <c r="C202150" s="77"/>
    </row>
    <row r="202151" spans="2:3" x14ac:dyDescent="0.25">
      <c r="B202151" s="78"/>
      <c r="C202151" s="77"/>
    </row>
    <row r="202152" spans="2:3" x14ac:dyDescent="0.25">
      <c r="B202152" s="78"/>
      <c r="C202152" s="77"/>
    </row>
    <row r="202262" spans="2:3" x14ac:dyDescent="0.25">
      <c r="B202262" s="78"/>
      <c r="C202262" s="77"/>
    </row>
    <row r="202263" spans="2:3" x14ac:dyDescent="0.25">
      <c r="B202263" s="78"/>
      <c r="C202263" s="77"/>
    </row>
    <row r="202264" spans="2:3" x14ac:dyDescent="0.25">
      <c r="B202264" s="78"/>
      <c r="C202264" s="77"/>
    </row>
    <row r="202265" spans="2:3" x14ac:dyDescent="0.25">
      <c r="B202265" s="78"/>
      <c r="C202265" s="77"/>
    </row>
    <row r="202266" spans="2:3" x14ac:dyDescent="0.25">
      <c r="B202266" s="78"/>
      <c r="C202266" s="77"/>
    </row>
    <row r="202267" spans="2:3" x14ac:dyDescent="0.25">
      <c r="B202267" s="78"/>
      <c r="C202267" s="77"/>
    </row>
    <row r="202268" spans="2:3" x14ac:dyDescent="0.25">
      <c r="B202268" s="78"/>
      <c r="C202268" s="77"/>
    </row>
    <row r="202269" spans="2:3" x14ac:dyDescent="0.25">
      <c r="B202269" s="78"/>
      <c r="C202269" s="77"/>
    </row>
    <row r="202270" spans="2:3" x14ac:dyDescent="0.25">
      <c r="B202270" s="78"/>
      <c r="C202270" s="77"/>
    </row>
    <row r="202271" spans="2:3" x14ac:dyDescent="0.25">
      <c r="B202271" s="78"/>
      <c r="C202271" s="77"/>
    </row>
    <row r="202272" spans="2:3" x14ac:dyDescent="0.25">
      <c r="B202272" s="78"/>
      <c r="C202272" s="77"/>
    </row>
    <row r="202273" spans="2:3" x14ac:dyDescent="0.25">
      <c r="B202273" s="78"/>
      <c r="C202273" s="77"/>
    </row>
    <row r="202274" spans="2:3" x14ac:dyDescent="0.25">
      <c r="B202274" s="78"/>
      <c r="C202274" s="77"/>
    </row>
    <row r="202384" spans="2:3" x14ac:dyDescent="0.25">
      <c r="B202384" s="78"/>
      <c r="C202384" s="77"/>
    </row>
    <row r="202385" spans="2:3" x14ac:dyDescent="0.25">
      <c r="B202385" s="78"/>
      <c r="C202385" s="77"/>
    </row>
    <row r="202386" spans="2:3" x14ac:dyDescent="0.25">
      <c r="B202386" s="78"/>
      <c r="C202386" s="77"/>
    </row>
    <row r="202387" spans="2:3" x14ac:dyDescent="0.25">
      <c r="B202387" s="78"/>
      <c r="C202387" s="77"/>
    </row>
    <row r="202388" spans="2:3" x14ac:dyDescent="0.25">
      <c r="B202388" s="78"/>
      <c r="C202388" s="77"/>
    </row>
    <row r="202389" spans="2:3" x14ac:dyDescent="0.25">
      <c r="B202389" s="78"/>
      <c r="C202389" s="77"/>
    </row>
    <row r="202390" spans="2:3" x14ac:dyDescent="0.25">
      <c r="B202390" s="78"/>
      <c r="C202390" s="77"/>
    </row>
    <row r="202391" spans="2:3" x14ac:dyDescent="0.25">
      <c r="B202391" s="78"/>
      <c r="C202391" s="77"/>
    </row>
    <row r="202392" spans="2:3" x14ac:dyDescent="0.25">
      <c r="B202392" s="78"/>
      <c r="C202392" s="77"/>
    </row>
    <row r="202393" spans="2:3" x14ac:dyDescent="0.25">
      <c r="B202393" s="78"/>
      <c r="C202393" s="77"/>
    </row>
    <row r="202394" spans="2:3" x14ac:dyDescent="0.25">
      <c r="B202394" s="78"/>
      <c r="C202394" s="77"/>
    </row>
    <row r="202395" spans="2:3" x14ac:dyDescent="0.25">
      <c r="B202395" s="78"/>
      <c r="C202395" s="77"/>
    </row>
    <row r="202396" spans="2:3" x14ac:dyDescent="0.25">
      <c r="B202396" s="78"/>
      <c r="C202396" s="77"/>
    </row>
    <row r="202506" spans="2:3" x14ac:dyDescent="0.25">
      <c r="B202506" s="78"/>
      <c r="C202506" s="77"/>
    </row>
    <row r="202507" spans="2:3" x14ac:dyDescent="0.25">
      <c r="B202507" s="78"/>
      <c r="C202507" s="77"/>
    </row>
    <row r="202508" spans="2:3" x14ac:dyDescent="0.25">
      <c r="B202508" s="78"/>
      <c r="C202508" s="77"/>
    </row>
    <row r="202509" spans="2:3" x14ac:dyDescent="0.25">
      <c r="B202509" s="78"/>
      <c r="C202509" s="77"/>
    </row>
    <row r="202510" spans="2:3" x14ac:dyDescent="0.25">
      <c r="B202510" s="78"/>
      <c r="C202510" s="77"/>
    </row>
    <row r="202511" spans="2:3" x14ac:dyDescent="0.25">
      <c r="B202511" s="78"/>
      <c r="C202511" s="77"/>
    </row>
    <row r="202512" spans="2:3" x14ac:dyDescent="0.25">
      <c r="B202512" s="78"/>
      <c r="C202512" s="77"/>
    </row>
    <row r="202513" spans="2:3" x14ac:dyDescent="0.25">
      <c r="B202513" s="78"/>
      <c r="C202513" s="77"/>
    </row>
    <row r="202514" spans="2:3" x14ac:dyDescent="0.25">
      <c r="B202514" s="78"/>
      <c r="C202514" s="77"/>
    </row>
    <row r="202515" spans="2:3" x14ac:dyDescent="0.25">
      <c r="B202515" s="78"/>
      <c r="C202515" s="77"/>
    </row>
    <row r="202516" spans="2:3" x14ac:dyDescent="0.25">
      <c r="B202516" s="78"/>
      <c r="C202516" s="77"/>
    </row>
    <row r="202517" spans="2:3" x14ac:dyDescent="0.25">
      <c r="B202517" s="78"/>
      <c r="C202517" s="77"/>
    </row>
    <row r="202518" spans="2:3" x14ac:dyDescent="0.25">
      <c r="B202518" s="78"/>
      <c r="C202518" s="77"/>
    </row>
    <row r="202628" spans="2:3" x14ac:dyDescent="0.25">
      <c r="B202628" s="78"/>
      <c r="C202628" s="77"/>
    </row>
    <row r="202629" spans="2:3" x14ac:dyDescent="0.25">
      <c r="B202629" s="78"/>
      <c r="C202629" s="77"/>
    </row>
    <row r="202630" spans="2:3" x14ac:dyDescent="0.25">
      <c r="B202630" s="78"/>
      <c r="C202630" s="77"/>
    </row>
    <row r="202631" spans="2:3" x14ac:dyDescent="0.25">
      <c r="B202631" s="78"/>
      <c r="C202631" s="77"/>
    </row>
    <row r="202632" spans="2:3" x14ac:dyDescent="0.25">
      <c r="B202632" s="78"/>
      <c r="C202632" s="77"/>
    </row>
    <row r="202633" spans="2:3" x14ac:dyDescent="0.25">
      <c r="B202633" s="78"/>
      <c r="C202633" s="77"/>
    </row>
    <row r="202634" spans="2:3" x14ac:dyDescent="0.25">
      <c r="B202634" s="78"/>
      <c r="C202634" s="77"/>
    </row>
    <row r="202635" spans="2:3" x14ac:dyDescent="0.25">
      <c r="B202635" s="78"/>
      <c r="C202635" s="77"/>
    </row>
    <row r="202636" spans="2:3" x14ac:dyDescent="0.25">
      <c r="B202636" s="78"/>
      <c r="C202636" s="77"/>
    </row>
    <row r="202637" spans="2:3" x14ac:dyDescent="0.25">
      <c r="B202637" s="78"/>
      <c r="C202637" s="77"/>
    </row>
    <row r="202638" spans="2:3" x14ac:dyDescent="0.25">
      <c r="B202638" s="78"/>
      <c r="C202638" s="77"/>
    </row>
    <row r="202639" spans="2:3" x14ac:dyDescent="0.25">
      <c r="B202639" s="78"/>
      <c r="C202639" s="77"/>
    </row>
    <row r="202640" spans="2:3" x14ac:dyDescent="0.25">
      <c r="B202640" s="78"/>
      <c r="C202640" s="77"/>
    </row>
    <row r="202750" spans="2:3" x14ac:dyDescent="0.25">
      <c r="B202750" s="78"/>
      <c r="C202750" s="77"/>
    </row>
    <row r="202751" spans="2:3" x14ac:dyDescent="0.25">
      <c r="B202751" s="78"/>
      <c r="C202751" s="77"/>
    </row>
    <row r="202752" spans="2:3" x14ac:dyDescent="0.25">
      <c r="B202752" s="78"/>
      <c r="C202752" s="77"/>
    </row>
    <row r="202753" spans="2:3" x14ac:dyDescent="0.25">
      <c r="B202753" s="78"/>
      <c r="C202753" s="77"/>
    </row>
    <row r="202754" spans="2:3" x14ac:dyDescent="0.25">
      <c r="B202754" s="78"/>
      <c r="C202754" s="77"/>
    </row>
    <row r="202755" spans="2:3" x14ac:dyDescent="0.25">
      <c r="B202755" s="78"/>
      <c r="C202755" s="77"/>
    </row>
    <row r="202756" spans="2:3" x14ac:dyDescent="0.25">
      <c r="B202756" s="78"/>
      <c r="C202756" s="77"/>
    </row>
    <row r="202757" spans="2:3" x14ac:dyDescent="0.25">
      <c r="B202757" s="78"/>
      <c r="C202757" s="77"/>
    </row>
    <row r="202758" spans="2:3" x14ac:dyDescent="0.25">
      <c r="B202758" s="78"/>
      <c r="C202758" s="77"/>
    </row>
    <row r="202759" spans="2:3" x14ac:dyDescent="0.25">
      <c r="B202759" s="78"/>
      <c r="C202759" s="77"/>
    </row>
    <row r="202760" spans="2:3" x14ac:dyDescent="0.25">
      <c r="B202760" s="78"/>
      <c r="C202760" s="77"/>
    </row>
    <row r="202761" spans="2:3" x14ac:dyDescent="0.25">
      <c r="B202761" s="78"/>
      <c r="C202761" s="77"/>
    </row>
    <row r="202762" spans="2:3" x14ac:dyDescent="0.25">
      <c r="B202762" s="78"/>
      <c r="C202762" s="77"/>
    </row>
    <row r="202872" spans="2:3" x14ac:dyDescent="0.25">
      <c r="B202872" s="78"/>
      <c r="C202872" s="77"/>
    </row>
    <row r="202873" spans="2:3" x14ac:dyDescent="0.25">
      <c r="B202873" s="78"/>
      <c r="C202873" s="77"/>
    </row>
    <row r="202874" spans="2:3" x14ac:dyDescent="0.25">
      <c r="B202874" s="78"/>
      <c r="C202874" s="77"/>
    </row>
    <row r="202875" spans="2:3" x14ac:dyDescent="0.25">
      <c r="B202875" s="78"/>
      <c r="C202875" s="77"/>
    </row>
    <row r="202876" spans="2:3" x14ac:dyDescent="0.25">
      <c r="B202876" s="78"/>
      <c r="C202876" s="77"/>
    </row>
    <row r="202877" spans="2:3" x14ac:dyDescent="0.25">
      <c r="B202877" s="78"/>
      <c r="C202877" s="77"/>
    </row>
    <row r="202878" spans="2:3" x14ac:dyDescent="0.25">
      <c r="B202878" s="78"/>
      <c r="C202878" s="77"/>
    </row>
    <row r="202879" spans="2:3" x14ac:dyDescent="0.25">
      <c r="B202879" s="78"/>
      <c r="C202879" s="77"/>
    </row>
    <row r="202880" spans="2:3" x14ac:dyDescent="0.25">
      <c r="B202880" s="78"/>
      <c r="C202880" s="77"/>
    </row>
    <row r="202881" spans="2:3" x14ac:dyDescent="0.25">
      <c r="B202881" s="78"/>
      <c r="C202881" s="77"/>
    </row>
    <row r="202882" spans="2:3" x14ac:dyDescent="0.25">
      <c r="B202882" s="78"/>
      <c r="C202882" s="77"/>
    </row>
    <row r="202883" spans="2:3" x14ac:dyDescent="0.25">
      <c r="B202883" s="78"/>
      <c r="C202883" s="77"/>
    </row>
    <row r="202884" spans="2:3" x14ac:dyDescent="0.25">
      <c r="B202884" s="78"/>
      <c r="C202884" s="77"/>
    </row>
    <row r="202994" spans="2:3" x14ac:dyDescent="0.25">
      <c r="B202994" s="78"/>
      <c r="C202994" s="77"/>
    </row>
    <row r="202995" spans="2:3" x14ac:dyDescent="0.25">
      <c r="B202995" s="78"/>
      <c r="C202995" s="77"/>
    </row>
    <row r="202996" spans="2:3" x14ac:dyDescent="0.25">
      <c r="B202996" s="78"/>
      <c r="C202996" s="77"/>
    </row>
    <row r="202997" spans="2:3" x14ac:dyDescent="0.25">
      <c r="B202997" s="78"/>
      <c r="C202997" s="77"/>
    </row>
    <row r="202998" spans="2:3" x14ac:dyDescent="0.25">
      <c r="B202998" s="78"/>
      <c r="C202998" s="77"/>
    </row>
    <row r="202999" spans="2:3" x14ac:dyDescent="0.25">
      <c r="B202999" s="78"/>
      <c r="C202999" s="77"/>
    </row>
    <row r="203000" spans="2:3" x14ac:dyDescent="0.25">
      <c r="B203000" s="78"/>
      <c r="C203000" s="77"/>
    </row>
    <row r="203001" spans="2:3" x14ac:dyDescent="0.25">
      <c r="B203001" s="78"/>
      <c r="C203001" s="77"/>
    </row>
    <row r="203002" spans="2:3" x14ac:dyDescent="0.25">
      <c r="B203002" s="78"/>
      <c r="C203002" s="77"/>
    </row>
    <row r="203003" spans="2:3" x14ac:dyDescent="0.25">
      <c r="B203003" s="78"/>
      <c r="C203003" s="77"/>
    </row>
    <row r="203004" spans="2:3" x14ac:dyDescent="0.25">
      <c r="B203004" s="78"/>
      <c r="C203004" s="77"/>
    </row>
    <row r="203005" spans="2:3" x14ac:dyDescent="0.25">
      <c r="B203005" s="78"/>
      <c r="C203005" s="77"/>
    </row>
    <row r="203006" spans="2:3" x14ac:dyDescent="0.25">
      <c r="B203006" s="78"/>
      <c r="C203006" s="77"/>
    </row>
    <row r="203116" spans="2:3" x14ac:dyDescent="0.25">
      <c r="B203116" s="78"/>
      <c r="C203116" s="77"/>
    </row>
    <row r="203117" spans="2:3" x14ac:dyDescent="0.25">
      <c r="B203117" s="78"/>
      <c r="C203117" s="77"/>
    </row>
    <row r="203118" spans="2:3" x14ac:dyDescent="0.25">
      <c r="B203118" s="78"/>
      <c r="C203118" s="77"/>
    </row>
    <row r="203119" spans="2:3" x14ac:dyDescent="0.25">
      <c r="B203119" s="78"/>
      <c r="C203119" s="77"/>
    </row>
    <row r="203120" spans="2:3" x14ac:dyDescent="0.25">
      <c r="B203120" s="78"/>
      <c r="C203120" s="77"/>
    </row>
    <row r="203121" spans="2:3" x14ac:dyDescent="0.25">
      <c r="B203121" s="78"/>
      <c r="C203121" s="77"/>
    </row>
    <row r="203122" spans="2:3" x14ac:dyDescent="0.25">
      <c r="B203122" s="78"/>
      <c r="C203122" s="77"/>
    </row>
    <row r="203123" spans="2:3" x14ac:dyDescent="0.25">
      <c r="B203123" s="78"/>
      <c r="C203123" s="77"/>
    </row>
    <row r="203124" spans="2:3" x14ac:dyDescent="0.25">
      <c r="B203124" s="78"/>
      <c r="C203124" s="77"/>
    </row>
    <row r="203125" spans="2:3" x14ac:dyDescent="0.25">
      <c r="B203125" s="78"/>
      <c r="C203125" s="77"/>
    </row>
    <row r="203126" spans="2:3" x14ac:dyDescent="0.25">
      <c r="B203126" s="78"/>
      <c r="C203126" s="77"/>
    </row>
    <row r="203127" spans="2:3" x14ac:dyDescent="0.25">
      <c r="B203127" s="78"/>
      <c r="C203127" s="77"/>
    </row>
    <row r="203128" spans="2:3" x14ac:dyDescent="0.25">
      <c r="B203128" s="78"/>
      <c r="C203128" s="77"/>
    </row>
    <row r="203238" spans="2:3" x14ac:dyDescent="0.25">
      <c r="B203238" s="78"/>
      <c r="C203238" s="77"/>
    </row>
    <row r="203239" spans="2:3" x14ac:dyDescent="0.25">
      <c r="B203239" s="78"/>
      <c r="C203239" s="77"/>
    </row>
    <row r="203240" spans="2:3" x14ac:dyDescent="0.25">
      <c r="B203240" s="78"/>
      <c r="C203240" s="77"/>
    </row>
    <row r="203241" spans="2:3" x14ac:dyDescent="0.25">
      <c r="B203241" s="78"/>
      <c r="C203241" s="77"/>
    </row>
    <row r="203242" spans="2:3" x14ac:dyDescent="0.25">
      <c r="B203242" s="78"/>
      <c r="C203242" s="77"/>
    </row>
    <row r="203243" spans="2:3" x14ac:dyDescent="0.25">
      <c r="B203243" s="78"/>
      <c r="C203243" s="77"/>
    </row>
    <row r="203244" spans="2:3" x14ac:dyDescent="0.25">
      <c r="B203244" s="78"/>
      <c r="C203244" s="77"/>
    </row>
    <row r="203245" spans="2:3" x14ac:dyDescent="0.25">
      <c r="B203245" s="78"/>
      <c r="C203245" s="77"/>
    </row>
    <row r="203246" spans="2:3" x14ac:dyDescent="0.25">
      <c r="B203246" s="78"/>
      <c r="C203246" s="77"/>
    </row>
    <row r="203247" spans="2:3" x14ac:dyDescent="0.25">
      <c r="B203247" s="78"/>
      <c r="C203247" s="77"/>
    </row>
    <row r="203248" spans="2:3" x14ac:dyDescent="0.25">
      <c r="B203248" s="78"/>
      <c r="C203248" s="77"/>
    </row>
    <row r="203249" spans="2:3" x14ac:dyDescent="0.25">
      <c r="B203249" s="78"/>
      <c r="C203249" s="77"/>
    </row>
    <row r="203250" spans="2:3" x14ac:dyDescent="0.25">
      <c r="B203250" s="78"/>
      <c r="C203250" s="77"/>
    </row>
    <row r="203360" spans="2:3" x14ac:dyDescent="0.25">
      <c r="B203360" s="78"/>
      <c r="C203360" s="77"/>
    </row>
    <row r="203361" spans="2:3" x14ac:dyDescent="0.25">
      <c r="B203361" s="78"/>
      <c r="C203361" s="77"/>
    </row>
    <row r="203362" spans="2:3" x14ac:dyDescent="0.25">
      <c r="B203362" s="78"/>
      <c r="C203362" s="77"/>
    </row>
    <row r="203363" spans="2:3" x14ac:dyDescent="0.25">
      <c r="B203363" s="78"/>
      <c r="C203363" s="77"/>
    </row>
    <row r="203364" spans="2:3" x14ac:dyDescent="0.25">
      <c r="B203364" s="78"/>
      <c r="C203364" s="77"/>
    </row>
    <row r="203365" spans="2:3" x14ac:dyDescent="0.25">
      <c r="B203365" s="78"/>
      <c r="C203365" s="77"/>
    </row>
    <row r="203366" spans="2:3" x14ac:dyDescent="0.25">
      <c r="B203366" s="78"/>
      <c r="C203366" s="77"/>
    </row>
    <row r="203367" spans="2:3" x14ac:dyDescent="0.25">
      <c r="B203367" s="78"/>
      <c r="C203367" s="77"/>
    </row>
    <row r="203368" spans="2:3" x14ac:dyDescent="0.25">
      <c r="B203368" s="78"/>
      <c r="C203368" s="77"/>
    </row>
    <row r="203369" spans="2:3" x14ac:dyDescent="0.25">
      <c r="B203369" s="78"/>
      <c r="C203369" s="77"/>
    </row>
    <row r="203370" spans="2:3" x14ac:dyDescent="0.25">
      <c r="B203370" s="78"/>
      <c r="C203370" s="77"/>
    </row>
    <row r="203371" spans="2:3" x14ac:dyDescent="0.25">
      <c r="B203371" s="78"/>
      <c r="C203371" s="77"/>
    </row>
    <row r="203372" spans="2:3" x14ac:dyDescent="0.25">
      <c r="B203372" s="78"/>
      <c r="C203372" s="77"/>
    </row>
    <row r="203482" spans="2:3" x14ac:dyDescent="0.25">
      <c r="B203482" s="78"/>
      <c r="C203482" s="77"/>
    </row>
    <row r="203483" spans="2:3" x14ac:dyDescent="0.25">
      <c r="B203483" s="78"/>
      <c r="C203483" s="77"/>
    </row>
    <row r="203484" spans="2:3" x14ac:dyDescent="0.25">
      <c r="B203484" s="78"/>
      <c r="C203484" s="77"/>
    </row>
    <row r="203485" spans="2:3" x14ac:dyDescent="0.25">
      <c r="B203485" s="78"/>
      <c r="C203485" s="77"/>
    </row>
    <row r="203486" spans="2:3" x14ac:dyDescent="0.25">
      <c r="B203486" s="78"/>
      <c r="C203486" s="77"/>
    </row>
    <row r="203487" spans="2:3" x14ac:dyDescent="0.25">
      <c r="B203487" s="78"/>
      <c r="C203487" s="77"/>
    </row>
    <row r="203488" spans="2:3" x14ac:dyDescent="0.25">
      <c r="B203488" s="78"/>
      <c r="C203488" s="77"/>
    </row>
    <row r="203489" spans="2:3" x14ac:dyDescent="0.25">
      <c r="B203489" s="78"/>
      <c r="C203489" s="77"/>
    </row>
    <row r="203490" spans="2:3" x14ac:dyDescent="0.25">
      <c r="B203490" s="78"/>
      <c r="C203490" s="77"/>
    </row>
    <row r="203491" spans="2:3" x14ac:dyDescent="0.25">
      <c r="B203491" s="78"/>
      <c r="C203491" s="77"/>
    </row>
    <row r="203492" spans="2:3" x14ac:dyDescent="0.25">
      <c r="B203492" s="78"/>
      <c r="C203492" s="77"/>
    </row>
    <row r="203493" spans="2:3" x14ac:dyDescent="0.25">
      <c r="B203493" s="78"/>
      <c r="C203493" s="77"/>
    </row>
    <row r="203494" spans="2:3" x14ac:dyDescent="0.25">
      <c r="B203494" s="78"/>
      <c r="C203494" s="77"/>
    </row>
    <row r="203604" spans="2:3" x14ac:dyDescent="0.25">
      <c r="B203604" s="78"/>
      <c r="C203604" s="77"/>
    </row>
    <row r="203605" spans="2:3" x14ac:dyDescent="0.25">
      <c r="B203605" s="78"/>
      <c r="C203605" s="77"/>
    </row>
    <row r="203606" spans="2:3" x14ac:dyDescent="0.25">
      <c r="B203606" s="78"/>
      <c r="C203606" s="77"/>
    </row>
    <row r="203607" spans="2:3" x14ac:dyDescent="0.25">
      <c r="B203607" s="78"/>
      <c r="C203607" s="77"/>
    </row>
    <row r="203608" spans="2:3" x14ac:dyDescent="0.25">
      <c r="B203608" s="78"/>
      <c r="C203608" s="77"/>
    </row>
    <row r="203609" spans="2:3" x14ac:dyDescent="0.25">
      <c r="B203609" s="78"/>
      <c r="C203609" s="77"/>
    </row>
    <row r="203610" spans="2:3" x14ac:dyDescent="0.25">
      <c r="B203610" s="78"/>
      <c r="C203610" s="77"/>
    </row>
    <row r="203611" spans="2:3" x14ac:dyDescent="0.25">
      <c r="B203611" s="78"/>
      <c r="C203611" s="77"/>
    </row>
    <row r="203612" spans="2:3" x14ac:dyDescent="0.25">
      <c r="B203612" s="78"/>
      <c r="C203612" s="77"/>
    </row>
    <row r="203613" spans="2:3" x14ac:dyDescent="0.25">
      <c r="B203613" s="78"/>
      <c r="C203613" s="77"/>
    </row>
    <row r="203614" spans="2:3" x14ac:dyDescent="0.25">
      <c r="B203614" s="78"/>
      <c r="C203614" s="77"/>
    </row>
    <row r="203615" spans="2:3" x14ac:dyDescent="0.25">
      <c r="B203615" s="78"/>
      <c r="C203615" s="77"/>
    </row>
    <row r="203616" spans="2:3" x14ac:dyDescent="0.25">
      <c r="B203616" s="78"/>
      <c r="C203616" s="77"/>
    </row>
    <row r="203726" spans="2:3" x14ac:dyDescent="0.25">
      <c r="B203726" s="78"/>
      <c r="C203726" s="77"/>
    </row>
    <row r="203727" spans="2:3" x14ac:dyDescent="0.25">
      <c r="B203727" s="78"/>
      <c r="C203727" s="77"/>
    </row>
    <row r="203728" spans="2:3" x14ac:dyDescent="0.25">
      <c r="B203728" s="78"/>
      <c r="C203728" s="77"/>
    </row>
    <row r="203729" spans="2:3" x14ac:dyDescent="0.25">
      <c r="B203729" s="78"/>
      <c r="C203729" s="77"/>
    </row>
    <row r="203730" spans="2:3" x14ac:dyDescent="0.25">
      <c r="B203730" s="78"/>
      <c r="C203730" s="77"/>
    </row>
    <row r="203731" spans="2:3" x14ac:dyDescent="0.25">
      <c r="B203731" s="78"/>
      <c r="C203731" s="77"/>
    </row>
    <row r="203732" spans="2:3" x14ac:dyDescent="0.25">
      <c r="B203732" s="78"/>
      <c r="C203732" s="77"/>
    </row>
    <row r="203733" spans="2:3" x14ac:dyDescent="0.25">
      <c r="B203733" s="78"/>
      <c r="C203733" s="77"/>
    </row>
    <row r="203734" spans="2:3" x14ac:dyDescent="0.25">
      <c r="B203734" s="78"/>
      <c r="C203734" s="77"/>
    </row>
    <row r="203735" spans="2:3" x14ac:dyDescent="0.25">
      <c r="B203735" s="78"/>
      <c r="C203735" s="77"/>
    </row>
    <row r="203736" spans="2:3" x14ac:dyDescent="0.25">
      <c r="B203736" s="78"/>
      <c r="C203736" s="77"/>
    </row>
    <row r="203737" spans="2:3" x14ac:dyDescent="0.25">
      <c r="B203737" s="78"/>
      <c r="C203737" s="77"/>
    </row>
    <row r="203738" spans="2:3" x14ac:dyDescent="0.25">
      <c r="B203738" s="78"/>
      <c r="C203738" s="77"/>
    </row>
    <row r="203848" spans="2:3" x14ac:dyDescent="0.25">
      <c r="B203848" s="78"/>
      <c r="C203848" s="77"/>
    </row>
    <row r="203849" spans="2:3" x14ac:dyDescent="0.25">
      <c r="B203849" s="78"/>
      <c r="C203849" s="77"/>
    </row>
    <row r="203850" spans="2:3" x14ac:dyDescent="0.25">
      <c r="B203850" s="78"/>
      <c r="C203850" s="77"/>
    </row>
    <row r="203851" spans="2:3" x14ac:dyDescent="0.25">
      <c r="B203851" s="78"/>
      <c r="C203851" s="77"/>
    </row>
    <row r="203852" spans="2:3" x14ac:dyDescent="0.25">
      <c r="B203852" s="78"/>
      <c r="C203852" s="77"/>
    </row>
    <row r="203853" spans="2:3" x14ac:dyDescent="0.25">
      <c r="B203853" s="78"/>
      <c r="C203853" s="77"/>
    </row>
    <row r="203854" spans="2:3" x14ac:dyDescent="0.25">
      <c r="B203854" s="78"/>
      <c r="C203854" s="77"/>
    </row>
    <row r="203855" spans="2:3" x14ac:dyDescent="0.25">
      <c r="B203855" s="78"/>
      <c r="C203855" s="77"/>
    </row>
    <row r="203856" spans="2:3" x14ac:dyDescent="0.25">
      <c r="B203856" s="78"/>
      <c r="C203856" s="77"/>
    </row>
    <row r="203857" spans="2:3" x14ac:dyDescent="0.25">
      <c r="B203857" s="78"/>
      <c r="C203857" s="77"/>
    </row>
    <row r="203858" spans="2:3" x14ac:dyDescent="0.25">
      <c r="B203858" s="78"/>
      <c r="C203858" s="77"/>
    </row>
    <row r="203859" spans="2:3" x14ac:dyDescent="0.25">
      <c r="B203859" s="78"/>
      <c r="C203859" s="77"/>
    </row>
    <row r="203860" spans="2:3" x14ac:dyDescent="0.25">
      <c r="B203860" s="78"/>
      <c r="C203860" s="77"/>
    </row>
    <row r="203970" spans="2:3" x14ac:dyDescent="0.25">
      <c r="B203970" s="78"/>
      <c r="C203970" s="77"/>
    </row>
    <row r="203971" spans="2:3" x14ac:dyDescent="0.25">
      <c r="B203971" s="78"/>
      <c r="C203971" s="77"/>
    </row>
    <row r="203972" spans="2:3" x14ac:dyDescent="0.25">
      <c r="B203972" s="78"/>
      <c r="C203972" s="77"/>
    </row>
    <row r="203973" spans="2:3" x14ac:dyDescent="0.25">
      <c r="B203973" s="78"/>
      <c r="C203973" s="77"/>
    </row>
    <row r="203974" spans="2:3" x14ac:dyDescent="0.25">
      <c r="B203974" s="78"/>
      <c r="C203974" s="77"/>
    </row>
    <row r="203975" spans="2:3" x14ac:dyDescent="0.25">
      <c r="B203975" s="78"/>
      <c r="C203975" s="77"/>
    </row>
    <row r="203976" spans="2:3" x14ac:dyDescent="0.25">
      <c r="B203976" s="78"/>
      <c r="C203976" s="77"/>
    </row>
    <row r="203977" spans="2:3" x14ac:dyDescent="0.25">
      <c r="B203977" s="78"/>
      <c r="C203977" s="77"/>
    </row>
    <row r="203978" spans="2:3" x14ac:dyDescent="0.25">
      <c r="B203978" s="78"/>
      <c r="C203978" s="77"/>
    </row>
    <row r="203979" spans="2:3" x14ac:dyDescent="0.25">
      <c r="B203979" s="78"/>
      <c r="C203979" s="77"/>
    </row>
    <row r="203980" spans="2:3" x14ac:dyDescent="0.25">
      <c r="B203980" s="78"/>
      <c r="C203980" s="77"/>
    </row>
    <row r="203981" spans="2:3" x14ac:dyDescent="0.25">
      <c r="B203981" s="78"/>
      <c r="C203981" s="77"/>
    </row>
    <row r="203982" spans="2:3" x14ac:dyDescent="0.25">
      <c r="B203982" s="78"/>
      <c r="C203982" s="77"/>
    </row>
    <row r="204092" spans="2:3" x14ac:dyDescent="0.25">
      <c r="B204092" s="78"/>
      <c r="C204092" s="77"/>
    </row>
    <row r="204093" spans="2:3" x14ac:dyDescent="0.25">
      <c r="B204093" s="78"/>
      <c r="C204093" s="77"/>
    </row>
    <row r="204094" spans="2:3" x14ac:dyDescent="0.25">
      <c r="B204094" s="78"/>
      <c r="C204094" s="77"/>
    </row>
    <row r="204095" spans="2:3" x14ac:dyDescent="0.25">
      <c r="B204095" s="78"/>
      <c r="C204095" s="77"/>
    </row>
    <row r="204096" spans="2:3" x14ac:dyDescent="0.25">
      <c r="B204096" s="78"/>
      <c r="C204096" s="77"/>
    </row>
    <row r="204097" spans="2:3" x14ac:dyDescent="0.25">
      <c r="B204097" s="78"/>
      <c r="C204097" s="77"/>
    </row>
    <row r="204098" spans="2:3" x14ac:dyDescent="0.25">
      <c r="B204098" s="78"/>
      <c r="C204098" s="77"/>
    </row>
    <row r="204099" spans="2:3" x14ac:dyDescent="0.25">
      <c r="B204099" s="78"/>
      <c r="C204099" s="77"/>
    </row>
    <row r="204100" spans="2:3" x14ac:dyDescent="0.25">
      <c r="B204100" s="78"/>
      <c r="C204100" s="77"/>
    </row>
    <row r="204101" spans="2:3" x14ac:dyDescent="0.25">
      <c r="B204101" s="78"/>
      <c r="C204101" s="77"/>
    </row>
    <row r="204102" spans="2:3" x14ac:dyDescent="0.25">
      <c r="B204102" s="78"/>
      <c r="C204102" s="77"/>
    </row>
    <row r="204103" spans="2:3" x14ac:dyDescent="0.25">
      <c r="B204103" s="78"/>
      <c r="C204103" s="77"/>
    </row>
    <row r="204104" spans="2:3" x14ac:dyDescent="0.25">
      <c r="B204104" s="78"/>
      <c r="C204104" s="77"/>
    </row>
    <row r="204214" spans="2:3" x14ac:dyDescent="0.25">
      <c r="B204214" s="78"/>
      <c r="C204214" s="77"/>
    </row>
    <row r="204215" spans="2:3" x14ac:dyDescent="0.25">
      <c r="B204215" s="78"/>
      <c r="C204215" s="77"/>
    </row>
    <row r="204216" spans="2:3" x14ac:dyDescent="0.25">
      <c r="B204216" s="78"/>
      <c r="C204216" s="77"/>
    </row>
    <row r="204217" spans="2:3" x14ac:dyDescent="0.25">
      <c r="B204217" s="78"/>
      <c r="C204217" s="77"/>
    </row>
    <row r="204218" spans="2:3" x14ac:dyDescent="0.25">
      <c r="B204218" s="78"/>
      <c r="C204218" s="77"/>
    </row>
    <row r="204219" spans="2:3" x14ac:dyDescent="0.25">
      <c r="B204219" s="78"/>
      <c r="C204219" s="77"/>
    </row>
    <row r="204220" spans="2:3" x14ac:dyDescent="0.25">
      <c r="B204220" s="78"/>
      <c r="C204220" s="77"/>
    </row>
    <row r="204221" spans="2:3" x14ac:dyDescent="0.25">
      <c r="B204221" s="78"/>
      <c r="C204221" s="77"/>
    </row>
    <row r="204222" spans="2:3" x14ac:dyDescent="0.25">
      <c r="B204222" s="78"/>
      <c r="C204222" s="77"/>
    </row>
    <row r="204223" spans="2:3" x14ac:dyDescent="0.25">
      <c r="B204223" s="78"/>
      <c r="C204223" s="77"/>
    </row>
    <row r="204224" spans="2:3" x14ac:dyDescent="0.25">
      <c r="B204224" s="78"/>
      <c r="C204224" s="77"/>
    </row>
    <row r="204225" spans="2:3" x14ac:dyDescent="0.25">
      <c r="B204225" s="78"/>
      <c r="C204225" s="77"/>
    </row>
    <row r="204226" spans="2:3" x14ac:dyDescent="0.25">
      <c r="B204226" s="78"/>
      <c r="C204226" s="77"/>
    </row>
    <row r="204336" spans="2:3" x14ac:dyDescent="0.25">
      <c r="B204336" s="78"/>
      <c r="C204336" s="77"/>
    </row>
    <row r="204337" spans="2:3" x14ac:dyDescent="0.25">
      <c r="B204337" s="78"/>
      <c r="C204337" s="77"/>
    </row>
    <row r="204338" spans="2:3" x14ac:dyDescent="0.25">
      <c r="B204338" s="78"/>
      <c r="C204338" s="77"/>
    </row>
    <row r="204339" spans="2:3" x14ac:dyDescent="0.25">
      <c r="B204339" s="78"/>
      <c r="C204339" s="77"/>
    </row>
    <row r="204340" spans="2:3" x14ac:dyDescent="0.25">
      <c r="B204340" s="78"/>
      <c r="C204340" s="77"/>
    </row>
    <row r="204341" spans="2:3" x14ac:dyDescent="0.25">
      <c r="B204341" s="78"/>
      <c r="C204341" s="77"/>
    </row>
    <row r="204342" spans="2:3" x14ac:dyDescent="0.25">
      <c r="B204342" s="78"/>
      <c r="C204342" s="77"/>
    </row>
    <row r="204343" spans="2:3" x14ac:dyDescent="0.25">
      <c r="B204343" s="78"/>
      <c r="C204343" s="77"/>
    </row>
    <row r="204344" spans="2:3" x14ac:dyDescent="0.25">
      <c r="B204344" s="78"/>
      <c r="C204344" s="77"/>
    </row>
    <row r="204345" spans="2:3" x14ac:dyDescent="0.25">
      <c r="B204345" s="78"/>
      <c r="C204345" s="77"/>
    </row>
    <row r="204346" spans="2:3" x14ac:dyDescent="0.25">
      <c r="B204346" s="78"/>
      <c r="C204346" s="77"/>
    </row>
    <row r="204347" spans="2:3" x14ac:dyDescent="0.25">
      <c r="B204347" s="78"/>
      <c r="C204347" s="77"/>
    </row>
    <row r="204348" spans="2:3" x14ac:dyDescent="0.25">
      <c r="B204348" s="78"/>
      <c r="C204348" s="77"/>
    </row>
    <row r="204458" spans="2:3" x14ac:dyDescent="0.25">
      <c r="B204458" s="78"/>
      <c r="C204458" s="77"/>
    </row>
    <row r="204459" spans="2:3" x14ac:dyDescent="0.25">
      <c r="B204459" s="78"/>
      <c r="C204459" s="77"/>
    </row>
    <row r="204460" spans="2:3" x14ac:dyDescent="0.25">
      <c r="B204460" s="78"/>
      <c r="C204460" s="77"/>
    </row>
    <row r="204461" spans="2:3" x14ac:dyDescent="0.25">
      <c r="B204461" s="78"/>
      <c r="C204461" s="77"/>
    </row>
    <row r="204462" spans="2:3" x14ac:dyDescent="0.25">
      <c r="B204462" s="78"/>
      <c r="C204462" s="77"/>
    </row>
    <row r="204463" spans="2:3" x14ac:dyDescent="0.25">
      <c r="B204463" s="78"/>
      <c r="C204463" s="77"/>
    </row>
    <row r="204464" spans="2:3" x14ac:dyDescent="0.25">
      <c r="B204464" s="78"/>
      <c r="C204464" s="77"/>
    </row>
    <row r="204465" spans="2:3" x14ac:dyDescent="0.25">
      <c r="B204465" s="78"/>
      <c r="C204465" s="77"/>
    </row>
    <row r="204466" spans="2:3" x14ac:dyDescent="0.25">
      <c r="B204466" s="78"/>
      <c r="C204466" s="77"/>
    </row>
    <row r="204467" spans="2:3" x14ac:dyDescent="0.25">
      <c r="B204467" s="78"/>
      <c r="C204467" s="77"/>
    </row>
    <row r="204468" spans="2:3" x14ac:dyDescent="0.25">
      <c r="B204468" s="78"/>
      <c r="C204468" s="77"/>
    </row>
    <row r="204469" spans="2:3" x14ac:dyDescent="0.25">
      <c r="B204469" s="78"/>
      <c r="C204469" s="77"/>
    </row>
    <row r="204470" spans="2:3" x14ac:dyDescent="0.25">
      <c r="B204470" s="78"/>
      <c r="C204470" s="77"/>
    </row>
    <row r="204580" spans="2:3" x14ac:dyDescent="0.25">
      <c r="B204580" s="78"/>
      <c r="C204580" s="77"/>
    </row>
    <row r="204581" spans="2:3" x14ac:dyDescent="0.25">
      <c r="B204581" s="78"/>
      <c r="C204581" s="77"/>
    </row>
    <row r="204582" spans="2:3" x14ac:dyDescent="0.25">
      <c r="B204582" s="78"/>
      <c r="C204582" s="77"/>
    </row>
    <row r="204583" spans="2:3" x14ac:dyDescent="0.25">
      <c r="B204583" s="78"/>
      <c r="C204583" s="77"/>
    </row>
    <row r="204584" spans="2:3" x14ac:dyDescent="0.25">
      <c r="B204584" s="78"/>
      <c r="C204584" s="77"/>
    </row>
    <row r="204585" spans="2:3" x14ac:dyDescent="0.25">
      <c r="B204585" s="78"/>
      <c r="C204585" s="77"/>
    </row>
    <row r="204586" spans="2:3" x14ac:dyDescent="0.25">
      <c r="B204586" s="78"/>
      <c r="C204586" s="77"/>
    </row>
    <row r="204587" spans="2:3" x14ac:dyDescent="0.25">
      <c r="B204587" s="78"/>
      <c r="C204587" s="77"/>
    </row>
    <row r="204588" spans="2:3" x14ac:dyDescent="0.25">
      <c r="B204588" s="78"/>
      <c r="C204588" s="77"/>
    </row>
    <row r="204589" spans="2:3" x14ac:dyDescent="0.25">
      <c r="B204589" s="78"/>
      <c r="C204589" s="77"/>
    </row>
    <row r="204590" spans="2:3" x14ac:dyDescent="0.25">
      <c r="B204590" s="78"/>
      <c r="C204590" s="77"/>
    </row>
    <row r="204591" spans="2:3" x14ac:dyDescent="0.25">
      <c r="B204591" s="78"/>
      <c r="C204591" s="77"/>
    </row>
    <row r="204592" spans="2:3" x14ac:dyDescent="0.25">
      <c r="B204592" s="78"/>
      <c r="C204592" s="77"/>
    </row>
    <row r="204702" spans="2:3" x14ac:dyDescent="0.25">
      <c r="B204702" s="78"/>
      <c r="C204702" s="77"/>
    </row>
    <row r="204703" spans="2:3" x14ac:dyDescent="0.25">
      <c r="B204703" s="78"/>
      <c r="C204703" s="77"/>
    </row>
    <row r="204704" spans="2:3" x14ac:dyDescent="0.25">
      <c r="B204704" s="78"/>
      <c r="C204704" s="77"/>
    </row>
    <row r="204705" spans="2:3" x14ac:dyDescent="0.25">
      <c r="B204705" s="78"/>
      <c r="C204705" s="77"/>
    </row>
    <row r="204706" spans="2:3" x14ac:dyDescent="0.25">
      <c r="B204706" s="78"/>
      <c r="C204706" s="77"/>
    </row>
    <row r="204707" spans="2:3" x14ac:dyDescent="0.25">
      <c r="B204707" s="78"/>
      <c r="C204707" s="77"/>
    </row>
    <row r="204708" spans="2:3" x14ac:dyDescent="0.25">
      <c r="B204708" s="78"/>
      <c r="C204708" s="77"/>
    </row>
    <row r="204709" spans="2:3" x14ac:dyDescent="0.25">
      <c r="B204709" s="78"/>
      <c r="C204709" s="77"/>
    </row>
    <row r="204710" spans="2:3" x14ac:dyDescent="0.25">
      <c r="B204710" s="78"/>
      <c r="C204710" s="77"/>
    </row>
    <row r="204711" spans="2:3" x14ac:dyDescent="0.25">
      <c r="B204711" s="78"/>
      <c r="C204711" s="77"/>
    </row>
    <row r="204712" spans="2:3" x14ac:dyDescent="0.25">
      <c r="B204712" s="78"/>
      <c r="C204712" s="77"/>
    </row>
    <row r="204713" spans="2:3" x14ac:dyDescent="0.25">
      <c r="B204713" s="78"/>
      <c r="C204713" s="77"/>
    </row>
    <row r="204714" spans="2:3" x14ac:dyDescent="0.25">
      <c r="B204714" s="78"/>
      <c r="C204714" s="77"/>
    </row>
    <row r="204824" spans="2:3" x14ac:dyDescent="0.25">
      <c r="B204824" s="78"/>
      <c r="C204824" s="77"/>
    </row>
    <row r="204825" spans="2:3" x14ac:dyDescent="0.25">
      <c r="B204825" s="78"/>
      <c r="C204825" s="77"/>
    </row>
    <row r="204826" spans="2:3" x14ac:dyDescent="0.25">
      <c r="B204826" s="78"/>
      <c r="C204826" s="77"/>
    </row>
    <row r="204827" spans="2:3" x14ac:dyDescent="0.25">
      <c r="B204827" s="78"/>
      <c r="C204827" s="77"/>
    </row>
    <row r="204828" spans="2:3" x14ac:dyDescent="0.25">
      <c r="B204828" s="78"/>
      <c r="C204828" s="77"/>
    </row>
    <row r="204829" spans="2:3" x14ac:dyDescent="0.25">
      <c r="B204829" s="78"/>
      <c r="C204829" s="77"/>
    </row>
    <row r="204830" spans="2:3" x14ac:dyDescent="0.25">
      <c r="B204830" s="78"/>
      <c r="C204830" s="77"/>
    </row>
    <row r="204831" spans="2:3" x14ac:dyDescent="0.25">
      <c r="B204831" s="78"/>
      <c r="C204831" s="77"/>
    </row>
    <row r="204832" spans="2:3" x14ac:dyDescent="0.25">
      <c r="B204832" s="78"/>
      <c r="C204832" s="77"/>
    </row>
    <row r="204833" spans="2:3" x14ac:dyDescent="0.25">
      <c r="B204833" s="78"/>
      <c r="C204833" s="77"/>
    </row>
    <row r="204834" spans="2:3" x14ac:dyDescent="0.25">
      <c r="B204834" s="78"/>
      <c r="C204834" s="77"/>
    </row>
    <row r="204835" spans="2:3" x14ac:dyDescent="0.25">
      <c r="B204835" s="78"/>
      <c r="C204835" s="77"/>
    </row>
    <row r="204836" spans="2:3" x14ac:dyDescent="0.25">
      <c r="B204836" s="78"/>
      <c r="C204836" s="77"/>
    </row>
    <row r="204946" spans="2:3" x14ac:dyDescent="0.25">
      <c r="B204946" s="78"/>
      <c r="C204946" s="77"/>
    </row>
    <row r="204947" spans="2:3" x14ac:dyDescent="0.25">
      <c r="B204947" s="78"/>
      <c r="C204947" s="77"/>
    </row>
    <row r="204948" spans="2:3" x14ac:dyDescent="0.25">
      <c r="B204948" s="78"/>
      <c r="C204948" s="77"/>
    </row>
    <row r="204949" spans="2:3" x14ac:dyDescent="0.25">
      <c r="B204949" s="78"/>
      <c r="C204949" s="77"/>
    </row>
    <row r="204950" spans="2:3" x14ac:dyDescent="0.25">
      <c r="B204950" s="78"/>
      <c r="C204950" s="77"/>
    </row>
    <row r="204951" spans="2:3" x14ac:dyDescent="0.25">
      <c r="B204951" s="78"/>
      <c r="C204951" s="77"/>
    </row>
    <row r="204952" spans="2:3" x14ac:dyDescent="0.25">
      <c r="B204952" s="78"/>
      <c r="C204952" s="77"/>
    </row>
    <row r="204953" spans="2:3" x14ac:dyDescent="0.25">
      <c r="B204953" s="78"/>
      <c r="C204953" s="77"/>
    </row>
    <row r="204954" spans="2:3" x14ac:dyDescent="0.25">
      <c r="B204954" s="78"/>
      <c r="C204954" s="77"/>
    </row>
    <row r="204955" spans="2:3" x14ac:dyDescent="0.25">
      <c r="B204955" s="78"/>
      <c r="C204955" s="77"/>
    </row>
    <row r="204956" spans="2:3" x14ac:dyDescent="0.25">
      <c r="B204956" s="78"/>
      <c r="C204956" s="77"/>
    </row>
    <row r="204957" spans="2:3" x14ac:dyDescent="0.25">
      <c r="B204957" s="78"/>
      <c r="C204957" s="77"/>
    </row>
    <row r="204958" spans="2:3" x14ac:dyDescent="0.25">
      <c r="B204958" s="78"/>
      <c r="C204958" s="77"/>
    </row>
    <row r="205068" spans="2:3" x14ac:dyDescent="0.25">
      <c r="B205068" s="78"/>
      <c r="C205068" s="77"/>
    </row>
    <row r="205069" spans="2:3" x14ac:dyDescent="0.25">
      <c r="B205069" s="78"/>
      <c r="C205069" s="77"/>
    </row>
    <row r="205070" spans="2:3" x14ac:dyDescent="0.25">
      <c r="B205070" s="78"/>
      <c r="C205070" s="77"/>
    </row>
    <row r="205071" spans="2:3" x14ac:dyDescent="0.25">
      <c r="B205071" s="78"/>
      <c r="C205071" s="77"/>
    </row>
    <row r="205072" spans="2:3" x14ac:dyDescent="0.25">
      <c r="B205072" s="78"/>
      <c r="C205072" s="77"/>
    </row>
    <row r="205073" spans="2:3" x14ac:dyDescent="0.25">
      <c r="B205073" s="78"/>
      <c r="C205073" s="77"/>
    </row>
    <row r="205074" spans="2:3" x14ac:dyDescent="0.25">
      <c r="B205074" s="78"/>
      <c r="C205074" s="77"/>
    </row>
    <row r="205075" spans="2:3" x14ac:dyDescent="0.25">
      <c r="B205075" s="78"/>
      <c r="C205075" s="77"/>
    </row>
    <row r="205076" spans="2:3" x14ac:dyDescent="0.25">
      <c r="B205076" s="78"/>
      <c r="C205076" s="77"/>
    </row>
    <row r="205077" spans="2:3" x14ac:dyDescent="0.25">
      <c r="B205077" s="78"/>
      <c r="C205077" s="77"/>
    </row>
    <row r="205078" spans="2:3" x14ac:dyDescent="0.25">
      <c r="B205078" s="78"/>
      <c r="C205078" s="77"/>
    </row>
    <row r="205079" spans="2:3" x14ac:dyDescent="0.25">
      <c r="B205079" s="78"/>
      <c r="C205079" s="77"/>
    </row>
    <row r="205080" spans="2:3" x14ac:dyDescent="0.25">
      <c r="B205080" s="78"/>
      <c r="C205080" s="77"/>
    </row>
    <row r="205190" spans="2:3" x14ac:dyDescent="0.25">
      <c r="B205190" s="78"/>
      <c r="C205190" s="77"/>
    </row>
    <row r="205191" spans="2:3" x14ac:dyDescent="0.25">
      <c r="B205191" s="78"/>
      <c r="C205191" s="77"/>
    </row>
    <row r="205192" spans="2:3" x14ac:dyDescent="0.25">
      <c r="B205192" s="78"/>
      <c r="C205192" s="77"/>
    </row>
    <row r="205193" spans="2:3" x14ac:dyDescent="0.25">
      <c r="B205193" s="78"/>
      <c r="C205193" s="77"/>
    </row>
    <row r="205194" spans="2:3" x14ac:dyDescent="0.25">
      <c r="B205194" s="78"/>
      <c r="C205194" s="77"/>
    </row>
    <row r="205195" spans="2:3" x14ac:dyDescent="0.25">
      <c r="B205195" s="78"/>
      <c r="C205195" s="77"/>
    </row>
    <row r="205196" spans="2:3" x14ac:dyDescent="0.25">
      <c r="B205196" s="78"/>
      <c r="C205196" s="77"/>
    </row>
    <row r="205197" spans="2:3" x14ac:dyDescent="0.25">
      <c r="B205197" s="78"/>
      <c r="C205197" s="77"/>
    </row>
    <row r="205198" spans="2:3" x14ac:dyDescent="0.25">
      <c r="B205198" s="78"/>
      <c r="C205198" s="77"/>
    </row>
    <row r="205199" spans="2:3" x14ac:dyDescent="0.25">
      <c r="B205199" s="78"/>
      <c r="C205199" s="77"/>
    </row>
    <row r="205200" spans="2:3" x14ac:dyDescent="0.25">
      <c r="B205200" s="78"/>
      <c r="C205200" s="77"/>
    </row>
    <row r="205201" spans="2:3" x14ac:dyDescent="0.25">
      <c r="B205201" s="78"/>
      <c r="C205201" s="77"/>
    </row>
    <row r="205202" spans="2:3" x14ac:dyDescent="0.25">
      <c r="B205202" s="78"/>
      <c r="C205202" s="77"/>
    </row>
    <row r="205312" spans="2:3" x14ac:dyDescent="0.25">
      <c r="B205312" s="78"/>
      <c r="C205312" s="77"/>
    </row>
    <row r="205313" spans="2:3" x14ac:dyDescent="0.25">
      <c r="B205313" s="78"/>
      <c r="C205313" s="77"/>
    </row>
    <row r="205314" spans="2:3" x14ac:dyDescent="0.25">
      <c r="B205314" s="78"/>
      <c r="C205314" s="77"/>
    </row>
    <row r="205315" spans="2:3" x14ac:dyDescent="0.25">
      <c r="B205315" s="78"/>
      <c r="C205315" s="77"/>
    </row>
    <row r="205316" spans="2:3" x14ac:dyDescent="0.25">
      <c r="B205316" s="78"/>
      <c r="C205316" s="77"/>
    </row>
    <row r="205317" spans="2:3" x14ac:dyDescent="0.25">
      <c r="B205317" s="78"/>
      <c r="C205317" s="77"/>
    </row>
    <row r="205318" spans="2:3" x14ac:dyDescent="0.25">
      <c r="B205318" s="78"/>
      <c r="C205318" s="77"/>
    </row>
    <row r="205319" spans="2:3" x14ac:dyDescent="0.25">
      <c r="B205319" s="78"/>
      <c r="C205319" s="77"/>
    </row>
    <row r="205320" spans="2:3" x14ac:dyDescent="0.25">
      <c r="B205320" s="78"/>
      <c r="C205320" s="77"/>
    </row>
    <row r="205321" spans="2:3" x14ac:dyDescent="0.25">
      <c r="B205321" s="78"/>
      <c r="C205321" s="77"/>
    </row>
    <row r="205322" spans="2:3" x14ac:dyDescent="0.25">
      <c r="B205322" s="78"/>
      <c r="C205322" s="77"/>
    </row>
    <row r="205323" spans="2:3" x14ac:dyDescent="0.25">
      <c r="B205323" s="78"/>
      <c r="C205323" s="77"/>
    </row>
    <row r="205324" spans="2:3" x14ac:dyDescent="0.25">
      <c r="B205324" s="78"/>
      <c r="C205324" s="77"/>
    </row>
    <row r="205434" spans="2:3" x14ac:dyDescent="0.25">
      <c r="B205434" s="78"/>
      <c r="C205434" s="77"/>
    </row>
    <row r="205435" spans="2:3" x14ac:dyDescent="0.25">
      <c r="B205435" s="78"/>
      <c r="C205435" s="77"/>
    </row>
    <row r="205436" spans="2:3" x14ac:dyDescent="0.25">
      <c r="B205436" s="78"/>
      <c r="C205436" s="77"/>
    </row>
    <row r="205437" spans="2:3" x14ac:dyDescent="0.25">
      <c r="B205437" s="78"/>
      <c r="C205437" s="77"/>
    </row>
    <row r="205438" spans="2:3" x14ac:dyDescent="0.25">
      <c r="B205438" s="78"/>
      <c r="C205438" s="77"/>
    </row>
    <row r="205439" spans="2:3" x14ac:dyDescent="0.25">
      <c r="B205439" s="78"/>
      <c r="C205439" s="77"/>
    </row>
    <row r="205440" spans="2:3" x14ac:dyDescent="0.25">
      <c r="B205440" s="78"/>
      <c r="C205440" s="77"/>
    </row>
    <row r="205441" spans="2:3" x14ac:dyDescent="0.25">
      <c r="B205441" s="78"/>
      <c r="C205441" s="77"/>
    </row>
    <row r="205442" spans="2:3" x14ac:dyDescent="0.25">
      <c r="B205442" s="78"/>
      <c r="C205442" s="77"/>
    </row>
    <row r="205443" spans="2:3" x14ac:dyDescent="0.25">
      <c r="B205443" s="78"/>
      <c r="C205443" s="77"/>
    </row>
    <row r="205444" spans="2:3" x14ac:dyDescent="0.25">
      <c r="B205444" s="78"/>
      <c r="C205444" s="77"/>
    </row>
    <row r="205445" spans="2:3" x14ac:dyDescent="0.25">
      <c r="B205445" s="78"/>
      <c r="C205445" s="77"/>
    </row>
    <row r="205446" spans="2:3" x14ac:dyDescent="0.25">
      <c r="B205446" s="78"/>
      <c r="C205446" s="77"/>
    </row>
    <row r="205556" spans="2:3" x14ac:dyDescent="0.25">
      <c r="B205556" s="78"/>
      <c r="C205556" s="77"/>
    </row>
    <row r="205557" spans="2:3" x14ac:dyDescent="0.25">
      <c r="B205557" s="78"/>
      <c r="C205557" s="77"/>
    </row>
    <row r="205558" spans="2:3" x14ac:dyDescent="0.25">
      <c r="B205558" s="78"/>
      <c r="C205558" s="77"/>
    </row>
    <row r="205559" spans="2:3" x14ac:dyDescent="0.25">
      <c r="B205559" s="78"/>
      <c r="C205559" s="77"/>
    </row>
    <row r="205560" spans="2:3" x14ac:dyDescent="0.25">
      <c r="B205560" s="78"/>
      <c r="C205560" s="77"/>
    </row>
    <row r="205561" spans="2:3" x14ac:dyDescent="0.25">
      <c r="B205561" s="78"/>
      <c r="C205561" s="77"/>
    </row>
    <row r="205562" spans="2:3" x14ac:dyDescent="0.25">
      <c r="B205562" s="78"/>
      <c r="C205562" s="77"/>
    </row>
    <row r="205563" spans="2:3" x14ac:dyDescent="0.25">
      <c r="B205563" s="78"/>
      <c r="C205563" s="77"/>
    </row>
    <row r="205564" spans="2:3" x14ac:dyDescent="0.25">
      <c r="B205564" s="78"/>
      <c r="C205564" s="77"/>
    </row>
    <row r="205565" spans="2:3" x14ac:dyDescent="0.25">
      <c r="B205565" s="78"/>
      <c r="C205565" s="77"/>
    </row>
    <row r="205566" spans="2:3" x14ac:dyDescent="0.25">
      <c r="B205566" s="78"/>
      <c r="C205566" s="77"/>
    </row>
    <row r="205567" spans="2:3" x14ac:dyDescent="0.25">
      <c r="B205567" s="78"/>
      <c r="C205567" s="77"/>
    </row>
    <row r="205568" spans="2:3" x14ac:dyDescent="0.25">
      <c r="B205568" s="78"/>
      <c r="C205568" s="77"/>
    </row>
    <row r="205678" spans="2:3" x14ac:dyDescent="0.25">
      <c r="B205678" s="78"/>
      <c r="C205678" s="77"/>
    </row>
    <row r="205679" spans="2:3" x14ac:dyDescent="0.25">
      <c r="B205679" s="78"/>
      <c r="C205679" s="77"/>
    </row>
    <row r="205680" spans="2:3" x14ac:dyDescent="0.25">
      <c r="B205680" s="78"/>
      <c r="C205680" s="77"/>
    </row>
    <row r="205681" spans="2:3" x14ac:dyDescent="0.25">
      <c r="B205681" s="78"/>
      <c r="C205681" s="77"/>
    </row>
    <row r="205682" spans="2:3" x14ac:dyDescent="0.25">
      <c r="B205682" s="78"/>
      <c r="C205682" s="77"/>
    </row>
    <row r="205683" spans="2:3" x14ac:dyDescent="0.25">
      <c r="B205683" s="78"/>
      <c r="C205683" s="77"/>
    </row>
    <row r="205684" spans="2:3" x14ac:dyDescent="0.25">
      <c r="B205684" s="78"/>
      <c r="C205684" s="77"/>
    </row>
    <row r="205685" spans="2:3" x14ac:dyDescent="0.25">
      <c r="B205685" s="78"/>
      <c r="C205685" s="77"/>
    </row>
    <row r="205686" spans="2:3" x14ac:dyDescent="0.25">
      <c r="B205686" s="78"/>
      <c r="C205686" s="77"/>
    </row>
    <row r="205687" spans="2:3" x14ac:dyDescent="0.25">
      <c r="B205687" s="78"/>
      <c r="C205687" s="77"/>
    </row>
    <row r="205688" spans="2:3" x14ac:dyDescent="0.25">
      <c r="B205688" s="78"/>
      <c r="C205688" s="77"/>
    </row>
    <row r="205689" spans="2:3" x14ac:dyDescent="0.25">
      <c r="B205689" s="78"/>
      <c r="C205689" s="77"/>
    </row>
    <row r="205690" spans="2:3" x14ac:dyDescent="0.25">
      <c r="B205690" s="78"/>
      <c r="C205690" s="77"/>
    </row>
    <row r="205800" spans="2:3" x14ac:dyDescent="0.25">
      <c r="B205800" s="78"/>
      <c r="C205800" s="77"/>
    </row>
    <row r="205801" spans="2:3" x14ac:dyDescent="0.25">
      <c r="B205801" s="78"/>
      <c r="C205801" s="77"/>
    </row>
    <row r="205802" spans="2:3" x14ac:dyDescent="0.25">
      <c r="B205802" s="78"/>
      <c r="C205802" s="77"/>
    </row>
    <row r="205803" spans="2:3" x14ac:dyDescent="0.25">
      <c r="B205803" s="78"/>
      <c r="C205803" s="77"/>
    </row>
    <row r="205804" spans="2:3" x14ac:dyDescent="0.25">
      <c r="B205804" s="78"/>
      <c r="C205804" s="77"/>
    </row>
    <row r="205805" spans="2:3" x14ac:dyDescent="0.25">
      <c r="B205805" s="78"/>
      <c r="C205805" s="77"/>
    </row>
    <row r="205806" spans="2:3" x14ac:dyDescent="0.25">
      <c r="B205806" s="78"/>
      <c r="C205806" s="77"/>
    </row>
    <row r="205807" spans="2:3" x14ac:dyDescent="0.25">
      <c r="B205807" s="78"/>
      <c r="C205807" s="77"/>
    </row>
    <row r="205808" spans="2:3" x14ac:dyDescent="0.25">
      <c r="B205808" s="78"/>
      <c r="C205808" s="77"/>
    </row>
    <row r="205809" spans="2:3" x14ac:dyDescent="0.25">
      <c r="B205809" s="78"/>
      <c r="C205809" s="77"/>
    </row>
    <row r="205810" spans="2:3" x14ac:dyDescent="0.25">
      <c r="B205810" s="78"/>
      <c r="C205810" s="77"/>
    </row>
    <row r="205811" spans="2:3" x14ac:dyDescent="0.25">
      <c r="B205811" s="78"/>
      <c r="C205811" s="77"/>
    </row>
    <row r="205812" spans="2:3" x14ac:dyDescent="0.25">
      <c r="B205812" s="78"/>
      <c r="C205812" s="77"/>
    </row>
    <row r="205922" spans="2:3" x14ac:dyDescent="0.25">
      <c r="B205922" s="78"/>
      <c r="C205922" s="77"/>
    </row>
    <row r="205923" spans="2:3" x14ac:dyDescent="0.25">
      <c r="B205923" s="78"/>
      <c r="C205923" s="77"/>
    </row>
    <row r="205924" spans="2:3" x14ac:dyDescent="0.25">
      <c r="B205924" s="78"/>
      <c r="C205924" s="77"/>
    </row>
    <row r="205925" spans="2:3" x14ac:dyDescent="0.25">
      <c r="B205925" s="78"/>
      <c r="C205925" s="77"/>
    </row>
    <row r="205926" spans="2:3" x14ac:dyDescent="0.25">
      <c r="B205926" s="78"/>
      <c r="C205926" s="77"/>
    </row>
    <row r="205927" spans="2:3" x14ac:dyDescent="0.25">
      <c r="B205927" s="78"/>
      <c r="C205927" s="77"/>
    </row>
    <row r="205928" spans="2:3" x14ac:dyDescent="0.25">
      <c r="B205928" s="78"/>
      <c r="C205928" s="77"/>
    </row>
    <row r="205929" spans="2:3" x14ac:dyDescent="0.25">
      <c r="B205929" s="78"/>
      <c r="C205929" s="77"/>
    </row>
    <row r="205930" spans="2:3" x14ac:dyDescent="0.25">
      <c r="B205930" s="78"/>
      <c r="C205930" s="77"/>
    </row>
    <row r="205931" spans="2:3" x14ac:dyDescent="0.25">
      <c r="B205931" s="78"/>
      <c r="C205931" s="77"/>
    </row>
    <row r="205932" spans="2:3" x14ac:dyDescent="0.25">
      <c r="B205932" s="78"/>
      <c r="C205932" s="77"/>
    </row>
    <row r="205933" spans="2:3" x14ac:dyDescent="0.25">
      <c r="B205933" s="78"/>
      <c r="C205933" s="77"/>
    </row>
    <row r="205934" spans="2:3" x14ac:dyDescent="0.25">
      <c r="B205934" s="78"/>
      <c r="C205934" s="77"/>
    </row>
    <row r="206044" spans="2:3" x14ac:dyDescent="0.25">
      <c r="B206044" s="78"/>
      <c r="C206044" s="77"/>
    </row>
    <row r="206045" spans="2:3" x14ac:dyDescent="0.25">
      <c r="B206045" s="78"/>
      <c r="C206045" s="77"/>
    </row>
    <row r="206046" spans="2:3" x14ac:dyDescent="0.25">
      <c r="B206046" s="78"/>
      <c r="C206046" s="77"/>
    </row>
    <row r="206047" spans="2:3" x14ac:dyDescent="0.25">
      <c r="B206047" s="78"/>
      <c r="C206047" s="77"/>
    </row>
    <row r="206048" spans="2:3" x14ac:dyDescent="0.25">
      <c r="B206048" s="78"/>
      <c r="C206048" s="77"/>
    </row>
    <row r="206049" spans="2:3" x14ac:dyDescent="0.25">
      <c r="B206049" s="78"/>
      <c r="C206049" s="77"/>
    </row>
    <row r="206050" spans="2:3" x14ac:dyDescent="0.25">
      <c r="B206050" s="78"/>
      <c r="C206050" s="77"/>
    </row>
    <row r="206051" spans="2:3" x14ac:dyDescent="0.25">
      <c r="B206051" s="78"/>
      <c r="C206051" s="77"/>
    </row>
    <row r="206052" spans="2:3" x14ac:dyDescent="0.25">
      <c r="B206052" s="78"/>
      <c r="C206052" s="77"/>
    </row>
    <row r="206053" spans="2:3" x14ac:dyDescent="0.25">
      <c r="B206053" s="78"/>
      <c r="C206053" s="77"/>
    </row>
    <row r="206054" spans="2:3" x14ac:dyDescent="0.25">
      <c r="B206054" s="78"/>
      <c r="C206054" s="77"/>
    </row>
    <row r="206055" spans="2:3" x14ac:dyDescent="0.25">
      <c r="B206055" s="78"/>
      <c r="C206055" s="77"/>
    </row>
    <row r="206056" spans="2:3" x14ac:dyDescent="0.25">
      <c r="B206056" s="78"/>
      <c r="C206056" s="77"/>
    </row>
    <row r="206166" spans="2:3" x14ac:dyDescent="0.25">
      <c r="B206166" s="78"/>
      <c r="C206166" s="77"/>
    </row>
    <row r="206167" spans="2:3" x14ac:dyDescent="0.25">
      <c r="B206167" s="78"/>
      <c r="C206167" s="77"/>
    </row>
    <row r="206168" spans="2:3" x14ac:dyDescent="0.25">
      <c r="B206168" s="78"/>
      <c r="C206168" s="77"/>
    </row>
    <row r="206169" spans="2:3" x14ac:dyDescent="0.25">
      <c r="B206169" s="78"/>
      <c r="C206169" s="77"/>
    </row>
    <row r="206170" spans="2:3" x14ac:dyDescent="0.25">
      <c r="B206170" s="78"/>
      <c r="C206170" s="77"/>
    </row>
    <row r="206171" spans="2:3" x14ac:dyDescent="0.25">
      <c r="B206171" s="78"/>
      <c r="C206171" s="77"/>
    </row>
    <row r="206172" spans="2:3" x14ac:dyDescent="0.25">
      <c r="B206172" s="78"/>
      <c r="C206172" s="77"/>
    </row>
    <row r="206173" spans="2:3" x14ac:dyDescent="0.25">
      <c r="B206173" s="78"/>
      <c r="C206173" s="77"/>
    </row>
    <row r="206174" spans="2:3" x14ac:dyDescent="0.25">
      <c r="B206174" s="78"/>
      <c r="C206174" s="77"/>
    </row>
    <row r="206175" spans="2:3" x14ac:dyDescent="0.25">
      <c r="B206175" s="78"/>
      <c r="C206175" s="77"/>
    </row>
    <row r="206176" spans="2:3" x14ac:dyDescent="0.25">
      <c r="B206176" s="78"/>
      <c r="C206176" s="77"/>
    </row>
    <row r="206177" spans="2:3" x14ac:dyDescent="0.25">
      <c r="B206177" s="78"/>
      <c r="C206177" s="77"/>
    </row>
    <row r="206178" spans="2:3" x14ac:dyDescent="0.25">
      <c r="B206178" s="78"/>
      <c r="C206178" s="77"/>
    </row>
    <row r="206288" spans="2:3" x14ac:dyDescent="0.25">
      <c r="B206288" s="78"/>
      <c r="C206288" s="77"/>
    </row>
    <row r="206289" spans="2:3" x14ac:dyDescent="0.25">
      <c r="B206289" s="78"/>
      <c r="C206289" s="77"/>
    </row>
    <row r="206290" spans="2:3" x14ac:dyDescent="0.25">
      <c r="B206290" s="78"/>
      <c r="C206290" s="77"/>
    </row>
    <row r="206291" spans="2:3" x14ac:dyDescent="0.25">
      <c r="B206291" s="78"/>
      <c r="C206291" s="77"/>
    </row>
    <row r="206292" spans="2:3" x14ac:dyDescent="0.25">
      <c r="B206292" s="78"/>
      <c r="C206292" s="77"/>
    </row>
    <row r="206293" spans="2:3" x14ac:dyDescent="0.25">
      <c r="B206293" s="78"/>
      <c r="C206293" s="77"/>
    </row>
    <row r="206294" spans="2:3" x14ac:dyDescent="0.25">
      <c r="B206294" s="78"/>
      <c r="C206294" s="77"/>
    </row>
    <row r="206295" spans="2:3" x14ac:dyDescent="0.25">
      <c r="B206295" s="78"/>
      <c r="C206295" s="77"/>
    </row>
    <row r="206296" spans="2:3" x14ac:dyDescent="0.25">
      <c r="B206296" s="78"/>
      <c r="C206296" s="77"/>
    </row>
    <row r="206297" spans="2:3" x14ac:dyDescent="0.25">
      <c r="B206297" s="78"/>
      <c r="C206297" s="77"/>
    </row>
    <row r="206298" spans="2:3" x14ac:dyDescent="0.25">
      <c r="B206298" s="78"/>
      <c r="C206298" s="77"/>
    </row>
    <row r="206299" spans="2:3" x14ac:dyDescent="0.25">
      <c r="B206299" s="78"/>
      <c r="C206299" s="77"/>
    </row>
    <row r="206300" spans="2:3" x14ac:dyDescent="0.25">
      <c r="B206300" s="78"/>
      <c r="C206300" s="77"/>
    </row>
    <row r="206410" spans="2:3" x14ac:dyDescent="0.25">
      <c r="B206410" s="78"/>
      <c r="C206410" s="77"/>
    </row>
    <row r="206411" spans="2:3" x14ac:dyDescent="0.25">
      <c r="B206411" s="78"/>
      <c r="C206411" s="77"/>
    </row>
    <row r="206412" spans="2:3" x14ac:dyDescent="0.25">
      <c r="B206412" s="78"/>
      <c r="C206412" s="77"/>
    </row>
    <row r="206413" spans="2:3" x14ac:dyDescent="0.25">
      <c r="B206413" s="78"/>
      <c r="C206413" s="77"/>
    </row>
    <row r="206414" spans="2:3" x14ac:dyDescent="0.25">
      <c r="B206414" s="78"/>
      <c r="C206414" s="77"/>
    </row>
    <row r="206415" spans="2:3" x14ac:dyDescent="0.25">
      <c r="B206415" s="78"/>
      <c r="C206415" s="77"/>
    </row>
    <row r="206416" spans="2:3" x14ac:dyDescent="0.25">
      <c r="B206416" s="78"/>
      <c r="C206416" s="77"/>
    </row>
    <row r="206417" spans="2:3" x14ac:dyDescent="0.25">
      <c r="B206417" s="78"/>
      <c r="C206417" s="77"/>
    </row>
    <row r="206418" spans="2:3" x14ac:dyDescent="0.25">
      <c r="B206418" s="78"/>
      <c r="C206418" s="77"/>
    </row>
    <row r="206419" spans="2:3" x14ac:dyDescent="0.25">
      <c r="B206419" s="78"/>
      <c r="C206419" s="77"/>
    </row>
    <row r="206420" spans="2:3" x14ac:dyDescent="0.25">
      <c r="B206420" s="78"/>
      <c r="C206420" s="77"/>
    </row>
    <row r="206421" spans="2:3" x14ac:dyDescent="0.25">
      <c r="B206421" s="78"/>
      <c r="C206421" s="77"/>
    </row>
    <row r="206422" spans="2:3" x14ac:dyDescent="0.25">
      <c r="B206422" s="78"/>
      <c r="C206422" s="77"/>
    </row>
    <row r="206532" spans="2:3" x14ac:dyDescent="0.25">
      <c r="B206532" s="78"/>
      <c r="C206532" s="77"/>
    </row>
    <row r="206533" spans="2:3" x14ac:dyDescent="0.25">
      <c r="B206533" s="78"/>
      <c r="C206533" s="77"/>
    </row>
    <row r="206534" spans="2:3" x14ac:dyDescent="0.25">
      <c r="B206534" s="78"/>
      <c r="C206534" s="77"/>
    </row>
    <row r="206535" spans="2:3" x14ac:dyDescent="0.25">
      <c r="B206535" s="78"/>
      <c r="C206535" s="77"/>
    </row>
    <row r="206536" spans="2:3" x14ac:dyDescent="0.25">
      <c r="B206536" s="78"/>
      <c r="C206536" s="77"/>
    </row>
    <row r="206537" spans="2:3" x14ac:dyDescent="0.25">
      <c r="B206537" s="78"/>
      <c r="C206537" s="77"/>
    </row>
    <row r="206538" spans="2:3" x14ac:dyDescent="0.25">
      <c r="B206538" s="78"/>
      <c r="C206538" s="77"/>
    </row>
    <row r="206539" spans="2:3" x14ac:dyDescent="0.25">
      <c r="B206539" s="78"/>
      <c r="C206539" s="77"/>
    </row>
    <row r="206540" spans="2:3" x14ac:dyDescent="0.25">
      <c r="B206540" s="78"/>
      <c r="C206540" s="77"/>
    </row>
    <row r="206541" spans="2:3" x14ac:dyDescent="0.25">
      <c r="B206541" s="78"/>
      <c r="C206541" s="77"/>
    </row>
    <row r="206542" spans="2:3" x14ac:dyDescent="0.25">
      <c r="B206542" s="78"/>
      <c r="C206542" s="77"/>
    </row>
    <row r="206543" spans="2:3" x14ac:dyDescent="0.25">
      <c r="B206543" s="78"/>
      <c r="C206543" s="77"/>
    </row>
    <row r="206544" spans="2:3" x14ac:dyDescent="0.25">
      <c r="B206544" s="78"/>
      <c r="C206544" s="77"/>
    </row>
    <row r="206654" spans="2:3" x14ac:dyDescent="0.25">
      <c r="B206654" s="78"/>
      <c r="C206654" s="77"/>
    </row>
    <row r="206655" spans="2:3" x14ac:dyDescent="0.25">
      <c r="B206655" s="78"/>
      <c r="C206655" s="77"/>
    </row>
    <row r="206656" spans="2:3" x14ac:dyDescent="0.25">
      <c r="B206656" s="78"/>
      <c r="C206656" s="77"/>
    </row>
    <row r="206657" spans="2:3" x14ac:dyDescent="0.25">
      <c r="B206657" s="78"/>
      <c r="C206657" s="77"/>
    </row>
    <row r="206658" spans="2:3" x14ac:dyDescent="0.25">
      <c r="B206658" s="78"/>
      <c r="C206658" s="77"/>
    </row>
    <row r="206659" spans="2:3" x14ac:dyDescent="0.25">
      <c r="B206659" s="78"/>
      <c r="C206659" s="77"/>
    </row>
    <row r="206660" spans="2:3" x14ac:dyDescent="0.25">
      <c r="B206660" s="78"/>
      <c r="C206660" s="77"/>
    </row>
    <row r="206661" spans="2:3" x14ac:dyDescent="0.25">
      <c r="B206661" s="78"/>
      <c r="C206661" s="77"/>
    </row>
    <row r="206662" spans="2:3" x14ac:dyDescent="0.25">
      <c r="B206662" s="78"/>
      <c r="C206662" s="77"/>
    </row>
    <row r="206663" spans="2:3" x14ac:dyDescent="0.25">
      <c r="B206663" s="78"/>
      <c r="C206663" s="77"/>
    </row>
    <row r="206664" spans="2:3" x14ac:dyDescent="0.25">
      <c r="B206664" s="78"/>
      <c r="C206664" s="77"/>
    </row>
    <row r="206665" spans="2:3" x14ac:dyDescent="0.25">
      <c r="B206665" s="78"/>
      <c r="C206665" s="77"/>
    </row>
    <row r="206666" spans="2:3" x14ac:dyDescent="0.25">
      <c r="B206666" s="78"/>
      <c r="C206666" s="77"/>
    </row>
    <row r="206776" spans="2:3" x14ac:dyDescent="0.25">
      <c r="B206776" s="78"/>
      <c r="C206776" s="77"/>
    </row>
    <row r="206777" spans="2:3" x14ac:dyDescent="0.25">
      <c r="B206777" s="78"/>
      <c r="C206777" s="77"/>
    </row>
    <row r="206778" spans="2:3" x14ac:dyDescent="0.25">
      <c r="B206778" s="78"/>
      <c r="C206778" s="77"/>
    </row>
    <row r="206779" spans="2:3" x14ac:dyDescent="0.25">
      <c r="B206779" s="78"/>
      <c r="C206779" s="77"/>
    </row>
    <row r="206780" spans="2:3" x14ac:dyDescent="0.25">
      <c r="B206780" s="78"/>
      <c r="C206780" s="77"/>
    </row>
    <row r="206781" spans="2:3" x14ac:dyDescent="0.25">
      <c r="B206781" s="78"/>
      <c r="C206781" s="77"/>
    </row>
    <row r="206782" spans="2:3" x14ac:dyDescent="0.25">
      <c r="B206782" s="78"/>
      <c r="C206782" s="77"/>
    </row>
    <row r="206783" spans="2:3" x14ac:dyDescent="0.25">
      <c r="B206783" s="78"/>
      <c r="C206783" s="77"/>
    </row>
    <row r="206784" spans="2:3" x14ac:dyDescent="0.25">
      <c r="B206784" s="78"/>
      <c r="C206784" s="77"/>
    </row>
    <row r="206785" spans="2:3" x14ac:dyDescent="0.25">
      <c r="B206785" s="78"/>
      <c r="C206785" s="77"/>
    </row>
    <row r="206786" spans="2:3" x14ac:dyDescent="0.25">
      <c r="B206786" s="78"/>
      <c r="C206786" s="77"/>
    </row>
    <row r="206787" spans="2:3" x14ac:dyDescent="0.25">
      <c r="B206787" s="78"/>
      <c r="C206787" s="77"/>
    </row>
    <row r="206788" spans="2:3" x14ac:dyDescent="0.25">
      <c r="B206788" s="78"/>
      <c r="C206788" s="77"/>
    </row>
    <row r="206898" spans="2:3" x14ac:dyDescent="0.25">
      <c r="B206898" s="78"/>
      <c r="C206898" s="77"/>
    </row>
    <row r="206899" spans="2:3" x14ac:dyDescent="0.25">
      <c r="B206899" s="78"/>
      <c r="C206899" s="77"/>
    </row>
    <row r="206900" spans="2:3" x14ac:dyDescent="0.25">
      <c r="B206900" s="78"/>
      <c r="C206900" s="77"/>
    </row>
    <row r="206901" spans="2:3" x14ac:dyDescent="0.25">
      <c r="B206901" s="78"/>
      <c r="C206901" s="77"/>
    </row>
    <row r="206902" spans="2:3" x14ac:dyDescent="0.25">
      <c r="B206902" s="78"/>
      <c r="C206902" s="77"/>
    </row>
    <row r="206903" spans="2:3" x14ac:dyDescent="0.25">
      <c r="B206903" s="78"/>
      <c r="C206903" s="77"/>
    </row>
    <row r="206904" spans="2:3" x14ac:dyDescent="0.25">
      <c r="B206904" s="78"/>
      <c r="C206904" s="77"/>
    </row>
    <row r="206905" spans="2:3" x14ac:dyDescent="0.25">
      <c r="B206905" s="78"/>
      <c r="C206905" s="77"/>
    </row>
    <row r="206906" spans="2:3" x14ac:dyDescent="0.25">
      <c r="B206906" s="78"/>
      <c r="C206906" s="77"/>
    </row>
    <row r="206907" spans="2:3" x14ac:dyDescent="0.25">
      <c r="B206907" s="78"/>
      <c r="C206907" s="77"/>
    </row>
    <row r="206908" spans="2:3" x14ac:dyDescent="0.25">
      <c r="B206908" s="78"/>
      <c r="C206908" s="77"/>
    </row>
    <row r="206909" spans="2:3" x14ac:dyDescent="0.25">
      <c r="B206909" s="78"/>
      <c r="C206909" s="77"/>
    </row>
    <row r="206910" spans="2:3" x14ac:dyDescent="0.25">
      <c r="B206910" s="78"/>
      <c r="C206910" s="77"/>
    </row>
    <row r="207020" spans="2:3" x14ac:dyDescent="0.25">
      <c r="B207020" s="78"/>
      <c r="C207020" s="77"/>
    </row>
    <row r="207021" spans="2:3" x14ac:dyDescent="0.25">
      <c r="B207021" s="78"/>
      <c r="C207021" s="77"/>
    </row>
    <row r="207022" spans="2:3" x14ac:dyDescent="0.25">
      <c r="B207022" s="78"/>
      <c r="C207022" s="77"/>
    </row>
    <row r="207023" spans="2:3" x14ac:dyDescent="0.25">
      <c r="B207023" s="78"/>
      <c r="C207023" s="77"/>
    </row>
    <row r="207024" spans="2:3" x14ac:dyDescent="0.25">
      <c r="B207024" s="78"/>
      <c r="C207024" s="77"/>
    </row>
    <row r="207025" spans="2:3" x14ac:dyDescent="0.25">
      <c r="B207025" s="78"/>
      <c r="C207025" s="77"/>
    </row>
    <row r="207026" spans="2:3" x14ac:dyDescent="0.25">
      <c r="B207026" s="78"/>
      <c r="C207026" s="77"/>
    </row>
    <row r="207027" spans="2:3" x14ac:dyDescent="0.25">
      <c r="B207027" s="78"/>
      <c r="C207027" s="77"/>
    </row>
    <row r="207028" spans="2:3" x14ac:dyDescent="0.25">
      <c r="B207028" s="78"/>
      <c r="C207028" s="77"/>
    </row>
    <row r="207029" spans="2:3" x14ac:dyDescent="0.25">
      <c r="B207029" s="78"/>
      <c r="C207029" s="77"/>
    </row>
    <row r="207030" spans="2:3" x14ac:dyDescent="0.25">
      <c r="B207030" s="78"/>
      <c r="C207030" s="77"/>
    </row>
    <row r="207031" spans="2:3" x14ac:dyDescent="0.25">
      <c r="B207031" s="78"/>
      <c r="C207031" s="77"/>
    </row>
    <row r="207032" spans="2:3" x14ac:dyDescent="0.25">
      <c r="B207032" s="78"/>
      <c r="C207032" s="77"/>
    </row>
    <row r="207142" spans="2:3" x14ac:dyDescent="0.25">
      <c r="B207142" s="78"/>
      <c r="C207142" s="77"/>
    </row>
    <row r="207143" spans="2:3" x14ac:dyDescent="0.25">
      <c r="B207143" s="78"/>
      <c r="C207143" s="77"/>
    </row>
    <row r="207144" spans="2:3" x14ac:dyDescent="0.25">
      <c r="B207144" s="78"/>
      <c r="C207144" s="77"/>
    </row>
    <row r="207145" spans="2:3" x14ac:dyDescent="0.25">
      <c r="B207145" s="78"/>
      <c r="C207145" s="77"/>
    </row>
    <row r="207146" spans="2:3" x14ac:dyDescent="0.25">
      <c r="B207146" s="78"/>
      <c r="C207146" s="77"/>
    </row>
    <row r="207147" spans="2:3" x14ac:dyDescent="0.25">
      <c r="B207147" s="78"/>
      <c r="C207147" s="77"/>
    </row>
    <row r="207148" spans="2:3" x14ac:dyDescent="0.25">
      <c r="B207148" s="78"/>
      <c r="C207148" s="77"/>
    </row>
    <row r="207149" spans="2:3" x14ac:dyDescent="0.25">
      <c r="B207149" s="78"/>
      <c r="C207149" s="77"/>
    </row>
    <row r="207150" spans="2:3" x14ac:dyDescent="0.25">
      <c r="B207150" s="78"/>
      <c r="C207150" s="77"/>
    </row>
    <row r="207151" spans="2:3" x14ac:dyDescent="0.25">
      <c r="B207151" s="78"/>
      <c r="C207151" s="77"/>
    </row>
    <row r="207152" spans="2:3" x14ac:dyDescent="0.25">
      <c r="B207152" s="78"/>
      <c r="C207152" s="77"/>
    </row>
    <row r="207153" spans="2:3" x14ac:dyDescent="0.25">
      <c r="B207153" s="78"/>
      <c r="C207153" s="77"/>
    </row>
    <row r="207154" spans="2:3" x14ac:dyDescent="0.25">
      <c r="B207154" s="78"/>
      <c r="C207154" s="77"/>
    </row>
    <row r="207264" spans="2:3" x14ac:dyDescent="0.25">
      <c r="B207264" s="78"/>
      <c r="C207264" s="77"/>
    </row>
    <row r="207265" spans="2:3" x14ac:dyDescent="0.25">
      <c r="B207265" s="78"/>
      <c r="C207265" s="77"/>
    </row>
    <row r="207266" spans="2:3" x14ac:dyDescent="0.25">
      <c r="B207266" s="78"/>
      <c r="C207266" s="77"/>
    </row>
    <row r="207267" spans="2:3" x14ac:dyDescent="0.25">
      <c r="B207267" s="78"/>
      <c r="C207267" s="77"/>
    </row>
    <row r="207268" spans="2:3" x14ac:dyDescent="0.25">
      <c r="B207268" s="78"/>
      <c r="C207268" s="77"/>
    </row>
    <row r="207269" spans="2:3" x14ac:dyDescent="0.25">
      <c r="B207269" s="78"/>
      <c r="C207269" s="77"/>
    </row>
    <row r="207270" spans="2:3" x14ac:dyDescent="0.25">
      <c r="B207270" s="78"/>
      <c r="C207270" s="77"/>
    </row>
    <row r="207271" spans="2:3" x14ac:dyDescent="0.25">
      <c r="B207271" s="78"/>
      <c r="C207271" s="77"/>
    </row>
    <row r="207272" spans="2:3" x14ac:dyDescent="0.25">
      <c r="B207272" s="78"/>
      <c r="C207272" s="77"/>
    </row>
    <row r="207273" spans="2:3" x14ac:dyDescent="0.25">
      <c r="B207273" s="78"/>
      <c r="C207273" s="77"/>
    </row>
    <row r="207274" spans="2:3" x14ac:dyDescent="0.25">
      <c r="B207274" s="78"/>
      <c r="C207274" s="77"/>
    </row>
    <row r="207275" spans="2:3" x14ac:dyDescent="0.25">
      <c r="B207275" s="78"/>
      <c r="C207275" s="77"/>
    </row>
    <row r="207276" spans="2:3" x14ac:dyDescent="0.25">
      <c r="B207276" s="78"/>
      <c r="C207276" s="77"/>
    </row>
    <row r="207386" spans="2:3" x14ac:dyDescent="0.25">
      <c r="B207386" s="78"/>
      <c r="C207386" s="77"/>
    </row>
    <row r="207387" spans="2:3" x14ac:dyDescent="0.25">
      <c r="B207387" s="78"/>
      <c r="C207387" s="77"/>
    </row>
    <row r="207388" spans="2:3" x14ac:dyDescent="0.25">
      <c r="B207388" s="78"/>
      <c r="C207388" s="77"/>
    </row>
    <row r="207389" spans="2:3" x14ac:dyDescent="0.25">
      <c r="B207389" s="78"/>
      <c r="C207389" s="77"/>
    </row>
    <row r="207390" spans="2:3" x14ac:dyDescent="0.25">
      <c r="B207390" s="78"/>
      <c r="C207390" s="77"/>
    </row>
    <row r="207391" spans="2:3" x14ac:dyDescent="0.25">
      <c r="B207391" s="78"/>
      <c r="C207391" s="77"/>
    </row>
    <row r="207392" spans="2:3" x14ac:dyDescent="0.25">
      <c r="B207392" s="78"/>
      <c r="C207392" s="77"/>
    </row>
    <row r="207393" spans="2:3" x14ac:dyDescent="0.25">
      <c r="B207393" s="78"/>
      <c r="C207393" s="77"/>
    </row>
    <row r="207394" spans="2:3" x14ac:dyDescent="0.25">
      <c r="B207394" s="78"/>
      <c r="C207394" s="77"/>
    </row>
    <row r="207395" spans="2:3" x14ac:dyDescent="0.25">
      <c r="B207395" s="78"/>
      <c r="C207395" s="77"/>
    </row>
    <row r="207396" spans="2:3" x14ac:dyDescent="0.25">
      <c r="B207396" s="78"/>
      <c r="C207396" s="77"/>
    </row>
    <row r="207397" spans="2:3" x14ac:dyDescent="0.25">
      <c r="B207397" s="78"/>
      <c r="C207397" s="77"/>
    </row>
    <row r="207398" spans="2:3" x14ac:dyDescent="0.25">
      <c r="B207398" s="78"/>
      <c r="C207398" s="77"/>
    </row>
    <row r="207508" spans="2:3" x14ac:dyDescent="0.25">
      <c r="B207508" s="78"/>
      <c r="C207508" s="77"/>
    </row>
    <row r="207509" spans="2:3" x14ac:dyDescent="0.25">
      <c r="B207509" s="78"/>
      <c r="C207509" s="77"/>
    </row>
    <row r="207510" spans="2:3" x14ac:dyDescent="0.25">
      <c r="B207510" s="78"/>
      <c r="C207510" s="77"/>
    </row>
    <row r="207511" spans="2:3" x14ac:dyDescent="0.25">
      <c r="B207511" s="78"/>
      <c r="C207511" s="77"/>
    </row>
    <row r="207512" spans="2:3" x14ac:dyDescent="0.25">
      <c r="B207512" s="78"/>
      <c r="C207512" s="77"/>
    </row>
    <row r="207513" spans="2:3" x14ac:dyDescent="0.25">
      <c r="B207513" s="78"/>
      <c r="C207513" s="77"/>
    </row>
    <row r="207514" spans="2:3" x14ac:dyDescent="0.25">
      <c r="B207514" s="78"/>
      <c r="C207514" s="77"/>
    </row>
    <row r="207515" spans="2:3" x14ac:dyDescent="0.25">
      <c r="B207515" s="78"/>
      <c r="C207515" s="77"/>
    </row>
    <row r="207516" spans="2:3" x14ac:dyDescent="0.25">
      <c r="B207516" s="78"/>
      <c r="C207516" s="77"/>
    </row>
    <row r="207517" spans="2:3" x14ac:dyDescent="0.25">
      <c r="B207517" s="78"/>
      <c r="C207517" s="77"/>
    </row>
    <row r="207518" spans="2:3" x14ac:dyDescent="0.25">
      <c r="B207518" s="78"/>
      <c r="C207518" s="77"/>
    </row>
    <row r="207519" spans="2:3" x14ac:dyDescent="0.25">
      <c r="B207519" s="78"/>
      <c r="C207519" s="77"/>
    </row>
    <row r="207520" spans="2:3" x14ac:dyDescent="0.25">
      <c r="B207520" s="78"/>
      <c r="C207520" s="77"/>
    </row>
    <row r="207630" spans="2:3" x14ac:dyDescent="0.25">
      <c r="B207630" s="78"/>
      <c r="C207630" s="77"/>
    </row>
    <row r="207631" spans="2:3" x14ac:dyDescent="0.25">
      <c r="B207631" s="78"/>
      <c r="C207631" s="77"/>
    </row>
    <row r="207632" spans="2:3" x14ac:dyDescent="0.25">
      <c r="B207632" s="78"/>
      <c r="C207632" s="77"/>
    </row>
    <row r="207633" spans="2:3" x14ac:dyDescent="0.25">
      <c r="B207633" s="78"/>
      <c r="C207633" s="77"/>
    </row>
    <row r="207634" spans="2:3" x14ac:dyDescent="0.25">
      <c r="B207634" s="78"/>
      <c r="C207634" s="77"/>
    </row>
    <row r="207635" spans="2:3" x14ac:dyDescent="0.25">
      <c r="B207635" s="78"/>
      <c r="C207635" s="77"/>
    </row>
    <row r="207636" spans="2:3" x14ac:dyDescent="0.25">
      <c r="B207636" s="78"/>
      <c r="C207636" s="77"/>
    </row>
    <row r="207637" spans="2:3" x14ac:dyDescent="0.25">
      <c r="B207637" s="78"/>
      <c r="C207637" s="77"/>
    </row>
    <row r="207638" spans="2:3" x14ac:dyDescent="0.25">
      <c r="B207638" s="78"/>
      <c r="C207638" s="77"/>
    </row>
    <row r="207639" spans="2:3" x14ac:dyDescent="0.25">
      <c r="B207639" s="78"/>
      <c r="C207639" s="77"/>
    </row>
    <row r="207640" spans="2:3" x14ac:dyDescent="0.25">
      <c r="B207640" s="78"/>
      <c r="C207640" s="77"/>
    </row>
    <row r="207641" spans="2:3" x14ac:dyDescent="0.25">
      <c r="B207641" s="78"/>
      <c r="C207641" s="77"/>
    </row>
    <row r="207642" spans="2:3" x14ac:dyDescent="0.25">
      <c r="B207642" s="78"/>
      <c r="C207642" s="77"/>
    </row>
    <row r="207752" spans="2:3" x14ac:dyDescent="0.25">
      <c r="B207752" s="78"/>
      <c r="C207752" s="77"/>
    </row>
    <row r="207753" spans="2:3" x14ac:dyDescent="0.25">
      <c r="B207753" s="78"/>
      <c r="C207753" s="77"/>
    </row>
    <row r="207754" spans="2:3" x14ac:dyDescent="0.25">
      <c r="B207754" s="78"/>
      <c r="C207754" s="77"/>
    </row>
    <row r="207755" spans="2:3" x14ac:dyDescent="0.25">
      <c r="B207755" s="78"/>
      <c r="C207755" s="77"/>
    </row>
    <row r="207756" spans="2:3" x14ac:dyDescent="0.25">
      <c r="B207756" s="78"/>
      <c r="C207756" s="77"/>
    </row>
    <row r="207757" spans="2:3" x14ac:dyDescent="0.25">
      <c r="B207757" s="78"/>
      <c r="C207757" s="77"/>
    </row>
    <row r="207758" spans="2:3" x14ac:dyDescent="0.25">
      <c r="B207758" s="78"/>
      <c r="C207758" s="77"/>
    </row>
    <row r="207759" spans="2:3" x14ac:dyDescent="0.25">
      <c r="B207759" s="78"/>
      <c r="C207759" s="77"/>
    </row>
    <row r="207760" spans="2:3" x14ac:dyDescent="0.25">
      <c r="B207760" s="78"/>
      <c r="C207760" s="77"/>
    </row>
    <row r="207761" spans="2:3" x14ac:dyDescent="0.25">
      <c r="B207761" s="78"/>
      <c r="C207761" s="77"/>
    </row>
    <row r="207762" spans="2:3" x14ac:dyDescent="0.25">
      <c r="B207762" s="78"/>
      <c r="C207762" s="77"/>
    </row>
    <row r="207763" spans="2:3" x14ac:dyDescent="0.25">
      <c r="B207763" s="78"/>
      <c r="C207763" s="77"/>
    </row>
    <row r="207764" spans="2:3" x14ac:dyDescent="0.25">
      <c r="B207764" s="78"/>
      <c r="C207764" s="77"/>
    </row>
    <row r="207874" spans="2:3" x14ac:dyDescent="0.25">
      <c r="B207874" s="78"/>
      <c r="C207874" s="77"/>
    </row>
    <row r="207875" spans="2:3" x14ac:dyDescent="0.25">
      <c r="B207875" s="78"/>
      <c r="C207875" s="77"/>
    </row>
    <row r="207876" spans="2:3" x14ac:dyDescent="0.25">
      <c r="B207876" s="78"/>
      <c r="C207876" s="77"/>
    </row>
    <row r="207877" spans="2:3" x14ac:dyDescent="0.25">
      <c r="B207877" s="78"/>
      <c r="C207877" s="77"/>
    </row>
    <row r="207878" spans="2:3" x14ac:dyDescent="0.25">
      <c r="B207878" s="78"/>
      <c r="C207878" s="77"/>
    </row>
    <row r="207879" spans="2:3" x14ac:dyDescent="0.25">
      <c r="B207879" s="78"/>
      <c r="C207879" s="77"/>
    </row>
    <row r="207880" spans="2:3" x14ac:dyDescent="0.25">
      <c r="B207880" s="78"/>
      <c r="C207880" s="77"/>
    </row>
    <row r="207881" spans="2:3" x14ac:dyDescent="0.25">
      <c r="B207881" s="78"/>
      <c r="C207881" s="77"/>
    </row>
    <row r="207882" spans="2:3" x14ac:dyDescent="0.25">
      <c r="B207882" s="78"/>
      <c r="C207882" s="77"/>
    </row>
    <row r="207883" spans="2:3" x14ac:dyDescent="0.25">
      <c r="B207883" s="78"/>
      <c r="C207883" s="77"/>
    </row>
    <row r="207884" spans="2:3" x14ac:dyDescent="0.25">
      <c r="B207884" s="78"/>
      <c r="C207884" s="77"/>
    </row>
    <row r="207885" spans="2:3" x14ac:dyDescent="0.25">
      <c r="B207885" s="78"/>
      <c r="C207885" s="77"/>
    </row>
    <row r="207886" spans="2:3" x14ac:dyDescent="0.25">
      <c r="B207886" s="78"/>
      <c r="C207886" s="77"/>
    </row>
    <row r="207996" spans="2:3" x14ac:dyDescent="0.25">
      <c r="B207996" s="78"/>
      <c r="C207996" s="77"/>
    </row>
    <row r="207997" spans="2:3" x14ac:dyDescent="0.25">
      <c r="B207997" s="78"/>
      <c r="C207997" s="77"/>
    </row>
    <row r="207998" spans="2:3" x14ac:dyDescent="0.25">
      <c r="B207998" s="78"/>
      <c r="C207998" s="77"/>
    </row>
    <row r="207999" spans="2:3" x14ac:dyDescent="0.25">
      <c r="B207999" s="78"/>
      <c r="C207999" s="77"/>
    </row>
    <row r="208000" spans="2:3" x14ac:dyDescent="0.25">
      <c r="B208000" s="78"/>
      <c r="C208000" s="77"/>
    </row>
    <row r="208001" spans="2:3" x14ac:dyDescent="0.25">
      <c r="B208001" s="78"/>
      <c r="C208001" s="77"/>
    </row>
    <row r="208002" spans="2:3" x14ac:dyDescent="0.25">
      <c r="B208002" s="78"/>
      <c r="C208002" s="77"/>
    </row>
    <row r="208003" spans="2:3" x14ac:dyDescent="0.25">
      <c r="B208003" s="78"/>
      <c r="C208003" s="77"/>
    </row>
    <row r="208004" spans="2:3" x14ac:dyDescent="0.25">
      <c r="B208004" s="78"/>
      <c r="C208004" s="77"/>
    </row>
    <row r="208005" spans="2:3" x14ac:dyDescent="0.25">
      <c r="B208005" s="78"/>
      <c r="C208005" s="77"/>
    </row>
    <row r="208006" spans="2:3" x14ac:dyDescent="0.25">
      <c r="B208006" s="78"/>
      <c r="C208006" s="77"/>
    </row>
    <row r="208007" spans="2:3" x14ac:dyDescent="0.25">
      <c r="B208007" s="78"/>
      <c r="C208007" s="77"/>
    </row>
    <row r="208008" spans="2:3" x14ac:dyDescent="0.25">
      <c r="B208008" s="78"/>
      <c r="C208008" s="77"/>
    </row>
    <row r="208118" spans="2:3" x14ac:dyDescent="0.25">
      <c r="B208118" s="78"/>
      <c r="C208118" s="77"/>
    </row>
    <row r="208119" spans="2:3" x14ac:dyDescent="0.25">
      <c r="B208119" s="78"/>
      <c r="C208119" s="77"/>
    </row>
    <row r="208120" spans="2:3" x14ac:dyDescent="0.25">
      <c r="B208120" s="78"/>
      <c r="C208120" s="77"/>
    </row>
    <row r="208121" spans="2:3" x14ac:dyDescent="0.25">
      <c r="B208121" s="78"/>
      <c r="C208121" s="77"/>
    </row>
    <row r="208122" spans="2:3" x14ac:dyDescent="0.25">
      <c r="B208122" s="78"/>
      <c r="C208122" s="77"/>
    </row>
    <row r="208123" spans="2:3" x14ac:dyDescent="0.25">
      <c r="B208123" s="78"/>
      <c r="C208123" s="77"/>
    </row>
    <row r="208124" spans="2:3" x14ac:dyDescent="0.25">
      <c r="B208124" s="78"/>
      <c r="C208124" s="77"/>
    </row>
    <row r="208125" spans="2:3" x14ac:dyDescent="0.25">
      <c r="B208125" s="78"/>
      <c r="C208125" s="77"/>
    </row>
    <row r="208126" spans="2:3" x14ac:dyDescent="0.25">
      <c r="B208126" s="78"/>
      <c r="C208126" s="77"/>
    </row>
    <row r="208127" spans="2:3" x14ac:dyDescent="0.25">
      <c r="B208127" s="78"/>
      <c r="C208127" s="77"/>
    </row>
    <row r="208128" spans="2:3" x14ac:dyDescent="0.25">
      <c r="B208128" s="78"/>
      <c r="C208128" s="77"/>
    </row>
    <row r="208129" spans="2:3" x14ac:dyDescent="0.25">
      <c r="B208129" s="78"/>
      <c r="C208129" s="77"/>
    </row>
    <row r="208130" spans="2:3" x14ac:dyDescent="0.25">
      <c r="B208130" s="78"/>
      <c r="C208130" s="77"/>
    </row>
    <row r="208240" spans="2:3" x14ac:dyDescent="0.25">
      <c r="B208240" s="78"/>
      <c r="C208240" s="77"/>
    </row>
    <row r="208241" spans="2:3" x14ac:dyDescent="0.25">
      <c r="B208241" s="78"/>
      <c r="C208241" s="77"/>
    </row>
    <row r="208242" spans="2:3" x14ac:dyDescent="0.25">
      <c r="B208242" s="78"/>
      <c r="C208242" s="77"/>
    </row>
    <row r="208243" spans="2:3" x14ac:dyDescent="0.25">
      <c r="B208243" s="78"/>
      <c r="C208243" s="77"/>
    </row>
    <row r="208244" spans="2:3" x14ac:dyDescent="0.25">
      <c r="B208244" s="78"/>
      <c r="C208244" s="77"/>
    </row>
    <row r="208245" spans="2:3" x14ac:dyDescent="0.25">
      <c r="B208245" s="78"/>
      <c r="C208245" s="77"/>
    </row>
    <row r="208246" spans="2:3" x14ac:dyDescent="0.25">
      <c r="B208246" s="78"/>
      <c r="C208246" s="77"/>
    </row>
    <row r="208247" spans="2:3" x14ac:dyDescent="0.25">
      <c r="B208247" s="78"/>
      <c r="C208247" s="77"/>
    </row>
    <row r="208248" spans="2:3" x14ac:dyDescent="0.25">
      <c r="B208248" s="78"/>
      <c r="C208248" s="77"/>
    </row>
    <row r="208249" spans="2:3" x14ac:dyDescent="0.25">
      <c r="B208249" s="78"/>
      <c r="C208249" s="77"/>
    </row>
    <row r="208250" spans="2:3" x14ac:dyDescent="0.25">
      <c r="B208250" s="78"/>
      <c r="C208250" s="77"/>
    </row>
    <row r="208251" spans="2:3" x14ac:dyDescent="0.25">
      <c r="B208251" s="78"/>
      <c r="C208251" s="77"/>
    </row>
    <row r="208252" spans="2:3" x14ac:dyDescent="0.25">
      <c r="B208252" s="78"/>
      <c r="C208252" s="77"/>
    </row>
    <row r="208362" spans="2:3" x14ac:dyDescent="0.25">
      <c r="B208362" s="78"/>
      <c r="C208362" s="77"/>
    </row>
    <row r="208363" spans="2:3" x14ac:dyDescent="0.25">
      <c r="B208363" s="78"/>
      <c r="C208363" s="77"/>
    </row>
    <row r="208364" spans="2:3" x14ac:dyDescent="0.25">
      <c r="B208364" s="78"/>
      <c r="C208364" s="77"/>
    </row>
    <row r="208365" spans="2:3" x14ac:dyDescent="0.25">
      <c r="B208365" s="78"/>
      <c r="C208365" s="77"/>
    </row>
    <row r="208366" spans="2:3" x14ac:dyDescent="0.25">
      <c r="B208366" s="78"/>
      <c r="C208366" s="77"/>
    </row>
    <row r="208367" spans="2:3" x14ac:dyDescent="0.25">
      <c r="B208367" s="78"/>
      <c r="C208367" s="77"/>
    </row>
    <row r="208368" spans="2:3" x14ac:dyDescent="0.25">
      <c r="B208368" s="78"/>
      <c r="C208368" s="77"/>
    </row>
    <row r="208369" spans="2:3" x14ac:dyDescent="0.25">
      <c r="B208369" s="78"/>
      <c r="C208369" s="77"/>
    </row>
    <row r="208370" spans="2:3" x14ac:dyDescent="0.25">
      <c r="B208370" s="78"/>
      <c r="C208370" s="77"/>
    </row>
    <row r="208371" spans="2:3" x14ac:dyDescent="0.25">
      <c r="B208371" s="78"/>
      <c r="C208371" s="77"/>
    </row>
    <row r="208372" spans="2:3" x14ac:dyDescent="0.25">
      <c r="B208372" s="78"/>
      <c r="C208372" s="77"/>
    </row>
    <row r="208373" spans="2:3" x14ac:dyDescent="0.25">
      <c r="B208373" s="78"/>
      <c r="C208373" s="77"/>
    </row>
    <row r="208374" spans="2:3" x14ac:dyDescent="0.25">
      <c r="B208374" s="78"/>
      <c r="C208374" s="77"/>
    </row>
    <row r="208484" spans="2:3" x14ac:dyDescent="0.25">
      <c r="B208484" s="78"/>
      <c r="C208484" s="77"/>
    </row>
    <row r="208485" spans="2:3" x14ac:dyDescent="0.25">
      <c r="B208485" s="78"/>
      <c r="C208485" s="77"/>
    </row>
    <row r="208486" spans="2:3" x14ac:dyDescent="0.25">
      <c r="B208486" s="78"/>
      <c r="C208486" s="77"/>
    </row>
    <row r="208487" spans="2:3" x14ac:dyDescent="0.25">
      <c r="B208487" s="78"/>
      <c r="C208487" s="77"/>
    </row>
    <row r="208488" spans="2:3" x14ac:dyDescent="0.25">
      <c r="B208488" s="78"/>
      <c r="C208488" s="77"/>
    </row>
    <row r="208489" spans="2:3" x14ac:dyDescent="0.25">
      <c r="B208489" s="78"/>
      <c r="C208489" s="77"/>
    </row>
    <row r="208490" spans="2:3" x14ac:dyDescent="0.25">
      <c r="B208490" s="78"/>
      <c r="C208490" s="77"/>
    </row>
    <row r="208491" spans="2:3" x14ac:dyDescent="0.25">
      <c r="B208491" s="78"/>
      <c r="C208491" s="77"/>
    </row>
    <row r="208492" spans="2:3" x14ac:dyDescent="0.25">
      <c r="B208492" s="78"/>
      <c r="C208492" s="77"/>
    </row>
    <row r="208493" spans="2:3" x14ac:dyDescent="0.25">
      <c r="B208493" s="78"/>
      <c r="C208493" s="77"/>
    </row>
    <row r="208494" spans="2:3" x14ac:dyDescent="0.25">
      <c r="B208494" s="78"/>
      <c r="C208494" s="77"/>
    </row>
    <row r="208495" spans="2:3" x14ac:dyDescent="0.25">
      <c r="B208495" s="78"/>
      <c r="C208495" s="77"/>
    </row>
    <row r="208496" spans="2:3" x14ac:dyDescent="0.25">
      <c r="B208496" s="78"/>
      <c r="C208496" s="77"/>
    </row>
    <row r="208606" spans="2:3" x14ac:dyDescent="0.25">
      <c r="B208606" s="78"/>
      <c r="C208606" s="77"/>
    </row>
    <row r="208607" spans="2:3" x14ac:dyDescent="0.25">
      <c r="B208607" s="78"/>
      <c r="C208607" s="77"/>
    </row>
    <row r="208608" spans="2:3" x14ac:dyDescent="0.25">
      <c r="B208608" s="78"/>
      <c r="C208608" s="77"/>
    </row>
    <row r="208609" spans="2:3" x14ac:dyDescent="0.25">
      <c r="B208609" s="78"/>
      <c r="C208609" s="77"/>
    </row>
    <row r="208610" spans="2:3" x14ac:dyDescent="0.25">
      <c r="B208610" s="78"/>
      <c r="C208610" s="77"/>
    </row>
    <row r="208611" spans="2:3" x14ac:dyDescent="0.25">
      <c r="B208611" s="78"/>
      <c r="C208611" s="77"/>
    </row>
    <row r="208612" spans="2:3" x14ac:dyDescent="0.25">
      <c r="B208612" s="78"/>
      <c r="C208612" s="77"/>
    </row>
    <row r="208613" spans="2:3" x14ac:dyDescent="0.25">
      <c r="B208613" s="78"/>
      <c r="C208613" s="77"/>
    </row>
    <row r="208614" spans="2:3" x14ac:dyDescent="0.25">
      <c r="B208614" s="78"/>
      <c r="C208614" s="77"/>
    </row>
    <row r="208615" spans="2:3" x14ac:dyDescent="0.25">
      <c r="B208615" s="78"/>
      <c r="C208615" s="77"/>
    </row>
    <row r="208616" spans="2:3" x14ac:dyDescent="0.25">
      <c r="B208616" s="78"/>
      <c r="C208616" s="77"/>
    </row>
    <row r="208617" spans="2:3" x14ac:dyDescent="0.25">
      <c r="B208617" s="78"/>
      <c r="C208617" s="77"/>
    </row>
    <row r="208618" spans="2:3" x14ac:dyDescent="0.25">
      <c r="B208618" s="78"/>
      <c r="C208618" s="77"/>
    </row>
    <row r="208728" spans="2:3" x14ac:dyDescent="0.25">
      <c r="B208728" s="78"/>
      <c r="C208728" s="77"/>
    </row>
    <row r="208729" spans="2:3" x14ac:dyDescent="0.25">
      <c r="B208729" s="78"/>
      <c r="C208729" s="77"/>
    </row>
    <row r="208730" spans="2:3" x14ac:dyDescent="0.25">
      <c r="B208730" s="78"/>
      <c r="C208730" s="77"/>
    </row>
    <row r="208731" spans="2:3" x14ac:dyDescent="0.25">
      <c r="B208731" s="78"/>
      <c r="C208731" s="77"/>
    </row>
    <row r="208732" spans="2:3" x14ac:dyDescent="0.25">
      <c r="B208732" s="78"/>
      <c r="C208732" s="77"/>
    </row>
    <row r="208733" spans="2:3" x14ac:dyDescent="0.25">
      <c r="B208733" s="78"/>
      <c r="C208733" s="77"/>
    </row>
    <row r="208734" spans="2:3" x14ac:dyDescent="0.25">
      <c r="B208734" s="78"/>
      <c r="C208734" s="77"/>
    </row>
    <row r="208735" spans="2:3" x14ac:dyDescent="0.25">
      <c r="B208735" s="78"/>
      <c r="C208735" s="77"/>
    </row>
    <row r="208736" spans="2:3" x14ac:dyDescent="0.25">
      <c r="B208736" s="78"/>
      <c r="C208736" s="77"/>
    </row>
    <row r="208737" spans="2:3" x14ac:dyDescent="0.25">
      <c r="B208737" s="78"/>
      <c r="C208737" s="77"/>
    </row>
    <row r="208738" spans="2:3" x14ac:dyDescent="0.25">
      <c r="B208738" s="78"/>
      <c r="C208738" s="77"/>
    </row>
    <row r="208739" spans="2:3" x14ac:dyDescent="0.25">
      <c r="B208739" s="78"/>
      <c r="C208739" s="77"/>
    </row>
    <row r="208740" spans="2:3" x14ac:dyDescent="0.25">
      <c r="B208740" s="78"/>
      <c r="C208740" s="77"/>
    </row>
    <row r="208850" spans="2:3" x14ac:dyDescent="0.25">
      <c r="B208850" s="78"/>
      <c r="C208850" s="77"/>
    </row>
    <row r="208851" spans="2:3" x14ac:dyDescent="0.25">
      <c r="B208851" s="78"/>
      <c r="C208851" s="77"/>
    </row>
    <row r="208852" spans="2:3" x14ac:dyDescent="0.25">
      <c r="B208852" s="78"/>
      <c r="C208852" s="77"/>
    </row>
    <row r="208853" spans="2:3" x14ac:dyDescent="0.25">
      <c r="B208853" s="78"/>
      <c r="C208853" s="77"/>
    </row>
    <row r="208854" spans="2:3" x14ac:dyDescent="0.25">
      <c r="B208854" s="78"/>
      <c r="C208854" s="77"/>
    </row>
    <row r="208855" spans="2:3" x14ac:dyDescent="0.25">
      <c r="B208855" s="78"/>
      <c r="C208855" s="77"/>
    </row>
    <row r="208856" spans="2:3" x14ac:dyDescent="0.25">
      <c r="B208856" s="78"/>
      <c r="C208856" s="77"/>
    </row>
    <row r="208857" spans="2:3" x14ac:dyDescent="0.25">
      <c r="B208857" s="78"/>
      <c r="C208857" s="77"/>
    </row>
    <row r="208858" spans="2:3" x14ac:dyDescent="0.25">
      <c r="B208858" s="78"/>
      <c r="C208858" s="77"/>
    </row>
    <row r="208859" spans="2:3" x14ac:dyDescent="0.25">
      <c r="B208859" s="78"/>
      <c r="C208859" s="77"/>
    </row>
    <row r="208860" spans="2:3" x14ac:dyDescent="0.25">
      <c r="B208860" s="78"/>
      <c r="C208860" s="77"/>
    </row>
    <row r="208861" spans="2:3" x14ac:dyDescent="0.25">
      <c r="B208861" s="78"/>
      <c r="C208861" s="77"/>
    </row>
    <row r="208862" spans="2:3" x14ac:dyDescent="0.25">
      <c r="B208862" s="78"/>
      <c r="C208862" s="77"/>
    </row>
    <row r="208972" spans="2:3" x14ac:dyDescent="0.25">
      <c r="B208972" s="78"/>
      <c r="C208972" s="77"/>
    </row>
    <row r="208973" spans="2:3" x14ac:dyDescent="0.25">
      <c r="B208973" s="78"/>
      <c r="C208973" s="77"/>
    </row>
    <row r="208974" spans="2:3" x14ac:dyDescent="0.25">
      <c r="B208974" s="78"/>
      <c r="C208974" s="77"/>
    </row>
    <row r="208975" spans="2:3" x14ac:dyDescent="0.25">
      <c r="B208975" s="78"/>
      <c r="C208975" s="77"/>
    </row>
    <row r="208976" spans="2:3" x14ac:dyDescent="0.25">
      <c r="B208976" s="78"/>
      <c r="C208976" s="77"/>
    </row>
    <row r="208977" spans="2:3" x14ac:dyDescent="0.25">
      <c r="B208977" s="78"/>
      <c r="C208977" s="77"/>
    </row>
    <row r="208978" spans="2:3" x14ac:dyDescent="0.25">
      <c r="B208978" s="78"/>
      <c r="C208978" s="77"/>
    </row>
    <row r="208979" spans="2:3" x14ac:dyDescent="0.25">
      <c r="B208979" s="78"/>
      <c r="C208979" s="77"/>
    </row>
    <row r="208980" spans="2:3" x14ac:dyDescent="0.25">
      <c r="B208980" s="78"/>
      <c r="C208980" s="77"/>
    </row>
    <row r="208981" spans="2:3" x14ac:dyDescent="0.25">
      <c r="B208981" s="78"/>
      <c r="C208981" s="77"/>
    </row>
    <row r="208982" spans="2:3" x14ac:dyDescent="0.25">
      <c r="B208982" s="78"/>
      <c r="C208982" s="77"/>
    </row>
    <row r="208983" spans="2:3" x14ac:dyDescent="0.25">
      <c r="B208983" s="78"/>
      <c r="C208983" s="77"/>
    </row>
    <row r="208984" spans="2:3" x14ac:dyDescent="0.25">
      <c r="B208984" s="78"/>
      <c r="C208984" s="77"/>
    </row>
    <row r="209094" spans="2:3" x14ac:dyDescent="0.25">
      <c r="B209094" s="78"/>
      <c r="C209094" s="77"/>
    </row>
    <row r="209095" spans="2:3" x14ac:dyDescent="0.25">
      <c r="B209095" s="78"/>
      <c r="C209095" s="77"/>
    </row>
    <row r="209096" spans="2:3" x14ac:dyDescent="0.25">
      <c r="B209096" s="78"/>
      <c r="C209096" s="77"/>
    </row>
    <row r="209097" spans="2:3" x14ac:dyDescent="0.25">
      <c r="B209097" s="78"/>
      <c r="C209097" s="77"/>
    </row>
    <row r="209098" spans="2:3" x14ac:dyDescent="0.25">
      <c r="B209098" s="78"/>
      <c r="C209098" s="77"/>
    </row>
    <row r="209099" spans="2:3" x14ac:dyDescent="0.25">
      <c r="B209099" s="78"/>
      <c r="C209099" s="77"/>
    </row>
    <row r="209100" spans="2:3" x14ac:dyDescent="0.25">
      <c r="B209100" s="78"/>
      <c r="C209100" s="77"/>
    </row>
    <row r="209101" spans="2:3" x14ac:dyDescent="0.25">
      <c r="B209101" s="78"/>
      <c r="C209101" s="77"/>
    </row>
    <row r="209102" spans="2:3" x14ac:dyDescent="0.25">
      <c r="B209102" s="78"/>
      <c r="C209102" s="77"/>
    </row>
    <row r="209103" spans="2:3" x14ac:dyDescent="0.25">
      <c r="B209103" s="78"/>
      <c r="C209103" s="77"/>
    </row>
    <row r="209104" spans="2:3" x14ac:dyDescent="0.25">
      <c r="B209104" s="78"/>
      <c r="C209104" s="77"/>
    </row>
    <row r="209105" spans="2:3" x14ac:dyDescent="0.25">
      <c r="B209105" s="78"/>
      <c r="C209105" s="77"/>
    </row>
    <row r="209106" spans="2:3" x14ac:dyDescent="0.25">
      <c r="B209106" s="78"/>
      <c r="C209106" s="77"/>
    </row>
    <row r="209216" spans="2:3" x14ac:dyDescent="0.25">
      <c r="B209216" s="78"/>
      <c r="C209216" s="77"/>
    </row>
    <row r="209217" spans="2:3" x14ac:dyDescent="0.25">
      <c r="B209217" s="78"/>
      <c r="C209217" s="77"/>
    </row>
    <row r="209218" spans="2:3" x14ac:dyDescent="0.25">
      <c r="B209218" s="78"/>
      <c r="C209218" s="77"/>
    </row>
    <row r="209219" spans="2:3" x14ac:dyDescent="0.25">
      <c r="B209219" s="78"/>
      <c r="C209219" s="77"/>
    </row>
    <row r="209220" spans="2:3" x14ac:dyDescent="0.25">
      <c r="B209220" s="78"/>
      <c r="C209220" s="77"/>
    </row>
    <row r="209221" spans="2:3" x14ac:dyDescent="0.25">
      <c r="B209221" s="78"/>
      <c r="C209221" s="77"/>
    </row>
    <row r="209222" spans="2:3" x14ac:dyDescent="0.25">
      <c r="B209222" s="78"/>
      <c r="C209222" s="77"/>
    </row>
    <row r="209223" spans="2:3" x14ac:dyDescent="0.25">
      <c r="B209223" s="78"/>
      <c r="C209223" s="77"/>
    </row>
    <row r="209224" spans="2:3" x14ac:dyDescent="0.25">
      <c r="B209224" s="78"/>
      <c r="C209224" s="77"/>
    </row>
    <row r="209225" spans="2:3" x14ac:dyDescent="0.25">
      <c r="B209225" s="78"/>
      <c r="C209225" s="77"/>
    </row>
    <row r="209226" spans="2:3" x14ac:dyDescent="0.25">
      <c r="B209226" s="78"/>
      <c r="C209226" s="77"/>
    </row>
    <row r="209227" spans="2:3" x14ac:dyDescent="0.25">
      <c r="B209227" s="78"/>
      <c r="C209227" s="77"/>
    </row>
    <row r="209228" spans="2:3" x14ac:dyDescent="0.25">
      <c r="B209228" s="78"/>
      <c r="C209228" s="77"/>
    </row>
    <row r="209338" spans="2:3" x14ac:dyDescent="0.25">
      <c r="B209338" s="78"/>
      <c r="C209338" s="77"/>
    </row>
    <row r="209339" spans="2:3" x14ac:dyDescent="0.25">
      <c r="B209339" s="78"/>
      <c r="C209339" s="77"/>
    </row>
    <row r="209340" spans="2:3" x14ac:dyDescent="0.25">
      <c r="B209340" s="78"/>
      <c r="C209340" s="77"/>
    </row>
    <row r="209341" spans="2:3" x14ac:dyDescent="0.25">
      <c r="B209341" s="78"/>
      <c r="C209341" s="77"/>
    </row>
    <row r="209342" spans="2:3" x14ac:dyDescent="0.25">
      <c r="B209342" s="78"/>
      <c r="C209342" s="77"/>
    </row>
    <row r="209343" spans="2:3" x14ac:dyDescent="0.25">
      <c r="B209343" s="78"/>
      <c r="C209343" s="77"/>
    </row>
    <row r="209344" spans="2:3" x14ac:dyDescent="0.25">
      <c r="B209344" s="78"/>
      <c r="C209344" s="77"/>
    </row>
    <row r="209345" spans="2:3" x14ac:dyDescent="0.25">
      <c r="B209345" s="78"/>
      <c r="C209345" s="77"/>
    </row>
    <row r="209346" spans="2:3" x14ac:dyDescent="0.25">
      <c r="B209346" s="78"/>
      <c r="C209346" s="77"/>
    </row>
    <row r="209347" spans="2:3" x14ac:dyDescent="0.25">
      <c r="B209347" s="78"/>
      <c r="C209347" s="77"/>
    </row>
    <row r="209348" spans="2:3" x14ac:dyDescent="0.25">
      <c r="B209348" s="78"/>
      <c r="C209348" s="77"/>
    </row>
    <row r="209349" spans="2:3" x14ac:dyDescent="0.25">
      <c r="B209349" s="78"/>
      <c r="C209349" s="77"/>
    </row>
    <row r="209350" spans="2:3" x14ac:dyDescent="0.25">
      <c r="B209350" s="78"/>
      <c r="C209350" s="77"/>
    </row>
    <row r="209460" spans="2:3" x14ac:dyDescent="0.25">
      <c r="B209460" s="78"/>
      <c r="C209460" s="77"/>
    </row>
    <row r="209461" spans="2:3" x14ac:dyDescent="0.25">
      <c r="B209461" s="78"/>
      <c r="C209461" s="77"/>
    </row>
    <row r="209462" spans="2:3" x14ac:dyDescent="0.25">
      <c r="B209462" s="78"/>
      <c r="C209462" s="77"/>
    </row>
    <row r="209463" spans="2:3" x14ac:dyDescent="0.25">
      <c r="B209463" s="78"/>
      <c r="C209463" s="77"/>
    </row>
    <row r="209464" spans="2:3" x14ac:dyDescent="0.25">
      <c r="B209464" s="78"/>
      <c r="C209464" s="77"/>
    </row>
    <row r="209465" spans="2:3" x14ac:dyDescent="0.25">
      <c r="B209465" s="78"/>
      <c r="C209465" s="77"/>
    </row>
    <row r="209466" spans="2:3" x14ac:dyDescent="0.25">
      <c r="B209466" s="78"/>
      <c r="C209466" s="77"/>
    </row>
    <row r="209467" spans="2:3" x14ac:dyDescent="0.25">
      <c r="B209467" s="78"/>
      <c r="C209467" s="77"/>
    </row>
    <row r="209468" spans="2:3" x14ac:dyDescent="0.25">
      <c r="B209468" s="78"/>
      <c r="C209468" s="77"/>
    </row>
    <row r="209469" spans="2:3" x14ac:dyDescent="0.25">
      <c r="B209469" s="78"/>
      <c r="C209469" s="77"/>
    </row>
    <row r="209470" spans="2:3" x14ac:dyDescent="0.25">
      <c r="B209470" s="78"/>
      <c r="C209470" s="77"/>
    </row>
    <row r="209471" spans="2:3" x14ac:dyDescent="0.25">
      <c r="B209471" s="78"/>
      <c r="C209471" s="77"/>
    </row>
    <row r="209472" spans="2:3" x14ac:dyDescent="0.25">
      <c r="B209472" s="78"/>
      <c r="C209472" s="77"/>
    </row>
    <row r="209582" spans="2:3" x14ac:dyDescent="0.25">
      <c r="B209582" s="78"/>
      <c r="C209582" s="77"/>
    </row>
    <row r="209583" spans="2:3" x14ac:dyDescent="0.25">
      <c r="B209583" s="78"/>
      <c r="C209583" s="77"/>
    </row>
    <row r="209584" spans="2:3" x14ac:dyDescent="0.25">
      <c r="B209584" s="78"/>
      <c r="C209584" s="77"/>
    </row>
    <row r="209585" spans="2:3" x14ac:dyDescent="0.25">
      <c r="B209585" s="78"/>
      <c r="C209585" s="77"/>
    </row>
    <row r="209586" spans="2:3" x14ac:dyDescent="0.25">
      <c r="B209586" s="78"/>
      <c r="C209586" s="77"/>
    </row>
    <row r="209587" spans="2:3" x14ac:dyDescent="0.25">
      <c r="B209587" s="78"/>
      <c r="C209587" s="77"/>
    </row>
    <row r="209588" spans="2:3" x14ac:dyDescent="0.25">
      <c r="B209588" s="78"/>
      <c r="C209588" s="77"/>
    </row>
    <row r="209589" spans="2:3" x14ac:dyDescent="0.25">
      <c r="B209589" s="78"/>
      <c r="C209589" s="77"/>
    </row>
    <row r="209590" spans="2:3" x14ac:dyDescent="0.25">
      <c r="B209590" s="78"/>
      <c r="C209590" s="77"/>
    </row>
    <row r="209591" spans="2:3" x14ac:dyDescent="0.25">
      <c r="B209591" s="78"/>
      <c r="C209591" s="77"/>
    </row>
    <row r="209592" spans="2:3" x14ac:dyDescent="0.25">
      <c r="B209592" s="78"/>
      <c r="C209592" s="77"/>
    </row>
    <row r="209593" spans="2:3" x14ac:dyDescent="0.25">
      <c r="B209593" s="78"/>
      <c r="C209593" s="77"/>
    </row>
    <row r="209594" spans="2:3" x14ac:dyDescent="0.25">
      <c r="B209594" s="78"/>
      <c r="C209594" s="77"/>
    </row>
    <row r="209704" spans="2:3" x14ac:dyDescent="0.25">
      <c r="B209704" s="78"/>
      <c r="C209704" s="77"/>
    </row>
    <row r="209705" spans="2:3" x14ac:dyDescent="0.25">
      <c r="B209705" s="78"/>
      <c r="C209705" s="77"/>
    </row>
    <row r="209706" spans="2:3" x14ac:dyDescent="0.25">
      <c r="B209706" s="78"/>
      <c r="C209706" s="77"/>
    </row>
    <row r="209707" spans="2:3" x14ac:dyDescent="0.25">
      <c r="B209707" s="78"/>
      <c r="C209707" s="77"/>
    </row>
    <row r="209708" spans="2:3" x14ac:dyDescent="0.25">
      <c r="B209708" s="78"/>
      <c r="C209708" s="77"/>
    </row>
    <row r="209709" spans="2:3" x14ac:dyDescent="0.25">
      <c r="B209709" s="78"/>
      <c r="C209709" s="77"/>
    </row>
    <row r="209710" spans="2:3" x14ac:dyDescent="0.25">
      <c r="B209710" s="78"/>
      <c r="C209710" s="77"/>
    </row>
    <row r="209711" spans="2:3" x14ac:dyDescent="0.25">
      <c r="B209711" s="78"/>
      <c r="C209711" s="77"/>
    </row>
    <row r="209712" spans="2:3" x14ac:dyDescent="0.25">
      <c r="B209712" s="78"/>
      <c r="C209712" s="77"/>
    </row>
    <row r="209713" spans="2:3" x14ac:dyDescent="0.25">
      <c r="B209713" s="78"/>
      <c r="C209713" s="77"/>
    </row>
    <row r="209714" spans="2:3" x14ac:dyDescent="0.25">
      <c r="B209714" s="78"/>
      <c r="C209714" s="77"/>
    </row>
    <row r="209715" spans="2:3" x14ac:dyDescent="0.25">
      <c r="B209715" s="78"/>
      <c r="C209715" s="77"/>
    </row>
    <row r="209716" spans="2:3" x14ac:dyDescent="0.25">
      <c r="B209716" s="78"/>
      <c r="C209716" s="77"/>
    </row>
    <row r="209826" spans="2:3" x14ac:dyDescent="0.25">
      <c r="B209826" s="78"/>
      <c r="C209826" s="77"/>
    </row>
    <row r="209827" spans="2:3" x14ac:dyDescent="0.25">
      <c r="B209827" s="78"/>
      <c r="C209827" s="77"/>
    </row>
    <row r="209828" spans="2:3" x14ac:dyDescent="0.25">
      <c r="B209828" s="78"/>
      <c r="C209828" s="77"/>
    </row>
    <row r="209829" spans="2:3" x14ac:dyDescent="0.25">
      <c r="B209829" s="78"/>
      <c r="C209829" s="77"/>
    </row>
    <row r="209830" spans="2:3" x14ac:dyDescent="0.25">
      <c r="B209830" s="78"/>
      <c r="C209830" s="77"/>
    </row>
    <row r="209831" spans="2:3" x14ac:dyDescent="0.25">
      <c r="B209831" s="78"/>
      <c r="C209831" s="77"/>
    </row>
    <row r="209832" spans="2:3" x14ac:dyDescent="0.25">
      <c r="B209832" s="78"/>
      <c r="C209832" s="77"/>
    </row>
    <row r="209833" spans="2:3" x14ac:dyDescent="0.25">
      <c r="B209833" s="78"/>
      <c r="C209833" s="77"/>
    </row>
    <row r="209834" spans="2:3" x14ac:dyDescent="0.25">
      <c r="B209834" s="78"/>
      <c r="C209834" s="77"/>
    </row>
    <row r="209835" spans="2:3" x14ac:dyDescent="0.25">
      <c r="B209835" s="78"/>
      <c r="C209835" s="77"/>
    </row>
    <row r="209836" spans="2:3" x14ac:dyDescent="0.25">
      <c r="B209836" s="78"/>
      <c r="C209836" s="77"/>
    </row>
    <row r="209837" spans="2:3" x14ac:dyDescent="0.25">
      <c r="B209837" s="78"/>
      <c r="C209837" s="77"/>
    </row>
    <row r="209838" spans="2:3" x14ac:dyDescent="0.25">
      <c r="B209838" s="78"/>
      <c r="C209838" s="77"/>
    </row>
    <row r="209948" spans="2:3" x14ac:dyDescent="0.25">
      <c r="B209948" s="78"/>
      <c r="C209948" s="77"/>
    </row>
    <row r="209949" spans="2:3" x14ac:dyDescent="0.25">
      <c r="B209949" s="78"/>
      <c r="C209949" s="77"/>
    </row>
    <row r="209950" spans="2:3" x14ac:dyDescent="0.25">
      <c r="B209950" s="78"/>
      <c r="C209950" s="77"/>
    </row>
    <row r="209951" spans="2:3" x14ac:dyDescent="0.25">
      <c r="B209951" s="78"/>
      <c r="C209951" s="77"/>
    </row>
    <row r="209952" spans="2:3" x14ac:dyDescent="0.25">
      <c r="B209952" s="78"/>
      <c r="C209952" s="77"/>
    </row>
    <row r="209953" spans="2:3" x14ac:dyDescent="0.25">
      <c r="B209953" s="78"/>
      <c r="C209953" s="77"/>
    </row>
    <row r="209954" spans="2:3" x14ac:dyDescent="0.25">
      <c r="B209954" s="78"/>
      <c r="C209954" s="77"/>
    </row>
    <row r="209955" spans="2:3" x14ac:dyDescent="0.25">
      <c r="B209955" s="78"/>
      <c r="C209955" s="77"/>
    </row>
    <row r="209956" spans="2:3" x14ac:dyDescent="0.25">
      <c r="B209956" s="78"/>
      <c r="C209956" s="77"/>
    </row>
    <row r="209957" spans="2:3" x14ac:dyDescent="0.25">
      <c r="B209957" s="78"/>
      <c r="C209957" s="77"/>
    </row>
    <row r="209958" spans="2:3" x14ac:dyDescent="0.25">
      <c r="B209958" s="78"/>
      <c r="C209958" s="77"/>
    </row>
    <row r="209959" spans="2:3" x14ac:dyDescent="0.25">
      <c r="B209959" s="78"/>
      <c r="C209959" s="77"/>
    </row>
    <row r="209960" spans="2:3" x14ac:dyDescent="0.25">
      <c r="B209960" s="78"/>
      <c r="C209960" s="77"/>
    </row>
    <row r="210070" spans="2:3" x14ac:dyDescent="0.25">
      <c r="B210070" s="78"/>
      <c r="C210070" s="77"/>
    </row>
    <row r="210071" spans="2:3" x14ac:dyDescent="0.25">
      <c r="B210071" s="78"/>
      <c r="C210071" s="77"/>
    </row>
    <row r="210072" spans="2:3" x14ac:dyDescent="0.25">
      <c r="B210072" s="78"/>
      <c r="C210072" s="77"/>
    </row>
    <row r="210073" spans="2:3" x14ac:dyDescent="0.25">
      <c r="B210073" s="78"/>
      <c r="C210073" s="77"/>
    </row>
    <row r="210074" spans="2:3" x14ac:dyDescent="0.25">
      <c r="B210074" s="78"/>
      <c r="C210074" s="77"/>
    </row>
    <row r="210075" spans="2:3" x14ac:dyDescent="0.25">
      <c r="B210075" s="78"/>
      <c r="C210075" s="77"/>
    </row>
    <row r="210076" spans="2:3" x14ac:dyDescent="0.25">
      <c r="B210076" s="78"/>
      <c r="C210076" s="77"/>
    </row>
    <row r="210077" spans="2:3" x14ac:dyDescent="0.25">
      <c r="B210077" s="78"/>
      <c r="C210077" s="77"/>
    </row>
    <row r="210078" spans="2:3" x14ac:dyDescent="0.25">
      <c r="B210078" s="78"/>
      <c r="C210078" s="77"/>
    </row>
    <row r="210079" spans="2:3" x14ac:dyDescent="0.25">
      <c r="B210079" s="78"/>
      <c r="C210079" s="77"/>
    </row>
    <row r="210080" spans="2:3" x14ac:dyDescent="0.25">
      <c r="B210080" s="78"/>
      <c r="C210080" s="77"/>
    </row>
    <row r="210081" spans="2:3" x14ac:dyDescent="0.25">
      <c r="B210081" s="78"/>
      <c r="C210081" s="77"/>
    </row>
    <row r="210082" spans="2:3" x14ac:dyDescent="0.25">
      <c r="B210082" s="78"/>
      <c r="C210082" s="77"/>
    </row>
    <row r="210192" spans="2:3" x14ac:dyDescent="0.25">
      <c r="B210192" s="78"/>
      <c r="C210192" s="77"/>
    </row>
    <row r="210193" spans="2:3" x14ac:dyDescent="0.25">
      <c r="B210193" s="78"/>
      <c r="C210193" s="77"/>
    </row>
    <row r="210194" spans="2:3" x14ac:dyDescent="0.25">
      <c r="B210194" s="78"/>
      <c r="C210194" s="77"/>
    </row>
    <row r="210195" spans="2:3" x14ac:dyDescent="0.25">
      <c r="B210195" s="78"/>
      <c r="C210195" s="77"/>
    </row>
    <row r="210196" spans="2:3" x14ac:dyDescent="0.25">
      <c r="B210196" s="78"/>
      <c r="C210196" s="77"/>
    </row>
    <row r="210197" spans="2:3" x14ac:dyDescent="0.25">
      <c r="B210197" s="78"/>
      <c r="C210197" s="77"/>
    </row>
    <row r="210198" spans="2:3" x14ac:dyDescent="0.25">
      <c r="B210198" s="78"/>
      <c r="C210198" s="77"/>
    </row>
    <row r="210199" spans="2:3" x14ac:dyDescent="0.25">
      <c r="B210199" s="78"/>
      <c r="C210199" s="77"/>
    </row>
    <row r="210200" spans="2:3" x14ac:dyDescent="0.25">
      <c r="B210200" s="78"/>
      <c r="C210200" s="77"/>
    </row>
    <row r="210201" spans="2:3" x14ac:dyDescent="0.25">
      <c r="B210201" s="78"/>
      <c r="C210201" s="77"/>
    </row>
    <row r="210202" spans="2:3" x14ac:dyDescent="0.25">
      <c r="B210202" s="78"/>
      <c r="C210202" s="77"/>
    </row>
    <row r="210203" spans="2:3" x14ac:dyDescent="0.25">
      <c r="B210203" s="78"/>
      <c r="C210203" s="77"/>
    </row>
    <row r="210204" spans="2:3" x14ac:dyDescent="0.25">
      <c r="B210204" s="78"/>
      <c r="C210204" s="77"/>
    </row>
    <row r="210314" spans="2:3" x14ac:dyDescent="0.25">
      <c r="B210314" s="78"/>
      <c r="C210314" s="77"/>
    </row>
    <row r="210315" spans="2:3" x14ac:dyDescent="0.25">
      <c r="B210315" s="78"/>
      <c r="C210315" s="77"/>
    </row>
    <row r="210316" spans="2:3" x14ac:dyDescent="0.25">
      <c r="B210316" s="78"/>
      <c r="C210316" s="77"/>
    </row>
    <row r="210317" spans="2:3" x14ac:dyDescent="0.25">
      <c r="B210317" s="78"/>
      <c r="C210317" s="77"/>
    </row>
    <row r="210318" spans="2:3" x14ac:dyDescent="0.25">
      <c r="B210318" s="78"/>
      <c r="C210318" s="77"/>
    </row>
    <row r="210319" spans="2:3" x14ac:dyDescent="0.25">
      <c r="B210319" s="78"/>
      <c r="C210319" s="77"/>
    </row>
    <row r="210320" spans="2:3" x14ac:dyDescent="0.25">
      <c r="B210320" s="78"/>
      <c r="C210320" s="77"/>
    </row>
    <row r="210321" spans="2:3" x14ac:dyDescent="0.25">
      <c r="B210321" s="78"/>
      <c r="C210321" s="77"/>
    </row>
    <row r="210322" spans="2:3" x14ac:dyDescent="0.25">
      <c r="B210322" s="78"/>
      <c r="C210322" s="77"/>
    </row>
    <row r="210323" spans="2:3" x14ac:dyDescent="0.25">
      <c r="B210323" s="78"/>
      <c r="C210323" s="77"/>
    </row>
    <row r="210324" spans="2:3" x14ac:dyDescent="0.25">
      <c r="B210324" s="78"/>
      <c r="C210324" s="77"/>
    </row>
    <row r="210325" spans="2:3" x14ac:dyDescent="0.25">
      <c r="B210325" s="78"/>
      <c r="C210325" s="77"/>
    </row>
    <row r="210326" spans="2:3" x14ac:dyDescent="0.25">
      <c r="B210326" s="78"/>
      <c r="C210326" s="77"/>
    </row>
    <row r="210436" spans="2:3" x14ac:dyDescent="0.25">
      <c r="B210436" s="78"/>
      <c r="C210436" s="77"/>
    </row>
    <row r="210437" spans="2:3" x14ac:dyDescent="0.25">
      <c r="B210437" s="78"/>
      <c r="C210437" s="77"/>
    </row>
    <row r="210438" spans="2:3" x14ac:dyDescent="0.25">
      <c r="B210438" s="78"/>
      <c r="C210438" s="77"/>
    </row>
    <row r="210439" spans="2:3" x14ac:dyDescent="0.25">
      <c r="B210439" s="78"/>
      <c r="C210439" s="77"/>
    </row>
    <row r="210440" spans="2:3" x14ac:dyDescent="0.25">
      <c r="B210440" s="78"/>
      <c r="C210440" s="77"/>
    </row>
    <row r="210441" spans="2:3" x14ac:dyDescent="0.25">
      <c r="B210441" s="78"/>
      <c r="C210441" s="77"/>
    </row>
    <row r="210442" spans="2:3" x14ac:dyDescent="0.25">
      <c r="B210442" s="78"/>
      <c r="C210442" s="77"/>
    </row>
    <row r="210443" spans="2:3" x14ac:dyDescent="0.25">
      <c r="B210443" s="78"/>
      <c r="C210443" s="77"/>
    </row>
    <row r="210444" spans="2:3" x14ac:dyDescent="0.25">
      <c r="B210444" s="78"/>
      <c r="C210444" s="77"/>
    </row>
    <row r="210445" spans="2:3" x14ac:dyDescent="0.25">
      <c r="B210445" s="78"/>
      <c r="C210445" s="77"/>
    </row>
    <row r="210446" spans="2:3" x14ac:dyDescent="0.25">
      <c r="B210446" s="78"/>
      <c r="C210446" s="77"/>
    </row>
    <row r="210447" spans="2:3" x14ac:dyDescent="0.25">
      <c r="B210447" s="78"/>
      <c r="C210447" s="77"/>
    </row>
    <row r="210448" spans="2:3" x14ac:dyDescent="0.25">
      <c r="B210448" s="78"/>
      <c r="C210448" s="77"/>
    </row>
    <row r="210558" spans="2:3" x14ac:dyDescent="0.25">
      <c r="B210558" s="78"/>
      <c r="C210558" s="77"/>
    </row>
    <row r="210559" spans="2:3" x14ac:dyDescent="0.25">
      <c r="B210559" s="78"/>
      <c r="C210559" s="77"/>
    </row>
    <row r="210560" spans="2:3" x14ac:dyDescent="0.25">
      <c r="B210560" s="78"/>
      <c r="C210560" s="77"/>
    </row>
    <row r="210561" spans="2:3" x14ac:dyDescent="0.25">
      <c r="B210561" s="78"/>
      <c r="C210561" s="77"/>
    </row>
    <row r="210562" spans="2:3" x14ac:dyDescent="0.25">
      <c r="B210562" s="78"/>
      <c r="C210562" s="77"/>
    </row>
    <row r="210563" spans="2:3" x14ac:dyDescent="0.25">
      <c r="B210563" s="78"/>
      <c r="C210563" s="77"/>
    </row>
    <row r="210564" spans="2:3" x14ac:dyDescent="0.25">
      <c r="B210564" s="78"/>
      <c r="C210564" s="77"/>
    </row>
    <row r="210565" spans="2:3" x14ac:dyDescent="0.25">
      <c r="B210565" s="78"/>
      <c r="C210565" s="77"/>
    </row>
    <row r="210566" spans="2:3" x14ac:dyDescent="0.25">
      <c r="B210566" s="78"/>
      <c r="C210566" s="77"/>
    </row>
    <row r="210567" spans="2:3" x14ac:dyDescent="0.25">
      <c r="B210567" s="78"/>
      <c r="C210567" s="77"/>
    </row>
    <row r="210568" spans="2:3" x14ac:dyDescent="0.25">
      <c r="B210568" s="78"/>
      <c r="C210568" s="77"/>
    </row>
    <row r="210569" spans="2:3" x14ac:dyDescent="0.25">
      <c r="B210569" s="78"/>
      <c r="C210569" s="77"/>
    </row>
    <row r="210570" spans="2:3" x14ac:dyDescent="0.25">
      <c r="B210570" s="78"/>
      <c r="C210570" s="77"/>
    </row>
    <row r="210680" spans="2:3" x14ac:dyDescent="0.25">
      <c r="B210680" s="78"/>
      <c r="C210680" s="77"/>
    </row>
    <row r="210681" spans="2:3" x14ac:dyDescent="0.25">
      <c r="B210681" s="78"/>
      <c r="C210681" s="77"/>
    </row>
    <row r="210682" spans="2:3" x14ac:dyDescent="0.25">
      <c r="B210682" s="78"/>
      <c r="C210682" s="77"/>
    </row>
    <row r="210683" spans="2:3" x14ac:dyDescent="0.25">
      <c r="B210683" s="78"/>
      <c r="C210683" s="77"/>
    </row>
    <row r="210684" spans="2:3" x14ac:dyDescent="0.25">
      <c r="B210684" s="78"/>
      <c r="C210684" s="77"/>
    </row>
    <row r="210685" spans="2:3" x14ac:dyDescent="0.25">
      <c r="B210685" s="78"/>
      <c r="C210685" s="77"/>
    </row>
    <row r="210686" spans="2:3" x14ac:dyDescent="0.25">
      <c r="B210686" s="78"/>
      <c r="C210686" s="77"/>
    </row>
    <row r="210687" spans="2:3" x14ac:dyDescent="0.25">
      <c r="B210687" s="78"/>
      <c r="C210687" s="77"/>
    </row>
    <row r="210688" spans="2:3" x14ac:dyDescent="0.25">
      <c r="B210688" s="78"/>
      <c r="C210688" s="77"/>
    </row>
    <row r="210689" spans="2:3" x14ac:dyDescent="0.25">
      <c r="B210689" s="78"/>
      <c r="C210689" s="77"/>
    </row>
    <row r="210690" spans="2:3" x14ac:dyDescent="0.25">
      <c r="B210690" s="78"/>
      <c r="C210690" s="77"/>
    </row>
    <row r="210691" spans="2:3" x14ac:dyDescent="0.25">
      <c r="B210691" s="78"/>
      <c r="C210691" s="77"/>
    </row>
    <row r="210692" spans="2:3" x14ac:dyDescent="0.25">
      <c r="B210692" s="78"/>
      <c r="C210692" s="77"/>
    </row>
    <row r="210802" spans="2:3" x14ac:dyDescent="0.25">
      <c r="B210802" s="78"/>
      <c r="C210802" s="77"/>
    </row>
    <row r="210803" spans="2:3" x14ac:dyDescent="0.25">
      <c r="B210803" s="78"/>
      <c r="C210803" s="77"/>
    </row>
    <row r="210804" spans="2:3" x14ac:dyDescent="0.25">
      <c r="B210804" s="78"/>
      <c r="C210804" s="77"/>
    </row>
    <row r="210805" spans="2:3" x14ac:dyDescent="0.25">
      <c r="B210805" s="78"/>
      <c r="C210805" s="77"/>
    </row>
    <row r="210806" spans="2:3" x14ac:dyDescent="0.25">
      <c r="B210806" s="78"/>
      <c r="C210806" s="77"/>
    </row>
    <row r="210807" spans="2:3" x14ac:dyDescent="0.25">
      <c r="B210807" s="78"/>
      <c r="C210807" s="77"/>
    </row>
    <row r="210808" spans="2:3" x14ac:dyDescent="0.25">
      <c r="B210808" s="78"/>
      <c r="C210808" s="77"/>
    </row>
    <row r="210809" spans="2:3" x14ac:dyDescent="0.25">
      <c r="B210809" s="78"/>
      <c r="C210809" s="77"/>
    </row>
    <row r="210810" spans="2:3" x14ac:dyDescent="0.25">
      <c r="B210810" s="78"/>
      <c r="C210810" s="77"/>
    </row>
    <row r="210811" spans="2:3" x14ac:dyDescent="0.25">
      <c r="B210811" s="78"/>
      <c r="C210811" s="77"/>
    </row>
    <row r="210812" spans="2:3" x14ac:dyDescent="0.25">
      <c r="B210812" s="78"/>
      <c r="C210812" s="77"/>
    </row>
    <row r="210813" spans="2:3" x14ac:dyDescent="0.25">
      <c r="B210813" s="78"/>
      <c r="C210813" s="77"/>
    </row>
    <row r="210814" spans="2:3" x14ac:dyDescent="0.25">
      <c r="B210814" s="78"/>
      <c r="C210814" s="77"/>
    </row>
    <row r="210924" spans="2:3" x14ac:dyDescent="0.25">
      <c r="B210924" s="78"/>
      <c r="C210924" s="77"/>
    </row>
    <row r="210925" spans="2:3" x14ac:dyDescent="0.25">
      <c r="B210925" s="78"/>
      <c r="C210925" s="77"/>
    </row>
    <row r="210926" spans="2:3" x14ac:dyDescent="0.25">
      <c r="B210926" s="78"/>
      <c r="C210926" s="77"/>
    </row>
    <row r="210927" spans="2:3" x14ac:dyDescent="0.25">
      <c r="B210927" s="78"/>
      <c r="C210927" s="77"/>
    </row>
    <row r="210928" spans="2:3" x14ac:dyDescent="0.25">
      <c r="B210928" s="78"/>
      <c r="C210928" s="77"/>
    </row>
    <row r="210929" spans="2:3" x14ac:dyDescent="0.25">
      <c r="B210929" s="78"/>
      <c r="C210929" s="77"/>
    </row>
    <row r="210930" spans="2:3" x14ac:dyDescent="0.25">
      <c r="B210930" s="78"/>
      <c r="C210930" s="77"/>
    </row>
    <row r="210931" spans="2:3" x14ac:dyDescent="0.25">
      <c r="B210931" s="78"/>
      <c r="C210931" s="77"/>
    </row>
    <row r="210932" spans="2:3" x14ac:dyDescent="0.25">
      <c r="B210932" s="78"/>
      <c r="C210932" s="77"/>
    </row>
    <row r="210933" spans="2:3" x14ac:dyDescent="0.25">
      <c r="B210933" s="78"/>
      <c r="C210933" s="77"/>
    </row>
    <row r="210934" spans="2:3" x14ac:dyDescent="0.25">
      <c r="B210934" s="78"/>
      <c r="C210934" s="77"/>
    </row>
    <row r="210935" spans="2:3" x14ac:dyDescent="0.25">
      <c r="B210935" s="78"/>
      <c r="C210935" s="77"/>
    </row>
    <row r="210936" spans="2:3" x14ac:dyDescent="0.25">
      <c r="B210936" s="78"/>
      <c r="C210936" s="77"/>
    </row>
    <row r="211046" spans="2:3" x14ac:dyDescent="0.25">
      <c r="B211046" s="78"/>
      <c r="C211046" s="77"/>
    </row>
    <row r="211047" spans="2:3" x14ac:dyDescent="0.25">
      <c r="B211047" s="78"/>
      <c r="C211047" s="77"/>
    </row>
    <row r="211048" spans="2:3" x14ac:dyDescent="0.25">
      <c r="B211048" s="78"/>
      <c r="C211048" s="77"/>
    </row>
    <row r="211049" spans="2:3" x14ac:dyDescent="0.25">
      <c r="B211049" s="78"/>
      <c r="C211049" s="77"/>
    </row>
    <row r="211050" spans="2:3" x14ac:dyDescent="0.25">
      <c r="B211050" s="78"/>
      <c r="C211050" s="77"/>
    </row>
    <row r="211051" spans="2:3" x14ac:dyDescent="0.25">
      <c r="B211051" s="78"/>
      <c r="C211051" s="77"/>
    </row>
    <row r="211052" spans="2:3" x14ac:dyDescent="0.25">
      <c r="B211052" s="78"/>
      <c r="C211052" s="77"/>
    </row>
    <row r="211053" spans="2:3" x14ac:dyDescent="0.25">
      <c r="B211053" s="78"/>
      <c r="C211053" s="77"/>
    </row>
    <row r="211054" spans="2:3" x14ac:dyDescent="0.25">
      <c r="B211054" s="78"/>
      <c r="C211054" s="77"/>
    </row>
    <row r="211055" spans="2:3" x14ac:dyDescent="0.25">
      <c r="B211055" s="78"/>
      <c r="C211055" s="77"/>
    </row>
    <row r="211056" spans="2:3" x14ac:dyDescent="0.25">
      <c r="B211056" s="78"/>
      <c r="C211056" s="77"/>
    </row>
    <row r="211057" spans="2:3" x14ac:dyDescent="0.25">
      <c r="B211057" s="78"/>
      <c r="C211057" s="77"/>
    </row>
    <row r="211058" spans="2:3" x14ac:dyDescent="0.25">
      <c r="B211058" s="78"/>
      <c r="C211058" s="77"/>
    </row>
    <row r="211168" spans="2:3" x14ac:dyDescent="0.25">
      <c r="B211168" s="78"/>
      <c r="C211168" s="77"/>
    </row>
    <row r="211169" spans="2:3" x14ac:dyDescent="0.25">
      <c r="B211169" s="78"/>
      <c r="C211169" s="77"/>
    </row>
    <row r="211170" spans="2:3" x14ac:dyDescent="0.25">
      <c r="B211170" s="78"/>
      <c r="C211170" s="77"/>
    </row>
    <row r="211171" spans="2:3" x14ac:dyDescent="0.25">
      <c r="B211171" s="78"/>
      <c r="C211171" s="77"/>
    </row>
    <row r="211172" spans="2:3" x14ac:dyDescent="0.25">
      <c r="B211172" s="78"/>
      <c r="C211172" s="77"/>
    </row>
    <row r="211173" spans="2:3" x14ac:dyDescent="0.25">
      <c r="B211173" s="78"/>
      <c r="C211173" s="77"/>
    </row>
    <row r="211174" spans="2:3" x14ac:dyDescent="0.25">
      <c r="B211174" s="78"/>
      <c r="C211174" s="77"/>
    </row>
    <row r="211175" spans="2:3" x14ac:dyDescent="0.25">
      <c r="B211175" s="78"/>
      <c r="C211175" s="77"/>
    </row>
    <row r="211176" spans="2:3" x14ac:dyDescent="0.25">
      <c r="B211176" s="78"/>
      <c r="C211176" s="77"/>
    </row>
    <row r="211177" spans="2:3" x14ac:dyDescent="0.25">
      <c r="B211177" s="78"/>
      <c r="C211177" s="77"/>
    </row>
    <row r="211178" spans="2:3" x14ac:dyDescent="0.25">
      <c r="B211178" s="78"/>
      <c r="C211178" s="77"/>
    </row>
    <row r="211179" spans="2:3" x14ac:dyDescent="0.25">
      <c r="B211179" s="78"/>
      <c r="C211179" s="77"/>
    </row>
    <row r="211180" spans="2:3" x14ac:dyDescent="0.25">
      <c r="B211180" s="78"/>
      <c r="C211180" s="77"/>
    </row>
    <row r="211290" spans="2:3" x14ac:dyDescent="0.25">
      <c r="B211290" s="78"/>
      <c r="C211290" s="77"/>
    </row>
    <row r="211291" spans="2:3" x14ac:dyDescent="0.25">
      <c r="B211291" s="78"/>
      <c r="C211291" s="77"/>
    </row>
    <row r="211292" spans="2:3" x14ac:dyDescent="0.25">
      <c r="B211292" s="78"/>
      <c r="C211292" s="77"/>
    </row>
    <row r="211293" spans="2:3" x14ac:dyDescent="0.25">
      <c r="B211293" s="78"/>
      <c r="C211293" s="77"/>
    </row>
    <row r="211294" spans="2:3" x14ac:dyDescent="0.25">
      <c r="B211294" s="78"/>
      <c r="C211294" s="77"/>
    </row>
    <row r="211295" spans="2:3" x14ac:dyDescent="0.25">
      <c r="B211295" s="78"/>
      <c r="C211295" s="77"/>
    </row>
    <row r="211296" spans="2:3" x14ac:dyDescent="0.25">
      <c r="B211296" s="78"/>
      <c r="C211296" s="77"/>
    </row>
    <row r="211297" spans="2:3" x14ac:dyDescent="0.25">
      <c r="B211297" s="78"/>
      <c r="C211297" s="77"/>
    </row>
    <row r="211298" spans="2:3" x14ac:dyDescent="0.25">
      <c r="B211298" s="78"/>
      <c r="C211298" s="77"/>
    </row>
    <row r="211299" spans="2:3" x14ac:dyDescent="0.25">
      <c r="B211299" s="78"/>
      <c r="C211299" s="77"/>
    </row>
    <row r="211300" spans="2:3" x14ac:dyDescent="0.25">
      <c r="B211300" s="78"/>
      <c r="C211300" s="77"/>
    </row>
    <row r="211301" spans="2:3" x14ac:dyDescent="0.25">
      <c r="B211301" s="78"/>
      <c r="C211301" s="77"/>
    </row>
    <row r="211302" spans="2:3" x14ac:dyDescent="0.25">
      <c r="B211302" s="78"/>
      <c r="C211302" s="77"/>
    </row>
    <row r="211412" spans="2:3" x14ac:dyDescent="0.25">
      <c r="B211412" s="78"/>
      <c r="C211412" s="77"/>
    </row>
    <row r="211413" spans="2:3" x14ac:dyDescent="0.25">
      <c r="B211413" s="78"/>
      <c r="C211413" s="77"/>
    </row>
    <row r="211414" spans="2:3" x14ac:dyDescent="0.25">
      <c r="B211414" s="78"/>
      <c r="C211414" s="77"/>
    </row>
    <row r="211415" spans="2:3" x14ac:dyDescent="0.25">
      <c r="B211415" s="78"/>
      <c r="C211415" s="77"/>
    </row>
    <row r="211416" spans="2:3" x14ac:dyDescent="0.25">
      <c r="B211416" s="78"/>
      <c r="C211416" s="77"/>
    </row>
    <row r="211417" spans="2:3" x14ac:dyDescent="0.25">
      <c r="B211417" s="78"/>
      <c r="C211417" s="77"/>
    </row>
    <row r="211418" spans="2:3" x14ac:dyDescent="0.25">
      <c r="B211418" s="78"/>
      <c r="C211418" s="77"/>
    </row>
    <row r="211419" spans="2:3" x14ac:dyDescent="0.25">
      <c r="B211419" s="78"/>
      <c r="C211419" s="77"/>
    </row>
    <row r="211420" spans="2:3" x14ac:dyDescent="0.25">
      <c r="B211420" s="78"/>
      <c r="C211420" s="77"/>
    </row>
    <row r="211421" spans="2:3" x14ac:dyDescent="0.25">
      <c r="B211421" s="78"/>
      <c r="C211421" s="77"/>
    </row>
    <row r="211422" spans="2:3" x14ac:dyDescent="0.25">
      <c r="B211422" s="78"/>
      <c r="C211422" s="77"/>
    </row>
    <row r="211423" spans="2:3" x14ac:dyDescent="0.25">
      <c r="B211423" s="78"/>
      <c r="C211423" s="77"/>
    </row>
    <row r="211424" spans="2:3" x14ac:dyDescent="0.25">
      <c r="B211424" s="78"/>
      <c r="C211424" s="77"/>
    </row>
    <row r="211534" spans="2:3" x14ac:dyDescent="0.25">
      <c r="B211534" s="78"/>
      <c r="C211534" s="77"/>
    </row>
    <row r="211535" spans="2:3" x14ac:dyDescent="0.25">
      <c r="B211535" s="78"/>
      <c r="C211535" s="77"/>
    </row>
    <row r="211536" spans="2:3" x14ac:dyDescent="0.25">
      <c r="B211536" s="78"/>
      <c r="C211536" s="77"/>
    </row>
    <row r="211537" spans="2:3" x14ac:dyDescent="0.25">
      <c r="B211537" s="78"/>
      <c r="C211537" s="77"/>
    </row>
    <row r="211538" spans="2:3" x14ac:dyDescent="0.25">
      <c r="B211538" s="78"/>
      <c r="C211538" s="77"/>
    </row>
    <row r="211539" spans="2:3" x14ac:dyDescent="0.25">
      <c r="B211539" s="78"/>
      <c r="C211539" s="77"/>
    </row>
    <row r="211540" spans="2:3" x14ac:dyDescent="0.25">
      <c r="B211540" s="78"/>
      <c r="C211540" s="77"/>
    </row>
    <row r="211541" spans="2:3" x14ac:dyDescent="0.25">
      <c r="B211541" s="78"/>
      <c r="C211541" s="77"/>
    </row>
    <row r="211542" spans="2:3" x14ac:dyDescent="0.25">
      <c r="B211542" s="78"/>
      <c r="C211542" s="77"/>
    </row>
    <row r="211543" spans="2:3" x14ac:dyDescent="0.25">
      <c r="B211543" s="78"/>
      <c r="C211543" s="77"/>
    </row>
    <row r="211544" spans="2:3" x14ac:dyDescent="0.25">
      <c r="B211544" s="78"/>
      <c r="C211544" s="77"/>
    </row>
    <row r="211545" spans="2:3" x14ac:dyDescent="0.25">
      <c r="B211545" s="78"/>
      <c r="C211545" s="77"/>
    </row>
    <row r="211546" spans="2:3" x14ac:dyDescent="0.25">
      <c r="B211546" s="78"/>
      <c r="C211546" s="77"/>
    </row>
    <row r="211656" spans="2:3" x14ac:dyDescent="0.25">
      <c r="B211656" s="78"/>
      <c r="C211656" s="77"/>
    </row>
    <row r="211657" spans="2:3" x14ac:dyDescent="0.25">
      <c r="B211657" s="78"/>
      <c r="C211657" s="77"/>
    </row>
    <row r="211658" spans="2:3" x14ac:dyDescent="0.25">
      <c r="B211658" s="78"/>
      <c r="C211658" s="77"/>
    </row>
    <row r="211659" spans="2:3" x14ac:dyDescent="0.25">
      <c r="B211659" s="78"/>
      <c r="C211659" s="77"/>
    </row>
    <row r="211660" spans="2:3" x14ac:dyDescent="0.25">
      <c r="B211660" s="78"/>
      <c r="C211660" s="77"/>
    </row>
    <row r="211661" spans="2:3" x14ac:dyDescent="0.25">
      <c r="B211661" s="78"/>
      <c r="C211661" s="77"/>
    </row>
    <row r="211662" spans="2:3" x14ac:dyDescent="0.25">
      <c r="B211662" s="78"/>
      <c r="C211662" s="77"/>
    </row>
    <row r="211663" spans="2:3" x14ac:dyDescent="0.25">
      <c r="B211663" s="78"/>
      <c r="C211663" s="77"/>
    </row>
    <row r="211664" spans="2:3" x14ac:dyDescent="0.25">
      <c r="B211664" s="78"/>
      <c r="C211664" s="77"/>
    </row>
    <row r="211665" spans="2:3" x14ac:dyDescent="0.25">
      <c r="B211665" s="78"/>
      <c r="C211665" s="77"/>
    </row>
    <row r="211666" spans="2:3" x14ac:dyDescent="0.25">
      <c r="B211666" s="78"/>
      <c r="C211666" s="77"/>
    </row>
    <row r="211667" spans="2:3" x14ac:dyDescent="0.25">
      <c r="B211667" s="78"/>
      <c r="C211667" s="77"/>
    </row>
    <row r="211668" spans="2:3" x14ac:dyDescent="0.25">
      <c r="B211668" s="78"/>
      <c r="C211668" s="77"/>
    </row>
    <row r="211778" spans="2:3" x14ac:dyDescent="0.25">
      <c r="B211778" s="78"/>
      <c r="C211778" s="77"/>
    </row>
    <row r="211779" spans="2:3" x14ac:dyDescent="0.25">
      <c r="B211779" s="78"/>
      <c r="C211779" s="77"/>
    </row>
    <row r="211780" spans="2:3" x14ac:dyDescent="0.25">
      <c r="B211780" s="78"/>
      <c r="C211780" s="77"/>
    </row>
    <row r="211781" spans="2:3" x14ac:dyDescent="0.25">
      <c r="B211781" s="78"/>
      <c r="C211781" s="77"/>
    </row>
    <row r="211782" spans="2:3" x14ac:dyDescent="0.25">
      <c r="B211782" s="78"/>
      <c r="C211782" s="77"/>
    </row>
    <row r="211783" spans="2:3" x14ac:dyDescent="0.25">
      <c r="B211783" s="78"/>
      <c r="C211783" s="77"/>
    </row>
    <row r="211784" spans="2:3" x14ac:dyDescent="0.25">
      <c r="B211784" s="78"/>
      <c r="C211784" s="77"/>
    </row>
    <row r="211785" spans="2:3" x14ac:dyDescent="0.25">
      <c r="B211785" s="78"/>
      <c r="C211785" s="77"/>
    </row>
    <row r="211786" spans="2:3" x14ac:dyDescent="0.25">
      <c r="B211786" s="78"/>
      <c r="C211786" s="77"/>
    </row>
    <row r="211787" spans="2:3" x14ac:dyDescent="0.25">
      <c r="B211787" s="78"/>
      <c r="C211787" s="77"/>
    </row>
    <row r="211788" spans="2:3" x14ac:dyDescent="0.25">
      <c r="B211788" s="78"/>
      <c r="C211788" s="77"/>
    </row>
    <row r="211789" spans="2:3" x14ac:dyDescent="0.25">
      <c r="B211789" s="78"/>
      <c r="C211789" s="77"/>
    </row>
    <row r="211790" spans="2:3" x14ac:dyDescent="0.25">
      <c r="B211790" s="78"/>
      <c r="C211790" s="77"/>
    </row>
    <row r="211900" spans="2:3" x14ac:dyDescent="0.25">
      <c r="B211900" s="78"/>
      <c r="C211900" s="77"/>
    </row>
    <row r="211901" spans="2:3" x14ac:dyDescent="0.25">
      <c r="B211901" s="78"/>
      <c r="C211901" s="77"/>
    </row>
    <row r="211902" spans="2:3" x14ac:dyDescent="0.25">
      <c r="B211902" s="78"/>
      <c r="C211902" s="77"/>
    </row>
    <row r="211903" spans="2:3" x14ac:dyDescent="0.25">
      <c r="B211903" s="78"/>
      <c r="C211903" s="77"/>
    </row>
    <row r="211904" spans="2:3" x14ac:dyDescent="0.25">
      <c r="B211904" s="78"/>
      <c r="C211904" s="77"/>
    </row>
    <row r="211905" spans="2:3" x14ac:dyDescent="0.25">
      <c r="B211905" s="78"/>
      <c r="C211905" s="77"/>
    </row>
    <row r="211906" spans="2:3" x14ac:dyDescent="0.25">
      <c r="B211906" s="78"/>
      <c r="C211906" s="77"/>
    </row>
    <row r="211907" spans="2:3" x14ac:dyDescent="0.25">
      <c r="B211907" s="78"/>
      <c r="C211907" s="77"/>
    </row>
    <row r="211908" spans="2:3" x14ac:dyDescent="0.25">
      <c r="B211908" s="78"/>
      <c r="C211908" s="77"/>
    </row>
    <row r="211909" spans="2:3" x14ac:dyDescent="0.25">
      <c r="B211909" s="78"/>
      <c r="C211909" s="77"/>
    </row>
    <row r="211910" spans="2:3" x14ac:dyDescent="0.25">
      <c r="B211910" s="78"/>
      <c r="C211910" s="77"/>
    </row>
    <row r="211911" spans="2:3" x14ac:dyDescent="0.25">
      <c r="B211911" s="78"/>
      <c r="C211911" s="77"/>
    </row>
    <row r="211912" spans="2:3" x14ac:dyDescent="0.25">
      <c r="B211912" s="78"/>
      <c r="C211912" s="77"/>
    </row>
    <row r="212022" spans="2:3" x14ac:dyDescent="0.25">
      <c r="B212022" s="78"/>
      <c r="C212022" s="77"/>
    </row>
    <row r="212023" spans="2:3" x14ac:dyDescent="0.25">
      <c r="B212023" s="78"/>
      <c r="C212023" s="77"/>
    </row>
    <row r="212024" spans="2:3" x14ac:dyDescent="0.25">
      <c r="B212024" s="78"/>
      <c r="C212024" s="77"/>
    </row>
    <row r="212025" spans="2:3" x14ac:dyDescent="0.25">
      <c r="B212025" s="78"/>
      <c r="C212025" s="77"/>
    </row>
    <row r="212026" spans="2:3" x14ac:dyDescent="0.25">
      <c r="B212026" s="78"/>
      <c r="C212026" s="77"/>
    </row>
    <row r="212027" spans="2:3" x14ac:dyDescent="0.25">
      <c r="B212027" s="78"/>
      <c r="C212027" s="77"/>
    </row>
    <row r="212028" spans="2:3" x14ac:dyDescent="0.25">
      <c r="B212028" s="78"/>
      <c r="C212028" s="77"/>
    </row>
    <row r="212029" spans="2:3" x14ac:dyDescent="0.25">
      <c r="B212029" s="78"/>
      <c r="C212029" s="77"/>
    </row>
    <row r="212030" spans="2:3" x14ac:dyDescent="0.25">
      <c r="B212030" s="78"/>
      <c r="C212030" s="77"/>
    </row>
    <row r="212031" spans="2:3" x14ac:dyDescent="0.25">
      <c r="B212031" s="78"/>
      <c r="C212031" s="77"/>
    </row>
    <row r="212032" spans="2:3" x14ac:dyDescent="0.25">
      <c r="B212032" s="78"/>
      <c r="C212032" s="77"/>
    </row>
    <row r="212033" spans="2:3" x14ac:dyDescent="0.25">
      <c r="B212033" s="78"/>
      <c r="C212033" s="77"/>
    </row>
    <row r="212034" spans="2:3" x14ac:dyDescent="0.25">
      <c r="B212034" s="78"/>
      <c r="C212034" s="77"/>
    </row>
    <row r="212144" spans="2:3" x14ac:dyDescent="0.25">
      <c r="B212144" s="78"/>
      <c r="C212144" s="77"/>
    </row>
    <row r="212145" spans="2:3" x14ac:dyDescent="0.25">
      <c r="B212145" s="78"/>
      <c r="C212145" s="77"/>
    </row>
    <row r="212146" spans="2:3" x14ac:dyDescent="0.25">
      <c r="B212146" s="78"/>
      <c r="C212146" s="77"/>
    </row>
    <row r="212147" spans="2:3" x14ac:dyDescent="0.25">
      <c r="B212147" s="78"/>
      <c r="C212147" s="77"/>
    </row>
    <row r="212148" spans="2:3" x14ac:dyDescent="0.25">
      <c r="B212148" s="78"/>
      <c r="C212148" s="77"/>
    </row>
    <row r="212149" spans="2:3" x14ac:dyDescent="0.25">
      <c r="B212149" s="78"/>
      <c r="C212149" s="77"/>
    </row>
    <row r="212150" spans="2:3" x14ac:dyDescent="0.25">
      <c r="B212150" s="78"/>
      <c r="C212150" s="77"/>
    </row>
    <row r="212151" spans="2:3" x14ac:dyDescent="0.25">
      <c r="B212151" s="78"/>
      <c r="C212151" s="77"/>
    </row>
    <row r="212152" spans="2:3" x14ac:dyDescent="0.25">
      <c r="B212152" s="78"/>
      <c r="C212152" s="77"/>
    </row>
    <row r="212153" spans="2:3" x14ac:dyDescent="0.25">
      <c r="B212153" s="78"/>
      <c r="C212153" s="77"/>
    </row>
    <row r="212154" spans="2:3" x14ac:dyDescent="0.25">
      <c r="B212154" s="78"/>
      <c r="C212154" s="77"/>
    </row>
    <row r="212155" spans="2:3" x14ac:dyDescent="0.25">
      <c r="B212155" s="78"/>
      <c r="C212155" s="77"/>
    </row>
    <row r="212156" spans="2:3" x14ac:dyDescent="0.25">
      <c r="B212156" s="78"/>
      <c r="C212156" s="77"/>
    </row>
    <row r="212266" spans="2:3" x14ac:dyDescent="0.25">
      <c r="B212266" s="78"/>
      <c r="C212266" s="77"/>
    </row>
    <row r="212267" spans="2:3" x14ac:dyDescent="0.25">
      <c r="B212267" s="78"/>
      <c r="C212267" s="77"/>
    </row>
    <row r="212268" spans="2:3" x14ac:dyDescent="0.25">
      <c r="B212268" s="78"/>
      <c r="C212268" s="77"/>
    </row>
    <row r="212269" spans="2:3" x14ac:dyDescent="0.25">
      <c r="B212269" s="78"/>
      <c r="C212269" s="77"/>
    </row>
    <row r="212270" spans="2:3" x14ac:dyDescent="0.25">
      <c r="B212270" s="78"/>
      <c r="C212270" s="77"/>
    </row>
    <row r="212271" spans="2:3" x14ac:dyDescent="0.25">
      <c r="B212271" s="78"/>
      <c r="C212271" s="77"/>
    </row>
    <row r="212272" spans="2:3" x14ac:dyDescent="0.25">
      <c r="B212272" s="78"/>
      <c r="C212272" s="77"/>
    </row>
    <row r="212273" spans="2:3" x14ac:dyDescent="0.25">
      <c r="B212273" s="78"/>
      <c r="C212273" s="77"/>
    </row>
    <row r="212274" spans="2:3" x14ac:dyDescent="0.25">
      <c r="B212274" s="78"/>
      <c r="C212274" s="77"/>
    </row>
    <row r="212275" spans="2:3" x14ac:dyDescent="0.25">
      <c r="B212275" s="78"/>
      <c r="C212275" s="77"/>
    </row>
    <row r="212276" spans="2:3" x14ac:dyDescent="0.25">
      <c r="B212276" s="78"/>
      <c r="C212276" s="77"/>
    </row>
    <row r="212277" spans="2:3" x14ac:dyDescent="0.25">
      <c r="B212277" s="78"/>
      <c r="C212277" s="77"/>
    </row>
    <row r="212278" spans="2:3" x14ac:dyDescent="0.25">
      <c r="B212278" s="78"/>
      <c r="C212278" s="77"/>
    </row>
    <row r="212388" spans="2:3" x14ac:dyDescent="0.25">
      <c r="B212388" s="78"/>
      <c r="C212388" s="77"/>
    </row>
    <row r="212389" spans="2:3" x14ac:dyDescent="0.25">
      <c r="B212389" s="78"/>
      <c r="C212389" s="77"/>
    </row>
    <row r="212390" spans="2:3" x14ac:dyDescent="0.25">
      <c r="B212390" s="78"/>
      <c r="C212390" s="77"/>
    </row>
    <row r="212391" spans="2:3" x14ac:dyDescent="0.25">
      <c r="B212391" s="78"/>
      <c r="C212391" s="77"/>
    </row>
    <row r="212392" spans="2:3" x14ac:dyDescent="0.25">
      <c r="B212392" s="78"/>
      <c r="C212392" s="77"/>
    </row>
    <row r="212393" spans="2:3" x14ac:dyDescent="0.25">
      <c r="B212393" s="78"/>
      <c r="C212393" s="77"/>
    </row>
    <row r="212394" spans="2:3" x14ac:dyDescent="0.25">
      <c r="B212394" s="78"/>
      <c r="C212394" s="77"/>
    </row>
    <row r="212395" spans="2:3" x14ac:dyDescent="0.25">
      <c r="B212395" s="78"/>
      <c r="C212395" s="77"/>
    </row>
    <row r="212396" spans="2:3" x14ac:dyDescent="0.25">
      <c r="B212396" s="78"/>
      <c r="C212396" s="77"/>
    </row>
    <row r="212397" spans="2:3" x14ac:dyDescent="0.25">
      <c r="B212397" s="78"/>
      <c r="C212397" s="77"/>
    </row>
    <row r="212398" spans="2:3" x14ac:dyDescent="0.25">
      <c r="B212398" s="78"/>
      <c r="C212398" s="77"/>
    </row>
    <row r="212399" spans="2:3" x14ac:dyDescent="0.25">
      <c r="B212399" s="78"/>
      <c r="C212399" s="77"/>
    </row>
    <row r="212400" spans="2:3" x14ac:dyDescent="0.25">
      <c r="B212400" s="78"/>
      <c r="C212400" s="77"/>
    </row>
    <row r="212510" spans="2:3" x14ac:dyDescent="0.25">
      <c r="B212510" s="78"/>
      <c r="C212510" s="77"/>
    </row>
    <row r="212511" spans="2:3" x14ac:dyDescent="0.25">
      <c r="B212511" s="78"/>
      <c r="C212511" s="77"/>
    </row>
    <row r="212512" spans="2:3" x14ac:dyDescent="0.25">
      <c r="B212512" s="78"/>
      <c r="C212512" s="77"/>
    </row>
    <row r="212513" spans="2:3" x14ac:dyDescent="0.25">
      <c r="B212513" s="78"/>
      <c r="C212513" s="77"/>
    </row>
    <row r="212514" spans="2:3" x14ac:dyDescent="0.25">
      <c r="B212514" s="78"/>
      <c r="C212514" s="77"/>
    </row>
    <row r="212515" spans="2:3" x14ac:dyDescent="0.25">
      <c r="B212515" s="78"/>
      <c r="C212515" s="77"/>
    </row>
    <row r="212516" spans="2:3" x14ac:dyDescent="0.25">
      <c r="B212516" s="78"/>
      <c r="C212516" s="77"/>
    </row>
    <row r="212517" spans="2:3" x14ac:dyDescent="0.25">
      <c r="B212517" s="78"/>
      <c r="C212517" s="77"/>
    </row>
    <row r="212518" spans="2:3" x14ac:dyDescent="0.25">
      <c r="B212518" s="78"/>
      <c r="C212518" s="77"/>
    </row>
    <row r="212519" spans="2:3" x14ac:dyDescent="0.25">
      <c r="B212519" s="78"/>
      <c r="C212519" s="77"/>
    </row>
    <row r="212520" spans="2:3" x14ac:dyDescent="0.25">
      <c r="B212520" s="78"/>
      <c r="C212520" s="77"/>
    </row>
    <row r="212521" spans="2:3" x14ac:dyDescent="0.25">
      <c r="B212521" s="78"/>
      <c r="C212521" s="77"/>
    </row>
    <row r="212522" spans="2:3" x14ac:dyDescent="0.25">
      <c r="B212522" s="78"/>
      <c r="C212522" s="77"/>
    </row>
    <row r="212632" spans="2:3" x14ac:dyDescent="0.25">
      <c r="B212632" s="78"/>
      <c r="C212632" s="77"/>
    </row>
    <row r="212633" spans="2:3" x14ac:dyDescent="0.25">
      <c r="B212633" s="78"/>
      <c r="C212633" s="77"/>
    </row>
    <row r="212634" spans="2:3" x14ac:dyDescent="0.25">
      <c r="B212634" s="78"/>
      <c r="C212634" s="77"/>
    </row>
    <row r="212635" spans="2:3" x14ac:dyDescent="0.25">
      <c r="B212635" s="78"/>
      <c r="C212635" s="77"/>
    </row>
    <row r="212636" spans="2:3" x14ac:dyDescent="0.25">
      <c r="B212636" s="78"/>
      <c r="C212636" s="77"/>
    </row>
    <row r="212637" spans="2:3" x14ac:dyDescent="0.25">
      <c r="B212637" s="78"/>
      <c r="C212637" s="77"/>
    </row>
    <row r="212638" spans="2:3" x14ac:dyDescent="0.25">
      <c r="B212638" s="78"/>
      <c r="C212638" s="77"/>
    </row>
    <row r="212639" spans="2:3" x14ac:dyDescent="0.25">
      <c r="B212639" s="78"/>
      <c r="C212639" s="77"/>
    </row>
    <row r="212640" spans="2:3" x14ac:dyDescent="0.25">
      <c r="B212640" s="78"/>
      <c r="C212640" s="77"/>
    </row>
    <row r="212641" spans="2:3" x14ac:dyDescent="0.25">
      <c r="B212641" s="78"/>
      <c r="C212641" s="77"/>
    </row>
    <row r="212642" spans="2:3" x14ac:dyDescent="0.25">
      <c r="B212642" s="78"/>
      <c r="C212642" s="77"/>
    </row>
    <row r="212643" spans="2:3" x14ac:dyDescent="0.25">
      <c r="B212643" s="78"/>
      <c r="C212643" s="77"/>
    </row>
    <row r="212644" spans="2:3" x14ac:dyDescent="0.25">
      <c r="B212644" s="78"/>
      <c r="C212644" s="77"/>
    </row>
    <row r="212754" spans="2:3" x14ac:dyDescent="0.25">
      <c r="B212754" s="78"/>
      <c r="C212754" s="77"/>
    </row>
    <row r="212755" spans="2:3" x14ac:dyDescent="0.25">
      <c r="B212755" s="78"/>
      <c r="C212755" s="77"/>
    </row>
    <row r="212756" spans="2:3" x14ac:dyDescent="0.25">
      <c r="B212756" s="78"/>
      <c r="C212756" s="77"/>
    </row>
    <row r="212757" spans="2:3" x14ac:dyDescent="0.25">
      <c r="B212757" s="78"/>
      <c r="C212757" s="77"/>
    </row>
    <row r="212758" spans="2:3" x14ac:dyDescent="0.25">
      <c r="B212758" s="78"/>
      <c r="C212758" s="77"/>
    </row>
    <row r="212759" spans="2:3" x14ac:dyDescent="0.25">
      <c r="B212759" s="78"/>
      <c r="C212759" s="77"/>
    </row>
    <row r="212760" spans="2:3" x14ac:dyDescent="0.25">
      <c r="B212760" s="78"/>
      <c r="C212760" s="77"/>
    </row>
    <row r="212761" spans="2:3" x14ac:dyDescent="0.25">
      <c r="B212761" s="78"/>
      <c r="C212761" s="77"/>
    </row>
    <row r="212762" spans="2:3" x14ac:dyDescent="0.25">
      <c r="B212762" s="78"/>
      <c r="C212762" s="77"/>
    </row>
    <row r="212763" spans="2:3" x14ac:dyDescent="0.25">
      <c r="B212763" s="78"/>
      <c r="C212763" s="77"/>
    </row>
    <row r="212764" spans="2:3" x14ac:dyDescent="0.25">
      <c r="B212764" s="78"/>
      <c r="C212764" s="77"/>
    </row>
    <row r="212765" spans="2:3" x14ac:dyDescent="0.25">
      <c r="B212765" s="78"/>
      <c r="C212765" s="77"/>
    </row>
    <row r="212766" spans="2:3" x14ac:dyDescent="0.25">
      <c r="B212766" s="78"/>
      <c r="C212766" s="77"/>
    </row>
    <row r="212876" spans="2:3" x14ac:dyDescent="0.25">
      <c r="B212876" s="78"/>
      <c r="C212876" s="77"/>
    </row>
    <row r="212877" spans="2:3" x14ac:dyDescent="0.25">
      <c r="B212877" s="78"/>
      <c r="C212877" s="77"/>
    </row>
    <row r="212878" spans="2:3" x14ac:dyDescent="0.25">
      <c r="B212878" s="78"/>
      <c r="C212878" s="77"/>
    </row>
    <row r="212879" spans="2:3" x14ac:dyDescent="0.25">
      <c r="B212879" s="78"/>
      <c r="C212879" s="77"/>
    </row>
    <row r="212880" spans="2:3" x14ac:dyDescent="0.25">
      <c r="B212880" s="78"/>
      <c r="C212880" s="77"/>
    </row>
    <row r="212881" spans="2:3" x14ac:dyDescent="0.25">
      <c r="B212881" s="78"/>
      <c r="C212881" s="77"/>
    </row>
    <row r="212882" spans="2:3" x14ac:dyDescent="0.25">
      <c r="B212882" s="78"/>
      <c r="C212882" s="77"/>
    </row>
    <row r="212883" spans="2:3" x14ac:dyDescent="0.25">
      <c r="B212883" s="78"/>
      <c r="C212883" s="77"/>
    </row>
    <row r="212884" spans="2:3" x14ac:dyDescent="0.25">
      <c r="B212884" s="78"/>
      <c r="C212884" s="77"/>
    </row>
    <row r="212885" spans="2:3" x14ac:dyDescent="0.25">
      <c r="B212885" s="78"/>
      <c r="C212885" s="77"/>
    </row>
    <row r="212886" spans="2:3" x14ac:dyDescent="0.25">
      <c r="B212886" s="78"/>
      <c r="C212886" s="77"/>
    </row>
    <row r="212887" spans="2:3" x14ac:dyDescent="0.25">
      <c r="B212887" s="78"/>
      <c r="C212887" s="77"/>
    </row>
    <row r="212888" spans="2:3" x14ac:dyDescent="0.25">
      <c r="B212888" s="78"/>
      <c r="C212888" s="77"/>
    </row>
    <row r="212998" spans="2:3" x14ac:dyDescent="0.25">
      <c r="B212998" s="78"/>
      <c r="C212998" s="77"/>
    </row>
    <row r="212999" spans="2:3" x14ac:dyDescent="0.25">
      <c r="B212999" s="78"/>
      <c r="C212999" s="77"/>
    </row>
    <row r="213000" spans="2:3" x14ac:dyDescent="0.25">
      <c r="B213000" s="78"/>
      <c r="C213000" s="77"/>
    </row>
    <row r="213001" spans="2:3" x14ac:dyDescent="0.25">
      <c r="B213001" s="78"/>
      <c r="C213001" s="77"/>
    </row>
    <row r="213002" spans="2:3" x14ac:dyDescent="0.25">
      <c r="B213002" s="78"/>
      <c r="C213002" s="77"/>
    </row>
    <row r="213003" spans="2:3" x14ac:dyDescent="0.25">
      <c r="B213003" s="78"/>
      <c r="C213003" s="77"/>
    </row>
    <row r="213004" spans="2:3" x14ac:dyDescent="0.25">
      <c r="B213004" s="78"/>
      <c r="C213004" s="77"/>
    </row>
    <row r="213005" spans="2:3" x14ac:dyDescent="0.25">
      <c r="B213005" s="78"/>
      <c r="C213005" s="77"/>
    </row>
    <row r="213006" spans="2:3" x14ac:dyDescent="0.25">
      <c r="B213006" s="78"/>
      <c r="C213006" s="77"/>
    </row>
    <row r="213007" spans="2:3" x14ac:dyDescent="0.25">
      <c r="B213007" s="78"/>
      <c r="C213007" s="77"/>
    </row>
    <row r="213008" spans="2:3" x14ac:dyDescent="0.25">
      <c r="B213008" s="78"/>
      <c r="C213008" s="77"/>
    </row>
    <row r="213009" spans="2:3" x14ac:dyDescent="0.25">
      <c r="B213009" s="78"/>
      <c r="C213009" s="77"/>
    </row>
    <row r="213010" spans="2:3" x14ac:dyDescent="0.25">
      <c r="B213010" s="78"/>
      <c r="C213010" s="77"/>
    </row>
    <row r="213120" spans="2:3" x14ac:dyDescent="0.25">
      <c r="B213120" s="78"/>
      <c r="C213120" s="77"/>
    </row>
    <row r="213121" spans="2:3" x14ac:dyDescent="0.25">
      <c r="B213121" s="78"/>
      <c r="C213121" s="77"/>
    </row>
    <row r="213122" spans="2:3" x14ac:dyDescent="0.25">
      <c r="B213122" s="78"/>
      <c r="C213122" s="77"/>
    </row>
    <row r="213123" spans="2:3" x14ac:dyDescent="0.25">
      <c r="B213123" s="78"/>
      <c r="C213123" s="77"/>
    </row>
    <row r="213124" spans="2:3" x14ac:dyDescent="0.25">
      <c r="B213124" s="78"/>
      <c r="C213124" s="77"/>
    </row>
    <row r="213125" spans="2:3" x14ac:dyDescent="0.25">
      <c r="B213125" s="78"/>
      <c r="C213125" s="77"/>
    </row>
    <row r="213126" spans="2:3" x14ac:dyDescent="0.25">
      <c r="B213126" s="78"/>
      <c r="C213126" s="77"/>
    </row>
    <row r="213127" spans="2:3" x14ac:dyDescent="0.25">
      <c r="B213127" s="78"/>
      <c r="C213127" s="77"/>
    </row>
    <row r="213128" spans="2:3" x14ac:dyDescent="0.25">
      <c r="B213128" s="78"/>
      <c r="C213128" s="77"/>
    </row>
    <row r="213129" spans="2:3" x14ac:dyDescent="0.25">
      <c r="B213129" s="78"/>
      <c r="C213129" s="77"/>
    </row>
    <row r="213130" spans="2:3" x14ac:dyDescent="0.25">
      <c r="B213130" s="78"/>
      <c r="C213130" s="77"/>
    </row>
    <row r="213131" spans="2:3" x14ac:dyDescent="0.25">
      <c r="B213131" s="78"/>
      <c r="C213131" s="77"/>
    </row>
    <row r="213132" spans="2:3" x14ac:dyDescent="0.25">
      <c r="B213132" s="78"/>
      <c r="C213132" s="77"/>
    </row>
    <row r="213242" spans="2:3" x14ac:dyDescent="0.25">
      <c r="B213242" s="78"/>
      <c r="C213242" s="77"/>
    </row>
    <row r="213243" spans="2:3" x14ac:dyDescent="0.25">
      <c r="B213243" s="78"/>
      <c r="C213243" s="77"/>
    </row>
    <row r="213244" spans="2:3" x14ac:dyDescent="0.25">
      <c r="B213244" s="78"/>
      <c r="C213244" s="77"/>
    </row>
    <row r="213245" spans="2:3" x14ac:dyDescent="0.25">
      <c r="B213245" s="78"/>
      <c r="C213245" s="77"/>
    </row>
    <row r="213246" spans="2:3" x14ac:dyDescent="0.25">
      <c r="B213246" s="78"/>
      <c r="C213246" s="77"/>
    </row>
    <row r="213247" spans="2:3" x14ac:dyDescent="0.25">
      <c r="B213247" s="78"/>
      <c r="C213247" s="77"/>
    </row>
    <row r="213248" spans="2:3" x14ac:dyDescent="0.25">
      <c r="B213248" s="78"/>
      <c r="C213248" s="77"/>
    </row>
    <row r="213249" spans="2:3" x14ac:dyDescent="0.25">
      <c r="B213249" s="78"/>
      <c r="C213249" s="77"/>
    </row>
    <row r="213250" spans="2:3" x14ac:dyDescent="0.25">
      <c r="B213250" s="78"/>
      <c r="C213250" s="77"/>
    </row>
    <row r="213251" spans="2:3" x14ac:dyDescent="0.25">
      <c r="B213251" s="78"/>
      <c r="C213251" s="77"/>
    </row>
    <row r="213252" spans="2:3" x14ac:dyDescent="0.25">
      <c r="B213252" s="78"/>
      <c r="C213252" s="77"/>
    </row>
    <row r="213253" spans="2:3" x14ac:dyDescent="0.25">
      <c r="B213253" s="78"/>
      <c r="C213253" s="77"/>
    </row>
    <row r="213254" spans="2:3" x14ac:dyDescent="0.25">
      <c r="B213254" s="78"/>
      <c r="C213254" s="77"/>
    </row>
    <row r="213364" spans="2:3" x14ac:dyDescent="0.25">
      <c r="B213364" s="78"/>
      <c r="C213364" s="77"/>
    </row>
    <row r="213365" spans="2:3" x14ac:dyDescent="0.25">
      <c r="B213365" s="78"/>
      <c r="C213365" s="77"/>
    </row>
    <row r="213366" spans="2:3" x14ac:dyDescent="0.25">
      <c r="B213366" s="78"/>
      <c r="C213366" s="77"/>
    </row>
    <row r="213367" spans="2:3" x14ac:dyDescent="0.25">
      <c r="B213367" s="78"/>
      <c r="C213367" s="77"/>
    </row>
    <row r="213368" spans="2:3" x14ac:dyDescent="0.25">
      <c r="B213368" s="78"/>
      <c r="C213368" s="77"/>
    </row>
    <row r="213369" spans="2:3" x14ac:dyDescent="0.25">
      <c r="B213369" s="78"/>
      <c r="C213369" s="77"/>
    </row>
    <row r="213370" spans="2:3" x14ac:dyDescent="0.25">
      <c r="B213370" s="78"/>
      <c r="C213370" s="77"/>
    </row>
    <row r="213371" spans="2:3" x14ac:dyDescent="0.25">
      <c r="B213371" s="78"/>
      <c r="C213371" s="77"/>
    </row>
    <row r="213372" spans="2:3" x14ac:dyDescent="0.25">
      <c r="B213372" s="78"/>
      <c r="C213372" s="77"/>
    </row>
    <row r="213373" spans="2:3" x14ac:dyDescent="0.25">
      <c r="B213373" s="78"/>
      <c r="C213373" s="77"/>
    </row>
    <row r="213374" spans="2:3" x14ac:dyDescent="0.25">
      <c r="B213374" s="78"/>
      <c r="C213374" s="77"/>
    </row>
    <row r="213375" spans="2:3" x14ac:dyDescent="0.25">
      <c r="B213375" s="78"/>
      <c r="C213375" s="77"/>
    </row>
    <row r="213376" spans="2:3" x14ac:dyDescent="0.25">
      <c r="B213376" s="78"/>
      <c r="C213376" s="77"/>
    </row>
    <row r="213486" spans="2:3" x14ac:dyDescent="0.25">
      <c r="B213486" s="78"/>
      <c r="C213486" s="77"/>
    </row>
    <row r="213487" spans="2:3" x14ac:dyDescent="0.25">
      <c r="B213487" s="78"/>
      <c r="C213487" s="77"/>
    </row>
    <row r="213488" spans="2:3" x14ac:dyDescent="0.25">
      <c r="B213488" s="78"/>
      <c r="C213488" s="77"/>
    </row>
    <row r="213489" spans="2:3" x14ac:dyDescent="0.25">
      <c r="B213489" s="78"/>
      <c r="C213489" s="77"/>
    </row>
    <row r="213490" spans="2:3" x14ac:dyDescent="0.25">
      <c r="B213490" s="78"/>
      <c r="C213490" s="77"/>
    </row>
    <row r="213491" spans="2:3" x14ac:dyDescent="0.25">
      <c r="B213491" s="78"/>
      <c r="C213491" s="77"/>
    </row>
    <row r="213492" spans="2:3" x14ac:dyDescent="0.25">
      <c r="B213492" s="78"/>
      <c r="C213492" s="77"/>
    </row>
    <row r="213493" spans="2:3" x14ac:dyDescent="0.25">
      <c r="B213493" s="78"/>
      <c r="C213493" s="77"/>
    </row>
    <row r="213494" spans="2:3" x14ac:dyDescent="0.25">
      <c r="B213494" s="78"/>
      <c r="C213494" s="77"/>
    </row>
    <row r="213495" spans="2:3" x14ac:dyDescent="0.25">
      <c r="B213495" s="78"/>
      <c r="C213495" s="77"/>
    </row>
    <row r="213496" spans="2:3" x14ac:dyDescent="0.25">
      <c r="B213496" s="78"/>
      <c r="C213496" s="77"/>
    </row>
    <row r="213497" spans="2:3" x14ac:dyDescent="0.25">
      <c r="B213497" s="78"/>
      <c r="C213497" s="77"/>
    </row>
    <row r="213498" spans="2:3" x14ac:dyDescent="0.25">
      <c r="B213498" s="78"/>
      <c r="C213498" s="77"/>
    </row>
    <row r="213608" spans="2:3" x14ac:dyDescent="0.25">
      <c r="B213608" s="78"/>
      <c r="C213608" s="77"/>
    </row>
    <row r="213609" spans="2:3" x14ac:dyDescent="0.25">
      <c r="B213609" s="78"/>
      <c r="C213609" s="77"/>
    </row>
    <row r="213610" spans="2:3" x14ac:dyDescent="0.25">
      <c r="B213610" s="78"/>
      <c r="C213610" s="77"/>
    </row>
    <row r="213611" spans="2:3" x14ac:dyDescent="0.25">
      <c r="B213611" s="78"/>
      <c r="C213611" s="77"/>
    </row>
    <row r="213612" spans="2:3" x14ac:dyDescent="0.25">
      <c r="B213612" s="78"/>
      <c r="C213612" s="77"/>
    </row>
    <row r="213613" spans="2:3" x14ac:dyDescent="0.25">
      <c r="B213613" s="78"/>
      <c r="C213613" s="77"/>
    </row>
    <row r="213614" spans="2:3" x14ac:dyDescent="0.25">
      <c r="B213614" s="78"/>
      <c r="C213614" s="77"/>
    </row>
    <row r="213615" spans="2:3" x14ac:dyDescent="0.25">
      <c r="B213615" s="78"/>
      <c r="C213615" s="77"/>
    </row>
    <row r="213616" spans="2:3" x14ac:dyDescent="0.25">
      <c r="B213616" s="78"/>
      <c r="C213616" s="77"/>
    </row>
    <row r="213617" spans="2:3" x14ac:dyDescent="0.25">
      <c r="B213617" s="78"/>
      <c r="C213617" s="77"/>
    </row>
    <row r="213618" spans="2:3" x14ac:dyDescent="0.25">
      <c r="B213618" s="78"/>
      <c r="C213618" s="77"/>
    </row>
    <row r="213619" spans="2:3" x14ac:dyDescent="0.25">
      <c r="B213619" s="78"/>
      <c r="C213619" s="77"/>
    </row>
    <row r="213620" spans="2:3" x14ac:dyDescent="0.25">
      <c r="B213620" s="78"/>
      <c r="C213620" s="77"/>
    </row>
    <row r="213730" spans="2:3" x14ac:dyDescent="0.25">
      <c r="B213730" s="78"/>
      <c r="C213730" s="77"/>
    </row>
    <row r="213731" spans="2:3" x14ac:dyDescent="0.25">
      <c r="B213731" s="78"/>
      <c r="C213731" s="77"/>
    </row>
    <row r="213732" spans="2:3" x14ac:dyDescent="0.25">
      <c r="B213732" s="78"/>
      <c r="C213732" s="77"/>
    </row>
    <row r="213733" spans="2:3" x14ac:dyDescent="0.25">
      <c r="B213733" s="78"/>
      <c r="C213733" s="77"/>
    </row>
    <row r="213734" spans="2:3" x14ac:dyDescent="0.25">
      <c r="B213734" s="78"/>
      <c r="C213734" s="77"/>
    </row>
    <row r="213735" spans="2:3" x14ac:dyDescent="0.25">
      <c r="B213735" s="78"/>
      <c r="C213735" s="77"/>
    </row>
    <row r="213736" spans="2:3" x14ac:dyDescent="0.25">
      <c r="B213736" s="78"/>
      <c r="C213736" s="77"/>
    </row>
    <row r="213737" spans="2:3" x14ac:dyDescent="0.25">
      <c r="B213737" s="78"/>
      <c r="C213737" s="77"/>
    </row>
    <row r="213738" spans="2:3" x14ac:dyDescent="0.25">
      <c r="B213738" s="78"/>
      <c r="C213738" s="77"/>
    </row>
    <row r="213739" spans="2:3" x14ac:dyDescent="0.25">
      <c r="B213739" s="78"/>
      <c r="C213739" s="77"/>
    </row>
    <row r="213740" spans="2:3" x14ac:dyDescent="0.25">
      <c r="B213740" s="78"/>
      <c r="C213740" s="77"/>
    </row>
    <row r="213741" spans="2:3" x14ac:dyDescent="0.25">
      <c r="B213741" s="78"/>
      <c r="C213741" s="77"/>
    </row>
    <row r="213742" spans="2:3" x14ac:dyDescent="0.25">
      <c r="B213742" s="78"/>
      <c r="C213742" s="77"/>
    </row>
    <row r="213852" spans="2:3" x14ac:dyDescent="0.25">
      <c r="B213852" s="78"/>
      <c r="C213852" s="77"/>
    </row>
    <row r="213853" spans="2:3" x14ac:dyDescent="0.25">
      <c r="B213853" s="78"/>
      <c r="C213853" s="77"/>
    </row>
    <row r="213854" spans="2:3" x14ac:dyDescent="0.25">
      <c r="B213854" s="78"/>
      <c r="C213854" s="77"/>
    </row>
    <row r="213855" spans="2:3" x14ac:dyDescent="0.25">
      <c r="B213855" s="78"/>
      <c r="C213855" s="77"/>
    </row>
    <row r="213856" spans="2:3" x14ac:dyDescent="0.25">
      <c r="B213856" s="78"/>
      <c r="C213856" s="77"/>
    </row>
    <row r="213857" spans="2:3" x14ac:dyDescent="0.25">
      <c r="B213857" s="78"/>
      <c r="C213857" s="77"/>
    </row>
    <row r="213858" spans="2:3" x14ac:dyDescent="0.25">
      <c r="B213858" s="78"/>
      <c r="C213858" s="77"/>
    </row>
    <row r="213859" spans="2:3" x14ac:dyDescent="0.25">
      <c r="B213859" s="78"/>
      <c r="C213859" s="77"/>
    </row>
    <row r="213860" spans="2:3" x14ac:dyDescent="0.25">
      <c r="B213860" s="78"/>
      <c r="C213860" s="77"/>
    </row>
    <row r="213861" spans="2:3" x14ac:dyDescent="0.25">
      <c r="B213861" s="78"/>
      <c r="C213861" s="77"/>
    </row>
    <row r="213862" spans="2:3" x14ac:dyDescent="0.25">
      <c r="B213862" s="78"/>
      <c r="C213862" s="77"/>
    </row>
    <row r="213863" spans="2:3" x14ac:dyDescent="0.25">
      <c r="B213863" s="78"/>
      <c r="C213863" s="77"/>
    </row>
    <row r="213864" spans="2:3" x14ac:dyDescent="0.25">
      <c r="B213864" s="78"/>
      <c r="C213864" s="77"/>
    </row>
    <row r="213974" spans="2:3" x14ac:dyDescent="0.25">
      <c r="B213974" s="78"/>
      <c r="C213974" s="77"/>
    </row>
    <row r="213975" spans="2:3" x14ac:dyDescent="0.25">
      <c r="B213975" s="78"/>
      <c r="C213975" s="77"/>
    </row>
    <row r="213976" spans="2:3" x14ac:dyDescent="0.25">
      <c r="B213976" s="78"/>
      <c r="C213976" s="77"/>
    </row>
    <row r="213977" spans="2:3" x14ac:dyDescent="0.25">
      <c r="B213977" s="78"/>
      <c r="C213977" s="77"/>
    </row>
    <row r="213978" spans="2:3" x14ac:dyDescent="0.25">
      <c r="B213978" s="78"/>
      <c r="C213978" s="77"/>
    </row>
    <row r="213979" spans="2:3" x14ac:dyDescent="0.25">
      <c r="B213979" s="78"/>
      <c r="C213979" s="77"/>
    </row>
    <row r="213980" spans="2:3" x14ac:dyDescent="0.25">
      <c r="B213980" s="78"/>
      <c r="C213980" s="77"/>
    </row>
    <row r="213981" spans="2:3" x14ac:dyDescent="0.25">
      <c r="B213981" s="78"/>
      <c r="C213981" s="77"/>
    </row>
    <row r="213982" spans="2:3" x14ac:dyDescent="0.25">
      <c r="B213982" s="78"/>
      <c r="C213982" s="77"/>
    </row>
    <row r="213983" spans="2:3" x14ac:dyDescent="0.25">
      <c r="B213983" s="78"/>
      <c r="C213983" s="77"/>
    </row>
    <row r="213984" spans="2:3" x14ac:dyDescent="0.25">
      <c r="B213984" s="78"/>
      <c r="C213984" s="77"/>
    </row>
    <row r="213985" spans="2:3" x14ac:dyDescent="0.25">
      <c r="B213985" s="78"/>
      <c r="C213985" s="77"/>
    </row>
    <row r="213986" spans="2:3" x14ac:dyDescent="0.25">
      <c r="B213986" s="78"/>
      <c r="C213986" s="77"/>
    </row>
    <row r="214096" spans="2:3" x14ac:dyDescent="0.25">
      <c r="B214096" s="78"/>
      <c r="C214096" s="77"/>
    </row>
    <row r="214097" spans="2:3" x14ac:dyDescent="0.25">
      <c r="B214097" s="78"/>
      <c r="C214097" s="77"/>
    </row>
    <row r="214098" spans="2:3" x14ac:dyDescent="0.25">
      <c r="B214098" s="78"/>
      <c r="C214098" s="77"/>
    </row>
    <row r="214099" spans="2:3" x14ac:dyDescent="0.25">
      <c r="B214099" s="78"/>
      <c r="C214099" s="77"/>
    </row>
    <row r="214100" spans="2:3" x14ac:dyDescent="0.25">
      <c r="B214100" s="78"/>
      <c r="C214100" s="77"/>
    </row>
    <row r="214101" spans="2:3" x14ac:dyDescent="0.25">
      <c r="B214101" s="78"/>
      <c r="C214101" s="77"/>
    </row>
    <row r="214102" spans="2:3" x14ac:dyDescent="0.25">
      <c r="B214102" s="78"/>
      <c r="C214102" s="77"/>
    </row>
    <row r="214103" spans="2:3" x14ac:dyDescent="0.25">
      <c r="B214103" s="78"/>
      <c r="C214103" s="77"/>
    </row>
    <row r="214104" spans="2:3" x14ac:dyDescent="0.25">
      <c r="B214104" s="78"/>
      <c r="C214104" s="77"/>
    </row>
    <row r="214105" spans="2:3" x14ac:dyDescent="0.25">
      <c r="B214105" s="78"/>
      <c r="C214105" s="77"/>
    </row>
    <row r="214106" spans="2:3" x14ac:dyDescent="0.25">
      <c r="B214106" s="78"/>
      <c r="C214106" s="77"/>
    </row>
    <row r="214107" spans="2:3" x14ac:dyDescent="0.25">
      <c r="B214107" s="78"/>
      <c r="C214107" s="77"/>
    </row>
    <row r="214108" spans="2:3" x14ac:dyDescent="0.25">
      <c r="B214108" s="78"/>
      <c r="C214108" s="77"/>
    </row>
    <row r="214218" spans="2:3" x14ac:dyDescent="0.25">
      <c r="B214218" s="78"/>
      <c r="C214218" s="77"/>
    </row>
    <row r="214219" spans="2:3" x14ac:dyDescent="0.25">
      <c r="B214219" s="78"/>
      <c r="C214219" s="77"/>
    </row>
    <row r="214220" spans="2:3" x14ac:dyDescent="0.25">
      <c r="B214220" s="78"/>
      <c r="C214220" s="77"/>
    </row>
    <row r="214221" spans="2:3" x14ac:dyDescent="0.25">
      <c r="B214221" s="78"/>
      <c r="C214221" s="77"/>
    </row>
    <row r="214222" spans="2:3" x14ac:dyDescent="0.25">
      <c r="B214222" s="78"/>
      <c r="C214222" s="77"/>
    </row>
    <row r="214223" spans="2:3" x14ac:dyDescent="0.25">
      <c r="B214223" s="78"/>
      <c r="C214223" s="77"/>
    </row>
    <row r="214224" spans="2:3" x14ac:dyDescent="0.25">
      <c r="B214224" s="78"/>
      <c r="C214224" s="77"/>
    </row>
    <row r="214225" spans="2:3" x14ac:dyDescent="0.25">
      <c r="B214225" s="78"/>
      <c r="C214225" s="77"/>
    </row>
    <row r="214226" spans="2:3" x14ac:dyDescent="0.25">
      <c r="B214226" s="78"/>
      <c r="C214226" s="77"/>
    </row>
    <row r="214227" spans="2:3" x14ac:dyDescent="0.25">
      <c r="B214227" s="78"/>
      <c r="C214227" s="77"/>
    </row>
    <row r="214228" spans="2:3" x14ac:dyDescent="0.25">
      <c r="B214228" s="78"/>
      <c r="C214228" s="77"/>
    </row>
    <row r="214229" spans="2:3" x14ac:dyDescent="0.25">
      <c r="B214229" s="78"/>
      <c r="C214229" s="77"/>
    </row>
    <row r="214230" spans="2:3" x14ac:dyDescent="0.25">
      <c r="B214230" s="78"/>
      <c r="C214230" s="77"/>
    </row>
    <row r="214340" spans="2:3" x14ac:dyDescent="0.25">
      <c r="B214340" s="78"/>
      <c r="C214340" s="77"/>
    </row>
    <row r="214341" spans="2:3" x14ac:dyDescent="0.25">
      <c r="B214341" s="78"/>
      <c r="C214341" s="77"/>
    </row>
    <row r="214342" spans="2:3" x14ac:dyDescent="0.25">
      <c r="B214342" s="78"/>
      <c r="C214342" s="77"/>
    </row>
    <row r="214343" spans="2:3" x14ac:dyDescent="0.25">
      <c r="B214343" s="78"/>
      <c r="C214343" s="77"/>
    </row>
    <row r="214344" spans="2:3" x14ac:dyDescent="0.25">
      <c r="B214344" s="78"/>
      <c r="C214344" s="77"/>
    </row>
    <row r="214345" spans="2:3" x14ac:dyDescent="0.25">
      <c r="B214345" s="78"/>
      <c r="C214345" s="77"/>
    </row>
    <row r="214346" spans="2:3" x14ac:dyDescent="0.25">
      <c r="B214346" s="78"/>
      <c r="C214346" s="77"/>
    </row>
    <row r="214347" spans="2:3" x14ac:dyDescent="0.25">
      <c r="B214347" s="78"/>
      <c r="C214347" s="77"/>
    </row>
    <row r="214348" spans="2:3" x14ac:dyDescent="0.25">
      <c r="B214348" s="78"/>
      <c r="C214348" s="77"/>
    </row>
    <row r="214349" spans="2:3" x14ac:dyDescent="0.25">
      <c r="B214349" s="78"/>
      <c r="C214349" s="77"/>
    </row>
    <row r="214350" spans="2:3" x14ac:dyDescent="0.25">
      <c r="B214350" s="78"/>
      <c r="C214350" s="77"/>
    </row>
    <row r="214351" spans="2:3" x14ac:dyDescent="0.25">
      <c r="B214351" s="78"/>
      <c r="C214351" s="77"/>
    </row>
    <row r="214352" spans="2:3" x14ac:dyDescent="0.25">
      <c r="B214352" s="78"/>
      <c r="C214352" s="77"/>
    </row>
    <row r="214462" spans="2:3" x14ac:dyDescent="0.25">
      <c r="B214462" s="78"/>
      <c r="C214462" s="77"/>
    </row>
    <row r="214463" spans="2:3" x14ac:dyDescent="0.25">
      <c r="B214463" s="78"/>
      <c r="C214463" s="77"/>
    </row>
    <row r="214464" spans="2:3" x14ac:dyDescent="0.25">
      <c r="B214464" s="78"/>
      <c r="C214464" s="77"/>
    </row>
    <row r="214465" spans="2:3" x14ac:dyDescent="0.25">
      <c r="B214465" s="78"/>
      <c r="C214465" s="77"/>
    </row>
    <row r="214466" spans="2:3" x14ac:dyDescent="0.25">
      <c r="B214466" s="78"/>
      <c r="C214466" s="77"/>
    </row>
    <row r="214467" spans="2:3" x14ac:dyDescent="0.25">
      <c r="B214467" s="78"/>
      <c r="C214467" s="77"/>
    </row>
    <row r="214468" spans="2:3" x14ac:dyDescent="0.25">
      <c r="B214468" s="78"/>
      <c r="C214468" s="77"/>
    </row>
    <row r="214469" spans="2:3" x14ac:dyDescent="0.25">
      <c r="B214469" s="78"/>
      <c r="C214469" s="77"/>
    </row>
    <row r="214470" spans="2:3" x14ac:dyDescent="0.25">
      <c r="B214470" s="78"/>
      <c r="C214470" s="77"/>
    </row>
    <row r="214471" spans="2:3" x14ac:dyDescent="0.25">
      <c r="B214471" s="78"/>
      <c r="C214471" s="77"/>
    </row>
    <row r="214472" spans="2:3" x14ac:dyDescent="0.25">
      <c r="B214472" s="78"/>
      <c r="C214472" s="77"/>
    </row>
    <row r="214473" spans="2:3" x14ac:dyDescent="0.25">
      <c r="B214473" s="78"/>
      <c r="C214473" s="77"/>
    </row>
    <row r="214474" spans="2:3" x14ac:dyDescent="0.25">
      <c r="B214474" s="78"/>
      <c r="C214474" s="77"/>
    </row>
    <row r="214584" spans="2:3" x14ac:dyDescent="0.25">
      <c r="B214584" s="78"/>
      <c r="C214584" s="77"/>
    </row>
    <row r="214585" spans="2:3" x14ac:dyDescent="0.25">
      <c r="B214585" s="78"/>
      <c r="C214585" s="77"/>
    </row>
    <row r="214586" spans="2:3" x14ac:dyDescent="0.25">
      <c r="B214586" s="78"/>
      <c r="C214586" s="77"/>
    </row>
    <row r="214587" spans="2:3" x14ac:dyDescent="0.25">
      <c r="B214587" s="78"/>
      <c r="C214587" s="77"/>
    </row>
    <row r="214588" spans="2:3" x14ac:dyDescent="0.25">
      <c r="B214588" s="78"/>
      <c r="C214588" s="77"/>
    </row>
    <row r="214589" spans="2:3" x14ac:dyDescent="0.25">
      <c r="B214589" s="78"/>
      <c r="C214589" s="77"/>
    </row>
    <row r="214590" spans="2:3" x14ac:dyDescent="0.25">
      <c r="B214590" s="78"/>
      <c r="C214590" s="77"/>
    </row>
    <row r="214591" spans="2:3" x14ac:dyDescent="0.25">
      <c r="B214591" s="78"/>
      <c r="C214591" s="77"/>
    </row>
    <row r="214592" spans="2:3" x14ac:dyDescent="0.25">
      <c r="B214592" s="78"/>
      <c r="C214592" s="77"/>
    </row>
    <row r="214593" spans="2:3" x14ac:dyDescent="0.25">
      <c r="B214593" s="78"/>
      <c r="C214593" s="77"/>
    </row>
    <row r="214594" spans="2:3" x14ac:dyDescent="0.25">
      <c r="B214594" s="78"/>
      <c r="C214594" s="77"/>
    </row>
    <row r="214595" spans="2:3" x14ac:dyDescent="0.25">
      <c r="B214595" s="78"/>
      <c r="C214595" s="77"/>
    </row>
    <row r="214596" spans="2:3" x14ac:dyDescent="0.25">
      <c r="B214596" s="78"/>
      <c r="C214596" s="77"/>
    </row>
    <row r="214706" spans="2:3" x14ac:dyDescent="0.25">
      <c r="B214706" s="78"/>
      <c r="C214706" s="77"/>
    </row>
    <row r="214707" spans="2:3" x14ac:dyDescent="0.25">
      <c r="B214707" s="78"/>
      <c r="C214707" s="77"/>
    </row>
    <row r="214708" spans="2:3" x14ac:dyDescent="0.25">
      <c r="B214708" s="78"/>
      <c r="C214708" s="77"/>
    </row>
    <row r="214709" spans="2:3" x14ac:dyDescent="0.25">
      <c r="B214709" s="78"/>
      <c r="C214709" s="77"/>
    </row>
    <row r="214710" spans="2:3" x14ac:dyDescent="0.25">
      <c r="B214710" s="78"/>
      <c r="C214710" s="77"/>
    </row>
    <row r="214711" spans="2:3" x14ac:dyDescent="0.25">
      <c r="B214711" s="78"/>
      <c r="C214711" s="77"/>
    </row>
    <row r="214712" spans="2:3" x14ac:dyDescent="0.25">
      <c r="B214712" s="78"/>
      <c r="C214712" s="77"/>
    </row>
    <row r="214713" spans="2:3" x14ac:dyDescent="0.25">
      <c r="B214713" s="78"/>
      <c r="C214713" s="77"/>
    </row>
    <row r="214714" spans="2:3" x14ac:dyDescent="0.25">
      <c r="B214714" s="78"/>
      <c r="C214714" s="77"/>
    </row>
    <row r="214715" spans="2:3" x14ac:dyDescent="0.25">
      <c r="B214715" s="78"/>
      <c r="C214715" s="77"/>
    </row>
    <row r="214716" spans="2:3" x14ac:dyDescent="0.25">
      <c r="B214716" s="78"/>
      <c r="C214716" s="77"/>
    </row>
    <row r="214717" spans="2:3" x14ac:dyDescent="0.25">
      <c r="B214717" s="78"/>
      <c r="C214717" s="77"/>
    </row>
    <row r="214718" spans="2:3" x14ac:dyDescent="0.25">
      <c r="B214718" s="78"/>
      <c r="C214718" s="77"/>
    </row>
    <row r="214828" spans="2:3" x14ac:dyDescent="0.25">
      <c r="B214828" s="78"/>
      <c r="C214828" s="77"/>
    </row>
    <row r="214829" spans="2:3" x14ac:dyDescent="0.25">
      <c r="B214829" s="78"/>
      <c r="C214829" s="77"/>
    </row>
    <row r="214830" spans="2:3" x14ac:dyDescent="0.25">
      <c r="B214830" s="78"/>
      <c r="C214830" s="77"/>
    </row>
    <row r="214831" spans="2:3" x14ac:dyDescent="0.25">
      <c r="B214831" s="78"/>
      <c r="C214831" s="77"/>
    </row>
    <row r="214832" spans="2:3" x14ac:dyDescent="0.25">
      <c r="B214832" s="78"/>
      <c r="C214832" s="77"/>
    </row>
    <row r="214833" spans="2:3" x14ac:dyDescent="0.25">
      <c r="B214833" s="78"/>
      <c r="C214833" s="77"/>
    </row>
    <row r="214834" spans="2:3" x14ac:dyDescent="0.25">
      <c r="B214834" s="78"/>
      <c r="C214834" s="77"/>
    </row>
    <row r="214835" spans="2:3" x14ac:dyDescent="0.25">
      <c r="B214835" s="78"/>
      <c r="C214835" s="77"/>
    </row>
    <row r="214836" spans="2:3" x14ac:dyDescent="0.25">
      <c r="B214836" s="78"/>
      <c r="C214836" s="77"/>
    </row>
    <row r="214837" spans="2:3" x14ac:dyDescent="0.25">
      <c r="B214837" s="78"/>
      <c r="C214837" s="77"/>
    </row>
    <row r="214838" spans="2:3" x14ac:dyDescent="0.25">
      <c r="B214838" s="78"/>
      <c r="C214838" s="77"/>
    </row>
    <row r="214839" spans="2:3" x14ac:dyDescent="0.25">
      <c r="B214839" s="78"/>
      <c r="C214839" s="77"/>
    </row>
    <row r="214840" spans="2:3" x14ac:dyDescent="0.25">
      <c r="B214840" s="78"/>
      <c r="C214840" s="77"/>
    </row>
    <row r="214950" spans="2:3" x14ac:dyDescent="0.25">
      <c r="B214950" s="78"/>
      <c r="C214950" s="77"/>
    </row>
    <row r="214951" spans="2:3" x14ac:dyDescent="0.25">
      <c r="B214951" s="78"/>
      <c r="C214951" s="77"/>
    </row>
    <row r="214952" spans="2:3" x14ac:dyDescent="0.25">
      <c r="B214952" s="78"/>
      <c r="C214952" s="77"/>
    </row>
    <row r="214953" spans="2:3" x14ac:dyDescent="0.25">
      <c r="B214953" s="78"/>
      <c r="C214953" s="77"/>
    </row>
    <row r="214954" spans="2:3" x14ac:dyDescent="0.25">
      <c r="B214954" s="78"/>
      <c r="C214954" s="77"/>
    </row>
    <row r="214955" spans="2:3" x14ac:dyDescent="0.25">
      <c r="B214955" s="78"/>
      <c r="C214955" s="77"/>
    </row>
    <row r="214956" spans="2:3" x14ac:dyDescent="0.25">
      <c r="B214956" s="78"/>
      <c r="C214956" s="77"/>
    </row>
    <row r="214957" spans="2:3" x14ac:dyDescent="0.25">
      <c r="B214957" s="78"/>
      <c r="C214957" s="77"/>
    </row>
    <row r="214958" spans="2:3" x14ac:dyDescent="0.25">
      <c r="B214958" s="78"/>
      <c r="C214958" s="77"/>
    </row>
    <row r="214959" spans="2:3" x14ac:dyDescent="0.25">
      <c r="B214959" s="78"/>
      <c r="C214959" s="77"/>
    </row>
    <row r="214960" spans="2:3" x14ac:dyDescent="0.25">
      <c r="B214960" s="78"/>
      <c r="C214960" s="77"/>
    </row>
    <row r="214961" spans="2:3" x14ac:dyDescent="0.25">
      <c r="B214961" s="78"/>
      <c r="C214961" s="77"/>
    </row>
    <row r="214962" spans="2:3" x14ac:dyDescent="0.25">
      <c r="B214962" s="78"/>
      <c r="C214962" s="77"/>
    </row>
    <row r="215072" spans="2:3" x14ac:dyDescent="0.25">
      <c r="B215072" s="78"/>
      <c r="C215072" s="77"/>
    </row>
    <row r="215073" spans="2:3" x14ac:dyDescent="0.25">
      <c r="B215073" s="78"/>
      <c r="C215073" s="77"/>
    </row>
    <row r="215074" spans="2:3" x14ac:dyDescent="0.25">
      <c r="B215074" s="78"/>
      <c r="C215074" s="77"/>
    </row>
    <row r="215075" spans="2:3" x14ac:dyDescent="0.25">
      <c r="B215075" s="78"/>
      <c r="C215075" s="77"/>
    </row>
    <row r="215076" spans="2:3" x14ac:dyDescent="0.25">
      <c r="B215076" s="78"/>
      <c r="C215076" s="77"/>
    </row>
    <row r="215077" spans="2:3" x14ac:dyDescent="0.25">
      <c r="B215077" s="78"/>
      <c r="C215077" s="77"/>
    </row>
    <row r="215078" spans="2:3" x14ac:dyDescent="0.25">
      <c r="B215078" s="78"/>
      <c r="C215078" s="77"/>
    </row>
    <row r="215079" spans="2:3" x14ac:dyDescent="0.25">
      <c r="B215079" s="78"/>
      <c r="C215079" s="77"/>
    </row>
    <row r="215080" spans="2:3" x14ac:dyDescent="0.25">
      <c r="B215080" s="78"/>
      <c r="C215080" s="77"/>
    </row>
    <row r="215081" spans="2:3" x14ac:dyDescent="0.25">
      <c r="B215081" s="78"/>
      <c r="C215081" s="77"/>
    </row>
    <row r="215082" spans="2:3" x14ac:dyDescent="0.25">
      <c r="B215082" s="78"/>
      <c r="C215082" s="77"/>
    </row>
    <row r="215083" spans="2:3" x14ac:dyDescent="0.25">
      <c r="B215083" s="78"/>
      <c r="C215083" s="77"/>
    </row>
    <row r="215084" spans="2:3" x14ac:dyDescent="0.25">
      <c r="B215084" s="78"/>
      <c r="C215084" s="77"/>
    </row>
    <row r="215194" spans="2:3" x14ac:dyDescent="0.25">
      <c r="B215194" s="78"/>
      <c r="C215194" s="77"/>
    </row>
    <row r="215195" spans="2:3" x14ac:dyDescent="0.25">
      <c r="B215195" s="78"/>
      <c r="C215195" s="77"/>
    </row>
    <row r="215196" spans="2:3" x14ac:dyDescent="0.25">
      <c r="B215196" s="78"/>
      <c r="C215196" s="77"/>
    </row>
    <row r="215197" spans="2:3" x14ac:dyDescent="0.25">
      <c r="B215197" s="78"/>
      <c r="C215197" s="77"/>
    </row>
    <row r="215198" spans="2:3" x14ac:dyDescent="0.25">
      <c r="B215198" s="78"/>
      <c r="C215198" s="77"/>
    </row>
    <row r="215199" spans="2:3" x14ac:dyDescent="0.25">
      <c r="B215199" s="78"/>
      <c r="C215199" s="77"/>
    </row>
    <row r="215200" spans="2:3" x14ac:dyDescent="0.25">
      <c r="B215200" s="78"/>
      <c r="C215200" s="77"/>
    </row>
    <row r="215201" spans="2:3" x14ac:dyDescent="0.25">
      <c r="B215201" s="78"/>
      <c r="C215201" s="77"/>
    </row>
    <row r="215202" spans="2:3" x14ac:dyDescent="0.25">
      <c r="B215202" s="78"/>
      <c r="C215202" s="77"/>
    </row>
    <row r="215203" spans="2:3" x14ac:dyDescent="0.25">
      <c r="B215203" s="78"/>
      <c r="C215203" s="77"/>
    </row>
    <row r="215204" spans="2:3" x14ac:dyDescent="0.25">
      <c r="B215204" s="78"/>
      <c r="C215204" s="77"/>
    </row>
    <row r="215205" spans="2:3" x14ac:dyDescent="0.25">
      <c r="B215205" s="78"/>
      <c r="C215205" s="77"/>
    </row>
    <row r="215206" spans="2:3" x14ac:dyDescent="0.25">
      <c r="B215206" s="78"/>
      <c r="C215206" s="77"/>
    </row>
    <row r="215316" spans="2:3" x14ac:dyDescent="0.25">
      <c r="B215316" s="78"/>
      <c r="C215316" s="77"/>
    </row>
    <row r="215317" spans="2:3" x14ac:dyDescent="0.25">
      <c r="B215317" s="78"/>
      <c r="C215317" s="77"/>
    </row>
    <row r="215318" spans="2:3" x14ac:dyDescent="0.25">
      <c r="B215318" s="78"/>
      <c r="C215318" s="77"/>
    </row>
    <row r="215319" spans="2:3" x14ac:dyDescent="0.25">
      <c r="B215319" s="78"/>
      <c r="C215319" s="77"/>
    </row>
    <row r="215320" spans="2:3" x14ac:dyDescent="0.25">
      <c r="B215320" s="78"/>
      <c r="C215320" s="77"/>
    </row>
    <row r="215321" spans="2:3" x14ac:dyDescent="0.25">
      <c r="B215321" s="78"/>
      <c r="C215321" s="77"/>
    </row>
    <row r="215322" spans="2:3" x14ac:dyDescent="0.25">
      <c r="B215322" s="78"/>
      <c r="C215322" s="77"/>
    </row>
    <row r="215323" spans="2:3" x14ac:dyDescent="0.25">
      <c r="B215323" s="78"/>
      <c r="C215323" s="77"/>
    </row>
    <row r="215324" spans="2:3" x14ac:dyDescent="0.25">
      <c r="B215324" s="78"/>
      <c r="C215324" s="77"/>
    </row>
    <row r="215325" spans="2:3" x14ac:dyDescent="0.25">
      <c r="B215325" s="78"/>
      <c r="C215325" s="77"/>
    </row>
    <row r="215326" spans="2:3" x14ac:dyDescent="0.25">
      <c r="B215326" s="78"/>
      <c r="C215326" s="77"/>
    </row>
    <row r="215327" spans="2:3" x14ac:dyDescent="0.25">
      <c r="B215327" s="78"/>
      <c r="C215327" s="77"/>
    </row>
    <row r="215328" spans="2:3" x14ac:dyDescent="0.25">
      <c r="B215328" s="78"/>
      <c r="C215328" s="77"/>
    </row>
    <row r="215438" spans="2:3" x14ac:dyDescent="0.25">
      <c r="B215438" s="78"/>
      <c r="C215438" s="77"/>
    </row>
    <row r="215439" spans="2:3" x14ac:dyDescent="0.25">
      <c r="B215439" s="78"/>
      <c r="C215439" s="77"/>
    </row>
    <row r="215440" spans="2:3" x14ac:dyDescent="0.25">
      <c r="B215440" s="78"/>
      <c r="C215440" s="77"/>
    </row>
    <row r="215441" spans="2:3" x14ac:dyDescent="0.25">
      <c r="B215441" s="78"/>
      <c r="C215441" s="77"/>
    </row>
    <row r="215442" spans="2:3" x14ac:dyDescent="0.25">
      <c r="B215442" s="78"/>
      <c r="C215442" s="77"/>
    </row>
    <row r="215443" spans="2:3" x14ac:dyDescent="0.25">
      <c r="B215443" s="78"/>
      <c r="C215443" s="77"/>
    </row>
    <row r="215444" spans="2:3" x14ac:dyDescent="0.25">
      <c r="B215444" s="78"/>
      <c r="C215444" s="77"/>
    </row>
    <row r="215445" spans="2:3" x14ac:dyDescent="0.25">
      <c r="B215445" s="78"/>
      <c r="C215445" s="77"/>
    </row>
    <row r="215446" spans="2:3" x14ac:dyDescent="0.25">
      <c r="B215446" s="78"/>
      <c r="C215446" s="77"/>
    </row>
    <row r="215447" spans="2:3" x14ac:dyDescent="0.25">
      <c r="B215447" s="78"/>
      <c r="C215447" s="77"/>
    </row>
    <row r="215448" spans="2:3" x14ac:dyDescent="0.25">
      <c r="B215448" s="78"/>
      <c r="C215448" s="77"/>
    </row>
    <row r="215449" spans="2:3" x14ac:dyDescent="0.25">
      <c r="B215449" s="78"/>
      <c r="C215449" s="77"/>
    </row>
    <row r="215450" spans="2:3" x14ac:dyDescent="0.25">
      <c r="B215450" s="78"/>
      <c r="C215450" s="77"/>
    </row>
    <row r="215560" spans="2:3" x14ac:dyDescent="0.25">
      <c r="B215560" s="78"/>
      <c r="C215560" s="77"/>
    </row>
    <row r="215561" spans="2:3" x14ac:dyDescent="0.25">
      <c r="B215561" s="78"/>
      <c r="C215561" s="77"/>
    </row>
    <row r="215562" spans="2:3" x14ac:dyDescent="0.25">
      <c r="B215562" s="78"/>
      <c r="C215562" s="77"/>
    </row>
    <row r="215563" spans="2:3" x14ac:dyDescent="0.25">
      <c r="B215563" s="78"/>
      <c r="C215563" s="77"/>
    </row>
    <row r="215564" spans="2:3" x14ac:dyDescent="0.25">
      <c r="B215564" s="78"/>
      <c r="C215564" s="77"/>
    </row>
    <row r="215565" spans="2:3" x14ac:dyDescent="0.25">
      <c r="B215565" s="78"/>
      <c r="C215565" s="77"/>
    </row>
    <row r="215566" spans="2:3" x14ac:dyDescent="0.25">
      <c r="B215566" s="78"/>
      <c r="C215566" s="77"/>
    </row>
    <row r="215567" spans="2:3" x14ac:dyDescent="0.25">
      <c r="B215567" s="78"/>
      <c r="C215567" s="77"/>
    </row>
    <row r="215568" spans="2:3" x14ac:dyDescent="0.25">
      <c r="B215568" s="78"/>
      <c r="C215568" s="77"/>
    </row>
    <row r="215569" spans="2:3" x14ac:dyDescent="0.25">
      <c r="B215569" s="78"/>
      <c r="C215569" s="77"/>
    </row>
    <row r="215570" spans="2:3" x14ac:dyDescent="0.25">
      <c r="B215570" s="78"/>
      <c r="C215570" s="77"/>
    </row>
    <row r="215571" spans="2:3" x14ac:dyDescent="0.25">
      <c r="B215571" s="78"/>
      <c r="C215571" s="77"/>
    </row>
    <row r="215572" spans="2:3" x14ac:dyDescent="0.25">
      <c r="B215572" s="78"/>
      <c r="C215572" s="77"/>
    </row>
    <row r="215682" spans="2:3" x14ac:dyDescent="0.25">
      <c r="B215682" s="78"/>
      <c r="C215682" s="77"/>
    </row>
    <row r="215683" spans="2:3" x14ac:dyDescent="0.25">
      <c r="B215683" s="78"/>
      <c r="C215683" s="77"/>
    </row>
    <row r="215684" spans="2:3" x14ac:dyDescent="0.25">
      <c r="B215684" s="78"/>
      <c r="C215684" s="77"/>
    </row>
    <row r="215685" spans="2:3" x14ac:dyDescent="0.25">
      <c r="B215685" s="78"/>
      <c r="C215685" s="77"/>
    </row>
    <row r="215686" spans="2:3" x14ac:dyDescent="0.25">
      <c r="B215686" s="78"/>
      <c r="C215686" s="77"/>
    </row>
    <row r="215687" spans="2:3" x14ac:dyDescent="0.25">
      <c r="B215687" s="78"/>
      <c r="C215687" s="77"/>
    </row>
    <row r="215688" spans="2:3" x14ac:dyDescent="0.25">
      <c r="B215688" s="78"/>
      <c r="C215688" s="77"/>
    </row>
    <row r="215689" spans="2:3" x14ac:dyDescent="0.25">
      <c r="B215689" s="78"/>
      <c r="C215689" s="77"/>
    </row>
    <row r="215690" spans="2:3" x14ac:dyDescent="0.25">
      <c r="B215690" s="78"/>
      <c r="C215690" s="77"/>
    </row>
    <row r="215691" spans="2:3" x14ac:dyDescent="0.25">
      <c r="B215691" s="78"/>
      <c r="C215691" s="77"/>
    </row>
    <row r="215692" spans="2:3" x14ac:dyDescent="0.25">
      <c r="B215692" s="78"/>
      <c r="C215692" s="77"/>
    </row>
    <row r="215693" spans="2:3" x14ac:dyDescent="0.25">
      <c r="B215693" s="78"/>
      <c r="C215693" s="77"/>
    </row>
    <row r="215694" spans="2:3" x14ac:dyDescent="0.25">
      <c r="B215694" s="78"/>
      <c r="C215694" s="77"/>
    </row>
    <row r="215804" spans="2:3" x14ac:dyDescent="0.25">
      <c r="B215804" s="78"/>
      <c r="C215804" s="77"/>
    </row>
    <row r="215805" spans="2:3" x14ac:dyDescent="0.25">
      <c r="B215805" s="78"/>
      <c r="C215805" s="77"/>
    </row>
    <row r="215806" spans="2:3" x14ac:dyDescent="0.25">
      <c r="B215806" s="78"/>
      <c r="C215806" s="77"/>
    </row>
    <row r="215807" spans="2:3" x14ac:dyDescent="0.25">
      <c r="B215807" s="78"/>
      <c r="C215807" s="77"/>
    </row>
    <row r="215808" spans="2:3" x14ac:dyDescent="0.25">
      <c r="B215808" s="78"/>
      <c r="C215808" s="77"/>
    </row>
    <row r="215809" spans="2:3" x14ac:dyDescent="0.25">
      <c r="B215809" s="78"/>
      <c r="C215809" s="77"/>
    </row>
    <row r="215810" spans="2:3" x14ac:dyDescent="0.25">
      <c r="B215810" s="78"/>
      <c r="C215810" s="77"/>
    </row>
    <row r="215811" spans="2:3" x14ac:dyDescent="0.25">
      <c r="B215811" s="78"/>
      <c r="C215811" s="77"/>
    </row>
    <row r="215812" spans="2:3" x14ac:dyDescent="0.25">
      <c r="B215812" s="78"/>
      <c r="C215812" s="77"/>
    </row>
    <row r="215813" spans="2:3" x14ac:dyDescent="0.25">
      <c r="B215813" s="78"/>
      <c r="C215813" s="77"/>
    </row>
    <row r="215814" spans="2:3" x14ac:dyDescent="0.25">
      <c r="B215814" s="78"/>
      <c r="C215814" s="77"/>
    </row>
    <row r="215815" spans="2:3" x14ac:dyDescent="0.25">
      <c r="B215815" s="78"/>
      <c r="C215815" s="77"/>
    </row>
    <row r="215816" spans="2:3" x14ac:dyDescent="0.25">
      <c r="B215816" s="78"/>
      <c r="C215816" s="77"/>
    </row>
    <row r="215926" spans="2:3" x14ac:dyDescent="0.25">
      <c r="B215926" s="78"/>
      <c r="C215926" s="77"/>
    </row>
    <row r="215927" spans="2:3" x14ac:dyDescent="0.25">
      <c r="B215927" s="78"/>
      <c r="C215927" s="77"/>
    </row>
    <row r="215928" spans="2:3" x14ac:dyDescent="0.25">
      <c r="B215928" s="78"/>
      <c r="C215928" s="77"/>
    </row>
    <row r="215929" spans="2:3" x14ac:dyDescent="0.25">
      <c r="B215929" s="78"/>
      <c r="C215929" s="77"/>
    </row>
    <row r="215930" spans="2:3" x14ac:dyDescent="0.25">
      <c r="B215930" s="78"/>
      <c r="C215930" s="77"/>
    </row>
    <row r="215931" spans="2:3" x14ac:dyDescent="0.25">
      <c r="B215931" s="78"/>
      <c r="C215931" s="77"/>
    </row>
    <row r="215932" spans="2:3" x14ac:dyDescent="0.25">
      <c r="B215932" s="78"/>
      <c r="C215932" s="77"/>
    </row>
    <row r="215933" spans="2:3" x14ac:dyDescent="0.25">
      <c r="B215933" s="78"/>
      <c r="C215933" s="77"/>
    </row>
    <row r="215934" spans="2:3" x14ac:dyDescent="0.25">
      <c r="B215934" s="78"/>
      <c r="C215934" s="77"/>
    </row>
    <row r="215935" spans="2:3" x14ac:dyDescent="0.25">
      <c r="B215935" s="78"/>
      <c r="C215935" s="77"/>
    </row>
    <row r="215936" spans="2:3" x14ac:dyDescent="0.25">
      <c r="B215936" s="78"/>
      <c r="C215936" s="77"/>
    </row>
    <row r="215937" spans="2:3" x14ac:dyDescent="0.25">
      <c r="B215937" s="78"/>
      <c r="C215937" s="77"/>
    </row>
    <row r="215938" spans="2:3" x14ac:dyDescent="0.25">
      <c r="B215938" s="78"/>
      <c r="C215938" s="77"/>
    </row>
    <row r="216048" spans="2:3" x14ac:dyDescent="0.25">
      <c r="B216048" s="78"/>
      <c r="C216048" s="77"/>
    </row>
    <row r="216049" spans="2:3" x14ac:dyDescent="0.25">
      <c r="B216049" s="78"/>
      <c r="C216049" s="77"/>
    </row>
    <row r="216050" spans="2:3" x14ac:dyDescent="0.25">
      <c r="B216050" s="78"/>
      <c r="C216050" s="77"/>
    </row>
    <row r="216051" spans="2:3" x14ac:dyDescent="0.25">
      <c r="B216051" s="78"/>
      <c r="C216051" s="77"/>
    </row>
    <row r="216052" spans="2:3" x14ac:dyDescent="0.25">
      <c r="B216052" s="78"/>
      <c r="C216052" s="77"/>
    </row>
    <row r="216053" spans="2:3" x14ac:dyDescent="0.25">
      <c r="B216053" s="78"/>
      <c r="C216053" s="77"/>
    </row>
    <row r="216054" spans="2:3" x14ac:dyDescent="0.25">
      <c r="B216054" s="78"/>
      <c r="C216054" s="77"/>
    </row>
    <row r="216055" spans="2:3" x14ac:dyDescent="0.25">
      <c r="B216055" s="78"/>
      <c r="C216055" s="77"/>
    </row>
    <row r="216056" spans="2:3" x14ac:dyDescent="0.25">
      <c r="B216056" s="78"/>
      <c r="C216056" s="77"/>
    </row>
    <row r="216057" spans="2:3" x14ac:dyDescent="0.25">
      <c r="B216057" s="78"/>
      <c r="C216057" s="77"/>
    </row>
    <row r="216058" spans="2:3" x14ac:dyDescent="0.25">
      <c r="B216058" s="78"/>
      <c r="C216058" s="77"/>
    </row>
    <row r="216059" spans="2:3" x14ac:dyDescent="0.25">
      <c r="B216059" s="78"/>
      <c r="C216059" s="77"/>
    </row>
    <row r="216060" spans="2:3" x14ac:dyDescent="0.25">
      <c r="B216060" s="78"/>
      <c r="C216060" s="77"/>
    </row>
    <row r="216170" spans="2:3" x14ac:dyDescent="0.25">
      <c r="B216170" s="78"/>
      <c r="C216170" s="77"/>
    </row>
    <row r="216171" spans="2:3" x14ac:dyDescent="0.25">
      <c r="B216171" s="78"/>
      <c r="C216171" s="77"/>
    </row>
    <row r="216172" spans="2:3" x14ac:dyDescent="0.25">
      <c r="B216172" s="78"/>
      <c r="C216172" s="77"/>
    </row>
    <row r="216173" spans="2:3" x14ac:dyDescent="0.25">
      <c r="B216173" s="78"/>
      <c r="C216173" s="77"/>
    </row>
    <row r="216174" spans="2:3" x14ac:dyDescent="0.25">
      <c r="B216174" s="78"/>
      <c r="C216174" s="77"/>
    </row>
    <row r="216175" spans="2:3" x14ac:dyDescent="0.25">
      <c r="B216175" s="78"/>
      <c r="C216175" s="77"/>
    </row>
    <row r="216176" spans="2:3" x14ac:dyDescent="0.25">
      <c r="B216176" s="78"/>
      <c r="C216176" s="77"/>
    </row>
    <row r="216177" spans="2:3" x14ac:dyDescent="0.25">
      <c r="B216177" s="78"/>
      <c r="C216177" s="77"/>
    </row>
    <row r="216178" spans="2:3" x14ac:dyDescent="0.25">
      <c r="B216178" s="78"/>
      <c r="C216178" s="77"/>
    </row>
    <row r="216179" spans="2:3" x14ac:dyDescent="0.25">
      <c r="B216179" s="78"/>
      <c r="C216179" s="77"/>
    </row>
    <row r="216180" spans="2:3" x14ac:dyDescent="0.25">
      <c r="B216180" s="78"/>
      <c r="C216180" s="77"/>
    </row>
    <row r="216181" spans="2:3" x14ac:dyDescent="0.25">
      <c r="B216181" s="78"/>
      <c r="C216181" s="77"/>
    </row>
    <row r="216182" spans="2:3" x14ac:dyDescent="0.25">
      <c r="B216182" s="78"/>
      <c r="C216182" s="77"/>
    </row>
    <row r="216292" spans="2:3" x14ac:dyDescent="0.25">
      <c r="B216292" s="78"/>
      <c r="C216292" s="77"/>
    </row>
    <row r="216293" spans="2:3" x14ac:dyDescent="0.25">
      <c r="B216293" s="78"/>
      <c r="C216293" s="77"/>
    </row>
    <row r="216294" spans="2:3" x14ac:dyDescent="0.25">
      <c r="B216294" s="78"/>
      <c r="C216294" s="77"/>
    </row>
    <row r="216295" spans="2:3" x14ac:dyDescent="0.25">
      <c r="B216295" s="78"/>
      <c r="C216295" s="77"/>
    </row>
    <row r="216296" spans="2:3" x14ac:dyDescent="0.25">
      <c r="B216296" s="78"/>
      <c r="C216296" s="77"/>
    </row>
    <row r="216297" spans="2:3" x14ac:dyDescent="0.25">
      <c r="B216297" s="78"/>
      <c r="C216297" s="77"/>
    </row>
    <row r="216298" spans="2:3" x14ac:dyDescent="0.25">
      <c r="B216298" s="78"/>
      <c r="C216298" s="77"/>
    </row>
    <row r="216299" spans="2:3" x14ac:dyDescent="0.25">
      <c r="B216299" s="78"/>
      <c r="C216299" s="77"/>
    </row>
    <row r="216300" spans="2:3" x14ac:dyDescent="0.25">
      <c r="B216300" s="78"/>
      <c r="C216300" s="77"/>
    </row>
    <row r="216301" spans="2:3" x14ac:dyDescent="0.25">
      <c r="B216301" s="78"/>
      <c r="C216301" s="77"/>
    </row>
    <row r="216302" spans="2:3" x14ac:dyDescent="0.25">
      <c r="B216302" s="78"/>
      <c r="C216302" s="77"/>
    </row>
    <row r="216303" spans="2:3" x14ac:dyDescent="0.25">
      <c r="B216303" s="78"/>
      <c r="C216303" s="77"/>
    </row>
    <row r="216304" spans="2:3" x14ac:dyDescent="0.25">
      <c r="B216304" s="78"/>
      <c r="C216304" s="77"/>
    </row>
    <row r="216414" spans="2:3" x14ac:dyDescent="0.25">
      <c r="B216414" s="78"/>
      <c r="C216414" s="77"/>
    </row>
    <row r="216415" spans="2:3" x14ac:dyDescent="0.25">
      <c r="B216415" s="78"/>
      <c r="C216415" s="77"/>
    </row>
    <row r="216416" spans="2:3" x14ac:dyDescent="0.25">
      <c r="B216416" s="78"/>
      <c r="C216416" s="77"/>
    </row>
    <row r="216417" spans="2:3" x14ac:dyDescent="0.25">
      <c r="B216417" s="78"/>
      <c r="C216417" s="77"/>
    </row>
    <row r="216418" spans="2:3" x14ac:dyDescent="0.25">
      <c r="B216418" s="78"/>
      <c r="C216418" s="77"/>
    </row>
    <row r="216419" spans="2:3" x14ac:dyDescent="0.25">
      <c r="B216419" s="78"/>
      <c r="C216419" s="77"/>
    </row>
    <row r="216420" spans="2:3" x14ac:dyDescent="0.25">
      <c r="B216420" s="78"/>
      <c r="C216420" s="77"/>
    </row>
    <row r="216421" spans="2:3" x14ac:dyDescent="0.25">
      <c r="B216421" s="78"/>
      <c r="C216421" s="77"/>
    </row>
    <row r="216422" spans="2:3" x14ac:dyDescent="0.25">
      <c r="B216422" s="78"/>
      <c r="C216422" s="77"/>
    </row>
    <row r="216423" spans="2:3" x14ac:dyDescent="0.25">
      <c r="B216423" s="78"/>
      <c r="C216423" s="77"/>
    </row>
    <row r="216424" spans="2:3" x14ac:dyDescent="0.25">
      <c r="B216424" s="78"/>
      <c r="C216424" s="77"/>
    </row>
    <row r="216425" spans="2:3" x14ac:dyDescent="0.25">
      <c r="B216425" s="78"/>
      <c r="C216425" s="77"/>
    </row>
    <row r="216426" spans="2:3" x14ac:dyDescent="0.25">
      <c r="B216426" s="78"/>
      <c r="C216426" s="77"/>
    </row>
    <row r="216536" spans="2:3" x14ac:dyDescent="0.25">
      <c r="B216536" s="78"/>
      <c r="C216536" s="77"/>
    </row>
    <row r="216537" spans="2:3" x14ac:dyDescent="0.25">
      <c r="B216537" s="78"/>
      <c r="C216537" s="77"/>
    </row>
    <row r="216538" spans="2:3" x14ac:dyDescent="0.25">
      <c r="B216538" s="78"/>
      <c r="C216538" s="77"/>
    </row>
    <row r="216539" spans="2:3" x14ac:dyDescent="0.25">
      <c r="B216539" s="78"/>
      <c r="C216539" s="77"/>
    </row>
    <row r="216540" spans="2:3" x14ac:dyDescent="0.25">
      <c r="B216540" s="78"/>
      <c r="C216540" s="77"/>
    </row>
    <row r="216541" spans="2:3" x14ac:dyDescent="0.25">
      <c r="B216541" s="78"/>
      <c r="C216541" s="77"/>
    </row>
    <row r="216542" spans="2:3" x14ac:dyDescent="0.25">
      <c r="B216542" s="78"/>
      <c r="C216542" s="77"/>
    </row>
    <row r="216543" spans="2:3" x14ac:dyDescent="0.25">
      <c r="B216543" s="78"/>
      <c r="C216543" s="77"/>
    </row>
    <row r="216544" spans="2:3" x14ac:dyDescent="0.25">
      <c r="B216544" s="78"/>
      <c r="C216544" s="77"/>
    </row>
    <row r="216545" spans="2:3" x14ac:dyDescent="0.25">
      <c r="B216545" s="78"/>
      <c r="C216545" s="77"/>
    </row>
    <row r="216546" spans="2:3" x14ac:dyDescent="0.25">
      <c r="B216546" s="78"/>
      <c r="C216546" s="77"/>
    </row>
    <row r="216547" spans="2:3" x14ac:dyDescent="0.25">
      <c r="B216547" s="78"/>
      <c r="C216547" s="77"/>
    </row>
    <row r="216548" spans="2:3" x14ac:dyDescent="0.25">
      <c r="B216548" s="78"/>
      <c r="C216548" s="77"/>
    </row>
    <row r="216658" spans="2:3" x14ac:dyDescent="0.25">
      <c r="B216658" s="78"/>
      <c r="C216658" s="77"/>
    </row>
    <row r="216659" spans="2:3" x14ac:dyDescent="0.25">
      <c r="B216659" s="78"/>
      <c r="C216659" s="77"/>
    </row>
    <row r="216660" spans="2:3" x14ac:dyDescent="0.25">
      <c r="B216660" s="78"/>
      <c r="C216660" s="77"/>
    </row>
    <row r="216661" spans="2:3" x14ac:dyDescent="0.25">
      <c r="B216661" s="78"/>
      <c r="C216661" s="77"/>
    </row>
    <row r="216662" spans="2:3" x14ac:dyDescent="0.25">
      <c r="B216662" s="78"/>
      <c r="C216662" s="77"/>
    </row>
    <row r="216663" spans="2:3" x14ac:dyDescent="0.25">
      <c r="B216663" s="78"/>
      <c r="C216663" s="77"/>
    </row>
    <row r="216664" spans="2:3" x14ac:dyDescent="0.25">
      <c r="B216664" s="78"/>
      <c r="C216664" s="77"/>
    </row>
    <row r="216665" spans="2:3" x14ac:dyDescent="0.25">
      <c r="B216665" s="78"/>
      <c r="C216665" s="77"/>
    </row>
    <row r="216666" spans="2:3" x14ac:dyDescent="0.25">
      <c r="B216666" s="78"/>
      <c r="C216666" s="77"/>
    </row>
    <row r="216667" spans="2:3" x14ac:dyDescent="0.25">
      <c r="B216667" s="78"/>
      <c r="C216667" s="77"/>
    </row>
    <row r="216668" spans="2:3" x14ac:dyDescent="0.25">
      <c r="B216668" s="78"/>
      <c r="C216668" s="77"/>
    </row>
    <row r="216669" spans="2:3" x14ac:dyDescent="0.25">
      <c r="B216669" s="78"/>
      <c r="C216669" s="77"/>
    </row>
    <row r="216670" spans="2:3" x14ac:dyDescent="0.25">
      <c r="B216670" s="78"/>
      <c r="C216670" s="77"/>
    </row>
    <row r="216780" spans="2:3" x14ac:dyDescent="0.25">
      <c r="B216780" s="78"/>
      <c r="C216780" s="77"/>
    </row>
    <row r="216781" spans="2:3" x14ac:dyDescent="0.25">
      <c r="B216781" s="78"/>
      <c r="C216781" s="77"/>
    </row>
    <row r="216782" spans="2:3" x14ac:dyDescent="0.25">
      <c r="B216782" s="78"/>
      <c r="C216782" s="77"/>
    </row>
    <row r="216783" spans="2:3" x14ac:dyDescent="0.25">
      <c r="B216783" s="78"/>
      <c r="C216783" s="77"/>
    </row>
    <row r="216784" spans="2:3" x14ac:dyDescent="0.25">
      <c r="B216784" s="78"/>
      <c r="C216784" s="77"/>
    </row>
    <row r="216785" spans="2:3" x14ac:dyDescent="0.25">
      <c r="B216785" s="78"/>
      <c r="C216785" s="77"/>
    </row>
    <row r="216786" spans="2:3" x14ac:dyDescent="0.25">
      <c r="B216786" s="78"/>
      <c r="C216786" s="77"/>
    </row>
    <row r="216787" spans="2:3" x14ac:dyDescent="0.25">
      <c r="B216787" s="78"/>
      <c r="C216787" s="77"/>
    </row>
    <row r="216788" spans="2:3" x14ac:dyDescent="0.25">
      <c r="B216788" s="78"/>
      <c r="C216788" s="77"/>
    </row>
    <row r="216789" spans="2:3" x14ac:dyDescent="0.25">
      <c r="B216789" s="78"/>
      <c r="C216789" s="77"/>
    </row>
    <row r="216790" spans="2:3" x14ac:dyDescent="0.25">
      <c r="B216790" s="78"/>
      <c r="C216790" s="77"/>
    </row>
    <row r="216791" spans="2:3" x14ac:dyDescent="0.25">
      <c r="B216791" s="78"/>
      <c r="C216791" s="77"/>
    </row>
    <row r="216792" spans="2:3" x14ac:dyDescent="0.25">
      <c r="B216792" s="78"/>
      <c r="C216792" s="77"/>
    </row>
    <row r="216902" spans="2:3" x14ac:dyDescent="0.25">
      <c r="B216902" s="78"/>
      <c r="C216902" s="77"/>
    </row>
    <row r="216903" spans="2:3" x14ac:dyDescent="0.25">
      <c r="B216903" s="78"/>
      <c r="C216903" s="77"/>
    </row>
    <row r="216904" spans="2:3" x14ac:dyDescent="0.25">
      <c r="B216904" s="78"/>
      <c r="C216904" s="77"/>
    </row>
    <row r="216905" spans="2:3" x14ac:dyDescent="0.25">
      <c r="B216905" s="78"/>
      <c r="C216905" s="77"/>
    </row>
    <row r="216906" spans="2:3" x14ac:dyDescent="0.25">
      <c r="B216906" s="78"/>
      <c r="C216906" s="77"/>
    </row>
    <row r="216907" spans="2:3" x14ac:dyDescent="0.25">
      <c r="B216907" s="78"/>
      <c r="C216907" s="77"/>
    </row>
    <row r="216908" spans="2:3" x14ac:dyDescent="0.25">
      <c r="B216908" s="78"/>
      <c r="C216908" s="77"/>
    </row>
    <row r="216909" spans="2:3" x14ac:dyDescent="0.25">
      <c r="B216909" s="78"/>
      <c r="C216909" s="77"/>
    </row>
    <row r="216910" spans="2:3" x14ac:dyDescent="0.25">
      <c r="B216910" s="78"/>
      <c r="C216910" s="77"/>
    </row>
    <row r="216911" spans="2:3" x14ac:dyDescent="0.25">
      <c r="B216911" s="78"/>
      <c r="C216911" s="77"/>
    </row>
    <row r="216912" spans="2:3" x14ac:dyDescent="0.25">
      <c r="B216912" s="78"/>
      <c r="C216912" s="77"/>
    </row>
    <row r="216913" spans="2:3" x14ac:dyDescent="0.25">
      <c r="B216913" s="78"/>
      <c r="C216913" s="77"/>
    </row>
    <row r="216914" spans="2:3" x14ac:dyDescent="0.25">
      <c r="B216914" s="78"/>
      <c r="C216914" s="77"/>
    </row>
    <row r="217024" spans="2:3" x14ac:dyDescent="0.25">
      <c r="B217024" s="78"/>
      <c r="C217024" s="77"/>
    </row>
    <row r="217025" spans="2:3" x14ac:dyDescent="0.25">
      <c r="B217025" s="78"/>
      <c r="C217025" s="77"/>
    </row>
    <row r="217026" spans="2:3" x14ac:dyDescent="0.25">
      <c r="B217026" s="78"/>
      <c r="C217026" s="77"/>
    </row>
    <row r="217027" spans="2:3" x14ac:dyDescent="0.25">
      <c r="B217027" s="78"/>
      <c r="C217027" s="77"/>
    </row>
    <row r="217028" spans="2:3" x14ac:dyDescent="0.25">
      <c r="B217028" s="78"/>
      <c r="C217028" s="77"/>
    </row>
    <row r="217029" spans="2:3" x14ac:dyDescent="0.25">
      <c r="B217029" s="78"/>
      <c r="C217029" s="77"/>
    </row>
    <row r="217030" spans="2:3" x14ac:dyDescent="0.25">
      <c r="B217030" s="78"/>
      <c r="C217030" s="77"/>
    </row>
    <row r="217031" spans="2:3" x14ac:dyDescent="0.25">
      <c r="B217031" s="78"/>
      <c r="C217031" s="77"/>
    </row>
    <row r="217032" spans="2:3" x14ac:dyDescent="0.25">
      <c r="B217032" s="78"/>
      <c r="C217032" s="77"/>
    </row>
    <row r="217033" spans="2:3" x14ac:dyDescent="0.25">
      <c r="B217033" s="78"/>
      <c r="C217033" s="77"/>
    </row>
    <row r="217034" spans="2:3" x14ac:dyDescent="0.25">
      <c r="B217034" s="78"/>
      <c r="C217034" s="77"/>
    </row>
    <row r="217035" spans="2:3" x14ac:dyDescent="0.25">
      <c r="B217035" s="78"/>
      <c r="C217035" s="77"/>
    </row>
    <row r="217036" spans="2:3" x14ac:dyDescent="0.25">
      <c r="B217036" s="78"/>
      <c r="C217036" s="77"/>
    </row>
    <row r="217146" spans="2:3" x14ac:dyDescent="0.25">
      <c r="B217146" s="78"/>
      <c r="C217146" s="77"/>
    </row>
    <row r="217147" spans="2:3" x14ac:dyDescent="0.25">
      <c r="B217147" s="78"/>
      <c r="C217147" s="77"/>
    </row>
    <row r="217148" spans="2:3" x14ac:dyDescent="0.25">
      <c r="B217148" s="78"/>
      <c r="C217148" s="77"/>
    </row>
    <row r="217149" spans="2:3" x14ac:dyDescent="0.25">
      <c r="B217149" s="78"/>
      <c r="C217149" s="77"/>
    </row>
    <row r="217150" spans="2:3" x14ac:dyDescent="0.25">
      <c r="B217150" s="78"/>
      <c r="C217150" s="77"/>
    </row>
    <row r="217151" spans="2:3" x14ac:dyDescent="0.25">
      <c r="B217151" s="78"/>
      <c r="C217151" s="77"/>
    </row>
    <row r="217152" spans="2:3" x14ac:dyDescent="0.25">
      <c r="B217152" s="78"/>
      <c r="C217152" s="77"/>
    </row>
    <row r="217153" spans="2:3" x14ac:dyDescent="0.25">
      <c r="B217153" s="78"/>
      <c r="C217153" s="77"/>
    </row>
    <row r="217154" spans="2:3" x14ac:dyDescent="0.25">
      <c r="B217154" s="78"/>
      <c r="C217154" s="77"/>
    </row>
    <row r="217155" spans="2:3" x14ac:dyDescent="0.25">
      <c r="B217155" s="78"/>
      <c r="C217155" s="77"/>
    </row>
    <row r="217156" spans="2:3" x14ac:dyDescent="0.25">
      <c r="B217156" s="78"/>
      <c r="C217156" s="77"/>
    </row>
    <row r="217157" spans="2:3" x14ac:dyDescent="0.25">
      <c r="B217157" s="78"/>
      <c r="C217157" s="77"/>
    </row>
    <row r="217158" spans="2:3" x14ac:dyDescent="0.25">
      <c r="B217158" s="78"/>
      <c r="C217158" s="77"/>
    </row>
    <row r="217268" spans="2:3" x14ac:dyDescent="0.25">
      <c r="B217268" s="78"/>
      <c r="C217268" s="77"/>
    </row>
    <row r="217269" spans="2:3" x14ac:dyDescent="0.25">
      <c r="B217269" s="78"/>
      <c r="C217269" s="77"/>
    </row>
    <row r="217270" spans="2:3" x14ac:dyDescent="0.25">
      <c r="B217270" s="78"/>
      <c r="C217270" s="77"/>
    </row>
    <row r="217271" spans="2:3" x14ac:dyDescent="0.25">
      <c r="B217271" s="78"/>
      <c r="C217271" s="77"/>
    </row>
    <row r="217272" spans="2:3" x14ac:dyDescent="0.25">
      <c r="B217272" s="78"/>
      <c r="C217272" s="77"/>
    </row>
    <row r="217273" spans="2:3" x14ac:dyDescent="0.25">
      <c r="B217273" s="78"/>
      <c r="C217273" s="77"/>
    </row>
    <row r="217274" spans="2:3" x14ac:dyDescent="0.25">
      <c r="B217274" s="78"/>
      <c r="C217274" s="77"/>
    </row>
    <row r="217275" spans="2:3" x14ac:dyDescent="0.25">
      <c r="B217275" s="78"/>
      <c r="C217275" s="77"/>
    </row>
    <row r="217276" spans="2:3" x14ac:dyDescent="0.25">
      <c r="B217276" s="78"/>
      <c r="C217276" s="77"/>
    </row>
    <row r="217277" spans="2:3" x14ac:dyDescent="0.25">
      <c r="B217277" s="78"/>
      <c r="C217277" s="77"/>
    </row>
    <row r="217278" spans="2:3" x14ac:dyDescent="0.25">
      <c r="B217278" s="78"/>
      <c r="C217278" s="77"/>
    </row>
    <row r="217279" spans="2:3" x14ac:dyDescent="0.25">
      <c r="B217279" s="78"/>
      <c r="C217279" s="77"/>
    </row>
    <row r="217280" spans="2:3" x14ac:dyDescent="0.25">
      <c r="B217280" s="78"/>
      <c r="C217280" s="77"/>
    </row>
    <row r="217390" spans="2:3" x14ac:dyDescent="0.25">
      <c r="B217390" s="78"/>
      <c r="C217390" s="77"/>
    </row>
    <row r="217391" spans="2:3" x14ac:dyDescent="0.25">
      <c r="B217391" s="78"/>
      <c r="C217391" s="77"/>
    </row>
    <row r="217392" spans="2:3" x14ac:dyDescent="0.25">
      <c r="B217392" s="78"/>
      <c r="C217392" s="77"/>
    </row>
    <row r="217393" spans="2:3" x14ac:dyDescent="0.25">
      <c r="B217393" s="78"/>
      <c r="C217393" s="77"/>
    </row>
    <row r="217394" spans="2:3" x14ac:dyDescent="0.25">
      <c r="B217394" s="78"/>
      <c r="C217394" s="77"/>
    </row>
    <row r="217395" spans="2:3" x14ac:dyDescent="0.25">
      <c r="B217395" s="78"/>
      <c r="C217395" s="77"/>
    </row>
    <row r="217396" spans="2:3" x14ac:dyDescent="0.25">
      <c r="B217396" s="78"/>
      <c r="C217396" s="77"/>
    </row>
    <row r="217397" spans="2:3" x14ac:dyDescent="0.25">
      <c r="B217397" s="78"/>
      <c r="C217397" s="77"/>
    </row>
    <row r="217398" spans="2:3" x14ac:dyDescent="0.25">
      <c r="B217398" s="78"/>
      <c r="C217398" s="77"/>
    </row>
    <row r="217399" spans="2:3" x14ac:dyDescent="0.25">
      <c r="B217399" s="78"/>
      <c r="C217399" s="77"/>
    </row>
    <row r="217400" spans="2:3" x14ac:dyDescent="0.25">
      <c r="B217400" s="78"/>
      <c r="C217400" s="77"/>
    </row>
    <row r="217401" spans="2:3" x14ac:dyDescent="0.25">
      <c r="B217401" s="78"/>
      <c r="C217401" s="77"/>
    </row>
    <row r="217402" spans="2:3" x14ac:dyDescent="0.25">
      <c r="B217402" s="78"/>
      <c r="C217402" s="77"/>
    </row>
    <row r="217512" spans="2:3" x14ac:dyDescent="0.25">
      <c r="B217512" s="78"/>
      <c r="C217512" s="77"/>
    </row>
    <row r="217513" spans="2:3" x14ac:dyDescent="0.25">
      <c r="B217513" s="78"/>
      <c r="C217513" s="77"/>
    </row>
    <row r="217514" spans="2:3" x14ac:dyDescent="0.25">
      <c r="B217514" s="78"/>
      <c r="C217514" s="77"/>
    </row>
    <row r="217515" spans="2:3" x14ac:dyDescent="0.25">
      <c r="B217515" s="78"/>
      <c r="C217515" s="77"/>
    </row>
    <row r="217516" spans="2:3" x14ac:dyDescent="0.25">
      <c r="B217516" s="78"/>
      <c r="C217516" s="77"/>
    </row>
    <row r="217517" spans="2:3" x14ac:dyDescent="0.25">
      <c r="B217517" s="78"/>
      <c r="C217517" s="77"/>
    </row>
    <row r="217518" spans="2:3" x14ac:dyDescent="0.25">
      <c r="B217518" s="78"/>
      <c r="C217518" s="77"/>
    </row>
    <row r="217519" spans="2:3" x14ac:dyDescent="0.25">
      <c r="B217519" s="78"/>
      <c r="C217519" s="77"/>
    </row>
    <row r="217520" spans="2:3" x14ac:dyDescent="0.25">
      <c r="B217520" s="78"/>
      <c r="C217520" s="77"/>
    </row>
    <row r="217521" spans="2:3" x14ac:dyDescent="0.25">
      <c r="B217521" s="78"/>
      <c r="C217521" s="77"/>
    </row>
    <row r="217522" spans="2:3" x14ac:dyDescent="0.25">
      <c r="B217522" s="78"/>
      <c r="C217522" s="77"/>
    </row>
    <row r="217523" spans="2:3" x14ac:dyDescent="0.25">
      <c r="B217523" s="78"/>
      <c r="C217523" s="77"/>
    </row>
    <row r="217524" spans="2:3" x14ac:dyDescent="0.25">
      <c r="B217524" s="78"/>
      <c r="C217524" s="77"/>
    </row>
    <row r="217634" spans="2:3" x14ac:dyDescent="0.25">
      <c r="B217634" s="78"/>
      <c r="C217634" s="77"/>
    </row>
    <row r="217635" spans="2:3" x14ac:dyDescent="0.25">
      <c r="B217635" s="78"/>
      <c r="C217635" s="77"/>
    </row>
    <row r="217636" spans="2:3" x14ac:dyDescent="0.25">
      <c r="B217636" s="78"/>
      <c r="C217636" s="77"/>
    </row>
    <row r="217637" spans="2:3" x14ac:dyDescent="0.25">
      <c r="B217637" s="78"/>
      <c r="C217637" s="77"/>
    </row>
    <row r="217638" spans="2:3" x14ac:dyDescent="0.25">
      <c r="B217638" s="78"/>
      <c r="C217638" s="77"/>
    </row>
    <row r="217639" spans="2:3" x14ac:dyDescent="0.25">
      <c r="B217639" s="78"/>
      <c r="C217639" s="77"/>
    </row>
    <row r="217640" spans="2:3" x14ac:dyDescent="0.25">
      <c r="B217640" s="78"/>
      <c r="C217640" s="77"/>
    </row>
    <row r="217641" spans="2:3" x14ac:dyDescent="0.25">
      <c r="B217641" s="78"/>
      <c r="C217641" s="77"/>
    </row>
    <row r="217642" spans="2:3" x14ac:dyDescent="0.25">
      <c r="B217642" s="78"/>
      <c r="C217642" s="77"/>
    </row>
    <row r="217643" spans="2:3" x14ac:dyDescent="0.25">
      <c r="B217643" s="78"/>
      <c r="C217643" s="77"/>
    </row>
    <row r="217644" spans="2:3" x14ac:dyDescent="0.25">
      <c r="B217644" s="78"/>
      <c r="C217644" s="77"/>
    </row>
    <row r="217645" spans="2:3" x14ac:dyDescent="0.25">
      <c r="B217645" s="78"/>
      <c r="C217645" s="77"/>
    </row>
    <row r="217646" spans="2:3" x14ac:dyDescent="0.25">
      <c r="B217646" s="78"/>
      <c r="C217646" s="77"/>
    </row>
    <row r="217756" spans="2:3" x14ac:dyDescent="0.25">
      <c r="B217756" s="78"/>
      <c r="C217756" s="77"/>
    </row>
    <row r="217757" spans="2:3" x14ac:dyDescent="0.25">
      <c r="B217757" s="78"/>
      <c r="C217757" s="77"/>
    </row>
    <row r="217758" spans="2:3" x14ac:dyDescent="0.25">
      <c r="B217758" s="78"/>
      <c r="C217758" s="77"/>
    </row>
    <row r="217759" spans="2:3" x14ac:dyDescent="0.25">
      <c r="B217759" s="78"/>
      <c r="C217759" s="77"/>
    </row>
    <row r="217760" spans="2:3" x14ac:dyDescent="0.25">
      <c r="B217760" s="78"/>
      <c r="C217760" s="77"/>
    </row>
    <row r="217761" spans="2:3" x14ac:dyDescent="0.25">
      <c r="B217761" s="78"/>
      <c r="C217761" s="77"/>
    </row>
    <row r="217762" spans="2:3" x14ac:dyDescent="0.25">
      <c r="B217762" s="78"/>
      <c r="C217762" s="77"/>
    </row>
    <row r="217763" spans="2:3" x14ac:dyDescent="0.25">
      <c r="B217763" s="78"/>
      <c r="C217763" s="77"/>
    </row>
    <row r="217764" spans="2:3" x14ac:dyDescent="0.25">
      <c r="B217764" s="78"/>
      <c r="C217764" s="77"/>
    </row>
    <row r="217765" spans="2:3" x14ac:dyDescent="0.25">
      <c r="B217765" s="78"/>
      <c r="C217765" s="77"/>
    </row>
    <row r="217766" spans="2:3" x14ac:dyDescent="0.25">
      <c r="B217766" s="78"/>
      <c r="C217766" s="77"/>
    </row>
    <row r="217767" spans="2:3" x14ac:dyDescent="0.25">
      <c r="B217767" s="78"/>
      <c r="C217767" s="77"/>
    </row>
    <row r="217768" spans="2:3" x14ac:dyDescent="0.25">
      <c r="B217768" s="78"/>
      <c r="C217768" s="77"/>
    </row>
    <row r="217878" spans="2:3" x14ac:dyDescent="0.25">
      <c r="B217878" s="78"/>
      <c r="C217878" s="77"/>
    </row>
    <row r="217879" spans="2:3" x14ac:dyDescent="0.25">
      <c r="B217879" s="78"/>
      <c r="C217879" s="77"/>
    </row>
    <row r="217880" spans="2:3" x14ac:dyDescent="0.25">
      <c r="B217880" s="78"/>
      <c r="C217880" s="77"/>
    </row>
    <row r="217881" spans="2:3" x14ac:dyDescent="0.25">
      <c r="B217881" s="78"/>
      <c r="C217881" s="77"/>
    </row>
    <row r="217882" spans="2:3" x14ac:dyDescent="0.25">
      <c r="B217882" s="78"/>
      <c r="C217882" s="77"/>
    </row>
    <row r="217883" spans="2:3" x14ac:dyDescent="0.25">
      <c r="B217883" s="78"/>
      <c r="C217883" s="77"/>
    </row>
    <row r="217884" spans="2:3" x14ac:dyDescent="0.25">
      <c r="B217884" s="78"/>
      <c r="C217884" s="77"/>
    </row>
    <row r="217885" spans="2:3" x14ac:dyDescent="0.25">
      <c r="B217885" s="78"/>
      <c r="C217885" s="77"/>
    </row>
    <row r="217886" spans="2:3" x14ac:dyDescent="0.25">
      <c r="B217886" s="78"/>
      <c r="C217886" s="77"/>
    </row>
    <row r="217887" spans="2:3" x14ac:dyDescent="0.25">
      <c r="B217887" s="78"/>
      <c r="C217887" s="77"/>
    </row>
    <row r="217888" spans="2:3" x14ac:dyDescent="0.25">
      <c r="B217888" s="78"/>
      <c r="C217888" s="77"/>
    </row>
    <row r="217889" spans="2:3" x14ac:dyDescent="0.25">
      <c r="B217889" s="78"/>
      <c r="C217889" s="77"/>
    </row>
    <row r="217890" spans="2:3" x14ac:dyDescent="0.25">
      <c r="B217890" s="78"/>
      <c r="C217890" s="77"/>
    </row>
    <row r="218000" spans="2:3" x14ac:dyDescent="0.25">
      <c r="B218000" s="78"/>
      <c r="C218000" s="77"/>
    </row>
    <row r="218001" spans="2:3" x14ac:dyDescent="0.25">
      <c r="B218001" s="78"/>
      <c r="C218001" s="77"/>
    </row>
    <row r="218002" spans="2:3" x14ac:dyDescent="0.25">
      <c r="B218002" s="78"/>
      <c r="C218002" s="77"/>
    </row>
    <row r="218003" spans="2:3" x14ac:dyDescent="0.25">
      <c r="B218003" s="78"/>
      <c r="C218003" s="77"/>
    </row>
    <row r="218004" spans="2:3" x14ac:dyDescent="0.25">
      <c r="B218004" s="78"/>
      <c r="C218004" s="77"/>
    </row>
    <row r="218005" spans="2:3" x14ac:dyDescent="0.25">
      <c r="B218005" s="78"/>
      <c r="C218005" s="77"/>
    </row>
    <row r="218006" spans="2:3" x14ac:dyDescent="0.25">
      <c r="B218006" s="78"/>
      <c r="C218006" s="77"/>
    </row>
    <row r="218007" spans="2:3" x14ac:dyDescent="0.25">
      <c r="B218007" s="78"/>
      <c r="C218007" s="77"/>
    </row>
    <row r="218008" spans="2:3" x14ac:dyDescent="0.25">
      <c r="B218008" s="78"/>
      <c r="C218008" s="77"/>
    </row>
    <row r="218009" spans="2:3" x14ac:dyDescent="0.25">
      <c r="B218009" s="78"/>
      <c r="C218009" s="77"/>
    </row>
    <row r="218010" spans="2:3" x14ac:dyDescent="0.25">
      <c r="B218010" s="78"/>
      <c r="C218010" s="77"/>
    </row>
    <row r="218011" spans="2:3" x14ac:dyDescent="0.25">
      <c r="B218011" s="78"/>
      <c r="C218011" s="77"/>
    </row>
    <row r="218012" spans="2:3" x14ac:dyDescent="0.25">
      <c r="B218012" s="78"/>
      <c r="C218012" s="77"/>
    </row>
    <row r="218122" spans="2:3" x14ac:dyDescent="0.25">
      <c r="B218122" s="78"/>
      <c r="C218122" s="77"/>
    </row>
    <row r="218123" spans="2:3" x14ac:dyDescent="0.25">
      <c r="B218123" s="78"/>
      <c r="C218123" s="77"/>
    </row>
    <row r="218124" spans="2:3" x14ac:dyDescent="0.25">
      <c r="B218124" s="78"/>
      <c r="C218124" s="77"/>
    </row>
    <row r="218125" spans="2:3" x14ac:dyDescent="0.25">
      <c r="B218125" s="78"/>
      <c r="C218125" s="77"/>
    </row>
    <row r="218126" spans="2:3" x14ac:dyDescent="0.25">
      <c r="B218126" s="78"/>
      <c r="C218126" s="77"/>
    </row>
    <row r="218127" spans="2:3" x14ac:dyDescent="0.25">
      <c r="B218127" s="78"/>
      <c r="C218127" s="77"/>
    </row>
    <row r="218128" spans="2:3" x14ac:dyDescent="0.25">
      <c r="B218128" s="78"/>
      <c r="C218128" s="77"/>
    </row>
    <row r="218129" spans="2:3" x14ac:dyDescent="0.25">
      <c r="B218129" s="78"/>
      <c r="C218129" s="77"/>
    </row>
    <row r="218130" spans="2:3" x14ac:dyDescent="0.25">
      <c r="B218130" s="78"/>
      <c r="C218130" s="77"/>
    </row>
    <row r="218131" spans="2:3" x14ac:dyDescent="0.25">
      <c r="B218131" s="78"/>
      <c r="C218131" s="77"/>
    </row>
    <row r="218132" spans="2:3" x14ac:dyDescent="0.25">
      <c r="B218132" s="78"/>
      <c r="C218132" s="77"/>
    </row>
    <row r="218133" spans="2:3" x14ac:dyDescent="0.25">
      <c r="B218133" s="78"/>
      <c r="C218133" s="77"/>
    </row>
    <row r="218134" spans="2:3" x14ac:dyDescent="0.25">
      <c r="B218134" s="78"/>
      <c r="C218134" s="77"/>
    </row>
    <row r="218244" spans="2:3" x14ac:dyDescent="0.25">
      <c r="B218244" s="78"/>
      <c r="C218244" s="77"/>
    </row>
    <row r="218245" spans="2:3" x14ac:dyDescent="0.25">
      <c r="B218245" s="78"/>
      <c r="C218245" s="77"/>
    </row>
    <row r="218246" spans="2:3" x14ac:dyDescent="0.25">
      <c r="B218246" s="78"/>
      <c r="C218246" s="77"/>
    </row>
    <row r="218247" spans="2:3" x14ac:dyDescent="0.25">
      <c r="B218247" s="78"/>
      <c r="C218247" s="77"/>
    </row>
    <row r="218248" spans="2:3" x14ac:dyDescent="0.25">
      <c r="B218248" s="78"/>
      <c r="C218248" s="77"/>
    </row>
    <row r="218249" spans="2:3" x14ac:dyDescent="0.25">
      <c r="B218249" s="78"/>
      <c r="C218249" s="77"/>
    </row>
    <row r="218250" spans="2:3" x14ac:dyDescent="0.25">
      <c r="B218250" s="78"/>
      <c r="C218250" s="77"/>
    </row>
    <row r="218251" spans="2:3" x14ac:dyDescent="0.25">
      <c r="B218251" s="78"/>
      <c r="C218251" s="77"/>
    </row>
    <row r="218252" spans="2:3" x14ac:dyDescent="0.25">
      <c r="B218252" s="78"/>
      <c r="C218252" s="77"/>
    </row>
    <row r="218253" spans="2:3" x14ac:dyDescent="0.25">
      <c r="B218253" s="78"/>
      <c r="C218253" s="77"/>
    </row>
    <row r="218254" spans="2:3" x14ac:dyDescent="0.25">
      <c r="B218254" s="78"/>
      <c r="C218254" s="77"/>
    </row>
    <row r="218255" spans="2:3" x14ac:dyDescent="0.25">
      <c r="B218255" s="78"/>
      <c r="C218255" s="77"/>
    </row>
    <row r="218256" spans="2:3" x14ac:dyDescent="0.25">
      <c r="B218256" s="78"/>
      <c r="C218256" s="77"/>
    </row>
    <row r="218366" spans="2:3" x14ac:dyDescent="0.25">
      <c r="B218366" s="78"/>
      <c r="C218366" s="77"/>
    </row>
    <row r="218367" spans="2:3" x14ac:dyDescent="0.25">
      <c r="B218367" s="78"/>
      <c r="C218367" s="77"/>
    </row>
    <row r="218368" spans="2:3" x14ac:dyDescent="0.25">
      <c r="B218368" s="78"/>
      <c r="C218368" s="77"/>
    </row>
    <row r="218369" spans="2:3" x14ac:dyDescent="0.25">
      <c r="B218369" s="78"/>
      <c r="C218369" s="77"/>
    </row>
    <row r="218370" spans="2:3" x14ac:dyDescent="0.25">
      <c r="B218370" s="78"/>
      <c r="C218370" s="77"/>
    </row>
    <row r="218371" spans="2:3" x14ac:dyDescent="0.25">
      <c r="B218371" s="78"/>
      <c r="C218371" s="77"/>
    </row>
    <row r="218372" spans="2:3" x14ac:dyDescent="0.25">
      <c r="B218372" s="78"/>
      <c r="C218372" s="77"/>
    </row>
    <row r="218373" spans="2:3" x14ac:dyDescent="0.25">
      <c r="B218373" s="78"/>
      <c r="C218373" s="77"/>
    </row>
    <row r="218374" spans="2:3" x14ac:dyDescent="0.25">
      <c r="B218374" s="78"/>
      <c r="C218374" s="77"/>
    </row>
    <row r="218375" spans="2:3" x14ac:dyDescent="0.25">
      <c r="B218375" s="78"/>
      <c r="C218375" s="77"/>
    </row>
    <row r="218376" spans="2:3" x14ac:dyDescent="0.25">
      <c r="B218376" s="78"/>
      <c r="C218376" s="77"/>
    </row>
    <row r="218377" spans="2:3" x14ac:dyDescent="0.25">
      <c r="B218377" s="78"/>
      <c r="C218377" s="77"/>
    </row>
    <row r="218378" spans="2:3" x14ac:dyDescent="0.25">
      <c r="B218378" s="78"/>
      <c r="C218378" s="77"/>
    </row>
    <row r="218488" spans="2:3" x14ac:dyDescent="0.25">
      <c r="B218488" s="78"/>
      <c r="C218488" s="77"/>
    </row>
    <row r="218489" spans="2:3" x14ac:dyDescent="0.25">
      <c r="B218489" s="78"/>
      <c r="C218489" s="77"/>
    </row>
    <row r="218490" spans="2:3" x14ac:dyDescent="0.25">
      <c r="B218490" s="78"/>
      <c r="C218490" s="77"/>
    </row>
    <row r="218491" spans="2:3" x14ac:dyDescent="0.25">
      <c r="B218491" s="78"/>
      <c r="C218491" s="77"/>
    </row>
    <row r="218492" spans="2:3" x14ac:dyDescent="0.25">
      <c r="B218492" s="78"/>
      <c r="C218492" s="77"/>
    </row>
    <row r="218493" spans="2:3" x14ac:dyDescent="0.25">
      <c r="B218493" s="78"/>
      <c r="C218493" s="77"/>
    </row>
    <row r="218494" spans="2:3" x14ac:dyDescent="0.25">
      <c r="B218494" s="78"/>
      <c r="C218494" s="77"/>
    </row>
    <row r="218495" spans="2:3" x14ac:dyDescent="0.25">
      <c r="B218495" s="78"/>
      <c r="C218495" s="77"/>
    </row>
    <row r="218496" spans="2:3" x14ac:dyDescent="0.25">
      <c r="B218496" s="78"/>
      <c r="C218496" s="77"/>
    </row>
    <row r="218497" spans="2:3" x14ac:dyDescent="0.25">
      <c r="B218497" s="78"/>
      <c r="C218497" s="77"/>
    </row>
    <row r="218498" spans="2:3" x14ac:dyDescent="0.25">
      <c r="B218498" s="78"/>
      <c r="C218498" s="77"/>
    </row>
    <row r="218499" spans="2:3" x14ac:dyDescent="0.25">
      <c r="B218499" s="78"/>
      <c r="C218499" s="77"/>
    </row>
    <row r="218500" spans="2:3" x14ac:dyDescent="0.25">
      <c r="B218500" s="78"/>
      <c r="C218500" s="77"/>
    </row>
    <row r="218610" spans="2:3" x14ac:dyDescent="0.25">
      <c r="B218610" s="78"/>
      <c r="C218610" s="77"/>
    </row>
    <row r="218611" spans="2:3" x14ac:dyDescent="0.25">
      <c r="B218611" s="78"/>
      <c r="C218611" s="77"/>
    </row>
    <row r="218612" spans="2:3" x14ac:dyDescent="0.25">
      <c r="B218612" s="78"/>
      <c r="C218612" s="77"/>
    </row>
    <row r="218613" spans="2:3" x14ac:dyDescent="0.25">
      <c r="B218613" s="78"/>
      <c r="C218613" s="77"/>
    </row>
    <row r="218614" spans="2:3" x14ac:dyDescent="0.25">
      <c r="B218614" s="78"/>
      <c r="C218614" s="77"/>
    </row>
    <row r="218615" spans="2:3" x14ac:dyDescent="0.25">
      <c r="B218615" s="78"/>
      <c r="C218615" s="77"/>
    </row>
    <row r="218616" spans="2:3" x14ac:dyDescent="0.25">
      <c r="B218616" s="78"/>
      <c r="C218616" s="77"/>
    </row>
    <row r="218617" spans="2:3" x14ac:dyDescent="0.25">
      <c r="B218617" s="78"/>
      <c r="C218617" s="77"/>
    </row>
    <row r="218618" spans="2:3" x14ac:dyDescent="0.25">
      <c r="B218618" s="78"/>
      <c r="C218618" s="77"/>
    </row>
    <row r="218619" spans="2:3" x14ac:dyDescent="0.25">
      <c r="B218619" s="78"/>
      <c r="C218619" s="77"/>
    </row>
    <row r="218620" spans="2:3" x14ac:dyDescent="0.25">
      <c r="B218620" s="78"/>
      <c r="C218620" s="77"/>
    </row>
    <row r="218621" spans="2:3" x14ac:dyDescent="0.25">
      <c r="B218621" s="78"/>
      <c r="C218621" s="77"/>
    </row>
    <row r="218622" spans="2:3" x14ac:dyDescent="0.25">
      <c r="B218622" s="78"/>
      <c r="C218622" s="77"/>
    </row>
    <row r="218732" spans="2:3" x14ac:dyDescent="0.25">
      <c r="B218732" s="78"/>
      <c r="C218732" s="77"/>
    </row>
    <row r="218733" spans="2:3" x14ac:dyDescent="0.25">
      <c r="B218733" s="78"/>
      <c r="C218733" s="77"/>
    </row>
    <row r="218734" spans="2:3" x14ac:dyDescent="0.25">
      <c r="B218734" s="78"/>
      <c r="C218734" s="77"/>
    </row>
    <row r="218735" spans="2:3" x14ac:dyDescent="0.25">
      <c r="B218735" s="78"/>
      <c r="C218735" s="77"/>
    </row>
    <row r="218736" spans="2:3" x14ac:dyDescent="0.25">
      <c r="B218736" s="78"/>
      <c r="C218736" s="77"/>
    </row>
    <row r="218737" spans="2:3" x14ac:dyDescent="0.25">
      <c r="B218737" s="78"/>
      <c r="C218737" s="77"/>
    </row>
    <row r="218738" spans="2:3" x14ac:dyDescent="0.25">
      <c r="B218738" s="78"/>
      <c r="C218738" s="77"/>
    </row>
    <row r="218739" spans="2:3" x14ac:dyDescent="0.25">
      <c r="B218739" s="78"/>
      <c r="C218739" s="77"/>
    </row>
    <row r="218740" spans="2:3" x14ac:dyDescent="0.25">
      <c r="B218740" s="78"/>
      <c r="C218740" s="77"/>
    </row>
    <row r="218741" spans="2:3" x14ac:dyDescent="0.25">
      <c r="B218741" s="78"/>
      <c r="C218741" s="77"/>
    </row>
    <row r="218742" spans="2:3" x14ac:dyDescent="0.25">
      <c r="B218742" s="78"/>
      <c r="C218742" s="77"/>
    </row>
    <row r="218743" spans="2:3" x14ac:dyDescent="0.25">
      <c r="B218743" s="78"/>
      <c r="C218743" s="77"/>
    </row>
    <row r="218744" spans="2:3" x14ac:dyDescent="0.25">
      <c r="B218744" s="78"/>
      <c r="C218744" s="77"/>
    </row>
    <row r="218854" spans="2:3" x14ac:dyDescent="0.25">
      <c r="B218854" s="78"/>
      <c r="C218854" s="77"/>
    </row>
    <row r="218855" spans="2:3" x14ac:dyDescent="0.25">
      <c r="B218855" s="78"/>
      <c r="C218855" s="77"/>
    </row>
    <row r="218856" spans="2:3" x14ac:dyDescent="0.25">
      <c r="B218856" s="78"/>
      <c r="C218856" s="77"/>
    </row>
    <row r="218857" spans="2:3" x14ac:dyDescent="0.25">
      <c r="B218857" s="78"/>
      <c r="C218857" s="77"/>
    </row>
    <row r="218858" spans="2:3" x14ac:dyDescent="0.25">
      <c r="B218858" s="78"/>
      <c r="C218858" s="77"/>
    </row>
    <row r="218859" spans="2:3" x14ac:dyDescent="0.25">
      <c r="B218859" s="78"/>
      <c r="C218859" s="77"/>
    </row>
    <row r="218860" spans="2:3" x14ac:dyDescent="0.25">
      <c r="B218860" s="78"/>
      <c r="C218860" s="77"/>
    </row>
    <row r="218861" spans="2:3" x14ac:dyDescent="0.25">
      <c r="B218861" s="78"/>
      <c r="C218861" s="77"/>
    </row>
    <row r="218862" spans="2:3" x14ac:dyDescent="0.25">
      <c r="B218862" s="78"/>
      <c r="C218862" s="77"/>
    </row>
    <row r="218863" spans="2:3" x14ac:dyDescent="0.25">
      <c r="B218863" s="78"/>
      <c r="C218863" s="77"/>
    </row>
    <row r="218864" spans="2:3" x14ac:dyDescent="0.25">
      <c r="B218864" s="78"/>
      <c r="C218864" s="77"/>
    </row>
    <row r="218865" spans="2:3" x14ac:dyDescent="0.25">
      <c r="B218865" s="78"/>
      <c r="C218865" s="77"/>
    </row>
    <row r="218866" spans="2:3" x14ac:dyDescent="0.25">
      <c r="B218866" s="78"/>
      <c r="C218866" s="77"/>
    </row>
    <row r="218976" spans="2:3" x14ac:dyDescent="0.25">
      <c r="B218976" s="78"/>
      <c r="C218976" s="77"/>
    </row>
    <row r="218977" spans="2:3" x14ac:dyDescent="0.25">
      <c r="B218977" s="78"/>
      <c r="C218977" s="77"/>
    </row>
    <row r="218978" spans="2:3" x14ac:dyDescent="0.25">
      <c r="B218978" s="78"/>
      <c r="C218978" s="77"/>
    </row>
    <row r="218979" spans="2:3" x14ac:dyDescent="0.25">
      <c r="B218979" s="78"/>
      <c r="C218979" s="77"/>
    </row>
    <row r="218980" spans="2:3" x14ac:dyDescent="0.25">
      <c r="B218980" s="78"/>
      <c r="C218980" s="77"/>
    </row>
    <row r="218981" spans="2:3" x14ac:dyDescent="0.25">
      <c r="B218981" s="78"/>
      <c r="C218981" s="77"/>
    </row>
    <row r="218982" spans="2:3" x14ac:dyDescent="0.25">
      <c r="B218982" s="78"/>
      <c r="C218982" s="77"/>
    </row>
    <row r="218983" spans="2:3" x14ac:dyDescent="0.25">
      <c r="B218983" s="78"/>
      <c r="C218983" s="77"/>
    </row>
    <row r="218984" spans="2:3" x14ac:dyDescent="0.25">
      <c r="B218984" s="78"/>
      <c r="C218984" s="77"/>
    </row>
    <row r="218985" spans="2:3" x14ac:dyDescent="0.25">
      <c r="B218985" s="78"/>
      <c r="C218985" s="77"/>
    </row>
    <row r="218986" spans="2:3" x14ac:dyDescent="0.25">
      <c r="B218986" s="78"/>
      <c r="C218986" s="77"/>
    </row>
    <row r="218987" spans="2:3" x14ac:dyDescent="0.25">
      <c r="B218987" s="78"/>
      <c r="C218987" s="77"/>
    </row>
    <row r="218988" spans="2:3" x14ac:dyDescent="0.25">
      <c r="B218988" s="78"/>
      <c r="C218988" s="77"/>
    </row>
    <row r="219098" spans="2:3" x14ac:dyDescent="0.25">
      <c r="B219098" s="78"/>
      <c r="C219098" s="77"/>
    </row>
    <row r="219099" spans="2:3" x14ac:dyDescent="0.25">
      <c r="B219099" s="78"/>
      <c r="C219099" s="77"/>
    </row>
    <row r="219100" spans="2:3" x14ac:dyDescent="0.25">
      <c r="B219100" s="78"/>
      <c r="C219100" s="77"/>
    </row>
    <row r="219101" spans="2:3" x14ac:dyDescent="0.25">
      <c r="B219101" s="78"/>
      <c r="C219101" s="77"/>
    </row>
    <row r="219102" spans="2:3" x14ac:dyDescent="0.25">
      <c r="B219102" s="78"/>
      <c r="C219102" s="77"/>
    </row>
    <row r="219103" spans="2:3" x14ac:dyDescent="0.25">
      <c r="B219103" s="78"/>
      <c r="C219103" s="77"/>
    </row>
    <row r="219104" spans="2:3" x14ac:dyDescent="0.25">
      <c r="B219104" s="78"/>
      <c r="C219104" s="77"/>
    </row>
    <row r="219105" spans="2:3" x14ac:dyDescent="0.25">
      <c r="B219105" s="78"/>
      <c r="C219105" s="77"/>
    </row>
    <row r="219106" spans="2:3" x14ac:dyDescent="0.25">
      <c r="B219106" s="78"/>
      <c r="C219106" s="77"/>
    </row>
    <row r="219107" spans="2:3" x14ac:dyDescent="0.25">
      <c r="B219107" s="78"/>
      <c r="C219107" s="77"/>
    </row>
    <row r="219108" spans="2:3" x14ac:dyDescent="0.25">
      <c r="B219108" s="78"/>
      <c r="C219108" s="77"/>
    </row>
    <row r="219109" spans="2:3" x14ac:dyDescent="0.25">
      <c r="B219109" s="78"/>
      <c r="C219109" s="77"/>
    </row>
    <row r="219110" spans="2:3" x14ac:dyDescent="0.25">
      <c r="B219110" s="78"/>
      <c r="C219110" s="77"/>
    </row>
    <row r="219220" spans="2:3" x14ac:dyDescent="0.25">
      <c r="B219220" s="78"/>
      <c r="C219220" s="77"/>
    </row>
    <row r="219221" spans="2:3" x14ac:dyDescent="0.25">
      <c r="B219221" s="78"/>
      <c r="C219221" s="77"/>
    </row>
    <row r="219222" spans="2:3" x14ac:dyDescent="0.25">
      <c r="B219222" s="78"/>
      <c r="C219222" s="77"/>
    </row>
    <row r="219223" spans="2:3" x14ac:dyDescent="0.25">
      <c r="B219223" s="78"/>
      <c r="C219223" s="77"/>
    </row>
    <row r="219224" spans="2:3" x14ac:dyDescent="0.25">
      <c r="B219224" s="78"/>
      <c r="C219224" s="77"/>
    </row>
    <row r="219225" spans="2:3" x14ac:dyDescent="0.25">
      <c r="B219225" s="78"/>
      <c r="C219225" s="77"/>
    </row>
    <row r="219226" spans="2:3" x14ac:dyDescent="0.25">
      <c r="B219226" s="78"/>
      <c r="C219226" s="77"/>
    </row>
    <row r="219227" spans="2:3" x14ac:dyDescent="0.25">
      <c r="B219227" s="78"/>
      <c r="C219227" s="77"/>
    </row>
    <row r="219228" spans="2:3" x14ac:dyDescent="0.25">
      <c r="B219228" s="78"/>
      <c r="C219228" s="77"/>
    </row>
    <row r="219229" spans="2:3" x14ac:dyDescent="0.25">
      <c r="B219229" s="78"/>
      <c r="C219229" s="77"/>
    </row>
    <row r="219230" spans="2:3" x14ac:dyDescent="0.25">
      <c r="B219230" s="78"/>
      <c r="C219230" s="77"/>
    </row>
    <row r="219231" spans="2:3" x14ac:dyDescent="0.25">
      <c r="B219231" s="78"/>
      <c r="C219231" s="77"/>
    </row>
    <row r="219232" spans="2:3" x14ac:dyDescent="0.25">
      <c r="B219232" s="78"/>
      <c r="C219232" s="77"/>
    </row>
    <row r="219342" spans="2:3" x14ac:dyDescent="0.25">
      <c r="B219342" s="78"/>
      <c r="C219342" s="77"/>
    </row>
    <row r="219343" spans="2:3" x14ac:dyDescent="0.25">
      <c r="B219343" s="78"/>
      <c r="C219343" s="77"/>
    </row>
    <row r="219344" spans="2:3" x14ac:dyDescent="0.25">
      <c r="B219344" s="78"/>
      <c r="C219344" s="77"/>
    </row>
    <row r="219345" spans="2:3" x14ac:dyDescent="0.25">
      <c r="B219345" s="78"/>
      <c r="C219345" s="77"/>
    </row>
    <row r="219346" spans="2:3" x14ac:dyDescent="0.25">
      <c r="B219346" s="78"/>
      <c r="C219346" s="77"/>
    </row>
    <row r="219347" spans="2:3" x14ac:dyDescent="0.25">
      <c r="B219347" s="78"/>
      <c r="C219347" s="77"/>
    </row>
    <row r="219348" spans="2:3" x14ac:dyDescent="0.25">
      <c r="B219348" s="78"/>
      <c r="C219348" s="77"/>
    </row>
    <row r="219349" spans="2:3" x14ac:dyDescent="0.25">
      <c r="B219349" s="78"/>
      <c r="C219349" s="77"/>
    </row>
    <row r="219350" spans="2:3" x14ac:dyDescent="0.25">
      <c r="B219350" s="78"/>
      <c r="C219350" s="77"/>
    </row>
    <row r="219351" spans="2:3" x14ac:dyDescent="0.25">
      <c r="B219351" s="78"/>
      <c r="C219351" s="77"/>
    </row>
    <row r="219352" spans="2:3" x14ac:dyDescent="0.25">
      <c r="B219352" s="78"/>
      <c r="C219352" s="77"/>
    </row>
    <row r="219353" spans="2:3" x14ac:dyDescent="0.25">
      <c r="B219353" s="78"/>
      <c r="C219353" s="77"/>
    </row>
    <row r="219354" spans="2:3" x14ac:dyDescent="0.25">
      <c r="B219354" s="78"/>
      <c r="C219354" s="77"/>
    </row>
    <row r="219464" spans="2:3" x14ac:dyDescent="0.25">
      <c r="B219464" s="78"/>
      <c r="C219464" s="77"/>
    </row>
    <row r="219465" spans="2:3" x14ac:dyDescent="0.25">
      <c r="B219465" s="78"/>
      <c r="C219465" s="77"/>
    </row>
    <row r="219466" spans="2:3" x14ac:dyDescent="0.25">
      <c r="B219466" s="78"/>
      <c r="C219466" s="77"/>
    </row>
    <row r="219467" spans="2:3" x14ac:dyDescent="0.25">
      <c r="B219467" s="78"/>
      <c r="C219467" s="77"/>
    </row>
    <row r="219468" spans="2:3" x14ac:dyDescent="0.25">
      <c r="B219468" s="78"/>
      <c r="C219468" s="77"/>
    </row>
    <row r="219469" spans="2:3" x14ac:dyDescent="0.25">
      <c r="B219469" s="78"/>
      <c r="C219469" s="77"/>
    </row>
    <row r="219470" spans="2:3" x14ac:dyDescent="0.25">
      <c r="B219470" s="78"/>
      <c r="C219470" s="77"/>
    </row>
    <row r="219471" spans="2:3" x14ac:dyDescent="0.25">
      <c r="B219471" s="78"/>
      <c r="C219471" s="77"/>
    </row>
    <row r="219472" spans="2:3" x14ac:dyDescent="0.25">
      <c r="B219472" s="78"/>
      <c r="C219472" s="77"/>
    </row>
    <row r="219473" spans="2:3" x14ac:dyDescent="0.25">
      <c r="B219473" s="78"/>
      <c r="C219473" s="77"/>
    </row>
    <row r="219474" spans="2:3" x14ac:dyDescent="0.25">
      <c r="B219474" s="78"/>
      <c r="C219474" s="77"/>
    </row>
    <row r="219475" spans="2:3" x14ac:dyDescent="0.25">
      <c r="B219475" s="78"/>
      <c r="C219475" s="77"/>
    </row>
    <row r="219476" spans="2:3" x14ac:dyDescent="0.25">
      <c r="B219476" s="78"/>
      <c r="C219476" s="77"/>
    </row>
    <row r="219586" spans="2:3" x14ac:dyDescent="0.25">
      <c r="B219586" s="78"/>
      <c r="C219586" s="77"/>
    </row>
    <row r="219587" spans="2:3" x14ac:dyDescent="0.25">
      <c r="B219587" s="78"/>
      <c r="C219587" s="77"/>
    </row>
    <row r="219588" spans="2:3" x14ac:dyDescent="0.25">
      <c r="B219588" s="78"/>
      <c r="C219588" s="77"/>
    </row>
    <row r="219589" spans="2:3" x14ac:dyDescent="0.25">
      <c r="B219589" s="78"/>
      <c r="C219589" s="77"/>
    </row>
    <row r="219590" spans="2:3" x14ac:dyDescent="0.25">
      <c r="B219590" s="78"/>
      <c r="C219590" s="77"/>
    </row>
    <row r="219591" spans="2:3" x14ac:dyDescent="0.25">
      <c r="B219591" s="78"/>
      <c r="C219591" s="77"/>
    </row>
    <row r="219592" spans="2:3" x14ac:dyDescent="0.25">
      <c r="B219592" s="78"/>
      <c r="C219592" s="77"/>
    </row>
    <row r="219593" spans="2:3" x14ac:dyDescent="0.25">
      <c r="B219593" s="78"/>
      <c r="C219593" s="77"/>
    </row>
    <row r="219594" spans="2:3" x14ac:dyDescent="0.25">
      <c r="B219594" s="78"/>
      <c r="C219594" s="77"/>
    </row>
    <row r="219595" spans="2:3" x14ac:dyDescent="0.25">
      <c r="B219595" s="78"/>
      <c r="C219595" s="77"/>
    </row>
    <row r="219596" spans="2:3" x14ac:dyDescent="0.25">
      <c r="B219596" s="78"/>
      <c r="C219596" s="77"/>
    </row>
    <row r="219597" spans="2:3" x14ac:dyDescent="0.25">
      <c r="B219597" s="78"/>
      <c r="C219597" s="77"/>
    </row>
    <row r="219598" spans="2:3" x14ac:dyDescent="0.25">
      <c r="B219598" s="78"/>
      <c r="C219598" s="77"/>
    </row>
    <row r="219708" spans="2:3" x14ac:dyDescent="0.25">
      <c r="B219708" s="78"/>
      <c r="C219708" s="77"/>
    </row>
    <row r="219709" spans="2:3" x14ac:dyDescent="0.25">
      <c r="B219709" s="78"/>
      <c r="C219709" s="77"/>
    </row>
    <row r="219710" spans="2:3" x14ac:dyDescent="0.25">
      <c r="B219710" s="78"/>
      <c r="C219710" s="77"/>
    </row>
    <row r="219711" spans="2:3" x14ac:dyDescent="0.25">
      <c r="B219711" s="78"/>
      <c r="C219711" s="77"/>
    </row>
    <row r="219712" spans="2:3" x14ac:dyDescent="0.25">
      <c r="B219712" s="78"/>
      <c r="C219712" s="77"/>
    </row>
    <row r="219713" spans="2:3" x14ac:dyDescent="0.25">
      <c r="B219713" s="78"/>
      <c r="C219713" s="77"/>
    </row>
    <row r="219714" spans="2:3" x14ac:dyDescent="0.25">
      <c r="B219714" s="78"/>
      <c r="C219714" s="77"/>
    </row>
    <row r="219715" spans="2:3" x14ac:dyDescent="0.25">
      <c r="B219715" s="78"/>
      <c r="C219715" s="77"/>
    </row>
    <row r="219716" spans="2:3" x14ac:dyDescent="0.25">
      <c r="B219716" s="78"/>
      <c r="C219716" s="77"/>
    </row>
    <row r="219717" spans="2:3" x14ac:dyDescent="0.25">
      <c r="B219717" s="78"/>
      <c r="C219717" s="77"/>
    </row>
    <row r="219718" spans="2:3" x14ac:dyDescent="0.25">
      <c r="B219718" s="78"/>
      <c r="C219718" s="77"/>
    </row>
    <row r="219719" spans="2:3" x14ac:dyDescent="0.25">
      <c r="B219719" s="78"/>
      <c r="C219719" s="77"/>
    </row>
    <row r="219720" spans="2:3" x14ac:dyDescent="0.25">
      <c r="B219720" s="78"/>
      <c r="C219720" s="77"/>
    </row>
    <row r="219830" spans="2:3" x14ac:dyDescent="0.25">
      <c r="B219830" s="78"/>
      <c r="C219830" s="77"/>
    </row>
    <row r="219831" spans="2:3" x14ac:dyDescent="0.25">
      <c r="B219831" s="78"/>
      <c r="C219831" s="77"/>
    </row>
    <row r="219832" spans="2:3" x14ac:dyDescent="0.25">
      <c r="B219832" s="78"/>
      <c r="C219832" s="77"/>
    </row>
    <row r="219833" spans="2:3" x14ac:dyDescent="0.25">
      <c r="B219833" s="78"/>
      <c r="C219833" s="77"/>
    </row>
    <row r="219834" spans="2:3" x14ac:dyDescent="0.25">
      <c r="B219834" s="78"/>
      <c r="C219834" s="77"/>
    </row>
    <row r="219835" spans="2:3" x14ac:dyDescent="0.25">
      <c r="B219835" s="78"/>
      <c r="C219835" s="77"/>
    </row>
    <row r="219836" spans="2:3" x14ac:dyDescent="0.25">
      <c r="B219836" s="78"/>
      <c r="C219836" s="77"/>
    </row>
    <row r="219837" spans="2:3" x14ac:dyDescent="0.25">
      <c r="B219837" s="78"/>
      <c r="C219837" s="77"/>
    </row>
    <row r="219838" spans="2:3" x14ac:dyDescent="0.25">
      <c r="B219838" s="78"/>
      <c r="C219838" s="77"/>
    </row>
    <row r="219839" spans="2:3" x14ac:dyDescent="0.25">
      <c r="B219839" s="78"/>
      <c r="C219839" s="77"/>
    </row>
    <row r="219840" spans="2:3" x14ac:dyDescent="0.25">
      <c r="B219840" s="78"/>
      <c r="C219840" s="77"/>
    </row>
    <row r="219841" spans="2:3" x14ac:dyDescent="0.25">
      <c r="B219841" s="78"/>
      <c r="C219841" s="77"/>
    </row>
    <row r="219842" spans="2:3" x14ac:dyDescent="0.25">
      <c r="B219842" s="78"/>
      <c r="C219842" s="77"/>
    </row>
    <row r="219952" spans="2:3" x14ac:dyDescent="0.25">
      <c r="B219952" s="78"/>
      <c r="C219952" s="77"/>
    </row>
    <row r="219953" spans="2:3" x14ac:dyDescent="0.25">
      <c r="B219953" s="78"/>
      <c r="C219953" s="77"/>
    </row>
    <row r="219954" spans="2:3" x14ac:dyDescent="0.25">
      <c r="B219954" s="78"/>
      <c r="C219954" s="77"/>
    </row>
    <row r="219955" spans="2:3" x14ac:dyDescent="0.25">
      <c r="B219955" s="78"/>
      <c r="C219955" s="77"/>
    </row>
    <row r="219956" spans="2:3" x14ac:dyDescent="0.25">
      <c r="B219956" s="78"/>
      <c r="C219956" s="77"/>
    </row>
    <row r="219957" spans="2:3" x14ac:dyDescent="0.25">
      <c r="B219957" s="78"/>
      <c r="C219957" s="77"/>
    </row>
    <row r="219958" spans="2:3" x14ac:dyDescent="0.25">
      <c r="B219958" s="78"/>
      <c r="C219958" s="77"/>
    </row>
    <row r="219959" spans="2:3" x14ac:dyDescent="0.25">
      <c r="B219959" s="78"/>
      <c r="C219959" s="77"/>
    </row>
    <row r="219960" spans="2:3" x14ac:dyDescent="0.25">
      <c r="B219960" s="78"/>
      <c r="C219960" s="77"/>
    </row>
    <row r="219961" spans="2:3" x14ac:dyDescent="0.25">
      <c r="B219961" s="78"/>
      <c r="C219961" s="77"/>
    </row>
    <row r="219962" spans="2:3" x14ac:dyDescent="0.25">
      <c r="B219962" s="78"/>
      <c r="C219962" s="77"/>
    </row>
    <row r="219963" spans="2:3" x14ac:dyDescent="0.25">
      <c r="B219963" s="78"/>
      <c r="C219963" s="77"/>
    </row>
    <row r="219964" spans="2:3" x14ac:dyDescent="0.25">
      <c r="B219964" s="78"/>
      <c r="C219964" s="77"/>
    </row>
    <row r="220074" spans="2:3" x14ac:dyDescent="0.25">
      <c r="B220074" s="78"/>
      <c r="C220074" s="77"/>
    </row>
    <row r="220075" spans="2:3" x14ac:dyDescent="0.25">
      <c r="B220075" s="78"/>
      <c r="C220075" s="77"/>
    </row>
    <row r="220076" spans="2:3" x14ac:dyDescent="0.25">
      <c r="B220076" s="78"/>
      <c r="C220076" s="77"/>
    </row>
    <row r="220077" spans="2:3" x14ac:dyDescent="0.25">
      <c r="B220077" s="78"/>
      <c r="C220077" s="77"/>
    </row>
    <row r="220078" spans="2:3" x14ac:dyDescent="0.25">
      <c r="B220078" s="78"/>
      <c r="C220078" s="77"/>
    </row>
    <row r="220079" spans="2:3" x14ac:dyDescent="0.25">
      <c r="B220079" s="78"/>
      <c r="C220079" s="77"/>
    </row>
    <row r="220080" spans="2:3" x14ac:dyDescent="0.25">
      <c r="B220080" s="78"/>
      <c r="C220080" s="77"/>
    </row>
    <row r="220081" spans="2:3" x14ac:dyDescent="0.25">
      <c r="B220081" s="78"/>
      <c r="C220081" s="77"/>
    </row>
    <row r="220082" spans="2:3" x14ac:dyDescent="0.25">
      <c r="B220082" s="78"/>
      <c r="C220082" s="77"/>
    </row>
    <row r="220083" spans="2:3" x14ac:dyDescent="0.25">
      <c r="B220083" s="78"/>
      <c r="C220083" s="77"/>
    </row>
    <row r="220084" spans="2:3" x14ac:dyDescent="0.25">
      <c r="B220084" s="78"/>
      <c r="C220084" s="77"/>
    </row>
    <row r="220085" spans="2:3" x14ac:dyDescent="0.25">
      <c r="B220085" s="78"/>
      <c r="C220085" s="77"/>
    </row>
    <row r="220086" spans="2:3" x14ac:dyDescent="0.25">
      <c r="B220086" s="78"/>
      <c r="C220086" s="77"/>
    </row>
    <row r="220196" spans="2:3" x14ac:dyDescent="0.25">
      <c r="B220196" s="78"/>
      <c r="C220196" s="77"/>
    </row>
    <row r="220197" spans="2:3" x14ac:dyDescent="0.25">
      <c r="B220197" s="78"/>
      <c r="C220197" s="77"/>
    </row>
    <row r="220198" spans="2:3" x14ac:dyDescent="0.25">
      <c r="B220198" s="78"/>
      <c r="C220198" s="77"/>
    </row>
    <row r="220199" spans="2:3" x14ac:dyDescent="0.25">
      <c r="B220199" s="78"/>
      <c r="C220199" s="77"/>
    </row>
    <row r="220200" spans="2:3" x14ac:dyDescent="0.25">
      <c r="B220200" s="78"/>
      <c r="C220200" s="77"/>
    </row>
    <row r="220201" spans="2:3" x14ac:dyDescent="0.25">
      <c r="B220201" s="78"/>
      <c r="C220201" s="77"/>
    </row>
    <row r="220202" spans="2:3" x14ac:dyDescent="0.25">
      <c r="B220202" s="78"/>
      <c r="C220202" s="77"/>
    </row>
    <row r="220203" spans="2:3" x14ac:dyDescent="0.25">
      <c r="B220203" s="78"/>
      <c r="C220203" s="77"/>
    </row>
    <row r="220204" spans="2:3" x14ac:dyDescent="0.25">
      <c r="B220204" s="78"/>
      <c r="C220204" s="77"/>
    </row>
    <row r="220205" spans="2:3" x14ac:dyDescent="0.25">
      <c r="B220205" s="78"/>
      <c r="C220205" s="77"/>
    </row>
    <row r="220206" spans="2:3" x14ac:dyDescent="0.25">
      <c r="B220206" s="78"/>
      <c r="C220206" s="77"/>
    </row>
    <row r="220207" spans="2:3" x14ac:dyDescent="0.25">
      <c r="B220207" s="78"/>
      <c r="C220207" s="77"/>
    </row>
    <row r="220208" spans="2:3" x14ac:dyDescent="0.25">
      <c r="B220208" s="78"/>
      <c r="C220208" s="77"/>
    </row>
    <row r="220318" spans="2:3" x14ac:dyDescent="0.25">
      <c r="B220318" s="78"/>
      <c r="C220318" s="77"/>
    </row>
    <row r="220319" spans="2:3" x14ac:dyDescent="0.25">
      <c r="B220319" s="78"/>
      <c r="C220319" s="77"/>
    </row>
    <row r="220320" spans="2:3" x14ac:dyDescent="0.25">
      <c r="B220320" s="78"/>
      <c r="C220320" s="77"/>
    </row>
    <row r="220321" spans="2:3" x14ac:dyDescent="0.25">
      <c r="B220321" s="78"/>
      <c r="C220321" s="77"/>
    </row>
    <row r="220322" spans="2:3" x14ac:dyDescent="0.25">
      <c r="B220322" s="78"/>
      <c r="C220322" s="77"/>
    </row>
    <row r="220323" spans="2:3" x14ac:dyDescent="0.25">
      <c r="B220323" s="78"/>
      <c r="C220323" s="77"/>
    </row>
    <row r="220324" spans="2:3" x14ac:dyDescent="0.25">
      <c r="B220324" s="78"/>
      <c r="C220324" s="77"/>
    </row>
    <row r="220325" spans="2:3" x14ac:dyDescent="0.25">
      <c r="B220325" s="78"/>
      <c r="C220325" s="77"/>
    </row>
    <row r="220326" spans="2:3" x14ac:dyDescent="0.25">
      <c r="B220326" s="78"/>
      <c r="C220326" s="77"/>
    </row>
    <row r="220327" spans="2:3" x14ac:dyDescent="0.25">
      <c r="B220327" s="78"/>
      <c r="C220327" s="77"/>
    </row>
    <row r="220328" spans="2:3" x14ac:dyDescent="0.25">
      <c r="B220328" s="78"/>
      <c r="C220328" s="77"/>
    </row>
    <row r="220329" spans="2:3" x14ac:dyDescent="0.25">
      <c r="B220329" s="78"/>
      <c r="C220329" s="77"/>
    </row>
    <row r="220330" spans="2:3" x14ac:dyDescent="0.25">
      <c r="B220330" s="78"/>
      <c r="C220330" s="77"/>
    </row>
    <row r="220440" spans="2:3" x14ac:dyDescent="0.25">
      <c r="B220440" s="78"/>
      <c r="C220440" s="77"/>
    </row>
    <row r="220441" spans="2:3" x14ac:dyDescent="0.25">
      <c r="B220441" s="78"/>
      <c r="C220441" s="77"/>
    </row>
    <row r="220442" spans="2:3" x14ac:dyDescent="0.25">
      <c r="B220442" s="78"/>
      <c r="C220442" s="77"/>
    </row>
    <row r="220443" spans="2:3" x14ac:dyDescent="0.25">
      <c r="B220443" s="78"/>
      <c r="C220443" s="77"/>
    </row>
    <row r="220444" spans="2:3" x14ac:dyDescent="0.25">
      <c r="B220444" s="78"/>
      <c r="C220444" s="77"/>
    </row>
    <row r="220445" spans="2:3" x14ac:dyDescent="0.25">
      <c r="B220445" s="78"/>
      <c r="C220445" s="77"/>
    </row>
    <row r="220446" spans="2:3" x14ac:dyDescent="0.25">
      <c r="B220446" s="78"/>
      <c r="C220446" s="77"/>
    </row>
    <row r="220447" spans="2:3" x14ac:dyDescent="0.25">
      <c r="B220447" s="78"/>
      <c r="C220447" s="77"/>
    </row>
    <row r="220448" spans="2:3" x14ac:dyDescent="0.25">
      <c r="B220448" s="78"/>
      <c r="C220448" s="77"/>
    </row>
    <row r="220449" spans="2:3" x14ac:dyDescent="0.25">
      <c r="B220449" s="78"/>
      <c r="C220449" s="77"/>
    </row>
    <row r="220450" spans="2:3" x14ac:dyDescent="0.25">
      <c r="B220450" s="78"/>
      <c r="C220450" s="77"/>
    </row>
    <row r="220451" spans="2:3" x14ac:dyDescent="0.25">
      <c r="B220451" s="78"/>
      <c r="C220451" s="77"/>
    </row>
    <row r="220452" spans="2:3" x14ac:dyDescent="0.25">
      <c r="B220452" s="78"/>
      <c r="C220452" s="77"/>
    </row>
    <row r="220562" spans="2:3" x14ac:dyDescent="0.25">
      <c r="B220562" s="78"/>
      <c r="C220562" s="77"/>
    </row>
    <row r="220563" spans="2:3" x14ac:dyDescent="0.25">
      <c r="B220563" s="78"/>
      <c r="C220563" s="77"/>
    </row>
    <row r="220564" spans="2:3" x14ac:dyDescent="0.25">
      <c r="B220564" s="78"/>
      <c r="C220564" s="77"/>
    </row>
    <row r="220565" spans="2:3" x14ac:dyDescent="0.25">
      <c r="B220565" s="78"/>
      <c r="C220565" s="77"/>
    </row>
    <row r="220566" spans="2:3" x14ac:dyDescent="0.25">
      <c r="B220566" s="78"/>
      <c r="C220566" s="77"/>
    </row>
    <row r="220567" spans="2:3" x14ac:dyDescent="0.25">
      <c r="B220567" s="78"/>
      <c r="C220567" s="77"/>
    </row>
    <row r="220568" spans="2:3" x14ac:dyDescent="0.25">
      <c r="B220568" s="78"/>
      <c r="C220568" s="77"/>
    </row>
    <row r="220569" spans="2:3" x14ac:dyDescent="0.25">
      <c r="B220569" s="78"/>
      <c r="C220569" s="77"/>
    </row>
    <row r="220570" spans="2:3" x14ac:dyDescent="0.25">
      <c r="B220570" s="78"/>
      <c r="C220570" s="77"/>
    </row>
    <row r="220571" spans="2:3" x14ac:dyDescent="0.25">
      <c r="B220571" s="78"/>
      <c r="C220571" s="77"/>
    </row>
    <row r="220572" spans="2:3" x14ac:dyDescent="0.25">
      <c r="B220572" s="78"/>
      <c r="C220572" s="77"/>
    </row>
    <row r="220573" spans="2:3" x14ac:dyDescent="0.25">
      <c r="B220573" s="78"/>
      <c r="C220573" s="77"/>
    </row>
    <row r="220574" spans="2:3" x14ac:dyDescent="0.25">
      <c r="B220574" s="78"/>
      <c r="C220574" s="77"/>
    </row>
    <row r="220684" spans="2:3" x14ac:dyDescent="0.25">
      <c r="B220684" s="78"/>
      <c r="C220684" s="77"/>
    </row>
    <row r="220685" spans="2:3" x14ac:dyDescent="0.25">
      <c r="B220685" s="78"/>
      <c r="C220685" s="77"/>
    </row>
    <row r="220686" spans="2:3" x14ac:dyDescent="0.25">
      <c r="B220686" s="78"/>
      <c r="C220686" s="77"/>
    </row>
    <row r="220687" spans="2:3" x14ac:dyDescent="0.25">
      <c r="B220687" s="78"/>
      <c r="C220687" s="77"/>
    </row>
    <row r="220688" spans="2:3" x14ac:dyDescent="0.25">
      <c r="B220688" s="78"/>
      <c r="C220688" s="77"/>
    </row>
    <row r="220689" spans="2:3" x14ac:dyDescent="0.25">
      <c r="B220689" s="78"/>
      <c r="C220689" s="77"/>
    </row>
    <row r="220690" spans="2:3" x14ac:dyDescent="0.25">
      <c r="B220690" s="78"/>
      <c r="C220690" s="77"/>
    </row>
    <row r="220691" spans="2:3" x14ac:dyDescent="0.25">
      <c r="B220691" s="78"/>
      <c r="C220691" s="77"/>
    </row>
    <row r="220692" spans="2:3" x14ac:dyDescent="0.25">
      <c r="B220692" s="78"/>
      <c r="C220692" s="77"/>
    </row>
    <row r="220693" spans="2:3" x14ac:dyDescent="0.25">
      <c r="B220693" s="78"/>
      <c r="C220693" s="77"/>
    </row>
    <row r="220694" spans="2:3" x14ac:dyDescent="0.25">
      <c r="B220694" s="78"/>
      <c r="C220694" s="77"/>
    </row>
    <row r="220695" spans="2:3" x14ac:dyDescent="0.25">
      <c r="B220695" s="78"/>
      <c r="C220695" s="77"/>
    </row>
    <row r="220696" spans="2:3" x14ac:dyDescent="0.25">
      <c r="B220696" s="78"/>
      <c r="C220696" s="77"/>
    </row>
    <row r="220806" spans="2:3" x14ac:dyDescent="0.25">
      <c r="B220806" s="78"/>
      <c r="C220806" s="77"/>
    </row>
    <row r="220807" spans="2:3" x14ac:dyDescent="0.25">
      <c r="B220807" s="78"/>
      <c r="C220807" s="77"/>
    </row>
    <row r="220808" spans="2:3" x14ac:dyDescent="0.25">
      <c r="B220808" s="78"/>
      <c r="C220808" s="77"/>
    </row>
    <row r="220809" spans="2:3" x14ac:dyDescent="0.25">
      <c r="B220809" s="78"/>
      <c r="C220809" s="77"/>
    </row>
    <row r="220810" spans="2:3" x14ac:dyDescent="0.25">
      <c r="B220810" s="78"/>
      <c r="C220810" s="77"/>
    </row>
    <row r="220811" spans="2:3" x14ac:dyDescent="0.25">
      <c r="B220811" s="78"/>
      <c r="C220811" s="77"/>
    </row>
    <row r="220812" spans="2:3" x14ac:dyDescent="0.25">
      <c r="B220812" s="78"/>
      <c r="C220812" s="77"/>
    </row>
    <row r="220813" spans="2:3" x14ac:dyDescent="0.25">
      <c r="B220813" s="78"/>
      <c r="C220813" s="77"/>
    </row>
    <row r="220814" spans="2:3" x14ac:dyDescent="0.25">
      <c r="B220814" s="78"/>
      <c r="C220814" s="77"/>
    </row>
    <row r="220815" spans="2:3" x14ac:dyDescent="0.25">
      <c r="B220815" s="78"/>
      <c r="C220815" s="77"/>
    </row>
    <row r="220816" spans="2:3" x14ac:dyDescent="0.25">
      <c r="B220816" s="78"/>
      <c r="C220816" s="77"/>
    </row>
    <row r="220817" spans="2:3" x14ac:dyDescent="0.25">
      <c r="B220817" s="78"/>
      <c r="C220817" s="77"/>
    </row>
    <row r="220818" spans="2:3" x14ac:dyDescent="0.25">
      <c r="B220818" s="78"/>
      <c r="C220818" s="77"/>
    </row>
    <row r="220928" spans="2:3" x14ac:dyDescent="0.25">
      <c r="B220928" s="78"/>
      <c r="C220928" s="77"/>
    </row>
    <row r="220929" spans="2:3" x14ac:dyDescent="0.25">
      <c r="B220929" s="78"/>
      <c r="C220929" s="77"/>
    </row>
    <row r="220930" spans="2:3" x14ac:dyDescent="0.25">
      <c r="B220930" s="78"/>
      <c r="C220930" s="77"/>
    </row>
    <row r="220931" spans="2:3" x14ac:dyDescent="0.25">
      <c r="B220931" s="78"/>
      <c r="C220931" s="77"/>
    </row>
    <row r="220932" spans="2:3" x14ac:dyDescent="0.25">
      <c r="B220932" s="78"/>
      <c r="C220932" s="77"/>
    </row>
    <row r="220933" spans="2:3" x14ac:dyDescent="0.25">
      <c r="B220933" s="78"/>
      <c r="C220933" s="77"/>
    </row>
    <row r="220934" spans="2:3" x14ac:dyDescent="0.25">
      <c r="B220934" s="78"/>
      <c r="C220934" s="77"/>
    </row>
    <row r="220935" spans="2:3" x14ac:dyDescent="0.25">
      <c r="B220935" s="78"/>
      <c r="C220935" s="77"/>
    </row>
    <row r="220936" spans="2:3" x14ac:dyDescent="0.25">
      <c r="B220936" s="78"/>
      <c r="C220936" s="77"/>
    </row>
    <row r="220937" spans="2:3" x14ac:dyDescent="0.25">
      <c r="B220937" s="78"/>
      <c r="C220937" s="77"/>
    </row>
    <row r="220938" spans="2:3" x14ac:dyDescent="0.25">
      <c r="B220938" s="78"/>
      <c r="C220938" s="77"/>
    </row>
    <row r="220939" spans="2:3" x14ac:dyDescent="0.25">
      <c r="B220939" s="78"/>
      <c r="C220939" s="77"/>
    </row>
    <row r="220940" spans="2:3" x14ac:dyDescent="0.25">
      <c r="B220940" s="78"/>
      <c r="C220940" s="77"/>
    </row>
    <row r="221050" spans="2:3" x14ac:dyDescent="0.25">
      <c r="B221050" s="78"/>
      <c r="C221050" s="77"/>
    </row>
    <row r="221051" spans="2:3" x14ac:dyDescent="0.25">
      <c r="B221051" s="78"/>
      <c r="C221051" s="77"/>
    </row>
    <row r="221052" spans="2:3" x14ac:dyDescent="0.25">
      <c r="B221052" s="78"/>
      <c r="C221052" s="77"/>
    </row>
    <row r="221053" spans="2:3" x14ac:dyDescent="0.25">
      <c r="B221053" s="78"/>
      <c r="C221053" s="77"/>
    </row>
    <row r="221054" spans="2:3" x14ac:dyDescent="0.25">
      <c r="B221054" s="78"/>
      <c r="C221054" s="77"/>
    </row>
    <row r="221055" spans="2:3" x14ac:dyDescent="0.25">
      <c r="B221055" s="78"/>
      <c r="C221055" s="77"/>
    </row>
    <row r="221056" spans="2:3" x14ac:dyDescent="0.25">
      <c r="B221056" s="78"/>
      <c r="C221056" s="77"/>
    </row>
    <row r="221057" spans="2:3" x14ac:dyDescent="0.25">
      <c r="B221057" s="78"/>
      <c r="C221057" s="77"/>
    </row>
    <row r="221058" spans="2:3" x14ac:dyDescent="0.25">
      <c r="B221058" s="78"/>
      <c r="C221058" s="77"/>
    </row>
    <row r="221059" spans="2:3" x14ac:dyDescent="0.25">
      <c r="B221059" s="78"/>
      <c r="C221059" s="77"/>
    </row>
    <row r="221060" spans="2:3" x14ac:dyDescent="0.25">
      <c r="B221060" s="78"/>
      <c r="C221060" s="77"/>
    </row>
    <row r="221061" spans="2:3" x14ac:dyDescent="0.25">
      <c r="B221061" s="78"/>
      <c r="C221061" s="77"/>
    </row>
    <row r="221062" spans="2:3" x14ac:dyDescent="0.25">
      <c r="B221062" s="78"/>
      <c r="C221062" s="77"/>
    </row>
    <row r="221172" spans="2:3" x14ac:dyDescent="0.25">
      <c r="B221172" s="78"/>
      <c r="C221172" s="77"/>
    </row>
    <row r="221173" spans="2:3" x14ac:dyDescent="0.25">
      <c r="B221173" s="78"/>
      <c r="C221173" s="77"/>
    </row>
    <row r="221174" spans="2:3" x14ac:dyDescent="0.25">
      <c r="B221174" s="78"/>
      <c r="C221174" s="77"/>
    </row>
    <row r="221175" spans="2:3" x14ac:dyDescent="0.25">
      <c r="B221175" s="78"/>
      <c r="C221175" s="77"/>
    </row>
    <row r="221176" spans="2:3" x14ac:dyDescent="0.25">
      <c r="B221176" s="78"/>
      <c r="C221176" s="77"/>
    </row>
    <row r="221177" spans="2:3" x14ac:dyDescent="0.25">
      <c r="B221177" s="78"/>
      <c r="C221177" s="77"/>
    </row>
    <row r="221178" spans="2:3" x14ac:dyDescent="0.25">
      <c r="B221178" s="78"/>
      <c r="C221178" s="77"/>
    </row>
    <row r="221179" spans="2:3" x14ac:dyDescent="0.25">
      <c r="B221179" s="78"/>
      <c r="C221179" s="77"/>
    </row>
    <row r="221180" spans="2:3" x14ac:dyDescent="0.25">
      <c r="B221180" s="78"/>
      <c r="C221180" s="77"/>
    </row>
    <row r="221181" spans="2:3" x14ac:dyDescent="0.25">
      <c r="B221181" s="78"/>
      <c r="C221181" s="77"/>
    </row>
    <row r="221182" spans="2:3" x14ac:dyDescent="0.25">
      <c r="B221182" s="78"/>
      <c r="C221182" s="77"/>
    </row>
    <row r="221183" spans="2:3" x14ac:dyDescent="0.25">
      <c r="B221183" s="78"/>
      <c r="C221183" s="77"/>
    </row>
    <row r="221184" spans="2:3" x14ac:dyDescent="0.25">
      <c r="B221184" s="78"/>
      <c r="C221184" s="77"/>
    </row>
    <row r="221294" spans="2:3" x14ac:dyDescent="0.25">
      <c r="B221294" s="78"/>
      <c r="C221294" s="77"/>
    </row>
    <row r="221295" spans="2:3" x14ac:dyDescent="0.25">
      <c r="B221295" s="78"/>
      <c r="C221295" s="77"/>
    </row>
    <row r="221296" spans="2:3" x14ac:dyDescent="0.25">
      <c r="B221296" s="78"/>
      <c r="C221296" s="77"/>
    </row>
    <row r="221297" spans="2:3" x14ac:dyDescent="0.25">
      <c r="B221297" s="78"/>
      <c r="C221297" s="77"/>
    </row>
    <row r="221298" spans="2:3" x14ac:dyDescent="0.25">
      <c r="B221298" s="78"/>
      <c r="C221298" s="77"/>
    </row>
    <row r="221299" spans="2:3" x14ac:dyDescent="0.25">
      <c r="B221299" s="78"/>
      <c r="C221299" s="77"/>
    </row>
    <row r="221300" spans="2:3" x14ac:dyDescent="0.25">
      <c r="B221300" s="78"/>
      <c r="C221300" s="77"/>
    </row>
    <row r="221301" spans="2:3" x14ac:dyDescent="0.25">
      <c r="B221301" s="78"/>
      <c r="C221301" s="77"/>
    </row>
    <row r="221302" spans="2:3" x14ac:dyDescent="0.25">
      <c r="B221302" s="78"/>
      <c r="C221302" s="77"/>
    </row>
    <row r="221303" spans="2:3" x14ac:dyDescent="0.25">
      <c r="B221303" s="78"/>
      <c r="C221303" s="77"/>
    </row>
    <row r="221304" spans="2:3" x14ac:dyDescent="0.25">
      <c r="B221304" s="78"/>
      <c r="C221304" s="77"/>
    </row>
    <row r="221305" spans="2:3" x14ac:dyDescent="0.25">
      <c r="B221305" s="78"/>
      <c r="C221305" s="77"/>
    </row>
    <row r="221306" spans="2:3" x14ac:dyDescent="0.25">
      <c r="B221306" s="78"/>
      <c r="C221306" s="77"/>
    </row>
    <row r="221416" spans="2:3" x14ac:dyDescent="0.25">
      <c r="B221416" s="78"/>
      <c r="C221416" s="77"/>
    </row>
    <row r="221417" spans="2:3" x14ac:dyDescent="0.25">
      <c r="B221417" s="78"/>
      <c r="C221417" s="77"/>
    </row>
    <row r="221418" spans="2:3" x14ac:dyDescent="0.25">
      <c r="B221418" s="78"/>
      <c r="C221418" s="77"/>
    </row>
    <row r="221419" spans="2:3" x14ac:dyDescent="0.25">
      <c r="B221419" s="78"/>
      <c r="C221419" s="77"/>
    </row>
    <row r="221420" spans="2:3" x14ac:dyDescent="0.25">
      <c r="B221420" s="78"/>
      <c r="C221420" s="77"/>
    </row>
    <row r="221421" spans="2:3" x14ac:dyDescent="0.25">
      <c r="B221421" s="78"/>
      <c r="C221421" s="77"/>
    </row>
    <row r="221422" spans="2:3" x14ac:dyDescent="0.25">
      <c r="B221422" s="78"/>
      <c r="C221422" s="77"/>
    </row>
    <row r="221423" spans="2:3" x14ac:dyDescent="0.25">
      <c r="B221423" s="78"/>
      <c r="C221423" s="77"/>
    </row>
    <row r="221424" spans="2:3" x14ac:dyDescent="0.25">
      <c r="B221424" s="78"/>
      <c r="C221424" s="77"/>
    </row>
    <row r="221425" spans="2:3" x14ac:dyDescent="0.25">
      <c r="B221425" s="78"/>
      <c r="C221425" s="77"/>
    </row>
    <row r="221426" spans="2:3" x14ac:dyDescent="0.25">
      <c r="B221426" s="78"/>
      <c r="C221426" s="77"/>
    </row>
    <row r="221427" spans="2:3" x14ac:dyDescent="0.25">
      <c r="B221427" s="78"/>
      <c r="C221427" s="77"/>
    </row>
    <row r="221428" spans="2:3" x14ac:dyDescent="0.25">
      <c r="B221428" s="78"/>
      <c r="C221428" s="77"/>
    </row>
    <row r="221538" spans="2:3" x14ac:dyDescent="0.25">
      <c r="B221538" s="78"/>
      <c r="C221538" s="77"/>
    </row>
    <row r="221539" spans="2:3" x14ac:dyDescent="0.25">
      <c r="B221539" s="78"/>
      <c r="C221539" s="77"/>
    </row>
    <row r="221540" spans="2:3" x14ac:dyDescent="0.25">
      <c r="B221540" s="78"/>
      <c r="C221540" s="77"/>
    </row>
    <row r="221541" spans="2:3" x14ac:dyDescent="0.25">
      <c r="B221541" s="78"/>
      <c r="C221541" s="77"/>
    </row>
    <row r="221542" spans="2:3" x14ac:dyDescent="0.25">
      <c r="B221542" s="78"/>
      <c r="C221542" s="77"/>
    </row>
    <row r="221543" spans="2:3" x14ac:dyDescent="0.25">
      <c r="B221543" s="78"/>
      <c r="C221543" s="77"/>
    </row>
    <row r="221544" spans="2:3" x14ac:dyDescent="0.25">
      <c r="B221544" s="78"/>
      <c r="C221544" s="77"/>
    </row>
    <row r="221545" spans="2:3" x14ac:dyDescent="0.25">
      <c r="B221545" s="78"/>
      <c r="C221545" s="77"/>
    </row>
    <row r="221546" spans="2:3" x14ac:dyDescent="0.25">
      <c r="B221546" s="78"/>
      <c r="C221546" s="77"/>
    </row>
    <row r="221547" spans="2:3" x14ac:dyDescent="0.25">
      <c r="B221547" s="78"/>
      <c r="C221547" s="77"/>
    </row>
    <row r="221548" spans="2:3" x14ac:dyDescent="0.25">
      <c r="B221548" s="78"/>
      <c r="C221548" s="77"/>
    </row>
    <row r="221549" spans="2:3" x14ac:dyDescent="0.25">
      <c r="B221549" s="78"/>
      <c r="C221549" s="77"/>
    </row>
    <row r="221550" spans="2:3" x14ac:dyDescent="0.25">
      <c r="B221550" s="78"/>
      <c r="C221550" s="77"/>
    </row>
    <row r="221660" spans="2:3" x14ac:dyDescent="0.25">
      <c r="B221660" s="78"/>
      <c r="C221660" s="77"/>
    </row>
    <row r="221661" spans="2:3" x14ac:dyDescent="0.25">
      <c r="B221661" s="78"/>
      <c r="C221661" s="77"/>
    </row>
    <row r="221662" spans="2:3" x14ac:dyDescent="0.25">
      <c r="B221662" s="78"/>
      <c r="C221662" s="77"/>
    </row>
    <row r="221663" spans="2:3" x14ac:dyDescent="0.25">
      <c r="B221663" s="78"/>
      <c r="C221663" s="77"/>
    </row>
    <row r="221664" spans="2:3" x14ac:dyDescent="0.25">
      <c r="B221664" s="78"/>
      <c r="C221664" s="77"/>
    </row>
    <row r="221665" spans="2:3" x14ac:dyDescent="0.25">
      <c r="B221665" s="78"/>
      <c r="C221665" s="77"/>
    </row>
    <row r="221666" spans="2:3" x14ac:dyDescent="0.25">
      <c r="B221666" s="78"/>
      <c r="C221666" s="77"/>
    </row>
    <row r="221667" spans="2:3" x14ac:dyDescent="0.25">
      <c r="B221667" s="78"/>
      <c r="C221667" s="77"/>
    </row>
    <row r="221668" spans="2:3" x14ac:dyDescent="0.25">
      <c r="B221668" s="78"/>
      <c r="C221668" s="77"/>
    </row>
    <row r="221669" spans="2:3" x14ac:dyDescent="0.25">
      <c r="B221669" s="78"/>
      <c r="C221669" s="77"/>
    </row>
    <row r="221670" spans="2:3" x14ac:dyDescent="0.25">
      <c r="B221670" s="78"/>
      <c r="C221670" s="77"/>
    </row>
    <row r="221671" spans="2:3" x14ac:dyDescent="0.25">
      <c r="B221671" s="78"/>
      <c r="C221671" s="77"/>
    </row>
    <row r="221672" spans="2:3" x14ac:dyDescent="0.25">
      <c r="B221672" s="78"/>
      <c r="C221672" s="77"/>
    </row>
    <row r="221782" spans="2:3" x14ac:dyDescent="0.25">
      <c r="B221782" s="78"/>
      <c r="C221782" s="77"/>
    </row>
    <row r="221783" spans="2:3" x14ac:dyDescent="0.25">
      <c r="B221783" s="78"/>
      <c r="C221783" s="77"/>
    </row>
    <row r="221784" spans="2:3" x14ac:dyDescent="0.25">
      <c r="B221784" s="78"/>
      <c r="C221784" s="77"/>
    </row>
    <row r="221785" spans="2:3" x14ac:dyDescent="0.25">
      <c r="B221785" s="78"/>
      <c r="C221785" s="77"/>
    </row>
    <row r="221786" spans="2:3" x14ac:dyDescent="0.25">
      <c r="B221786" s="78"/>
      <c r="C221786" s="77"/>
    </row>
    <row r="221787" spans="2:3" x14ac:dyDescent="0.25">
      <c r="B221787" s="78"/>
      <c r="C221787" s="77"/>
    </row>
    <row r="221788" spans="2:3" x14ac:dyDescent="0.25">
      <c r="B221788" s="78"/>
      <c r="C221788" s="77"/>
    </row>
    <row r="221789" spans="2:3" x14ac:dyDescent="0.25">
      <c r="B221789" s="78"/>
      <c r="C221789" s="77"/>
    </row>
    <row r="221790" spans="2:3" x14ac:dyDescent="0.25">
      <c r="B221790" s="78"/>
      <c r="C221790" s="77"/>
    </row>
    <row r="221791" spans="2:3" x14ac:dyDescent="0.25">
      <c r="B221791" s="78"/>
      <c r="C221791" s="77"/>
    </row>
    <row r="221792" spans="2:3" x14ac:dyDescent="0.25">
      <c r="B221792" s="78"/>
      <c r="C221792" s="77"/>
    </row>
    <row r="221793" spans="2:3" x14ac:dyDescent="0.25">
      <c r="B221793" s="78"/>
      <c r="C221793" s="77"/>
    </row>
    <row r="221794" spans="2:3" x14ac:dyDescent="0.25">
      <c r="B221794" s="78"/>
      <c r="C221794" s="77"/>
    </row>
    <row r="221904" spans="2:3" x14ac:dyDescent="0.25">
      <c r="B221904" s="78"/>
      <c r="C221904" s="77"/>
    </row>
    <row r="221905" spans="2:3" x14ac:dyDescent="0.25">
      <c r="B221905" s="78"/>
      <c r="C221905" s="77"/>
    </row>
    <row r="221906" spans="2:3" x14ac:dyDescent="0.25">
      <c r="B221906" s="78"/>
      <c r="C221906" s="77"/>
    </row>
    <row r="221907" spans="2:3" x14ac:dyDescent="0.25">
      <c r="B221907" s="78"/>
      <c r="C221907" s="77"/>
    </row>
    <row r="221908" spans="2:3" x14ac:dyDescent="0.25">
      <c r="B221908" s="78"/>
      <c r="C221908" s="77"/>
    </row>
    <row r="221909" spans="2:3" x14ac:dyDescent="0.25">
      <c r="B221909" s="78"/>
      <c r="C221909" s="77"/>
    </row>
    <row r="221910" spans="2:3" x14ac:dyDescent="0.25">
      <c r="B221910" s="78"/>
      <c r="C221910" s="77"/>
    </row>
    <row r="221911" spans="2:3" x14ac:dyDescent="0.25">
      <c r="B221911" s="78"/>
      <c r="C221911" s="77"/>
    </row>
    <row r="221912" spans="2:3" x14ac:dyDescent="0.25">
      <c r="B221912" s="78"/>
      <c r="C221912" s="77"/>
    </row>
    <row r="221913" spans="2:3" x14ac:dyDescent="0.25">
      <c r="B221913" s="78"/>
      <c r="C221913" s="77"/>
    </row>
    <row r="221914" spans="2:3" x14ac:dyDescent="0.25">
      <c r="B221914" s="78"/>
      <c r="C221914" s="77"/>
    </row>
    <row r="221915" spans="2:3" x14ac:dyDescent="0.25">
      <c r="B221915" s="78"/>
      <c r="C221915" s="77"/>
    </row>
    <row r="221916" spans="2:3" x14ac:dyDescent="0.25">
      <c r="B221916" s="78"/>
      <c r="C221916" s="77"/>
    </row>
    <row r="222026" spans="2:3" x14ac:dyDescent="0.25">
      <c r="B222026" s="78"/>
      <c r="C222026" s="77"/>
    </row>
    <row r="222027" spans="2:3" x14ac:dyDescent="0.25">
      <c r="B222027" s="78"/>
      <c r="C222027" s="77"/>
    </row>
    <row r="222028" spans="2:3" x14ac:dyDescent="0.25">
      <c r="B222028" s="78"/>
      <c r="C222028" s="77"/>
    </row>
    <row r="222029" spans="2:3" x14ac:dyDescent="0.25">
      <c r="B222029" s="78"/>
      <c r="C222029" s="77"/>
    </row>
    <row r="222030" spans="2:3" x14ac:dyDescent="0.25">
      <c r="B222030" s="78"/>
      <c r="C222030" s="77"/>
    </row>
    <row r="222031" spans="2:3" x14ac:dyDescent="0.25">
      <c r="B222031" s="78"/>
      <c r="C222031" s="77"/>
    </row>
    <row r="222032" spans="2:3" x14ac:dyDescent="0.25">
      <c r="B222032" s="78"/>
      <c r="C222032" s="77"/>
    </row>
    <row r="222033" spans="2:3" x14ac:dyDescent="0.25">
      <c r="B222033" s="78"/>
      <c r="C222033" s="77"/>
    </row>
    <row r="222034" spans="2:3" x14ac:dyDescent="0.25">
      <c r="B222034" s="78"/>
      <c r="C222034" s="77"/>
    </row>
    <row r="222035" spans="2:3" x14ac:dyDescent="0.25">
      <c r="B222035" s="78"/>
      <c r="C222035" s="77"/>
    </row>
    <row r="222036" spans="2:3" x14ac:dyDescent="0.25">
      <c r="B222036" s="78"/>
      <c r="C222036" s="77"/>
    </row>
    <row r="222037" spans="2:3" x14ac:dyDescent="0.25">
      <c r="B222037" s="78"/>
      <c r="C222037" s="77"/>
    </row>
    <row r="222038" spans="2:3" x14ac:dyDescent="0.25">
      <c r="B222038" s="78"/>
      <c r="C222038" s="77"/>
    </row>
    <row r="222148" spans="2:3" x14ac:dyDescent="0.25">
      <c r="B222148" s="78"/>
      <c r="C222148" s="77"/>
    </row>
    <row r="222149" spans="2:3" x14ac:dyDescent="0.25">
      <c r="B222149" s="78"/>
      <c r="C222149" s="77"/>
    </row>
    <row r="222150" spans="2:3" x14ac:dyDescent="0.25">
      <c r="B222150" s="78"/>
      <c r="C222150" s="77"/>
    </row>
    <row r="222151" spans="2:3" x14ac:dyDescent="0.25">
      <c r="B222151" s="78"/>
      <c r="C222151" s="77"/>
    </row>
    <row r="222152" spans="2:3" x14ac:dyDescent="0.25">
      <c r="B222152" s="78"/>
      <c r="C222152" s="77"/>
    </row>
    <row r="222153" spans="2:3" x14ac:dyDescent="0.25">
      <c r="B222153" s="78"/>
      <c r="C222153" s="77"/>
    </row>
    <row r="222154" spans="2:3" x14ac:dyDescent="0.25">
      <c r="B222154" s="78"/>
      <c r="C222154" s="77"/>
    </row>
    <row r="222155" spans="2:3" x14ac:dyDescent="0.25">
      <c r="B222155" s="78"/>
      <c r="C222155" s="77"/>
    </row>
    <row r="222156" spans="2:3" x14ac:dyDescent="0.25">
      <c r="B222156" s="78"/>
      <c r="C222156" s="77"/>
    </row>
    <row r="222157" spans="2:3" x14ac:dyDescent="0.25">
      <c r="B222157" s="78"/>
      <c r="C222157" s="77"/>
    </row>
    <row r="222158" spans="2:3" x14ac:dyDescent="0.25">
      <c r="B222158" s="78"/>
      <c r="C222158" s="77"/>
    </row>
    <row r="222159" spans="2:3" x14ac:dyDescent="0.25">
      <c r="B222159" s="78"/>
      <c r="C222159" s="77"/>
    </row>
    <row r="222160" spans="2:3" x14ac:dyDescent="0.25">
      <c r="B222160" s="78"/>
      <c r="C222160" s="77"/>
    </row>
    <row r="222270" spans="2:3" x14ac:dyDescent="0.25">
      <c r="B222270" s="78"/>
      <c r="C222270" s="77"/>
    </row>
    <row r="222271" spans="2:3" x14ac:dyDescent="0.25">
      <c r="B222271" s="78"/>
      <c r="C222271" s="77"/>
    </row>
    <row r="222272" spans="2:3" x14ac:dyDescent="0.25">
      <c r="B222272" s="78"/>
      <c r="C222272" s="77"/>
    </row>
    <row r="222273" spans="2:3" x14ac:dyDescent="0.25">
      <c r="B222273" s="78"/>
      <c r="C222273" s="77"/>
    </row>
    <row r="222274" spans="2:3" x14ac:dyDescent="0.25">
      <c r="B222274" s="78"/>
      <c r="C222274" s="77"/>
    </row>
    <row r="222275" spans="2:3" x14ac:dyDescent="0.25">
      <c r="B222275" s="78"/>
      <c r="C222275" s="77"/>
    </row>
    <row r="222276" spans="2:3" x14ac:dyDescent="0.25">
      <c r="B222276" s="78"/>
      <c r="C222276" s="77"/>
    </row>
    <row r="222277" spans="2:3" x14ac:dyDescent="0.25">
      <c r="B222277" s="78"/>
      <c r="C222277" s="77"/>
    </row>
    <row r="222278" spans="2:3" x14ac:dyDescent="0.25">
      <c r="B222278" s="78"/>
      <c r="C222278" s="77"/>
    </row>
    <row r="222279" spans="2:3" x14ac:dyDescent="0.25">
      <c r="B222279" s="78"/>
      <c r="C222279" s="77"/>
    </row>
    <row r="222280" spans="2:3" x14ac:dyDescent="0.25">
      <c r="B222280" s="78"/>
      <c r="C222280" s="77"/>
    </row>
    <row r="222281" spans="2:3" x14ac:dyDescent="0.25">
      <c r="B222281" s="78"/>
      <c r="C222281" s="77"/>
    </row>
    <row r="222282" spans="2:3" x14ac:dyDescent="0.25">
      <c r="B222282" s="78"/>
      <c r="C222282" s="77"/>
    </row>
    <row r="222392" spans="2:3" x14ac:dyDescent="0.25">
      <c r="B222392" s="78"/>
      <c r="C222392" s="77"/>
    </row>
    <row r="222393" spans="2:3" x14ac:dyDescent="0.25">
      <c r="B222393" s="78"/>
      <c r="C222393" s="77"/>
    </row>
    <row r="222394" spans="2:3" x14ac:dyDescent="0.25">
      <c r="B222394" s="78"/>
      <c r="C222394" s="77"/>
    </row>
    <row r="222395" spans="2:3" x14ac:dyDescent="0.25">
      <c r="B222395" s="78"/>
      <c r="C222395" s="77"/>
    </row>
    <row r="222396" spans="2:3" x14ac:dyDescent="0.25">
      <c r="B222396" s="78"/>
      <c r="C222396" s="77"/>
    </row>
    <row r="222397" spans="2:3" x14ac:dyDescent="0.25">
      <c r="B222397" s="78"/>
      <c r="C222397" s="77"/>
    </row>
    <row r="222398" spans="2:3" x14ac:dyDescent="0.25">
      <c r="B222398" s="78"/>
      <c r="C222398" s="77"/>
    </row>
    <row r="222399" spans="2:3" x14ac:dyDescent="0.25">
      <c r="B222399" s="78"/>
      <c r="C222399" s="77"/>
    </row>
    <row r="222400" spans="2:3" x14ac:dyDescent="0.25">
      <c r="B222400" s="78"/>
      <c r="C222400" s="77"/>
    </row>
    <row r="222401" spans="2:3" x14ac:dyDescent="0.25">
      <c r="B222401" s="78"/>
      <c r="C222401" s="77"/>
    </row>
    <row r="222402" spans="2:3" x14ac:dyDescent="0.25">
      <c r="B222402" s="78"/>
      <c r="C222402" s="77"/>
    </row>
    <row r="222403" spans="2:3" x14ac:dyDescent="0.25">
      <c r="B222403" s="78"/>
      <c r="C222403" s="77"/>
    </row>
    <row r="222404" spans="2:3" x14ac:dyDescent="0.25">
      <c r="B222404" s="78"/>
      <c r="C222404" s="77"/>
    </row>
    <row r="222514" spans="2:3" x14ac:dyDescent="0.25">
      <c r="B222514" s="78"/>
      <c r="C222514" s="77"/>
    </row>
    <row r="222515" spans="2:3" x14ac:dyDescent="0.25">
      <c r="B222515" s="78"/>
      <c r="C222515" s="77"/>
    </row>
    <row r="222516" spans="2:3" x14ac:dyDescent="0.25">
      <c r="B222516" s="78"/>
      <c r="C222516" s="77"/>
    </row>
    <row r="222517" spans="2:3" x14ac:dyDescent="0.25">
      <c r="B222517" s="78"/>
      <c r="C222517" s="77"/>
    </row>
    <row r="222518" spans="2:3" x14ac:dyDescent="0.25">
      <c r="B222518" s="78"/>
      <c r="C222518" s="77"/>
    </row>
    <row r="222519" spans="2:3" x14ac:dyDescent="0.25">
      <c r="B222519" s="78"/>
      <c r="C222519" s="77"/>
    </row>
    <row r="222520" spans="2:3" x14ac:dyDescent="0.25">
      <c r="B222520" s="78"/>
      <c r="C222520" s="77"/>
    </row>
    <row r="222521" spans="2:3" x14ac:dyDescent="0.25">
      <c r="B222521" s="78"/>
      <c r="C222521" s="77"/>
    </row>
    <row r="222522" spans="2:3" x14ac:dyDescent="0.25">
      <c r="B222522" s="78"/>
      <c r="C222522" s="77"/>
    </row>
    <row r="222523" spans="2:3" x14ac:dyDescent="0.25">
      <c r="B222523" s="78"/>
      <c r="C222523" s="77"/>
    </row>
    <row r="222524" spans="2:3" x14ac:dyDescent="0.25">
      <c r="B222524" s="78"/>
      <c r="C222524" s="77"/>
    </row>
    <row r="222525" spans="2:3" x14ac:dyDescent="0.25">
      <c r="B222525" s="78"/>
      <c r="C222525" s="77"/>
    </row>
    <row r="222526" spans="2:3" x14ac:dyDescent="0.25">
      <c r="B222526" s="78"/>
      <c r="C222526" s="77"/>
    </row>
    <row r="222636" spans="2:3" x14ac:dyDescent="0.25">
      <c r="B222636" s="78"/>
      <c r="C222636" s="77"/>
    </row>
    <row r="222637" spans="2:3" x14ac:dyDescent="0.25">
      <c r="B222637" s="78"/>
      <c r="C222637" s="77"/>
    </row>
    <row r="222638" spans="2:3" x14ac:dyDescent="0.25">
      <c r="B222638" s="78"/>
      <c r="C222638" s="77"/>
    </row>
    <row r="222639" spans="2:3" x14ac:dyDescent="0.25">
      <c r="B222639" s="78"/>
      <c r="C222639" s="77"/>
    </row>
    <row r="222640" spans="2:3" x14ac:dyDescent="0.25">
      <c r="B222640" s="78"/>
      <c r="C222640" s="77"/>
    </row>
    <row r="222641" spans="2:3" x14ac:dyDescent="0.25">
      <c r="B222641" s="78"/>
      <c r="C222641" s="77"/>
    </row>
    <row r="222642" spans="2:3" x14ac:dyDescent="0.25">
      <c r="B222642" s="78"/>
      <c r="C222642" s="77"/>
    </row>
    <row r="222643" spans="2:3" x14ac:dyDescent="0.25">
      <c r="B222643" s="78"/>
      <c r="C222643" s="77"/>
    </row>
    <row r="222644" spans="2:3" x14ac:dyDescent="0.25">
      <c r="B222644" s="78"/>
      <c r="C222644" s="77"/>
    </row>
    <row r="222645" spans="2:3" x14ac:dyDescent="0.25">
      <c r="B222645" s="78"/>
      <c r="C222645" s="77"/>
    </row>
    <row r="222646" spans="2:3" x14ac:dyDescent="0.25">
      <c r="B222646" s="78"/>
      <c r="C222646" s="77"/>
    </row>
    <row r="222647" spans="2:3" x14ac:dyDescent="0.25">
      <c r="B222647" s="78"/>
      <c r="C222647" s="77"/>
    </row>
    <row r="222648" spans="2:3" x14ac:dyDescent="0.25">
      <c r="B222648" s="78"/>
      <c r="C222648" s="77"/>
    </row>
    <row r="222758" spans="2:3" x14ac:dyDescent="0.25">
      <c r="B222758" s="78"/>
      <c r="C222758" s="77"/>
    </row>
    <row r="222759" spans="2:3" x14ac:dyDescent="0.25">
      <c r="B222759" s="78"/>
      <c r="C222759" s="77"/>
    </row>
    <row r="222760" spans="2:3" x14ac:dyDescent="0.25">
      <c r="B222760" s="78"/>
      <c r="C222760" s="77"/>
    </row>
    <row r="222761" spans="2:3" x14ac:dyDescent="0.25">
      <c r="B222761" s="78"/>
      <c r="C222761" s="77"/>
    </row>
    <row r="222762" spans="2:3" x14ac:dyDescent="0.25">
      <c r="B222762" s="78"/>
      <c r="C222762" s="77"/>
    </row>
    <row r="222763" spans="2:3" x14ac:dyDescent="0.25">
      <c r="B222763" s="78"/>
      <c r="C222763" s="77"/>
    </row>
    <row r="222764" spans="2:3" x14ac:dyDescent="0.25">
      <c r="B222764" s="78"/>
      <c r="C222764" s="77"/>
    </row>
    <row r="222765" spans="2:3" x14ac:dyDescent="0.25">
      <c r="B222765" s="78"/>
      <c r="C222765" s="77"/>
    </row>
    <row r="222766" spans="2:3" x14ac:dyDescent="0.25">
      <c r="B222766" s="78"/>
      <c r="C222766" s="77"/>
    </row>
    <row r="222767" spans="2:3" x14ac:dyDescent="0.25">
      <c r="B222767" s="78"/>
      <c r="C222767" s="77"/>
    </row>
    <row r="222768" spans="2:3" x14ac:dyDescent="0.25">
      <c r="B222768" s="78"/>
      <c r="C222768" s="77"/>
    </row>
    <row r="222769" spans="2:3" x14ac:dyDescent="0.25">
      <c r="B222769" s="78"/>
      <c r="C222769" s="77"/>
    </row>
    <row r="222770" spans="2:3" x14ac:dyDescent="0.25">
      <c r="B222770" s="78"/>
      <c r="C222770" s="77"/>
    </row>
    <row r="222880" spans="2:3" x14ac:dyDescent="0.25">
      <c r="B222880" s="78"/>
      <c r="C222880" s="77"/>
    </row>
    <row r="222881" spans="2:3" x14ac:dyDescent="0.25">
      <c r="B222881" s="78"/>
      <c r="C222881" s="77"/>
    </row>
    <row r="222882" spans="2:3" x14ac:dyDescent="0.25">
      <c r="B222882" s="78"/>
      <c r="C222882" s="77"/>
    </row>
    <row r="222883" spans="2:3" x14ac:dyDescent="0.25">
      <c r="B222883" s="78"/>
      <c r="C222883" s="77"/>
    </row>
    <row r="222884" spans="2:3" x14ac:dyDescent="0.25">
      <c r="B222884" s="78"/>
      <c r="C222884" s="77"/>
    </row>
    <row r="222885" spans="2:3" x14ac:dyDescent="0.25">
      <c r="B222885" s="78"/>
      <c r="C222885" s="77"/>
    </row>
    <row r="222886" spans="2:3" x14ac:dyDescent="0.25">
      <c r="B222886" s="78"/>
      <c r="C222886" s="77"/>
    </row>
    <row r="222887" spans="2:3" x14ac:dyDescent="0.25">
      <c r="B222887" s="78"/>
      <c r="C222887" s="77"/>
    </row>
    <row r="222888" spans="2:3" x14ac:dyDescent="0.25">
      <c r="B222888" s="78"/>
      <c r="C222888" s="77"/>
    </row>
    <row r="222889" spans="2:3" x14ac:dyDescent="0.25">
      <c r="B222889" s="78"/>
      <c r="C222889" s="77"/>
    </row>
    <row r="222890" spans="2:3" x14ac:dyDescent="0.25">
      <c r="B222890" s="78"/>
      <c r="C222890" s="77"/>
    </row>
    <row r="222891" spans="2:3" x14ac:dyDescent="0.25">
      <c r="B222891" s="78"/>
      <c r="C222891" s="77"/>
    </row>
    <row r="222892" spans="2:3" x14ac:dyDescent="0.25">
      <c r="B222892" s="78"/>
      <c r="C222892" s="77"/>
    </row>
    <row r="223002" spans="2:3" x14ac:dyDescent="0.25">
      <c r="B223002" s="78"/>
      <c r="C223002" s="77"/>
    </row>
    <row r="223003" spans="2:3" x14ac:dyDescent="0.25">
      <c r="B223003" s="78"/>
      <c r="C223003" s="77"/>
    </row>
    <row r="223004" spans="2:3" x14ac:dyDescent="0.25">
      <c r="B223004" s="78"/>
      <c r="C223004" s="77"/>
    </row>
    <row r="223005" spans="2:3" x14ac:dyDescent="0.25">
      <c r="B223005" s="78"/>
      <c r="C223005" s="77"/>
    </row>
    <row r="223006" spans="2:3" x14ac:dyDescent="0.25">
      <c r="B223006" s="78"/>
      <c r="C223006" s="77"/>
    </row>
    <row r="223007" spans="2:3" x14ac:dyDescent="0.25">
      <c r="B223007" s="78"/>
      <c r="C223007" s="77"/>
    </row>
    <row r="223008" spans="2:3" x14ac:dyDescent="0.25">
      <c r="B223008" s="78"/>
      <c r="C223008" s="77"/>
    </row>
    <row r="223009" spans="2:3" x14ac:dyDescent="0.25">
      <c r="B223009" s="78"/>
      <c r="C223009" s="77"/>
    </row>
    <row r="223010" spans="2:3" x14ac:dyDescent="0.25">
      <c r="B223010" s="78"/>
      <c r="C223010" s="77"/>
    </row>
    <row r="223011" spans="2:3" x14ac:dyDescent="0.25">
      <c r="B223011" s="78"/>
      <c r="C223011" s="77"/>
    </row>
    <row r="223012" spans="2:3" x14ac:dyDescent="0.25">
      <c r="B223012" s="78"/>
      <c r="C223012" s="77"/>
    </row>
    <row r="223013" spans="2:3" x14ac:dyDescent="0.25">
      <c r="B223013" s="78"/>
      <c r="C223013" s="77"/>
    </row>
    <row r="223014" spans="2:3" x14ac:dyDescent="0.25">
      <c r="B223014" s="78"/>
      <c r="C223014" s="77"/>
    </row>
    <row r="223124" spans="2:3" x14ac:dyDescent="0.25">
      <c r="B223124" s="78"/>
      <c r="C223124" s="77"/>
    </row>
    <row r="223125" spans="2:3" x14ac:dyDescent="0.25">
      <c r="B223125" s="78"/>
      <c r="C223125" s="77"/>
    </row>
    <row r="223126" spans="2:3" x14ac:dyDescent="0.25">
      <c r="B223126" s="78"/>
      <c r="C223126" s="77"/>
    </row>
    <row r="223127" spans="2:3" x14ac:dyDescent="0.25">
      <c r="B223127" s="78"/>
      <c r="C223127" s="77"/>
    </row>
    <row r="223128" spans="2:3" x14ac:dyDescent="0.25">
      <c r="B223128" s="78"/>
      <c r="C223128" s="77"/>
    </row>
    <row r="223129" spans="2:3" x14ac:dyDescent="0.25">
      <c r="B223129" s="78"/>
      <c r="C223129" s="77"/>
    </row>
    <row r="223130" spans="2:3" x14ac:dyDescent="0.25">
      <c r="B223130" s="78"/>
      <c r="C223130" s="77"/>
    </row>
    <row r="223131" spans="2:3" x14ac:dyDescent="0.25">
      <c r="B223131" s="78"/>
      <c r="C223131" s="77"/>
    </row>
    <row r="223132" spans="2:3" x14ac:dyDescent="0.25">
      <c r="B223132" s="78"/>
      <c r="C223132" s="77"/>
    </row>
    <row r="223133" spans="2:3" x14ac:dyDescent="0.25">
      <c r="B223133" s="78"/>
      <c r="C223133" s="77"/>
    </row>
    <row r="223134" spans="2:3" x14ac:dyDescent="0.25">
      <c r="B223134" s="78"/>
      <c r="C223134" s="77"/>
    </row>
    <row r="223135" spans="2:3" x14ac:dyDescent="0.25">
      <c r="B223135" s="78"/>
      <c r="C223135" s="77"/>
    </row>
    <row r="223136" spans="2:3" x14ac:dyDescent="0.25">
      <c r="B223136" s="78"/>
      <c r="C223136" s="77"/>
    </row>
    <row r="223246" spans="2:3" x14ac:dyDescent="0.25">
      <c r="B223246" s="78"/>
      <c r="C223246" s="77"/>
    </row>
    <row r="223247" spans="2:3" x14ac:dyDescent="0.25">
      <c r="B223247" s="78"/>
      <c r="C223247" s="77"/>
    </row>
    <row r="223248" spans="2:3" x14ac:dyDescent="0.25">
      <c r="B223248" s="78"/>
      <c r="C223248" s="77"/>
    </row>
    <row r="223249" spans="2:3" x14ac:dyDescent="0.25">
      <c r="B223249" s="78"/>
      <c r="C223249" s="77"/>
    </row>
    <row r="223250" spans="2:3" x14ac:dyDescent="0.25">
      <c r="B223250" s="78"/>
      <c r="C223250" s="77"/>
    </row>
    <row r="223251" spans="2:3" x14ac:dyDescent="0.25">
      <c r="B223251" s="78"/>
      <c r="C223251" s="77"/>
    </row>
    <row r="223252" spans="2:3" x14ac:dyDescent="0.25">
      <c r="B223252" s="78"/>
      <c r="C223252" s="77"/>
    </row>
    <row r="223253" spans="2:3" x14ac:dyDescent="0.25">
      <c r="B223253" s="78"/>
      <c r="C223253" s="77"/>
    </row>
    <row r="223254" spans="2:3" x14ac:dyDescent="0.25">
      <c r="B223254" s="78"/>
      <c r="C223254" s="77"/>
    </row>
    <row r="223255" spans="2:3" x14ac:dyDescent="0.25">
      <c r="B223255" s="78"/>
      <c r="C223255" s="77"/>
    </row>
    <row r="223256" spans="2:3" x14ac:dyDescent="0.25">
      <c r="B223256" s="78"/>
      <c r="C223256" s="77"/>
    </row>
    <row r="223257" spans="2:3" x14ac:dyDescent="0.25">
      <c r="B223257" s="78"/>
      <c r="C223257" s="77"/>
    </row>
    <row r="223258" spans="2:3" x14ac:dyDescent="0.25">
      <c r="B223258" s="78"/>
      <c r="C223258" s="77"/>
    </row>
    <row r="223368" spans="2:3" x14ac:dyDescent="0.25">
      <c r="B223368" s="78"/>
      <c r="C223368" s="77"/>
    </row>
    <row r="223369" spans="2:3" x14ac:dyDescent="0.25">
      <c r="B223369" s="78"/>
      <c r="C223369" s="77"/>
    </row>
    <row r="223370" spans="2:3" x14ac:dyDescent="0.25">
      <c r="B223370" s="78"/>
      <c r="C223370" s="77"/>
    </row>
    <row r="223371" spans="2:3" x14ac:dyDescent="0.25">
      <c r="B223371" s="78"/>
      <c r="C223371" s="77"/>
    </row>
    <row r="223372" spans="2:3" x14ac:dyDescent="0.25">
      <c r="B223372" s="78"/>
      <c r="C223372" s="77"/>
    </row>
    <row r="223373" spans="2:3" x14ac:dyDescent="0.25">
      <c r="B223373" s="78"/>
      <c r="C223373" s="77"/>
    </row>
    <row r="223374" spans="2:3" x14ac:dyDescent="0.25">
      <c r="B223374" s="78"/>
      <c r="C223374" s="77"/>
    </row>
    <row r="223375" spans="2:3" x14ac:dyDescent="0.25">
      <c r="B223375" s="78"/>
      <c r="C223375" s="77"/>
    </row>
    <row r="223376" spans="2:3" x14ac:dyDescent="0.25">
      <c r="B223376" s="78"/>
      <c r="C223376" s="77"/>
    </row>
    <row r="223377" spans="2:3" x14ac:dyDescent="0.25">
      <c r="B223377" s="78"/>
      <c r="C223377" s="77"/>
    </row>
    <row r="223378" spans="2:3" x14ac:dyDescent="0.25">
      <c r="B223378" s="78"/>
      <c r="C223378" s="77"/>
    </row>
    <row r="223379" spans="2:3" x14ac:dyDescent="0.25">
      <c r="B223379" s="78"/>
      <c r="C223379" s="77"/>
    </row>
    <row r="223380" spans="2:3" x14ac:dyDescent="0.25">
      <c r="B223380" s="78"/>
      <c r="C223380" s="77"/>
    </row>
    <row r="223490" spans="2:3" x14ac:dyDescent="0.25">
      <c r="B223490" s="78"/>
      <c r="C223490" s="77"/>
    </row>
    <row r="223491" spans="2:3" x14ac:dyDescent="0.25">
      <c r="B223491" s="78"/>
      <c r="C223491" s="77"/>
    </row>
    <row r="223492" spans="2:3" x14ac:dyDescent="0.25">
      <c r="B223492" s="78"/>
      <c r="C223492" s="77"/>
    </row>
    <row r="223493" spans="2:3" x14ac:dyDescent="0.25">
      <c r="B223493" s="78"/>
      <c r="C223493" s="77"/>
    </row>
    <row r="223494" spans="2:3" x14ac:dyDescent="0.25">
      <c r="B223494" s="78"/>
      <c r="C223494" s="77"/>
    </row>
    <row r="223495" spans="2:3" x14ac:dyDescent="0.25">
      <c r="B223495" s="78"/>
      <c r="C223495" s="77"/>
    </row>
    <row r="223496" spans="2:3" x14ac:dyDescent="0.25">
      <c r="B223496" s="78"/>
      <c r="C223496" s="77"/>
    </row>
    <row r="223497" spans="2:3" x14ac:dyDescent="0.25">
      <c r="B223497" s="78"/>
      <c r="C223497" s="77"/>
    </row>
    <row r="223498" spans="2:3" x14ac:dyDescent="0.25">
      <c r="B223498" s="78"/>
      <c r="C223498" s="77"/>
    </row>
    <row r="223499" spans="2:3" x14ac:dyDescent="0.25">
      <c r="B223499" s="78"/>
      <c r="C223499" s="77"/>
    </row>
    <row r="223500" spans="2:3" x14ac:dyDescent="0.25">
      <c r="B223500" s="78"/>
      <c r="C223500" s="77"/>
    </row>
    <row r="223501" spans="2:3" x14ac:dyDescent="0.25">
      <c r="B223501" s="78"/>
      <c r="C223501" s="77"/>
    </row>
    <row r="223502" spans="2:3" x14ac:dyDescent="0.25">
      <c r="B223502" s="78"/>
      <c r="C223502" s="77"/>
    </row>
    <row r="223612" spans="2:3" x14ac:dyDescent="0.25">
      <c r="B223612" s="78"/>
      <c r="C223612" s="77"/>
    </row>
    <row r="223613" spans="2:3" x14ac:dyDescent="0.25">
      <c r="B223613" s="78"/>
      <c r="C223613" s="77"/>
    </row>
    <row r="223614" spans="2:3" x14ac:dyDescent="0.25">
      <c r="B223614" s="78"/>
      <c r="C223614" s="77"/>
    </row>
    <row r="223615" spans="2:3" x14ac:dyDescent="0.25">
      <c r="B223615" s="78"/>
      <c r="C223615" s="77"/>
    </row>
    <row r="223616" spans="2:3" x14ac:dyDescent="0.25">
      <c r="B223616" s="78"/>
      <c r="C223616" s="77"/>
    </row>
    <row r="223617" spans="2:3" x14ac:dyDescent="0.25">
      <c r="B223617" s="78"/>
      <c r="C223617" s="77"/>
    </row>
    <row r="223618" spans="2:3" x14ac:dyDescent="0.25">
      <c r="B223618" s="78"/>
      <c r="C223618" s="77"/>
    </row>
    <row r="223619" spans="2:3" x14ac:dyDescent="0.25">
      <c r="B223619" s="78"/>
      <c r="C223619" s="77"/>
    </row>
    <row r="223620" spans="2:3" x14ac:dyDescent="0.25">
      <c r="B223620" s="78"/>
      <c r="C223620" s="77"/>
    </row>
    <row r="223621" spans="2:3" x14ac:dyDescent="0.25">
      <c r="B223621" s="78"/>
      <c r="C223621" s="77"/>
    </row>
    <row r="223622" spans="2:3" x14ac:dyDescent="0.25">
      <c r="B223622" s="78"/>
      <c r="C223622" s="77"/>
    </row>
    <row r="223623" spans="2:3" x14ac:dyDescent="0.25">
      <c r="B223623" s="78"/>
      <c r="C223623" s="77"/>
    </row>
    <row r="223624" spans="2:3" x14ac:dyDescent="0.25">
      <c r="B223624" s="78"/>
      <c r="C223624" s="77"/>
    </row>
    <row r="223734" spans="2:3" x14ac:dyDescent="0.25">
      <c r="B223734" s="78"/>
      <c r="C223734" s="77"/>
    </row>
    <row r="223735" spans="2:3" x14ac:dyDescent="0.25">
      <c r="B223735" s="78"/>
      <c r="C223735" s="77"/>
    </row>
    <row r="223736" spans="2:3" x14ac:dyDescent="0.25">
      <c r="B223736" s="78"/>
      <c r="C223736" s="77"/>
    </row>
    <row r="223737" spans="2:3" x14ac:dyDescent="0.25">
      <c r="B223737" s="78"/>
      <c r="C223737" s="77"/>
    </row>
    <row r="223738" spans="2:3" x14ac:dyDescent="0.25">
      <c r="B223738" s="78"/>
      <c r="C223738" s="77"/>
    </row>
    <row r="223739" spans="2:3" x14ac:dyDescent="0.25">
      <c r="B223739" s="78"/>
      <c r="C223739" s="77"/>
    </row>
    <row r="223740" spans="2:3" x14ac:dyDescent="0.25">
      <c r="B223740" s="78"/>
      <c r="C223740" s="77"/>
    </row>
    <row r="223741" spans="2:3" x14ac:dyDescent="0.25">
      <c r="B223741" s="78"/>
      <c r="C223741" s="77"/>
    </row>
    <row r="223742" spans="2:3" x14ac:dyDescent="0.25">
      <c r="B223742" s="78"/>
      <c r="C223742" s="77"/>
    </row>
    <row r="223743" spans="2:3" x14ac:dyDescent="0.25">
      <c r="B223743" s="78"/>
      <c r="C223743" s="77"/>
    </row>
    <row r="223744" spans="2:3" x14ac:dyDescent="0.25">
      <c r="B223744" s="78"/>
      <c r="C223744" s="77"/>
    </row>
    <row r="223745" spans="2:3" x14ac:dyDescent="0.25">
      <c r="B223745" s="78"/>
      <c r="C223745" s="77"/>
    </row>
    <row r="223746" spans="2:3" x14ac:dyDescent="0.25">
      <c r="B223746" s="78"/>
      <c r="C223746" s="77"/>
    </row>
    <row r="223856" spans="2:3" x14ac:dyDescent="0.25">
      <c r="B223856" s="78"/>
      <c r="C223856" s="77"/>
    </row>
    <row r="223857" spans="2:3" x14ac:dyDescent="0.25">
      <c r="B223857" s="78"/>
      <c r="C223857" s="77"/>
    </row>
    <row r="223858" spans="2:3" x14ac:dyDescent="0.25">
      <c r="B223858" s="78"/>
      <c r="C223858" s="77"/>
    </row>
    <row r="223859" spans="2:3" x14ac:dyDescent="0.25">
      <c r="B223859" s="78"/>
      <c r="C223859" s="77"/>
    </row>
    <row r="223860" spans="2:3" x14ac:dyDescent="0.25">
      <c r="B223860" s="78"/>
      <c r="C223860" s="77"/>
    </row>
    <row r="223861" spans="2:3" x14ac:dyDescent="0.25">
      <c r="B223861" s="78"/>
      <c r="C223861" s="77"/>
    </row>
    <row r="223862" spans="2:3" x14ac:dyDescent="0.25">
      <c r="B223862" s="78"/>
      <c r="C223862" s="77"/>
    </row>
    <row r="223863" spans="2:3" x14ac:dyDescent="0.25">
      <c r="B223863" s="78"/>
      <c r="C223863" s="77"/>
    </row>
    <row r="223864" spans="2:3" x14ac:dyDescent="0.25">
      <c r="B223864" s="78"/>
      <c r="C223864" s="77"/>
    </row>
    <row r="223865" spans="2:3" x14ac:dyDescent="0.25">
      <c r="B223865" s="78"/>
      <c r="C223865" s="77"/>
    </row>
    <row r="223866" spans="2:3" x14ac:dyDescent="0.25">
      <c r="B223866" s="78"/>
      <c r="C223866" s="77"/>
    </row>
    <row r="223867" spans="2:3" x14ac:dyDescent="0.25">
      <c r="B223867" s="78"/>
      <c r="C223867" s="77"/>
    </row>
    <row r="223868" spans="2:3" x14ac:dyDescent="0.25">
      <c r="B223868" s="78"/>
      <c r="C223868" s="77"/>
    </row>
    <row r="223978" spans="2:3" x14ac:dyDescent="0.25">
      <c r="B223978" s="78"/>
      <c r="C223978" s="77"/>
    </row>
    <row r="223979" spans="2:3" x14ac:dyDescent="0.25">
      <c r="B223979" s="78"/>
      <c r="C223979" s="77"/>
    </row>
    <row r="223980" spans="2:3" x14ac:dyDescent="0.25">
      <c r="B223980" s="78"/>
      <c r="C223980" s="77"/>
    </row>
    <row r="223981" spans="2:3" x14ac:dyDescent="0.25">
      <c r="B223981" s="78"/>
      <c r="C223981" s="77"/>
    </row>
    <row r="223982" spans="2:3" x14ac:dyDescent="0.25">
      <c r="B223982" s="78"/>
      <c r="C223982" s="77"/>
    </row>
    <row r="223983" spans="2:3" x14ac:dyDescent="0.25">
      <c r="B223983" s="78"/>
      <c r="C223983" s="77"/>
    </row>
    <row r="223984" spans="2:3" x14ac:dyDescent="0.25">
      <c r="B223984" s="78"/>
      <c r="C223984" s="77"/>
    </row>
    <row r="223985" spans="2:3" x14ac:dyDescent="0.25">
      <c r="B223985" s="78"/>
      <c r="C223985" s="77"/>
    </row>
    <row r="223986" spans="2:3" x14ac:dyDescent="0.25">
      <c r="B223986" s="78"/>
      <c r="C223986" s="77"/>
    </row>
    <row r="223987" spans="2:3" x14ac:dyDescent="0.25">
      <c r="B223987" s="78"/>
      <c r="C223987" s="77"/>
    </row>
    <row r="223988" spans="2:3" x14ac:dyDescent="0.25">
      <c r="B223988" s="78"/>
      <c r="C223988" s="77"/>
    </row>
    <row r="223989" spans="2:3" x14ac:dyDescent="0.25">
      <c r="B223989" s="78"/>
      <c r="C223989" s="77"/>
    </row>
    <row r="223990" spans="2:3" x14ac:dyDescent="0.25">
      <c r="B223990" s="78"/>
      <c r="C223990" s="77"/>
    </row>
    <row r="224100" spans="2:3" x14ac:dyDescent="0.25">
      <c r="B224100" s="78"/>
      <c r="C224100" s="77"/>
    </row>
    <row r="224101" spans="2:3" x14ac:dyDescent="0.25">
      <c r="B224101" s="78"/>
      <c r="C224101" s="77"/>
    </row>
    <row r="224102" spans="2:3" x14ac:dyDescent="0.25">
      <c r="B224102" s="78"/>
      <c r="C224102" s="77"/>
    </row>
    <row r="224103" spans="2:3" x14ac:dyDescent="0.25">
      <c r="B224103" s="78"/>
      <c r="C224103" s="77"/>
    </row>
    <row r="224104" spans="2:3" x14ac:dyDescent="0.25">
      <c r="B224104" s="78"/>
      <c r="C224104" s="77"/>
    </row>
    <row r="224105" spans="2:3" x14ac:dyDescent="0.25">
      <c r="B224105" s="78"/>
      <c r="C224105" s="77"/>
    </row>
    <row r="224106" spans="2:3" x14ac:dyDescent="0.25">
      <c r="B224106" s="78"/>
      <c r="C224106" s="77"/>
    </row>
    <row r="224107" spans="2:3" x14ac:dyDescent="0.25">
      <c r="B224107" s="78"/>
      <c r="C224107" s="77"/>
    </row>
    <row r="224108" spans="2:3" x14ac:dyDescent="0.25">
      <c r="B224108" s="78"/>
      <c r="C224108" s="77"/>
    </row>
    <row r="224109" spans="2:3" x14ac:dyDescent="0.25">
      <c r="B224109" s="78"/>
      <c r="C224109" s="77"/>
    </row>
    <row r="224110" spans="2:3" x14ac:dyDescent="0.25">
      <c r="B224110" s="78"/>
      <c r="C224110" s="77"/>
    </row>
    <row r="224111" spans="2:3" x14ac:dyDescent="0.25">
      <c r="B224111" s="78"/>
      <c r="C224111" s="77"/>
    </row>
    <row r="224112" spans="2:3" x14ac:dyDescent="0.25">
      <c r="B224112" s="78"/>
      <c r="C224112" s="77"/>
    </row>
    <row r="224222" spans="2:3" x14ac:dyDescent="0.25">
      <c r="B224222" s="78"/>
      <c r="C224222" s="77"/>
    </row>
    <row r="224223" spans="2:3" x14ac:dyDescent="0.25">
      <c r="B224223" s="78"/>
      <c r="C224223" s="77"/>
    </row>
    <row r="224224" spans="2:3" x14ac:dyDescent="0.25">
      <c r="B224224" s="78"/>
      <c r="C224224" s="77"/>
    </row>
    <row r="224225" spans="2:3" x14ac:dyDescent="0.25">
      <c r="B224225" s="78"/>
      <c r="C224225" s="77"/>
    </row>
    <row r="224226" spans="2:3" x14ac:dyDescent="0.25">
      <c r="B224226" s="78"/>
      <c r="C224226" s="77"/>
    </row>
    <row r="224227" spans="2:3" x14ac:dyDescent="0.25">
      <c r="B224227" s="78"/>
      <c r="C224227" s="77"/>
    </row>
    <row r="224228" spans="2:3" x14ac:dyDescent="0.25">
      <c r="B224228" s="78"/>
      <c r="C224228" s="77"/>
    </row>
    <row r="224229" spans="2:3" x14ac:dyDescent="0.25">
      <c r="B224229" s="78"/>
      <c r="C224229" s="77"/>
    </row>
    <row r="224230" spans="2:3" x14ac:dyDescent="0.25">
      <c r="B224230" s="78"/>
      <c r="C224230" s="77"/>
    </row>
    <row r="224231" spans="2:3" x14ac:dyDescent="0.25">
      <c r="B224231" s="78"/>
      <c r="C224231" s="77"/>
    </row>
    <row r="224232" spans="2:3" x14ac:dyDescent="0.25">
      <c r="B224232" s="78"/>
      <c r="C224232" s="77"/>
    </row>
    <row r="224233" spans="2:3" x14ac:dyDescent="0.25">
      <c r="B224233" s="78"/>
      <c r="C224233" s="77"/>
    </row>
    <row r="224234" spans="2:3" x14ac:dyDescent="0.25">
      <c r="B224234" s="78"/>
      <c r="C224234" s="77"/>
    </row>
    <row r="224344" spans="2:3" x14ac:dyDescent="0.25">
      <c r="B224344" s="78"/>
      <c r="C224344" s="77"/>
    </row>
    <row r="224345" spans="2:3" x14ac:dyDescent="0.25">
      <c r="B224345" s="78"/>
      <c r="C224345" s="77"/>
    </row>
    <row r="224346" spans="2:3" x14ac:dyDescent="0.25">
      <c r="B224346" s="78"/>
      <c r="C224346" s="77"/>
    </row>
    <row r="224347" spans="2:3" x14ac:dyDescent="0.25">
      <c r="B224347" s="78"/>
      <c r="C224347" s="77"/>
    </row>
    <row r="224348" spans="2:3" x14ac:dyDescent="0.25">
      <c r="B224348" s="78"/>
      <c r="C224348" s="77"/>
    </row>
    <row r="224349" spans="2:3" x14ac:dyDescent="0.25">
      <c r="B224349" s="78"/>
      <c r="C224349" s="77"/>
    </row>
    <row r="224350" spans="2:3" x14ac:dyDescent="0.25">
      <c r="B224350" s="78"/>
      <c r="C224350" s="77"/>
    </row>
    <row r="224351" spans="2:3" x14ac:dyDescent="0.25">
      <c r="B224351" s="78"/>
      <c r="C224351" s="77"/>
    </row>
    <row r="224352" spans="2:3" x14ac:dyDescent="0.25">
      <c r="B224352" s="78"/>
      <c r="C224352" s="77"/>
    </row>
    <row r="224353" spans="2:3" x14ac:dyDescent="0.25">
      <c r="B224353" s="78"/>
      <c r="C224353" s="77"/>
    </row>
    <row r="224354" spans="2:3" x14ac:dyDescent="0.25">
      <c r="B224354" s="78"/>
      <c r="C224354" s="77"/>
    </row>
    <row r="224355" spans="2:3" x14ac:dyDescent="0.25">
      <c r="B224355" s="78"/>
      <c r="C224355" s="77"/>
    </row>
    <row r="224356" spans="2:3" x14ac:dyDescent="0.25">
      <c r="B224356" s="78"/>
      <c r="C224356" s="77"/>
    </row>
    <row r="224466" spans="2:3" x14ac:dyDescent="0.25">
      <c r="B224466" s="78"/>
      <c r="C224466" s="77"/>
    </row>
    <row r="224467" spans="2:3" x14ac:dyDescent="0.25">
      <c r="B224467" s="78"/>
      <c r="C224467" s="77"/>
    </row>
    <row r="224468" spans="2:3" x14ac:dyDescent="0.25">
      <c r="B224468" s="78"/>
      <c r="C224468" s="77"/>
    </row>
    <row r="224469" spans="2:3" x14ac:dyDescent="0.25">
      <c r="B224469" s="78"/>
      <c r="C224469" s="77"/>
    </row>
    <row r="224470" spans="2:3" x14ac:dyDescent="0.25">
      <c r="B224470" s="78"/>
      <c r="C224470" s="77"/>
    </row>
    <row r="224471" spans="2:3" x14ac:dyDescent="0.25">
      <c r="B224471" s="78"/>
      <c r="C224471" s="77"/>
    </row>
    <row r="224472" spans="2:3" x14ac:dyDescent="0.25">
      <c r="B224472" s="78"/>
      <c r="C224472" s="77"/>
    </row>
    <row r="224473" spans="2:3" x14ac:dyDescent="0.25">
      <c r="B224473" s="78"/>
      <c r="C224473" s="77"/>
    </row>
    <row r="224474" spans="2:3" x14ac:dyDescent="0.25">
      <c r="B224474" s="78"/>
      <c r="C224474" s="77"/>
    </row>
    <row r="224475" spans="2:3" x14ac:dyDescent="0.25">
      <c r="B224475" s="78"/>
      <c r="C224475" s="77"/>
    </row>
    <row r="224476" spans="2:3" x14ac:dyDescent="0.25">
      <c r="B224476" s="78"/>
      <c r="C224476" s="77"/>
    </row>
    <row r="224477" spans="2:3" x14ac:dyDescent="0.25">
      <c r="B224477" s="78"/>
      <c r="C224477" s="77"/>
    </row>
    <row r="224478" spans="2:3" x14ac:dyDescent="0.25">
      <c r="B224478" s="78"/>
      <c r="C224478" s="77"/>
    </row>
    <row r="224588" spans="2:3" x14ac:dyDescent="0.25">
      <c r="B224588" s="78"/>
      <c r="C224588" s="77"/>
    </row>
    <row r="224589" spans="2:3" x14ac:dyDescent="0.25">
      <c r="B224589" s="78"/>
      <c r="C224589" s="77"/>
    </row>
    <row r="224590" spans="2:3" x14ac:dyDescent="0.25">
      <c r="B224590" s="78"/>
      <c r="C224590" s="77"/>
    </row>
    <row r="224591" spans="2:3" x14ac:dyDescent="0.25">
      <c r="B224591" s="78"/>
      <c r="C224591" s="77"/>
    </row>
    <row r="224592" spans="2:3" x14ac:dyDescent="0.25">
      <c r="B224592" s="78"/>
      <c r="C224592" s="77"/>
    </row>
    <row r="224593" spans="2:3" x14ac:dyDescent="0.25">
      <c r="B224593" s="78"/>
      <c r="C224593" s="77"/>
    </row>
    <row r="224594" spans="2:3" x14ac:dyDescent="0.25">
      <c r="B224594" s="78"/>
      <c r="C224594" s="77"/>
    </row>
    <row r="224595" spans="2:3" x14ac:dyDescent="0.25">
      <c r="B224595" s="78"/>
      <c r="C224595" s="77"/>
    </row>
    <row r="224596" spans="2:3" x14ac:dyDescent="0.25">
      <c r="B224596" s="78"/>
      <c r="C224596" s="77"/>
    </row>
    <row r="224597" spans="2:3" x14ac:dyDescent="0.25">
      <c r="B224597" s="78"/>
      <c r="C224597" s="77"/>
    </row>
    <row r="224598" spans="2:3" x14ac:dyDescent="0.25">
      <c r="B224598" s="78"/>
      <c r="C224598" s="77"/>
    </row>
    <row r="224599" spans="2:3" x14ac:dyDescent="0.25">
      <c r="B224599" s="78"/>
      <c r="C224599" s="77"/>
    </row>
    <row r="224600" spans="2:3" x14ac:dyDescent="0.25">
      <c r="B224600" s="78"/>
      <c r="C224600" s="77"/>
    </row>
    <row r="224710" spans="2:3" x14ac:dyDescent="0.25">
      <c r="B224710" s="78"/>
      <c r="C224710" s="77"/>
    </row>
    <row r="224711" spans="2:3" x14ac:dyDescent="0.25">
      <c r="B224711" s="78"/>
      <c r="C224711" s="77"/>
    </row>
    <row r="224712" spans="2:3" x14ac:dyDescent="0.25">
      <c r="B224712" s="78"/>
      <c r="C224712" s="77"/>
    </row>
    <row r="224713" spans="2:3" x14ac:dyDescent="0.25">
      <c r="B224713" s="78"/>
      <c r="C224713" s="77"/>
    </row>
    <row r="224714" spans="2:3" x14ac:dyDescent="0.25">
      <c r="B224714" s="78"/>
      <c r="C224714" s="77"/>
    </row>
    <row r="224715" spans="2:3" x14ac:dyDescent="0.25">
      <c r="B224715" s="78"/>
      <c r="C224715" s="77"/>
    </row>
    <row r="224716" spans="2:3" x14ac:dyDescent="0.25">
      <c r="B224716" s="78"/>
      <c r="C224716" s="77"/>
    </row>
    <row r="224717" spans="2:3" x14ac:dyDescent="0.25">
      <c r="B224717" s="78"/>
      <c r="C224717" s="77"/>
    </row>
    <row r="224718" spans="2:3" x14ac:dyDescent="0.25">
      <c r="B224718" s="78"/>
      <c r="C224718" s="77"/>
    </row>
    <row r="224719" spans="2:3" x14ac:dyDescent="0.25">
      <c r="B224719" s="78"/>
      <c r="C224719" s="77"/>
    </row>
    <row r="224720" spans="2:3" x14ac:dyDescent="0.25">
      <c r="B224720" s="78"/>
      <c r="C224720" s="77"/>
    </row>
    <row r="224721" spans="2:3" x14ac:dyDescent="0.25">
      <c r="B224721" s="78"/>
      <c r="C224721" s="77"/>
    </row>
    <row r="224722" spans="2:3" x14ac:dyDescent="0.25">
      <c r="B224722" s="78"/>
      <c r="C224722" s="77"/>
    </row>
    <row r="224832" spans="2:3" x14ac:dyDescent="0.25">
      <c r="B224832" s="78"/>
      <c r="C224832" s="77"/>
    </row>
    <row r="224833" spans="2:3" x14ac:dyDescent="0.25">
      <c r="B224833" s="78"/>
      <c r="C224833" s="77"/>
    </row>
    <row r="224834" spans="2:3" x14ac:dyDescent="0.25">
      <c r="B224834" s="78"/>
      <c r="C224834" s="77"/>
    </row>
    <row r="224835" spans="2:3" x14ac:dyDescent="0.25">
      <c r="B224835" s="78"/>
      <c r="C224835" s="77"/>
    </row>
    <row r="224836" spans="2:3" x14ac:dyDescent="0.25">
      <c r="B224836" s="78"/>
      <c r="C224836" s="77"/>
    </row>
    <row r="224837" spans="2:3" x14ac:dyDescent="0.25">
      <c r="B224837" s="78"/>
      <c r="C224837" s="77"/>
    </row>
    <row r="224838" spans="2:3" x14ac:dyDescent="0.25">
      <c r="B224838" s="78"/>
      <c r="C224838" s="77"/>
    </row>
    <row r="224839" spans="2:3" x14ac:dyDescent="0.25">
      <c r="B224839" s="78"/>
      <c r="C224839" s="77"/>
    </row>
    <row r="224840" spans="2:3" x14ac:dyDescent="0.25">
      <c r="B224840" s="78"/>
      <c r="C224840" s="77"/>
    </row>
    <row r="224841" spans="2:3" x14ac:dyDescent="0.25">
      <c r="B224841" s="78"/>
      <c r="C224841" s="77"/>
    </row>
    <row r="224842" spans="2:3" x14ac:dyDescent="0.25">
      <c r="B224842" s="78"/>
      <c r="C224842" s="77"/>
    </row>
    <row r="224843" spans="2:3" x14ac:dyDescent="0.25">
      <c r="B224843" s="78"/>
      <c r="C224843" s="77"/>
    </row>
    <row r="224844" spans="2:3" x14ac:dyDescent="0.25">
      <c r="B224844" s="78"/>
      <c r="C224844" s="77"/>
    </row>
    <row r="224954" spans="2:3" x14ac:dyDescent="0.25">
      <c r="B224954" s="78"/>
      <c r="C224954" s="77"/>
    </row>
    <row r="224955" spans="2:3" x14ac:dyDescent="0.25">
      <c r="B224955" s="78"/>
      <c r="C224955" s="77"/>
    </row>
    <row r="224956" spans="2:3" x14ac:dyDescent="0.25">
      <c r="B224956" s="78"/>
      <c r="C224956" s="77"/>
    </row>
    <row r="224957" spans="2:3" x14ac:dyDescent="0.25">
      <c r="B224957" s="78"/>
      <c r="C224957" s="77"/>
    </row>
    <row r="224958" spans="2:3" x14ac:dyDescent="0.25">
      <c r="B224958" s="78"/>
      <c r="C224958" s="77"/>
    </row>
    <row r="224959" spans="2:3" x14ac:dyDescent="0.25">
      <c r="B224959" s="78"/>
      <c r="C224959" s="77"/>
    </row>
    <row r="224960" spans="2:3" x14ac:dyDescent="0.25">
      <c r="B224960" s="78"/>
      <c r="C224960" s="77"/>
    </row>
    <row r="224961" spans="2:3" x14ac:dyDescent="0.25">
      <c r="B224961" s="78"/>
      <c r="C224961" s="77"/>
    </row>
    <row r="224962" spans="2:3" x14ac:dyDescent="0.25">
      <c r="B224962" s="78"/>
      <c r="C224962" s="77"/>
    </row>
    <row r="224963" spans="2:3" x14ac:dyDescent="0.25">
      <c r="B224963" s="78"/>
      <c r="C224963" s="77"/>
    </row>
    <row r="224964" spans="2:3" x14ac:dyDescent="0.25">
      <c r="B224964" s="78"/>
      <c r="C224964" s="77"/>
    </row>
    <row r="224965" spans="2:3" x14ac:dyDescent="0.25">
      <c r="B224965" s="78"/>
      <c r="C224965" s="77"/>
    </row>
    <row r="224966" spans="2:3" x14ac:dyDescent="0.25">
      <c r="B224966" s="78"/>
      <c r="C224966" s="77"/>
    </row>
    <row r="225076" spans="2:3" x14ac:dyDescent="0.25">
      <c r="B225076" s="78"/>
      <c r="C225076" s="77"/>
    </row>
    <row r="225077" spans="2:3" x14ac:dyDescent="0.25">
      <c r="B225077" s="78"/>
      <c r="C225077" s="77"/>
    </row>
    <row r="225078" spans="2:3" x14ac:dyDescent="0.25">
      <c r="B225078" s="78"/>
      <c r="C225078" s="77"/>
    </row>
    <row r="225079" spans="2:3" x14ac:dyDescent="0.25">
      <c r="B225079" s="78"/>
      <c r="C225079" s="77"/>
    </row>
    <row r="225080" spans="2:3" x14ac:dyDescent="0.25">
      <c r="B225080" s="78"/>
      <c r="C225080" s="77"/>
    </row>
    <row r="225081" spans="2:3" x14ac:dyDescent="0.25">
      <c r="B225081" s="78"/>
      <c r="C225081" s="77"/>
    </row>
    <row r="225082" spans="2:3" x14ac:dyDescent="0.25">
      <c r="B225082" s="78"/>
      <c r="C225082" s="77"/>
    </row>
    <row r="225083" spans="2:3" x14ac:dyDescent="0.25">
      <c r="B225083" s="78"/>
      <c r="C225083" s="77"/>
    </row>
    <row r="225084" spans="2:3" x14ac:dyDescent="0.25">
      <c r="B225084" s="78"/>
      <c r="C225084" s="77"/>
    </row>
    <row r="225085" spans="2:3" x14ac:dyDescent="0.25">
      <c r="B225085" s="78"/>
      <c r="C225085" s="77"/>
    </row>
    <row r="225086" spans="2:3" x14ac:dyDescent="0.25">
      <c r="B225086" s="78"/>
      <c r="C225086" s="77"/>
    </row>
    <row r="225087" spans="2:3" x14ac:dyDescent="0.25">
      <c r="B225087" s="78"/>
      <c r="C225087" s="77"/>
    </row>
    <row r="225088" spans="2:3" x14ac:dyDescent="0.25">
      <c r="B225088" s="78"/>
      <c r="C225088" s="77"/>
    </row>
    <row r="225198" spans="2:3" x14ac:dyDescent="0.25">
      <c r="B225198" s="78"/>
      <c r="C225198" s="77"/>
    </row>
    <row r="225199" spans="2:3" x14ac:dyDescent="0.25">
      <c r="B225199" s="78"/>
      <c r="C225199" s="77"/>
    </row>
    <row r="225200" spans="2:3" x14ac:dyDescent="0.25">
      <c r="B225200" s="78"/>
      <c r="C225200" s="77"/>
    </row>
    <row r="225201" spans="2:3" x14ac:dyDescent="0.25">
      <c r="B225201" s="78"/>
      <c r="C225201" s="77"/>
    </row>
    <row r="225202" spans="2:3" x14ac:dyDescent="0.25">
      <c r="B225202" s="78"/>
      <c r="C225202" s="77"/>
    </row>
    <row r="225203" spans="2:3" x14ac:dyDescent="0.25">
      <c r="B225203" s="78"/>
      <c r="C225203" s="77"/>
    </row>
    <row r="225204" spans="2:3" x14ac:dyDescent="0.25">
      <c r="B225204" s="78"/>
      <c r="C225204" s="77"/>
    </row>
    <row r="225205" spans="2:3" x14ac:dyDescent="0.25">
      <c r="B225205" s="78"/>
      <c r="C225205" s="77"/>
    </row>
    <row r="225206" spans="2:3" x14ac:dyDescent="0.25">
      <c r="B225206" s="78"/>
      <c r="C225206" s="77"/>
    </row>
    <row r="225207" spans="2:3" x14ac:dyDescent="0.25">
      <c r="B225207" s="78"/>
      <c r="C225207" s="77"/>
    </row>
    <row r="225208" spans="2:3" x14ac:dyDescent="0.25">
      <c r="B225208" s="78"/>
      <c r="C225208" s="77"/>
    </row>
    <row r="225209" spans="2:3" x14ac:dyDescent="0.25">
      <c r="B225209" s="78"/>
      <c r="C225209" s="77"/>
    </row>
    <row r="225210" spans="2:3" x14ac:dyDescent="0.25">
      <c r="B225210" s="78"/>
      <c r="C225210" s="77"/>
    </row>
    <row r="225320" spans="2:3" x14ac:dyDescent="0.25">
      <c r="B225320" s="78"/>
      <c r="C225320" s="77"/>
    </row>
    <row r="225321" spans="2:3" x14ac:dyDescent="0.25">
      <c r="B225321" s="78"/>
      <c r="C225321" s="77"/>
    </row>
    <row r="225322" spans="2:3" x14ac:dyDescent="0.25">
      <c r="B225322" s="78"/>
      <c r="C225322" s="77"/>
    </row>
    <row r="225323" spans="2:3" x14ac:dyDescent="0.25">
      <c r="B225323" s="78"/>
      <c r="C225323" s="77"/>
    </row>
    <row r="225324" spans="2:3" x14ac:dyDescent="0.25">
      <c r="B225324" s="78"/>
      <c r="C225324" s="77"/>
    </row>
    <row r="225325" spans="2:3" x14ac:dyDescent="0.25">
      <c r="B225325" s="78"/>
      <c r="C225325" s="77"/>
    </row>
    <row r="225326" spans="2:3" x14ac:dyDescent="0.25">
      <c r="B225326" s="78"/>
      <c r="C225326" s="77"/>
    </row>
    <row r="225327" spans="2:3" x14ac:dyDescent="0.25">
      <c r="B225327" s="78"/>
      <c r="C225327" s="77"/>
    </row>
    <row r="225328" spans="2:3" x14ac:dyDescent="0.25">
      <c r="B225328" s="78"/>
      <c r="C225328" s="77"/>
    </row>
    <row r="225329" spans="2:3" x14ac:dyDescent="0.25">
      <c r="B225329" s="78"/>
      <c r="C225329" s="77"/>
    </row>
    <row r="225330" spans="2:3" x14ac:dyDescent="0.25">
      <c r="B225330" s="78"/>
      <c r="C225330" s="77"/>
    </row>
    <row r="225331" spans="2:3" x14ac:dyDescent="0.25">
      <c r="B225331" s="78"/>
      <c r="C225331" s="77"/>
    </row>
    <row r="225332" spans="2:3" x14ac:dyDescent="0.25">
      <c r="B225332" s="78"/>
      <c r="C225332" s="77"/>
    </row>
    <row r="225442" spans="2:3" x14ac:dyDescent="0.25">
      <c r="B225442" s="78"/>
      <c r="C225442" s="77"/>
    </row>
    <row r="225443" spans="2:3" x14ac:dyDescent="0.25">
      <c r="B225443" s="78"/>
      <c r="C225443" s="77"/>
    </row>
    <row r="225444" spans="2:3" x14ac:dyDescent="0.25">
      <c r="B225444" s="78"/>
      <c r="C225444" s="77"/>
    </row>
    <row r="225445" spans="2:3" x14ac:dyDescent="0.25">
      <c r="B225445" s="78"/>
      <c r="C225445" s="77"/>
    </row>
    <row r="225446" spans="2:3" x14ac:dyDescent="0.25">
      <c r="B225446" s="78"/>
      <c r="C225446" s="77"/>
    </row>
    <row r="225447" spans="2:3" x14ac:dyDescent="0.25">
      <c r="B225447" s="78"/>
      <c r="C225447" s="77"/>
    </row>
    <row r="225448" spans="2:3" x14ac:dyDescent="0.25">
      <c r="B225448" s="78"/>
      <c r="C225448" s="77"/>
    </row>
    <row r="225449" spans="2:3" x14ac:dyDescent="0.25">
      <c r="B225449" s="78"/>
      <c r="C225449" s="77"/>
    </row>
    <row r="225450" spans="2:3" x14ac:dyDescent="0.25">
      <c r="B225450" s="78"/>
      <c r="C225450" s="77"/>
    </row>
    <row r="225451" spans="2:3" x14ac:dyDescent="0.25">
      <c r="B225451" s="78"/>
      <c r="C225451" s="77"/>
    </row>
    <row r="225452" spans="2:3" x14ac:dyDescent="0.25">
      <c r="B225452" s="78"/>
      <c r="C225452" s="77"/>
    </row>
    <row r="225453" spans="2:3" x14ac:dyDescent="0.25">
      <c r="B225453" s="78"/>
      <c r="C225453" s="77"/>
    </row>
    <row r="225454" spans="2:3" x14ac:dyDescent="0.25">
      <c r="B225454" s="78"/>
      <c r="C225454" s="77"/>
    </row>
    <row r="225564" spans="2:3" x14ac:dyDescent="0.25">
      <c r="B225564" s="78"/>
      <c r="C225564" s="77"/>
    </row>
    <row r="225565" spans="2:3" x14ac:dyDescent="0.25">
      <c r="B225565" s="78"/>
      <c r="C225565" s="77"/>
    </row>
    <row r="225566" spans="2:3" x14ac:dyDescent="0.25">
      <c r="B225566" s="78"/>
      <c r="C225566" s="77"/>
    </row>
    <row r="225567" spans="2:3" x14ac:dyDescent="0.25">
      <c r="B225567" s="78"/>
      <c r="C225567" s="77"/>
    </row>
    <row r="225568" spans="2:3" x14ac:dyDescent="0.25">
      <c r="B225568" s="78"/>
      <c r="C225568" s="77"/>
    </row>
    <row r="225569" spans="2:3" x14ac:dyDescent="0.25">
      <c r="B225569" s="78"/>
      <c r="C225569" s="77"/>
    </row>
    <row r="225570" spans="2:3" x14ac:dyDescent="0.25">
      <c r="B225570" s="78"/>
      <c r="C225570" s="77"/>
    </row>
    <row r="225571" spans="2:3" x14ac:dyDescent="0.25">
      <c r="B225571" s="78"/>
      <c r="C225571" s="77"/>
    </row>
    <row r="225572" spans="2:3" x14ac:dyDescent="0.25">
      <c r="B225572" s="78"/>
      <c r="C225572" s="77"/>
    </row>
    <row r="225573" spans="2:3" x14ac:dyDescent="0.25">
      <c r="B225573" s="78"/>
      <c r="C225573" s="77"/>
    </row>
    <row r="225574" spans="2:3" x14ac:dyDescent="0.25">
      <c r="B225574" s="78"/>
      <c r="C225574" s="77"/>
    </row>
    <row r="225575" spans="2:3" x14ac:dyDescent="0.25">
      <c r="B225575" s="78"/>
      <c r="C225575" s="77"/>
    </row>
    <row r="225576" spans="2:3" x14ac:dyDescent="0.25">
      <c r="B225576" s="78"/>
      <c r="C225576" s="77"/>
    </row>
    <row r="225686" spans="2:3" x14ac:dyDescent="0.25">
      <c r="B225686" s="78"/>
      <c r="C225686" s="77"/>
    </row>
    <row r="225687" spans="2:3" x14ac:dyDescent="0.25">
      <c r="B225687" s="78"/>
      <c r="C225687" s="77"/>
    </row>
    <row r="225688" spans="2:3" x14ac:dyDescent="0.25">
      <c r="B225688" s="78"/>
      <c r="C225688" s="77"/>
    </row>
    <row r="225689" spans="2:3" x14ac:dyDescent="0.25">
      <c r="B225689" s="78"/>
      <c r="C225689" s="77"/>
    </row>
    <row r="225690" spans="2:3" x14ac:dyDescent="0.25">
      <c r="B225690" s="78"/>
      <c r="C225690" s="77"/>
    </row>
    <row r="225691" spans="2:3" x14ac:dyDescent="0.25">
      <c r="B225691" s="78"/>
      <c r="C225691" s="77"/>
    </row>
    <row r="225692" spans="2:3" x14ac:dyDescent="0.25">
      <c r="B225692" s="78"/>
      <c r="C225692" s="77"/>
    </row>
    <row r="225693" spans="2:3" x14ac:dyDescent="0.25">
      <c r="B225693" s="78"/>
      <c r="C225693" s="77"/>
    </row>
    <row r="225694" spans="2:3" x14ac:dyDescent="0.25">
      <c r="B225694" s="78"/>
      <c r="C225694" s="77"/>
    </row>
    <row r="225695" spans="2:3" x14ac:dyDescent="0.25">
      <c r="B225695" s="78"/>
      <c r="C225695" s="77"/>
    </row>
    <row r="225696" spans="2:3" x14ac:dyDescent="0.25">
      <c r="B225696" s="78"/>
      <c r="C225696" s="77"/>
    </row>
    <row r="225697" spans="2:3" x14ac:dyDescent="0.25">
      <c r="B225697" s="78"/>
      <c r="C225697" s="77"/>
    </row>
    <row r="225698" spans="2:3" x14ac:dyDescent="0.25">
      <c r="B225698" s="78"/>
      <c r="C225698" s="77"/>
    </row>
    <row r="225808" spans="2:3" x14ac:dyDescent="0.25">
      <c r="B225808" s="78"/>
      <c r="C225808" s="77"/>
    </row>
    <row r="225809" spans="2:3" x14ac:dyDescent="0.25">
      <c r="B225809" s="78"/>
      <c r="C225809" s="77"/>
    </row>
    <row r="225810" spans="2:3" x14ac:dyDescent="0.25">
      <c r="B225810" s="78"/>
      <c r="C225810" s="77"/>
    </row>
    <row r="225811" spans="2:3" x14ac:dyDescent="0.25">
      <c r="B225811" s="78"/>
      <c r="C225811" s="77"/>
    </row>
    <row r="225812" spans="2:3" x14ac:dyDescent="0.25">
      <c r="B225812" s="78"/>
      <c r="C225812" s="77"/>
    </row>
    <row r="225813" spans="2:3" x14ac:dyDescent="0.25">
      <c r="B225813" s="78"/>
      <c r="C225813" s="77"/>
    </row>
    <row r="225814" spans="2:3" x14ac:dyDescent="0.25">
      <c r="B225814" s="78"/>
      <c r="C225814" s="77"/>
    </row>
    <row r="225815" spans="2:3" x14ac:dyDescent="0.25">
      <c r="B225815" s="78"/>
      <c r="C225815" s="77"/>
    </row>
    <row r="225816" spans="2:3" x14ac:dyDescent="0.25">
      <c r="B225816" s="78"/>
      <c r="C225816" s="77"/>
    </row>
    <row r="225817" spans="2:3" x14ac:dyDescent="0.25">
      <c r="B225817" s="78"/>
      <c r="C225817" s="77"/>
    </row>
    <row r="225818" spans="2:3" x14ac:dyDescent="0.25">
      <c r="B225818" s="78"/>
      <c r="C225818" s="77"/>
    </row>
    <row r="225819" spans="2:3" x14ac:dyDescent="0.25">
      <c r="B225819" s="78"/>
      <c r="C225819" s="77"/>
    </row>
    <row r="225820" spans="2:3" x14ac:dyDescent="0.25">
      <c r="B225820" s="78"/>
      <c r="C225820" s="77"/>
    </row>
    <row r="225930" spans="2:3" x14ac:dyDescent="0.25">
      <c r="B225930" s="78"/>
      <c r="C225930" s="77"/>
    </row>
    <row r="225931" spans="2:3" x14ac:dyDescent="0.25">
      <c r="B225931" s="78"/>
      <c r="C225931" s="77"/>
    </row>
    <row r="225932" spans="2:3" x14ac:dyDescent="0.25">
      <c r="B225932" s="78"/>
      <c r="C225932" s="77"/>
    </row>
    <row r="225933" spans="2:3" x14ac:dyDescent="0.25">
      <c r="B225933" s="78"/>
      <c r="C225933" s="77"/>
    </row>
    <row r="225934" spans="2:3" x14ac:dyDescent="0.25">
      <c r="B225934" s="78"/>
      <c r="C225934" s="77"/>
    </row>
    <row r="225935" spans="2:3" x14ac:dyDescent="0.25">
      <c r="B225935" s="78"/>
      <c r="C225935" s="77"/>
    </row>
    <row r="225936" spans="2:3" x14ac:dyDescent="0.25">
      <c r="B225936" s="78"/>
      <c r="C225936" s="77"/>
    </row>
    <row r="225937" spans="2:3" x14ac:dyDescent="0.25">
      <c r="B225937" s="78"/>
      <c r="C225937" s="77"/>
    </row>
    <row r="225938" spans="2:3" x14ac:dyDescent="0.25">
      <c r="B225938" s="78"/>
      <c r="C225938" s="77"/>
    </row>
    <row r="225939" spans="2:3" x14ac:dyDescent="0.25">
      <c r="B225939" s="78"/>
      <c r="C225939" s="77"/>
    </row>
    <row r="225940" spans="2:3" x14ac:dyDescent="0.25">
      <c r="B225940" s="78"/>
      <c r="C225940" s="77"/>
    </row>
    <row r="225941" spans="2:3" x14ac:dyDescent="0.25">
      <c r="B225941" s="78"/>
      <c r="C225941" s="77"/>
    </row>
    <row r="225942" spans="2:3" x14ac:dyDescent="0.25">
      <c r="B225942" s="78"/>
      <c r="C225942" s="77"/>
    </row>
    <row r="226052" spans="2:3" x14ac:dyDescent="0.25">
      <c r="B226052" s="78"/>
      <c r="C226052" s="77"/>
    </row>
    <row r="226053" spans="2:3" x14ac:dyDescent="0.25">
      <c r="B226053" s="78"/>
      <c r="C226053" s="77"/>
    </row>
    <row r="226054" spans="2:3" x14ac:dyDescent="0.25">
      <c r="B226054" s="78"/>
      <c r="C226054" s="77"/>
    </row>
    <row r="226055" spans="2:3" x14ac:dyDescent="0.25">
      <c r="B226055" s="78"/>
      <c r="C226055" s="77"/>
    </row>
    <row r="226056" spans="2:3" x14ac:dyDescent="0.25">
      <c r="B226056" s="78"/>
      <c r="C226056" s="77"/>
    </row>
    <row r="226057" spans="2:3" x14ac:dyDescent="0.25">
      <c r="B226057" s="78"/>
      <c r="C226057" s="77"/>
    </row>
    <row r="226058" spans="2:3" x14ac:dyDescent="0.25">
      <c r="B226058" s="78"/>
      <c r="C226058" s="77"/>
    </row>
    <row r="226059" spans="2:3" x14ac:dyDescent="0.25">
      <c r="B226059" s="78"/>
      <c r="C226059" s="77"/>
    </row>
    <row r="226060" spans="2:3" x14ac:dyDescent="0.25">
      <c r="B226060" s="78"/>
      <c r="C226060" s="77"/>
    </row>
    <row r="226061" spans="2:3" x14ac:dyDescent="0.25">
      <c r="B226061" s="78"/>
      <c r="C226061" s="77"/>
    </row>
    <row r="226062" spans="2:3" x14ac:dyDescent="0.25">
      <c r="B226062" s="78"/>
      <c r="C226062" s="77"/>
    </row>
    <row r="226063" spans="2:3" x14ac:dyDescent="0.25">
      <c r="B226063" s="78"/>
      <c r="C226063" s="77"/>
    </row>
    <row r="226064" spans="2:3" x14ac:dyDescent="0.25">
      <c r="B226064" s="78"/>
      <c r="C226064" s="77"/>
    </row>
    <row r="226174" spans="2:3" x14ac:dyDescent="0.25">
      <c r="B226174" s="78"/>
      <c r="C226174" s="77"/>
    </row>
    <row r="226175" spans="2:3" x14ac:dyDescent="0.25">
      <c r="B226175" s="78"/>
      <c r="C226175" s="77"/>
    </row>
    <row r="226176" spans="2:3" x14ac:dyDescent="0.25">
      <c r="B226176" s="78"/>
      <c r="C226176" s="77"/>
    </row>
    <row r="226177" spans="2:3" x14ac:dyDescent="0.25">
      <c r="B226177" s="78"/>
      <c r="C226177" s="77"/>
    </row>
    <row r="226178" spans="2:3" x14ac:dyDescent="0.25">
      <c r="B226178" s="78"/>
      <c r="C226178" s="77"/>
    </row>
    <row r="226179" spans="2:3" x14ac:dyDescent="0.25">
      <c r="B226179" s="78"/>
      <c r="C226179" s="77"/>
    </row>
    <row r="226180" spans="2:3" x14ac:dyDescent="0.25">
      <c r="B226180" s="78"/>
      <c r="C226180" s="77"/>
    </row>
    <row r="226181" spans="2:3" x14ac:dyDescent="0.25">
      <c r="B226181" s="78"/>
      <c r="C226181" s="77"/>
    </row>
    <row r="226182" spans="2:3" x14ac:dyDescent="0.25">
      <c r="B226182" s="78"/>
      <c r="C226182" s="77"/>
    </row>
    <row r="226183" spans="2:3" x14ac:dyDescent="0.25">
      <c r="B226183" s="78"/>
      <c r="C226183" s="77"/>
    </row>
    <row r="226184" spans="2:3" x14ac:dyDescent="0.25">
      <c r="B226184" s="78"/>
      <c r="C226184" s="77"/>
    </row>
    <row r="226185" spans="2:3" x14ac:dyDescent="0.25">
      <c r="B226185" s="78"/>
      <c r="C226185" s="77"/>
    </row>
    <row r="226186" spans="2:3" x14ac:dyDescent="0.25">
      <c r="B226186" s="78"/>
      <c r="C226186" s="77"/>
    </row>
    <row r="226296" spans="2:3" x14ac:dyDescent="0.25">
      <c r="B226296" s="78"/>
      <c r="C226296" s="77"/>
    </row>
    <row r="226297" spans="2:3" x14ac:dyDescent="0.25">
      <c r="B226297" s="78"/>
      <c r="C226297" s="77"/>
    </row>
    <row r="226298" spans="2:3" x14ac:dyDescent="0.25">
      <c r="B226298" s="78"/>
      <c r="C226298" s="77"/>
    </row>
    <row r="226299" spans="2:3" x14ac:dyDescent="0.25">
      <c r="B226299" s="78"/>
      <c r="C226299" s="77"/>
    </row>
    <row r="226300" spans="2:3" x14ac:dyDescent="0.25">
      <c r="B226300" s="78"/>
      <c r="C226300" s="77"/>
    </row>
    <row r="226301" spans="2:3" x14ac:dyDescent="0.25">
      <c r="B226301" s="78"/>
      <c r="C226301" s="77"/>
    </row>
    <row r="226302" spans="2:3" x14ac:dyDescent="0.25">
      <c r="B226302" s="78"/>
      <c r="C226302" s="77"/>
    </row>
    <row r="226303" spans="2:3" x14ac:dyDescent="0.25">
      <c r="B226303" s="78"/>
      <c r="C226303" s="77"/>
    </row>
    <row r="226304" spans="2:3" x14ac:dyDescent="0.25">
      <c r="B226304" s="78"/>
      <c r="C226304" s="77"/>
    </row>
    <row r="226305" spans="2:3" x14ac:dyDescent="0.25">
      <c r="B226305" s="78"/>
      <c r="C226305" s="77"/>
    </row>
    <row r="226306" spans="2:3" x14ac:dyDescent="0.25">
      <c r="B226306" s="78"/>
      <c r="C226306" s="77"/>
    </row>
    <row r="226307" spans="2:3" x14ac:dyDescent="0.25">
      <c r="B226307" s="78"/>
      <c r="C226307" s="77"/>
    </row>
    <row r="226308" spans="2:3" x14ac:dyDescent="0.25">
      <c r="B226308" s="78"/>
      <c r="C226308" s="77"/>
    </row>
    <row r="226418" spans="2:3" x14ac:dyDescent="0.25">
      <c r="B226418" s="78"/>
      <c r="C226418" s="77"/>
    </row>
    <row r="226419" spans="2:3" x14ac:dyDescent="0.25">
      <c r="B226419" s="78"/>
      <c r="C226419" s="77"/>
    </row>
    <row r="226420" spans="2:3" x14ac:dyDescent="0.25">
      <c r="B226420" s="78"/>
      <c r="C226420" s="77"/>
    </row>
    <row r="226421" spans="2:3" x14ac:dyDescent="0.25">
      <c r="B226421" s="78"/>
      <c r="C226421" s="77"/>
    </row>
    <row r="226422" spans="2:3" x14ac:dyDescent="0.25">
      <c r="B226422" s="78"/>
      <c r="C226422" s="77"/>
    </row>
    <row r="226423" spans="2:3" x14ac:dyDescent="0.25">
      <c r="B226423" s="78"/>
      <c r="C226423" s="77"/>
    </row>
    <row r="226424" spans="2:3" x14ac:dyDescent="0.25">
      <c r="B226424" s="78"/>
      <c r="C226424" s="77"/>
    </row>
    <row r="226425" spans="2:3" x14ac:dyDescent="0.25">
      <c r="B226425" s="78"/>
      <c r="C226425" s="77"/>
    </row>
    <row r="226426" spans="2:3" x14ac:dyDescent="0.25">
      <c r="B226426" s="78"/>
      <c r="C226426" s="77"/>
    </row>
    <row r="226427" spans="2:3" x14ac:dyDescent="0.25">
      <c r="B226427" s="78"/>
      <c r="C226427" s="77"/>
    </row>
    <row r="226428" spans="2:3" x14ac:dyDescent="0.25">
      <c r="B226428" s="78"/>
      <c r="C226428" s="77"/>
    </row>
    <row r="226429" spans="2:3" x14ac:dyDescent="0.25">
      <c r="B226429" s="78"/>
      <c r="C226429" s="77"/>
    </row>
    <row r="226430" spans="2:3" x14ac:dyDescent="0.25">
      <c r="B226430" s="78"/>
      <c r="C226430" s="77"/>
    </row>
    <row r="226540" spans="2:3" x14ac:dyDescent="0.25">
      <c r="B226540" s="78"/>
      <c r="C226540" s="77"/>
    </row>
    <row r="226541" spans="2:3" x14ac:dyDescent="0.25">
      <c r="B226541" s="78"/>
      <c r="C226541" s="77"/>
    </row>
    <row r="226542" spans="2:3" x14ac:dyDescent="0.25">
      <c r="B226542" s="78"/>
      <c r="C226542" s="77"/>
    </row>
    <row r="226543" spans="2:3" x14ac:dyDescent="0.25">
      <c r="B226543" s="78"/>
      <c r="C226543" s="77"/>
    </row>
    <row r="226544" spans="2:3" x14ac:dyDescent="0.25">
      <c r="B226544" s="78"/>
      <c r="C226544" s="77"/>
    </row>
    <row r="226545" spans="2:3" x14ac:dyDescent="0.25">
      <c r="B226545" s="78"/>
      <c r="C226545" s="77"/>
    </row>
    <row r="226546" spans="2:3" x14ac:dyDescent="0.25">
      <c r="B226546" s="78"/>
      <c r="C226546" s="77"/>
    </row>
    <row r="226547" spans="2:3" x14ac:dyDescent="0.25">
      <c r="B226547" s="78"/>
      <c r="C226547" s="77"/>
    </row>
    <row r="226548" spans="2:3" x14ac:dyDescent="0.25">
      <c r="B226548" s="78"/>
      <c r="C226548" s="77"/>
    </row>
    <row r="226549" spans="2:3" x14ac:dyDescent="0.25">
      <c r="B226549" s="78"/>
      <c r="C226549" s="77"/>
    </row>
    <row r="226550" spans="2:3" x14ac:dyDescent="0.25">
      <c r="B226550" s="78"/>
      <c r="C226550" s="77"/>
    </row>
    <row r="226551" spans="2:3" x14ac:dyDescent="0.25">
      <c r="B226551" s="78"/>
      <c r="C226551" s="77"/>
    </row>
    <row r="226552" spans="2:3" x14ac:dyDescent="0.25">
      <c r="B226552" s="78"/>
      <c r="C226552" s="77"/>
    </row>
    <row r="226662" spans="2:3" x14ac:dyDescent="0.25">
      <c r="B226662" s="78"/>
      <c r="C226662" s="77"/>
    </row>
    <row r="226663" spans="2:3" x14ac:dyDescent="0.25">
      <c r="B226663" s="78"/>
      <c r="C226663" s="77"/>
    </row>
    <row r="226664" spans="2:3" x14ac:dyDescent="0.25">
      <c r="B226664" s="78"/>
      <c r="C226664" s="77"/>
    </row>
    <row r="226665" spans="2:3" x14ac:dyDescent="0.25">
      <c r="B226665" s="78"/>
      <c r="C226665" s="77"/>
    </row>
    <row r="226666" spans="2:3" x14ac:dyDescent="0.25">
      <c r="B226666" s="78"/>
      <c r="C226666" s="77"/>
    </row>
    <row r="226667" spans="2:3" x14ac:dyDescent="0.25">
      <c r="B226667" s="78"/>
      <c r="C226667" s="77"/>
    </row>
    <row r="226668" spans="2:3" x14ac:dyDescent="0.25">
      <c r="B226668" s="78"/>
      <c r="C226668" s="77"/>
    </row>
    <row r="226669" spans="2:3" x14ac:dyDescent="0.25">
      <c r="B226669" s="78"/>
      <c r="C226669" s="77"/>
    </row>
    <row r="226670" spans="2:3" x14ac:dyDescent="0.25">
      <c r="B226670" s="78"/>
      <c r="C226670" s="77"/>
    </row>
    <row r="226671" spans="2:3" x14ac:dyDescent="0.25">
      <c r="B226671" s="78"/>
      <c r="C226671" s="77"/>
    </row>
    <row r="226672" spans="2:3" x14ac:dyDescent="0.25">
      <c r="B226672" s="78"/>
      <c r="C226672" s="77"/>
    </row>
    <row r="226673" spans="2:3" x14ac:dyDescent="0.25">
      <c r="B226673" s="78"/>
      <c r="C226673" s="77"/>
    </row>
    <row r="226674" spans="2:3" x14ac:dyDescent="0.25">
      <c r="B226674" s="78"/>
      <c r="C226674" s="77"/>
    </row>
    <row r="226784" spans="2:3" x14ac:dyDescent="0.25">
      <c r="B226784" s="78"/>
      <c r="C226784" s="77"/>
    </row>
    <row r="226785" spans="2:3" x14ac:dyDescent="0.25">
      <c r="B226785" s="78"/>
      <c r="C226785" s="77"/>
    </row>
    <row r="226786" spans="2:3" x14ac:dyDescent="0.25">
      <c r="B226786" s="78"/>
      <c r="C226786" s="77"/>
    </row>
    <row r="226787" spans="2:3" x14ac:dyDescent="0.25">
      <c r="B226787" s="78"/>
      <c r="C226787" s="77"/>
    </row>
    <row r="226788" spans="2:3" x14ac:dyDescent="0.25">
      <c r="B226788" s="78"/>
      <c r="C226788" s="77"/>
    </row>
    <row r="226789" spans="2:3" x14ac:dyDescent="0.25">
      <c r="B226789" s="78"/>
      <c r="C226789" s="77"/>
    </row>
    <row r="226790" spans="2:3" x14ac:dyDescent="0.25">
      <c r="B226790" s="78"/>
      <c r="C226790" s="77"/>
    </row>
    <row r="226791" spans="2:3" x14ac:dyDescent="0.25">
      <c r="B226791" s="78"/>
      <c r="C226791" s="77"/>
    </row>
    <row r="226792" spans="2:3" x14ac:dyDescent="0.25">
      <c r="B226792" s="78"/>
      <c r="C226792" s="77"/>
    </row>
    <row r="226793" spans="2:3" x14ac:dyDescent="0.25">
      <c r="B226793" s="78"/>
      <c r="C226793" s="77"/>
    </row>
    <row r="226794" spans="2:3" x14ac:dyDescent="0.25">
      <c r="B226794" s="78"/>
      <c r="C226794" s="77"/>
    </row>
    <row r="226795" spans="2:3" x14ac:dyDescent="0.25">
      <c r="B226795" s="78"/>
      <c r="C226795" s="77"/>
    </row>
    <row r="226796" spans="2:3" x14ac:dyDescent="0.25">
      <c r="B226796" s="78"/>
      <c r="C226796" s="77"/>
    </row>
    <row r="226906" spans="2:3" x14ac:dyDescent="0.25">
      <c r="B226906" s="78"/>
      <c r="C226906" s="77"/>
    </row>
    <row r="226907" spans="2:3" x14ac:dyDescent="0.25">
      <c r="B226907" s="78"/>
      <c r="C226907" s="77"/>
    </row>
    <row r="226908" spans="2:3" x14ac:dyDescent="0.25">
      <c r="B226908" s="78"/>
      <c r="C226908" s="77"/>
    </row>
    <row r="226909" spans="2:3" x14ac:dyDescent="0.25">
      <c r="B226909" s="78"/>
      <c r="C226909" s="77"/>
    </row>
    <row r="226910" spans="2:3" x14ac:dyDescent="0.25">
      <c r="B226910" s="78"/>
      <c r="C226910" s="77"/>
    </row>
    <row r="226911" spans="2:3" x14ac:dyDescent="0.25">
      <c r="B226911" s="78"/>
      <c r="C226911" s="77"/>
    </row>
    <row r="226912" spans="2:3" x14ac:dyDescent="0.25">
      <c r="B226912" s="78"/>
      <c r="C226912" s="77"/>
    </row>
    <row r="226913" spans="2:3" x14ac:dyDescent="0.25">
      <c r="B226913" s="78"/>
      <c r="C226913" s="77"/>
    </row>
    <row r="226914" spans="2:3" x14ac:dyDescent="0.25">
      <c r="B226914" s="78"/>
      <c r="C226914" s="77"/>
    </row>
    <row r="226915" spans="2:3" x14ac:dyDescent="0.25">
      <c r="B226915" s="78"/>
      <c r="C226915" s="77"/>
    </row>
    <row r="226916" spans="2:3" x14ac:dyDescent="0.25">
      <c r="B226916" s="78"/>
      <c r="C226916" s="77"/>
    </row>
    <row r="226917" spans="2:3" x14ac:dyDescent="0.25">
      <c r="B226917" s="78"/>
      <c r="C226917" s="77"/>
    </row>
    <row r="226918" spans="2:3" x14ac:dyDescent="0.25">
      <c r="B226918" s="78"/>
      <c r="C226918" s="77"/>
    </row>
    <row r="227028" spans="2:3" x14ac:dyDescent="0.25">
      <c r="B227028" s="78"/>
      <c r="C227028" s="77"/>
    </row>
    <row r="227029" spans="2:3" x14ac:dyDescent="0.25">
      <c r="B227029" s="78"/>
      <c r="C227029" s="77"/>
    </row>
    <row r="227030" spans="2:3" x14ac:dyDescent="0.25">
      <c r="B227030" s="78"/>
      <c r="C227030" s="77"/>
    </row>
    <row r="227031" spans="2:3" x14ac:dyDescent="0.25">
      <c r="B227031" s="78"/>
      <c r="C227031" s="77"/>
    </row>
    <row r="227032" spans="2:3" x14ac:dyDescent="0.25">
      <c r="B227032" s="78"/>
      <c r="C227032" s="77"/>
    </row>
    <row r="227033" spans="2:3" x14ac:dyDescent="0.25">
      <c r="B227033" s="78"/>
      <c r="C227033" s="77"/>
    </row>
    <row r="227034" spans="2:3" x14ac:dyDescent="0.25">
      <c r="B227034" s="78"/>
      <c r="C227034" s="77"/>
    </row>
    <row r="227035" spans="2:3" x14ac:dyDescent="0.25">
      <c r="B227035" s="78"/>
      <c r="C227035" s="77"/>
    </row>
    <row r="227036" spans="2:3" x14ac:dyDescent="0.25">
      <c r="B227036" s="78"/>
      <c r="C227036" s="77"/>
    </row>
    <row r="227037" spans="2:3" x14ac:dyDescent="0.25">
      <c r="B227037" s="78"/>
      <c r="C227037" s="77"/>
    </row>
    <row r="227038" spans="2:3" x14ac:dyDescent="0.25">
      <c r="B227038" s="78"/>
      <c r="C227038" s="77"/>
    </row>
    <row r="227039" spans="2:3" x14ac:dyDescent="0.25">
      <c r="B227039" s="78"/>
      <c r="C227039" s="77"/>
    </row>
    <row r="227040" spans="2:3" x14ac:dyDescent="0.25">
      <c r="B227040" s="78"/>
      <c r="C227040" s="77"/>
    </row>
    <row r="227150" spans="2:3" x14ac:dyDescent="0.25">
      <c r="B227150" s="78"/>
      <c r="C227150" s="77"/>
    </row>
    <row r="227151" spans="2:3" x14ac:dyDescent="0.25">
      <c r="B227151" s="78"/>
      <c r="C227151" s="77"/>
    </row>
    <row r="227152" spans="2:3" x14ac:dyDescent="0.25">
      <c r="B227152" s="78"/>
      <c r="C227152" s="77"/>
    </row>
    <row r="227153" spans="2:3" x14ac:dyDescent="0.25">
      <c r="B227153" s="78"/>
      <c r="C227153" s="77"/>
    </row>
    <row r="227154" spans="2:3" x14ac:dyDescent="0.25">
      <c r="B227154" s="78"/>
      <c r="C227154" s="77"/>
    </row>
    <row r="227155" spans="2:3" x14ac:dyDescent="0.25">
      <c r="B227155" s="78"/>
      <c r="C227155" s="77"/>
    </row>
    <row r="227156" spans="2:3" x14ac:dyDescent="0.25">
      <c r="B227156" s="78"/>
      <c r="C227156" s="77"/>
    </row>
    <row r="227157" spans="2:3" x14ac:dyDescent="0.25">
      <c r="B227157" s="78"/>
      <c r="C227157" s="77"/>
    </row>
    <row r="227158" spans="2:3" x14ac:dyDescent="0.25">
      <c r="B227158" s="78"/>
      <c r="C227158" s="77"/>
    </row>
    <row r="227159" spans="2:3" x14ac:dyDescent="0.25">
      <c r="B227159" s="78"/>
      <c r="C227159" s="77"/>
    </row>
    <row r="227160" spans="2:3" x14ac:dyDescent="0.25">
      <c r="B227160" s="78"/>
      <c r="C227160" s="77"/>
    </row>
    <row r="227161" spans="2:3" x14ac:dyDescent="0.25">
      <c r="B227161" s="78"/>
      <c r="C227161" s="77"/>
    </row>
    <row r="227162" spans="2:3" x14ac:dyDescent="0.25">
      <c r="B227162" s="78"/>
      <c r="C227162" s="77"/>
    </row>
    <row r="227272" spans="2:3" x14ac:dyDescent="0.25">
      <c r="B227272" s="78"/>
      <c r="C227272" s="77"/>
    </row>
    <row r="227273" spans="2:3" x14ac:dyDescent="0.25">
      <c r="B227273" s="78"/>
      <c r="C227273" s="77"/>
    </row>
    <row r="227274" spans="2:3" x14ac:dyDescent="0.25">
      <c r="B227274" s="78"/>
      <c r="C227274" s="77"/>
    </row>
    <row r="227275" spans="2:3" x14ac:dyDescent="0.25">
      <c r="B227275" s="78"/>
      <c r="C227275" s="77"/>
    </row>
    <row r="227276" spans="2:3" x14ac:dyDescent="0.25">
      <c r="B227276" s="78"/>
      <c r="C227276" s="77"/>
    </row>
    <row r="227277" spans="2:3" x14ac:dyDescent="0.25">
      <c r="B227277" s="78"/>
      <c r="C227277" s="77"/>
    </row>
    <row r="227278" spans="2:3" x14ac:dyDescent="0.25">
      <c r="B227278" s="78"/>
      <c r="C227278" s="77"/>
    </row>
    <row r="227279" spans="2:3" x14ac:dyDescent="0.25">
      <c r="B227279" s="78"/>
      <c r="C227279" s="77"/>
    </row>
    <row r="227280" spans="2:3" x14ac:dyDescent="0.25">
      <c r="B227280" s="78"/>
      <c r="C227280" s="77"/>
    </row>
    <row r="227281" spans="2:3" x14ac:dyDescent="0.25">
      <c r="B227281" s="78"/>
      <c r="C227281" s="77"/>
    </row>
    <row r="227282" spans="2:3" x14ac:dyDescent="0.25">
      <c r="B227282" s="78"/>
      <c r="C227282" s="77"/>
    </row>
    <row r="227283" spans="2:3" x14ac:dyDescent="0.25">
      <c r="B227283" s="78"/>
      <c r="C227283" s="77"/>
    </row>
    <row r="227284" spans="2:3" x14ac:dyDescent="0.25">
      <c r="B227284" s="78"/>
      <c r="C227284" s="77"/>
    </row>
    <row r="227394" spans="2:3" x14ac:dyDescent="0.25">
      <c r="B227394" s="78"/>
      <c r="C227394" s="77"/>
    </row>
    <row r="227395" spans="2:3" x14ac:dyDescent="0.25">
      <c r="B227395" s="78"/>
      <c r="C227395" s="77"/>
    </row>
    <row r="227396" spans="2:3" x14ac:dyDescent="0.25">
      <c r="B227396" s="78"/>
      <c r="C227396" s="77"/>
    </row>
    <row r="227397" spans="2:3" x14ac:dyDescent="0.25">
      <c r="B227397" s="78"/>
      <c r="C227397" s="77"/>
    </row>
    <row r="227398" spans="2:3" x14ac:dyDescent="0.25">
      <c r="B227398" s="78"/>
      <c r="C227398" s="77"/>
    </row>
    <row r="227399" spans="2:3" x14ac:dyDescent="0.25">
      <c r="B227399" s="78"/>
      <c r="C227399" s="77"/>
    </row>
    <row r="227400" spans="2:3" x14ac:dyDescent="0.25">
      <c r="B227400" s="78"/>
      <c r="C227400" s="77"/>
    </row>
    <row r="227401" spans="2:3" x14ac:dyDescent="0.25">
      <c r="B227401" s="78"/>
      <c r="C227401" s="77"/>
    </row>
    <row r="227402" spans="2:3" x14ac:dyDescent="0.25">
      <c r="B227402" s="78"/>
      <c r="C227402" s="77"/>
    </row>
    <row r="227403" spans="2:3" x14ac:dyDescent="0.25">
      <c r="B227403" s="78"/>
      <c r="C227403" s="77"/>
    </row>
    <row r="227404" spans="2:3" x14ac:dyDescent="0.25">
      <c r="B227404" s="78"/>
      <c r="C227404" s="77"/>
    </row>
    <row r="227405" spans="2:3" x14ac:dyDescent="0.25">
      <c r="B227405" s="78"/>
      <c r="C227405" s="77"/>
    </row>
    <row r="227406" spans="2:3" x14ac:dyDescent="0.25">
      <c r="B227406" s="78"/>
      <c r="C227406" s="77"/>
    </row>
    <row r="227516" spans="2:3" x14ac:dyDescent="0.25">
      <c r="B227516" s="78"/>
      <c r="C227516" s="77"/>
    </row>
    <row r="227517" spans="2:3" x14ac:dyDescent="0.25">
      <c r="B227517" s="78"/>
      <c r="C227517" s="77"/>
    </row>
    <row r="227518" spans="2:3" x14ac:dyDescent="0.25">
      <c r="B227518" s="78"/>
      <c r="C227518" s="77"/>
    </row>
    <row r="227519" spans="2:3" x14ac:dyDescent="0.25">
      <c r="B227519" s="78"/>
      <c r="C227519" s="77"/>
    </row>
    <row r="227520" spans="2:3" x14ac:dyDescent="0.25">
      <c r="B227520" s="78"/>
      <c r="C227520" s="77"/>
    </row>
    <row r="227521" spans="2:3" x14ac:dyDescent="0.25">
      <c r="B227521" s="78"/>
      <c r="C227521" s="77"/>
    </row>
    <row r="227522" spans="2:3" x14ac:dyDescent="0.25">
      <c r="B227522" s="78"/>
      <c r="C227522" s="77"/>
    </row>
    <row r="227523" spans="2:3" x14ac:dyDescent="0.25">
      <c r="B227523" s="78"/>
      <c r="C227523" s="77"/>
    </row>
    <row r="227524" spans="2:3" x14ac:dyDescent="0.25">
      <c r="B227524" s="78"/>
      <c r="C227524" s="77"/>
    </row>
    <row r="227525" spans="2:3" x14ac:dyDescent="0.25">
      <c r="B227525" s="78"/>
      <c r="C227525" s="77"/>
    </row>
    <row r="227526" spans="2:3" x14ac:dyDescent="0.25">
      <c r="B227526" s="78"/>
      <c r="C227526" s="77"/>
    </row>
    <row r="227527" spans="2:3" x14ac:dyDescent="0.25">
      <c r="B227527" s="78"/>
      <c r="C227527" s="77"/>
    </row>
    <row r="227528" spans="2:3" x14ac:dyDescent="0.25">
      <c r="B227528" s="78"/>
      <c r="C227528" s="77"/>
    </row>
    <row r="227638" spans="2:3" x14ac:dyDescent="0.25">
      <c r="B227638" s="78"/>
      <c r="C227638" s="77"/>
    </row>
    <row r="227639" spans="2:3" x14ac:dyDescent="0.25">
      <c r="B227639" s="78"/>
      <c r="C227639" s="77"/>
    </row>
    <row r="227640" spans="2:3" x14ac:dyDescent="0.25">
      <c r="B227640" s="78"/>
      <c r="C227640" s="77"/>
    </row>
    <row r="227641" spans="2:3" x14ac:dyDescent="0.25">
      <c r="B227641" s="78"/>
      <c r="C227641" s="77"/>
    </row>
    <row r="227642" spans="2:3" x14ac:dyDescent="0.25">
      <c r="B227642" s="78"/>
      <c r="C227642" s="77"/>
    </row>
    <row r="227643" spans="2:3" x14ac:dyDescent="0.25">
      <c r="B227643" s="78"/>
      <c r="C227643" s="77"/>
    </row>
    <row r="227644" spans="2:3" x14ac:dyDescent="0.25">
      <c r="B227644" s="78"/>
      <c r="C227644" s="77"/>
    </row>
    <row r="227645" spans="2:3" x14ac:dyDescent="0.25">
      <c r="B227645" s="78"/>
      <c r="C227645" s="77"/>
    </row>
    <row r="227646" spans="2:3" x14ac:dyDescent="0.25">
      <c r="B227646" s="78"/>
      <c r="C227646" s="77"/>
    </row>
    <row r="227647" spans="2:3" x14ac:dyDescent="0.25">
      <c r="B227647" s="78"/>
      <c r="C227647" s="77"/>
    </row>
    <row r="227648" spans="2:3" x14ac:dyDescent="0.25">
      <c r="B227648" s="78"/>
      <c r="C227648" s="77"/>
    </row>
    <row r="227649" spans="2:3" x14ac:dyDescent="0.25">
      <c r="B227649" s="78"/>
      <c r="C227649" s="77"/>
    </row>
    <row r="227650" spans="2:3" x14ac:dyDescent="0.25">
      <c r="B227650" s="78"/>
      <c r="C227650" s="77"/>
    </row>
    <row r="227760" spans="2:3" x14ac:dyDescent="0.25">
      <c r="B227760" s="78"/>
      <c r="C227760" s="77"/>
    </row>
    <row r="227761" spans="2:3" x14ac:dyDescent="0.25">
      <c r="B227761" s="78"/>
      <c r="C227761" s="77"/>
    </row>
    <row r="227762" spans="2:3" x14ac:dyDescent="0.25">
      <c r="B227762" s="78"/>
      <c r="C227762" s="77"/>
    </row>
    <row r="227763" spans="2:3" x14ac:dyDescent="0.25">
      <c r="B227763" s="78"/>
      <c r="C227763" s="77"/>
    </row>
    <row r="227764" spans="2:3" x14ac:dyDescent="0.25">
      <c r="B227764" s="78"/>
      <c r="C227764" s="77"/>
    </row>
    <row r="227765" spans="2:3" x14ac:dyDescent="0.25">
      <c r="B227765" s="78"/>
      <c r="C227765" s="77"/>
    </row>
    <row r="227766" spans="2:3" x14ac:dyDescent="0.25">
      <c r="B227766" s="78"/>
      <c r="C227766" s="77"/>
    </row>
    <row r="227767" spans="2:3" x14ac:dyDescent="0.25">
      <c r="B227767" s="78"/>
      <c r="C227767" s="77"/>
    </row>
    <row r="227768" spans="2:3" x14ac:dyDescent="0.25">
      <c r="B227768" s="78"/>
      <c r="C227768" s="77"/>
    </row>
    <row r="227769" spans="2:3" x14ac:dyDescent="0.25">
      <c r="B227769" s="78"/>
      <c r="C227769" s="77"/>
    </row>
    <row r="227770" spans="2:3" x14ac:dyDescent="0.25">
      <c r="B227770" s="78"/>
      <c r="C227770" s="77"/>
    </row>
    <row r="227771" spans="2:3" x14ac:dyDescent="0.25">
      <c r="B227771" s="78"/>
      <c r="C227771" s="77"/>
    </row>
    <row r="227772" spans="2:3" x14ac:dyDescent="0.25">
      <c r="B227772" s="78"/>
      <c r="C227772" s="77"/>
    </row>
    <row r="227882" spans="2:3" x14ac:dyDescent="0.25">
      <c r="B227882" s="78"/>
      <c r="C227882" s="77"/>
    </row>
    <row r="227883" spans="2:3" x14ac:dyDescent="0.25">
      <c r="B227883" s="78"/>
      <c r="C227883" s="77"/>
    </row>
    <row r="227884" spans="2:3" x14ac:dyDescent="0.25">
      <c r="B227884" s="78"/>
      <c r="C227884" s="77"/>
    </row>
    <row r="227885" spans="2:3" x14ac:dyDescent="0.25">
      <c r="B227885" s="78"/>
      <c r="C227885" s="77"/>
    </row>
    <row r="227886" spans="2:3" x14ac:dyDescent="0.25">
      <c r="B227886" s="78"/>
      <c r="C227886" s="77"/>
    </row>
    <row r="227887" spans="2:3" x14ac:dyDescent="0.25">
      <c r="B227887" s="78"/>
      <c r="C227887" s="77"/>
    </row>
    <row r="227888" spans="2:3" x14ac:dyDescent="0.25">
      <c r="B227888" s="78"/>
      <c r="C227888" s="77"/>
    </row>
    <row r="227889" spans="2:3" x14ac:dyDescent="0.25">
      <c r="B227889" s="78"/>
      <c r="C227889" s="77"/>
    </row>
    <row r="227890" spans="2:3" x14ac:dyDescent="0.25">
      <c r="B227890" s="78"/>
      <c r="C227890" s="77"/>
    </row>
    <row r="227891" spans="2:3" x14ac:dyDescent="0.25">
      <c r="B227891" s="78"/>
      <c r="C227891" s="77"/>
    </row>
    <row r="227892" spans="2:3" x14ac:dyDescent="0.25">
      <c r="B227892" s="78"/>
      <c r="C227892" s="77"/>
    </row>
    <row r="227893" spans="2:3" x14ac:dyDescent="0.25">
      <c r="B227893" s="78"/>
      <c r="C227893" s="77"/>
    </row>
    <row r="227894" spans="2:3" x14ac:dyDescent="0.25">
      <c r="B227894" s="78"/>
      <c r="C227894" s="77"/>
    </row>
    <row r="228004" spans="2:3" x14ac:dyDescent="0.25">
      <c r="B228004" s="78"/>
      <c r="C228004" s="77"/>
    </row>
    <row r="228005" spans="2:3" x14ac:dyDescent="0.25">
      <c r="B228005" s="78"/>
      <c r="C228005" s="77"/>
    </row>
    <row r="228006" spans="2:3" x14ac:dyDescent="0.25">
      <c r="B228006" s="78"/>
      <c r="C228006" s="77"/>
    </row>
    <row r="228007" spans="2:3" x14ac:dyDescent="0.25">
      <c r="B228007" s="78"/>
      <c r="C228007" s="77"/>
    </row>
    <row r="228008" spans="2:3" x14ac:dyDescent="0.25">
      <c r="B228008" s="78"/>
      <c r="C228008" s="77"/>
    </row>
    <row r="228009" spans="2:3" x14ac:dyDescent="0.25">
      <c r="B228009" s="78"/>
      <c r="C228009" s="77"/>
    </row>
    <row r="228010" spans="2:3" x14ac:dyDescent="0.25">
      <c r="B228010" s="78"/>
      <c r="C228010" s="77"/>
    </row>
    <row r="228011" spans="2:3" x14ac:dyDescent="0.25">
      <c r="B228011" s="78"/>
      <c r="C228011" s="77"/>
    </row>
    <row r="228012" spans="2:3" x14ac:dyDescent="0.25">
      <c r="B228012" s="78"/>
      <c r="C228012" s="77"/>
    </row>
    <row r="228013" spans="2:3" x14ac:dyDescent="0.25">
      <c r="B228013" s="78"/>
      <c r="C228013" s="77"/>
    </row>
    <row r="228014" spans="2:3" x14ac:dyDescent="0.25">
      <c r="B228014" s="78"/>
      <c r="C228014" s="77"/>
    </row>
    <row r="228015" spans="2:3" x14ac:dyDescent="0.25">
      <c r="B228015" s="78"/>
      <c r="C228015" s="77"/>
    </row>
    <row r="228016" spans="2:3" x14ac:dyDescent="0.25">
      <c r="B228016" s="78"/>
      <c r="C228016" s="77"/>
    </row>
    <row r="228126" spans="2:3" x14ac:dyDescent="0.25">
      <c r="B228126" s="78"/>
      <c r="C228126" s="77"/>
    </row>
    <row r="228127" spans="2:3" x14ac:dyDescent="0.25">
      <c r="B228127" s="78"/>
      <c r="C228127" s="77"/>
    </row>
    <row r="228128" spans="2:3" x14ac:dyDescent="0.25">
      <c r="B228128" s="78"/>
      <c r="C228128" s="77"/>
    </row>
    <row r="228129" spans="2:3" x14ac:dyDescent="0.25">
      <c r="B228129" s="78"/>
      <c r="C228129" s="77"/>
    </row>
    <row r="228130" spans="2:3" x14ac:dyDescent="0.25">
      <c r="B228130" s="78"/>
      <c r="C228130" s="77"/>
    </row>
    <row r="228131" spans="2:3" x14ac:dyDescent="0.25">
      <c r="B228131" s="78"/>
      <c r="C228131" s="77"/>
    </row>
    <row r="228132" spans="2:3" x14ac:dyDescent="0.25">
      <c r="B228132" s="78"/>
      <c r="C228132" s="77"/>
    </row>
    <row r="228133" spans="2:3" x14ac:dyDescent="0.25">
      <c r="B228133" s="78"/>
      <c r="C228133" s="77"/>
    </row>
    <row r="228134" spans="2:3" x14ac:dyDescent="0.25">
      <c r="B228134" s="78"/>
      <c r="C228134" s="77"/>
    </row>
    <row r="228135" spans="2:3" x14ac:dyDescent="0.25">
      <c r="B228135" s="78"/>
      <c r="C228135" s="77"/>
    </row>
    <row r="228136" spans="2:3" x14ac:dyDescent="0.25">
      <c r="B228136" s="78"/>
      <c r="C228136" s="77"/>
    </row>
    <row r="228137" spans="2:3" x14ac:dyDescent="0.25">
      <c r="B228137" s="78"/>
      <c r="C228137" s="77"/>
    </row>
    <row r="228138" spans="2:3" x14ac:dyDescent="0.25">
      <c r="B228138" s="78"/>
      <c r="C228138" s="77"/>
    </row>
    <row r="228248" spans="2:3" x14ac:dyDescent="0.25">
      <c r="B228248" s="78"/>
      <c r="C228248" s="77"/>
    </row>
    <row r="228249" spans="2:3" x14ac:dyDescent="0.25">
      <c r="B228249" s="78"/>
      <c r="C228249" s="77"/>
    </row>
    <row r="228250" spans="2:3" x14ac:dyDescent="0.25">
      <c r="B228250" s="78"/>
      <c r="C228250" s="77"/>
    </row>
    <row r="228251" spans="2:3" x14ac:dyDescent="0.25">
      <c r="B228251" s="78"/>
      <c r="C228251" s="77"/>
    </row>
    <row r="228252" spans="2:3" x14ac:dyDescent="0.25">
      <c r="B228252" s="78"/>
      <c r="C228252" s="77"/>
    </row>
    <row r="228253" spans="2:3" x14ac:dyDescent="0.25">
      <c r="B228253" s="78"/>
      <c r="C228253" s="77"/>
    </row>
    <row r="228254" spans="2:3" x14ac:dyDescent="0.25">
      <c r="B228254" s="78"/>
      <c r="C228254" s="77"/>
    </row>
    <row r="228255" spans="2:3" x14ac:dyDescent="0.25">
      <c r="B228255" s="78"/>
      <c r="C228255" s="77"/>
    </row>
    <row r="228256" spans="2:3" x14ac:dyDescent="0.25">
      <c r="B228256" s="78"/>
      <c r="C228256" s="77"/>
    </row>
    <row r="228257" spans="2:3" x14ac:dyDescent="0.25">
      <c r="B228257" s="78"/>
      <c r="C228257" s="77"/>
    </row>
    <row r="228258" spans="2:3" x14ac:dyDescent="0.25">
      <c r="B228258" s="78"/>
      <c r="C228258" s="77"/>
    </row>
    <row r="228259" spans="2:3" x14ac:dyDescent="0.25">
      <c r="B228259" s="78"/>
      <c r="C228259" s="77"/>
    </row>
    <row r="228260" spans="2:3" x14ac:dyDescent="0.25">
      <c r="B228260" s="78"/>
      <c r="C228260" s="77"/>
    </row>
    <row r="228370" spans="2:3" x14ac:dyDescent="0.25">
      <c r="B228370" s="78"/>
      <c r="C228370" s="77"/>
    </row>
    <row r="228371" spans="2:3" x14ac:dyDescent="0.25">
      <c r="B228371" s="78"/>
      <c r="C228371" s="77"/>
    </row>
    <row r="228372" spans="2:3" x14ac:dyDescent="0.25">
      <c r="B228372" s="78"/>
      <c r="C228372" s="77"/>
    </row>
    <row r="228373" spans="2:3" x14ac:dyDescent="0.25">
      <c r="B228373" s="78"/>
      <c r="C228373" s="77"/>
    </row>
    <row r="228374" spans="2:3" x14ac:dyDescent="0.25">
      <c r="B228374" s="78"/>
      <c r="C228374" s="77"/>
    </row>
    <row r="228375" spans="2:3" x14ac:dyDescent="0.25">
      <c r="B228375" s="78"/>
      <c r="C228375" s="77"/>
    </row>
    <row r="228376" spans="2:3" x14ac:dyDescent="0.25">
      <c r="B228376" s="78"/>
      <c r="C228376" s="77"/>
    </row>
    <row r="228377" spans="2:3" x14ac:dyDescent="0.25">
      <c r="B228377" s="78"/>
      <c r="C228377" s="77"/>
    </row>
    <row r="228378" spans="2:3" x14ac:dyDescent="0.25">
      <c r="B228378" s="78"/>
      <c r="C228378" s="77"/>
    </row>
    <row r="228379" spans="2:3" x14ac:dyDescent="0.25">
      <c r="B228379" s="78"/>
      <c r="C228379" s="77"/>
    </row>
    <row r="228380" spans="2:3" x14ac:dyDescent="0.25">
      <c r="B228380" s="78"/>
      <c r="C228380" s="77"/>
    </row>
    <row r="228381" spans="2:3" x14ac:dyDescent="0.25">
      <c r="B228381" s="78"/>
      <c r="C228381" s="77"/>
    </row>
    <row r="228382" spans="2:3" x14ac:dyDescent="0.25">
      <c r="B228382" s="78"/>
      <c r="C228382" s="77"/>
    </row>
    <row r="228492" spans="2:3" x14ac:dyDescent="0.25">
      <c r="B228492" s="78"/>
      <c r="C228492" s="77"/>
    </row>
    <row r="228493" spans="2:3" x14ac:dyDescent="0.25">
      <c r="B228493" s="78"/>
      <c r="C228493" s="77"/>
    </row>
    <row r="228494" spans="2:3" x14ac:dyDescent="0.25">
      <c r="B228494" s="78"/>
      <c r="C228494" s="77"/>
    </row>
    <row r="228495" spans="2:3" x14ac:dyDescent="0.25">
      <c r="B228495" s="78"/>
      <c r="C228495" s="77"/>
    </row>
    <row r="228496" spans="2:3" x14ac:dyDescent="0.25">
      <c r="B228496" s="78"/>
      <c r="C228496" s="77"/>
    </row>
    <row r="228497" spans="2:3" x14ac:dyDescent="0.25">
      <c r="B228497" s="78"/>
      <c r="C228497" s="77"/>
    </row>
    <row r="228498" spans="2:3" x14ac:dyDescent="0.25">
      <c r="B228498" s="78"/>
      <c r="C228498" s="77"/>
    </row>
    <row r="228499" spans="2:3" x14ac:dyDescent="0.25">
      <c r="B228499" s="78"/>
      <c r="C228499" s="77"/>
    </row>
    <row r="228500" spans="2:3" x14ac:dyDescent="0.25">
      <c r="B228500" s="78"/>
      <c r="C228500" s="77"/>
    </row>
    <row r="228501" spans="2:3" x14ac:dyDescent="0.25">
      <c r="B228501" s="78"/>
      <c r="C228501" s="77"/>
    </row>
    <row r="228502" spans="2:3" x14ac:dyDescent="0.25">
      <c r="B228502" s="78"/>
      <c r="C228502" s="77"/>
    </row>
    <row r="228503" spans="2:3" x14ac:dyDescent="0.25">
      <c r="B228503" s="78"/>
      <c r="C228503" s="77"/>
    </row>
    <row r="228504" spans="2:3" x14ac:dyDescent="0.25">
      <c r="B228504" s="78"/>
      <c r="C228504" s="77"/>
    </row>
    <row r="228614" spans="2:3" x14ac:dyDescent="0.25">
      <c r="B228614" s="78"/>
      <c r="C228614" s="77"/>
    </row>
    <row r="228615" spans="2:3" x14ac:dyDescent="0.25">
      <c r="B228615" s="78"/>
      <c r="C228615" s="77"/>
    </row>
    <row r="228616" spans="2:3" x14ac:dyDescent="0.25">
      <c r="B228616" s="78"/>
      <c r="C228616" s="77"/>
    </row>
    <row r="228617" spans="2:3" x14ac:dyDescent="0.25">
      <c r="B228617" s="78"/>
      <c r="C228617" s="77"/>
    </row>
    <row r="228618" spans="2:3" x14ac:dyDescent="0.25">
      <c r="B228618" s="78"/>
      <c r="C228618" s="77"/>
    </row>
    <row r="228619" spans="2:3" x14ac:dyDescent="0.25">
      <c r="B228619" s="78"/>
      <c r="C228619" s="77"/>
    </row>
    <row r="228620" spans="2:3" x14ac:dyDescent="0.25">
      <c r="B228620" s="78"/>
      <c r="C228620" s="77"/>
    </row>
    <row r="228621" spans="2:3" x14ac:dyDescent="0.25">
      <c r="B228621" s="78"/>
      <c r="C228621" s="77"/>
    </row>
    <row r="228622" spans="2:3" x14ac:dyDescent="0.25">
      <c r="B228622" s="78"/>
      <c r="C228622" s="77"/>
    </row>
    <row r="228623" spans="2:3" x14ac:dyDescent="0.25">
      <c r="B228623" s="78"/>
      <c r="C228623" s="77"/>
    </row>
    <row r="228624" spans="2:3" x14ac:dyDescent="0.25">
      <c r="B228624" s="78"/>
      <c r="C228624" s="77"/>
    </row>
    <row r="228625" spans="2:3" x14ac:dyDescent="0.25">
      <c r="B228625" s="78"/>
      <c r="C228625" s="77"/>
    </row>
    <row r="228626" spans="2:3" x14ac:dyDescent="0.25">
      <c r="B228626" s="78"/>
      <c r="C228626" s="77"/>
    </row>
    <row r="228736" spans="2:3" x14ac:dyDescent="0.25">
      <c r="B228736" s="78"/>
      <c r="C228736" s="77"/>
    </row>
    <row r="228737" spans="2:3" x14ac:dyDescent="0.25">
      <c r="B228737" s="78"/>
      <c r="C228737" s="77"/>
    </row>
    <row r="228738" spans="2:3" x14ac:dyDescent="0.25">
      <c r="B228738" s="78"/>
      <c r="C228738" s="77"/>
    </row>
    <row r="228739" spans="2:3" x14ac:dyDescent="0.25">
      <c r="B228739" s="78"/>
      <c r="C228739" s="77"/>
    </row>
    <row r="228740" spans="2:3" x14ac:dyDescent="0.25">
      <c r="B228740" s="78"/>
      <c r="C228740" s="77"/>
    </row>
    <row r="228741" spans="2:3" x14ac:dyDescent="0.25">
      <c r="B228741" s="78"/>
      <c r="C228741" s="77"/>
    </row>
    <row r="228742" spans="2:3" x14ac:dyDescent="0.25">
      <c r="B228742" s="78"/>
      <c r="C228742" s="77"/>
    </row>
    <row r="228743" spans="2:3" x14ac:dyDescent="0.25">
      <c r="B228743" s="78"/>
      <c r="C228743" s="77"/>
    </row>
    <row r="228744" spans="2:3" x14ac:dyDescent="0.25">
      <c r="B228744" s="78"/>
      <c r="C228744" s="77"/>
    </row>
    <row r="228745" spans="2:3" x14ac:dyDescent="0.25">
      <c r="B228745" s="78"/>
      <c r="C228745" s="77"/>
    </row>
    <row r="228746" spans="2:3" x14ac:dyDescent="0.25">
      <c r="B228746" s="78"/>
      <c r="C228746" s="77"/>
    </row>
    <row r="228747" spans="2:3" x14ac:dyDescent="0.25">
      <c r="B228747" s="78"/>
      <c r="C228747" s="77"/>
    </row>
    <row r="228748" spans="2:3" x14ac:dyDescent="0.25">
      <c r="B228748" s="78"/>
      <c r="C228748" s="77"/>
    </row>
    <row r="228858" spans="2:3" x14ac:dyDescent="0.25">
      <c r="B228858" s="78"/>
      <c r="C228858" s="77"/>
    </row>
    <row r="228859" spans="2:3" x14ac:dyDescent="0.25">
      <c r="B228859" s="78"/>
      <c r="C228859" s="77"/>
    </row>
    <row r="228860" spans="2:3" x14ac:dyDescent="0.25">
      <c r="B228860" s="78"/>
      <c r="C228860" s="77"/>
    </row>
    <row r="228861" spans="2:3" x14ac:dyDescent="0.25">
      <c r="B228861" s="78"/>
      <c r="C228861" s="77"/>
    </row>
    <row r="228862" spans="2:3" x14ac:dyDescent="0.25">
      <c r="B228862" s="78"/>
      <c r="C228862" s="77"/>
    </row>
    <row r="228863" spans="2:3" x14ac:dyDescent="0.25">
      <c r="B228863" s="78"/>
      <c r="C228863" s="77"/>
    </row>
    <row r="228864" spans="2:3" x14ac:dyDescent="0.25">
      <c r="B228864" s="78"/>
      <c r="C228864" s="77"/>
    </row>
    <row r="228865" spans="2:3" x14ac:dyDescent="0.25">
      <c r="B228865" s="78"/>
      <c r="C228865" s="77"/>
    </row>
    <row r="228866" spans="2:3" x14ac:dyDescent="0.25">
      <c r="B228866" s="78"/>
      <c r="C228866" s="77"/>
    </row>
    <row r="228867" spans="2:3" x14ac:dyDescent="0.25">
      <c r="B228867" s="78"/>
      <c r="C228867" s="77"/>
    </row>
    <row r="228868" spans="2:3" x14ac:dyDescent="0.25">
      <c r="B228868" s="78"/>
      <c r="C228868" s="77"/>
    </row>
    <row r="228869" spans="2:3" x14ac:dyDescent="0.25">
      <c r="B228869" s="78"/>
      <c r="C228869" s="77"/>
    </row>
    <row r="228870" spans="2:3" x14ac:dyDescent="0.25">
      <c r="B228870" s="78"/>
      <c r="C228870" s="77"/>
    </row>
    <row r="228980" spans="2:3" x14ac:dyDescent="0.25">
      <c r="B228980" s="78"/>
      <c r="C228980" s="77"/>
    </row>
    <row r="228981" spans="2:3" x14ac:dyDescent="0.25">
      <c r="B228981" s="78"/>
      <c r="C228981" s="77"/>
    </row>
    <row r="228982" spans="2:3" x14ac:dyDescent="0.25">
      <c r="B228982" s="78"/>
      <c r="C228982" s="77"/>
    </row>
    <row r="228983" spans="2:3" x14ac:dyDescent="0.25">
      <c r="B228983" s="78"/>
      <c r="C228983" s="77"/>
    </row>
    <row r="228984" spans="2:3" x14ac:dyDescent="0.25">
      <c r="B228984" s="78"/>
      <c r="C228984" s="77"/>
    </row>
    <row r="228985" spans="2:3" x14ac:dyDescent="0.25">
      <c r="B228985" s="78"/>
      <c r="C228985" s="77"/>
    </row>
    <row r="228986" spans="2:3" x14ac:dyDescent="0.25">
      <c r="B228986" s="78"/>
      <c r="C228986" s="77"/>
    </row>
    <row r="228987" spans="2:3" x14ac:dyDescent="0.25">
      <c r="B228987" s="78"/>
      <c r="C228987" s="77"/>
    </row>
    <row r="228988" spans="2:3" x14ac:dyDescent="0.25">
      <c r="B228988" s="78"/>
      <c r="C228988" s="77"/>
    </row>
    <row r="228989" spans="2:3" x14ac:dyDescent="0.25">
      <c r="B228989" s="78"/>
      <c r="C228989" s="77"/>
    </row>
    <row r="228990" spans="2:3" x14ac:dyDescent="0.25">
      <c r="B228990" s="78"/>
      <c r="C228990" s="77"/>
    </row>
    <row r="228991" spans="2:3" x14ac:dyDescent="0.25">
      <c r="B228991" s="78"/>
      <c r="C228991" s="77"/>
    </row>
    <row r="228992" spans="2:3" x14ac:dyDescent="0.25">
      <c r="B228992" s="78"/>
      <c r="C228992" s="77"/>
    </row>
    <row r="229102" spans="2:3" x14ac:dyDescent="0.25">
      <c r="B229102" s="78"/>
      <c r="C229102" s="77"/>
    </row>
    <row r="229103" spans="2:3" x14ac:dyDescent="0.25">
      <c r="B229103" s="78"/>
      <c r="C229103" s="77"/>
    </row>
    <row r="229104" spans="2:3" x14ac:dyDescent="0.25">
      <c r="B229104" s="78"/>
      <c r="C229104" s="77"/>
    </row>
    <row r="229105" spans="2:3" x14ac:dyDescent="0.25">
      <c r="B229105" s="78"/>
      <c r="C229105" s="77"/>
    </row>
    <row r="229106" spans="2:3" x14ac:dyDescent="0.25">
      <c r="B229106" s="78"/>
      <c r="C229106" s="77"/>
    </row>
    <row r="229107" spans="2:3" x14ac:dyDescent="0.25">
      <c r="B229107" s="78"/>
      <c r="C229107" s="77"/>
    </row>
    <row r="229108" spans="2:3" x14ac:dyDescent="0.25">
      <c r="B229108" s="78"/>
      <c r="C229108" s="77"/>
    </row>
    <row r="229109" spans="2:3" x14ac:dyDescent="0.25">
      <c r="B229109" s="78"/>
      <c r="C229109" s="77"/>
    </row>
    <row r="229110" spans="2:3" x14ac:dyDescent="0.25">
      <c r="B229110" s="78"/>
      <c r="C229110" s="77"/>
    </row>
    <row r="229111" spans="2:3" x14ac:dyDescent="0.25">
      <c r="B229111" s="78"/>
      <c r="C229111" s="77"/>
    </row>
    <row r="229112" spans="2:3" x14ac:dyDescent="0.25">
      <c r="B229112" s="78"/>
      <c r="C229112" s="77"/>
    </row>
    <row r="229113" spans="2:3" x14ac:dyDescent="0.25">
      <c r="B229113" s="78"/>
      <c r="C229113" s="77"/>
    </row>
    <row r="229114" spans="2:3" x14ac:dyDescent="0.25">
      <c r="B229114" s="78"/>
      <c r="C229114" s="77"/>
    </row>
    <row r="229224" spans="2:3" x14ac:dyDescent="0.25">
      <c r="B229224" s="78"/>
      <c r="C229224" s="77"/>
    </row>
    <row r="229225" spans="2:3" x14ac:dyDescent="0.25">
      <c r="B229225" s="78"/>
      <c r="C229225" s="77"/>
    </row>
    <row r="229226" spans="2:3" x14ac:dyDescent="0.25">
      <c r="B229226" s="78"/>
      <c r="C229226" s="77"/>
    </row>
    <row r="229227" spans="2:3" x14ac:dyDescent="0.25">
      <c r="B229227" s="78"/>
      <c r="C229227" s="77"/>
    </row>
    <row r="229228" spans="2:3" x14ac:dyDescent="0.25">
      <c r="B229228" s="78"/>
      <c r="C229228" s="77"/>
    </row>
    <row r="229229" spans="2:3" x14ac:dyDescent="0.25">
      <c r="B229229" s="78"/>
      <c r="C229229" s="77"/>
    </row>
    <row r="229230" spans="2:3" x14ac:dyDescent="0.25">
      <c r="B229230" s="78"/>
      <c r="C229230" s="77"/>
    </row>
    <row r="229231" spans="2:3" x14ac:dyDescent="0.25">
      <c r="B229231" s="78"/>
      <c r="C229231" s="77"/>
    </row>
    <row r="229232" spans="2:3" x14ac:dyDescent="0.25">
      <c r="B229232" s="78"/>
      <c r="C229232" s="77"/>
    </row>
    <row r="229233" spans="2:3" x14ac:dyDescent="0.25">
      <c r="B229233" s="78"/>
      <c r="C229233" s="77"/>
    </row>
    <row r="229234" spans="2:3" x14ac:dyDescent="0.25">
      <c r="B229234" s="78"/>
      <c r="C229234" s="77"/>
    </row>
    <row r="229235" spans="2:3" x14ac:dyDescent="0.25">
      <c r="B229235" s="78"/>
      <c r="C229235" s="77"/>
    </row>
    <row r="229236" spans="2:3" x14ac:dyDescent="0.25">
      <c r="B229236" s="78"/>
      <c r="C229236" s="77"/>
    </row>
    <row r="229346" spans="2:3" x14ac:dyDescent="0.25">
      <c r="B229346" s="78"/>
      <c r="C229346" s="77"/>
    </row>
    <row r="229347" spans="2:3" x14ac:dyDescent="0.25">
      <c r="B229347" s="78"/>
      <c r="C229347" s="77"/>
    </row>
    <row r="229348" spans="2:3" x14ac:dyDescent="0.25">
      <c r="B229348" s="78"/>
      <c r="C229348" s="77"/>
    </row>
    <row r="229349" spans="2:3" x14ac:dyDescent="0.25">
      <c r="B229349" s="78"/>
      <c r="C229349" s="77"/>
    </row>
    <row r="229350" spans="2:3" x14ac:dyDescent="0.25">
      <c r="B229350" s="78"/>
      <c r="C229350" s="77"/>
    </row>
    <row r="229351" spans="2:3" x14ac:dyDescent="0.25">
      <c r="B229351" s="78"/>
      <c r="C229351" s="77"/>
    </row>
    <row r="229352" spans="2:3" x14ac:dyDescent="0.25">
      <c r="B229352" s="78"/>
      <c r="C229352" s="77"/>
    </row>
    <row r="229353" spans="2:3" x14ac:dyDescent="0.25">
      <c r="B229353" s="78"/>
      <c r="C229353" s="77"/>
    </row>
    <row r="229354" spans="2:3" x14ac:dyDescent="0.25">
      <c r="B229354" s="78"/>
      <c r="C229354" s="77"/>
    </row>
    <row r="229355" spans="2:3" x14ac:dyDescent="0.25">
      <c r="B229355" s="78"/>
      <c r="C229355" s="77"/>
    </row>
    <row r="229356" spans="2:3" x14ac:dyDescent="0.25">
      <c r="B229356" s="78"/>
      <c r="C229356" s="77"/>
    </row>
    <row r="229357" spans="2:3" x14ac:dyDescent="0.25">
      <c r="B229357" s="78"/>
      <c r="C229357" s="77"/>
    </row>
    <row r="229358" spans="2:3" x14ac:dyDescent="0.25">
      <c r="B229358" s="78"/>
      <c r="C229358" s="77"/>
    </row>
    <row r="229468" spans="2:3" x14ac:dyDescent="0.25">
      <c r="B229468" s="78"/>
      <c r="C229468" s="77"/>
    </row>
    <row r="229469" spans="2:3" x14ac:dyDescent="0.25">
      <c r="B229469" s="78"/>
      <c r="C229469" s="77"/>
    </row>
    <row r="229470" spans="2:3" x14ac:dyDescent="0.25">
      <c r="B229470" s="78"/>
      <c r="C229470" s="77"/>
    </row>
    <row r="229471" spans="2:3" x14ac:dyDescent="0.25">
      <c r="B229471" s="78"/>
      <c r="C229471" s="77"/>
    </row>
    <row r="229472" spans="2:3" x14ac:dyDescent="0.25">
      <c r="B229472" s="78"/>
      <c r="C229472" s="77"/>
    </row>
    <row r="229473" spans="2:3" x14ac:dyDescent="0.25">
      <c r="B229473" s="78"/>
      <c r="C229473" s="77"/>
    </row>
    <row r="229474" spans="2:3" x14ac:dyDescent="0.25">
      <c r="B229474" s="78"/>
      <c r="C229474" s="77"/>
    </row>
    <row r="229475" spans="2:3" x14ac:dyDescent="0.25">
      <c r="B229475" s="78"/>
      <c r="C229475" s="77"/>
    </row>
    <row r="229476" spans="2:3" x14ac:dyDescent="0.25">
      <c r="B229476" s="78"/>
      <c r="C229476" s="77"/>
    </row>
    <row r="229477" spans="2:3" x14ac:dyDescent="0.25">
      <c r="B229477" s="78"/>
      <c r="C229477" s="77"/>
    </row>
    <row r="229478" spans="2:3" x14ac:dyDescent="0.25">
      <c r="B229478" s="78"/>
      <c r="C229478" s="77"/>
    </row>
    <row r="229479" spans="2:3" x14ac:dyDescent="0.25">
      <c r="B229479" s="78"/>
      <c r="C229479" s="77"/>
    </row>
    <row r="229480" spans="2:3" x14ac:dyDescent="0.25">
      <c r="B229480" s="78"/>
      <c r="C229480" s="77"/>
    </row>
    <row r="229590" spans="2:3" x14ac:dyDescent="0.25">
      <c r="B229590" s="78"/>
      <c r="C229590" s="77"/>
    </row>
    <row r="229591" spans="2:3" x14ac:dyDescent="0.25">
      <c r="B229591" s="78"/>
      <c r="C229591" s="77"/>
    </row>
    <row r="229592" spans="2:3" x14ac:dyDescent="0.25">
      <c r="B229592" s="78"/>
      <c r="C229592" s="77"/>
    </row>
    <row r="229593" spans="2:3" x14ac:dyDescent="0.25">
      <c r="B229593" s="78"/>
      <c r="C229593" s="77"/>
    </row>
    <row r="229594" spans="2:3" x14ac:dyDescent="0.25">
      <c r="B229594" s="78"/>
      <c r="C229594" s="77"/>
    </row>
    <row r="229595" spans="2:3" x14ac:dyDescent="0.25">
      <c r="B229595" s="78"/>
      <c r="C229595" s="77"/>
    </row>
    <row r="229596" spans="2:3" x14ac:dyDescent="0.25">
      <c r="B229596" s="78"/>
      <c r="C229596" s="77"/>
    </row>
    <row r="229597" spans="2:3" x14ac:dyDescent="0.25">
      <c r="B229597" s="78"/>
      <c r="C229597" s="77"/>
    </row>
    <row r="229598" spans="2:3" x14ac:dyDescent="0.25">
      <c r="B229598" s="78"/>
      <c r="C229598" s="77"/>
    </row>
    <row r="229599" spans="2:3" x14ac:dyDescent="0.25">
      <c r="B229599" s="78"/>
      <c r="C229599" s="77"/>
    </row>
    <row r="229600" spans="2:3" x14ac:dyDescent="0.25">
      <c r="B229600" s="78"/>
      <c r="C229600" s="77"/>
    </row>
    <row r="229601" spans="2:3" x14ac:dyDescent="0.25">
      <c r="B229601" s="78"/>
      <c r="C229601" s="77"/>
    </row>
    <row r="229602" spans="2:3" x14ac:dyDescent="0.25">
      <c r="B229602" s="78"/>
      <c r="C229602" s="77"/>
    </row>
    <row r="229712" spans="2:3" x14ac:dyDescent="0.25">
      <c r="B229712" s="78"/>
      <c r="C229712" s="77"/>
    </row>
    <row r="229713" spans="2:3" x14ac:dyDescent="0.25">
      <c r="B229713" s="78"/>
      <c r="C229713" s="77"/>
    </row>
    <row r="229714" spans="2:3" x14ac:dyDescent="0.25">
      <c r="B229714" s="78"/>
      <c r="C229714" s="77"/>
    </row>
    <row r="229715" spans="2:3" x14ac:dyDescent="0.25">
      <c r="B229715" s="78"/>
      <c r="C229715" s="77"/>
    </row>
    <row r="229716" spans="2:3" x14ac:dyDescent="0.25">
      <c r="B229716" s="78"/>
      <c r="C229716" s="77"/>
    </row>
    <row r="229717" spans="2:3" x14ac:dyDescent="0.25">
      <c r="B229717" s="78"/>
      <c r="C229717" s="77"/>
    </row>
    <row r="229718" spans="2:3" x14ac:dyDescent="0.25">
      <c r="B229718" s="78"/>
      <c r="C229718" s="77"/>
    </row>
    <row r="229719" spans="2:3" x14ac:dyDescent="0.25">
      <c r="B229719" s="78"/>
      <c r="C229719" s="77"/>
    </row>
    <row r="229720" spans="2:3" x14ac:dyDescent="0.25">
      <c r="B229720" s="78"/>
      <c r="C229720" s="77"/>
    </row>
    <row r="229721" spans="2:3" x14ac:dyDescent="0.25">
      <c r="B229721" s="78"/>
      <c r="C229721" s="77"/>
    </row>
    <row r="229722" spans="2:3" x14ac:dyDescent="0.25">
      <c r="B229722" s="78"/>
      <c r="C229722" s="77"/>
    </row>
    <row r="229723" spans="2:3" x14ac:dyDescent="0.25">
      <c r="B229723" s="78"/>
      <c r="C229723" s="77"/>
    </row>
    <row r="229724" spans="2:3" x14ac:dyDescent="0.25">
      <c r="B229724" s="78"/>
      <c r="C229724" s="77"/>
    </row>
    <row r="229834" spans="2:3" x14ac:dyDescent="0.25">
      <c r="B229834" s="78"/>
      <c r="C229834" s="77"/>
    </row>
    <row r="229835" spans="2:3" x14ac:dyDescent="0.25">
      <c r="B229835" s="78"/>
      <c r="C229835" s="77"/>
    </row>
    <row r="229836" spans="2:3" x14ac:dyDescent="0.25">
      <c r="B229836" s="78"/>
      <c r="C229836" s="77"/>
    </row>
    <row r="229837" spans="2:3" x14ac:dyDescent="0.25">
      <c r="B229837" s="78"/>
      <c r="C229837" s="77"/>
    </row>
    <row r="229838" spans="2:3" x14ac:dyDescent="0.25">
      <c r="B229838" s="78"/>
      <c r="C229838" s="77"/>
    </row>
    <row r="229839" spans="2:3" x14ac:dyDescent="0.25">
      <c r="B229839" s="78"/>
      <c r="C229839" s="77"/>
    </row>
    <row r="229840" spans="2:3" x14ac:dyDescent="0.25">
      <c r="B229840" s="78"/>
      <c r="C229840" s="77"/>
    </row>
    <row r="229841" spans="2:3" x14ac:dyDescent="0.25">
      <c r="B229841" s="78"/>
      <c r="C229841" s="77"/>
    </row>
    <row r="229842" spans="2:3" x14ac:dyDescent="0.25">
      <c r="B229842" s="78"/>
      <c r="C229842" s="77"/>
    </row>
    <row r="229843" spans="2:3" x14ac:dyDescent="0.25">
      <c r="B229843" s="78"/>
      <c r="C229843" s="77"/>
    </row>
    <row r="229844" spans="2:3" x14ac:dyDescent="0.25">
      <c r="B229844" s="78"/>
      <c r="C229844" s="77"/>
    </row>
    <row r="229845" spans="2:3" x14ac:dyDescent="0.25">
      <c r="B229845" s="78"/>
      <c r="C229845" s="77"/>
    </row>
    <row r="229846" spans="2:3" x14ac:dyDescent="0.25">
      <c r="B229846" s="78"/>
      <c r="C229846" s="77"/>
    </row>
    <row r="229956" spans="2:3" x14ac:dyDescent="0.25">
      <c r="B229956" s="78"/>
      <c r="C229956" s="77"/>
    </row>
    <row r="229957" spans="2:3" x14ac:dyDescent="0.25">
      <c r="B229957" s="78"/>
      <c r="C229957" s="77"/>
    </row>
    <row r="229958" spans="2:3" x14ac:dyDescent="0.25">
      <c r="B229958" s="78"/>
      <c r="C229958" s="77"/>
    </row>
    <row r="229959" spans="2:3" x14ac:dyDescent="0.25">
      <c r="B229959" s="78"/>
      <c r="C229959" s="77"/>
    </row>
    <row r="229960" spans="2:3" x14ac:dyDescent="0.25">
      <c r="B229960" s="78"/>
      <c r="C229960" s="77"/>
    </row>
    <row r="229961" spans="2:3" x14ac:dyDescent="0.25">
      <c r="B229961" s="78"/>
      <c r="C229961" s="77"/>
    </row>
    <row r="229962" spans="2:3" x14ac:dyDescent="0.25">
      <c r="B229962" s="78"/>
      <c r="C229962" s="77"/>
    </row>
    <row r="229963" spans="2:3" x14ac:dyDescent="0.25">
      <c r="B229963" s="78"/>
      <c r="C229963" s="77"/>
    </row>
    <row r="229964" spans="2:3" x14ac:dyDescent="0.25">
      <c r="B229964" s="78"/>
      <c r="C229964" s="77"/>
    </row>
    <row r="229965" spans="2:3" x14ac:dyDescent="0.25">
      <c r="B229965" s="78"/>
      <c r="C229965" s="77"/>
    </row>
    <row r="229966" spans="2:3" x14ac:dyDescent="0.25">
      <c r="B229966" s="78"/>
      <c r="C229966" s="77"/>
    </row>
    <row r="229967" spans="2:3" x14ac:dyDescent="0.25">
      <c r="B229967" s="78"/>
      <c r="C229967" s="77"/>
    </row>
    <row r="229968" spans="2:3" x14ac:dyDescent="0.25">
      <c r="B229968" s="78"/>
      <c r="C229968" s="77"/>
    </row>
    <row r="230078" spans="2:3" x14ac:dyDescent="0.25">
      <c r="B230078" s="78"/>
      <c r="C230078" s="77"/>
    </row>
    <row r="230079" spans="2:3" x14ac:dyDescent="0.25">
      <c r="B230079" s="78"/>
      <c r="C230079" s="77"/>
    </row>
    <row r="230080" spans="2:3" x14ac:dyDescent="0.25">
      <c r="B230080" s="78"/>
      <c r="C230080" s="77"/>
    </row>
    <row r="230081" spans="2:3" x14ac:dyDescent="0.25">
      <c r="B230081" s="78"/>
      <c r="C230081" s="77"/>
    </row>
    <row r="230082" spans="2:3" x14ac:dyDescent="0.25">
      <c r="B230082" s="78"/>
      <c r="C230082" s="77"/>
    </row>
    <row r="230083" spans="2:3" x14ac:dyDescent="0.25">
      <c r="B230083" s="78"/>
      <c r="C230083" s="77"/>
    </row>
    <row r="230084" spans="2:3" x14ac:dyDescent="0.25">
      <c r="B230084" s="78"/>
      <c r="C230084" s="77"/>
    </row>
    <row r="230085" spans="2:3" x14ac:dyDescent="0.25">
      <c r="B230085" s="78"/>
      <c r="C230085" s="77"/>
    </row>
    <row r="230086" spans="2:3" x14ac:dyDescent="0.25">
      <c r="B230086" s="78"/>
      <c r="C230086" s="77"/>
    </row>
    <row r="230087" spans="2:3" x14ac:dyDescent="0.25">
      <c r="B230087" s="78"/>
      <c r="C230087" s="77"/>
    </row>
    <row r="230088" spans="2:3" x14ac:dyDescent="0.25">
      <c r="B230088" s="78"/>
      <c r="C230088" s="77"/>
    </row>
    <row r="230089" spans="2:3" x14ac:dyDescent="0.25">
      <c r="B230089" s="78"/>
      <c r="C230089" s="77"/>
    </row>
    <row r="230090" spans="2:3" x14ac:dyDescent="0.25">
      <c r="B230090" s="78"/>
      <c r="C230090" s="77"/>
    </row>
    <row r="230200" spans="2:3" x14ac:dyDescent="0.25">
      <c r="B230200" s="78"/>
      <c r="C230200" s="77"/>
    </row>
    <row r="230201" spans="2:3" x14ac:dyDescent="0.25">
      <c r="B230201" s="78"/>
      <c r="C230201" s="77"/>
    </row>
    <row r="230202" spans="2:3" x14ac:dyDescent="0.25">
      <c r="B230202" s="78"/>
      <c r="C230202" s="77"/>
    </row>
    <row r="230203" spans="2:3" x14ac:dyDescent="0.25">
      <c r="B230203" s="78"/>
      <c r="C230203" s="77"/>
    </row>
    <row r="230204" spans="2:3" x14ac:dyDescent="0.25">
      <c r="B230204" s="78"/>
      <c r="C230204" s="77"/>
    </row>
    <row r="230205" spans="2:3" x14ac:dyDescent="0.25">
      <c r="B230205" s="78"/>
      <c r="C230205" s="77"/>
    </row>
    <row r="230206" spans="2:3" x14ac:dyDescent="0.25">
      <c r="B230206" s="78"/>
      <c r="C230206" s="77"/>
    </row>
    <row r="230207" spans="2:3" x14ac:dyDescent="0.25">
      <c r="B230207" s="78"/>
      <c r="C230207" s="77"/>
    </row>
    <row r="230208" spans="2:3" x14ac:dyDescent="0.25">
      <c r="B230208" s="78"/>
      <c r="C230208" s="77"/>
    </row>
    <row r="230209" spans="2:3" x14ac:dyDescent="0.25">
      <c r="B230209" s="78"/>
      <c r="C230209" s="77"/>
    </row>
    <row r="230210" spans="2:3" x14ac:dyDescent="0.25">
      <c r="B230210" s="78"/>
      <c r="C230210" s="77"/>
    </row>
    <row r="230211" spans="2:3" x14ac:dyDescent="0.25">
      <c r="B230211" s="78"/>
      <c r="C230211" s="77"/>
    </row>
    <row r="230212" spans="2:3" x14ac:dyDescent="0.25">
      <c r="B230212" s="78"/>
      <c r="C230212" s="77"/>
    </row>
    <row r="230322" spans="2:3" x14ac:dyDescent="0.25">
      <c r="B230322" s="78"/>
      <c r="C230322" s="77"/>
    </row>
    <row r="230323" spans="2:3" x14ac:dyDescent="0.25">
      <c r="B230323" s="78"/>
      <c r="C230323" s="77"/>
    </row>
    <row r="230324" spans="2:3" x14ac:dyDescent="0.25">
      <c r="B230324" s="78"/>
      <c r="C230324" s="77"/>
    </row>
    <row r="230325" spans="2:3" x14ac:dyDescent="0.25">
      <c r="B230325" s="78"/>
      <c r="C230325" s="77"/>
    </row>
    <row r="230326" spans="2:3" x14ac:dyDescent="0.25">
      <c r="B230326" s="78"/>
      <c r="C230326" s="77"/>
    </row>
    <row r="230327" spans="2:3" x14ac:dyDescent="0.25">
      <c r="B230327" s="78"/>
      <c r="C230327" s="77"/>
    </row>
    <row r="230328" spans="2:3" x14ac:dyDescent="0.25">
      <c r="B230328" s="78"/>
      <c r="C230328" s="77"/>
    </row>
    <row r="230329" spans="2:3" x14ac:dyDescent="0.25">
      <c r="B230329" s="78"/>
      <c r="C230329" s="77"/>
    </row>
    <row r="230330" spans="2:3" x14ac:dyDescent="0.25">
      <c r="B230330" s="78"/>
      <c r="C230330" s="77"/>
    </row>
    <row r="230331" spans="2:3" x14ac:dyDescent="0.25">
      <c r="B230331" s="78"/>
      <c r="C230331" s="77"/>
    </row>
    <row r="230332" spans="2:3" x14ac:dyDescent="0.25">
      <c r="B230332" s="78"/>
      <c r="C230332" s="77"/>
    </row>
    <row r="230333" spans="2:3" x14ac:dyDescent="0.25">
      <c r="B230333" s="78"/>
      <c r="C230333" s="77"/>
    </row>
    <row r="230334" spans="2:3" x14ac:dyDescent="0.25">
      <c r="B230334" s="78"/>
      <c r="C230334" s="77"/>
    </row>
    <row r="230444" spans="2:3" x14ac:dyDescent="0.25">
      <c r="B230444" s="78"/>
      <c r="C230444" s="77"/>
    </row>
    <row r="230445" spans="2:3" x14ac:dyDescent="0.25">
      <c r="B230445" s="78"/>
      <c r="C230445" s="77"/>
    </row>
    <row r="230446" spans="2:3" x14ac:dyDescent="0.25">
      <c r="B230446" s="78"/>
      <c r="C230446" s="77"/>
    </row>
    <row r="230447" spans="2:3" x14ac:dyDescent="0.25">
      <c r="B230447" s="78"/>
      <c r="C230447" s="77"/>
    </row>
    <row r="230448" spans="2:3" x14ac:dyDescent="0.25">
      <c r="B230448" s="78"/>
      <c r="C230448" s="77"/>
    </row>
    <row r="230449" spans="2:3" x14ac:dyDescent="0.25">
      <c r="B230449" s="78"/>
      <c r="C230449" s="77"/>
    </row>
    <row r="230450" spans="2:3" x14ac:dyDescent="0.25">
      <c r="B230450" s="78"/>
      <c r="C230450" s="77"/>
    </row>
    <row r="230451" spans="2:3" x14ac:dyDescent="0.25">
      <c r="B230451" s="78"/>
      <c r="C230451" s="77"/>
    </row>
    <row r="230452" spans="2:3" x14ac:dyDescent="0.25">
      <c r="B230452" s="78"/>
      <c r="C230452" s="77"/>
    </row>
    <row r="230453" spans="2:3" x14ac:dyDescent="0.25">
      <c r="B230453" s="78"/>
      <c r="C230453" s="77"/>
    </row>
    <row r="230454" spans="2:3" x14ac:dyDescent="0.25">
      <c r="B230454" s="78"/>
      <c r="C230454" s="77"/>
    </row>
    <row r="230455" spans="2:3" x14ac:dyDescent="0.25">
      <c r="B230455" s="78"/>
      <c r="C230455" s="77"/>
    </row>
    <row r="230456" spans="2:3" x14ac:dyDescent="0.25">
      <c r="B230456" s="78"/>
      <c r="C230456" s="77"/>
    </row>
    <row r="230566" spans="2:3" x14ac:dyDescent="0.25">
      <c r="B230566" s="78"/>
      <c r="C230566" s="77"/>
    </row>
    <row r="230567" spans="2:3" x14ac:dyDescent="0.25">
      <c r="B230567" s="78"/>
      <c r="C230567" s="77"/>
    </row>
    <row r="230568" spans="2:3" x14ac:dyDescent="0.25">
      <c r="B230568" s="78"/>
      <c r="C230568" s="77"/>
    </row>
    <row r="230569" spans="2:3" x14ac:dyDescent="0.25">
      <c r="B230569" s="78"/>
      <c r="C230569" s="77"/>
    </row>
    <row r="230570" spans="2:3" x14ac:dyDescent="0.25">
      <c r="B230570" s="78"/>
      <c r="C230570" s="77"/>
    </row>
    <row r="230571" spans="2:3" x14ac:dyDescent="0.25">
      <c r="B230571" s="78"/>
      <c r="C230571" s="77"/>
    </row>
    <row r="230572" spans="2:3" x14ac:dyDescent="0.25">
      <c r="B230572" s="78"/>
      <c r="C230572" s="77"/>
    </row>
    <row r="230573" spans="2:3" x14ac:dyDescent="0.25">
      <c r="B230573" s="78"/>
      <c r="C230573" s="77"/>
    </row>
    <row r="230574" spans="2:3" x14ac:dyDescent="0.25">
      <c r="B230574" s="78"/>
      <c r="C230574" s="77"/>
    </row>
    <row r="230575" spans="2:3" x14ac:dyDescent="0.25">
      <c r="B230575" s="78"/>
      <c r="C230575" s="77"/>
    </row>
    <row r="230576" spans="2:3" x14ac:dyDescent="0.25">
      <c r="B230576" s="78"/>
      <c r="C230576" s="77"/>
    </row>
    <row r="230577" spans="2:3" x14ac:dyDescent="0.25">
      <c r="B230577" s="78"/>
      <c r="C230577" s="77"/>
    </row>
    <row r="230578" spans="2:3" x14ac:dyDescent="0.25">
      <c r="B230578" s="78"/>
      <c r="C230578" s="77"/>
    </row>
    <row r="230688" spans="2:3" x14ac:dyDescent="0.25">
      <c r="B230688" s="78"/>
      <c r="C230688" s="77"/>
    </row>
    <row r="230689" spans="2:3" x14ac:dyDescent="0.25">
      <c r="B230689" s="78"/>
      <c r="C230689" s="77"/>
    </row>
    <row r="230690" spans="2:3" x14ac:dyDescent="0.25">
      <c r="B230690" s="78"/>
      <c r="C230690" s="77"/>
    </row>
    <row r="230691" spans="2:3" x14ac:dyDescent="0.25">
      <c r="B230691" s="78"/>
      <c r="C230691" s="77"/>
    </row>
    <row r="230692" spans="2:3" x14ac:dyDescent="0.25">
      <c r="B230692" s="78"/>
      <c r="C230692" s="77"/>
    </row>
    <row r="230693" spans="2:3" x14ac:dyDescent="0.25">
      <c r="B230693" s="78"/>
      <c r="C230693" s="77"/>
    </row>
    <row r="230694" spans="2:3" x14ac:dyDescent="0.25">
      <c r="B230694" s="78"/>
      <c r="C230694" s="77"/>
    </row>
    <row r="230695" spans="2:3" x14ac:dyDescent="0.25">
      <c r="B230695" s="78"/>
      <c r="C230695" s="77"/>
    </row>
    <row r="230696" spans="2:3" x14ac:dyDescent="0.25">
      <c r="B230696" s="78"/>
      <c r="C230696" s="77"/>
    </row>
    <row r="230697" spans="2:3" x14ac:dyDescent="0.25">
      <c r="B230697" s="78"/>
      <c r="C230697" s="77"/>
    </row>
    <row r="230698" spans="2:3" x14ac:dyDescent="0.25">
      <c r="B230698" s="78"/>
      <c r="C230698" s="77"/>
    </row>
    <row r="230699" spans="2:3" x14ac:dyDescent="0.25">
      <c r="B230699" s="78"/>
      <c r="C230699" s="77"/>
    </row>
    <row r="230700" spans="2:3" x14ac:dyDescent="0.25">
      <c r="B230700" s="78"/>
      <c r="C230700" s="77"/>
    </row>
    <row r="230810" spans="2:3" x14ac:dyDescent="0.25">
      <c r="B230810" s="78"/>
      <c r="C230810" s="77"/>
    </row>
    <row r="230811" spans="2:3" x14ac:dyDescent="0.25">
      <c r="B230811" s="78"/>
      <c r="C230811" s="77"/>
    </row>
    <row r="230812" spans="2:3" x14ac:dyDescent="0.25">
      <c r="B230812" s="78"/>
      <c r="C230812" s="77"/>
    </row>
    <row r="230813" spans="2:3" x14ac:dyDescent="0.25">
      <c r="B230813" s="78"/>
      <c r="C230813" s="77"/>
    </row>
    <row r="230814" spans="2:3" x14ac:dyDescent="0.25">
      <c r="B230814" s="78"/>
      <c r="C230814" s="77"/>
    </row>
    <row r="230815" spans="2:3" x14ac:dyDescent="0.25">
      <c r="B230815" s="78"/>
      <c r="C230815" s="77"/>
    </row>
    <row r="230816" spans="2:3" x14ac:dyDescent="0.25">
      <c r="B230816" s="78"/>
      <c r="C230816" s="77"/>
    </row>
    <row r="230817" spans="2:3" x14ac:dyDescent="0.25">
      <c r="B230817" s="78"/>
      <c r="C230817" s="77"/>
    </row>
    <row r="230818" spans="2:3" x14ac:dyDescent="0.25">
      <c r="B230818" s="78"/>
      <c r="C230818" s="77"/>
    </row>
    <row r="230819" spans="2:3" x14ac:dyDescent="0.25">
      <c r="B230819" s="78"/>
      <c r="C230819" s="77"/>
    </row>
    <row r="230820" spans="2:3" x14ac:dyDescent="0.25">
      <c r="B230820" s="78"/>
      <c r="C230820" s="77"/>
    </row>
    <row r="230821" spans="2:3" x14ac:dyDescent="0.25">
      <c r="B230821" s="78"/>
      <c r="C230821" s="77"/>
    </row>
    <row r="230822" spans="2:3" x14ac:dyDescent="0.25">
      <c r="B230822" s="78"/>
      <c r="C230822" s="77"/>
    </row>
    <row r="230932" spans="2:3" x14ac:dyDescent="0.25">
      <c r="B230932" s="78"/>
      <c r="C230932" s="77"/>
    </row>
    <row r="230933" spans="2:3" x14ac:dyDescent="0.25">
      <c r="B230933" s="78"/>
      <c r="C230933" s="77"/>
    </row>
    <row r="230934" spans="2:3" x14ac:dyDescent="0.25">
      <c r="B230934" s="78"/>
      <c r="C230934" s="77"/>
    </row>
    <row r="230935" spans="2:3" x14ac:dyDescent="0.25">
      <c r="B230935" s="78"/>
      <c r="C230935" s="77"/>
    </row>
    <row r="230936" spans="2:3" x14ac:dyDescent="0.25">
      <c r="B230936" s="78"/>
      <c r="C230936" s="77"/>
    </row>
    <row r="230937" spans="2:3" x14ac:dyDescent="0.25">
      <c r="B230937" s="78"/>
      <c r="C230937" s="77"/>
    </row>
    <row r="230938" spans="2:3" x14ac:dyDescent="0.25">
      <c r="B230938" s="78"/>
      <c r="C230938" s="77"/>
    </row>
    <row r="230939" spans="2:3" x14ac:dyDescent="0.25">
      <c r="B230939" s="78"/>
      <c r="C230939" s="77"/>
    </row>
    <row r="230940" spans="2:3" x14ac:dyDescent="0.25">
      <c r="B230940" s="78"/>
      <c r="C230940" s="77"/>
    </row>
    <row r="230941" spans="2:3" x14ac:dyDescent="0.25">
      <c r="B230941" s="78"/>
      <c r="C230941" s="77"/>
    </row>
    <row r="230942" spans="2:3" x14ac:dyDescent="0.25">
      <c r="B230942" s="78"/>
      <c r="C230942" s="77"/>
    </row>
    <row r="230943" spans="2:3" x14ac:dyDescent="0.25">
      <c r="B230943" s="78"/>
      <c r="C230943" s="77"/>
    </row>
    <row r="230944" spans="2:3" x14ac:dyDescent="0.25">
      <c r="B230944" s="78"/>
      <c r="C230944" s="77"/>
    </row>
    <row r="231054" spans="2:3" x14ac:dyDescent="0.25">
      <c r="B231054" s="78"/>
      <c r="C231054" s="77"/>
    </row>
    <row r="231055" spans="2:3" x14ac:dyDescent="0.25">
      <c r="B231055" s="78"/>
      <c r="C231055" s="77"/>
    </row>
    <row r="231056" spans="2:3" x14ac:dyDescent="0.25">
      <c r="B231056" s="78"/>
      <c r="C231056" s="77"/>
    </row>
    <row r="231057" spans="2:3" x14ac:dyDescent="0.25">
      <c r="B231057" s="78"/>
      <c r="C231057" s="77"/>
    </row>
    <row r="231058" spans="2:3" x14ac:dyDescent="0.25">
      <c r="B231058" s="78"/>
      <c r="C231058" s="77"/>
    </row>
    <row r="231059" spans="2:3" x14ac:dyDescent="0.25">
      <c r="B231059" s="78"/>
      <c r="C231059" s="77"/>
    </row>
    <row r="231060" spans="2:3" x14ac:dyDescent="0.25">
      <c r="B231060" s="78"/>
      <c r="C231060" s="77"/>
    </row>
    <row r="231061" spans="2:3" x14ac:dyDescent="0.25">
      <c r="B231061" s="78"/>
      <c r="C231061" s="77"/>
    </row>
    <row r="231062" spans="2:3" x14ac:dyDescent="0.25">
      <c r="B231062" s="78"/>
      <c r="C231062" s="77"/>
    </row>
    <row r="231063" spans="2:3" x14ac:dyDescent="0.25">
      <c r="B231063" s="78"/>
      <c r="C231063" s="77"/>
    </row>
    <row r="231064" spans="2:3" x14ac:dyDescent="0.25">
      <c r="B231064" s="78"/>
      <c r="C231064" s="77"/>
    </row>
    <row r="231065" spans="2:3" x14ac:dyDescent="0.25">
      <c r="B231065" s="78"/>
      <c r="C231065" s="77"/>
    </row>
    <row r="231066" spans="2:3" x14ac:dyDescent="0.25">
      <c r="B231066" s="78"/>
      <c r="C231066" s="77"/>
    </row>
    <row r="231176" spans="2:3" x14ac:dyDescent="0.25">
      <c r="B231176" s="78"/>
      <c r="C231176" s="77"/>
    </row>
    <row r="231177" spans="2:3" x14ac:dyDescent="0.25">
      <c r="B231177" s="78"/>
      <c r="C231177" s="77"/>
    </row>
    <row r="231178" spans="2:3" x14ac:dyDescent="0.25">
      <c r="B231178" s="78"/>
      <c r="C231178" s="77"/>
    </row>
    <row r="231179" spans="2:3" x14ac:dyDescent="0.25">
      <c r="B231179" s="78"/>
      <c r="C231179" s="77"/>
    </row>
    <row r="231180" spans="2:3" x14ac:dyDescent="0.25">
      <c r="B231180" s="78"/>
      <c r="C231180" s="77"/>
    </row>
    <row r="231181" spans="2:3" x14ac:dyDescent="0.25">
      <c r="B231181" s="78"/>
      <c r="C231181" s="77"/>
    </row>
    <row r="231182" spans="2:3" x14ac:dyDescent="0.25">
      <c r="B231182" s="78"/>
      <c r="C231182" s="77"/>
    </row>
    <row r="231183" spans="2:3" x14ac:dyDescent="0.25">
      <c r="B231183" s="78"/>
      <c r="C231183" s="77"/>
    </row>
    <row r="231184" spans="2:3" x14ac:dyDescent="0.25">
      <c r="B231184" s="78"/>
      <c r="C231184" s="77"/>
    </row>
    <row r="231185" spans="2:3" x14ac:dyDescent="0.25">
      <c r="B231185" s="78"/>
      <c r="C231185" s="77"/>
    </row>
    <row r="231186" spans="2:3" x14ac:dyDescent="0.25">
      <c r="B231186" s="78"/>
      <c r="C231186" s="77"/>
    </row>
    <row r="231187" spans="2:3" x14ac:dyDescent="0.25">
      <c r="B231187" s="78"/>
      <c r="C231187" s="77"/>
    </row>
    <row r="231188" spans="2:3" x14ac:dyDescent="0.25">
      <c r="B231188" s="78"/>
      <c r="C231188" s="77"/>
    </row>
    <row r="231298" spans="2:3" x14ac:dyDescent="0.25">
      <c r="B231298" s="78"/>
      <c r="C231298" s="77"/>
    </row>
    <row r="231299" spans="2:3" x14ac:dyDescent="0.25">
      <c r="B231299" s="78"/>
      <c r="C231299" s="77"/>
    </row>
    <row r="231300" spans="2:3" x14ac:dyDescent="0.25">
      <c r="B231300" s="78"/>
      <c r="C231300" s="77"/>
    </row>
    <row r="231301" spans="2:3" x14ac:dyDescent="0.25">
      <c r="B231301" s="78"/>
      <c r="C231301" s="77"/>
    </row>
    <row r="231302" spans="2:3" x14ac:dyDescent="0.25">
      <c r="B231302" s="78"/>
      <c r="C231302" s="77"/>
    </row>
    <row r="231303" spans="2:3" x14ac:dyDescent="0.25">
      <c r="B231303" s="78"/>
      <c r="C231303" s="77"/>
    </row>
    <row r="231304" spans="2:3" x14ac:dyDescent="0.25">
      <c r="B231304" s="78"/>
      <c r="C231304" s="77"/>
    </row>
    <row r="231305" spans="2:3" x14ac:dyDescent="0.25">
      <c r="B231305" s="78"/>
      <c r="C231305" s="77"/>
    </row>
    <row r="231306" spans="2:3" x14ac:dyDescent="0.25">
      <c r="B231306" s="78"/>
      <c r="C231306" s="77"/>
    </row>
    <row r="231307" spans="2:3" x14ac:dyDescent="0.25">
      <c r="B231307" s="78"/>
      <c r="C231307" s="77"/>
    </row>
    <row r="231308" spans="2:3" x14ac:dyDescent="0.25">
      <c r="B231308" s="78"/>
      <c r="C231308" s="77"/>
    </row>
    <row r="231309" spans="2:3" x14ac:dyDescent="0.25">
      <c r="B231309" s="78"/>
      <c r="C231309" s="77"/>
    </row>
    <row r="231310" spans="2:3" x14ac:dyDescent="0.25">
      <c r="B231310" s="78"/>
      <c r="C231310" s="77"/>
    </row>
    <row r="231420" spans="2:3" x14ac:dyDescent="0.25">
      <c r="B231420" s="78"/>
      <c r="C231420" s="77"/>
    </row>
    <row r="231421" spans="2:3" x14ac:dyDescent="0.25">
      <c r="B231421" s="78"/>
      <c r="C231421" s="77"/>
    </row>
    <row r="231422" spans="2:3" x14ac:dyDescent="0.25">
      <c r="B231422" s="78"/>
      <c r="C231422" s="77"/>
    </row>
    <row r="231423" spans="2:3" x14ac:dyDescent="0.25">
      <c r="B231423" s="78"/>
      <c r="C231423" s="77"/>
    </row>
    <row r="231424" spans="2:3" x14ac:dyDescent="0.25">
      <c r="B231424" s="78"/>
      <c r="C231424" s="77"/>
    </row>
    <row r="231425" spans="2:3" x14ac:dyDescent="0.25">
      <c r="B231425" s="78"/>
      <c r="C231425" s="77"/>
    </row>
    <row r="231426" spans="2:3" x14ac:dyDescent="0.25">
      <c r="B231426" s="78"/>
      <c r="C231426" s="77"/>
    </row>
    <row r="231427" spans="2:3" x14ac:dyDescent="0.25">
      <c r="B231427" s="78"/>
      <c r="C231427" s="77"/>
    </row>
    <row r="231428" spans="2:3" x14ac:dyDescent="0.25">
      <c r="B231428" s="78"/>
      <c r="C231428" s="77"/>
    </row>
    <row r="231429" spans="2:3" x14ac:dyDescent="0.25">
      <c r="B231429" s="78"/>
      <c r="C231429" s="77"/>
    </row>
    <row r="231430" spans="2:3" x14ac:dyDescent="0.25">
      <c r="B231430" s="78"/>
      <c r="C231430" s="77"/>
    </row>
    <row r="231431" spans="2:3" x14ac:dyDescent="0.25">
      <c r="B231431" s="78"/>
      <c r="C231431" s="77"/>
    </row>
    <row r="231432" spans="2:3" x14ac:dyDescent="0.25">
      <c r="B231432" s="78"/>
      <c r="C231432" s="77"/>
    </row>
    <row r="231542" spans="2:3" x14ac:dyDescent="0.25">
      <c r="B231542" s="78"/>
      <c r="C231542" s="77"/>
    </row>
    <row r="231543" spans="2:3" x14ac:dyDescent="0.25">
      <c r="B231543" s="78"/>
      <c r="C231543" s="77"/>
    </row>
    <row r="231544" spans="2:3" x14ac:dyDescent="0.25">
      <c r="B231544" s="78"/>
      <c r="C231544" s="77"/>
    </row>
    <row r="231545" spans="2:3" x14ac:dyDescent="0.25">
      <c r="B231545" s="78"/>
      <c r="C231545" s="77"/>
    </row>
    <row r="231546" spans="2:3" x14ac:dyDescent="0.25">
      <c r="B231546" s="78"/>
      <c r="C231546" s="77"/>
    </row>
    <row r="231547" spans="2:3" x14ac:dyDescent="0.25">
      <c r="B231547" s="78"/>
      <c r="C231547" s="77"/>
    </row>
    <row r="231548" spans="2:3" x14ac:dyDescent="0.25">
      <c r="B231548" s="78"/>
      <c r="C231548" s="77"/>
    </row>
    <row r="231549" spans="2:3" x14ac:dyDescent="0.25">
      <c r="B231549" s="78"/>
      <c r="C231549" s="77"/>
    </row>
    <row r="231550" spans="2:3" x14ac:dyDescent="0.25">
      <c r="B231550" s="78"/>
      <c r="C231550" s="77"/>
    </row>
    <row r="231551" spans="2:3" x14ac:dyDescent="0.25">
      <c r="B231551" s="78"/>
      <c r="C231551" s="77"/>
    </row>
    <row r="231552" spans="2:3" x14ac:dyDescent="0.25">
      <c r="B231552" s="78"/>
      <c r="C231552" s="77"/>
    </row>
    <row r="231553" spans="2:3" x14ac:dyDescent="0.25">
      <c r="B231553" s="78"/>
      <c r="C231553" s="77"/>
    </row>
    <row r="231554" spans="2:3" x14ac:dyDescent="0.25">
      <c r="B231554" s="78"/>
      <c r="C231554" s="77"/>
    </row>
    <row r="231664" spans="2:3" x14ac:dyDescent="0.25">
      <c r="B231664" s="78"/>
      <c r="C231664" s="77"/>
    </row>
    <row r="231665" spans="2:3" x14ac:dyDescent="0.25">
      <c r="B231665" s="78"/>
      <c r="C231665" s="77"/>
    </row>
    <row r="231666" spans="2:3" x14ac:dyDescent="0.25">
      <c r="B231666" s="78"/>
      <c r="C231666" s="77"/>
    </row>
    <row r="231667" spans="2:3" x14ac:dyDescent="0.25">
      <c r="B231667" s="78"/>
      <c r="C231667" s="77"/>
    </row>
    <row r="231668" spans="2:3" x14ac:dyDescent="0.25">
      <c r="B231668" s="78"/>
      <c r="C231668" s="77"/>
    </row>
    <row r="231669" spans="2:3" x14ac:dyDescent="0.25">
      <c r="B231669" s="78"/>
      <c r="C231669" s="77"/>
    </row>
    <row r="231670" spans="2:3" x14ac:dyDescent="0.25">
      <c r="B231670" s="78"/>
      <c r="C231670" s="77"/>
    </row>
    <row r="231671" spans="2:3" x14ac:dyDescent="0.25">
      <c r="B231671" s="78"/>
      <c r="C231671" s="77"/>
    </row>
    <row r="231672" spans="2:3" x14ac:dyDescent="0.25">
      <c r="B231672" s="78"/>
      <c r="C231672" s="77"/>
    </row>
    <row r="231673" spans="2:3" x14ac:dyDescent="0.25">
      <c r="B231673" s="78"/>
      <c r="C231673" s="77"/>
    </row>
    <row r="231674" spans="2:3" x14ac:dyDescent="0.25">
      <c r="B231674" s="78"/>
      <c r="C231674" s="77"/>
    </row>
    <row r="231675" spans="2:3" x14ac:dyDescent="0.25">
      <c r="B231675" s="78"/>
      <c r="C231675" s="77"/>
    </row>
    <row r="231676" spans="2:3" x14ac:dyDescent="0.25">
      <c r="B231676" s="78"/>
      <c r="C231676" s="77"/>
    </row>
    <row r="231786" spans="2:3" x14ac:dyDescent="0.25">
      <c r="B231786" s="78"/>
      <c r="C231786" s="77"/>
    </row>
    <row r="231787" spans="2:3" x14ac:dyDescent="0.25">
      <c r="B231787" s="78"/>
      <c r="C231787" s="77"/>
    </row>
    <row r="231788" spans="2:3" x14ac:dyDescent="0.25">
      <c r="B231788" s="78"/>
      <c r="C231788" s="77"/>
    </row>
    <row r="231789" spans="2:3" x14ac:dyDescent="0.25">
      <c r="B231789" s="78"/>
      <c r="C231789" s="77"/>
    </row>
    <row r="231790" spans="2:3" x14ac:dyDescent="0.25">
      <c r="B231790" s="78"/>
      <c r="C231790" s="77"/>
    </row>
    <row r="231791" spans="2:3" x14ac:dyDescent="0.25">
      <c r="B231791" s="78"/>
      <c r="C231791" s="77"/>
    </row>
    <row r="231792" spans="2:3" x14ac:dyDescent="0.25">
      <c r="B231792" s="78"/>
      <c r="C231792" s="77"/>
    </row>
    <row r="231793" spans="2:3" x14ac:dyDescent="0.25">
      <c r="B231793" s="78"/>
      <c r="C231793" s="77"/>
    </row>
    <row r="231794" spans="2:3" x14ac:dyDescent="0.25">
      <c r="B231794" s="78"/>
      <c r="C231794" s="77"/>
    </row>
    <row r="231795" spans="2:3" x14ac:dyDescent="0.25">
      <c r="B231795" s="78"/>
      <c r="C231795" s="77"/>
    </row>
    <row r="231796" spans="2:3" x14ac:dyDescent="0.25">
      <c r="B231796" s="78"/>
      <c r="C231796" s="77"/>
    </row>
    <row r="231797" spans="2:3" x14ac:dyDescent="0.25">
      <c r="B231797" s="78"/>
      <c r="C231797" s="77"/>
    </row>
    <row r="231798" spans="2:3" x14ac:dyDescent="0.25">
      <c r="B231798" s="78"/>
      <c r="C231798" s="77"/>
    </row>
    <row r="231908" spans="2:3" x14ac:dyDescent="0.25">
      <c r="B231908" s="78"/>
      <c r="C231908" s="77"/>
    </row>
    <row r="231909" spans="2:3" x14ac:dyDescent="0.25">
      <c r="B231909" s="78"/>
      <c r="C231909" s="77"/>
    </row>
    <row r="231910" spans="2:3" x14ac:dyDescent="0.25">
      <c r="B231910" s="78"/>
      <c r="C231910" s="77"/>
    </row>
    <row r="231911" spans="2:3" x14ac:dyDescent="0.25">
      <c r="B231911" s="78"/>
      <c r="C231911" s="77"/>
    </row>
    <row r="231912" spans="2:3" x14ac:dyDescent="0.25">
      <c r="B231912" s="78"/>
      <c r="C231912" s="77"/>
    </row>
    <row r="231913" spans="2:3" x14ac:dyDescent="0.25">
      <c r="B231913" s="78"/>
      <c r="C231913" s="77"/>
    </row>
    <row r="231914" spans="2:3" x14ac:dyDescent="0.25">
      <c r="B231914" s="78"/>
      <c r="C231914" s="77"/>
    </row>
    <row r="231915" spans="2:3" x14ac:dyDescent="0.25">
      <c r="B231915" s="78"/>
      <c r="C231915" s="77"/>
    </row>
    <row r="231916" spans="2:3" x14ac:dyDescent="0.25">
      <c r="B231916" s="78"/>
      <c r="C231916" s="77"/>
    </row>
    <row r="231917" spans="2:3" x14ac:dyDescent="0.25">
      <c r="B231917" s="78"/>
      <c r="C231917" s="77"/>
    </row>
    <row r="231918" spans="2:3" x14ac:dyDescent="0.25">
      <c r="B231918" s="78"/>
      <c r="C231918" s="77"/>
    </row>
    <row r="231919" spans="2:3" x14ac:dyDescent="0.25">
      <c r="B231919" s="78"/>
      <c r="C231919" s="77"/>
    </row>
    <row r="231920" spans="2:3" x14ac:dyDescent="0.25">
      <c r="B231920" s="78"/>
      <c r="C231920" s="77"/>
    </row>
    <row r="232030" spans="2:3" x14ac:dyDescent="0.25">
      <c r="B232030" s="78"/>
      <c r="C232030" s="77"/>
    </row>
    <row r="232031" spans="2:3" x14ac:dyDescent="0.25">
      <c r="B232031" s="78"/>
      <c r="C232031" s="77"/>
    </row>
    <row r="232032" spans="2:3" x14ac:dyDescent="0.25">
      <c r="B232032" s="78"/>
      <c r="C232032" s="77"/>
    </row>
    <row r="232033" spans="2:3" x14ac:dyDescent="0.25">
      <c r="B232033" s="78"/>
      <c r="C232033" s="77"/>
    </row>
    <row r="232034" spans="2:3" x14ac:dyDescent="0.25">
      <c r="B232034" s="78"/>
      <c r="C232034" s="77"/>
    </row>
    <row r="232035" spans="2:3" x14ac:dyDescent="0.25">
      <c r="B232035" s="78"/>
      <c r="C232035" s="77"/>
    </row>
    <row r="232036" spans="2:3" x14ac:dyDescent="0.25">
      <c r="B232036" s="78"/>
      <c r="C232036" s="77"/>
    </row>
    <row r="232037" spans="2:3" x14ac:dyDescent="0.25">
      <c r="B232037" s="78"/>
      <c r="C232037" s="77"/>
    </row>
    <row r="232038" spans="2:3" x14ac:dyDescent="0.25">
      <c r="B232038" s="78"/>
      <c r="C232038" s="77"/>
    </row>
    <row r="232039" spans="2:3" x14ac:dyDescent="0.25">
      <c r="B232039" s="78"/>
      <c r="C232039" s="77"/>
    </row>
    <row r="232040" spans="2:3" x14ac:dyDescent="0.25">
      <c r="B232040" s="78"/>
      <c r="C232040" s="77"/>
    </row>
    <row r="232041" spans="2:3" x14ac:dyDescent="0.25">
      <c r="B232041" s="78"/>
      <c r="C232041" s="77"/>
    </row>
    <row r="232042" spans="2:3" x14ac:dyDescent="0.25">
      <c r="B232042" s="78"/>
      <c r="C232042" s="77"/>
    </row>
    <row r="232152" spans="2:3" x14ac:dyDescent="0.25">
      <c r="B232152" s="78"/>
      <c r="C232152" s="77"/>
    </row>
    <row r="232153" spans="2:3" x14ac:dyDescent="0.25">
      <c r="B232153" s="78"/>
      <c r="C232153" s="77"/>
    </row>
    <row r="232154" spans="2:3" x14ac:dyDescent="0.25">
      <c r="B232154" s="78"/>
      <c r="C232154" s="77"/>
    </row>
    <row r="232155" spans="2:3" x14ac:dyDescent="0.25">
      <c r="B232155" s="78"/>
      <c r="C232155" s="77"/>
    </row>
    <row r="232156" spans="2:3" x14ac:dyDescent="0.25">
      <c r="B232156" s="78"/>
      <c r="C232156" s="77"/>
    </row>
    <row r="232157" spans="2:3" x14ac:dyDescent="0.25">
      <c r="B232157" s="78"/>
      <c r="C232157" s="77"/>
    </row>
    <row r="232158" spans="2:3" x14ac:dyDescent="0.25">
      <c r="B232158" s="78"/>
      <c r="C232158" s="77"/>
    </row>
    <row r="232159" spans="2:3" x14ac:dyDescent="0.25">
      <c r="B232159" s="78"/>
      <c r="C232159" s="77"/>
    </row>
    <row r="232160" spans="2:3" x14ac:dyDescent="0.25">
      <c r="B232160" s="78"/>
      <c r="C232160" s="77"/>
    </row>
    <row r="232161" spans="2:3" x14ac:dyDescent="0.25">
      <c r="B232161" s="78"/>
      <c r="C232161" s="77"/>
    </row>
    <row r="232162" spans="2:3" x14ac:dyDescent="0.25">
      <c r="B232162" s="78"/>
      <c r="C232162" s="77"/>
    </row>
    <row r="232163" spans="2:3" x14ac:dyDescent="0.25">
      <c r="B232163" s="78"/>
      <c r="C232163" s="77"/>
    </row>
    <row r="232164" spans="2:3" x14ac:dyDescent="0.25">
      <c r="B232164" s="78"/>
      <c r="C232164" s="77"/>
    </row>
    <row r="232274" spans="2:3" x14ac:dyDescent="0.25">
      <c r="B232274" s="78"/>
      <c r="C232274" s="77"/>
    </row>
    <row r="232275" spans="2:3" x14ac:dyDescent="0.25">
      <c r="B232275" s="78"/>
      <c r="C232275" s="77"/>
    </row>
    <row r="232276" spans="2:3" x14ac:dyDescent="0.25">
      <c r="B232276" s="78"/>
      <c r="C232276" s="77"/>
    </row>
    <row r="232277" spans="2:3" x14ac:dyDescent="0.25">
      <c r="B232277" s="78"/>
      <c r="C232277" s="77"/>
    </row>
    <row r="232278" spans="2:3" x14ac:dyDescent="0.25">
      <c r="B232278" s="78"/>
      <c r="C232278" s="77"/>
    </row>
    <row r="232279" spans="2:3" x14ac:dyDescent="0.25">
      <c r="B232279" s="78"/>
      <c r="C232279" s="77"/>
    </row>
    <row r="232280" spans="2:3" x14ac:dyDescent="0.25">
      <c r="B232280" s="78"/>
      <c r="C232280" s="77"/>
    </row>
    <row r="232281" spans="2:3" x14ac:dyDescent="0.25">
      <c r="B232281" s="78"/>
      <c r="C232281" s="77"/>
    </row>
    <row r="232282" spans="2:3" x14ac:dyDescent="0.25">
      <c r="B232282" s="78"/>
      <c r="C232282" s="77"/>
    </row>
    <row r="232283" spans="2:3" x14ac:dyDescent="0.25">
      <c r="B232283" s="78"/>
      <c r="C232283" s="77"/>
    </row>
    <row r="232284" spans="2:3" x14ac:dyDescent="0.25">
      <c r="B232284" s="78"/>
      <c r="C232284" s="77"/>
    </row>
    <row r="232285" spans="2:3" x14ac:dyDescent="0.25">
      <c r="B232285" s="78"/>
      <c r="C232285" s="77"/>
    </row>
    <row r="232286" spans="2:3" x14ac:dyDescent="0.25">
      <c r="B232286" s="78"/>
      <c r="C232286" s="77"/>
    </row>
    <row r="232396" spans="2:3" x14ac:dyDescent="0.25">
      <c r="B232396" s="78"/>
      <c r="C232396" s="77"/>
    </row>
    <row r="232397" spans="2:3" x14ac:dyDescent="0.25">
      <c r="B232397" s="78"/>
      <c r="C232397" s="77"/>
    </row>
    <row r="232398" spans="2:3" x14ac:dyDescent="0.25">
      <c r="B232398" s="78"/>
      <c r="C232398" s="77"/>
    </row>
    <row r="232399" spans="2:3" x14ac:dyDescent="0.25">
      <c r="B232399" s="78"/>
      <c r="C232399" s="77"/>
    </row>
    <row r="232400" spans="2:3" x14ac:dyDescent="0.25">
      <c r="B232400" s="78"/>
      <c r="C232400" s="77"/>
    </row>
    <row r="232401" spans="2:3" x14ac:dyDescent="0.25">
      <c r="B232401" s="78"/>
      <c r="C232401" s="77"/>
    </row>
    <row r="232402" spans="2:3" x14ac:dyDescent="0.25">
      <c r="B232402" s="78"/>
      <c r="C232402" s="77"/>
    </row>
    <row r="232403" spans="2:3" x14ac:dyDescent="0.25">
      <c r="B232403" s="78"/>
      <c r="C232403" s="77"/>
    </row>
    <row r="232404" spans="2:3" x14ac:dyDescent="0.25">
      <c r="B232404" s="78"/>
      <c r="C232404" s="77"/>
    </row>
    <row r="232405" spans="2:3" x14ac:dyDescent="0.25">
      <c r="B232405" s="78"/>
      <c r="C232405" s="77"/>
    </row>
    <row r="232406" spans="2:3" x14ac:dyDescent="0.25">
      <c r="B232406" s="78"/>
      <c r="C232406" s="77"/>
    </row>
    <row r="232407" spans="2:3" x14ac:dyDescent="0.25">
      <c r="B232407" s="78"/>
      <c r="C232407" s="77"/>
    </row>
    <row r="232408" spans="2:3" x14ac:dyDescent="0.25">
      <c r="B232408" s="78"/>
      <c r="C232408" s="77"/>
    </row>
    <row r="232518" spans="2:3" x14ac:dyDescent="0.25">
      <c r="B232518" s="78"/>
      <c r="C232518" s="77"/>
    </row>
    <row r="232519" spans="2:3" x14ac:dyDescent="0.25">
      <c r="B232519" s="78"/>
      <c r="C232519" s="77"/>
    </row>
    <row r="232520" spans="2:3" x14ac:dyDescent="0.25">
      <c r="B232520" s="78"/>
      <c r="C232520" s="77"/>
    </row>
    <row r="232521" spans="2:3" x14ac:dyDescent="0.25">
      <c r="B232521" s="78"/>
      <c r="C232521" s="77"/>
    </row>
    <row r="232522" spans="2:3" x14ac:dyDescent="0.25">
      <c r="B232522" s="78"/>
      <c r="C232522" s="77"/>
    </row>
    <row r="232523" spans="2:3" x14ac:dyDescent="0.25">
      <c r="B232523" s="78"/>
      <c r="C232523" s="77"/>
    </row>
    <row r="232524" spans="2:3" x14ac:dyDescent="0.25">
      <c r="B232524" s="78"/>
      <c r="C232524" s="77"/>
    </row>
    <row r="232525" spans="2:3" x14ac:dyDescent="0.25">
      <c r="B232525" s="78"/>
      <c r="C232525" s="77"/>
    </row>
    <row r="232526" spans="2:3" x14ac:dyDescent="0.25">
      <c r="B232526" s="78"/>
      <c r="C232526" s="77"/>
    </row>
    <row r="232527" spans="2:3" x14ac:dyDescent="0.25">
      <c r="B232527" s="78"/>
      <c r="C232527" s="77"/>
    </row>
    <row r="232528" spans="2:3" x14ac:dyDescent="0.25">
      <c r="B232528" s="78"/>
      <c r="C232528" s="77"/>
    </row>
    <row r="232529" spans="2:3" x14ac:dyDescent="0.25">
      <c r="B232529" s="78"/>
      <c r="C232529" s="77"/>
    </row>
    <row r="232530" spans="2:3" x14ac:dyDescent="0.25">
      <c r="B232530" s="78"/>
      <c r="C232530" s="77"/>
    </row>
    <row r="232640" spans="2:3" x14ac:dyDescent="0.25">
      <c r="B232640" s="78"/>
      <c r="C232640" s="77"/>
    </row>
    <row r="232641" spans="2:3" x14ac:dyDescent="0.25">
      <c r="B232641" s="78"/>
      <c r="C232641" s="77"/>
    </row>
    <row r="232642" spans="2:3" x14ac:dyDescent="0.25">
      <c r="B232642" s="78"/>
      <c r="C232642" s="77"/>
    </row>
    <row r="232643" spans="2:3" x14ac:dyDescent="0.25">
      <c r="B232643" s="78"/>
      <c r="C232643" s="77"/>
    </row>
    <row r="232644" spans="2:3" x14ac:dyDescent="0.25">
      <c r="B232644" s="78"/>
      <c r="C232644" s="77"/>
    </row>
    <row r="232645" spans="2:3" x14ac:dyDescent="0.25">
      <c r="B232645" s="78"/>
      <c r="C232645" s="77"/>
    </row>
    <row r="232646" spans="2:3" x14ac:dyDescent="0.25">
      <c r="B232646" s="78"/>
      <c r="C232646" s="77"/>
    </row>
    <row r="232647" spans="2:3" x14ac:dyDescent="0.25">
      <c r="B232647" s="78"/>
      <c r="C232647" s="77"/>
    </row>
    <row r="232648" spans="2:3" x14ac:dyDescent="0.25">
      <c r="B232648" s="78"/>
      <c r="C232648" s="77"/>
    </row>
    <row r="232649" spans="2:3" x14ac:dyDescent="0.25">
      <c r="B232649" s="78"/>
      <c r="C232649" s="77"/>
    </row>
    <row r="232650" spans="2:3" x14ac:dyDescent="0.25">
      <c r="B232650" s="78"/>
      <c r="C232650" s="77"/>
    </row>
    <row r="232651" spans="2:3" x14ac:dyDescent="0.25">
      <c r="B232651" s="78"/>
      <c r="C232651" s="77"/>
    </row>
    <row r="232652" spans="2:3" x14ac:dyDescent="0.25">
      <c r="B232652" s="78"/>
      <c r="C232652" s="77"/>
    </row>
    <row r="232762" spans="2:3" x14ac:dyDescent="0.25">
      <c r="B232762" s="78"/>
      <c r="C232762" s="77"/>
    </row>
    <row r="232763" spans="2:3" x14ac:dyDescent="0.25">
      <c r="B232763" s="78"/>
      <c r="C232763" s="77"/>
    </row>
    <row r="232764" spans="2:3" x14ac:dyDescent="0.25">
      <c r="B232764" s="78"/>
      <c r="C232764" s="77"/>
    </row>
    <row r="232765" spans="2:3" x14ac:dyDescent="0.25">
      <c r="B232765" s="78"/>
      <c r="C232765" s="77"/>
    </row>
    <row r="232766" spans="2:3" x14ac:dyDescent="0.25">
      <c r="B232766" s="78"/>
      <c r="C232766" s="77"/>
    </row>
    <row r="232767" spans="2:3" x14ac:dyDescent="0.25">
      <c r="B232767" s="78"/>
      <c r="C232767" s="77"/>
    </row>
    <row r="232768" spans="2:3" x14ac:dyDescent="0.25">
      <c r="B232768" s="78"/>
      <c r="C232768" s="77"/>
    </row>
    <row r="232769" spans="2:3" x14ac:dyDescent="0.25">
      <c r="B232769" s="78"/>
      <c r="C232769" s="77"/>
    </row>
    <row r="232770" spans="2:3" x14ac:dyDescent="0.25">
      <c r="B232770" s="78"/>
      <c r="C232770" s="77"/>
    </row>
    <row r="232771" spans="2:3" x14ac:dyDescent="0.25">
      <c r="B232771" s="78"/>
      <c r="C232771" s="77"/>
    </row>
    <row r="232772" spans="2:3" x14ac:dyDescent="0.25">
      <c r="B232772" s="78"/>
      <c r="C232772" s="77"/>
    </row>
    <row r="232773" spans="2:3" x14ac:dyDescent="0.25">
      <c r="B232773" s="78"/>
      <c r="C232773" s="77"/>
    </row>
    <row r="232774" spans="2:3" x14ac:dyDescent="0.25">
      <c r="B232774" s="78"/>
      <c r="C232774" s="77"/>
    </row>
    <row r="232884" spans="2:3" x14ac:dyDescent="0.25">
      <c r="B232884" s="78"/>
      <c r="C232884" s="77"/>
    </row>
    <row r="232885" spans="2:3" x14ac:dyDescent="0.25">
      <c r="B232885" s="78"/>
      <c r="C232885" s="77"/>
    </row>
    <row r="232886" spans="2:3" x14ac:dyDescent="0.25">
      <c r="B232886" s="78"/>
      <c r="C232886" s="77"/>
    </row>
    <row r="232887" spans="2:3" x14ac:dyDescent="0.25">
      <c r="B232887" s="78"/>
      <c r="C232887" s="77"/>
    </row>
    <row r="232888" spans="2:3" x14ac:dyDescent="0.25">
      <c r="B232888" s="78"/>
      <c r="C232888" s="77"/>
    </row>
    <row r="232889" spans="2:3" x14ac:dyDescent="0.25">
      <c r="B232889" s="78"/>
      <c r="C232889" s="77"/>
    </row>
    <row r="232890" spans="2:3" x14ac:dyDescent="0.25">
      <c r="B232890" s="78"/>
      <c r="C232890" s="77"/>
    </row>
    <row r="232891" spans="2:3" x14ac:dyDescent="0.25">
      <c r="B232891" s="78"/>
      <c r="C232891" s="77"/>
    </row>
    <row r="232892" spans="2:3" x14ac:dyDescent="0.25">
      <c r="B232892" s="78"/>
      <c r="C232892" s="77"/>
    </row>
    <row r="232893" spans="2:3" x14ac:dyDescent="0.25">
      <c r="B232893" s="78"/>
      <c r="C232893" s="77"/>
    </row>
    <row r="232894" spans="2:3" x14ac:dyDescent="0.25">
      <c r="B232894" s="78"/>
      <c r="C232894" s="77"/>
    </row>
    <row r="232895" spans="2:3" x14ac:dyDescent="0.25">
      <c r="B232895" s="78"/>
      <c r="C232895" s="77"/>
    </row>
    <row r="232896" spans="2:3" x14ac:dyDescent="0.25">
      <c r="B232896" s="78"/>
      <c r="C232896" s="77"/>
    </row>
    <row r="233006" spans="2:3" x14ac:dyDescent="0.25">
      <c r="B233006" s="78"/>
      <c r="C233006" s="77"/>
    </row>
    <row r="233007" spans="2:3" x14ac:dyDescent="0.25">
      <c r="B233007" s="78"/>
      <c r="C233007" s="77"/>
    </row>
    <row r="233008" spans="2:3" x14ac:dyDescent="0.25">
      <c r="B233008" s="78"/>
      <c r="C233008" s="77"/>
    </row>
    <row r="233009" spans="2:3" x14ac:dyDescent="0.25">
      <c r="B233009" s="78"/>
      <c r="C233009" s="77"/>
    </row>
    <row r="233010" spans="2:3" x14ac:dyDescent="0.25">
      <c r="B233010" s="78"/>
      <c r="C233010" s="77"/>
    </row>
    <row r="233011" spans="2:3" x14ac:dyDescent="0.25">
      <c r="B233011" s="78"/>
      <c r="C233011" s="77"/>
    </row>
    <row r="233012" spans="2:3" x14ac:dyDescent="0.25">
      <c r="B233012" s="78"/>
      <c r="C233012" s="77"/>
    </row>
    <row r="233013" spans="2:3" x14ac:dyDescent="0.25">
      <c r="B233013" s="78"/>
      <c r="C233013" s="77"/>
    </row>
    <row r="233014" spans="2:3" x14ac:dyDescent="0.25">
      <c r="B233014" s="78"/>
      <c r="C233014" s="77"/>
    </row>
    <row r="233015" spans="2:3" x14ac:dyDescent="0.25">
      <c r="B233015" s="78"/>
      <c r="C233015" s="77"/>
    </row>
    <row r="233016" spans="2:3" x14ac:dyDescent="0.25">
      <c r="B233016" s="78"/>
      <c r="C233016" s="77"/>
    </row>
    <row r="233017" spans="2:3" x14ac:dyDescent="0.25">
      <c r="B233017" s="78"/>
      <c r="C233017" s="77"/>
    </row>
    <row r="233018" spans="2:3" x14ac:dyDescent="0.25">
      <c r="B233018" s="78"/>
      <c r="C233018" s="77"/>
    </row>
    <row r="233128" spans="2:3" x14ac:dyDescent="0.25">
      <c r="B233128" s="78"/>
      <c r="C233128" s="77"/>
    </row>
    <row r="233129" spans="2:3" x14ac:dyDescent="0.25">
      <c r="B233129" s="78"/>
      <c r="C233129" s="77"/>
    </row>
    <row r="233130" spans="2:3" x14ac:dyDescent="0.25">
      <c r="B233130" s="78"/>
      <c r="C233130" s="77"/>
    </row>
    <row r="233131" spans="2:3" x14ac:dyDescent="0.25">
      <c r="B233131" s="78"/>
      <c r="C233131" s="77"/>
    </row>
    <row r="233132" spans="2:3" x14ac:dyDescent="0.25">
      <c r="B233132" s="78"/>
      <c r="C233132" s="77"/>
    </row>
    <row r="233133" spans="2:3" x14ac:dyDescent="0.25">
      <c r="B233133" s="78"/>
      <c r="C233133" s="77"/>
    </row>
    <row r="233134" spans="2:3" x14ac:dyDescent="0.25">
      <c r="B233134" s="78"/>
      <c r="C233134" s="77"/>
    </row>
    <row r="233135" spans="2:3" x14ac:dyDescent="0.25">
      <c r="B233135" s="78"/>
      <c r="C233135" s="77"/>
    </row>
    <row r="233136" spans="2:3" x14ac:dyDescent="0.25">
      <c r="B233136" s="78"/>
      <c r="C233136" s="77"/>
    </row>
    <row r="233137" spans="2:3" x14ac:dyDescent="0.25">
      <c r="B233137" s="78"/>
      <c r="C233137" s="77"/>
    </row>
    <row r="233138" spans="2:3" x14ac:dyDescent="0.25">
      <c r="B233138" s="78"/>
      <c r="C233138" s="77"/>
    </row>
    <row r="233139" spans="2:3" x14ac:dyDescent="0.25">
      <c r="B233139" s="78"/>
      <c r="C233139" s="77"/>
    </row>
    <row r="233140" spans="2:3" x14ac:dyDescent="0.25">
      <c r="B233140" s="78"/>
      <c r="C233140" s="77"/>
    </row>
    <row r="233250" spans="2:3" x14ac:dyDescent="0.25">
      <c r="B233250" s="78"/>
      <c r="C233250" s="77"/>
    </row>
    <row r="233251" spans="2:3" x14ac:dyDescent="0.25">
      <c r="B233251" s="78"/>
      <c r="C233251" s="77"/>
    </row>
    <row r="233252" spans="2:3" x14ac:dyDescent="0.25">
      <c r="B233252" s="78"/>
      <c r="C233252" s="77"/>
    </row>
    <row r="233253" spans="2:3" x14ac:dyDescent="0.25">
      <c r="B233253" s="78"/>
      <c r="C233253" s="77"/>
    </row>
    <row r="233254" spans="2:3" x14ac:dyDescent="0.25">
      <c r="B233254" s="78"/>
      <c r="C233254" s="77"/>
    </row>
    <row r="233255" spans="2:3" x14ac:dyDescent="0.25">
      <c r="B233255" s="78"/>
      <c r="C233255" s="77"/>
    </row>
    <row r="233256" spans="2:3" x14ac:dyDescent="0.25">
      <c r="B233256" s="78"/>
      <c r="C233256" s="77"/>
    </row>
    <row r="233257" spans="2:3" x14ac:dyDescent="0.25">
      <c r="B233257" s="78"/>
      <c r="C233257" s="77"/>
    </row>
    <row r="233258" spans="2:3" x14ac:dyDescent="0.25">
      <c r="B233258" s="78"/>
      <c r="C233258" s="77"/>
    </row>
    <row r="233259" spans="2:3" x14ac:dyDescent="0.25">
      <c r="B233259" s="78"/>
      <c r="C233259" s="77"/>
    </row>
    <row r="233260" spans="2:3" x14ac:dyDescent="0.25">
      <c r="B233260" s="78"/>
      <c r="C233260" s="77"/>
    </row>
    <row r="233261" spans="2:3" x14ac:dyDescent="0.25">
      <c r="B233261" s="78"/>
      <c r="C233261" s="77"/>
    </row>
    <row r="233262" spans="2:3" x14ac:dyDescent="0.25">
      <c r="B233262" s="78"/>
      <c r="C233262" s="77"/>
    </row>
    <row r="233372" spans="2:3" x14ac:dyDescent="0.25">
      <c r="B233372" s="78"/>
      <c r="C233372" s="77"/>
    </row>
    <row r="233373" spans="2:3" x14ac:dyDescent="0.25">
      <c r="B233373" s="78"/>
      <c r="C233373" s="77"/>
    </row>
    <row r="233374" spans="2:3" x14ac:dyDescent="0.25">
      <c r="B233374" s="78"/>
      <c r="C233374" s="77"/>
    </row>
    <row r="233375" spans="2:3" x14ac:dyDescent="0.25">
      <c r="B233375" s="78"/>
      <c r="C233375" s="77"/>
    </row>
    <row r="233376" spans="2:3" x14ac:dyDescent="0.25">
      <c r="B233376" s="78"/>
      <c r="C233376" s="77"/>
    </row>
    <row r="233377" spans="2:3" x14ac:dyDescent="0.25">
      <c r="B233377" s="78"/>
      <c r="C233377" s="77"/>
    </row>
    <row r="233378" spans="2:3" x14ac:dyDescent="0.25">
      <c r="B233378" s="78"/>
      <c r="C233378" s="77"/>
    </row>
    <row r="233379" spans="2:3" x14ac:dyDescent="0.25">
      <c r="B233379" s="78"/>
      <c r="C233379" s="77"/>
    </row>
    <row r="233380" spans="2:3" x14ac:dyDescent="0.25">
      <c r="B233380" s="78"/>
      <c r="C233380" s="77"/>
    </row>
    <row r="233381" spans="2:3" x14ac:dyDescent="0.25">
      <c r="B233381" s="78"/>
      <c r="C233381" s="77"/>
    </row>
    <row r="233382" spans="2:3" x14ac:dyDescent="0.25">
      <c r="B233382" s="78"/>
      <c r="C233382" s="77"/>
    </row>
    <row r="233383" spans="2:3" x14ac:dyDescent="0.25">
      <c r="B233383" s="78"/>
      <c r="C233383" s="77"/>
    </row>
    <row r="233384" spans="2:3" x14ac:dyDescent="0.25">
      <c r="B233384" s="78"/>
      <c r="C233384" s="77"/>
    </row>
    <row r="233494" spans="2:3" x14ac:dyDescent="0.25">
      <c r="B233494" s="78"/>
      <c r="C233494" s="77"/>
    </row>
    <row r="233495" spans="2:3" x14ac:dyDescent="0.25">
      <c r="B233495" s="78"/>
      <c r="C233495" s="77"/>
    </row>
    <row r="233496" spans="2:3" x14ac:dyDescent="0.25">
      <c r="B233496" s="78"/>
      <c r="C233496" s="77"/>
    </row>
    <row r="233497" spans="2:3" x14ac:dyDescent="0.25">
      <c r="B233497" s="78"/>
      <c r="C233497" s="77"/>
    </row>
    <row r="233498" spans="2:3" x14ac:dyDescent="0.25">
      <c r="B233498" s="78"/>
      <c r="C233498" s="77"/>
    </row>
    <row r="233499" spans="2:3" x14ac:dyDescent="0.25">
      <c r="B233499" s="78"/>
      <c r="C233499" s="77"/>
    </row>
    <row r="233500" spans="2:3" x14ac:dyDescent="0.25">
      <c r="B233500" s="78"/>
      <c r="C233500" s="77"/>
    </row>
    <row r="233501" spans="2:3" x14ac:dyDescent="0.25">
      <c r="B233501" s="78"/>
      <c r="C233501" s="77"/>
    </row>
    <row r="233502" spans="2:3" x14ac:dyDescent="0.25">
      <c r="B233502" s="78"/>
      <c r="C233502" s="77"/>
    </row>
    <row r="233503" spans="2:3" x14ac:dyDescent="0.25">
      <c r="B233503" s="78"/>
      <c r="C233503" s="77"/>
    </row>
    <row r="233504" spans="2:3" x14ac:dyDescent="0.25">
      <c r="B233504" s="78"/>
      <c r="C233504" s="77"/>
    </row>
    <row r="233505" spans="2:3" x14ac:dyDescent="0.25">
      <c r="B233505" s="78"/>
      <c r="C233505" s="77"/>
    </row>
    <row r="233506" spans="2:3" x14ac:dyDescent="0.25">
      <c r="B233506" s="78"/>
      <c r="C233506" s="77"/>
    </row>
    <row r="233616" spans="2:3" x14ac:dyDescent="0.25">
      <c r="B233616" s="78"/>
      <c r="C233616" s="77"/>
    </row>
    <row r="233617" spans="2:3" x14ac:dyDescent="0.25">
      <c r="B233617" s="78"/>
      <c r="C233617" s="77"/>
    </row>
    <row r="233618" spans="2:3" x14ac:dyDescent="0.25">
      <c r="B233618" s="78"/>
      <c r="C233618" s="77"/>
    </row>
    <row r="233619" spans="2:3" x14ac:dyDescent="0.25">
      <c r="B233619" s="78"/>
      <c r="C233619" s="77"/>
    </row>
    <row r="233620" spans="2:3" x14ac:dyDescent="0.25">
      <c r="B233620" s="78"/>
      <c r="C233620" s="77"/>
    </row>
    <row r="233621" spans="2:3" x14ac:dyDescent="0.25">
      <c r="B233621" s="78"/>
      <c r="C233621" s="77"/>
    </row>
    <row r="233622" spans="2:3" x14ac:dyDescent="0.25">
      <c r="B233622" s="78"/>
      <c r="C233622" s="77"/>
    </row>
    <row r="233623" spans="2:3" x14ac:dyDescent="0.25">
      <c r="B233623" s="78"/>
      <c r="C233623" s="77"/>
    </row>
    <row r="233624" spans="2:3" x14ac:dyDescent="0.25">
      <c r="B233624" s="78"/>
      <c r="C233624" s="77"/>
    </row>
    <row r="233625" spans="2:3" x14ac:dyDescent="0.25">
      <c r="B233625" s="78"/>
      <c r="C233625" s="77"/>
    </row>
    <row r="233626" spans="2:3" x14ac:dyDescent="0.25">
      <c r="B233626" s="78"/>
      <c r="C233626" s="77"/>
    </row>
    <row r="233627" spans="2:3" x14ac:dyDescent="0.25">
      <c r="B233627" s="78"/>
      <c r="C233627" s="77"/>
    </row>
    <row r="233628" spans="2:3" x14ac:dyDescent="0.25">
      <c r="B233628" s="78"/>
      <c r="C233628" s="77"/>
    </row>
    <row r="233738" spans="2:3" x14ac:dyDescent="0.25">
      <c r="B233738" s="78"/>
      <c r="C233738" s="77"/>
    </row>
    <row r="233739" spans="2:3" x14ac:dyDescent="0.25">
      <c r="B233739" s="78"/>
      <c r="C233739" s="77"/>
    </row>
    <row r="233740" spans="2:3" x14ac:dyDescent="0.25">
      <c r="B233740" s="78"/>
      <c r="C233740" s="77"/>
    </row>
    <row r="233741" spans="2:3" x14ac:dyDescent="0.25">
      <c r="B233741" s="78"/>
      <c r="C233741" s="77"/>
    </row>
    <row r="233742" spans="2:3" x14ac:dyDescent="0.25">
      <c r="B233742" s="78"/>
      <c r="C233742" s="77"/>
    </row>
    <row r="233743" spans="2:3" x14ac:dyDescent="0.25">
      <c r="B233743" s="78"/>
      <c r="C233743" s="77"/>
    </row>
    <row r="233744" spans="2:3" x14ac:dyDescent="0.25">
      <c r="B233744" s="78"/>
      <c r="C233744" s="77"/>
    </row>
    <row r="233745" spans="2:3" x14ac:dyDescent="0.25">
      <c r="B233745" s="78"/>
      <c r="C233745" s="77"/>
    </row>
    <row r="233746" spans="2:3" x14ac:dyDescent="0.25">
      <c r="B233746" s="78"/>
      <c r="C233746" s="77"/>
    </row>
    <row r="233747" spans="2:3" x14ac:dyDescent="0.25">
      <c r="B233747" s="78"/>
      <c r="C233747" s="77"/>
    </row>
    <row r="233748" spans="2:3" x14ac:dyDescent="0.25">
      <c r="B233748" s="78"/>
      <c r="C233748" s="77"/>
    </row>
    <row r="233749" spans="2:3" x14ac:dyDescent="0.25">
      <c r="B233749" s="78"/>
      <c r="C233749" s="77"/>
    </row>
    <row r="233750" spans="2:3" x14ac:dyDescent="0.25">
      <c r="B233750" s="78"/>
      <c r="C233750" s="77"/>
    </row>
    <row r="233860" spans="2:3" x14ac:dyDescent="0.25">
      <c r="B233860" s="78"/>
      <c r="C233860" s="77"/>
    </row>
    <row r="233861" spans="2:3" x14ac:dyDescent="0.25">
      <c r="B233861" s="78"/>
      <c r="C233861" s="77"/>
    </row>
    <row r="233862" spans="2:3" x14ac:dyDescent="0.25">
      <c r="B233862" s="78"/>
      <c r="C233862" s="77"/>
    </row>
    <row r="233863" spans="2:3" x14ac:dyDescent="0.25">
      <c r="B233863" s="78"/>
      <c r="C233863" s="77"/>
    </row>
    <row r="233864" spans="2:3" x14ac:dyDescent="0.25">
      <c r="B233864" s="78"/>
      <c r="C233864" s="77"/>
    </row>
    <row r="233865" spans="2:3" x14ac:dyDescent="0.25">
      <c r="B233865" s="78"/>
      <c r="C233865" s="77"/>
    </row>
    <row r="233866" spans="2:3" x14ac:dyDescent="0.25">
      <c r="B233866" s="78"/>
      <c r="C233866" s="77"/>
    </row>
    <row r="233867" spans="2:3" x14ac:dyDescent="0.25">
      <c r="B233867" s="78"/>
      <c r="C233867" s="77"/>
    </row>
    <row r="233868" spans="2:3" x14ac:dyDescent="0.25">
      <c r="B233868" s="78"/>
      <c r="C233868" s="77"/>
    </row>
    <row r="233869" spans="2:3" x14ac:dyDescent="0.25">
      <c r="B233869" s="78"/>
      <c r="C233869" s="77"/>
    </row>
    <row r="233870" spans="2:3" x14ac:dyDescent="0.25">
      <c r="B233870" s="78"/>
      <c r="C233870" s="77"/>
    </row>
    <row r="233871" spans="2:3" x14ac:dyDescent="0.25">
      <c r="B233871" s="78"/>
      <c r="C233871" s="77"/>
    </row>
    <row r="233872" spans="2:3" x14ac:dyDescent="0.25">
      <c r="B233872" s="78"/>
      <c r="C233872" s="77"/>
    </row>
    <row r="233982" spans="2:3" x14ac:dyDescent="0.25">
      <c r="B233982" s="78"/>
      <c r="C233982" s="77"/>
    </row>
    <row r="233983" spans="2:3" x14ac:dyDescent="0.25">
      <c r="B233983" s="78"/>
      <c r="C233983" s="77"/>
    </row>
    <row r="233984" spans="2:3" x14ac:dyDescent="0.25">
      <c r="B233984" s="78"/>
      <c r="C233984" s="77"/>
    </row>
    <row r="233985" spans="2:3" x14ac:dyDescent="0.25">
      <c r="B233985" s="78"/>
      <c r="C233985" s="77"/>
    </row>
    <row r="233986" spans="2:3" x14ac:dyDescent="0.25">
      <c r="B233986" s="78"/>
      <c r="C233986" s="77"/>
    </row>
    <row r="233987" spans="2:3" x14ac:dyDescent="0.25">
      <c r="B233987" s="78"/>
      <c r="C233987" s="77"/>
    </row>
    <row r="233988" spans="2:3" x14ac:dyDescent="0.25">
      <c r="B233988" s="78"/>
      <c r="C233988" s="77"/>
    </row>
    <row r="233989" spans="2:3" x14ac:dyDescent="0.25">
      <c r="B233989" s="78"/>
      <c r="C233989" s="77"/>
    </row>
    <row r="233990" spans="2:3" x14ac:dyDescent="0.25">
      <c r="B233990" s="78"/>
      <c r="C233990" s="77"/>
    </row>
    <row r="233991" spans="2:3" x14ac:dyDescent="0.25">
      <c r="B233991" s="78"/>
      <c r="C233991" s="77"/>
    </row>
    <row r="233992" spans="2:3" x14ac:dyDescent="0.25">
      <c r="B233992" s="78"/>
      <c r="C233992" s="77"/>
    </row>
    <row r="233993" spans="2:3" x14ac:dyDescent="0.25">
      <c r="B233993" s="78"/>
      <c r="C233993" s="77"/>
    </row>
    <row r="233994" spans="2:3" x14ac:dyDescent="0.25">
      <c r="B233994" s="78"/>
      <c r="C233994" s="77"/>
    </row>
    <row r="234104" spans="2:3" x14ac:dyDescent="0.25">
      <c r="B234104" s="78"/>
      <c r="C234104" s="77"/>
    </row>
    <row r="234105" spans="2:3" x14ac:dyDescent="0.25">
      <c r="B234105" s="78"/>
      <c r="C234105" s="77"/>
    </row>
    <row r="234106" spans="2:3" x14ac:dyDescent="0.25">
      <c r="B234106" s="78"/>
      <c r="C234106" s="77"/>
    </row>
    <row r="234107" spans="2:3" x14ac:dyDescent="0.25">
      <c r="B234107" s="78"/>
      <c r="C234107" s="77"/>
    </row>
    <row r="234108" spans="2:3" x14ac:dyDescent="0.25">
      <c r="B234108" s="78"/>
      <c r="C234108" s="77"/>
    </row>
    <row r="234109" spans="2:3" x14ac:dyDescent="0.25">
      <c r="B234109" s="78"/>
      <c r="C234109" s="77"/>
    </row>
    <row r="234110" spans="2:3" x14ac:dyDescent="0.25">
      <c r="B234110" s="78"/>
      <c r="C234110" s="77"/>
    </row>
    <row r="234111" spans="2:3" x14ac:dyDescent="0.25">
      <c r="B234111" s="78"/>
      <c r="C234111" s="77"/>
    </row>
    <row r="234112" spans="2:3" x14ac:dyDescent="0.25">
      <c r="B234112" s="78"/>
      <c r="C234112" s="77"/>
    </row>
    <row r="234113" spans="2:3" x14ac:dyDescent="0.25">
      <c r="B234113" s="78"/>
      <c r="C234113" s="77"/>
    </row>
    <row r="234114" spans="2:3" x14ac:dyDescent="0.25">
      <c r="B234114" s="78"/>
      <c r="C234114" s="77"/>
    </row>
    <row r="234115" spans="2:3" x14ac:dyDescent="0.25">
      <c r="B234115" s="78"/>
      <c r="C234115" s="77"/>
    </row>
    <row r="234116" spans="2:3" x14ac:dyDescent="0.25">
      <c r="B234116" s="78"/>
      <c r="C234116" s="77"/>
    </row>
    <row r="234226" spans="2:3" x14ac:dyDescent="0.25">
      <c r="B234226" s="78"/>
      <c r="C234226" s="77"/>
    </row>
    <row r="234227" spans="2:3" x14ac:dyDescent="0.25">
      <c r="B234227" s="78"/>
      <c r="C234227" s="77"/>
    </row>
    <row r="234228" spans="2:3" x14ac:dyDescent="0.25">
      <c r="B234228" s="78"/>
      <c r="C234228" s="77"/>
    </row>
    <row r="234229" spans="2:3" x14ac:dyDescent="0.25">
      <c r="B234229" s="78"/>
      <c r="C234229" s="77"/>
    </row>
    <row r="234230" spans="2:3" x14ac:dyDescent="0.25">
      <c r="B234230" s="78"/>
      <c r="C234230" s="77"/>
    </row>
    <row r="234231" spans="2:3" x14ac:dyDescent="0.25">
      <c r="B234231" s="78"/>
      <c r="C234231" s="77"/>
    </row>
    <row r="234232" spans="2:3" x14ac:dyDescent="0.25">
      <c r="B234232" s="78"/>
      <c r="C234232" s="77"/>
    </row>
    <row r="234233" spans="2:3" x14ac:dyDescent="0.25">
      <c r="B234233" s="78"/>
      <c r="C234233" s="77"/>
    </row>
    <row r="234234" spans="2:3" x14ac:dyDescent="0.25">
      <c r="B234234" s="78"/>
      <c r="C234234" s="77"/>
    </row>
    <row r="234235" spans="2:3" x14ac:dyDescent="0.25">
      <c r="B234235" s="78"/>
      <c r="C234235" s="77"/>
    </row>
    <row r="234236" spans="2:3" x14ac:dyDescent="0.25">
      <c r="B234236" s="78"/>
      <c r="C234236" s="77"/>
    </row>
    <row r="234237" spans="2:3" x14ac:dyDescent="0.25">
      <c r="B234237" s="78"/>
      <c r="C234237" s="77"/>
    </row>
    <row r="234238" spans="2:3" x14ac:dyDescent="0.25">
      <c r="B234238" s="78"/>
      <c r="C234238" s="77"/>
    </row>
    <row r="234348" spans="2:3" x14ac:dyDescent="0.25">
      <c r="B234348" s="78"/>
      <c r="C234348" s="77"/>
    </row>
    <row r="234349" spans="2:3" x14ac:dyDescent="0.25">
      <c r="B234349" s="78"/>
      <c r="C234349" s="77"/>
    </row>
    <row r="234350" spans="2:3" x14ac:dyDescent="0.25">
      <c r="B234350" s="78"/>
      <c r="C234350" s="77"/>
    </row>
    <row r="234351" spans="2:3" x14ac:dyDescent="0.25">
      <c r="B234351" s="78"/>
      <c r="C234351" s="77"/>
    </row>
    <row r="234352" spans="2:3" x14ac:dyDescent="0.25">
      <c r="B234352" s="78"/>
      <c r="C234352" s="77"/>
    </row>
    <row r="234353" spans="2:3" x14ac:dyDescent="0.25">
      <c r="B234353" s="78"/>
      <c r="C234353" s="77"/>
    </row>
    <row r="234354" spans="2:3" x14ac:dyDescent="0.25">
      <c r="B234354" s="78"/>
      <c r="C234354" s="77"/>
    </row>
    <row r="234355" spans="2:3" x14ac:dyDescent="0.25">
      <c r="B234355" s="78"/>
      <c r="C234355" s="77"/>
    </row>
    <row r="234356" spans="2:3" x14ac:dyDescent="0.25">
      <c r="B234356" s="78"/>
      <c r="C234356" s="77"/>
    </row>
    <row r="234357" spans="2:3" x14ac:dyDescent="0.25">
      <c r="B234357" s="78"/>
      <c r="C234357" s="77"/>
    </row>
    <row r="234358" spans="2:3" x14ac:dyDescent="0.25">
      <c r="B234358" s="78"/>
      <c r="C234358" s="77"/>
    </row>
    <row r="234359" spans="2:3" x14ac:dyDescent="0.25">
      <c r="B234359" s="78"/>
      <c r="C234359" s="77"/>
    </row>
    <row r="234360" spans="2:3" x14ac:dyDescent="0.25">
      <c r="B234360" s="78"/>
      <c r="C234360" s="77"/>
    </row>
    <row r="234470" spans="2:3" x14ac:dyDescent="0.25">
      <c r="B234470" s="78"/>
      <c r="C234470" s="77"/>
    </row>
    <row r="234471" spans="2:3" x14ac:dyDescent="0.25">
      <c r="B234471" s="78"/>
      <c r="C234471" s="77"/>
    </row>
    <row r="234472" spans="2:3" x14ac:dyDescent="0.25">
      <c r="B234472" s="78"/>
      <c r="C234472" s="77"/>
    </row>
    <row r="234473" spans="2:3" x14ac:dyDescent="0.25">
      <c r="B234473" s="78"/>
      <c r="C234473" s="77"/>
    </row>
    <row r="234474" spans="2:3" x14ac:dyDescent="0.25">
      <c r="B234474" s="78"/>
      <c r="C234474" s="77"/>
    </row>
    <row r="234475" spans="2:3" x14ac:dyDescent="0.25">
      <c r="B234475" s="78"/>
      <c r="C234475" s="77"/>
    </row>
    <row r="234476" spans="2:3" x14ac:dyDescent="0.25">
      <c r="B234476" s="78"/>
      <c r="C234476" s="77"/>
    </row>
    <row r="234477" spans="2:3" x14ac:dyDescent="0.25">
      <c r="B234477" s="78"/>
      <c r="C234477" s="77"/>
    </row>
    <row r="234478" spans="2:3" x14ac:dyDescent="0.25">
      <c r="B234478" s="78"/>
      <c r="C234478" s="77"/>
    </row>
    <row r="234479" spans="2:3" x14ac:dyDescent="0.25">
      <c r="B234479" s="78"/>
      <c r="C234479" s="77"/>
    </row>
    <row r="234480" spans="2:3" x14ac:dyDescent="0.25">
      <c r="B234480" s="78"/>
      <c r="C234480" s="77"/>
    </row>
    <row r="234481" spans="2:3" x14ac:dyDescent="0.25">
      <c r="B234481" s="78"/>
      <c r="C234481" s="77"/>
    </row>
    <row r="234482" spans="2:3" x14ac:dyDescent="0.25">
      <c r="B234482" s="78"/>
      <c r="C234482" s="77"/>
    </row>
    <row r="234592" spans="2:3" x14ac:dyDescent="0.25">
      <c r="B234592" s="78"/>
      <c r="C234592" s="77"/>
    </row>
    <row r="234593" spans="2:3" x14ac:dyDescent="0.25">
      <c r="B234593" s="78"/>
      <c r="C234593" s="77"/>
    </row>
    <row r="234594" spans="2:3" x14ac:dyDescent="0.25">
      <c r="B234594" s="78"/>
      <c r="C234594" s="77"/>
    </row>
    <row r="234595" spans="2:3" x14ac:dyDescent="0.25">
      <c r="B234595" s="78"/>
      <c r="C234595" s="77"/>
    </row>
    <row r="234596" spans="2:3" x14ac:dyDescent="0.25">
      <c r="B234596" s="78"/>
      <c r="C234596" s="77"/>
    </row>
    <row r="234597" spans="2:3" x14ac:dyDescent="0.25">
      <c r="B234597" s="78"/>
      <c r="C234597" s="77"/>
    </row>
    <row r="234598" spans="2:3" x14ac:dyDescent="0.25">
      <c r="B234598" s="78"/>
      <c r="C234598" s="77"/>
    </row>
    <row r="234599" spans="2:3" x14ac:dyDescent="0.25">
      <c r="B234599" s="78"/>
      <c r="C234599" s="77"/>
    </row>
    <row r="234600" spans="2:3" x14ac:dyDescent="0.25">
      <c r="B234600" s="78"/>
      <c r="C234600" s="77"/>
    </row>
    <row r="234601" spans="2:3" x14ac:dyDescent="0.25">
      <c r="B234601" s="78"/>
      <c r="C234601" s="77"/>
    </row>
    <row r="234602" spans="2:3" x14ac:dyDescent="0.25">
      <c r="B234602" s="78"/>
      <c r="C234602" s="77"/>
    </row>
    <row r="234603" spans="2:3" x14ac:dyDescent="0.25">
      <c r="B234603" s="78"/>
      <c r="C234603" s="77"/>
    </row>
    <row r="234604" spans="2:3" x14ac:dyDescent="0.25">
      <c r="B234604" s="78"/>
      <c r="C234604" s="77"/>
    </row>
    <row r="234714" spans="2:3" x14ac:dyDescent="0.25">
      <c r="B234714" s="78"/>
      <c r="C234714" s="77"/>
    </row>
    <row r="234715" spans="2:3" x14ac:dyDescent="0.25">
      <c r="B234715" s="78"/>
      <c r="C234715" s="77"/>
    </row>
    <row r="234716" spans="2:3" x14ac:dyDescent="0.25">
      <c r="B234716" s="78"/>
      <c r="C234716" s="77"/>
    </row>
    <row r="234717" spans="2:3" x14ac:dyDescent="0.25">
      <c r="B234717" s="78"/>
      <c r="C234717" s="77"/>
    </row>
    <row r="234718" spans="2:3" x14ac:dyDescent="0.25">
      <c r="B234718" s="78"/>
      <c r="C234718" s="77"/>
    </row>
    <row r="234719" spans="2:3" x14ac:dyDescent="0.25">
      <c r="B234719" s="78"/>
      <c r="C234719" s="77"/>
    </row>
    <row r="234720" spans="2:3" x14ac:dyDescent="0.25">
      <c r="B234720" s="78"/>
      <c r="C234720" s="77"/>
    </row>
    <row r="234721" spans="2:3" x14ac:dyDescent="0.25">
      <c r="B234721" s="78"/>
      <c r="C234721" s="77"/>
    </row>
    <row r="234722" spans="2:3" x14ac:dyDescent="0.25">
      <c r="B234722" s="78"/>
      <c r="C234722" s="77"/>
    </row>
    <row r="234723" spans="2:3" x14ac:dyDescent="0.25">
      <c r="B234723" s="78"/>
      <c r="C234723" s="77"/>
    </row>
    <row r="234724" spans="2:3" x14ac:dyDescent="0.25">
      <c r="B234724" s="78"/>
      <c r="C234724" s="77"/>
    </row>
    <row r="234725" spans="2:3" x14ac:dyDescent="0.25">
      <c r="B234725" s="78"/>
      <c r="C234725" s="77"/>
    </row>
    <row r="234726" spans="2:3" x14ac:dyDescent="0.25">
      <c r="B234726" s="78"/>
      <c r="C234726" s="77"/>
    </row>
    <row r="234836" spans="2:3" x14ac:dyDescent="0.25">
      <c r="B234836" s="78"/>
      <c r="C234836" s="77"/>
    </row>
    <row r="234837" spans="2:3" x14ac:dyDescent="0.25">
      <c r="B234837" s="78"/>
      <c r="C234837" s="77"/>
    </row>
    <row r="234838" spans="2:3" x14ac:dyDescent="0.25">
      <c r="B234838" s="78"/>
      <c r="C234838" s="77"/>
    </row>
    <row r="234839" spans="2:3" x14ac:dyDescent="0.25">
      <c r="B234839" s="78"/>
      <c r="C234839" s="77"/>
    </row>
    <row r="234840" spans="2:3" x14ac:dyDescent="0.25">
      <c r="B234840" s="78"/>
      <c r="C234840" s="77"/>
    </row>
    <row r="234841" spans="2:3" x14ac:dyDescent="0.25">
      <c r="B234841" s="78"/>
      <c r="C234841" s="77"/>
    </row>
    <row r="234842" spans="2:3" x14ac:dyDescent="0.25">
      <c r="B234842" s="78"/>
      <c r="C234842" s="77"/>
    </row>
    <row r="234843" spans="2:3" x14ac:dyDescent="0.25">
      <c r="B234843" s="78"/>
      <c r="C234843" s="77"/>
    </row>
    <row r="234844" spans="2:3" x14ac:dyDescent="0.25">
      <c r="B234844" s="78"/>
      <c r="C234844" s="77"/>
    </row>
    <row r="234845" spans="2:3" x14ac:dyDescent="0.25">
      <c r="B234845" s="78"/>
      <c r="C234845" s="77"/>
    </row>
    <row r="234846" spans="2:3" x14ac:dyDescent="0.25">
      <c r="B234846" s="78"/>
      <c r="C234846" s="77"/>
    </row>
    <row r="234847" spans="2:3" x14ac:dyDescent="0.25">
      <c r="B234847" s="78"/>
      <c r="C234847" s="77"/>
    </row>
    <row r="234848" spans="2:3" x14ac:dyDescent="0.25">
      <c r="B234848" s="78"/>
      <c r="C234848" s="77"/>
    </row>
    <row r="234958" spans="2:3" x14ac:dyDescent="0.25">
      <c r="B234958" s="78"/>
      <c r="C234958" s="77"/>
    </row>
    <row r="234959" spans="2:3" x14ac:dyDescent="0.25">
      <c r="B234959" s="78"/>
      <c r="C234959" s="77"/>
    </row>
    <row r="234960" spans="2:3" x14ac:dyDescent="0.25">
      <c r="B234960" s="78"/>
      <c r="C234960" s="77"/>
    </row>
    <row r="234961" spans="2:3" x14ac:dyDescent="0.25">
      <c r="B234961" s="78"/>
      <c r="C234961" s="77"/>
    </row>
    <row r="234962" spans="2:3" x14ac:dyDescent="0.25">
      <c r="B234962" s="78"/>
      <c r="C234962" s="77"/>
    </row>
    <row r="234963" spans="2:3" x14ac:dyDescent="0.25">
      <c r="B234963" s="78"/>
      <c r="C234963" s="77"/>
    </row>
    <row r="234964" spans="2:3" x14ac:dyDescent="0.25">
      <c r="B234964" s="78"/>
      <c r="C234964" s="77"/>
    </row>
    <row r="234965" spans="2:3" x14ac:dyDescent="0.25">
      <c r="B234965" s="78"/>
      <c r="C234965" s="77"/>
    </row>
    <row r="234966" spans="2:3" x14ac:dyDescent="0.25">
      <c r="B234966" s="78"/>
      <c r="C234966" s="77"/>
    </row>
    <row r="234967" spans="2:3" x14ac:dyDescent="0.25">
      <c r="B234967" s="78"/>
      <c r="C234967" s="77"/>
    </row>
    <row r="234968" spans="2:3" x14ac:dyDescent="0.25">
      <c r="B234968" s="78"/>
      <c r="C234968" s="77"/>
    </row>
    <row r="234969" spans="2:3" x14ac:dyDescent="0.25">
      <c r="B234969" s="78"/>
      <c r="C234969" s="77"/>
    </row>
    <row r="234970" spans="2:3" x14ac:dyDescent="0.25">
      <c r="B234970" s="78"/>
      <c r="C234970" s="77"/>
    </row>
    <row r="235080" spans="2:3" x14ac:dyDescent="0.25">
      <c r="B235080" s="78"/>
      <c r="C235080" s="77"/>
    </row>
    <row r="235081" spans="2:3" x14ac:dyDescent="0.25">
      <c r="B235081" s="78"/>
      <c r="C235081" s="77"/>
    </row>
    <row r="235082" spans="2:3" x14ac:dyDescent="0.25">
      <c r="B235082" s="78"/>
      <c r="C235082" s="77"/>
    </row>
    <row r="235083" spans="2:3" x14ac:dyDescent="0.25">
      <c r="B235083" s="78"/>
      <c r="C235083" s="77"/>
    </row>
    <row r="235084" spans="2:3" x14ac:dyDescent="0.25">
      <c r="B235084" s="78"/>
      <c r="C235084" s="77"/>
    </row>
    <row r="235085" spans="2:3" x14ac:dyDescent="0.25">
      <c r="B235085" s="78"/>
      <c r="C235085" s="77"/>
    </row>
    <row r="235086" spans="2:3" x14ac:dyDescent="0.25">
      <c r="B235086" s="78"/>
      <c r="C235086" s="77"/>
    </row>
    <row r="235087" spans="2:3" x14ac:dyDescent="0.25">
      <c r="B235087" s="78"/>
      <c r="C235087" s="77"/>
    </row>
    <row r="235088" spans="2:3" x14ac:dyDescent="0.25">
      <c r="B235088" s="78"/>
      <c r="C235088" s="77"/>
    </row>
    <row r="235089" spans="2:3" x14ac:dyDescent="0.25">
      <c r="B235089" s="78"/>
      <c r="C235089" s="77"/>
    </row>
    <row r="235090" spans="2:3" x14ac:dyDescent="0.25">
      <c r="B235090" s="78"/>
      <c r="C235090" s="77"/>
    </row>
    <row r="235091" spans="2:3" x14ac:dyDescent="0.25">
      <c r="B235091" s="78"/>
      <c r="C235091" s="77"/>
    </row>
    <row r="235092" spans="2:3" x14ac:dyDescent="0.25">
      <c r="B235092" s="78"/>
      <c r="C235092" s="77"/>
    </row>
    <row r="235202" spans="2:3" x14ac:dyDescent="0.25">
      <c r="B235202" s="78"/>
      <c r="C235202" s="77"/>
    </row>
    <row r="235203" spans="2:3" x14ac:dyDescent="0.25">
      <c r="B235203" s="78"/>
      <c r="C235203" s="77"/>
    </row>
    <row r="235204" spans="2:3" x14ac:dyDescent="0.25">
      <c r="B235204" s="78"/>
      <c r="C235204" s="77"/>
    </row>
    <row r="235205" spans="2:3" x14ac:dyDescent="0.25">
      <c r="B235205" s="78"/>
      <c r="C235205" s="77"/>
    </row>
    <row r="235206" spans="2:3" x14ac:dyDescent="0.25">
      <c r="B235206" s="78"/>
      <c r="C235206" s="77"/>
    </row>
    <row r="235207" spans="2:3" x14ac:dyDescent="0.25">
      <c r="B235207" s="78"/>
      <c r="C235207" s="77"/>
    </row>
    <row r="235208" spans="2:3" x14ac:dyDescent="0.25">
      <c r="B235208" s="78"/>
      <c r="C235208" s="77"/>
    </row>
    <row r="235209" spans="2:3" x14ac:dyDescent="0.25">
      <c r="B235209" s="78"/>
      <c r="C235209" s="77"/>
    </row>
    <row r="235210" spans="2:3" x14ac:dyDescent="0.25">
      <c r="B235210" s="78"/>
      <c r="C235210" s="77"/>
    </row>
    <row r="235211" spans="2:3" x14ac:dyDescent="0.25">
      <c r="B235211" s="78"/>
      <c r="C235211" s="77"/>
    </row>
    <row r="235212" spans="2:3" x14ac:dyDescent="0.25">
      <c r="B235212" s="78"/>
      <c r="C235212" s="77"/>
    </row>
    <row r="235213" spans="2:3" x14ac:dyDescent="0.25">
      <c r="B235213" s="78"/>
      <c r="C235213" s="77"/>
    </row>
    <row r="235214" spans="2:3" x14ac:dyDescent="0.25">
      <c r="B235214" s="78"/>
      <c r="C235214" s="77"/>
    </row>
    <row r="235324" spans="2:3" x14ac:dyDescent="0.25">
      <c r="B235324" s="78"/>
      <c r="C235324" s="77"/>
    </row>
    <row r="235325" spans="2:3" x14ac:dyDescent="0.25">
      <c r="B235325" s="78"/>
      <c r="C235325" s="77"/>
    </row>
    <row r="235326" spans="2:3" x14ac:dyDescent="0.25">
      <c r="B235326" s="78"/>
      <c r="C235326" s="77"/>
    </row>
    <row r="235327" spans="2:3" x14ac:dyDescent="0.25">
      <c r="B235327" s="78"/>
      <c r="C235327" s="77"/>
    </row>
    <row r="235328" spans="2:3" x14ac:dyDescent="0.25">
      <c r="B235328" s="78"/>
      <c r="C235328" s="77"/>
    </row>
    <row r="235329" spans="2:3" x14ac:dyDescent="0.25">
      <c r="B235329" s="78"/>
      <c r="C235329" s="77"/>
    </row>
    <row r="235330" spans="2:3" x14ac:dyDescent="0.25">
      <c r="B235330" s="78"/>
      <c r="C235330" s="77"/>
    </row>
    <row r="235331" spans="2:3" x14ac:dyDescent="0.25">
      <c r="B235331" s="78"/>
      <c r="C235331" s="77"/>
    </row>
    <row r="235332" spans="2:3" x14ac:dyDescent="0.25">
      <c r="B235332" s="78"/>
      <c r="C235332" s="77"/>
    </row>
    <row r="235333" spans="2:3" x14ac:dyDescent="0.25">
      <c r="B235333" s="78"/>
      <c r="C235333" s="77"/>
    </row>
    <row r="235334" spans="2:3" x14ac:dyDescent="0.25">
      <c r="B235334" s="78"/>
      <c r="C235334" s="77"/>
    </row>
    <row r="235335" spans="2:3" x14ac:dyDescent="0.25">
      <c r="B235335" s="78"/>
      <c r="C235335" s="77"/>
    </row>
    <row r="235336" spans="2:3" x14ac:dyDescent="0.25">
      <c r="B235336" s="78"/>
      <c r="C235336" s="77"/>
    </row>
    <row r="235446" spans="2:3" x14ac:dyDescent="0.25">
      <c r="B235446" s="78"/>
      <c r="C235446" s="77"/>
    </row>
    <row r="235447" spans="2:3" x14ac:dyDescent="0.25">
      <c r="B235447" s="78"/>
      <c r="C235447" s="77"/>
    </row>
    <row r="235448" spans="2:3" x14ac:dyDescent="0.25">
      <c r="B235448" s="78"/>
      <c r="C235448" s="77"/>
    </row>
    <row r="235449" spans="2:3" x14ac:dyDescent="0.25">
      <c r="B235449" s="78"/>
      <c r="C235449" s="77"/>
    </row>
    <row r="235450" spans="2:3" x14ac:dyDescent="0.25">
      <c r="B235450" s="78"/>
      <c r="C235450" s="77"/>
    </row>
    <row r="235451" spans="2:3" x14ac:dyDescent="0.25">
      <c r="B235451" s="78"/>
      <c r="C235451" s="77"/>
    </row>
    <row r="235452" spans="2:3" x14ac:dyDescent="0.25">
      <c r="B235452" s="78"/>
      <c r="C235452" s="77"/>
    </row>
    <row r="235453" spans="2:3" x14ac:dyDescent="0.25">
      <c r="B235453" s="78"/>
      <c r="C235453" s="77"/>
    </row>
    <row r="235454" spans="2:3" x14ac:dyDescent="0.25">
      <c r="B235454" s="78"/>
      <c r="C235454" s="77"/>
    </row>
    <row r="235455" spans="2:3" x14ac:dyDescent="0.25">
      <c r="B235455" s="78"/>
      <c r="C235455" s="77"/>
    </row>
    <row r="235456" spans="2:3" x14ac:dyDescent="0.25">
      <c r="B235456" s="78"/>
      <c r="C235456" s="77"/>
    </row>
    <row r="235457" spans="2:3" x14ac:dyDescent="0.25">
      <c r="B235457" s="78"/>
      <c r="C235457" s="77"/>
    </row>
    <row r="235458" spans="2:3" x14ac:dyDescent="0.25">
      <c r="B235458" s="78"/>
      <c r="C235458" s="77"/>
    </row>
    <row r="235568" spans="2:3" x14ac:dyDescent="0.25">
      <c r="B235568" s="78"/>
      <c r="C235568" s="77"/>
    </row>
    <row r="235569" spans="2:3" x14ac:dyDescent="0.25">
      <c r="B235569" s="78"/>
      <c r="C235569" s="77"/>
    </row>
    <row r="235570" spans="2:3" x14ac:dyDescent="0.25">
      <c r="B235570" s="78"/>
      <c r="C235570" s="77"/>
    </row>
    <row r="235571" spans="2:3" x14ac:dyDescent="0.25">
      <c r="B235571" s="78"/>
      <c r="C235571" s="77"/>
    </row>
    <row r="235572" spans="2:3" x14ac:dyDescent="0.25">
      <c r="B235572" s="78"/>
      <c r="C235572" s="77"/>
    </row>
    <row r="235573" spans="2:3" x14ac:dyDescent="0.25">
      <c r="B235573" s="78"/>
      <c r="C235573" s="77"/>
    </row>
    <row r="235574" spans="2:3" x14ac:dyDescent="0.25">
      <c r="B235574" s="78"/>
      <c r="C235574" s="77"/>
    </row>
    <row r="235575" spans="2:3" x14ac:dyDescent="0.25">
      <c r="B235575" s="78"/>
      <c r="C235575" s="77"/>
    </row>
    <row r="235576" spans="2:3" x14ac:dyDescent="0.25">
      <c r="B235576" s="78"/>
      <c r="C235576" s="77"/>
    </row>
    <row r="235577" spans="2:3" x14ac:dyDescent="0.25">
      <c r="B235577" s="78"/>
      <c r="C235577" s="77"/>
    </row>
    <row r="235578" spans="2:3" x14ac:dyDescent="0.25">
      <c r="B235578" s="78"/>
      <c r="C235578" s="77"/>
    </row>
    <row r="235579" spans="2:3" x14ac:dyDescent="0.25">
      <c r="B235579" s="78"/>
      <c r="C235579" s="77"/>
    </row>
    <row r="235580" spans="2:3" x14ac:dyDescent="0.25">
      <c r="B235580" s="78"/>
      <c r="C235580" s="77"/>
    </row>
    <row r="235690" spans="2:3" x14ac:dyDescent="0.25">
      <c r="B235690" s="78"/>
      <c r="C235690" s="77"/>
    </row>
    <row r="235691" spans="2:3" x14ac:dyDescent="0.25">
      <c r="B235691" s="78"/>
      <c r="C235691" s="77"/>
    </row>
    <row r="235692" spans="2:3" x14ac:dyDescent="0.25">
      <c r="B235692" s="78"/>
      <c r="C235692" s="77"/>
    </row>
    <row r="235693" spans="2:3" x14ac:dyDescent="0.25">
      <c r="B235693" s="78"/>
      <c r="C235693" s="77"/>
    </row>
    <row r="235694" spans="2:3" x14ac:dyDescent="0.25">
      <c r="B235694" s="78"/>
      <c r="C235694" s="77"/>
    </row>
    <row r="235695" spans="2:3" x14ac:dyDescent="0.25">
      <c r="B235695" s="78"/>
      <c r="C235695" s="77"/>
    </row>
    <row r="235696" spans="2:3" x14ac:dyDescent="0.25">
      <c r="B235696" s="78"/>
      <c r="C235696" s="77"/>
    </row>
    <row r="235697" spans="2:3" x14ac:dyDescent="0.25">
      <c r="B235697" s="78"/>
      <c r="C235697" s="77"/>
    </row>
    <row r="235698" spans="2:3" x14ac:dyDescent="0.25">
      <c r="B235698" s="78"/>
      <c r="C235698" s="77"/>
    </row>
    <row r="235699" spans="2:3" x14ac:dyDescent="0.25">
      <c r="B235699" s="78"/>
      <c r="C235699" s="77"/>
    </row>
    <row r="235700" spans="2:3" x14ac:dyDescent="0.25">
      <c r="B235700" s="78"/>
      <c r="C235700" s="77"/>
    </row>
    <row r="235701" spans="2:3" x14ac:dyDescent="0.25">
      <c r="B235701" s="78"/>
      <c r="C235701" s="77"/>
    </row>
    <row r="235702" spans="2:3" x14ac:dyDescent="0.25">
      <c r="B235702" s="78"/>
      <c r="C235702" s="77"/>
    </row>
    <row r="235812" spans="2:3" x14ac:dyDescent="0.25">
      <c r="B235812" s="78"/>
      <c r="C235812" s="77"/>
    </row>
    <row r="235813" spans="2:3" x14ac:dyDescent="0.25">
      <c r="B235813" s="78"/>
      <c r="C235813" s="77"/>
    </row>
    <row r="235814" spans="2:3" x14ac:dyDescent="0.25">
      <c r="B235814" s="78"/>
      <c r="C235814" s="77"/>
    </row>
    <row r="235815" spans="2:3" x14ac:dyDescent="0.25">
      <c r="B235815" s="78"/>
      <c r="C235815" s="77"/>
    </row>
    <row r="235816" spans="2:3" x14ac:dyDescent="0.25">
      <c r="B235816" s="78"/>
      <c r="C235816" s="77"/>
    </row>
    <row r="235817" spans="2:3" x14ac:dyDescent="0.25">
      <c r="B235817" s="78"/>
      <c r="C235817" s="77"/>
    </row>
    <row r="235818" spans="2:3" x14ac:dyDescent="0.25">
      <c r="B235818" s="78"/>
      <c r="C235818" s="77"/>
    </row>
    <row r="235819" spans="2:3" x14ac:dyDescent="0.25">
      <c r="B235819" s="78"/>
      <c r="C235819" s="77"/>
    </row>
    <row r="235820" spans="2:3" x14ac:dyDescent="0.25">
      <c r="B235820" s="78"/>
      <c r="C235820" s="77"/>
    </row>
    <row r="235821" spans="2:3" x14ac:dyDescent="0.25">
      <c r="B235821" s="78"/>
      <c r="C235821" s="77"/>
    </row>
    <row r="235822" spans="2:3" x14ac:dyDescent="0.25">
      <c r="B235822" s="78"/>
      <c r="C235822" s="77"/>
    </row>
    <row r="235823" spans="2:3" x14ac:dyDescent="0.25">
      <c r="B235823" s="78"/>
      <c r="C235823" s="77"/>
    </row>
    <row r="235824" spans="2:3" x14ac:dyDescent="0.25">
      <c r="B235824" s="78"/>
      <c r="C235824" s="77"/>
    </row>
    <row r="235934" spans="2:3" x14ac:dyDescent="0.25">
      <c r="B235934" s="78"/>
      <c r="C235934" s="77"/>
    </row>
    <row r="235935" spans="2:3" x14ac:dyDescent="0.25">
      <c r="B235935" s="78"/>
      <c r="C235935" s="77"/>
    </row>
    <row r="235936" spans="2:3" x14ac:dyDescent="0.25">
      <c r="B235936" s="78"/>
      <c r="C235936" s="77"/>
    </row>
    <row r="235937" spans="2:3" x14ac:dyDescent="0.25">
      <c r="B235937" s="78"/>
      <c r="C235937" s="77"/>
    </row>
    <row r="235938" spans="2:3" x14ac:dyDescent="0.25">
      <c r="B235938" s="78"/>
      <c r="C235938" s="77"/>
    </row>
    <row r="235939" spans="2:3" x14ac:dyDescent="0.25">
      <c r="B235939" s="78"/>
      <c r="C235939" s="77"/>
    </row>
    <row r="235940" spans="2:3" x14ac:dyDescent="0.25">
      <c r="B235940" s="78"/>
      <c r="C235940" s="77"/>
    </row>
    <row r="235941" spans="2:3" x14ac:dyDescent="0.25">
      <c r="B235941" s="78"/>
      <c r="C235941" s="77"/>
    </row>
    <row r="235942" spans="2:3" x14ac:dyDescent="0.25">
      <c r="B235942" s="78"/>
      <c r="C235942" s="77"/>
    </row>
    <row r="235943" spans="2:3" x14ac:dyDescent="0.25">
      <c r="B235943" s="78"/>
      <c r="C235943" s="77"/>
    </row>
    <row r="235944" spans="2:3" x14ac:dyDescent="0.25">
      <c r="B235944" s="78"/>
      <c r="C235944" s="77"/>
    </row>
    <row r="235945" spans="2:3" x14ac:dyDescent="0.25">
      <c r="B235945" s="78"/>
      <c r="C235945" s="77"/>
    </row>
    <row r="235946" spans="2:3" x14ac:dyDescent="0.25">
      <c r="B235946" s="78"/>
      <c r="C235946" s="77"/>
    </row>
    <row r="236056" spans="2:3" x14ac:dyDescent="0.25">
      <c r="B236056" s="78"/>
      <c r="C236056" s="77"/>
    </row>
    <row r="236057" spans="2:3" x14ac:dyDescent="0.25">
      <c r="B236057" s="78"/>
      <c r="C236057" s="77"/>
    </row>
    <row r="236058" spans="2:3" x14ac:dyDescent="0.25">
      <c r="B236058" s="78"/>
      <c r="C236058" s="77"/>
    </row>
    <row r="236059" spans="2:3" x14ac:dyDescent="0.25">
      <c r="B236059" s="78"/>
      <c r="C236059" s="77"/>
    </row>
    <row r="236060" spans="2:3" x14ac:dyDescent="0.25">
      <c r="B236060" s="78"/>
      <c r="C236060" s="77"/>
    </row>
    <row r="236061" spans="2:3" x14ac:dyDescent="0.25">
      <c r="B236061" s="78"/>
      <c r="C236061" s="77"/>
    </row>
    <row r="236062" spans="2:3" x14ac:dyDescent="0.25">
      <c r="B236062" s="78"/>
      <c r="C236062" s="77"/>
    </row>
    <row r="236063" spans="2:3" x14ac:dyDescent="0.25">
      <c r="B236063" s="78"/>
      <c r="C236063" s="77"/>
    </row>
    <row r="236064" spans="2:3" x14ac:dyDescent="0.25">
      <c r="B236064" s="78"/>
      <c r="C236064" s="77"/>
    </row>
    <row r="236065" spans="2:3" x14ac:dyDescent="0.25">
      <c r="B236065" s="78"/>
      <c r="C236065" s="77"/>
    </row>
    <row r="236066" spans="2:3" x14ac:dyDescent="0.25">
      <c r="B236066" s="78"/>
      <c r="C236066" s="77"/>
    </row>
    <row r="236067" spans="2:3" x14ac:dyDescent="0.25">
      <c r="B236067" s="78"/>
      <c r="C236067" s="77"/>
    </row>
    <row r="236068" spans="2:3" x14ac:dyDescent="0.25">
      <c r="B236068" s="78"/>
      <c r="C236068" s="77"/>
    </row>
    <row r="236178" spans="2:3" x14ac:dyDescent="0.25">
      <c r="B236178" s="78"/>
      <c r="C236178" s="77"/>
    </row>
    <row r="236179" spans="2:3" x14ac:dyDescent="0.25">
      <c r="B236179" s="78"/>
      <c r="C236179" s="77"/>
    </row>
    <row r="236180" spans="2:3" x14ac:dyDescent="0.25">
      <c r="B236180" s="78"/>
      <c r="C236180" s="77"/>
    </row>
    <row r="236181" spans="2:3" x14ac:dyDescent="0.25">
      <c r="B236181" s="78"/>
      <c r="C236181" s="77"/>
    </row>
    <row r="236182" spans="2:3" x14ac:dyDescent="0.25">
      <c r="B236182" s="78"/>
      <c r="C236182" s="77"/>
    </row>
    <row r="236183" spans="2:3" x14ac:dyDescent="0.25">
      <c r="B236183" s="78"/>
      <c r="C236183" s="77"/>
    </row>
    <row r="236184" spans="2:3" x14ac:dyDescent="0.25">
      <c r="B236184" s="78"/>
      <c r="C236184" s="77"/>
    </row>
    <row r="236185" spans="2:3" x14ac:dyDescent="0.25">
      <c r="B236185" s="78"/>
      <c r="C236185" s="77"/>
    </row>
    <row r="236186" spans="2:3" x14ac:dyDescent="0.25">
      <c r="B236186" s="78"/>
      <c r="C236186" s="77"/>
    </row>
    <row r="236187" spans="2:3" x14ac:dyDescent="0.25">
      <c r="B236187" s="78"/>
      <c r="C236187" s="77"/>
    </row>
    <row r="236188" spans="2:3" x14ac:dyDescent="0.25">
      <c r="B236188" s="78"/>
      <c r="C236188" s="77"/>
    </row>
    <row r="236189" spans="2:3" x14ac:dyDescent="0.25">
      <c r="B236189" s="78"/>
      <c r="C236189" s="77"/>
    </row>
    <row r="236190" spans="2:3" x14ac:dyDescent="0.25">
      <c r="B236190" s="78"/>
      <c r="C236190" s="77"/>
    </row>
    <row r="236300" spans="2:3" x14ac:dyDescent="0.25">
      <c r="B236300" s="78"/>
      <c r="C236300" s="77"/>
    </row>
    <row r="236301" spans="2:3" x14ac:dyDescent="0.25">
      <c r="B236301" s="78"/>
      <c r="C236301" s="77"/>
    </row>
    <row r="236302" spans="2:3" x14ac:dyDescent="0.25">
      <c r="B236302" s="78"/>
      <c r="C236302" s="77"/>
    </row>
    <row r="236303" spans="2:3" x14ac:dyDescent="0.25">
      <c r="B236303" s="78"/>
      <c r="C236303" s="77"/>
    </row>
    <row r="236304" spans="2:3" x14ac:dyDescent="0.25">
      <c r="B236304" s="78"/>
      <c r="C236304" s="77"/>
    </row>
    <row r="236305" spans="2:3" x14ac:dyDescent="0.25">
      <c r="B236305" s="78"/>
      <c r="C236305" s="77"/>
    </row>
    <row r="236306" spans="2:3" x14ac:dyDescent="0.25">
      <c r="B236306" s="78"/>
      <c r="C236306" s="77"/>
    </row>
    <row r="236307" spans="2:3" x14ac:dyDescent="0.25">
      <c r="B236307" s="78"/>
      <c r="C236307" s="77"/>
    </row>
    <row r="236308" spans="2:3" x14ac:dyDescent="0.25">
      <c r="B236308" s="78"/>
      <c r="C236308" s="77"/>
    </row>
    <row r="236309" spans="2:3" x14ac:dyDescent="0.25">
      <c r="B236309" s="78"/>
      <c r="C236309" s="77"/>
    </row>
    <row r="236310" spans="2:3" x14ac:dyDescent="0.25">
      <c r="B236310" s="78"/>
      <c r="C236310" s="77"/>
    </row>
    <row r="236311" spans="2:3" x14ac:dyDescent="0.25">
      <c r="B236311" s="78"/>
      <c r="C236311" s="77"/>
    </row>
    <row r="236312" spans="2:3" x14ac:dyDescent="0.25">
      <c r="B236312" s="78"/>
      <c r="C236312" s="77"/>
    </row>
    <row r="236422" spans="2:3" x14ac:dyDescent="0.25">
      <c r="B236422" s="78"/>
      <c r="C236422" s="77"/>
    </row>
    <row r="236423" spans="2:3" x14ac:dyDescent="0.25">
      <c r="B236423" s="78"/>
      <c r="C236423" s="77"/>
    </row>
    <row r="236424" spans="2:3" x14ac:dyDescent="0.25">
      <c r="B236424" s="78"/>
      <c r="C236424" s="77"/>
    </row>
    <row r="236425" spans="2:3" x14ac:dyDescent="0.25">
      <c r="B236425" s="78"/>
      <c r="C236425" s="77"/>
    </row>
    <row r="236426" spans="2:3" x14ac:dyDescent="0.25">
      <c r="B236426" s="78"/>
      <c r="C236426" s="77"/>
    </row>
    <row r="236427" spans="2:3" x14ac:dyDescent="0.25">
      <c r="B236427" s="78"/>
      <c r="C236427" s="77"/>
    </row>
    <row r="236428" spans="2:3" x14ac:dyDescent="0.25">
      <c r="B236428" s="78"/>
      <c r="C236428" s="77"/>
    </row>
    <row r="236429" spans="2:3" x14ac:dyDescent="0.25">
      <c r="B236429" s="78"/>
      <c r="C236429" s="77"/>
    </row>
    <row r="236430" spans="2:3" x14ac:dyDescent="0.25">
      <c r="B236430" s="78"/>
      <c r="C236430" s="77"/>
    </row>
    <row r="236431" spans="2:3" x14ac:dyDescent="0.25">
      <c r="B236431" s="78"/>
      <c r="C236431" s="77"/>
    </row>
    <row r="236432" spans="2:3" x14ac:dyDescent="0.25">
      <c r="B236432" s="78"/>
      <c r="C236432" s="77"/>
    </row>
    <row r="236433" spans="2:3" x14ac:dyDescent="0.25">
      <c r="B236433" s="78"/>
      <c r="C236433" s="77"/>
    </row>
    <row r="236434" spans="2:3" x14ac:dyDescent="0.25">
      <c r="B236434" s="78"/>
      <c r="C236434" s="77"/>
    </row>
    <row r="236544" spans="2:3" x14ac:dyDescent="0.25">
      <c r="B236544" s="78"/>
      <c r="C236544" s="77"/>
    </row>
    <row r="236545" spans="2:3" x14ac:dyDescent="0.25">
      <c r="B236545" s="78"/>
      <c r="C236545" s="77"/>
    </row>
    <row r="236546" spans="2:3" x14ac:dyDescent="0.25">
      <c r="B236546" s="78"/>
      <c r="C236546" s="77"/>
    </row>
    <row r="236547" spans="2:3" x14ac:dyDescent="0.25">
      <c r="B236547" s="78"/>
      <c r="C236547" s="77"/>
    </row>
    <row r="236548" spans="2:3" x14ac:dyDescent="0.25">
      <c r="B236548" s="78"/>
      <c r="C236548" s="77"/>
    </row>
    <row r="236549" spans="2:3" x14ac:dyDescent="0.25">
      <c r="B236549" s="78"/>
      <c r="C236549" s="77"/>
    </row>
    <row r="236550" spans="2:3" x14ac:dyDescent="0.25">
      <c r="B236550" s="78"/>
      <c r="C236550" s="77"/>
    </row>
    <row r="236551" spans="2:3" x14ac:dyDescent="0.25">
      <c r="B236551" s="78"/>
      <c r="C236551" s="77"/>
    </row>
    <row r="236552" spans="2:3" x14ac:dyDescent="0.25">
      <c r="B236552" s="78"/>
      <c r="C236552" s="77"/>
    </row>
    <row r="236553" spans="2:3" x14ac:dyDescent="0.25">
      <c r="B236553" s="78"/>
      <c r="C236553" s="77"/>
    </row>
    <row r="236554" spans="2:3" x14ac:dyDescent="0.25">
      <c r="B236554" s="78"/>
      <c r="C236554" s="77"/>
    </row>
    <row r="236555" spans="2:3" x14ac:dyDescent="0.25">
      <c r="B236555" s="78"/>
      <c r="C236555" s="77"/>
    </row>
    <row r="236556" spans="2:3" x14ac:dyDescent="0.25">
      <c r="B236556" s="78"/>
      <c r="C236556" s="77"/>
    </row>
    <row r="236666" spans="2:3" x14ac:dyDescent="0.25">
      <c r="B236666" s="78"/>
      <c r="C236666" s="77"/>
    </row>
    <row r="236667" spans="2:3" x14ac:dyDescent="0.25">
      <c r="B236667" s="78"/>
      <c r="C236667" s="77"/>
    </row>
    <row r="236668" spans="2:3" x14ac:dyDescent="0.25">
      <c r="B236668" s="78"/>
      <c r="C236668" s="77"/>
    </row>
    <row r="236669" spans="2:3" x14ac:dyDescent="0.25">
      <c r="B236669" s="78"/>
      <c r="C236669" s="77"/>
    </row>
    <row r="236670" spans="2:3" x14ac:dyDescent="0.25">
      <c r="B236670" s="78"/>
      <c r="C236670" s="77"/>
    </row>
    <row r="236671" spans="2:3" x14ac:dyDescent="0.25">
      <c r="B236671" s="78"/>
      <c r="C236671" s="77"/>
    </row>
    <row r="236672" spans="2:3" x14ac:dyDescent="0.25">
      <c r="B236672" s="78"/>
      <c r="C236672" s="77"/>
    </row>
    <row r="236673" spans="2:3" x14ac:dyDescent="0.25">
      <c r="B236673" s="78"/>
      <c r="C236673" s="77"/>
    </row>
    <row r="236674" spans="2:3" x14ac:dyDescent="0.25">
      <c r="B236674" s="78"/>
      <c r="C236674" s="77"/>
    </row>
    <row r="236675" spans="2:3" x14ac:dyDescent="0.25">
      <c r="B236675" s="78"/>
      <c r="C236675" s="77"/>
    </row>
    <row r="236676" spans="2:3" x14ac:dyDescent="0.25">
      <c r="B236676" s="78"/>
      <c r="C236676" s="77"/>
    </row>
    <row r="236677" spans="2:3" x14ac:dyDescent="0.25">
      <c r="B236677" s="78"/>
      <c r="C236677" s="77"/>
    </row>
    <row r="236678" spans="2:3" x14ac:dyDescent="0.25">
      <c r="B236678" s="78"/>
      <c r="C236678" s="77"/>
    </row>
    <row r="236788" spans="2:3" x14ac:dyDescent="0.25">
      <c r="B236788" s="78"/>
      <c r="C236788" s="77"/>
    </row>
    <row r="236789" spans="2:3" x14ac:dyDescent="0.25">
      <c r="B236789" s="78"/>
      <c r="C236789" s="77"/>
    </row>
    <row r="236790" spans="2:3" x14ac:dyDescent="0.25">
      <c r="B236790" s="78"/>
      <c r="C236790" s="77"/>
    </row>
    <row r="236791" spans="2:3" x14ac:dyDescent="0.25">
      <c r="B236791" s="78"/>
      <c r="C236791" s="77"/>
    </row>
    <row r="236792" spans="2:3" x14ac:dyDescent="0.25">
      <c r="B236792" s="78"/>
      <c r="C236792" s="77"/>
    </row>
    <row r="236793" spans="2:3" x14ac:dyDescent="0.25">
      <c r="B236793" s="78"/>
      <c r="C236793" s="77"/>
    </row>
    <row r="236794" spans="2:3" x14ac:dyDescent="0.25">
      <c r="B236794" s="78"/>
      <c r="C236794" s="77"/>
    </row>
    <row r="236795" spans="2:3" x14ac:dyDescent="0.25">
      <c r="B236795" s="78"/>
      <c r="C236795" s="77"/>
    </row>
    <row r="236796" spans="2:3" x14ac:dyDescent="0.25">
      <c r="B236796" s="78"/>
      <c r="C236796" s="77"/>
    </row>
    <row r="236797" spans="2:3" x14ac:dyDescent="0.25">
      <c r="B236797" s="78"/>
      <c r="C236797" s="77"/>
    </row>
    <row r="236798" spans="2:3" x14ac:dyDescent="0.25">
      <c r="B236798" s="78"/>
      <c r="C236798" s="77"/>
    </row>
    <row r="236799" spans="2:3" x14ac:dyDescent="0.25">
      <c r="B236799" s="78"/>
      <c r="C236799" s="77"/>
    </row>
    <row r="236800" spans="2:3" x14ac:dyDescent="0.25">
      <c r="B236800" s="78"/>
      <c r="C236800" s="77"/>
    </row>
    <row r="236910" spans="2:3" x14ac:dyDescent="0.25">
      <c r="B236910" s="78"/>
      <c r="C236910" s="77"/>
    </row>
    <row r="236911" spans="2:3" x14ac:dyDescent="0.25">
      <c r="B236911" s="78"/>
      <c r="C236911" s="77"/>
    </row>
    <row r="236912" spans="2:3" x14ac:dyDescent="0.25">
      <c r="B236912" s="78"/>
      <c r="C236912" s="77"/>
    </row>
    <row r="236913" spans="2:3" x14ac:dyDescent="0.25">
      <c r="B236913" s="78"/>
      <c r="C236913" s="77"/>
    </row>
    <row r="236914" spans="2:3" x14ac:dyDescent="0.25">
      <c r="B236914" s="78"/>
      <c r="C236914" s="77"/>
    </row>
    <row r="236915" spans="2:3" x14ac:dyDescent="0.25">
      <c r="B236915" s="78"/>
      <c r="C236915" s="77"/>
    </row>
    <row r="236916" spans="2:3" x14ac:dyDescent="0.25">
      <c r="B236916" s="78"/>
      <c r="C236916" s="77"/>
    </row>
    <row r="236917" spans="2:3" x14ac:dyDescent="0.25">
      <c r="B236917" s="78"/>
      <c r="C236917" s="77"/>
    </row>
    <row r="236918" spans="2:3" x14ac:dyDescent="0.25">
      <c r="B236918" s="78"/>
      <c r="C236918" s="77"/>
    </row>
    <row r="236919" spans="2:3" x14ac:dyDescent="0.25">
      <c r="B236919" s="78"/>
      <c r="C236919" s="77"/>
    </row>
    <row r="236920" spans="2:3" x14ac:dyDescent="0.25">
      <c r="B236920" s="78"/>
      <c r="C236920" s="77"/>
    </row>
    <row r="236921" spans="2:3" x14ac:dyDescent="0.25">
      <c r="B236921" s="78"/>
      <c r="C236921" s="77"/>
    </row>
    <row r="236922" spans="2:3" x14ac:dyDescent="0.25">
      <c r="B236922" s="78"/>
      <c r="C236922" s="77"/>
    </row>
    <row r="237032" spans="2:3" x14ac:dyDescent="0.25">
      <c r="B237032" s="78"/>
      <c r="C237032" s="77"/>
    </row>
    <row r="237033" spans="2:3" x14ac:dyDescent="0.25">
      <c r="B237033" s="78"/>
      <c r="C237033" s="77"/>
    </row>
    <row r="237034" spans="2:3" x14ac:dyDescent="0.25">
      <c r="B237034" s="78"/>
      <c r="C237034" s="77"/>
    </row>
    <row r="237035" spans="2:3" x14ac:dyDescent="0.25">
      <c r="B237035" s="78"/>
      <c r="C237035" s="77"/>
    </row>
    <row r="237036" spans="2:3" x14ac:dyDescent="0.25">
      <c r="B237036" s="78"/>
      <c r="C237036" s="77"/>
    </row>
    <row r="237037" spans="2:3" x14ac:dyDescent="0.25">
      <c r="B237037" s="78"/>
      <c r="C237037" s="77"/>
    </row>
    <row r="237038" spans="2:3" x14ac:dyDescent="0.25">
      <c r="B237038" s="78"/>
      <c r="C237038" s="77"/>
    </row>
    <row r="237039" spans="2:3" x14ac:dyDescent="0.25">
      <c r="B237039" s="78"/>
      <c r="C237039" s="77"/>
    </row>
    <row r="237040" spans="2:3" x14ac:dyDescent="0.25">
      <c r="B237040" s="78"/>
      <c r="C237040" s="77"/>
    </row>
    <row r="237041" spans="2:3" x14ac:dyDescent="0.25">
      <c r="B237041" s="78"/>
      <c r="C237041" s="77"/>
    </row>
    <row r="237042" spans="2:3" x14ac:dyDescent="0.25">
      <c r="B237042" s="78"/>
      <c r="C237042" s="77"/>
    </row>
    <row r="237043" spans="2:3" x14ac:dyDescent="0.25">
      <c r="B237043" s="78"/>
      <c r="C237043" s="77"/>
    </row>
    <row r="237044" spans="2:3" x14ac:dyDescent="0.25">
      <c r="B237044" s="78"/>
      <c r="C237044" s="77"/>
    </row>
    <row r="237154" spans="2:3" x14ac:dyDescent="0.25">
      <c r="B237154" s="78"/>
      <c r="C237154" s="77"/>
    </row>
    <row r="237155" spans="2:3" x14ac:dyDescent="0.25">
      <c r="B237155" s="78"/>
      <c r="C237155" s="77"/>
    </row>
    <row r="237156" spans="2:3" x14ac:dyDescent="0.25">
      <c r="B237156" s="78"/>
      <c r="C237156" s="77"/>
    </row>
    <row r="237157" spans="2:3" x14ac:dyDescent="0.25">
      <c r="B237157" s="78"/>
      <c r="C237157" s="77"/>
    </row>
    <row r="237158" spans="2:3" x14ac:dyDescent="0.25">
      <c r="B237158" s="78"/>
      <c r="C237158" s="77"/>
    </row>
    <row r="237159" spans="2:3" x14ac:dyDescent="0.25">
      <c r="B237159" s="78"/>
      <c r="C237159" s="77"/>
    </row>
    <row r="237160" spans="2:3" x14ac:dyDescent="0.25">
      <c r="B237160" s="78"/>
      <c r="C237160" s="77"/>
    </row>
    <row r="237161" spans="2:3" x14ac:dyDescent="0.25">
      <c r="B237161" s="78"/>
      <c r="C237161" s="77"/>
    </row>
    <row r="237162" spans="2:3" x14ac:dyDescent="0.25">
      <c r="B237162" s="78"/>
      <c r="C237162" s="77"/>
    </row>
    <row r="237163" spans="2:3" x14ac:dyDescent="0.25">
      <c r="B237163" s="78"/>
      <c r="C237163" s="77"/>
    </row>
    <row r="237164" spans="2:3" x14ac:dyDescent="0.25">
      <c r="B237164" s="78"/>
      <c r="C237164" s="77"/>
    </row>
    <row r="237165" spans="2:3" x14ac:dyDescent="0.25">
      <c r="B237165" s="78"/>
      <c r="C237165" s="77"/>
    </row>
    <row r="237166" spans="2:3" x14ac:dyDescent="0.25">
      <c r="B237166" s="78"/>
      <c r="C237166" s="77"/>
    </row>
    <row r="237276" spans="2:3" x14ac:dyDescent="0.25">
      <c r="B237276" s="78"/>
      <c r="C237276" s="77"/>
    </row>
    <row r="237277" spans="2:3" x14ac:dyDescent="0.25">
      <c r="B237277" s="78"/>
      <c r="C237277" s="77"/>
    </row>
    <row r="237278" spans="2:3" x14ac:dyDescent="0.25">
      <c r="B237278" s="78"/>
      <c r="C237278" s="77"/>
    </row>
    <row r="237279" spans="2:3" x14ac:dyDescent="0.25">
      <c r="B237279" s="78"/>
      <c r="C237279" s="77"/>
    </row>
    <row r="237280" spans="2:3" x14ac:dyDescent="0.25">
      <c r="B237280" s="78"/>
      <c r="C237280" s="77"/>
    </row>
    <row r="237281" spans="2:3" x14ac:dyDescent="0.25">
      <c r="B237281" s="78"/>
      <c r="C237281" s="77"/>
    </row>
    <row r="237282" spans="2:3" x14ac:dyDescent="0.25">
      <c r="B237282" s="78"/>
      <c r="C237282" s="77"/>
    </row>
    <row r="237283" spans="2:3" x14ac:dyDescent="0.25">
      <c r="B237283" s="78"/>
      <c r="C237283" s="77"/>
    </row>
    <row r="237284" spans="2:3" x14ac:dyDescent="0.25">
      <c r="B237284" s="78"/>
      <c r="C237284" s="77"/>
    </row>
    <row r="237285" spans="2:3" x14ac:dyDescent="0.25">
      <c r="B237285" s="78"/>
      <c r="C237285" s="77"/>
    </row>
    <row r="237286" spans="2:3" x14ac:dyDescent="0.25">
      <c r="B237286" s="78"/>
      <c r="C237286" s="77"/>
    </row>
    <row r="237287" spans="2:3" x14ac:dyDescent="0.25">
      <c r="B237287" s="78"/>
      <c r="C237287" s="77"/>
    </row>
    <row r="237288" spans="2:3" x14ac:dyDescent="0.25">
      <c r="B237288" s="78"/>
      <c r="C237288" s="77"/>
    </row>
    <row r="237398" spans="2:3" x14ac:dyDescent="0.25">
      <c r="B237398" s="78"/>
      <c r="C237398" s="77"/>
    </row>
    <row r="237399" spans="2:3" x14ac:dyDescent="0.25">
      <c r="B237399" s="78"/>
      <c r="C237399" s="77"/>
    </row>
    <row r="237400" spans="2:3" x14ac:dyDescent="0.25">
      <c r="B237400" s="78"/>
      <c r="C237400" s="77"/>
    </row>
    <row r="237401" spans="2:3" x14ac:dyDescent="0.25">
      <c r="B237401" s="78"/>
      <c r="C237401" s="77"/>
    </row>
    <row r="237402" spans="2:3" x14ac:dyDescent="0.25">
      <c r="B237402" s="78"/>
      <c r="C237402" s="77"/>
    </row>
    <row r="237403" spans="2:3" x14ac:dyDescent="0.25">
      <c r="B237403" s="78"/>
      <c r="C237403" s="77"/>
    </row>
    <row r="237404" spans="2:3" x14ac:dyDescent="0.25">
      <c r="B237404" s="78"/>
      <c r="C237404" s="77"/>
    </row>
    <row r="237405" spans="2:3" x14ac:dyDescent="0.25">
      <c r="B237405" s="78"/>
      <c r="C237405" s="77"/>
    </row>
    <row r="237406" spans="2:3" x14ac:dyDescent="0.25">
      <c r="B237406" s="78"/>
      <c r="C237406" s="77"/>
    </row>
    <row r="237407" spans="2:3" x14ac:dyDescent="0.25">
      <c r="B237407" s="78"/>
      <c r="C237407" s="77"/>
    </row>
    <row r="237408" spans="2:3" x14ac:dyDescent="0.25">
      <c r="B237408" s="78"/>
      <c r="C237408" s="77"/>
    </row>
    <row r="237409" spans="2:3" x14ac:dyDescent="0.25">
      <c r="B237409" s="78"/>
      <c r="C237409" s="77"/>
    </row>
    <row r="237410" spans="2:3" x14ac:dyDescent="0.25">
      <c r="B237410" s="78"/>
      <c r="C237410" s="77"/>
    </row>
    <row r="237520" spans="2:3" x14ac:dyDescent="0.25">
      <c r="B237520" s="78"/>
      <c r="C237520" s="77"/>
    </row>
    <row r="237521" spans="2:3" x14ac:dyDescent="0.25">
      <c r="B237521" s="78"/>
      <c r="C237521" s="77"/>
    </row>
    <row r="237522" spans="2:3" x14ac:dyDescent="0.25">
      <c r="B237522" s="78"/>
      <c r="C237522" s="77"/>
    </row>
    <row r="237523" spans="2:3" x14ac:dyDescent="0.25">
      <c r="B237523" s="78"/>
      <c r="C237523" s="77"/>
    </row>
    <row r="237524" spans="2:3" x14ac:dyDescent="0.25">
      <c r="B237524" s="78"/>
      <c r="C237524" s="77"/>
    </row>
    <row r="237525" spans="2:3" x14ac:dyDescent="0.25">
      <c r="B237525" s="78"/>
      <c r="C237525" s="77"/>
    </row>
    <row r="237526" spans="2:3" x14ac:dyDescent="0.25">
      <c r="B237526" s="78"/>
      <c r="C237526" s="77"/>
    </row>
    <row r="237527" spans="2:3" x14ac:dyDescent="0.25">
      <c r="B237527" s="78"/>
      <c r="C237527" s="77"/>
    </row>
    <row r="237528" spans="2:3" x14ac:dyDescent="0.25">
      <c r="B237528" s="78"/>
      <c r="C237528" s="77"/>
    </row>
    <row r="237529" spans="2:3" x14ac:dyDescent="0.25">
      <c r="B237529" s="78"/>
      <c r="C237529" s="77"/>
    </row>
    <row r="237530" spans="2:3" x14ac:dyDescent="0.25">
      <c r="B237530" s="78"/>
      <c r="C237530" s="77"/>
    </row>
    <row r="237531" spans="2:3" x14ac:dyDescent="0.25">
      <c r="B237531" s="78"/>
      <c r="C237531" s="77"/>
    </row>
    <row r="237532" spans="2:3" x14ac:dyDescent="0.25">
      <c r="B237532" s="78"/>
      <c r="C237532" s="77"/>
    </row>
    <row r="237642" spans="2:3" x14ac:dyDescent="0.25">
      <c r="B237642" s="78"/>
      <c r="C237642" s="77"/>
    </row>
    <row r="237643" spans="2:3" x14ac:dyDescent="0.25">
      <c r="B237643" s="78"/>
      <c r="C237643" s="77"/>
    </row>
    <row r="237644" spans="2:3" x14ac:dyDescent="0.25">
      <c r="B237644" s="78"/>
      <c r="C237644" s="77"/>
    </row>
    <row r="237645" spans="2:3" x14ac:dyDescent="0.25">
      <c r="B237645" s="78"/>
      <c r="C237645" s="77"/>
    </row>
    <row r="237646" spans="2:3" x14ac:dyDescent="0.25">
      <c r="B237646" s="78"/>
      <c r="C237646" s="77"/>
    </row>
    <row r="237647" spans="2:3" x14ac:dyDescent="0.25">
      <c r="B237647" s="78"/>
      <c r="C237647" s="77"/>
    </row>
    <row r="237648" spans="2:3" x14ac:dyDescent="0.25">
      <c r="B237648" s="78"/>
      <c r="C237648" s="77"/>
    </row>
    <row r="237649" spans="2:3" x14ac:dyDescent="0.25">
      <c r="B237649" s="78"/>
      <c r="C237649" s="77"/>
    </row>
    <row r="237650" spans="2:3" x14ac:dyDescent="0.25">
      <c r="B237650" s="78"/>
      <c r="C237650" s="77"/>
    </row>
    <row r="237651" spans="2:3" x14ac:dyDescent="0.25">
      <c r="B237651" s="78"/>
      <c r="C237651" s="77"/>
    </row>
    <row r="237652" spans="2:3" x14ac:dyDescent="0.25">
      <c r="B237652" s="78"/>
      <c r="C237652" s="77"/>
    </row>
    <row r="237653" spans="2:3" x14ac:dyDescent="0.25">
      <c r="B237653" s="78"/>
      <c r="C237653" s="77"/>
    </row>
    <row r="237654" spans="2:3" x14ac:dyDescent="0.25">
      <c r="B237654" s="78"/>
      <c r="C237654" s="77"/>
    </row>
    <row r="237764" spans="2:3" x14ac:dyDescent="0.25">
      <c r="B237764" s="78"/>
      <c r="C237764" s="77"/>
    </row>
    <row r="237765" spans="2:3" x14ac:dyDescent="0.25">
      <c r="B237765" s="78"/>
      <c r="C237765" s="77"/>
    </row>
    <row r="237766" spans="2:3" x14ac:dyDescent="0.25">
      <c r="B237766" s="78"/>
      <c r="C237766" s="77"/>
    </row>
    <row r="237767" spans="2:3" x14ac:dyDescent="0.25">
      <c r="B237767" s="78"/>
      <c r="C237767" s="77"/>
    </row>
    <row r="237768" spans="2:3" x14ac:dyDescent="0.25">
      <c r="B237768" s="78"/>
      <c r="C237768" s="77"/>
    </row>
    <row r="237769" spans="2:3" x14ac:dyDescent="0.25">
      <c r="B237769" s="78"/>
      <c r="C237769" s="77"/>
    </row>
    <row r="237770" spans="2:3" x14ac:dyDescent="0.25">
      <c r="B237770" s="78"/>
      <c r="C237770" s="77"/>
    </row>
    <row r="237771" spans="2:3" x14ac:dyDescent="0.25">
      <c r="B237771" s="78"/>
      <c r="C237771" s="77"/>
    </row>
    <row r="237772" spans="2:3" x14ac:dyDescent="0.25">
      <c r="B237772" s="78"/>
      <c r="C237772" s="77"/>
    </row>
    <row r="237773" spans="2:3" x14ac:dyDescent="0.25">
      <c r="B237773" s="78"/>
      <c r="C237773" s="77"/>
    </row>
    <row r="237774" spans="2:3" x14ac:dyDescent="0.25">
      <c r="B237774" s="78"/>
      <c r="C237774" s="77"/>
    </row>
    <row r="237775" spans="2:3" x14ac:dyDescent="0.25">
      <c r="B237775" s="78"/>
      <c r="C237775" s="77"/>
    </row>
    <row r="237776" spans="2:3" x14ac:dyDescent="0.25">
      <c r="B237776" s="78"/>
      <c r="C237776" s="77"/>
    </row>
    <row r="237886" spans="2:3" x14ac:dyDescent="0.25">
      <c r="B237886" s="78"/>
      <c r="C237886" s="77"/>
    </row>
    <row r="237887" spans="2:3" x14ac:dyDescent="0.25">
      <c r="B237887" s="78"/>
      <c r="C237887" s="77"/>
    </row>
    <row r="237888" spans="2:3" x14ac:dyDescent="0.25">
      <c r="B237888" s="78"/>
      <c r="C237888" s="77"/>
    </row>
    <row r="237889" spans="2:3" x14ac:dyDescent="0.25">
      <c r="B237889" s="78"/>
      <c r="C237889" s="77"/>
    </row>
    <row r="237890" spans="2:3" x14ac:dyDescent="0.25">
      <c r="B237890" s="78"/>
      <c r="C237890" s="77"/>
    </row>
    <row r="237891" spans="2:3" x14ac:dyDescent="0.25">
      <c r="B237891" s="78"/>
      <c r="C237891" s="77"/>
    </row>
    <row r="237892" spans="2:3" x14ac:dyDescent="0.25">
      <c r="B237892" s="78"/>
      <c r="C237892" s="77"/>
    </row>
    <row r="237893" spans="2:3" x14ac:dyDescent="0.25">
      <c r="B237893" s="78"/>
      <c r="C237893" s="77"/>
    </row>
    <row r="237894" spans="2:3" x14ac:dyDescent="0.25">
      <c r="B237894" s="78"/>
      <c r="C237894" s="77"/>
    </row>
    <row r="237895" spans="2:3" x14ac:dyDescent="0.25">
      <c r="B237895" s="78"/>
      <c r="C237895" s="77"/>
    </row>
    <row r="237896" spans="2:3" x14ac:dyDescent="0.25">
      <c r="B237896" s="78"/>
      <c r="C237896" s="77"/>
    </row>
    <row r="237897" spans="2:3" x14ac:dyDescent="0.25">
      <c r="B237897" s="78"/>
      <c r="C237897" s="77"/>
    </row>
    <row r="237898" spans="2:3" x14ac:dyDescent="0.25">
      <c r="B237898" s="78"/>
      <c r="C237898" s="77"/>
    </row>
    <row r="238008" spans="2:3" x14ac:dyDescent="0.25">
      <c r="B238008" s="78"/>
      <c r="C238008" s="77"/>
    </row>
    <row r="238009" spans="2:3" x14ac:dyDescent="0.25">
      <c r="B238009" s="78"/>
      <c r="C238009" s="77"/>
    </row>
    <row r="238010" spans="2:3" x14ac:dyDescent="0.25">
      <c r="B238010" s="78"/>
      <c r="C238010" s="77"/>
    </row>
    <row r="238011" spans="2:3" x14ac:dyDescent="0.25">
      <c r="B238011" s="78"/>
      <c r="C238011" s="77"/>
    </row>
    <row r="238012" spans="2:3" x14ac:dyDescent="0.25">
      <c r="B238012" s="78"/>
      <c r="C238012" s="77"/>
    </row>
    <row r="238013" spans="2:3" x14ac:dyDescent="0.25">
      <c r="B238013" s="78"/>
      <c r="C238013" s="77"/>
    </row>
    <row r="238014" spans="2:3" x14ac:dyDescent="0.25">
      <c r="B238014" s="78"/>
      <c r="C238014" s="77"/>
    </row>
    <row r="238015" spans="2:3" x14ac:dyDescent="0.25">
      <c r="B238015" s="78"/>
      <c r="C238015" s="77"/>
    </row>
    <row r="238016" spans="2:3" x14ac:dyDescent="0.25">
      <c r="B238016" s="78"/>
      <c r="C238016" s="77"/>
    </row>
    <row r="238017" spans="2:3" x14ac:dyDescent="0.25">
      <c r="B238017" s="78"/>
      <c r="C238017" s="77"/>
    </row>
    <row r="238018" spans="2:3" x14ac:dyDescent="0.25">
      <c r="B238018" s="78"/>
      <c r="C238018" s="77"/>
    </row>
    <row r="238019" spans="2:3" x14ac:dyDescent="0.25">
      <c r="B238019" s="78"/>
      <c r="C238019" s="77"/>
    </row>
    <row r="238020" spans="2:3" x14ac:dyDescent="0.25">
      <c r="B238020" s="78"/>
      <c r="C238020" s="77"/>
    </row>
    <row r="238130" spans="2:3" x14ac:dyDescent="0.25">
      <c r="B238130" s="78"/>
      <c r="C238130" s="77"/>
    </row>
    <row r="238131" spans="2:3" x14ac:dyDescent="0.25">
      <c r="B238131" s="78"/>
      <c r="C238131" s="77"/>
    </row>
    <row r="238132" spans="2:3" x14ac:dyDescent="0.25">
      <c r="B238132" s="78"/>
      <c r="C238132" s="77"/>
    </row>
    <row r="238133" spans="2:3" x14ac:dyDescent="0.25">
      <c r="B238133" s="78"/>
      <c r="C238133" s="77"/>
    </row>
    <row r="238134" spans="2:3" x14ac:dyDescent="0.25">
      <c r="B238134" s="78"/>
      <c r="C238134" s="77"/>
    </row>
    <row r="238135" spans="2:3" x14ac:dyDescent="0.25">
      <c r="B238135" s="78"/>
      <c r="C238135" s="77"/>
    </row>
    <row r="238136" spans="2:3" x14ac:dyDescent="0.25">
      <c r="B238136" s="78"/>
      <c r="C238136" s="77"/>
    </row>
    <row r="238137" spans="2:3" x14ac:dyDescent="0.25">
      <c r="B238137" s="78"/>
      <c r="C238137" s="77"/>
    </row>
    <row r="238138" spans="2:3" x14ac:dyDescent="0.25">
      <c r="B238138" s="78"/>
      <c r="C238138" s="77"/>
    </row>
    <row r="238139" spans="2:3" x14ac:dyDescent="0.25">
      <c r="B238139" s="78"/>
      <c r="C238139" s="77"/>
    </row>
    <row r="238140" spans="2:3" x14ac:dyDescent="0.25">
      <c r="B238140" s="78"/>
      <c r="C238140" s="77"/>
    </row>
    <row r="238141" spans="2:3" x14ac:dyDescent="0.25">
      <c r="B238141" s="78"/>
      <c r="C238141" s="77"/>
    </row>
    <row r="238142" spans="2:3" x14ac:dyDescent="0.25">
      <c r="B238142" s="78"/>
      <c r="C238142" s="77"/>
    </row>
    <row r="238252" spans="2:3" x14ac:dyDescent="0.25">
      <c r="B238252" s="78"/>
      <c r="C238252" s="77"/>
    </row>
    <row r="238253" spans="2:3" x14ac:dyDescent="0.25">
      <c r="B238253" s="78"/>
      <c r="C238253" s="77"/>
    </row>
    <row r="238254" spans="2:3" x14ac:dyDescent="0.25">
      <c r="B238254" s="78"/>
      <c r="C238254" s="77"/>
    </row>
    <row r="238255" spans="2:3" x14ac:dyDescent="0.25">
      <c r="B238255" s="78"/>
      <c r="C238255" s="77"/>
    </row>
    <row r="238256" spans="2:3" x14ac:dyDescent="0.25">
      <c r="B238256" s="78"/>
      <c r="C238256" s="77"/>
    </row>
    <row r="238257" spans="2:3" x14ac:dyDescent="0.25">
      <c r="B238257" s="78"/>
      <c r="C238257" s="77"/>
    </row>
    <row r="238258" spans="2:3" x14ac:dyDescent="0.25">
      <c r="B238258" s="78"/>
      <c r="C238258" s="77"/>
    </row>
    <row r="238259" spans="2:3" x14ac:dyDescent="0.25">
      <c r="B238259" s="78"/>
      <c r="C238259" s="77"/>
    </row>
    <row r="238260" spans="2:3" x14ac:dyDescent="0.25">
      <c r="B238260" s="78"/>
      <c r="C238260" s="77"/>
    </row>
    <row r="238261" spans="2:3" x14ac:dyDescent="0.25">
      <c r="B238261" s="78"/>
      <c r="C238261" s="77"/>
    </row>
    <row r="238262" spans="2:3" x14ac:dyDescent="0.25">
      <c r="B238262" s="78"/>
      <c r="C238262" s="77"/>
    </row>
    <row r="238263" spans="2:3" x14ac:dyDescent="0.25">
      <c r="B238263" s="78"/>
      <c r="C238263" s="77"/>
    </row>
    <row r="238264" spans="2:3" x14ac:dyDescent="0.25">
      <c r="B238264" s="78"/>
      <c r="C238264" s="77"/>
    </row>
    <row r="238374" spans="2:3" x14ac:dyDescent="0.25">
      <c r="B238374" s="78"/>
      <c r="C238374" s="77"/>
    </row>
    <row r="238375" spans="2:3" x14ac:dyDescent="0.25">
      <c r="B238375" s="78"/>
      <c r="C238375" s="77"/>
    </row>
    <row r="238376" spans="2:3" x14ac:dyDescent="0.25">
      <c r="B238376" s="78"/>
      <c r="C238376" s="77"/>
    </row>
    <row r="238377" spans="2:3" x14ac:dyDescent="0.25">
      <c r="B238377" s="78"/>
      <c r="C238377" s="77"/>
    </row>
    <row r="238378" spans="2:3" x14ac:dyDescent="0.25">
      <c r="B238378" s="78"/>
      <c r="C238378" s="77"/>
    </row>
    <row r="238379" spans="2:3" x14ac:dyDescent="0.25">
      <c r="B238379" s="78"/>
      <c r="C238379" s="77"/>
    </row>
    <row r="238380" spans="2:3" x14ac:dyDescent="0.25">
      <c r="B238380" s="78"/>
      <c r="C238380" s="77"/>
    </row>
    <row r="238381" spans="2:3" x14ac:dyDescent="0.25">
      <c r="B238381" s="78"/>
      <c r="C238381" s="77"/>
    </row>
    <row r="238382" spans="2:3" x14ac:dyDescent="0.25">
      <c r="B238382" s="78"/>
      <c r="C238382" s="77"/>
    </row>
    <row r="238383" spans="2:3" x14ac:dyDescent="0.25">
      <c r="B238383" s="78"/>
      <c r="C238383" s="77"/>
    </row>
    <row r="238384" spans="2:3" x14ac:dyDescent="0.25">
      <c r="B238384" s="78"/>
      <c r="C238384" s="77"/>
    </row>
    <row r="238385" spans="2:3" x14ac:dyDescent="0.25">
      <c r="B238385" s="78"/>
      <c r="C238385" s="77"/>
    </row>
    <row r="238386" spans="2:3" x14ac:dyDescent="0.25">
      <c r="B238386" s="78"/>
      <c r="C238386" s="77"/>
    </row>
    <row r="238496" spans="2:3" x14ac:dyDescent="0.25">
      <c r="B238496" s="78"/>
      <c r="C238496" s="77"/>
    </row>
    <row r="238497" spans="2:3" x14ac:dyDescent="0.25">
      <c r="B238497" s="78"/>
      <c r="C238497" s="77"/>
    </row>
    <row r="238498" spans="2:3" x14ac:dyDescent="0.25">
      <c r="B238498" s="78"/>
      <c r="C238498" s="77"/>
    </row>
    <row r="238499" spans="2:3" x14ac:dyDescent="0.25">
      <c r="B238499" s="78"/>
      <c r="C238499" s="77"/>
    </row>
    <row r="238500" spans="2:3" x14ac:dyDescent="0.25">
      <c r="B238500" s="78"/>
      <c r="C238500" s="77"/>
    </row>
    <row r="238501" spans="2:3" x14ac:dyDescent="0.25">
      <c r="B238501" s="78"/>
      <c r="C238501" s="77"/>
    </row>
    <row r="238502" spans="2:3" x14ac:dyDescent="0.25">
      <c r="B238502" s="78"/>
      <c r="C238502" s="77"/>
    </row>
    <row r="238503" spans="2:3" x14ac:dyDescent="0.25">
      <c r="B238503" s="78"/>
      <c r="C238503" s="77"/>
    </row>
    <row r="238504" spans="2:3" x14ac:dyDescent="0.25">
      <c r="B238504" s="78"/>
      <c r="C238504" s="77"/>
    </row>
    <row r="238505" spans="2:3" x14ac:dyDescent="0.25">
      <c r="B238505" s="78"/>
      <c r="C238505" s="77"/>
    </row>
    <row r="238506" spans="2:3" x14ac:dyDescent="0.25">
      <c r="B238506" s="78"/>
      <c r="C238506" s="77"/>
    </row>
    <row r="238507" spans="2:3" x14ac:dyDescent="0.25">
      <c r="B238507" s="78"/>
      <c r="C238507" s="77"/>
    </row>
    <row r="238508" spans="2:3" x14ac:dyDescent="0.25">
      <c r="B238508" s="78"/>
      <c r="C238508" s="77"/>
    </row>
    <row r="238618" spans="2:3" x14ac:dyDescent="0.25">
      <c r="B238618" s="78"/>
      <c r="C238618" s="77"/>
    </row>
    <row r="238619" spans="2:3" x14ac:dyDescent="0.25">
      <c r="B238619" s="78"/>
      <c r="C238619" s="77"/>
    </row>
    <row r="238620" spans="2:3" x14ac:dyDescent="0.25">
      <c r="B238620" s="78"/>
      <c r="C238620" s="77"/>
    </row>
    <row r="238621" spans="2:3" x14ac:dyDescent="0.25">
      <c r="B238621" s="78"/>
      <c r="C238621" s="77"/>
    </row>
    <row r="238622" spans="2:3" x14ac:dyDescent="0.25">
      <c r="B238622" s="78"/>
      <c r="C238622" s="77"/>
    </row>
    <row r="238623" spans="2:3" x14ac:dyDescent="0.25">
      <c r="B238623" s="78"/>
      <c r="C238623" s="77"/>
    </row>
    <row r="238624" spans="2:3" x14ac:dyDescent="0.25">
      <c r="B238624" s="78"/>
      <c r="C238624" s="77"/>
    </row>
    <row r="238625" spans="2:3" x14ac:dyDescent="0.25">
      <c r="B238625" s="78"/>
      <c r="C238625" s="77"/>
    </row>
    <row r="238626" spans="2:3" x14ac:dyDescent="0.25">
      <c r="B238626" s="78"/>
      <c r="C238626" s="77"/>
    </row>
    <row r="238627" spans="2:3" x14ac:dyDescent="0.25">
      <c r="B238627" s="78"/>
      <c r="C238627" s="77"/>
    </row>
    <row r="238628" spans="2:3" x14ac:dyDescent="0.25">
      <c r="B238628" s="78"/>
      <c r="C238628" s="77"/>
    </row>
    <row r="238629" spans="2:3" x14ac:dyDescent="0.25">
      <c r="B238629" s="78"/>
      <c r="C238629" s="77"/>
    </row>
    <row r="238630" spans="2:3" x14ac:dyDescent="0.25">
      <c r="B238630" s="78"/>
      <c r="C238630" s="77"/>
    </row>
    <row r="238740" spans="2:3" x14ac:dyDescent="0.25">
      <c r="B238740" s="78"/>
      <c r="C238740" s="77"/>
    </row>
    <row r="238741" spans="2:3" x14ac:dyDescent="0.25">
      <c r="B238741" s="78"/>
      <c r="C238741" s="77"/>
    </row>
    <row r="238742" spans="2:3" x14ac:dyDescent="0.25">
      <c r="B238742" s="78"/>
      <c r="C238742" s="77"/>
    </row>
    <row r="238743" spans="2:3" x14ac:dyDescent="0.25">
      <c r="B238743" s="78"/>
      <c r="C238743" s="77"/>
    </row>
    <row r="238744" spans="2:3" x14ac:dyDescent="0.25">
      <c r="B238744" s="78"/>
      <c r="C238744" s="77"/>
    </row>
    <row r="238745" spans="2:3" x14ac:dyDescent="0.25">
      <c r="B238745" s="78"/>
      <c r="C238745" s="77"/>
    </row>
    <row r="238746" spans="2:3" x14ac:dyDescent="0.25">
      <c r="B238746" s="78"/>
      <c r="C238746" s="77"/>
    </row>
    <row r="238747" spans="2:3" x14ac:dyDescent="0.25">
      <c r="B238747" s="78"/>
      <c r="C238747" s="77"/>
    </row>
    <row r="238748" spans="2:3" x14ac:dyDescent="0.25">
      <c r="B238748" s="78"/>
      <c r="C238748" s="77"/>
    </row>
    <row r="238749" spans="2:3" x14ac:dyDescent="0.25">
      <c r="B238749" s="78"/>
      <c r="C238749" s="77"/>
    </row>
    <row r="238750" spans="2:3" x14ac:dyDescent="0.25">
      <c r="B238750" s="78"/>
      <c r="C238750" s="77"/>
    </row>
    <row r="238751" spans="2:3" x14ac:dyDescent="0.25">
      <c r="B238751" s="78"/>
      <c r="C238751" s="77"/>
    </row>
    <row r="238752" spans="2:3" x14ac:dyDescent="0.25">
      <c r="B238752" s="78"/>
      <c r="C238752" s="77"/>
    </row>
    <row r="238862" spans="2:3" x14ac:dyDescent="0.25">
      <c r="B238862" s="78"/>
      <c r="C238862" s="77"/>
    </row>
    <row r="238863" spans="2:3" x14ac:dyDescent="0.25">
      <c r="B238863" s="78"/>
      <c r="C238863" s="77"/>
    </row>
    <row r="238864" spans="2:3" x14ac:dyDescent="0.25">
      <c r="B238864" s="78"/>
      <c r="C238864" s="77"/>
    </row>
    <row r="238865" spans="2:3" x14ac:dyDescent="0.25">
      <c r="B238865" s="78"/>
      <c r="C238865" s="77"/>
    </row>
    <row r="238866" spans="2:3" x14ac:dyDescent="0.25">
      <c r="B238866" s="78"/>
      <c r="C238866" s="77"/>
    </row>
    <row r="238867" spans="2:3" x14ac:dyDescent="0.25">
      <c r="B238867" s="78"/>
      <c r="C238867" s="77"/>
    </row>
    <row r="238868" spans="2:3" x14ac:dyDescent="0.25">
      <c r="B238868" s="78"/>
      <c r="C238868" s="77"/>
    </row>
    <row r="238869" spans="2:3" x14ac:dyDescent="0.25">
      <c r="B238869" s="78"/>
      <c r="C238869" s="77"/>
    </row>
    <row r="238870" spans="2:3" x14ac:dyDescent="0.25">
      <c r="B238870" s="78"/>
      <c r="C238870" s="77"/>
    </row>
    <row r="238871" spans="2:3" x14ac:dyDescent="0.25">
      <c r="B238871" s="78"/>
      <c r="C238871" s="77"/>
    </row>
    <row r="238872" spans="2:3" x14ac:dyDescent="0.25">
      <c r="B238872" s="78"/>
      <c r="C238872" s="77"/>
    </row>
    <row r="238873" spans="2:3" x14ac:dyDescent="0.25">
      <c r="B238873" s="78"/>
      <c r="C238873" s="77"/>
    </row>
    <row r="238874" spans="2:3" x14ac:dyDescent="0.25">
      <c r="B238874" s="78"/>
      <c r="C238874" s="77"/>
    </row>
    <row r="238984" spans="2:3" x14ac:dyDescent="0.25">
      <c r="B238984" s="78"/>
      <c r="C238984" s="77"/>
    </row>
    <row r="238985" spans="2:3" x14ac:dyDescent="0.25">
      <c r="B238985" s="78"/>
      <c r="C238985" s="77"/>
    </row>
    <row r="238986" spans="2:3" x14ac:dyDescent="0.25">
      <c r="B238986" s="78"/>
      <c r="C238986" s="77"/>
    </row>
    <row r="238987" spans="2:3" x14ac:dyDescent="0.25">
      <c r="B238987" s="78"/>
      <c r="C238987" s="77"/>
    </row>
    <row r="238988" spans="2:3" x14ac:dyDescent="0.25">
      <c r="B238988" s="78"/>
      <c r="C238988" s="77"/>
    </row>
    <row r="238989" spans="2:3" x14ac:dyDescent="0.25">
      <c r="B238989" s="78"/>
      <c r="C238989" s="77"/>
    </row>
    <row r="238990" spans="2:3" x14ac:dyDescent="0.25">
      <c r="B238990" s="78"/>
      <c r="C238990" s="77"/>
    </row>
    <row r="238991" spans="2:3" x14ac:dyDescent="0.25">
      <c r="B238991" s="78"/>
      <c r="C238991" s="77"/>
    </row>
    <row r="238992" spans="2:3" x14ac:dyDescent="0.25">
      <c r="B238992" s="78"/>
      <c r="C238992" s="77"/>
    </row>
    <row r="238993" spans="2:3" x14ac:dyDescent="0.25">
      <c r="B238993" s="78"/>
      <c r="C238993" s="77"/>
    </row>
    <row r="238994" spans="2:3" x14ac:dyDescent="0.25">
      <c r="B238994" s="78"/>
      <c r="C238994" s="77"/>
    </row>
    <row r="238995" spans="2:3" x14ac:dyDescent="0.25">
      <c r="B238995" s="78"/>
      <c r="C238995" s="77"/>
    </row>
    <row r="238996" spans="2:3" x14ac:dyDescent="0.25">
      <c r="B238996" s="78"/>
      <c r="C238996" s="77"/>
    </row>
    <row r="239106" spans="2:3" x14ac:dyDescent="0.25">
      <c r="B239106" s="78"/>
      <c r="C239106" s="77"/>
    </row>
    <row r="239107" spans="2:3" x14ac:dyDescent="0.25">
      <c r="B239107" s="78"/>
      <c r="C239107" s="77"/>
    </row>
    <row r="239108" spans="2:3" x14ac:dyDescent="0.25">
      <c r="B239108" s="78"/>
      <c r="C239108" s="77"/>
    </row>
    <row r="239109" spans="2:3" x14ac:dyDescent="0.25">
      <c r="B239109" s="78"/>
      <c r="C239109" s="77"/>
    </row>
    <row r="239110" spans="2:3" x14ac:dyDescent="0.25">
      <c r="B239110" s="78"/>
      <c r="C239110" s="77"/>
    </row>
    <row r="239111" spans="2:3" x14ac:dyDescent="0.25">
      <c r="B239111" s="78"/>
      <c r="C239111" s="77"/>
    </row>
    <row r="239112" spans="2:3" x14ac:dyDescent="0.25">
      <c r="B239112" s="78"/>
      <c r="C239112" s="77"/>
    </row>
    <row r="239113" spans="2:3" x14ac:dyDescent="0.25">
      <c r="B239113" s="78"/>
      <c r="C239113" s="77"/>
    </row>
    <row r="239114" spans="2:3" x14ac:dyDescent="0.25">
      <c r="B239114" s="78"/>
      <c r="C239114" s="77"/>
    </row>
    <row r="239115" spans="2:3" x14ac:dyDescent="0.25">
      <c r="B239115" s="78"/>
      <c r="C239115" s="77"/>
    </row>
    <row r="239116" spans="2:3" x14ac:dyDescent="0.25">
      <c r="B239116" s="78"/>
      <c r="C239116" s="77"/>
    </row>
    <row r="239117" spans="2:3" x14ac:dyDescent="0.25">
      <c r="B239117" s="78"/>
      <c r="C239117" s="77"/>
    </row>
    <row r="239118" spans="2:3" x14ac:dyDescent="0.25">
      <c r="B239118" s="78"/>
      <c r="C239118" s="77"/>
    </row>
    <row r="239228" spans="2:3" x14ac:dyDescent="0.25">
      <c r="B239228" s="78"/>
      <c r="C239228" s="77"/>
    </row>
    <row r="239229" spans="2:3" x14ac:dyDescent="0.25">
      <c r="B239229" s="78"/>
      <c r="C239229" s="77"/>
    </row>
    <row r="239230" spans="2:3" x14ac:dyDescent="0.25">
      <c r="B239230" s="78"/>
      <c r="C239230" s="77"/>
    </row>
    <row r="239231" spans="2:3" x14ac:dyDescent="0.25">
      <c r="B239231" s="78"/>
      <c r="C239231" s="77"/>
    </row>
    <row r="239232" spans="2:3" x14ac:dyDescent="0.25">
      <c r="B239232" s="78"/>
      <c r="C239232" s="77"/>
    </row>
    <row r="239233" spans="2:3" x14ac:dyDescent="0.25">
      <c r="B239233" s="78"/>
      <c r="C239233" s="77"/>
    </row>
    <row r="239234" spans="2:3" x14ac:dyDescent="0.25">
      <c r="B239234" s="78"/>
      <c r="C239234" s="77"/>
    </row>
    <row r="239235" spans="2:3" x14ac:dyDescent="0.25">
      <c r="B239235" s="78"/>
      <c r="C239235" s="77"/>
    </row>
    <row r="239236" spans="2:3" x14ac:dyDescent="0.25">
      <c r="B239236" s="78"/>
      <c r="C239236" s="77"/>
    </row>
    <row r="239237" spans="2:3" x14ac:dyDescent="0.25">
      <c r="B239237" s="78"/>
      <c r="C239237" s="77"/>
    </row>
    <row r="239238" spans="2:3" x14ac:dyDescent="0.25">
      <c r="B239238" s="78"/>
      <c r="C239238" s="77"/>
    </row>
    <row r="239239" spans="2:3" x14ac:dyDescent="0.25">
      <c r="B239239" s="78"/>
      <c r="C239239" s="77"/>
    </row>
    <row r="239240" spans="2:3" x14ac:dyDescent="0.25">
      <c r="B239240" s="78"/>
      <c r="C239240" s="77"/>
    </row>
    <row r="239350" spans="2:3" x14ac:dyDescent="0.25">
      <c r="B239350" s="78"/>
      <c r="C239350" s="77"/>
    </row>
    <row r="239351" spans="2:3" x14ac:dyDescent="0.25">
      <c r="B239351" s="78"/>
      <c r="C239351" s="77"/>
    </row>
    <row r="239352" spans="2:3" x14ac:dyDescent="0.25">
      <c r="B239352" s="78"/>
      <c r="C239352" s="77"/>
    </row>
    <row r="239353" spans="2:3" x14ac:dyDescent="0.25">
      <c r="B239353" s="78"/>
      <c r="C239353" s="77"/>
    </row>
    <row r="239354" spans="2:3" x14ac:dyDescent="0.25">
      <c r="B239354" s="78"/>
      <c r="C239354" s="77"/>
    </row>
    <row r="239355" spans="2:3" x14ac:dyDescent="0.25">
      <c r="B239355" s="78"/>
      <c r="C239355" s="77"/>
    </row>
    <row r="239356" spans="2:3" x14ac:dyDescent="0.25">
      <c r="B239356" s="78"/>
      <c r="C239356" s="77"/>
    </row>
    <row r="239357" spans="2:3" x14ac:dyDescent="0.25">
      <c r="B239357" s="78"/>
      <c r="C239357" s="77"/>
    </row>
    <row r="239358" spans="2:3" x14ac:dyDescent="0.25">
      <c r="B239358" s="78"/>
      <c r="C239358" s="77"/>
    </row>
    <row r="239359" spans="2:3" x14ac:dyDescent="0.25">
      <c r="B239359" s="78"/>
      <c r="C239359" s="77"/>
    </row>
    <row r="239360" spans="2:3" x14ac:dyDescent="0.25">
      <c r="B239360" s="78"/>
      <c r="C239360" s="77"/>
    </row>
    <row r="239361" spans="2:3" x14ac:dyDescent="0.25">
      <c r="B239361" s="78"/>
      <c r="C239361" s="77"/>
    </row>
    <row r="239362" spans="2:3" x14ac:dyDescent="0.25">
      <c r="B239362" s="78"/>
      <c r="C239362" s="77"/>
    </row>
    <row r="239472" spans="2:3" x14ac:dyDescent="0.25">
      <c r="B239472" s="78"/>
      <c r="C239472" s="77"/>
    </row>
    <row r="239473" spans="2:3" x14ac:dyDescent="0.25">
      <c r="B239473" s="78"/>
      <c r="C239473" s="77"/>
    </row>
    <row r="239474" spans="2:3" x14ac:dyDescent="0.25">
      <c r="B239474" s="78"/>
      <c r="C239474" s="77"/>
    </row>
    <row r="239475" spans="2:3" x14ac:dyDescent="0.25">
      <c r="B239475" s="78"/>
      <c r="C239475" s="77"/>
    </row>
    <row r="239476" spans="2:3" x14ac:dyDescent="0.25">
      <c r="B239476" s="78"/>
      <c r="C239476" s="77"/>
    </row>
    <row r="239477" spans="2:3" x14ac:dyDescent="0.25">
      <c r="B239477" s="78"/>
      <c r="C239477" s="77"/>
    </row>
    <row r="239478" spans="2:3" x14ac:dyDescent="0.25">
      <c r="B239478" s="78"/>
      <c r="C239478" s="77"/>
    </row>
    <row r="239479" spans="2:3" x14ac:dyDescent="0.25">
      <c r="B239479" s="78"/>
      <c r="C239479" s="77"/>
    </row>
    <row r="239480" spans="2:3" x14ac:dyDescent="0.25">
      <c r="B239480" s="78"/>
      <c r="C239480" s="77"/>
    </row>
    <row r="239481" spans="2:3" x14ac:dyDescent="0.25">
      <c r="B239481" s="78"/>
      <c r="C239481" s="77"/>
    </row>
    <row r="239482" spans="2:3" x14ac:dyDescent="0.25">
      <c r="B239482" s="78"/>
      <c r="C239482" s="77"/>
    </row>
    <row r="239483" spans="2:3" x14ac:dyDescent="0.25">
      <c r="B239483" s="78"/>
      <c r="C239483" s="77"/>
    </row>
    <row r="239484" spans="2:3" x14ac:dyDescent="0.25">
      <c r="B239484" s="78"/>
      <c r="C239484" s="77"/>
    </row>
    <row r="239594" spans="2:3" x14ac:dyDescent="0.25">
      <c r="B239594" s="78"/>
      <c r="C239594" s="77"/>
    </row>
    <row r="239595" spans="2:3" x14ac:dyDescent="0.25">
      <c r="B239595" s="78"/>
      <c r="C239595" s="77"/>
    </row>
    <row r="239596" spans="2:3" x14ac:dyDescent="0.25">
      <c r="B239596" s="78"/>
      <c r="C239596" s="77"/>
    </row>
    <row r="239597" spans="2:3" x14ac:dyDescent="0.25">
      <c r="B239597" s="78"/>
      <c r="C239597" s="77"/>
    </row>
    <row r="239598" spans="2:3" x14ac:dyDescent="0.25">
      <c r="B239598" s="78"/>
      <c r="C239598" s="77"/>
    </row>
    <row r="239599" spans="2:3" x14ac:dyDescent="0.25">
      <c r="B239599" s="78"/>
      <c r="C239599" s="77"/>
    </row>
    <row r="239600" spans="2:3" x14ac:dyDescent="0.25">
      <c r="B239600" s="78"/>
      <c r="C239600" s="77"/>
    </row>
    <row r="239601" spans="2:3" x14ac:dyDescent="0.25">
      <c r="B239601" s="78"/>
      <c r="C239601" s="77"/>
    </row>
    <row r="239602" spans="2:3" x14ac:dyDescent="0.25">
      <c r="B239602" s="78"/>
      <c r="C239602" s="77"/>
    </row>
    <row r="239603" spans="2:3" x14ac:dyDescent="0.25">
      <c r="B239603" s="78"/>
      <c r="C239603" s="77"/>
    </row>
    <row r="239604" spans="2:3" x14ac:dyDescent="0.25">
      <c r="B239604" s="78"/>
      <c r="C239604" s="77"/>
    </row>
    <row r="239605" spans="2:3" x14ac:dyDescent="0.25">
      <c r="B239605" s="78"/>
      <c r="C239605" s="77"/>
    </row>
    <row r="239606" spans="2:3" x14ac:dyDescent="0.25">
      <c r="B239606" s="78"/>
      <c r="C239606" s="77"/>
    </row>
    <row r="239716" spans="2:3" x14ac:dyDescent="0.25">
      <c r="B239716" s="78"/>
      <c r="C239716" s="77"/>
    </row>
    <row r="239717" spans="2:3" x14ac:dyDescent="0.25">
      <c r="B239717" s="78"/>
      <c r="C239717" s="77"/>
    </row>
    <row r="239718" spans="2:3" x14ac:dyDescent="0.25">
      <c r="B239718" s="78"/>
      <c r="C239718" s="77"/>
    </row>
    <row r="239719" spans="2:3" x14ac:dyDescent="0.25">
      <c r="B239719" s="78"/>
      <c r="C239719" s="77"/>
    </row>
    <row r="239720" spans="2:3" x14ac:dyDescent="0.25">
      <c r="B239720" s="78"/>
      <c r="C239720" s="77"/>
    </row>
    <row r="239721" spans="2:3" x14ac:dyDescent="0.25">
      <c r="B239721" s="78"/>
      <c r="C239721" s="77"/>
    </row>
    <row r="239722" spans="2:3" x14ac:dyDescent="0.25">
      <c r="B239722" s="78"/>
      <c r="C239722" s="77"/>
    </row>
    <row r="239723" spans="2:3" x14ac:dyDescent="0.25">
      <c r="B239723" s="78"/>
      <c r="C239723" s="77"/>
    </row>
    <row r="239724" spans="2:3" x14ac:dyDescent="0.25">
      <c r="B239724" s="78"/>
      <c r="C239724" s="77"/>
    </row>
    <row r="239725" spans="2:3" x14ac:dyDescent="0.25">
      <c r="B239725" s="78"/>
      <c r="C239725" s="77"/>
    </row>
    <row r="239726" spans="2:3" x14ac:dyDescent="0.25">
      <c r="B239726" s="78"/>
      <c r="C239726" s="77"/>
    </row>
    <row r="239727" spans="2:3" x14ac:dyDescent="0.25">
      <c r="B239727" s="78"/>
      <c r="C239727" s="77"/>
    </row>
    <row r="239728" spans="2:3" x14ac:dyDescent="0.25">
      <c r="B239728" s="78"/>
      <c r="C239728" s="77"/>
    </row>
    <row r="239838" spans="2:3" x14ac:dyDescent="0.25">
      <c r="B239838" s="78"/>
      <c r="C239838" s="77"/>
    </row>
    <row r="239839" spans="2:3" x14ac:dyDescent="0.25">
      <c r="B239839" s="78"/>
      <c r="C239839" s="77"/>
    </row>
    <row r="239840" spans="2:3" x14ac:dyDescent="0.25">
      <c r="B239840" s="78"/>
      <c r="C239840" s="77"/>
    </row>
    <row r="239841" spans="2:3" x14ac:dyDescent="0.25">
      <c r="B239841" s="78"/>
      <c r="C239841" s="77"/>
    </row>
    <row r="239842" spans="2:3" x14ac:dyDescent="0.25">
      <c r="B239842" s="78"/>
      <c r="C239842" s="77"/>
    </row>
    <row r="239843" spans="2:3" x14ac:dyDescent="0.25">
      <c r="B239843" s="78"/>
      <c r="C239843" s="77"/>
    </row>
    <row r="239844" spans="2:3" x14ac:dyDescent="0.25">
      <c r="B239844" s="78"/>
      <c r="C239844" s="77"/>
    </row>
    <row r="239845" spans="2:3" x14ac:dyDescent="0.25">
      <c r="B239845" s="78"/>
      <c r="C239845" s="77"/>
    </row>
    <row r="239846" spans="2:3" x14ac:dyDescent="0.25">
      <c r="B239846" s="78"/>
      <c r="C239846" s="77"/>
    </row>
    <row r="239847" spans="2:3" x14ac:dyDescent="0.25">
      <c r="B239847" s="78"/>
      <c r="C239847" s="77"/>
    </row>
    <row r="239848" spans="2:3" x14ac:dyDescent="0.25">
      <c r="B239848" s="78"/>
      <c r="C239848" s="77"/>
    </row>
    <row r="239849" spans="2:3" x14ac:dyDescent="0.25">
      <c r="B239849" s="78"/>
      <c r="C239849" s="77"/>
    </row>
    <row r="239850" spans="2:3" x14ac:dyDescent="0.25">
      <c r="B239850" s="78"/>
      <c r="C239850" s="77"/>
    </row>
    <row r="239960" spans="2:3" x14ac:dyDescent="0.25">
      <c r="B239960" s="78"/>
      <c r="C239960" s="77"/>
    </row>
    <row r="239961" spans="2:3" x14ac:dyDescent="0.25">
      <c r="B239961" s="78"/>
      <c r="C239961" s="77"/>
    </row>
    <row r="239962" spans="2:3" x14ac:dyDescent="0.25">
      <c r="B239962" s="78"/>
      <c r="C239962" s="77"/>
    </row>
    <row r="239963" spans="2:3" x14ac:dyDescent="0.25">
      <c r="B239963" s="78"/>
      <c r="C239963" s="77"/>
    </row>
    <row r="239964" spans="2:3" x14ac:dyDescent="0.25">
      <c r="B239964" s="78"/>
      <c r="C239964" s="77"/>
    </row>
    <row r="239965" spans="2:3" x14ac:dyDescent="0.25">
      <c r="B239965" s="78"/>
      <c r="C239965" s="77"/>
    </row>
    <row r="239966" spans="2:3" x14ac:dyDescent="0.25">
      <c r="B239966" s="78"/>
      <c r="C239966" s="77"/>
    </row>
    <row r="239967" spans="2:3" x14ac:dyDescent="0.25">
      <c r="B239967" s="78"/>
      <c r="C239967" s="77"/>
    </row>
    <row r="239968" spans="2:3" x14ac:dyDescent="0.25">
      <c r="B239968" s="78"/>
      <c r="C239968" s="77"/>
    </row>
    <row r="239969" spans="2:3" x14ac:dyDescent="0.25">
      <c r="B239969" s="78"/>
      <c r="C239969" s="77"/>
    </row>
    <row r="239970" spans="2:3" x14ac:dyDescent="0.25">
      <c r="B239970" s="78"/>
      <c r="C239970" s="77"/>
    </row>
    <row r="239971" spans="2:3" x14ac:dyDescent="0.25">
      <c r="B239971" s="78"/>
      <c r="C239971" s="77"/>
    </row>
    <row r="239972" spans="2:3" x14ac:dyDescent="0.25">
      <c r="B239972" s="78"/>
      <c r="C239972" s="77"/>
    </row>
    <row r="240082" spans="2:3" x14ac:dyDescent="0.25">
      <c r="B240082" s="78"/>
      <c r="C240082" s="77"/>
    </row>
    <row r="240083" spans="2:3" x14ac:dyDescent="0.25">
      <c r="B240083" s="78"/>
      <c r="C240083" s="77"/>
    </row>
    <row r="240084" spans="2:3" x14ac:dyDescent="0.25">
      <c r="B240084" s="78"/>
      <c r="C240084" s="77"/>
    </row>
    <row r="240085" spans="2:3" x14ac:dyDescent="0.25">
      <c r="B240085" s="78"/>
      <c r="C240085" s="77"/>
    </row>
    <row r="240086" spans="2:3" x14ac:dyDescent="0.25">
      <c r="B240086" s="78"/>
      <c r="C240086" s="77"/>
    </row>
    <row r="240087" spans="2:3" x14ac:dyDescent="0.25">
      <c r="B240087" s="78"/>
      <c r="C240087" s="77"/>
    </row>
    <row r="240088" spans="2:3" x14ac:dyDescent="0.25">
      <c r="B240088" s="78"/>
      <c r="C240088" s="77"/>
    </row>
    <row r="240089" spans="2:3" x14ac:dyDescent="0.25">
      <c r="B240089" s="78"/>
      <c r="C240089" s="77"/>
    </row>
    <row r="240090" spans="2:3" x14ac:dyDescent="0.25">
      <c r="B240090" s="78"/>
      <c r="C240090" s="77"/>
    </row>
    <row r="240091" spans="2:3" x14ac:dyDescent="0.25">
      <c r="B240091" s="78"/>
      <c r="C240091" s="77"/>
    </row>
    <row r="240092" spans="2:3" x14ac:dyDescent="0.25">
      <c r="B240092" s="78"/>
      <c r="C240092" s="77"/>
    </row>
    <row r="240093" spans="2:3" x14ac:dyDescent="0.25">
      <c r="B240093" s="78"/>
      <c r="C240093" s="77"/>
    </row>
    <row r="240094" spans="2:3" x14ac:dyDescent="0.25">
      <c r="B240094" s="78"/>
      <c r="C240094" s="77"/>
    </row>
    <row r="240204" spans="2:3" x14ac:dyDescent="0.25">
      <c r="B240204" s="78"/>
      <c r="C240204" s="77"/>
    </row>
    <row r="240205" spans="2:3" x14ac:dyDescent="0.25">
      <c r="B240205" s="78"/>
      <c r="C240205" s="77"/>
    </row>
    <row r="240206" spans="2:3" x14ac:dyDescent="0.25">
      <c r="B240206" s="78"/>
      <c r="C240206" s="77"/>
    </row>
    <row r="240207" spans="2:3" x14ac:dyDescent="0.25">
      <c r="B240207" s="78"/>
      <c r="C240207" s="77"/>
    </row>
    <row r="240208" spans="2:3" x14ac:dyDescent="0.25">
      <c r="B240208" s="78"/>
      <c r="C240208" s="77"/>
    </row>
    <row r="240209" spans="2:3" x14ac:dyDescent="0.25">
      <c r="B240209" s="78"/>
      <c r="C240209" s="77"/>
    </row>
    <row r="240210" spans="2:3" x14ac:dyDescent="0.25">
      <c r="B240210" s="78"/>
      <c r="C240210" s="77"/>
    </row>
    <row r="240211" spans="2:3" x14ac:dyDescent="0.25">
      <c r="B240211" s="78"/>
      <c r="C240211" s="77"/>
    </row>
    <row r="240212" spans="2:3" x14ac:dyDescent="0.25">
      <c r="B240212" s="78"/>
      <c r="C240212" s="77"/>
    </row>
    <row r="240213" spans="2:3" x14ac:dyDescent="0.25">
      <c r="B240213" s="78"/>
      <c r="C240213" s="77"/>
    </row>
    <row r="240214" spans="2:3" x14ac:dyDescent="0.25">
      <c r="B240214" s="78"/>
      <c r="C240214" s="77"/>
    </row>
    <row r="240215" spans="2:3" x14ac:dyDescent="0.25">
      <c r="B240215" s="78"/>
      <c r="C240215" s="77"/>
    </row>
    <row r="240216" spans="2:3" x14ac:dyDescent="0.25">
      <c r="B240216" s="78"/>
      <c r="C240216" s="77"/>
    </row>
    <row r="240326" spans="2:3" x14ac:dyDescent="0.25">
      <c r="B240326" s="78"/>
      <c r="C240326" s="77"/>
    </row>
    <row r="240327" spans="2:3" x14ac:dyDescent="0.25">
      <c r="B240327" s="78"/>
      <c r="C240327" s="77"/>
    </row>
    <row r="240328" spans="2:3" x14ac:dyDescent="0.25">
      <c r="B240328" s="78"/>
      <c r="C240328" s="77"/>
    </row>
    <row r="240329" spans="2:3" x14ac:dyDescent="0.25">
      <c r="B240329" s="78"/>
      <c r="C240329" s="77"/>
    </row>
    <row r="240330" spans="2:3" x14ac:dyDescent="0.25">
      <c r="B240330" s="78"/>
      <c r="C240330" s="77"/>
    </row>
    <row r="240331" spans="2:3" x14ac:dyDescent="0.25">
      <c r="B240331" s="78"/>
      <c r="C240331" s="77"/>
    </row>
    <row r="240332" spans="2:3" x14ac:dyDescent="0.25">
      <c r="B240332" s="78"/>
      <c r="C240332" s="77"/>
    </row>
    <row r="240333" spans="2:3" x14ac:dyDescent="0.25">
      <c r="B240333" s="78"/>
      <c r="C240333" s="77"/>
    </row>
    <row r="240334" spans="2:3" x14ac:dyDescent="0.25">
      <c r="B240334" s="78"/>
      <c r="C240334" s="77"/>
    </row>
    <row r="240335" spans="2:3" x14ac:dyDescent="0.25">
      <c r="B240335" s="78"/>
      <c r="C240335" s="77"/>
    </row>
    <row r="240336" spans="2:3" x14ac:dyDescent="0.25">
      <c r="B240336" s="78"/>
      <c r="C240336" s="77"/>
    </row>
    <row r="240337" spans="2:3" x14ac:dyDescent="0.25">
      <c r="B240337" s="78"/>
      <c r="C240337" s="77"/>
    </row>
    <row r="240338" spans="2:3" x14ac:dyDescent="0.25">
      <c r="B240338" s="78"/>
      <c r="C240338" s="77"/>
    </row>
    <row r="240448" spans="2:3" x14ac:dyDescent="0.25">
      <c r="B240448" s="78"/>
      <c r="C240448" s="77"/>
    </row>
    <row r="240449" spans="2:3" x14ac:dyDescent="0.25">
      <c r="B240449" s="78"/>
      <c r="C240449" s="77"/>
    </row>
    <row r="240450" spans="2:3" x14ac:dyDescent="0.25">
      <c r="B240450" s="78"/>
      <c r="C240450" s="77"/>
    </row>
    <row r="240451" spans="2:3" x14ac:dyDescent="0.25">
      <c r="B240451" s="78"/>
      <c r="C240451" s="77"/>
    </row>
    <row r="240452" spans="2:3" x14ac:dyDescent="0.25">
      <c r="B240452" s="78"/>
      <c r="C240452" s="77"/>
    </row>
    <row r="240453" spans="2:3" x14ac:dyDescent="0.25">
      <c r="B240453" s="78"/>
      <c r="C240453" s="77"/>
    </row>
    <row r="240454" spans="2:3" x14ac:dyDescent="0.25">
      <c r="B240454" s="78"/>
      <c r="C240454" s="77"/>
    </row>
    <row r="240455" spans="2:3" x14ac:dyDescent="0.25">
      <c r="B240455" s="78"/>
      <c r="C240455" s="77"/>
    </row>
    <row r="240456" spans="2:3" x14ac:dyDescent="0.25">
      <c r="B240456" s="78"/>
      <c r="C240456" s="77"/>
    </row>
    <row r="240457" spans="2:3" x14ac:dyDescent="0.25">
      <c r="B240457" s="78"/>
      <c r="C240457" s="77"/>
    </row>
    <row r="240458" spans="2:3" x14ac:dyDescent="0.25">
      <c r="B240458" s="78"/>
      <c r="C240458" s="77"/>
    </row>
    <row r="240459" spans="2:3" x14ac:dyDescent="0.25">
      <c r="B240459" s="78"/>
      <c r="C240459" s="77"/>
    </row>
    <row r="240460" spans="2:3" x14ac:dyDescent="0.25">
      <c r="B240460" s="78"/>
      <c r="C240460" s="77"/>
    </row>
    <row r="240570" spans="2:3" x14ac:dyDescent="0.25">
      <c r="B240570" s="78"/>
      <c r="C240570" s="77"/>
    </row>
    <row r="240571" spans="2:3" x14ac:dyDescent="0.25">
      <c r="B240571" s="78"/>
      <c r="C240571" s="77"/>
    </row>
    <row r="240572" spans="2:3" x14ac:dyDescent="0.25">
      <c r="B240572" s="78"/>
      <c r="C240572" s="77"/>
    </row>
    <row r="240573" spans="2:3" x14ac:dyDescent="0.25">
      <c r="B240573" s="78"/>
      <c r="C240573" s="77"/>
    </row>
    <row r="240574" spans="2:3" x14ac:dyDescent="0.25">
      <c r="B240574" s="78"/>
      <c r="C240574" s="77"/>
    </row>
    <row r="240575" spans="2:3" x14ac:dyDescent="0.25">
      <c r="B240575" s="78"/>
      <c r="C240575" s="77"/>
    </row>
    <row r="240576" spans="2:3" x14ac:dyDescent="0.25">
      <c r="B240576" s="78"/>
      <c r="C240576" s="77"/>
    </row>
    <row r="240577" spans="2:3" x14ac:dyDescent="0.25">
      <c r="B240577" s="78"/>
      <c r="C240577" s="77"/>
    </row>
    <row r="240578" spans="2:3" x14ac:dyDescent="0.25">
      <c r="B240578" s="78"/>
      <c r="C240578" s="77"/>
    </row>
    <row r="240579" spans="2:3" x14ac:dyDescent="0.25">
      <c r="B240579" s="78"/>
      <c r="C240579" s="77"/>
    </row>
    <row r="240580" spans="2:3" x14ac:dyDescent="0.25">
      <c r="B240580" s="78"/>
      <c r="C240580" s="77"/>
    </row>
    <row r="240581" spans="2:3" x14ac:dyDescent="0.25">
      <c r="B240581" s="78"/>
      <c r="C240581" s="77"/>
    </row>
    <row r="240582" spans="2:3" x14ac:dyDescent="0.25">
      <c r="B240582" s="78"/>
      <c r="C240582" s="77"/>
    </row>
    <row r="240692" spans="2:3" x14ac:dyDescent="0.25">
      <c r="B240692" s="78"/>
      <c r="C240692" s="77"/>
    </row>
    <row r="240693" spans="2:3" x14ac:dyDescent="0.25">
      <c r="B240693" s="78"/>
      <c r="C240693" s="77"/>
    </row>
    <row r="240694" spans="2:3" x14ac:dyDescent="0.25">
      <c r="B240694" s="78"/>
      <c r="C240694" s="77"/>
    </row>
    <row r="240695" spans="2:3" x14ac:dyDescent="0.25">
      <c r="B240695" s="78"/>
      <c r="C240695" s="77"/>
    </row>
    <row r="240696" spans="2:3" x14ac:dyDescent="0.25">
      <c r="B240696" s="78"/>
      <c r="C240696" s="77"/>
    </row>
    <row r="240697" spans="2:3" x14ac:dyDescent="0.25">
      <c r="B240697" s="78"/>
      <c r="C240697" s="77"/>
    </row>
    <row r="240698" spans="2:3" x14ac:dyDescent="0.25">
      <c r="B240698" s="78"/>
      <c r="C240698" s="77"/>
    </row>
    <row r="240699" spans="2:3" x14ac:dyDescent="0.25">
      <c r="B240699" s="78"/>
      <c r="C240699" s="77"/>
    </row>
    <row r="240700" spans="2:3" x14ac:dyDescent="0.25">
      <c r="B240700" s="78"/>
      <c r="C240700" s="77"/>
    </row>
    <row r="240701" spans="2:3" x14ac:dyDescent="0.25">
      <c r="B240701" s="78"/>
      <c r="C240701" s="77"/>
    </row>
    <row r="240702" spans="2:3" x14ac:dyDescent="0.25">
      <c r="B240702" s="78"/>
      <c r="C240702" s="77"/>
    </row>
    <row r="240703" spans="2:3" x14ac:dyDescent="0.25">
      <c r="B240703" s="78"/>
      <c r="C240703" s="77"/>
    </row>
    <row r="240704" spans="2:3" x14ac:dyDescent="0.25">
      <c r="B240704" s="78"/>
      <c r="C240704" s="77"/>
    </row>
    <row r="240814" spans="2:3" x14ac:dyDescent="0.25">
      <c r="B240814" s="78"/>
      <c r="C240814" s="77"/>
    </row>
    <row r="240815" spans="2:3" x14ac:dyDescent="0.25">
      <c r="B240815" s="78"/>
      <c r="C240815" s="77"/>
    </row>
    <row r="240816" spans="2:3" x14ac:dyDescent="0.25">
      <c r="B240816" s="78"/>
      <c r="C240816" s="77"/>
    </row>
    <row r="240817" spans="2:3" x14ac:dyDescent="0.25">
      <c r="B240817" s="78"/>
      <c r="C240817" s="77"/>
    </row>
    <row r="240818" spans="2:3" x14ac:dyDescent="0.25">
      <c r="B240818" s="78"/>
      <c r="C240818" s="77"/>
    </row>
    <row r="240819" spans="2:3" x14ac:dyDescent="0.25">
      <c r="B240819" s="78"/>
      <c r="C240819" s="77"/>
    </row>
    <row r="240820" spans="2:3" x14ac:dyDescent="0.25">
      <c r="B240820" s="78"/>
      <c r="C240820" s="77"/>
    </row>
    <row r="240821" spans="2:3" x14ac:dyDescent="0.25">
      <c r="B240821" s="78"/>
      <c r="C240821" s="77"/>
    </row>
    <row r="240822" spans="2:3" x14ac:dyDescent="0.25">
      <c r="B240822" s="78"/>
      <c r="C240822" s="77"/>
    </row>
    <row r="240823" spans="2:3" x14ac:dyDescent="0.25">
      <c r="B240823" s="78"/>
      <c r="C240823" s="77"/>
    </row>
    <row r="240824" spans="2:3" x14ac:dyDescent="0.25">
      <c r="B240824" s="78"/>
      <c r="C240824" s="77"/>
    </row>
    <row r="240825" spans="2:3" x14ac:dyDescent="0.25">
      <c r="B240825" s="78"/>
      <c r="C240825" s="77"/>
    </row>
    <row r="240826" spans="2:3" x14ac:dyDescent="0.25">
      <c r="B240826" s="78"/>
      <c r="C240826" s="77"/>
    </row>
    <row r="240936" spans="2:3" x14ac:dyDescent="0.25">
      <c r="B240936" s="78"/>
      <c r="C240936" s="77"/>
    </row>
    <row r="240937" spans="2:3" x14ac:dyDescent="0.25">
      <c r="B240937" s="78"/>
      <c r="C240937" s="77"/>
    </row>
    <row r="240938" spans="2:3" x14ac:dyDescent="0.25">
      <c r="B240938" s="78"/>
      <c r="C240938" s="77"/>
    </row>
    <row r="240939" spans="2:3" x14ac:dyDescent="0.25">
      <c r="B240939" s="78"/>
      <c r="C240939" s="77"/>
    </row>
    <row r="240940" spans="2:3" x14ac:dyDescent="0.25">
      <c r="B240940" s="78"/>
      <c r="C240940" s="77"/>
    </row>
    <row r="240941" spans="2:3" x14ac:dyDescent="0.25">
      <c r="B240941" s="78"/>
      <c r="C240941" s="77"/>
    </row>
    <row r="240942" spans="2:3" x14ac:dyDescent="0.25">
      <c r="B240942" s="78"/>
      <c r="C240942" s="77"/>
    </row>
    <row r="240943" spans="2:3" x14ac:dyDescent="0.25">
      <c r="B240943" s="78"/>
      <c r="C240943" s="77"/>
    </row>
    <row r="240944" spans="2:3" x14ac:dyDescent="0.25">
      <c r="B240944" s="78"/>
      <c r="C240944" s="77"/>
    </row>
    <row r="240945" spans="2:3" x14ac:dyDescent="0.25">
      <c r="B240945" s="78"/>
      <c r="C240945" s="77"/>
    </row>
    <row r="240946" spans="2:3" x14ac:dyDescent="0.25">
      <c r="B240946" s="78"/>
      <c r="C240946" s="77"/>
    </row>
    <row r="240947" spans="2:3" x14ac:dyDescent="0.25">
      <c r="B240947" s="78"/>
      <c r="C240947" s="77"/>
    </row>
    <row r="240948" spans="2:3" x14ac:dyDescent="0.25">
      <c r="B240948" s="78"/>
      <c r="C240948" s="77"/>
    </row>
    <row r="241058" spans="2:3" x14ac:dyDescent="0.25">
      <c r="B241058" s="78"/>
      <c r="C241058" s="77"/>
    </row>
    <row r="241059" spans="2:3" x14ac:dyDescent="0.25">
      <c r="B241059" s="78"/>
      <c r="C241059" s="77"/>
    </row>
    <row r="241060" spans="2:3" x14ac:dyDescent="0.25">
      <c r="B241060" s="78"/>
      <c r="C241060" s="77"/>
    </row>
    <row r="241061" spans="2:3" x14ac:dyDescent="0.25">
      <c r="B241061" s="78"/>
      <c r="C241061" s="77"/>
    </row>
    <row r="241062" spans="2:3" x14ac:dyDescent="0.25">
      <c r="B241062" s="78"/>
      <c r="C241062" s="77"/>
    </row>
    <row r="241063" spans="2:3" x14ac:dyDescent="0.25">
      <c r="B241063" s="78"/>
      <c r="C241063" s="77"/>
    </row>
    <row r="241064" spans="2:3" x14ac:dyDescent="0.25">
      <c r="B241064" s="78"/>
      <c r="C241064" s="77"/>
    </row>
    <row r="241065" spans="2:3" x14ac:dyDescent="0.25">
      <c r="B241065" s="78"/>
      <c r="C241065" s="77"/>
    </row>
    <row r="241066" spans="2:3" x14ac:dyDescent="0.25">
      <c r="B241066" s="78"/>
      <c r="C241066" s="77"/>
    </row>
    <row r="241067" spans="2:3" x14ac:dyDescent="0.25">
      <c r="B241067" s="78"/>
      <c r="C241067" s="77"/>
    </row>
    <row r="241068" spans="2:3" x14ac:dyDescent="0.25">
      <c r="B241068" s="78"/>
      <c r="C241068" s="77"/>
    </row>
    <row r="241069" spans="2:3" x14ac:dyDescent="0.25">
      <c r="B241069" s="78"/>
      <c r="C241069" s="77"/>
    </row>
    <row r="241070" spans="2:3" x14ac:dyDescent="0.25">
      <c r="B241070" s="78"/>
      <c r="C241070" s="77"/>
    </row>
    <row r="241180" spans="2:3" x14ac:dyDescent="0.25">
      <c r="B241180" s="78"/>
      <c r="C241180" s="77"/>
    </row>
    <row r="241181" spans="2:3" x14ac:dyDescent="0.25">
      <c r="B241181" s="78"/>
      <c r="C241181" s="77"/>
    </row>
    <row r="241182" spans="2:3" x14ac:dyDescent="0.25">
      <c r="B241182" s="78"/>
      <c r="C241182" s="77"/>
    </row>
    <row r="241183" spans="2:3" x14ac:dyDescent="0.25">
      <c r="B241183" s="78"/>
      <c r="C241183" s="77"/>
    </row>
    <row r="241184" spans="2:3" x14ac:dyDescent="0.25">
      <c r="B241184" s="78"/>
      <c r="C241184" s="77"/>
    </row>
    <row r="241185" spans="2:3" x14ac:dyDescent="0.25">
      <c r="B241185" s="78"/>
      <c r="C241185" s="77"/>
    </row>
    <row r="241186" spans="2:3" x14ac:dyDescent="0.25">
      <c r="B241186" s="78"/>
      <c r="C241186" s="77"/>
    </row>
    <row r="241187" spans="2:3" x14ac:dyDescent="0.25">
      <c r="B241187" s="78"/>
      <c r="C241187" s="77"/>
    </row>
    <row r="241188" spans="2:3" x14ac:dyDescent="0.25">
      <c r="B241188" s="78"/>
      <c r="C241188" s="77"/>
    </row>
    <row r="241189" spans="2:3" x14ac:dyDescent="0.25">
      <c r="B241189" s="78"/>
      <c r="C241189" s="77"/>
    </row>
    <row r="241190" spans="2:3" x14ac:dyDescent="0.25">
      <c r="B241190" s="78"/>
      <c r="C241190" s="77"/>
    </row>
    <row r="241191" spans="2:3" x14ac:dyDescent="0.25">
      <c r="B241191" s="78"/>
      <c r="C241191" s="77"/>
    </row>
    <row r="241192" spans="2:3" x14ac:dyDescent="0.25">
      <c r="B241192" s="78"/>
      <c r="C241192" s="77"/>
    </row>
    <row r="241302" spans="2:3" x14ac:dyDescent="0.25">
      <c r="B241302" s="78"/>
      <c r="C241302" s="77"/>
    </row>
    <row r="241303" spans="2:3" x14ac:dyDescent="0.25">
      <c r="B241303" s="78"/>
      <c r="C241303" s="77"/>
    </row>
    <row r="241304" spans="2:3" x14ac:dyDescent="0.25">
      <c r="B241304" s="78"/>
      <c r="C241304" s="77"/>
    </row>
    <row r="241305" spans="2:3" x14ac:dyDescent="0.25">
      <c r="B241305" s="78"/>
      <c r="C241305" s="77"/>
    </row>
    <row r="241306" spans="2:3" x14ac:dyDescent="0.25">
      <c r="B241306" s="78"/>
      <c r="C241306" s="77"/>
    </row>
    <row r="241307" spans="2:3" x14ac:dyDescent="0.25">
      <c r="B241307" s="78"/>
      <c r="C241307" s="77"/>
    </row>
    <row r="241308" spans="2:3" x14ac:dyDescent="0.25">
      <c r="B241308" s="78"/>
      <c r="C241308" s="77"/>
    </row>
    <row r="241309" spans="2:3" x14ac:dyDescent="0.25">
      <c r="B241309" s="78"/>
      <c r="C241309" s="77"/>
    </row>
    <row r="241310" spans="2:3" x14ac:dyDescent="0.25">
      <c r="B241310" s="78"/>
      <c r="C241310" s="77"/>
    </row>
    <row r="241311" spans="2:3" x14ac:dyDescent="0.25">
      <c r="B241311" s="78"/>
      <c r="C241311" s="77"/>
    </row>
    <row r="241312" spans="2:3" x14ac:dyDescent="0.25">
      <c r="B241312" s="78"/>
      <c r="C241312" s="77"/>
    </row>
    <row r="241313" spans="2:3" x14ac:dyDescent="0.25">
      <c r="B241313" s="78"/>
      <c r="C241313" s="77"/>
    </row>
    <row r="241314" spans="2:3" x14ac:dyDescent="0.25">
      <c r="B241314" s="78"/>
      <c r="C241314" s="77"/>
    </row>
    <row r="241424" spans="2:3" x14ac:dyDescent="0.25">
      <c r="B241424" s="78"/>
      <c r="C241424" s="77"/>
    </row>
    <row r="241425" spans="2:3" x14ac:dyDescent="0.25">
      <c r="B241425" s="78"/>
      <c r="C241425" s="77"/>
    </row>
    <row r="241426" spans="2:3" x14ac:dyDescent="0.25">
      <c r="B241426" s="78"/>
      <c r="C241426" s="77"/>
    </row>
    <row r="241427" spans="2:3" x14ac:dyDescent="0.25">
      <c r="B241427" s="78"/>
      <c r="C241427" s="77"/>
    </row>
    <row r="241428" spans="2:3" x14ac:dyDescent="0.25">
      <c r="B241428" s="78"/>
      <c r="C241428" s="77"/>
    </row>
    <row r="241429" spans="2:3" x14ac:dyDescent="0.25">
      <c r="B241429" s="78"/>
      <c r="C241429" s="77"/>
    </row>
    <row r="241430" spans="2:3" x14ac:dyDescent="0.25">
      <c r="B241430" s="78"/>
      <c r="C241430" s="77"/>
    </row>
    <row r="241431" spans="2:3" x14ac:dyDescent="0.25">
      <c r="B241431" s="78"/>
      <c r="C241431" s="77"/>
    </row>
    <row r="241432" spans="2:3" x14ac:dyDescent="0.25">
      <c r="B241432" s="78"/>
      <c r="C241432" s="77"/>
    </row>
    <row r="241433" spans="2:3" x14ac:dyDescent="0.25">
      <c r="B241433" s="78"/>
      <c r="C241433" s="77"/>
    </row>
    <row r="241434" spans="2:3" x14ac:dyDescent="0.25">
      <c r="B241434" s="78"/>
      <c r="C241434" s="77"/>
    </row>
    <row r="241435" spans="2:3" x14ac:dyDescent="0.25">
      <c r="B241435" s="78"/>
      <c r="C241435" s="77"/>
    </row>
    <row r="241436" spans="2:3" x14ac:dyDescent="0.25">
      <c r="B241436" s="78"/>
      <c r="C241436" s="77"/>
    </row>
    <row r="241546" spans="2:3" x14ac:dyDescent="0.25">
      <c r="B241546" s="78"/>
      <c r="C241546" s="77"/>
    </row>
    <row r="241547" spans="2:3" x14ac:dyDescent="0.25">
      <c r="B241547" s="78"/>
      <c r="C241547" s="77"/>
    </row>
    <row r="241548" spans="2:3" x14ac:dyDescent="0.25">
      <c r="B241548" s="78"/>
      <c r="C241548" s="77"/>
    </row>
    <row r="241549" spans="2:3" x14ac:dyDescent="0.25">
      <c r="B241549" s="78"/>
      <c r="C241549" s="77"/>
    </row>
    <row r="241550" spans="2:3" x14ac:dyDescent="0.25">
      <c r="B241550" s="78"/>
      <c r="C241550" s="77"/>
    </row>
    <row r="241551" spans="2:3" x14ac:dyDescent="0.25">
      <c r="B241551" s="78"/>
      <c r="C241551" s="77"/>
    </row>
    <row r="241552" spans="2:3" x14ac:dyDescent="0.25">
      <c r="B241552" s="78"/>
      <c r="C241552" s="77"/>
    </row>
    <row r="241553" spans="2:3" x14ac:dyDescent="0.25">
      <c r="B241553" s="78"/>
      <c r="C241553" s="77"/>
    </row>
    <row r="241554" spans="2:3" x14ac:dyDescent="0.25">
      <c r="B241554" s="78"/>
      <c r="C241554" s="77"/>
    </row>
    <row r="241555" spans="2:3" x14ac:dyDescent="0.25">
      <c r="B241555" s="78"/>
      <c r="C241555" s="77"/>
    </row>
    <row r="241556" spans="2:3" x14ac:dyDescent="0.25">
      <c r="B241556" s="78"/>
      <c r="C241556" s="77"/>
    </row>
    <row r="241557" spans="2:3" x14ac:dyDescent="0.25">
      <c r="B241557" s="78"/>
      <c r="C241557" s="77"/>
    </row>
    <row r="241558" spans="2:3" x14ac:dyDescent="0.25">
      <c r="B241558" s="78"/>
      <c r="C241558" s="77"/>
    </row>
    <row r="241668" spans="2:3" x14ac:dyDescent="0.25">
      <c r="B241668" s="78"/>
      <c r="C241668" s="77"/>
    </row>
    <row r="241669" spans="2:3" x14ac:dyDescent="0.25">
      <c r="B241669" s="78"/>
      <c r="C241669" s="77"/>
    </row>
    <row r="241670" spans="2:3" x14ac:dyDescent="0.25">
      <c r="B241670" s="78"/>
      <c r="C241670" s="77"/>
    </row>
    <row r="241671" spans="2:3" x14ac:dyDescent="0.25">
      <c r="B241671" s="78"/>
      <c r="C241671" s="77"/>
    </row>
    <row r="241672" spans="2:3" x14ac:dyDescent="0.25">
      <c r="B241672" s="78"/>
      <c r="C241672" s="77"/>
    </row>
    <row r="241673" spans="2:3" x14ac:dyDescent="0.25">
      <c r="B241673" s="78"/>
      <c r="C241673" s="77"/>
    </row>
    <row r="241674" spans="2:3" x14ac:dyDescent="0.25">
      <c r="B241674" s="78"/>
      <c r="C241674" s="77"/>
    </row>
    <row r="241675" spans="2:3" x14ac:dyDescent="0.25">
      <c r="B241675" s="78"/>
      <c r="C241675" s="77"/>
    </row>
    <row r="241676" spans="2:3" x14ac:dyDescent="0.25">
      <c r="B241676" s="78"/>
      <c r="C241676" s="77"/>
    </row>
    <row r="241677" spans="2:3" x14ac:dyDescent="0.25">
      <c r="B241677" s="78"/>
      <c r="C241677" s="77"/>
    </row>
    <row r="241678" spans="2:3" x14ac:dyDescent="0.25">
      <c r="B241678" s="78"/>
      <c r="C241678" s="77"/>
    </row>
    <row r="241679" spans="2:3" x14ac:dyDescent="0.25">
      <c r="B241679" s="78"/>
      <c r="C241679" s="77"/>
    </row>
    <row r="241680" spans="2:3" x14ac:dyDescent="0.25">
      <c r="B241680" s="78"/>
      <c r="C241680" s="77"/>
    </row>
    <row r="241790" spans="2:3" x14ac:dyDescent="0.25">
      <c r="B241790" s="78"/>
      <c r="C241790" s="77"/>
    </row>
    <row r="241791" spans="2:3" x14ac:dyDescent="0.25">
      <c r="B241791" s="78"/>
      <c r="C241791" s="77"/>
    </row>
    <row r="241792" spans="2:3" x14ac:dyDescent="0.25">
      <c r="B241792" s="78"/>
      <c r="C241792" s="77"/>
    </row>
    <row r="241793" spans="2:3" x14ac:dyDescent="0.25">
      <c r="B241793" s="78"/>
      <c r="C241793" s="77"/>
    </row>
    <row r="241794" spans="2:3" x14ac:dyDescent="0.25">
      <c r="B241794" s="78"/>
      <c r="C241794" s="77"/>
    </row>
    <row r="241795" spans="2:3" x14ac:dyDescent="0.25">
      <c r="B241795" s="78"/>
      <c r="C241795" s="77"/>
    </row>
    <row r="241796" spans="2:3" x14ac:dyDescent="0.25">
      <c r="B241796" s="78"/>
      <c r="C241796" s="77"/>
    </row>
    <row r="241797" spans="2:3" x14ac:dyDescent="0.25">
      <c r="B241797" s="78"/>
      <c r="C241797" s="77"/>
    </row>
    <row r="241798" spans="2:3" x14ac:dyDescent="0.25">
      <c r="B241798" s="78"/>
      <c r="C241798" s="77"/>
    </row>
    <row r="241799" spans="2:3" x14ac:dyDescent="0.25">
      <c r="B241799" s="78"/>
      <c r="C241799" s="77"/>
    </row>
    <row r="241800" spans="2:3" x14ac:dyDescent="0.25">
      <c r="B241800" s="78"/>
      <c r="C241800" s="77"/>
    </row>
    <row r="241801" spans="2:3" x14ac:dyDescent="0.25">
      <c r="B241801" s="78"/>
      <c r="C241801" s="77"/>
    </row>
    <row r="241802" spans="2:3" x14ac:dyDescent="0.25">
      <c r="B241802" s="78"/>
      <c r="C241802" s="77"/>
    </row>
    <row r="241912" spans="2:3" x14ac:dyDescent="0.25">
      <c r="B241912" s="78"/>
      <c r="C241912" s="77"/>
    </row>
    <row r="241913" spans="2:3" x14ac:dyDescent="0.25">
      <c r="B241913" s="78"/>
      <c r="C241913" s="77"/>
    </row>
    <row r="241914" spans="2:3" x14ac:dyDescent="0.25">
      <c r="B241914" s="78"/>
      <c r="C241914" s="77"/>
    </row>
    <row r="241915" spans="2:3" x14ac:dyDescent="0.25">
      <c r="B241915" s="78"/>
      <c r="C241915" s="77"/>
    </row>
    <row r="241916" spans="2:3" x14ac:dyDescent="0.25">
      <c r="B241916" s="78"/>
      <c r="C241916" s="77"/>
    </row>
    <row r="241917" spans="2:3" x14ac:dyDescent="0.25">
      <c r="B241917" s="78"/>
      <c r="C241917" s="77"/>
    </row>
    <row r="241918" spans="2:3" x14ac:dyDescent="0.25">
      <c r="B241918" s="78"/>
      <c r="C241918" s="77"/>
    </row>
    <row r="241919" spans="2:3" x14ac:dyDescent="0.25">
      <c r="B241919" s="78"/>
      <c r="C241919" s="77"/>
    </row>
    <row r="241920" spans="2:3" x14ac:dyDescent="0.25">
      <c r="B241920" s="78"/>
      <c r="C241920" s="77"/>
    </row>
    <row r="241921" spans="2:3" x14ac:dyDescent="0.25">
      <c r="B241921" s="78"/>
      <c r="C241921" s="77"/>
    </row>
    <row r="241922" spans="2:3" x14ac:dyDescent="0.25">
      <c r="B241922" s="78"/>
      <c r="C241922" s="77"/>
    </row>
    <row r="241923" spans="2:3" x14ac:dyDescent="0.25">
      <c r="B241923" s="78"/>
      <c r="C241923" s="77"/>
    </row>
    <row r="241924" spans="2:3" x14ac:dyDescent="0.25">
      <c r="B241924" s="78"/>
      <c r="C241924" s="77"/>
    </row>
    <row r="242034" spans="2:3" x14ac:dyDescent="0.25">
      <c r="B242034" s="78"/>
      <c r="C242034" s="77"/>
    </row>
    <row r="242035" spans="2:3" x14ac:dyDescent="0.25">
      <c r="B242035" s="78"/>
      <c r="C242035" s="77"/>
    </row>
    <row r="242036" spans="2:3" x14ac:dyDescent="0.25">
      <c r="B242036" s="78"/>
      <c r="C242036" s="77"/>
    </row>
    <row r="242037" spans="2:3" x14ac:dyDescent="0.25">
      <c r="B242037" s="78"/>
      <c r="C242037" s="77"/>
    </row>
    <row r="242038" spans="2:3" x14ac:dyDescent="0.25">
      <c r="B242038" s="78"/>
      <c r="C242038" s="77"/>
    </row>
    <row r="242039" spans="2:3" x14ac:dyDescent="0.25">
      <c r="B242039" s="78"/>
      <c r="C242039" s="77"/>
    </row>
    <row r="242040" spans="2:3" x14ac:dyDescent="0.25">
      <c r="B242040" s="78"/>
      <c r="C242040" s="77"/>
    </row>
    <row r="242041" spans="2:3" x14ac:dyDescent="0.25">
      <c r="B242041" s="78"/>
      <c r="C242041" s="77"/>
    </row>
    <row r="242042" spans="2:3" x14ac:dyDescent="0.25">
      <c r="B242042" s="78"/>
      <c r="C242042" s="77"/>
    </row>
    <row r="242043" spans="2:3" x14ac:dyDescent="0.25">
      <c r="B242043" s="78"/>
      <c r="C242043" s="77"/>
    </row>
    <row r="242044" spans="2:3" x14ac:dyDescent="0.25">
      <c r="B242044" s="78"/>
      <c r="C242044" s="77"/>
    </row>
    <row r="242045" spans="2:3" x14ac:dyDescent="0.25">
      <c r="B242045" s="78"/>
      <c r="C242045" s="77"/>
    </row>
    <row r="242046" spans="2:3" x14ac:dyDescent="0.25">
      <c r="B242046" s="78"/>
      <c r="C242046" s="77"/>
    </row>
    <row r="242156" spans="2:3" x14ac:dyDescent="0.25">
      <c r="B242156" s="78"/>
      <c r="C242156" s="77"/>
    </row>
    <row r="242157" spans="2:3" x14ac:dyDescent="0.25">
      <c r="B242157" s="78"/>
      <c r="C242157" s="77"/>
    </row>
    <row r="242158" spans="2:3" x14ac:dyDescent="0.25">
      <c r="B242158" s="78"/>
      <c r="C242158" s="77"/>
    </row>
    <row r="242159" spans="2:3" x14ac:dyDescent="0.25">
      <c r="B242159" s="78"/>
      <c r="C242159" s="77"/>
    </row>
    <row r="242160" spans="2:3" x14ac:dyDescent="0.25">
      <c r="B242160" s="78"/>
      <c r="C242160" s="77"/>
    </row>
    <row r="242161" spans="2:3" x14ac:dyDescent="0.25">
      <c r="B242161" s="78"/>
      <c r="C242161" s="77"/>
    </row>
    <row r="242162" spans="2:3" x14ac:dyDescent="0.25">
      <c r="B242162" s="78"/>
      <c r="C242162" s="77"/>
    </row>
    <row r="242163" spans="2:3" x14ac:dyDescent="0.25">
      <c r="B242163" s="78"/>
      <c r="C242163" s="77"/>
    </row>
    <row r="242164" spans="2:3" x14ac:dyDescent="0.25">
      <c r="B242164" s="78"/>
      <c r="C242164" s="77"/>
    </row>
    <row r="242165" spans="2:3" x14ac:dyDescent="0.25">
      <c r="B242165" s="78"/>
      <c r="C242165" s="77"/>
    </row>
    <row r="242166" spans="2:3" x14ac:dyDescent="0.25">
      <c r="B242166" s="78"/>
      <c r="C242166" s="77"/>
    </row>
    <row r="242167" spans="2:3" x14ac:dyDescent="0.25">
      <c r="B242167" s="78"/>
      <c r="C242167" s="77"/>
    </row>
    <row r="242168" spans="2:3" x14ac:dyDescent="0.25">
      <c r="B242168" s="78"/>
      <c r="C242168" s="77"/>
    </row>
    <row r="242278" spans="2:3" x14ac:dyDescent="0.25">
      <c r="B242278" s="78"/>
      <c r="C242278" s="77"/>
    </row>
    <row r="242279" spans="2:3" x14ac:dyDescent="0.25">
      <c r="B242279" s="78"/>
      <c r="C242279" s="77"/>
    </row>
    <row r="242280" spans="2:3" x14ac:dyDescent="0.25">
      <c r="B242280" s="78"/>
      <c r="C242280" s="77"/>
    </row>
    <row r="242281" spans="2:3" x14ac:dyDescent="0.25">
      <c r="B242281" s="78"/>
      <c r="C242281" s="77"/>
    </row>
    <row r="242282" spans="2:3" x14ac:dyDescent="0.25">
      <c r="B242282" s="78"/>
      <c r="C242282" s="77"/>
    </row>
    <row r="242283" spans="2:3" x14ac:dyDescent="0.25">
      <c r="B242283" s="78"/>
      <c r="C242283" s="77"/>
    </row>
    <row r="242284" spans="2:3" x14ac:dyDescent="0.25">
      <c r="B242284" s="78"/>
      <c r="C242284" s="77"/>
    </row>
    <row r="242285" spans="2:3" x14ac:dyDescent="0.25">
      <c r="B242285" s="78"/>
      <c r="C242285" s="77"/>
    </row>
    <row r="242286" spans="2:3" x14ac:dyDescent="0.25">
      <c r="B242286" s="78"/>
      <c r="C242286" s="77"/>
    </row>
    <row r="242287" spans="2:3" x14ac:dyDescent="0.25">
      <c r="B242287" s="78"/>
      <c r="C242287" s="77"/>
    </row>
    <row r="242288" spans="2:3" x14ac:dyDescent="0.25">
      <c r="B242288" s="78"/>
      <c r="C242288" s="77"/>
    </row>
    <row r="242289" spans="2:3" x14ac:dyDescent="0.25">
      <c r="B242289" s="78"/>
      <c r="C242289" s="77"/>
    </row>
    <row r="242290" spans="2:3" x14ac:dyDescent="0.25">
      <c r="B242290" s="78"/>
      <c r="C242290" s="77"/>
    </row>
    <row r="242400" spans="2:3" x14ac:dyDescent="0.25">
      <c r="B242400" s="78"/>
      <c r="C242400" s="77"/>
    </row>
    <row r="242401" spans="2:3" x14ac:dyDescent="0.25">
      <c r="B242401" s="78"/>
      <c r="C242401" s="77"/>
    </row>
    <row r="242402" spans="2:3" x14ac:dyDescent="0.25">
      <c r="B242402" s="78"/>
      <c r="C242402" s="77"/>
    </row>
    <row r="242403" spans="2:3" x14ac:dyDescent="0.25">
      <c r="B242403" s="78"/>
      <c r="C242403" s="77"/>
    </row>
    <row r="242404" spans="2:3" x14ac:dyDescent="0.25">
      <c r="B242404" s="78"/>
      <c r="C242404" s="77"/>
    </row>
    <row r="242405" spans="2:3" x14ac:dyDescent="0.25">
      <c r="B242405" s="78"/>
      <c r="C242405" s="77"/>
    </row>
    <row r="242406" spans="2:3" x14ac:dyDescent="0.25">
      <c r="B242406" s="78"/>
      <c r="C242406" s="77"/>
    </row>
    <row r="242407" spans="2:3" x14ac:dyDescent="0.25">
      <c r="B242407" s="78"/>
      <c r="C242407" s="77"/>
    </row>
    <row r="242408" spans="2:3" x14ac:dyDescent="0.25">
      <c r="B242408" s="78"/>
      <c r="C242408" s="77"/>
    </row>
    <row r="242409" spans="2:3" x14ac:dyDescent="0.25">
      <c r="B242409" s="78"/>
      <c r="C242409" s="77"/>
    </row>
    <row r="242410" spans="2:3" x14ac:dyDescent="0.25">
      <c r="B242410" s="78"/>
      <c r="C242410" s="77"/>
    </row>
    <row r="242411" spans="2:3" x14ac:dyDescent="0.25">
      <c r="B242411" s="78"/>
      <c r="C242411" s="77"/>
    </row>
    <row r="242412" spans="2:3" x14ac:dyDescent="0.25">
      <c r="B242412" s="78"/>
      <c r="C242412" s="77"/>
    </row>
    <row r="242522" spans="2:3" x14ac:dyDescent="0.25">
      <c r="B242522" s="78"/>
      <c r="C242522" s="77"/>
    </row>
    <row r="242523" spans="2:3" x14ac:dyDescent="0.25">
      <c r="B242523" s="78"/>
      <c r="C242523" s="77"/>
    </row>
    <row r="242524" spans="2:3" x14ac:dyDescent="0.25">
      <c r="B242524" s="78"/>
      <c r="C242524" s="77"/>
    </row>
    <row r="242525" spans="2:3" x14ac:dyDescent="0.25">
      <c r="B242525" s="78"/>
      <c r="C242525" s="77"/>
    </row>
    <row r="242526" spans="2:3" x14ac:dyDescent="0.25">
      <c r="B242526" s="78"/>
      <c r="C242526" s="77"/>
    </row>
    <row r="242527" spans="2:3" x14ac:dyDescent="0.25">
      <c r="B242527" s="78"/>
      <c r="C242527" s="77"/>
    </row>
    <row r="242528" spans="2:3" x14ac:dyDescent="0.25">
      <c r="B242528" s="78"/>
      <c r="C242528" s="77"/>
    </row>
    <row r="242529" spans="2:3" x14ac:dyDescent="0.25">
      <c r="B242529" s="78"/>
      <c r="C242529" s="77"/>
    </row>
    <row r="242530" spans="2:3" x14ac:dyDescent="0.25">
      <c r="B242530" s="78"/>
      <c r="C242530" s="77"/>
    </row>
    <row r="242531" spans="2:3" x14ac:dyDescent="0.25">
      <c r="B242531" s="78"/>
      <c r="C242531" s="77"/>
    </row>
    <row r="242532" spans="2:3" x14ac:dyDescent="0.25">
      <c r="B242532" s="78"/>
      <c r="C242532" s="77"/>
    </row>
    <row r="242533" spans="2:3" x14ac:dyDescent="0.25">
      <c r="B242533" s="78"/>
      <c r="C242533" s="77"/>
    </row>
    <row r="242534" spans="2:3" x14ac:dyDescent="0.25">
      <c r="B242534" s="78"/>
      <c r="C242534" s="77"/>
    </row>
    <row r="242644" spans="2:3" x14ac:dyDescent="0.25">
      <c r="B242644" s="78"/>
      <c r="C242644" s="77"/>
    </row>
    <row r="242645" spans="2:3" x14ac:dyDescent="0.25">
      <c r="B242645" s="78"/>
      <c r="C242645" s="77"/>
    </row>
    <row r="242646" spans="2:3" x14ac:dyDescent="0.25">
      <c r="B242646" s="78"/>
      <c r="C242646" s="77"/>
    </row>
    <row r="242647" spans="2:3" x14ac:dyDescent="0.25">
      <c r="B242647" s="78"/>
      <c r="C242647" s="77"/>
    </row>
    <row r="242648" spans="2:3" x14ac:dyDescent="0.25">
      <c r="B242648" s="78"/>
      <c r="C242648" s="77"/>
    </row>
    <row r="242649" spans="2:3" x14ac:dyDescent="0.25">
      <c r="B242649" s="78"/>
      <c r="C242649" s="77"/>
    </row>
    <row r="242650" spans="2:3" x14ac:dyDescent="0.25">
      <c r="B242650" s="78"/>
      <c r="C242650" s="77"/>
    </row>
    <row r="242651" spans="2:3" x14ac:dyDescent="0.25">
      <c r="B242651" s="78"/>
      <c r="C242651" s="77"/>
    </row>
    <row r="242652" spans="2:3" x14ac:dyDescent="0.25">
      <c r="B242652" s="78"/>
      <c r="C242652" s="77"/>
    </row>
    <row r="242653" spans="2:3" x14ac:dyDescent="0.25">
      <c r="B242653" s="78"/>
      <c r="C242653" s="77"/>
    </row>
    <row r="242654" spans="2:3" x14ac:dyDescent="0.25">
      <c r="B242654" s="78"/>
      <c r="C242654" s="77"/>
    </row>
    <row r="242655" spans="2:3" x14ac:dyDescent="0.25">
      <c r="B242655" s="78"/>
      <c r="C242655" s="77"/>
    </row>
    <row r="242656" spans="2:3" x14ac:dyDescent="0.25">
      <c r="B242656" s="78"/>
      <c r="C242656" s="77"/>
    </row>
    <row r="242766" spans="2:3" x14ac:dyDescent="0.25">
      <c r="B242766" s="78"/>
      <c r="C242766" s="77"/>
    </row>
    <row r="242767" spans="2:3" x14ac:dyDescent="0.25">
      <c r="B242767" s="78"/>
      <c r="C242767" s="77"/>
    </row>
    <row r="242768" spans="2:3" x14ac:dyDescent="0.25">
      <c r="B242768" s="78"/>
      <c r="C242768" s="77"/>
    </row>
    <row r="242769" spans="2:3" x14ac:dyDescent="0.25">
      <c r="B242769" s="78"/>
      <c r="C242769" s="77"/>
    </row>
    <row r="242770" spans="2:3" x14ac:dyDescent="0.25">
      <c r="B242770" s="78"/>
      <c r="C242770" s="77"/>
    </row>
    <row r="242771" spans="2:3" x14ac:dyDescent="0.25">
      <c r="B242771" s="78"/>
      <c r="C242771" s="77"/>
    </row>
    <row r="242772" spans="2:3" x14ac:dyDescent="0.25">
      <c r="B242772" s="78"/>
      <c r="C242772" s="77"/>
    </row>
    <row r="242773" spans="2:3" x14ac:dyDescent="0.25">
      <c r="B242773" s="78"/>
      <c r="C242773" s="77"/>
    </row>
    <row r="242774" spans="2:3" x14ac:dyDescent="0.25">
      <c r="B242774" s="78"/>
      <c r="C242774" s="77"/>
    </row>
    <row r="242775" spans="2:3" x14ac:dyDescent="0.25">
      <c r="B242775" s="78"/>
      <c r="C242775" s="77"/>
    </row>
    <row r="242776" spans="2:3" x14ac:dyDescent="0.25">
      <c r="B242776" s="78"/>
      <c r="C242776" s="77"/>
    </row>
    <row r="242777" spans="2:3" x14ac:dyDescent="0.25">
      <c r="B242777" s="78"/>
      <c r="C242777" s="77"/>
    </row>
    <row r="242778" spans="2:3" x14ac:dyDescent="0.25">
      <c r="B242778" s="78"/>
      <c r="C242778" s="77"/>
    </row>
    <row r="242888" spans="2:3" x14ac:dyDescent="0.25">
      <c r="B242888" s="78"/>
      <c r="C242888" s="77"/>
    </row>
    <row r="242889" spans="2:3" x14ac:dyDescent="0.25">
      <c r="B242889" s="78"/>
      <c r="C242889" s="77"/>
    </row>
    <row r="242890" spans="2:3" x14ac:dyDescent="0.25">
      <c r="B242890" s="78"/>
      <c r="C242890" s="77"/>
    </row>
    <row r="242891" spans="2:3" x14ac:dyDescent="0.25">
      <c r="B242891" s="78"/>
      <c r="C242891" s="77"/>
    </row>
    <row r="242892" spans="2:3" x14ac:dyDescent="0.25">
      <c r="B242892" s="78"/>
      <c r="C242892" s="77"/>
    </row>
    <row r="242893" spans="2:3" x14ac:dyDescent="0.25">
      <c r="B242893" s="78"/>
      <c r="C242893" s="77"/>
    </row>
    <row r="242894" spans="2:3" x14ac:dyDescent="0.25">
      <c r="B242894" s="78"/>
      <c r="C242894" s="77"/>
    </row>
    <row r="242895" spans="2:3" x14ac:dyDescent="0.25">
      <c r="B242895" s="78"/>
      <c r="C242895" s="77"/>
    </row>
    <row r="242896" spans="2:3" x14ac:dyDescent="0.25">
      <c r="B242896" s="78"/>
      <c r="C242896" s="77"/>
    </row>
    <row r="242897" spans="2:3" x14ac:dyDescent="0.25">
      <c r="B242897" s="78"/>
      <c r="C242897" s="77"/>
    </row>
    <row r="242898" spans="2:3" x14ac:dyDescent="0.25">
      <c r="B242898" s="78"/>
      <c r="C242898" s="77"/>
    </row>
    <row r="242899" spans="2:3" x14ac:dyDescent="0.25">
      <c r="B242899" s="78"/>
      <c r="C242899" s="77"/>
    </row>
    <row r="242900" spans="2:3" x14ac:dyDescent="0.25">
      <c r="B242900" s="78"/>
      <c r="C242900" s="77"/>
    </row>
    <row r="243010" spans="2:3" x14ac:dyDescent="0.25">
      <c r="B243010" s="78"/>
      <c r="C243010" s="77"/>
    </row>
    <row r="243011" spans="2:3" x14ac:dyDescent="0.25">
      <c r="B243011" s="78"/>
      <c r="C243011" s="77"/>
    </row>
    <row r="243012" spans="2:3" x14ac:dyDescent="0.25">
      <c r="B243012" s="78"/>
      <c r="C243012" s="77"/>
    </row>
    <row r="243013" spans="2:3" x14ac:dyDescent="0.25">
      <c r="B243013" s="78"/>
      <c r="C243013" s="77"/>
    </row>
    <row r="243014" spans="2:3" x14ac:dyDescent="0.25">
      <c r="B243014" s="78"/>
      <c r="C243014" s="77"/>
    </row>
    <row r="243015" spans="2:3" x14ac:dyDescent="0.25">
      <c r="B243015" s="78"/>
      <c r="C243015" s="77"/>
    </row>
    <row r="243016" spans="2:3" x14ac:dyDescent="0.25">
      <c r="B243016" s="78"/>
      <c r="C243016" s="77"/>
    </row>
    <row r="243017" spans="2:3" x14ac:dyDescent="0.25">
      <c r="B243017" s="78"/>
      <c r="C243017" s="77"/>
    </row>
    <row r="243018" spans="2:3" x14ac:dyDescent="0.25">
      <c r="B243018" s="78"/>
      <c r="C243018" s="77"/>
    </row>
    <row r="243019" spans="2:3" x14ac:dyDescent="0.25">
      <c r="B243019" s="78"/>
      <c r="C243019" s="77"/>
    </row>
    <row r="243020" spans="2:3" x14ac:dyDescent="0.25">
      <c r="B243020" s="78"/>
      <c r="C243020" s="77"/>
    </row>
    <row r="243021" spans="2:3" x14ac:dyDescent="0.25">
      <c r="B243021" s="78"/>
      <c r="C243021" s="77"/>
    </row>
    <row r="243022" spans="2:3" x14ac:dyDescent="0.25">
      <c r="B243022" s="78"/>
      <c r="C243022" s="77"/>
    </row>
    <row r="243132" spans="2:3" x14ac:dyDescent="0.25">
      <c r="B243132" s="78"/>
      <c r="C243132" s="77"/>
    </row>
    <row r="243133" spans="2:3" x14ac:dyDescent="0.25">
      <c r="B243133" s="78"/>
      <c r="C243133" s="77"/>
    </row>
    <row r="243134" spans="2:3" x14ac:dyDescent="0.25">
      <c r="B243134" s="78"/>
      <c r="C243134" s="77"/>
    </row>
    <row r="243135" spans="2:3" x14ac:dyDescent="0.25">
      <c r="B243135" s="78"/>
      <c r="C243135" s="77"/>
    </row>
    <row r="243136" spans="2:3" x14ac:dyDescent="0.25">
      <c r="B243136" s="78"/>
      <c r="C243136" s="77"/>
    </row>
    <row r="243137" spans="2:3" x14ac:dyDescent="0.25">
      <c r="B243137" s="78"/>
      <c r="C243137" s="77"/>
    </row>
    <row r="243138" spans="2:3" x14ac:dyDescent="0.25">
      <c r="B243138" s="78"/>
      <c r="C243138" s="77"/>
    </row>
    <row r="243139" spans="2:3" x14ac:dyDescent="0.25">
      <c r="B243139" s="78"/>
      <c r="C243139" s="77"/>
    </row>
    <row r="243140" spans="2:3" x14ac:dyDescent="0.25">
      <c r="B243140" s="78"/>
      <c r="C243140" s="77"/>
    </row>
    <row r="243141" spans="2:3" x14ac:dyDescent="0.25">
      <c r="B243141" s="78"/>
      <c r="C243141" s="77"/>
    </row>
    <row r="243142" spans="2:3" x14ac:dyDescent="0.25">
      <c r="B243142" s="78"/>
      <c r="C243142" s="77"/>
    </row>
    <row r="243143" spans="2:3" x14ac:dyDescent="0.25">
      <c r="B243143" s="78"/>
      <c r="C243143" s="77"/>
    </row>
    <row r="243144" spans="2:3" x14ac:dyDescent="0.25">
      <c r="B243144" s="78"/>
      <c r="C243144" s="77"/>
    </row>
    <row r="243254" spans="2:3" x14ac:dyDescent="0.25">
      <c r="B243254" s="78"/>
      <c r="C243254" s="77"/>
    </row>
    <row r="243255" spans="2:3" x14ac:dyDescent="0.25">
      <c r="B243255" s="78"/>
      <c r="C243255" s="77"/>
    </row>
    <row r="243256" spans="2:3" x14ac:dyDescent="0.25">
      <c r="B243256" s="78"/>
      <c r="C243256" s="77"/>
    </row>
    <row r="243257" spans="2:3" x14ac:dyDescent="0.25">
      <c r="B243257" s="78"/>
      <c r="C243257" s="77"/>
    </row>
    <row r="243258" spans="2:3" x14ac:dyDescent="0.25">
      <c r="B243258" s="78"/>
      <c r="C243258" s="77"/>
    </row>
    <row r="243259" spans="2:3" x14ac:dyDescent="0.25">
      <c r="B243259" s="78"/>
      <c r="C243259" s="77"/>
    </row>
    <row r="243260" spans="2:3" x14ac:dyDescent="0.25">
      <c r="B243260" s="78"/>
      <c r="C243260" s="77"/>
    </row>
    <row r="243261" spans="2:3" x14ac:dyDescent="0.25">
      <c r="B243261" s="78"/>
      <c r="C243261" s="77"/>
    </row>
    <row r="243262" spans="2:3" x14ac:dyDescent="0.25">
      <c r="B243262" s="78"/>
      <c r="C243262" s="77"/>
    </row>
    <row r="243263" spans="2:3" x14ac:dyDescent="0.25">
      <c r="B243263" s="78"/>
      <c r="C243263" s="77"/>
    </row>
    <row r="243264" spans="2:3" x14ac:dyDescent="0.25">
      <c r="B243264" s="78"/>
      <c r="C243264" s="77"/>
    </row>
    <row r="243265" spans="2:3" x14ac:dyDescent="0.25">
      <c r="B243265" s="78"/>
      <c r="C243265" s="77"/>
    </row>
    <row r="243266" spans="2:3" x14ac:dyDescent="0.25">
      <c r="B243266" s="78"/>
      <c r="C243266" s="77"/>
    </row>
    <row r="243376" spans="2:3" x14ac:dyDescent="0.25">
      <c r="B243376" s="78"/>
      <c r="C243376" s="77"/>
    </row>
    <row r="243377" spans="2:3" x14ac:dyDescent="0.25">
      <c r="B243377" s="78"/>
      <c r="C243377" s="77"/>
    </row>
    <row r="243378" spans="2:3" x14ac:dyDescent="0.25">
      <c r="B243378" s="78"/>
      <c r="C243378" s="77"/>
    </row>
    <row r="243379" spans="2:3" x14ac:dyDescent="0.25">
      <c r="B243379" s="78"/>
      <c r="C243379" s="77"/>
    </row>
    <row r="243380" spans="2:3" x14ac:dyDescent="0.25">
      <c r="B243380" s="78"/>
      <c r="C243380" s="77"/>
    </row>
    <row r="243381" spans="2:3" x14ac:dyDescent="0.25">
      <c r="B243381" s="78"/>
      <c r="C243381" s="77"/>
    </row>
    <row r="243382" spans="2:3" x14ac:dyDescent="0.25">
      <c r="B243382" s="78"/>
      <c r="C243382" s="77"/>
    </row>
    <row r="243383" spans="2:3" x14ac:dyDescent="0.25">
      <c r="B243383" s="78"/>
      <c r="C243383" s="77"/>
    </row>
    <row r="243384" spans="2:3" x14ac:dyDescent="0.25">
      <c r="B243384" s="78"/>
      <c r="C243384" s="77"/>
    </row>
    <row r="243385" spans="2:3" x14ac:dyDescent="0.25">
      <c r="B243385" s="78"/>
      <c r="C243385" s="77"/>
    </row>
    <row r="243386" spans="2:3" x14ac:dyDescent="0.25">
      <c r="B243386" s="78"/>
      <c r="C243386" s="77"/>
    </row>
    <row r="243387" spans="2:3" x14ac:dyDescent="0.25">
      <c r="B243387" s="78"/>
      <c r="C243387" s="77"/>
    </row>
    <row r="243388" spans="2:3" x14ac:dyDescent="0.25">
      <c r="B243388" s="78"/>
      <c r="C243388" s="77"/>
    </row>
    <row r="243498" spans="2:3" x14ac:dyDescent="0.25">
      <c r="B243498" s="78"/>
      <c r="C243498" s="77"/>
    </row>
    <row r="243499" spans="2:3" x14ac:dyDescent="0.25">
      <c r="B243499" s="78"/>
      <c r="C243499" s="77"/>
    </row>
    <row r="243500" spans="2:3" x14ac:dyDescent="0.25">
      <c r="B243500" s="78"/>
      <c r="C243500" s="77"/>
    </row>
    <row r="243501" spans="2:3" x14ac:dyDescent="0.25">
      <c r="B243501" s="78"/>
      <c r="C243501" s="77"/>
    </row>
    <row r="243502" spans="2:3" x14ac:dyDescent="0.25">
      <c r="B243502" s="78"/>
      <c r="C243502" s="77"/>
    </row>
    <row r="243503" spans="2:3" x14ac:dyDescent="0.25">
      <c r="B243503" s="78"/>
      <c r="C243503" s="77"/>
    </row>
    <row r="243504" spans="2:3" x14ac:dyDescent="0.25">
      <c r="B243504" s="78"/>
      <c r="C243504" s="77"/>
    </row>
    <row r="243505" spans="2:3" x14ac:dyDescent="0.25">
      <c r="B243505" s="78"/>
      <c r="C243505" s="77"/>
    </row>
    <row r="243506" spans="2:3" x14ac:dyDescent="0.25">
      <c r="B243506" s="78"/>
      <c r="C243506" s="77"/>
    </row>
    <row r="243507" spans="2:3" x14ac:dyDescent="0.25">
      <c r="B243507" s="78"/>
      <c r="C243507" s="77"/>
    </row>
    <row r="243508" spans="2:3" x14ac:dyDescent="0.25">
      <c r="B243508" s="78"/>
      <c r="C243508" s="77"/>
    </row>
    <row r="243509" spans="2:3" x14ac:dyDescent="0.25">
      <c r="B243509" s="78"/>
      <c r="C243509" s="77"/>
    </row>
    <row r="243510" spans="2:3" x14ac:dyDescent="0.25">
      <c r="B243510" s="78"/>
      <c r="C243510" s="77"/>
    </row>
    <row r="243620" spans="2:3" x14ac:dyDescent="0.25">
      <c r="B243620" s="78"/>
      <c r="C243620" s="77"/>
    </row>
    <row r="243621" spans="2:3" x14ac:dyDescent="0.25">
      <c r="B243621" s="78"/>
      <c r="C243621" s="77"/>
    </row>
    <row r="243622" spans="2:3" x14ac:dyDescent="0.25">
      <c r="B243622" s="78"/>
      <c r="C243622" s="77"/>
    </row>
    <row r="243623" spans="2:3" x14ac:dyDescent="0.25">
      <c r="B243623" s="78"/>
      <c r="C243623" s="77"/>
    </row>
    <row r="243624" spans="2:3" x14ac:dyDescent="0.25">
      <c r="B243624" s="78"/>
      <c r="C243624" s="77"/>
    </row>
    <row r="243625" spans="2:3" x14ac:dyDescent="0.25">
      <c r="B243625" s="78"/>
      <c r="C243625" s="77"/>
    </row>
    <row r="243626" spans="2:3" x14ac:dyDescent="0.25">
      <c r="B243626" s="78"/>
      <c r="C243626" s="77"/>
    </row>
    <row r="243627" spans="2:3" x14ac:dyDescent="0.25">
      <c r="B243627" s="78"/>
      <c r="C243627" s="77"/>
    </row>
    <row r="243628" spans="2:3" x14ac:dyDescent="0.25">
      <c r="B243628" s="78"/>
      <c r="C243628" s="77"/>
    </row>
    <row r="243629" spans="2:3" x14ac:dyDescent="0.25">
      <c r="B243629" s="78"/>
      <c r="C243629" s="77"/>
    </row>
    <row r="243630" spans="2:3" x14ac:dyDescent="0.25">
      <c r="B243630" s="78"/>
      <c r="C243630" s="77"/>
    </row>
    <row r="243631" spans="2:3" x14ac:dyDescent="0.25">
      <c r="B243631" s="78"/>
      <c r="C243631" s="77"/>
    </row>
    <row r="243632" spans="2:3" x14ac:dyDescent="0.25">
      <c r="B243632" s="78"/>
      <c r="C243632" s="77"/>
    </row>
    <row r="243742" spans="2:3" x14ac:dyDescent="0.25">
      <c r="B243742" s="78"/>
      <c r="C243742" s="77"/>
    </row>
    <row r="243743" spans="2:3" x14ac:dyDescent="0.25">
      <c r="B243743" s="78"/>
      <c r="C243743" s="77"/>
    </row>
    <row r="243744" spans="2:3" x14ac:dyDescent="0.25">
      <c r="B243744" s="78"/>
      <c r="C243744" s="77"/>
    </row>
    <row r="243745" spans="2:3" x14ac:dyDescent="0.25">
      <c r="B243745" s="78"/>
      <c r="C243745" s="77"/>
    </row>
    <row r="243746" spans="2:3" x14ac:dyDescent="0.25">
      <c r="B243746" s="78"/>
      <c r="C243746" s="77"/>
    </row>
    <row r="243747" spans="2:3" x14ac:dyDescent="0.25">
      <c r="B243747" s="78"/>
      <c r="C243747" s="77"/>
    </row>
    <row r="243748" spans="2:3" x14ac:dyDescent="0.25">
      <c r="B243748" s="78"/>
      <c r="C243748" s="77"/>
    </row>
    <row r="243749" spans="2:3" x14ac:dyDescent="0.25">
      <c r="B243749" s="78"/>
      <c r="C243749" s="77"/>
    </row>
    <row r="243750" spans="2:3" x14ac:dyDescent="0.25">
      <c r="B243750" s="78"/>
      <c r="C243750" s="77"/>
    </row>
    <row r="243751" spans="2:3" x14ac:dyDescent="0.25">
      <c r="B243751" s="78"/>
      <c r="C243751" s="77"/>
    </row>
    <row r="243752" spans="2:3" x14ac:dyDescent="0.25">
      <c r="B243752" s="78"/>
      <c r="C243752" s="77"/>
    </row>
    <row r="243753" spans="2:3" x14ac:dyDescent="0.25">
      <c r="B243753" s="78"/>
      <c r="C243753" s="77"/>
    </row>
    <row r="243754" spans="2:3" x14ac:dyDescent="0.25">
      <c r="B243754" s="78"/>
      <c r="C243754" s="77"/>
    </row>
    <row r="243864" spans="2:3" x14ac:dyDescent="0.25">
      <c r="B243864" s="78"/>
      <c r="C243864" s="77"/>
    </row>
    <row r="243865" spans="2:3" x14ac:dyDescent="0.25">
      <c r="B243865" s="78"/>
      <c r="C243865" s="77"/>
    </row>
    <row r="243866" spans="2:3" x14ac:dyDescent="0.25">
      <c r="B243866" s="78"/>
      <c r="C243866" s="77"/>
    </row>
    <row r="243867" spans="2:3" x14ac:dyDescent="0.25">
      <c r="B243867" s="78"/>
      <c r="C243867" s="77"/>
    </row>
    <row r="243868" spans="2:3" x14ac:dyDescent="0.25">
      <c r="B243868" s="78"/>
      <c r="C243868" s="77"/>
    </row>
    <row r="243869" spans="2:3" x14ac:dyDescent="0.25">
      <c r="B243869" s="78"/>
      <c r="C243869" s="77"/>
    </row>
    <row r="243870" spans="2:3" x14ac:dyDescent="0.25">
      <c r="B243870" s="78"/>
      <c r="C243870" s="77"/>
    </row>
    <row r="243871" spans="2:3" x14ac:dyDescent="0.25">
      <c r="B243871" s="78"/>
      <c r="C243871" s="77"/>
    </row>
    <row r="243872" spans="2:3" x14ac:dyDescent="0.25">
      <c r="B243872" s="78"/>
      <c r="C243872" s="77"/>
    </row>
    <row r="243873" spans="2:3" x14ac:dyDescent="0.25">
      <c r="B243873" s="78"/>
      <c r="C243873" s="77"/>
    </row>
    <row r="243874" spans="2:3" x14ac:dyDescent="0.25">
      <c r="B243874" s="78"/>
      <c r="C243874" s="77"/>
    </row>
    <row r="243875" spans="2:3" x14ac:dyDescent="0.25">
      <c r="B243875" s="78"/>
      <c r="C243875" s="77"/>
    </row>
    <row r="243876" spans="2:3" x14ac:dyDescent="0.25">
      <c r="B243876" s="78"/>
      <c r="C243876" s="77"/>
    </row>
    <row r="243986" spans="2:3" x14ac:dyDescent="0.25">
      <c r="B243986" s="78"/>
      <c r="C243986" s="77"/>
    </row>
    <row r="243987" spans="2:3" x14ac:dyDescent="0.25">
      <c r="B243987" s="78"/>
      <c r="C243987" s="77"/>
    </row>
    <row r="243988" spans="2:3" x14ac:dyDescent="0.25">
      <c r="B243988" s="78"/>
      <c r="C243988" s="77"/>
    </row>
    <row r="243989" spans="2:3" x14ac:dyDescent="0.25">
      <c r="B243989" s="78"/>
      <c r="C243989" s="77"/>
    </row>
    <row r="243990" spans="2:3" x14ac:dyDescent="0.25">
      <c r="B243990" s="78"/>
      <c r="C243990" s="77"/>
    </row>
    <row r="243991" spans="2:3" x14ac:dyDescent="0.25">
      <c r="B243991" s="78"/>
      <c r="C243991" s="77"/>
    </row>
    <row r="243992" spans="2:3" x14ac:dyDescent="0.25">
      <c r="B243992" s="78"/>
      <c r="C243992" s="77"/>
    </row>
    <row r="243993" spans="2:3" x14ac:dyDescent="0.25">
      <c r="B243993" s="78"/>
      <c r="C243993" s="77"/>
    </row>
    <row r="243994" spans="2:3" x14ac:dyDescent="0.25">
      <c r="B243994" s="78"/>
      <c r="C243994" s="77"/>
    </row>
    <row r="243995" spans="2:3" x14ac:dyDescent="0.25">
      <c r="B243995" s="78"/>
      <c r="C243995" s="77"/>
    </row>
    <row r="243996" spans="2:3" x14ac:dyDescent="0.25">
      <c r="B243996" s="78"/>
      <c r="C243996" s="77"/>
    </row>
    <row r="243997" spans="2:3" x14ac:dyDescent="0.25">
      <c r="B243997" s="78"/>
      <c r="C243997" s="77"/>
    </row>
    <row r="243998" spans="2:3" x14ac:dyDescent="0.25">
      <c r="B243998" s="78"/>
      <c r="C243998" s="77"/>
    </row>
    <row r="244108" spans="2:3" x14ac:dyDescent="0.25">
      <c r="B244108" s="78"/>
      <c r="C244108" s="77"/>
    </row>
    <row r="244109" spans="2:3" x14ac:dyDescent="0.25">
      <c r="B244109" s="78"/>
      <c r="C244109" s="77"/>
    </row>
    <row r="244110" spans="2:3" x14ac:dyDescent="0.25">
      <c r="B244110" s="78"/>
      <c r="C244110" s="77"/>
    </row>
    <row r="244111" spans="2:3" x14ac:dyDescent="0.25">
      <c r="B244111" s="78"/>
      <c r="C244111" s="77"/>
    </row>
    <row r="244112" spans="2:3" x14ac:dyDescent="0.25">
      <c r="B244112" s="78"/>
      <c r="C244112" s="77"/>
    </row>
    <row r="244113" spans="2:3" x14ac:dyDescent="0.25">
      <c r="B244113" s="78"/>
      <c r="C244113" s="77"/>
    </row>
    <row r="244114" spans="2:3" x14ac:dyDescent="0.25">
      <c r="B244114" s="78"/>
      <c r="C244114" s="77"/>
    </row>
    <row r="244115" spans="2:3" x14ac:dyDescent="0.25">
      <c r="B244115" s="78"/>
      <c r="C244115" s="77"/>
    </row>
    <row r="244116" spans="2:3" x14ac:dyDescent="0.25">
      <c r="B244116" s="78"/>
      <c r="C244116" s="77"/>
    </row>
    <row r="244117" spans="2:3" x14ac:dyDescent="0.25">
      <c r="B244117" s="78"/>
      <c r="C244117" s="77"/>
    </row>
    <row r="244118" spans="2:3" x14ac:dyDescent="0.25">
      <c r="B244118" s="78"/>
      <c r="C244118" s="77"/>
    </row>
    <row r="244119" spans="2:3" x14ac:dyDescent="0.25">
      <c r="B244119" s="78"/>
      <c r="C244119" s="77"/>
    </row>
    <row r="244120" spans="2:3" x14ac:dyDescent="0.25">
      <c r="B244120" s="78"/>
      <c r="C244120" s="77"/>
    </row>
    <row r="244230" spans="2:3" x14ac:dyDescent="0.25">
      <c r="B244230" s="78"/>
      <c r="C244230" s="77"/>
    </row>
    <row r="244231" spans="2:3" x14ac:dyDescent="0.25">
      <c r="B244231" s="78"/>
      <c r="C244231" s="77"/>
    </row>
    <row r="244232" spans="2:3" x14ac:dyDescent="0.25">
      <c r="B244232" s="78"/>
      <c r="C244232" s="77"/>
    </row>
    <row r="244233" spans="2:3" x14ac:dyDescent="0.25">
      <c r="B244233" s="78"/>
      <c r="C244233" s="77"/>
    </row>
    <row r="244234" spans="2:3" x14ac:dyDescent="0.25">
      <c r="B244234" s="78"/>
      <c r="C244234" s="77"/>
    </row>
    <row r="244235" spans="2:3" x14ac:dyDescent="0.25">
      <c r="B244235" s="78"/>
      <c r="C244235" s="77"/>
    </row>
    <row r="244236" spans="2:3" x14ac:dyDescent="0.25">
      <c r="B244236" s="78"/>
      <c r="C244236" s="77"/>
    </row>
    <row r="244237" spans="2:3" x14ac:dyDescent="0.25">
      <c r="B244237" s="78"/>
      <c r="C244237" s="77"/>
    </row>
    <row r="244238" spans="2:3" x14ac:dyDescent="0.25">
      <c r="B244238" s="78"/>
      <c r="C244238" s="77"/>
    </row>
    <row r="244239" spans="2:3" x14ac:dyDescent="0.25">
      <c r="B244239" s="78"/>
      <c r="C244239" s="77"/>
    </row>
    <row r="244240" spans="2:3" x14ac:dyDescent="0.25">
      <c r="B244240" s="78"/>
      <c r="C244240" s="77"/>
    </row>
    <row r="244241" spans="2:3" x14ac:dyDescent="0.25">
      <c r="B244241" s="78"/>
      <c r="C244241" s="77"/>
    </row>
    <row r="244242" spans="2:3" x14ac:dyDescent="0.25">
      <c r="B244242" s="78"/>
      <c r="C244242" s="77"/>
    </row>
    <row r="244352" spans="2:3" x14ac:dyDescent="0.25">
      <c r="B244352" s="78"/>
      <c r="C244352" s="77"/>
    </row>
    <row r="244353" spans="2:3" x14ac:dyDescent="0.25">
      <c r="B244353" s="78"/>
      <c r="C244353" s="77"/>
    </row>
    <row r="244354" spans="2:3" x14ac:dyDescent="0.25">
      <c r="B244354" s="78"/>
      <c r="C244354" s="77"/>
    </row>
    <row r="244355" spans="2:3" x14ac:dyDescent="0.25">
      <c r="B244355" s="78"/>
      <c r="C244355" s="77"/>
    </row>
    <row r="244356" spans="2:3" x14ac:dyDescent="0.25">
      <c r="B244356" s="78"/>
      <c r="C244356" s="77"/>
    </row>
    <row r="244357" spans="2:3" x14ac:dyDescent="0.25">
      <c r="B244357" s="78"/>
      <c r="C244357" s="77"/>
    </row>
    <row r="244358" spans="2:3" x14ac:dyDescent="0.25">
      <c r="B244358" s="78"/>
      <c r="C244358" s="77"/>
    </row>
    <row r="244359" spans="2:3" x14ac:dyDescent="0.25">
      <c r="B244359" s="78"/>
      <c r="C244359" s="77"/>
    </row>
    <row r="244360" spans="2:3" x14ac:dyDescent="0.25">
      <c r="B244360" s="78"/>
      <c r="C244360" s="77"/>
    </row>
    <row r="244361" spans="2:3" x14ac:dyDescent="0.25">
      <c r="B244361" s="78"/>
      <c r="C244361" s="77"/>
    </row>
    <row r="244362" spans="2:3" x14ac:dyDescent="0.25">
      <c r="B244362" s="78"/>
      <c r="C244362" s="77"/>
    </row>
    <row r="244363" spans="2:3" x14ac:dyDescent="0.25">
      <c r="B244363" s="78"/>
      <c r="C244363" s="77"/>
    </row>
    <row r="244364" spans="2:3" x14ac:dyDescent="0.25">
      <c r="B244364" s="78"/>
      <c r="C244364" s="77"/>
    </row>
    <row r="244474" spans="2:3" x14ac:dyDescent="0.25">
      <c r="B244474" s="78"/>
      <c r="C244474" s="77"/>
    </row>
    <row r="244475" spans="2:3" x14ac:dyDescent="0.25">
      <c r="B244475" s="78"/>
      <c r="C244475" s="77"/>
    </row>
    <row r="244476" spans="2:3" x14ac:dyDescent="0.25">
      <c r="B244476" s="78"/>
      <c r="C244476" s="77"/>
    </row>
    <row r="244477" spans="2:3" x14ac:dyDescent="0.25">
      <c r="B244477" s="78"/>
      <c r="C244477" s="77"/>
    </row>
    <row r="244478" spans="2:3" x14ac:dyDescent="0.25">
      <c r="B244478" s="78"/>
      <c r="C244478" s="77"/>
    </row>
    <row r="244479" spans="2:3" x14ac:dyDescent="0.25">
      <c r="B244479" s="78"/>
      <c r="C244479" s="77"/>
    </row>
    <row r="244480" spans="2:3" x14ac:dyDescent="0.25">
      <c r="B244480" s="78"/>
      <c r="C244480" s="77"/>
    </row>
    <row r="244481" spans="2:3" x14ac:dyDescent="0.25">
      <c r="B244481" s="78"/>
      <c r="C244481" s="77"/>
    </row>
    <row r="244482" spans="2:3" x14ac:dyDescent="0.25">
      <c r="B244482" s="78"/>
      <c r="C244482" s="77"/>
    </row>
    <row r="244483" spans="2:3" x14ac:dyDescent="0.25">
      <c r="B244483" s="78"/>
      <c r="C244483" s="77"/>
    </row>
    <row r="244484" spans="2:3" x14ac:dyDescent="0.25">
      <c r="B244484" s="78"/>
      <c r="C244484" s="77"/>
    </row>
    <row r="244485" spans="2:3" x14ac:dyDescent="0.25">
      <c r="B244485" s="78"/>
      <c r="C244485" s="77"/>
    </row>
    <row r="244486" spans="2:3" x14ac:dyDescent="0.25">
      <c r="B244486" s="78"/>
      <c r="C244486" s="77"/>
    </row>
    <row r="244596" spans="2:3" x14ac:dyDescent="0.25">
      <c r="B244596" s="78"/>
      <c r="C244596" s="77"/>
    </row>
    <row r="244597" spans="2:3" x14ac:dyDescent="0.25">
      <c r="B244597" s="78"/>
      <c r="C244597" s="77"/>
    </row>
    <row r="244598" spans="2:3" x14ac:dyDescent="0.25">
      <c r="B244598" s="78"/>
      <c r="C244598" s="77"/>
    </row>
    <row r="244599" spans="2:3" x14ac:dyDescent="0.25">
      <c r="B244599" s="78"/>
      <c r="C244599" s="77"/>
    </row>
    <row r="244600" spans="2:3" x14ac:dyDescent="0.25">
      <c r="B244600" s="78"/>
      <c r="C244600" s="77"/>
    </row>
    <row r="244601" spans="2:3" x14ac:dyDescent="0.25">
      <c r="B244601" s="78"/>
      <c r="C244601" s="77"/>
    </row>
    <row r="244602" spans="2:3" x14ac:dyDescent="0.25">
      <c r="B244602" s="78"/>
      <c r="C244602" s="77"/>
    </row>
    <row r="244603" spans="2:3" x14ac:dyDescent="0.25">
      <c r="B244603" s="78"/>
      <c r="C244603" s="77"/>
    </row>
    <row r="244604" spans="2:3" x14ac:dyDescent="0.25">
      <c r="B244604" s="78"/>
      <c r="C244604" s="77"/>
    </row>
    <row r="244605" spans="2:3" x14ac:dyDescent="0.25">
      <c r="B244605" s="78"/>
      <c r="C244605" s="77"/>
    </row>
    <row r="244606" spans="2:3" x14ac:dyDescent="0.25">
      <c r="B244606" s="78"/>
      <c r="C244606" s="77"/>
    </row>
    <row r="244607" spans="2:3" x14ac:dyDescent="0.25">
      <c r="B244607" s="78"/>
      <c r="C244607" s="77"/>
    </row>
    <row r="244608" spans="2:3" x14ac:dyDescent="0.25">
      <c r="B244608" s="78"/>
      <c r="C244608" s="77"/>
    </row>
    <row r="244718" spans="2:3" x14ac:dyDescent="0.25">
      <c r="B244718" s="78"/>
      <c r="C244718" s="77"/>
    </row>
    <row r="244719" spans="2:3" x14ac:dyDescent="0.25">
      <c r="B244719" s="78"/>
      <c r="C244719" s="77"/>
    </row>
    <row r="244720" spans="2:3" x14ac:dyDescent="0.25">
      <c r="B244720" s="78"/>
      <c r="C244720" s="77"/>
    </row>
    <row r="244721" spans="2:3" x14ac:dyDescent="0.25">
      <c r="B244721" s="78"/>
      <c r="C244721" s="77"/>
    </row>
    <row r="244722" spans="2:3" x14ac:dyDescent="0.25">
      <c r="B244722" s="78"/>
      <c r="C244722" s="77"/>
    </row>
    <row r="244723" spans="2:3" x14ac:dyDescent="0.25">
      <c r="B244723" s="78"/>
      <c r="C244723" s="77"/>
    </row>
    <row r="244724" spans="2:3" x14ac:dyDescent="0.25">
      <c r="B244724" s="78"/>
      <c r="C244724" s="77"/>
    </row>
    <row r="244725" spans="2:3" x14ac:dyDescent="0.25">
      <c r="B244725" s="78"/>
      <c r="C244725" s="77"/>
    </row>
    <row r="244726" spans="2:3" x14ac:dyDescent="0.25">
      <c r="B244726" s="78"/>
      <c r="C244726" s="77"/>
    </row>
    <row r="244727" spans="2:3" x14ac:dyDescent="0.25">
      <c r="B244727" s="78"/>
      <c r="C244727" s="77"/>
    </row>
    <row r="244728" spans="2:3" x14ac:dyDescent="0.25">
      <c r="B244728" s="78"/>
      <c r="C244728" s="77"/>
    </row>
    <row r="244729" spans="2:3" x14ac:dyDescent="0.25">
      <c r="B244729" s="78"/>
      <c r="C244729" s="77"/>
    </row>
    <row r="244730" spans="2:3" x14ac:dyDescent="0.25">
      <c r="B244730" s="78"/>
      <c r="C244730" s="77"/>
    </row>
    <row r="244840" spans="2:3" x14ac:dyDescent="0.25">
      <c r="B244840" s="78"/>
      <c r="C244840" s="77"/>
    </row>
    <row r="244841" spans="2:3" x14ac:dyDescent="0.25">
      <c r="B244841" s="78"/>
      <c r="C244841" s="77"/>
    </row>
    <row r="244842" spans="2:3" x14ac:dyDescent="0.25">
      <c r="B244842" s="78"/>
      <c r="C244842" s="77"/>
    </row>
    <row r="244843" spans="2:3" x14ac:dyDescent="0.25">
      <c r="B244843" s="78"/>
      <c r="C244843" s="77"/>
    </row>
    <row r="244844" spans="2:3" x14ac:dyDescent="0.25">
      <c r="B244844" s="78"/>
      <c r="C244844" s="77"/>
    </row>
    <row r="244845" spans="2:3" x14ac:dyDescent="0.25">
      <c r="B244845" s="78"/>
      <c r="C244845" s="77"/>
    </row>
    <row r="244846" spans="2:3" x14ac:dyDescent="0.25">
      <c r="B244846" s="78"/>
      <c r="C244846" s="77"/>
    </row>
    <row r="244847" spans="2:3" x14ac:dyDescent="0.25">
      <c r="B244847" s="78"/>
      <c r="C244847" s="77"/>
    </row>
    <row r="244848" spans="2:3" x14ac:dyDescent="0.25">
      <c r="B244848" s="78"/>
      <c r="C244848" s="77"/>
    </row>
    <row r="244849" spans="2:3" x14ac:dyDescent="0.25">
      <c r="B244849" s="78"/>
      <c r="C244849" s="77"/>
    </row>
    <row r="244850" spans="2:3" x14ac:dyDescent="0.25">
      <c r="B244850" s="78"/>
      <c r="C244850" s="77"/>
    </row>
    <row r="244851" spans="2:3" x14ac:dyDescent="0.25">
      <c r="B244851" s="78"/>
      <c r="C244851" s="77"/>
    </row>
    <row r="244852" spans="2:3" x14ac:dyDescent="0.25">
      <c r="B244852" s="78"/>
      <c r="C244852" s="77"/>
    </row>
    <row r="244962" spans="2:3" x14ac:dyDescent="0.25">
      <c r="B244962" s="78"/>
      <c r="C244962" s="77"/>
    </row>
    <row r="244963" spans="2:3" x14ac:dyDescent="0.25">
      <c r="B244963" s="78"/>
      <c r="C244963" s="77"/>
    </row>
    <row r="244964" spans="2:3" x14ac:dyDescent="0.25">
      <c r="B244964" s="78"/>
      <c r="C244964" s="77"/>
    </row>
    <row r="244965" spans="2:3" x14ac:dyDescent="0.25">
      <c r="B244965" s="78"/>
      <c r="C244965" s="77"/>
    </row>
    <row r="244966" spans="2:3" x14ac:dyDescent="0.25">
      <c r="B244966" s="78"/>
      <c r="C244966" s="77"/>
    </row>
    <row r="244967" spans="2:3" x14ac:dyDescent="0.25">
      <c r="B244967" s="78"/>
      <c r="C244967" s="77"/>
    </row>
    <row r="244968" spans="2:3" x14ac:dyDescent="0.25">
      <c r="B244968" s="78"/>
      <c r="C244968" s="77"/>
    </row>
    <row r="244969" spans="2:3" x14ac:dyDescent="0.25">
      <c r="B244969" s="78"/>
      <c r="C244969" s="77"/>
    </row>
    <row r="244970" spans="2:3" x14ac:dyDescent="0.25">
      <c r="B244970" s="78"/>
      <c r="C244970" s="77"/>
    </row>
    <row r="244971" spans="2:3" x14ac:dyDescent="0.25">
      <c r="B244971" s="78"/>
      <c r="C244971" s="77"/>
    </row>
    <row r="244972" spans="2:3" x14ac:dyDescent="0.25">
      <c r="B244972" s="78"/>
      <c r="C244972" s="77"/>
    </row>
    <row r="244973" spans="2:3" x14ac:dyDescent="0.25">
      <c r="B244973" s="78"/>
      <c r="C244973" s="77"/>
    </row>
    <row r="244974" spans="2:3" x14ac:dyDescent="0.25">
      <c r="B244974" s="78"/>
      <c r="C244974" s="77"/>
    </row>
    <row r="245084" spans="2:3" x14ac:dyDescent="0.25">
      <c r="B245084" s="78"/>
      <c r="C245084" s="77"/>
    </row>
    <row r="245085" spans="2:3" x14ac:dyDescent="0.25">
      <c r="B245085" s="78"/>
      <c r="C245085" s="77"/>
    </row>
    <row r="245086" spans="2:3" x14ac:dyDescent="0.25">
      <c r="B245086" s="78"/>
      <c r="C245086" s="77"/>
    </row>
    <row r="245087" spans="2:3" x14ac:dyDescent="0.25">
      <c r="B245087" s="78"/>
      <c r="C245087" s="77"/>
    </row>
    <row r="245088" spans="2:3" x14ac:dyDescent="0.25">
      <c r="B245088" s="78"/>
      <c r="C245088" s="77"/>
    </row>
    <row r="245089" spans="2:3" x14ac:dyDescent="0.25">
      <c r="B245089" s="78"/>
      <c r="C245089" s="77"/>
    </row>
    <row r="245090" spans="2:3" x14ac:dyDescent="0.25">
      <c r="B245090" s="78"/>
      <c r="C245090" s="77"/>
    </row>
    <row r="245091" spans="2:3" x14ac:dyDescent="0.25">
      <c r="B245091" s="78"/>
      <c r="C245091" s="77"/>
    </row>
    <row r="245092" spans="2:3" x14ac:dyDescent="0.25">
      <c r="B245092" s="78"/>
      <c r="C245092" s="77"/>
    </row>
    <row r="245093" spans="2:3" x14ac:dyDescent="0.25">
      <c r="B245093" s="78"/>
      <c r="C245093" s="77"/>
    </row>
    <row r="245094" spans="2:3" x14ac:dyDescent="0.25">
      <c r="B245094" s="78"/>
      <c r="C245094" s="77"/>
    </row>
    <row r="245095" spans="2:3" x14ac:dyDescent="0.25">
      <c r="B245095" s="78"/>
      <c r="C245095" s="77"/>
    </row>
    <row r="245096" spans="2:3" x14ac:dyDescent="0.25">
      <c r="B245096" s="78"/>
      <c r="C245096" s="77"/>
    </row>
    <row r="245206" spans="2:3" x14ac:dyDescent="0.25">
      <c r="B245206" s="78"/>
      <c r="C245206" s="77"/>
    </row>
    <row r="245207" spans="2:3" x14ac:dyDescent="0.25">
      <c r="B245207" s="78"/>
      <c r="C245207" s="77"/>
    </row>
    <row r="245208" spans="2:3" x14ac:dyDescent="0.25">
      <c r="B245208" s="78"/>
      <c r="C245208" s="77"/>
    </row>
    <row r="245209" spans="2:3" x14ac:dyDescent="0.25">
      <c r="B245209" s="78"/>
      <c r="C245209" s="77"/>
    </row>
    <row r="245210" spans="2:3" x14ac:dyDescent="0.25">
      <c r="B245210" s="78"/>
      <c r="C245210" s="77"/>
    </row>
    <row r="245211" spans="2:3" x14ac:dyDescent="0.25">
      <c r="B245211" s="78"/>
      <c r="C245211" s="77"/>
    </row>
    <row r="245212" spans="2:3" x14ac:dyDescent="0.25">
      <c r="B245212" s="78"/>
      <c r="C245212" s="77"/>
    </row>
    <row r="245213" spans="2:3" x14ac:dyDescent="0.25">
      <c r="B245213" s="78"/>
      <c r="C245213" s="77"/>
    </row>
    <row r="245214" spans="2:3" x14ac:dyDescent="0.25">
      <c r="B245214" s="78"/>
      <c r="C245214" s="77"/>
    </row>
    <row r="245215" spans="2:3" x14ac:dyDescent="0.25">
      <c r="B245215" s="78"/>
      <c r="C245215" s="77"/>
    </row>
    <row r="245216" spans="2:3" x14ac:dyDescent="0.25">
      <c r="B245216" s="78"/>
      <c r="C245216" s="77"/>
    </row>
    <row r="245217" spans="2:3" x14ac:dyDescent="0.25">
      <c r="B245217" s="78"/>
      <c r="C245217" s="77"/>
    </row>
    <row r="245218" spans="2:3" x14ac:dyDescent="0.25">
      <c r="B245218" s="78"/>
      <c r="C245218" s="77"/>
    </row>
    <row r="245328" spans="2:3" x14ac:dyDescent="0.25">
      <c r="B245328" s="78"/>
      <c r="C245328" s="77"/>
    </row>
    <row r="245329" spans="2:3" x14ac:dyDescent="0.25">
      <c r="B245329" s="78"/>
      <c r="C245329" s="77"/>
    </row>
    <row r="245330" spans="2:3" x14ac:dyDescent="0.25">
      <c r="B245330" s="78"/>
      <c r="C245330" s="77"/>
    </row>
    <row r="245331" spans="2:3" x14ac:dyDescent="0.25">
      <c r="B245331" s="78"/>
      <c r="C245331" s="77"/>
    </row>
    <row r="245332" spans="2:3" x14ac:dyDescent="0.25">
      <c r="B245332" s="78"/>
      <c r="C245332" s="77"/>
    </row>
    <row r="245333" spans="2:3" x14ac:dyDescent="0.25">
      <c r="B245333" s="78"/>
      <c r="C245333" s="77"/>
    </row>
    <row r="245334" spans="2:3" x14ac:dyDescent="0.25">
      <c r="B245334" s="78"/>
      <c r="C245334" s="77"/>
    </row>
    <row r="245335" spans="2:3" x14ac:dyDescent="0.25">
      <c r="B245335" s="78"/>
      <c r="C245335" s="77"/>
    </row>
    <row r="245336" spans="2:3" x14ac:dyDescent="0.25">
      <c r="B245336" s="78"/>
      <c r="C245336" s="77"/>
    </row>
    <row r="245337" spans="2:3" x14ac:dyDescent="0.25">
      <c r="B245337" s="78"/>
      <c r="C245337" s="77"/>
    </row>
    <row r="245338" spans="2:3" x14ac:dyDescent="0.25">
      <c r="B245338" s="78"/>
      <c r="C245338" s="77"/>
    </row>
    <row r="245339" spans="2:3" x14ac:dyDescent="0.25">
      <c r="B245339" s="78"/>
      <c r="C245339" s="77"/>
    </row>
    <row r="245340" spans="2:3" x14ac:dyDescent="0.25">
      <c r="B245340" s="78"/>
      <c r="C245340" s="77"/>
    </row>
    <row r="245450" spans="2:3" x14ac:dyDescent="0.25">
      <c r="B245450" s="78"/>
      <c r="C245450" s="77"/>
    </row>
    <row r="245451" spans="2:3" x14ac:dyDescent="0.25">
      <c r="B245451" s="78"/>
      <c r="C245451" s="77"/>
    </row>
    <row r="245452" spans="2:3" x14ac:dyDescent="0.25">
      <c r="B245452" s="78"/>
      <c r="C245452" s="77"/>
    </row>
    <row r="245453" spans="2:3" x14ac:dyDescent="0.25">
      <c r="B245453" s="78"/>
      <c r="C245453" s="77"/>
    </row>
    <row r="245454" spans="2:3" x14ac:dyDescent="0.25">
      <c r="B245454" s="78"/>
      <c r="C245454" s="77"/>
    </row>
    <row r="245455" spans="2:3" x14ac:dyDescent="0.25">
      <c r="B245455" s="78"/>
      <c r="C245455" s="77"/>
    </row>
    <row r="245456" spans="2:3" x14ac:dyDescent="0.25">
      <c r="B245456" s="78"/>
      <c r="C245456" s="77"/>
    </row>
    <row r="245457" spans="2:3" x14ac:dyDescent="0.25">
      <c r="B245457" s="78"/>
      <c r="C245457" s="77"/>
    </row>
    <row r="245458" spans="2:3" x14ac:dyDescent="0.25">
      <c r="B245458" s="78"/>
      <c r="C245458" s="77"/>
    </row>
    <row r="245459" spans="2:3" x14ac:dyDescent="0.25">
      <c r="B245459" s="78"/>
      <c r="C245459" s="77"/>
    </row>
    <row r="245460" spans="2:3" x14ac:dyDescent="0.25">
      <c r="B245460" s="78"/>
      <c r="C245460" s="77"/>
    </row>
    <row r="245461" spans="2:3" x14ac:dyDescent="0.25">
      <c r="B245461" s="78"/>
      <c r="C245461" s="77"/>
    </row>
    <row r="245462" spans="2:3" x14ac:dyDescent="0.25">
      <c r="B245462" s="78"/>
      <c r="C245462" s="77"/>
    </row>
    <row r="245572" spans="2:3" x14ac:dyDescent="0.25">
      <c r="B245572" s="78"/>
      <c r="C245572" s="77"/>
    </row>
    <row r="245573" spans="2:3" x14ac:dyDescent="0.25">
      <c r="B245573" s="78"/>
      <c r="C245573" s="77"/>
    </row>
    <row r="245574" spans="2:3" x14ac:dyDescent="0.25">
      <c r="B245574" s="78"/>
      <c r="C245574" s="77"/>
    </row>
    <row r="245575" spans="2:3" x14ac:dyDescent="0.25">
      <c r="B245575" s="78"/>
      <c r="C245575" s="77"/>
    </row>
    <row r="245576" spans="2:3" x14ac:dyDescent="0.25">
      <c r="B245576" s="78"/>
      <c r="C245576" s="77"/>
    </row>
    <row r="245577" spans="2:3" x14ac:dyDescent="0.25">
      <c r="B245577" s="78"/>
      <c r="C245577" s="77"/>
    </row>
    <row r="245578" spans="2:3" x14ac:dyDescent="0.25">
      <c r="B245578" s="78"/>
      <c r="C245578" s="77"/>
    </row>
    <row r="245579" spans="2:3" x14ac:dyDescent="0.25">
      <c r="B245579" s="78"/>
      <c r="C245579" s="77"/>
    </row>
    <row r="245580" spans="2:3" x14ac:dyDescent="0.25">
      <c r="B245580" s="78"/>
      <c r="C245580" s="77"/>
    </row>
    <row r="245581" spans="2:3" x14ac:dyDescent="0.25">
      <c r="B245581" s="78"/>
      <c r="C245581" s="77"/>
    </row>
    <row r="245582" spans="2:3" x14ac:dyDescent="0.25">
      <c r="B245582" s="78"/>
      <c r="C245582" s="77"/>
    </row>
    <row r="245583" spans="2:3" x14ac:dyDescent="0.25">
      <c r="B245583" s="78"/>
      <c r="C245583" s="77"/>
    </row>
    <row r="245584" spans="2:3" x14ac:dyDescent="0.25">
      <c r="B245584" s="78"/>
      <c r="C245584" s="77"/>
    </row>
    <row r="245694" spans="2:3" x14ac:dyDescent="0.25">
      <c r="B245694" s="78"/>
      <c r="C245694" s="77"/>
    </row>
    <row r="245695" spans="2:3" x14ac:dyDescent="0.25">
      <c r="B245695" s="78"/>
      <c r="C245695" s="77"/>
    </row>
    <row r="245696" spans="2:3" x14ac:dyDescent="0.25">
      <c r="B245696" s="78"/>
      <c r="C245696" s="77"/>
    </row>
    <row r="245697" spans="2:3" x14ac:dyDescent="0.25">
      <c r="B245697" s="78"/>
      <c r="C245697" s="77"/>
    </row>
    <row r="245698" spans="2:3" x14ac:dyDescent="0.25">
      <c r="B245698" s="78"/>
      <c r="C245698" s="77"/>
    </row>
    <row r="245699" spans="2:3" x14ac:dyDescent="0.25">
      <c r="B245699" s="78"/>
      <c r="C245699" s="77"/>
    </row>
    <row r="245700" spans="2:3" x14ac:dyDescent="0.25">
      <c r="B245700" s="78"/>
      <c r="C245700" s="77"/>
    </row>
    <row r="245701" spans="2:3" x14ac:dyDescent="0.25">
      <c r="B245701" s="78"/>
      <c r="C245701" s="77"/>
    </row>
    <row r="245702" spans="2:3" x14ac:dyDescent="0.25">
      <c r="B245702" s="78"/>
      <c r="C245702" s="77"/>
    </row>
    <row r="245703" spans="2:3" x14ac:dyDescent="0.25">
      <c r="B245703" s="78"/>
      <c r="C245703" s="77"/>
    </row>
    <row r="245704" spans="2:3" x14ac:dyDescent="0.25">
      <c r="B245704" s="78"/>
      <c r="C245704" s="77"/>
    </row>
    <row r="245705" spans="2:3" x14ac:dyDescent="0.25">
      <c r="B245705" s="78"/>
      <c r="C245705" s="77"/>
    </row>
    <row r="245706" spans="2:3" x14ac:dyDescent="0.25">
      <c r="B245706" s="78"/>
      <c r="C245706" s="77"/>
    </row>
    <row r="245816" spans="2:3" x14ac:dyDescent="0.25">
      <c r="B245816" s="78"/>
      <c r="C245816" s="77"/>
    </row>
    <row r="245817" spans="2:3" x14ac:dyDescent="0.25">
      <c r="B245817" s="78"/>
      <c r="C245817" s="77"/>
    </row>
    <row r="245818" spans="2:3" x14ac:dyDescent="0.25">
      <c r="B245818" s="78"/>
      <c r="C245818" s="77"/>
    </row>
    <row r="245819" spans="2:3" x14ac:dyDescent="0.25">
      <c r="B245819" s="78"/>
      <c r="C245819" s="77"/>
    </row>
    <row r="245820" spans="2:3" x14ac:dyDescent="0.25">
      <c r="B245820" s="78"/>
      <c r="C245820" s="77"/>
    </row>
    <row r="245821" spans="2:3" x14ac:dyDescent="0.25">
      <c r="B245821" s="78"/>
      <c r="C245821" s="77"/>
    </row>
    <row r="245822" spans="2:3" x14ac:dyDescent="0.25">
      <c r="B245822" s="78"/>
      <c r="C245822" s="77"/>
    </row>
    <row r="245823" spans="2:3" x14ac:dyDescent="0.25">
      <c r="B245823" s="78"/>
      <c r="C245823" s="77"/>
    </row>
    <row r="245824" spans="2:3" x14ac:dyDescent="0.25">
      <c r="B245824" s="78"/>
      <c r="C245824" s="77"/>
    </row>
    <row r="245825" spans="2:3" x14ac:dyDescent="0.25">
      <c r="B245825" s="78"/>
      <c r="C245825" s="77"/>
    </row>
    <row r="245826" spans="2:3" x14ac:dyDescent="0.25">
      <c r="B245826" s="78"/>
      <c r="C245826" s="77"/>
    </row>
    <row r="245827" spans="2:3" x14ac:dyDescent="0.25">
      <c r="B245827" s="78"/>
      <c r="C245827" s="77"/>
    </row>
    <row r="245828" spans="2:3" x14ac:dyDescent="0.25">
      <c r="B245828" s="78"/>
      <c r="C245828" s="77"/>
    </row>
    <row r="245938" spans="2:3" x14ac:dyDescent="0.25">
      <c r="B245938" s="78"/>
      <c r="C245938" s="77"/>
    </row>
    <row r="245939" spans="2:3" x14ac:dyDescent="0.25">
      <c r="B245939" s="78"/>
      <c r="C245939" s="77"/>
    </row>
    <row r="245940" spans="2:3" x14ac:dyDescent="0.25">
      <c r="B245940" s="78"/>
      <c r="C245940" s="77"/>
    </row>
    <row r="245941" spans="2:3" x14ac:dyDescent="0.25">
      <c r="B245941" s="78"/>
      <c r="C245941" s="77"/>
    </row>
    <row r="245942" spans="2:3" x14ac:dyDescent="0.25">
      <c r="B245942" s="78"/>
      <c r="C245942" s="77"/>
    </row>
    <row r="245943" spans="2:3" x14ac:dyDescent="0.25">
      <c r="B245943" s="78"/>
      <c r="C245943" s="77"/>
    </row>
    <row r="245944" spans="2:3" x14ac:dyDescent="0.25">
      <c r="B245944" s="78"/>
      <c r="C245944" s="77"/>
    </row>
    <row r="245945" spans="2:3" x14ac:dyDescent="0.25">
      <c r="B245945" s="78"/>
      <c r="C245945" s="77"/>
    </row>
    <row r="245946" spans="2:3" x14ac:dyDescent="0.25">
      <c r="B245946" s="78"/>
      <c r="C245946" s="77"/>
    </row>
    <row r="245947" spans="2:3" x14ac:dyDescent="0.25">
      <c r="B245947" s="78"/>
      <c r="C245947" s="77"/>
    </row>
    <row r="245948" spans="2:3" x14ac:dyDescent="0.25">
      <c r="B245948" s="78"/>
      <c r="C245948" s="77"/>
    </row>
    <row r="245949" spans="2:3" x14ac:dyDescent="0.25">
      <c r="B245949" s="78"/>
      <c r="C245949" s="77"/>
    </row>
    <row r="245950" spans="2:3" x14ac:dyDescent="0.25">
      <c r="B245950" s="78"/>
      <c r="C245950" s="77"/>
    </row>
    <row r="246060" spans="2:3" x14ac:dyDescent="0.25">
      <c r="B246060" s="78"/>
      <c r="C246060" s="77"/>
    </row>
    <row r="246061" spans="2:3" x14ac:dyDescent="0.25">
      <c r="B246061" s="78"/>
      <c r="C246061" s="77"/>
    </row>
    <row r="246062" spans="2:3" x14ac:dyDescent="0.25">
      <c r="B246062" s="78"/>
      <c r="C246062" s="77"/>
    </row>
    <row r="246063" spans="2:3" x14ac:dyDescent="0.25">
      <c r="B246063" s="78"/>
      <c r="C246063" s="77"/>
    </row>
    <row r="246064" spans="2:3" x14ac:dyDescent="0.25">
      <c r="B246064" s="78"/>
      <c r="C246064" s="77"/>
    </row>
    <row r="246065" spans="2:3" x14ac:dyDescent="0.25">
      <c r="B246065" s="78"/>
      <c r="C246065" s="77"/>
    </row>
    <row r="246066" spans="2:3" x14ac:dyDescent="0.25">
      <c r="B246066" s="78"/>
      <c r="C246066" s="77"/>
    </row>
    <row r="246067" spans="2:3" x14ac:dyDescent="0.25">
      <c r="B246067" s="78"/>
      <c r="C246067" s="77"/>
    </row>
    <row r="246068" spans="2:3" x14ac:dyDescent="0.25">
      <c r="B246068" s="78"/>
      <c r="C246068" s="77"/>
    </row>
    <row r="246069" spans="2:3" x14ac:dyDescent="0.25">
      <c r="B246069" s="78"/>
      <c r="C246069" s="77"/>
    </row>
    <row r="246070" spans="2:3" x14ac:dyDescent="0.25">
      <c r="B246070" s="78"/>
      <c r="C246070" s="77"/>
    </row>
    <row r="246071" spans="2:3" x14ac:dyDescent="0.25">
      <c r="B246071" s="78"/>
      <c r="C246071" s="77"/>
    </row>
    <row r="246072" spans="2:3" x14ac:dyDescent="0.25">
      <c r="B246072" s="78"/>
      <c r="C246072" s="77"/>
    </row>
    <row r="246182" spans="2:3" x14ac:dyDescent="0.25">
      <c r="B246182" s="78"/>
      <c r="C246182" s="77"/>
    </row>
    <row r="246183" spans="2:3" x14ac:dyDescent="0.25">
      <c r="B246183" s="78"/>
      <c r="C246183" s="77"/>
    </row>
    <row r="246184" spans="2:3" x14ac:dyDescent="0.25">
      <c r="B246184" s="78"/>
      <c r="C246184" s="77"/>
    </row>
    <row r="246185" spans="2:3" x14ac:dyDescent="0.25">
      <c r="B246185" s="78"/>
      <c r="C246185" s="77"/>
    </row>
    <row r="246186" spans="2:3" x14ac:dyDescent="0.25">
      <c r="B246186" s="78"/>
      <c r="C246186" s="77"/>
    </row>
    <row r="246187" spans="2:3" x14ac:dyDescent="0.25">
      <c r="B246187" s="78"/>
      <c r="C246187" s="77"/>
    </row>
    <row r="246188" spans="2:3" x14ac:dyDescent="0.25">
      <c r="B246188" s="78"/>
      <c r="C246188" s="77"/>
    </row>
    <row r="246189" spans="2:3" x14ac:dyDescent="0.25">
      <c r="B246189" s="78"/>
      <c r="C246189" s="77"/>
    </row>
    <row r="246190" spans="2:3" x14ac:dyDescent="0.25">
      <c r="B246190" s="78"/>
      <c r="C246190" s="77"/>
    </row>
    <row r="246191" spans="2:3" x14ac:dyDescent="0.25">
      <c r="B246191" s="78"/>
      <c r="C246191" s="77"/>
    </row>
    <row r="246192" spans="2:3" x14ac:dyDescent="0.25">
      <c r="B246192" s="78"/>
      <c r="C246192" s="77"/>
    </row>
    <row r="246193" spans="2:3" x14ac:dyDescent="0.25">
      <c r="B246193" s="78"/>
      <c r="C246193" s="77"/>
    </row>
    <row r="246194" spans="2:3" x14ac:dyDescent="0.25">
      <c r="B246194" s="78"/>
      <c r="C246194" s="77"/>
    </row>
    <row r="246304" spans="2:3" x14ac:dyDescent="0.25">
      <c r="B246304" s="78"/>
      <c r="C246304" s="77"/>
    </row>
    <row r="246305" spans="2:3" x14ac:dyDescent="0.25">
      <c r="B246305" s="78"/>
      <c r="C246305" s="77"/>
    </row>
    <row r="246306" spans="2:3" x14ac:dyDescent="0.25">
      <c r="B246306" s="78"/>
      <c r="C246306" s="77"/>
    </row>
    <row r="246307" spans="2:3" x14ac:dyDescent="0.25">
      <c r="B246307" s="78"/>
      <c r="C246307" s="77"/>
    </row>
    <row r="246308" spans="2:3" x14ac:dyDescent="0.25">
      <c r="B246308" s="78"/>
      <c r="C246308" s="77"/>
    </row>
    <row r="246309" spans="2:3" x14ac:dyDescent="0.25">
      <c r="B246309" s="78"/>
      <c r="C246309" s="77"/>
    </row>
    <row r="246310" spans="2:3" x14ac:dyDescent="0.25">
      <c r="B246310" s="78"/>
      <c r="C246310" s="77"/>
    </row>
    <row r="246311" spans="2:3" x14ac:dyDescent="0.25">
      <c r="B246311" s="78"/>
      <c r="C246311" s="77"/>
    </row>
    <row r="246312" spans="2:3" x14ac:dyDescent="0.25">
      <c r="B246312" s="78"/>
      <c r="C246312" s="77"/>
    </row>
    <row r="246313" spans="2:3" x14ac:dyDescent="0.25">
      <c r="B246313" s="78"/>
      <c r="C246313" s="77"/>
    </row>
    <row r="246314" spans="2:3" x14ac:dyDescent="0.25">
      <c r="B246314" s="78"/>
      <c r="C246314" s="77"/>
    </row>
    <row r="246315" spans="2:3" x14ac:dyDescent="0.25">
      <c r="B246315" s="78"/>
      <c r="C246315" s="77"/>
    </row>
    <row r="246316" spans="2:3" x14ac:dyDescent="0.25">
      <c r="B246316" s="78"/>
      <c r="C246316" s="77"/>
    </row>
    <row r="246426" spans="2:3" x14ac:dyDescent="0.25">
      <c r="B246426" s="78"/>
      <c r="C246426" s="77"/>
    </row>
    <row r="246427" spans="2:3" x14ac:dyDescent="0.25">
      <c r="B246427" s="78"/>
      <c r="C246427" s="77"/>
    </row>
    <row r="246428" spans="2:3" x14ac:dyDescent="0.25">
      <c r="B246428" s="78"/>
      <c r="C246428" s="77"/>
    </row>
    <row r="246429" spans="2:3" x14ac:dyDescent="0.25">
      <c r="B246429" s="78"/>
      <c r="C246429" s="77"/>
    </row>
    <row r="246430" spans="2:3" x14ac:dyDescent="0.25">
      <c r="B246430" s="78"/>
      <c r="C246430" s="77"/>
    </row>
    <row r="246431" spans="2:3" x14ac:dyDescent="0.25">
      <c r="B246431" s="78"/>
      <c r="C246431" s="77"/>
    </row>
    <row r="246432" spans="2:3" x14ac:dyDescent="0.25">
      <c r="B246432" s="78"/>
      <c r="C246432" s="77"/>
    </row>
    <row r="246433" spans="2:3" x14ac:dyDescent="0.25">
      <c r="B246433" s="78"/>
      <c r="C246433" s="77"/>
    </row>
    <row r="246434" spans="2:3" x14ac:dyDescent="0.25">
      <c r="B246434" s="78"/>
      <c r="C246434" s="77"/>
    </row>
    <row r="246435" spans="2:3" x14ac:dyDescent="0.25">
      <c r="B246435" s="78"/>
      <c r="C246435" s="77"/>
    </row>
    <row r="246436" spans="2:3" x14ac:dyDescent="0.25">
      <c r="B246436" s="78"/>
      <c r="C246436" s="77"/>
    </row>
    <row r="246437" spans="2:3" x14ac:dyDescent="0.25">
      <c r="B246437" s="78"/>
      <c r="C246437" s="77"/>
    </row>
    <row r="246438" spans="2:3" x14ac:dyDescent="0.25">
      <c r="B246438" s="78"/>
      <c r="C246438" s="77"/>
    </row>
    <row r="246548" spans="2:3" x14ac:dyDescent="0.25">
      <c r="B246548" s="78"/>
      <c r="C246548" s="77"/>
    </row>
    <row r="246549" spans="2:3" x14ac:dyDescent="0.25">
      <c r="B246549" s="78"/>
      <c r="C246549" s="77"/>
    </row>
    <row r="246550" spans="2:3" x14ac:dyDescent="0.25">
      <c r="B246550" s="78"/>
      <c r="C246550" s="77"/>
    </row>
    <row r="246551" spans="2:3" x14ac:dyDescent="0.25">
      <c r="B246551" s="78"/>
      <c r="C246551" s="77"/>
    </row>
    <row r="246552" spans="2:3" x14ac:dyDescent="0.25">
      <c r="B246552" s="78"/>
      <c r="C246552" s="77"/>
    </row>
    <row r="246553" spans="2:3" x14ac:dyDescent="0.25">
      <c r="B246553" s="78"/>
      <c r="C246553" s="77"/>
    </row>
    <row r="246554" spans="2:3" x14ac:dyDescent="0.25">
      <c r="B246554" s="78"/>
      <c r="C246554" s="77"/>
    </row>
    <row r="246555" spans="2:3" x14ac:dyDescent="0.25">
      <c r="B246555" s="78"/>
      <c r="C246555" s="77"/>
    </row>
    <row r="246556" spans="2:3" x14ac:dyDescent="0.25">
      <c r="B246556" s="78"/>
      <c r="C246556" s="77"/>
    </row>
    <row r="246557" spans="2:3" x14ac:dyDescent="0.25">
      <c r="B246557" s="78"/>
      <c r="C246557" s="77"/>
    </row>
    <row r="246558" spans="2:3" x14ac:dyDescent="0.25">
      <c r="B246558" s="78"/>
      <c r="C246558" s="77"/>
    </row>
    <row r="246559" spans="2:3" x14ac:dyDescent="0.25">
      <c r="B246559" s="78"/>
      <c r="C246559" s="77"/>
    </row>
    <row r="246560" spans="2:3" x14ac:dyDescent="0.25">
      <c r="B246560" s="78"/>
      <c r="C246560" s="77"/>
    </row>
    <row r="246670" spans="2:3" x14ac:dyDescent="0.25">
      <c r="B246670" s="78"/>
      <c r="C246670" s="77"/>
    </row>
    <row r="246671" spans="2:3" x14ac:dyDescent="0.25">
      <c r="B246671" s="78"/>
      <c r="C246671" s="77"/>
    </row>
    <row r="246672" spans="2:3" x14ac:dyDescent="0.25">
      <c r="B246672" s="78"/>
      <c r="C246672" s="77"/>
    </row>
    <row r="246673" spans="2:3" x14ac:dyDescent="0.25">
      <c r="B246673" s="78"/>
      <c r="C246673" s="77"/>
    </row>
    <row r="246674" spans="2:3" x14ac:dyDescent="0.25">
      <c r="B246674" s="78"/>
      <c r="C246674" s="77"/>
    </row>
    <row r="246675" spans="2:3" x14ac:dyDescent="0.25">
      <c r="B246675" s="78"/>
      <c r="C246675" s="77"/>
    </row>
    <row r="246676" spans="2:3" x14ac:dyDescent="0.25">
      <c r="B246676" s="78"/>
      <c r="C246676" s="77"/>
    </row>
    <row r="246677" spans="2:3" x14ac:dyDescent="0.25">
      <c r="B246677" s="78"/>
      <c r="C246677" s="77"/>
    </row>
    <row r="246678" spans="2:3" x14ac:dyDescent="0.25">
      <c r="B246678" s="78"/>
      <c r="C246678" s="77"/>
    </row>
    <row r="246679" spans="2:3" x14ac:dyDescent="0.25">
      <c r="B246679" s="78"/>
      <c r="C246679" s="77"/>
    </row>
    <row r="246680" spans="2:3" x14ac:dyDescent="0.25">
      <c r="B246680" s="78"/>
      <c r="C246680" s="77"/>
    </row>
    <row r="246681" spans="2:3" x14ac:dyDescent="0.25">
      <c r="B246681" s="78"/>
      <c r="C246681" s="77"/>
    </row>
    <row r="246682" spans="2:3" x14ac:dyDescent="0.25">
      <c r="B246682" s="78"/>
      <c r="C246682" s="77"/>
    </row>
    <row r="246792" spans="2:3" x14ac:dyDescent="0.25">
      <c r="B246792" s="78"/>
      <c r="C246792" s="77"/>
    </row>
    <row r="246793" spans="2:3" x14ac:dyDescent="0.25">
      <c r="B246793" s="78"/>
      <c r="C246793" s="77"/>
    </row>
    <row r="246794" spans="2:3" x14ac:dyDescent="0.25">
      <c r="B246794" s="78"/>
      <c r="C246794" s="77"/>
    </row>
    <row r="246795" spans="2:3" x14ac:dyDescent="0.25">
      <c r="B246795" s="78"/>
      <c r="C246795" s="77"/>
    </row>
    <row r="246796" spans="2:3" x14ac:dyDescent="0.25">
      <c r="B246796" s="78"/>
      <c r="C246796" s="77"/>
    </row>
    <row r="246797" spans="2:3" x14ac:dyDescent="0.25">
      <c r="B246797" s="78"/>
      <c r="C246797" s="77"/>
    </row>
    <row r="246798" spans="2:3" x14ac:dyDescent="0.25">
      <c r="B246798" s="78"/>
      <c r="C246798" s="77"/>
    </row>
    <row r="246799" spans="2:3" x14ac:dyDescent="0.25">
      <c r="B246799" s="78"/>
      <c r="C246799" s="77"/>
    </row>
    <row r="246800" spans="2:3" x14ac:dyDescent="0.25">
      <c r="B246800" s="78"/>
      <c r="C246800" s="77"/>
    </row>
    <row r="246801" spans="2:3" x14ac:dyDescent="0.25">
      <c r="B246801" s="78"/>
      <c r="C246801" s="77"/>
    </row>
    <row r="246802" spans="2:3" x14ac:dyDescent="0.25">
      <c r="B246802" s="78"/>
      <c r="C246802" s="77"/>
    </row>
    <row r="246803" spans="2:3" x14ac:dyDescent="0.25">
      <c r="B246803" s="78"/>
      <c r="C246803" s="77"/>
    </row>
    <row r="246804" spans="2:3" x14ac:dyDescent="0.25">
      <c r="B246804" s="78"/>
      <c r="C246804" s="77"/>
    </row>
    <row r="246914" spans="2:3" x14ac:dyDescent="0.25">
      <c r="B246914" s="78"/>
      <c r="C246914" s="77"/>
    </row>
    <row r="246915" spans="2:3" x14ac:dyDescent="0.25">
      <c r="B246915" s="78"/>
      <c r="C246915" s="77"/>
    </row>
    <row r="246916" spans="2:3" x14ac:dyDescent="0.25">
      <c r="B246916" s="78"/>
      <c r="C246916" s="77"/>
    </row>
    <row r="246917" spans="2:3" x14ac:dyDescent="0.25">
      <c r="B246917" s="78"/>
      <c r="C246917" s="77"/>
    </row>
    <row r="246918" spans="2:3" x14ac:dyDescent="0.25">
      <c r="B246918" s="78"/>
      <c r="C246918" s="77"/>
    </row>
    <row r="246919" spans="2:3" x14ac:dyDescent="0.25">
      <c r="B246919" s="78"/>
      <c r="C246919" s="77"/>
    </row>
    <row r="246920" spans="2:3" x14ac:dyDescent="0.25">
      <c r="B246920" s="78"/>
      <c r="C246920" s="77"/>
    </row>
    <row r="246921" spans="2:3" x14ac:dyDescent="0.25">
      <c r="B246921" s="78"/>
      <c r="C246921" s="77"/>
    </row>
    <row r="246922" spans="2:3" x14ac:dyDescent="0.25">
      <c r="B246922" s="78"/>
      <c r="C246922" s="77"/>
    </row>
    <row r="246923" spans="2:3" x14ac:dyDescent="0.25">
      <c r="B246923" s="78"/>
      <c r="C246923" s="77"/>
    </row>
    <row r="246924" spans="2:3" x14ac:dyDescent="0.25">
      <c r="B246924" s="78"/>
      <c r="C246924" s="77"/>
    </row>
    <row r="246925" spans="2:3" x14ac:dyDescent="0.25">
      <c r="B246925" s="78"/>
      <c r="C246925" s="77"/>
    </row>
    <row r="246926" spans="2:3" x14ac:dyDescent="0.25">
      <c r="B246926" s="78"/>
      <c r="C246926" s="77"/>
    </row>
    <row r="247036" spans="2:3" x14ac:dyDescent="0.25">
      <c r="B247036" s="78"/>
      <c r="C247036" s="77"/>
    </row>
    <row r="247037" spans="2:3" x14ac:dyDescent="0.25">
      <c r="B247037" s="78"/>
      <c r="C247037" s="77"/>
    </row>
    <row r="247038" spans="2:3" x14ac:dyDescent="0.25">
      <c r="B247038" s="78"/>
      <c r="C247038" s="77"/>
    </row>
    <row r="247039" spans="2:3" x14ac:dyDescent="0.25">
      <c r="B247039" s="78"/>
      <c r="C247039" s="77"/>
    </row>
    <row r="247040" spans="2:3" x14ac:dyDescent="0.25">
      <c r="B247040" s="78"/>
      <c r="C247040" s="77"/>
    </row>
    <row r="247041" spans="2:3" x14ac:dyDescent="0.25">
      <c r="B247041" s="78"/>
      <c r="C247041" s="77"/>
    </row>
    <row r="247042" spans="2:3" x14ac:dyDescent="0.25">
      <c r="B247042" s="78"/>
      <c r="C247042" s="77"/>
    </row>
    <row r="247043" spans="2:3" x14ac:dyDescent="0.25">
      <c r="B247043" s="78"/>
      <c r="C247043" s="77"/>
    </row>
    <row r="247044" spans="2:3" x14ac:dyDescent="0.25">
      <c r="B247044" s="78"/>
      <c r="C247044" s="77"/>
    </row>
    <row r="247045" spans="2:3" x14ac:dyDescent="0.25">
      <c r="B247045" s="78"/>
      <c r="C247045" s="77"/>
    </row>
    <row r="247046" spans="2:3" x14ac:dyDescent="0.25">
      <c r="B247046" s="78"/>
      <c r="C247046" s="77"/>
    </row>
    <row r="247047" spans="2:3" x14ac:dyDescent="0.25">
      <c r="B247047" s="78"/>
      <c r="C247047" s="77"/>
    </row>
    <row r="247048" spans="2:3" x14ac:dyDescent="0.25">
      <c r="B247048" s="78"/>
      <c r="C247048" s="77"/>
    </row>
    <row r="247158" spans="2:3" x14ac:dyDescent="0.25">
      <c r="B247158" s="78"/>
      <c r="C247158" s="77"/>
    </row>
    <row r="247159" spans="2:3" x14ac:dyDescent="0.25">
      <c r="B247159" s="78"/>
      <c r="C247159" s="77"/>
    </row>
    <row r="247160" spans="2:3" x14ac:dyDescent="0.25">
      <c r="B247160" s="78"/>
      <c r="C247160" s="77"/>
    </row>
    <row r="247161" spans="2:3" x14ac:dyDescent="0.25">
      <c r="B247161" s="78"/>
      <c r="C247161" s="77"/>
    </row>
    <row r="247162" spans="2:3" x14ac:dyDescent="0.25">
      <c r="B247162" s="78"/>
      <c r="C247162" s="77"/>
    </row>
    <row r="247163" spans="2:3" x14ac:dyDescent="0.25">
      <c r="B247163" s="78"/>
      <c r="C247163" s="77"/>
    </row>
    <row r="247164" spans="2:3" x14ac:dyDescent="0.25">
      <c r="B247164" s="78"/>
      <c r="C247164" s="77"/>
    </row>
    <row r="247165" spans="2:3" x14ac:dyDescent="0.25">
      <c r="B247165" s="78"/>
      <c r="C247165" s="77"/>
    </row>
    <row r="247166" spans="2:3" x14ac:dyDescent="0.25">
      <c r="B247166" s="78"/>
      <c r="C247166" s="77"/>
    </row>
    <row r="247167" spans="2:3" x14ac:dyDescent="0.25">
      <c r="B247167" s="78"/>
      <c r="C247167" s="77"/>
    </row>
    <row r="247168" spans="2:3" x14ac:dyDescent="0.25">
      <c r="B247168" s="78"/>
      <c r="C247168" s="77"/>
    </row>
    <row r="247169" spans="2:3" x14ac:dyDescent="0.25">
      <c r="B247169" s="78"/>
      <c r="C247169" s="77"/>
    </row>
    <row r="247170" spans="2:3" x14ac:dyDescent="0.25">
      <c r="B247170" s="78"/>
      <c r="C247170" s="77"/>
    </row>
    <row r="247280" spans="2:3" x14ac:dyDescent="0.25">
      <c r="B247280" s="78"/>
      <c r="C247280" s="77"/>
    </row>
    <row r="247281" spans="2:3" x14ac:dyDescent="0.25">
      <c r="B247281" s="78"/>
      <c r="C247281" s="77"/>
    </row>
    <row r="247282" spans="2:3" x14ac:dyDescent="0.25">
      <c r="B247282" s="78"/>
      <c r="C247282" s="77"/>
    </row>
    <row r="247283" spans="2:3" x14ac:dyDescent="0.25">
      <c r="B247283" s="78"/>
      <c r="C247283" s="77"/>
    </row>
    <row r="247284" spans="2:3" x14ac:dyDescent="0.25">
      <c r="B247284" s="78"/>
      <c r="C247284" s="77"/>
    </row>
    <row r="247285" spans="2:3" x14ac:dyDescent="0.25">
      <c r="B247285" s="78"/>
      <c r="C247285" s="77"/>
    </row>
    <row r="247286" spans="2:3" x14ac:dyDescent="0.25">
      <c r="B247286" s="78"/>
      <c r="C247286" s="77"/>
    </row>
    <row r="247287" spans="2:3" x14ac:dyDescent="0.25">
      <c r="B247287" s="78"/>
      <c r="C247287" s="77"/>
    </row>
    <row r="247288" spans="2:3" x14ac:dyDescent="0.25">
      <c r="B247288" s="78"/>
      <c r="C247288" s="77"/>
    </row>
    <row r="247289" spans="2:3" x14ac:dyDescent="0.25">
      <c r="B247289" s="78"/>
      <c r="C247289" s="77"/>
    </row>
    <row r="247290" spans="2:3" x14ac:dyDescent="0.25">
      <c r="B247290" s="78"/>
      <c r="C247290" s="77"/>
    </row>
    <row r="247291" spans="2:3" x14ac:dyDescent="0.25">
      <c r="B247291" s="78"/>
      <c r="C247291" s="77"/>
    </row>
    <row r="247292" spans="2:3" x14ac:dyDescent="0.25">
      <c r="B247292" s="78"/>
      <c r="C247292" s="77"/>
    </row>
    <row r="247402" spans="2:3" x14ac:dyDescent="0.25">
      <c r="B247402" s="78"/>
      <c r="C247402" s="77"/>
    </row>
    <row r="247403" spans="2:3" x14ac:dyDescent="0.25">
      <c r="B247403" s="78"/>
      <c r="C247403" s="77"/>
    </row>
    <row r="247404" spans="2:3" x14ac:dyDescent="0.25">
      <c r="B247404" s="78"/>
      <c r="C247404" s="77"/>
    </row>
    <row r="247405" spans="2:3" x14ac:dyDescent="0.25">
      <c r="B247405" s="78"/>
      <c r="C247405" s="77"/>
    </row>
    <row r="247406" spans="2:3" x14ac:dyDescent="0.25">
      <c r="B247406" s="78"/>
      <c r="C247406" s="77"/>
    </row>
    <row r="247407" spans="2:3" x14ac:dyDescent="0.25">
      <c r="B247407" s="78"/>
      <c r="C247407" s="77"/>
    </row>
    <row r="247408" spans="2:3" x14ac:dyDescent="0.25">
      <c r="B247408" s="78"/>
      <c r="C247408" s="77"/>
    </row>
    <row r="247409" spans="2:3" x14ac:dyDescent="0.25">
      <c r="B247409" s="78"/>
      <c r="C247409" s="77"/>
    </row>
    <row r="247410" spans="2:3" x14ac:dyDescent="0.25">
      <c r="B247410" s="78"/>
      <c r="C247410" s="77"/>
    </row>
    <row r="247411" spans="2:3" x14ac:dyDescent="0.25">
      <c r="B247411" s="78"/>
      <c r="C247411" s="77"/>
    </row>
    <row r="247412" spans="2:3" x14ac:dyDescent="0.25">
      <c r="B247412" s="78"/>
      <c r="C247412" s="77"/>
    </row>
    <row r="247413" spans="2:3" x14ac:dyDescent="0.25">
      <c r="B247413" s="78"/>
      <c r="C247413" s="77"/>
    </row>
    <row r="247414" spans="2:3" x14ac:dyDescent="0.25">
      <c r="B247414" s="78"/>
      <c r="C247414" s="77"/>
    </row>
    <row r="247524" spans="2:3" x14ac:dyDescent="0.25">
      <c r="B247524" s="78"/>
      <c r="C247524" s="77"/>
    </row>
    <row r="247525" spans="2:3" x14ac:dyDescent="0.25">
      <c r="B247525" s="78"/>
      <c r="C247525" s="77"/>
    </row>
    <row r="247526" spans="2:3" x14ac:dyDescent="0.25">
      <c r="B247526" s="78"/>
      <c r="C247526" s="77"/>
    </row>
    <row r="247527" spans="2:3" x14ac:dyDescent="0.25">
      <c r="B247527" s="78"/>
      <c r="C247527" s="77"/>
    </row>
    <row r="247528" spans="2:3" x14ac:dyDescent="0.25">
      <c r="B247528" s="78"/>
      <c r="C247528" s="77"/>
    </row>
    <row r="247529" spans="2:3" x14ac:dyDescent="0.25">
      <c r="B247529" s="78"/>
      <c r="C247529" s="77"/>
    </row>
    <row r="247530" spans="2:3" x14ac:dyDescent="0.25">
      <c r="B247530" s="78"/>
      <c r="C247530" s="77"/>
    </row>
    <row r="247531" spans="2:3" x14ac:dyDescent="0.25">
      <c r="B247531" s="78"/>
      <c r="C247531" s="77"/>
    </row>
    <row r="247532" spans="2:3" x14ac:dyDescent="0.25">
      <c r="B247532" s="78"/>
      <c r="C247532" s="77"/>
    </row>
    <row r="247533" spans="2:3" x14ac:dyDescent="0.25">
      <c r="B247533" s="78"/>
      <c r="C247533" s="77"/>
    </row>
    <row r="247534" spans="2:3" x14ac:dyDescent="0.25">
      <c r="B247534" s="78"/>
      <c r="C247534" s="77"/>
    </row>
    <row r="247535" spans="2:3" x14ac:dyDescent="0.25">
      <c r="B247535" s="78"/>
      <c r="C247535" s="77"/>
    </row>
    <row r="247536" spans="2:3" x14ac:dyDescent="0.25">
      <c r="B247536" s="78"/>
      <c r="C247536" s="77"/>
    </row>
    <row r="247646" spans="2:3" x14ac:dyDescent="0.25">
      <c r="B247646" s="78"/>
      <c r="C247646" s="77"/>
    </row>
    <row r="247647" spans="2:3" x14ac:dyDescent="0.25">
      <c r="B247647" s="78"/>
      <c r="C247647" s="77"/>
    </row>
    <row r="247648" spans="2:3" x14ac:dyDescent="0.25">
      <c r="B247648" s="78"/>
      <c r="C247648" s="77"/>
    </row>
    <row r="247649" spans="2:3" x14ac:dyDescent="0.25">
      <c r="B247649" s="78"/>
      <c r="C247649" s="77"/>
    </row>
    <row r="247650" spans="2:3" x14ac:dyDescent="0.25">
      <c r="B247650" s="78"/>
      <c r="C247650" s="77"/>
    </row>
    <row r="247651" spans="2:3" x14ac:dyDescent="0.25">
      <c r="B247651" s="78"/>
      <c r="C247651" s="77"/>
    </row>
    <row r="247652" spans="2:3" x14ac:dyDescent="0.25">
      <c r="B247652" s="78"/>
      <c r="C247652" s="77"/>
    </row>
    <row r="247653" spans="2:3" x14ac:dyDescent="0.25">
      <c r="B247653" s="78"/>
      <c r="C247653" s="77"/>
    </row>
    <row r="247654" spans="2:3" x14ac:dyDescent="0.25">
      <c r="B247654" s="78"/>
      <c r="C247654" s="77"/>
    </row>
    <row r="247655" spans="2:3" x14ac:dyDescent="0.25">
      <c r="B247655" s="78"/>
      <c r="C247655" s="77"/>
    </row>
    <row r="247656" spans="2:3" x14ac:dyDescent="0.25">
      <c r="B247656" s="78"/>
      <c r="C247656" s="77"/>
    </row>
    <row r="247657" spans="2:3" x14ac:dyDescent="0.25">
      <c r="B247657" s="78"/>
      <c r="C247657" s="77"/>
    </row>
    <row r="247658" spans="2:3" x14ac:dyDescent="0.25">
      <c r="B247658" s="78"/>
      <c r="C247658" s="77"/>
    </row>
    <row r="247768" spans="2:3" x14ac:dyDescent="0.25">
      <c r="B247768" s="78"/>
      <c r="C247768" s="77"/>
    </row>
    <row r="247769" spans="2:3" x14ac:dyDescent="0.25">
      <c r="B247769" s="78"/>
      <c r="C247769" s="77"/>
    </row>
    <row r="247770" spans="2:3" x14ac:dyDescent="0.25">
      <c r="B247770" s="78"/>
      <c r="C247770" s="77"/>
    </row>
    <row r="247771" spans="2:3" x14ac:dyDescent="0.25">
      <c r="B247771" s="78"/>
      <c r="C247771" s="77"/>
    </row>
    <row r="247772" spans="2:3" x14ac:dyDescent="0.25">
      <c r="B247772" s="78"/>
      <c r="C247772" s="77"/>
    </row>
    <row r="247773" spans="2:3" x14ac:dyDescent="0.25">
      <c r="B247773" s="78"/>
      <c r="C247773" s="77"/>
    </row>
    <row r="247774" spans="2:3" x14ac:dyDescent="0.25">
      <c r="B247774" s="78"/>
      <c r="C247774" s="77"/>
    </row>
    <row r="247775" spans="2:3" x14ac:dyDescent="0.25">
      <c r="B247775" s="78"/>
      <c r="C247775" s="77"/>
    </row>
    <row r="247776" spans="2:3" x14ac:dyDescent="0.25">
      <c r="B247776" s="78"/>
      <c r="C247776" s="77"/>
    </row>
    <row r="247777" spans="2:3" x14ac:dyDescent="0.25">
      <c r="B247777" s="78"/>
      <c r="C247777" s="77"/>
    </row>
    <row r="247778" spans="2:3" x14ac:dyDescent="0.25">
      <c r="B247778" s="78"/>
      <c r="C247778" s="77"/>
    </row>
    <row r="247779" spans="2:3" x14ac:dyDescent="0.25">
      <c r="B247779" s="78"/>
      <c r="C247779" s="77"/>
    </row>
    <row r="247780" spans="2:3" x14ac:dyDescent="0.25">
      <c r="B247780" s="78"/>
      <c r="C247780" s="77"/>
    </row>
    <row r="247890" spans="2:3" x14ac:dyDescent="0.25">
      <c r="B247890" s="78"/>
      <c r="C247890" s="77"/>
    </row>
    <row r="247891" spans="2:3" x14ac:dyDescent="0.25">
      <c r="B247891" s="78"/>
      <c r="C247891" s="77"/>
    </row>
    <row r="247892" spans="2:3" x14ac:dyDescent="0.25">
      <c r="B247892" s="78"/>
      <c r="C247892" s="77"/>
    </row>
    <row r="247893" spans="2:3" x14ac:dyDescent="0.25">
      <c r="B247893" s="78"/>
      <c r="C247893" s="77"/>
    </row>
    <row r="247894" spans="2:3" x14ac:dyDescent="0.25">
      <c r="B247894" s="78"/>
      <c r="C247894" s="77"/>
    </row>
    <row r="247895" spans="2:3" x14ac:dyDescent="0.25">
      <c r="B247895" s="78"/>
      <c r="C247895" s="77"/>
    </row>
    <row r="247896" spans="2:3" x14ac:dyDescent="0.25">
      <c r="B247896" s="78"/>
      <c r="C247896" s="77"/>
    </row>
    <row r="247897" spans="2:3" x14ac:dyDescent="0.25">
      <c r="B247897" s="78"/>
      <c r="C247897" s="77"/>
    </row>
    <row r="247898" spans="2:3" x14ac:dyDescent="0.25">
      <c r="B247898" s="78"/>
      <c r="C247898" s="77"/>
    </row>
    <row r="247899" spans="2:3" x14ac:dyDescent="0.25">
      <c r="B247899" s="78"/>
      <c r="C247899" s="77"/>
    </row>
    <row r="247900" spans="2:3" x14ac:dyDescent="0.25">
      <c r="B247900" s="78"/>
      <c r="C247900" s="77"/>
    </row>
    <row r="247901" spans="2:3" x14ac:dyDescent="0.25">
      <c r="B247901" s="78"/>
      <c r="C247901" s="77"/>
    </row>
    <row r="247902" spans="2:3" x14ac:dyDescent="0.25">
      <c r="B247902" s="78"/>
      <c r="C247902" s="77"/>
    </row>
    <row r="248012" spans="2:3" x14ac:dyDescent="0.25">
      <c r="B248012" s="78"/>
      <c r="C248012" s="77"/>
    </row>
    <row r="248013" spans="2:3" x14ac:dyDescent="0.25">
      <c r="B248013" s="78"/>
      <c r="C248013" s="77"/>
    </row>
    <row r="248014" spans="2:3" x14ac:dyDescent="0.25">
      <c r="B248014" s="78"/>
      <c r="C248014" s="77"/>
    </row>
    <row r="248015" spans="2:3" x14ac:dyDescent="0.25">
      <c r="B248015" s="78"/>
      <c r="C248015" s="77"/>
    </row>
    <row r="248016" spans="2:3" x14ac:dyDescent="0.25">
      <c r="B248016" s="78"/>
      <c r="C248016" s="77"/>
    </row>
    <row r="248017" spans="2:3" x14ac:dyDescent="0.25">
      <c r="B248017" s="78"/>
      <c r="C248017" s="77"/>
    </row>
    <row r="248018" spans="2:3" x14ac:dyDescent="0.25">
      <c r="B248018" s="78"/>
      <c r="C248018" s="77"/>
    </row>
    <row r="248019" spans="2:3" x14ac:dyDescent="0.25">
      <c r="B248019" s="78"/>
      <c r="C248019" s="77"/>
    </row>
    <row r="248020" spans="2:3" x14ac:dyDescent="0.25">
      <c r="B248020" s="78"/>
      <c r="C248020" s="77"/>
    </row>
    <row r="248021" spans="2:3" x14ac:dyDescent="0.25">
      <c r="B248021" s="78"/>
      <c r="C248021" s="77"/>
    </row>
    <row r="248022" spans="2:3" x14ac:dyDescent="0.25">
      <c r="B248022" s="78"/>
      <c r="C248022" s="77"/>
    </row>
    <row r="248023" spans="2:3" x14ac:dyDescent="0.25">
      <c r="B248023" s="78"/>
      <c r="C248023" s="77"/>
    </row>
    <row r="248024" spans="2:3" x14ac:dyDescent="0.25">
      <c r="B248024" s="78"/>
      <c r="C248024" s="77"/>
    </row>
    <row r="248134" spans="2:3" x14ac:dyDescent="0.25">
      <c r="B248134" s="78"/>
      <c r="C248134" s="77"/>
    </row>
    <row r="248135" spans="2:3" x14ac:dyDescent="0.25">
      <c r="B248135" s="78"/>
      <c r="C248135" s="77"/>
    </row>
    <row r="248136" spans="2:3" x14ac:dyDescent="0.25">
      <c r="B248136" s="78"/>
      <c r="C248136" s="77"/>
    </row>
    <row r="248137" spans="2:3" x14ac:dyDescent="0.25">
      <c r="B248137" s="78"/>
      <c r="C248137" s="77"/>
    </row>
    <row r="248138" spans="2:3" x14ac:dyDescent="0.25">
      <c r="B248138" s="78"/>
      <c r="C248138" s="77"/>
    </row>
    <row r="248139" spans="2:3" x14ac:dyDescent="0.25">
      <c r="B248139" s="78"/>
      <c r="C248139" s="77"/>
    </row>
    <row r="248140" spans="2:3" x14ac:dyDescent="0.25">
      <c r="B248140" s="78"/>
      <c r="C248140" s="77"/>
    </row>
    <row r="248141" spans="2:3" x14ac:dyDescent="0.25">
      <c r="B248141" s="78"/>
      <c r="C248141" s="77"/>
    </row>
    <row r="248142" spans="2:3" x14ac:dyDescent="0.25">
      <c r="B248142" s="78"/>
      <c r="C248142" s="77"/>
    </row>
    <row r="248143" spans="2:3" x14ac:dyDescent="0.25">
      <c r="B248143" s="78"/>
      <c r="C248143" s="77"/>
    </row>
    <row r="248144" spans="2:3" x14ac:dyDescent="0.25">
      <c r="B248144" s="78"/>
      <c r="C248144" s="77"/>
    </row>
    <row r="248145" spans="2:3" x14ac:dyDescent="0.25">
      <c r="B248145" s="78"/>
      <c r="C248145" s="77"/>
    </row>
    <row r="248146" spans="2:3" x14ac:dyDescent="0.25">
      <c r="B248146" s="78"/>
      <c r="C248146" s="77"/>
    </row>
    <row r="248256" spans="2:3" x14ac:dyDescent="0.25">
      <c r="B248256" s="78"/>
      <c r="C248256" s="77"/>
    </row>
    <row r="248257" spans="2:3" x14ac:dyDescent="0.25">
      <c r="B248257" s="78"/>
      <c r="C248257" s="77"/>
    </row>
    <row r="248258" spans="2:3" x14ac:dyDescent="0.25">
      <c r="B248258" s="78"/>
      <c r="C248258" s="77"/>
    </row>
    <row r="248259" spans="2:3" x14ac:dyDescent="0.25">
      <c r="B248259" s="78"/>
      <c r="C248259" s="77"/>
    </row>
    <row r="248260" spans="2:3" x14ac:dyDescent="0.25">
      <c r="B248260" s="78"/>
      <c r="C248260" s="77"/>
    </row>
    <row r="248261" spans="2:3" x14ac:dyDescent="0.25">
      <c r="B248261" s="78"/>
      <c r="C248261" s="77"/>
    </row>
    <row r="248262" spans="2:3" x14ac:dyDescent="0.25">
      <c r="B248262" s="78"/>
      <c r="C248262" s="77"/>
    </row>
    <row r="248263" spans="2:3" x14ac:dyDescent="0.25">
      <c r="B248263" s="78"/>
      <c r="C248263" s="77"/>
    </row>
    <row r="248264" spans="2:3" x14ac:dyDescent="0.25">
      <c r="B248264" s="78"/>
      <c r="C248264" s="77"/>
    </row>
    <row r="248265" spans="2:3" x14ac:dyDescent="0.25">
      <c r="B248265" s="78"/>
      <c r="C248265" s="77"/>
    </row>
    <row r="248266" spans="2:3" x14ac:dyDescent="0.25">
      <c r="B248266" s="78"/>
      <c r="C248266" s="77"/>
    </row>
    <row r="248267" spans="2:3" x14ac:dyDescent="0.25">
      <c r="B248267" s="78"/>
      <c r="C248267" s="77"/>
    </row>
    <row r="248268" spans="2:3" x14ac:dyDescent="0.25">
      <c r="B248268" s="78"/>
      <c r="C248268" s="77"/>
    </row>
    <row r="248378" spans="2:3" x14ac:dyDescent="0.25">
      <c r="B248378" s="78"/>
      <c r="C248378" s="77"/>
    </row>
    <row r="248379" spans="2:3" x14ac:dyDescent="0.25">
      <c r="B248379" s="78"/>
      <c r="C248379" s="77"/>
    </row>
    <row r="248380" spans="2:3" x14ac:dyDescent="0.25">
      <c r="B248380" s="78"/>
      <c r="C248380" s="77"/>
    </row>
    <row r="248381" spans="2:3" x14ac:dyDescent="0.25">
      <c r="B248381" s="78"/>
      <c r="C248381" s="77"/>
    </row>
    <row r="248382" spans="2:3" x14ac:dyDescent="0.25">
      <c r="B248382" s="78"/>
      <c r="C248382" s="77"/>
    </row>
    <row r="248383" spans="2:3" x14ac:dyDescent="0.25">
      <c r="B248383" s="78"/>
      <c r="C248383" s="77"/>
    </row>
    <row r="248384" spans="2:3" x14ac:dyDescent="0.25">
      <c r="B248384" s="78"/>
      <c r="C248384" s="77"/>
    </row>
    <row r="248385" spans="2:3" x14ac:dyDescent="0.25">
      <c r="B248385" s="78"/>
      <c r="C248385" s="77"/>
    </row>
    <row r="248386" spans="2:3" x14ac:dyDescent="0.25">
      <c r="B248386" s="78"/>
      <c r="C248386" s="77"/>
    </row>
    <row r="248387" spans="2:3" x14ac:dyDescent="0.25">
      <c r="B248387" s="78"/>
      <c r="C248387" s="77"/>
    </row>
    <row r="248388" spans="2:3" x14ac:dyDescent="0.25">
      <c r="B248388" s="78"/>
      <c r="C248388" s="77"/>
    </row>
    <row r="248389" spans="2:3" x14ac:dyDescent="0.25">
      <c r="B248389" s="78"/>
      <c r="C248389" s="77"/>
    </row>
    <row r="248390" spans="2:3" x14ac:dyDescent="0.25">
      <c r="B248390" s="78"/>
      <c r="C248390" s="77"/>
    </row>
    <row r="248500" spans="2:3" x14ac:dyDescent="0.25">
      <c r="B248500" s="78"/>
      <c r="C248500" s="77"/>
    </row>
    <row r="248501" spans="2:3" x14ac:dyDescent="0.25">
      <c r="B248501" s="78"/>
      <c r="C248501" s="77"/>
    </row>
    <row r="248502" spans="2:3" x14ac:dyDescent="0.25">
      <c r="B248502" s="78"/>
      <c r="C248502" s="77"/>
    </row>
    <row r="248503" spans="2:3" x14ac:dyDescent="0.25">
      <c r="B248503" s="78"/>
      <c r="C248503" s="77"/>
    </row>
    <row r="248504" spans="2:3" x14ac:dyDescent="0.25">
      <c r="B248504" s="78"/>
      <c r="C248504" s="77"/>
    </row>
    <row r="248505" spans="2:3" x14ac:dyDescent="0.25">
      <c r="B248505" s="78"/>
      <c r="C248505" s="77"/>
    </row>
    <row r="248506" spans="2:3" x14ac:dyDescent="0.25">
      <c r="B248506" s="78"/>
      <c r="C248506" s="77"/>
    </row>
    <row r="248507" spans="2:3" x14ac:dyDescent="0.25">
      <c r="B248507" s="78"/>
      <c r="C248507" s="77"/>
    </row>
    <row r="248508" spans="2:3" x14ac:dyDescent="0.25">
      <c r="B248508" s="78"/>
      <c r="C248508" s="77"/>
    </row>
    <row r="248509" spans="2:3" x14ac:dyDescent="0.25">
      <c r="B248509" s="78"/>
      <c r="C248509" s="77"/>
    </row>
    <row r="248510" spans="2:3" x14ac:dyDescent="0.25">
      <c r="B248510" s="78"/>
      <c r="C248510" s="77"/>
    </row>
    <row r="248511" spans="2:3" x14ac:dyDescent="0.25">
      <c r="B248511" s="78"/>
      <c r="C248511" s="77"/>
    </row>
    <row r="248512" spans="2:3" x14ac:dyDescent="0.25">
      <c r="B248512" s="78"/>
      <c r="C248512" s="77"/>
    </row>
    <row r="248622" spans="2:3" x14ac:dyDescent="0.25">
      <c r="B248622" s="78"/>
      <c r="C248622" s="77"/>
    </row>
    <row r="248623" spans="2:3" x14ac:dyDescent="0.25">
      <c r="B248623" s="78"/>
      <c r="C248623" s="77"/>
    </row>
    <row r="248624" spans="2:3" x14ac:dyDescent="0.25">
      <c r="B248624" s="78"/>
      <c r="C248624" s="77"/>
    </row>
    <row r="248625" spans="2:3" x14ac:dyDescent="0.25">
      <c r="B248625" s="78"/>
      <c r="C248625" s="77"/>
    </row>
    <row r="248626" spans="2:3" x14ac:dyDescent="0.25">
      <c r="B248626" s="78"/>
      <c r="C248626" s="77"/>
    </row>
    <row r="248627" spans="2:3" x14ac:dyDescent="0.25">
      <c r="B248627" s="78"/>
      <c r="C248627" s="77"/>
    </row>
    <row r="248628" spans="2:3" x14ac:dyDescent="0.25">
      <c r="B248628" s="78"/>
      <c r="C248628" s="77"/>
    </row>
    <row r="248629" spans="2:3" x14ac:dyDescent="0.25">
      <c r="B248629" s="78"/>
      <c r="C248629" s="77"/>
    </row>
    <row r="248630" spans="2:3" x14ac:dyDescent="0.25">
      <c r="B248630" s="78"/>
      <c r="C248630" s="77"/>
    </row>
    <row r="248631" spans="2:3" x14ac:dyDescent="0.25">
      <c r="B248631" s="78"/>
      <c r="C248631" s="77"/>
    </row>
    <row r="248632" spans="2:3" x14ac:dyDescent="0.25">
      <c r="B248632" s="78"/>
      <c r="C248632" s="77"/>
    </row>
    <row r="248633" spans="2:3" x14ac:dyDescent="0.25">
      <c r="B248633" s="78"/>
      <c r="C248633" s="77"/>
    </row>
    <row r="248634" spans="2:3" x14ac:dyDescent="0.25">
      <c r="B248634" s="78"/>
      <c r="C248634" s="77"/>
    </row>
    <row r="248744" spans="2:3" x14ac:dyDescent="0.25">
      <c r="B248744" s="78"/>
      <c r="C248744" s="77"/>
    </row>
    <row r="248745" spans="2:3" x14ac:dyDescent="0.25">
      <c r="B248745" s="78"/>
      <c r="C248745" s="77"/>
    </row>
    <row r="248746" spans="2:3" x14ac:dyDescent="0.25">
      <c r="B248746" s="78"/>
      <c r="C248746" s="77"/>
    </row>
    <row r="248747" spans="2:3" x14ac:dyDescent="0.25">
      <c r="B248747" s="78"/>
      <c r="C248747" s="77"/>
    </row>
    <row r="248748" spans="2:3" x14ac:dyDescent="0.25">
      <c r="B248748" s="78"/>
      <c r="C248748" s="77"/>
    </row>
    <row r="248749" spans="2:3" x14ac:dyDescent="0.25">
      <c r="B248749" s="78"/>
      <c r="C248749" s="77"/>
    </row>
    <row r="248750" spans="2:3" x14ac:dyDescent="0.25">
      <c r="B248750" s="78"/>
      <c r="C248750" s="77"/>
    </row>
    <row r="248751" spans="2:3" x14ac:dyDescent="0.25">
      <c r="B248751" s="78"/>
      <c r="C248751" s="77"/>
    </row>
    <row r="248752" spans="2:3" x14ac:dyDescent="0.25">
      <c r="B248752" s="78"/>
      <c r="C248752" s="77"/>
    </row>
    <row r="248753" spans="2:3" x14ac:dyDescent="0.25">
      <c r="B248753" s="78"/>
      <c r="C248753" s="77"/>
    </row>
    <row r="248754" spans="2:3" x14ac:dyDescent="0.25">
      <c r="B248754" s="78"/>
      <c r="C248754" s="77"/>
    </row>
    <row r="248755" spans="2:3" x14ac:dyDescent="0.25">
      <c r="B248755" s="78"/>
      <c r="C248755" s="77"/>
    </row>
    <row r="248756" spans="2:3" x14ac:dyDescent="0.25">
      <c r="B248756" s="78"/>
      <c r="C248756" s="77"/>
    </row>
    <row r="248866" spans="2:3" x14ac:dyDescent="0.25">
      <c r="B248866" s="78"/>
      <c r="C248866" s="77"/>
    </row>
    <row r="248867" spans="2:3" x14ac:dyDescent="0.25">
      <c r="B248867" s="78"/>
      <c r="C248867" s="77"/>
    </row>
    <row r="248868" spans="2:3" x14ac:dyDescent="0.25">
      <c r="B248868" s="78"/>
      <c r="C248868" s="77"/>
    </row>
    <row r="248869" spans="2:3" x14ac:dyDescent="0.25">
      <c r="B248869" s="78"/>
      <c r="C248869" s="77"/>
    </row>
    <row r="248870" spans="2:3" x14ac:dyDescent="0.25">
      <c r="B248870" s="78"/>
      <c r="C248870" s="77"/>
    </row>
    <row r="248871" spans="2:3" x14ac:dyDescent="0.25">
      <c r="B248871" s="78"/>
      <c r="C248871" s="77"/>
    </row>
    <row r="248872" spans="2:3" x14ac:dyDescent="0.25">
      <c r="B248872" s="78"/>
      <c r="C248872" s="77"/>
    </row>
    <row r="248873" spans="2:3" x14ac:dyDescent="0.25">
      <c r="B248873" s="78"/>
      <c r="C248873" s="77"/>
    </row>
    <row r="248874" spans="2:3" x14ac:dyDescent="0.25">
      <c r="B248874" s="78"/>
      <c r="C248874" s="77"/>
    </row>
    <row r="248875" spans="2:3" x14ac:dyDescent="0.25">
      <c r="B248875" s="78"/>
      <c r="C248875" s="77"/>
    </row>
    <row r="248876" spans="2:3" x14ac:dyDescent="0.25">
      <c r="B248876" s="78"/>
      <c r="C248876" s="77"/>
    </row>
    <row r="248877" spans="2:3" x14ac:dyDescent="0.25">
      <c r="B248877" s="78"/>
      <c r="C248877" s="77"/>
    </row>
    <row r="248878" spans="2:3" x14ac:dyDescent="0.25">
      <c r="B248878" s="78"/>
      <c r="C248878" s="77"/>
    </row>
    <row r="248988" spans="2:3" x14ac:dyDescent="0.25">
      <c r="B248988" s="78"/>
      <c r="C248988" s="77"/>
    </row>
    <row r="248989" spans="2:3" x14ac:dyDescent="0.25">
      <c r="B248989" s="78"/>
      <c r="C248989" s="77"/>
    </row>
    <row r="248990" spans="2:3" x14ac:dyDescent="0.25">
      <c r="B248990" s="78"/>
      <c r="C248990" s="77"/>
    </row>
    <row r="248991" spans="2:3" x14ac:dyDescent="0.25">
      <c r="B248991" s="78"/>
      <c r="C248991" s="77"/>
    </row>
    <row r="248992" spans="2:3" x14ac:dyDescent="0.25">
      <c r="B248992" s="78"/>
      <c r="C248992" s="77"/>
    </row>
    <row r="248993" spans="2:3" x14ac:dyDescent="0.25">
      <c r="B248993" s="78"/>
      <c r="C248993" s="77"/>
    </row>
    <row r="248994" spans="2:3" x14ac:dyDescent="0.25">
      <c r="B248994" s="78"/>
      <c r="C248994" s="77"/>
    </row>
    <row r="248995" spans="2:3" x14ac:dyDescent="0.25">
      <c r="B248995" s="78"/>
      <c r="C248995" s="77"/>
    </row>
    <row r="248996" spans="2:3" x14ac:dyDescent="0.25">
      <c r="B248996" s="78"/>
      <c r="C248996" s="77"/>
    </row>
    <row r="248997" spans="2:3" x14ac:dyDescent="0.25">
      <c r="B248997" s="78"/>
      <c r="C248997" s="77"/>
    </row>
    <row r="248998" spans="2:3" x14ac:dyDescent="0.25">
      <c r="B248998" s="78"/>
      <c r="C248998" s="77"/>
    </row>
    <row r="248999" spans="2:3" x14ac:dyDescent="0.25">
      <c r="B248999" s="78"/>
      <c r="C248999" s="77"/>
    </row>
    <row r="249000" spans="2:3" x14ac:dyDescent="0.25">
      <c r="B249000" s="78"/>
      <c r="C249000" s="77"/>
    </row>
    <row r="249110" spans="2:3" x14ac:dyDescent="0.25">
      <c r="B249110" s="78"/>
      <c r="C249110" s="77"/>
    </row>
    <row r="249111" spans="2:3" x14ac:dyDescent="0.25">
      <c r="B249111" s="78"/>
      <c r="C249111" s="77"/>
    </row>
    <row r="249112" spans="2:3" x14ac:dyDescent="0.25">
      <c r="B249112" s="78"/>
      <c r="C249112" s="77"/>
    </row>
    <row r="249113" spans="2:3" x14ac:dyDescent="0.25">
      <c r="B249113" s="78"/>
      <c r="C249113" s="77"/>
    </row>
    <row r="249114" spans="2:3" x14ac:dyDescent="0.25">
      <c r="B249114" s="78"/>
      <c r="C249114" s="77"/>
    </row>
    <row r="249115" spans="2:3" x14ac:dyDescent="0.25">
      <c r="B249115" s="78"/>
      <c r="C249115" s="77"/>
    </row>
    <row r="249116" spans="2:3" x14ac:dyDescent="0.25">
      <c r="B249116" s="78"/>
      <c r="C249116" s="77"/>
    </row>
    <row r="249117" spans="2:3" x14ac:dyDescent="0.25">
      <c r="B249117" s="78"/>
      <c r="C249117" s="77"/>
    </row>
    <row r="249118" spans="2:3" x14ac:dyDescent="0.25">
      <c r="B249118" s="78"/>
      <c r="C249118" s="77"/>
    </row>
    <row r="249119" spans="2:3" x14ac:dyDescent="0.25">
      <c r="B249119" s="78"/>
      <c r="C249119" s="77"/>
    </row>
    <row r="249120" spans="2:3" x14ac:dyDescent="0.25">
      <c r="B249120" s="78"/>
      <c r="C249120" s="77"/>
    </row>
    <row r="249121" spans="2:3" x14ac:dyDescent="0.25">
      <c r="B249121" s="78"/>
      <c r="C249121" s="77"/>
    </row>
    <row r="249122" spans="2:3" x14ac:dyDescent="0.25">
      <c r="B249122" s="78"/>
      <c r="C249122" s="77"/>
    </row>
    <row r="249232" spans="2:3" x14ac:dyDescent="0.25">
      <c r="B249232" s="78"/>
      <c r="C249232" s="77"/>
    </row>
    <row r="249233" spans="2:3" x14ac:dyDescent="0.25">
      <c r="B249233" s="78"/>
      <c r="C249233" s="77"/>
    </row>
    <row r="249234" spans="2:3" x14ac:dyDescent="0.25">
      <c r="B249234" s="78"/>
      <c r="C249234" s="77"/>
    </row>
    <row r="249235" spans="2:3" x14ac:dyDescent="0.25">
      <c r="B249235" s="78"/>
      <c r="C249235" s="77"/>
    </row>
    <row r="249236" spans="2:3" x14ac:dyDescent="0.25">
      <c r="B249236" s="78"/>
      <c r="C249236" s="77"/>
    </row>
    <row r="249237" spans="2:3" x14ac:dyDescent="0.25">
      <c r="B249237" s="78"/>
      <c r="C249237" s="77"/>
    </row>
    <row r="249238" spans="2:3" x14ac:dyDescent="0.25">
      <c r="B249238" s="78"/>
      <c r="C249238" s="77"/>
    </row>
    <row r="249239" spans="2:3" x14ac:dyDescent="0.25">
      <c r="B249239" s="78"/>
      <c r="C249239" s="77"/>
    </row>
    <row r="249240" spans="2:3" x14ac:dyDescent="0.25">
      <c r="B249240" s="78"/>
      <c r="C249240" s="77"/>
    </row>
    <row r="249241" spans="2:3" x14ac:dyDescent="0.25">
      <c r="B249241" s="78"/>
      <c r="C249241" s="77"/>
    </row>
    <row r="249242" spans="2:3" x14ac:dyDescent="0.25">
      <c r="B249242" s="78"/>
      <c r="C249242" s="77"/>
    </row>
    <row r="249243" spans="2:3" x14ac:dyDescent="0.25">
      <c r="B249243" s="78"/>
      <c r="C249243" s="77"/>
    </row>
    <row r="249244" spans="2:3" x14ac:dyDescent="0.25">
      <c r="B249244" s="78"/>
      <c r="C249244" s="77"/>
    </row>
    <row r="249354" spans="2:3" x14ac:dyDescent="0.25">
      <c r="B249354" s="78"/>
      <c r="C249354" s="77"/>
    </row>
    <row r="249355" spans="2:3" x14ac:dyDescent="0.25">
      <c r="B249355" s="78"/>
      <c r="C249355" s="77"/>
    </row>
    <row r="249356" spans="2:3" x14ac:dyDescent="0.25">
      <c r="B249356" s="78"/>
      <c r="C249356" s="77"/>
    </row>
    <row r="249357" spans="2:3" x14ac:dyDescent="0.25">
      <c r="B249357" s="78"/>
      <c r="C249357" s="77"/>
    </row>
    <row r="249358" spans="2:3" x14ac:dyDescent="0.25">
      <c r="B249358" s="78"/>
      <c r="C249358" s="77"/>
    </row>
    <row r="249359" spans="2:3" x14ac:dyDescent="0.25">
      <c r="B249359" s="78"/>
      <c r="C249359" s="77"/>
    </row>
    <row r="249360" spans="2:3" x14ac:dyDescent="0.25">
      <c r="B249360" s="78"/>
      <c r="C249360" s="77"/>
    </row>
    <row r="249361" spans="2:3" x14ac:dyDescent="0.25">
      <c r="B249361" s="78"/>
      <c r="C249361" s="77"/>
    </row>
    <row r="249362" spans="2:3" x14ac:dyDescent="0.25">
      <c r="B249362" s="78"/>
      <c r="C249362" s="77"/>
    </row>
    <row r="249363" spans="2:3" x14ac:dyDescent="0.25">
      <c r="B249363" s="78"/>
      <c r="C249363" s="77"/>
    </row>
    <row r="249364" spans="2:3" x14ac:dyDescent="0.25">
      <c r="B249364" s="78"/>
      <c r="C249364" s="77"/>
    </row>
    <row r="249365" spans="2:3" x14ac:dyDescent="0.25">
      <c r="B249365" s="78"/>
      <c r="C249365" s="77"/>
    </row>
    <row r="249366" spans="2:3" x14ac:dyDescent="0.25">
      <c r="B249366" s="78"/>
      <c r="C249366" s="77"/>
    </row>
    <row r="249476" spans="2:3" x14ac:dyDescent="0.25">
      <c r="B249476" s="78"/>
      <c r="C249476" s="77"/>
    </row>
    <row r="249477" spans="2:3" x14ac:dyDescent="0.25">
      <c r="B249477" s="78"/>
      <c r="C249477" s="77"/>
    </row>
    <row r="249478" spans="2:3" x14ac:dyDescent="0.25">
      <c r="B249478" s="78"/>
      <c r="C249478" s="77"/>
    </row>
    <row r="249479" spans="2:3" x14ac:dyDescent="0.25">
      <c r="B249479" s="78"/>
      <c r="C249479" s="77"/>
    </row>
    <row r="249480" spans="2:3" x14ac:dyDescent="0.25">
      <c r="B249480" s="78"/>
      <c r="C249480" s="77"/>
    </row>
    <row r="249481" spans="2:3" x14ac:dyDescent="0.25">
      <c r="B249481" s="78"/>
      <c r="C249481" s="77"/>
    </row>
    <row r="249482" spans="2:3" x14ac:dyDescent="0.25">
      <c r="B249482" s="78"/>
      <c r="C249482" s="77"/>
    </row>
    <row r="249483" spans="2:3" x14ac:dyDescent="0.25">
      <c r="B249483" s="78"/>
      <c r="C249483" s="77"/>
    </row>
    <row r="249484" spans="2:3" x14ac:dyDescent="0.25">
      <c r="B249484" s="78"/>
      <c r="C249484" s="77"/>
    </row>
    <row r="249485" spans="2:3" x14ac:dyDescent="0.25">
      <c r="B249485" s="78"/>
      <c r="C249485" s="77"/>
    </row>
    <row r="249486" spans="2:3" x14ac:dyDescent="0.25">
      <c r="B249486" s="78"/>
      <c r="C249486" s="77"/>
    </row>
    <row r="249487" spans="2:3" x14ac:dyDescent="0.25">
      <c r="B249487" s="78"/>
      <c r="C249487" s="77"/>
    </row>
    <row r="249488" spans="2:3" x14ac:dyDescent="0.25">
      <c r="B249488" s="78"/>
      <c r="C249488" s="77"/>
    </row>
    <row r="249598" spans="2:3" x14ac:dyDescent="0.25">
      <c r="B249598" s="78"/>
      <c r="C249598" s="77"/>
    </row>
    <row r="249599" spans="2:3" x14ac:dyDescent="0.25">
      <c r="B249599" s="78"/>
      <c r="C249599" s="77"/>
    </row>
    <row r="249600" spans="2:3" x14ac:dyDescent="0.25">
      <c r="B249600" s="78"/>
      <c r="C249600" s="77"/>
    </row>
    <row r="249601" spans="2:3" x14ac:dyDescent="0.25">
      <c r="B249601" s="78"/>
      <c r="C249601" s="77"/>
    </row>
    <row r="249602" spans="2:3" x14ac:dyDescent="0.25">
      <c r="B249602" s="78"/>
      <c r="C249602" s="77"/>
    </row>
    <row r="249603" spans="2:3" x14ac:dyDescent="0.25">
      <c r="B249603" s="78"/>
      <c r="C249603" s="77"/>
    </row>
    <row r="249604" spans="2:3" x14ac:dyDescent="0.25">
      <c r="B249604" s="78"/>
      <c r="C249604" s="77"/>
    </row>
    <row r="249605" spans="2:3" x14ac:dyDescent="0.25">
      <c r="B249605" s="78"/>
      <c r="C249605" s="77"/>
    </row>
    <row r="249606" spans="2:3" x14ac:dyDescent="0.25">
      <c r="B249606" s="78"/>
      <c r="C249606" s="77"/>
    </row>
    <row r="249607" spans="2:3" x14ac:dyDescent="0.25">
      <c r="B249607" s="78"/>
      <c r="C249607" s="77"/>
    </row>
    <row r="249608" spans="2:3" x14ac:dyDescent="0.25">
      <c r="B249608" s="78"/>
      <c r="C249608" s="77"/>
    </row>
    <row r="249609" spans="2:3" x14ac:dyDescent="0.25">
      <c r="B249609" s="78"/>
      <c r="C249609" s="77"/>
    </row>
    <row r="249610" spans="2:3" x14ac:dyDescent="0.25">
      <c r="B249610" s="78"/>
      <c r="C249610" s="77"/>
    </row>
    <row r="249720" spans="2:3" x14ac:dyDescent="0.25">
      <c r="B249720" s="78"/>
      <c r="C249720" s="77"/>
    </row>
    <row r="249721" spans="2:3" x14ac:dyDescent="0.25">
      <c r="B249721" s="78"/>
      <c r="C249721" s="77"/>
    </row>
    <row r="249722" spans="2:3" x14ac:dyDescent="0.25">
      <c r="B249722" s="78"/>
      <c r="C249722" s="77"/>
    </row>
    <row r="249723" spans="2:3" x14ac:dyDescent="0.25">
      <c r="B249723" s="78"/>
      <c r="C249723" s="77"/>
    </row>
    <row r="249724" spans="2:3" x14ac:dyDescent="0.25">
      <c r="B249724" s="78"/>
      <c r="C249724" s="77"/>
    </row>
    <row r="249725" spans="2:3" x14ac:dyDescent="0.25">
      <c r="B249725" s="78"/>
      <c r="C249725" s="77"/>
    </row>
    <row r="249726" spans="2:3" x14ac:dyDescent="0.25">
      <c r="B249726" s="78"/>
      <c r="C249726" s="77"/>
    </row>
    <row r="249727" spans="2:3" x14ac:dyDescent="0.25">
      <c r="B249727" s="78"/>
      <c r="C249727" s="77"/>
    </row>
    <row r="249728" spans="2:3" x14ac:dyDescent="0.25">
      <c r="B249728" s="78"/>
      <c r="C249728" s="77"/>
    </row>
    <row r="249729" spans="2:3" x14ac:dyDescent="0.25">
      <c r="B249729" s="78"/>
      <c r="C249729" s="77"/>
    </row>
    <row r="249730" spans="2:3" x14ac:dyDescent="0.25">
      <c r="B249730" s="78"/>
      <c r="C249730" s="77"/>
    </row>
    <row r="249731" spans="2:3" x14ac:dyDescent="0.25">
      <c r="B249731" s="78"/>
      <c r="C249731" s="77"/>
    </row>
    <row r="249732" spans="2:3" x14ac:dyDescent="0.25">
      <c r="B249732" s="78"/>
      <c r="C249732" s="77"/>
    </row>
    <row r="249842" spans="2:3" x14ac:dyDescent="0.25">
      <c r="B249842" s="78"/>
      <c r="C249842" s="77"/>
    </row>
    <row r="249843" spans="2:3" x14ac:dyDescent="0.25">
      <c r="B249843" s="78"/>
      <c r="C249843" s="77"/>
    </row>
    <row r="249844" spans="2:3" x14ac:dyDescent="0.25">
      <c r="B249844" s="78"/>
      <c r="C249844" s="77"/>
    </row>
    <row r="249845" spans="2:3" x14ac:dyDescent="0.25">
      <c r="B249845" s="78"/>
      <c r="C249845" s="77"/>
    </row>
    <row r="249846" spans="2:3" x14ac:dyDescent="0.25">
      <c r="B249846" s="78"/>
      <c r="C249846" s="77"/>
    </row>
    <row r="249847" spans="2:3" x14ac:dyDescent="0.25">
      <c r="B249847" s="78"/>
      <c r="C249847" s="77"/>
    </row>
    <row r="249848" spans="2:3" x14ac:dyDescent="0.25">
      <c r="B249848" s="78"/>
      <c r="C249848" s="77"/>
    </row>
    <row r="249849" spans="2:3" x14ac:dyDescent="0.25">
      <c r="B249849" s="78"/>
      <c r="C249849" s="77"/>
    </row>
    <row r="249850" spans="2:3" x14ac:dyDescent="0.25">
      <c r="B249850" s="78"/>
      <c r="C249850" s="77"/>
    </row>
    <row r="249851" spans="2:3" x14ac:dyDescent="0.25">
      <c r="B249851" s="78"/>
      <c r="C249851" s="77"/>
    </row>
    <row r="249852" spans="2:3" x14ac:dyDescent="0.25">
      <c r="B249852" s="78"/>
      <c r="C249852" s="77"/>
    </row>
    <row r="249853" spans="2:3" x14ac:dyDescent="0.25">
      <c r="B249853" s="78"/>
      <c r="C249853" s="77"/>
    </row>
    <row r="249854" spans="2:3" x14ac:dyDescent="0.25">
      <c r="B249854" s="78"/>
      <c r="C249854" s="77"/>
    </row>
    <row r="249964" spans="2:3" x14ac:dyDescent="0.25">
      <c r="B249964" s="78"/>
      <c r="C249964" s="77"/>
    </row>
    <row r="249965" spans="2:3" x14ac:dyDescent="0.25">
      <c r="B249965" s="78"/>
      <c r="C249965" s="77"/>
    </row>
    <row r="249966" spans="2:3" x14ac:dyDescent="0.25">
      <c r="B249966" s="78"/>
      <c r="C249966" s="77"/>
    </row>
    <row r="249967" spans="2:3" x14ac:dyDescent="0.25">
      <c r="B249967" s="78"/>
      <c r="C249967" s="77"/>
    </row>
    <row r="249968" spans="2:3" x14ac:dyDescent="0.25">
      <c r="B249968" s="78"/>
      <c r="C249968" s="77"/>
    </row>
    <row r="249969" spans="2:3" x14ac:dyDescent="0.25">
      <c r="B249969" s="78"/>
      <c r="C249969" s="77"/>
    </row>
    <row r="249970" spans="2:3" x14ac:dyDescent="0.25">
      <c r="B249970" s="78"/>
      <c r="C249970" s="77"/>
    </row>
    <row r="249971" spans="2:3" x14ac:dyDescent="0.25">
      <c r="B249971" s="78"/>
      <c r="C249971" s="77"/>
    </row>
    <row r="249972" spans="2:3" x14ac:dyDescent="0.25">
      <c r="B249972" s="78"/>
      <c r="C249972" s="77"/>
    </row>
    <row r="249973" spans="2:3" x14ac:dyDescent="0.25">
      <c r="B249973" s="78"/>
      <c r="C249973" s="77"/>
    </row>
    <row r="249974" spans="2:3" x14ac:dyDescent="0.25">
      <c r="B249974" s="78"/>
      <c r="C249974" s="77"/>
    </row>
    <row r="249975" spans="2:3" x14ac:dyDescent="0.25">
      <c r="B249975" s="78"/>
      <c r="C249975" s="77"/>
    </row>
    <row r="249976" spans="2:3" x14ac:dyDescent="0.25">
      <c r="B249976" s="78"/>
      <c r="C249976" s="77"/>
    </row>
    <row r="250086" spans="2:3" x14ac:dyDescent="0.25">
      <c r="B250086" s="78"/>
      <c r="C250086" s="77"/>
    </row>
    <row r="250087" spans="2:3" x14ac:dyDescent="0.25">
      <c r="B250087" s="78"/>
      <c r="C250087" s="77"/>
    </row>
    <row r="250088" spans="2:3" x14ac:dyDescent="0.25">
      <c r="B250088" s="78"/>
      <c r="C250088" s="77"/>
    </row>
    <row r="250089" spans="2:3" x14ac:dyDescent="0.25">
      <c r="B250089" s="78"/>
      <c r="C250089" s="77"/>
    </row>
    <row r="250090" spans="2:3" x14ac:dyDescent="0.25">
      <c r="B250090" s="78"/>
      <c r="C250090" s="77"/>
    </row>
    <row r="250091" spans="2:3" x14ac:dyDescent="0.25">
      <c r="B250091" s="78"/>
      <c r="C250091" s="77"/>
    </row>
    <row r="250092" spans="2:3" x14ac:dyDescent="0.25">
      <c r="B250092" s="78"/>
      <c r="C250092" s="77"/>
    </row>
    <row r="250093" spans="2:3" x14ac:dyDescent="0.25">
      <c r="B250093" s="78"/>
      <c r="C250093" s="77"/>
    </row>
    <row r="250094" spans="2:3" x14ac:dyDescent="0.25">
      <c r="B250094" s="78"/>
      <c r="C250094" s="77"/>
    </row>
    <row r="250095" spans="2:3" x14ac:dyDescent="0.25">
      <c r="B250095" s="78"/>
      <c r="C250095" s="77"/>
    </row>
    <row r="250096" spans="2:3" x14ac:dyDescent="0.25">
      <c r="B250096" s="78"/>
      <c r="C250096" s="77"/>
    </row>
    <row r="250097" spans="2:3" x14ac:dyDescent="0.25">
      <c r="B250097" s="78"/>
      <c r="C250097" s="77"/>
    </row>
    <row r="250098" spans="2:3" x14ac:dyDescent="0.25">
      <c r="B250098" s="78"/>
      <c r="C250098" s="77"/>
    </row>
    <row r="250208" spans="2:3" x14ac:dyDescent="0.25">
      <c r="B250208" s="78"/>
      <c r="C250208" s="77"/>
    </row>
    <row r="250209" spans="2:3" x14ac:dyDescent="0.25">
      <c r="B250209" s="78"/>
      <c r="C250209" s="77"/>
    </row>
    <row r="250210" spans="2:3" x14ac:dyDescent="0.25">
      <c r="B250210" s="78"/>
      <c r="C250210" s="77"/>
    </row>
    <row r="250211" spans="2:3" x14ac:dyDescent="0.25">
      <c r="B250211" s="78"/>
      <c r="C250211" s="77"/>
    </row>
    <row r="250212" spans="2:3" x14ac:dyDescent="0.25">
      <c r="B250212" s="78"/>
      <c r="C250212" s="77"/>
    </row>
    <row r="250213" spans="2:3" x14ac:dyDescent="0.25">
      <c r="B250213" s="78"/>
      <c r="C250213" s="77"/>
    </row>
    <row r="250214" spans="2:3" x14ac:dyDescent="0.25">
      <c r="B250214" s="78"/>
      <c r="C250214" s="77"/>
    </row>
    <row r="250215" spans="2:3" x14ac:dyDescent="0.25">
      <c r="B250215" s="78"/>
      <c r="C250215" s="77"/>
    </row>
    <row r="250216" spans="2:3" x14ac:dyDescent="0.25">
      <c r="B250216" s="78"/>
      <c r="C250216" s="77"/>
    </row>
    <row r="250217" spans="2:3" x14ac:dyDescent="0.25">
      <c r="B250217" s="78"/>
      <c r="C250217" s="77"/>
    </row>
    <row r="250218" spans="2:3" x14ac:dyDescent="0.25">
      <c r="B250218" s="78"/>
      <c r="C250218" s="77"/>
    </row>
    <row r="250219" spans="2:3" x14ac:dyDescent="0.25">
      <c r="B250219" s="78"/>
      <c r="C250219" s="77"/>
    </row>
    <row r="250220" spans="2:3" x14ac:dyDescent="0.25">
      <c r="B250220" s="78"/>
      <c r="C250220" s="77"/>
    </row>
    <row r="250330" spans="2:3" x14ac:dyDescent="0.25">
      <c r="B250330" s="78"/>
      <c r="C250330" s="77"/>
    </row>
    <row r="250331" spans="2:3" x14ac:dyDescent="0.25">
      <c r="B250331" s="78"/>
      <c r="C250331" s="77"/>
    </row>
    <row r="250332" spans="2:3" x14ac:dyDescent="0.25">
      <c r="B250332" s="78"/>
      <c r="C250332" s="77"/>
    </row>
    <row r="250333" spans="2:3" x14ac:dyDescent="0.25">
      <c r="B250333" s="78"/>
      <c r="C250333" s="77"/>
    </row>
    <row r="250334" spans="2:3" x14ac:dyDescent="0.25">
      <c r="B250334" s="78"/>
      <c r="C250334" s="77"/>
    </row>
    <row r="250335" spans="2:3" x14ac:dyDescent="0.25">
      <c r="B250335" s="78"/>
      <c r="C250335" s="77"/>
    </row>
    <row r="250336" spans="2:3" x14ac:dyDescent="0.25">
      <c r="B250336" s="78"/>
      <c r="C250336" s="77"/>
    </row>
    <row r="250337" spans="2:3" x14ac:dyDescent="0.25">
      <c r="B250337" s="78"/>
      <c r="C250337" s="77"/>
    </row>
    <row r="250338" spans="2:3" x14ac:dyDescent="0.25">
      <c r="B250338" s="78"/>
      <c r="C250338" s="77"/>
    </row>
    <row r="250339" spans="2:3" x14ac:dyDescent="0.25">
      <c r="B250339" s="78"/>
      <c r="C250339" s="77"/>
    </row>
    <row r="250340" spans="2:3" x14ac:dyDescent="0.25">
      <c r="B250340" s="78"/>
      <c r="C250340" s="77"/>
    </row>
    <row r="250341" spans="2:3" x14ac:dyDescent="0.25">
      <c r="B250341" s="78"/>
      <c r="C250341" s="77"/>
    </row>
    <row r="250342" spans="2:3" x14ac:dyDescent="0.25">
      <c r="B250342" s="78"/>
      <c r="C250342" s="77"/>
    </row>
    <row r="250452" spans="2:3" x14ac:dyDescent="0.25">
      <c r="B250452" s="78"/>
      <c r="C250452" s="77"/>
    </row>
    <row r="250453" spans="2:3" x14ac:dyDescent="0.25">
      <c r="B250453" s="78"/>
      <c r="C250453" s="77"/>
    </row>
    <row r="250454" spans="2:3" x14ac:dyDescent="0.25">
      <c r="B250454" s="78"/>
      <c r="C250454" s="77"/>
    </row>
    <row r="250455" spans="2:3" x14ac:dyDescent="0.25">
      <c r="B250455" s="78"/>
      <c r="C250455" s="77"/>
    </row>
    <row r="250456" spans="2:3" x14ac:dyDescent="0.25">
      <c r="B250456" s="78"/>
      <c r="C250456" s="77"/>
    </row>
    <row r="250457" spans="2:3" x14ac:dyDescent="0.25">
      <c r="B250457" s="78"/>
      <c r="C250457" s="77"/>
    </row>
    <row r="250458" spans="2:3" x14ac:dyDescent="0.25">
      <c r="B250458" s="78"/>
      <c r="C250458" s="77"/>
    </row>
    <row r="250459" spans="2:3" x14ac:dyDescent="0.25">
      <c r="B250459" s="78"/>
      <c r="C250459" s="77"/>
    </row>
    <row r="250460" spans="2:3" x14ac:dyDescent="0.25">
      <c r="B250460" s="78"/>
      <c r="C250460" s="77"/>
    </row>
    <row r="250461" spans="2:3" x14ac:dyDescent="0.25">
      <c r="B250461" s="78"/>
      <c r="C250461" s="77"/>
    </row>
    <row r="250462" spans="2:3" x14ac:dyDescent="0.25">
      <c r="B250462" s="78"/>
      <c r="C250462" s="77"/>
    </row>
    <row r="250463" spans="2:3" x14ac:dyDescent="0.25">
      <c r="B250463" s="78"/>
      <c r="C250463" s="77"/>
    </row>
    <row r="250464" spans="2:3" x14ac:dyDescent="0.25">
      <c r="B250464" s="78"/>
      <c r="C250464" s="77"/>
    </row>
    <row r="250574" spans="2:3" x14ac:dyDescent="0.25">
      <c r="B250574" s="78"/>
      <c r="C250574" s="77"/>
    </row>
    <row r="250575" spans="2:3" x14ac:dyDescent="0.25">
      <c r="B250575" s="78"/>
      <c r="C250575" s="77"/>
    </row>
    <row r="250576" spans="2:3" x14ac:dyDescent="0.25">
      <c r="B250576" s="78"/>
      <c r="C250576" s="77"/>
    </row>
    <row r="250577" spans="2:3" x14ac:dyDescent="0.25">
      <c r="B250577" s="78"/>
      <c r="C250577" s="77"/>
    </row>
    <row r="250578" spans="2:3" x14ac:dyDescent="0.25">
      <c r="B250578" s="78"/>
      <c r="C250578" s="77"/>
    </row>
    <row r="250579" spans="2:3" x14ac:dyDescent="0.25">
      <c r="B250579" s="78"/>
      <c r="C250579" s="77"/>
    </row>
    <row r="250580" spans="2:3" x14ac:dyDescent="0.25">
      <c r="B250580" s="78"/>
      <c r="C250580" s="77"/>
    </row>
    <row r="250581" spans="2:3" x14ac:dyDescent="0.25">
      <c r="B250581" s="78"/>
      <c r="C250581" s="77"/>
    </row>
    <row r="250582" spans="2:3" x14ac:dyDescent="0.25">
      <c r="B250582" s="78"/>
      <c r="C250582" s="77"/>
    </row>
    <row r="250583" spans="2:3" x14ac:dyDescent="0.25">
      <c r="B250583" s="78"/>
      <c r="C250583" s="77"/>
    </row>
    <row r="250584" spans="2:3" x14ac:dyDescent="0.25">
      <c r="B250584" s="78"/>
      <c r="C250584" s="77"/>
    </row>
    <row r="250585" spans="2:3" x14ac:dyDescent="0.25">
      <c r="B250585" s="78"/>
      <c r="C250585" s="77"/>
    </row>
    <row r="250586" spans="2:3" x14ac:dyDescent="0.25">
      <c r="B250586" s="78"/>
      <c r="C250586" s="77"/>
    </row>
    <row r="250696" spans="2:3" x14ac:dyDescent="0.25">
      <c r="B250696" s="78"/>
      <c r="C250696" s="77"/>
    </row>
    <row r="250697" spans="2:3" x14ac:dyDescent="0.25">
      <c r="B250697" s="78"/>
      <c r="C250697" s="77"/>
    </row>
    <row r="250698" spans="2:3" x14ac:dyDescent="0.25">
      <c r="B250698" s="78"/>
      <c r="C250698" s="77"/>
    </row>
    <row r="250699" spans="2:3" x14ac:dyDescent="0.25">
      <c r="B250699" s="78"/>
      <c r="C250699" s="77"/>
    </row>
    <row r="250700" spans="2:3" x14ac:dyDescent="0.25">
      <c r="B250700" s="78"/>
      <c r="C250700" s="77"/>
    </row>
    <row r="250701" spans="2:3" x14ac:dyDescent="0.25">
      <c r="B250701" s="78"/>
      <c r="C250701" s="77"/>
    </row>
    <row r="250702" spans="2:3" x14ac:dyDescent="0.25">
      <c r="B250702" s="78"/>
      <c r="C250702" s="77"/>
    </row>
    <row r="250703" spans="2:3" x14ac:dyDescent="0.25">
      <c r="B250703" s="78"/>
      <c r="C250703" s="77"/>
    </row>
    <row r="250704" spans="2:3" x14ac:dyDescent="0.25">
      <c r="B250704" s="78"/>
      <c r="C250704" s="77"/>
    </row>
    <row r="250705" spans="2:3" x14ac:dyDescent="0.25">
      <c r="B250705" s="78"/>
      <c r="C250705" s="77"/>
    </row>
    <row r="250706" spans="2:3" x14ac:dyDescent="0.25">
      <c r="B250706" s="78"/>
      <c r="C250706" s="77"/>
    </row>
    <row r="250707" spans="2:3" x14ac:dyDescent="0.25">
      <c r="B250707" s="78"/>
      <c r="C250707" s="77"/>
    </row>
    <row r="250708" spans="2:3" x14ac:dyDescent="0.25">
      <c r="B250708" s="78"/>
      <c r="C250708" s="77"/>
    </row>
    <row r="250818" spans="2:3" x14ac:dyDescent="0.25">
      <c r="B250818" s="78"/>
      <c r="C250818" s="77"/>
    </row>
    <row r="250819" spans="2:3" x14ac:dyDescent="0.25">
      <c r="B250819" s="78"/>
      <c r="C250819" s="77"/>
    </row>
    <row r="250820" spans="2:3" x14ac:dyDescent="0.25">
      <c r="B250820" s="78"/>
      <c r="C250820" s="77"/>
    </row>
    <row r="250821" spans="2:3" x14ac:dyDescent="0.25">
      <c r="B250821" s="78"/>
      <c r="C250821" s="77"/>
    </row>
    <row r="250822" spans="2:3" x14ac:dyDescent="0.25">
      <c r="B250822" s="78"/>
      <c r="C250822" s="77"/>
    </row>
    <row r="250823" spans="2:3" x14ac:dyDescent="0.25">
      <c r="B250823" s="78"/>
      <c r="C250823" s="77"/>
    </row>
    <row r="250824" spans="2:3" x14ac:dyDescent="0.25">
      <c r="B250824" s="78"/>
      <c r="C250824" s="77"/>
    </row>
    <row r="250825" spans="2:3" x14ac:dyDescent="0.25">
      <c r="B250825" s="78"/>
      <c r="C250825" s="77"/>
    </row>
    <row r="250826" spans="2:3" x14ac:dyDescent="0.25">
      <c r="B250826" s="78"/>
      <c r="C250826" s="77"/>
    </row>
    <row r="250827" spans="2:3" x14ac:dyDescent="0.25">
      <c r="B250827" s="78"/>
      <c r="C250827" s="77"/>
    </row>
    <row r="250828" spans="2:3" x14ac:dyDescent="0.25">
      <c r="B250828" s="78"/>
      <c r="C250828" s="77"/>
    </row>
    <row r="250829" spans="2:3" x14ac:dyDescent="0.25">
      <c r="B250829" s="78"/>
      <c r="C250829" s="77"/>
    </row>
    <row r="250830" spans="2:3" x14ac:dyDescent="0.25">
      <c r="B250830" s="78"/>
      <c r="C250830" s="77"/>
    </row>
    <row r="250940" spans="2:3" x14ac:dyDescent="0.25">
      <c r="B250940" s="78"/>
      <c r="C250940" s="77"/>
    </row>
    <row r="250941" spans="2:3" x14ac:dyDescent="0.25">
      <c r="B250941" s="78"/>
      <c r="C250941" s="77"/>
    </row>
    <row r="250942" spans="2:3" x14ac:dyDescent="0.25">
      <c r="B250942" s="78"/>
      <c r="C250942" s="77"/>
    </row>
    <row r="250943" spans="2:3" x14ac:dyDescent="0.25">
      <c r="B250943" s="78"/>
      <c r="C250943" s="77"/>
    </row>
    <row r="250944" spans="2:3" x14ac:dyDescent="0.25">
      <c r="B250944" s="78"/>
      <c r="C250944" s="77"/>
    </row>
    <row r="250945" spans="2:3" x14ac:dyDescent="0.25">
      <c r="B250945" s="78"/>
      <c r="C250945" s="77"/>
    </row>
    <row r="250946" spans="2:3" x14ac:dyDescent="0.25">
      <c r="B250946" s="78"/>
      <c r="C250946" s="77"/>
    </row>
    <row r="250947" spans="2:3" x14ac:dyDescent="0.25">
      <c r="B250947" s="78"/>
      <c r="C250947" s="77"/>
    </row>
    <row r="250948" spans="2:3" x14ac:dyDescent="0.25">
      <c r="B250948" s="78"/>
      <c r="C250948" s="77"/>
    </row>
    <row r="250949" spans="2:3" x14ac:dyDescent="0.25">
      <c r="B250949" s="78"/>
      <c r="C250949" s="77"/>
    </row>
    <row r="250950" spans="2:3" x14ac:dyDescent="0.25">
      <c r="B250950" s="78"/>
      <c r="C250950" s="77"/>
    </row>
    <row r="250951" spans="2:3" x14ac:dyDescent="0.25">
      <c r="B250951" s="78"/>
      <c r="C250951" s="77"/>
    </row>
    <row r="250952" spans="2:3" x14ac:dyDescent="0.25">
      <c r="B250952" s="78"/>
      <c r="C250952" s="77"/>
    </row>
    <row r="251062" spans="2:3" x14ac:dyDescent="0.25">
      <c r="B251062" s="78"/>
      <c r="C251062" s="77"/>
    </row>
    <row r="251063" spans="2:3" x14ac:dyDescent="0.25">
      <c r="B251063" s="78"/>
      <c r="C251063" s="77"/>
    </row>
    <row r="251064" spans="2:3" x14ac:dyDescent="0.25">
      <c r="B251064" s="78"/>
      <c r="C251064" s="77"/>
    </row>
    <row r="251065" spans="2:3" x14ac:dyDescent="0.25">
      <c r="B251065" s="78"/>
      <c r="C251065" s="77"/>
    </row>
    <row r="251066" spans="2:3" x14ac:dyDescent="0.25">
      <c r="B251066" s="78"/>
      <c r="C251066" s="77"/>
    </row>
    <row r="251067" spans="2:3" x14ac:dyDescent="0.25">
      <c r="B251067" s="78"/>
      <c r="C251067" s="77"/>
    </row>
    <row r="251068" spans="2:3" x14ac:dyDescent="0.25">
      <c r="B251068" s="78"/>
      <c r="C251068" s="77"/>
    </row>
    <row r="251069" spans="2:3" x14ac:dyDescent="0.25">
      <c r="B251069" s="78"/>
      <c r="C251069" s="77"/>
    </row>
    <row r="251070" spans="2:3" x14ac:dyDescent="0.25">
      <c r="B251070" s="78"/>
      <c r="C251070" s="77"/>
    </row>
    <row r="251071" spans="2:3" x14ac:dyDescent="0.25">
      <c r="B251071" s="78"/>
      <c r="C251071" s="77"/>
    </row>
    <row r="251072" spans="2:3" x14ac:dyDescent="0.25">
      <c r="B251072" s="78"/>
      <c r="C251072" s="77"/>
    </row>
    <row r="251073" spans="2:3" x14ac:dyDescent="0.25">
      <c r="B251073" s="78"/>
      <c r="C251073" s="77"/>
    </row>
    <row r="251074" spans="2:3" x14ac:dyDescent="0.25">
      <c r="B251074" s="78"/>
      <c r="C251074" s="77"/>
    </row>
    <row r="251184" spans="2:3" x14ac:dyDescent="0.25">
      <c r="B251184" s="78"/>
      <c r="C251184" s="77"/>
    </row>
    <row r="251185" spans="2:3" x14ac:dyDescent="0.25">
      <c r="B251185" s="78"/>
      <c r="C251185" s="77"/>
    </row>
    <row r="251186" spans="2:3" x14ac:dyDescent="0.25">
      <c r="B251186" s="78"/>
      <c r="C251186" s="77"/>
    </row>
    <row r="251187" spans="2:3" x14ac:dyDescent="0.25">
      <c r="B251187" s="78"/>
      <c r="C251187" s="77"/>
    </row>
    <row r="251188" spans="2:3" x14ac:dyDescent="0.25">
      <c r="B251188" s="78"/>
      <c r="C251188" s="77"/>
    </row>
    <row r="251189" spans="2:3" x14ac:dyDescent="0.25">
      <c r="B251189" s="78"/>
      <c r="C251189" s="77"/>
    </row>
    <row r="251190" spans="2:3" x14ac:dyDescent="0.25">
      <c r="B251190" s="78"/>
      <c r="C251190" s="77"/>
    </row>
    <row r="251191" spans="2:3" x14ac:dyDescent="0.25">
      <c r="B251191" s="78"/>
      <c r="C251191" s="77"/>
    </row>
    <row r="251192" spans="2:3" x14ac:dyDescent="0.25">
      <c r="B251192" s="78"/>
      <c r="C251192" s="77"/>
    </row>
    <row r="251193" spans="2:3" x14ac:dyDescent="0.25">
      <c r="B251193" s="78"/>
      <c r="C251193" s="77"/>
    </row>
    <row r="251194" spans="2:3" x14ac:dyDescent="0.25">
      <c r="B251194" s="78"/>
      <c r="C251194" s="77"/>
    </row>
    <row r="251195" spans="2:3" x14ac:dyDescent="0.25">
      <c r="B251195" s="78"/>
      <c r="C251195" s="77"/>
    </row>
    <row r="251196" spans="2:3" x14ac:dyDescent="0.25">
      <c r="B251196" s="78"/>
      <c r="C251196" s="77"/>
    </row>
    <row r="251306" spans="2:3" x14ac:dyDescent="0.25">
      <c r="B251306" s="78"/>
      <c r="C251306" s="77"/>
    </row>
    <row r="251307" spans="2:3" x14ac:dyDescent="0.25">
      <c r="B251307" s="78"/>
      <c r="C251307" s="77"/>
    </row>
    <row r="251308" spans="2:3" x14ac:dyDescent="0.25">
      <c r="B251308" s="78"/>
      <c r="C251308" s="77"/>
    </row>
    <row r="251309" spans="2:3" x14ac:dyDescent="0.25">
      <c r="B251309" s="78"/>
      <c r="C251309" s="77"/>
    </row>
    <row r="251310" spans="2:3" x14ac:dyDescent="0.25">
      <c r="B251310" s="78"/>
      <c r="C251310" s="77"/>
    </row>
    <row r="251311" spans="2:3" x14ac:dyDescent="0.25">
      <c r="B251311" s="78"/>
      <c r="C251311" s="77"/>
    </row>
    <row r="251312" spans="2:3" x14ac:dyDescent="0.25">
      <c r="B251312" s="78"/>
      <c r="C251312" s="77"/>
    </row>
    <row r="251313" spans="2:3" x14ac:dyDescent="0.25">
      <c r="B251313" s="78"/>
      <c r="C251313" s="77"/>
    </row>
    <row r="251314" spans="2:3" x14ac:dyDescent="0.25">
      <c r="B251314" s="78"/>
      <c r="C251314" s="77"/>
    </row>
    <row r="251315" spans="2:3" x14ac:dyDescent="0.25">
      <c r="B251315" s="78"/>
      <c r="C251315" s="77"/>
    </row>
    <row r="251316" spans="2:3" x14ac:dyDescent="0.25">
      <c r="B251316" s="78"/>
      <c r="C251316" s="77"/>
    </row>
    <row r="251317" spans="2:3" x14ac:dyDescent="0.25">
      <c r="B251317" s="78"/>
      <c r="C251317" s="77"/>
    </row>
    <row r="251318" spans="2:3" x14ac:dyDescent="0.25">
      <c r="B251318" s="78"/>
      <c r="C251318" s="77"/>
    </row>
    <row r="251428" spans="2:3" x14ac:dyDescent="0.25">
      <c r="B251428" s="78"/>
      <c r="C251428" s="77"/>
    </row>
    <row r="251429" spans="2:3" x14ac:dyDescent="0.25">
      <c r="B251429" s="78"/>
      <c r="C251429" s="77"/>
    </row>
    <row r="251430" spans="2:3" x14ac:dyDescent="0.25">
      <c r="B251430" s="78"/>
      <c r="C251430" s="77"/>
    </row>
    <row r="251431" spans="2:3" x14ac:dyDescent="0.25">
      <c r="B251431" s="78"/>
      <c r="C251431" s="77"/>
    </row>
    <row r="251432" spans="2:3" x14ac:dyDescent="0.25">
      <c r="B251432" s="78"/>
      <c r="C251432" s="77"/>
    </row>
    <row r="251433" spans="2:3" x14ac:dyDescent="0.25">
      <c r="B251433" s="78"/>
      <c r="C251433" s="77"/>
    </row>
    <row r="251434" spans="2:3" x14ac:dyDescent="0.25">
      <c r="B251434" s="78"/>
      <c r="C251434" s="77"/>
    </row>
    <row r="251435" spans="2:3" x14ac:dyDescent="0.25">
      <c r="B251435" s="78"/>
      <c r="C251435" s="77"/>
    </row>
    <row r="251436" spans="2:3" x14ac:dyDescent="0.25">
      <c r="B251436" s="78"/>
      <c r="C251436" s="77"/>
    </row>
    <row r="251437" spans="2:3" x14ac:dyDescent="0.25">
      <c r="B251437" s="78"/>
      <c r="C251437" s="77"/>
    </row>
    <row r="251438" spans="2:3" x14ac:dyDescent="0.25">
      <c r="B251438" s="78"/>
      <c r="C251438" s="77"/>
    </row>
    <row r="251439" spans="2:3" x14ac:dyDescent="0.25">
      <c r="B251439" s="78"/>
      <c r="C251439" s="77"/>
    </row>
    <row r="251440" spans="2:3" x14ac:dyDescent="0.25">
      <c r="B251440" s="78"/>
      <c r="C251440" s="77"/>
    </row>
    <row r="251550" spans="2:3" x14ac:dyDescent="0.25">
      <c r="B251550" s="78"/>
      <c r="C251550" s="77"/>
    </row>
    <row r="251551" spans="2:3" x14ac:dyDescent="0.25">
      <c r="B251551" s="78"/>
      <c r="C251551" s="77"/>
    </row>
    <row r="251552" spans="2:3" x14ac:dyDescent="0.25">
      <c r="B251552" s="78"/>
      <c r="C251552" s="77"/>
    </row>
    <row r="251553" spans="2:3" x14ac:dyDescent="0.25">
      <c r="B251553" s="78"/>
      <c r="C251553" s="77"/>
    </row>
    <row r="251554" spans="2:3" x14ac:dyDescent="0.25">
      <c r="B251554" s="78"/>
      <c r="C251554" s="77"/>
    </row>
    <row r="251555" spans="2:3" x14ac:dyDescent="0.25">
      <c r="B251555" s="78"/>
      <c r="C251555" s="77"/>
    </row>
    <row r="251556" spans="2:3" x14ac:dyDescent="0.25">
      <c r="B251556" s="78"/>
      <c r="C251556" s="77"/>
    </row>
    <row r="251557" spans="2:3" x14ac:dyDescent="0.25">
      <c r="B251557" s="78"/>
      <c r="C251557" s="77"/>
    </row>
    <row r="251558" spans="2:3" x14ac:dyDescent="0.25">
      <c r="B251558" s="78"/>
      <c r="C251558" s="77"/>
    </row>
    <row r="251559" spans="2:3" x14ac:dyDescent="0.25">
      <c r="B251559" s="78"/>
      <c r="C251559" s="77"/>
    </row>
    <row r="251560" spans="2:3" x14ac:dyDescent="0.25">
      <c r="B251560" s="78"/>
      <c r="C251560" s="77"/>
    </row>
    <row r="251561" spans="2:3" x14ac:dyDescent="0.25">
      <c r="B251561" s="78"/>
      <c r="C251561" s="77"/>
    </row>
    <row r="251562" spans="2:3" x14ac:dyDescent="0.25">
      <c r="B251562" s="78"/>
      <c r="C251562" s="77"/>
    </row>
    <row r="251672" spans="2:3" x14ac:dyDescent="0.25">
      <c r="B251672" s="78"/>
      <c r="C251672" s="77"/>
    </row>
    <row r="251673" spans="2:3" x14ac:dyDescent="0.25">
      <c r="B251673" s="78"/>
      <c r="C251673" s="77"/>
    </row>
    <row r="251674" spans="2:3" x14ac:dyDescent="0.25">
      <c r="B251674" s="78"/>
      <c r="C251674" s="77"/>
    </row>
    <row r="251675" spans="2:3" x14ac:dyDescent="0.25">
      <c r="B251675" s="78"/>
      <c r="C251675" s="77"/>
    </row>
    <row r="251676" spans="2:3" x14ac:dyDescent="0.25">
      <c r="B251676" s="78"/>
      <c r="C251676" s="77"/>
    </row>
    <row r="251677" spans="2:3" x14ac:dyDescent="0.25">
      <c r="B251677" s="78"/>
      <c r="C251677" s="77"/>
    </row>
    <row r="251678" spans="2:3" x14ac:dyDescent="0.25">
      <c r="B251678" s="78"/>
      <c r="C251678" s="77"/>
    </row>
    <row r="251679" spans="2:3" x14ac:dyDescent="0.25">
      <c r="B251679" s="78"/>
      <c r="C251679" s="77"/>
    </row>
    <row r="251680" spans="2:3" x14ac:dyDescent="0.25">
      <c r="B251680" s="78"/>
      <c r="C251680" s="77"/>
    </row>
    <row r="251681" spans="2:3" x14ac:dyDescent="0.25">
      <c r="B251681" s="78"/>
      <c r="C251681" s="77"/>
    </row>
    <row r="251682" spans="2:3" x14ac:dyDescent="0.25">
      <c r="B251682" s="78"/>
      <c r="C251682" s="77"/>
    </row>
    <row r="251683" spans="2:3" x14ac:dyDescent="0.25">
      <c r="B251683" s="78"/>
      <c r="C251683" s="77"/>
    </row>
    <row r="251684" spans="2:3" x14ac:dyDescent="0.25">
      <c r="B251684" s="78"/>
      <c r="C251684" s="77"/>
    </row>
    <row r="251794" spans="2:3" x14ac:dyDescent="0.25">
      <c r="B251794" s="78"/>
      <c r="C251794" s="77"/>
    </row>
    <row r="251795" spans="2:3" x14ac:dyDescent="0.25">
      <c r="B251795" s="78"/>
      <c r="C251795" s="77"/>
    </row>
    <row r="251796" spans="2:3" x14ac:dyDescent="0.25">
      <c r="B251796" s="78"/>
      <c r="C251796" s="77"/>
    </row>
    <row r="251797" spans="2:3" x14ac:dyDescent="0.25">
      <c r="B251797" s="78"/>
      <c r="C251797" s="77"/>
    </row>
    <row r="251798" spans="2:3" x14ac:dyDescent="0.25">
      <c r="B251798" s="78"/>
      <c r="C251798" s="77"/>
    </row>
    <row r="251799" spans="2:3" x14ac:dyDescent="0.25">
      <c r="B251799" s="78"/>
      <c r="C251799" s="77"/>
    </row>
    <row r="251800" spans="2:3" x14ac:dyDescent="0.25">
      <c r="B251800" s="78"/>
      <c r="C251800" s="77"/>
    </row>
    <row r="251801" spans="2:3" x14ac:dyDescent="0.25">
      <c r="B251801" s="78"/>
      <c r="C251801" s="77"/>
    </row>
    <row r="251802" spans="2:3" x14ac:dyDescent="0.25">
      <c r="B251802" s="78"/>
      <c r="C251802" s="77"/>
    </row>
    <row r="251803" spans="2:3" x14ac:dyDescent="0.25">
      <c r="B251803" s="78"/>
      <c r="C251803" s="77"/>
    </row>
    <row r="251804" spans="2:3" x14ac:dyDescent="0.25">
      <c r="B251804" s="78"/>
      <c r="C251804" s="77"/>
    </row>
    <row r="251805" spans="2:3" x14ac:dyDescent="0.25">
      <c r="B251805" s="78"/>
      <c r="C251805" s="77"/>
    </row>
    <row r="251806" spans="2:3" x14ac:dyDescent="0.25">
      <c r="B251806" s="78"/>
      <c r="C251806" s="77"/>
    </row>
    <row r="251916" spans="2:3" x14ac:dyDescent="0.25">
      <c r="B251916" s="78"/>
      <c r="C251916" s="77"/>
    </row>
    <row r="251917" spans="2:3" x14ac:dyDescent="0.25">
      <c r="B251917" s="78"/>
      <c r="C251917" s="77"/>
    </row>
    <row r="251918" spans="2:3" x14ac:dyDescent="0.25">
      <c r="B251918" s="78"/>
      <c r="C251918" s="77"/>
    </row>
    <row r="251919" spans="2:3" x14ac:dyDescent="0.25">
      <c r="B251919" s="78"/>
      <c r="C251919" s="77"/>
    </row>
    <row r="251920" spans="2:3" x14ac:dyDescent="0.25">
      <c r="B251920" s="78"/>
      <c r="C251920" s="77"/>
    </row>
    <row r="251921" spans="2:3" x14ac:dyDescent="0.25">
      <c r="B251921" s="78"/>
      <c r="C251921" s="77"/>
    </row>
    <row r="251922" spans="2:3" x14ac:dyDescent="0.25">
      <c r="B251922" s="78"/>
      <c r="C251922" s="77"/>
    </row>
    <row r="251923" spans="2:3" x14ac:dyDescent="0.25">
      <c r="B251923" s="78"/>
      <c r="C251923" s="77"/>
    </row>
    <row r="251924" spans="2:3" x14ac:dyDescent="0.25">
      <c r="B251924" s="78"/>
      <c r="C251924" s="77"/>
    </row>
    <row r="251925" spans="2:3" x14ac:dyDescent="0.25">
      <c r="B251925" s="78"/>
      <c r="C251925" s="77"/>
    </row>
    <row r="251926" spans="2:3" x14ac:dyDescent="0.25">
      <c r="B251926" s="78"/>
      <c r="C251926" s="77"/>
    </row>
    <row r="251927" spans="2:3" x14ac:dyDescent="0.25">
      <c r="B251927" s="78"/>
      <c r="C251927" s="77"/>
    </row>
    <row r="251928" spans="2:3" x14ac:dyDescent="0.25">
      <c r="B251928" s="78"/>
      <c r="C251928" s="77"/>
    </row>
    <row r="252038" spans="2:3" x14ac:dyDescent="0.25">
      <c r="B252038" s="78"/>
      <c r="C252038" s="77"/>
    </row>
    <row r="252039" spans="2:3" x14ac:dyDescent="0.25">
      <c r="B252039" s="78"/>
      <c r="C252039" s="77"/>
    </row>
    <row r="252040" spans="2:3" x14ac:dyDescent="0.25">
      <c r="B252040" s="78"/>
      <c r="C252040" s="77"/>
    </row>
    <row r="252041" spans="2:3" x14ac:dyDescent="0.25">
      <c r="B252041" s="78"/>
      <c r="C252041" s="77"/>
    </row>
    <row r="252042" spans="2:3" x14ac:dyDescent="0.25">
      <c r="B252042" s="78"/>
      <c r="C252042" s="77"/>
    </row>
    <row r="252043" spans="2:3" x14ac:dyDescent="0.25">
      <c r="B252043" s="78"/>
      <c r="C252043" s="77"/>
    </row>
    <row r="252044" spans="2:3" x14ac:dyDescent="0.25">
      <c r="B252044" s="78"/>
      <c r="C252044" s="77"/>
    </row>
    <row r="252045" spans="2:3" x14ac:dyDescent="0.25">
      <c r="B252045" s="78"/>
      <c r="C252045" s="77"/>
    </row>
    <row r="252046" spans="2:3" x14ac:dyDescent="0.25">
      <c r="B252046" s="78"/>
      <c r="C252046" s="77"/>
    </row>
    <row r="252047" spans="2:3" x14ac:dyDescent="0.25">
      <c r="B252047" s="78"/>
      <c r="C252047" s="77"/>
    </row>
    <row r="252048" spans="2:3" x14ac:dyDescent="0.25">
      <c r="B252048" s="78"/>
      <c r="C252048" s="77"/>
    </row>
    <row r="252049" spans="2:3" x14ac:dyDescent="0.25">
      <c r="B252049" s="78"/>
      <c r="C252049" s="77"/>
    </row>
    <row r="252050" spans="2:3" x14ac:dyDescent="0.25">
      <c r="B252050" s="78"/>
      <c r="C252050" s="77"/>
    </row>
    <row r="252160" spans="2:3" x14ac:dyDescent="0.25">
      <c r="B252160" s="78"/>
      <c r="C252160" s="77"/>
    </row>
    <row r="252161" spans="2:3" x14ac:dyDescent="0.25">
      <c r="B252161" s="78"/>
      <c r="C252161" s="77"/>
    </row>
    <row r="252162" spans="2:3" x14ac:dyDescent="0.25">
      <c r="B252162" s="78"/>
      <c r="C252162" s="77"/>
    </row>
    <row r="252163" spans="2:3" x14ac:dyDescent="0.25">
      <c r="B252163" s="78"/>
      <c r="C252163" s="77"/>
    </row>
    <row r="252164" spans="2:3" x14ac:dyDescent="0.25">
      <c r="B252164" s="78"/>
      <c r="C252164" s="77"/>
    </row>
    <row r="252165" spans="2:3" x14ac:dyDescent="0.25">
      <c r="B252165" s="78"/>
      <c r="C252165" s="77"/>
    </row>
    <row r="252166" spans="2:3" x14ac:dyDescent="0.25">
      <c r="B252166" s="78"/>
      <c r="C252166" s="77"/>
    </row>
    <row r="252167" spans="2:3" x14ac:dyDescent="0.25">
      <c r="B252167" s="78"/>
      <c r="C252167" s="77"/>
    </row>
    <row r="252168" spans="2:3" x14ac:dyDescent="0.25">
      <c r="B252168" s="78"/>
      <c r="C252168" s="77"/>
    </row>
    <row r="252169" spans="2:3" x14ac:dyDescent="0.25">
      <c r="B252169" s="78"/>
      <c r="C252169" s="77"/>
    </row>
    <row r="252170" spans="2:3" x14ac:dyDescent="0.25">
      <c r="B252170" s="78"/>
      <c r="C252170" s="77"/>
    </row>
    <row r="252171" spans="2:3" x14ac:dyDescent="0.25">
      <c r="B252171" s="78"/>
      <c r="C252171" s="77"/>
    </row>
    <row r="252172" spans="2:3" x14ac:dyDescent="0.25">
      <c r="B252172" s="78"/>
      <c r="C252172" s="77"/>
    </row>
    <row r="252282" spans="2:3" x14ac:dyDescent="0.25">
      <c r="B252282" s="78"/>
      <c r="C252282" s="77"/>
    </row>
    <row r="252283" spans="2:3" x14ac:dyDescent="0.25">
      <c r="B252283" s="78"/>
      <c r="C252283" s="77"/>
    </row>
    <row r="252284" spans="2:3" x14ac:dyDescent="0.25">
      <c r="B252284" s="78"/>
      <c r="C252284" s="77"/>
    </row>
    <row r="252285" spans="2:3" x14ac:dyDescent="0.25">
      <c r="B252285" s="78"/>
      <c r="C252285" s="77"/>
    </row>
    <row r="252286" spans="2:3" x14ac:dyDescent="0.25">
      <c r="B252286" s="78"/>
      <c r="C252286" s="77"/>
    </row>
    <row r="252287" spans="2:3" x14ac:dyDescent="0.25">
      <c r="B252287" s="78"/>
      <c r="C252287" s="77"/>
    </row>
    <row r="252288" spans="2:3" x14ac:dyDescent="0.25">
      <c r="B252288" s="78"/>
      <c r="C252288" s="77"/>
    </row>
    <row r="252289" spans="2:3" x14ac:dyDescent="0.25">
      <c r="B252289" s="78"/>
      <c r="C252289" s="77"/>
    </row>
    <row r="252290" spans="2:3" x14ac:dyDescent="0.25">
      <c r="B252290" s="78"/>
      <c r="C252290" s="77"/>
    </row>
    <row r="252291" spans="2:3" x14ac:dyDescent="0.25">
      <c r="B252291" s="78"/>
      <c r="C252291" s="77"/>
    </row>
    <row r="252292" spans="2:3" x14ac:dyDescent="0.25">
      <c r="B252292" s="78"/>
      <c r="C252292" s="77"/>
    </row>
    <row r="252293" spans="2:3" x14ac:dyDescent="0.25">
      <c r="B252293" s="78"/>
      <c r="C252293" s="77"/>
    </row>
    <row r="252294" spans="2:3" x14ac:dyDescent="0.25">
      <c r="B252294" s="78"/>
      <c r="C252294" s="77"/>
    </row>
    <row r="252404" spans="2:3" x14ac:dyDescent="0.25">
      <c r="B252404" s="78"/>
      <c r="C252404" s="77"/>
    </row>
    <row r="252405" spans="2:3" x14ac:dyDescent="0.25">
      <c r="B252405" s="78"/>
      <c r="C252405" s="77"/>
    </row>
    <row r="252406" spans="2:3" x14ac:dyDescent="0.25">
      <c r="B252406" s="78"/>
      <c r="C252406" s="77"/>
    </row>
    <row r="252407" spans="2:3" x14ac:dyDescent="0.25">
      <c r="B252407" s="78"/>
      <c r="C252407" s="77"/>
    </row>
    <row r="252408" spans="2:3" x14ac:dyDescent="0.25">
      <c r="B252408" s="78"/>
      <c r="C252408" s="77"/>
    </row>
    <row r="252409" spans="2:3" x14ac:dyDescent="0.25">
      <c r="B252409" s="78"/>
      <c r="C252409" s="77"/>
    </row>
    <row r="252410" spans="2:3" x14ac:dyDescent="0.25">
      <c r="B252410" s="78"/>
      <c r="C252410" s="77"/>
    </row>
    <row r="252411" spans="2:3" x14ac:dyDescent="0.25">
      <c r="B252411" s="78"/>
      <c r="C252411" s="77"/>
    </row>
    <row r="252412" spans="2:3" x14ac:dyDescent="0.25">
      <c r="B252412" s="78"/>
      <c r="C252412" s="77"/>
    </row>
    <row r="252413" spans="2:3" x14ac:dyDescent="0.25">
      <c r="B252413" s="78"/>
      <c r="C252413" s="77"/>
    </row>
    <row r="252414" spans="2:3" x14ac:dyDescent="0.25">
      <c r="B252414" s="78"/>
      <c r="C252414" s="77"/>
    </row>
    <row r="252415" spans="2:3" x14ac:dyDescent="0.25">
      <c r="B252415" s="78"/>
      <c r="C252415" s="77"/>
    </row>
    <row r="252416" spans="2:3" x14ac:dyDescent="0.25">
      <c r="B252416" s="78"/>
      <c r="C252416" s="77"/>
    </row>
    <row r="252526" spans="2:3" x14ac:dyDescent="0.25">
      <c r="B252526" s="78"/>
      <c r="C252526" s="77"/>
    </row>
    <row r="252527" spans="2:3" x14ac:dyDescent="0.25">
      <c r="B252527" s="78"/>
      <c r="C252527" s="77"/>
    </row>
    <row r="252528" spans="2:3" x14ac:dyDescent="0.25">
      <c r="B252528" s="78"/>
      <c r="C252528" s="77"/>
    </row>
    <row r="252529" spans="2:3" x14ac:dyDescent="0.25">
      <c r="B252529" s="78"/>
      <c r="C252529" s="77"/>
    </row>
    <row r="252530" spans="2:3" x14ac:dyDescent="0.25">
      <c r="B252530" s="78"/>
      <c r="C252530" s="77"/>
    </row>
    <row r="252531" spans="2:3" x14ac:dyDescent="0.25">
      <c r="B252531" s="78"/>
      <c r="C252531" s="77"/>
    </row>
    <row r="252532" spans="2:3" x14ac:dyDescent="0.25">
      <c r="B252532" s="78"/>
      <c r="C252532" s="77"/>
    </row>
    <row r="252533" spans="2:3" x14ac:dyDescent="0.25">
      <c r="B252533" s="78"/>
      <c r="C252533" s="77"/>
    </row>
    <row r="252534" spans="2:3" x14ac:dyDescent="0.25">
      <c r="B252534" s="78"/>
      <c r="C252534" s="77"/>
    </row>
    <row r="252535" spans="2:3" x14ac:dyDescent="0.25">
      <c r="B252535" s="78"/>
      <c r="C252535" s="77"/>
    </row>
    <row r="252536" spans="2:3" x14ac:dyDescent="0.25">
      <c r="B252536" s="78"/>
      <c r="C252536" s="77"/>
    </row>
    <row r="252537" spans="2:3" x14ac:dyDescent="0.25">
      <c r="B252537" s="78"/>
      <c r="C252537" s="77"/>
    </row>
    <row r="252538" spans="2:3" x14ac:dyDescent="0.25">
      <c r="B252538" s="78"/>
      <c r="C252538" s="77"/>
    </row>
    <row r="252648" spans="2:3" x14ac:dyDescent="0.25">
      <c r="B252648" s="78"/>
      <c r="C252648" s="77"/>
    </row>
    <row r="252649" spans="2:3" x14ac:dyDescent="0.25">
      <c r="B252649" s="78"/>
      <c r="C252649" s="77"/>
    </row>
    <row r="252650" spans="2:3" x14ac:dyDescent="0.25">
      <c r="B252650" s="78"/>
      <c r="C252650" s="77"/>
    </row>
    <row r="252651" spans="2:3" x14ac:dyDescent="0.25">
      <c r="B252651" s="78"/>
      <c r="C252651" s="77"/>
    </row>
    <row r="252652" spans="2:3" x14ac:dyDescent="0.25">
      <c r="B252652" s="78"/>
      <c r="C252652" s="77"/>
    </row>
    <row r="252653" spans="2:3" x14ac:dyDescent="0.25">
      <c r="B252653" s="78"/>
      <c r="C252653" s="77"/>
    </row>
    <row r="252654" spans="2:3" x14ac:dyDescent="0.25">
      <c r="B252654" s="78"/>
      <c r="C252654" s="77"/>
    </row>
    <row r="252655" spans="2:3" x14ac:dyDescent="0.25">
      <c r="B252655" s="78"/>
      <c r="C252655" s="77"/>
    </row>
    <row r="252656" spans="2:3" x14ac:dyDescent="0.25">
      <c r="B252656" s="78"/>
      <c r="C252656" s="77"/>
    </row>
    <row r="252657" spans="2:3" x14ac:dyDescent="0.25">
      <c r="B252657" s="78"/>
      <c r="C252657" s="77"/>
    </row>
    <row r="252658" spans="2:3" x14ac:dyDescent="0.25">
      <c r="B252658" s="78"/>
      <c r="C252658" s="77"/>
    </row>
    <row r="252659" spans="2:3" x14ac:dyDescent="0.25">
      <c r="B252659" s="78"/>
      <c r="C252659" s="77"/>
    </row>
    <row r="252660" spans="2:3" x14ac:dyDescent="0.25">
      <c r="B252660" s="78"/>
      <c r="C252660" s="77"/>
    </row>
    <row r="252770" spans="2:3" x14ac:dyDescent="0.25">
      <c r="B252770" s="78"/>
      <c r="C252770" s="77"/>
    </row>
    <row r="252771" spans="2:3" x14ac:dyDescent="0.25">
      <c r="B252771" s="78"/>
      <c r="C252771" s="77"/>
    </row>
    <row r="252772" spans="2:3" x14ac:dyDescent="0.25">
      <c r="B252772" s="78"/>
      <c r="C252772" s="77"/>
    </row>
    <row r="252773" spans="2:3" x14ac:dyDescent="0.25">
      <c r="B252773" s="78"/>
      <c r="C252773" s="77"/>
    </row>
    <row r="252774" spans="2:3" x14ac:dyDescent="0.25">
      <c r="B252774" s="78"/>
      <c r="C252774" s="77"/>
    </row>
    <row r="252775" spans="2:3" x14ac:dyDescent="0.25">
      <c r="B252775" s="78"/>
      <c r="C252775" s="77"/>
    </row>
    <row r="252776" spans="2:3" x14ac:dyDescent="0.25">
      <c r="B252776" s="78"/>
      <c r="C252776" s="77"/>
    </row>
    <row r="252777" spans="2:3" x14ac:dyDescent="0.25">
      <c r="B252777" s="78"/>
      <c r="C252777" s="77"/>
    </row>
    <row r="252778" spans="2:3" x14ac:dyDescent="0.25">
      <c r="B252778" s="78"/>
      <c r="C252778" s="77"/>
    </row>
    <row r="252779" spans="2:3" x14ac:dyDescent="0.25">
      <c r="B252779" s="78"/>
      <c r="C252779" s="77"/>
    </row>
    <row r="252780" spans="2:3" x14ac:dyDescent="0.25">
      <c r="B252780" s="78"/>
      <c r="C252780" s="77"/>
    </row>
    <row r="252781" spans="2:3" x14ac:dyDescent="0.25">
      <c r="B252781" s="78"/>
      <c r="C252781" s="77"/>
    </row>
    <row r="252782" spans="2:3" x14ac:dyDescent="0.25">
      <c r="B252782" s="78"/>
      <c r="C252782" s="77"/>
    </row>
    <row r="252892" spans="2:3" x14ac:dyDescent="0.25">
      <c r="B252892" s="78"/>
      <c r="C252892" s="77"/>
    </row>
    <row r="252893" spans="2:3" x14ac:dyDescent="0.25">
      <c r="B252893" s="78"/>
      <c r="C252893" s="77"/>
    </row>
    <row r="252894" spans="2:3" x14ac:dyDescent="0.25">
      <c r="B252894" s="78"/>
      <c r="C252894" s="77"/>
    </row>
    <row r="252895" spans="2:3" x14ac:dyDescent="0.25">
      <c r="B252895" s="78"/>
      <c r="C252895" s="77"/>
    </row>
    <row r="252896" spans="2:3" x14ac:dyDescent="0.25">
      <c r="B252896" s="78"/>
      <c r="C252896" s="77"/>
    </row>
    <row r="252897" spans="2:3" x14ac:dyDescent="0.25">
      <c r="B252897" s="78"/>
      <c r="C252897" s="77"/>
    </row>
    <row r="252898" spans="2:3" x14ac:dyDescent="0.25">
      <c r="B252898" s="78"/>
      <c r="C252898" s="77"/>
    </row>
    <row r="252899" spans="2:3" x14ac:dyDescent="0.25">
      <c r="B252899" s="78"/>
      <c r="C252899" s="77"/>
    </row>
    <row r="252900" spans="2:3" x14ac:dyDescent="0.25">
      <c r="B252900" s="78"/>
      <c r="C252900" s="77"/>
    </row>
    <row r="252901" spans="2:3" x14ac:dyDescent="0.25">
      <c r="B252901" s="78"/>
      <c r="C252901" s="77"/>
    </row>
    <row r="252902" spans="2:3" x14ac:dyDescent="0.25">
      <c r="B252902" s="78"/>
      <c r="C252902" s="77"/>
    </row>
    <row r="252903" spans="2:3" x14ac:dyDescent="0.25">
      <c r="B252903" s="78"/>
      <c r="C252903" s="77"/>
    </row>
    <row r="252904" spans="2:3" x14ac:dyDescent="0.25">
      <c r="B252904" s="78"/>
      <c r="C252904" s="77"/>
    </row>
    <row r="253014" spans="2:3" x14ac:dyDescent="0.25">
      <c r="B253014" s="78"/>
      <c r="C253014" s="77"/>
    </row>
    <row r="253015" spans="2:3" x14ac:dyDescent="0.25">
      <c r="B253015" s="78"/>
      <c r="C253015" s="77"/>
    </row>
    <row r="253016" spans="2:3" x14ac:dyDescent="0.25">
      <c r="B253016" s="78"/>
      <c r="C253016" s="77"/>
    </row>
    <row r="253017" spans="2:3" x14ac:dyDescent="0.25">
      <c r="B253017" s="78"/>
      <c r="C253017" s="77"/>
    </row>
    <row r="253018" spans="2:3" x14ac:dyDescent="0.25">
      <c r="B253018" s="78"/>
      <c r="C253018" s="77"/>
    </row>
    <row r="253019" spans="2:3" x14ac:dyDescent="0.25">
      <c r="B253019" s="78"/>
      <c r="C253019" s="77"/>
    </row>
    <row r="253020" spans="2:3" x14ac:dyDescent="0.25">
      <c r="B253020" s="78"/>
      <c r="C253020" s="77"/>
    </row>
    <row r="253021" spans="2:3" x14ac:dyDescent="0.25">
      <c r="B253021" s="78"/>
      <c r="C253021" s="77"/>
    </row>
    <row r="253022" spans="2:3" x14ac:dyDescent="0.25">
      <c r="B253022" s="78"/>
      <c r="C253022" s="77"/>
    </row>
    <row r="253023" spans="2:3" x14ac:dyDescent="0.25">
      <c r="B253023" s="78"/>
      <c r="C253023" s="77"/>
    </row>
    <row r="253024" spans="2:3" x14ac:dyDescent="0.25">
      <c r="B253024" s="78"/>
      <c r="C253024" s="77"/>
    </row>
    <row r="253025" spans="2:3" x14ac:dyDescent="0.25">
      <c r="B253025" s="78"/>
      <c r="C253025" s="77"/>
    </row>
    <row r="253026" spans="2:3" x14ac:dyDescent="0.25">
      <c r="B253026" s="78"/>
      <c r="C253026" s="77"/>
    </row>
    <row r="253136" spans="2:3" x14ac:dyDescent="0.25">
      <c r="B253136" s="78"/>
      <c r="C253136" s="77"/>
    </row>
    <row r="253137" spans="2:3" x14ac:dyDescent="0.25">
      <c r="B253137" s="78"/>
      <c r="C253137" s="77"/>
    </row>
    <row r="253138" spans="2:3" x14ac:dyDescent="0.25">
      <c r="B253138" s="78"/>
      <c r="C253138" s="77"/>
    </row>
    <row r="253139" spans="2:3" x14ac:dyDescent="0.25">
      <c r="B253139" s="78"/>
      <c r="C253139" s="77"/>
    </row>
    <row r="253140" spans="2:3" x14ac:dyDescent="0.25">
      <c r="B253140" s="78"/>
      <c r="C253140" s="77"/>
    </row>
    <row r="253141" spans="2:3" x14ac:dyDescent="0.25">
      <c r="B253141" s="78"/>
      <c r="C253141" s="77"/>
    </row>
    <row r="253142" spans="2:3" x14ac:dyDescent="0.25">
      <c r="B253142" s="78"/>
      <c r="C253142" s="77"/>
    </row>
    <row r="253143" spans="2:3" x14ac:dyDescent="0.25">
      <c r="B253143" s="78"/>
      <c r="C253143" s="77"/>
    </row>
    <row r="253144" spans="2:3" x14ac:dyDescent="0.25">
      <c r="B253144" s="78"/>
      <c r="C253144" s="77"/>
    </row>
    <row r="253145" spans="2:3" x14ac:dyDescent="0.25">
      <c r="B253145" s="78"/>
      <c r="C253145" s="77"/>
    </row>
    <row r="253146" spans="2:3" x14ac:dyDescent="0.25">
      <c r="B253146" s="78"/>
      <c r="C253146" s="77"/>
    </row>
    <row r="253147" spans="2:3" x14ac:dyDescent="0.25">
      <c r="B253147" s="78"/>
      <c r="C253147" s="77"/>
    </row>
    <row r="253148" spans="2:3" x14ac:dyDescent="0.25">
      <c r="B253148" s="78"/>
      <c r="C253148" s="77"/>
    </row>
    <row r="253258" spans="2:3" x14ac:dyDescent="0.25">
      <c r="B253258" s="78"/>
      <c r="C253258" s="77"/>
    </row>
    <row r="253259" spans="2:3" x14ac:dyDescent="0.25">
      <c r="B253259" s="78"/>
      <c r="C253259" s="77"/>
    </row>
    <row r="253260" spans="2:3" x14ac:dyDescent="0.25">
      <c r="B253260" s="78"/>
      <c r="C253260" s="77"/>
    </row>
    <row r="253261" spans="2:3" x14ac:dyDescent="0.25">
      <c r="B253261" s="78"/>
      <c r="C253261" s="77"/>
    </row>
    <row r="253262" spans="2:3" x14ac:dyDescent="0.25">
      <c r="B253262" s="78"/>
      <c r="C253262" s="77"/>
    </row>
    <row r="253263" spans="2:3" x14ac:dyDescent="0.25">
      <c r="B253263" s="78"/>
      <c r="C253263" s="77"/>
    </row>
    <row r="253264" spans="2:3" x14ac:dyDescent="0.25">
      <c r="B253264" s="78"/>
      <c r="C253264" s="77"/>
    </row>
    <row r="253265" spans="2:3" x14ac:dyDescent="0.25">
      <c r="B253265" s="78"/>
      <c r="C253265" s="77"/>
    </row>
    <row r="253266" spans="2:3" x14ac:dyDescent="0.25">
      <c r="B253266" s="78"/>
      <c r="C253266" s="77"/>
    </row>
    <row r="253267" spans="2:3" x14ac:dyDescent="0.25">
      <c r="B253267" s="78"/>
      <c r="C253267" s="77"/>
    </row>
    <row r="253268" spans="2:3" x14ac:dyDescent="0.25">
      <c r="B253268" s="78"/>
      <c r="C253268" s="77"/>
    </row>
    <row r="253269" spans="2:3" x14ac:dyDescent="0.25">
      <c r="B253269" s="78"/>
      <c r="C253269" s="77"/>
    </row>
    <row r="253270" spans="2:3" x14ac:dyDescent="0.25">
      <c r="B253270" s="78"/>
      <c r="C253270" s="77"/>
    </row>
    <row r="253380" spans="2:3" x14ac:dyDescent="0.25">
      <c r="B253380" s="78"/>
      <c r="C253380" s="77"/>
    </row>
    <row r="253381" spans="2:3" x14ac:dyDescent="0.25">
      <c r="B253381" s="78"/>
      <c r="C253381" s="77"/>
    </row>
    <row r="253382" spans="2:3" x14ac:dyDescent="0.25">
      <c r="B253382" s="78"/>
      <c r="C253382" s="77"/>
    </row>
    <row r="253383" spans="2:3" x14ac:dyDescent="0.25">
      <c r="B253383" s="78"/>
      <c r="C253383" s="77"/>
    </row>
    <row r="253384" spans="2:3" x14ac:dyDescent="0.25">
      <c r="B253384" s="78"/>
      <c r="C253384" s="77"/>
    </row>
    <row r="253385" spans="2:3" x14ac:dyDescent="0.25">
      <c r="B253385" s="78"/>
      <c r="C253385" s="77"/>
    </row>
    <row r="253386" spans="2:3" x14ac:dyDescent="0.25">
      <c r="B253386" s="78"/>
      <c r="C253386" s="77"/>
    </row>
    <row r="253387" spans="2:3" x14ac:dyDescent="0.25">
      <c r="B253387" s="78"/>
      <c r="C253387" s="77"/>
    </row>
    <row r="253388" spans="2:3" x14ac:dyDescent="0.25">
      <c r="B253388" s="78"/>
      <c r="C253388" s="77"/>
    </row>
    <row r="253389" spans="2:3" x14ac:dyDescent="0.25">
      <c r="B253389" s="78"/>
      <c r="C253389" s="77"/>
    </row>
    <row r="253390" spans="2:3" x14ac:dyDescent="0.25">
      <c r="B253390" s="78"/>
      <c r="C253390" s="77"/>
    </row>
    <row r="253391" spans="2:3" x14ac:dyDescent="0.25">
      <c r="B253391" s="78"/>
      <c r="C253391" s="77"/>
    </row>
    <row r="253392" spans="2:3" x14ac:dyDescent="0.25">
      <c r="B253392" s="78"/>
      <c r="C253392" s="77"/>
    </row>
    <row r="253502" spans="2:3" x14ac:dyDescent="0.25">
      <c r="B253502" s="78"/>
      <c r="C253502" s="77"/>
    </row>
    <row r="253503" spans="2:3" x14ac:dyDescent="0.25">
      <c r="B253503" s="78"/>
      <c r="C253503" s="77"/>
    </row>
    <row r="253504" spans="2:3" x14ac:dyDescent="0.25">
      <c r="B253504" s="78"/>
      <c r="C253504" s="77"/>
    </row>
    <row r="253505" spans="2:3" x14ac:dyDescent="0.25">
      <c r="B253505" s="78"/>
      <c r="C253505" s="77"/>
    </row>
    <row r="253506" spans="2:3" x14ac:dyDescent="0.25">
      <c r="B253506" s="78"/>
      <c r="C253506" s="77"/>
    </row>
    <row r="253507" spans="2:3" x14ac:dyDescent="0.25">
      <c r="B253507" s="78"/>
      <c r="C253507" s="77"/>
    </row>
    <row r="253508" spans="2:3" x14ac:dyDescent="0.25">
      <c r="B253508" s="78"/>
      <c r="C253508" s="77"/>
    </row>
    <row r="253509" spans="2:3" x14ac:dyDescent="0.25">
      <c r="B253509" s="78"/>
      <c r="C253509" s="77"/>
    </row>
    <row r="253510" spans="2:3" x14ac:dyDescent="0.25">
      <c r="B253510" s="78"/>
      <c r="C253510" s="77"/>
    </row>
    <row r="253511" spans="2:3" x14ac:dyDescent="0.25">
      <c r="B253511" s="78"/>
      <c r="C253511" s="77"/>
    </row>
    <row r="253512" spans="2:3" x14ac:dyDescent="0.25">
      <c r="B253512" s="78"/>
      <c r="C253512" s="77"/>
    </row>
    <row r="253513" spans="2:3" x14ac:dyDescent="0.25">
      <c r="B253513" s="78"/>
      <c r="C253513" s="77"/>
    </row>
    <row r="253514" spans="2:3" x14ac:dyDescent="0.25">
      <c r="B253514" s="78"/>
      <c r="C253514" s="77"/>
    </row>
    <row r="253624" spans="2:3" x14ac:dyDescent="0.25">
      <c r="B253624" s="78"/>
      <c r="C253624" s="77"/>
    </row>
    <row r="253625" spans="2:3" x14ac:dyDescent="0.25">
      <c r="B253625" s="78"/>
      <c r="C253625" s="77"/>
    </row>
    <row r="253626" spans="2:3" x14ac:dyDescent="0.25">
      <c r="B253626" s="78"/>
      <c r="C253626" s="77"/>
    </row>
    <row r="253627" spans="2:3" x14ac:dyDescent="0.25">
      <c r="B253627" s="78"/>
      <c r="C253627" s="77"/>
    </row>
    <row r="253628" spans="2:3" x14ac:dyDescent="0.25">
      <c r="B253628" s="78"/>
      <c r="C253628" s="77"/>
    </row>
    <row r="253629" spans="2:3" x14ac:dyDescent="0.25">
      <c r="B253629" s="78"/>
      <c r="C253629" s="77"/>
    </row>
    <row r="253630" spans="2:3" x14ac:dyDescent="0.25">
      <c r="B253630" s="78"/>
      <c r="C253630" s="77"/>
    </row>
    <row r="253631" spans="2:3" x14ac:dyDescent="0.25">
      <c r="B253631" s="78"/>
      <c r="C253631" s="77"/>
    </row>
    <row r="253632" spans="2:3" x14ac:dyDescent="0.25">
      <c r="B253632" s="78"/>
      <c r="C253632" s="77"/>
    </row>
    <row r="253633" spans="2:3" x14ac:dyDescent="0.25">
      <c r="B253633" s="78"/>
      <c r="C253633" s="77"/>
    </row>
    <row r="253634" spans="2:3" x14ac:dyDescent="0.25">
      <c r="B253634" s="78"/>
      <c r="C253634" s="77"/>
    </row>
    <row r="253635" spans="2:3" x14ac:dyDescent="0.25">
      <c r="B253635" s="78"/>
      <c r="C253635" s="77"/>
    </row>
    <row r="253636" spans="2:3" x14ac:dyDescent="0.25">
      <c r="B253636" s="78"/>
      <c r="C253636" s="77"/>
    </row>
    <row r="253746" spans="2:3" x14ac:dyDescent="0.25">
      <c r="B253746" s="78"/>
      <c r="C253746" s="77"/>
    </row>
    <row r="253747" spans="2:3" x14ac:dyDescent="0.25">
      <c r="B253747" s="78"/>
      <c r="C253747" s="77"/>
    </row>
    <row r="253748" spans="2:3" x14ac:dyDescent="0.25">
      <c r="B253748" s="78"/>
      <c r="C253748" s="77"/>
    </row>
    <row r="253749" spans="2:3" x14ac:dyDescent="0.25">
      <c r="B253749" s="78"/>
      <c r="C253749" s="77"/>
    </row>
    <row r="253750" spans="2:3" x14ac:dyDescent="0.25">
      <c r="B253750" s="78"/>
      <c r="C253750" s="77"/>
    </row>
    <row r="253751" spans="2:3" x14ac:dyDescent="0.25">
      <c r="B253751" s="78"/>
      <c r="C253751" s="77"/>
    </row>
    <row r="253752" spans="2:3" x14ac:dyDescent="0.25">
      <c r="B253752" s="78"/>
      <c r="C253752" s="77"/>
    </row>
    <row r="253753" spans="2:3" x14ac:dyDescent="0.25">
      <c r="B253753" s="78"/>
      <c r="C253753" s="77"/>
    </row>
    <row r="253754" spans="2:3" x14ac:dyDescent="0.25">
      <c r="B253754" s="78"/>
      <c r="C253754" s="77"/>
    </row>
    <row r="253755" spans="2:3" x14ac:dyDescent="0.25">
      <c r="B253755" s="78"/>
      <c r="C253755" s="77"/>
    </row>
    <row r="253756" spans="2:3" x14ac:dyDescent="0.25">
      <c r="B253756" s="78"/>
      <c r="C253756" s="77"/>
    </row>
    <row r="253757" spans="2:3" x14ac:dyDescent="0.25">
      <c r="B253757" s="78"/>
      <c r="C253757" s="77"/>
    </row>
    <row r="253758" spans="2:3" x14ac:dyDescent="0.25">
      <c r="B253758" s="78"/>
      <c r="C253758" s="77"/>
    </row>
    <row r="253868" spans="2:3" x14ac:dyDescent="0.25">
      <c r="B253868" s="78"/>
      <c r="C253868" s="77"/>
    </row>
    <row r="253869" spans="2:3" x14ac:dyDescent="0.25">
      <c r="B253869" s="78"/>
      <c r="C253869" s="77"/>
    </row>
    <row r="253870" spans="2:3" x14ac:dyDescent="0.25">
      <c r="B253870" s="78"/>
      <c r="C253870" s="77"/>
    </row>
    <row r="253871" spans="2:3" x14ac:dyDescent="0.25">
      <c r="B253871" s="78"/>
      <c r="C253871" s="77"/>
    </row>
    <row r="253872" spans="2:3" x14ac:dyDescent="0.25">
      <c r="B253872" s="78"/>
      <c r="C253872" s="77"/>
    </row>
    <row r="253873" spans="2:3" x14ac:dyDescent="0.25">
      <c r="B253873" s="78"/>
      <c r="C253873" s="77"/>
    </row>
    <row r="253874" spans="2:3" x14ac:dyDescent="0.25">
      <c r="B253874" s="78"/>
      <c r="C253874" s="77"/>
    </row>
    <row r="253875" spans="2:3" x14ac:dyDescent="0.25">
      <c r="B253875" s="78"/>
      <c r="C253875" s="77"/>
    </row>
    <row r="253876" spans="2:3" x14ac:dyDescent="0.25">
      <c r="B253876" s="78"/>
      <c r="C253876" s="77"/>
    </row>
    <row r="253877" spans="2:3" x14ac:dyDescent="0.25">
      <c r="B253877" s="78"/>
      <c r="C253877" s="77"/>
    </row>
    <row r="253878" spans="2:3" x14ac:dyDescent="0.25">
      <c r="B253878" s="78"/>
      <c r="C253878" s="77"/>
    </row>
    <row r="253879" spans="2:3" x14ac:dyDescent="0.25">
      <c r="B253879" s="78"/>
      <c r="C253879" s="77"/>
    </row>
    <row r="253880" spans="2:3" x14ac:dyDescent="0.25">
      <c r="B253880" s="78"/>
      <c r="C253880" s="77"/>
    </row>
    <row r="253990" spans="2:3" x14ac:dyDescent="0.25">
      <c r="B253990" s="78"/>
      <c r="C253990" s="77"/>
    </row>
    <row r="253991" spans="2:3" x14ac:dyDescent="0.25">
      <c r="B253991" s="78"/>
      <c r="C253991" s="77"/>
    </row>
    <row r="253992" spans="2:3" x14ac:dyDescent="0.25">
      <c r="B253992" s="78"/>
      <c r="C253992" s="77"/>
    </row>
    <row r="253993" spans="2:3" x14ac:dyDescent="0.25">
      <c r="B253993" s="78"/>
      <c r="C253993" s="77"/>
    </row>
    <row r="253994" spans="2:3" x14ac:dyDescent="0.25">
      <c r="B253994" s="78"/>
      <c r="C253994" s="77"/>
    </row>
    <row r="253995" spans="2:3" x14ac:dyDescent="0.25">
      <c r="B253995" s="78"/>
      <c r="C253995" s="77"/>
    </row>
    <row r="253996" spans="2:3" x14ac:dyDescent="0.25">
      <c r="B253996" s="78"/>
      <c r="C253996" s="77"/>
    </row>
    <row r="253997" spans="2:3" x14ac:dyDescent="0.25">
      <c r="B253997" s="78"/>
      <c r="C253997" s="77"/>
    </row>
    <row r="253998" spans="2:3" x14ac:dyDescent="0.25">
      <c r="B253998" s="78"/>
      <c r="C253998" s="77"/>
    </row>
    <row r="253999" spans="2:3" x14ac:dyDescent="0.25">
      <c r="B253999" s="78"/>
      <c r="C253999" s="77"/>
    </row>
    <row r="254000" spans="2:3" x14ac:dyDescent="0.25">
      <c r="B254000" s="78"/>
      <c r="C254000" s="77"/>
    </row>
    <row r="254001" spans="2:3" x14ac:dyDescent="0.25">
      <c r="B254001" s="78"/>
      <c r="C254001" s="77"/>
    </row>
    <row r="254002" spans="2:3" x14ac:dyDescent="0.25">
      <c r="B254002" s="78"/>
      <c r="C254002" s="77"/>
    </row>
    <row r="254112" spans="2:3" x14ac:dyDescent="0.25">
      <c r="B254112" s="78"/>
      <c r="C254112" s="77"/>
    </row>
    <row r="254113" spans="2:3" x14ac:dyDescent="0.25">
      <c r="B254113" s="78"/>
      <c r="C254113" s="77"/>
    </row>
    <row r="254114" spans="2:3" x14ac:dyDescent="0.25">
      <c r="B254114" s="78"/>
      <c r="C254114" s="77"/>
    </row>
    <row r="254115" spans="2:3" x14ac:dyDescent="0.25">
      <c r="B254115" s="78"/>
      <c r="C254115" s="77"/>
    </row>
    <row r="254116" spans="2:3" x14ac:dyDescent="0.25">
      <c r="B254116" s="78"/>
      <c r="C254116" s="77"/>
    </row>
    <row r="254117" spans="2:3" x14ac:dyDescent="0.25">
      <c r="B254117" s="78"/>
      <c r="C254117" s="77"/>
    </row>
    <row r="254118" spans="2:3" x14ac:dyDescent="0.25">
      <c r="B254118" s="78"/>
      <c r="C254118" s="77"/>
    </row>
    <row r="254119" spans="2:3" x14ac:dyDescent="0.25">
      <c r="B254119" s="78"/>
      <c r="C254119" s="77"/>
    </row>
    <row r="254120" spans="2:3" x14ac:dyDescent="0.25">
      <c r="B254120" s="78"/>
      <c r="C254120" s="77"/>
    </row>
    <row r="254121" spans="2:3" x14ac:dyDescent="0.25">
      <c r="B254121" s="78"/>
      <c r="C254121" s="77"/>
    </row>
    <row r="254122" spans="2:3" x14ac:dyDescent="0.25">
      <c r="B254122" s="78"/>
      <c r="C254122" s="77"/>
    </row>
    <row r="254123" spans="2:3" x14ac:dyDescent="0.25">
      <c r="B254123" s="78"/>
      <c r="C254123" s="77"/>
    </row>
    <row r="254124" spans="2:3" x14ac:dyDescent="0.25">
      <c r="B254124" s="78"/>
      <c r="C254124" s="77"/>
    </row>
    <row r="254234" spans="2:3" x14ac:dyDescent="0.25">
      <c r="B254234" s="78"/>
      <c r="C254234" s="77"/>
    </row>
    <row r="254235" spans="2:3" x14ac:dyDescent="0.25">
      <c r="B254235" s="78"/>
      <c r="C254235" s="77"/>
    </row>
    <row r="254236" spans="2:3" x14ac:dyDescent="0.25">
      <c r="B254236" s="78"/>
      <c r="C254236" s="77"/>
    </row>
    <row r="254237" spans="2:3" x14ac:dyDescent="0.25">
      <c r="B254237" s="78"/>
      <c r="C254237" s="77"/>
    </row>
    <row r="254238" spans="2:3" x14ac:dyDescent="0.25">
      <c r="B254238" s="78"/>
      <c r="C254238" s="77"/>
    </row>
    <row r="254239" spans="2:3" x14ac:dyDescent="0.25">
      <c r="B254239" s="78"/>
      <c r="C254239" s="77"/>
    </row>
    <row r="254240" spans="2:3" x14ac:dyDescent="0.25">
      <c r="B254240" s="78"/>
      <c r="C254240" s="77"/>
    </row>
    <row r="254241" spans="2:3" x14ac:dyDescent="0.25">
      <c r="B254241" s="78"/>
      <c r="C254241" s="77"/>
    </row>
    <row r="254242" spans="2:3" x14ac:dyDescent="0.25">
      <c r="B254242" s="78"/>
      <c r="C254242" s="77"/>
    </row>
    <row r="254243" spans="2:3" x14ac:dyDescent="0.25">
      <c r="B254243" s="78"/>
      <c r="C254243" s="77"/>
    </row>
    <row r="254244" spans="2:3" x14ac:dyDescent="0.25">
      <c r="B254244" s="78"/>
      <c r="C254244" s="77"/>
    </row>
    <row r="254245" spans="2:3" x14ac:dyDescent="0.25">
      <c r="B254245" s="78"/>
      <c r="C254245" s="77"/>
    </row>
    <row r="254246" spans="2:3" x14ac:dyDescent="0.25">
      <c r="B254246" s="78"/>
      <c r="C254246" s="77"/>
    </row>
    <row r="254356" spans="2:3" x14ac:dyDescent="0.25">
      <c r="B254356" s="78"/>
      <c r="C254356" s="77"/>
    </row>
    <row r="254357" spans="2:3" x14ac:dyDescent="0.25">
      <c r="B254357" s="78"/>
      <c r="C254357" s="77"/>
    </row>
    <row r="254358" spans="2:3" x14ac:dyDescent="0.25">
      <c r="B254358" s="78"/>
      <c r="C254358" s="77"/>
    </row>
    <row r="254359" spans="2:3" x14ac:dyDescent="0.25">
      <c r="B254359" s="78"/>
      <c r="C254359" s="77"/>
    </row>
    <row r="254360" spans="2:3" x14ac:dyDescent="0.25">
      <c r="B254360" s="78"/>
      <c r="C254360" s="77"/>
    </row>
    <row r="254361" spans="2:3" x14ac:dyDescent="0.25">
      <c r="B254361" s="78"/>
      <c r="C254361" s="77"/>
    </row>
    <row r="254362" spans="2:3" x14ac:dyDescent="0.25">
      <c r="B254362" s="78"/>
      <c r="C254362" s="77"/>
    </row>
    <row r="254363" spans="2:3" x14ac:dyDescent="0.25">
      <c r="B254363" s="78"/>
      <c r="C254363" s="77"/>
    </row>
    <row r="254364" spans="2:3" x14ac:dyDescent="0.25">
      <c r="B254364" s="78"/>
      <c r="C254364" s="77"/>
    </row>
    <row r="254365" spans="2:3" x14ac:dyDescent="0.25">
      <c r="B254365" s="78"/>
      <c r="C254365" s="77"/>
    </row>
    <row r="254366" spans="2:3" x14ac:dyDescent="0.25">
      <c r="B254366" s="78"/>
      <c r="C254366" s="77"/>
    </row>
    <row r="254367" spans="2:3" x14ac:dyDescent="0.25">
      <c r="B254367" s="78"/>
      <c r="C254367" s="77"/>
    </row>
    <row r="254368" spans="2:3" x14ac:dyDescent="0.25">
      <c r="B254368" s="78"/>
      <c r="C254368" s="77"/>
    </row>
    <row r="254478" spans="2:3" x14ac:dyDescent="0.25">
      <c r="B254478" s="78"/>
      <c r="C254478" s="77"/>
    </row>
    <row r="254479" spans="2:3" x14ac:dyDescent="0.25">
      <c r="B254479" s="78"/>
      <c r="C254479" s="77"/>
    </row>
    <row r="254480" spans="2:3" x14ac:dyDescent="0.25">
      <c r="B254480" s="78"/>
      <c r="C254480" s="77"/>
    </row>
    <row r="254481" spans="2:3" x14ac:dyDescent="0.25">
      <c r="B254481" s="78"/>
      <c r="C254481" s="77"/>
    </row>
    <row r="254482" spans="2:3" x14ac:dyDescent="0.25">
      <c r="B254482" s="78"/>
      <c r="C254482" s="77"/>
    </row>
    <row r="254483" spans="2:3" x14ac:dyDescent="0.25">
      <c r="B254483" s="78"/>
      <c r="C254483" s="77"/>
    </row>
    <row r="254484" spans="2:3" x14ac:dyDescent="0.25">
      <c r="B254484" s="78"/>
      <c r="C254484" s="77"/>
    </row>
    <row r="254485" spans="2:3" x14ac:dyDescent="0.25">
      <c r="B254485" s="78"/>
      <c r="C254485" s="77"/>
    </row>
    <row r="254486" spans="2:3" x14ac:dyDescent="0.25">
      <c r="B254486" s="78"/>
      <c r="C254486" s="77"/>
    </row>
    <row r="254487" spans="2:3" x14ac:dyDescent="0.25">
      <c r="B254487" s="78"/>
      <c r="C254487" s="77"/>
    </row>
    <row r="254488" spans="2:3" x14ac:dyDescent="0.25">
      <c r="B254488" s="78"/>
      <c r="C254488" s="77"/>
    </row>
    <row r="254489" spans="2:3" x14ac:dyDescent="0.25">
      <c r="B254489" s="78"/>
      <c r="C254489" s="77"/>
    </row>
    <row r="254490" spans="2:3" x14ac:dyDescent="0.25">
      <c r="B254490" s="78"/>
      <c r="C254490" s="77"/>
    </row>
    <row r="254600" spans="2:3" x14ac:dyDescent="0.25">
      <c r="B254600" s="78"/>
      <c r="C254600" s="77"/>
    </row>
    <row r="254601" spans="2:3" x14ac:dyDescent="0.25">
      <c r="B254601" s="78"/>
      <c r="C254601" s="77"/>
    </row>
    <row r="254602" spans="2:3" x14ac:dyDescent="0.25">
      <c r="B254602" s="78"/>
      <c r="C254602" s="77"/>
    </row>
    <row r="254603" spans="2:3" x14ac:dyDescent="0.25">
      <c r="B254603" s="78"/>
      <c r="C254603" s="77"/>
    </row>
    <row r="254604" spans="2:3" x14ac:dyDescent="0.25">
      <c r="B254604" s="78"/>
      <c r="C254604" s="77"/>
    </row>
    <row r="254605" spans="2:3" x14ac:dyDescent="0.25">
      <c r="B254605" s="78"/>
      <c r="C254605" s="77"/>
    </row>
    <row r="254606" spans="2:3" x14ac:dyDescent="0.25">
      <c r="B254606" s="78"/>
      <c r="C254606" s="77"/>
    </row>
    <row r="254607" spans="2:3" x14ac:dyDescent="0.25">
      <c r="B254607" s="78"/>
      <c r="C254607" s="77"/>
    </row>
    <row r="254608" spans="2:3" x14ac:dyDescent="0.25">
      <c r="B254608" s="78"/>
      <c r="C254608" s="77"/>
    </row>
    <row r="254609" spans="2:3" x14ac:dyDescent="0.25">
      <c r="B254609" s="78"/>
      <c r="C254609" s="77"/>
    </row>
    <row r="254610" spans="2:3" x14ac:dyDescent="0.25">
      <c r="B254610" s="78"/>
      <c r="C254610" s="77"/>
    </row>
    <row r="254611" spans="2:3" x14ac:dyDescent="0.25">
      <c r="B254611" s="78"/>
      <c r="C254611" s="77"/>
    </row>
    <row r="254612" spans="2:3" x14ac:dyDescent="0.25">
      <c r="B254612" s="78"/>
      <c r="C254612" s="77"/>
    </row>
    <row r="254722" spans="2:3" x14ac:dyDescent="0.25">
      <c r="B254722" s="78"/>
      <c r="C254722" s="77"/>
    </row>
    <row r="254723" spans="2:3" x14ac:dyDescent="0.25">
      <c r="B254723" s="78"/>
      <c r="C254723" s="77"/>
    </row>
    <row r="254724" spans="2:3" x14ac:dyDescent="0.25">
      <c r="B254724" s="78"/>
      <c r="C254724" s="77"/>
    </row>
    <row r="254725" spans="2:3" x14ac:dyDescent="0.25">
      <c r="B254725" s="78"/>
      <c r="C254725" s="77"/>
    </row>
    <row r="254726" spans="2:3" x14ac:dyDescent="0.25">
      <c r="B254726" s="78"/>
      <c r="C254726" s="77"/>
    </row>
    <row r="254727" spans="2:3" x14ac:dyDescent="0.25">
      <c r="B254727" s="78"/>
      <c r="C254727" s="77"/>
    </row>
    <row r="254728" spans="2:3" x14ac:dyDescent="0.25">
      <c r="B254728" s="78"/>
      <c r="C254728" s="77"/>
    </row>
    <row r="254729" spans="2:3" x14ac:dyDescent="0.25">
      <c r="B254729" s="78"/>
      <c r="C254729" s="77"/>
    </row>
    <row r="254730" spans="2:3" x14ac:dyDescent="0.25">
      <c r="B254730" s="78"/>
      <c r="C254730" s="77"/>
    </row>
    <row r="254731" spans="2:3" x14ac:dyDescent="0.25">
      <c r="B254731" s="78"/>
      <c r="C254731" s="77"/>
    </row>
    <row r="254732" spans="2:3" x14ac:dyDescent="0.25">
      <c r="B254732" s="78"/>
      <c r="C254732" s="77"/>
    </row>
    <row r="254733" spans="2:3" x14ac:dyDescent="0.25">
      <c r="B254733" s="78"/>
      <c r="C254733" s="77"/>
    </row>
    <row r="254734" spans="2:3" x14ac:dyDescent="0.25">
      <c r="B254734" s="78"/>
      <c r="C254734" s="77"/>
    </row>
    <row r="254844" spans="2:3" x14ac:dyDescent="0.25">
      <c r="B254844" s="78"/>
      <c r="C254844" s="77"/>
    </row>
    <row r="254845" spans="2:3" x14ac:dyDescent="0.25">
      <c r="B254845" s="78"/>
      <c r="C254845" s="77"/>
    </row>
    <row r="254846" spans="2:3" x14ac:dyDescent="0.25">
      <c r="B254846" s="78"/>
      <c r="C254846" s="77"/>
    </row>
    <row r="254847" spans="2:3" x14ac:dyDescent="0.25">
      <c r="B254847" s="78"/>
      <c r="C254847" s="77"/>
    </row>
    <row r="254848" spans="2:3" x14ac:dyDescent="0.25">
      <c r="B254848" s="78"/>
      <c r="C254848" s="77"/>
    </row>
    <row r="254849" spans="2:3" x14ac:dyDescent="0.25">
      <c r="B254849" s="78"/>
      <c r="C254849" s="77"/>
    </row>
    <row r="254850" spans="2:3" x14ac:dyDescent="0.25">
      <c r="B254850" s="78"/>
      <c r="C254850" s="77"/>
    </row>
    <row r="254851" spans="2:3" x14ac:dyDescent="0.25">
      <c r="B254851" s="78"/>
      <c r="C254851" s="77"/>
    </row>
    <row r="254852" spans="2:3" x14ac:dyDescent="0.25">
      <c r="B254852" s="78"/>
      <c r="C254852" s="77"/>
    </row>
    <row r="254853" spans="2:3" x14ac:dyDescent="0.25">
      <c r="B254853" s="78"/>
      <c r="C254853" s="77"/>
    </row>
    <row r="254854" spans="2:3" x14ac:dyDescent="0.25">
      <c r="B254854" s="78"/>
      <c r="C254854" s="77"/>
    </row>
    <row r="254855" spans="2:3" x14ac:dyDescent="0.25">
      <c r="B254855" s="78"/>
      <c r="C254855" s="77"/>
    </row>
    <row r="254856" spans="2:3" x14ac:dyDescent="0.25">
      <c r="B254856" s="78"/>
      <c r="C254856" s="77"/>
    </row>
    <row r="254966" spans="2:3" x14ac:dyDescent="0.25">
      <c r="B254966" s="78"/>
      <c r="C254966" s="77"/>
    </row>
    <row r="254967" spans="2:3" x14ac:dyDescent="0.25">
      <c r="B254967" s="78"/>
      <c r="C254967" s="77"/>
    </row>
    <row r="254968" spans="2:3" x14ac:dyDescent="0.25">
      <c r="B254968" s="78"/>
      <c r="C254968" s="77"/>
    </row>
    <row r="254969" spans="2:3" x14ac:dyDescent="0.25">
      <c r="B254969" s="78"/>
      <c r="C254969" s="77"/>
    </row>
    <row r="254970" spans="2:3" x14ac:dyDescent="0.25">
      <c r="B254970" s="78"/>
      <c r="C254970" s="77"/>
    </row>
    <row r="254971" spans="2:3" x14ac:dyDescent="0.25">
      <c r="B254971" s="78"/>
      <c r="C254971" s="77"/>
    </row>
    <row r="254972" spans="2:3" x14ac:dyDescent="0.25">
      <c r="B254972" s="78"/>
      <c r="C254972" s="77"/>
    </row>
    <row r="254973" spans="2:3" x14ac:dyDescent="0.25">
      <c r="B254973" s="78"/>
      <c r="C254973" s="77"/>
    </row>
    <row r="254974" spans="2:3" x14ac:dyDescent="0.25">
      <c r="B254974" s="78"/>
      <c r="C254974" s="77"/>
    </row>
    <row r="254975" spans="2:3" x14ac:dyDescent="0.25">
      <c r="B254975" s="78"/>
      <c r="C254975" s="77"/>
    </row>
    <row r="254976" spans="2:3" x14ac:dyDescent="0.25">
      <c r="B254976" s="78"/>
      <c r="C254976" s="77"/>
    </row>
    <row r="254977" spans="2:3" x14ac:dyDescent="0.25">
      <c r="B254977" s="78"/>
      <c r="C254977" s="77"/>
    </row>
    <row r="254978" spans="2:3" x14ac:dyDescent="0.25">
      <c r="B254978" s="78"/>
      <c r="C254978" s="77"/>
    </row>
    <row r="255088" spans="2:3" x14ac:dyDescent="0.25">
      <c r="B255088" s="78"/>
      <c r="C255088" s="77"/>
    </row>
    <row r="255089" spans="2:3" x14ac:dyDescent="0.25">
      <c r="B255089" s="78"/>
      <c r="C255089" s="77"/>
    </row>
    <row r="255090" spans="2:3" x14ac:dyDescent="0.25">
      <c r="B255090" s="78"/>
      <c r="C255090" s="77"/>
    </row>
    <row r="255091" spans="2:3" x14ac:dyDescent="0.25">
      <c r="B255091" s="78"/>
      <c r="C255091" s="77"/>
    </row>
    <row r="255092" spans="2:3" x14ac:dyDescent="0.25">
      <c r="B255092" s="78"/>
      <c r="C255092" s="77"/>
    </row>
    <row r="255093" spans="2:3" x14ac:dyDescent="0.25">
      <c r="B255093" s="78"/>
      <c r="C255093" s="77"/>
    </row>
    <row r="255094" spans="2:3" x14ac:dyDescent="0.25">
      <c r="B255094" s="78"/>
      <c r="C255094" s="77"/>
    </row>
    <row r="255095" spans="2:3" x14ac:dyDescent="0.25">
      <c r="B255095" s="78"/>
      <c r="C255095" s="77"/>
    </row>
    <row r="255096" spans="2:3" x14ac:dyDescent="0.25">
      <c r="B255096" s="78"/>
      <c r="C255096" s="77"/>
    </row>
    <row r="255097" spans="2:3" x14ac:dyDescent="0.25">
      <c r="B255097" s="78"/>
      <c r="C255097" s="77"/>
    </row>
    <row r="255098" spans="2:3" x14ac:dyDescent="0.25">
      <c r="B255098" s="78"/>
      <c r="C255098" s="77"/>
    </row>
    <row r="255099" spans="2:3" x14ac:dyDescent="0.25">
      <c r="B255099" s="78"/>
      <c r="C255099" s="77"/>
    </row>
    <row r="255100" spans="2:3" x14ac:dyDescent="0.25">
      <c r="B255100" s="78"/>
      <c r="C255100" s="77"/>
    </row>
    <row r="255210" spans="2:3" x14ac:dyDescent="0.25">
      <c r="B255210" s="78"/>
      <c r="C255210" s="77"/>
    </row>
    <row r="255211" spans="2:3" x14ac:dyDescent="0.25">
      <c r="B255211" s="78"/>
      <c r="C255211" s="77"/>
    </row>
    <row r="255212" spans="2:3" x14ac:dyDescent="0.25">
      <c r="B255212" s="78"/>
      <c r="C255212" s="77"/>
    </row>
    <row r="255213" spans="2:3" x14ac:dyDescent="0.25">
      <c r="B255213" s="78"/>
      <c r="C255213" s="77"/>
    </row>
    <row r="255214" spans="2:3" x14ac:dyDescent="0.25">
      <c r="B255214" s="78"/>
      <c r="C255214" s="77"/>
    </row>
    <row r="255215" spans="2:3" x14ac:dyDescent="0.25">
      <c r="B255215" s="78"/>
      <c r="C255215" s="77"/>
    </row>
    <row r="255216" spans="2:3" x14ac:dyDescent="0.25">
      <c r="B255216" s="78"/>
      <c r="C255216" s="77"/>
    </row>
    <row r="255217" spans="2:3" x14ac:dyDescent="0.25">
      <c r="B255217" s="78"/>
      <c r="C255217" s="77"/>
    </row>
    <row r="255218" spans="2:3" x14ac:dyDescent="0.25">
      <c r="B255218" s="78"/>
      <c r="C255218" s="77"/>
    </row>
    <row r="255219" spans="2:3" x14ac:dyDescent="0.25">
      <c r="B255219" s="78"/>
      <c r="C255219" s="77"/>
    </row>
    <row r="255220" spans="2:3" x14ac:dyDescent="0.25">
      <c r="B255220" s="78"/>
      <c r="C255220" s="77"/>
    </row>
    <row r="255221" spans="2:3" x14ac:dyDescent="0.25">
      <c r="B255221" s="78"/>
      <c r="C255221" s="77"/>
    </row>
    <row r="255222" spans="2:3" x14ac:dyDescent="0.25">
      <c r="B255222" s="78"/>
      <c r="C255222" s="77"/>
    </row>
    <row r="255332" spans="2:3" x14ac:dyDescent="0.25">
      <c r="B255332" s="78"/>
      <c r="C255332" s="77"/>
    </row>
    <row r="255333" spans="2:3" x14ac:dyDescent="0.25">
      <c r="B255333" s="78"/>
      <c r="C255333" s="77"/>
    </row>
    <row r="255334" spans="2:3" x14ac:dyDescent="0.25">
      <c r="B255334" s="78"/>
      <c r="C255334" s="77"/>
    </row>
    <row r="255335" spans="2:3" x14ac:dyDescent="0.25">
      <c r="B255335" s="78"/>
      <c r="C255335" s="77"/>
    </row>
    <row r="255336" spans="2:3" x14ac:dyDescent="0.25">
      <c r="B255336" s="78"/>
      <c r="C255336" s="77"/>
    </row>
    <row r="255337" spans="2:3" x14ac:dyDescent="0.25">
      <c r="B255337" s="78"/>
      <c r="C255337" s="77"/>
    </row>
    <row r="255338" spans="2:3" x14ac:dyDescent="0.25">
      <c r="B255338" s="78"/>
      <c r="C255338" s="77"/>
    </row>
    <row r="255339" spans="2:3" x14ac:dyDescent="0.25">
      <c r="B255339" s="78"/>
      <c r="C255339" s="77"/>
    </row>
    <row r="255340" spans="2:3" x14ac:dyDescent="0.25">
      <c r="B255340" s="78"/>
      <c r="C255340" s="77"/>
    </row>
    <row r="255341" spans="2:3" x14ac:dyDescent="0.25">
      <c r="B255341" s="78"/>
      <c r="C255341" s="77"/>
    </row>
    <row r="255342" spans="2:3" x14ac:dyDescent="0.25">
      <c r="B255342" s="78"/>
      <c r="C255342" s="77"/>
    </row>
    <row r="255343" spans="2:3" x14ac:dyDescent="0.25">
      <c r="B255343" s="78"/>
      <c r="C255343" s="77"/>
    </row>
    <row r="255344" spans="2:3" x14ac:dyDescent="0.25">
      <c r="B255344" s="78"/>
      <c r="C255344" s="77"/>
    </row>
    <row r="255454" spans="2:3" x14ac:dyDescent="0.25">
      <c r="B255454" s="78"/>
      <c r="C255454" s="77"/>
    </row>
    <row r="255455" spans="2:3" x14ac:dyDescent="0.25">
      <c r="B255455" s="78"/>
      <c r="C255455" s="77"/>
    </row>
    <row r="255456" spans="2:3" x14ac:dyDescent="0.25">
      <c r="B255456" s="78"/>
      <c r="C255456" s="77"/>
    </row>
    <row r="255457" spans="2:3" x14ac:dyDescent="0.25">
      <c r="B255457" s="78"/>
      <c r="C255457" s="77"/>
    </row>
    <row r="255458" spans="2:3" x14ac:dyDescent="0.25">
      <c r="B255458" s="78"/>
      <c r="C255458" s="77"/>
    </row>
    <row r="255459" spans="2:3" x14ac:dyDescent="0.25">
      <c r="B255459" s="78"/>
      <c r="C255459" s="77"/>
    </row>
    <row r="255460" spans="2:3" x14ac:dyDescent="0.25">
      <c r="B255460" s="78"/>
      <c r="C255460" s="77"/>
    </row>
    <row r="255461" spans="2:3" x14ac:dyDescent="0.25">
      <c r="B255461" s="78"/>
      <c r="C255461" s="77"/>
    </row>
    <row r="255462" spans="2:3" x14ac:dyDescent="0.25">
      <c r="B255462" s="78"/>
      <c r="C255462" s="77"/>
    </row>
    <row r="255463" spans="2:3" x14ac:dyDescent="0.25">
      <c r="B255463" s="78"/>
      <c r="C255463" s="77"/>
    </row>
    <row r="255464" spans="2:3" x14ac:dyDescent="0.25">
      <c r="B255464" s="78"/>
      <c r="C255464" s="77"/>
    </row>
    <row r="255465" spans="2:3" x14ac:dyDescent="0.25">
      <c r="B255465" s="78"/>
      <c r="C255465" s="77"/>
    </row>
    <row r="255466" spans="2:3" x14ac:dyDescent="0.25">
      <c r="B255466" s="78"/>
      <c r="C255466" s="77"/>
    </row>
    <row r="255576" spans="2:3" x14ac:dyDescent="0.25">
      <c r="B255576" s="78"/>
      <c r="C255576" s="77"/>
    </row>
    <row r="255577" spans="2:3" x14ac:dyDescent="0.25">
      <c r="B255577" s="78"/>
      <c r="C255577" s="77"/>
    </row>
    <row r="255578" spans="2:3" x14ac:dyDescent="0.25">
      <c r="B255578" s="78"/>
      <c r="C255578" s="77"/>
    </row>
    <row r="255579" spans="2:3" x14ac:dyDescent="0.25">
      <c r="B255579" s="78"/>
      <c r="C255579" s="77"/>
    </row>
    <row r="255580" spans="2:3" x14ac:dyDescent="0.25">
      <c r="B255580" s="78"/>
      <c r="C255580" s="77"/>
    </row>
    <row r="255581" spans="2:3" x14ac:dyDescent="0.25">
      <c r="B255581" s="78"/>
      <c r="C255581" s="77"/>
    </row>
    <row r="255582" spans="2:3" x14ac:dyDescent="0.25">
      <c r="B255582" s="78"/>
      <c r="C255582" s="77"/>
    </row>
    <row r="255583" spans="2:3" x14ac:dyDescent="0.25">
      <c r="B255583" s="78"/>
      <c r="C255583" s="77"/>
    </row>
    <row r="255584" spans="2:3" x14ac:dyDescent="0.25">
      <c r="B255584" s="78"/>
      <c r="C255584" s="77"/>
    </row>
    <row r="255585" spans="2:3" x14ac:dyDescent="0.25">
      <c r="B255585" s="78"/>
      <c r="C255585" s="77"/>
    </row>
    <row r="255586" spans="2:3" x14ac:dyDescent="0.25">
      <c r="B255586" s="78"/>
      <c r="C255586" s="77"/>
    </row>
    <row r="255587" spans="2:3" x14ac:dyDescent="0.25">
      <c r="B255587" s="78"/>
      <c r="C255587" s="77"/>
    </row>
    <row r="255588" spans="2:3" x14ac:dyDescent="0.25">
      <c r="B255588" s="78"/>
      <c r="C255588" s="77"/>
    </row>
    <row r="255698" spans="2:3" x14ac:dyDescent="0.25">
      <c r="B255698" s="78"/>
      <c r="C255698" s="77"/>
    </row>
    <row r="255699" spans="2:3" x14ac:dyDescent="0.25">
      <c r="B255699" s="78"/>
      <c r="C255699" s="77"/>
    </row>
    <row r="255700" spans="2:3" x14ac:dyDescent="0.25">
      <c r="B255700" s="78"/>
      <c r="C255700" s="77"/>
    </row>
    <row r="255701" spans="2:3" x14ac:dyDescent="0.25">
      <c r="B255701" s="78"/>
      <c r="C255701" s="77"/>
    </row>
    <row r="255702" spans="2:3" x14ac:dyDescent="0.25">
      <c r="B255702" s="78"/>
      <c r="C255702" s="77"/>
    </row>
    <row r="255703" spans="2:3" x14ac:dyDescent="0.25">
      <c r="B255703" s="78"/>
      <c r="C255703" s="77"/>
    </row>
    <row r="255704" spans="2:3" x14ac:dyDescent="0.25">
      <c r="B255704" s="78"/>
      <c r="C255704" s="77"/>
    </row>
    <row r="255705" spans="2:3" x14ac:dyDescent="0.25">
      <c r="B255705" s="78"/>
      <c r="C255705" s="77"/>
    </row>
    <row r="255706" spans="2:3" x14ac:dyDescent="0.25">
      <c r="B255706" s="78"/>
      <c r="C255706" s="77"/>
    </row>
    <row r="255707" spans="2:3" x14ac:dyDescent="0.25">
      <c r="B255707" s="78"/>
      <c r="C255707" s="77"/>
    </row>
    <row r="255708" spans="2:3" x14ac:dyDescent="0.25">
      <c r="B255708" s="78"/>
      <c r="C255708" s="77"/>
    </row>
    <row r="255709" spans="2:3" x14ac:dyDescent="0.25">
      <c r="B255709" s="78"/>
      <c r="C255709" s="77"/>
    </row>
    <row r="255710" spans="2:3" x14ac:dyDescent="0.25">
      <c r="B255710" s="78"/>
      <c r="C255710" s="77"/>
    </row>
    <row r="255820" spans="2:3" x14ac:dyDescent="0.25">
      <c r="B255820" s="78"/>
      <c r="C255820" s="77"/>
    </row>
    <row r="255821" spans="2:3" x14ac:dyDescent="0.25">
      <c r="B255821" s="78"/>
      <c r="C255821" s="77"/>
    </row>
    <row r="255822" spans="2:3" x14ac:dyDescent="0.25">
      <c r="B255822" s="78"/>
      <c r="C255822" s="77"/>
    </row>
    <row r="255823" spans="2:3" x14ac:dyDescent="0.25">
      <c r="B255823" s="78"/>
      <c r="C255823" s="77"/>
    </row>
    <row r="255824" spans="2:3" x14ac:dyDescent="0.25">
      <c r="B255824" s="78"/>
      <c r="C255824" s="77"/>
    </row>
    <row r="255825" spans="2:3" x14ac:dyDescent="0.25">
      <c r="B255825" s="78"/>
      <c r="C255825" s="77"/>
    </row>
    <row r="255826" spans="2:3" x14ac:dyDescent="0.25">
      <c r="B255826" s="78"/>
      <c r="C255826" s="77"/>
    </row>
    <row r="255827" spans="2:3" x14ac:dyDescent="0.25">
      <c r="B255827" s="78"/>
      <c r="C255827" s="77"/>
    </row>
    <row r="255828" spans="2:3" x14ac:dyDescent="0.25">
      <c r="B255828" s="78"/>
      <c r="C255828" s="77"/>
    </row>
    <row r="255829" spans="2:3" x14ac:dyDescent="0.25">
      <c r="B255829" s="78"/>
      <c r="C255829" s="77"/>
    </row>
    <row r="255830" spans="2:3" x14ac:dyDescent="0.25">
      <c r="B255830" s="78"/>
      <c r="C255830" s="77"/>
    </row>
    <row r="255831" spans="2:3" x14ac:dyDescent="0.25">
      <c r="B255831" s="78"/>
      <c r="C255831" s="77"/>
    </row>
    <row r="255832" spans="2:3" x14ac:dyDescent="0.25">
      <c r="B255832" s="78"/>
      <c r="C255832" s="77"/>
    </row>
    <row r="255942" spans="2:3" x14ac:dyDescent="0.25">
      <c r="B255942" s="78"/>
      <c r="C255942" s="77"/>
    </row>
    <row r="255943" spans="2:3" x14ac:dyDescent="0.25">
      <c r="B255943" s="78"/>
      <c r="C255943" s="77"/>
    </row>
    <row r="255944" spans="2:3" x14ac:dyDescent="0.25">
      <c r="B255944" s="78"/>
      <c r="C255944" s="77"/>
    </row>
    <row r="255945" spans="2:3" x14ac:dyDescent="0.25">
      <c r="B255945" s="78"/>
      <c r="C255945" s="77"/>
    </row>
    <row r="255946" spans="2:3" x14ac:dyDescent="0.25">
      <c r="B255946" s="78"/>
      <c r="C255946" s="77"/>
    </row>
    <row r="255947" spans="2:3" x14ac:dyDescent="0.25">
      <c r="B255947" s="78"/>
      <c r="C255947" s="77"/>
    </row>
    <row r="255948" spans="2:3" x14ac:dyDescent="0.25">
      <c r="B255948" s="78"/>
      <c r="C255948" s="77"/>
    </row>
    <row r="255949" spans="2:3" x14ac:dyDescent="0.25">
      <c r="B255949" s="78"/>
      <c r="C255949" s="77"/>
    </row>
    <row r="255950" spans="2:3" x14ac:dyDescent="0.25">
      <c r="B255950" s="78"/>
      <c r="C255950" s="77"/>
    </row>
    <row r="255951" spans="2:3" x14ac:dyDescent="0.25">
      <c r="B255951" s="78"/>
      <c r="C255951" s="77"/>
    </row>
    <row r="255952" spans="2:3" x14ac:dyDescent="0.25">
      <c r="B255952" s="78"/>
      <c r="C255952" s="77"/>
    </row>
    <row r="255953" spans="2:3" x14ac:dyDescent="0.25">
      <c r="B255953" s="78"/>
      <c r="C255953" s="77"/>
    </row>
    <row r="255954" spans="2:3" x14ac:dyDescent="0.25">
      <c r="B255954" s="78"/>
      <c r="C255954" s="77"/>
    </row>
    <row r="256064" spans="2:3" x14ac:dyDescent="0.25">
      <c r="B256064" s="78"/>
      <c r="C256064" s="77"/>
    </row>
    <row r="256065" spans="2:3" x14ac:dyDescent="0.25">
      <c r="B256065" s="78"/>
      <c r="C256065" s="77"/>
    </row>
    <row r="256066" spans="2:3" x14ac:dyDescent="0.25">
      <c r="B256066" s="78"/>
      <c r="C256066" s="77"/>
    </row>
    <row r="256067" spans="2:3" x14ac:dyDescent="0.25">
      <c r="B256067" s="78"/>
      <c r="C256067" s="77"/>
    </row>
    <row r="256068" spans="2:3" x14ac:dyDescent="0.25">
      <c r="B256068" s="78"/>
      <c r="C256068" s="77"/>
    </row>
    <row r="256069" spans="2:3" x14ac:dyDescent="0.25">
      <c r="B256069" s="78"/>
      <c r="C256069" s="77"/>
    </row>
    <row r="256070" spans="2:3" x14ac:dyDescent="0.25">
      <c r="B256070" s="78"/>
      <c r="C256070" s="77"/>
    </row>
    <row r="256071" spans="2:3" x14ac:dyDescent="0.25">
      <c r="B256071" s="78"/>
      <c r="C256071" s="77"/>
    </row>
    <row r="256072" spans="2:3" x14ac:dyDescent="0.25">
      <c r="B256072" s="78"/>
      <c r="C256072" s="77"/>
    </row>
    <row r="256073" spans="2:3" x14ac:dyDescent="0.25">
      <c r="B256073" s="78"/>
      <c r="C256073" s="77"/>
    </row>
    <row r="256074" spans="2:3" x14ac:dyDescent="0.25">
      <c r="B256074" s="78"/>
      <c r="C256074" s="77"/>
    </row>
    <row r="256075" spans="2:3" x14ac:dyDescent="0.25">
      <c r="B256075" s="78"/>
      <c r="C256075" s="77"/>
    </row>
    <row r="256076" spans="2:3" x14ac:dyDescent="0.25">
      <c r="B256076" s="78"/>
      <c r="C256076" s="77"/>
    </row>
    <row r="256186" spans="2:3" x14ac:dyDescent="0.25">
      <c r="B256186" s="78"/>
      <c r="C256186" s="77"/>
    </row>
    <row r="256187" spans="2:3" x14ac:dyDescent="0.25">
      <c r="B256187" s="78"/>
      <c r="C256187" s="77"/>
    </row>
    <row r="256188" spans="2:3" x14ac:dyDescent="0.25">
      <c r="B256188" s="78"/>
      <c r="C256188" s="77"/>
    </row>
    <row r="256189" spans="2:3" x14ac:dyDescent="0.25">
      <c r="B256189" s="78"/>
      <c r="C256189" s="77"/>
    </row>
    <row r="256190" spans="2:3" x14ac:dyDescent="0.25">
      <c r="B256190" s="78"/>
      <c r="C256190" s="77"/>
    </row>
    <row r="256191" spans="2:3" x14ac:dyDescent="0.25">
      <c r="B256191" s="78"/>
      <c r="C256191" s="77"/>
    </row>
    <row r="256192" spans="2:3" x14ac:dyDescent="0.25">
      <c r="B256192" s="78"/>
      <c r="C256192" s="77"/>
    </row>
    <row r="256193" spans="2:3" x14ac:dyDescent="0.25">
      <c r="B256193" s="78"/>
      <c r="C256193" s="77"/>
    </row>
    <row r="256194" spans="2:3" x14ac:dyDescent="0.25">
      <c r="B256194" s="78"/>
      <c r="C256194" s="77"/>
    </row>
    <row r="256195" spans="2:3" x14ac:dyDescent="0.25">
      <c r="B256195" s="78"/>
      <c r="C256195" s="77"/>
    </row>
    <row r="256196" spans="2:3" x14ac:dyDescent="0.25">
      <c r="B256196" s="78"/>
      <c r="C256196" s="77"/>
    </row>
    <row r="256197" spans="2:3" x14ac:dyDescent="0.25">
      <c r="B256197" s="78"/>
      <c r="C256197" s="77"/>
    </row>
    <row r="256198" spans="2:3" x14ac:dyDescent="0.25">
      <c r="B256198" s="78"/>
      <c r="C256198" s="77"/>
    </row>
    <row r="256308" spans="2:3" x14ac:dyDescent="0.25">
      <c r="B256308" s="78"/>
      <c r="C256308" s="77"/>
    </row>
    <row r="256309" spans="2:3" x14ac:dyDescent="0.25">
      <c r="B256309" s="78"/>
      <c r="C256309" s="77"/>
    </row>
    <row r="256310" spans="2:3" x14ac:dyDescent="0.25">
      <c r="B256310" s="78"/>
      <c r="C256310" s="77"/>
    </row>
    <row r="256311" spans="2:3" x14ac:dyDescent="0.25">
      <c r="B256311" s="78"/>
      <c r="C256311" s="77"/>
    </row>
    <row r="256312" spans="2:3" x14ac:dyDescent="0.25">
      <c r="B256312" s="78"/>
      <c r="C256312" s="77"/>
    </row>
    <row r="256313" spans="2:3" x14ac:dyDescent="0.25">
      <c r="B256313" s="78"/>
      <c r="C256313" s="77"/>
    </row>
    <row r="256314" spans="2:3" x14ac:dyDescent="0.25">
      <c r="B256314" s="78"/>
      <c r="C256314" s="77"/>
    </row>
    <row r="256315" spans="2:3" x14ac:dyDescent="0.25">
      <c r="B256315" s="78"/>
      <c r="C256315" s="77"/>
    </row>
    <row r="256316" spans="2:3" x14ac:dyDescent="0.25">
      <c r="B256316" s="78"/>
      <c r="C256316" s="77"/>
    </row>
    <row r="256317" spans="2:3" x14ac:dyDescent="0.25">
      <c r="B256317" s="78"/>
      <c r="C256317" s="77"/>
    </row>
    <row r="256318" spans="2:3" x14ac:dyDescent="0.25">
      <c r="B256318" s="78"/>
      <c r="C256318" s="77"/>
    </row>
    <row r="256319" spans="2:3" x14ac:dyDescent="0.25">
      <c r="B256319" s="78"/>
      <c r="C256319" s="77"/>
    </row>
    <row r="256320" spans="2:3" x14ac:dyDescent="0.25">
      <c r="B256320" s="78"/>
      <c r="C256320" s="77"/>
    </row>
    <row r="256430" spans="2:3" x14ac:dyDescent="0.25">
      <c r="B256430" s="78"/>
      <c r="C256430" s="77"/>
    </row>
    <row r="256431" spans="2:3" x14ac:dyDescent="0.25">
      <c r="B256431" s="78"/>
      <c r="C256431" s="77"/>
    </row>
    <row r="256432" spans="2:3" x14ac:dyDescent="0.25">
      <c r="B256432" s="78"/>
      <c r="C256432" s="77"/>
    </row>
    <row r="256433" spans="2:3" x14ac:dyDescent="0.25">
      <c r="B256433" s="78"/>
      <c r="C256433" s="77"/>
    </row>
    <row r="256434" spans="2:3" x14ac:dyDescent="0.25">
      <c r="B256434" s="78"/>
      <c r="C256434" s="77"/>
    </row>
    <row r="256435" spans="2:3" x14ac:dyDescent="0.25">
      <c r="B256435" s="78"/>
      <c r="C256435" s="77"/>
    </row>
    <row r="256436" spans="2:3" x14ac:dyDescent="0.25">
      <c r="B256436" s="78"/>
      <c r="C256436" s="77"/>
    </row>
    <row r="256437" spans="2:3" x14ac:dyDescent="0.25">
      <c r="B256437" s="78"/>
      <c r="C256437" s="77"/>
    </row>
    <row r="256438" spans="2:3" x14ac:dyDescent="0.25">
      <c r="B256438" s="78"/>
      <c r="C256438" s="77"/>
    </row>
    <row r="256439" spans="2:3" x14ac:dyDescent="0.25">
      <c r="B256439" s="78"/>
      <c r="C256439" s="77"/>
    </row>
    <row r="256440" spans="2:3" x14ac:dyDescent="0.25">
      <c r="B256440" s="78"/>
      <c r="C256440" s="77"/>
    </row>
    <row r="256441" spans="2:3" x14ac:dyDescent="0.25">
      <c r="B256441" s="78"/>
      <c r="C256441" s="77"/>
    </row>
    <row r="256442" spans="2:3" x14ac:dyDescent="0.25">
      <c r="B256442" s="78"/>
      <c r="C256442" s="77"/>
    </row>
    <row r="256552" spans="2:3" x14ac:dyDescent="0.25">
      <c r="B256552" s="78"/>
      <c r="C256552" s="77"/>
    </row>
    <row r="256553" spans="2:3" x14ac:dyDescent="0.25">
      <c r="B256553" s="78"/>
      <c r="C256553" s="77"/>
    </row>
    <row r="256554" spans="2:3" x14ac:dyDescent="0.25">
      <c r="B256554" s="78"/>
      <c r="C256554" s="77"/>
    </row>
    <row r="256555" spans="2:3" x14ac:dyDescent="0.25">
      <c r="B256555" s="78"/>
      <c r="C256555" s="77"/>
    </row>
    <row r="256556" spans="2:3" x14ac:dyDescent="0.25">
      <c r="B256556" s="78"/>
      <c r="C256556" s="77"/>
    </row>
    <row r="256557" spans="2:3" x14ac:dyDescent="0.25">
      <c r="B256557" s="78"/>
      <c r="C256557" s="77"/>
    </row>
    <row r="256558" spans="2:3" x14ac:dyDescent="0.25">
      <c r="B256558" s="78"/>
      <c r="C256558" s="77"/>
    </row>
    <row r="256559" spans="2:3" x14ac:dyDescent="0.25">
      <c r="B256559" s="78"/>
      <c r="C256559" s="77"/>
    </row>
    <row r="256560" spans="2:3" x14ac:dyDescent="0.25">
      <c r="B256560" s="78"/>
      <c r="C256560" s="77"/>
    </row>
    <row r="256561" spans="2:3" x14ac:dyDescent="0.25">
      <c r="B256561" s="78"/>
      <c r="C256561" s="77"/>
    </row>
    <row r="256562" spans="2:3" x14ac:dyDescent="0.25">
      <c r="B256562" s="78"/>
      <c r="C256562" s="77"/>
    </row>
    <row r="256563" spans="2:3" x14ac:dyDescent="0.25">
      <c r="B256563" s="78"/>
      <c r="C256563" s="77"/>
    </row>
    <row r="256564" spans="2:3" x14ac:dyDescent="0.25">
      <c r="B256564" s="78"/>
      <c r="C256564" s="77"/>
    </row>
    <row r="256674" spans="2:3" x14ac:dyDescent="0.25">
      <c r="B256674" s="78"/>
      <c r="C256674" s="77"/>
    </row>
    <row r="256675" spans="2:3" x14ac:dyDescent="0.25">
      <c r="B256675" s="78"/>
      <c r="C256675" s="77"/>
    </row>
    <row r="256676" spans="2:3" x14ac:dyDescent="0.25">
      <c r="B256676" s="78"/>
      <c r="C256676" s="77"/>
    </row>
    <row r="256677" spans="2:3" x14ac:dyDescent="0.25">
      <c r="B256677" s="78"/>
      <c r="C256677" s="77"/>
    </row>
    <row r="256678" spans="2:3" x14ac:dyDescent="0.25">
      <c r="B256678" s="78"/>
      <c r="C256678" s="77"/>
    </row>
    <row r="256679" spans="2:3" x14ac:dyDescent="0.25">
      <c r="B256679" s="78"/>
      <c r="C256679" s="77"/>
    </row>
    <row r="256680" spans="2:3" x14ac:dyDescent="0.25">
      <c r="B256680" s="78"/>
      <c r="C256680" s="77"/>
    </row>
    <row r="256681" spans="2:3" x14ac:dyDescent="0.25">
      <c r="B256681" s="78"/>
      <c r="C256681" s="77"/>
    </row>
    <row r="256682" spans="2:3" x14ac:dyDescent="0.25">
      <c r="B256682" s="78"/>
      <c r="C256682" s="77"/>
    </row>
    <row r="256683" spans="2:3" x14ac:dyDescent="0.25">
      <c r="B256683" s="78"/>
      <c r="C256683" s="77"/>
    </row>
    <row r="256684" spans="2:3" x14ac:dyDescent="0.25">
      <c r="B256684" s="78"/>
      <c r="C256684" s="77"/>
    </row>
    <row r="256685" spans="2:3" x14ac:dyDescent="0.25">
      <c r="B256685" s="78"/>
      <c r="C256685" s="77"/>
    </row>
    <row r="256686" spans="2:3" x14ac:dyDescent="0.25">
      <c r="B256686" s="78"/>
      <c r="C256686" s="77"/>
    </row>
    <row r="256796" spans="2:3" x14ac:dyDescent="0.25">
      <c r="B256796" s="78"/>
      <c r="C256796" s="77"/>
    </row>
    <row r="256797" spans="2:3" x14ac:dyDescent="0.25">
      <c r="B256797" s="78"/>
      <c r="C256797" s="77"/>
    </row>
    <row r="256798" spans="2:3" x14ac:dyDescent="0.25">
      <c r="B256798" s="78"/>
      <c r="C256798" s="77"/>
    </row>
    <row r="256799" spans="2:3" x14ac:dyDescent="0.25">
      <c r="B256799" s="78"/>
      <c r="C256799" s="77"/>
    </row>
    <row r="256800" spans="2:3" x14ac:dyDescent="0.25">
      <c r="B256800" s="78"/>
      <c r="C256800" s="77"/>
    </row>
    <row r="256801" spans="2:3" x14ac:dyDescent="0.25">
      <c r="B256801" s="78"/>
      <c r="C256801" s="77"/>
    </row>
    <row r="256802" spans="2:3" x14ac:dyDescent="0.25">
      <c r="B256802" s="78"/>
      <c r="C256802" s="77"/>
    </row>
    <row r="256803" spans="2:3" x14ac:dyDescent="0.25">
      <c r="B256803" s="78"/>
      <c r="C256803" s="77"/>
    </row>
    <row r="256804" spans="2:3" x14ac:dyDescent="0.25">
      <c r="B256804" s="78"/>
      <c r="C256804" s="77"/>
    </row>
    <row r="256805" spans="2:3" x14ac:dyDescent="0.25">
      <c r="B256805" s="78"/>
      <c r="C256805" s="77"/>
    </row>
    <row r="256806" spans="2:3" x14ac:dyDescent="0.25">
      <c r="B256806" s="78"/>
      <c r="C256806" s="77"/>
    </row>
    <row r="256807" spans="2:3" x14ac:dyDescent="0.25">
      <c r="B256807" s="78"/>
      <c r="C256807" s="77"/>
    </row>
    <row r="256808" spans="2:3" x14ac:dyDescent="0.25">
      <c r="B256808" s="78"/>
      <c r="C256808" s="77"/>
    </row>
    <row r="256918" spans="2:3" x14ac:dyDescent="0.25">
      <c r="B256918" s="78"/>
      <c r="C256918" s="77"/>
    </row>
    <row r="256919" spans="2:3" x14ac:dyDescent="0.25">
      <c r="B256919" s="78"/>
      <c r="C256919" s="77"/>
    </row>
    <row r="256920" spans="2:3" x14ac:dyDescent="0.25">
      <c r="B256920" s="78"/>
      <c r="C256920" s="77"/>
    </row>
    <row r="256921" spans="2:3" x14ac:dyDescent="0.25">
      <c r="B256921" s="78"/>
      <c r="C256921" s="77"/>
    </row>
    <row r="256922" spans="2:3" x14ac:dyDescent="0.25">
      <c r="B256922" s="78"/>
      <c r="C256922" s="77"/>
    </row>
    <row r="256923" spans="2:3" x14ac:dyDescent="0.25">
      <c r="B256923" s="78"/>
      <c r="C256923" s="77"/>
    </row>
    <row r="256924" spans="2:3" x14ac:dyDescent="0.25">
      <c r="B256924" s="78"/>
      <c r="C256924" s="77"/>
    </row>
    <row r="256925" spans="2:3" x14ac:dyDescent="0.25">
      <c r="B256925" s="78"/>
      <c r="C256925" s="77"/>
    </row>
    <row r="256926" spans="2:3" x14ac:dyDescent="0.25">
      <c r="B256926" s="78"/>
      <c r="C256926" s="77"/>
    </row>
    <row r="256927" spans="2:3" x14ac:dyDescent="0.25">
      <c r="B256927" s="78"/>
      <c r="C256927" s="77"/>
    </row>
    <row r="256928" spans="2:3" x14ac:dyDescent="0.25">
      <c r="B256928" s="78"/>
      <c r="C256928" s="77"/>
    </row>
    <row r="256929" spans="2:3" x14ac:dyDescent="0.25">
      <c r="B256929" s="78"/>
      <c r="C256929" s="77"/>
    </row>
    <row r="256930" spans="2:3" x14ac:dyDescent="0.25">
      <c r="B256930" s="78"/>
      <c r="C256930" s="77"/>
    </row>
    <row r="257040" spans="2:3" x14ac:dyDescent="0.25">
      <c r="B257040" s="78"/>
      <c r="C257040" s="77"/>
    </row>
    <row r="257041" spans="2:3" x14ac:dyDescent="0.25">
      <c r="B257041" s="78"/>
      <c r="C257041" s="77"/>
    </row>
    <row r="257042" spans="2:3" x14ac:dyDescent="0.25">
      <c r="B257042" s="78"/>
      <c r="C257042" s="77"/>
    </row>
    <row r="257043" spans="2:3" x14ac:dyDescent="0.25">
      <c r="B257043" s="78"/>
      <c r="C257043" s="77"/>
    </row>
    <row r="257044" spans="2:3" x14ac:dyDescent="0.25">
      <c r="B257044" s="78"/>
      <c r="C257044" s="77"/>
    </row>
    <row r="257045" spans="2:3" x14ac:dyDescent="0.25">
      <c r="B257045" s="78"/>
      <c r="C257045" s="77"/>
    </row>
    <row r="257046" spans="2:3" x14ac:dyDescent="0.25">
      <c r="B257046" s="78"/>
      <c r="C257046" s="77"/>
    </row>
    <row r="257047" spans="2:3" x14ac:dyDescent="0.25">
      <c r="B257047" s="78"/>
      <c r="C257047" s="77"/>
    </row>
    <row r="257048" spans="2:3" x14ac:dyDescent="0.25">
      <c r="B257048" s="78"/>
      <c r="C257048" s="77"/>
    </row>
    <row r="257049" spans="2:3" x14ac:dyDescent="0.25">
      <c r="B257049" s="78"/>
      <c r="C257049" s="77"/>
    </row>
    <row r="257050" spans="2:3" x14ac:dyDescent="0.25">
      <c r="B257050" s="78"/>
      <c r="C257050" s="77"/>
    </row>
    <row r="257051" spans="2:3" x14ac:dyDescent="0.25">
      <c r="B257051" s="78"/>
      <c r="C257051" s="77"/>
    </row>
    <row r="257052" spans="2:3" x14ac:dyDescent="0.25">
      <c r="B257052" s="78"/>
      <c r="C257052" s="77"/>
    </row>
    <row r="257162" spans="2:3" x14ac:dyDescent="0.25">
      <c r="B257162" s="78"/>
      <c r="C257162" s="77"/>
    </row>
    <row r="257163" spans="2:3" x14ac:dyDescent="0.25">
      <c r="B257163" s="78"/>
      <c r="C257163" s="77"/>
    </row>
    <row r="257164" spans="2:3" x14ac:dyDescent="0.25">
      <c r="B257164" s="78"/>
      <c r="C257164" s="77"/>
    </row>
    <row r="257165" spans="2:3" x14ac:dyDescent="0.25">
      <c r="B257165" s="78"/>
      <c r="C257165" s="77"/>
    </row>
    <row r="257166" spans="2:3" x14ac:dyDescent="0.25">
      <c r="B257166" s="78"/>
      <c r="C257166" s="77"/>
    </row>
    <row r="257167" spans="2:3" x14ac:dyDescent="0.25">
      <c r="B257167" s="78"/>
      <c r="C257167" s="77"/>
    </row>
    <row r="257168" spans="2:3" x14ac:dyDescent="0.25">
      <c r="B257168" s="78"/>
      <c r="C257168" s="77"/>
    </row>
    <row r="257169" spans="2:3" x14ac:dyDescent="0.25">
      <c r="B257169" s="78"/>
      <c r="C257169" s="77"/>
    </row>
    <row r="257170" spans="2:3" x14ac:dyDescent="0.25">
      <c r="B257170" s="78"/>
      <c r="C257170" s="77"/>
    </row>
    <row r="257171" spans="2:3" x14ac:dyDescent="0.25">
      <c r="B257171" s="78"/>
      <c r="C257171" s="77"/>
    </row>
    <row r="257172" spans="2:3" x14ac:dyDescent="0.25">
      <c r="B257172" s="78"/>
      <c r="C257172" s="77"/>
    </row>
    <row r="257173" spans="2:3" x14ac:dyDescent="0.25">
      <c r="B257173" s="78"/>
      <c r="C257173" s="77"/>
    </row>
    <row r="257174" spans="2:3" x14ac:dyDescent="0.25">
      <c r="B257174" s="78"/>
      <c r="C257174" s="77"/>
    </row>
    <row r="257284" spans="2:3" x14ac:dyDescent="0.25">
      <c r="B257284" s="78"/>
      <c r="C257284" s="77"/>
    </row>
    <row r="257285" spans="2:3" x14ac:dyDescent="0.25">
      <c r="B257285" s="78"/>
      <c r="C257285" s="77"/>
    </row>
    <row r="257286" spans="2:3" x14ac:dyDescent="0.25">
      <c r="B257286" s="78"/>
      <c r="C257286" s="77"/>
    </row>
    <row r="257287" spans="2:3" x14ac:dyDescent="0.25">
      <c r="B257287" s="78"/>
      <c r="C257287" s="77"/>
    </row>
    <row r="257288" spans="2:3" x14ac:dyDescent="0.25">
      <c r="B257288" s="78"/>
      <c r="C257288" s="77"/>
    </row>
    <row r="257289" spans="2:3" x14ac:dyDescent="0.25">
      <c r="B257289" s="78"/>
      <c r="C257289" s="77"/>
    </row>
    <row r="257290" spans="2:3" x14ac:dyDescent="0.25">
      <c r="B257290" s="78"/>
      <c r="C257290" s="77"/>
    </row>
    <row r="257291" spans="2:3" x14ac:dyDescent="0.25">
      <c r="B257291" s="78"/>
      <c r="C257291" s="77"/>
    </row>
    <row r="257292" spans="2:3" x14ac:dyDescent="0.25">
      <c r="B257292" s="78"/>
      <c r="C257292" s="77"/>
    </row>
    <row r="257293" spans="2:3" x14ac:dyDescent="0.25">
      <c r="B257293" s="78"/>
      <c r="C257293" s="77"/>
    </row>
    <row r="257294" spans="2:3" x14ac:dyDescent="0.25">
      <c r="B257294" s="78"/>
      <c r="C257294" s="77"/>
    </row>
    <row r="257295" spans="2:3" x14ac:dyDescent="0.25">
      <c r="B257295" s="78"/>
      <c r="C257295" s="77"/>
    </row>
    <row r="257296" spans="2:3" x14ac:dyDescent="0.25">
      <c r="B257296" s="78"/>
      <c r="C257296" s="77"/>
    </row>
    <row r="257406" spans="2:3" x14ac:dyDescent="0.25">
      <c r="B257406" s="78"/>
      <c r="C257406" s="77"/>
    </row>
    <row r="257407" spans="2:3" x14ac:dyDescent="0.25">
      <c r="B257407" s="78"/>
      <c r="C257407" s="77"/>
    </row>
    <row r="257408" spans="2:3" x14ac:dyDescent="0.25">
      <c r="B257408" s="78"/>
      <c r="C257408" s="77"/>
    </row>
    <row r="257409" spans="2:3" x14ac:dyDescent="0.25">
      <c r="B257409" s="78"/>
      <c r="C257409" s="77"/>
    </row>
    <row r="257410" spans="2:3" x14ac:dyDescent="0.25">
      <c r="B257410" s="78"/>
      <c r="C257410" s="77"/>
    </row>
    <row r="257411" spans="2:3" x14ac:dyDescent="0.25">
      <c r="B257411" s="78"/>
      <c r="C257411" s="77"/>
    </row>
    <row r="257412" spans="2:3" x14ac:dyDescent="0.25">
      <c r="B257412" s="78"/>
      <c r="C257412" s="77"/>
    </row>
    <row r="257413" spans="2:3" x14ac:dyDescent="0.25">
      <c r="B257413" s="78"/>
      <c r="C257413" s="77"/>
    </row>
    <row r="257414" spans="2:3" x14ac:dyDescent="0.25">
      <c r="B257414" s="78"/>
      <c r="C257414" s="77"/>
    </row>
    <row r="257415" spans="2:3" x14ac:dyDescent="0.25">
      <c r="B257415" s="78"/>
      <c r="C257415" s="77"/>
    </row>
    <row r="257416" spans="2:3" x14ac:dyDescent="0.25">
      <c r="B257416" s="78"/>
      <c r="C257416" s="77"/>
    </row>
    <row r="257417" spans="2:3" x14ac:dyDescent="0.25">
      <c r="B257417" s="78"/>
      <c r="C257417" s="77"/>
    </row>
    <row r="257418" spans="2:3" x14ac:dyDescent="0.25">
      <c r="B257418" s="78"/>
      <c r="C257418" s="77"/>
    </row>
    <row r="257528" spans="2:3" x14ac:dyDescent="0.25">
      <c r="B257528" s="78"/>
      <c r="C257528" s="77"/>
    </row>
    <row r="257529" spans="2:3" x14ac:dyDescent="0.25">
      <c r="B257529" s="78"/>
      <c r="C257529" s="77"/>
    </row>
    <row r="257530" spans="2:3" x14ac:dyDescent="0.25">
      <c r="B257530" s="78"/>
      <c r="C257530" s="77"/>
    </row>
    <row r="257531" spans="2:3" x14ac:dyDescent="0.25">
      <c r="B257531" s="78"/>
      <c r="C257531" s="77"/>
    </row>
    <row r="257532" spans="2:3" x14ac:dyDescent="0.25">
      <c r="B257532" s="78"/>
      <c r="C257532" s="77"/>
    </row>
    <row r="257533" spans="2:3" x14ac:dyDescent="0.25">
      <c r="B257533" s="78"/>
      <c r="C257533" s="77"/>
    </row>
    <row r="257534" spans="2:3" x14ac:dyDescent="0.25">
      <c r="B257534" s="78"/>
      <c r="C257534" s="77"/>
    </row>
    <row r="257535" spans="2:3" x14ac:dyDescent="0.25">
      <c r="B257535" s="78"/>
      <c r="C257535" s="77"/>
    </row>
    <row r="257536" spans="2:3" x14ac:dyDescent="0.25">
      <c r="B257536" s="78"/>
      <c r="C257536" s="77"/>
    </row>
    <row r="257537" spans="2:3" x14ac:dyDescent="0.25">
      <c r="B257537" s="78"/>
      <c r="C257537" s="77"/>
    </row>
    <row r="257538" spans="2:3" x14ac:dyDescent="0.25">
      <c r="B257538" s="78"/>
      <c r="C257538" s="77"/>
    </row>
    <row r="257539" spans="2:3" x14ac:dyDescent="0.25">
      <c r="B257539" s="78"/>
      <c r="C257539" s="77"/>
    </row>
    <row r="257540" spans="2:3" x14ac:dyDescent="0.25">
      <c r="B257540" s="78"/>
      <c r="C257540" s="77"/>
    </row>
    <row r="257650" spans="2:3" x14ac:dyDescent="0.25">
      <c r="B257650" s="78"/>
      <c r="C257650" s="77"/>
    </row>
    <row r="257651" spans="2:3" x14ac:dyDescent="0.25">
      <c r="B257651" s="78"/>
      <c r="C257651" s="77"/>
    </row>
    <row r="257652" spans="2:3" x14ac:dyDescent="0.25">
      <c r="B257652" s="78"/>
      <c r="C257652" s="77"/>
    </row>
    <row r="257653" spans="2:3" x14ac:dyDescent="0.25">
      <c r="B257653" s="78"/>
      <c r="C257653" s="77"/>
    </row>
    <row r="257654" spans="2:3" x14ac:dyDescent="0.25">
      <c r="B257654" s="78"/>
      <c r="C257654" s="77"/>
    </row>
    <row r="257655" spans="2:3" x14ac:dyDescent="0.25">
      <c r="B257655" s="78"/>
      <c r="C257655" s="77"/>
    </row>
    <row r="257656" spans="2:3" x14ac:dyDescent="0.25">
      <c r="B257656" s="78"/>
      <c r="C257656" s="77"/>
    </row>
    <row r="257657" spans="2:3" x14ac:dyDescent="0.25">
      <c r="B257657" s="78"/>
      <c r="C257657" s="77"/>
    </row>
    <row r="257658" spans="2:3" x14ac:dyDescent="0.25">
      <c r="B257658" s="78"/>
      <c r="C257658" s="77"/>
    </row>
    <row r="257659" spans="2:3" x14ac:dyDescent="0.25">
      <c r="B257659" s="78"/>
      <c r="C257659" s="77"/>
    </row>
    <row r="257660" spans="2:3" x14ac:dyDescent="0.25">
      <c r="B257660" s="78"/>
      <c r="C257660" s="77"/>
    </row>
    <row r="257661" spans="2:3" x14ac:dyDescent="0.25">
      <c r="B257661" s="78"/>
      <c r="C257661" s="77"/>
    </row>
    <row r="257662" spans="2:3" x14ac:dyDescent="0.25">
      <c r="B257662" s="78"/>
      <c r="C257662" s="77"/>
    </row>
    <row r="257772" spans="2:3" x14ac:dyDescent="0.25">
      <c r="B257772" s="78"/>
      <c r="C257772" s="77"/>
    </row>
    <row r="257773" spans="2:3" x14ac:dyDescent="0.25">
      <c r="B257773" s="78"/>
      <c r="C257773" s="77"/>
    </row>
    <row r="257774" spans="2:3" x14ac:dyDescent="0.25">
      <c r="B257774" s="78"/>
      <c r="C257774" s="77"/>
    </row>
    <row r="257775" spans="2:3" x14ac:dyDescent="0.25">
      <c r="B257775" s="78"/>
      <c r="C257775" s="77"/>
    </row>
    <row r="257776" spans="2:3" x14ac:dyDescent="0.25">
      <c r="B257776" s="78"/>
      <c r="C257776" s="77"/>
    </row>
    <row r="257777" spans="2:3" x14ac:dyDescent="0.25">
      <c r="B257777" s="78"/>
      <c r="C257777" s="77"/>
    </row>
    <row r="257778" spans="2:3" x14ac:dyDescent="0.25">
      <c r="B257778" s="78"/>
      <c r="C257778" s="77"/>
    </row>
    <row r="257779" spans="2:3" x14ac:dyDescent="0.25">
      <c r="B257779" s="78"/>
      <c r="C257779" s="77"/>
    </row>
    <row r="257780" spans="2:3" x14ac:dyDescent="0.25">
      <c r="B257780" s="78"/>
      <c r="C257780" s="77"/>
    </row>
    <row r="257781" spans="2:3" x14ac:dyDescent="0.25">
      <c r="B257781" s="78"/>
      <c r="C257781" s="77"/>
    </row>
    <row r="257782" spans="2:3" x14ac:dyDescent="0.25">
      <c r="B257782" s="78"/>
      <c r="C257782" s="77"/>
    </row>
    <row r="257783" spans="2:3" x14ac:dyDescent="0.25">
      <c r="B257783" s="78"/>
      <c r="C257783" s="77"/>
    </row>
    <row r="257784" spans="2:3" x14ac:dyDescent="0.25">
      <c r="B257784" s="78"/>
      <c r="C257784" s="77"/>
    </row>
    <row r="257894" spans="2:3" x14ac:dyDescent="0.25">
      <c r="B257894" s="78"/>
      <c r="C257894" s="77"/>
    </row>
    <row r="257895" spans="2:3" x14ac:dyDescent="0.25">
      <c r="B257895" s="78"/>
      <c r="C257895" s="77"/>
    </row>
    <row r="257896" spans="2:3" x14ac:dyDescent="0.25">
      <c r="B257896" s="78"/>
      <c r="C257896" s="77"/>
    </row>
    <row r="257897" spans="2:3" x14ac:dyDescent="0.25">
      <c r="B257897" s="78"/>
      <c r="C257897" s="77"/>
    </row>
    <row r="257898" spans="2:3" x14ac:dyDescent="0.25">
      <c r="B257898" s="78"/>
      <c r="C257898" s="77"/>
    </row>
    <row r="257899" spans="2:3" x14ac:dyDescent="0.25">
      <c r="B257899" s="78"/>
      <c r="C257899" s="77"/>
    </row>
    <row r="257900" spans="2:3" x14ac:dyDescent="0.25">
      <c r="B257900" s="78"/>
      <c r="C257900" s="77"/>
    </row>
    <row r="257901" spans="2:3" x14ac:dyDescent="0.25">
      <c r="B257901" s="78"/>
      <c r="C257901" s="77"/>
    </row>
    <row r="257902" spans="2:3" x14ac:dyDescent="0.25">
      <c r="B257902" s="78"/>
      <c r="C257902" s="77"/>
    </row>
    <row r="257903" spans="2:3" x14ac:dyDescent="0.25">
      <c r="B257903" s="78"/>
      <c r="C257903" s="77"/>
    </row>
    <row r="257904" spans="2:3" x14ac:dyDescent="0.25">
      <c r="B257904" s="78"/>
      <c r="C257904" s="77"/>
    </row>
    <row r="257905" spans="2:3" x14ac:dyDescent="0.25">
      <c r="B257905" s="78"/>
      <c r="C257905" s="77"/>
    </row>
    <row r="257906" spans="2:3" x14ac:dyDescent="0.25">
      <c r="B257906" s="78"/>
      <c r="C257906" s="77"/>
    </row>
    <row r="258016" spans="2:3" x14ac:dyDescent="0.25">
      <c r="B258016" s="78"/>
      <c r="C258016" s="77"/>
    </row>
    <row r="258017" spans="2:3" x14ac:dyDescent="0.25">
      <c r="B258017" s="78"/>
      <c r="C258017" s="77"/>
    </row>
    <row r="258018" spans="2:3" x14ac:dyDescent="0.25">
      <c r="B258018" s="78"/>
      <c r="C258018" s="77"/>
    </row>
    <row r="258019" spans="2:3" x14ac:dyDescent="0.25">
      <c r="B258019" s="78"/>
      <c r="C258019" s="77"/>
    </row>
    <row r="258020" spans="2:3" x14ac:dyDescent="0.25">
      <c r="B258020" s="78"/>
      <c r="C258020" s="77"/>
    </row>
    <row r="258021" spans="2:3" x14ac:dyDescent="0.25">
      <c r="B258021" s="78"/>
      <c r="C258021" s="77"/>
    </row>
    <row r="258022" spans="2:3" x14ac:dyDescent="0.25">
      <c r="B258022" s="78"/>
      <c r="C258022" s="77"/>
    </row>
    <row r="258023" spans="2:3" x14ac:dyDescent="0.25">
      <c r="B258023" s="78"/>
      <c r="C258023" s="77"/>
    </row>
    <row r="258024" spans="2:3" x14ac:dyDescent="0.25">
      <c r="B258024" s="78"/>
      <c r="C258024" s="77"/>
    </row>
    <row r="258025" spans="2:3" x14ac:dyDescent="0.25">
      <c r="B258025" s="78"/>
      <c r="C258025" s="77"/>
    </row>
    <row r="258026" spans="2:3" x14ac:dyDescent="0.25">
      <c r="B258026" s="78"/>
      <c r="C258026" s="77"/>
    </row>
    <row r="258027" spans="2:3" x14ac:dyDescent="0.25">
      <c r="B258027" s="78"/>
      <c r="C258027" s="77"/>
    </row>
    <row r="258028" spans="2:3" x14ac:dyDescent="0.25">
      <c r="B258028" s="78"/>
      <c r="C258028" s="77"/>
    </row>
    <row r="258138" spans="2:3" x14ac:dyDescent="0.25">
      <c r="B258138" s="78"/>
      <c r="C258138" s="77"/>
    </row>
    <row r="258139" spans="2:3" x14ac:dyDescent="0.25">
      <c r="B258139" s="78"/>
      <c r="C258139" s="77"/>
    </row>
    <row r="258140" spans="2:3" x14ac:dyDescent="0.25">
      <c r="B258140" s="78"/>
      <c r="C258140" s="77"/>
    </row>
    <row r="258141" spans="2:3" x14ac:dyDescent="0.25">
      <c r="B258141" s="78"/>
      <c r="C258141" s="77"/>
    </row>
    <row r="258142" spans="2:3" x14ac:dyDescent="0.25">
      <c r="B258142" s="78"/>
      <c r="C258142" s="77"/>
    </row>
    <row r="258143" spans="2:3" x14ac:dyDescent="0.25">
      <c r="B258143" s="78"/>
      <c r="C258143" s="77"/>
    </row>
    <row r="258144" spans="2:3" x14ac:dyDescent="0.25">
      <c r="B258144" s="78"/>
      <c r="C258144" s="77"/>
    </row>
    <row r="258145" spans="2:3" x14ac:dyDescent="0.25">
      <c r="B258145" s="78"/>
      <c r="C258145" s="77"/>
    </row>
    <row r="258146" spans="2:3" x14ac:dyDescent="0.25">
      <c r="B258146" s="78"/>
      <c r="C258146" s="77"/>
    </row>
    <row r="258147" spans="2:3" x14ac:dyDescent="0.25">
      <c r="B258147" s="78"/>
      <c r="C258147" s="77"/>
    </row>
    <row r="258148" spans="2:3" x14ac:dyDescent="0.25">
      <c r="B258148" s="78"/>
      <c r="C258148" s="77"/>
    </row>
    <row r="258149" spans="2:3" x14ac:dyDescent="0.25">
      <c r="B258149" s="78"/>
      <c r="C258149" s="77"/>
    </row>
    <row r="258150" spans="2:3" x14ac:dyDescent="0.25">
      <c r="B258150" s="78"/>
      <c r="C258150" s="77"/>
    </row>
    <row r="258260" spans="2:3" x14ac:dyDescent="0.25">
      <c r="B258260" s="78"/>
      <c r="C258260" s="77"/>
    </row>
    <row r="258261" spans="2:3" x14ac:dyDescent="0.25">
      <c r="B258261" s="78"/>
      <c r="C258261" s="77"/>
    </row>
    <row r="258262" spans="2:3" x14ac:dyDescent="0.25">
      <c r="B258262" s="78"/>
      <c r="C258262" s="77"/>
    </row>
    <row r="258263" spans="2:3" x14ac:dyDescent="0.25">
      <c r="B258263" s="78"/>
      <c r="C258263" s="77"/>
    </row>
    <row r="258264" spans="2:3" x14ac:dyDescent="0.25">
      <c r="B258264" s="78"/>
      <c r="C258264" s="77"/>
    </row>
    <row r="258265" spans="2:3" x14ac:dyDescent="0.25">
      <c r="B258265" s="78"/>
      <c r="C258265" s="77"/>
    </row>
    <row r="258266" spans="2:3" x14ac:dyDescent="0.25">
      <c r="B258266" s="78"/>
      <c r="C258266" s="77"/>
    </row>
    <row r="258267" spans="2:3" x14ac:dyDescent="0.25">
      <c r="B258267" s="78"/>
      <c r="C258267" s="77"/>
    </row>
    <row r="258268" spans="2:3" x14ac:dyDescent="0.25">
      <c r="B258268" s="78"/>
      <c r="C258268" s="77"/>
    </row>
    <row r="258269" spans="2:3" x14ac:dyDescent="0.25">
      <c r="B258269" s="78"/>
      <c r="C258269" s="77"/>
    </row>
    <row r="258270" spans="2:3" x14ac:dyDescent="0.25">
      <c r="B258270" s="78"/>
      <c r="C258270" s="77"/>
    </row>
    <row r="258271" spans="2:3" x14ac:dyDescent="0.25">
      <c r="B258271" s="78"/>
      <c r="C258271" s="77"/>
    </row>
    <row r="258272" spans="2:3" x14ac:dyDescent="0.25">
      <c r="B258272" s="78"/>
      <c r="C258272" s="77"/>
    </row>
    <row r="258382" spans="2:3" x14ac:dyDescent="0.25">
      <c r="B258382" s="78"/>
      <c r="C258382" s="77"/>
    </row>
    <row r="258383" spans="2:3" x14ac:dyDescent="0.25">
      <c r="B258383" s="78"/>
      <c r="C258383" s="77"/>
    </row>
    <row r="258384" spans="2:3" x14ac:dyDescent="0.25">
      <c r="B258384" s="78"/>
      <c r="C258384" s="77"/>
    </row>
    <row r="258385" spans="2:3" x14ac:dyDescent="0.25">
      <c r="B258385" s="78"/>
      <c r="C258385" s="77"/>
    </row>
    <row r="258386" spans="2:3" x14ac:dyDescent="0.25">
      <c r="B258386" s="78"/>
      <c r="C258386" s="77"/>
    </row>
    <row r="258387" spans="2:3" x14ac:dyDescent="0.25">
      <c r="B258387" s="78"/>
      <c r="C258387" s="77"/>
    </row>
    <row r="258388" spans="2:3" x14ac:dyDescent="0.25">
      <c r="B258388" s="78"/>
      <c r="C258388" s="77"/>
    </row>
    <row r="258389" spans="2:3" x14ac:dyDescent="0.25">
      <c r="B258389" s="78"/>
      <c r="C258389" s="77"/>
    </row>
    <row r="258390" spans="2:3" x14ac:dyDescent="0.25">
      <c r="B258390" s="78"/>
      <c r="C258390" s="77"/>
    </row>
    <row r="258391" spans="2:3" x14ac:dyDescent="0.25">
      <c r="B258391" s="78"/>
      <c r="C258391" s="77"/>
    </row>
    <row r="258392" spans="2:3" x14ac:dyDescent="0.25">
      <c r="B258392" s="78"/>
      <c r="C258392" s="77"/>
    </row>
    <row r="258393" spans="2:3" x14ac:dyDescent="0.25">
      <c r="B258393" s="78"/>
      <c r="C258393" s="77"/>
    </row>
    <row r="258394" spans="2:3" x14ac:dyDescent="0.25">
      <c r="B258394" s="78"/>
      <c r="C258394" s="77"/>
    </row>
    <row r="258504" spans="2:3" x14ac:dyDescent="0.25">
      <c r="B258504" s="78"/>
      <c r="C258504" s="77"/>
    </row>
    <row r="258505" spans="2:3" x14ac:dyDescent="0.25">
      <c r="B258505" s="78"/>
      <c r="C258505" s="77"/>
    </row>
    <row r="258506" spans="2:3" x14ac:dyDescent="0.25">
      <c r="B258506" s="78"/>
      <c r="C258506" s="77"/>
    </row>
    <row r="258507" spans="2:3" x14ac:dyDescent="0.25">
      <c r="B258507" s="78"/>
      <c r="C258507" s="77"/>
    </row>
    <row r="258508" spans="2:3" x14ac:dyDescent="0.25">
      <c r="B258508" s="78"/>
      <c r="C258508" s="77"/>
    </row>
    <row r="258509" spans="2:3" x14ac:dyDescent="0.25">
      <c r="B258509" s="78"/>
      <c r="C258509" s="77"/>
    </row>
    <row r="258510" spans="2:3" x14ac:dyDescent="0.25">
      <c r="B258510" s="78"/>
      <c r="C258510" s="77"/>
    </row>
    <row r="258511" spans="2:3" x14ac:dyDescent="0.25">
      <c r="B258511" s="78"/>
      <c r="C258511" s="77"/>
    </row>
    <row r="258512" spans="2:3" x14ac:dyDescent="0.25">
      <c r="B258512" s="78"/>
      <c r="C258512" s="77"/>
    </row>
    <row r="258513" spans="2:3" x14ac:dyDescent="0.25">
      <c r="B258513" s="78"/>
      <c r="C258513" s="77"/>
    </row>
    <row r="258514" spans="2:3" x14ac:dyDescent="0.25">
      <c r="B258514" s="78"/>
      <c r="C258514" s="77"/>
    </row>
    <row r="258515" spans="2:3" x14ac:dyDescent="0.25">
      <c r="B258515" s="78"/>
      <c r="C258515" s="77"/>
    </row>
    <row r="258516" spans="2:3" x14ac:dyDescent="0.25">
      <c r="B258516" s="78"/>
      <c r="C258516" s="77"/>
    </row>
    <row r="258626" spans="2:3" x14ac:dyDescent="0.25">
      <c r="B258626" s="78"/>
      <c r="C258626" s="77"/>
    </row>
    <row r="258627" spans="2:3" x14ac:dyDescent="0.25">
      <c r="B258627" s="78"/>
      <c r="C258627" s="77"/>
    </row>
    <row r="258628" spans="2:3" x14ac:dyDescent="0.25">
      <c r="B258628" s="78"/>
      <c r="C258628" s="77"/>
    </row>
    <row r="258629" spans="2:3" x14ac:dyDescent="0.25">
      <c r="B258629" s="78"/>
      <c r="C258629" s="77"/>
    </row>
    <row r="258630" spans="2:3" x14ac:dyDescent="0.25">
      <c r="B258630" s="78"/>
      <c r="C258630" s="77"/>
    </row>
    <row r="258631" spans="2:3" x14ac:dyDescent="0.25">
      <c r="B258631" s="78"/>
      <c r="C258631" s="77"/>
    </row>
    <row r="258632" spans="2:3" x14ac:dyDescent="0.25">
      <c r="B258632" s="78"/>
      <c r="C258632" s="77"/>
    </row>
    <row r="258633" spans="2:3" x14ac:dyDescent="0.25">
      <c r="B258633" s="78"/>
      <c r="C258633" s="77"/>
    </row>
    <row r="258634" spans="2:3" x14ac:dyDescent="0.25">
      <c r="B258634" s="78"/>
      <c r="C258634" s="77"/>
    </row>
    <row r="258635" spans="2:3" x14ac:dyDescent="0.25">
      <c r="B258635" s="78"/>
      <c r="C258635" s="77"/>
    </row>
    <row r="258636" spans="2:3" x14ac:dyDescent="0.25">
      <c r="B258636" s="78"/>
      <c r="C258636" s="77"/>
    </row>
    <row r="258637" spans="2:3" x14ac:dyDescent="0.25">
      <c r="B258637" s="78"/>
      <c r="C258637" s="77"/>
    </row>
    <row r="258638" spans="2:3" x14ac:dyDescent="0.25">
      <c r="B258638" s="78"/>
      <c r="C258638" s="77"/>
    </row>
    <row r="258748" spans="2:3" x14ac:dyDescent="0.25">
      <c r="B258748" s="78"/>
      <c r="C258748" s="77"/>
    </row>
    <row r="258749" spans="2:3" x14ac:dyDescent="0.25">
      <c r="B258749" s="78"/>
      <c r="C258749" s="77"/>
    </row>
    <row r="258750" spans="2:3" x14ac:dyDescent="0.25">
      <c r="B258750" s="78"/>
      <c r="C258750" s="77"/>
    </row>
    <row r="258751" spans="2:3" x14ac:dyDescent="0.25">
      <c r="B258751" s="78"/>
      <c r="C258751" s="77"/>
    </row>
    <row r="258752" spans="2:3" x14ac:dyDescent="0.25">
      <c r="B258752" s="78"/>
      <c r="C258752" s="77"/>
    </row>
    <row r="258753" spans="2:3" x14ac:dyDescent="0.25">
      <c r="B258753" s="78"/>
      <c r="C258753" s="77"/>
    </row>
    <row r="258754" spans="2:3" x14ac:dyDescent="0.25">
      <c r="B258754" s="78"/>
      <c r="C258754" s="77"/>
    </row>
    <row r="258755" spans="2:3" x14ac:dyDescent="0.25">
      <c r="B258755" s="78"/>
      <c r="C258755" s="77"/>
    </row>
    <row r="258756" spans="2:3" x14ac:dyDescent="0.25">
      <c r="B258756" s="78"/>
      <c r="C258756" s="77"/>
    </row>
    <row r="258757" spans="2:3" x14ac:dyDescent="0.25">
      <c r="B258757" s="78"/>
      <c r="C258757" s="77"/>
    </row>
    <row r="258758" spans="2:3" x14ac:dyDescent="0.25">
      <c r="B258758" s="78"/>
      <c r="C258758" s="77"/>
    </row>
    <row r="258759" spans="2:3" x14ac:dyDescent="0.25">
      <c r="B258759" s="78"/>
      <c r="C258759" s="77"/>
    </row>
    <row r="258760" spans="2:3" x14ac:dyDescent="0.25">
      <c r="B258760" s="78"/>
      <c r="C258760" s="77"/>
    </row>
    <row r="258870" spans="2:3" x14ac:dyDescent="0.25">
      <c r="B258870" s="78"/>
      <c r="C258870" s="77"/>
    </row>
    <row r="258871" spans="2:3" x14ac:dyDescent="0.25">
      <c r="B258871" s="78"/>
      <c r="C258871" s="77"/>
    </row>
    <row r="258872" spans="2:3" x14ac:dyDescent="0.25">
      <c r="B258872" s="78"/>
      <c r="C258872" s="77"/>
    </row>
    <row r="258873" spans="2:3" x14ac:dyDescent="0.25">
      <c r="B258873" s="78"/>
      <c r="C258873" s="77"/>
    </row>
    <row r="258874" spans="2:3" x14ac:dyDescent="0.25">
      <c r="B258874" s="78"/>
      <c r="C258874" s="77"/>
    </row>
    <row r="258875" spans="2:3" x14ac:dyDescent="0.25">
      <c r="B258875" s="78"/>
      <c r="C258875" s="77"/>
    </row>
    <row r="258876" spans="2:3" x14ac:dyDescent="0.25">
      <c r="B258876" s="78"/>
      <c r="C258876" s="77"/>
    </row>
    <row r="258877" spans="2:3" x14ac:dyDescent="0.25">
      <c r="B258877" s="78"/>
      <c r="C258877" s="77"/>
    </row>
    <row r="258878" spans="2:3" x14ac:dyDescent="0.25">
      <c r="B258878" s="78"/>
      <c r="C258878" s="77"/>
    </row>
    <row r="258879" spans="2:3" x14ac:dyDescent="0.25">
      <c r="B258879" s="78"/>
      <c r="C258879" s="77"/>
    </row>
    <row r="258880" spans="2:3" x14ac:dyDescent="0.25">
      <c r="B258880" s="78"/>
      <c r="C258880" s="77"/>
    </row>
    <row r="258881" spans="2:3" x14ac:dyDescent="0.25">
      <c r="B258881" s="78"/>
      <c r="C258881" s="77"/>
    </row>
    <row r="258882" spans="2:3" x14ac:dyDescent="0.25">
      <c r="B258882" s="78"/>
      <c r="C258882" s="77"/>
    </row>
    <row r="258992" spans="2:3" x14ac:dyDescent="0.25">
      <c r="B258992" s="78"/>
      <c r="C258992" s="77"/>
    </row>
    <row r="258993" spans="2:3" x14ac:dyDescent="0.25">
      <c r="B258993" s="78"/>
      <c r="C258993" s="77"/>
    </row>
    <row r="258994" spans="2:3" x14ac:dyDescent="0.25">
      <c r="B258994" s="78"/>
      <c r="C258994" s="77"/>
    </row>
    <row r="258995" spans="2:3" x14ac:dyDescent="0.25">
      <c r="B258995" s="78"/>
      <c r="C258995" s="77"/>
    </row>
    <row r="258996" spans="2:3" x14ac:dyDescent="0.25">
      <c r="B258996" s="78"/>
      <c r="C258996" s="77"/>
    </row>
    <row r="258997" spans="2:3" x14ac:dyDescent="0.25">
      <c r="B258997" s="78"/>
      <c r="C258997" s="77"/>
    </row>
    <row r="258998" spans="2:3" x14ac:dyDescent="0.25">
      <c r="B258998" s="78"/>
      <c r="C258998" s="77"/>
    </row>
    <row r="258999" spans="2:3" x14ac:dyDescent="0.25">
      <c r="B258999" s="78"/>
      <c r="C258999" s="77"/>
    </row>
    <row r="259000" spans="2:3" x14ac:dyDescent="0.25">
      <c r="B259000" s="78"/>
      <c r="C259000" s="77"/>
    </row>
    <row r="259001" spans="2:3" x14ac:dyDescent="0.25">
      <c r="B259001" s="78"/>
      <c r="C259001" s="77"/>
    </row>
    <row r="259002" spans="2:3" x14ac:dyDescent="0.25">
      <c r="B259002" s="78"/>
      <c r="C259002" s="77"/>
    </row>
    <row r="259003" spans="2:3" x14ac:dyDescent="0.25">
      <c r="B259003" s="78"/>
      <c r="C259003" s="77"/>
    </row>
    <row r="259004" spans="2:3" x14ac:dyDescent="0.25">
      <c r="B259004" s="78"/>
      <c r="C259004" s="77"/>
    </row>
    <row r="259114" spans="2:3" x14ac:dyDescent="0.25">
      <c r="B259114" s="78"/>
      <c r="C259114" s="77"/>
    </row>
    <row r="259115" spans="2:3" x14ac:dyDescent="0.25">
      <c r="B259115" s="78"/>
      <c r="C259115" s="77"/>
    </row>
    <row r="259116" spans="2:3" x14ac:dyDescent="0.25">
      <c r="B259116" s="78"/>
      <c r="C259116" s="77"/>
    </row>
    <row r="259117" spans="2:3" x14ac:dyDescent="0.25">
      <c r="B259117" s="78"/>
      <c r="C259117" s="77"/>
    </row>
    <row r="259118" spans="2:3" x14ac:dyDescent="0.25">
      <c r="B259118" s="78"/>
      <c r="C259118" s="77"/>
    </row>
    <row r="259119" spans="2:3" x14ac:dyDescent="0.25">
      <c r="B259119" s="78"/>
      <c r="C259119" s="77"/>
    </row>
    <row r="259120" spans="2:3" x14ac:dyDescent="0.25">
      <c r="B259120" s="78"/>
      <c r="C259120" s="77"/>
    </row>
    <row r="259121" spans="2:3" x14ac:dyDescent="0.25">
      <c r="B259121" s="78"/>
      <c r="C259121" s="77"/>
    </row>
    <row r="259122" spans="2:3" x14ac:dyDescent="0.25">
      <c r="B259122" s="78"/>
      <c r="C259122" s="77"/>
    </row>
    <row r="259123" spans="2:3" x14ac:dyDescent="0.25">
      <c r="B259123" s="78"/>
      <c r="C259123" s="77"/>
    </row>
    <row r="259124" spans="2:3" x14ac:dyDescent="0.25">
      <c r="B259124" s="78"/>
      <c r="C259124" s="77"/>
    </row>
    <row r="259125" spans="2:3" x14ac:dyDescent="0.25">
      <c r="B259125" s="78"/>
      <c r="C259125" s="77"/>
    </row>
    <row r="259126" spans="2:3" x14ac:dyDescent="0.25">
      <c r="B259126" s="78"/>
      <c r="C259126" s="77"/>
    </row>
    <row r="259236" spans="2:3" x14ac:dyDescent="0.25">
      <c r="B259236" s="78"/>
      <c r="C259236" s="77"/>
    </row>
    <row r="259237" spans="2:3" x14ac:dyDescent="0.25">
      <c r="B259237" s="78"/>
      <c r="C259237" s="77"/>
    </row>
    <row r="259238" spans="2:3" x14ac:dyDescent="0.25">
      <c r="B259238" s="78"/>
      <c r="C259238" s="77"/>
    </row>
    <row r="259239" spans="2:3" x14ac:dyDescent="0.25">
      <c r="B259239" s="78"/>
      <c r="C259239" s="77"/>
    </row>
    <row r="259240" spans="2:3" x14ac:dyDescent="0.25">
      <c r="B259240" s="78"/>
      <c r="C259240" s="77"/>
    </row>
    <row r="259241" spans="2:3" x14ac:dyDescent="0.25">
      <c r="B259241" s="78"/>
      <c r="C259241" s="77"/>
    </row>
    <row r="259242" spans="2:3" x14ac:dyDescent="0.25">
      <c r="B259242" s="78"/>
      <c r="C259242" s="77"/>
    </row>
    <row r="259243" spans="2:3" x14ac:dyDescent="0.25">
      <c r="B259243" s="78"/>
      <c r="C259243" s="77"/>
    </row>
    <row r="259244" spans="2:3" x14ac:dyDescent="0.25">
      <c r="B259244" s="78"/>
      <c r="C259244" s="77"/>
    </row>
    <row r="259245" spans="2:3" x14ac:dyDescent="0.25">
      <c r="B259245" s="78"/>
      <c r="C259245" s="77"/>
    </row>
    <row r="259246" spans="2:3" x14ac:dyDescent="0.25">
      <c r="B259246" s="78"/>
      <c r="C259246" s="77"/>
    </row>
    <row r="259247" spans="2:3" x14ac:dyDescent="0.25">
      <c r="B259247" s="78"/>
      <c r="C259247" s="77"/>
    </row>
    <row r="259248" spans="2:3" x14ac:dyDescent="0.25">
      <c r="B259248" s="78"/>
      <c r="C259248" s="77"/>
    </row>
    <row r="259358" spans="2:3" x14ac:dyDescent="0.25">
      <c r="B259358" s="78"/>
      <c r="C259358" s="77"/>
    </row>
    <row r="259359" spans="2:3" x14ac:dyDescent="0.25">
      <c r="B259359" s="78"/>
      <c r="C259359" s="77"/>
    </row>
    <row r="259360" spans="2:3" x14ac:dyDescent="0.25">
      <c r="B259360" s="78"/>
      <c r="C259360" s="77"/>
    </row>
    <row r="259361" spans="2:3" x14ac:dyDescent="0.25">
      <c r="B259361" s="78"/>
      <c r="C259361" s="77"/>
    </row>
    <row r="259362" spans="2:3" x14ac:dyDescent="0.25">
      <c r="B259362" s="78"/>
      <c r="C259362" s="77"/>
    </row>
    <row r="259363" spans="2:3" x14ac:dyDescent="0.25">
      <c r="B259363" s="78"/>
      <c r="C259363" s="77"/>
    </row>
    <row r="259364" spans="2:3" x14ac:dyDescent="0.25">
      <c r="B259364" s="78"/>
      <c r="C259364" s="77"/>
    </row>
    <row r="259365" spans="2:3" x14ac:dyDescent="0.25">
      <c r="B259365" s="78"/>
      <c r="C259365" s="77"/>
    </row>
    <row r="259366" spans="2:3" x14ac:dyDescent="0.25">
      <c r="B259366" s="78"/>
      <c r="C259366" s="77"/>
    </row>
    <row r="259367" spans="2:3" x14ac:dyDescent="0.25">
      <c r="B259367" s="78"/>
      <c r="C259367" s="77"/>
    </row>
    <row r="259368" spans="2:3" x14ac:dyDescent="0.25">
      <c r="B259368" s="78"/>
      <c r="C259368" s="77"/>
    </row>
    <row r="259369" spans="2:3" x14ac:dyDescent="0.25">
      <c r="B259369" s="78"/>
      <c r="C259369" s="77"/>
    </row>
    <row r="259370" spans="2:3" x14ac:dyDescent="0.25">
      <c r="B259370" s="78"/>
      <c r="C259370" s="77"/>
    </row>
    <row r="259480" spans="2:3" x14ac:dyDescent="0.25">
      <c r="B259480" s="78"/>
      <c r="C259480" s="77"/>
    </row>
    <row r="259481" spans="2:3" x14ac:dyDescent="0.25">
      <c r="B259481" s="78"/>
      <c r="C259481" s="77"/>
    </row>
    <row r="259482" spans="2:3" x14ac:dyDescent="0.25">
      <c r="B259482" s="78"/>
      <c r="C259482" s="77"/>
    </row>
    <row r="259483" spans="2:3" x14ac:dyDescent="0.25">
      <c r="B259483" s="78"/>
      <c r="C259483" s="77"/>
    </row>
    <row r="259484" spans="2:3" x14ac:dyDescent="0.25">
      <c r="B259484" s="78"/>
      <c r="C259484" s="77"/>
    </row>
    <row r="259485" spans="2:3" x14ac:dyDescent="0.25">
      <c r="B259485" s="78"/>
      <c r="C259485" s="77"/>
    </row>
    <row r="259486" spans="2:3" x14ac:dyDescent="0.25">
      <c r="B259486" s="78"/>
      <c r="C259486" s="77"/>
    </row>
    <row r="259487" spans="2:3" x14ac:dyDescent="0.25">
      <c r="B259487" s="78"/>
      <c r="C259487" s="77"/>
    </row>
    <row r="259488" spans="2:3" x14ac:dyDescent="0.25">
      <c r="B259488" s="78"/>
      <c r="C259488" s="77"/>
    </row>
    <row r="259489" spans="2:3" x14ac:dyDescent="0.25">
      <c r="B259489" s="78"/>
      <c r="C259489" s="77"/>
    </row>
    <row r="259490" spans="2:3" x14ac:dyDescent="0.25">
      <c r="B259490" s="78"/>
      <c r="C259490" s="77"/>
    </row>
    <row r="259491" spans="2:3" x14ac:dyDescent="0.25">
      <c r="B259491" s="78"/>
      <c r="C259491" s="77"/>
    </row>
    <row r="259492" spans="2:3" x14ac:dyDescent="0.25">
      <c r="B259492" s="78"/>
      <c r="C259492" s="77"/>
    </row>
    <row r="259602" spans="2:3" x14ac:dyDescent="0.25">
      <c r="B259602" s="78"/>
      <c r="C259602" s="77"/>
    </row>
    <row r="259603" spans="2:3" x14ac:dyDescent="0.25">
      <c r="B259603" s="78"/>
      <c r="C259603" s="77"/>
    </row>
    <row r="259604" spans="2:3" x14ac:dyDescent="0.25">
      <c r="B259604" s="78"/>
      <c r="C259604" s="77"/>
    </row>
    <row r="259605" spans="2:3" x14ac:dyDescent="0.25">
      <c r="B259605" s="78"/>
      <c r="C259605" s="77"/>
    </row>
    <row r="259606" spans="2:3" x14ac:dyDescent="0.25">
      <c r="B259606" s="78"/>
      <c r="C259606" s="77"/>
    </row>
    <row r="259607" spans="2:3" x14ac:dyDescent="0.25">
      <c r="B259607" s="78"/>
      <c r="C259607" s="77"/>
    </row>
    <row r="259608" spans="2:3" x14ac:dyDescent="0.25">
      <c r="B259608" s="78"/>
      <c r="C259608" s="77"/>
    </row>
    <row r="259609" spans="2:3" x14ac:dyDescent="0.25">
      <c r="B259609" s="78"/>
      <c r="C259609" s="77"/>
    </row>
    <row r="259610" spans="2:3" x14ac:dyDescent="0.25">
      <c r="B259610" s="78"/>
      <c r="C259610" s="77"/>
    </row>
    <row r="259611" spans="2:3" x14ac:dyDescent="0.25">
      <c r="B259611" s="78"/>
      <c r="C259611" s="77"/>
    </row>
    <row r="259612" spans="2:3" x14ac:dyDescent="0.25">
      <c r="B259612" s="78"/>
      <c r="C259612" s="77"/>
    </row>
    <row r="259613" spans="2:3" x14ac:dyDescent="0.25">
      <c r="B259613" s="78"/>
      <c r="C259613" s="77"/>
    </row>
    <row r="259614" spans="2:3" x14ac:dyDescent="0.25">
      <c r="B259614" s="78"/>
      <c r="C259614" s="77"/>
    </row>
    <row r="259724" spans="2:3" x14ac:dyDescent="0.25">
      <c r="B259724" s="78"/>
      <c r="C259724" s="77"/>
    </row>
    <row r="259725" spans="2:3" x14ac:dyDescent="0.25">
      <c r="B259725" s="78"/>
      <c r="C259725" s="77"/>
    </row>
    <row r="259726" spans="2:3" x14ac:dyDescent="0.25">
      <c r="B259726" s="78"/>
      <c r="C259726" s="77"/>
    </row>
    <row r="259727" spans="2:3" x14ac:dyDescent="0.25">
      <c r="B259727" s="78"/>
      <c r="C259727" s="77"/>
    </row>
    <row r="259728" spans="2:3" x14ac:dyDescent="0.25">
      <c r="B259728" s="78"/>
      <c r="C259728" s="77"/>
    </row>
    <row r="259729" spans="2:3" x14ac:dyDescent="0.25">
      <c r="B259729" s="78"/>
      <c r="C259729" s="77"/>
    </row>
    <row r="259730" spans="2:3" x14ac:dyDescent="0.25">
      <c r="B259730" s="78"/>
      <c r="C259730" s="77"/>
    </row>
    <row r="259731" spans="2:3" x14ac:dyDescent="0.25">
      <c r="B259731" s="78"/>
      <c r="C259731" s="77"/>
    </row>
    <row r="259732" spans="2:3" x14ac:dyDescent="0.25">
      <c r="B259732" s="78"/>
      <c r="C259732" s="77"/>
    </row>
    <row r="259733" spans="2:3" x14ac:dyDescent="0.25">
      <c r="B259733" s="78"/>
      <c r="C259733" s="77"/>
    </row>
    <row r="259734" spans="2:3" x14ac:dyDescent="0.25">
      <c r="B259734" s="78"/>
      <c r="C259734" s="77"/>
    </row>
    <row r="259735" spans="2:3" x14ac:dyDescent="0.25">
      <c r="B259735" s="78"/>
      <c r="C259735" s="77"/>
    </row>
    <row r="259736" spans="2:3" x14ac:dyDescent="0.25">
      <c r="B259736" s="78"/>
      <c r="C259736" s="77"/>
    </row>
    <row r="259846" spans="2:3" x14ac:dyDescent="0.25">
      <c r="B259846" s="78"/>
      <c r="C259846" s="77"/>
    </row>
    <row r="259847" spans="2:3" x14ac:dyDescent="0.25">
      <c r="B259847" s="78"/>
      <c r="C259847" s="77"/>
    </row>
    <row r="259848" spans="2:3" x14ac:dyDescent="0.25">
      <c r="B259848" s="78"/>
      <c r="C259848" s="77"/>
    </row>
    <row r="259849" spans="2:3" x14ac:dyDescent="0.25">
      <c r="B259849" s="78"/>
      <c r="C259849" s="77"/>
    </row>
    <row r="259850" spans="2:3" x14ac:dyDescent="0.25">
      <c r="B259850" s="78"/>
      <c r="C259850" s="77"/>
    </row>
    <row r="259851" spans="2:3" x14ac:dyDescent="0.25">
      <c r="B259851" s="78"/>
      <c r="C259851" s="77"/>
    </row>
    <row r="259852" spans="2:3" x14ac:dyDescent="0.25">
      <c r="B259852" s="78"/>
      <c r="C259852" s="77"/>
    </row>
    <row r="259853" spans="2:3" x14ac:dyDescent="0.25">
      <c r="B259853" s="78"/>
      <c r="C259853" s="77"/>
    </row>
    <row r="259854" spans="2:3" x14ac:dyDescent="0.25">
      <c r="B259854" s="78"/>
      <c r="C259854" s="77"/>
    </row>
    <row r="259855" spans="2:3" x14ac:dyDescent="0.25">
      <c r="B259855" s="78"/>
      <c r="C259855" s="77"/>
    </row>
    <row r="259856" spans="2:3" x14ac:dyDescent="0.25">
      <c r="B259856" s="78"/>
      <c r="C259856" s="77"/>
    </row>
    <row r="259857" spans="2:3" x14ac:dyDescent="0.25">
      <c r="B259857" s="78"/>
      <c r="C259857" s="77"/>
    </row>
    <row r="259858" spans="2:3" x14ac:dyDescent="0.25">
      <c r="B259858" s="78"/>
      <c r="C259858" s="77"/>
    </row>
    <row r="259968" spans="2:3" x14ac:dyDescent="0.25">
      <c r="B259968" s="78"/>
      <c r="C259968" s="77"/>
    </row>
    <row r="259969" spans="2:3" x14ac:dyDescent="0.25">
      <c r="B259969" s="78"/>
      <c r="C259969" s="77"/>
    </row>
    <row r="259970" spans="2:3" x14ac:dyDescent="0.25">
      <c r="B259970" s="78"/>
      <c r="C259970" s="77"/>
    </row>
    <row r="259971" spans="2:3" x14ac:dyDescent="0.25">
      <c r="B259971" s="78"/>
      <c r="C259971" s="77"/>
    </row>
    <row r="259972" spans="2:3" x14ac:dyDescent="0.25">
      <c r="B259972" s="78"/>
      <c r="C259972" s="77"/>
    </row>
    <row r="259973" spans="2:3" x14ac:dyDescent="0.25">
      <c r="B259973" s="78"/>
      <c r="C259973" s="77"/>
    </row>
    <row r="259974" spans="2:3" x14ac:dyDescent="0.25">
      <c r="B259974" s="78"/>
      <c r="C259974" s="77"/>
    </row>
    <row r="259975" spans="2:3" x14ac:dyDescent="0.25">
      <c r="B259975" s="78"/>
      <c r="C259975" s="77"/>
    </row>
    <row r="259976" spans="2:3" x14ac:dyDescent="0.25">
      <c r="B259976" s="78"/>
      <c r="C259976" s="77"/>
    </row>
    <row r="259977" spans="2:3" x14ac:dyDescent="0.25">
      <c r="B259977" s="78"/>
      <c r="C259977" s="77"/>
    </row>
    <row r="259978" spans="2:3" x14ac:dyDescent="0.25">
      <c r="B259978" s="78"/>
      <c r="C259978" s="77"/>
    </row>
    <row r="259979" spans="2:3" x14ac:dyDescent="0.25">
      <c r="B259979" s="78"/>
      <c r="C259979" s="77"/>
    </row>
    <row r="259980" spans="2:3" x14ac:dyDescent="0.25">
      <c r="B259980" s="78"/>
      <c r="C259980" s="77"/>
    </row>
    <row r="260090" spans="2:3" x14ac:dyDescent="0.25">
      <c r="B260090" s="78"/>
      <c r="C260090" s="77"/>
    </row>
    <row r="260091" spans="2:3" x14ac:dyDescent="0.25">
      <c r="B260091" s="78"/>
      <c r="C260091" s="77"/>
    </row>
    <row r="260092" spans="2:3" x14ac:dyDescent="0.25">
      <c r="B260092" s="78"/>
      <c r="C260092" s="77"/>
    </row>
    <row r="260093" spans="2:3" x14ac:dyDescent="0.25">
      <c r="B260093" s="78"/>
      <c r="C260093" s="77"/>
    </row>
    <row r="260094" spans="2:3" x14ac:dyDescent="0.25">
      <c r="B260094" s="78"/>
      <c r="C260094" s="77"/>
    </row>
    <row r="260095" spans="2:3" x14ac:dyDescent="0.25">
      <c r="B260095" s="78"/>
      <c r="C260095" s="77"/>
    </row>
    <row r="260096" spans="2:3" x14ac:dyDescent="0.25">
      <c r="B260096" s="78"/>
      <c r="C260096" s="77"/>
    </row>
    <row r="260097" spans="2:3" x14ac:dyDescent="0.25">
      <c r="B260097" s="78"/>
      <c r="C260097" s="77"/>
    </row>
    <row r="260098" spans="2:3" x14ac:dyDescent="0.25">
      <c r="B260098" s="78"/>
      <c r="C260098" s="77"/>
    </row>
    <row r="260099" spans="2:3" x14ac:dyDescent="0.25">
      <c r="B260099" s="78"/>
      <c r="C260099" s="77"/>
    </row>
    <row r="260100" spans="2:3" x14ac:dyDescent="0.25">
      <c r="B260100" s="78"/>
      <c r="C260100" s="77"/>
    </row>
    <row r="260101" spans="2:3" x14ac:dyDescent="0.25">
      <c r="B260101" s="78"/>
      <c r="C260101" s="77"/>
    </row>
    <row r="260102" spans="2:3" x14ac:dyDescent="0.25">
      <c r="B260102" s="78"/>
      <c r="C260102" s="77"/>
    </row>
    <row r="260212" spans="2:3" x14ac:dyDescent="0.25">
      <c r="B260212" s="78"/>
      <c r="C260212" s="77"/>
    </row>
    <row r="260213" spans="2:3" x14ac:dyDescent="0.25">
      <c r="B260213" s="78"/>
      <c r="C260213" s="77"/>
    </row>
    <row r="260214" spans="2:3" x14ac:dyDescent="0.25">
      <c r="B260214" s="78"/>
      <c r="C260214" s="77"/>
    </row>
    <row r="260215" spans="2:3" x14ac:dyDescent="0.25">
      <c r="B260215" s="78"/>
      <c r="C260215" s="77"/>
    </row>
    <row r="260216" spans="2:3" x14ac:dyDescent="0.25">
      <c r="B260216" s="78"/>
      <c r="C260216" s="77"/>
    </row>
    <row r="260217" spans="2:3" x14ac:dyDescent="0.25">
      <c r="B260217" s="78"/>
      <c r="C260217" s="77"/>
    </row>
    <row r="260218" spans="2:3" x14ac:dyDescent="0.25">
      <c r="B260218" s="78"/>
      <c r="C260218" s="77"/>
    </row>
    <row r="260219" spans="2:3" x14ac:dyDescent="0.25">
      <c r="B260219" s="78"/>
      <c r="C260219" s="77"/>
    </row>
    <row r="260220" spans="2:3" x14ac:dyDescent="0.25">
      <c r="B260220" s="78"/>
      <c r="C260220" s="77"/>
    </row>
    <row r="260221" spans="2:3" x14ac:dyDescent="0.25">
      <c r="B260221" s="78"/>
      <c r="C260221" s="77"/>
    </row>
    <row r="260222" spans="2:3" x14ac:dyDescent="0.25">
      <c r="B260222" s="78"/>
      <c r="C260222" s="77"/>
    </row>
    <row r="260223" spans="2:3" x14ac:dyDescent="0.25">
      <c r="B260223" s="78"/>
      <c r="C260223" s="77"/>
    </row>
    <row r="260224" spans="2:3" x14ac:dyDescent="0.25">
      <c r="B260224" s="78"/>
      <c r="C260224" s="77"/>
    </row>
    <row r="260334" spans="2:3" x14ac:dyDescent="0.25">
      <c r="B260334" s="78"/>
      <c r="C260334" s="77"/>
    </row>
    <row r="260335" spans="2:3" x14ac:dyDescent="0.25">
      <c r="B260335" s="78"/>
      <c r="C260335" s="77"/>
    </row>
    <row r="260336" spans="2:3" x14ac:dyDescent="0.25">
      <c r="B260336" s="78"/>
      <c r="C260336" s="77"/>
    </row>
    <row r="260337" spans="2:3" x14ac:dyDescent="0.25">
      <c r="B260337" s="78"/>
      <c r="C260337" s="77"/>
    </row>
    <row r="260338" spans="2:3" x14ac:dyDescent="0.25">
      <c r="B260338" s="78"/>
      <c r="C260338" s="77"/>
    </row>
    <row r="260339" spans="2:3" x14ac:dyDescent="0.25">
      <c r="B260339" s="78"/>
      <c r="C260339" s="77"/>
    </row>
    <row r="260340" spans="2:3" x14ac:dyDescent="0.25">
      <c r="B260340" s="78"/>
      <c r="C260340" s="77"/>
    </row>
    <row r="260341" spans="2:3" x14ac:dyDescent="0.25">
      <c r="B260341" s="78"/>
      <c r="C260341" s="77"/>
    </row>
    <row r="260342" spans="2:3" x14ac:dyDescent="0.25">
      <c r="B260342" s="78"/>
      <c r="C260342" s="77"/>
    </row>
    <row r="260343" spans="2:3" x14ac:dyDescent="0.25">
      <c r="B260343" s="78"/>
      <c r="C260343" s="77"/>
    </row>
    <row r="260344" spans="2:3" x14ac:dyDescent="0.25">
      <c r="B260344" s="78"/>
      <c r="C260344" s="77"/>
    </row>
    <row r="260345" spans="2:3" x14ac:dyDescent="0.25">
      <c r="B260345" s="78"/>
      <c r="C260345" s="77"/>
    </row>
    <row r="260346" spans="2:3" x14ac:dyDescent="0.25">
      <c r="B260346" s="78"/>
      <c r="C260346" s="77"/>
    </row>
    <row r="260456" spans="2:3" x14ac:dyDescent="0.25">
      <c r="B260456" s="78"/>
      <c r="C260456" s="77"/>
    </row>
    <row r="260457" spans="2:3" x14ac:dyDescent="0.25">
      <c r="B260457" s="78"/>
      <c r="C260457" s="77"/>
    </row>
    <row r="260458" spans="2:3" x14ac:dyDescent="0.25">
      <c r="B260458" s="78"/>
      <c r="C260458" s="77"/>
    </row>
    <row r="260459" spans="2:3" x14ac:dyDescent="0.25">
      <c r="B260459" s="78"/>
      <c r="C260459" s="77"/>
    </row>
    <row r="260460" spans="2:3" x14ac:dyDescent="0.25">
      <c r="B260460" s="78"/>
      <c r="C260460" s="77"/>
    </row>
    <row r="260461" spans="2:3" x14ac:dyDescent="0.25">
      <c r="B260461" s="78"/>
      <c r="C260461" s="77"/>
    </row>
    <row r="260462" spans="2:3" x14ac:dyDescent="0.25">
      <c r="B260462" s="78"/>
      <c r="C260462" s="77"/>
    </row>
    <row r="260463" spans="2:3" x14ac:dyDescent="0.25">
      <c r="B260463" s="78"/>
      <c r="C260463" s="77"/>
    </row>
    <row r="260464" spans="2:3" x14ac:dyDescent="0.25">
      <c r="B260464" s="78"/>
      <c r="C260464" s="77"/>
    </row>
    <row r="260465" spans="2:3" x14ac:dyDescent="0.25">
      <c r="B260465" s="78"/>
      <c r="C260465" s="77"/>
    </row>
    <row r="260466" spans="2:3" x14ac:dyDescent="0.25">
      <c r="B260466" s="78"/>
      <c r="C260466" s="77"/>
    </row>
    <row r="260467" spans="2:3" x14ac:dyDescent="0.25">
      <c r="B260467" s="78"/>
      <c r="C260467" s="77"/>
    </row>
    <row r="260468" spans="2:3" x14ac:dyDescent="0.25">
      <c r="B260468" s="78"/>
      <c r="C260468" s="77"/>
    </row>
    <row r="260578" spans="2:3" x14ac:dyDescent="0.25">
      <c r="B260578" s="78"/>
      <c r="C260578" s="77"/>
    </row>
    <row r="260579" spans="2:3" x14ac:dyDescent="0.25">
      <c r="B260579" s="78"/>
      <c r="C260579" s="77"/>
    </row>
    <row r="260580" spans="2:3" x14ac:dyDescent="0.25">
      <c r="B260580" s="78"/>
      <c r="C260580" s="77"/>
    </row>
    <row r="260581" spans="2:3" x14ac:dyDescent="0.25">
      <c r="B260581" s="78"/>
      <c r="C260581" s="77"/>
    </row>
    <row r="260582" spans="2:3" x14ac:dyDescent="0.25">
      <c r="B260582" s="78"/>
      <c r="C260582" s="77"/>
    </row>
    <row r="260583" spans="2:3" x14ac:dyDescent="0.25">
      <c r="B260583" s="78"/>
      <c r="C260583" s="77"/>
    </row>
    <row r="260584" spans="2:3" x14ac:dyDescent="0.25">
      <c r="B260584" s="78"/>
      <c r="C260584" s="77"/>
    </row>
    <row r="260585" spans="2:3" x14ac:dyDescent="0.25">
      <c r="B260585" s="78"/>
      <c r="C260585" s="77"/>
    </row>
    <row r="260586" spans="2:3" x14ac:dyDescent="0.25">
      <c r="B260586" s="78"/>
      <c r="C260586" s="77"/>
    </row>
    <row r="260587" spans="2:3" x14ac:dyDescent="0.25">
      <c r="B260587" s="78"/>
      <c r="C260587" s="77"/>
    </row>
    <row r="260588" spans="2:3" x14ac:dyDescent="0.25">
      <c r="B260588" s="78"/>
      <c r="C260588" s="77"/>
    </row>
    <row r="260589" spans="2:3" x14ac:dyDescent="0.25">
      <c r="B260589" s="78"/>
      <c r="C260589" s="77"/>
    </row>
    <row r="260590" spans="2:3" x14ac:dyDescent="0.25">
      <c r="B260590" s="78"/>
      <c r="C260590" s="77"/>
    </row>
    <row r="260700" spans="2:3" x14ac:dyDescent="0.25">
      <c r="B260700" s="78"/>
      <c r="C260700" s="77"/>
    </row>
    <row r="260701" spans="2:3" x14ac:dyDescent="0.25">
      <c r="B260701" s="78"/>
      <c r="C260701" s="77"/>
    </row>
    <row r="260702" spans="2:3" x14ac:dyDescent="0.25">
      <c r="B260702" s="78"/>
      <c r="C260702" s="77"/>
    </row>
    <row r="260703" spans="2:3" x14ac:dyDescent="0.25">
      <c r="B260703" s="78"/>
      <c r="C260703" s="77"/>
    </row>
    <row r="260704" spans="2:3" x14ac:dyDescent="0.25">
      <c r="B260704" s="78"/>
      <c r="C260704" s="77"/>
    </row>
    <row r="260705" spans="2:3" x14ac:dyDescent="0.25">
      <c r="B260705" s="78"/>
      <c r="C260705" s="77"/>
    </row>
    <row r="260706" spans="2:3" x14ac:dyDescent="0.25">
      <c r="B260706" s="78"/>
      <c r="C260706" s="77"/>
    </row>
    <row r="260707" spans="2:3" x14ac:dyDescent="0.25">
      <c r="B260707" s="78"/>
      <c r="C260707" s="77"/>
    </row>
    <row r="260708" spans="2:3" x14ac:dyDescent="0.25">
      <c r="B260708" s="78"/>
      <c r="C260708" s="77"/>
    </row>
    <row r="260709" spans="2:3" x14ac:dyDescent="0.25">
      <c r="B260709" s="78"/>
      <c r="C260709" s="77"/>
    </row>
    <row r="260710" spans="2:3" x14ac:dyDescent="0.25">
      <c r="B260710" s="78"/>
      <c r="C260710" s="77"/>
    </row>
    <row r="260711" spans="2:3" x14ac:dyDescent="0.25">
      <c r="B260711" s="78"/>
      <c r="C260711" s="77"/>
    </row>
    <row r="260712" spans="2:3" x14ac:dyDescent="0.25">
      <c r="B260712" s="78"/>
      <c r="C260712" s="77"/>
    </row>
    <row r="260822" spans="2:3" x14ac:dyDescent="0.25">
      <c r="B260822" s="78"/>
      <c r="C260822" s="77"/>
    </row>
    <row r="260823" spans="2:3" x14ac:dyDescent="0.25">
      <c r="B260823" s="78"/>
      <c r="C260823" s="77"/>
    </row>
    <row r="260824" spans="2:3" x14ac:dyDescent="0.25">
      <c r="B260824" s="78"/>
      <c r="C260824" s="77"/>
    </row>
    <row r="260825" spans="2:3" x14ac:dyDescent="0.25">
      <c r="B260825" s="78"/>
      <c r="C260825" s="77"/>
    </row>
    <row r="260826" spans="2:3" x14ac:dyDescent="0.25">
      <c r="B260826" s="78"/>
      <c r="C260826" s="77"/>
    </row>
    <row r="260827" spans="2:3" x14ac:dyDescent="0.25">
      <c r="B260827" s="78"/>
      <c r="C260827" s="77"/>
    </row>
    <row r="260828" spans="2:3" x14ac:dyDescent="0.25">
      <c r="B260828" s="78"/>
      <c r="C260828" s="77"/>
    </row>
    <row r="260829" spans="2:3" x14ac:dyDescent="0.25">
      <c r="B260829" s="78"/>
      <c r="C260829" s="77"/>
    </row>
    <row r="260830" spans="2:3" x14ac:dyDescent="0.25">
      <c r="B260830" s="78"/>
      <c r="C260830" s="77"/>
    </row>
    <row r="260831" spans="2:3" x14ac:dyDescent="0.25">
      <c r="B260831" s="78"/>
      <c r="C260831" s="77"/>
    </row>
    <row r="260832" spans="2:3" x14ac:dyDescent="0.25">
      <c r="B260832" s="78"/>
      <c r="C260832" s="77"/>
    </row>
    <row r="260833" spans="2:3" x14ac:dyDescent="0.25">
      <c r="B260833" s="78"/>
      <c r="C260833" s="77"/>
    </row>
    <row r="260834" spans="2:3" x14ac:dyDescent="0.25">
      <c r="B260834" s="78"/>
      <c r="C260834" s="77"/>
    </row>
    <row r="260944" spans="2:3" x14ac:dyDescent="0.25">
      <c r="B260944" s="78"/>
      <c r="C260944" s="77"/>
    </row>
    <row r="260945" spans="2:3" x14ac:dyDescent="0.25">
      <c r="B260945" s="78"/>
      <c r="C260945" s="77"/>
    </row>
    <row r="260946" spans="2:3" x14ac:dyDescent="0.25">
      <c r="B260946" s="78"/>
      <c r="C260946" s="77"/>
    </row>
    <row r="260947" spans="2:3" x14ac:dyDescent="0.25">
      <c r="B260947" s="78"/>
      <c r="C260947" s="77"/>
    </row>
    <row r="260948" spans="2:3" x14ac:dyDescent="0.25">
      <c r="B260948" s="78"/>
      <c r="C260948" s="77"/>
    </row>
    <row r="260949" spans="2:3" x14ac:dyDescent="0.25">
      <c r="B260949" s="78"/>
      <c r="C260949" s="77"/>
    </row>
    <row r="260950" spans="2:3" x14ac:dyDescent="0.25">
      <c r="B260950" s="78"/>
      <c r="C260950" s="77"/>
    </row>
    <row r="260951" spans="2:3" x14ac:dyDescent="0.25">
      <c r="B260951" s="78"/>
      <c r="C260951" s="77"/>
    </row>
    <row r="260952" spans="2:3" x14ac:dyDescent="0.25">
      <c r="B260952" s="78"/>
      <c r="C260952" s="77"/>
    </row>
    <row r="260953" spans="2:3" x14ac:dyDescent="0.25">
      <c r="B260953" s="78"/>
      <c r="C260953" s="77"/>
    </row>
    <row r="260954" spans="2:3" x14ac:dyDescent="0.25">
      <c r="B260954" s="78"/>
      <c r="C260954" s="77"/>
    </row>
    <row r="260955" spans="2:3" x14ac:dyDescent="0.25">
      <c r="B260955" s="78"/>
      <c r="C260955" s="77"/>
    </row>
    <row r="260956" spans="2:3" x14ac:dyDescent="0.25">
      <c r="B260956" s="78"/>
      <c r="C260956" s="77"/>
    </row>
    <row r="261066" spans="2:3" x14ac:dyDescent="0.25">
      <c r="B261066" s="78"/>
      <c r="C261066" s="77"/>
    </row>
    <row r="261067" spans="2:3" x14ac:dyDescent="0.25">
      <c r="B261067" s="78"/>
      <c r="C261067" s="77"/>
    </row>
    <row r="261068" spans="2:3" x14ac:dyDescent="0.25">
      <c r="B261068" s="78"/>
      <c r="C261068" s="77"/>
    </row>
    <row r="261069" spans="2:3" x14ac:dyDescent="0.25">
      <c r="B261069" s="78"/>
      <c r="C261069" s="77"/>
    </row>
    <row r="261070" spans="2:3" x14ac:dyDescent="0.25">
      <c r="B261070" s="78"/>
      <c r="C261070" s="77"/>
    </row>
    <row r="261071" spans="2:3" x14ac:dyDescent="0.25">
      <c r="B261071" s="78"/>
      <c r="C261071" s="77"/>
    </row>
    <row r="261072" spans="2:3" x14ac:dyDescent="0.25">
      <c r="B261072" s="78"/>
      <c r="C261072" s="77"/>
    </row>
    <row r="261073" spans="2:3" x14ac:dyDescent="0.25">
      <c r="B261073" s="78"/>
      <c r="C261073" s="77"/>
    </row>
    <row r="261074" spans="2:3" x14ac:dyDescent="0.25">
      <c r="B261074" s="78"/>
      <c r="C261074" s="77"/>
    </row>
    <row r="261075" spans="2:3" x14ac:dyDescent="0.25">
      <c r="B261075" s="78"/>
      <c r="C261075" s="77"/>
    </row>
    <row r="261076" spans="2:3" x14ac:dyDescent="0.25">
      <c r="B261076" s="78"/>
      <c r="C261076" s="77"/>
    </row>
    <row r="261077" spans="2:3" x14ac:dyDescent="0.25">
      <c r="B261077" s="78"/>
      <c r="C261077" s="77"/>
    </row>
    <row r="261078" spans="2:3" x14ac:dyDescent="0.25">
      <c r="B261078" s="78"/>
      <c r="C261078" s="77"/>
    </row>
    <row r="261188" spans="2:3" x14ac:dyDescent="0.25">
      <c r="B261188" s="78"/>
      <c r="C261188" s="77"/>
    </row>
    <row r="261189" spans="2:3" x14ac:dyDescent="0.25">
      <c r="B261189" s="78"/>
      <c r="C261189" s="77"/>
    </row>
    <row r="261190" spans="2:3" x14ac:dyDescent="0.25">
      <c r="B261190" s="78"/>
      <c r="C261190" s="77"/>
    </row>
    <row r="261191" spans="2:3" x14ac:dyDescent="0.25">
      <c r="B261191" s="78"/>
      <c r="C261191" s="77"/>
    </row>
    <row r="261192" spans="2:3" x14ac:dyDescent="0.25">
      <c r="B261192" s="78"/>
      <c r="C261192" s="77"/>
    </row>
    <row r="261193" spans="2:3" x14ac:dyDescent="0.25">
      <c r="B261193" s="78"/>
      <c r="C261193" s="77"/>
    </row>
    <row r="261194" spans="2:3" x14ac:dyDescent="0.25">
      <c r="B261194" s="78"/>
      <c r="C261194" s="77"/>
    </row>
    <row r="261195" spans="2:3" x14ac:dyDescent="0.25">
      <c r="B261195" s="78"/>
      <c r="C261195" s="77"/>
    </row>
    <row r="261196" spans="2:3" x14ac:dyDescent="0.25">
      <c r="B261196" s="78"/>
      <c r="C261196" s="77"/>
    </row>
    <row r="261197" spans="2:3" x14ac:dyDescent="0.25">
      <c r="B261197" s="78"/>
      <c r="C261197" s="77"/>
    </row>
    <row r="261198" spans="2:3" x14ac:dyDescent="0.25">
      <c r="B261198" s="78"/>
      <c r="C261198" s="77"/>
    </row>
    <row r="261199" spans="2:3" x14ac:dyDescent="0.25">
      <c r="B261199" s="78"/>
      <c r="C261199" s="77"/>
    </row>
    <row r="261200" spans="2:3" x14ac:dyDescent="0.25">
      <c r="B261200" s="78"/>
      <c r="C261200" s="77"/>
    </row>
    <row r="261310" spans="2:3" x14ac:dyDescent="0.25">
      <c r="B261310" s="78"/>
      <c r="C261310" s="77"/>
    </row>
    <row r="261311" spans="2:3" x14ac:dyDescent="0.25">
      <c r="B261311" s="78"/>
      <c r="C261311" s="77"/>
    </row>
    <row r="261312" spans="2:3" x14ac:dyDescent="0.25">
      <c r="B261312" s="78"/>
      <c r="C261312" s="77"/>
    </row>
    <row r="261313" spans="2:3" x14ac:dyDescent="0.25">
      <c r="B261313" s="78"/>
      <c r="C261313" s="77"/>
    </row>
    <row r="261314" spans="2:3" x14ac:dyDescent="0.25">
      <c r="B261314" s="78"/>
      <c r="C261314" s="77"/>
    </row>
    <row r="261315" spans="2:3" x14ac:dyDescent="0.25">
      <c r="B261315" s="78"/>
      <c r="C261315" s="77"/>
    </row>
    <row r="261316" spans="2:3" x14ac:dyDescent="0.25">
      <c r="B261316" s="78"/>
      <c r="C261316" s="77"/>
    </row>
    <row r="261317" spans="2:3" x14ac:dyDescent="0.25">
      <c r="B261317" s="78"/>
      <c r="C261317" s="77"/>
    </row>
    <row r="261318" spans="2:3" x14ac:dyDescent="0.25">
      <c r="B261318" s="78"/>
      <c r="C261318" s="77"/>
    </row>
    <row r="261319" spans="2:3" x14ac:dyDescent="0.25">
      <c r="B261319" s="78"/>
      <c r="C261319" s="77"/>
    </row>
    <row r="261320" spans="2:3" x14ac:dyDescent="0.25">
      <c r="B261320" s="78"/>
      <c r="C261320" s="77"/>
    </row>
    <row r="261321" spans="2:3" x14ac:dyDescent="0.25">
      <c r="B261321" s="78"/>
      <c r="C261321" s="77"/>
    </row>
    <row r="261322" spans="2:3" x14ac:dyDescent="0.25">
      <c r="B261322" s="78"/>
      <c r="C261322" s="77"/>
    </row>
    <row r="261432" spans="2:3" x14ac:dyDescent="0.25">
      <c r="B261432" s="78"/>
      <c r="C261432" s="77"/>
    </row>
    <row r="261433" spans="2:3" x14ac:dyDescent="0.25">
      <c r="B261433" s="78"/>
      <c r="C261433" s="77"/>
    </row>
    <row r="261434" spans="2:3" x14ac:dyDescent="0.25">
      <c r="B261434" s="78"/>
      <c r="C261434" s="77"/>
    </row>
    <row r="261435" spans="2:3" x14ac:dyDescent="0.25">
      <c r="B261435" s="78"/>
      <c r="C261435" s="77"/>
    </row>
    <row r="261436" spans="2:3" x14ac:dyDescent="0.25">
      <c r="B261436" s="78"/>
      <c r="C261436" s="77"/>
    </row>
    <row r="261437" spans="2:3" x14ac:dyDescent="0.25">
      <c r="B261437" s="78"/>
      <c r="C261437" s="77"/>
    </row>
    <row r="261438" spans="2:3" x14ac:dyDescent="0.25">
      <c r="B261438" s="78"/>
      <c r="C261438" s="77"/>
    </row>
    <row r="261439" spans="2:3" x14ac:dyDescent="0.25">
      <c r="B261439" s="78"/>
      <c r="C261439" s="77"/>
    </row>
    <row r="261440" spans="2:3" x14ac:dyDescent="0.25">
      <c r="B261440" s="78"/>
      <c r="C261440" s="77"/>
    </row>
    <row r="261441" spans="2:3" x14ac:dyDescent="0.25">
      <c r="B261441" s="78"/>
      <c r="C261441" s="77"/>
    </row>
    <row r="261442" spans="2:3" x14ac:dyDescent="0.25">
      <c r="B261442" s="78"/>
      <c r="C261442" s="77"/>
    </row>
    <row r="261443" spans="2:3" x14ac:dyDescent="0.25">
      <c r="B261443" s="78"/>
      <c r="C261443" s="77"/>
    </row>
    <row r="261444" spans="2:3" x14ac:dyDescent="0.25">
      <c r="B261444" s="78"/>
      <c r="C261444" s="77"/>
    </row>
    <row r="261554" spans="2:3" x14ac:dyDescent="0.25">
      <c r="B261554" s="78"/>
      <c r="C261554" s="77"/>
    </row>
    <row r="261555" spans="2:3" x14ac:dyDescent="0.25">
      <c r="B261555" s="78"/>
      <c r="C261555" s="77"/>
    </row>
    <row r="261556" spans="2:3" x14ac:dyDescent="0.25">
      <c r="B261556" s="78"/>
      <c r="C261556" s="77"/>
    </row>
    <row r="261557" spans="2:3" x14ac:dyDescent="0.25">
      <c r="B261557" s="78"/>
      <c r="C261557" s="77"/>
    </row>
    <row r="261558" spans="2:3" x14ac:dyDescent="0.25">
      <c r="B261558" s="78"/>
      <c r="C261558" s="77"/>
    </row>
    <row r="261559" spans="2:3" x14ac:dyDescent="0.25">
      <c r="B261559" s="78"/>
      <c r="C261559" s="77"/>
    </row>
    <row r="261560" spans="2:3" x14ac:dyDescent="0.25">
      <c r="B261560" s="78"/>
      <c r="C261560" s="77"/>
    </row>
    <row r="261561" spans="2:3" x14ac:dyDescent="0.25">
      <c r="B261561" s="78"/>
      <c r="C261561" s="77"/>
    </row>
    <row r="261562" spans="2:3" x14ac:dyDescent="0.25">
      <c r="B261562" s="78"/>
      <c r="C261562" s="77"/>
    </row>
    <row r="261563" spans="2:3" x14ac:dyDescent="0.25">
      <c r="B261563" s="78"/>
      <c r="C261563" s="77"/>
    </row>
    <row r="261564" spans="2:3" x14ac:dyDescent="0.25">
      <c r="B261564" s="78"/>
      <c r="C261564" s="77"/>
    </row>
    <row r="261565" spans="2:3" x14ac:dyDescent="0.25">
      <c r="B261565" s="78"/>
      <c r="C261565" s="77"/>
    </row>
    <row r="261566" spans="2:3" x14ac:dyDescent="0.25">
      <c r="B261566" s="78"/>
      <c r="C261566" s="77"/>
    </row>
    <row r="261676" spans="2:3" x14ac:dyDescent="0.25">
      <c r="B261676" s="78"/>
      <c r="C261676" s="77"/>
    </row>
    <row r="261677" spans="2:3" x14ac:dyDescent="0.25">
      <c r="B261677" s="78"/>
      <c r="C261677" s="77"/>
    </row>
    <row r="261678" spans="2:3" x14ac:dyDescent="0.25">
      <c r="B261678" s="78"/>
      <c r="C261678" s="77"/>
    </row>
    <row r="261679" spans="2:3" x14ac:dyDescent="0.25">
      <c r="B261679" s="78"/>
      <c r="C261679" s="77"/>
    </row>
    <row r="261680" spans="2:3" x14ac:dyDescent="0.25">
      <c r="B261680" s="78"/>
      <c r="C261680" s="77"/>
    </row>
    <row r="261681" spans="2:3" x14ac:dyDescent="0.25">
      <c r="B261681" s="78"/>
      <c r="C261681" s="77"/>
    </row>
    <row r="261682" spans="2:3" x14ac:dyDescent="0.25">
      <c r="B261682" s="78"/>
      <c r="C261682" s="77"/>
    </row>
    <row r="261683" spans="2:3" x14ac:dyDescent="0.25">
      <c r="B261683" s="78"/>
      <c r="C261683" s="77"/>
    </row>
    <row r="261684" spans="2:3" x14ac:dyDescent="0.25">
      <c r="B261684" s="78"/>
      <c r="C261684" s="77"/>
    </row>
    <row r="261685" spans="2:3" x14ac:dyDescent="0.25">
      <c r="B261685" s="78"/>
      <c r="C261685" s="77"/>
    </row>
    <row r="261686" spans="2:3" x14ac:dyDescent="0.25">
      <c r="B261686" s="78"/>
      <c r="C261686" s="77"/>
    </row>
    <row r="261687" spans="2:3" x14ac:dyDescent="0.25">
      <c r="B261687" s="78"/>
      <c r="C261687" s="77"/>
    </row>
    <row r="261688" spans="2:3" x14ac:dyDescent="0.25">
      <c r="B261688" s="78"/>
      <c r="C261688" s="77"/>
    </row>
    <row r="261798" spans="2:3" x14ac:dyDescent="0.25">
      <c r="B261798" s="78"/>
      <c r="C261798" s="77"/>
    </row>
    <row r="261799" spans="2:3" x14ac:dyDescent="0.25">
      <c r="B261799" s="78"/>
      <c r="C261799" s="77"/>
    </row>
    <row r="261800" spans="2:3" x14ac:dyDescent="0.25">
      <c r="B261800" s="78"/>
      <c r="C261800" s="77"/>
    </row>
    <row r="261801" spans="2:3" x14ac:dyDescent="0.25">
      <c r="B261801" s="78"/>
      <c r="C261801" s="77"/>
    </row>
    <row r="261802" spans="2:3" x14ac:dyDescent="0.25">
      <c r="B261802" s="78"/>
      <c r="C261802" s="77"/>
    </row>
    <row r="261803" spans="2:3" x14ac:dyDescent="0.25">
      <c r="B261803" s="78"/>
      <c r="C261803" s="77"/>
    </row>
    <row r="261804" spans="2:3" x14ac:dyDescent="0.25">
      <c r="B261804" s="78"/>
      <c r="C261804" s="77"/>
    </row>
    <row r="261805" spans="2:3" x14ac:dyDescent="0.25">
      <c r="B261805" s="78"/>
      <c r="C261805" s="77"/>
    </row>
    <row r="261806" spans="2:3" x14ac:dyDescent="0.25">
      <c r="B261806" s="78"/>
      <c r="C261806" s="77"/>
    </row>
    <row r="261807" spans="2:3" x14ac:dyDescent="0.25">
      <c r="B261807" s="78"/>
      <c r="C261807" s="77"/>
    </row>
    <row r="261808" spans="2:3" x14ac:dyDescent="0.25">
      <c r="B261808" s="78"/>
      <c r="C261808" s="77"/>
    </row>
    <row r="261809" spans="2:3" x14ac:dyDescent="0.25">
      <c r="B261809" s="78"/>
      <c r="C261809" s="77"/>
    </row>
    <row r="261810" spans="2:3" x14ac:dyDescent="0.25">
      <c r="B261810" s="78"/>
      <c r="C261810" s="77"/>
    </row>
    <row r="261920" spans="2:3" x14ac:dyDescent="0.25">
      <c r="B261920" s="78"/>
      <c r="C261920" s="77"/>
    </row>
    <row r="261921" spans="2:3" x14ac:dyDescent="0.25">
      <c r="B261921" s="78"/>
      <c r="C261921" s="77"/>
    </row>
    <row r="261922" spans="2:3" x14ac:dyDescent="0.25">
      <c r="B261922" s="78"/>
      <c r="C261922" s="77"/>
    </row>
    <row r="261923" spans="2:3" x14ac:dyDescent="0.25">
      <c r="B261923" s="78"/>
      <c r="C261923" s="77"/>
    </row>
    <row r="261924" spans="2:3" x14ac:dyDescent="0.25">
      <c r="B261924" s="78"/>
      <c r="C261924" s="77"/>
    </row>
    <row r="261925" spans="2:3" x14ac:dyDescent="0.25">
      <c r="B261925" s="78"/>
      <c r="C261925" s="77"/>
    </row>
    <row r="261926" spans="2:3" x14ac:dyDescent="0.25">
      <c r="B261926" s="78"/>
      <c r="C261926" s="77"/>
    </row>
    <row r="261927" spans="2:3" x14ac:dyDescent="0.25">
      <c r="B261927" s="78"/>
      <c r="C261927" s="77"/>
    </row>
    <row r="261928" spans="2:3" x14ac:dyDescent="0.25">
      <c r="B261928" s="78"/>
      <c r="C261928" s="77"/>
    </row>
    <row r="261929" spans="2:3" x14ac:dyDescent="0.25">
      <c r="B261929" s="78"/>
      <c r="C261929" s="77"/>
    </row>
    <row r="261930" spans="2:3" x14ac:dyDescent="0.25">
      <c r="B261930" s="78"/>
      <c r="C261930" s="77"/>
    </row>
    <row r="261931" spans="2:3" x14ac:dyDescent="0.25">
      <c r="B261931" s="78"/>
      <c r="C261931" s="77"/>
    </row>
    <row r="261932" spans="2:3" x14ac:dyDescent="0.25">
      <c r="B261932" s="78"/>
      <c r="C261932" s="77"/>
    </row>
    <row r="262042" spans="2:3" x14ac:dyDescent="0.25">
      <c r="B262042" s="78"/>
      <c r="C262042" s="77"/>
    </row>
    <row r="262043" spans="2:3" x14ac:dyDescent="0.25">
      <c r="B262043" s="78"/>
      <c r="C262043" s="77"/>
    </row>
    <row r="262044" spans="2:3" x14ac:dyDescent="0.25">
      <c r="B262044" s="78"/>
      <c r="C262044" s="77"/>
    </row>
    <row r="262045" spans="2:3" x14ac:dyDescent="0.25">
      <c r="B262045" s="78"/>
      <c r="C262045" s="77"/>
    </row>
    <row r="262046" spans="2:3" x14ac:dyDescent="0.25">
      <c r="B262046" s="78"/>
      <c r="C262046" s="77"/>
    </row>
    <row r="262047" spans="2:3" x14ac:dyDescent="0.25">
      <c r="B262047" s="78"/>
      <c r="C262047" s="77"/>
    </row>
    <row r="262048" spans="2:3" x14ac:dyDescent="0.25">
      <c r="B262048" s="78"/>
      <c r="C262048" s="77"/>
    </row>
    <row r="262049" spans="2:3" x14ac:dyDescent="0.25">
      <c r="B262049" s="78"/>
      <c r="C262049" s="77"/>
    </row>
    <row r="262050" spans="2:3" x14ac:dyDescent="0.25">
      <c r="B262050" s="78"/>
      <c r="C262050" s="77"/>
    </row>
    <row r="262051" spans="2:3" x14ac:dyDescent="0.25">
      <c r="B262051" s="78"/>
      <c r="C262051" s="77"/>
    </row>
    <row r="262052" spans="2:3" x14ac:dyDescent="0.25">
      <c r="B262052" s="78"/>
      <c r="C262052" s="77"/>
    </row>
    <row r="262053" spans="2:3" x14ac:dyDescent="0.25">
      <c r="B262053" s="78"/>
      <c r="C262053" s="77"/>
    </row>
    <row r="262054" spans="2:3" x14ac:dyDescent="0.25">
      <c r="B262054" s="78"/>
      <c r="C262054" s="77"/>
    </row>
    <row r="262164" spans="2:3" x14ac:dyDescent="0.25">
      <c r="B262164" s="78"/>
      <c r="C262164" s="77"/>
    </row>
    <row r="262165" spans="2:3" x14ac:dyDescent="0.25">
      <c r="B262165" s="78"/>
      <c r="C262165" s="77"/>
    </row>
    <row r="262166" spans="2:3" x14ac:dyDescent="0.25">
      <c r="B262166" s="78"/>
      <c r="C262166" s="77"/>
    </row>
    <row r="262167" spans="2:3" x14ac:dyDescent="0.25">
      <c r="B262167" s="78"/>
      <c r="C262167" s="77"/>
    </row>
    <row r="262168" spans="2:3" x14ac:dyDescent="0.25">
      <c r="B262168" s="78"/>
      <c r="C262168" s="77"/>
    </row>
    <row r="262169" spans="2:3" x14ac:dyDescent="0.25">
      <c r="B262169" s="78"/>
      <c r="C262169" s="77"/>
    </row>
    <row r="262170" spans="2:3" x14ac:dyDescent="0.25">
      <c r="B262170" s="78"/>
      <c r="C262170" s="77"/>
    </row>
    <row r="262171" spans="2:3" x14ac:dyDescent="0.25">
      <c r="B262171" s="78"/>
      <c r="C262171" s="77"/>
    </row>
    <row r="262172" spans="2:3" x14ac:dyDescent="0.25">
      <c r="B262172" s="78"/>
      <c r="C262172" s="77"/>
    </row>
    <row r="262173" spans="2:3" x14ac:dyDescent="0.25">
      <c r="B262173" s="78"/>
      <c r="C262173" s="77"/>
    </row>
    <row r="262174" spans="2:3" x14ac:dyDescent="0.25">
      <c r="B262174" s="78"/>
      <c r="C262174" s="77"/>
    </row>
    <row r="262175" spans="2:3" x14ac:dyDescent="0.25">
      <c r="B262175" s="78"/>
      <c r="C262175" s="77"/>
    </row>
    <row r="262176" spans="2:3" x14ac:dyDescent="0.25">
      <c r="B262176" s="78"/>
      <c r="C262176" s="77"/>
    </row>
    <row r="262286" spans="2:3" x14ac:dyDescent="0.25">
      <c r="B262286" s="78"/>
      <c r="C262286" s="77"/>
    </row>
    <row r="262287" spans="2:3" x14ac:dyDescent="0.25">
      <c r="B262287" s="78"/>
      <c r="C262287" s="77"/>
    </row>
    <row r="262288" spans="2:3" x14ac:dyDescent="0.25">
      <c r="B262288" s="78"/>
      <c r="C262288" s="77"/>
    </row>
    <row r="262289" spans="2:3" x14ac:dyDescent="0.25">
      <c r="B262289" s="78"/>
      <c r="C262289" s="77"/>
    </row>
    <row r="262290" spans="2:3" x14ac:dyDescent="0.25">
      <c r="B262290" s="78"/>
      <c r="C262290" s="77"/>
    </row>
    <row r="262291" spans="2:3" x14ac:dyDescent="0.25">
      <c r="B262291" s="78"/>
      <c r="C262291" s="77"/>
    </row>
    <row r="262292" spans="2:3" x14ac:dyDescent="0.25">
      <c r="B262292" s="78"/>
      <c r="C262292" s="77"/>
    </row>
    <row r="262293" spans="2:3" x14ac:dyDescent="0.25">
      <c r="B262293" s="78"/>
      <c r="C262293" s="77"/>
    </row>
    <row r="262294" spans="2:3" x14ac:dyDescent="0.25">
      <c r="B262294" s="78"/>
      <c r="C262294" s="77"/>
    </row>
    <row r="262295" spans="2:3" x14ac:dyDescent="0.25">
      <c r="B262295" s="78"/>
      <c r="C262295" s="77"/>
    </row>
    <row r="262296" spans="2:3" x14ac:dyDescent="0.25">
      <c r="B262296" s="78"/>
      <c r="C262296" s="77"/>
    </row>
    <row r="262297" spans="2:3" x14ac:dyDescent="0.25">
      <c r="B262297" s="78"/>
      <c r="C262297" s="77"/>
    </row>
    <row r="262298" spans="2:3" x14ac:dyDescent="0.25">
      <c r="B262298" s="78"/>
      <c r="C262298" s="77"/>
    </row>
    <row r="262408" spans="2:3" x14ac:dyDescent="0.25">
      <c r="B262408" s="78"/>
      <c r="C262408" s="77"/>
    </row>
    <row r="262409" spans="2:3" x14ac:dyDescent="0.25">
      <c r="B262409" s="78"/>
      <c r="C262409" s="77"/>
    </row>
    <row r="262410" spans="2:3" x14ac:dyDescent="0.25">
      <c r="B262410" s="78"/>
      <c r="C262410" s="77"/>
    </row>
    <row r="262411" spans="2:3" x14ac:dyDescent="0.25">
      <c r="B262411" s="78"/>
      <c r="C262411" s="77"/>
    </row>
    <row r="262412" spans="2:3" x14ac:dyDescent="0.25">
      <c r="B262412" s="78"/>
      <c r="C262412" s="77"/>
    </row>
    <row r="262413" spans="2:3" x14ac:dyDescent="0.25">
      <c r="B262413" s="78"/>
      <c r="C262413" s="77"/>
    </row>
    <row r="262414" spans="2:3" x14ac:dyDescent="0.25">
      <c r="B262414" s="78"/>
      <c r="C262414" s="77"/>
    </row>
    <row r="262415" spans="2:3" x14ac:dyDescent="0.25">
      <c r="B262415" s="78"/>
      <c r="C262415" s="77"/>
    </row>
    <row r="262416" spans="2:3" x14ac:dyDescent="0.25">
      <c r="B262416" s="78"/>
      <c r="C262416" s="77"/>
    </row>
    <row r="262417" spans="2:3" x14ac:dyDescent="0.25">
      <c r="B262417" s="78"/>
      <c r="C262417" s="77"/>
    </row>
    <row r="262418" spans="2:3" x14ac:dyDescent="0.25">
      <c r="B262418" s="78"/>
      <c r="C262418" s="77"/>
    </row>
    <row r="262419" spans="2:3" x14ac:dyDescent="0.25">
      <c r="B262419" s="78"/>
      <c r="C262419" s="77"/>
    </row>
    <row r="262420" spans="2:3" x14ac:dyDescent="0.25">
      <c r="B262420" s="78"/>
      <c r="C262420" s="77"/>
    </row>
    <row r="262530" spans="2:3" x14ac:dyDescent="0.25">
      <c r="B262530" s="78"/>
      <c r="C262530" s="77"/>
    </row>
    <row r="262531" spans="2:3" x14ac:dyDescent="0.25">
      <c r="B262531" s="78"/>
      <c r="C262531" s="77"/>
    </row>
    <row r="262532" spans="2:3" x14ac:dyDescent="0.25">
      <c r="B262532" s="78"/>
      <c r="C262532" s="77"/>
    </row>
    <row r="262533" spans="2:3" x14ac:dyDescent="0.25">
      <c r="B262533" s="78"/>
      <c r="C262533" s="77"/>
    </row>
    <row r="262534" spans="2:3" x14ac:dyDescent="0.25">
      <c r="B262534" s="78"/>
      <c r="C262534" s="77"/>
    </row>
    <row r="262535" spans="2:3" x14ac:dyDescent="0.25">
      <c r="B262535" s="78"/>
      <c r="C262535" s="77"/>
    </row>
    <row r="262536" spans="2:3" x14ac:dyDescent="0.25">
      <c r="B262536" s="78"/>
      <c r="C262536" s="77"/>
    </row>
    <row r="262537" spans="2:3" x14ac:dyDescent="0.25">
      <c r="B262537" s="78"/>
      <c r="C262537" s="77"/>
    </row>
    <row r="262538" spans="2:3" x14ac:dyDescent="0.25">
      <c r="B262538" s="78"/>
      <c r="C262538" s="77"/>
    </row>
    <row r="262539" spans="2:3" x14ac:dyDescent="0.25">
      <c r="B262539" s="78"/>
      <c r="C262539" s="77"/>
    </row>
    <row r="262540" spans="2:3" x14ac:dyDescent="0.25">
      <c r="B262540" s="78"/>
      <c r="C262540" s="77"/>
    </row>
    <row r="262541" spans="2:3" x14ac:dyDescent="0.25">
      <c r="B262541" s="78"/>
      <c r="C262541" s="77"/>
    </row>
    <row r="262542" spans="2:3" x14ac:dyDescent="0.25">
      <c r="B262542" s="78"/>
      <c r="C262542" s="77"/>
    </row>
    <row r="262652" spans="2:3" x14ac:dyDescent="0.25">
      <c r="B262652" s="78"/>
      <c r="C262652" s="77"/>
    </row>
    <row r="262653" spans="2:3" x14ac:dyDescent="0.25">
      <c r="B262653" s="78"/>
      <c r="C262653" s="77"/>
    </row>
    <row r="262654" spans="2:3" x14ac:dyDescent="0.25">
      <c r="B262654" s="78"/>
      <c r="C262654" s="77"/>
    </row>
    <row r="262655" spans="2:3" x14ac:dyDescent="0.25">
      <c r="B262655" s="78"/>
      <c r="C262655" s="77"/>
    </row>
    <row r="262656" spans="2:3" x14ac:dyDescent="0.25">
      <c r="B262656" s="78"/>
      <c r="C262656" s="77"/>
    </row>
    <row r="262657" spans="2:3" x14ac:dyDescent="0.25">
      <c r="B262657" s="78"/>
      <c r="C262657" s="77"/>
    </row>
    <row r="262658" spans="2:3" x14ac:dyDescent="0.25">
      <c r="B262658" s="78"/>
      <c r="C262658" s="77"/>
    </row>
    <row r="262659" spans="2:3" x14ac:dyDescent="0.25">
      <c r="B262659" s="78"/>
      <c r="C262659" s="77"/>
    </row>
    <row r="262660" spans="2:3" x14ac:dyDescent="0.25">
      <c r="B262660" s="78"/>
      <c r="C262660" s="77"/>
    </row>
    <row r="262661" spans="2:3" x14ac:dyDescent="0.25">
      <c r="B262661" s="78"/>
      <c r="C262661" s="77"/>
    </row>
    <row r="262662" spans="2:3" x14ac:dyDescent="0.25">
      <c r="B262662" s="78"/>
      <c r="C262662" s="77"/>
    </row>
    <row r="262663" spans="2:3" x14ac:dyDescent="0.25">
      <c r="B262663" s="78"/>
      <c r="C262663" s="77"/>
    </row>
    <row r="262664" spans="2:3" x14ac:dyDescent="0.25">
      <c r="B262664" s="78"/>
      <c r="C262664" s="77"/>
    </row>
    <row r="262774" spans="2:3" x14ac:dyDescent="0.25">
      <c r="B262774" s="78"/>
      <c r="C262774" s="77"/>
    </row>
    <row r="262775" spans="2:3" x14ac:dyDescent="0.25">
      <c r="B262775" s="78"/>
      <c r="C262775" s="77"/>
    </row>
    <row r="262776" spans="2:3" x14ac:dyDescent="0.25">
      <c r="B262776" s="78"/>
      <c r="C262776" s="77"/>
    </row>
    <row r="262777" spans="2:3" x14ac:dyDescent="0.25">
      <c r="B262777" s="78"/>
      <c r="C262777" s="77"/>
    </row>
    <row r="262778" spans="2:3" x14ac:dyDescent="0.25">
      <c r="B262778" s="78"/>
      <c r="C262778" s="77"/>
    </row>
    <row r="262779" spans="2:3" x14ac:dyDescent="0.25">
      <c r="B262779" s="78"/>
      <c r="C262779" s="77"/>
    </row>
    <row r="262780" spans="2:3" x14ac:dyDescent="0.25">
      <c r="B262780" s="78"/>
      <c r="C262780" s="77"/>
    </row>
    <row r="262781" spans="2:3" x14ac:dyDescent="0.25">
      <c r="B262781" s="78"/>
      <c r="C262781" s="77"/>
    </row>
    <row r="262782" spans="2:3" x14ac:dyDescent="0.25">
      <c r="B262782" s="78"/>
      <c r="C262782" s="77"/>
    </row>
    <row r="262783" spans="2:3" x14ac:dyDescent="0.25">
      <c r="B262783" s="78"/>
      <c r="C262783" s="77"/>
    </row>
    <row r="262784" spans="2:3" x14ac:dyDescent="0.25">
      <c r="B262784" s="78"/>
      <c r="C262784" s="77"/>
    </row>
    <row r="262785" spans="2:3" x14ac:dyDescent="0.25">
      <c r="B262785" s="78"/>
      <c r="C262785" s="77"/>
    </row>
    <row r="262786" spans="2:3" x14ac:dyDescent="0.25">
      <c r="B262786" s="78"/>
      <c r="C262786" s="77"/>
    </row>
    <row r="262896" spans="2:3" x14ac:dyDescent="0.25">
      <c r="B262896" s="78"/>
      <c r="C262896" s="77"/>
    </row>
    <row r="262897" spans="2:3" x14ac:dyDescent="0.25">
      <c r="B262897" s="78"/>
      <c r="C262897" s="77"/>
    </row>
    <row r="262898" spans="2:3" x14ac:dyDescent="0.25">
      <c r="B262898" s="78"/>
      <c r="C262898" s="77"/>
    </row>
    <row r="262899" spans="2:3" x14ac:dyDescent="0.25">
      <c r="B262899" s="78"/>
      <c r="C262899" s="77"/>
    </row>
    <row r="262900" spans="2:3" x14ac:dyDescent="0.25">
      <c r="B262900" s="78"/>
      <c r="C262900" s="77"/>
    </row>
    <row r="262901" spans="2:3" x14ac:dyDescent="0.25">
      <c r="B262901" s="78"/>
      <c r="C262901" s="77"/>
    </row>
    <row r="262902" spans="2:3" x14ac:dyDescent="0.25">
      <c r="B262902" s="78"/>
      <c r="C262902" s="77"/>
    </row>
    <row r="262903" spans="2:3" x14ac:dyDescent="0.25">
      <c r="B262903" s="78"/>
      <c r="C262903" s="77"/>
    </row>
    <row r="262904" spans="2:3" x14ac:dyDescent="0.25">
      <c r="B262904" s="78"/>
      <c r="C262904" s="77"/>
    </row>
    <row r="262905" spans="2:3" x14ac:dyDescent="0.25">
      <c r="B262905" s="78"/>
      <c r="C262905" s="77"/>
    </row>
    <row r="262906" spans="2:3" x14ac:dyDescent="0.25">
      <c r="B262906" s="78"/>
      <c r="C262906" s="77"/>
    </row>
    <row r="262907" spans="2:3" x14ac:dyDescent="0.25">
      <c r="B262907" s="78"/>
      <c r="C262907" s="77"/>
    </row>
    <row r="262908" spans="2:3" x14ac:dyDescent="0.25">
      <c r="B262908" s="78"/>
      <c r="C262908" s="77"/>
    </row>
    <row r="263018" spans="2:3" x14ac:dyDescent="0.25">
      <c r="B263018" s="78"/>
      <c r="C263018" s="77"/>
    </row>
    <row r="263019" spans="2:3" x14ac:dyDescent="0.25">
      <c r="B263019" s="78"/>
      <c r="C263019" s="77"/>
    </row>
    <row r="263020" spans="2:3" x14ac:dyDescent="0.25">
      <c r="B263020" s="78"/>
      <c r="C263020" s="77"/>
    </row>
    <row r="263021" spans="2:3" x14ac:dyDescent="0.25">
      <c r="B263021" s="78"/>
      <c r="C263021" s="77"/>
    </row>
    <row r="263022" spans="2:3" x14ac:dyDescent="0.25">
      <c r="B263022" s="78"/>
      <c r="C263022" s="77"/>
    </row>
    <row r="263023" spans="2:3" x14ac:dyDescent="0.25">
      <c r="B263023" s="78"/>
      <c r="C263023" s="77"/>
    </row>
    <row r="263024" spans="2:3" x14ac:dyDescent="0.25">
      <c r="B263024" s="78"/>
      <c r="C263024" s="77"/>
    </row>
    <row r="263025" spans="2:3" x14ac:dyDescent="0.25">
      <c r="B263025" s="78"/>
      <c r="C263025" s="77"/>
    </row>
    <row r="263026" spans="2:3" x14ac:dyDescent="0.25">
      <c r="B263026" s="78"/>
      <c r="C263026" s="77"/>
    </row>
    <row r="263027" spans="2:3" x14ac:dyDescent="0.25">
      <c r="B263027" s="78"/>
      <c r="C263027" s="77"/>
    </row>
    <row r="263028" spans="2:3" x14ac:dyDescent="0.25">
      <c r="B263028" s="78"/>
      <c r="C263028" s="77"/>
    </row>
    <row r="263029" spans="2:3" x14ac:dyDescent="0.25">
      <c r="B263029" s="78"/>
      <c r="C263029" s="77"/>
    </row>
    <row r="263030" spans="2:3" x14ac:dyDescent="0.25">
      <c r="B263030" s="78"/>
      <c r="C263030" s="77"/>
    </row>
    <row r="263140" spans="2:3" x14ac:dyDescent="0.25">
      <c r="B263140" s="78"/>
      <c r="C263140" s="77"/>
    </row>
    <row r="263141" spans="2:3" x14ac:dyDescent="0.25">
      <c r="B263141" s="78"/>
      <c r="C263141" s="77"/>
    </row>
    <row r="263142" spans="2:3" x14ac:dyDescent="0.25">
      <c r="B263142" s="78"/>
      <c r="C263142" s="77"/>
    </row>
    <row r="263143" spans="2:3" x14ac:dyDescent="0.25">
      <c r="B263143" s="78"/>
      <c r="C263143" s="77"/>
    </row>
    <row r="263144" spans="2:3" x14ac:dyDescent="0.25">
      <c r="B263144" s="78"/>
      <c r="C263144" s="77"/>
    </row>
    <row r="263145" spans="2:3" x14ac:dyDescent="0.25">
      <c r="B263145" s="78"/>
      <c r="C263145" s="77"/>
    </row>
    <row r="263146" spans="2:3" x14ac:dyDescent="0.25">
      <c r="B263146" s="78"/>
      <c r="C263146" s="77"/>
    </row>
    <row r="263147" spans="2:3" x14ac:dyDescent="0.25">
      <c r="B263147" s="78"/>
      <c r="C263147" s="77"/>
    </row>
    <row r="263148" spans="2:3" x14ac:dyDescent="0.25">
      <c r="B263148" s="78"/>
      <c r="C263148" s="77"/>
    </row>
    <row r="263149" spans="2:3" x14ac:dyDescent="0.25">
      <c r="B263149" s="78"/>
      <c r="C263149" s="77"/>
    </row>
    <row r="263150" spans="2:3" x14ac:dyDescent="0.25">
      <c r="B263150" s="78"/>
      <c r="C263150" s="77"/>
    </row>
    <row r="263151" spans="2:3" x14ac:dyDescent="0.25">
      <c r="B263151" s="78"/>
      <c r="C263151" s="77"/>
    </row>
    <row r="263152" spans="2:3" x14ac:dyDescent="0.25">
      <c r="B263152" s="78"/>
      <c r="C263152" s="77"/>
    </row>
    <row r="263262" spans="2:3" x14ac:dyDescent="0.25">
      <c r="B263262" s="78"/>
      <c r="C263262" s="77"/>
    </row>
    <row r="263263" spans="2:3" x14ac:dyDescent="0.25">
      <c r="B263263" s="78"/>
      <c r="C263263" s="77"/>
    </row>
    <row r="263264" spans="2:3" x14ac:dyDescent="0.25">
      <c r="B263264" s="78"/>
      <c r="C263264" s="77"/>
    </row>
    <row r="263265" spans="2:3" x14ac:dyDescent="0.25">
      <c r="B263265" s="78"/>
      <c r="C263265" s="77"/>
    </row>
    <row r="263266" spans="2:3" x14ac:dyDescent="0.25">
      <c r="B263266" s="78"/>
      <c r="C263266" s="77"/>
    </row>
    <row r="263267" spans="2:3" x14ac:dyDescent="0.25">
      <c r="B263267" s="78"/>
      <c r="C263267" s="77"/>
    </row>
    <row r="263268" spans="2:3" x14ac:dyDescent="0.25">
      <c r="B263268" s="78"/>
      <c r="C263268" s="77"/>
    </row>
    <row r="263269" spans="2:3" x14ac:dyDescent="0.25">
      <c r="B263269" s="78"/>
      <c r="C263269" s="77"/>
    </row>
    <row r="263270" spans="2:3" x14ac:dyDescent="0.25">
      <c r="B263270" s="78"/>
      <c r="C263270" s="77"/>
    </row>
    <row r="263271" spans="2:3" x14ac:dyDescent="0.25">
      <c r="B263271" s="78"/>
      <c r="C263271" s="77"/>
    </row>
    <row r="263272" spans="2:3" x14ac:dyDescent="0.25">
      <c r="B263272" s="78"/>
      <c r="C263272" s="77"/>
    </row>
    <row r="263273" spans="2:3" x14ac:dyDescent="0.25">
      <c r="B263273" s="78"/>
      <c r="C263273" s="77"/>
    </row>
    <row r="263274" spans="2:3" x14ac:dyDescent="0.25">
      <c r="B263274" s="78"/>
      <c r="C263274" s="77"/>
    </row>
    <row r="263384" spans="2:3" x14ac:dyDescent="0.25">
      <c r="B263384" s="78"/>
      <c r="C263384" s="77"/>
    </row>
    <row r="263385" spans="2:3" x14ac:dyDescent="0.25">
      <c r="B263385" s="78"/>
      <c r="C263385" s="77"/>
    </row>
    <row r="263386" spans="2:3" x14ac:dyDescent="0.25">
      <c r="B263386" s="78"/>
      <c r="C263386" s="77"/>
    </row>
    <row r="263387" spans="2:3" x14ac:dyDescent="0.25">
      <c r="B263387" s="78"/>
      <c r="C263387" s="77"/>
    </row>
    <row r="263388" spans="2:3" x14ac:dyDescent="0.25">
      <c r="B263388" s="78"/>
      <c r="C263388" s="77"/>
    </row>
    <row r="263389" spans="2:3" x14ac:dyDescent="0.25">
      <c r="B263389" s="78"/>
      <c r="C263389" s="77"/>
    </row>
    <row r="263390" spans="2:3" x14ac:dyDescent="0.25">
      <c r="B263390" s="78"/>
      <c r="C263390" s="77"/>
    </row>
    <row r="263391" spans="2:3" x14ac:dyDescent="0.25">
      <c r="B263391" s="78"/>
      <c r="C263391" s="77"/>
    </row>
    <row r="263392" spans="2:3" x14ac:dyDescent="0.25">
      <c r="B263392" s="78"/>
      <c r="C263392" s="77"/>
    </row>
    <row r="263393" spans="2:3" x14ac:dyDescent="0.25">
      <c r="B263393" s="78"/>
      <c r="C263393" s="77"/>
    </row>
    <row r="263394" spans="2:3" x14ac:dyDescent="0.25">
      <c r="B263394" s="78"/>
      <c r="C263394" s="77"/>
    </row>
    <row r="263395" spans="2:3" x14ac:dyDescent="0.25">
      <c r="B263395" s="78"/>
      <c r="C263395" s="77"/>
    </row>
    <row r="263396" spans="2:3" x14ac:dyDescent="0.25">
      <c r="B263396" s="78"/>
      <c r="C263396" s="77"/>
    </row>
    <row r="263506" spans="2:3" x14ac:dyDescent="0.25">
      <c r="B263506" s="78"/>
      <c r="C263506" s="77"/>
    </row>
    <row r="263507" spans="2:3" x14ac:dyDescent="0.25">
      <c r="B263507" s="78"/>
      <c r="C263507" s="77"/>
    </row>
    <row r="263508" spans="2:3" x14ac:dyDescent="0.25">
      <c r="B263508" s="78"/>
      <c r="C263508" s="77"/>
    </row>
    <row r="263509" spans="2:3" x14ac:dyDescent="0.25">
      <c r="B263509" s="78"/>
      <c r="C263509" s="77"/>
    </row>
    <row r="263510" spans="2:3" x14ac:dyDescent="0.25">
      <c r="B263510" s="78"/>
      <c r="C263510" s="77"/>
    </row>
    <row r="263511" spans="2:3" x14ac:dyDescent="0.25">
      <c r="B263511" s="78"/>
      <c r="C263511" s="77"/>
    </row>
    <row r="263512" spans="2:3" x14ac:dyDescent="0.25">
      <c r="B263512" s="78"/>
      <c r="C263512" s="77"/>
    </row>
    <row r="263513" spans="2:3" x14ac:dyDescent="0.25">
      <c r="B263513" s="78"/>
      <c r="C263513" s="77"/>
    </row>
    <row r="263514" spans="2:3" x14ac:dyDescent="0.25">
      <c r="B263514" s="78"/>
      <c r="C263514" s="77"/>
    </row>
    <row r="263515" spans="2:3" x14ac:dyDescent="0.25">
      <c r="B263515" s="78"/>
      <c r="C263515" s="77"/>
    </row>
    <row r="263516" spans="2:3" x14ac:dyDescent="0.25">
      <c r="B263516" s="78"/>
      <c r="C263516" s="77"/>
    </row>
    <row r="263517" spans="2:3" x14ac:dyDescent="0.25">
      <c r="B263517" s="78"/>
      <c r="C263517" s="77"/>
    </row>
    <row r="263518" spans="2:3" x14ac:dyDescent="0.25">
      <c r="B263518" s="78"/>
      <c r="C263518" s="77"/>
    </row>
    <row r="263628" spans="2:3" x14ac:dyDescent="0.25">
      <c r="B263628" s="78"/>
      <c r="C263628" s="77"/>
    </row>
    <row r="263629" spans="2:3" x14ac:dyDescent="0.25">
      <c r="B263629" s="78"/>
      <c r="C263629" s="77"/>
    </row>
    <row r="263630" spans="2:3" x14ac:dyDescent="0.25">
      <c r="B263630" s="78"/>
      <c r="C263630" s="77"/>
    </row>
    <row r="263631" spans="2:3" x14ac:dyDescent="0.25">
      <c r="B263631" s="78"/>
      <c r="C263631" s="77"/>
    </row>
    <row r="263632" spans="2:3" x14ac:dyDescent="0.25">
      <c r="B263632" s="78"/>
      <c r="C263632" s="77"/>
    </row>
    <row r="263633" spans="2:3" x14ac:dyDescent="0.25">
      <c r="B263633" s="78"/>
      <c r="C263633" s="77"/>
    </row>
    <row r="263634" spans="2:3" x14ac:dyDescent="0.25">
      <c r="B263634" s="78"/>
      <c r="C263634" s="77"/>
    </row>
    <row r="263635" spans="2:3" x14ac:dyDescent="0.25">
      <c r="B263635" s="78"/>
      <c r="C263635" s="77"/>
    </row>
    <row r="263636" spans="2:3" x14ac:dyDescent="0.25">
      <c r="B263636" s="78"/>
      <c r="C263636" s="77"/>
    </row>
    <row r="263637" spans="2:3" x14ac:dyDescent="0.25">
      <c r="B263637" s="78"/>
      <c r="C263637" s="77"/>
    </row>
    <row r="263638" spans="2:3" x14ac:dyDescent="0.25">
      <c r="B263638" s="78"/>
      <c r="C263638" s="77"/>
    </row>
    <row r="263639" spans="2:3" x14ac:dyDescent="0.25">
      <c r="B263639" s="78"/>
      <c r="C263639" s="77"/>
    </row>
    <row r="263640" spans="2:3" x14ac:dyDescent="0.25">
      <c r="B263640" s="78"/>
      <c r="C263640" s="77"/>
    </row>
    <row r="263750" spans="2:3" x14ac:dyDescent="0.25">
      <c r="B263750" s="78"/>
      <c r="C263750" s="77"/>
    </row>
    <row r="263751" spans="2:3" x14ac:dyDescent="0.25">
      <c r="B263751" s="78"/>
      <c r="C263751" s="77"/>
    </row>
    <row r="263752" spans="2:3" x14ac:dyDescent="0.25">
      <c r="B263752" s="78"/>
      <c r="C263752" s="77"/>
    </row>
    <row r="263753" spans="2:3" x14ac:dyDescent="0.25">
      <c r="B263753" s="78"/>
      <c r="C263753" s="77"/>
    </row>
    <row r="263754" spans="2:3" x14ac:dyDescent="0.25">
      <c r="B263754" s="78"/>
      <c r="C263754" s="77"/>
    </row>
    <row r="263755" spans="2:3" x14ac:dyDescent="0.25">
      <c r="B263755" s="78"/>
      <c r="C263755" s="77"/>
    </row>
    <row r="263756" spans="2:3" x14ac:dyDescent="0.25">
      <c r="B263756" s="78"/>
      <c r="C263756" s="77"/>
    </row>
    <row r="263757" spans="2:3" x14ac:dyDescent="0.25">
      <c r="B263757" s="78"/>
      <c r="C263757" s="77"/>
    </row>
    <row r="263758" spans="2:3" x14ac:dyDescent="0.25">
      <c r="B263758" s="78"/>
      <c r="C263758" s="77"/>
    </row>
    <row r="263759" spans="2:3" x14ac:dyDescent="0.25">
      <c r="B263759" s="78"/>
      <c r="C263759" s="77"/>
    </row>
    <row r="263760" spans="2:3" x14ac:dyDescent="0.25">
      <c r="B263760" s="78"/>
      <c r="C263760" s="77"/>
    </row>
    <row r="263761" spans="2:3" x14ac:dyDescent="0.25">
      <c r="B263761" s="78"/>
      <c r="C263761" s="77"/>
    </row>
    <row r="263762" spans="2:3" x14ac:dyDescent="0.25">
      <c r="B263762" s="78"/>
      <c r="C263762" s="77"/>
    </row>
    <row r="263872" spans="2:3" x14ac:dyDescent="0.25">
      <c r="B263872" s="78"/>
      <c r="C263872" s="77"/>
    </row>
    <row r="263873" spans="2:3" x14ac:dyDescent="0.25">
      <c r="B263873" s="78"/>
      <c r="C263873" s="77"/>
    </row>
    <row r="263874" spans="2:3" x14ac:dyDescent="0.25">
      <c r="B263874" s="78"/>
      <c r="C263874" s="77"/>
    </row>
    <row r="263875" spans="2:3" x14ac:dyDescent="0.25">
      <c r="B263875" s="78"/>
      <c r="C263875" s="77"/>
    </row>
    <row r="263876" spans="2:3" x14ac:dyDescent="0.25">
      <c r="B263876" s="78"/>
      <c r="C263876" s="77"/>
    </row>
    <row r="263877" spans="2:3" x14ac:dyDescent="0.25">
      <c r="B263877" s="78"/>
      <c r="C263877" s="77"/>
    </row>
    <row r="263878" spans="2:3" x14ac:dyDescent="0.25">
      <c r="B263878" s="78"/>
      <c r="C263878" s="77"/>
    </row>
    <row r="263879" spans="2:3" x14ac:dyDescent="0.25">
      <c r="B263879" s="78"/>
      <c r="C263879" s="77"/>
    </row>
    <row r="263880" spans="2:3" x14ac:dyDescent="0.25">
      <c r="B263880" s="78"/>
      <c r="C263880" s="77"/>
    </row>
    <row r="263881" spans="2:3" x14ac:dyDescent="0.25">
      <c r="B263881" s="78"/>
      <c r="C263881" s="77"/>
    </row>
    <row r="263882" spans="2:3" x14ac:dyDescent="0.25">
      <c r="B263882" s="78"/>
      <c r="C263882" s="77"/>
    </row>
    <row r="263883" spans="2:3" x14ac:dyDescent="0.25">
      <c r="B263883" s="78"/>
      <c r="C263883" s="77"/>
    </row>
    <row r="263884" spans="2:3" x14ac:dyDescent="0.25">
      <c r="B263884" s="78"/>
      <c r="C263884" s="77"/>
    </row>
    <row r="263994" spans="2:3" x14ac:dyDescent="0.25">
      <c r="B263994" s="78"/>
      <c r="C263994" s="77"/>
    </row>
    <row r="263995" spans="2:3" x14ac:dyDescent="0.25">
      <c r="B263995" s="78"/>
      <c r="C263995" s="77"/>
    </row>
    <row r="263996" spans="2:3" x14ac:dyDescent="0.25">
      <c r="B263996" s="78"/>
      <c r="C263996" s="77"/>
    </row>
    <row r="263997" spans="2:3" x14ac:dyDescent="0.25">
      <c r="B263997" s="78"/>
      <c r="C263997" s="77"/>
    </row>
    <row r="263998" spans="2:3" x14ac:dyDescent="0.25">
      <c r="B263998" s="78"/>
      <c r="C263998" s="77"/>
    </row>
    <row r="263999" spans="2:3" x14ac:dyDescent="0.25">
      <c r="B263999" s="78"/>
      <c r="C263999" s="77"/>
    </row>
    <row r="264000" spans="2:3" x14ac:dyDescent="0.25">
      <c r="B264000" s="78"/>
      <c r="C264000" s="77"/>
    </row>
    <row r="264001" spans="2:3" x14ac:dyDescent="0.25">
      <c r="B264001" s="78"/>
      <c r="C264001" s="77"/>
    </row>
    <row r="264002" spans="2:3" x14ac:dyDescent="0.25">
      <c r="B264002" s="78"/>
      <c r="C264002" s="77"/>
    </row>
    <row r="264003" spans="2:3" x14ac:dyDescent="0.25">
      <c r="B264003" s="78"/>
      <c r="C264003" s="77"/>
    </row>
    <row r="264004" spans="2:3" x14ac:dyDescent="0.25">
      <c r="B264004" s="78"/>
      <c r="C264004" s="77"/>
    </row>
    <row r="264005" spans="2:3" x14ac:dyDescent="0.25">
      <c r="B264005" s="78"/>
      <c r="C264005" s="77"/>
    </row>
    <row r="264006" spans="2:3" x14ac:dyDescent="0.25">
      <c r="B264006" s="78"/>
      <c r="C264006" s="77"/>
    </row>
    <row r="264116" spans="2:3" x14ac:dyDescent="0.25">
      <c r="B264116" s="78"/>
      <c r="C264116" s="77"/>
    </row>
    <row r="264117" spans="2:3" x14ac:dyDescent="0.25">
      <c r="B264117" s="78"/>
      <c r="C264117" s="77"/>
    </row>
    <row r="264118" spans="2:3" x14ac:dyDescent="0.25">
      <c r="B264118" s="78"/>
      <c r="C264118" s="77"/>
    </row>
    <row r="264119" spans="2:3" x14ac:dyDescent="0.25">
      <c r="B264119" s="78"/>
      <c r="C264119" s="77"/>
    </row>
    <row r="264120" spans="2:3" x14ac:dyDescent="0.25">
      <c r="B264120" s="78"/>
      <c r="C264120" s="77"/>
    </row>
    <row r="264121" spans="2:3" x14ac:dyDescent="0.25">
      <c r="B264121" s="78"/>
      <c r="C264121" s="77"/>
    </row>
    <row r="264122" spans="2:3" x14ac:dyDescent="0.25">
      <c r="B264122" s="78"/>
      <c r="C264122" s="77"/>
    </row>
    <row r="264123" spans="2:3" x14ac:dyDescent="0.25">
      <c r="B264123" s="78"/>
      <c r="C264123" s="77"/>
    </row>
    <row r="264124" spans="2:3" x14ac:dyDescent="0.25">
      <c r="B264124" s="78"/>
      <c r="C264124" s="77"/>
    </row>
    <row r="264125" spans="2:3" x14ac:dyDescent="0.25">
      <c r="B264125" s="78"/>
      <c r="C264125" s="77"/>
    </row>
    <row r="264126" spans="2:3" x14ac:dyDescent="0.25">
      <c r="B264126" s="78"/>
      <c r="C264126" s="77"/>
    </row>
    <row r="264127" spans="2:3" x14ac:dyDescent="0.25">
      <c r="B264127" s="78"/>
      <c r="C264127" s="77"/>
    </row>
    <row r="264128" spans="2:3" x14ac:dyDescent="0.25">
      <c r="B264128" s="78"/>
      <c r="C264128" s="77"/>
    </row>
    <row r="264238" spans="2:3" x14ac:dyDescent="0.25">
      <c r="B264238" s="78"/>
      <c r="C264238" s="77"/>
    </row>
    <row r="264239" spans="2:3" x14ac:dyDescent="0.25">
      <c r="B264239" s="78"/>
      <c r="C264239" s="77"/>
    </row>
    <row r="264240" spans="2:3" x14ac:dyDescent="0.25">
      <c r="B264240" s="78"/>
      <c r="C264240" s="77"/>
    </row>
    <row r="264241" spans="2:3" x14ac:dyDescent="0.25">
      <c r="B264241" s="78"/>
      <c r="C264241" s="77"/>
    </row>
    <row r="264242" spans="2:3" x14ac:dyDescent="0.25">
      <c r="B264242" s="78"/>
      <c r="C264242" s="77"/>
    </row>
    <row r="264243" spans="2:3" x14ac:dyDescent="0.25">
      <c r="B264243" s="78"/>
      <c r="C264243" s="77"/>
    </row>
    <row r="264244" spans="2:3" x14ac:dyDescent="0.25">
      <c r="B264244" s="78"/>
      <c r="C264244" s="77"/>
    </row>
    <row r="264245" spans="2:3" x14ac:dyDescent="0.25">
      <c r="B264245" s="78"/>
      <c r="C264245" s="77"/>
    </row>
    <row r="264246" spans="2:3" x14ac:dyDescent="0.25">
      <c r="B264246" s="78"/>
      <c r="C264246" s="77"/>
    </row>
    <row r="264247" spans="2:3" x14ac:dyDescent="0.25">
      <c r="B264247" s="78"/>
      <c r="C264247" s="77"/>
    </row>
    <row r="264248" spans="2:3" x14ac:dyDescent="0.25">
      <c r="B264248" s="78"/>
      <c r="C264248" s="77"/>
    </row>
    <row r="264249" spans="2:3" x14ac:dyDescent="0.25">
      <c r="B264249" s="78"/>
      <c r="C264249" s="77"/>
    </row>
    <row r="264250" spans="2:3" x14ac:dyDescent="0.25">
      <c r="B264250" s="78"/>
      <c r="C264250" s="77"/>
    </row>
    <row r="264360" spans="2:3" x14ac:dyDescent="0.25">
      <c r="B264360" s="78"/>
      <c r="C264360" s="77"/>
    </row>
    <row r="264361" spans="2:3" x14ac:dyDescent="0.25">
      <c r="B264361" s="78"/>
      <c r="C264361" s="77"/>
    </row>
    <row r="264362" spans="2:3" x14ac:dyDescent="0.25">
      <c r="B264362" s="78"/>
      <c r="C264362" s="77"/>
    </row>
    <row r="264363" spans="2:3" x14ac:dyDescent="0.25">
      <c r="B264363" s="78"/>
      <c r="C264363" s="77"/>
    </row>
    <row r="264364" spans="2:3" x14ac:dyDescent="0.25">
      <c r="B264364" s="78"/>
      <c r="C264364" s="77"/>
    </row>
    <row r="264365" spans="2:3" x14ac:dyDescent="0.25">
      <c r="B264365" s="78"/>
      <c r="C264365" s="77"/>
    </row>
    <row r="264366" spans="2:3" x14ac:dyDescent="0.25">
      <c r="B264366" s="78"/>
      <c r="C264366" s="77"/>
    </row>
    <row r="264367" spans="2:3" x14ac:dyDescent="0.25">
      <c r="B264367" s="78"/>
      <c r="C264367" s="77"/>
    </row>
    <row r="264368" spans="2:3" x14ac:dyDescent="0.25">
      <c r="B264368" s="78"/>
      <c r="C264368" s="77"/>
    </row>
    <row r="264369" spans="2:3" x14ac:dyDescent="0.25">
      <c r="B264369" s="78"/>
      <c r="C264369" s="77"/>
    </row>
    <row r="264370" spans="2:3" x14ac:dyDescent="0.25">
      <c r="B264370" s="78"/>
      <c r="C264370" s="77"/>
    </row>
    <row r="264371" spans="2:3" x14ac:dyDescent="0.25">
      <c r="B264371" s="78"/>
      <c r="C264371" s="77"/>
    </row>
    <row r="264372" spans="2:3" x14ac:dyDescent="0.25">
      <c r="B264372" s="78"/>
      <c r="C264372" s="77"/>
    </row>
    <row r="264482" spans="2:3" x14ac:dyDescent="0.25">
      <c r="B264482" s="78"/>
      <c r="C264482" s="77"/>
    </row>
    <row r="264483" spans="2:3" x14ac:dyDescent="0.25">
      <c r="B264483" s="78"/>
      <c r="C264483" s="77"/>
    </row>
    <row r="264484" spans="2:3" x14ac:dyDescent="0.25">
      <c r="B264484" s="78"/>
      <c r="C264484" s="77"/>
    </row>
    <row r="264485" spans="2:3" x14ac:dyDescent="0.25">
      <c r="B264485" s="78"/>
      <c r="C264485" s="77"/>
    </row>
    <row r="264486" spans="2:3" x14ac:dyDescent="0.25">
      <c r="B264486" s="78"/>
      <c r="C264486" s="77"/>
    </row>
    <row r="264487" spans="2:3" x14ac:dyDescent="0.25">
      <c r="B264487" s="78"/>
      <c r="C264487" s="77"/>
    </row>
    <row r="264488" spans="2:3" x14ac:dyDescent="0.25">
      <c r="B264488" s="78"/>
      <c r="C264488" s="77"/>
    </row>
    <row r="264489" spans="2:3" x14ac:dyDescent="0.25">
      <c r="B264489" s="78"/>
      <c r="C264489" s="77"/>
    </row>
    <row r="264490" spans="2:3" x14ac:dyDescent="0.25">
      <c r="B264490" s="78"/>
      <c r="C264490" s="77"/>
    </row>
    <row r="264491" spans="2:3" x14ac:dyDescent="0.25">
      <c r="B264491" s="78"/>
      <c r="C264491" s="77"/>
    </row>
    <row r="264492" spans="2:3" x14ac:dyDescent="0.25">
      <c r="B264492" s="78"/>
      <c r="C264492" s="77"/>
    </row>
    <row r="264493" spans="2:3" x14ac:dyDescent="0.25">
      <c r="B264493" s="78"/>
      <c r="C264493" s="77"/>
    </row>
    <row r="264494" spans="2:3" x14ac:dyDescent="0.25">
      <c r="B264494" s="78"/>
      <c r="C264494" s="77"/>
    </row>
    <row r="264604" spans="2:3" x14ac:dyDescent="0.25">
      <c r="B264604" s="78"/>
      <c r="C264604" s="77"/>
    </row>
    <row r="264605" spans="2:3" x14ac:dyDescent="0.25">
      <c r="B264605" s="78"/>
      <c r="C264605" s="77"/>
    </row>
    <row r="264606" spans="2:3" x14ac:dyDescent="0.25">
      <c r="B264606" s="78"/>
      <c r="C264606" s="77"/>
    </row>
    <row r="264607" spans="2:3" x14ac:dyDescent="0.25">
      <c r="B264607" s="78"/>
      <c r="C264607" s="77"/>
    </row>
    <row r="264608" spans="2:3" x14ac:dyDescent="0.25">
      <c r="B264608" s="78"/>
      <c r="C264608" s="77"/>
    </row>
    <row r="264609" spans="2:3" x14ac:dyDescent="0.25">
      <c r="B264609" s="78"/>
      <c r="C264609" s="77"/>
    </row>
    <row r="264610" spans="2:3" x14ac:dyDescent="0.25">
      <c r="B264610" s="78"/>
      <c r="C264610" s="77"/>
    </row>
    <row r="264611" spans="2:3" x14ac:dyDescent="0.25">
      <c r="B264611" s="78"/>
      <c r="C264611" s="77"/>
    </row>
    <row r="264612" spans="2:3" x14ac:dyDescent="0.25">
      <c r="B264612" s="78"/>
      <c r="C264612" s="77"/>
    </row>
    <row r="264613" spans="2:3" x14ac:dyDescent="0.25">
      <c r="B264613" s="78"/>
      <c r="C264613" s="77"/>
    </row>
    <row r="264614" spans="2:3" x14ac:dyDescent="0.25">
      <c r="B264614" s="78"/>
      <c r="C264614" s="77"/>
    </row>
    <row r="264615" spans="2:3" x14ac:dyDescent="0.25">
      <c r="B264615" s="78"/>
      <c r="C264615" s="77"/>
    </row>
    <row r="264616" spans="2:3" x14ac:dyDescent="0.25">
      <c r="B264616" s="78"/>
      <c r="C264616" s="77"/>
    </row>
    <row r="264726" spans="2:3" x14ac:dyDescent="0.25">
      <c r="B264726" s="78"/>
      <c r="C264726" s="77"/>
    </row>
    <row r="264727" spans="2:3" x14ac:dyDescent="0.25">
      <c r="B264727" s="78"/>
      <c r="C264727" s="77"/>
    </row>
    <row r="264728" spans="2:3" x14ac:dyDescent="0.25">
      <c r="B264728" s="78"/>
      <c r="C264728" s="77"/>
    </row>
    <row r="264729" spans="2:3" x14ac:dyDescent="0.25">
      <c r="B264729" s="78"/>
      <c r="C264729" s="77"/>
    </row>
    <row r="264730" spans="2:3" x14ac:dyDescent="0.25">
      <c r="B264730" s="78"/>
      <c r="C264730" s="77"/>
    </row>
    <row r="264731" spans="2:3" x14ac:dyDescent="0.25">
      <c r="B264731" s="78"/>
      <c r="C264731" s="77"/>
    </row>
    <row r="264732" spans="2:3" x14ac:dyDescent="0.25">
      <c r="B264732" s="78"/>
      <c r="C264732" s="77"/>
    </row>
    <row r="264733" spans="2:3" x14ac:dyDescent="0.25">
      <c r="B264733" s="78"/>
      <c r="C264733" s="77"/>
    </row>
    <row r="264734" spans="2:3" x14ac:dyDescent="0.25">
      <c r="B264734" s="78"/>
      <c r="C264734" s="77"/>
    </row>
    <row r="264735" spans="2:3" x14ac:dyDescent="0.25">
      <c r="B264735" s="78"/>
      <c r="C264735" s="77"/>
    </row>
    <row r="264736" spans="2:3" x14ac:dyDescent="0.25">
      <c r="B264736" s="78"/>
      <c r="C264736" s="77"/>
    </row>
    <row r="264737" spans="2:3" x14ac:dyDescent="0.25">
      <c r="B264737" s="78"/>
      <c r="C264737" s="77"/>
    </row>
    <row r="264738" spans="2:3" x14ac:dyDescent="0.25">
      <c r="B264738" s="78"/>
      <c r="C264738" s="77"/>
    </row>
    <row r="264848" spans="2:3" x14ac:dyDescent="0.25">
      <c r="B264848" s="78"/>
      <c r="C264848" s="77"/>
    </row>
    <row r="264849" spans="2:3" x14ac:dyDescent="0.25">
      <c r="B264849" s="78"/>
      <c r="C264849" s="77"/>
    </row>
    <row r="264850" spans="2:3" x14ac:dyDescent="0.25">
      <c r="B264850" s="78"/>
      <c r="C264850" s="77"/>
    </row>
    <row r="264851" spans="2:3" x14ac:dyDescent="0.25">
      <c r="B264851" s="78"/>
      <c r="C264851" s="77"/>
    </row>
    <row r="264852" spans="2:3" x14ac:dyDescent="0.25">
      <c r="B264852" s="78"/>
      <c r="C264852" s="77"/>
    </row>
    <row r="264853" spans="2:3" x14ac:dyDescent="0.25">
      <c r="B264853" s="78"/>
      <c r="C264853" s="77"/>
    </row>
    <row r="264854" spans="2:3" x14ac:dyDescent="0.25">
      <c r="B264854" s="78"/>
      <c r="C264854" s="77"/>
    </row>
    <row r="264855" spans="2:3" x14ac:dyDescent="0.25">
      <c r="B264855" s="78"/>
      <c r="C264855" s="77"/>
    </row>
    <row r="264856" spans="2:3" x14ac:dyDescent="0.25">
      <c r="B264856" s="78"/>
      <c r="C264856" s="77"/>
    </row>
    <row r="264857" spans="2:3" x14ac:dyDescent="0.25">
      <c r="B264857" s="78"/>
      <c r="C264857" s="77"/>
    </row>
    <row r="264858" spans="2:3" x14ac:dyDescent="0.25">
      <c r="B264858" s="78"/>
      <c r="C264858" s="77"/>
    </row>
    <row r="264859" spans="2:3" x14ac:dyDescent="0.25">
      <c r="B264859" s="78"/>
      <c r="C264859" s="77"/>
    </row>
    <row r="264860" spans="2:3" x14ac:dyDescent="0.25">
      <c r="B264860" s="78"/>
      <c r="C264860" s="77"/>
    </row>
    <row r="264970" spans="2:3" x14ac:dyDescent="0.25">
      <c r="B264970" s="78"/>
      <c r="C264970" s="77"/>
    </row>
    <row r="264971" spans="2:3" x14ac:dyDescent="0.25">
      <c r="B264971" s="78"/>
      <c r="C264971" s="77"/>
    </row>
    <row r="264972" spans="2:3" x14ac:dyDescent="0.25">
      <c r="B264972" s="78"/>
      <c r="C264972" s="77"/>
    </row>
    <row r="264973" spans="2:3" x14ac:dyDescent="0.25">
      <c r="B264973" s="78"/>
      <c r="C264973" s="77"/>
    </row>
    <row r="264974" spans="2:3" x14ac:dyDescent="0.25">
      <c r="B264974" s="78"/>
      <c r="C264974" s="77"/>
    </row>
    <row r="264975" spans="2:3" x14ac:dyDescent="0.25">
      <c r="B264975" s="78"/>
      <c r="C264975" s="77"/>
    </row>
    <row r="264976" spans="2:3" x14ac:dyDescent="0.25">
      <c r="B264976" s="78"/>
      <c r="C264976" s="77"/>
    </row>
    <row r="264977" spans="2:3" x14ac:dyDescent="0.25">
      <c r="B264977" s="78"/>
      <c r="C264977" s="77"/>
    </row>
    <row r="264978" spans="2:3" x14ac:dyDescent="0.25">
      <c r="B264978" s="78"/>
      <c r="C264978" s="77"/>
    </row>
    <row r="264979" spans="2:3" x14ac:dyDescent="0.25">
      <c r="B264979" s="78"/>
      <c r="C264979" s="77"/>
    </row>
    <row r="264980" spans="2:3" x14ac:dyDescent="0.25">
      <c r="B264980" s="78"/>
      <c r="C264980" s="77"/>
    </row>
    <row r="264981" spans="2:3" x14ac:dyDescent="0.25">
      <c r="B264981" s="78"/>
      <c r="C264981" s="77"/>
    </row>
    <row r="264982" spans="2:3" x14ac:dyDescent="0.25">
      <c r="B264982" s="78"/>
      <c r="C264982" s="77"/>
    </row>
    <row r="265092" spans="2:3" x14ac:dyDescent="0.25">
      <c r="B265092" s="78"/>
      <c r="C265092" s="77"/>
    </row>
    <row r="265093" spans="2:3" x14ac:dyDescent="0.25">
      <c r="B265093" s="78"/>
      <c r="C265093" s="77"/>
    </row>
    <row r="265094" spans="2:3" x14ac:dyDescent="0.25">
      <c r="B265094" s="78"/>
      <c r="C265094" s="77"/>
    </row>
    <row r="265095" spans="2:3" x14ac:dyDescent="0.25">
      <c r="B265095" s="78"/>
      <c r="C265095" s="77"/>
    </row>
    <row r="265096" spans="2:3" x14ac:dyDescent="0.25">
      <c r="B265096" s="78"/>
      <c r="C265096" s="77"/>
    </row>
    <row r="265097" spans="2:3" x14ac:dyDescent="0.25">
      <c r="B265097" s="78"/>
      <c r="C265097" s="77"/>
    </row>
    <row r="265098" spans="2:3" x14ac:dyDescent="0.25">
      <c r="B265098" s="78"/>
      <c r="C265098" s="77"/>
    </row>
    <row r="265099" spans="2:3" x14ac:dyDescent="0.25">
      <c r="B265099" s="78"/>
      <c r="C265099" s="77"/>
    </row>
    <row r="265100" spans="2:3" x14ac:dyDescent="0.25">
      <c r="B265100" s="78"/>
      <c r="C265100" s="77"/>
    </row>
    <row r="265101" spans="2:3" x14ac:dyDescent="0.25">
      <c r="B265101" s="78"/>
      <c r="C265101" s="77"/>
    </row>
    <row r="265102" spans="2:3" x14ac:dyDescent="0.25">
      <c r="B265102" s="78"/>
      <c r="C265102" s="77"/>
    </row>
    <row r="265103" spans="2:3" x14ac:dyDescent="0.25">
      <c r="B265103" s="78"/>
      <c r="C265103" s="77"/>
    </row>
    <row r="265104" spans="2:3" x14ac:dyDescent="0.25">
      <c r="B265104" s="78"/>
      <c r="C265104" s="77"/>
    </row>
    <row r="265214" spans="2:3" x14ac:dyDescent="0.25">
      <c r="B265214" s="78"/>
      <c r="C265214" s="77"/>
    </row>
    <row r="265215" spans="2:3" x14ac:dyDescent="0.25">
      <c r="B265215" s="78"/>
      <c r="C265215" s="77"/>
    </row>
    <row r="265216" spans="2:3" x14ac:dyDescent="0.25">
      <c r="B265216" s="78"/>
      <c r="C265216" s="77"/>
    </row>
    <row r="265217" spans="2:3" x14ac:dyDescent="0.25">
      <c r="B265217" s="78"/>
      <c r="C265217" s="77"/>
    </row>
    <row r="265218" spans="2:3" x14ac:dyDescent="0.25">
      <c r="B265218" s="78"/>
      <c r="C265218" s="77"/>
    </row>
    <row r="265219" spans="2:3" x14ac:dyDescent="0.25">
      <c r="B265219" s="78"/>
      <c r="C265219" s="77"/>
    </row>
    <row r="265220" spans="2:3" x14ac:dyDescent="0.25">
      <c r="B265220" s="78"/>
      <c r="C265220" s="77"/>
    </row>
    <row r="265221" spans="2:3" x14ac:dyDescent="0.25">
      <c r="B265221" s="78"/>
      <c r="C265221" s="77"/>
    </row>
    <row r="265222" spans="2:3" x14ac:dyDescent="0.25">
      <c r="B265222" s="78"/>
      <c r="C265222" s="77"/>
    </row>
    <row r="265223" spans="2:3" x14ac:dyDescent="0.25">
      <c r="B265223" s="78"/>
      <c r="C265223" s="77"/>
    </row>
    <row r="265224" spans="2:3" x14ac:dyDescent="0.25">
      <c r="B265224" s="78"/>
      <c r="C265224" s="77"/>
    </row>
    <row r="265225" spans="2:3" x14ac:dyDescent="0.25">
      <c r="B265225" s="78"/>
      <c r="C265225" s="77"/>
    </row>
    <row r="265226" spans="2:3" x14ac:dyDescent="0.25">
      <c r="B265226" s="78"/>
      <c r="C265226" s="77"/>
    </row>
    <row r="265336" spans="2:3" x14ac:dyDescent="0.25">
      <c r="B265336" s="78"/>
      <c r="C265336" s="77"/>
    </row>
    <row r="265337" spans="2:3" x14ac:dyDescent="0.25">
      <c r="B265337" s="78"/>
      <c r="C265337" s="77"/>
    </row>
    <row r="265338" spans="2:3" x14ac:dyDescent="0.25">
      <c r="B265338" s="78"/>
      <c r="C265338" s="77"/>
    </row>
    <row r="265339" spans="2:3" x14ac:dyDescent="0.25">
      <c r="B265339" s="78"/>
      <c r="C265339" s="77"/>
    </row>
    <row r="265340" spans="2:3" x14ac:dyDescent="0.25">
      <c r="B265340" s="78"/>
      <c r="C265340" s="77"/>
    </row>
    <row r="265341" spans="2:3" x14ac:dyDescent="0.25">
      <c r="B265341" s="78"/>
      <c r="C265341" s="77"/>
    </row>
    <row r="265342" spans="2:3" x14ac:dyDescent="0.25">
      <c r="B265342" s="78"/>
      <c r="C265342" s="77"/>
    </row>
    <row r="265343" spans="2:3" x14ac:dyDescent="0.25">
      <c r="B265343" s="78"/>
      <c r="C265343" s="77"/>
    </row>
    <row r="265344" spans="2:3" x14ac:dyDescent="0.25">
      <c r="B265344" s="78"/>
      <c r="C265344" s="77"/>
    </row>
    <row r="265345" spans="2:3" x14ac:dyDescent="0.25">
      <c r="B265345" s="78"/>
      <c r="C265345" s="77"/>
    </row>
    <row r="265346" spans="2:3" x14ac:dyDescent="0.25">
      <c r="B265346" s="78"/>
      <c r="C265346" s="77"/>
    </row>
    <row r="265347" spans="2:3" x14ac:dyDescent="0.25">
      <c r="B265347" s="78"/>
      <c r="C265347" s="77"/>
    </row>
    <row r="265348" spans="2:3" x14ac:dyDescent="0.25">
      <c r="B265348" s="78"/>
      <c r="C265348" s="77"/>
    </row>
    <row r="265458" spans="2:3" x14ac:dyDescent="0.25">
      <c r="B265458" s="78"/>
      <c r="C265458" s="77"/>
    </row>
    <row r="265459" spans="2:3" x14ac:dyDescent="0.25">
      <c r="B265459" s="78"/>
      <c r="C265459" s="77"/>
    </row>
    <row r="265460" spans="2:3" x14ac:dyDescent="0.25">
      <c r="B265460" s="78"/>
      <c r="C265460" s="77"/>
    </row>
    <row r="265461" spans="2:3" x14ac:dyDescent="0.25">
      <c r="B265461" s="78"/>
      <c r="C265461" s="77"/>
    </row>
    <row r="265462" spans="2:3" x14ac:dyDescent="0.25">
      <c r="B265462" s="78"/>
      <c r="C265462" s="77"/>
    </row>
    <row r="265463" spans="2:3" x14ac:dyDescent="0.25">
      <c r="B265463" s="78"/>
      <c r="C265463" s="77"/>
    </row>
    <row r="265464" spans="2:3" x14ac:dyDescent="0.25">
      <c r="B265464" s="78"/>
      <c r="C265464" s="77"/>
    </row>
    <row r="265465" spans="2:3" x14ac:dyDescent="0.25">
      <c r="B265465" s="78"/>
      <c r="C265465" s="77"/>
    </row>
    <row r="265466" spans="2:3" x14ac:dyDescent="0.25">
      <c r="B265466" s="78"/>
      <c r="C265466" s="77"/>
    </row>
    <row r="265467" spans="2:3" x14ac:dyDescent="0.25">
      <c r="B265467" s="78"/>
      <c r="C265467" s="77"/>
    </row>
    <row r="265468" spans="2:3" x14ac:dyDescent="0.25">
      <c r="B265468" s="78"/>
      <c r="C265468" s="77"/>
    </row>
    <row r="265469" spans="2:3" x14ac:dyDescent="0.25">
      <c r="B265469" s="78"/>
      <c r="C265469" s="77"/>
    </row>
    <row r="265470" spans="2:3" x14ac:dyDescent="0.25">
      <c r="B265470" s="78"/>
      <c r="C265470" s="77"/>
    </row>
    <row r="265580" spans="2:3" x14ac:dyDescent="0.25">
      <c r="B265580" s="78"/>
      <c r="C265580" s="77"/>
    </row>
    <row r="265581" spans="2:3" x14ac:dyDescent="0.25">
      <c r="B265581" s="78"/>
      <c r="C265581" s="77"/>
    </row>
    <row r="265582" spans="2:3" x14ac:dyDescent="0.25">
      <c r="B265582" s="78"/>
      <c r="C265582" s="77"/>
    </row>
    <row r="265583" spans="2:3" x14ac:dyDescent="0.25">
      <c r="B265583" s="78"/>
      <c r="C265583" s="77"/>
    </row>
    <row r="265584" spans="2:3" x14ac:dyDescent="0.25">
      <c r="B265584" s="78"/>
      <c r="C265584" s="77"/>
    </row>
    <row r="265585" spans="2:3" x14ac:dyDescent="0.25">
      <c r="B265585" s="78"/>
      <c r="C265585" s="77"/>
    </row>
    <row r="265586" spans="2:3" x14ac:dyDescent="0.25">
      <c r="B265586" s="78"/>
      <c r="C265586" s="77"/>
    </row>
    <row r="265587" spans="2:3" x14ac:dyDescent="0.25">
      <c r="B265587" s="78"/>
      <c r="C265587" s="77"/>
    </row>
    <row r="265588" spans="2:3" x14ac:dyDescent="0.25">
      <c r="B265588" s="78"/>
      <c r="C265588" s="77"/>
    </row>
    <row r="265589" spans="2:3" x14ac:dyDescent="0.25">
      <c r="B265589" s="78"/>
      <c r="C265589" s="77"/>
    </row>
    <row r="265590" spans="2:3" x14ac:dyDescent="0.25">
      <c r="B265590" s="78"/>
      <c r="C265590" s="77"/>
    </row>
    <row r="265591" spans="2:3" x14ac:dyDescent="0.25">
      <c r="B265591" s="78"/>
      <c r="C265591" s="77"/>
    </row>
    <row r="265592" spans="2:3" x14ac:dyDescent="0.25">
      <c r="B265592" s="78"/>
      <c r="C265592" s="77"/>
    </row>
    <row r="265702" spans="2:3" x14ac:dyDescent="0.25">
      <c r="B265702" s="78"/>
      <c r="C265702" s="77"/>
    </row>
    <row r="265703" spans="2:3" x14ac:dyDescent="0.25">
      <c r="B265703" s="78"/>
      <c r="C265703" s="77"/>
    </row>
    <row r="265704" spans="2:3" x14ac:dyDescent="0.25">
      <c r="B265704" s="78"/>
      <c r="C265704" s="77"/>
    </row>
    <row r="265705" spans="2:3" x14ac:dyDescent="0.25">
      <c r="B265705" s="78"/>
      <c r="C265705" s="77"/>
    </row>
    <row r="265706" spans="2:3" x14ac:dyDescent="0.25">
      <c r="B265706" s="78"/>
      <c r="C265706" s="77"/>
    </row>
    <row r="265707" spans="2:3" x14ac:dyDescent="0.25">
      <c r="B265707" s="78"/>
      <c r="C265707" s="77"/>
    </row>
    <row r="265708" spans="2:3" x14ac:dyDescent="0.25">
      <c r="B265708" s="78"/>
      <c r="C265708" s="77"/>
    </row>
    <row r="265709" spans="2:3" x14ac:dyDescent="0.25">
      <c r="B265709" s="78"/>
      <c r="C265709" s="77"/>
    </row>
    <row r="265710" spans="2:3" x14ac:dyDescent="0.25">
      <c r="B265710" s="78"/>
      <c r="C265710" s="77"/>
    </row>
    <row r="265711" spans="2:3" x14ac:dyDescent="0.25">
      <c r="B265711" s="78"/>
      <c r="C265711" s="77"/>
    </row>
    <row r="265712" spans="2:3" x14ac:dyDescent="0.25">
      <c r="B265712" s="78"/>
      <c r="C265712" s="77"/>
    </row>
    <row r="265713" spans="2:3" x14ac:dyDescent="0.25">
      <c r="B265713" s="78"/>
      <c r="C265713" s="77"/>
    </row>
    <row r="265714" spans="2:3" x14ac:dyDescent="0.25">
      <c r="B265714" s="78"/>
      <c r="C265714" s="77"/>
    </row>
    <row r="265824" spans="2:3" x14ac:dyDescent="0.25">
      <c r="B265824" s="78"/>
      <c r="C265824" s="77"/>
    </row>
    <row r="265825" spans="2:3" x14ac:dyDescent="0.25">
      <c r="B265825" s="78"/>
      <c r="C265825" s="77"/>
    </row>
    <row r="265826" spans="2:3" x14ac:dyDescent="0.25">
      <c r="B265826" s="78"/>
      <c r="C265826" s="77"/>
    </row>
    <row r="265827" spans="2:3" x14ac:dyDescent="0.25">
      <c r="B265827" s="78"/>
      <c r="C265827" s="77"/>
    </row>
    <row r="265828" spans="2:3" x14ac:dyDescent="0.25">
      <c r="B265828" s="78"/>
      <c r="C265828" s="77"/>
    </row>
    <row r="265829" spans="2:3" x14ac:dyDescent="0.25">
      <c r="B265829" s="78"/>
      <c r="C265829" s="77"/>
    </row>
    <row r="265830" spans="2:3" x14ac:dyDescent="0.25">
      <c r="B265830" s="78"/>
      <c r="C265830" s="77"/>
    </row>
    <row r="265831" spans="2:3" x14ac:dyDescent="0.25">
      <c r="B265831" s="78"/>
      <c r="C265831" s="77"/>
    </row>
    <row r="265832" spans="2:3" x14ac:dyDescent="0.25">
      <c r="B265832" s="78"/>
      <c r="C265832" s="77"/>
    </row>
    <row r="265833" spans="2:3" x14ac:dyDescent="0.25">
      <c r="B265833" s="78"/>
      <c r="C265833" s="77"/>
    </row>
    <row r="265834" spans="2:3" x14ac:dyDescent="0.25">
      <c r="B265834" s="78"/>
      <c r="C265834" s="77"/>
    </row>
    <row r="265835" spans="2:3" x14ac:dyDescent="0.25">
      <c r="B265835" s="78"/>
      <c r="C265835" s="77"/>
    </row>
    <row r="265836" spans="2:3" x14ac:dyDescent="0.25">
      <c r="B265836" s="78"/>
      <c r="C265836" s="77"/>
    </row>
    <row r="265946" spans="2:3" x14ac:dyDescent="0.25">
      <c r="B265946" s="78"/>
      <c r="C265946" s="77"/>
    </row>
    <row r="265947" spans="2:3" x14ac:dyDescent="0.25">
      <c r="B265947" s="78"/>
      <c r="C265947" s="77"/>
    </row>
    <row r="265948" spans="2:3" x14ac:dyDescent="0.25">
      <c r="B265948" s="78"/>
      <c r="C265948" s="77"/>
    </row>
    <row r="265949" spans="2:3" x14ac:dyDescent="0.25">
      <c r="B265949" s="78"/>
      <c r="C265949" s="77"/>
    </row>
    <row r="265950" spans="2:3" x14ac:dyDescent="0.25">
      <c r="B265950" s="78"/>
      <c r="C265950" s="77"/>
    </row>
    <row r="265951" spans="2:3" x14ac:dyDescent="0.25">
      <c r="B265951" s="78"/>
      <c r="C265951" s="77"/>
    </row>
    <row r="265952" spans="2:3" x14ac:dyDescent="0.25">
      <c r="B265952" s="78"/>
      <c r="C265952" s="77"/>
    </row>
    <row r="265953" spans="2:3" x14ac:dyDescent="0.25">
      <c r="B265953" s="78"/>
      <c r="C265953" s="77"/>
    </row>
    <row r="265954" spans="2:3" x14ac:dyDescent="0.25">
      <c r="B265954" s="78"/>
      <c r="C265954" s="77"/>
    </row>
    <row r="265955" spans="2:3" x14ac:dyDescent="0.25">
      <c r="B265955" s="78"/>
      <c r="C265955" s="77"/>
    </row>
    <row r="265956" spans="2:3" x14ac:dyDescent="0.25">
      <c r="B265956" s="78"/>
      <c r="C265956" s="77"/>
    </row>
    <row r="265957" spans="2:3" x14ac:dyDescent="0.25">
      <c r="B265957" s="78"/>
      <c r="C265957" s="77"/>
    </row>
    <row r="265958" spans="2:3" x14ac:dyDescent="0.25">
      <c r="B265958" s="78"/>
      <c r="C265958" s="77"/>
    </row>
    <row r="266068" spans="2:3" x14ac:dyDescent="0.25">
      <c r="B266068" s="78"/>
      <c r="C266068" s="77"/>
    </row>
    <row r="266069" spans="2:3" x14ac:dyDescent="0.25">
      <c r="B266069" s="78"/>
      <c r="C266069" s="77"/>
    </row>
    <row r="266070" spans="2:3" x14ac:dyDescent="0.25">
      <c r="B266070" s="78"/>
      <c r="C266070" s="77"/>
    </row>
    <row r="266071" spans="2:3" x14ac:dyDescent="0.25">
      <c r="B266071" s="78"/>
      <c r="C266071" s="77"/>
    </row>
    <row r="266072" spans="2:3" x14ac:dyDescent="0.25">
      <c r="B266072" s="78"/>
      <c r="C266072" s="77"/>
    </row>
    <row r="266073" spans="2:3" x14ac:dyDescent="0.25">
      <c r="B266073" s="78"/>
      <c r="C266073" s="77"/>
    </row>
    <row r="266074" spans="2:3" x14ac:dyDescent="0.25">
      <c r="B266074" s="78"/>
      <c r="C266074" s="77"/>
    </row>
    <row r="266075" spans="2:3" x14ac:dyDescent="0.25">
      <c r="B266075" s="78"/>
      <c r="C266075" s="77"/>
    </row>
    <row r="266076" spans="2:3" x14ac:dyDescent="0.25">
      <c r="B266076" s="78"/>
      <c r="C266076" s="77"/>
    </row>
    <row r="266077" spans="2:3" x14ac:dyDescent="0.25">
      <c r="B266077" s="78"/>
      <c r="C266077" s="77"/>
    </row>
    <row r="266078" spans="2:3" x14ac:dyDescent="0.25">
      <c r="B266078" s="78"/>
      <c r="C266078" s="77"/>
    </row>
    <row r="266079" spans="2:3" x14ac:dyDescent="0.25">
      <c r="B266079" s="78"/>
      <c r="C266079" s="77"/>
    </row>
    <row r="266080" spans="2:3" x14ac:dyDescent="0.25">
      <c r="B266080" s="78"/>
      <c r="C266080" s="77"/>
    </row>
    <row r="266190" spans="2:3" x14ac:dyDescent="0.25">
      <c r="B266190" s="78"/>
      <c r="C266190" s="77"/>
    </row>
    <row r="266191" spans="2:3" x14ac:dyDescent="0.25">
      <c r="B266191" s="78"/>
      <c r="C266191" s="77"/>
    </row>
    <row r="266192" spans="2:3" x14ac:dyDescent="0.25">
      <c r="B266192" s="78"/>
      <c r="C266192" s="77"/>
    </row>
    <row r="266193" spans="2:3" x14ac:dyDescent="0.25">
      <c r="B266193" s="78"/>
      <c r="C266193" s="77"/>
    </row>
    <row r="266194" spans="2:3" x14ac:dyDescent="0.25">
      <c r="B266194" s="78"/>
      <c r="C266194" s="77"/>
    </row>
    <row r="266195" spans="2:3" x14ac:dyDescent="0.25">
      <c r="B266195" s="78"/>
      <c r="C266195" s="77"/>
    </row>
    <row r="266196" spans="2:3" x14ac:dyDescent="0.25">
      <c r="B266196" s="78"/>
      <c r="C266196" s="77"/>
    </row>
    <row r="266197" spans="2:3" x14ac:dyDescent="0.25">
      <c r="B266197" s="78"/>
      <c r="C266197" s="77"/>
    </row>
    <row r="266198" spans="2:3" x14ac:dyDescent="0.25">
      <c r="B266198" s="78"/>
      <c r="C266198" s="77"/>
    </row>
    <row r="266199" spans="2:3" x14ac:dyDescent="0.25">
      <c r="B266199" s="78"/>
      <c r="C266199" s="77"/>
    </row>
    <row r="266200" spans="2:3" x14ac:dyDescent="0.25">
      <c r="B266200" s="78"/>
      <c r="C266200" s="77"/>
    </row>
    <row r="266201" spans="2:3" x14ac:dyDescent="0.25">
      <c r="B266201" s="78"/>
      <c r="C266201" s="77"/>
    </row>
    <row r="266202" spans="2:3" x14ac:dyDescent="0.25">
      <c r="B266202" s="78"/>
      <c r="C266202" s="77"/>
    </row>
    <row r="266312" spans="2:3" x14ac:dyDescent="0.25">
      <c r="B266312" s="78"/>
      <c r="C266312" s="77"/>
    </row>
    <row r="266313" spans="2:3" x14ac:dyDescent="0.25">
      <c r="B266313" s="78"/>
      <c r="C266313" s="77"/>
    </row>
    <row r="266314" spans="2:3" x14ac:dyDescent="0.25">
      <c r="B266314" s="78"/>
      <c r="C266314" s="77"/>
    </row>
    <row r="266315" spans="2:3" x14ac:dyDescent="0.25">
      <c r="B266315" s="78"/>
      <c r="C266315" s="77"/>
    </row>
    <row r="266316" spans="2:3" x14ac:dyDescent="0.25">
      <c r="B266316" s="78"/>
      <c r="C266316" s="77"/>
    </row>
    <row r="266317" spans="2:3" x14ac:dyDescent="0.25">
      <c r="B266317" s="78"/>
      <c r="C266317" s="77"/>
    </row>
    <row r="266318" spans="2:3" x14ac:dyDescent="0.25">
      <c r="B266318" s="78"/>
      <c r="C266318" s="77"/>
    </row>
    <row r="266319" spans="2:3" x14ac:dyDescent="0.25">
      <c r="B266319" s="78"/>
      <c r="C266319" s="77"/>
    </row>
    <row r="266320" spans="2:3" x14ac:dyDescent="0.25">
      <c r="B266320" s="78"/>
      <c r="C266320" s="77"/>
    </row>
    <row r="266321" spans="2:3" x14ac:dyDescent="0.25">
      <c r="B266321" s="78"/>
      <c r="C266321" s="77"/>
    </row>
    <row r="266322" spans="2:3" x14ac:dyDescent="0.25">
      <c r="B266322" s="78"/>
      <c r="C266322" s="77"/>
    </row>
    <row r="266323" spans="2:3" x14ac:dyDescent="0.25">
      <c r="B266323" s="78"/>
      <c r="C266323" s="77"/>
    </row>
    <row r="266324" spans="2:3" x14ac:dyDescent="0.25">
      <c r="B266324" s="78"/>
      <c r="C266324" s="77"/>
    </row>
    <row r="266434" spans="2:3" x14ac:dyDescent="0.25">
      <c r="B266434" s="78"/>
      <c r="C266434" s="77"/>
    </row>
    <row r="266435" spans="2:3" x14ac:dyDescent="0.25">
      <c r="B266435" s="78"/>
      <c r="C266435" s="77"/>
    </row>
    <row r="266436" spans="2:3" x14ac:dyDescent="0.25">
      <c r="B266436" s="78"/>
      <c r="C266436" s="77"/>
    </row>
    <row r="266437" spans="2:3" x14ac:dyDescent="0.25">
      <c r="B266437" s="78"/>
      <c r="C266437" s="77"/>
    </row>
    <row r="266438" spans="2:3" x14ac:dyDescent="0.25">
      <c r="B266438" s="78"/>
      <c r="C266438" s="77"/>
    </row>
    <row r="266439" spans="2:3" x14ac:dyDescent="0.25">
      <c r="B266439" s="78"/>
      <c r="C266439" s="77"/>
    </row>
    <row r="266440" spans="2:3" x14ac:dyDescent="0.25">
      <c r="B266440" s="78"/>
      <c r="C266440" s="77"/>
    </row>
    <row r="266441" spans="2:3" x14ac:dyDescent="0.25">
      <c r="B266441" s="78"/>
      <c r="C266441" s="77"/>
    </row>
    <row r="266442" spans="2:3" x14ac:dyDescent="0.25">
      <c r="B266442" s="78"/>
      <c r="C266442" s="77"/>
    </row>
    <row r="266443" spans="2:3" x14ac:dyDescent="0.25">
      <c r="B266443" s="78"/>
      <c r="C266443" s="77"/>
    </row>
    <row r="266444" spans="2:3" x14ac:dyDescent="0.25">
      <c r="B266444" s="78"/>
      <c r="C266444" s="77"/>
    </row>
    <row r="266445" spans="2:3" x14ac:dyDescent="0.25">
      <c r="B266445" s="78"/>
      <c r="C266445" s="77"/>
    </row>
    <row r="266446" spans="2:3" x14ac:dyDescent="0.25">
      <c r="B266446" s="78"/>
      <c r="C266446" s="77"/>
    </row>
    <row r="266556" spans="2:3" x14ac:dyDescent="0.25">
      <c r="B266556" s="78"/>
      <c r="C266556" s="77"/>
    </row>
    <row r="266557" spans="2:3" x14ac:dyDescent="0.25">
      <c r="B266557" s="78"/>
      <c r="C266557" s="77"/>
    </row>
    <row r="266558" spans="2:3" x14ac:dyDescent="0.25">
      <c r="B266558" s="78"/>
      <c r="C266558" s="77"/>
    </row>
    <row r="266559" spans="2:3" x14ac:dyDescent="0.25">
      <c r="B266559" s="78"/>
      <c r="C266559" s="77"/>
    </row>
    <row r="266560" spans="2:3" x14ac:dyDescent="0.25">
      <c r="B266560" s="78"/>
      <c r="C266560" s="77"/>
    </row>
    <row r="266561" spans="2:3" x14ac:dyDescent="0.25">
      <c r="B266561" s="78"/>
      <c r="C266561" s="77"/>
    </row>
    <row r="266562" spans="2:3" x14ac:dyDescent="0.25">
      <c r="B266562" s="78"/>
      <c r="C266562" s="77"/>
    </row>
    <row r="266563" spans="2:3" x14ac:dyDescent="0.25">
      <c r="B266563" s="78"/>
      <c r="C266563" s="77"/>
    </row>
    <row r="266564" spans="2:3" x14ac:dyDescent="0.25">
      <c r="B266564" s="78"/>
      <c r="C266564" s="77"/>
    </row>
    <row r="266565" spans="2:3" x14ac:dyDescent="0.25">
      <c r="B266565" s="78"/>
      <c r="C266565" s="77"/>
    </row>
    <row r="266566" spans="2:3" x14ac:dyDescent="0.25">
      <c r="B266566" s="78"/>
      <c r="C266566" s="77"/>
    </row>
    <row r="266567" spans="2:3" x14ac:dyDescent="0.25">
      <c r="B266567" s="78"/>
      <c r="C266567" s="77"/>
    </row>
    <row r="266568" spans="2:3" x14ac:dyDescent="0.25">
      <c r="B266568" s="78"/>
      <c r="C266568" s="77"/>
    </row>
    <row r="266678" spans="2:3" x14ac:dyDescent="0.25">
      <c r="B266678" s="78"/>
      <c r="C266678" s="77"/>
    </row>
    <row r="266679" spans="2:3" x14ac:dyDescent="0.25">
      <c r="B266679" s="78"/>
      <c r="C266679" s="77"/>
    </row>
    <row r="266680" spans="2:3" x14ac:dyDescent="0.25">
      <c r="B266680" s="78"/>
      <c r="C266680" s="77"/>
    </row>
    <row r="266681" spans="2:3" x14ac:dyDescent="0.25">
      <c r="B266681" s="78"/>
      <c r="C266681" s="77"/>
    </row>
    <row r="266682" spans="2:3" x14ac:dyDescent="0.25">
      <c r="B266682" s="78"/>
      <c r="C266682" s="77"/>
    </row>
    <row r="266683" spans="2:3" x14ac:dyDescent="0.25">
      <c r="B266683" s="78"/>
      <c r="C266683" s="77"/>
    </row>
    <row r="266684" spans="2:3" x14ac:dyDescent="0.25">
      <c r="B266684" s="78"/>
      <c r="C266684" s="77"/>
    </row>
    <row r="266685" spans="2:3" x14ac:dyDescent="0.25">
      <c r="B266685" s="78"/>
      <c r="C266685" s="77"/>
    </row>
    <row r="266686" spans="2:3" x14ac:dyDescent="0.25">
      <c r="B266686" s="78"/>
      <c r="C266686" s="77"/>
    </row>
    <row r="266687" spans="2:3" x14ac:dyDescent="0.25">
      <c r="B266687" s="78"/>
      <c r="C266687" s="77"/>
    </row>
    <row r="266688" spans="2:3" x14ac:dyDescent="0.25">
      <c r="B266688" s="78"/>
      <c r="C266688" s="77"/>
    </row>
    <row r="266689" spans="2:3" x14ac:dyDescent="0.25">
      <c r="B266689" s="78"/>
      <c r="C266689" s="77"/>
    </row>
    <row r="266690" spans="2:3" x14ac:dyDescent="0.25">
      <c r="B266690" s="78"/>
      <c r="C266690" s="77"/>
    </row>
    <row r="266800" spans="2:3" x14ac:dyDescent="0.25">
      <c r="B266800" s="78"/>
      <c r="C266800" s="77"/>
    </row>
    <row r="266801" spans="2:3" x14ac:dyDescent="0.25">
      <c r="B266801" s="78"/>
      <c r="C266801" s="77"/>
    </row>
    <row r="266802" spans="2:3" x14ac:dyDescent="0.25">
      <c r="B266802" s="78"/>
      <c r="C266802" s="77"/>
    </row>
    <row r="266803" spans="2:3" x14ac:dyDescent="0.25">
      <c r="B266803" s="78"/>
      <c r="C266803" s="77"/>
    </row>
    <row r="266804" spans="2:3" x14ac:dyDescent="0.25">
      <c r="B266804" s="78"/>
      <c r="C266804" s="77"/>
    </row>
    <row r="266805" spans="2:3" x14ac:dyDescent="0.25">
      <c r="B266805" s="78"/>
      <c r="C266805" s="77"/>
    </row>
    <row r="266806" spans="2:3" x14ac:dyDescent="0.25">
      <c r="B266806" s="78"/>
      <c r="C266806" s="77"/>
    </row>
    <row r="266807" spans="2:3" x14ac:dyDescent="0.25">
      <c r="B266807" s="78"/>
      <c r="C266807" s="77"/>
    </row>
    <row r="266808" spans="2:3" x14ac:dyDescent="0.25">
      <c r="B266808" s="78"/>
      <c r="C266808" s="77"/>
    </row>
    <row r="266809" spans="2:3" x14ac:dyDescent="0.25">
      <c r="B266809" s="78"/>
      <c r="C266809" s="77"/>
    </row>
    <row r="266810" spans="2:3" x14ac:dyDescent="0.25">
      <c r="B266810" s="78"/>
      <c r="C266810" s="77"/>
    </row>
    <row r="266811" spans="2:3" x14ac:dyDescent="0.25">
      <c r="B266811" s="78"/>
      <c r="C266811" s="77"/>
    </row>
    <row r="266812" spans="2:3" x14ac:dyDescent="0.25">
      <c r="B266812" s="78"/>
      <c r="C266812" s="77"/>
    </row>
    <row r="266922" spans="2:3" x14ac:dyDescent="0.25">
      <c r="B266922" s="78"/>
      <c r="C266922" s="77"/>
    </row>
    <row r="266923" spans="2:3" x14ac:dyDescent="0.25">
      <c r="B266923" s="78"/>
      <c r="C266923" s="77"/>
    </row>
    <row r="266924" spans="2:3" x14ac:dyDescent="0.25">
      <c r="B266924" s="78"/>
      <c r="C266924" s="77"/>
    </row>
    <row r="266925" spans="2:3" x14ac:dyDescent="0.25">
      <c r="B266925" s="78"/>
      <c r="C266925" s="77"/>
    </row>
    <row r="266926" spans="2:3" x14ac:dyDescent="0.25">
      <c r="B266926" s="78"/>
      <c r="C266926" s="77"/>
    </row>
    <row r="266927" spans="2:3" x14ac:dyDescent="0.25">
      <c r="B266927" s="78"/>
      <c r="C266927" s="77"/>
    </row>
    <row r="266928" spans="2:3" x14ac:dyDescent="0.25">
      <c r="B266928" s="78"/>
      <c r="C266928" s="77"/>
    </row>
    <row r="266929" spans="2:3" x14ac:dyDescent="0.25">
      <c r="B266929" s="78"/>
      <c r="C266929" s="77"/>
    </row>
    <row r="266930" spans="2:3" x14ac:dyDescent="0.25">
      <c r="B266930" s="78"/>
      <c r="C266930" s="77"/>
    </row>
    <row r="266931" spans="2:3" x14ac:dyDescent="0.25">
      <c r="B266931" s="78"/>
      <c r="C266931" s="77"/>
    </row>
    <row r="266932" spans="2:3" x14ac:dyDescent="0.25">
      <c r="B266932" s="78"/>
      <c r="C266932" s="77"/>
    </row>
    <row r="266933" spans="2:3" x14ac:dyDescent="0.25">
      <c r="B266933" s="78"/>
      <c r="C266933" s="77"/>
    </row>
    <row r="266934" spans="2:3" x14ac:dyDescent="0.25">
      <c r="B266934" s="78"/>
      <c r="C266934" s="77"/>
    </row>
    <row r="267044" spans="2:3" x14ac:dyDescent="0.25">
      <c r="B267044" s="78"/>
      <c r="C267044" s="77"/>
    </row>
    <row r="267045" spans="2:3" x14ac:dyDescent="0.25">
      <c r="B267045" s="78"/>
      <c r="C267045" s="77"/>
    </row>
    <row r="267046" spans="2:3" x14ac:dyDescent="0.25">
      <c r="B267046" s="78"/>
      <c r="C267046" s="77"/>
    </row>
    <row r="267047" spans="2:3" x14ac:dyDescent="0.25">
      <c r="B267047" s="78"/>
      <c r="C267047" s="77"/>
    </row>
    <row r="267048" spans="2:3" x14ac:dyDescent="0.25">
      <c r="B267048" s="78"/>
      <c r="C267048" s="77"/>
    </row>
    <row r="267049" spans="2:3" x14ac:dyDescent="0.25">
      <c r="B267049" s="78"/>
      <c r="C267049" s="77"/>
    </row>
    <row r="267050" spans="2:3" x14ac:dyDescent="0.25">
      <c r="B267050" s="78"/>
      <c r="C267050" s="77"/>
    </row>
    <row r="267051" spans="2:3" x14ac:dyDescent="0.25">
      <c r="B267051" s="78"/>
      <c r="C267051" s="77"/>
    </row>
    <row r="267052" spans="2:3" x14ac:dyDescent="0.25">
      <c r="B267052" s="78"/>
      <c r="C267052" s="77"/>
    </row>
    <row r="267053" spans="2:3" x14ac:dyDescent="0.25">
      <c r="B267053" s="78"/>
      <c r="C267053" s="77"/>
    </row>
    <row r="267054" spans="2:3" x14ac:dyDescent="0.25">
      <c r="B267054" s="78"/>
      <c r="C267054" s="77"/>
    </row>
    <row r="267055" spans="2:3" x14ac:dyDescent="0.25">
      <c r="B267055" s="78"/>
      <c r="C267055" s="77"/>
    </row>
    <row r="267056" spans="2:3" x14ac:dyDescent="0.25">
      <c r="B267056" s="78"/>
      <c r="C267056" s="77"/>
    </row>
    <row r="267166" spans="2:3" x14ac:dyDescent="0.25">
      <c r="B267166" s="78"/>
      <c r="C267166" s="77"/>
    </row>
    <row r="267167" spans="2:3" x14ac:dyDescent="0.25">
      <c r="B267167" s="78"/>
      <c r="C267167" s="77"/>
    </row>
    <row r="267168" spans="2:3" x14ac:dyDescent="0.25">
      <c r="B267168" s="78"/>
      <c r="C267168" s="77"/>
    </row>
    <row r="267169" spans="2:3" x14ac:dyDescent="0.25">
      <c r="B267169" s="78"/>
      <c r="C267169" s="77"/>
    </row>
    <row r="267170" spans="2:3" x14ac:dyDescent="0.25">
      <c r="B267170" s="78"/>
      <c r="C267170" s="77"/>
    </row>
    <row r="267171" spans="2:3" x14ac:dyDescent="0.25">
      <c r="B267171" s="78"/>
      <c r="C267171" s="77"/>
    </row>
    <row r="267172" spans="2:3" x14ac:dyDescent="0.25">
      <c r="B267172" s="78"/>
      <c r="C267172" s="77"/>
    </row>
    <row r="267173" spans="2:3" x14ac:dyDescent="0.25">
      <c r="B267173" s="78"/>
      <c r="C267173" s="77"/>
    </row>
    <row r="267174" spans="2:3" x14ac:dyDescent="0.25">
      <c r="B267174" s="78"/>
      <c r="C267174" s="77"/>
    </row>
    <row r="267175" spans="2:3" x14ac:dyDescent="0.25">
      <c r="B267175" s="78"/>
      <c r="C267175" s="77"/>
    </row>
    <row r="267176" spans="2:3" x14ac:dyDescent="0.25">
      <c r="B267176" s="78"/>
      <c r="C267176" s="77"/>
    </row>
    <row r="267177" spans="2:3" x14ac:dyDescent="0.25">
      <c r="B267177" s="78"/>
      <c r="C267177" s="77"/>
    </row>
    <row r="267178" spans="2:3" x14ac:dyDescent="0.25">
      <c r="B267178" s="78"/>
      <c r="C267178" s="77"/>
    </row>
    <row r="267288" spans="2:3" x14ac:dyDescent="0.25">
      <c r="B267288" s="78"/>
      <c r="C267288" s="77"/>
    </row>
    <row r="267289" spans="2:3" x14ac:dyDescent="0.25">
      <c r="B267289" s="78"/>
      <c r="C267289" s="77"/>
    </row>
    <row r="267290" spans="2:3" x14ac:dyDescent="0.25">
      <c r="B267290" s="78"/>
      <c r="C267290" s="77"/>
    </row>
    <row r="267291" spans="2:3" x14ac:dyDescent="0.25">
      <c r="B267291" s="78"/>
      <c r="C267291" s="77"/>
    </row>
    <row r="267292" spans="2:3" x14ac:dyDescent="0.25">
      <c r="B267292" s="78"/>
      <c r="C267292" s="77"/>
    </row>
    <row r="267293" spans="2:3" x14ac:dyDescent="0.25">
      <c r="B267293" s="78"/>
      <c r="C267293" s="77"/>
    </row>
    <row r="267294" spans="2:3" x14ac:dyDescent="0.25">
      <c r="B267294" s="78"/>
      <c r="C267294" s="77"/>
    </row>
    <row r="267295" spans="2:3" x14ac:dyDescent="0.25">
      <c r="B267295" s="78"/>
      <c r="C267295" s="77"/>
    </row>
    <row r="267296" spans="2:3" x14ac:dyDescent="0.25">
      <c r="B267296" s="78"/>
      <c r="C267296" s="77"/>
    </row>
    <row r="267297" spans="2:3" x14ac:dyDescent="0.25">
      <c r="B267297" s="78"/>
      <c r="C267297" s="77"/>
    </row>
    <row r="267298" spans="2:3" x14ac:dyDescent="0.25">
      <c r="B267298" s="78"/>
      <c r="C267298" s="77"/>
    </row>
    <row r="267299" spans="2:3" x14ac:dyDescent="0.25">
      <c r="B267299" s="78"/>
      <c r="C267299" s="77"/>
    </row>
    <row r="267300" spans="2:3" x14ac:dyDescent="0.25">
      <c r="B267300" s="78"/>
      <c r="C267300" s="77"/>
    </row>
    <row r="267410" spans="2:3" x14ac:dyDescent="0.25">
      <c r="B267410" s="78"/>
      <c r="C267410" s="77"/>
    </row>
    <row r="267411" spans="2:3" x14ac:dyDescent="0.25">
      <c r="B267411" s="78"/>
      <c r="C267411" s="77"/>
    </row>
    <row r="267412" spans="2:3" x14ac:dyDescent="0.25">
      <c r="B267412" s="78"/>
      <c r="C267412" s="77"/>
    </row>
    <row r="267413" spans="2:3" x14ac:dyDescent="0.25">
      <c r="B267413" s="78"/>
      <c r="C267413" s="77"/>
    </row>
    <row r="267414" spans="2:3" x14ac:dyDescent="0.25">
      <c r="B267414" s="78"/>
      <c r="C267414" s="77"/>
    </row>
    <row r="267415" spans="2:3" x14ac:dyDescent="0.25">
      <c r="B267415" s="78"/>
      <c r="C267415" s="77"/>
    </row>
    <row r="267416" spans="2:3" x14ac:dyDescent="0.25">
      <c r="B267416" s="78"/>
      <c r="C267416" s="77"/>
    </row>
    <row r="267417" spans="2:3" x14ac:dyDescent="0.25">
      <c r="B267417" s="78"/>
      <c r="C267417" s="77"/>
    </row>
    <row r="267418" spans="2:3" x14ac:dyDescent="0.25">
      <c r="B267418" s="78"/>
      <c r="C267418" s="77"/>
    </row>
    <row r="267419" spans="2:3" x14ac:dyDescent="0.25">
      <c r="B267419" s="78"/>
      <c r="C267419" s="77"/>
    </row>
    <row r="267420" spans="2:3" x14ac:dyDescent="0.25">
      <c r="B267420" s="78"/>
      <c r="C267420" s="77"/>
    </row>
    <row r="267421" spans="2:3" x14ac:dyDescent="0.25">
      <c r="B267421" s="78"/>
      <c r="C267421" s="77"/>
    </row>
    <row r="267422" spans="2:3" x14ac:dyDescent="0.25">
      <c r="B267422" s="78"/>
      <c r="C267422" s="77"/>
    </row>
    <row r="267532" spans="2:3" x14ac:dyDescent="0.25">
      <c r="B267532" s="78"/>
      <c r="C267532" s="77"/>
    </row>
    <row r="267533" spans="2:3" x14ac:dyDescent="0.25">
      <c r="B267533" s="78"/>
      <c r="C267533" s="77"/>
    </row>
    <row r="267534" spans="2:3" x14ac:dyDescent="0.25">
      <c r="B267534" s="78"/>
      <c r="C267534" s="77"/>
    </row>
    <row r="267535" spans="2:3" x14ac:dyDescent="0.25">
      <c r="B267535" s="78"/>
      <c r="C267535" s="77"/>
    </row>
    <row r="267536" spans="2:3" x14ac:dyDescent="0.25">
      <c r="B267536" s="78"/>
      <c r="C267536" s="77"/>
    </row>
    <row r="267537" spans="2:3" x14ac:dyDescent="0.25">
      <c r="B267537" s="78"/>
      <c r="C267537" s="77"/>
    </row>
    <row r="267538" spans="2:3" x14ac:dyDescent="0.25">
      <c r="B267538" s="78"/>
      <c r="C267538" s="77"/>
    </row>
    <row r="267539" spans="2:3" x14ac:dyDescent="0.25">
      <c r="B267539" s="78"/>
      <c r="C267539" s="77"/>
    </row>
    <row r="267540" spans="2:3" x14ac:dyDescent="0.25">
      <c r="B267540" s="78"/>
      <c r="C267540" s="77"/>
    </row>
    <row r="267541" spans="2:3" x14ac:dyDescent="0.25">
      <c r="B267541" s="78"/>
      <c r="C267541" s="77"/>
    </row>
    <row r="267542" spans="2:3" x14ac:dyDescent="0.25">
      <c r="B267542" s="78"/>
      <c r="C267542" s="77"/>
    </row>
    <row r="267543" spans="2:3" x14ac:dyDescent="0.25">
      <c r="B267543" s="78"/>
      <c r="C267543" s="77"/>
    </row>
    <row r="267544" spans="2:3" x14ac:dyDescent="0.25">
      <c r="B267544" s="78"/>
      <c r="C267544" s="77"/>
    </row>
    <row r="267654" spans="2:3" x14ac:dyDescent="0.25">
      <c r="B267654" s="78"/>
      <c r="C267654" s="77"/>
    </row>
    <row r="267655" spans="2:3" x14ac:dyDescent="0.25">
      <c r="B267655" s="78"/>
      <c r="C267655" s="77"/>
    </row>
    <row r="267656" spans="2:3" x14ac:dyDescent="0.25">
      <c r="B267656" s="78"/>
      <c r="C267656" s="77"/>
    </row>
    <row r="267657" spans="2:3" x14ac:dyDescent="0.25">
      <c r="B267657" s="78"/>
      <c r="C267657" s="77"/>
    </row>
    <row r="267658" spans="2:3" x14ac:dyDescent="0.25">
      <c r="B267658" s="78"/>
      <c r="C267658" s="77"/>
    </row>
    <row r="267659" spans="2:3" x14ac:dyDescent="0.25">
      <c r="B267659" s="78"/>
      <c r="C267659" s="77"/>
    </row>
    <row r="267660" spans="2:3" x14ac:dyDescent="0.25">
      <c r="B267660" s="78"/>
      <c r="C267660" s="77"/>
    </row>
    <row r="267661" spans="2:3" x14ac:dyDescent="0.25">
      <c r="B267661" s="78"/>
      <c r="C267661" s="77"/>
    </row>
    <row r="267662" spans="2:3" x14ac:dyDescent="0.25">
      <c r="B267662" s="78"/>
      <c r="C267662" s="77"/>
    </row>
    <row r="267663" spans="2:3" x14ac:dyDescent="0.25">
      <c r="B267663" s="78"/>
      <c r="C267663" s="77"/>
    </row>
    <row r="267664" spans="2:3" x14ac:dyDescent="0.25">
      <c r="B267664" s="78"/>
      <c r="C267664" s="77"/>
    </row>
    <row r="267665" spans="2:3" x14ac:dyDescent="0.25">
      <c r="B267665" s="78"/>
      <c r="C267665" s="77"/>
    </row>
    <row r="267666" spans="2:3" x14ac:dyDescent="0.25">
      <c r="B267666" s="78"/>
      <c r="C267666" s="77"/>
    </row>
    <row r="267776" spans="2:3" x14ac:dyDescent="0.25">
      <c r="B267776" s="78"/>
      <c r="C267776" s="77"/>
    </row>
    <row r="267777" spans="2:3" x14ac:dyDescent="0.25">
      <c r="B267777" s="78"/>
      <c r="C267777" s="77"/>
    </row>
    <row r="267778" spans="2:3" x14ac:dyDescent="0.25">
      <c r="B267778" s="78"/>
      <c r="C267778" s="77"/>
    </row>
    <row r="267779" spans="2:3" x14ac:dyDescent="0.25">
      <c r="B267779" s="78"/>
      <c r="C267779" s="77"/>
    </row>
    <row r="267780" spans="2:3" x14ac:dyDescent="0.25">
      <c r="B267780" s="78"/>
      <c r="C267780" s="77"/>
    </row>
    <row r="267781" spans="2:3" x14ac:dyDescent="0.25">
      <c r="B267781" s="78"/>
      <c r="C267781" s="77"/>
    </row>
    <row r="267782" spans="2:3" x14ac:dyDescent="0.25">
      <c r="B267782" s="78"/>
      <c r="C267782" s="77"/>
    </row>
    <row r="267783" spans="2:3" x14ac:dyDescent="0.25">
      <c r="B267783" s="78"/>
      <c r="C267783" s="77"/>
    </row>
    <row r="267784" spans="2:3" x14ac:dyDescent="0.25">
      <c r="B267784" s="78"/>
      <c r="C267784" s="77"/>
    </row>
    <row r="267785" spans="2:3" x14ac:dyDescent="0.25">
      <c r="B267785" s="78"/>
      <c r="C267785" s="77"/>
    </row>
    <row r="267786" spans="2:3" x14ac:dyDescent="0.25">
      <c r="B267786" s="78"/>
      <c r="C267786" s="77"/>
    </row>
    <row r="267787" spans="2:3" x14ac:dyDescent="0.25">
      <c r="B267787" s="78"/>
      <c r="C267787" s="77"/>
    </row>
    <row r="267788" spans="2:3" x14ac:dyDescent="0.25">
      <c r="B267788" s="78"/>
      <c r="C267788" s="77"/>
    </row>
    <row r="267898" spans="2:3" x14ac:dyDescent="0.25">
      <c r="B267898" s="78"/>
      <c r="C267898" s="77"/>
    </row>
    <row r="267899" spans="2:3" x14ac:dyDescent="0.25">
      <c r="B267899" s="78"/>
      <c r="C267899" s="77"/>
    </row>
    <row r="267900" spans="2:3" x14ac:dyDescent="0.25">
      <c r="B267900" s="78"/>
      <c r="C267900" s="77"/>
    </row>
    <row r="267901" spans="2:3" x14ac:dyDescent="0.25">
      <c r="B267901" s="78"/>
      <c r="C267901" s="77"/>
    </row>
    <row r="267902" spans="2:3" x14ac:dyDescent="0.25">
      <c r="B267902" s="78"/>
      <c r="C267902" s="77"/>
    </row>
    <row r="267903" spans="2:3" x14ac:dyDescent="0.25">
      <c r="B267903" s="78"/>
      <c r="C267903" s="77"/>
    </row>
    <row r="267904" spans="2:3" x14ac:dyDescent="0.25">
      <c r="B267904" s="78"/>
      <c r="C267904" s="77"/>
    </row>
    <row r="267905" spans="2:3" x14ac:dyDescent="0.25">
      <c r="B267905" s="78"/>
      <c r="C267905" s="77"/>
    </row>
    <row r="267906" spans="2:3" x14ac:dyDescent="0.25">
      <c r="B267906" s="78"/>
      <c r="C267906" s="77"/>
    </row>
    <row r="267907" spans="2:3" x14ac:dyDescent="0.25">
      <c r="B267907" s="78"/>
      <c r="C267907" s="77"/>
    </row>
    <row r="267908" spans="2:3" x14ac:dyDescent="0.25">
      <c r="B267908" s="78"/>
      <c r="C267908" s="77"/>
    </row>
    <row r="267909" spans="2:3" x14ac:dyDescent="0.25">
      <c r="B267909" s="78"/>
      <c r="C267909" s="77"/>
    </row>
    <row r="267910" spans="2:3" x14ac:dyDescent="0.25">
      <c r="B267910" s="78"/>
      <c r="C267910" s="77"/>
    </row>
    <row r="268020" spans="2:3" x14ac:dyDescent="0.25">
      <c r="B268020" s="78"/>
      <c r="C268020" s="77"/>
    </row>
    <row r="268021" spans="2:3" x14ac:dyDescent="0.25">
      <c r="B268021" s="78"/>
      <c r="C268021" s="77"/>
    </row>
    <row r="268022" spans="2:3" x14ac:dyDescent="0.25">
      <c r="B268022" s="78"/>
      <c r="C268022" s="77"/>
    </row>
    <row r="268023" spans="2:3" x14ac:dyDescent="0.25">
      <c r="B268023" s="78"/>
      <c r="C268023" s="77"/>
    </row>
    <row r="268024" spans="2:3" x14ac:dyDescent="0.25">
      <c r="B268024" s="78"/>
      <c r="C268024" s="77"/>
    </row>
    <row r="268025" spans="2:3" x14ac:dyDescent="0.25">
      <c r="B268025" s="78"/>
      <c r="C268025" s="77"/>
    </row>
    <row r="268026" spans="2:3" x14ac:dyDescent="0.25">
      <c r="B268026" s="78"/>
      <c r="C268026" s="77"/>
    </row>
    <row r="268027" spans="2:3" x14ac:dyDescent="0.25">
      <c r="B268027" s="78"/>
      <c r="C268027" s="77"/>
    </row>
    <row r="268028" spans="2:3" x14ac:dyDescent="0.25">
      <c r="B268028" s="78"/>
      <c r="C268028" s="77"/>
    </row>
    <row r="268029" spans="2:3" x14ac:dyDescent="0.25">
      <c r="B268029" s="78"/>
      <c r="C268029" s="77"/>
    </row>
    <row r="268030" spans="2:3" x14ac:dyDescent="0.25">
      <c r="B268030" s="78"/>
      <c r="C268030" s="77"/>
    </row>
    <row r="268031" spans="2:3" x14ac:dyDescent="0.25">
      <c r="B268031" s="78"/>
      <c r="C268031" s="77"/>
    </row>
    <row r="268032" spans="2:3" x14ac:dyDescent="0.25">
      <c r="B268032" s="78"/>
      <c r="C268032" s="77"/>
    </row>
    <row r="268142" spans="2:3" x14ac:dyDescent="0.25">
      <c r="B268142" s="78"/>
      <c r="C268142" s="77"/>
    </row>
    <row r="268143" spans="2:3" x14ac:dyDescent="0.25">
      <c r="B268143" s="78"/>
      <c r="C268143" s="77"/>
    </row>
    <row r="268144" spans="2:3" x14ac:dyDescent="0.25">
      <c r="B268144" s="78"/>
      <c r="C268144" s="77"/>
    </row>
    <row r="268145" spans="2:3" x14ac:dyDescent="0.25">
      <c r="B268145" s="78"/>
      <c r="C268145" s="77"/>
    </row>
    <row r="268146" spans="2:3" x14ac:dyDescent="0.25">
      <c r="B268146" s="78"/>
      <c r="C268146" s="77"/>
    </row>
    <row r="268147" spans="2:3" x14ac:dyDescent="0.25">
      <c r="B268147" s="78"/>
      <c r="C268147" s="77"/>
    </row>
    <row r="268148" spans="2:3" x14ac:dyDescent="0.25">
      <c r="B268148" s="78"/>
      <c r="C268148" s="77"/>
    </row>
    <row r="268149" spans="2:3" x14ac:dyDescent="0.25">
      <c r="B268149" s="78"/>
      <c r="C268149" s="77"/>
    </row>
    <row r="268150" spans="2:3" x14ac:dyDescent="0.25">
      <c r="B268150" s="78"/>
      <c r="C268150" s="77"/>
    </row>
    <row r="268151" spans="2:3" x14ac:dyDescent="0.25">
      <c r="B268151" s="78"/>
      <c r="C268151" s="77"/>
    </row>
    <row r="268152" spans="2:3" x14ac:dyDescent="0.25">
      <c r="B268152" s="78"/>
      <c r="C268152" s="77"/>
    </row>
    <row r="268153" spans="2:3" x14ac:dyDescent="0.25">
      <c r="B268153" s="78"/>
      <c r="C268153" s="77"/>
    </row>
    <row r="268154" spans="2:3" x14ac:dyDescent="0.25">
      <c r="B268154" s="78"/>
      <c r="C268154" s="77"/>
    </row>
    <row r="268264" spans="2:3" x14ac:dyDescent="0.25">
      <c r="B268264" s="78"/>
      <c r="C268264" s="77"/>
    </row>
    <row r="268265" spans="2:3" x14ac:dyDescent="0.25">
      <c r="B268265" s="78"/>
      <c r="C268265" s="77"/>
    </row>
    <row r="268266" spans="2:3" x14ac:dyDescent="0.25">
      <c r="B268266" s="78"/>
      <c r="C268266" s="77"/>
    </row>
    <row r="268267" spans="2:3" x14ac:dyDescent="0.25">
      <c r="B268267" s="78"/>
      <c r="C268267" s="77"/>
    </row>
    <row r="268268" spans="2:3" x14ac:dyDescent="0.25">
      <c r="B268268" s="78"/>
      <c r="C268268" s="77"/>
    </row>
    <row r="268269" spans="2:3" x14ac:dyDescent="0.25">
      <c r="B268269" s="78"/>
      <c r="C268269" s="77"/>
    </row>
    <row r="268270" spans="2:3" x14ac:dyDescent="0.25">
      <c r="B268270" s="78"/>
      <c r="C268270" s="77"/>
    </row>
    <row r="268271" spans="2:3" x14ac:dyDescent="0.25">
      <c r="B268271" s="78"/>
      <c r="C268271" s="77"/>
    </row>
    <row r="268272" spans="2:3" x14ac:dyDescent="0.25">
      <c r="B268272" s="78"/>
      <c r="C268272" s="77"/>
    </row>
    <row r="268273" spans="2:3" x14ac:dyDescent="0.25">
      <c r="B268273" s="78"/>
      <c r="C268273" s="77"/>
    </row>
    <row r="268274" spans="2:3" x14ac:dyDescent="0.25">
      <c r="B268274" s="78"/>
      <c r="C268274" s="77"/>
    </row>
    <row r="268275" spans="2:3" x14ac:dyDescent="0.25">
      <c r="B268275" s="78"/>
      <c r="C268275" s="77"/>
    </row>
    <row r="268276" spans="2:3" x14ac:dyDescent="0.25">
      <c r="B268276" s="78"/>
      <c r="C268276" s="77"/>
    </row>
    <row r="268386" spans="2:3" x14ac:dyDescent="0.25">
      <c r="B268386" s="78"/>
      <c r="C268386" s="77"/>
    </row>
    <row r="268387" spans="2:3" x14ac:dyDescent="0.25">
      <c r="B268387" s="78"/>
      <c r="C268387" s="77"/>
    </row>
    <row r="268388" spans="2:3" x14ac:dyDescent="0.25">
      <c r="B268388" s="78"/>
      <c r="C268388" s="77"/>
    </row>
    <row r="268389" spans="2:3" x14ac:dyDescent="0.25">
      <c r="B268389" s="78"/>
      <c r="C268389" s="77"/>
    </row>
    <row r="268390" spans="2:3" x14ac:dyDescent="0.25">
      <c r="B268390" s="78"/>
      <c r="C268390" s="77"/>
    </row>
    <row r="268391" spans="2:3" x14ac:dyDescent="0.25">
      <c r="B268391" s="78"/>
      <c r="C268391" s="77"/>
    </row>
    <row r="268392" spans="2:3" x14ac:dyDescent="0.25">
      <c r="B268392" s="78"/>
      <c r="C268392" s="77"/>
    </row>
    <row r="268393" spans="2:3" x14ac:dyDescent="0.25">
      <c r="B268393" s="78"/>
      <c r="C268393" s="77"/>
    </row>
    <row r="268394" spans="2:3" x14ac:dyDescent="0.25">
      <c r="B268394" s="78"/>
      <c r="C268394" s="77"/>
    </row>
    <row r="268395" spans="2:3" x14ac:dyDescent="0.25">
      <c r="B268395" s="78"/>
      <c r="C268395" s="77"/>
    </row>
    <row r="268396" spans="2:3" x14ac:dyDescent="0.25">
      <c r="B268396" s="78"/>
      <c r="C268396" s="77"/>
    </row>
    <row r="268397" spans="2:3" x14ac:dyDescent="0.25">
      <c r="B268397" s="78"/>
      <c r="C268397" s="77"/>
    </row>
    <row r="268398" spans="2:3" x14ac:dyDescent="0.25">
      <c r="B268398" s="78"/>
      <c r="C268398" s="77"/>
    </row>
    <row r="268508" spans="2:3" x14ac:dyDescent="0.25">
      <c r="B268508" s="78"/>
      <c r="C268508" s="77"/>
    </row>
    <row r="268509" spans="2:3" x14ac:dyDescent="0.25">
      <c r="B268509" s="78"/>
      <c r="C268509" s="77"/>
    </row>
    <row r="268510" spans="2:3" x14ac:dyDescent="0.25">
      <c r="B268510" s="78"/>
      <c r="C268510" s="77"/>
    </row>
    <row r="268511" spans="2:3" x14ac:dyDescent="0.25">
      <c r="B268511" s="78"/>
      <c r="C268511" s="77"/>
    </row>
    <row r="268512" spans="2:3" x14ac:dyDescent="0.25">
      <c r="B268512" s="78"/>
      <c r="C268512" s="77"/>
    </row>
    <row r="268513" spans="2:3" x14ac:dyDescent="0.25">
      <c r="B268513" s="78"/>
      <c r="C268513" s="77"/>
    </row>
    <row r="268514" spans="2:3" x14ac:dyDescent="0.25">
      <c r="B268514" s="78"/>
      <c r="C268514" s="77"/>
    </row>
    <row r="268515" spans="2:3" x14ac:dyDescent="0.25">
      <c r="B268515" s="78"/>
      <c r="C268515" s="77"/>
    </row>
    <row r="268516" spans="2:3" x14ac:dyDescent="0.25">
      <c r="B268516" s="78"/>
      <c r="C268516" s="77"/>
    </row>
    <row r="268517" spans="2:3" x14ac:dyDescent="0.25">
      <c r="B268517" s="78"/>
      <c r="C268517" s="77"/>
    </row>
    <row r="268518" spans="2:3" x14ac:dyDescent="0.25">
      <c r="B268518" s="78"/>
      <c r="C268518" s="77"/>
    </row>
    <row r="268519" spans="2:3" x14ac:dyDescent="0.25">
      <c r="B268519" s="78"/>
      <c r="C268519" s="77"/>
    </row>
    <row r="268520" spans="2:3" x14ac:dyDescent="0.25">
      <c r="B268520" s="78"/>
      <c r="C268520" s="77"/>
    </row>
    <row r="268630" spans="2:3" x14ac:dyDescent="0.25">
      <c r="B268630" s="78"/>
      <c r="C268630" s="77"/>
    </row>
    <row r="268631" spans="2:3" x14ac:dyDescent="0.25">
      <c r="B268631" s="78"/>
      <c r="C268631" s="77"/>
    </row>
    <row r="268632" spans="2:3" x14ac:dyDescent="0.25">
      <c r="B268632" s="78"/>
      <c r="C268632" s="77"/>
    </row>
    <row r="268633" spans="2:3" x14ac:dyDescent="0.25">
      <c r="B268633" s="78"/>
      <c r="C268633" s="77"/>
    </row>
    <row r="268634" spans="2:3" x14ac:dyDescent="0.25">
      <c r="B268634" s="78"/>
      <c r="C268634" s="77"/>
    </row>
    <row r="268635" spans="2:3" x14ac:dyDescent="0.25">
      <c r="B268635" s="78"/>
      <c r="C268635" s="77"/>
    </row>
    <row r="268636" spans="2:3" x14ac:dyDescent="0.25">
      <c r="B268636" s="78"/>
      <c r="C268636" s="77"/>
    </row>
    <row r="268637" spans="2:3" x14ac:dyDescent="0.25">
      <c r="B268637" s="78"/>
      <c r="C268637" s="77"/>
    </row>
    <row r="268638" spans="2:3" x14ac:dyDescent="0.25">
      <c r="B268638" s="78"/>
      <c r="C268638" s="77"/>
    </row>
    <row r="268639" spans="2:3" x14ac:dyDescent="0.25">
      <c r="B268639" s="78"/>
      <c r="C268639" s="77"/>
    </row>
    <row r="268640" spans="2:3" x14ac:dyDescent="0.25">
      <c r="B268640" s="78"/>
      <c r="C268640" s="77"/>
    </row>
    <row r="268641" spans="2:3" x14ac:dyDescent="0.25">
      <c r="B268641" s="78"/>
      <c r="C268641" s="77"/>
    </row>
    <row r="268642" spans="2:3" x14ac:dyDescent="0.25">
      <c r="B268642" s="78"/>
      <c r="C268642" s="77"/>
    </row>
    <row r="268752" spans="2:3" x14ac:dyDescent="0.25">
      <c r="B268752" s="78"/>
      <c r="C268752" s="77"/>
    </row>
    <row r="268753" spans="2:3" x14ac:dyDescent="0.25">
      <c r="B268753" s="78"/>
      <c r="C268753" s="77"/>
    </row>
    <row r="268754" spans="2:3" x14ac:dyDescent="0.25">
      <c r="B268754" s="78"/>
      <c r="C268754" s="77"/>
    </row>
    <row r="268755" spans="2:3" x14ac:dyDescent="0.25">
      <c r="B268755" s="78"/>
      <c r="C268755" s="77"/>
    </row>
    <row r="268756" spans="2:3" x14ac:dyDescent="0.25">
      <c r="B268756" s="78"/>
      <c r="C268756" s="77"/>
    </row>
    <row r="268757" spans="2:3" x14ac:dyDescent="0.25">
      <c r="B268757" s="78"/>
      <c r="C268757" s="77"/>
    </row>
    <row r="268758" spans="2:3" x14ac:dyDescent="0.25">
      <c r="B268758" s="78"/>
      <c r="C268758" s="77"/>
    </row>
    <row r="268759" spans="2:3" x14ac:dyDescent="0.25">
      <c r="B268759" s="78"/>
      <c r="C268759" s="77"/>
    </row>
    <row r="268760" spans="2:3" x14ac:dyDescent="0.25">
      <c r="B268760" s="78"/>
      <c r="C268760" s="77"/>
    </row>
    <row r="268761" spans="2:3" x14ac:dyDescent="0.25">
      <c r="B268761" s="78"/>
      <c r="C268761" s="77"/>
    </row>
    <row r="268762" spans="2:3" x14ac:dyDescent="0.25">
      <c r="B268762" s="78"/>
      <c r="C268762" s="77"/>
    </row>
    <row r="268763" spans="2:3" x14ac:dyDescent="0.25">
      <c r="B268763" s="78"/>
      <c r="C268763" s="77"/>
    </row>
    <row r="268764" spans="2:3" x14ac:dyDescent="0.25">
      <c r="B268764" s="78"/>
      <c r="C268764" s="77"/>
    </row>
    <row r="268874" spans="2:3" x14ac:dyDescent="0.25">
      <c r="B268874" s="78"/>
      <c r="C268874" s="77"/>
    </row>
    <row r="268875" spans="2:3" x14ac:dyDescent="0.25">
      <c r="B268875" s="78"/>
      <c r="C268875" s="77"/>
    </row>
    <row r="268876" spans="2:3" x14ac:dyDescent="0.25">
      <c r="B268876" s="78"/>
      <c r="C268876" s="77"/>
    </row>
    <row r="268877" spans="2:3" x14ac:dyDescent="0.25">
      <c r="B268877" s="78"/>
      <c r="C268877" s="77"/>
    </row>
    <row r="268878" spans="2:3" x14ac:dyDescent="0.25">
      <c r="B268878" s="78"/>
      <c r="C268878" s="77"/>
    </row>
    <row r="268879" spans="2:3" x14ac:dyDescent="0.25">
      <c r="B268879" s="78"/>
      <c r="C268879" s="77"/>
    </row>
    <row r="268880" spans="2:3" x14ac:dyDescent="0.25">
      <c r="B268880" s="78"/>
      <c r="C268880" s="77"/>
    </row>
    <row r="268881" spans="2:3" x14ac:dyDescent="0.25">
      <c r="B268881" s="78"/>
      <c r="C268881" s="77"/>
    </row>
    <row r="268882" spans="2:3" x14ac:dyDescent="0.25">
      <c r="B268882" s="78"/>
      <c r="C268882" s="77"/>
    </row>
    <row r="268883" spans="2:3" x14ac:dyDescent="0.25">
      <c r="B268883" s="78"/>
      <c r="C268883" s="77"/>
    </row>
    <row r="268884" spans="2:3" x14ac:dyDescent="0.25">
      <c r="B268884" s="78"/>
      <c r="C268884" s="77"/>
    </row>
    <row r="268885" spans="2:3" x14ac:dyDescent="0.25">
      <c r="B268885" s="78"/>
      <c r="C268885" s="77"/>
    </row>
    <row r="268886" spans="2:3" x14ac:dyDescent="0.25">
      <c r="B268886" s="78"/>
      <c r="C268886" s="77"/>
    </row>
    <row r="268996" spans="2:3" x14ac:dyDescent="0.25">
      <c r="B268996" s="78"/>
      <c r="C268996" s="77"/>
    </row>
    <row r="268997" spans="2:3" x14ac:dyDescent="0.25">
      <c r="B268997" s="78"/>
      <c r="C268997" s="77"/>
    </row>
    <row r="268998" spans="2:3" x14ac:dyDescent="0.25">
      <c r="B268998" s="78"/>
      <c r="C268998" s="77"/>
    </row>
    <row r="268999" spans="2:3" x14ac:dyDescent="0.25">
      <c r="B268999" s="78"/>
      <c r="C268999" s="77"/>
    </row>
    <row r="269000" spans="2:3" x14ac:dyDescent="0.25">
      <c r="B269000" s="78"/>
      <c r="C269000" s="77"/>
    </row>
    <row r="269001" spans="2:3" x14ac:dyDescent="0.25">
      <c r="B269001" s="78"/>
      <c r="C269001" s="77"/>
    </row>
    <row r="269002" spans="2:3" x14ac:dyDescent="0.25">
      <c r="B269002" s="78"/>
      <c r="C269002" s="77"/>
    </row>
    <row r="269003" spans="2:3" x14ac:dyDescent="0.25">
      <c r="B269003" s="78"/>
      <c r="C269003" s="77"/>
    </row>
    <row r="269004" spans="2:3" x14ac:dyDescent="0.25">
      <c r="B269004" s="78"/>
      <c r="C269004" s="77"/>
    </row>
    <row r="269005" spans="2:3" x14ac:dyDescent="0.25">
      <c r="B269005" s="78"/>
      <c r="C269005" s="77"/>
    </row>
    <row r="269006" spans="2:3" x14ac:dyDescent="0.25">
      <c r="B269006" s="78"/>
      <c r="C269006" s="77"/>
    </row>
    <row r="269007" spans="2:3" x14ac:dyDescent="0.25">
      <c r="B269007" s="78"/>
      <c r="C269007" s="77"/>
    </row>
    <row r="269008" spans="2:3" x14ac:dyDescent="0.25">
      <c r="B269008" s="78"/>
      <c r="C269008" s="77"/>
    </row>
    <row r="269118" spans="2:3" x14ac:dyDescent="0.25">
      <c r="B269118" s="78"/>
      <c r="C269118" s="77"/>
    </row>
    <row r="269119" spans="2:3" x14ac:dyDescent="0.25">
      <c r="B269119" s="78"/>
      <c r="C269119" s="77"/>
    </row>
    <row r="269120" spans="2:3" x14ac:dyDescent="0.25">
      <c r="B269120" s="78"/>
      <c r="C269120" s="77"/>
    </row>
    <row r="269121" spans="2:3" x14ac:dyDescent="0.25">
      <c r="B269121" s="78"/>
      <c r="C269121" s="77"/>
    </row>
    <row r="269122" spans="2:3" x14ac:dyDescent="0.25">
      <c r="B269122" s="78"/>
      <c r="C269122" s="77"/>
    </row>
    <row r="269123" spans="2:3" x14ac:dyDescent="0.25">
      <c r="B269123" s="78"/>
      <c r="C269123" s="77"/>
    </row>
    <row r="269124" spans="2:3" x14ac:dyDescent="0.25">
      <c r="B269124" s="78"/>
      <c r="C269124" s="77"/>
    </row>
    <row r="269125" spans="2:3" x14ac:dyDescent="0.25">
      <c r="B269125" s="78"/>
      <c r="C269125" s="77"/>
    </row>
    <row r="269126" spans="2:3" x14ac:dyDescent="0.25">
      <c r="B269126" s="78"/>
      <c r="C269126" s="77"/>
    </row>
    <row r="269127" spans="2:3" x14ac:dyDescent="0.25">
      <c r="B269127" s="78"/>
      <c r="C269127" s="77"/>
    </row>
    <row r="269128" spans="2:3" x14ac:dyDescent="0.25">
      <c r="B269128" s="78"/>
      <c r="C269128" s="77"/>
    </row>
    <row r="269129" spans="2:3" x14ac:dyDescent="0.25">
      <c r="B269129" s="78"/>
      <c r="C269129" s="77"/>
    </row>
    <row r="269130" spans="2:3" x14ac:dyDescent="0.25">
      <c r="B269130" s="78"/>
      <c r="C269130" s="77"/>
    </row>
    <row r="269240" spans="2:3" x14ac:dyDescent="0.25">
      <c r="B269240" s="78"/>
      <c r="C269240" s="77"/>
    </row>
    <row r="269241" spans="2:3" x14ac:dyDescent="0.25">
      <c r="B269241" s="78"/>
      <c r="C269241" s="77"/>
    </row>
    <row r="269242" spans="2:3" x14ac:dyDescent="0.25">
      <c r="B269242" s="78"/>
      <c r="C269242" s="77"/>
    </row>
    <row r="269243" spans="2:3" x14ac:dyDescent="0.25">
      <c r="B269243" s="78"/>
      <c r="C269243" s="77"/>
    </row>
    <row r="269244" spans="2:3" x14ac:dyDescent="0.25">
      <c r="B269244" s="78"/>
      <c r="C269244" s="77"/>
    </row>
    <row r="269245" spans="2:3" x14ac:dyDescent="0.25">
      <c r="B269245" s="78"/>
      <c r="C269245" s="77"/>
    </row>
    <row r="269246" spans="2:3" x14ac:dyDescent="0.25">
      <c r="B269246" s="78"/>
      <c r="C269246" s="77"/>
    </row>
    <row r="269247" spans="2:3" x14ac:dyDescent="0.25">
      <c r="B269247" s="78"/>
      <c r="C269247" s="77"/>
    </row>
    <row r="269248" spans="2:3" x14ac:dyDescent="0.25">
      <c r="B269248" s="78"/>
      <c r="C269248" s="77"/>
    </row>
    <row r="269249" spans="2:3" x14ac:dyDescent="0.25">
      <c r="B269249" s="78"/>
      <c r="C269249" s="77"/>
    </row>
    <row r="269250" spans="2:3" x14ac:dyDescent="0.25">
      <c r="B269250" s="78"/>
      <c r="C269250" s="77"/>
    </row>
    <row r="269251" spans="2:3" x14ac:dyDescent="0.25">
      <c r="B269251" s="78"/>
      <c r="C269251" s="77"/>
    </row>
    <row r="269252" spans="2:3" x14ac:dyDescent="0.25">
      <c r="B269252" s="78"/>
      <c r="C269252" s="77"/>
    </row>
    <row r="269362" spans="2:3" x14ac:dyDescent="0.25">
      <c r="B269362" s="78"/>
      <c r="C269362" s="77"/>
    </row>
    <row r="269363" spans="2:3" x14ac:dyDescent="0.25">
      <c r="B269363" s="78"/>
      <c r="C269363" s="77"/>
    </row>
    <row r="269364" spans="2:3" x14ac:dyDescent="0.25">
      <c r="B269364" s="78"/>
      <c r="C269364" s="77"/>
    </row>
    <row r="269365" spans="2:3" x14ac:dyDescent="0.25">
      <c r="B269365" s="78"/>
      <c r="C269365" s="77"/>
    </row>
    <row r="269366" spans="2:3" x14ac:dyDescent="0.25">
      <c r="B269366" s="78"/>
      <c r="C269366" s="77"/>
    </row>
    <row r="269367" spans="2:3" x14ac:dyDescent="0.25">
      <c r="B269367" s="78"/>
      <c r="C269367" s="77"/>
    </row>
    <row r="269368" spans="2:3" x14ac:dyDescent="0.25">
      <c r="B269368" s="78"/>
      <c r="C269368" s="77"/>
    </row>
    <row r="269369" spans="2:3" x14ac:dyDescent="0.25">
      <c r="B269369" s="78"/>
      <c r="C269369" s="77"/>
    </row>
    <row r="269370" spans="2:3" x14ac:dyDescent="0.25">
      <c r="B269370" s="78"/>
      <c r="C269370" s="77"/>
    </row>
    <row r="269371" spans="2:3" x14ac:dyDescent="0.25">
      <c r="B269371" s="78"/>
      <c r="C269371" s="77"/>
    </row>
    <row r="269372" spans="2:3" x14ac:dyDescent="0.25">
      <c r="B269372" s="78"/>
      <c r="C269372" s="77"/>
    </row>
    <row r="269373" spans="2:3" x14ac:dyDescent="0.25">
      <c r="B269373" s="78"/>
      <c r="C269373" s="77"/>
    </row>
    <row r="269374" spans="2:3" x14ac:dyDescent="0.25">
      <c r="B269374" s="78"/>
      <c r="C269374" s="77"/>
    </row>
    <row r="269484" spans="2:3" x14ac:dyDescent="0.25">
      <c r="B269484" s="78"/>
      <c r="C269484" s="77"/>
    </row>
    <row r="269485" spans="2:3" x14ac:dyDescent="0.25">
      <c r="B269485" s="78"/>
      <c r="C269485" s="77"/>
    </row>
    <row r="269486" spans="2:3" x14ac:dyDescent="0.25">
      <c r="B269486" s="78"/>
      <c r="C269486" s="77"/>
    </row>
    <row r="269487" spans="2:3" x14ac:dyDescent="0.25">
      <c r="B269487" s="78"/>
      <c r="C269487" s="77"/>
    </row>
    <row r="269488" spans="2:3" x14ac:dyDescent="0.25">
      <c r="B269488" s="78"/>
      <c r="C269488" s="77"/>
    </row>
    <row r="269489" spans="2:3" x14ac:dyDescent="0.25">
      <c r="B269489" s="78"/>
      <c r="C269489" s="77"/>
    </row>
    <row r="269490" spans="2:3" x14ac:dyDescent="0.25">
      <c r="B269490" s="78"/>
      <c r="C269490" s="77"/>
    </row>
    <row r="269491" spans="2:3" x14ac:dyDescent="0.25">
      <c r="B269491" s="78"/>
      <c r="C269491" s="77"/>
    </row>
    <row r="269492" spans="2:3" x14ac:dyDescent="0.25">
      <c r="B269492" s="78"/>
      <c r="C269492" s="77"/>
    </row>
    <row r="269493" spans="2:3" x14ac:dyDescent="0.25">
      <c r="B269493" s="78"/>
      <c r="C269493" s="77"/>
    </row>
    <row r="269494" spans="2:3" x14ac:dyDescent="0.25">
      <c r="B269494" s="78"/>
      <c r="C269494" s="77"/>
    </row>
    <row r="269495" spans="2:3" x14ac:dyDescent="0.25">
      <c r="B269495" s="78"/>
      <c r="C269495" s="77"/>
    </row>
    <row r="269496" spans="2:3" x14ac:dyDescent="0.25">
      <c r="B269496" s="78"/>
      <c r="C269496" s="77"/>
    </row>
    <row r="269606" spans="2:3" x14ac:dyDescent="0.25">
      <c r="B269606" s="78"/>
      <c r="C269606" s="77"/>
    </row>
    <row r="269607" spans="2:3" x14ac:dyDescent="0.25">
      <c r="B269607" s="78"/>
      <c r="C269607" s="77"/>
    </row>
    <row r="269608" spans="2:3" x14ac:dyDescent="0.25">
      <c r="B269608" s="78"/>
      <c r="C269608" s="77"/>
    </row>
    <row r="269609" spans="2:3" x14ac:dyDescent="0.25">
      <c r="B269609" s="78"/>
      <c r="C269609" s="77"/>
    </row>
    <row r="269610" spans="2:3" x14ac:dyDescent="0.25">
      <c r="B269610" s="78"/>
      <c r="C269610" s="77"/>
    </row>
    <row r="269611" spans="2:3" x14ac:dyDescent="0.25">
      <c r="B269611" s="78"/>
      <c r="C269611" s="77"/>
    </row>
    <row r="269612" spans="2:3" x14ac:dyDescent="0.25">
      <c r="B269612" s="78"/>
      <c r="C269612" s="77"/>
    </row>
    <row r="269613" spans="2:3" x14ac:dyDescent="0.25">
      <c r="B269613" s="78"/>
      <c r="C269613" s="77"/>
    </row>
    <row r="269614" spans="2:3" x14ac:dyDescent="0.25">
      <c r="B269614" s="78"/>
      <c r="C269614" s="77"/>
    </row>
    <row r="269615" spans="2:3" x14ac:dyDescent="0.25">
      <c r="B269615" s="78"/>
      <c r="C269615" s="77"/>
    </row>
    <row r="269616" spans="2:3" x14ac:dyDescent="0.25">
      <c r="B269616" s="78"/>
      <c r="C269616" s="77"/>
    </row>
    <row r="269617" spans="2:3" x14ac:dyDescent="0.25">
      <c r="B269617" s="78"/>
      <c r="C269617" s="77"/>
    </row>
    <row r="269618" spans="2:3" x14ac:dyDescent="0.25">
      <c r="B269618" s="78"/>
      <c r="C269618" s="77"/>
    </row>
    <row r="269728" spans="2:3" x14ac:dyDescent="0.25">
      <c r="B269728" s="78"/>
      <c r="C269728" s="77"/>
    </row>
    <row r="269729" spans="2:3" x14ac:dyDescent="0.25">
      <c r="B269729" s="78"/>
      <c r="C269729" s="77"/>
    </row>
    <row r="269730" spans="2:3" x14ac:dyDescent="0.25">
      <c r="B269730" s="78"/>
      <c r="C269730" s="77"/>
    </row>
    <row r="269731" spans="2:3" x14ac:dyDescent="0.25">
      <c r="B269731" s="78"/>
      <c r="C269731" s="77"/>
    </row>
    <row r="269732" spans="2:3" x14ac:dyDescent="0.25">
      <c r="B269732" s="78"/>
      <c r="C269732" s="77"/>
    </row>
    <row r="269733" spans="2:3" x14ac:dyDescent="0.25">
      <c r="B269733" s="78"/>
      <c r="C269733" s="77"/>
    </row>
    <row r="269734" spans="2:3" x14ac:dyDescent="0.25">
      <c r="B269734" s="78"/>
      <c r="C269734" s="77"/>
    </row>
    <row r="269735" spans="2:3" x14ac:dyDescent="0.25">
      <c r="B269735" s="78"/>
      <c r="C269735" s="77"/>
    </row>
    <row r="269736" spans="2:3" x14ac:dyDescent="0.25">
      <c r="B269736" s="78"/>
      <c r="C269736" s="77"/>
    </row>
    <row r="269737" spans="2:3" x14ac:dyDescent="0.25">
      <c r="B269737" s="78"/>
      <c r="C269737" s="77"/>
    </row>
    <row r="269738" spans="2:3" x14ac:dyDescent="0.25">
      <c r="B269738" s="78"/>
      <c r="C269738" s="77"/>
    </row>
    <row r="269739" spans="2:3" x14ac:dyDescent="0.25">
      <c r="B269739" s="78"/>
      <c r="C269739" s="77"/>
    </row>
    <row r="269740" spans="2:3" x14ac:dyDescent="0.25">
      <c r="B269740" s="78"/>
      <c r="C269740" s="77"/>
    </row>
    <row r="269850" spans="2:3" x14ac:dyDescent="0.25">
      <c r="B269850" s="78"/>
      <c r="C269850" s="77"/>
    </row>
    <row r="269851" spans="2:3" x14ac:dyDescent="0.25">
      <c r="B269851" s="78"/>
      <c r="C269851" s="77"/>
    </row>
    <row r="269852" spans="2:3" x14ac:dyDescent="0.25">
      <c r="B269852" s="78"/>
      <c r="C269852" s="77"/>
    </row>
    <row r="269853" spans="2:3" x14ac:dyDescent="0.25">
      <c r="B269853" s="78"/>
      <c r="C269853" s="77"/>
    </row>
    <row r="269854" spans="2:3" x14ac:dyDescent="0.25">
      <c r="B269854" s="78"/>
      <c r="C269854" s="77"/>
    </row>
    <row r="269855" spans="2:3" x14ac:dyDescent="0.25">
      <c r="B269855" s="78"/>
      <c r="C269855" s="77"/>
    </row>
    <row r="269856" spans="2:3" x14ac:dyDescent="0.25">
      <c r="B269856" s="78"/>
      <c r="C269856" s="77"/>
    </row>
    <row r="269857" spans="2:3" x14ac:dyDescent="0.25">
      <c r="B269857" s="78"/>
      <c r="C269857" s="77"/>
    </row>
    <row r="269858" spans="2:3" x14ac:dyDescent="0.25">
      <c r="B269858" s="78"/>
      <c r="C269858" s="77"/>
    </row>
    <row r="269859" spans="2:3" x14ac:dyDescent="0.25">
      <c r="B269859" s="78"/>
      <c r="C269859" s="77"/>
    </row>
    <row r="269860" spans="2:3" x14ac:dyDescent="0.25">
      <c r="B269860" s="78"/>
      <c r="C269860" s="77"/>
    </row>
    <row r="269861" spans="2:3" x14ac:dyDescent="0.25">
      <c r="B269861" s="78"/>
      <c r="C269861" s="77"/>
    </row>
    <row r="269862" spans="2:3" x14ac:dyDescent="0.25">
      <c r="B269862" s="78"/>
      <c r="C269862" s="77"/>
    </row>
    <row r="269972" spans="2:3" x14ac:dyDescent="0.25">
      <c r="B269972" s="78"/>
      <c r="C269972" s="77"/>
    </row>
    <row r="269973" spans="2:3" x14ac:dyDescent="0.25">
      <c r="B269973" s="78"/>
      <c r="C269973" s="77"/>
    </row>
    <row r="269974" spans="2:3" x14ac:dyDescent="0.25">
      <c r="B269974" s="78"/>
      <c r="C269974" s="77"/>
    </row>
    <row r="269975" spans="2:3" x14ac:dyDescent="0.25">
      <c r="B269975" s="78"/>
      <c r="C269975" s="77"/>
    </row>
    <row r="269976" spans="2:3" x14ac:dyDescent="0.25">
      <c r="B269976" s="78"/>
      <c r="C269976" s="77"/>
    </row>
    <row r="269977" spans="2:3" x14ac:dyDescent="0.25">
      <c r="B269977" s="78"/>
      <c r="C269977" s="77"/>
    </row>
    <row r="269978" spans="2:3" x14ac:dyDescent="0.25">
      <c r="B269978" s="78"/>
      <c r="C269978" s="77"/>
    </row>
    <row r="269979" spans="2:3" x14ac:dyDescent="0.25">
      <c r="B269979" s="78"/>
      <c r="C269979" s="77"/>
    </row>
    <row r="269980" spans="2:3" x14ac:dyDescent="0.25">
      <c r="B269980" s="78"/>
      <c r="C269980" s="77"/>
    </row>
    <row r="269981" spans="2:3" x14ac:dyDescent="0.25">
      <c r="B269981" s="78"/>
      <c r="C269981" s="77"/>
    </row>
    <row r="269982" spans="2:3" x14ac:dyDescent="0.25">
      <c r="B269982" s="78"/>
      <c r="C269982" s="77"/>
    </row>
    <row r="269983" spans="2:3" x14ac:dyDescent="0.25">
      <c r="B269983" s="78"/>
      <c r="C269983" s="77"/>
    </row>
    <row r="269984" spans="2:3" x14ac:dyDescent="0.25">
      <c r="B269984" s="78"/>
      <c r="C269984" s="77"/>
    </row>
    <row r="270094" spans="2:3" x14ac:dyDescent="0.25">
      <c r="B270094" s="78"/>
      <c r="C270094" s="77"/>
    </row>
    <row r="270095" spans="2:3" x14ac:dyDescent="0.25">
      <c r="B270095" s="78"/>
      <c r="C270095" s="77"/>
    </row>
    <row r="270096" spans="2:3" x14ac:dyDescent="0.25">
      <c r="B270096" s="78"/>
      <c r="C270096" s="77"/>
    </row>
    <row r="270097" spans="2:3" x14ac:dyDescent="0.25">
      <c r="B270097" s="78"/>
      <c r="C270097" s="77"/>
    </row>
    <row r="270098" spans="2:3" x14ac:dyDescent="0.25">
      <c r="B270098" s="78"/>
      <c r="C270098" s="77"/>
    </row>
    <row r="270099" spans="2:3" x14ac:dyDescent="0.25">
      <c r="B270099" s="78"/>
      <c r="C270099" s="77"/>
    </row>
    <row r="270100" spans="2:3" x14ac:dyDescent="0.25">
      <c r="B270100" s="78"/>
      <c r="C270100" s="77"/>
    </row>
    <row r="270101" spans="2:3" x14ac:dyDescent="0.25">
      <c r="B270101" s="78"/>
      <c r="C270101" s="77"/>
    </row>
    <row r="270102" spans="2:3" x14ac:dyDescent="0.25">
      <c r="B270102" s="78"/>
      <c r="C270102" s="77"/>
    </row>
    <row r="270103" spans="2:3" x14ac:dyDescent="0.25">
      <c r="B270103" s="78"/>
      <c r="C270103" s="77"/>
    </row>
    <row r="270104" spans="2:3" x14ac:dyDescent="0.25">
      <c r="B270104" s="78"/>
      <c r="C270104" s="77"/>
    </row>
    <row r="270105" spans="2:3" x14ac:dyDescent="0.25">
      <c r="B270105" s="78"/>
      <c r="C270105" s="77"/>
    </row>
    <row r="270106" spans="2:3" x14ac:dyDescent="0.25">
      <c r="B270106" s="78"/>
      <c r="C270106" s="77"/>
    </row>
    <row r="270216" spans="2:3" x14ac:dyDescent="0.25">
      <c r="B270216" s="78"/>
      <c r="C270216" s="77"/>
    </row>
    <row r="270217" spans="2:3" x14ac:dyDescent="0.25">
      <c r="B270217" s="78"/>
      <c r="C270217" s="77"/>
    </row>
    <row r="270218" spans="2:3" x14ac:dyDescent="0.25">
      <c r="B270218" s="78"/>
      <c r="C270218" s="77"/>
    </row>
    <row r="270219" spans="2:3" x14ac:dyDescent="0.25">
      <c r="B270219" s="78"/>
      <c r="C270219" s="77"/>
    </row>
    <row r="270220" spans="2:3" x14ac:dyDescent="0.25">
      <c r="B270220" s="78"/>
      <c r="C270220" s="77"/>
    </row>
    <row r="270221" spans="2:3" x14ac:dyDescent="0.25">
      <c r="B270221" s="78"/>
      <c r="C270221" s="77"/>
    </row>
    <row r="270222" spans="2:3" x14ac:dyDescent="0.25">
      <c r="B270222" s="78"/>
      <c r="C270222" s="77"/>
    </row>
    <row r="270223" spans="2:3" x14ac:dyDescent="0.25">
      <c r="B270223" s="78"/>
      <c r="C270223" s="77"/>
    </row>
    <row r="270224" spans="2:3" x14ac:dyDescent="0.25">
      <c r="B270224" s="78"/>
      <c r="C270224" s="77"/>
    </row>
    <row r="270225" spans="2:3" x14ac:dyDescent="0.25">
      <c r="B270225" s="78"/>
      <c r="C270225" s="77"/>
    </row>
    <row r="270226" spans="2:3" x14ac:dyDescent="0.25">
      <c r="B270226" s="78"/>
      <c r="C270226" s="77"/>
    </row>
    <row r="270227" spans="2:3" x14ac:dyDescent="0.25">
      <c r="B270227" s="78"/>
      <c r="C270227" s="77"/>
    </row>
    <row r="270228" spans="2:3" x14ac:dyDescent="0.25">
      <c r="B270228" s="78"/>
      <c r="C270228" s="77"/>
    </row>
    <row r="270338" spans="2:3" x14ac:dyDescent="0.25">
      <c r="B270338" s="78"/>
      <c r="C270338" s="77"/>
    </row>
    <row r="270339" spans="2:3" x14ac:dyDescent="0.25">
      <c r="B270339" s="78"/>
      <c r="C270339" s="77"/>
    </row>
    <row r="270340" spans="2:3" x14ac:dyDescent="0.25">
      <c r="B270340" s="78"/>
      <c r="C270340" s="77"/>
    </row>
    <row r="270341" spans="2:3" x14ac:dyDescent="0.25">
      <c r="B270341" s="78"/>
      <c r="C270341" s="77"/>
    </row>
    <row r="270342" spans="2:3" x14ac:dyDescent="0.25">
      <c r="B270342" s="78"/>
      <c r="C270342" s="77"/>
    </row>
    <row r="270343" spans="2:3" x14ac:dyDescent="0.25">
      <c r="B270343" s="78"/>
      <c r="C270343" s="77"/>
    </row>
    <row r="270344" spans="2:3" x14ac:dyDescent="0.25">
      <c r="B270344" s="78"/>
      <c r="C270344" s="77"/>
    </row>
    <row r="270345" spans="2:3" x14ac:dyDescent="0.25">
      <c r="B270345" s="78"/>
      <c r="C270345" s="77"/>
    </row>
    <row r="270346" spans="2:3" x14ac:dyDescent="0.25">
      <c r="B270346" s="78"/>
      <c r="C270346" s="77"/>
    </row>
    <row r="270347" spans="2:3" x14ac:dyDescent="0.25">
      <c r="B270347" s="78"/>
      <c r="C270347" s="77"/>
    </row>
    <row r="270348" spans="2:3" x14ac:dyDescent="0.25">
      <c r="B270348" s="78"/>
      <c r="C270348" s="77"/>
    </row>
    <row r="270349" spans="2:3" x14ac:dyDescent="0.25">
      <c r="B270349" s="78"/>
      <c r="C270349" s="77"/>
    </row>
    <row r="270350" spans="2:3" x14ac:dyDescent="0.25">
      <c r="B270350" s="78"/>
      <c r="C270350" s="77"/>
    </row>
    <row r="270460" spans="2:3" x14ac:dyDescent="0.25">
      <c r="B270460" s="78"/>
      <c r="C270460" s="77"/>
    </row>
    <row r="270461" spans="2:3" x14ac:dyDescent="0.25">
      <c r="B270461" s="78"/>
      <c r="C270461" s="77"/>
    </row>
    <row r="270462" spans="2:3" x14ac:dyDescent="0.25">
      <c r="B270462" s="78"/>
      <c r="C270462" s="77"/>
    </row>
    <row r="270463" spans="2:3" x14ac:dyDescent="0.25">
      <c r="B270463" s="78"/>
      <c r="C270463" s="77"/>
    </row>
    <row r="270464" spans="2:3" x14ac:dyDescent="0.25">
      <c r="B270464" s="78"/>
      <c r="C270464" s="77"/>
    </row>
    <row r="270465" spans="2:3" x14ac:dyDescent="0.25">
      <c r="B270465" s="78"/>
      <c r="C270465" s="77"/>
    </row>
    <row r="270466" spans="2:3" x14ac:dyDescent="0.25">
      <c r="B270466" s="78"/>
      <c r="C270466" s="77"/>
    </row>
    <row r="270467" spans="2:3" x14ac:dyDescent="0.25">
      <c r="B270467" s="78"/>
      <c r="C270467" s="77"/>
    </row>
    <row r="270468" spans="2:3" x14ac:dyDescent="0.25">
      <c r="B270468" s="78"/>
      <c r="C270468" s="77"/>
    </row>
    <row r="270469" spans="2:3" x14ac:dyDescent="0.25">
      <c r="B270469" s="78"/>
      <c r="C270469" s="77"/>
    </row>
    <row r="270470" spans="2:3" x14ac:dyDescent="0.25">
      <c r="B270470" s="78"/>
      <c r="C270470" s="77"/>
    </row>
    <row r="270471" spans="2:3" x14ac:dyDescent="0.25">
      <c r="B270471" s="78"/>
      <c r="C270471" s="77"/>
    </row>
    <row r="270472" spans="2:3" x14ac:dyDescent="0.25">
      <c r="B270472" s="78"/>
      <c r="C270472" s="77"/>
    </row>
    <row r="270582" spans="2:3" x14ac:dyDescent="0.25">
      <c r="B270582" s="78"/>
      <c r="C270582" s="77"/>
    </row>
    <row r="270583" spans="2:3" x14ac:dyDescent="0.25">
      <c r="B270583" s="78"/>
      <c r="C270583" s="77"/>
    </row>
    <row r="270584" spans="2:3" x14ac:dyDescent="0.25">
      <c r="B270584" s="78"/>
      <c r="C270584" s="77"/>
    </row>
    <row r="270585" spans="2:3" x14ac:dyDescent="0.25">
      <c r="B270585" s="78"/>
      <c r="C270585" s="77"/>
    </row>
    <row r="270586" spans="2:3" x14ac:dyDescent="0.25">
      <c r="B270586" s="78"/>
      <c r="C270586" s="77"/>
    </row>
    <row r="270587" spans="2:3" x14ac:dyDescent="0.25">
      <c r="B270587" s="78"/>
      <c r="C270587" s="77"/>
    </row>
    <row r="270588" spans="2:3" x14ac:dyDescent="0.25">
      <c r="B270588" s="78"/>
      <c r="C270588" s="77"/>
    </row>
    <row r="270589" spans="2:3" x14ac:dyDescent="0.25">
      <c r="B270589" s="78"/>
      <c r="C270589" s="77"/>
    </row>
    <row r="270590" spans="2:3" x14ac:dyDescent="0.25">
      <c r="B270590" s="78"/>
      <c r="C270590" s="77"/>
    </row>
    <row r="270591" spans="2:3" x14ac:dyDescent="0.25">
      <c r="B270591" s="78"/>
      <c r="C270591" s="77"/>
    </row>
    <row r="270592" spans="2:3" x14ac:dyDescent="0.25">
      <c r="B270592" s="78"/>
      <c r="C270592" s="77"/>
    </row>
    <row r="270593" spans="2:3" x14ac:dyDescent="0.25">
      <c r="B270593" s="78"/>
      <c r="C270593" s="77"/>
    </row>
    <row r="270594" spans="2:3" x14ac:dyDescent="0.25">
      <c r="B270594" s="78"/>
      <c r="C270594" s="77"/>
    </row>
    <row r="270704" spans="2:3" x14ac:dyDescent="0.25">
      <c r="B270704" s="78"/>
      <c r="C270704" s="77"/>
    </row>
    <row r="270705" spans="2:3" x14ac:dyDescent="0.25">
      <c r="B270705" s="78"/>
      <c r="C270705" s="77"/>
    </row>
    <row r="270706" spans="2:3" x14ac:dyDescent="0.25">
      <c r="B270706" s="78"/>
      <c r="C270706" s="77"/>
    </row>
    <row r="270707" spans="2:3" x14ac:dyDescent="0.25">
      <c r="B270707" s="78"/>
      <c r="C270707" s="77"/>
    </row>
    <row r="270708" spans="2:3" x14ac:dyDescent="0.25">
      <c r="B270708" s="78"/>
      <c r="C270708" s="77"/>
    </row>
    <row r="270709" spans="2:3" x14ac:dyDescent="0.25">
      <c r="B270709" s="78"/>
      <c r="C270709" s="77"/>
    </row>
    <row r="270710" spans="2:3" x14ac:dyDescent="0.25">
      <c r="B270710" s="78"/>
      <c r="C270710" s="77"/>
    </row>
    <row r="270711" spans="2:3" x14ac:dyDescent="0.25">
      <c r="B270711" s="78"/>
      <c r="C270711" s="77"/>
    </row>
    <row r="270712" spans="2:3" x14ac:dyDescent="0.25">
      <c r="B270712" s="78"/>
      <c r="C270712" s="77"/>
    </row>
    <row r="270713" spans="2:3" x14ac:dyDescent="0.25">
      <c r="B270713" s="78"/>
      <c r="C270713" s="77"/>
    </row>
    <row r="270714" spans="2:3" x14ac:dyDescent="0.25">
      <c r="B270714" s="78"/>
      <c r="C270714" s="77"/>
    </row>
    <row r="270715" spans="2:3" x14ac:dyDescent="0.25">
      <c r="B270715" s="78"/>
      <c r="C270715" s="77"/>
    </row>
    <row r="270716" spans="2:3" x14ac:dyDescent="0.25">
      <c r="B270716" s="78"/>
      <c r="C270716" s="77"/>
    </row>
    <row r="270826" spans="2:3" x14ac:dyDescent="0.25">
      <c r="B270826" s="78"/>
      <c r="C270826" s="77"/>
    </row>
    <row r="270827" spans="2:3" x14ac:dyDescent="0.25">
      <c r="B270827" s="78"/>
      <c r="C270827" s="77"/>
    </row>
    <row r="270828" spans="2:3" x14ac:dyDescent="0.25">
      <c r="B270828" s="78"/>
      <c r="C270828" s="77"/>
    </row>
    <row r="270829" spans="2:3" x14ac:dyDescent="0.25">
      <c r="B270829" s="78"/>
      <c r="C270829" s="77"/>
    </row>
    <row r="270830" spans="2:3" x14ac:dyDescent="0.25">
      <c r="B270830" s="78"/>
      <c r="C270830" s="77"/>
    </row>
    <row r="270831" spans="2:3" x14ac:dyDescent="0.25">
      <c r="B270831" s="78"/>
      <c r="C270831" s="77"/>
    </row>
    <row r="270832" spans="2:3" x14ac:dyDescent="0.25">
      <c r="B270832" s="78"/>
      <c r="C270832" s="77"/>
    </row>
    <row r="270833" spans="2:3" x14ac:dyDescent="0.25">
      <c r="B270833" s="78"/>
      <c r="C270833" s="77"/>
    </row>
    <row r="270834" spans="2:3" x14ac:dyDescent="0.25">
      <c r="B270834" s="78"/>
      <c r="C270834" s="77"/>
    </row>
    <row r="270835" spans="2:3" x14ac:dyDescent="0.25">
      <c r="B270835" s="78"/>
      <c r="C270835" s="77"/>
    </row>
    <row r="270836" spans="2:3" x14ac:dyDescent="0.25">
      <c r="B270836" s="78"/>
      <c r="C270836" s="77"/>
    </row>
    <row r="270837" spans="2:3" x14ac:dyDescent="0.25">
      <c r="B270837" s="78"/>
      <c r="C270837" s="77"/>
    </row>
    <row r="270838" spans="2:3" x14ac:dyDescent="0.25">
      <c r="B270838" s="78"/>
      <c r="C270838" s="77"/>
    </row>
    <row r="270948" spans="2:3" x14ac:dyDescent="0.25">
      <c r="B270948" s="78"/>
      <c r="C270948" s="77"/>
    </row>
    <row r="270949" spans="2:3" x14ac:dyDescent="0.25">
      <c r="B270949" s="78"/>
      <c r="C270949" s="77"/>
    </row>
    <row r="270950" spans="2:3" x14ac:dyDescent="0.25">
      <c r="B270950" s="78"/>
      <c r="C270950" s="77"/>
    </row>
    <row r="270951" spans="2:3" x14ac:dyDescent="0.25">
      <c r="B270951" s="78"/>
      <c r="C270951" s="77"/>
    </row>
    <row r="270952" spans="2:3" x14ac:dyDescent="0.25">
      <c r="B270952" s="78"/>
      <c r="C270952" s="77"/>
    </row>
    <row r="270953" spans="2:3" x14ac:dyDescent="0.25">
      <c r="B270953" s="78"/>
      <c r="C270953" s="77"/>
    </row>
    <row r="270954" spans="2:3" x14ac:dyDescent="0.25">
      <c r="B270954" s="78"/>
      <c r="C270954" s="77"/>
    </row>
    <row r="270955" spans="2:3" x14ac:dyDescent="0.25">
      <c r="B270955" s="78"/>
      <c r="C270955" s="77"/>
    </row>
    <row r="270956" spans="2:3" x14ac:dyDescent="0.25">
      <c r="B270956" s="78"/>
      <c r="C270956" s="77"/>
    </row>
    <row r="270957" spans="2:3" x14ac:dyDescent="0.25">
      <c r="B270957" s="78"/>
      <c r="C270957" s="77"/>
    </row>
    <row r="270958" spans="2:3" x14ac:dyDescent="0.25">
      <c r="B270958" s="78"/>
      <c r="C270958" s="77"/>
    </row>
    <row r="270959" spans="2:3" x14ac:dyDescent="0.25">
      <c r="B270959" s="78"/>
      <c r="C270959" s="77"/>
    </row>
    <row r="270960" spans="2:3" x14ac:dyDescent="0.25">
      <c r="B270960" s="78"/>
      <c r="C270960" s="77"/>
    </row>
    <row r="271070" spans="2:3" x14ac:dyDescent="0.25">
      <c r="B271070" s="78"/>
      <c r="C271070" s="77"/>
    </row>
    <row r="271071" spans="2:3" x14ac:dyDescent="0.25">
      <c r="B271071" s="78"/>
      <c r="C271071" s="77"/>
    </row>
    <row r="271072" spans="2:3" x14ac:dyDescent="0.25">
      <c r="B271072" s="78"/>
      <c r="C271072" s="77"/>
    </row>
    <row r="271073" spans="2:3" x14ac:dyDescent="0.25">
      <c r="B271073" s="78"/>
      <c r="C271073" s="77"/>
    </row>
    <row r="271074" spans="2:3" x14ac:dyDescent="0.25">
      <c r="B271074" s="78"/>
      <c r="C271074" s="77"/>
    </row>
    <row r="271075" spans="2:3" x14ac:dyDescent="0.25">
      <c r="B271075" s="78"/>
      <c r="C271075" s="77"/>
    </row>
    <row r="271076" spans="2:3" x14ac:dyDescent="0.25">
      <c r="B271076" s="78"/>
      <c r="C271076" s="77"/>
    </row>
    <row r="271077" spans="2:3" x14ac:dyDescent="0.25">
      <c r="B271077" s="78"/>
      <c r="C271077" s="77"/>
    </row>
    <row r="271078" spans="2:3" x14ac:dyDescent="0.25">
      <c r="B271078" s="78"/>
      <c r="C271078" s="77"/>
    </row>
    <row r="271079" spans="2:3" x14ac:dyDescent="0.25">
      <c r="B271079" s="78"/>
      <c r="C271079" s="77"/>
    </row>
    <row r="271080" spans="2:3" x14ac:dyDescent="0.25">
      <c r="B271080" s="78"/>
      <c r="C271080" s="77"/>
    </row>
    <row r="271081" spans="2:3" x14ac:dyDescent="0.25">
      <c r="B271081" s="78"/>
      <c r="C271081" s="77"/>
    </row>
    <row r="271082" spans="2:3" x14ac:dyDescent="0.25">
      <c r="B271082" s="78"/>
      <c r="C271082" s="77"/>
    </row>
    <row r="271192" spans="2:3" x14ac:dyDescent="0.25">
      <c r="B271192" s="78"/>
      <c r="C271192" s="77"/>
    </row>
    <row r="271193" spans="2:3" x14ac:dyDescent="0.25">
      <c r="B271193" s="78"/>
      <c r="C271193" s="77"/>
    </row>
    <row r="271194" spans="2:3" x14ac:dyDescent="0.25">
      <c r="B271194" s="78"/>
      <c r="C271194" s="77"/>
    </row>
    <row r="271195" spans="2:3" x14ac:dyDescent="0.25">
      <c r="B271195" s="78"/>
      <c r="C271195" s="77"/>
    </row>
    <row r="271196" spans="2:3" x14ac:dyDescent="0.25">
      <c r="B271196" s="78"/>
      <c r="C271196" s="77"/>
    </row>
    <row r="271197" spans="2:3" x14ac:dyDescent="0.25">
      <c r="B271197" s="78"/>
      <c r="C271197" s="77"/>
    </row>
    <row r="271198" spans="2:3" x14ac:dyDescent="0.25">
      <c r="B271198" s="78"/>
      <c r="C271198" s="77"/>
    </row>
    <row r="271199" spans="2:3" x14ac:dyDescent="0.25">
      <c r="B271199" s="78"/>
      <c r="C271199" s="77"/>
    </row>
    <row r="271200" spans="2:3" x14ac:dyDescent="0.25">
      <c r="B271200" s="78"/>
      <c r="C271200" s="77"/>
    </row>
    <row r="271201" spans="2:3" x14ac:dyDescent="0.25">
      <c r="B271201" s="78"/>
      <c r="C271201" s="77"/>
    </row>
    <row r="271202" spans="2:3" x14ac:dyDescent="0.25">
      <c r="B271202" s="78"/>
      <c r="C271202" s="77"/>
    </row>
    <row r="271203" spans="2:3" x14ac:dyDescent="0.25">
      <c r="B271203" s="78"/>
      <c r="C271203" s="77"/>
    </row>
    <row r="271204" spans="2:3" x14ac:dyDescent="0.25">
      <c r="B271204" s="78"/>
      <c r="C271204" s="77"/>
    </row>
    <row r="271314" spans="2:3" x14ac:dyDescent="0.25">
      <c r="B271314" s="78"/>
      <c r="C271314" s="77"/>
    </row>
    <row r="271315" spans="2:3" x14ac:dyDescent="0.25">
      <c r="B271315" s="78"/>
      <c r="C271315" s="77"/>
    </row>
    <row r="271316" spans="2:3" x14ac:dyDescent="0.25">
      <c r="B271316" s="78"/>
      <c r="C271316" s="77"/>
    </row>
    <row r="271317" spans="2:3" x14ac:dyDescent="0.25">
      <c r="B271317" s="78"/>
      <c r="C271317" s="77"/>
    </row>
    <row r="271318" spans="2:3" x14ac:dyDescent="0.25">
      <c r="B271318" s="78"/>
      <c r="C271318" s="77"/>
    </row>
    <row r="271319" spans="2:3" x14ac:dyDescent="0.25">
      <c r="B271319" s="78"/>
      <c r="C271319" s="77"/>
    </row>
    <row r="271320" spans="2:3" x14ac:dyDescent="0.25">
      <c r="B271320" s="78"/>
      <c r="C271320" s="77"/>
    </row>
    <row r="271321" spans="2:3" x14ac:dyDescent="0.25">
      <c r="B271321" s="78"/>
      <c r="C271321" s="77"/>
    </row>
    <row r="271322" spans="2:3" x14ac:dyDescent="0.25">
      <c r="B271322" s="78"/>
      <c r="C271322" s="77"/>
    </row>
    <row r="271323" spans="2:3" x14ac:dyDescent="0.25">
      <c r="B271323" s="78"/>
      <c r="C271323" s="77"/>
    </row>
    <row r="271324" spans="2:3" x14ac:dyDescent="0.25">
      <c r="B271324" s="78"/>
      <c r="C271324" s="77"/>
    </row>
    <row r="271325" spans="2:3" x14ac:dyDescent="0.25">
      <c r="B271325" s="78"/>
      <c r="C271325" s="77"/>
    </row>
    <row r="271326" spans="2:3" x14ac:dyDescent="0.25">
      <c r="B271326" s="78"/>
      <c r="C271326" s="77"/>
    </row>
    <row r="271436" spans="2:3" x14ac:dyDescent="0.25">
      <c r="B271436" s="78"/>
      <c r="C271436" s="77"/>
    </row>
    <row r="271437" spans="2:3" x14ac:dyDescent="0.25">
      <c r="B271437" s="78"/>
      <c r="C271437" s="77"/>
    </row>
    <row r="271438" spans="2:3" x14ac:dyDescent="0.25">
      <c r="B271438" s="78"/>
      <c r="C271438" s="77"/>
    </row>
    <row r="271439" spans="2:3" x14ac:dyDescent="0.25">
      <c r="B271439" s="78"/>
      <c r="C271439" s="77"/>
    </row>
    <row r="271440" spans="2:3" x14ac:dyDescent="0.25">
      <c r="B271440" s="78"/>
      <c r="C271440" s="77"/>
    </row>
    <row r="271441" spans="2:3" x14ac:dyDescent="0.25">
      <c r="B271441" s="78"/>
      <c r="C271441" s="77"/>
    </row>
    <row r="271442" spans="2:3" x14ac:dyDescent="0.25">
      <c r="B271442" s="78"/>
      <c r="C271442" s="77"/>
    </row>
    <row r="271443" spans="2:3" x14ac:dyDescent="0.25">
      <c r="B271443" s="78"/>
      <c r="C271443" s="77"/>
    </row>
    <row r="271444" spans="2:3" x14ac:dyDescent="0.25">
      <c r="B271444" s="78"/>
      <c r="C271444" s="77"/>
    </row>
    <row r="271445" spans="2:3" x14ac:dyDescent="0.25">
      <c r="B271445" s="78"/>
      <c r="C271445" s="77"/>
    </row>
    <row r="271446" spans="2:3" x14ac:dyDescent="0.25">
      <c r="B271446" s="78"/>
      <c r="C271446" s="77"/>
    </row>
    <row r="271447" spans="2:3" x14ac:dyDescent="0.25">
      <c r="B271447" s="78"/>
      <c r="C271447" s="77"/>
    </row>
    <row r="271448" spans="2:3" x14ac:dyDescent="0.25">
      <c r="B271448" s="78"/>
      <c r="C271448" s="77"/>
    </row>
    <row r="271558" spans="2:3" x14ac:dyDescent="0.25">
      <c r="B271558" s="78"/>
      <c r="C271558" s="77"/>
    </row>
    <row r="271559" spans="2:3" x14ac:dyDescent="0.25">
      <c r="B271559" s="78"/>
      <c r="C271559" s="77"/>
    </row>
    <row r="271560" spans="2:3" x14ac:dyDescent="0.25">
      <c r="B271560" s="78"/>
      <c r="C271560" s="77"/>
    </row>
    <row r="271561" spans="2:3" x14ac:dyDescent="0.25">
      <c r="B271561" s="78"/>
      <c r="C271561" s="77"/>
    </row>
    <row r="271562" spans="2:3" x14ac:dyDescent="0.25">
      <c r="B271562" s="78"/>
      <c r="C271562" s="77"/>
    </row>
    <row r="271563" spans="2:3" x14ac:dyDescent="0.25">
      <c r="B271563" s="78"/>
      <c r="C271563" s="77"/>
    </row>
    <row r="271564" spans="2:3" x14ac:dyDescent="0.25">
      <c r="B271564" s="78"/>
      <c r="C271564" s="77"/>
    </row>
    <row r="271565" spans="2:3" x14ac:dyDescent="0.25">
      <c r="B271565" s="78"/>
      <c r="C271565" s="77"/>
    </row>
    <row r="271566" spans="2:3" x14ac:dyDescent="0.25">
      <c r="B271566" s="78"/>
      <c r="C271566" s="77"/>
    </row>
    <row r="271567" spans="2:3" x14ac:dyDescent="0.25">
      <c r="B271567" s="78"/>
      <c r="C271567" s="77"/>
    </row>
    <row r="271568" spans="2:3" x14ac:dyDescent="0.25">
      <c r="B271568" s="78"/>
      <c r="C271568" s="77"/>
    </row>
    <row r="271569" spans="2:3" x14ac:dyDescent="0.25">
      <c r="B271569" s="78"/>
      <c r="C271569" s="77"/>
    </row>
    <row r="271570" spans="2:3" x14ac:dyDescent="0.25">
      <c r="B271570" s="78"/>
      <c r="C271570" s="77"/>
    </row>
    <row r="271680" spans="2:3" x14ac:dyDescent="0.25">
      <c r="B271680" s="78"/>
      <c r="C271680" s="77"/>
    </row>
    <row r="271681" spans="2:3" x14ac:dyDescent="0.25">
      <c r="B271681" s="78"/>
      <c r="C271681" s="77"/>
    </row>
    <row r="271682" spans="2:3" x14ac:dyDescent="0.25">
      <c r="B271682" s="78"/>
      <c r="C271682" s="77"/>
    </row>
    <row r="271683" spans="2:3" x14ac:dyDescent="0.25">
      <c r="B271683" s="78"/>
      <c r="C271683" s="77"/>
    </row>
    <row r="271684" spans="2:3" x14ac:dyDescent="0.25">
      <c r="B271684" s="78"/>
      <c r="C271684" s="77"/>
    </row>
    <row r="271685" spans="2:3" x14ac:dyDescent="0.25">
      <c r="B271685" s="78"/>
      <c r="C271685" s="77"/>
    </row>
    <row r="271686" spans="2:3" x14ac:dyDescent="0.25">
      <c r="B271686" s="78"/>
      <c r="C271686" s="77"/>
    </row>
    <row r="271687" spans="2:3" x14ac:dyDescent="0.25">
      <c r="B271687" s="78"/>
      <c r="C271687" s="77"/>
    </row>
    <row r="271688" spans="2:3" x14ac:dyDescent="0.25">
      <c r="B271688" s="78"/>
      <c r="C271688" s="77"/>
    </row>
    <row r="271689" spans="2:3" x14ac:dyDescent="0.25">
      <c r="B271689" s="78"/>
      <c r="C271689" s="77"/>
    </row>
    <row r="271690" spans="2:3" x14ac:dyDescent="0.25">
      <c r="B271690" s="78"/>
      <c r="C271690" s="77"/>
    </row>
    <row r="271691" spans="2:3" x14ac:dyDescent="0.25">
      <c r="B271691" s="78"/>
      <c r="C271691" s="77"/>
    </row>
    <row r="271692" spans="2:3" x14ac:dyDescent="0.25">
      <c r="B271692" s="78"/>
      <c r="C271692" s="77"/>
    </row>
    <row r="271802" spans="2:3" x14ac:dyDescent="0.25">
      <c r="B271802" s="78"/>
      <c r="C271802" s="77"/>
    </row>
    <row r="271803" spans="2:3" x14ac:dyDescent="0.25">
      <c r="B271803" s="78"/>
      <c r="C271803" s="77"/>
    </row>
    <row r="271804" spans="2:3" x14ac:dyDescent="0.25">
      <c r="B271804" s="78"/>
      <c r="C271804" s="77"/>
    </row>
    <row r="271805" spans="2:3" x14ac:dyDescent="0.25">
      <c r="B271805" s="78"/>
      <c r="C271805" s="77"/>
    </row>
    <row r="271806" spans="2:3" x14ac:dyDescent="0.25">
      <c r="B271806" s="78"/>
      <c r="C271806" s="77"/>
    </row>
    <row r="271807" spans="2:3" x14ac:dyDescent="0.25">
      <c r="B271807" s="78"/>
      <c r="C271807" s="77"/>
    </row>
    <row r="271808" spans="2:3" x14ac:dyDescent="0.25">
      <c r="B271808" s="78"/>
      <c r="C271808" s="77"/>
    </row>
    <row r="271809" spans="2:3" x14ac:dyDescent="0.25">
      <c r="B271809" s="78"/>
      <c r="C271809" s="77"/>
    </row>
    <row r="271810" spans="2:3" x14ac:dyDescent="0.25">
      <c r="B271810" s="78"/>
      <c r="C271810" s="77"/>
    </row>
    <row r="271811" spans="2:3" x14ac:dyDescent="0.25">
      <c r="B271811" s="78"/>
      <c r="C271811" s="77"/>
    </row>
    <row r="271812" spans="2:3" x14ac:dyDescent="0.25">
      <c r="B271812" s="78"/>
      <c r="C271812" s="77"/>
    </row>
    <row r="271813" spans="2:3" x14ac:dyDescent="0.25">
      <c r="B271813" s="78"/>
      <c r="C271813" s="77"/>
    </row>
    <row r="271814" spans="2:3" x14ac:dyDescent="0.25">
      <c r="B271814" s="78"/>
      <c r="C271814" s="77"/>
    </row>
    <row r="271924" spans="2:3" x14ac:dyDescent="0.25">
      <c r="B271924" s="78"/>
      <c r="C271924" s="77"/>
    </row>
    <row r="271925" spans="2:3" x14ac:dyDescent="0.25">
      <c r="B271925" s="78"/>
      <c r="C271925" s="77"/>
    </row>
    <row r="271926" spans="2:3" x14ac:dyDescent="0.25">
      <c r="B271926" s="78"/>
      <c r="C271926" s="77"/>
    </row>
    <row r="271927" spans="2:3" x14ac:dyDescent="0.25">
      <c r="B271927" s="78"/>
      <c r="C271927" s="77"/>
    </row>
    <row r="271928" spans="2:3" x14ac:dyDescent="0.25">
      <c r="B271928" s="78"/>
      <c r="C271928" s="77"/>
    </row>
    <row r="271929" spans="2:3" x14ac:dyDescent="0.25">
      <c r="B271929" s="78"/>
      <c r="C271929" s="77"/>
    </row>
    <row r="271930" spans="2:3" x14ac:dyDescent="0.25">
      <c r="B271930" s="78"/>
      <c r="C271930" s="77"/>
    </row>
    <row r="271931" spans="2:3" x14ac:dyDescent="0.25">
      <c r="B271931" s="78"/>
      <c r="C271931" s="77"/>
    </row>
    <row r="271932" spans="2:3" x14ac:dyDescent="0.25">
      <c r="B271932" s="78"/>
      <c r="C271932" s="77"/>
    </row>
    <row r="271933" spans="2:3" x14ac:dyDescent="0.25">
      <c r="B271933" s="78"/>
      <c r="C271933" s="77"/>
    </row>
    <row r="271934" spans="2:3" x14ac:dyDescent="0.25">
      <c r="B271934" s="78"/>
      <c r="C271934" s="77"/>
    </row>
    <row r="271935" spans="2:3" x14ac:dyDescent="0.25">
      <c r="B271935" s="78"/>
      <c r="C271935" s="77"/>
    </row>
    <row r="271936" spans="2:3" x14ac:dyDescent="0.25">
      <c r="B271936" s="78"/>
      <c r="C271936" s="77"/>
    </row>
    <row r="272046" spans="2:3" x14ac:dyDescent="0.25">
      <c r="B272046" s="78"/>
      <c r="C272046" s="77"/>
    </row>
    <row r="272047" spans="2:3" x14ac:dyDescent="0.25">
      <c r="B272047" s="78"/>
      <c r="C272047" s="77"/>
    </row>
    <row r="272048" spans="2:3" x14ac:dyDescent="0.25">
      <c r="B272048" s="78"/>
      <c r="C272048" s="77"/>
    </row>
    <row r="272049" spans="2:3" x14ac:dyDescent="0.25">
      <c r="B272049" s="78"/>
      <c r="C272049" s="77"/>
    </row>
    <row r="272050" spans="2:3" x14ac:dyDescent="0.25">
      <c r="B272050" s="78"/>
      <c r="C272050" s="77"/>
    </row>
    <row r="272051" spans="2:3" x14ac:dyDescent="0.25">
      <c r="B272051" s="78"/>
      <c r="C272051" s="77"/>
    </row>
    <row r="272052" spans="2:3" x14ac:dyDescent="0.25">
      <c r="B272052" s="78"/>
      <c r="C272052" s="77"/>
    </row>
    <row r="272053" spans="2:3" x14ac:dyDescent="0.25">
      <c r="B272053" s="78"/>
      <c r="C272053" s="77"/>
    </row>
    <row r="272054" spans="2:3" x14ac:dyDescent="0.25">
      <c r="B272054" s="78"/>
      <c r="C272054" s="77"/>
    </row>
    <row r="272055" spans="2:3" x14ac:dyDescent="0.25">
      <c r="B272055" s="78"/>
      <c r="C272055" s="77"/>
    </row>
    <row r="272056" spans="2:3" x14ac:dyDescent="0.25">
      <c r="B272056" s="78"/>
      <c r="C272056" s="77"/>
    </row>
    <row r="272057" spans="2:3" x14ac:dyDescent="0.25">
      <c r="B272057" s="78"/>
      <c r="C272057" s="77"/>
    </row>
    <row r="272058" spans="2:3" x14ac:dyDescent="0.25">
      <c r="B272058" s="78"/>
      <c r="C272058" s="77"/>
    </row>
    <row r="272168" spans="2:3" x14ac:dyDescent="0.25">
      <c r="B272168" s="78"/>
      <c r="C272168" s="77"/>
    </row>
    <row r="272169" spans="2:3" x14ac:dyDescent="0.25">
      <c r="B272169" s="78"/>
      <c r="C272169" s="77"/>
    </row>
    <row r="272170" spans="2:3" x14ac:dyDescent="0.25">
      <c r="B272170" s="78"/>
      <c r="C272170" s="77"/>
    </row>
    <row r="272171" spans="2:3" x14ac:dyDescent="0.25">
      <c r="B272171" s="78"/>
      <c r="C272171" s="77"/>
    </row>
    <row r="272172" spans="2:3" x14ac:dyDescent="0.25">
      <c r="B272172" s="78"/>
      <c r="C272172" s="77"/>
    </row>
    <row r="272173" spans="2:3" x14ac:dyDescent="0.25">
      <c r="B272173" s="78"/>
      <c r="C272173" s="77"/>
    </row>
    <row r="272174" spans="2:3" x14ac:dyDescent="0.25">
      <c r="B272174" s="78"/>
      <c r="C272174" s="77"/>
    </row>
    <row r="272175" spans="2:3" x14ac:dyDescent="0.25">
      <c r="B272175" s="78"/>
      <c r="C272175" s="77"/>
    </row>
    <row r="272176" spans="2:3" x14ac:dyDescent="0.25">
      <c r="B272176" s="78"/>
      <c r="C272176" s="77"/>
    </row>
    <row r="272177" spans="2:3" x14ac:dyDescent="0.25">
      <c r="B272177" s="78"/>
      <c r="C272177" s="77"/>
    </row>
    <row r="272178" spans="2:3" x14ac:dyDescent="0.25">
      <c r="B272178" s="78"/>
      <c r="C272178" s="77"/>
    </row>
    <row r="272179" spans="2:3" x14ac:dyDescent="0.25">
      <c r="B272179" s="78"/>
      <c r="C272179" s="77"/>
    </row>
    <row r="272180" spans="2:3" x14ac:dyDescent="0.25">
      <c r="B272180" s="78"/>
      <c r="C272180" s="77"/>
    </row>
    <row r="272290" spans="2:3" x14ac:dyDescent="0.25">
      <c r="B272290" s="78"/>
      <c r="C272290" s="77"/>
    </row>
    <row r="272291" spans="2:3" x14ac:dyDescent="0.25">
      <c r="B272291" s="78"/>
      <c r="C272291" s="77"/>
    </row>
    <row r="272292" spans="2:3" x14ac:dyDescent="0.25">
      <c r="B272292" s="78"/>
      <c r="C272292" s="77"/>
    </row>
    <row r="272293" spans="2:3" x14ac:dyDescent="0.25">
      <c r="B272293" s="78"/>
      <c r="C272293" s="77"/>
    </row>
    <row r="272294" spans="2:3" x14ac:dyDescent="0.25">
      <c r="B272294" s="78"/>
      <c r="C272294" s="77"/>
    </row>
    <row r="272295" spans="2:3" x14ac:dyDescent="0.25">
      <c r="B272295" s="78"/>
      <c r="C272295" s="77"/>
    </row>
    <row r="272296" spans="2:3" x14ac:dyDescent="0.25">
      <c r="B272296" s="78"/>
      <c r="C272296" s="77"/>
    </row>
    <row r="272297" spans="2:3" x14ac:dyDescent="0.25">
      <c r="B272297" s="78"/>
      <c r="C272297" s="77"/>
    </row>
    <row r="272298" spans="2:3" x14ac:dyDescent="0.25">
      <c r="B272298" s="78"/>
      <c r="C272298" s="77"/>
    </row>
    <row r="272299" spans="2:3" x14ac:dyDescent="0.25">
      <c r="B272299" s="78"/>
      <c r="C272299" s="77"/>
    </row>
    <row r="272300" spans="2:3" x14ac:dyDescent="0.25">
      <c r="B272300" s="78"/>
      <c r="C272300" s="77"/>
    </row>
    <row r="272301" spans="2:3" x14ac:dyDescent="0.25">
      <c r="B272301" s="78"/>
      <c r="C272301" s="77"/>
    </row>
    <row r="272302" spans="2:3" x14ac:dyDescent="0.25">
      <c r="B272302" s="78"/>
      <c r="C272302" s="77"/>
    </row>
    <row r="272412" spans="2:3" x14ac:dyDescent="0.25">
      <c r="B272412" s="78"/>
      <c r="C272412" s="77"/>
    </row>
    <row r="272413" spans="2:3" x14ac:dyDescent="0.25">
      <c r="B272413" s="78"/>
      <c r="C272413" s="77"/>
    </row>
    <row r="272414" spans="2:3" x14ac:dyDescent="0.25">
      <c r="B272414" s="78"/>
      <c r="C272414" s="77"/>
    </row>
    <row r="272415" spans="2:3" x14ac:dyDescent="0.25">
      <c r="B272415" s="78"/>
      <c r="C272415" s="77"/>
    </row>
    <row r="272416" spans="2:3" x14ac:dyDescent="0.25">
      <c r="B272416" s="78"/>
      <c r="C272416" s="77"/>
    </row>
    <row r="272417" spans="2:3" x14ac:dyDescent="0.25">
      <c r="B272417" s="78"/>
      <c r="C272417" s="77"/>
    </row>
    <row r="272418" spans="2:3" x14ac:dyDescent="0.25">
      <c r="B272418" s="78"/>
      <c r="C272418" s="77"/>
    </row>
    <row r="272419" spans="2:3" x14ac:dyDescent="0.25">
      <c r="B272419" s="78"/>
      <c r="C272419" s="77"/>
    </row>
    <row r="272420" spans="2:3" x14ac:dyDescent="0.25">
      <c r="B272420" s="78"/>
      <c r="C272420" s="77"/>
    </row>
    <row r="272421" spans="2:3" x14ac:dyDescent="0.25">
      <c r="B272421" s="78"/>
      <c r="C272421" s="77"/>
    </row>
    <row r="272422" spans="2:3" x14ac:dyDescent="0.25">
      <c r="B272422" s="78"/>
      <c r="C272422" s="77"/>
    </row>
    <row r="272423" spans="2:3" x14ac:dyDescent="0.25">
      <c r="B272423" s="78"/>
      <c r="C272423" s="77"/>
    </row>
    <row r="272424" spans="2:3" x14ac:dyDescent="0.25">
      <c r="B272424" s="78"/>
      <c r="C272424" s="77"/>
    </row>
    <row r="272534" spans="2:3" x14ac:dyDescent="0.25">
      <c r="B272534" s="78"/>
      <c r="C272534" s="77"/>
    </row>
    <row r="272535" spans="2:3" x14ac:dyDescent="0.25">
      <c r="B272535" s="78"/>
      <c r="C272535" s="77"/>
    </row>
    <row r="272536" spans="2:3" x14ac:dyDescent="0.25">
      <c r="B272536" s="78"/>
      <c r="C272536" s="77"/>
    </row>
    <row r="272537" spans="2:3" x14ac:dyDescent="0.25">
      <c r="B272537" s="78"/>
      <c r="C272537" s="77"/>
    </row>
    <row r="272538" spans="2:3" x14ac:dyDescent="0.25">
      <c r="B272538" s="78"/>
      <c r="C272538" s="77"/>
    </row>
    <row r="272539" spans="2:3" x14ac:dyDescent="0.25">
      <c r="B272539" s="78"/>
      <c r="C272539" s="77"/>
    </row>
    <row r="272540" spans="2:3" x14ac:dyDescent="0.25">
      <c r="B272540" s="78"/>
      <c r="C272540" s="77"/>
    </row>
    <row r="272541" spans="2:3" x14ac:dyDescent="0.25">
      <c r="B272541" s="78"/>
      <c r="C272541" s="77"/>
    </row>
    <row r="272542" spans="2:3" x14ac:dyDescent="0.25">
      <c r="B272542" s="78"/>
      <c r="C272542" s="77"/>
    </row>
    <row r="272543" spans="2:3" x14ac:dyDescent="0.25">
      <c r="B272543" s="78"/>
      <c r="C272543" s="77"/>
    </row>
    <row r="272544" spans="2:3" x14ac:dyDescent="0.25">
      <c r="B272544" s="78"/>
      <c r="C272544" s="77"/>
    </row>
    <row r="272545" spans="2:3" x14ac:dyDescent="0.25">
      <c r="B272545" s="78"/>
      <c r="C272545" s="77"/>
    </row>
    <row r="272546" spans="2:3" x14ac:dyDescent="0.25">
      <c r="B272546" s="78"/>
      <c r="C272546" s="77"/>
    </row>
    <row r="272656" spans="2:3" x14ac:dyDescent="0.25">
      <c r="B272656" s="78"/>
      <c r="C272656" s="77"/>
    </row>
    <row r="272657" spans="2:3" x14ac:dyDescent="0.25">
      <c r="B272657" s="78"/>
      <c r="C272657" s="77"/>
    </row>
    <row r="272658" spans="2:3" x14ac:dyDescent="0.25">
      <c r="B272658" s="78"/>
      <c r="C272658" s="77"/>
    </row>
    <row r="272659" spans="2:3" x14ac:dyDescent="0.25">
      <c r="B272659" s="78"/>
      <c r="C272659" s="77"/>
    </row>
    <row r="272660" spans="2:3" x14ac:dyDescent="0.25">
      <c r="B272660" s="78"/>
      <c r="C272660" s="77"/>
    </row>
    <row r="272661" spans="2:3" x14ac:dyDescent="0.25">
      <c r="B272661" s="78"/>
      <c r="C272661" s="77"/>
    </row>
    <row r="272662" spans="2:3" x14ac:dyDescent="0.25">
      <c r="B272662" s="78"/>
      <c r="C272662" s="77"/>
    </row>
    <row r="272663" spans="2:3" x14ac:dyDescent="0.25">
      <c r="B272663" s="78"/>
      <c r="C272663" s="77"/>
    </row>
    <row r="272664" spans="2:3" x14ac:dyDescent="0.25">
      <c r="B272664" s="78"/>
      <c r="C272664" s="77"/>
    </row>
    <row r="272665" spans="2:3" x14ac:dyDescent="0.25">
      <c r="B272665" s="78"/>
      <c r="C272665" s="77"/>
    </row>
    <row r="272666" spans="2:3" x14ac:dyDescent="0.25">
      <c r="B272666" s="78"/>
      <c r="C272666" s="77"/>
    </row>
    <row r="272667" spans="2:3" x14ac:dyDescent="0.25">
      <c r="B272667" s="78"/>
      <c r="C272667" s="77"/>
    </row>
    <row r="272668" spans="2:3" x14ac:dyDescent="0.25">
      <c r="B272668" s="78"/>
      <c r="C272668" s="77"/>
    </row>
    <row r="272778" spans="2:3" x14ac:dyDescent="0.25">
      <c r="B272778" s="78"/>
      <c r="C272778" s="77"/>
    </row>
    <row r="272779" spans="2:3" x14ac:dyDescent="0.25">
      <c r="B272779" s="78"/>
      <c r="C272779" s="77"/>
    </row>
    <row r="272780" spans="2:3" x14ac:dyDescent="0.25">
      <c r="B272780" s="78"/>
      <c r="C272780" s="77"/>
    </row>
    <row r="272781" spans="2:3" x14ac:dyDescent="0.25">
      <c r="B272781" s="78"/>
      <c r="C272781" s="77"/>
    </row>
    <row r="272782" spans="2:3" x14ac:dyDescent="0.25">
      <c r="B272782" s="78"/>
      <c r="C272782" s="77"/>
    </row>
    <row r="272783" spans="2:3" x14ac:dyDescent="0.25">
      <c r="B272783" s="78"/>
      <c r="C272783" s="77"/>
    </row>
    <row r="272784" spans="2:3" x14ac:dyDescent="0.25">
      <c r="B272784" s="78"/>
      <c r="C272784" s="77"/>
    </row>
    <row r="272785" spans="2:3" x14ac:dyDescent="0.25">
      <c r="B272785" s="78"/>
      <c r="C272785" s="77"/>
    </row>
    <row r="272786" spans="2:3" x14ac:dyDescent="0.25">
      <c r="B272786" s="78"/>
      <c r="C272786" s="77"/>
    </row>
    <row r="272787" spans="2:3" x14ac:dyDescent="0.25">
      <c r="B272787" s="78"/>
      <c r="C272787" s="77"/>
    </row>
    <row r="272788" spans="2:3" x14ac:dyDescent="0.25">
      <c r="B272788" s="78"/>
      <c r="C272788" s="77"/>
    </row>
    <row r="272789" spans="2:3" x14ac:dyDescent="0.25">
      <c r="B272789" s="78"/>
      <c r="C272789" s="77"/>
    </row>
    <row r="272790" spans="2:3" x14ac:dyDescent="0.25">
      <c r="B272790" s="78"/>
      <c r="C272790" s="77"/>
    </row>
    <row r="272900" spans="2:3" x14ac:dyDescent="0.25">
      <c r="B272900" s="78"/>
      <c r="C272900" s="77"/>
    </row>
    <row r="272901" spans="2:3" x14ac:dyDescent="0.25">
      <c r="B272901" s="78"/>
      <c r="C272901" s="77"/>
    </row>
    <row r="272902" spans="2:3" x14ac:dyDescent="0.25">
      <c r="B272902" s="78"/>
      <c r="C272902" s="77"/>
    </row>
    <row r="272903" spans="2:3" x14ac:dyDescent="0.25">
      <c r="B272903" s="78"/>
      <c r="C272903" s="77"/>
    </row>
    <row r="272904" spans="2:3" x14ac:dyDescent="0.25">
      <c r="B272904" s="78"/>
      <c r="C272904" s="77"/>
    </row>
    <row r="272905" spans="2:3" x14ac:dyDescent="0.25">
      <c r="B272905" s="78"/>
      <c r="C272905" s="77"/>
    </row>
    <row r="272906" spans="2:3" x14ac:dyDescent="0.25">
      <c r="B272906" s="78"/>
      <c r="C272906" s="77"/>
    </row>
    <row r="272907" spans="2:3" x14ac:dyDescent="0.25">
      <c r="B272907" s="78"/>
      <c r="C272907" s="77"/>
    </row>
    <row r="272908" spans="2:3" x14ac:dyDescent="0.25">
      <c r="B272908" s="78"/>
      <c r="C272908" s="77"/>
    </row>
    <row r="272909" spans="2:3" x14ac:dyDescent="0.25">
      <c r="B272909" s="78"/>
      <c r="C272909" s="77"/>
    </row>
    <row r="272910" spans="2:3" x14ac:dyDescent="0.25">
      <c r="B272910" s="78"/>
      <c r="C272910" s="77"/>
    </row>
    <row r="272911" spans="2:3" x14ac:dyDescent="0.25">
      <c r="B272911" s="78"/>
      <c r="C272911" s="77"/>
    </row>
    <row r="272912" spans="2:3" x14ac:dyDescent="0.25">
      <c r="B272912" s="78"/>
      <c r="C272912" s="77"/>
    </row>
    <row r="273022" spans="2:3" x14ac:dyDescent="0.25">
      <c r="B273022" s="78"/>
      <c r="C273022" s="77"/>
    </row>
    <row r="273023" spans="2:3" x14ac:dyDescent="0.25">
      <c r="B273023" s="78"/>
      <c r="C273023" s="77"/>
    </row>
    <row r="273024" spans="2:3" x14ac:dyDescent="0.25">
      <c r="B273024" s="78"/>
      <c r="C273024" s="77"/>
    </row>
    <row r="273025" spans="2:3" x14ac:dyDescent="0.25">
      <c r="B273025" s="78"/>
      <c r="C273025" s="77"/>
    </row>
    <row r="273026" spans="2:3" x14ac:dyDescent="0.25">
      <c r="B273026" s="78"/>
      <c r="C273026" s="77"/>
    </row>
    <row r="273027" spans="2:3" x14ac:dyDescent="0.25">
      <c r="B273027" s="78"/>
      <c r="C273027" s="77"/>
    </row>
    <row r="273028" spans="2:3" x14ac:dyDescent="0.25">
      <c r="B273028" s="78"/>
      <c r="C273028" s="77"/>
    </row>
    <row r="273029" spans="2:3" x14ac:dyDescent="0.25">
      <c r="B273029" s="78"/>
      <c r="C273029" s="77"/>
    </row>
    <row r="273030" spans="2:3" x14ac:dyDescent="0.25">
      <c r="B273030" s="78"/>
      <c r="C273030" s="77"/>
    </row>
    <row r="273031" spans="2:3" x14ac:dyDescent="0.25">
      <c r="B273031" s="78"/>
      <c r="C273031" s="77"/>
    </row>
    <row r="273032" spans="2:3" x14ac:dyDescent="0.25">
      <c r="B273032" s="78"/>
      <c r="C273032" s="77"/>
    </row>
    <row r="273033" spans="2:3" x14ac:dyDescent="0.25">
      <c r="B273033" s="78"/>
      <c r="C273033" s="77"/>
    </row>
    <row r="273034" spans="2:3" x14ac:dyDescent="0.25">
      <c r="B273034" s="78"/>
      <c r="C273034" s="77"/>
    </row>
    <row r="273144" spans="2:3" x14ac:dyDescent="0.25">
      <c r="B273144" s="78"/>
      <c r="C273144" s="77"/>
    </row>
    <row r="273145" spans="2:3" x14ac:dyDescent="0.25">
      <c r="B273145" s="78"/>
      <c r="C273145" s="77"/>
    </row>
    <row r="273146" spans="2:3" x14ac:dyDescent="0.25">
      <c r="B273146" s="78"/>
      <c r="C273146" s="77"/>
    </row>
    <row r="273147" spans="2:3" x14ac:dyDescent="0.25">
      <c r="B273147" s="78"/>
      <c r="C273147" s="77"/>
    </row>
    <row r="273148" spans="2:3" x14ac:dyDescent="0.25">
      <c r="B273148" s="78"/>
      <c r="C273148" s="77"/>
    </row>
    <row r="273149" spans="2:3" x14ac:dyDescent="0.25">
      <c r="B273149" s="78"/>
      <c r="C273149" s="77"/>
    </row>
    <row r="273150" spans="2:3" x14ac:dyDescent="0.25">
      <c r="B273150" s="78"/>
      <c r="C273150" s="77"/>
    </row>
    <row r="273151" spans="2:3" x14ac:dyDescent="0.25">
      <c r="B273151" s="78"/>
      <c r="C273151" s="77"/>
    </row>
    <row r="273152" spans="2:3" x14ac:dyDescent="0.25">
      <c r="B273152" s="78"/>
      <c r="C273152" s="77"/>
    </row>
    <row r="273153" spans="2:3" x14ac:dyDescent="0.25">
      <c r="B273153" s="78"/>
      <c r="C273153" s="77"/>
    </row>
    <row r="273154" spans="2:3" x14ac:dyDescent="0.25">
      <c r="B273154" s="78"/>
      <c r="C273154" s="77"/>
    </row>
    <row r="273155" spans="2:3" x14ac:dyDescent="0.25">
      <c r="B273155" s="78"/>
      <c r="C273155" s="77"/>
    </row>
    <row r="273156" spans="2:3" x14ac:dyDescent="0.25">
      <c r="B273156" s="78"/>
      <c r="C273156" s="77"/>
    </row>
    <row r="273266" spans="2:3" x14ac:dyDescent="0.25">
      <c r="B273266" s="78"/>
      <c r="C273266" s="77"/>
    </row>
    <row r="273267" spans="2:3" x14ac:dyDescent="0.25">
      <c r="B273267" s="78"/>
      <c r="C273267" s="77"/>
    </row>
    <row r="273268" spans="2:3" x14ac:dyDescent="0.25">
      <c r="B273268" s="78"/>
      <c r="C273268" s="77"/>
    </row>
    <row r="273269" spans="2:3" x14ac:dyDescent="0.25">
      <c r="B273269" s="78"/>
      <c r="C273269" s="77"/>
    </row>
    <row r="273270" spans="2:3" x14ac:dyDescent="0.25">
      <c r="B273270" s="78"/>
      <c r="C273270" s="77"/>
    </row>
    <row r="273271" spans="2:3" x14ac:dyDescent="0.25">
      <c r="B273271" s="78"/>
      <c r="C273271" s="77"/>
    </row>
    <row r="273272" spans="2:3" x14ac:dyDescent="0.25">
      <c r="B273272" s="78"/>
      <c r="C273272" s="77"/>
    </row>
    <row r="273273" spans="2:3" x14ac:dyDescent="0.25">
      <c r="B273273" s="78"/>
      <c r="C273273" s="77"/>
    </row>
    <row r="273274" spans="2:3" x14ac:dyDescent="0.25">
      <c r="B273274" s="78"/>
      <c r="C273274" s="77"/>
    </row>
    <row r="273275" spans="2:3" x14ac:dyDescent="0.25">
      <c r="B273275" s="78"/>
      <c r="C273275" s="77"/>
    </row>
    <row r="273276" spans="2:3" x14ac:dyDescent="0.25">
      <c r="B273276" s="78"/>
      <c r="C273276" s="77"/>
    </row>
    <row r="273277" spans="2:3" x14ac:dyDescent="0.25">
      <c r="B273277" s="78"/>
      <c r="C273277" s="77"/>
    </row>
    <row r="273278" spans="2:3" x14ac:dyDescent="0.25">
      <c r="B273278" s="78"/>
      <c r="C273278" s="77"/>
    </row>
    <row r="273388" spans="2:3" x14ac:dyDescent="0.25">
      <c r="B273388" s="78"/>
      <c r="C273388" s="77"/>
    </row>
    <row r="273389" spans="2:3" x14ac:dyDescent="0.25">
      <c r="B273389" s="78"/>
      <c r="C273389" s="77"/>
    </row>
    <row r="273390" spans="2:3" x14ac:dyDescent="0.25">
      <c r="B273390" s="78"/>
      <c r="C273390" s="77"/>
    </row>
    <row r="273391" spans="2:3" x14ac:dyDescent="0.25">
      <c r="B273391" s="78"/>
      <c r="C273391" s="77"/>
    </row>
    <row r="273392" spans="2:3" x14ac:dyDescent="0.25">
      <c r="B273392" s="78"/>
      <c r="C273392" s="77"/>
    </row>
    <row r="273393" spans="2:3" x14ac:dyDescent="0.25">
      <c r="B273393" s="78"/>
      <c r="C273393" s="77"/>
    </row>
    <row r="273394" spans="2:3" x14ac:dyDescent="0.25">
      <c r="B273394" s="78"/>
      <c r="C273394" s="77"/>
    </row>
    <row r="273395" spans="2:3" x14ac:dyDescent="0.25">
      <c r="B273395" s="78"/>
      <c r="C273395" s="77"/>
    </row>
    <row r="273396" spans="2:3" x14ac:dyDescent="0.25">
      <c r="B273396" s="78"/>
      <c r="C273396" s="77"/>
    </row>
    <row r="273397" spans="2:3" x14ac:dyDescent="0.25">
      <c r="B273397" s="78"/>
      <c r="C273397" s="77"/>
    </row>
    <row r="273398" spans="2:3" x14ac:dyDescent="0.25">
      <c r="B273398" s="78"/>
      <c r="C273398" s="77"/>
    </row>
    <row r="273399" spans="2:3" x14ac:dyDescent="0.25">
      <c r="B273399" s="78"/>
      <c r="C273399" s="77"/>
    </row>
    <row r="273400" spans="2:3" x14ac:dyDescent="0.25">
      <c r="B273400" s="78"/>
      <c r="C273400" s="77"/>
    </row>
    <row r="273510" spans="2:3" x14ac:dyDescent="0.25">
      <c r="B273510" s="78"/>
      <c r="C273510" s="77"/>
    </row>
    <row r="273511" spans="2:3" x14ac:dyDescent="0.25">
      <c r="B273511" s="78"/>
      <c r="C273511" s="77"/>
    </row>
    <row r="273512" spans="2:3" x14ac:dyDescent="0.25">
      <c r="B273512" s="78"/>
      <c r="C273512" s="77"/>
    </row>
    <row r="273513" spans="2:3" x14ac:dyDescent="0.25">
      <c r="B273513" s="78"/>
      <c r="C273513" s="77"/>
    </row>
    <row r="273514" spans="2:3" x14ac:dyDescent="0.25">
      <c r="B273514" s="78"/>
      <c r="C273514" s="77"/>
    </row>
    <row r="273515" spans="2:3" x14ac:dyDescent="0.25">
      <c r="B273515" s="78"/>
      <c r="C273515" s="77"/>
    </row>
    <row r="273516" spans="2:3" x14ac:dyDescent="0.25">
      <c r="B273516" s="78"/>
      <c r="C273516" s="77"/>
    </row>
    <row r="273517" spans="2:3" x14ac:dyDescent="0.25">
      <c r="B273517" s="78"/>
      <c r="C273517" s="77"/>
    </row>
    <row r="273518" spans="2:3" x14ac:dyDescent="0.25">
      <c r="B273518" s="78"/>
      <c r="C273518" s="77"/>
    </row>
    <row r="273519" spans="2:3" x14ac:dyDescent="0.25">
      <c r="B273519" s="78"/>
      <c r="C273519" s="77"/>
    </row>
    <row r="273520" spans="2:3" x14ac:dyDescent="0.25">
      <c r="B273520" s="78"/>
      <c r="C273520" s="77"/>
    </row>
    <row r="273521" spans="2:3" x14ac:dyDescent="0.25">
      <c r="B273521" s="78"/>
      <c r="C273521" s="77"/>
    </row>
    <row r="273522" spans="2:3" x14ac:dyDescent="0.25">
      <c r="B273522" s="78"/>
      <c r="C273522" s="77"/>
    </row>
    <row r="273632" spans="2:3" x14ac:dyDescent="0.25">
      <c r="B273632" s="78"/>
      <c r="C273632" s="77"/>
    </row>
    <row r="273633" spans="2:3" x14ac:dyDescent="0.25">
      <c r="B273633" s="78"/>
      <c r="C273633" s="77"/>
    </row>
    <row r="273634" spans="2:3" x14ac:dyDescent="0.25">
      <c r="B273634" s="78"/>
      <c r="C273634" s="77"/>
    </row>
    <row r="273635" spans="2:3" x14ac:dyDescent="0.25">
      <c r="B273635" s="78"/>
      <c r="C273635" s="77"/>
    </row>
    <row r="273636" spans="2:3" x14ac:dyDescent="0.25">
      <c r="B273636" s="78"/>
      <c r="C273636" s="77"/>
    </row>
    <row r="273637" spans="2:3" x14ac:dyDescent="0.25">
      <c r="B273637" s="78"/>
      <c r="C273637" s="77"/>
    </row>
    <row r="273638" spans="2:3" x14ac:dyDescent="0.25">
      <c r="B273638" s="78"/>
      <c r="C273638" s="77"/>
    </row>
    <row r="273639" spans="2:3" x14ac:dyDescent="0.25">
      <c r="B273639" s="78"/>
      <c r="C273639" s="77"/>
    </row>
    <row r="273640" spans="2:3" x14ac:dyDescent="0.25">
      <c r="B273640" s="78"/>
      <c r="C273640" s="77"/>
    </row>
    <row r="273641" spans="2:3" x14ac:dyDescent="0.25">
      <c r="B273641" s="78"/>
      <c r="C273641" s="77"/>
    </row>
    <row r="273642" spans="2:3" x14ac:dyDescent="0.25">
      <c r="B273642" s="78"/>
      <c r="C273642" s="77"/>
    </row>
    <row r="273643" spans="2:3" x14ac:dyDescent="0.25">
      <c r="B273643" s="78"/>
      <c r="C273643" s="77"/>
    </row>
    <row r="273644" spans="2:3" x14ac:dyDescent="0.25">
      <c r="B273644" s="78"/>
      <c r="C273644" s="77"/>
    </row>
    <row r="273754" spans="2:3" x14ac:dyDescent="0.25">
      <c r="B273754" s="78"/>
      <c r="C273754" s="77"/>
    </row>
    <row r="273755" spans="2:3" x14ac:dyDescent="0.25">
      <c r="B273755" s="78"/>
      <c r="C273755" s="77"/>
    </row>
    <row r="273756" spans="2:3" x14ac:dyDescent="0.25">
      <c r="B273756" s="78"/>
      <c r="C273756" s="77"/>
    </row>
    <row r="273757" spans="2:3" x14ac:dyDescent="0.25">
      <c r="B273757" s="78"/>
      <c r="C273757" s="77"/>
    </row>
    <row r="273758" spans="2:3" x14ac:dyDescent="0.25">
      <c r="B273758" s="78"/>
      <c r="C273758" s="77"/>
    </row>
    <row r="273759" spans="2:3" x14ac:dyDescent="0.25">
      <c r="B273759" s="78"/>
      <c r="C273759" s="77"/>
    </row>
    <row r="273760" spans="2:3" x14ac:dyDescent="0.25">
      <c r="B273760" s="78"/>
      <c r="C273760" s="77"/>
    </row>
    <row r="273761" spans="2:3" x14ac:dyDescent="0.25">
      <c r="B273761" s="78"/>
      <c r="C273761" s="77"/>
    </row>
    <row r="273762" spans="2:3" x14ac:dyDescent="0.25">
      <c r="B273762" s="78"/>
      <c r="C273762" s="77"/>
    </row>
    <row r="273763" spans="2:3" x14ac:dyDescent="0.25">
      <c r="B273763" s="78"/>
      <c r="C273763" s="77"/>
    </row>
    <row r="273764" spans="2:3" x14ac:dyDescent="0.25">
      <c r="B273764" s="78"/>
      <c r="C273764" s="77"/>
    </row>
    <row r="273765" spans="2:3" x14ac:dyDescent="0.25">
      <c r="B273765" s="78"/>
      <c r="C273765" s="77"/>
    </row>
    <row r="273766" spans="2:3" x14ac:dyDescent="0.25">
      <c r="B273766" s="78"/>
      <c r="C273766" s="77"/>
    </row>
    <row r="273876" spans="2:3" x14ac:dyDescent="0.25">
      <c r="B273876" s="78"/>
      <c r="C273876" s="77"/>
    </row>
    <row r="273877" spans="2:3" x14ac:dyDescent="0.25">
      <c r="B273877" s="78"/>
      <c r="C273877" s="77"/>
    </row>
    <row r="273878" spans="2:3" x14ac:dyDescent="0.25">
      <c r="B273878" s="78"/>
      <c r="C273878" s="77"/>
    </row>
    <row r="273879" spans="2:3" x14ac:dyDescent="0.25">
      <c r="B273879" s="78"/>
      <c r="C273879" s="77"/>
    </row>
    <row r="273880" spans="2:3" x14ac:dyDescent="0.25">
      <c r="B273880" s="78"/>
      <c r="C273880" s="77"/>
    </row>
    <row r="273881" spans="2:3" x14ac:dyDescent="0.25">
      <c r="B273881" s="78"/>
      <c r="C273881" s="77"/>
    </row>
    <row r="273882" spans="2:3" x14ac:dyDescent="0.25">
      <c r="B273882" s="78"/>
      <c r="C273882" s="77"/>
    </row>
    <row r="273883" spans="2:3" x14ac:dyDescent="0.25">
      <c r="B273883" s="78"/>
      <c r="C273883" s="77"/>
    </row>
    <row r="273884" spans="2:3" x14ac:dyDescent="0.25">
      <c r="B273884" s="78"/>
      <c r="C273884" s="77"/>
    </row>
    <row r="273885" spans="2:3" x14ac:dyDescent="0.25">
      <c r="B273885" s="78"/>
      <c r="C273885" s="77"/>
    </row>
    <row r="273886" spans="2:3" x14ac:dyDescent="0.25">
      <c r="B273886" s="78"/>
      <c r="C273886" s="77"/>
    </row>
    <row r="273887" spans="2:3" x14ac:dyDescent="0.25">
      <c r="B273887" s="78"/>
      <c r="C273887" s="77"/>
    </row>
    <row r="273888" spans="2:3" x14ac:dyDescent="0.25">
      <c r="B273888" s="78"/>
      <c r="C273888" s="77"/>
    </row>
    <row r="273998" spans="2:3" x14ac:dyDescent="0.25">
      <c r="B273998" s="78"/>
      <c r="C273998" s="77"/>
    </row>
    <row r="273999" spans="2:3" x14ac:dyDescent="0.25">
      <c r="B273999" s="78"/>
      <c r="C273999" s="77"/>
    </row>
    <row r="274000" spans="2:3" x14ac:dyDescent="0.25">
      <c r="B274000" s="78"/>
      <c r="C274000" s="77"/>
    </row>
    <row r="274001" spans="2:3" x14ac:dyDescent="0.25">
      <c r="B274001" s="78"/>
      <c r="C274001" s="77"/>
    </row>
    <row r="274002" spans="2:3" x14ac:dyDescent="0.25">
      <c r="B274002" s="78"/>
      <c r="C274002" s="77"/>
    </row>
    <row r="274003" spans="2:3" x14ac:dyDescent="0.25">
      <c r="B274003" s="78"/>
      <c r="C274003" s="77"/>
    </row>
    <row r="274004" spans="2:3" x14ac:dyDescent="0.25">
      <c r="B274004" s="78"/>
      <c r="C274004" s="77"/>
    </row>
    <row r="274005" spans="2:3" x14ac:dyDescent="0.25">
      <c r="B274005" s="78"/>
      <c r="C274005" s="77"/>
    </row>
    <row r="274006" spans="2:3" x14ac:dyDescent="0.25">
      <c r="B274006" s="78"/>
      <c r="C274006" s="77"/>
    </row>
    <row r="274007" spans="2:3" x14ac:dyDescent="0.25">
      <c r="B274007" s="78"/>
      <c r="C274007" s="77"/>
    </row>
    <row r="274008" spans="2:3" x14ac:dyDescent="0.25">
      <c r="B274008" s="78"/>
      <c r="C274008" s="77"/>
    </row>
    <row r="274009" spans="2:3" x14ac:dyDescent="0.25">
      <c r="B274009" s="78"/>
      <c r="C274009" s="77"/>
    </row>
    <row r="274010" spans="2:3" x14ac:dyDescent="0.25">
      <c r="B274010" s="78"/>
      <c r="C274010" s="77"/>
    </row>
    <row r="274120" spans="2:3" x14ac:dyDescent="0.25">
      <c r="B274120" s="78"/>
      <c r="C274120" s="77"/>
    </row>
    <row r="274121" spans="2:3" x14ac:dyDescent="0.25">
      <c r="B274121" s="78"/>
      <c r="C274121" s="77"/>
    </row>
    <row r="274122" spans="2:3" x14ac:dyDescent="0.25">
      <c r="B274122" s="78"/>
      <c r="C274122" s="77"/>
    </row>
    <row r="274123" spans="2:3" x14ac:dyDescent="0.25">
      <c r="B274123" s="78"/>
      <c r="C274123" s="77"/>
    </row>
    <row r="274124" spans="2:3" x14ac:dyDescent="0.25">
      <c r="B274124" s="78"/>
      <c r="C274124" s="77"/>
    </row>
    <row r="274125" spans="2:3" x14ac:dyDescent="0.25">
      <c r="B274125" s="78"/>
      <c r="C274125" s="77"/>
    </row>
    <row r="274126" spans="2:3" x14ac:dyDescent="0.25">
      <c r="B274126" s="78"/>
      <c r="C274126" s="77"/>
    </row>
    <row r="274127" spans="2:3" x14ac:dyDescent="0.25">
      <c r="B274127" s="78"/>
      <c r="C274127" s="77"/>
    </row>
    <row r="274128" spans="2:3" x14ac:dyDescent="0.25">
      <c r="B274128" s="78"/>
      <c r="C274128" s="77"/>
    </row>
    <row r="274129" spans="2:3" x14ac:dyDescent="0.25">
      <c r="B274129" s="78"/>
      <c r="C274129" s="77"/>
    </row>
    <row r="274130" spans="2:3" x14ac:dyDescent="0.25">
      <c r="B274130" s="78"/>
      <c r="C274130" s="77"/>
    </row>
    <row r="274131" spans="2:3" x14ac:dyDescent="0.25">
      <c r="B274131" s="78"/>
      <c r="C274131" s="77"/>
    </row>
    <row r="274132" spans="2:3" x14ac:dyDescent="0.25">
      <c r="B274132" s="78"/>
      <c r="C274132" s="77"/>
    </row>
    <row r="274242" spans="2:3" x14ac:dyDescent="0.25">
      <c r="B274242" s="78"/>
      <c r="C274242" s="77"/>
    </row>
    <row r="274243" spans="2:3" x14ac:dyDescent="0.25">
      <c r="B274243" s="78"/>
      <c r="C274243" s="77"/>
    </row>
    <row r="274244" spans="2:3" x14ac:dyDescent="0.25">
      <c r="B274244" s="78"/>
      <c r="C274244" s="77"/>
    </row>
    <row r="274245" spans="2:3" x14ac:dyDescent="0.25">
      <c r="B274245" s="78"/>
      <c r="C274245" s="77"/>
    </row>
    <row r="274246" spans="2:3" x14ac:dyDescent="0.25">
      <c r="B274246" s="78"/>
      <c r="C274246" s="77"/>
    </row>
    <row r="274247" spans="2:3" x14ac:dyDescent="0.25">
      <c r="B274247" s="78"/>
      <c r="C274247" s="77"/>
    </row>
    <row r="274248" spans="2:3" x14ac:dyDescent="0.25">
      <c r="B274248" s="78"/>
      <c r="C274248" s="77"/>
    </row>
    <row r="274249" spans="2:3" x14ac:dyDescent="0.25">
      <c r="B274249" s="78"/>
      <c r="C274249" s="77"/>
    </row>
    <row r="274250" spans="2:3" x14ac:dyDescent="0.25">
      <c r="B274250" s="78"/>
      <c r="C274250" s="77"/>
    </row>
    <row r="274251" spans="2:3" x14ac:dyDescent="0.25">
      <c r="B274251" s="78"/>
      <c r="C274251" s="77"/>
    </row>
    <row r="274252" spans="2:3" x14ac:dyDescent="0.25">
      <c r="B274252" s="78"/>
      <c r="C274252" s="77"/>
    </row>
    <row r="274253" spans="2:3" x14ac:dyDescent="0.25">
      <c r="B274253" s="78"/>
      <c r="C274253" s="77"/>
    </row>
    <row r="274254" spans="2:3" x14ac:dyDescent="0.25">
      <c r="B274254" s="78"/>
      <c r="C274254" s="77"/>
    </row>
    <row r="274364" spans="2:3" x14ac:dyDescent="0.25">
      <c r="B274364" s="78"/>
      <c r="C274364" s="77"/>
    </row>
    <row r="274365" spans="2:3" x14ac:dyDescent="0.25">
      <c r="B274365" s="78"/>
      <c r="C274365" s="77"/>
    </row>
    <row r="274366" spans="2:3" x14ac:dyDescent="0.25">
      <c r="B274366" s="78"/>
      <c r="C274366" s="77"/>
    </row>
    <row r="274367" spans="2:3" x14ac:dyDescent="0.25">
      <c r="B274367" s="78"/>
      <c r="C274367" s="77"/>
    </row>
    <row r="274368" spans="2:3" x14ac:dyDescent="0.25">
      <c r="B274368" s="78"/>
      <c r="C274368" s="77"/>
    </row>
    <row r="274369" spans="2:3" x14ac:dyDescent="0.25">
      <c r="B274369" s="78"/>
      <c r="C274369" s="77"/>
    </row>
    <row r="274370" spans="2:3" x14ac:dyDescent="0.25">
      <c r="B274370" s="78"/>
      <c r="C274370" s="77"/>
    </row>
    <row r="274371" spans="2:3" x14ac:dyDescent="0.25">
      <c r="B274371" s="78"/>
      <c r="C274371" s="77"/>
    </row>
    <row r="274372" spans="2:3" x14ac:dyDescent="0.25">
      <c r="B274372" s="78"/>
      <c r="C274372" s="77"/>
    </row>
    <row r="274373" spans="2:3" x14ac:dyDescent="0.25">
      <c r="B274373" s="78"/>
      <c r="C274373" s="77"/>
    </row>
    <row r="274374" spans="2:3" x14ac:dyDescent="0.25">
      <c r="B274374" s="78"/>
      <c r="C274374" s="77"/>
    </row>
    <row r="274375" spans="2:3" x14ac:dyDescent="0.25">
      <c r="B274375" s="78"/>
      <c r="C274375" s="77"/>
    </row>
    <row r="274376" spans="2:3" x14ac:dyDescent="0.25">
      <c r="B274376" s="78"/>
      <c r="C274376" s="77"/>
    </row>
    <row r="274486" spans="2:3" x14ac:dyDescent="0.25">
      <c r="B274486" s="78"/>
      <c r="C274486" s="77"/>
    </row>
    <row r="274487" spans="2:3" x14ac:dyDescent="0.25">
      <c r="B274487" s="78"/>
      <c r="C274487" s="77"/>
    </row>
    <row r="274488" spans="2:3" x14ac:dyDescent="0.25">
      <c r="B274488" s="78"/>
      <c r="C274488" s="77"/>
    </row>
    <row r="274489" spans="2:3" x14ac:dyDescent="0.25">
      <c r="B274489" s="78"/>
      <c r="C274489" s="77"/>
    </row>
    <row r="274490" spans="2:3" x14ac:dyDescent="0.25">
      <c r="B274490" s="78"/>
      <c r="C274490" s="77"/>
    </row>
    <row r="274491" spans="2:3" x14ac:dyDescent="0.25">
      <c r="B274491" s="78"/>
      <c r="C274491" s="77"/>
    </row>
    <row r="274492" spans="2:3" x14ac:dyDescent="0.25">
      <c r="B274492" s="78"/>
      <c r="C274492" s="77"/>
    </row>
    <row r="274493" spans="2:3" x14ac:dyDescent="0.25">
      <c r="B274493" s="78"/>
      <c r="C274493" s="77"/>
    </row>
    <row r="274494" spans="2:3" x14ac:dyDescent="0.25">
      <c r="B274494" s="78"/>
      <c r="C274494" s="77"/>
    </row>
    <row r="274495" spans="2:3" x14ac:dyDescent="0.25">
      <c r="B274495" s="78"/>
      <c r="C274495" s="77"/>
    </row>
    <row r="274496" spans="2:3" x14ac:dyDescent="0.25">
      <c r="B274496" s="78"/>
      <c r="C274496" s="77"/>
    </row>
    <row r="274497" spans="2:3" x14ac:dyDescent="0.25">
      <c r="B274497" s="78"/>
      <c r="C274497" s="77"/>
    </row>
    <row r="274498" spans="2:3" x14ac:dyDescent="0.25">
      <c r="B274498" s="78"/>
      <c r="C274498" s="77"/>
    </row>
    <row r="274608" spans="2:3" x14ac:dyDescent="0.25">
      <c r="B274608" s="78"/>
      <c r="C274608" s="77"/>
    </row>
    <row r="274609" spans="2:3" x14ac:dyDescent="0.25">
      <c r="B274609" s="78"/>
      <c r="C274609" s="77"/>
    </row>
    <row r="274610" spans="2:3" x14ac:dyDescent="0.25">
      <c r="B274610" s="78"/>
      <c r="C274610" s="77"/>
    </row>
    <row r="274611" spans="2:3" x14ac:dyDescent="0.25">
      <c r="B274611" s="78"/>
      <c r="C274611" s="77"/>
    </row>
    <row r="274612" spans="2:3" x14ac:dyDescent="0.25">
      <c r="B274612" s="78"/>
      <c r="C274612" s="77"/>
    </row>
    <row r="274613" spans="2:3" x14ac:dyDescent="0.25">
      <c r="B274613" s="78"/>
      <c r="C274613" s="77"/>
    </row>
    <row r="274614" spans="2:3" x14ac:dyDescent="0.25">
      <c r="B274614" s="78"/>
      <c r="C274614" s="77"/>
    </row>
    <row r="274615" spans="2:3" x14ac:dyDescent="0.25">
      <c r="B274615" s="78"/>
      <c r="C274615" s="77"/>
    </row>
    <row r="274616" spans="2:3" x14ac:dyDescent="0.25">
      <c r="B274616" s="78"/>
      <c r="C274616" s="77"/>
    </row>
    <row r="274617" spans="2:3" x14ac:dyDescent="0.25">
      <c r="B274617" s="78"/>
      <c r="C274617" s="77"/>
    </row>
    <row r="274618" spans="2:3" x14ac:dyDescent="0.25">
      <c r="B274618" s="78"/>
      <c r="C274618" s="77"/>
    </row>
    <row r="274619" spans="2:3" x14ac:dyDescent="0.25">
      <c r="B274619" s="78"/>
      <c r="C274619" s="77"/>
    </row>
    <row r="274620" spans="2:3" x14ac:dyDescent="0.25">
      <c r="B274620" s="78"/>
      <c r="C274620" s="77"/>
    </row>
    <row r="274730" spans="2:3" x14ac:dyDescent="0.25">
      <c r="B274730" s="78"/>
      <c r="C274730" s="77"/>
    </row>
    <row r="274731" spans="2:3" x14ac:dyDescent="0.25">
      <c r="B274731" s="78"/>
      <c r="C274731" s="77"/>
    </row>
    <row r="274732" spans="2:3" x14ac:dyDescent="0.25">
      <c r="B274732" s="78"/>
      <c r="C274732" s="77"/>
    </row>
    <row r="274733" spans="2:3" x14ac:dyDescent="0.25">
      <c r="B274733" s="78"/>
      <c r="C274733" s="77"/>
    </row>
    <row r="274734" spans="2:3" x14ac:dyDescent="0.25">
      <c r="B274734" s="78"/>
      <c r="C274734" s="77"/>
    </row>
    <row r="274735" spans="2:3" x14ac:dyDescent="0.25">
      <c r="B274735" s="78"/>
      <c r="C274735" s="77"/>
    </row>
    <row r="274736" spans="2:3" x14ac:dyDescent="0.25">
      <c r="B274736" s="78"/>
      <c r="C274736" s="77"/>
    </row>
    <row r="274737" spans="2:3" x14ac:dyDescent="0.25">
      <c r="B274737" s="78"/>
      <c r="C274737" s="77"/>
    </row>
    <row r="274738" spans="2:3" x14ac:dyDescent="0.25">
      <c r="B274738" s="78"/>
      <c r="C274738" s="77"/>
    </row>
    <row r="274739" spans="2:3" x14ac:dyDescent="0.25">
      <c r="B274739" s="78"/>
      <c r="C274739" s="77"/>
    </row>
    <row r="274740" spans="2:3" x14ac:dyDescent="0.25">
      <c r="B274740" s="78"/>
      <c r="C274740" s="77"/>
    </row>
    <row r="274741" spans="2:3" x14ac:dyDescent="0.25">
      <c r="B274741" s="78"/>
      <c r="C274741" s="77"/>
    </row>
    <row r="274742" spans="2:3" x14ac:dyDescent="0.25">
      <c r="B274742" s="78"/>
      <c r="C274742" s="77"/>
    </row>
    <row r="274852" spans="2:3" x14ac:dyDescent="0.25">
      <c r="B274852" s="78"/>
      <c r="C274852" s="77"/>
    </row>
    <row r="274853" spans="2:3" x14ac:dyDescent="0.25">
      <c r="B274853" s="78"/>
      <c r="C274853" s="77"/>
    </row>
    <row r="274854" spans="2:3" x14ac:dyDescent="0.25">
      <c r="B274854" s="78"/>
      <c r="C274854" s="77"/>
    </row>
    <row r="274855" spans="2:3" x14ac:dyDescent="0.25">
      <c r="B274855" s="78"/>
      <c r="C274855" s="77"/>
    </row>
    <row r="274856" spans="2:3" x14ac:dyDescent="0.25">
      <c r="B274856" s="78"/>
      <c r="C274856" s="77"/>
    </row>
    <row r="274857" spans="2:3" x14ac:dyDescent="0.25">
      <c r="B274857" s="78"/>
      <c r="C274857" s="77"/>
    </row>
    <row r="274858" spans="2:3" x14ac:dyDescent="0.25">
      <c r="B274858" s="78"/>
      <c r="C274858" s="77"/>
    </row>
    <row r="274859" spans="2:3" x14ac:dyDescent="0.25">
      <c r="B274859" s="78"/>
      <c r="C274859" s="77"/>
    </row>
    <row r="274860" spans="2:3" x14ac:dyDescent="0.25">
      <c r="B274860" s="78"/>
      <c r="C274860" s="77"/>
    </row>
    <row r="274861" spans="2:3" x14ac:dyDescent="0.25">
      <c r="B274861" s="78"/>
      <c r="C274861" s="77"/>
    </row>
    <row r="274862" spans="2:3" x14ac:dyDescent="0.25">
      <c r="B274862" s="78"/>
      <c r="C274862" s="77"/>
    </row>
    <row r="274863" spans="2:3" x14ac:dyDescent="0.25">
      <c r="B274863" s="78"/>
      <c r="C274863" s="77"/>
    </row>
    <row r="274864" spans="2:3" x14ac:dyDescent="0.25">
      <c r="B274864" s="78"/>
      <c r="C274864" s="77"/>
    </row>
    <row r="274974" spans="2:3" x14ac:dyDescent="0.25">
      <c r="B274974" s="78"/>
      <c r="C274974" s="77"/>
    </row>
    <row r="274975" spans="2:3" x14ac:dyDescent="0.25">
      <c r="B274975" s="78"/>
      <c r="C274975" s="77"/>
    </row>
    <row r="274976" spans="2:3" x14ac:dyDescent="0.25">
      <c r="B274976" s="78"/>
      <c r="C274976" s="77"/>
    </row>
    <row r="274977" spans="2:3" x14ac:dyDescent="0.25">
      <c r="B274977" s="78"/>
      <c r="C274977" s="77"/>
    </row>
    <row r="274978" spans="2:3" x14ac:dyDescent="0.25">
      <c r="B274978" s="78"/>
      <c r="C274978" s="77"/>
    </row>
    <row r="274979" spans="2:3" x14ac:dyDescent="0.25">
      <c r="B274979" s="78"/>
      <c r="C274979" s="77"/>
    </row>
    <row r="274980" spans="2:3" x14ac:dyDescent="0.25">
      <c r="B274980" s="78"/>
      <c r="C274980" s="77"/>
    </row>
    <row r="274981" spans="2:3" x14ac:dyDescent="0.25">
      <c r="B274981" s="78"/>
      <c r="C274981" s="77"/>
    </row>
    <row r="274982" spans="2:3" x14ac:dyDescent="0.25">
      <c r="B274982" s="78"/>
      <c r="C274982" s="77"/>
    </row>
    <row r="274983" spans="2:3" x14ac:dyDescent="0.25">
      <c r="B274983" s="78"/>
      <c r="C274983" s="77"/>
    </row>
    <row r="274984" spans="2:3" x14ac:dyDescent="0.25">
      <c r="B274984" s="78"/>
      <c r="C274984" s="77"/>
    </row>
    <row r="274985" spans="2:3" x14ac:dyDescent="0.25">
      <c r="B274985" s="78"/>
      <c r="C274985" s="77"/>
    </row>
    <row r="274986" spans="2:3" x14ac:dyDescent="0.25">
      <c r="B274986" s="78"/>
      <c r="C274986" s="77"/>
    </row>
    <row r="275096" spans="2:3" x14ac:dyDescent="0.25">
      <c r="B275096" s="78"/>
      <c r="C275096" s="77"/>
    </row>
    <row r="275097" spans="2:3" x14ac:dyDescent="0.25">
      <c r="B275097" s="78"/>
      <c r="C275097" s="77"/>
    </row>
    <row r="275098" spans="2:3" x14ac:dyDescent="0.25">
      <c r="B275098" s="78"/>
      <c r="C275098" s="77"/>
    </row>
    <row r="275099" spans="2:3" x14ac:dyDescent="0.25">
      <c r="B275099" s="78"/>
      <c r="C275099" s="77"/>
    </row>
    <row r="275100" spans="2:3" x14ac:dyDescent="0.25">
      <c r="B275100" s="78"/>
      <c r="C275100" s="77"/>
    </row>
    <row r="275101" spans="2:3" x14ac:dyDescent="0.25">
      <c r="B275101" s="78"/>
      <c r="C275101" s="77"/>
    </row>
    <row r="275102" spans="2:3" x14ac:dyDescent="0.25">
      <c r="B275102" s="78"/>
      <c r="C275102" s="77"/>
    </row>
    <row r="275103" spans="2:3" x14ac:dyDescent="0.25">
      <c r="B275103" s="78"/>
      <c r="C275103" s="77"/>
    </row>
    <row r="275104" spans="2:3" x14ac:dyDescent="0.25">
      <c r="B275104" s="78"/>
      <c r="C275104" s="77"/>
    </row>
    <row r="275105" spans="2:3" x14ac:dyDescent="0.25">
      <c r="B275105" s="78"/>
      <c r="C275105" s="77"/>
    </row>
    <row r="275106" spans="2:3" x14ac:dyDescent="0.25">
      <c r="B275106" s="78"/>
      <c r="C275106" s="77"/>
    </row>
    <row r="275107" spans="2:3" x14ac:dyDescent="0.25">
      <c r="B275107" s="78"/>
      <c r="C275107" s="77"/>
    </row>
    <row r="275108" spans="2:3" x14ac:dyDescent="0.25">
      <c r="B275108" s="78"/>
      <c r="C275108" s="77"/>
    </row>
    <row r="275218" spans="2:3" x14ac:dyDescent="0.25">
      <c r="B275218" s="78"/>
      <c r="C275218" s="77"/>
    </row>
    <row r="275219" spans="2:3" x14ac:dyDescent="0.25">
      <c r="B275219" s="78"/>
      <c r="C275219" s="77"/>
    </row>
    <row r="275220" spans="2:3" x14ac:dyDescent="0.25">
      <c r="B275220" s="78"/>
      <c r="C275220" s="77"/>
    </row>
    <row r="275221" spans="2:3" x14ac:dyDescent="0.25">
      <c r="B275221" s="78"/>
      <c r="C275221" s="77"/>
    </row>
    <row r="275222" spans="2:3" x14ac:dyDescent="0.25">
      <c r="B275222" s="78"/>
      <c r="C275222" s="77"/>
    </row>
    <row r="275223" spans="2:3" x14ac:dyDescent="0.25">
      <c r="B275223" s="78"/>
      <c r="C275223" s="77"/>
    </row>
    <row r="275224" spans="2:3" x14ac:dyDescent="0.25">
      <c r="B275224" s="78"/>
      <c r="C275224" s="77"/>
    </row>
    <row r="275225" spans="2:3" x14ac:dyDescent="0.25">
      <c r="B275225" s="78"/>
      <c r="C275225" s="77"/>
    </row>
    <row r="275226" spans="2:3" x14ac:dyDescent="0.25">
      <c r="B275226" s="78"/>
      <c r="C275226" s="77"/>
    </row>
    <row r="275227" spans="2:3" x14ac:dyDescent="0.25">
      <c r="B275227" s="78"/>
      <c r="C275227" s="77"/>
    </row>
    <row r="275228" spans="2:3" x14ac:dyDescent="0.25">
      <c r="B275228" s="78"/>
      <c r="C275228" s="77"/>
    </row>
    <row r="275229" spans="2:3" x14ac:dyDescent="0.25">
      <c r="B275229" s="78"/>
      <c r="C275229" s="77"/>
    </row>
    <row r="275230" spans="2:3" x14ac:dyDescent="0.25">
      <c r="B275230" s="78"/>
      <c r="C275230" s="77"/>
    </row>
    <row r="275340" spans="2:3" x14ac:dyDescent="0.25">
      <c r="B275340" s="78"/>
      <c r="C275340" s="77"/>
    </row>
    <row r="275341" spans="2:3" x14ac:dyDescent="0.25">
      <c r="B275341" s="78"/>
      <c r="C275341" s="77"/>
    </row>
    <row r="275342" spans="2:3" x14ac:dyDescent="0.25">
      <c r="B275342" s="78"/>
      <c r="C275342" s="77"/>
    </row>
    <row r="275343" spans="2:3" x14ac:dyDescent="0.25">
      <c r="B275343" s="78"/>
      <c r="C275343" s="77"/>
    </row>
    <row r="275344" spans="2:3" x14ac:dyDescent="0.25">
      <c r="B275344" s="78"/>
      <c r="C275344" s="77"/>
    </row>
    <row r="275345" spans="2:3" x14ac:dyDescent="0.25">
      <c r="B275345" s="78"/>
      <c r="C275345" s="77"/>
    </row>
    <row r="275346" spans="2:3" x14ac:dyDescent="0.25">
      <c r="B275346" s="78"/>
      <c r="C275346" s="77"/>
    </row>
    <row r="275347" spans="2:3" x14ac:dyDescent="0.25">
      <c r="B275347" s="78"/>
      <c r="C275347" s="77"/>
    </row>
    <row r="275348" spans="2:3" x14ac:dyDescent="0.25">
      <c r="B275348" s="78"/>
      <c r="C275348" s="77"/>
    </row>
    <row r="275349" spans="2:3" x14ac:dyDescent="0.25">
      <c r="B275349" s="78"/>
      <c r="C275349" s="77"/>
    </row>
    <row r="275350" spans="2:3" x14ac:dyDescent="0.25">
      <c r="B275350" s="78"/>
      <c r="C275350" s="77"/>
    </row>
    <row r="275351" spans="2:3" x14ac:dyDescent="0.25">
      <c r="B275351" s="78"/>
      <c r="C275351" s="77"/>
    </row>
    <row r="275352" spans="2:3" x14ac:dyDescent="0.25">
      <c r="B275352" s="78"/>
      <c r="C275352" s="77"/>
    </row>
    <row r="275462" spans="2:3" x14ac:dyDescent="0.25">
      <c r="B275462" s="78"/>
      <c r="C275462" s="77"/>
    </row>
    <row r="275463" spans="2:3" x14ac:dyDescent="0.25">
      <c r="B275463" s="78"/>
      <c r="C275463" s="77"/>
    </row>
    <row r="275464" spans="2:3" x14ac:dyDescent="0.25">
      <c r="B275464" s="78"/>
      <c r="C275464" s="77"/>
    </row>
    <row r="275465" spans="2:3" x14ac:dyDescent="0.25">
      <c r="B275465" s="78"/>
      <c r="C275465" s="77"/>
    </row>
    <row r="275466" spans="2:3" x14ac:dyDescent="0.25">
      <c r="B275466" s="78"/>
      <c r="C275466" s="77"/>
    </row>
    <row r="275467" spans="2:3" x14ac:dyDescent="0.25">
      <c r="B275467" s="78"/>
      <c r="C275467" s="77"/>
    </row>
    <row r="275468" spans="2:3" x14ac:dyDescent="0.25">
      <c r="B275468" s="78"/>
      <c r="C275468" s="77"/>
    </row>
    <row r="275469" spans="2:3" x14ac:dyDescent="0.25">
      <c r="B275469" s="78"/>
      <c r="C275469" s="77"/>
    </row>
    <row r="275470" spans="2:3" x14ac:dyDescent="0.25">
      <c r="B275470" s="78"/>
      <c r="C275470" s="77"/>
    </row>
    <row r="275471" spans="2:3" x14ac:dyDescent="0.25">
      <c r="B275471" s="78"/>
      <c r="C275471" s="77"/>
    </row>
    <row r="275472" spans="2:3" x14ac:dyDescent="0.25">
      <c r="B275472" s="78"/>
      <c r="C275472" s="77"/>
    </row>
    <row r="275473" spans="2:3" x14ac:dyDescent="0.25">
      <c r="B275473" s="78"/>
      <c r="C275473" s="77"/>
    </row>
    <row r="275474" spans="2:3" x14ac:dyDescent="0.25">
      <c r="B275474" s="78"/>
      <c r="C275474" s="77"/>
    </row>
    <row r="275584" spans="2:3" x14ac:dyDescent="0.25">
      <c r="B275584" s="78"/>
      <c r="C275584" s="77"/>
    </row>
    <row r="275585" spans="2:3" x14ac:dyDescent="0.25">
      <c r="B275585" s="78"/>
      <c r="C275585" s="77"/>
    </row>
    <row r="275586" spans="2:3" x14ac:dyDescent="0.25">
      <c r="B275586" s="78"/>
      <c r="C275586" s="77"/>
    </row>
    <row r="275587" spans="2:3" x14ac:dyDescent="0.25">
      <c r="B275587" s="78"/>
      <c r="C275587" s="77"/>
    </row>
    <row r="275588" spans="2:3" x14ac:dyDescent="0.25">
      <c r="B275588" s="78"/>
      <c r="C275588" s="77"/>
    </row>
    <row r="275589" spans="2:3" x14ac:dyDescent="0.25">
      <c r="B275589" s="78"/>
      <c r="C275589" s="77"/>
    </row>
    <row r="275590" spans="2:3" x14ac:dyDescent="0.25">
      <c r="B275590" s="78"/>
      <c r="C275590" s="77"/>
    </row>
    <row r="275591" spans="2:3" x14ac:dyDescent="0.25">
      <c r="B275591" s="78"/>
      <c r="C275591" s="77"/>
    </row>
    <row r="275592" spans="2:3" x14ac:dyDescent="0.25">
      <c r="B275592" s="78"/>
      <c r="C275592" s="77"/>
    </row>
    <row r="275593" spans="2:3" x14ac:dyDescent="0.25">
      <c r="B275593" s="78"/>
      <c r="C275593" s="77"/>
    </row>
    <row r="275594" spans="2:3" x14ac:dyDescent="0.25">
      <c r="B275594" s="78"/>
      <c r="C275594" s="77"/>
    </row>
    <row r="275595" spans="2:3" x14ac:dyDescent="0.25">
      <c r="B275595" s="78"/>
      <c r="C275595" s="77"/>
    </row>
    <row r="275596" spans="2:3" x14ac:dyDescent="0.25">
      <c r="B275596" s="78"/>
      <c r="C275596" s="77"/>
    </row>
    <row r="275706" spans="2:3" x14ac:dyDescent="0.25">
      <c r="B275706" s="78"/>
      <c r="C275706" s="77"/>
    </row>
    <row r="275707" spans="2:3" x14ac:dyDescent="0.25">
      <c r="B275707" s="78"/>
      <c r="C275707" s="77"/>
    </row>
    <row r="275708" spans="2:3" x14ac:dyDescent="0.25">
      <c r="B275708" s="78"/>
      <c r="C275708" s="77"/>
    </row>
    <row r="275709" spans="2:3" x14ac:dyDescent="0.25">
      <c r="B275709" s="78"/>
      <c r="C275709" s="77"/>
    </row>
    <row r="275710" spans="2:3" x14ac:dyDescent="0.25">
      <c r="B275710" s="78"/>
      <c r="C275710" s="77"/>
    </row>
    <row r="275711" spans="2:3" x14ac:dyDescent="0.25">
      <c r="B275711" s="78"/>
      <c r="C275711" s="77"/>
    </row>
    <row r="275712" spans="2:3" x14ac:dyDescent="0.25">
      <c r="B275712" s="78"/>
      <c r="C275712" s="77"/>
    </row>
    <row r="275713" spans="2:3" x14ac:dyDescent="0.25">
      <c r="B275713" s="78"/>
      <c r="C275713" s="77"/>
    </row>
    <row r="275714" spans="2:3" x14ac:dyDescent="0.25">
      <c r="B275714" s="78"/>
      <c r="C275714" s="77"/>
    </row>
    <row r="275715" spans="2:3" x14ac:dyDescent="0.25">
      <c r="B275715" s="78"/>
      <c r="C275715" s="77"/>
    </row>
    <row r="275716" spans="2:3" x14ac:dyDescent="0.25">
      <c r="B275716" s="78"/>
      <c r="C275716" s="77"/>
    </row>
    <row r="275717" spans="2:3" x14ac:dyDescent="0.25">
      <c r="B275717" s="78"/>
      <c r="C275717" s="77"/>
    </row>
    <row r="275718" spans="2:3" x14ac:dyDescent="0.25">
      <c r="B275718" s="78"/>
      <c r="C275718" s="77"/>
    </row>
    <row r="275828" spans="2:3" x14ac:dyDescent="0.25">
      <c r="B275828" s="78"/>
      <c r="C275828" s="77"/>
    </row>
    <row r="275829" spans="2:3" x14ac:dyDescent="0.25">
      <c r="B275829" s="78"/>
      <c r="C275829" s="77"/>
    </row>
    <row r="275830" spans="2:3" x14ac:dyDescent="0.25">
      <c r="B275830" s="78"/>
      <c r="C275830" s="77"/>
    </row>
    <row r="275831" spans="2:3" x14ac:dyDescent="0.25">
      <c r="B275831" s="78"/>
      <c r="C275831" s="77"/>
    </row>
    <row r="275832" spans="2:3" x14ac:dyDescent="0.25">
      <c r="B275832" s="78"/>
      <c r="C275832" s="77"/>
    </row>
    <row r="275833" spans="2:3" x14ac:dyDescent="0.25">
      <c r="B275833" s="78"/>
      <c r="C275833" s="77"/>
    </row>
    <row r="275834" spans="2:3" x14ac:dyDescent="0.25">
      <c r="B275834" s="78"/>
      <c r="C275834" s="77"/>
    </row>
    <row r="275835" spans="2:3" x14ac:dyDescent="0.25">
      <c r="B275835" s="78"/>
      <c r="C275835" s="77"/>
    </row>
    <row r="275836" spans="2:3" x14ac:dyDescent="0.25">
      <c r="B275836" s="78"/>
      <c r="C275836" s="77"/>
    </row>
    <row r="275837" spans="2:3" x14ac:dyDescent="0.25">
      <c r="B275837" s="78"/>
      <c r="C275837" s="77"/>
    </row>
    <row r="275838" spans="2:3" x14ac:dyDescent="0.25">
      <c r="B275838" s="78"/>
      <c r="C275838" s="77"/>
    </row>
    <row r="275839" spans="2:3" x14ac:dyDescent="0.25">
      <c r="B275839" s="78"/>
      <c r="C275839" s="77"/>
    </row>
    <row r="275840" spans="2:3" x14ac:dyDescent="0.25">
      <c r="B275840" s="78"/>
      <c r="C275840" s="77"/>
    </row>
    <row r="275950" spans="2:3" x14ac:dyDescent="0.25">
      <c r="B275950" s="78"/>
      <c r="C275950" s="77"/>
    </row>
    <row r="275951" spans="2:3" x14ac:dyDescent="0.25">
      <c r="B275951" s="78"/>
      <c r="C275951" s="77"/>
    </row>
    <row r="275952" spans="2:3" x14ac:dyDescent="0.25">
      <c r="B275952" s="78"/>
      <c r="C275952" s="77"/>
    </row>
    <row r="275953" spans="2:3" x14ac:dyDescent="0.25">
      <c r="B275953" s="78"/>
      <c r="C275953" s="77"/>
    </row>
    <row r="275954" spans="2:3" x14ac:dyDescent="0.25">
      <c r="B275954" s="78"/>
      <c r="C275954" s="77"/>
    </row>
    <row r="275955" spans="2:3" x14ac:dyDescent="0.25">
      <c r="B275955" s="78"/>
      <c r="C275955" s="77"/>
    </row>
    <row r="275956" spans="2:3" x14ac:dyDescent="0.25">
      <c r="B275956" s="78"/>
      <c r="C275956" s="77"/>
    </row>
    <row r="275957" spans="2:3" x14ac:dyDescent="0.25">
      <c r="B275957" s="78"/>
      <c r="C275957" s="77"/>
    </row>
    <row r="275958" spans="2:3" x14ac:dyDescent="0.25">
      <c r="B275958" s="78"/>
      <c r="C275958" s="77"/>
    </row>
    <row r="275959" spans="2:3" x14ac:dyDescent="0.25">
      <c r="B275959" s="78"/>
      <c r="C275959" s="77"/>
    </row>
    <row r="275960" spans="2:3" x14ac:dyDescent="0.25">
      <c r="B275960" s="78"/>
      <c r="C275960" s="77"/>
    </row>
    <row r="275961" spans="2:3" x14ac:dyDescent="0.25">
      <c r="B275961" s="78"/>
      <c r="C275961" s="77"/>
    </row>
    <row r="275962" spans="2:3" x14ac:dyDescent="0.25">
      <c r="B275962" s="78"/>
      <c r="C275962" s="77"/>
    </row>
    <row r="276072" spans="2:3" x14ac:dyDescent="0.25">
      <c r="B276072" s="78"/>
      <c r="C276072" s="77"/>
    </row>
    <row r="276073" spans="2:3" x14ac:dyDescent="0.25">
      <c r="B276073" s="78"/>
      <c r="C276073" s="77"/>
    </row>
    <row r="276074" spans="2:3" x14ac:dyDescent="0.25">
      <c r="B276074" s="78"/>
      <c r="C276074" s="77"/>
    </row>
    <row r="276075" spans="2:3" x14ac:dyDescent="0.25">
      <c r="B276075" s="78"/>
      <c r="C276075" s="77"/>
    </row>
    <row r="276076" spans="2:3" x14ac:dyDescent="0.25">
      <c r="B276076" s="78"/>
      <c r="C276076" s="77"/>
    </row>
    <row r="276077" spans="2:3" x14ac:dyDescent="0.25">
      <c r="B276077" s="78"/>
      <c r="C276077" s="77"/>
    </row>
    <row r="276078" spans="2:3" x14ac:dyDescent="0.25">
      <c r="B276078" s="78"/>
      <c r="C276078" s="77"/>
    </row>
    <row r="276079" spans="2:3" x14ac:dyDescent="0.25">
      <c r="B276079" s="78"/>
      <c r="C276079" s="77"/>
    </row>
    <row r="276080" spans="2:3" x14ac:dyDescent="0.25">
      <c r="B276080" s="78"/>
      <c r="C276080" s="77"/>
    </row>
    <row r="276081" spans="2:3" x14ac:dyDescent="0.25">
      <c r="B276081" s="78"/>
      <c r="C276081" s="77"/>
    </row>
    <row r="276082" spans="2:3" x14ac:dyDescent="0.25">
      <c r="B276082" s="78"/>
      <c r="C276082" s="77"/>
    </row>
    <row r="276083" spans="2:3" x14ac:dyDescent="0.25">
      <c r="B276083" s="78"/>
      <c r="C276083" s="77"/>
    </row>
    <row r="276084" spans="2:3" x14ac:dyDescent="0.25">
      <c r="B276084" s="78"/>
      <c r="C276084" s="77"/>
    </row>
    <row r="276194" spans="2:3" x14ac:dyDescent="0.25">
      <c r="B276194" s="78"/>
      <c r="C276194" s="77"/>
    </row>
    <row r="276195" spans="2:3" x14ac:dyDescent="0.25">
      <c r="B276195" s="78"/>
      <c r="C276195" s="77"/>
    </row>
    <row r="276196" spans="2:3" x14ac:dyDescent="0.25">
      <c r="B276196" s="78"/>
      <c r="C276196" s="77"/>
    </row>
    <row r="276197" spans="2:3" x14ac:dyDescent="0.25">
      <c r="B276197" s="78"/>
      <c r="C276197" s="77"/>
    </row>
    <row r="276198" spans="2:3" x14ac:dyDescent="0.25">
      <c r="B276198" s="78"/>
      <c r="C276198" s="77"/>
    </row>
    <row r="276199" spans="2:3" x14ac:dyDescent="0.25">
      <c r="B276199" s="78"/>
      <c r="C276199" s="77"/>
    </row>
    <row r="276200" spans="2:3" x14ac:dyDescent="0.25">
      <c r="B276200" s="78"/>
      <c r="C276200" s="77"/>
    </row>
    <row r="276201" spans="2:3" x14ac:dyDescent="0.25">
      <c r="B276201" s="78"/>
      <c r="C276201" s="77"/>
    </row>
    <row r="276202" spans="2:3" x14ac:dyDescent="0.25">
      <c r="B276202" s="78"/>
      <c r="C276202" s="77"/>
    </row>
    <row r="276203" spans="2:3" x14ac:dyDescent="0.25">
      <c r="B276203" s="78"/>
      <c r="C276203" s="77"/>
    </row>
    <row r="276204" spans="2:3" x14ac:dyDescent="0.25">
      <c r="B276204" s="78"/>
      <c r="C276204" s="77"/>
    </row>
    <row r="276205" spans="2:3" x14ac:dyDescent="0.25">
      <c r="B276205" s="78"/>
      <c r="C276205" s="77"/>
    </row>
    <row r="276206" spans="2:3" x14ac:dyDescent="0.25">
      <c r="B276206" s="78"/>
      <c r="C276206" s="77"/>
    </row>
    <row r="276316" spans="2:3" x14ac:dyDescent="0.25">
      <c r="B276316" s="78"/>
      <c r="C276316" s="77"/>
    </row>
    <row r="276317" spans="2:3" x14ac:dyDescent="0.25">
      <c r="B276317" s="78"/>
      <c r="C276317" s="77"/>
    </row>
    <row r="276318" spans="2:3" x14ac:dyDescent="0.25">
      <c r="B276318" s="78"/>
      <c r="C276318" s="77"/>
    </row>
    <row r="276319" spans="2:3" x14ac:dyDescent="0.25">
      <c r="B276319" s="78"/>
      <c r="C276319" s="77"/>
    </row>
    <row r="276320" spans="2:3" x14ac:dyDescent="0.25">
      <c r="B276320" s="78"/>
      <c r="C276320" s="77"/>
    </row>
    <row r="276321" spans="2:3" x14ac:dyDescent="0.25">
      <c r="B276321" s="78"/>
      <c r="C276321" s="77"/>
    </row>
    <row r="276322" spans="2:3" x14ac:dyDescent="0.25">
      <c r="B276322" s="78"/>
      <c r="C276322" s="77"/>
    </row>
    <row r="276323" spans="2:3" x14ac:dyDescent="0.25">
      <c r="B276323" s="78"/>
      <c r="C276323" s="77"/>
    </row>
    <row r="276324" spans="2:3" x14ac:dyDescent="0.25">
      <c r="B276324" s="78"/>
      <c r="C276324" s="77"/>
    </row>
    <row r="276325" spans="2:3" x14ac:dyDescent="0.25">
      <c r="B276325" s="78"/>
      <c r="C276325" s="77"/>
    </row>
    <row r="276326" spans="2:3" x14ac:dyDescent="0.25">
      <c r="B276326" s="78"/>
      <c r="C276326" s="77"/>
    </row>
    <row r="276327" spans="2:3" x14ac:dyDescent="0.25">
      <c r="B276327" s="78"/>
      <c r="C276327" s="77"/>
    </row>
    <row r="276328" spans="2:3" x14ac:dyDescent="0.25">
      <c r="B276328" s="78"/>
      <c r="C276328" s="77"/>
    </row>
    <row r="276438" spans="2:3" x14ac:dyDescent="0.25">
      <c r="B276438" s="78"/>
      <c r="C276438" s="77"/>
    </row>
    <row r="276439" spans="2:3" x14ac:dyDescent="0.25">
      <c r="B276439" s="78"/>
      <c r="C276439" s="77"/>
    </row>
    <row r="276440" spans="2:3" x14ac:dyDescent="0.25">
      <c r="B276440" s="78"/>
      <c r="C276440" s="77"/>
    </row>
    <row r="276441" spans="2:3" x14ac:dyDescent="0.25">
      <c r="B276441" s="78"/>
      <c r="C276441" s="77"/>
    </row>
    <row r="276442" spans="2:3" x14ac:dyDescent="0.25">
      <c r="B276442" s="78"/>
      <c r="C276442" s="77"/>
    </row>
    <row r="276443" spans="2:3" x14ac:dyDescent="0.25">
      <c r="B276443" s="78"/>
      <c r="C276443" s="77"/>
    </row>
    <row r="276444" spans="2:3" x14ac:dyDescent="0.25">
      <c r="B276444" s="78"/>
      <c r="C276444" s="77"/>
    </row>
    <row r="276445" spans="2:3" x14ac:dyDescent="0.25">
      <c r="B276445" s="78"/>
      <c r="C276445" s="77"/>
    </row>
    <row r="276446" spans="2:3" x14ac:dyDescent="0.25">
      <c r="B276446" s="78"/>
      <c r="C276446" s="77"/>
    </row>
    <row r="276447" spans="2:3" x14ac:dyDescent="0.25">
      <c r="B276447" s="78"/>
      <c r="C276447" s="77"/>
    </row>
    <row r="276448" spans="2:3" x14ac:dyDescent="0.25">
      <c r="B276448" s="78"/>
      <c r="C276448" s="77"/>
    </row>
    <row r="276449" spans="2:3" x14ac:dyDescent="0.25">
      <c r="B276449" s="78"/>
      <c r="C276449" s="77"/>
    </row>
    <row r="276450" spans="2:3" x14ac:dyDescent="0.25">
      <c r="B276450" s="78"/>
      <c r="C276450" s="77"/>
    </row>
    <row r="276560" spans="2:3" x14ac:dyDescent="0.25">
      <c r="B276560" s="78"/>
      <c r="C276560" s="77"/>
    </row>
    <row r="276561" spans="2:3" x14ac:dyDescent="0.25">
      <c r="B276561" s="78"/>
      <c r="C276561" s="77"/>
    </row>
    <row r="276562" spans="2:3" x14ac:dyDescent="0.25">
      <c r="B276562" s="78"/>
      <c r="C276562" s="77"/>
    </row>
    <row r="276563" spans="2:3" x14ac:dyDescent="0.25">
      <c r="B276563" s="78"/>
      <c r="C276563" s="77"/>
    </row>
    <row r="276564" spans="2:3" x14ac:dyDescent="0.25">
      <c r="B276564" s="78"/>
      <c r="C276564" s="77"/>
    </row>
    <row r="276565" spans="2:3" x14ac:dyDescent="0.25">
      <c r="B276565" s="78"/>
      <c r="C276565" s="77"/>
    </row>
    <row r="276566" spans="2:3" x14ac:dyDescent="0.25">
      <c r="B276566" s="78"/>
      <c r="C276566" s="77"/>
    </row>
    <row r="276567" spans="2:3" x14ac:dyDescent="0.25">
      <c r="B276567" s="78"/>
      <c r="C276567" s="77"/>
    </row>
    <row r="276568" spans="2:3" x14ac:dyDescent="0.25">
      <c r="B276568" s="78"/>
      <c r="C276568" s="77"/>
    </row>
    <row r="276569" spans="2:3" x14ac:dyDescent="0.25">
      <c r="B276569" s="78"/>
      <c r="C276569" s="77"/>
    </row>
    <row r="276570" spans="2:3" x14ac:dyDescent="0.25">
      <c r="B276570" s="78"/>
      <c r="C276570" s="77"/>
    </row>
    <row r="276571" spans="2:3" x14ac:dyDescent="0.25">
      <c r="B276571" s="78"/>
      <c r="C276571" s="77"/>
    </row>
    <row r="276572" spans="2:3" x14ac:dyDescent="0.25">
      <c r="B276572" s="78"/>
      <c r="C276572" s="77"/>
    </row>
    <row r="276682" spans="2:3" x14ac:dyDescent="0.25">
      <c r="B276682" s="78"/>
      <c r="C276682" s="77"/>
    </row>
    <row r="276683" spans="2:3" x14ac:dyDescent="0.25">
      <c r="B276683" s="78"/>
      <c r="C276683" s="77"/>
    </row>
    <row r="276684" spans="2:3" x14ac:dyDescent="0.25">
      <c r="B276684" s="78"/>
      <c r="C276684" s="77"/>
    </row>
    <row r="276685" spans="2:3" x14ac:dyDescent="0.25">
      <c r="B276685" s="78"/>
      <c r="C276685" s="77"/>
    </row>
    <row r="276686" spans="2:3" x14ac:dyDescent="0.25">
      <c r="B276686" s="78"/>
      <c r="C276686" s="77"/>
    </row>
    <row r="276687" spans="2:3" x14ac:dyDescent="0.25">
      <c r="B276687" s="78"/>
      <c r="C276687" s="77"/>
    </row>
    <row r="276688" spans="2:3" x14ac:dyDescent="0.25">
      <c r="B276688" s="78"/>
      <c r="C276688" s="77"/>
    </row>
    <row r="276689" spans="2:3" x14ac:dyDescent="0.25">
      <c r="B276689" s="78"/>
      <c r="C276689" s="77"/>
    </row>
    <row r="276690" spans="2:3" x14ac:dyDescent="0.25">
      <c r="B276690" s="78"/>
      <c r="C276690" s="77"/>
    </row>
    <row r="276691" spans="2:3" x14ac:dyDescent="0.25">
      <c r="B276691" s="78"/>
      <c r="C276691" s="77"/>
    </row>
    <row r="276692" spans="2:3" x14ac:dyDescent="0.25">
      <c r="B276692" s="78"/>
      <c r="C276692" s="77"/>
    </row>
    <row r="276693" spans="2:3" x14ac:dyDescent="0.25">
      <c r="B276693" s="78"/>
      <c r="C276693" s="77"/>
    </row>
    <row r="276694" spans="2:3" x14ac:dyDescent="0.25">
      <c r="B276694" s="78"/>
      <c r="C276694" s="77"/>
    </row>
    <row r="276804" spans="2:3" x14ac:dyDescent="0.25">
      <c r="B276804" s="78"/>
      <c r="C276804" s="77"/>
    </row>
    <row r="276805" spans="2:3" x14ac:dyDescent="0.25">
      <c r="B276805" s="78"/>
      <c r="C276805" s="77"/>
    </row>
    <row r="276806" spans="2:3" x14ac:dyDescent="0.25">
      <c r="B276806" s="78"/>
      <c r="C276806" s="77"/>
    </row>
    <row r="276807" spans="2:3" x14ac:dyDescent="0.25">
      <c r="B276807" s="78"/>
      <c r="C276807" s="77"/>
    </row>
    <row r="276808" spans="2:3" x14ac:dyDescent="0.25">
      <c r="B276808" s="78"/>
      <c r="C276808" s="77"/>
    </row>
    <row r="276809" spans="2:3" x14ac:dyDescent="0.25">
      <c r="B276809" s="78"/>
      <c r="C276809" s="77"/>
    </row>
    <row r="276810" spans="2:3" x14ac:dyDescent="0.25">
      <c r="B276810" s="78"/>
      <c r="C276810" s="77"/>
    </row>
    <row r="276811" spans="2:3" x14ac:dyDescent="0.25">
      <c r="B276811" s="78"/>
      <c r="C276811" s="77"/>
    </row>
    <row r="276812" spans="2:3" x14ac:dyDescent="0.25">
      <c r="B276812" s="78"/>
      <c r="C276812" s="77"/>
    </row>
    <row r="276813" spans="2:3" x14ac:dyDescent="0.25">
      <c r="B276813" s="78"/>
      <c r="C276813" s="77"/>
    </row>
    <row r="276814" spans="2:3" x14ac:dyDescent="0.25">
      <c r="B276814" s="78"/>
      <c r="C276814" s="77"/>
    </row>
    <row r="276815" spans="2:3" x14ac:dyDescent="0.25">
      <c r="B276815" s="78"/>
      <c r="C276815" s="77"/>
    </row>
    <row r="276816" spans="2:3" x14ac:dyDescent="0.25">
      <c r="B276816" s="78"/>
      <c r="C276816" s="77"/>
    </row>
    <row r="276926" spans="2:3" x14ac:dyDescent="0.25">
      <c r="B276926" s="78"/>
      <c r="C276926" s="77"/>
    </row>
    <row r="276927" spans="2:3" x14ac:dyDescent="0.25">
      <c r="B276927" s="78"/>
      <c r="C276927" s="77"/>
    </row>
    <row r="276928" spans="2:3" x14ac:dyDescent="0.25">
      <c r="B276928" s="78"/>
      <c r="C276928" s="77"/>
    </row>
    <row r="276929" spans="2:3" x14ac:dyDescent="0.25">
      <c r="B276929" s="78"/>
      <c r="C276929" s="77"/>
    </row>
    <row r="276930" spans="2:3" x14ac:dyDescent="0.25">
      <c r="B276930" s="78"/>
      <c r="C276930" s="77"/>
    </row>
    <row r="276931" spans="2:3" x14ac:dyDescent="0.25">
      <c r="B276931" s="78"/>
      <c r="C276931" s="77"/>
    </row>
    <row r="276932" spans="2:3" x14ac:dyDescent="0.25">
      <c r="B276932" s="78"/>
      <c r="C276932" s="77"/>
    </row>
    <row r="276933" spans="2:3" x14ac:dyDescent="0.25">
      <c r="B276933" s="78"/>
      <c r="C276933" s="77"/>
    </row>
    <row r="276934" spans="2:3" x14ac:dyDescent="0.25">
      <c r="B276934" s="78"/>
      <c r="C276934" s="77"/>
    </row>
    <row r="276935" spans="2:3" x14ac:dyDescent="0.25">
      <c r="B276935" s="78"/>
      <c r="C276935" s="77"/>
    </row>
    <row r="276936" spans="2:3" x14ac:dyDescent="0.25">
      <c r="B276936" s="78"/>
      <c r="C276936" s="77"/>
    </row>
    <row r="276937" spans="2:3" x14ac:dyDescent="0.25">
      <c r="B276937" s="78"/>
      <c r="C276937" s="77"/>
    </row>
    <row r="276938" spans="2:3" x14ac:dyDescent="0.25">
      <c r="B276938" s="78"/>
      <c r="C276938" s="77"/>
    </row>
    <row r="277048" spans="2:3" x14ac:dyDescent="0.25">
      <c r="B277048" s="78"/>
      <c r="C277048" s="77"/>
    </row>
    <row r="277049" spans="2:3" x14ac:dyDescent="0.25">
      <c r="B277049" s="78"/>
      <c r="C277049" s="77"/>
    </row>
    <row r="277050" spans="2:3" x14ac:dyDescent="0.25">
      <c r="B277050" s="78"/>
      <c r="C277050" s="77"/>
    </row>
    <row r="277051" spans="2:3" x14ac:dyDescent="0.25">
      <c r="B277051" s="78"/>
      <c r="C277051" s="77"/>
    </row>
    <row r="277052" spans="2:3" x14ac:dyDescent="0.25">
      <c r="B277052" s="78"/>
      <c r="C277052" s="77"/>
    </row>
    <row r="277053" spans="2:3" x14ac:dyDescent="0.25">
      <c r="B277053" s="78"/>
      <c r="C277053" s="77"/>
    </row>
    <row r="277054" spans="2:3" x14ac:dyDescent="0.25">
      <c r="B277054" s="78"/>
      <c r="C277054" s="77"/>
    </row>
    <row r="277055" spans="2:3" x14ac:dyDescent="0.25">
      <c r="B277055" s="78"/>
      <c r="C277055" s="77"/>
    </row>
    <row r="277056" spans="2:3" x14ac:dyDescent="0.25">
      <c r="B277056" s="78"/>
      <c r="C277056" s="77"/>
    </row>
    <row r="277057" spans="2:3" x14ac:dyDescent="0.25">
      <c r="B277057" s="78"/>
      <c r="C277057" s="77"/>
    </row>
    <row r="277058" spans="2:3" x14ac:dyDescent="0.25">
      <c r="B277058" s="78"/>
      <c r="C277058" s="77"/>
    </row>
    <row r="277059" spans="2:3" x14ac:dyDescent="0.25">
      <c r="B277059" s="78"/>
      <c r="C277059" s="77"/>
    </row>
    <row r="277060" spans="2:3" x14ac:dyDescent="0.25">
      <c r="B277060" s="78"/>
      <c r="C277060" s="77"/>
    </row>
    <row r="277170" spans="2:3" x14ac:dyDescent="0.25">
      <c r="B277170" s="78"/>
      <c r="C277170" s="77"/>
    </row>
    <row r="277171" spans="2:3" x14ac:dyDescent="0.25">
      <c r="B277171" s="78"/>
      <c r="C277171" s="77"/>
    </row>
    <row r="277172" spans="2:3" x14ac:dyDescent="0.25">
      <c r="B277172" s="78"/>
      <c r="C277172" s="77"/>
    </row>
    <row r="277173" spans="2:3" x14ac:dyDescent="0.25">
      <c r="B277173" s="78"/>
      <c r="C277173" s="77"/>
    </row>
    <row r="277174" spans="2:3" x14ac:dyDescent="0.25">
      <c r="B277174" s="78"/>
      <c r="C277174" s="77"/>
    </row>
    <row r="277175" spans="2:3" x14ac:dyDescent="0.25">
      <c r="B277175" s="78"/>
      <c r="C277175" s="77"/>
    </row>
    <row r="277176" spans="2:3" x14ac:dyDescent="0.25">
      <c r="B277176" s="78"/>
      <c r="C277176" s="77"/>
    </row>
    <row r="277177" spans="2:3" x14ac:dyDescent="0.25">
      <c r="B277177" s="78"/>
      <c r="C277177" s="77"/>
    </row>
    <row r="277178" spans="2:3" x14ac:dyDescent="0.25">
      <c r="B277178" s="78"/>
      <c r="C277178" s="77"/>
    </row>
    <row r="277179" spans="2:3" x14ac:dyDescent="0.25">
      <c r="B277179" s="78"/>
      <c r="C277179" s="77"/>
    </row>
    <row r="277180" spans="2:3" x14ac:dyDescent="0.25">
      <c r="B277180" s="78"/>
      <c r="C277180" s="77"/>
    </row>
    <row r="277181" spans="2:3" x14ac:dyDescent="0.25">
      <c r="B277181" s="78"/>
      <c r="C277181" s="77"/>
    </row>
    <row r="277182" spans="2:3" x14ac:dyDescent="0.25">
      <c r="B277182" s="78"/>
      <c r="C277182" s="77"/>
    </row>
    <row r="277292" spans="2:3" x14ac:dyDescent="0.25">
      <c r="B277292" s="78"/>
      <c r="C277292" s="77"/>
    </row>
    <row r="277293" spans="2:3" x14ac:dyDescent="0.25">
      <c r="B277293" s="78"/>
      <c r="C277293" s="77"/>
    </row>
    <row r="277294" spans="2:3" x14ac:dyDescent="0.25">
      <c r="B277294" s="78"/>
      <c r="C277294" s="77"/>
    </row>
    <row r="277295" spans="2:3" x14ac:dyDescent="0.25">
      <c r="B277295" s="78"/>
      <c r="C277295" s="77"/>
    </row>
    <row r="277296" spans="2:3" x14ac:dyDescent="0.25">
      <c r="B277296" s="78"/>
      <c r="C277296" s="77"/>
    </row>
    <row r="277297" spans="2:3" x14ac:dyDescent="0.25">
      <c r="B277297" s="78"/>
      <c r="C277297" s="77"/>
    </row>
    <row r="277298" spans="2:3" x14ac:dyDescent="0.25">
      <c r="B277298" s="78"/>
      <c r="C277298" s="77"/>
    </row>
    <row r="277299" spans="2:3" x14ac:dyDescent="0.25">
      <c r="B277299" s="78"/>
      <c r="C277299" s="77"/>
    </row>
    <row r="277300" spans="2:3" x14ac:dyDescent="0.25">
      <c r="B277300" s="78"/>
      <c r="C277300" s="77"/>
    </row>
    <row r="277301" spans="2:3" x14ac:dyDescent="0.25">
      <c r="B277301" s="78"/>
      <c r="C277301" s="77"/>
    </row>
    <row r="277302" spans="2:3" x14ac:dyDescent="0.25">
      <c r="B277302" s="78"/>
      <c r="C277302" s="77"/>
    </row>
    <row r="277303" spans="2:3" x14ac:dyDescent="0.25">
      <c r="B277303" s="78"/>
      <c r="C277303" s="77"/>
    </row>
    <row r="277304" spans="2:3" x14ac:dyDescent="0.25">
      <c r="B277304" s="78"/>
      <c r="C277304" s="77"/>
    </row>
    <row r="277414" spans="2:3" x14ac:dyDescent="0.25">
      <c r="B277414" s="78"/>
      <c r="C277414" s="77"/>
    </row>
    <row r="277415" spans="2:3" x14ac:dyDescent="0.25">
      <c r="B277415" s="78"/>
      <c r="C277415" s="77"/>
    </row>
    <row r="277416" spans="2:3" x14ac:dyDescent="0.25">
      <c r="B277416" s="78"/>
      <c r="C277416" s="77"/>
    </row>
    <row r="277417" spans="2:3" x14ac:dyDescent="0.25">
      <c r="B277417" s="78"/>
      <c r="C277417" s="77"/>
    </row>
    <row r="277418" spans="2:3" x14ac:dyDescent="0.25">
      <c r="B277418" s="78"/>
      <c r="C277418" s="77"/>
    </row>
    <row r="277419" spans="2:3" x14ac:dyDescent="0.25">
      <c r="B277419" s="78"/>
      <c r="C277419" s="77"/>
    </row>
    <row r="277420" spans="2:3" x14ac:dyDescent="0.25">
      <c r="B277420" s="78"/>
      <c r="C277420" s="77"/>
    </row>
    <row r="277421" spans="2:3" x14ac:dyDescent="0.25">
      <c r="B277421" s="78"/>
      <c r="C277421" s="77"/>
    </row>
    <row r="277422" spans="2:3" x14ac:dyDescent="0.25">
      <c r="B277422" s="78"/>
      <c r="C277422" s="77"/>
    </row>
    <row r="277423" spans="2:3" x14ac:dyDescent="0.25">
      <c r="B277423" s="78"/>
      <c r="C277423" s="77"/>
    </row>
    <row r="277424" spans="2:3" x14ac:dyDescent="0.25">
      <c r="B277424" s="78"/>
      <c r="C277424" s="77"/>
    </row>
    <row r="277425" spans="2:3" x14ac:dyDescent="0.25">
      <c r="B277425" s="78"/>
      <c r="C277425" s="77"/>
    </row>
    <row r="277426" spans="2:3" x14ac:dyDescent="0.25">
      <c r="B277426" s="78"/>
      <c r="C277426" s="77"/>
    </row>
    <row r="277536" spans="2:3" x14ac:dyDescent="0.25">
      <c r="B277536" s="78"/>
      <c r="C277536" s="77"/>
    </row>
    <row r="277537" spans="2:3" x14ac:dyDescent="0.25">
      <c r="B277537" s="78"/>
      <c r="C277537" s="77"/>
    </row>
    <row r="277538" spans="2:3" x14ac:dyDescent="0.25">
      <c r="B277538" s="78"/>
      <c r="C277538" s="77"/>
    </row>
    <row r="277539" spans="2:3" x14ac:dyDescent="0.25">
      <c r="B277539" s="78"/>
      <c r="C277539" s="77"/>
    </row>
    <row r="277540" spans="2:3" x14ac:dyDescent="0.25">
      <c r="B277540" s="78"/>
      <c r="C277540" s="77"/>
    </row>
    <row r="277541" spans="2:3" x14ac:dyDescent="0.25">
      <c r="B277541" s="78"/>
      <c r="C277541" s="77"/>
    </row>
    <row r="277542" spans="2:3" x14ac:dyDescent="0.25">
      <c r="B277542" s="78"/>
      <c r="C277542" s="77"/>
    </row>
    <row r="277543" spans="2:3" x14ac:dyDescent="0.25">
      <c r="B277543" s="78"/>
      <c r="C277543" s="77"/>
    </row>
    <row r="277544" spans="2:3" x14ac:dyDescent="0.25">
      <c r="B277544" s="78"/>
      <c r="C277544" s="77"/>
    </row>
    <row r="277545" spans="2:3" x14ac:dyDescent="0.25">
      <c r="B277545" s="78"/>
      <c r="C277545" s="77"/>
    </row>
    <row r="277546" spans="2:3" x14ac:dyDescent="0.25">
      <c r="B277546" s="78"/>
      <c r="C277546" s="77"/>
    </row>
    <row r="277547" spans="2:3" x14ac:dyDescent="0.25">
      <c r="B277547" s="78"/>
      <c r="C277547" s="77"/>
    </row>
    <row r="277548" spans="2:3" x14ac:dyDescent="0.25">
      <c r="B277548" s="78"/>
      <c r="C277548" s="77"/>
    </row>
    <row r="277658" spans="2:3" x14ac:dyDescent="0.25">
      <c r="B277658" s="78"/>
      <c r="C277658" s="77"/>
    </row>
    <row r="277659" spans="2:3" x14ac:dyDescent="0.25">
      <c r="B277659" s="78"/>
      <c r="C277659" s="77"/>
    </row>
    <row r="277660" spans="2:3" x14ac:dyDescent="0.25">
      <c r="B277660" s="78"/>
      <c r="C277660" s="77"/>
    </row>
    <row r="277661" spans="2:3" x14ac:dyDescent="0.25">
      <c r="B277661" s="78"/>
      <c r="C277661" s="77"/>
    </row>
    <row r="277662" spans="2:3" x14ac:dyDescent="0.25">
      <c r="B277662" s="78"/>
      <c r="C277662" s="77"/>
    </row>
    <row r="277663" spans="2:3" x14ac:dyDescent="0.25">
      <c r="B277663" s="78"/>
      <c r="C277663" s="77"/>
    </row>
    <row r="277664" spans="2:3" x14ac:dyDescent="0.25">
      <c r="B277664" s="78"/>
      <c r="C277664" s="77"/>
    </row>
    <row r="277665" spans="2:3" x14ac:dyDescent="0.25">
      <c r="B277665" s="78"/>
      <c r="C277665" s="77"/>
    </row>
    <row r="277666" spans="2:3" x14ac:dyDescent="0.25">
      <c r="B277666" s="78"/>
      <c r="C277666" s="77"/>
    </row>
    <row r="277667" spans="2:3" x14ac:dyDescent="0.25">
      <c r="B277667" s="78"/>
      <c r="C277667" s="77"/>
    </row>
    <row r="277668" spans="2:3" x14ac:dyDescent="0.25">
      <c r="B277668" s="78"/>
      <c r="C277668" s="77"/>
    </row>
    <row r="277669" spans="2:3" x14ac:dyDescent="0.25">
      <c r="B277669" s="78"/>
      <c r="C277669" s="77"/>
    </row>
    <row r="277670" spans="2:3" x14ac:dyDescent="0.25">
      <c r="B277670" s="78"/>
      <c r="C277670" s="77"/>
    </row>
    <row r="277780" spans="2:3" x14ac:dyDescent="0.25">
      <c r="B277780" s="78"/>
      <c r="C277780" s="77"/>
    </row>
    <row r="277781" spans="2:3" x14ac:dyDescent="0.25">
      <c r="B277781" s="78"/>
      <c r="C277781" s="77"/>
    </row>
    <row r="277782" spans="2:3" x14ac:dyDescent="0.25">
      <c r="B277782" s="78"/>
      <c r="C277782" s="77"/>
    </row>
    <row r="277783" spans="2:3" x14ac:dyDescent="0.25">
      <c r="B277783" s="78"/>
      <c r="C277783" s="77"/>
    </row>
    <row r="277784" spans="2:3" x14ac:dyDescent="0.25">
      <c r="B277784" s="78"/>
      <c r="C277784" s="77"/>
    </row>
    <row r="277785" spans="2:3" x14ac:dyDescent="0.25">
      <c r="B277785" s="78"/>
      <c r="C277785" s="77"/>
    </row>
    <row r="277786" spans="2:3" x14ac:dyDescent="0.25">
      <c r="B277786" s="78"/>
      <c r="C277786" s="77"/>
    </row>
    <row r="277787" spans="2:3" x14ac:dyDescent="0.25">
      <c r="B277787" s="78"/>
      <c r="C277787" s="77"/>
    </row>
    <row r="277788" spans="2:3" x14ac:dyDescent="0.25">
      <c r="B277788" s="78"/>
      <c r="C277788" s="77"/>
    </row>
    <row r="277789" spans="2:3" x14ac:dyDescent="0.25">
      <c r="B277789" s="78"/>
      <c r="C277789" s="77"/>
    </row>
    <row r="277790" spans="2:3" x14ac:dyDescent="0.25">
      <c r="B277790" s="78"/>
      <c r="C277790" s="77"/>
    </row>
    <row r="277791" spans="2:3" x14ac:dyDescent="0.25">
      <c r="B277791" s="78"/>
      <c r="C277791" s="77"/>
    </row>
    <row r="277792" spans="2:3" x14ac:dyDescent="0.25">
      <c r="B277792" s="78"/>
      <c r="C277792" s="77"/>
    </row>
    <row r="277902" spans="2:3" x14ac:dyDescent="0.25">
      <c r="B277902" s="78"/>
      <c r="C277902" s="77"/>
    </row>
    <row r="277903" spans="2:3" x14ac:dyDescent="0.25">
      <c r="B277903" s="78"/>
      <c r="C277903" s="77"/>
    </row>
    <row r="277904" spans="2:3" x14ac:dyDescent="0.25">
      <c r="B277904" s="78"/>
      <c r="C277904" s="77"/>
    </row>
    <row r="277905" spans="2:3" x14ac:dyDescent="0.25">
      <c r="B277905" s="78"/>
      <c r="C277905" s="77"/>
    </row>
    <row r="277906" spans="2:3" x14ac:dyDescent="0.25">
      <c r="B277906" s="78"/>
      <c r="C277906" s="77"/>
    </row>
    <row r="277907" spans="2:3" x14ac:dyDescent="0.25">
      <c r="B277907" s="78"/>
      <c r="C277907" s="77"/>
    </row>
    <row r="277908" spans="2:3" x14ac:dyDescent="0.25">
      <c r="B277908" s="78"/>
      <c r="C277908" s="77"/>
    </row>
    <row r="277909" spans="2:3" x14ac:dyDescent="0.25">
      <c r="B277909" s="78"/>
      <c r="C277909" s="77"/>
    </row>
    <row r="277910" spans="2:3" x14ac:dyDescent="0.25">
      <c r="B277910" s="78"/>
      <c r="C277910" s="77"/>
    </row>
    <row r="277911" spans="2:3" x14ac:dyDescent="0.25">
      <c r="B277911" s="78"/>
      <c r="C277911" s="77"/>
    </row>
    <row r="277912" spans="2:3" x14ac:dyDescent="0.25">
      <c r="B277912" s="78"/>
      <c r="C277912" s="77"/>
    </row>
    <row r="277913" spans="2:3" x14ac:dyDescent="0.25">
      <c r="B277913" s="78"/>
      <c r="C277913" s="77"/>
    </row>
    <row r="277914" spans="2:3" x14ac:dyDescent="0.25">
      <c r="B277914" s="78"/>
      <c r="C277914" s="77"/>
    </row>
    <row r="278024" spans="2:3" x14ac:dyDescent="0.25">
      <c r="B278024" s="78"/>
      <c r="C278024" s="77"/>
    </row>
    <row r="278025" spans="2:3" x14ac:dyDescent="0.25">
      <c r="B278025" s="78"/>
      <c r="C278025" s="77"/>
    </row>
    <row r="278026" spans="2:3" x14ac:dyDescent="0.25">
      <c r="B278026" s="78"/>
      <c r="C278026" s="77"/>
    </row>
    <row r="278027" spans="2:3" x14ac:dyDescent="0.25">
      <c r="B278027" s="78"/>
      <c r="C278027" s="77"/>
    </row>
    <row r="278028" spans="2:3" x14ac:dyDescent="0.25">
      <c r="B278028" s="78"/>
      <c r="C278028" s="77"/>
    </row>
    <row r="278029" spans="2:3" x14ac:dyDescent="0.25">
      <c r="B278029" s="78"/>
      <c r="C278029" s="77"/>
    </row>
    <row r="278030" spans="2:3" x14ac:dyDescent="0.25">
      <c r="B278030" s="78"/>
      <c r="C278030" s="77"/>
    </row>
    <row r="278031" spans="2:3" x14ac:dyDescent="0.25">
      <c r="B278031" s="78"/>
      <c r="C278031" s="77"/>
    </row>
    <row r="278032" spans="2:3" x14ac:dyDescent="0.25">
      <c r="B278032" s="78"/>
      <c r="C278032" s="77"/>
    </row>
    <row r="278033" spans="2:3" x14ac:dyDescent="0.25">
      <c r="B278033" s="78"/>
      <c r="C278033" s="77"/>
    </row>
    <row r="278034" spans="2:3" x14ac:dyDescent="0.25">
      <c r="B278034" s="78"/>
      <c r="C278034" s="77"/>
    </row>
    <row r="278035" spans="2:3" x14ac:dyDescent="0.25">
      <c r="B278035" s="78"/>
      <c r="C278035" s="77"/>
    </row>
    <row r="278036" spans="2:3" x14ac:dyDescent="0.25">
      <c r="B278036" s="78"/>
      <c r="C278036" s="77"/>
    </row>
    <row r="278146" spans="2:3" x14ac:dyDescent="0.25">
      <c r="B278146" s="78"/>
      <c r="C278146" s="77"/>
    </row>
    <row r="278147" spans="2:3" x14ac:dyDescent="0.25">
      <c r="B278147" s="78"/>
      <c r="C278147" s="77"/>
    </row>
    <row r="278148" spans="2:3" x14ac:dyDescent="0.25">
      <c r="B278148" s="78"/>
      <c r="C278148" s="77"/>
    </row>
    <row r="278149" spans="2:3" x14ac:dyDescent="0.25">
      <c r="B278149" s="78"/>
      <c r="C278149" s="77"/>
    </row>
    <row r="278150" spans="2:3" x14ac:dyDescent="0.25">
      <c r="B278150" s="78"/>
      <c r="C278150" s="77"/>
    </row>
    <row r="278151" spans="2:3" x14ac:dyDescent="0.25">
      <c r="B278151" s="78"/>
      <c r="C278151" s="77"/>
    </row>
    <row r="278152" spans="2:3" x14ac:dyDescent="0.25">
      <c r="B278152" s="78"/>
      <c r="C278152" s="77"/>
    </row>
    <row r="278153" spans="2:3" x14ac:dyDescent="0.25">
      <c r="B278153" s="78"/>
      <c r="C278153" s="77"/>
    </row>
    <row r="278154" spans="2:3" x14ac:dyDescent="0.25">
      <c r="B278154" s="78"/>
      <c r="C278154" s="77"/>
    </row>
    <row r="278155" spans="2:3" x14ac:dyDescent="0.25">
      <c r="B278155" s="78"/>
      <c r="C278155" s="77"/>
    </row>
    <row r="278156" spans="2:3" x14ac:dyDescent="0.25">
      <c r="B278156" s="78"/>
      <c r="C278156" s="77"/>
    </row>
    <row r="278157" spans="2:3" x14ac:dyDescent="0.25">
      <c r="B278157" s="78"/>
      <c r="C278157" s="77"/>
    </row>
    <row r="278158" spans="2:3" x14ac:dyDescent="0.25">
      <c r="B278158" s="78"/>
      <c r="C278158" s="77"/>
    </row>
    <row r="278268" spans="2:3" x14ac:dyDescent="0.25">
      <c r="B278268" s="78"/>
      <c r="C278268" s="77"/>
    </row>
    <row r="278269" spans="2:3" x14ac:dyDescent="0.25">
      <c r="B278269" s="78"/>
      <c r="C278269" s="77"/>
    </row>
    <row r="278270" spans="2:3" x14ac:dyDescent="0.25">
      <c r="B278270" s="78"/>
      <c r="C278270" s="77"/>
    </row>
    <row r="278271" spans="2:3" x14ac:dyDescent="0.25">
      <c r="B278271" s="78"/>
      <c r="C278271" s="77"/>
    </row>
    <row r="278272" spans="2:3" x14ac:dyDescent="0.25">
      <c r="B278272" s="78"/>
      <c r="C278272" s="77"/>
    </row>
    <row r="278273" spans="2:3" x14ac:dyDescent="0.25">
      <c r="B278273" s="78"/>
      <c r="C278273" s="77"/>
    </row>
    <row r="278274" spans="2:3" x14ac:dyDescent="0.25">
      <c r="B278274" s="78"/>
      <c r="C278274" s="77"/>
    </row>
    <row r="278275" spans="2:3" x14ac:dyDescent="0.25">
      <c r="B278275" s="78"/>
      <c r="C278275" s="77"/>
    </row>
    <row r="278276" spans="2:3" x14ac:dyDescent="0.25">
      <c r="B278276" s="78"/>
      <c r="C278276" s="77"/>
    </row>
    <row r="278277" spans="2:3" x14ac:dyDescent="0.25">
      <c r="B278277" s="78"/>
      <c r="C278277" s="77"/>
    </row>
    <row r="278278" spans="2:3" x14ac:dyDescent="0.25">
      <c r="B278278" s="78"/>
      <c r="C278278" s="77"/>
    </row>
    <row r="278279" spans="2:3" x14ac:dyDescent="0.25">
      <c r="B278279" s="78"/>
      <c r="C278279" s="77"/>
    </row>
    <row r="278280" spans="2:3" x14ac:dyDescent="0.25">
      <c r="B278280" s="78"/>
      <c r="C278280" s="77"/>
    </row>
    <row r="278390" spans="2:3" x14ac:dyDescent="0.25">
      <c r="B278390" s="78"/>
      <c r="C278390" s="77"/>
    </row>
    <row r="278391" spans="2:3" x14ac:dyDescent="0.25">
      <c r="B278391" s="78"/>
      <c r="C278391" s="77"/>
    </row>
    <row r="278392" spans="2:3" x14ac:dyDescent="0.25">
      <c r="B278392" s="78"/>
      <c r="C278392" s="77"/>
    </row>
    <row r="278393" spans="2:3" x14ac:dyDescent="0.25">
      <c r="B278393" s="78"/>
      <c r="C278393" s="77"/>
    </row>
    <row r="278394" spans="2:3" x14ac:dyDescent="0.25">
      <c r="B278394" s="78"/>
      <c r="C278394" s="77"/>
    </row>
    <row r="278395" spans="2:3" x14ac:dyDescent="0.25">
      <c r="B278395" s="78"/>
      <c r="C278395" s="77"/>
    </row>
    <row r="278396" spans="2:3" x14ac:dyDescent="0.25">
      <c r="B278396" s="78"/>
      <c r="C278396" s="77"/>
    </row>
    <row r="278397" spans="2:3" x14ac:dyDescent="0.25">
      <c r="B278397" s="78"/>
      <c r="C278397" s="77"/>
    </row>
    <row r="278398" spans="2:3" x14ac:dyDescent="0.25">
      <c r="B278398" s="78"/>
      <c r="C278398" s="77"/>
    </row>
    <row r="278399" spans="2:3" x14ac:dyDescent="0.25">
      <c r="B278399" s="78"/>
      <c r="C278399" s="77"/>
    </row>
    <row r="278400" spans="2:3" x14ac:dyDescent="0.25">
      <c r="B278400" s="78"/>
      <c r="C278400" s="77"/>
    </row>
    <row r="278401" spans="2:3" x14ac:dyDescent="0.25">
      <c r="B278401" s="78"/>
      <c r="C278401" s="77"/>
    </row>
    <row r="278402" spans="2:3" x14ac:dyDescent="0.25">
      <c r="B278402" s="78"/>
      <c r="C278402" s="77"/>
    </row>
    <row r="278512" spans="2:3" x14ac:dyDescent="0.25">
      <c r="B278512" s="78"/>
      <c r="C278512" s="77"/>
    </row>
    <row r="278513" spans="2:3" x14ac:dyDescent="0.25">
      <c r="B278513" s="78"/>
      <c r="C278513" s="77"/>
    </row>
    <row r="278514" spans="2:3" x14ac:dyDescent="0.25">
      <c r="B278514" s="78"/>
      <c r="C278514" s="77"/>
    </row>
    <row r="278515" spans="2:3" x14ac:dyDescent="0.25">
      <c r="B278515" s="78"/>
      <c r="C278515" s="77"/>
    </row>
    <row r="278516" spans="2:3" x14ac:dyDescent="0.25">
      <c r="B278516" s="78"/>
      <c r="C278516" s="77"/>
    </row>
    <row r="278517" spans="2:3" x14ac:dyDescent="0.25">
      <c r="B278517" s="78"/>
      <c r="C278517" s="77"/>
    </row>
    <row r="278518" spans="2:3" x14ac:dyDescent="0.25">
      <c r="B278518" s="78"/>
      <c r="C278518" s="77"/>
    </row>
    <row r="278519" spans="2:3" x14ac:dyDescent="0.25">
      <c r="B278519" s="78"/>
      <c r="C278519" s="77"/>
    </row>
    <row r="278520" spans="2:3" x14ac:dyDescent="0.25">
      <c r="B278520" s="78"/>
      <c r="C278520" s="77"/>
    </row>
    <row r="278521" spans="2:3" x14ac:dyDescent="0.25">
      <c r="B278521" s="78"/>
      <c r="C278521" s="77"/>
    </row>
    <row r="278522" spans="2:3" x14ac:dyDescent="0.25">
      <c r="B278522" s="78"/>
      <c r="C278522" s="77"/>
    </row>
    <row r="278523" spans="2:3" x14ac:dyDescent="0.25">
      <c r="B278523" s="78"/>
      <c r="C278523" s="77"/>
    </row>
    <row r="278524" spans="2:3" x14ac:dyDescent="0.25">
      <c r="B278524" s="78"/>
      <c r="C278524" s="77"/>
    </row>
    <row r="278634" spans="2:3" x14ac:dyDescent="0.25">
      <c r="B278634" s="78"/>
      <c r="C278634" s="77"/>
    </row>
    <row r="278635" spans="2:3" x14ac:dyDescent="0.25">
      <c r="B278635" s="78"/>
      <c r="C278635" s="77"/>
    </row>
    <row r="278636" spans="2:3" x14ac:dyDescent="0.25">
      <c r="B278636" s="78"/>
      <c r="C278636" s="77"/>
    </row>
    <row r="278637" spans="2:3" x14ac:dyDescent="0.25">
      <c r="B278637" s="78"/>
      <c r="C278637" s="77"/>
    </row>
    <row r="278638" spans="2:3" x14ac:dyDescent="0.25">
      <c r="B278638" s="78"/>
      <c r="C278638" s="77"/>
    </row>
    <row r="278639" spans="2:3" x14ac:dyDescent="0.25">
      <c r="B278639" s="78"/>
      <c r="C278639" s="77"/>
    </row>
    <row r="278640" spans="2:3" x14ac:dyDescent="0.25">
      <c r="B278640" s="78"/>
      <c r="C278640" s="77"/>
    </row>
    <row r="278641" spans="2:3" x14ac:dyDescent="0.25">
      <c r="B278641" s="78"/>
      <c r="C278641" s="77"/>
    </row>
    <row r="278642" spans="2:3" x14ac:dyDescent="0.25">
      <c r="B278642" s="78"/>
      <c r="C278642" s="77"/>
    </row>
    <row r="278643" spans="2:3" x14ac:dyDescent="0.25">
      <c r="B278643" s="78"/>
      <c r="C278643" s="77"/>
    </row>
    <row r="278644" spans="2:3" x14ac:dyDescent="0.25">
      <c r="B278644" s="78"/>
      <c r="C278644" s="77"/>
    </row>
    <row r="278645" spans="2:3" x14ac:dyDescent="0.25">
      <c r="B278645" s="78"/>
      <c r="C278645" s="77"/>
    </row>
    <row r="278646" spans="2:3" x14ac:dyDescent="0.25">
      <c r="B278646" s="78"/>
      <c r="C278646" s="77"/>
    </row>
    <row r="278756" spans="2:3" x14ac:dyDescent="0.25">
      <c r="B278756" s="78"/>
      <c r="C278756" s="77"/>
    </row>
    <row r="278757" spans="2:3" x14ac:dyDescent="0.25">
      <c r="B278757" s="78"/>
      <c r="C278757" s="77"/>
    </row>
    <row r="278758" spans="2:3" x14ac:dyDescent="0.25">
      <c r="B278758" s="78"/>
      <c r="C278758" s="77"/>
    </row>
    <row r="278759" spans="2:3" x14ac:dyDescent="0.25">
      <c r="B278759" s="78"/>
      <c r="C278759" s="77"/>
    </row>
    <row r="278760" spans="2:3" x14ac:dyDescent="0.25">
      <c r="B278760" s="78"/>
      <c r="C278760" s="77"/>
    </row>
    <row r="278761" spans="2:3" x14ac:dyDescent="0.25">
      <c r="B278761" s="78"/>
      <c r="C278761" s="77"/>
    </row>
    <row r="278762" spans="2:3" x14ac:dyDescent="0.25">
      <c r="B278762" s="78"/>
      <c r="C278762" s="77"/>
    </row>
    <row r="278763" spans="2:3" x14ac:dyDescent="0.25">
      <c r="B278763" s="78"/>
      <c r="C278763" s="77"/>
    </row>
    <row r="278764" spans="2:3" x14ac:dyDescent="0.25">
      <c r="B278764" s="78"/>
      <c r="C278764" s="77"/>
    </row>
    <row r="278765" spans="2:3" x14ac:dyDescent="0.25">
      <c r="B278765" s="78"/>
      <c r="C278765" s="77"/>
    </row>
    <row r="278766" spans="2:3" x14ac:dyDescent="0.25">
      <c r="B278766" s="78"/>
      <c r="C278766" s="77"/>
    </row>
    <row r="278767" spans="2:3" x14ac:dyDescent="0.25">
      <c r="B278767" s="78"/>
      <c r="C278767" s="77"/>
    </row>
    <row r="278768" spans="2:3" x14ac:dyDescent="0.25">
      <c r="B278768" s="78"/>
      <c r="C278768" s="77"/>
    </row>
    <row r="278878" spans="2:3" x14ac:dyDescent="0.25">
      <c r="B278878" s="78"/>
      <c r="C278878" s="77"/>
    </row>
    <row r="278879" spans="2:3" x14ac:dyDescent="0.25">
      <c r="B278879" s="78"/>
      <c r="C278879" s="77"/>
    </row>
    <row r="278880" spans="2:3" x14ac:dyDescent="0.25">
      <c r="B278880" s="78"/>
      <c r="C278880" s="77"/>
    </row>
    <row r="278881" spans="2:3" x14ac:dyDescent="0.25">
      <c r="B278881" s="78"/>
      <c r="C278881" s="77"/>
    </row>
    <row r="278882" spans="2:3" x14ac:dyDescent="0.25">
      <c r="B278882" s="78"/>
      <c r="C278882" s="77"/>
    </row>
    <row r="278883" spans="2:3" x14ac:dyDescent="0.25">
      <c r="B278883" s="78"/>
      <c r="C278883" s="77"/>
    </row>
    <row r="278884" spans="2:3" x14ac:dyDescent="0.25">
      <c r="B278884" s="78"/>
      <c r="C278884" s="77"/>
    </row>
    <row r="278885" spans="2:3" x14ac:dyDescent="0.25">
      <c r="B278885" s="78"/>
      <c r="C278885" s="77"/>
    </row>
    <row r="278886" spans="2:3" x14ac:dyDescent="0.25">
      <c r="B278886" s="78"/>
      <c r="C278886" s="77"/>
    </row>
    <row r="278887" spans="2:3" x14ac:dyDescent="0.25">
      <c r="B278887" s="78"/>
      <c r="C278887" s="77"/>
    </row>
    <row r="278888" spans="2:3" x14ac:dyDescent="0.25">
      <c r="B278888" s="78"/>
      <c r="C278888" s="77"/>
    </row>
    <row r="278889" spans="2:3" x14ac:dyDescent="0.25">
      <c r="B278889" s="78"/>
      <c r="C278889" s="77"/>
    </row>
    <row r="278890" spans="2:3" x14ac:dyDescent="0.25">
      <c r="B278890" s="78"/>
      <c r="C278890" s="77"/>
    </row>
    <row r="279000" spans="2:3" x14ac:dyDescent="0.25">
      <c r="B279000" s="78"/>
      <c r="C279000" s="77"/>
    </row>
    <row r="279001" spans="2:3" x14ac:dyDescent="0.25">
      <c r="B279001" s="78"/>
      <c r="C279001" s="77"/>
    </row>
    <row r="279002" spans="2:3" x14ac:dyDescent="0.25">
      <c r="B279002" s="78"/>
      <c r="C279002" s="77"/>
    </row>
    <row r="279003" spans="2:3" x14ac:dyDescent="0.25">
      <c r="B279003" s="78"/>
      <c r="C279003" s="77"/>
    </row>
    <row r="279004" spans="2:3" x14ac:dyDescent="0.25">
      <c r="B279004" s="78"/>
      <c r="C279004" s="77"/>
    </row>
    <row r="279005" spans="2:3" x14ac:dyDescent="0.25">
      <c r="B279005" s="78"/>
      <c r="C279005" s="77"/>
    </row>
    <row r="279006" spans="2:3" x14ac:dyDescent="0.25">
      <c r="B279006" s="78"/>
      <c r="C279006" s="77"/>
    </row>
    <row r="279007" spans="2:3" x14ac:dyDescent="0.25">
      <c r="B279007" s="78"/>
      <c r="C279007" s="77"/>
    </row>
    <row r="279008" spans="2:3" x14ac:dyDescent="0.25">
      <c r="B279008" s="78"/>
      <c r="C279008" s="77"/>
    </row>
    <row r="279009" spans="2:3" x14ac:dyDescent="0.25">
      <c r="B279009" s="78"/>
      <c r="C279009" s="77"/>
    </row>
    <row r="279010" spans="2:3" x14ac:dyDescent="0.25">
      <c r="B279010" s="78"/>
      <c r="C279010" s="77"/>
    </row>
    <row r="279011" spans="2:3" x14ac:dyDescent="0.25">
      <c r="B279011" s="78"/>
      <c r="C279011" s="77"/>
    </row>
    <row r="279012" spans="2:3" x14ac:dyDescent="0.25">
      <c r="B279012" s="78"/>
      <c r="C279012" s="77"/>
    </row>
    <row r="279122" spans="2:3" x14ac:dyDescent="0.25">
      <c r="B279122" s="78"/>
      <c r="C279122" s="77"/>
    </row>
    <row r="279123" spans="2:3" x14ac:dyDescent="0.25">
      <c r="B279123" s="78"/>
      <c r="C279123" s="77"/>
    </row>
    <row r="279124" spans="2:3" x14ac:dyDescent="0.25">
      <c r="B279124" s="78"/>
      <c r="C279124" s="77"/>
    </row>
    <row r="279125" spans="2:3" x14ac:dyDescent="0.25">
      <c r="B279125" s="78"/>
      <c r="C279125" s="77"/>
    </row>
    <row r="279126" spans="2:3" x14ac:dyDescent="0.25">
      <c r="B279126" s="78"/>
      <c r="C279126" s="77"/>
    </row>
    <row r="279127" spans="2:3" x14ac:dyDescent="0.25">
      <c r="B279127" s="78"/>
      <c r="C279127" s="77"/>
    </row>
    <row r="279128" spans="2:3" x14ac:dyDescent="0.25">
      <c r="B279128" s="78"/>
      <c r="C279128" s="77"/>
    </row>
    <row r="279129" spans="2:3" x14ac:dyDescent="0.25">
      <c r="B279129" s="78"/>
      <c r="C279129" s="77"/>
    </row>
    <row r="279130" spans="2:3" x14ac:dyDescent="0.25">
      <c r="B279130" s="78"/>
      <c r="C279130" s="77"/>
    </row>
    <row r="279131" spans="2:3" x14ac:dyDescent="0.25">
      <c r="B279131" s="78"/>
      <c r="C279131" s="77"/>
    </row>
    <row r="279132" spans="2:3" x14ac:dyDescent="0.25">
      <c r="B279132" s="78"/>
      <c r="C279132" s="77"/>
    </row>
    <row r="279133" spans="2:3" x14ac:dyDescent="0.25">
      <c r="B279133" s="78"/>
      <c r="C279133" s="77"/>
    </row>
    <row r="279134" spans="2:3" x14ac:dyDescent="0.25">
      <c r="B279134" s="78"/>
      <c r="C279134" s="77"/>
    </row>
    <row r="279244" spans="2:3" x14ac:dyDescent="0.25">
      <c r="B279244" s="78"/>
      <c r="C279244" s="77"/>
    </row>
    <row r="279245" spans="2:3" x14ac:dyDescent="0.25">
      <c r="B279245" s="78"/>
      <c r="C279245" s="77"/>
    </row>
    <row r="279246" spans="2:3" x14ac:dyDescent="0.25">
      <c r="B279246" s="78"/>
      <c r="C279246" s="77"/>
    </row>
    <row r="279247" spans="2:3" x14ac:dyDescent="0.25">
      <c r="B279247" s="78"/>
      <c r="C279247" s="77"/>
    </row>
    <row r="279248" spans="2:3" x14ac:dyDescent="0.25">
      <c r="B279248" s="78"/>
      <c r="C279248" s="77"/>
    </row>
    <row r="279249" spans="2:3" x14ac:dyDescent="0.25">
      <c r="B279249" s="78"/>
      <c r="C279249" s="77"/>
    </row>
    <row r="279250" spans="2:3" x14ac:dyDescent="0.25">
      <c r="B279250" s="78"/>
      <c r="C279250" s="77"/>
    </row>
    <row r="279251" spans="2:3" x14ac:dyDescent="0.25">
      <c r="B279251" s="78"/>
      <c r="C279251" s="77"/>
    </row>
    <row r="279252" spans="2:3" x14ac:dyDescent="0.25">
      <c r="B279252" s="78"/>
      <c r="C279252" s="77"/>
    </row>
    <row r="279253" spans="2:3" x14ac:dyDescent="0.25">
      <c r="B279253" s="78"/>
      <c r="C279253" s="77"/>
    </row>
    <row r="279254" spans="2:3" x14ac:dyDescent="0.25">
      <c r="B279254" s="78"/>
      <c r="C279254" s="77"/>
    </row>
    <row r="279255" spans="2:3" x14ac:dyDescent="0.25">
      <c r="B279255" s="78"/>
      <c r="C279255" s="77"/>
    </row>
    <row r="279256" spans="2:3" x14ac:dyDescent="0.25">
      <c r="B279256" s="78"/>
      <c r="C279256" s="77"/>
    </row>
    <row r="279366" spans="2:3" x14ac:dyDescent="0.25">
      <c r="B279366" s="78"/>
      <c r="C279366" s="77"/>
    </row>
    <row r="279367" spans="2:3" x14ac:dyDescent="0.25">
      <c r="B279367" s="78"/>
      <c r="C279367" s="77"/>
    </row>
    <row r="279368" spans="2:3" x14ac:dyDescent="0.25">
      <c r="B279368" s="78"/>
      <c r="C279368" s="77"/>
    </row>
    <row r="279369" spans="2:3" x14ac:dyDescent="0.25">
      <c r="B279369" s="78"/>
      <c r="C279369" s="77"/>
    </row>
    <row r="279370" spans="2:3" x14ac:dyDescent="0.25">
      <c r="B279370" s="78"/>
      <c r="C279370" s="77"/>
    </row>
    <row r="279371" spans="2:3" x14ac:dyDescent="0.25">
      <c r="B279371" s="78"/>
      <c r="C279371" s="77"/>
    </row>
    <row r="279372" spans="2:3" x14ac:dyDescent="0.25">
      <c r="B279372" s="78"/>
      <c r="C279372" s="77"/>
    </row>
    <row r="279373" spans="2:3" x14ac:dyDescent="0.25">
      <c r="B279373" s="78"/>
      <c r="C279373" s="77"/>
    </row>
    <row r="279374" spans="2:3" x14ac:dyDescent="0.25">
      <c r="B279374" s="78"/>
      <c r="C279374" s="77"/>
    </row>
    <row r="279375" spans="2:3" x14ac:dyDescent="0.25">
      <c r="B279375" s="78"/>
      <c r="C279375" s="77"/>
    </row>
    <row r="279376" spans="2:3" x14ac:dyDescent="0.25">
      <c r="B279376" s="78"/>
      <c r="C279376" s="77"/>
    </row>
    <row r="279377" spans="2:3" x14ac:dyDescent="0.25">
      <c r="B279377" s="78"/>
      <c r="C279377" s="77"/>
    </row>
    <row r="279378" spans="2:3" x14ac:dyDescent="0.25">
      <c r="B279378" s="78"/>
      <c r="C279378" s="77"/>
    </row>
    <row r="279488" spans="2:3" x14ac:dyDescent="0.25">
      <c r="B279488" s="78"/>
      <c r="C279488" s="77"/>
    </row>
    <row r="279489" spans="2:3" x14ac:dyDescent="0.25">
      <c r="B279489" s="78"/>
      <c r="C279489" s="77"/>
    </row>
    <row r="279490" spans="2:3" x14ac:dyDescent="0.25">
      <c r="B279490" s="78"/>
      <c r="C279490" s="77"/>
    </row>
    <row r="279491" spans="2:3" x14ac:dyDescent="0.25">
      <c r="B279491" s="78"/>
      <c r="C279491" s="77"/>
    </row>
    <row r="279492" spans="2:3" x14ac:dyDescent="0.25">
      <c r="B279492" s="78"/>
      <c r="C279492" s="77"/>
    </row>
    <row r="279493" spans="2:3" x14ac:dyDescent="0.25">
      <c r="B279493" s="78"/>
      <c r="C279493" s="77"/>
    </row>
    <row r="279494" spans="2:3" x14ac:dyDescent="0.25">
      <c r="B279494" s="78"/>
      <c r="C279494" s="77"/>
    </row>
    <row r="279495" spans="2:3" x14ac:dyDescent="0.25">
      <c r="B279495" s="78"/>
      <c r="C279495" s="77"/>
    </row>
    <row r="279496" spans="2:3" x14ac:dyDescent="0.25">
      <c r="B279496" s="78"/>
      <c r="C279496" s="77"/>
    </row>
    <row r="279497" spans="2:3" x14ac:dyDescent="0.25">
      <c r="B279497" s="78"/>
      <c r="C279497" s="77"/>
    </row>
    <row r="279498" spans="2:3" x14ac:dyDescent="0.25">
      <c r="B279498" s="78"/>
      <c r="C279498" s="77"/>
    </row>
    <row r="279499" spans="2:3" x14ac:dyDescent="0.25">
      <c r="B279499" s="78"/>
      <c r="C279499" s="77"/>
    </row>
    <row r="279500" spans="2:3" x14ac:dyDescent="0.25">
      <c r="B279500" s="78"/>
      <c r="C279500" s="77"/>
    </row>
    <row r="279610" spans="2:3" x14ac:dyDescent="0.25">
      <c r="B279610" s="78"/>
      <c r="C279610" s="77"/>
    </row>
    <row r="279611" spans="2:3" x14ac:dyDescent="0.25">
      <c r="B279611" s="78"/>
      <c r="C279611" s="77"/>
    </row>
    <row r="279612" spans="2:3" x14ac:dyDescent="0.25">
      <c r="B279612" s="78"/>
      <c r="C279612" s="77"/>
    </row>
    <row r="279613" spans="2:3" x14ac:dyDescent="0.25">
      <c r="B279613" s="78"/>
      <c r="C279613" s="77"/>
    </row>
    <row r="279614" spans="2:3" x14ac:dyDescent="0.25">
      <c r="B279614" s="78"/>
      <c r="C279614" s="77"/>
    </row>
    <row r="279615" spans="2:3" x14ac:dyDescent="0.25">
      <c r="B279615" s="78"/>
      <c r="C279615" s="77"/>
    </row>
    <row r="279616" spans="2:3" x14ac:dyDescent="0.25">
      <c r="B279616" s="78"/>
      <c r="C279616" s="77"/>
    </row>
    <row r="279617" spans="2:3" x14ac:dyDescent="0.25">
      <c r="B279617" s="78"/>
      <c r="C279617" s="77"/>
    </row>
    <row r="279618" spans="2:3" x14ac:dyDescent="0.25">
      <c r="B279618" s="78"/>
      <c r="C279618" s="77"/>
    </row>
    <row r="279619" spans="2:3" x14ac:dyDescent="0.25">
      <c r="B279619" s="78"/>
      <c r="C279619" s="77"/>
    </row>
    <row r="279620" spans="2:3" x14ac:dyDescent="0.25">
      <c r="B279620" s="78"/>
      <c r="C279620" s="77"/>
    </row>
    <row r="279621" spans="2:3" x14ac:dyDescent="0.25">
      <c r="B279621" s="78"/>
      <c r="C279621" s="77"/>
    </row>
    <row r="279622" spans="2:3" x14ac:dyDescent="0.25">
      <c r="B279622" s="78"/>
      <c r="C279622" s="77"/>
    </row>
    <row r="279732" spans="2:3" x14ac:dyDescent="0.25">
      <c r="B279732" s="78"/>
      <c r="C279732" s="77"/>
    </row>
    <row r="279733" spans="2:3" x14ac:dyDescent="0.25">
      <c r="B279733" s="78"/>
      <c r="C279733" s="77"/>
    </row>
    <row r="279734" spans="2:3" x14ac:dyDescent="0.25">
      <c r="B279734" s="78"/>
      <c r="C279734" s="77"/>
    </row>
    <row r="279735" spans="2:3" x14ac:dyDescent="0.25">
      <c r="B279735" s="78"/>
      <c r="C279735" s="77"/>
    </row>
    <row r="279736" spans="2:3" x14ac:dyDescent="0.25">
      <c r="B279736" s="78"/>
      <c r="C279736" s="77"/>
    </row>
    <row r="279737" spans="2:3" x14ac:dyDescent="0.25">
      <c r="B279737" s="78"/>
      <c r="C279737" s="77"/>
    </row>
    <row r="279738" spans="2:3" x14ac:dyDescent="0.25">
      <c r="B279738" s="78"/>
      <c r="C279738" s="77"/>
    </row>
    <row r="279739" spans="2:3" x14ac:dyDescent="0.25">
      <c r="B279739" s="78"/>
      <c r="C279739" s="77"/>
    </row>
    <row r="279740" spans="2:3" x14ac:dyDescent="0.25">
      <c r="B279740" s="78"/>
      <c r="C279740" s="77"/>
    </row>
    <row r="279741" spans="2:3" x14ac:dyDescent="0.25">
      <c r="B279741" s="78"/>
      <c r="C279741" s="77"/>
    </row>
    <row r="279742" spans="2:3" x14ac:dyDescent="0.25">
      <c r="B279742" s="78"/>
      <c r="C279742" s="77"/>
    </row>
    <row r="279743" spans="2:3" x14ac:dyDescent="0.25">
      <c r="B279743" s="78"/>
      <c r="C279743" s="77"/>
    </row>
    <row r="279744" spans="2:3" x14ac:dyDescent="0.25">
      <c r="B279744" s="78"/>
      <c r="C279744" s="77"/>
    </row>
    <row r="279854" spans="2:3" x14ac:dyDescent="0.25">
      <c r="B279854" s="78"/>
      <c r="C279854" s="77"/>
    </row>
    <row r="279855" spans="2:3" x14ac:dyDescent="0.25">
      <c r="B279855" s="78"/>
      <c r="C279855" s="77"/>
    </row>
    <row r="279856" spans="2:3" x14ac:dyDescent="0.25">
      <c r="B279856" s="78"/>
      <c r="C279856" s="77"/>
    </row>
    <row r="279857" spans="2:3" x14ac:dyDescent="0.25">
      <c r="B279857" s="78"/>
      <c r="C279857" s="77"/>
    </row>
    <row r="279858" spans="2:3" x14ac:dyDescent="0.25">
      <c r="B279858" s="78"/>
      <c r="C279858" s="77"/>
    </row>
    <row r="279859" spans="2:3" x14ac:dyDescent="0.25">
      <c r="B279859" s="78"/>
      <c r="C279859" s="77"/>
    </row>
    <row r="279860" spans="2:3" x14ac:dyDescent="0.25">
      <c r="B279860" s="78"/>
      <c r="C279860" s="77"/>
    </row>
    <row r="279861" spans="2:3" x14ac:dyDescent="0.25">
      <c r="B279861" s="78"/>
      <c r="C279861" s="77"/>
    </row>
    <row r="279862" spans="2:3" x14ac:dyDescent="0.25">
      <c r="B279862" s="78"/>
      <c r="C279862" s="77"/>
    </row>
    <row r="279863" spans="2:3" x14ac:dyDescent="0.25">
      <c r="B279863" s="78"/>
      <c r="C279863" s="77"/>
    </row>
    <row r="279864" spans="2:3" x14ac:dyDescent="0.25">
      <c r="B279864" s="78"/>
      <c r="C279864" s="77"/>
    </row>
    <row r="279865" spans="2:3" x14ac:dyDescent="0.25">
      <c r="B279865" s="78"/>
      <c r="C279865" s="77"/>
    </row>
    <row r="279866" spans="2:3" x14ac:dyDescent="0.25">
      <c r="B279866" s="78"/>
      <c r="C279866" s="77"/>
    </row>
    <row r="279976" spans="2:3" x14ac:dyDescent="0.25">
      <c r="B279976" s="78"/>
      <c r="C279976" s="77"/>
    </row>
    <row r="279977" spans="2:3" x14ac:dyDescent="0.25">
      <c r="B279977" s="78"/>
      <c r="C279977" s="77"/>
    </row>
    <row r="279978" spans="2:3" x14ac:dyDescent="0.25">
      <c r="B279978" s="78"/>
      <c r="C279978" s="77"/>
    </row>
    <row r="279979" spans="2:3" x14ac:dyDescent="0.25">
      <c r="B279979" s="78"/>
      <c r="C279979" s="77"/>
    </row>
    <row r="279980" spans="2:3" x14ac:dyDescent="0.25">
      <c r="B279980" s="78"/>
      <c r="C279980" s="77"/>
    </row>
    <row r="279981" spans="2:3" x14ac:dyDescent="0.25">
      <c r="B279981" s="78"/>
      <c r="C279981" s="77"/>
    </row>
    <row r="279982" spans="2:3" x14ac:dyDescent="0.25">
      <c r="B279982" s="78"/>
      <c r="C279982" s="77"/>
    </row>
    <row r="279983" spans="2:3" x14ac:dyDescent="0.25">
      <c r="B279983" s="78"/>
      <c r="C279983" s="77"/>
    </row>
    <row r="279984" spans="2:3" x14ac:dyDescent="0.25">
      <c r="B279984" s="78"/>
      <c r="C279984" s="77"/>
    </row>
    <row r="279985" spans="2:3" x14ac:dyDescent="0.25">
      <c r="B279985" s="78"/>
      <c r="C279985" s="77"/>
    </row>
    <row r="279986" spans="2:3" x14ac:dyDescent="0.25">
      <c r="B279986" s="78"/>
      <c r="C279986" s="77"/>
    </row>
    <row r="279987" spans="2:3" x14ac:dyDescent="0.25">
      <c r="B279987" s="78"/>
      <c r="C279987" s="77"/>
    </row>
    <row r="279988" spans="2:3" x14ac:dyDescent="0.25">
      <c r="B279988" s="78"/>
      <c r="C279988" s="77"/>
    </row>
    <row r="280098" spans="2:3" x14ac:dyDescent="0.25">
      <c r="B280098" s="78"/>
      <c r="C280098" s="77"/>
    </row>
    <row r="280099" spans="2:3" x14ac:dyDescent="0.25">
      <c r="B280099" s="78"/>
      <c r="C280099" s="77"/>
    </row>
    <row r="280100" spans="2:3" x14ac:dyDescent="0.25">
      <c r="B280100" s="78"/>
      <c r="C280100" s="77"/>
    </row>
    <row r="280101" spans="2:3" x14ac:dyDescent="0.25">
      <c r="B280101" s="78"/>
      <c r="C280101" s="77"/>
    </row>
    <row r="280102" spans="2:3" x14ac:dyDescent="0.25">
      <c r="B280102" s="78"/>
      <c r="C280102" s="77"/>
    </row>
    <row r="280103" spans="2:3" x14ac:dyDescent="0.25">
      <c r="B280103" s="78"/>
      <c r="C280103" s="77"/>
    </row>
    <row r="280104" spans="2:3" x14ac:dyDescent="0.25">
      <c r="B280104" s="78"/>
      <c r="C280104" s="77"/>
    </row>
    <row r="280105" spans="2:3" x14ac:dyDescent="0.25">
      <c r="B280105" s="78"/>
      <c r="C280105" s="77"/>
    </row>
    <row r="280106" spans="2:3" x14ac:dyDescent="0.25">
      <c r="B280106" s="78"/>
      <c r="C280106" s="77"/>
    </row>
    <row r="280107" spans="2:3" x14ac:dyDescent="0.25">
      <c r="B280107" s="78"/>
      <c r="C280107" s="77"/>
    </row>
    <row r="280108" spans="2:3" x14ac:dyDescent="0.25">
      <c r="B280108" s="78"/>
      <c r="C280108" s="77"/>
    </row>
    <row r="280109" spans="2:3" x14ac:dyDescent="0.25">
      <c r="B280109" s="78"/>
      <c r="C280109" s="77"/>
    </row>
    <row r="280110" spans="2:3" x14ac:dyDescent="0.25">
      <c r="B280110" s="78"/>
      <c r="C280110" s="77"/>
    </row>
    <row r="280220" spans="2:3" x14ac:dyDescent="0.25">
      <c r="B280220" s="78"/>
      <c r="C280220" s="77"/>
    </row>
    <row r="280221" spans="2:3" x14ac:dyDescent="0.25">
      <c r="B280221" s="78"/>
      <c r="C280221" s="77"/>
    </row>
    <row r="280222" spans="2:3" x14ac:dyDescent="0.25">
      <c r="B280222" s="78"/>
      <c r="C280222" s="77"/>
    </row>
    <row r="280223" spans="2:3" x14ac:dyDescent="0.25">
      <c r="B280223" s="78"/>
      <c r="C280223" s="77"/>
    </row>
    <row r="280224" spans="2:3" x14ac:dyDescent="0.25">
      <c r="B280224" s="78"/>
      <c r="C280224" s="77"/>
    </row>
    <row r="280225" spans="2:3" x14ac:dyDescent="0.25">
      <c r="B280225" s="78"/>
      <c r="C280225" s="77"/>
    </row>
    <row r="280226" spans="2:3" x14ac:dyDescent="0.25">
      <c r="B280226" s="78"/>
      <c r="C280226" s="77"/>
    </row>
    <row r="280227" spans="2:3" x14ac:dyDescent="0.25">
      <c r="B280227" s="78"/>
      <c r="C280227" s="77"/>
    </row>
    <row r="280228" spans="2:3" x14ac:dyDescent="0.25">
      <c r="B280228" s="78"/>
      <c r="C280228" s="77"/>
    </row>
    <row r="280229" spans="2:3" x14ac:dyDescent="0.25">
      <c r="B280229" s="78"/>
      <c r="C280229" s="77"/>
    </row>
    <row r="280230" spans="2:3" x14ac:dyDescent="0.25">
      <c r="B280230" s="78"/>
      <c r="C280230" s="77"/>
    </row>
    <row r="280231" spans="2:3" x14ac:dyDescent="0.25">
      <c r="B280231" s="78"/>
      <c r="C280231" s="77"/>
    </row>
    <row r="280232" spans="2:3" x14ac:dyDescent="0.25">
      <c r="B280232" s="78"/>
      <c r="C280232" s="77"/>
    </row>
    <row r="280342" spans="2:3" x14ac:dyDescent="0.25">
      <c r="B280342" s="78"/>
      <c r="C280342" s="77"/>
    </row>
    <row r="280343" spans="2:3" x14ac:dyDescent="0.25">
      <c r="B280343" s="78"/>
      <c r="C280343" s="77"/>
    </row>
    <row r="280344" spans="2:3" x14ac:dyDescent="0.25">
      <c r="B280344" s="78"/>
      <c r="C280344" s="77"/>
    </row>
    <row r="280345" spans="2:3" x14ac:dyDescent="0.25">
      <c r="B280345" s="78"/>
      <c r="C280345" s="77"/>
    </row>
    <row r="280346" spans="2:3" x14ac:dyDescent="0.25">
      <c r="B280346" s="78"/>
      <c r="C280346" s="77"/>
    </row>
    <row r="280347" spans="2:3" x14ac:dyDescent="0.25">
      <c r="B280347" s="78"/>
      <c r="C280347" s="77"/>
    </row>
    <row r="280348" spans="2:3" x14ac:dyDescent="0.25">
      <c r="B280348" s="78"/>
      <c r="C280348" s="77"/>
    </row>
    <row r="280349" spans="2:3" x14ac:dyDescent="0.25">
      <c r="B280349" s="78"/>
      <c r="C280349" s="77"/>
    </row>
    <row r="280350" spans="2:3" x14ac:dyDescent="0.25">
      <c r="B280350" s="78"/>
      <c r="C280350" s="77"/>
    </row>
    <row r="280351" spans="2:3" x14ac:dyDescent="0.25">
      <c r="B280351" s="78"/>
      <c r="C280351" s="77"/>
    </row>
    <row r="280352" spans="2:3" x14ac:dyDescent="0.25">
      <c r="B280352" s="78"/>
      <c r="C280352" s="77"/>
    </row>
    <row r="280353" spans="2:3" x14ac:dyDescent="0.25">
      <c r="B280353" s="78"/>
      <c r="C280353" s="77"/>
    </row>
    <row r="280354" spans="2:3" x14ac:dyDescent="0.25">
      <c r="B280354" s="78"/>
      <c r="C280354" s="77"/>
    </row>
    <row r="280464" spans="2:3" x14ac:dyDescent="0.25">
      <c r="B280464" s="78"/>
      <c r="C280464" s="77"/>
    </row>
    <row r="280465" spans="2:3" x14ac:dyDescent="0.25">
      <c r="B280465" s="78"/>
      <c r="C280465" s="77"/>
    </row>
    <row r="280466" spans="2:3" x14ac:dyDescent="0.25">
      <c r="B280466" s="78"/>
      <c r="C280466" s="77"/>
    </row>
    <row r="280467" spans="2:3" x14ac:dyDescent="0.25">
      <c r="B280467" s="78"/>
      <c r="C280467" s="77"/>
    </row>
    <row r="280468" spans="2:3" x14ac:dyDescent="0.25">
      <c r="B280468" s="78"/>
      <c r="C280468" s="77"/>
    </row>
    <row r="280469" spans="2:3" x14ac:dyDescent="0.25">
      <c r="B280469" s="78"/>
      <c r="C280469" s="77"/>
    </row>
    <row r="280470" spans="2:3" x14ac:dyDescent="0.25">
      <c r="B280470" s="78"/>
      <c r="C280470" s="77"/>
    </row>
    <row r="280471" spans="2:3" x14ac:dyDescent="0.25">
      <c r="B280471" s="78"/>
      <c r="C280471" s="77"/>
    </row>
    <row r="280472" spans="2:3" x14ac:dyDescent="0.25">
      <c r="B280472" s="78"/>
      <c r="C280472" s="77"/>
    </row>
    <row r="280473" spans="2:3" x14ac:dyDescent="0.25">
      <c r="B280473" s="78"/>
      <c r="C280473" s="77"/>
    </row>
    <row r="280474" spans="2:3" x14ac:dyDescent="0.25">
      <c r="B280474" s="78"/>
      <c r="C280474" s="77"/>
    </row>
    <row r="280475" spans="2:3" x14ac:dyDescent="0.25">
      <c r="B280475" s="78"/>
      <c r="C280475" s="77"/>
    </row>
    <row r="280476" spans="2:3" x14ac:dyDescent="0.25">
      <c r="B280476" s="78"/>
      <c r="C280476" s="77"/>
    </row>
    <row r="280586" spans="2:3" x14ac:dyDescent="0.25">
      <c r="B280586" s="78"/>
      <c r="C280586" s="77"/>
    </row>
    <row r="280587" spans="2:3" x14ac:dyDescent="0.25">
      <c r="B280587" s="78"/>
      <c r="C280587" s="77"/>
    </row>
    <row r="280588" spans="2:3" x14ac:dyDescent="0.25">
      <c r="B280588" s="78"/>
      <c r="C280588" s="77"/>
    </row>
    <row r="280589" spans="2:3" x14ac:dyDescent="0.25">
      <c r="B280589" s="78"/>
      <c r="C280589" s="77"/>
    </row>
    <row r="280590" spans="2:3" x14ac:dyDescent="0.25">
      <c r="B280590" s="78"/>
      <c r="C280590" s="77"/>
    </row>
    <row r="280591" spans="2:3" x14ac:dyDescent="0.25">
      <c r="B280591" s="78"/>
      <c r="C280591" s="77"/>
    </row>
    <row r="280592" spans="2:3" x14ac:dyDescent="0.25">
      <c r="B280592" s="78"/>
      <c r="C280592" s="77"/>
    </row>
    <row r="280593" spans="2:3" x14ac:dyDescent="0.25">
      <c r="B280593" s="78"/>
      <c r="C280593" s="77"/>
    </row>
    <row r="280594" spans="2:3" x14ac:dyDescent="0.25">
      <c r="B280594" s="78"/>
      <c r="C280594" s="77"/>
    </row>
    <row r="280595" spans="2:3" x14ac:dyDescent="0.25">
      <c r="B280595" s="78"/>
      <c r="C280595" s="77"/>
    </row>
    <row r="280596" spans="2:3" x14ac:dyDescent="0.25">
      <c r="B280596" s="78"/>
      <c r="C280596" s="77"/>
    </row>
    <row r="280597" spans="2:3" x14ac:dyDescent="0.25">
      <c r="B280597" s="78"/>
      <c r="C280597" s="77"/>
    </row>
    <row r="280598" spans="2:3" x14ac:dyDescent="0.25">
      <c r="B280598" s="78"/>
      <c r="C280598" s="77"/>
    </row>
    <row r="280708" spans="2:3" x14ac:dyDescent="0.25">
      <c r="B280708" s="78"/>
      <c r="C280708" s="77"/>
    </row>
    <row r="280709" spans="2:3" x14ac:dyDescent="0.25">
      <c r="B280709" s="78"/>
      <c r="C280709" s="77"/>
    </row>
    <row r="280710" spans="2:3" x14ac:dyDescent="0.25">
      <c r="B280710" s="78"/>
      <c r="C280710" s="77"/>
    </row>
    <row r="280711" spans="2:3" x14ac:dyDescent="0.25">
      <c r="B280711" s="78"/>
      <c r="C280711" s="77"/>
    </row>
    <row r="280712" spans="2:3" x14ac:dyDescent="0.25">
      <c r="B280712" s="78"/>
      <c r="C280712" s="77"/>
    </row>
    <row r="280713" spans="2:3" x14ac:dyDescent="0.25">
      <c r="B280713" s="78"/>
      <c r="C280713" s="77"/>
    </row>
    <row r="280714" spans="2:3" x14ac:dyDescent="0.25">
      <c r="B280714" s="78"/>
      <c r="C280714" s="77"/>
    </row>
    <row r="280715" spans="2:3" x14ac:dyDescent="0.25">
      <c r="B280715" s="78"/>
      <c r="C280715" s="77"/>
    </row>
    <row r="280716" spans="2:3" x14ac:dyDescent="0.25">
      <c r="B280716" s="78"/>
      <c r="C280716" s="77"/>
    </row>
    <row r="280717" spans="2:3" x14ac:dyDescent="0.25">
      <c r="B280717" s="78"/>
      <c r="C280717" s="77"/>
    </row>
    <row r="280718" spans="2:3" x14ac:dyDescent="0.25">
      <c r="B280718" s="78"/>
      <c r="C280718" s="77"/>
    </row>
    <row r="280719" spans="2:3" x14ac:dyDescent="0.25">
      <c r="B280719" s="78"/>
      <c r="C280719" s="77"/>
    </row>
    <row r="280720" spans="2:3" x14ac:dyDescent="0.25">
      <c r="B280720" s="78"/>
      <c r="C280720" s="77"/>
    </row>
    <row r="280830" spans="2:3" x14ac:dyDescent="0.25">
      <c r="B280830" s="78"/>
      <c r="C280830" s="77"/>
    </row>
    <row r="280831" spans="2:3" x14ac:dyDescent="0.25">
      <c r="B280831" s="78"/>
      <c r="C280831" s="77"/>
    </row>
    <row r="280832" spans="2:3" x14ac:dyDescent="0.25">
      <c r="B280832" s="78"/>
      <c r="C280832" s="77"/>
    </row>
    <row r="280833" spans="2:3" x14ac:dyDescent="0.25">
      <c r="B280833" s="78"/>
      <c r="C280833" s="77"/>
    </row>
    <row r="280834" spans="2:3" x14ac:dyDescent="0.25">
      <c r="B280834" s="78"/>
      <c r="C280834" s="77"/>
    </row>
    <row r="280835" spans="2:3" x14ac:dyDescent="0.25">
      <c r="B280835" s="78"/>
      <c r="C280835" s="77"/>
    </row>
    <row r="280836" spans="2:3" x14ac:dyDescent="0.25">
      <c r="B280836" s="78"/>
      <c r="C280836" s="77"/>
    </row>
    <row r="280837" spans="2:3" x14ac:dyDescent="0.25">
      <c r="B280837" s="78"/>
      <c r="C280837" s="77"/>
    </row>
    <row r="280838" spans="2:3" x14ac:dyDescent="0.25">
      <c r="B280838" s="78"/>
      <c r="C280838" s="77"/>
    </row>
    <row r="280839" spans="2:3" x14ac:dyDescent="0.25">
      <c r="B280839" s="78"/>
      <c r="C280839" s="77"/>
    </row>
    <row r="280840" spans="2:3" x14ac:dyDescent="0.25">
      <c r="B280840" s="78"/>
      <c r="C280840" s="77"/>
    </row>
    <row r="280841" spans="2:3" x14ac:dyDescent="0.25">
      <c r="B280841" s="78"/>
      <c r="C280841" s="77"/>
    </row>
    <row r="280842" spans="2:3" x14ac:dyDescent="0.25">
      <c r="B280842" s="78"/>
      <c r="C280842" s="77"/>
    </row>
    <row r="280952" spans="2:3" x14ac:dyDescent="0.25">
      <c r="B280952" s="78"/>
      <c r="C280952" s="77"/>
    </row>
    <row r="280953" spans="2:3" x14ac:dyDescent="0.25">
      <c r="B280953" s="78"/>
      <c r="C280953" s="77"/>
    </row>
    <row r="280954" spans="2:3" x14ac:dyDescent="0.25">
      <c r="B280954" s="78"/>
      <c r="C280954" s="77"/>
    </row>
    <row r="280955" spans="2:3" x14ac:dyDescent="0.25">
      <c r="B280955" s="78"/>
      <c r="C280955" s="77"/>
    </row>
    <row r="280956" spans="2:3" x14ac:dyDescent="0.25">
      <c r="B280956" s="78"/>
      <c r="C280956" s="77"/>
    </row>
    <row r="280957" spans="2:3" x14ac:dyDescent="0.25">
      <c r="B280957" s="78"/>
      <c r="C280957" s="77"/>
    </row>
    <row r="280958" spans="2:3" x14ac:dyDescent="0.25">
      <c r="B280958" s="78"/>
      <c r="C280958" s="77"/>
    </row>
    <row r="280959" spans="2:3" x14ac:dyDescent="0.25">
      <c r="B280959" s="78"/>
      <c r="C280959" s="77"/>
    </row>
    <row r="280960" spans="2:3" x14ac:dyDescent="0.25">
      <c r="B280960" s="78"/>
      <c r="C280960" s="77"/>
    </row>
    <row r="280961" spans="2:3" x14ac:dyDescent="0.25">
      <c r="B280961" s="78"/>
      <c r="C280961" s="77"/>
    </row>
    <row r="280962" spans="2:3" x14ac:dyDescent="0.25">
      <c r="B280962" s="78"/>
      <c r="C280962" s="77"/>
    </row>
    <row r="280963" spans="2:3" x14ac:dyDescent="0.25">
      <c r="B280963" s="78"/>
      <c r="C280963" s="77"/>
    </row>
    <row r="280964" spans="2:3" x14ac:dyDescent="0.25">
      <c r="B280964" s="78"/>
      <c r="C280964" s="77"/>
    </row>
    <row r="281074" spans="2:3" x14ac:dyDescent="0.25">
      <c r="B281074" s="78"/>
      <c r="C281074" s="77"/>
    </row>
    <row r="281075" spans="2:3" x14ac:dyDescent="0.25">
      <c r="B281075" s="78"/>
      <c r="C281075" s="77"/>
    </row>
    <row r="281076" spans="2:3" x14ac:dyDescent="0.25">
      <c r="B281076" s="78"/>
      <c r="C281076" s="77"/>
    </row>
    <row r="281077" spans="2:3" x14ac:dyDescent="0.25">
      <c r="B281077" s="78"/>
      <c r="C281077" s="77"/>
    </row>
    <row r="281078" spans="2:3" x14ac:dyDescent="0.25">
      <c r="B281078" s="78"/>
      <c r="C281078" s="77"/>
    </row>
    <row r="281079" spans="2:3" x14ac:dyDescent="0.25">
      <c r="B281079" s="78"/>
      <c r="C281079" s="77"/>
    </row>
    <row r="281080" spans="2:3" x14ac:dyDescent="0.25">
      <c r="B281080" s="78"/>
      <c r="C281080" s="77"/>
    </row>
    <row r="281081" spans="2:3" x14ac:dyDescent="0.25">
      <c r="B281081" s="78"/>
      <c r="C281081" s="77"/>
    </row>
    <row r="281082" spans="2:3" x14ac:dyDescent="0.25">
      <c r="B281082" s="78"/>
      <c r="C281082" s="77"/>
    </row>
    <row r="281083" spans="2:3" x14ac:dyDescent="0.25">
      <c r="B281083" s="78"/>
      <c r="C281083" s="77"/>
    </row>
    <row r="281084" spans="2:3" x14ac:dyDescent="0.25">
      <c r="B281084" s="78"/>
      <c r="C281084" s="77"/>
    </row>
    <row r="281085" spans="2:3" x14ac:dyDescent="0.25">
      <c r="B281085" s="78"/>
      <c r="C281085" s="77"/>
    </row>
    <row r="281086" spans="2:3" x14ac:dyDescent="0.25">
      <c r="B281086" s="78"/>
      <c r="C281086" s="77"/>
    </row>
    <row r="281196" spans="2:3" x14ac:dyDescent="0.25">
      <c r="B281196" s="78"/>
      <c r="C281196" s="77"/>
    </row>
    <row r="281197" spans="2:3" x14ac:dyDescent="0.25">
      <c r="B281197" s="78"/>
      <c r="C281197" s="77"/>
    </row>
    <row r="281198" spans="2:3" x14ac:dyDescent="0.25">
      <c r="B281198" s="78"/>
      <c r="C281198" s="77"/>
    </row>
    <row r="281199" spans="2:3" x14ac:dyDescent="0.25">
      <c r="B281199" s="78"/>
      <c r="C281199" s="77"/>
    </row>
    <row r="281200" spans="2:3" x14ac:dyDescent="0.25">
      <c r="B281200" s="78"/>
      <c r="C281200" s="77"/>
    </row>
    <row r="281201" spans="2:3" x14ac:dyDescent="0.25">
      <c r="B281201" s="78"/>
      <c r="C281201" s="77"/>
    </row>
    <row r="281202" spans="2:3" x14ac:dyDescent="0.25">
      <c r="B281202" s="78"/>
      <c r="C281202" s="77"/>
    </row>
    <row r="281203" spans="2:3" x14ac:dyDescent="0.25">
      <c r="B281203" s="78"/>
      <c r="C281203" s="77"/>
    </row>
    <row r="281204" spans="2:3" x14ac:dyDescent="0.25">
      <c r="B281204" s="78"/>
      <c r="C281204" s="77"/>
    </row>
    <row r="281205" spans="2:3" x14ac:dyDescent="0.25">
      <c r="B281205" s="78"/>
      <c r="C281205" s="77"/>
    </row>
    <row r="281206" spans="2:3" x14ac:dyDescent="0.25">
      <c r="B281206" s="78"/>
      <c r="C281206" s="77"/>
    </row>
    <row r="281207" spans="2:3" x14ac:dyDescent="0.25">
      <c r="B281207" s="78"/>
      <c r="C281207" s="77"/>
    </row>
    <row r="281208" spans="2:3" x14ac:dyDescent="0.25">
      <c r="B281208" s="78"/>
      <c r="C281208" s="77"/>
    </row>
    <row r="281318" spans="2:3" x14ac:dyDescent="0.25">
      <c r="B281318" s="78"/>
      <c r="C281318" s="77"/>
    </row>
    <row r="281319" spans="2:3" x14ac:dyDescent="0.25">
      <c r="B281319" s="78"/>
      <c r="C281319" s="77"/>
    </row>
    <row r="281320" spans="2:3" x14ac:dyDescent="0.25">
      <c r="B281320" s="78"/>
      <c r="C281320" s="77"/>
    </row>
    <row r="281321" spans="2:3" x14ac:dyDescent="0.25">
      <c r="B281321" s="78"/>
      <c r="C281321" s="77"/>
    </row>
    <row r="281322" spans="2:3" x14ac:dyDescent="0.25">
      <c r="B281322" s="78"/>
      <c r="C281322" s="77"/>
    </row>
    <row r="281323" spans="2:3" x14ac:dyDescent="0.25">
      <c r="B281323" s="78"/>
      <c r="C281323" s="77"/>
    </row>
    <row r="281324" spans="2:3" x14ac:dyDescent="0.25">
      <c r="B281324" s="78"/>
      <c r="C281324" s="77"/>
    </row>
    <row r="281325" spans="2:3" x14ac:dyDescent="0.25">
      <c r="B281325" s="78"/>
      <c r="C281325" s="77"/>
    </row>
    <row r="281326" spans="2:3" x14ac:dyDescent="0.25">
      <c r="B281326" s="78"/>
      <c r="C281326" s="77"/>
    </row>
    <row r="281327" spans="2:3" x14ac:dyDescent="0.25">
      <c r="B281327" s="78"/>
      <c r="C281327" s="77"/>
    </row>
    <row r="281328" spans="2:3" x14ac:dyDescent="0.25">
      <c r="B281328" s="78"/>
      <c r="C281328" s="77"/>
    </row>
    <row r="281329" spans="2:3" x14ac:dyDescent="0.25">
      <c r="B281329" s="78"/>
      <c r="C281329" s="77"/>
    </row>
    <row r="281330" spans="2:3" x14ac:dyDescent="0.25">
      <c r="B281330" s="78"/>
      <c r="C281330" s="77"/>
    </row>
    <row r="281440" spans="2:3" x14ac:dyDescent="0.25">
      <c r="B281440" s="78"/>
      <c r="C281440" s="77"/>
    </row>
    <row r="281441" spans="2:3" x14ac:dyDescent="0.25">
      <c r="B281441" s="78"/>
      <c r="C281441" s="77"/>
    </row>
    <row r="281442" spans="2:3" x14ac:dyDescent="0.25">
      <c r="B281442" s="78"/>
      <c r="C281442" s="77"/>
    </row>
    <row r="281443" spans="2:3" x14ac:dyDescent="0.25">
      <c r="B281443" s="78"/>
      <c r="C281443" s="77"/>
    </row>
    <row r="281444" spans="2:3" x14ac:dyDescent="0.25">
      <c r="B281444" s="78"/>
      <c r="C281444" s="77"/>
    </row>
    <row r="281445" spans="2:3" x14ac:dyDescent="0.25">
      <c r="B281445" s="78"/>
      <c r="C281445" s="77"/>
    </row>
    <row r="281446" spans="2:3" x14ac:dyDescent="0.25">
      <c r="B281446" s="78"/>
      <c r="C281446" s="77"/>
    </row>
    <row r="281447" spans="2:3" x14ac:dyDescent="0.25">
      <c r="B281447" s="78"/>
      <c r="C281447" s="77"/>
    </row>
    <row r="281448" spans="2:3" x14ac:dyDescent="0.25">
      <c r="B281448" s="78"/>
      <c r="C281448" s="77"/>
    </row>
    <row r="281449" spans="2:3" x14ac:dyDescent="0.25">
      <c r="B281449" s="78"/>
      <c r="C281449" s="77"/>
    </row>
    <row r="281450" spans="2:3" x14ac:dyDescent="0.25">
      <c r="B281450" s="78"/>
      <c r="C281450" s="77"/>
    </row>
    <row r="281451" spans="2:3" x14ac:dyDescent="0.25">
      <c r="B281451" s="78"/>
      <c r="C281451" s="77"/>
    </row>
    <row r="281452" spans="2:3" x14ac:dyDescent="0.25">
      <c r="B281452" s="78"/>
      <c r="C281452" s="77"/>
    </row>
    <row r="281562" spans="2:3" x14ac:dyDescent="0.25">
      <c r="B281562" s="78"/>
      <c r="C281562" s="77"/>
    </row>
    <row r="281563" spans="2:3" x14ac:dyDescent="0.25">
      <c r="B281563" s="78"/>
      <c r="C281563" s="77"/>
    </row>
    <row r="281564" spans="2:3" x14ac:dyDescent="0.25">
      <c r="B281564" s="78"/>
      <c r="C281564" s="77"/>
    </row>
    <row r="281565" spans="2:3" x14ac:dyDescent="0.25">
      <c r="B281565" s="78"/>
      <c r="C281565" s="77"/>
    </row>
    <row r="281566" spans="2:3" x14ac:dyDescent="0.25">
      <c r="B281566" s="78"/>
      <c r="C281566" s="77"/>
    </row>
    <row r="281567" spans="2:3" x14ac:dyDescent="0.25">
      <c r="B281567" s="78"/>
      <c r="C281567" s="77"/>
    </row>
    <row r="281568" spans="2:3" x14ac:dyDescent="0.25">
      <c r="B281568" s="78"/>
      <c r="C281568" s="77"/>
    </row>
    <row r="281569" spans="2:3" x14ac:dyDescent="0.25">
      <c r="B281569" s="78"/>
      <c r="C281569" s="77"/>
    </row>
    <row r="281570" spans="2:3" x14ac:dyDescent="0.25">
      <c r="B281570" s="78"/>
      <c r="C281570" s="77"/>
    </row>
    <row r="281571" spans="2:3" x14ac:dyDescent="0.25">
      <c r="B281571" s="78"/>
      <c r="C281571" s="77"/>
    </row>
    <row r="281572" spans="2:3" x14ac:dyDescent="0.25">
      <c r="B281572" s="78"/>
      <c r="C281572" s="77"/>
    </row>
    <row r="281573" spans="2:3" x14ac:dyDescent="0.25">
      <c r="B281573" s="78"/>
      <c r="C281573" s="77"/>
    </row>
    <row r="281574" spans="2:3" x14ac:dyDescent="0.25">
      <c r="B281574" s="78"/>
      <c r="C281574" s="77"/>
    </row>
    <row r="281684" spans="2:3" x14ac:dyDescent="0.25">
      <c r="B281684" s="78"/>
      <c r="C281684" s="77"/>
    </row>
    <row r="281685" spans="2:3" x14ac:dyDescent="0.25">
      <c r="B281685" s="78"/>
      <c r="C281685" s="77"/>
    </row>
    <row r="281686" spans="2:3" x14ac:dyDescent="0.25">
      <c r="B281686" s="78"/>
      <c r="C281686" s="77"/>
    </row>
    <row r="281687" spans="2:3" x14ac:dyDescent="0.25">
      <c r="B281687" s="78"/>
      <c r="C281687" s="77"/>
    </row>
    <row r="281688" spans="2:3" x14ac:dyDescent="0.25">
      <c r="B281688" s="78"/>
      <c r="C281688" s="77"/>
    </row>
    <row r="281689" spans="2:3" x14ac:dyDescent="0.25">
      <c r="B281689" s="78"/>
      <c r="C281689" s="77"/>
    </row>
    <row r="281690" spans="2:3" x14ac:dyDescent="0.25">
      <c r="B281690" s="78"/>
      <c r="C281690" s="77"/>
    </row>
    <row r="281691" spans="2:3" x14ac:dyDescent="0.25">
      <c r="B281691" s="78"/>
      <c r="C281691" s="77"/>
    </row>
    <row r="281692" spans="2:3" x14ac:dyDescent="0.25">
      <c r="B281692" s="78"/>
      <c r="C281692" s="77"/>
    </row>
    <row r="281693" spans="2:3" x14ac:dyDescent="0.25">
      <c r="B281693" s="78"/>
      <c r="C281693" s="77"/>
    </row>
    <row r="281694" spans="2:3" x14ac:dyDescent="0.25">
      <c r="B281694" s="78"/>
      <c r="C281694" s="77"/>
    </row>
    <row r="281695" spans="2:3" x14ac:dyDescent="0.25">
      <c r="B281695" s="78"/>
      <c r="C281695" s="77"/>
    </row>
    <row r="281696" spans="2:3" x14ac:dyDescent="0.25">
      <c r="B281696" s="78"/>
      <c r="C281696" s="77"/>
    </row>
    <row r="281806" spans="2:3" x14ac:dyDescent="0.25">
      <c r="B281806" s="78"/>
      <c r="C281806" s="77"/>
    </row>
    <row r="281807" spans="2:3" x14ac:dyDescent="0.25">
      <c r="B281807" s="78"/>
      <c r="C281807" s="77"/>
    </row>
    <row r="281808" spans="2:3" x14ac:dyDescent="0.25">
      <c r="B281808" s="78"/>
      <c r="C281808" s="77"/>
    </row>
    <row r="281809" spans="2:3" x14ac:dyDescent="0.25">
      <c r="B281809" s="78"/>
      <c r="C281809" s="77"/>
    </row>
    <row r="281810" spans="2:3" x14ac:dyDescent="0.25">
      <c r="B281810" s="78"/>
      <c r="C281810" s="77"/>
    </row>
    <row r="281811" spans="2:3" x14ac:dyDescent="0.25">
      <c r="B281811" s="78"/>
      <c r="C281811" s="77"/>
    </row>
    <row r="281812" spans="2:3" x14ac:dyDescent="0.25">
      <c r="B281812" s="78"/>
      <c r="C281812" s="77"/>
    </row>
    <row r="281813" spans="2:3" x14ac:dyDescent="0.25">
      <c r="B281813" s="78"/>
      <c r="C281813" s="77"/>
    </row>
    <row r="281814" spans="2:3" x14ac:dyDescent="0.25">
      <c r="B281814" s="78"/>
      <c r="C281814" s="77"/>
    </row>
    <row r="281815" spans="2:3" x14ac:dyDescent="0.25">
      <c r="B281815" s="78"/>
      <c r="C281815" s="77"/>
    </row>
    <row r="281816" spans="2:3" x14ac:dyDescent="0.25">
      <c r="B281816" s="78"/>
      <c r="C281816" s="77"/>
    </row>
    <row r="281817" spans="2:3" x14ac:dyDescent="0.25">
      <c r="B281817" s="78"/>
      <c r="C281817" s="77"/>
    </row>
    <row r="281818" spans="2:3" x14ac:dyDescent="0.25">
      <c r="B281818" s="78"/>
      <c r="C281818" s="77"/>
    </row>
    <row r="281928" spans="2:3" x14ac:dyDescent="0.25">
      <c r="B281928" s="78"/>
      <c r="C281928" s="77"/>
    </row>
    <row r="281929" spans="2:3" x14ac:dyDescent="0.25">
      <c r="B281929" s="78"/>
      <c r="C281929" s="77"/>
    </row>
    <row r="281930" spans="2:3" x14ac:dyDescent="0.25">
      <c r="B281930" s="78"/>
      <c r="C281930" s="77"/>
    </row>
    <row r="281931" spans="2:3" x14ac:dyDescent="0.25">
      <c r="B281931" s="78"/>
      <c r="C281931" s="77"/>
    </row>
    <row r="281932" spans="2:3" x14ac:dyDescent="0.25">
      <c r="B281932" s="78"/>
      <c r="C281932" s="77"/>
    </row>
    <row r="281933" spans="2:3" x14ac:dyDescent="0.25">
      <c r="B281933" s="78"/>
      <c r="C281933" s="77"/>
    </row>
    <row r="281934" spans="2:3" x14ac:dyDescent="0.25">
      <c r="B281934" s="78"/>
      <c r="C281934" s="77"/>
    </row>
    <row r="281935" spans="2:3" x14ac:dyDescent="0.25">
      <c r="B281935" s="78"/>
      <c r="C281935" s="77"/>
    </row>
    <row r="281936" spans="2:3" x14ac:dyDescent="0.25">
      <c r="B281936" s="78"/>
      <c r="C281936" s="77"/>
    </row>
    <row r="281937" spans="2:3" x14ac:dyDescent="0.25">
      <c r="B281937" s="78"/>
      <c r="C281937" s="77"/>
    </row>
    <row r="281938" spans="2:3" x14ac:dyDescent="0.25">
      <c r="B281938" s="78"/>
      <c r="C281938" s="77"/>
    </row>
    <row r="281939" spans="2:3" x14ac:dyDescent="0.25">
      <c r="B281939" s="78"/>
      <c r="C281939" s="77"/>
    </row>
    <row r="281940" spans="2:3" x14ac:dyDescent="0.25">
      <c r="B281940" s="78"/>
      <c r="C281940" s="77"/>
    </row>
    <row r="282050" spans="2:3" x14ac:dyDescent="0.25">
      <c r="B282050" s="78"/>
      <c r="C282050" s="77"/>
    </row>
    <row r="282051" spans="2:3" x14ac:dyDescent="0.25">
      <c r="B282051" s="78"/>
      <c r="C282051" s="77"/>
    </row>
    <row r="282052" spans="2:3" x14ac:dyDescent="0.25">
      <c r="B282052" s="78"/>
      <c r="C282052" s="77"/>
    </row>
    <row r="282053" spans="2:3" x14ac:dyDescent="0.25">
      <c r="B282053" s="78"/>
      <c r="C282053" s="77"/>
    </row>
    <row r="282054" spans="2:3" x14ac:dyDescent="0.25">
      <c r="B282054" s="78"/>
      <c r="C282054" s="77"/>
    </row>
    <row r="282055" spans="2:3" x14ac:dyDescent="0.25">
      <c r="B282055" s="78"/>
      <c r="C282055" s="77"/>
    </row>
    <row r="282056" spans="2:3" x14ac:dyDescent="0.25">
      <c r="B282056" s="78"/>
      <c r="C282056" s="77"/>
    </row>
    <row r="282057" spans="2:3" x14ac:dyDescent="0.25">
      <c r="B282057" s="78"/>
      <c r="C282057" s="77"/>
    </row>
    <row r="282058" spans="2:3" x14ac:dyDescent="0.25">
      <c r="B282058" s="78"/>
      <c r="C282058" s="77"/>
    </row>
    <row r="282059" spans="2:3" x14ac:dyDescent="0.25">
      <c r="B282059" s="78"/>
      <c r="C282059" s="77"/>
    </row>
    <row r="282060" spans="2:3" x14ac:dyDescent="0.25">
      <c r="B282060" s="78"/>
      <c r="C282060" s="77"/>
    </row>
    <row r="282061" spans="2:3" x14ac:dyDescent="0.25">
      <c r="B282061" s="78"/>
      <c r="C282061" s="77"/>
    </row>
    <row r="282062" spans="2:3" x14ac:dyDescent="0.25">
      <c r="B282062" s="78"/>
      <c r="C282062" s="77"/>
    </row>
    <row r="282172" spans="2:3" x14ac:dyDescent="0.25">
      <c r="B282172" s="78"/>
      <c r="C282172" s="77"/>
    </row>
    <row r="282173" spans="2:3" x14ac:dyDescent="0.25">
      <c r="B282173" s="78"/>
      <c r="C282173" s="77"/>
    </row>
    <row r="282174" spans="2:3" x14ac:dyDescent="0.25">
      <c r="B282174" s="78"/>
      <c r="C282174" s="77"/>
    </row>
    <row r="282175" spans="2:3" x14ac:dyDescent="0.25">
      <c r="B282175" s="78"/>
      <c r="C282175" s="77"/>
    </row>
    <row r="282176" spans="2:3" x14ac:dyDescent="0.25">
      <c r="B282176" s="78"/>
      <c r="C282176" s="77"/>
    </row>
    <row r="282177" spans="2:3" x14ac:dyDescent="0.25">
      <c r="B282177" s="78"/>
      <c r="C282177" s="77"/>
    </row>
    <row r="282178" spans="2:3" x14ac:dyDescent="0.25">
      <c r="B282178" s="78"/>
      <c r="C282178" s="77"/>
    </row>
    <row r="282179" spans="2:3" x14ac:dyDescent="0.25">
      <c r="B282179" s="78"/>
      <c r="C282179" s="77"/>
    </row>
    <row r="282180" spans="2:3" x14ac:dyDescent="0.25">
      <c r="B282180" s="78"/>
      <c r="C282180" s="77"/>
    </row>
    <row r="282181" spans="2:3" x14ac:dyDescent="0.25">
      <c r="B282181" s="78"/>
      <c r="C282181" s="77"/>
    </row>
    <row r="282182" spans="2:3" x14ac:dyDescent="0.25">
      <c r="B282182" s="78"/>
      <c r="C282182" s="77"/>
    </row>
    <row r="282183" spans="2:3" x14ac:dyDescent="0.25">
      <c r="B282183" s="78"/>
      <c r="C282183" s="77"/>
    </row>
    <row r="282184" spans="2:3" x14ac:dyDescent="0.25">
      <c r="B282184" s="78"/>
      <c r="C282184" s="77"/>
    </row>
    <row r="282294" spans="2:3" x14ac:dyDescent="0.25">
      <c r="B282294" s="78"/>
      <c r="C282294" s="77"/>
    </row>
    <row r="282295" spans="2:3" x14ac:dyDescent="0.25">
      <c r="B282295" s="78"/>
      <c r="C282295" s="77"/>
    </row>
    <row r="282296" spans="2:3" x14ac:dyDescent="0.25">
      <c r="B282296" s="78"/>
      <c r="C282296" s="77"/>
    </row>
    <row r="282297" spans="2:3" x14ac:dyDescent="0.25">
      <c r="B282297" s="78"/>
      <c r="C282297" s="77"/>
    </row>
    <row r="282298" spans="2:3" x14ac:dyDescent="0.25">
      <c r="B282298" s="78"/>
      <c r="C282298" s="77"/>
    </row>
    <row r="282299" spans="2:3" x14ac:dyDescent="0.25">
      <c r="B282299" s="78"/>
      <c r="C282299" s="77"/>
    </row>
    <row r="282300" spans="2:3" x14ac:dyDescent="0.25">
      <c r="B282300" s="78"/>
      <c r="C282300" s="77"/>
    </row>
    <row r="282301" spans="2:3" x14ac:dyDescent="0.25">
      <c r="B282301" s="78"/>
      <c r="C282301" s="77"/>
    </row>
    <row r="282302" spans="2:3" x14ac:dyDescent="0.25">
      <c r="B282302" s="78"/>
      <c r="C282302" s="77"/>
    </row>
    <row r="282303" spans="2:3" x14ac:dyDescent="0.25">
      <c r="B282303" s="78"/>
      <c r="C282303" s="77"/>
    </row>
    <row r="282304" spans="2:3" x14ac:dyDescent="0.25">
      <c r="B282304" s="78"/>
      <c r="C282304" s="77"/>
    </row>
    <row r="282305" spans="2:3" x14ac:dyDescent="0.25">
      <c r="B282305" s="78"/>
      <c r="C282305" s="77"/>
    </row>
    <row r="282306" spans="2:3" x14ac:dyDescent="0.25">
      <c r="B282306" s="78"/>
      <c r="C282306" s="77"/>
    </row>
    <row r="282416" spans="2:3" x14ac:dyDescent="0.25">
      <c r="B282416" s="78"/>
      <c r="C282416" s="77"/>
    </row>
    <row r="282417" spans="2:3" x14ac:dyDescent="0.25">
      <c r="B282417" s="78"/>
      <c r="C282417" s="77"/>
    </row>
    <row r="282418" spans="2:3" x14ac:dyDescent="0.25">
      <c r="B282418" s="78"/>
      <c r="C282418" s="77"/>
    </row>
    <row r="282419" spans="2:3" x14ac:dyDescent="0.25">
      <c r="B282419" s="78"/>
      <c r="C282419" s="77"/>
    </row>
    <row r="282420" spans="2:3" x14ac:dyDescent="0.25">
      <c r="B282420" s="78"/>
      <c r="C282420" s="77"/>
    </row>
    <row r="282421" spans="2:3" x14ac:dyDescent="0.25">
      <c r="B282421" s="78"/>
      <c r="C282421" s="77"/>
    </row>
    <row r="282422" spans="2:3" x14ac:dyDescent="0.25">
      <c r="B282422" s="78"/>
      <c r="C282422" s="77"/>
    </row>
    <row r="282423" spans="2:3" x14ac:dyDescent="0.25">
      <c r="B282423" s="78"/>
      <c r="C282423" s="77"/>
    </row>
    <row r="282424" spans="2:3" x14ac:dyDescent="0.25">
      <c r="B282424" s="78"/>
      <c r="C282424" s="77"/>
    </row>
    <row r="282425" spans="2:3" x14ac:dyDescent="0.25">
      <c r="B282425" s="78"/>
      <c r="C282425" s="77"/>
    </row>
    <row r="282426" spans="2:3" x14ac:dyDescent="0.25">
      <c r="B282426" s="78"/>
      <c r="C282426" s="77"/>
    </row>
    <row r="282427" spans="2:3" x14ac:dyDescent="0.25">
      <c r="B282427" s="78"/>
      <c r="C282427" s="77"/>
    </row>
    <row r="282428" spans="2:3" x14ac:dyDescent="0.25">
      <c r="B282428" s="78"/>
      <c r="C282428" s="77"/>
    </row>
    <row r="282538" spans="2:3" x14ac:dyDescent="0.25">
      <c r="B282538" s="78"/>
      <c r="C282538" s="77"/>
    </row>
    <row r="282539" spans="2:3" x14ac:dyDescent="0.25">
      <c r="B282539" s="78"/>
      <c r="C282539" s="77"/>
    </row>
    <row r="282540" spans="2:3" x14ac:dyDescent="0.25">
      <c r="B282540" s="78"/>
      <c r="C282540" s="77"/>
    </row>
    <row r="282541" spans="2:3" x14ac:dyDescent="0.25">
      <c r="B282541" s="78"/>
      <c r="C282541" s="77"/>
    </row>
    <row r="282542" spans="2:3" x14ac:dyDescent="0.25">
      <c r="B282542" s="78"/>
      <c r="C282542" s="77"/>
    </row>
    <row r="282543" spans="2:3" x14ac:dyDescent="0.25">
      <c r="B282543" s="78"/>
      <c r="C282543" s="77"/>
    </row>
    <row r="282544" spans="2:3" x14ac:dyDescent="0.25">
      <c r="B282544" s="78"/>
      <c r="C282544" s="77"/>
    </row>
    <row r="282545" spans="2:3" x14ac:dyDescent="0.25">
      <c r="B282545" s="78"/>
      <c r="C282545" s="77"/>
    </row>
    <row r="282546" spans="2:3" x14ac:dyDescent="0.25">
      <c r="B282546" s="78"/>
      <c r="C282546" s="77"/>
    </row>
    <row r="282547" spans="2:3" x14ac:dyDescent="0.25">
      <c r="B282547" s="78"/>
      <c r="C282547" s="77"/>
    </row>
    <row r="282548" spans="2:3" x14ac:dyDescent="0.25">
      <c r="B282548" s="78"/>
      <c r="C282548" s="77"/>
    </row>
    <row r="282549" spans="2:3" x14ac:dyDescent="0.25">
      <c r="B282549" s="78"/>
      <c r="C282549" s="77"/>
    </row>
    <row r="282550" spans="2:3" x14ac:dyDescent="0.25">
      <c r="B282550" s="78"/>
      <c r="C282550" s="77"/>
    </row>
    <row r="282660" spans="2:3" x14ac:dyDescent="0.25">
      <c r="B282660" s="78"/>
      <c r="C282660" s="77"/>
    </row>
    <row r="282661" spans="2:3" x14ac:dyDescent="0.25">
      <c r="B282661" s="78"/>
      <c r="C282661" s="77"/>
    </row>
    <row r="282662" spans="2:3" x14ac:dyDescent="0.25">
      <c r="B282662" s="78"/>
      <c r="C282662" s="77"/>
    </row>
    <row r="282663" spans="2:3" x14ac:dyDescent="0.25">
      <c r="B282663" s="78"/>
      <c r="C282663" s="77"/>
    </row>
    <row r="282664" spans="2:3" x14ac:dyDescent="0.25">
      <c r="B282664" s="78"/>
      <c r="C282664" s="77"/>
    </row>
    <row r="282665" spans="2:3" x14ac:dyDescent="0.25">
      <c r="B282665" s="78"/>
      <c r="C282665" s="77"/>
    </row>
    <row r="282666" spans="2:3" x14ac:dyDescent="0.25">
      <c r="B282666" s="78"/>
      <c r="C282666" s="77"/>
    </row>
    <row r="282667" spans="2:3" x14ac:dyDescent="0.25">
      <c r="B282667" s="78"/>
      <c r="C282667" s="77"/>
    </row>
    <row r="282668" spans="2:3" x14ac:dyDescent="0.25">
      <c r="B282668" s="78"/>
      <c r="C282668" s="77"/>
    </row>
    <row r="282669" spans="2:3" x14ac:dyDescent="0.25">
      <c r="B282669" s="78"/>
      <c r="C282669" s="77"/>
    </row>
    <row r="282670" spans="2:3" x14ac:dyDescent="0.25">
      <c r="B282670" s="78"/>
      <c r="C282670" s="77"/>
    </row>
    <row r="282671" spans="2:3" x14ac:dyDescent="0.25">
      <c r="B282671" s="78"/>
      <c r="C282671" s="77"/>
    </row>
    <row r="282672" spans="2:3" x14ac:dyDescent="0.25">
      <c r="B282672" s="78"/>
      <c r="C282672" s="77"/>
    </row>
    <row r="282782" spans="2:3" x14ac:dyDescent="0.25">
      <c r="B282782" s="78"/>
      <c r="C282782" s="77"/>
    </row>
    <row r="282783" spans="2:3" x14ac:dyDescent="0.25">
      <c r="B282783" s="78"/>
      <c r="C282783" s="77"/>
    </row>
    <row r="282784" spans="2:3" x14ac:dyDescent="0.25">
      <c r="B282784" s="78"/>
      <c r="C282784" s="77"/>
    </row>
    <row r="282785" spans="2:3" x14ac:dyDescent="0.25">
      <c r="B282785" s="78"/>
      <c r="C282785" s="77"/>
    </row>
    <row r="282786" spans="2:3" x14ac:dyDescent="0.25">
      <c r="B282786" s="78"/>
      <c r="C282786" s="77"/>
    </row>
    <row r="282787" spans="2:3" x14ac:dyDescent="0.25">
      <c r="B282787" s="78"/>
      <c r="C282787" s="77"/>
    </row>
    <row r="282788" spans="2:3" x14ac:dyDescent="0.25">
      <c r="B282788" s="78"/>
      <c r="C282788" s="77"/>
    </row>
    <row r="282789" spans="2:3" x14ac:dyDescent="0.25">
      <c r="B282789" s="78"/>
      <c r="C282789" s="77"/>
    </row>
    <row r="282790" spans="2:3" x14ac:dyDescent="0.25">
      <c r="B282790" s="78"/>
      <c r="C282790" s="77"/>
    </row>
    <row r="282791" spans="2:3" x14ac:dyDescent="0.25">
      <c r="B282791" s="78"/>
      <c r="C282791" s="77"/>
    </row>
    <row r="282792" spans="2:3" x14ac:dyDescent="0.25">
      <c r="B282792" s="78"/>
      <c r="C282792" s="77"/>
    </row>
    <row r="282793" spans="2:3" x14ac:dyDescent="0.25">
      <c r="B282793" s="78"/>
      <c r="C282793" s="77"/>
    </row>
    <row r="282794" spans="2:3" x14ac:dyDescent="0.25">
      <c r="B282794" s="78"/>
      <c r="C282794" s="77"/>
    </row>
    <row r="282904" spans="2:3" x14ac:dyDescent="0.25">
      <c r="B282904" s="78"/>
      <c r="C282904" s="77"/>
    </row>
    <row r="282905" spans="2:3" x14ac:dyDescent="0.25">
      <c r="B282905" s="78"/>
      <c r="C282905" s="77"/>
    </row>
    <row r="282906" spans="2:3" x14ac:dyDescent="0.25">
      <c r="B282906" s="78"/>
      <c r="C282906" s="77"/>
    </row>
    <row r="282907" spans="2:3" x14ac:dyDescent="0.25">
      <c r="B282907" s="78"/>
      <c r="C282907" s="77"/>
    </row>
    <row r="282908" spans="2:3" x14ac:dyDescent="0.25">
      <c r="B282908" s="78"/>
      <c r="C282908" s="77"/>
    </row>
    <row r="282909" spans="2:3" x14ac:dyDescent="0.25">
      <c r="B282909" s="78"/>
      <c r="C282909" s="77"/>
    </row>
    <row r="282910" spans="2:3" x14ac:dyDescent="0.25">
      <c r="B282910" s="78"/>
      <c r="C282910" s="77"/>
    </row>
    <row r="282911" spans="2:3" x14ac:dyDescent="0.25">
      <c r="B282911" s="78"/>
      <c r="C282911" s="77"/>
    </row>
    <row r="282912" spans="2:3" x14ac:dyDescent="0.25">
      <c r="B282912" s="78"/>
      <c r="C282912" s="77"/>
    </row>
    <row r="282913" spans="2:3" x14ac:dyDescent="0.25">
      <c r="B282913" s="78"/>
      <c r="C282913" s="77"/>
    </row>
    <row r="282914" spans="2:3" x14ac:dyDescent="0.25">
      <c r="B282914" s="78"/>
      <c r="C282914" s="77"/>
    </row>
    <row r="282915" spans="2:3" x14ac:dyDescent="0.25">
      <c r="B282915" s="78"/>
      <c r="C282915" s="77"/>
    </row>
    <row r="282916" spans="2:3" x14ac:dyDescent="0.25">
      <c r="B282916" s="78"/>
      <c r="C282916" s="77"/>
    </row>
    <row r="283026" spans="2:3" x14ac:dyDescent="0.25">
      <c r="B283026" s="78"/>
      <c r="C283026" s="77"/>
    </row>
    <row r="283027" spans="2:3" x14ac:dyDescent="0.25">
      <c r="B283027" s="78"/>
      <c r="C283027" s="77"/>
    </row>
    <row r="283028" spans="2:3" x14ac:dyDescent="0.25">
      <c r="B283028" s="78"/>
      <c r="C283028" s="77"/>
    </row>
    <row r="283029" spans="2:3" x14ac:dyDescent="0.25">
      <c r="B283029" s="78"/>
      <c r="C283029" s="77"/>
    </row>
    <row r="283030" spans="2:3" x14ac:dyDescent="0.25">
      <c r="B283030" s="78"/>
      <c r="C283030" s="77"/>
    </row>
    <row r="283031" spans="2:3" x14ac:dyDescent="0.25">
      <c r="B283031" s="78"/>
      <c r="C283031" s="77"/>
    </row>
    <row r="283032" spans="2:3" x14ac:dyDescent="0.25">
      <c r="B283032" s="78"/>
      <c r="C283032" s="77"/>
    </row>
    <row r="283033" spans="2:3" x14ac:dyDescent="0.25">
      <c r="B283033" s="78"/>
      <c r="C283033" s="77"/>
    </row>
    <row r="283034" spans="2:3" x14ac:dyDescent="0.25">
      <c r="B283034" s="78"/>
      <c r="C283034" s="77"/>
    </row>
    <row r="283035" spans="2:3" x14ac:dyDescent="0.25">
      <c r="B283035" s="78"/>
      <c r="C283035" s="77"/>
    </row>
    <row r="283036" spans="2:3" x14ac:dyDescent="0.25">
      <c r="B283036" s="78"/>
      <c r="C283036" s="77"/>
    </row>
    <row r="283037" spans="2:3" x14ac:dyDescent="0.25">
      <c r="B283037" s="78"/>
      <c r="C283037" s="77"/>
    </row>
    <row r="283038" spans="2:3" x14ac:dyDescent="0.25">
      <c r="B283038" s="78"/>
      <c r="C283038" s="77"/>
    </row>
    <row r="283148" spans="2:3" x14ac:dyDescent="0.25">
      <c r="B283148" s="78"/>
      <c r="C283148" s="77"/>
    </row>
    <row r="283149" spans="2:3" x14ac:dyDescent="0.25">
      <c r="B283149" s="78"/>
      <c r="C283149" s="77"/>
    </row>
    <row r="283150" spans="2:3" x14ac:dyDescent="0.25">
      <c r="B283150" s="78"/>
      <c r="C283150" s="77"/>
    </row>
    <row r="283151" spans="2:3" x14ac:dyDescent="0.25">
      <c r="B283151" s="78"/>
      <c r="C283151" s="77"/>
    </row>
    <row r="283152" spans="2:3" x14ac:dyDescent="0.25">
      <c r="B283152" s="78"/>
      <c r="C283152" s="77"/>
    </row>
    <row r="283153" spans="2:3" x14ac:dyDescent="0.25">
      <c r="B283153" s="78"/>
      <c r="C283153" s="77"/>
    </row>
    <row r="283154" spans="2:3" x14ac:dyDescent="0.25">
      <c r="B283154" s="78"/>
      <c r="C283154" s="77"/>
    </row>
    <row r="283155" spans="2:3" x14ac:dyDescent="0.25">
      <c r="B283155" s="78"/>
      <c r="C283155" s="77"/>
    </row>
    <row r="283156" spans="2:3" x14ac:dyDescent="0.25">
      <c r="B283156" s="78"/>
      <c r="C283156" s="77"/>
    </row>
    <row r="283157" spans="2:3" x14ac:dyDescent="0.25">
      <c r="B283157" s="78"/>
      <c r="C283157" s="77"/>
    </row>
    <row r="283158" spans="2:3" x14ac:dyDescent="0.25">
      <c r="B283158" s="78"/>
      <c r="C283158" s="77"/>
    </row>
    <row r="283159" spans="2:3" x14ac:dyDescent="0.25">
      <c r="B283159" s="78"/>
      <c r="C283159" s="77"/>
    </row>
    <row r="283160" spans="2:3" x14ac:dyDescent="0.25">
      <c r="B283160" s="78"/>
      <c r="C283160" s="77"/>
    </row>
    <row r="283270" spans="2:3" x14ac:dyDescent="0.25">
      <c r="B283270" s="78"/>
      <c r="C283270" s="77"/>
    </row>
    <row r="283271" spans="2:3" x14ac:dyDescent="0.25">
      <c r="B283271" s="78"/>
      <c r="C283271" s="77"/>
    </row>
    <row r="283272" spans="2:3" x14ac:dyDescent="0.25">
      <c r="B283272" s="78"/>
      <c r="C283272" s="77"/>
    </row>
    <row r="283273" spans="2:3" x14ac:dyDescent="0.25">
      <c r="B283273" s="78"/>
      <c r="C283273" s="77"/>
    </row>
    <row r="283274" spans="2:3" x14ac:dyDescent="0.25">
      <c r="B283274" s="78"/>
      <c r="C283274" s="77"/>
    </row>
    <row r="283275" spans="2:3" x14ac:dyDescent="0.25">
      <c r="B283275" s="78"/>
      <c r="C283275" s="77"/>
    </row>
    <row r="283276" spans="2:3" x14ac:dyDescent="0.25">
      <c r="B283276" s="78"/>
      <c r="C283276" s="77"/>
    </row>
    <row r="283277" spans="2:3" x14ac:dyDescent="0.25">
      <c r="B283277" s="78"/>
      <c r="C283277" s="77"/>
    </row>
    <row r="283278" spans="2:3" x14ac:dyDescent="0.25">
      <c r="B283278" s="78"/>
      <c r="C283278" s="77"/>
    </row>
    <row r="283279" spans="2:3" x14ac:dyDescent="0.25">
      <c r="B283279" s="78"/>
      <c r="C283279" s="77"/>
    </row>
    <row r="283280" spans="2:3" x14ac:dyDescent="0.25">
      <c r="B283280" s="78"/>
      <c r="C283280" s="77"/>
    </row>
    <row r="283281" spans="2:3" x14ac:dyDescent="0.25">
      <c r="B283281" s="78"/>
      <c r="C283281" s="77"/>
    </row>
    <row r="283282" spans="2:3" x14ac:dyDescent="0.25">
      <c r="B283282" s="78"/>
      <c r="C283282" s="77"/>
    </row>
    <row r="283392" spans="2:3" x14ac:dyDescent="0.25">
      <c r="B283392" s="78"/>
      <c r="C283392" s="77"/>
    </row>
    <row r="283393" spans="2:3" x14ac:dyDescent="0.25">
      <c r="B283393" s="78"/>
      <c r="C283393" s="77"/>
    </row>
    <row r="283394" spans="2:3" x14ac:dyDescent="0.25">
      <c r="B283394" s="78"/>
      <c r="C283394" s="77"/>
    </row>
    <row r="283395" spans="2:3" x14ac:dyDescent="0.25">
      <c r="B283395" s="78"/>
      <c r="C283395" s="77"/>
    </row>
    <row r="283396" spans="2:3" x14ac:dyDescent="0.25">
      <c r="B283396" s="78"/>
      <c r="C283396" s="77"/>
    </row>
    <row r="283397" spans="2:3" x14ac:dyDescent="0.25">
      <c r="B283397" s="78"/>
      <c r="C283397" s="77"/>
    </row>
    <row r="283398" spans="2:3" x14ac:dyDescent="0.25">
      <c r="B283398" s="78"/>
      <c r="C283398" s="77"/>
    </row>
    <row r="283399" spans="2:3" x14ac:dyDescent="0.25">
      <c r="B283399" s="78"/>
      <c r="C283399" s="77"/>
    </row>
    <row r="283400" spans="2:3" x14ac:dyDescent="0.25">
      <c r="B283400" s="78"/>
      <c r="C283400" s="77"/>
    </row>
    <row r="283401" spans="2:3" x14ac:dyDescent="0.25">
      <c r="B283401" s="78"/>
      <c r="C283401" s="77"/>
    </row>
    <row r="283402" spans="2:3" x14ac:dyDescent="0.25">
      <c r="B283402" s="78"/>
      <c r="C283402" s="77"/>
    </row>
    <row r="283403" spans="2:3" x14ac:dyDescent="0.25">
      <c r="B283403" s="78"/>
      <c r="C283403" s="77"/>
    </row>
    <row r="283404" spans="2:3" x14ac:dyDescent="0.25">
      <c r="B283404" s="78"/>
      <c r="C283404" s="77"/>
    </row>
    <row r="283514" spans="2:3" x14ac:dyDescent="0.25">
      <c r="B283514" s="78"/>
      <c r="C283514" s="77"/>
    </row>
    <row r="283515" spans="2:3" x14ac:dyDescent="0.25">
      <c r="B283515" s="78"/>
      <c r="C283515" s="77"/>
    </row>
    <row r="283516" spans="2:3" x14ac:dyDescent="0.25">
      <c r="B283516" s="78"/>
      <c r="C283516" s="77"/>
    </row>
    <row r="283517" spans="2:3" x14ac:dyDescent="0.25">
      <c r="B283517" s="78"/>
      <c r="C283517" s="77"/>
    </row>
    <row r="283518" spans="2:3" x14ac:dyDescent="0.25">
      <c r="B283518" s="78"/>
      <c r="C283518" s="77"/>
    </row>
    <row r="283519" spans="2:3" x14ac:dyDescent="0.25">
      <c r="B283519" s="78"/>
      <c r="C283519" s="77"/>
    </row>
    <row r="283520" spans="2:3" x14ac:dyDescent="0.25">
      <c r="B283520" s="78"/>
      <c r="C283520" s="77"/>
    </row>
    <row r="283521" spans="2:3" x14ac:dyDescent="0.25">
      <c r="B283521" s="78"/>
      <c r="C283521" s="77"/>
    </row>
    <row r="283522" spans="2:3" x14ac:dyDescent="0.25">
      <c r="B283522" s="78"/>
      <c r="C283522" s="77"/>
    </row>
    <row r="283523" spans="2:3" x14ac:dyDescent="0.25">
      <c r="B283523" s="78"/>
      <c r="C283523" s="77"/>
    </row>
    <row r="283524" spans="2:3" x14ac:dyDescent="0.25">
      <c r="B283524" s="78"/>
      <c r="C283524" s="77"/>
    </row>
    <row r="283525" spans="2:3" x14ac:dyDescent="0.25">
      <c r="B283525" s="78"/>
      <c r="C283525" s="77"/>
    </row>
    <row r="283526" spans="2:3" x14ac:dyDescent="0.25">
      <c r="B283526" s="78"/>
      <c r="C283526" s="77"/>
    </row>
    <row r="283636" spans="2:3" x14ac:dyDescent="0.25">
      <c r="B283636" s="78"/>
      <c r="C283636" s="77"/>
    </row>
    <row r="283637" spans="2:3" x14ac:dyDescent="0.25">
      <c r="B283637" s="78"/>
      <c r="C283637" s="77"/>
    </row>
    <row r="283638" spans="2:3" x14ac:dyDescent="0.25">
      <c r="B283638" s="78"/>
      <c r="C283638" s="77"/>
    </row>
    <row r="283639" spans="2:3" x14ac:dyDescent="0.25">
      <c r="B283639" s="78"/>
      <c r="C283639" s="77"/>
    </row>
    <row r="283640" spans="2:3" x14ac:dyDescent="0.25">
      <c r="B283640" s="78"/>
      <c r="C283640" s="77"/>
    </row>
    <row r="283641" spans="2:3" x14ac:dyDescent="0.25">
      <c r="B283641" s="78"/>
      <c r="C283641" s="77"/>
    </row>
    <row r="283642" spans="2:3" x14ac:dyDescent="0.25">
      <c r="B283642" s="78"/>
      <c r="C283642" s="77"/>
    </row>
    <row r="283643" spans="2:3" x14ac:dyDescent="0.25">
      <c r="B283643" s="78"/>
      <c r="C283643" s="77"/>
    </row>
    <row r="283644" spans="2:3" x14ac:dyDescent="0.25">
      <c r="B283644" s="78"/>
      <c r="C283644" s="77"/>
    </row>
    <row r="283645" spans="2:3" x14ac:dyDescent="0.25">
      <c r="B283645" s="78"/>
      <c r="C283645" s="77"/>
    </row>
    <row r="283646" spans="2:3" x14ac:dyDescent="0.25">
      <c r="B283646" s="78"/>
      <c r="C283646" s="77"/>
    </row>
    <row r="283647" spans="2:3" x14ac:dyDescent="0.25">
      <c r="B283647" s="78"/>
      <c r="C283647" s="77"/>
    </row>
    <row r="283648" spans="2:3" x14ac:dyDescent="0.25">
      <c r="B283648" s="78"/>
      <c r="C283648" s="77"/>
    </row>
    <row r="283758" spans="2:3" x14ac:dyDescent="0.25">
      <c r="B283758" s="78"/>
      <c r="C283758" s="77"/>
    </row>
    <row r="283759" spans="2:3" x14ac:dyDescent="0.25">
      <c r="B283759" s="78"/>
      <c r="C283759" s="77"/>
    </row>
    <row r="283760" spans="2:3" x14ac:dyDescent="0.25">
      <c r="B283760" s="78"/>
      <c r="C283760" s="77"/>
    </row>
    <row r="283761" spans="2:3" x14ac:dyDescent="0.25">
      <c r="B283761" s="78"/>
      <c r="C283761" s="77"/>
    </row>
    <row r="283762" spans="2:3" x14ac:dyDescent="0.25">
      <c r="B283762" s="78"/>
      <c r="C283762" s="77"/>
    </row>
    <row r="283763" spans="2:3" x14ac:dyDescent="0.25">
      <c r="B283763" s="78"/>
      <c r="C283763" s="77"/>
    </row>
    <row r="283764" spans="2:3" x14ac:dyDescent="0.25">
      <c r="B283764" s="78"/>
      <c r="C283764" s="77"/>
    </row>
    <row r="283765" spans="2:3" x14ac:dyDescent="0.25">
      <c r="B283765" s="78"/>
      <c r="C283765" s="77"/>
    </row>
    <row r="283766" spans="2:3" x14ac:dyDescent="0.25">
      <c r="B283766" s="78"/>
      <c r="C283766" s="77"/>
    </row>
    <row r="283767" spans="2:3" x14ac:dyDescent="0.25">
      <c r="B283767" s="78"/>
      <c r="C283767" s="77"/>
    </row>
    <row r="283768" spans="2:3" x14ac:dyDescent="0.25">
      <c r="B283768" s="78"/>
      <c r="C283768" s="77"/>
    </row>
    <row r="283769" spans="2:3" x14ac:dyDescent="0.25">
      <c r="B283769" s="78"/>
      <c r="C283769" s="77"/>
    </row>
    <row r="283770" spans="2:3" x14ac:dyDescent="0.25">
      <c r="B283770" s="78"/>
      <c r="C283770" s="77"/>
    </row>
    <row r="283880" spans="2:3" x14ac:dyDescent="0.25">
      <c r="B283880" s="78"/>
      <c r="C283880" s="77"/>
    </row>
    <row r="283881" spans="2:3" x14ac:dyDescent="0.25">
      <c r="B283881" s="78"/>
      <c r="C283881" s="77"/>
    </row>
    <row r="283882" spans="2:3" x14ac:dyDescent="0.25">
      <c r="B283882" s="78"/>
      <c r="C283882" s="77"/>
    </row>
    <row r="283883" spans="2:3" x14ac:dyDescent="0.25">
      <c r="B283883" s="78"/>
      <c r="C283883" s="77"/>
    </row>
    <row r="283884" spans="2:3" x14ac:dyDescent="0.25">
      <c r="B283884" s="78"/>
      <c r="C283884" s="77"/>
    </row>
    <row r="283885" spans="2:3" x14ac:dyDescent="0.25">
      <c r="B283885" s="78"/>
      <c r="C283885" s="77"/>
    </row>
    <row r="283886" spans="2:3" x14ac:dyDescent="0.25">
      <c r="B283886" s="78"/>
      <c r="C283886" s="77"/>
    </row>
    <row r="283887" spans="2:3" x14ac:dyDescent="0.25">
      <c r="B283887" s="78"/>
      <c r="C283887" s="77"/>
    </row>
    <row r="283888" spans="2:3" x14ac:dyDescent="0.25">
      <c r="B283888" s="78"/>
      <c r="C283888" s="77"/>
    </row>
    <row r="283889" spans="2:3" x14ac:dyDescent="0.25">
      <c r="B283889" s="78"/>
      <c r="C283889" s="77"/>
    </row>
    <row r="283890" spans="2:3" x14ac:dyDescent="0.25">
      <c r="B283890" s="78"/>
      <c r="C283890" s="77"/>
    </row>
    <row r="283891" spans="2:3" x14ac:dyDescent="0.25">
      <c r="B283891" s="78"/>
      <c r="C283891" s="77"/>
    </row>
    <row r="283892" spans="2:3" x14ac:dyDescent="0.25">
      <c r="B283892" s="78"/>
      <c r="C283892" s="77"/>
    </row>
    <row r="284002" spans="2:3" x14ac:dyDescent="0.25">
      <c r="B284002" s="78"/>
      <c r="C284002" s="77"/>
    </row>
    <row r="284003" spans="2:3" x14ac:dyDescent="0.25">
      <c r="B284003" s="78"/>
      <c r="C284003" s="77"/>
    </row>
    <row r="284004" spans="2:3" x14ac:dyDescent="0.25">
      <c r="B284004" s="78"/>
      <c r="C284004" s="77"/>
    </row>
    <row r="284005" spans="2:3" x14ac:dyDescent="0.25">
      <c r="B284005" s="78"/>
      <c r="C284005" s="77"/>
    </row>
    <row r="284006" spans="2:3" x14ac:dyDescent="0.25">
      <c r="B284006" s="78"/>
      <c r="C284006" s="77"/>
    </row>
    <row r="284007" spans="2:3" x14ac:dyDescent="0.25">
      <c r="B284007" s="78"/>
      <c r="C284007" s="77"/>
    </row>
    <row r="284008" spans="2:3" x14ac:dyDescent="0.25">
      <c r="B284008" s="78"/>
      <c r="C284008" s="77"/>
    </row>
    <row r="284009" spans="2:3" x14ac:dyDescent="0.25">
      <c r="B284009" s="78"/>
      <c r="C284009" s="77"/>
    </row>
    <row r="284010" spans="2:3" x14ac:dyDescent="0.25">
      <c r="B284010" s="78"/>
      <c r="C284010" s="77"/>
    </row>
    <row r="284011" spans="2:3" x14ac:dyDescent="0.25">
      <c r="B284011" s="78"/>
      <c r="C284011" s="77"/>
    </row>
    <row r="284012" spans="2:3" x14ac:dyDescent="0.25">
      <c r="B284012" s="78"/>
      <c r="C284012" s="77"/>
    </row>
    <row r="284013" spans="2:3" x14ac:dyDescent="0.25">
      <c r="B284013" s="78"/>
      <c r="C284013" s="77"/>
    </row>
    <row r="284014" spans="2:3" x14ac:dyDescent="0.25">
      <c r="B284014" s="78"/>
      <c r="C284014" s="77"/>
    </row>
    <row r="284124" spans="2:3" x14ac:dyDescent="0.25">
      <c r="B284124" s="78"/>
      <c r="C284124" s="77"/>
    </row>
    <row r="284125" spans="2:3" x14ac:dyDescent="0.25">
      <c r="B284125" s="78"/>
      <c r="C284125" s="77"/>
    </row>
    <row r="284126" spans="2:3" x14ac:dyDescent="0.25">
      <c r="B284126" s="78"/>
      <c r="C284126" s="77"/>
    </row>
    <row r="284127" spans="2:3" x14ac:dyDescent="0.25">
      <c r="B284127" s="78"/>
      <c r="C284127" s="77"/>
    </row>
    <row r="284128" spans="2:3" x14ac:dyDescent="0.25">
      <c r="B284128" s="78"/>
      <c r="C284128" s="77"/>
    </row>
    <row r="284129" spans="2:3" x14ac:dyDescent="0.25">
      <c r="B284129" s="78"/>
      <c r="C284129" s="77"/>
    </row>
    <row r="284130" spans="2:3" x14ac:dyDescent="0.25">
      <c r="B284130" s="78"/>
      <c r="C284130" s="77"/>
    </row>
    <row r="284131" spans="2:3" x14ac:dyDescent="0.25">
      <c r="B284131" s="78"/>
      <c r="C284131" s="77"/>
    </row>
    <row r="284132" spans="2:3" x14ac:dyDescent="0.25">
      <c r="B284132" s="78"/>
      <c r="C284132" s="77"/>
    </row>
    <row r="284133" spans="2:3" x14ac:dyDescent="0.25">
      <c r="B284133" s="78"/>
      <c r="C284133" s="77"/>
    </row>
    <row r="284134" spans="2:3" x14ac:dyDescent="0.25">
      <c r="B284134" s="78"/>
      <c r="C284134" s="77"/>
    </row>
    <row r="284135" spans="2:3" x14ac:dyDescent="0.25">
      <c r="B284135" s="78"/>
      <c r="C284135" s="77"/>
    </row>
    <row r="284136" spans="2:3" x14ac:dyDescent="0.25">
      <c r="B284136" s="78"/>
      <c r="C284136" s="77"/>
    </row>
    <row r="284246" spans="2:3" x14ac:dyDescent="0.25">
      <c r="B284246" s="78"/>
      <c r="C284246" s="77"/>
    </row>
    <row r="284247" spans="2:3" x14ac:dyDescent="0.25">
      <c r="B284247" s="78"/>
      <c r="C284247" s="77"/>
    </row>
    <row r="284248" spans="2:3" x14ac:dyDescent="0.25">
      <c r="B284248" s="78"/>
      <c r="C284248" s="77"/>
    </row>
    <row r="284249" spans="2:3" x14ac:dyDescent="0.25">
      <c r="B284249" s="78"/>
      <c r="C284249" s="77"/>
    </row>
    <row r="284250" spans="2:3" x14ac:dyDescent="0.25">
      <c r="B284250" s="78"/>
      <c r="C284250" s="77"/>
    </row>
    <row r="284251" spans="2:3" x14ac:dyDescent="0.25">
      <c r="B284251" s="78"/>
      <c r="C284251" s="77"/>
    </row>
    <row r="284252" spans="2:3" x14ac:dyDescent="0.25">
      <c r="B284252" s="78"/>
      <c r="C284252" s="77"/>
    </row>
    <row r="284253" spans="2:3" x14ac:dyDescent="0.25">
      <c r="B284253" s="78"/>
      <c r="C284253" s="77"/>
    </row>
    <row r="284254" spans="2:3" x14ac:dyDescent="0.25">
      <c r="B284254" s="78"/>
      <c r="C284254" s="77"/>
    </row>
    <row r="284255" spans="2:3" x14ac:dyDescent="0.25">
      <c r="B284255" s="78"/>
      <c r="C284255" s="77"/>
    </row>
    <row r="284256" spans="2:3" x14ac:dyDescent="0.25">
      <c r="B284256" s="78"/>
      <c r="C284256" s="77"/>
    </row>
    <row r="284257" spans="2:3" x14ac:dyDescent="0.25">
      <c r="B284257" s="78"/>
      <c r="C284257" s="77"/>
    </row>
    <row r="284258" spans="2:3" x14ac:dyDescent="0.25">
      <c r="B284258" s="78"/>
      <c r="C284258" s="77"/>
    </row>
    <row r="284368" spans="2:3" x14ac:dyDescent="0.25">
      <c r="B284368" s="78"/>
      <c r="C284368" s="77"/>
    </row>
    <row r="284369" spans="2:3" x14ac:dyDescent="0.25">
      <c r="B284369" s="78"/>
      <c r="C284369" s="77"/>
    </row>
    <row r="284370" spans="2:3" x14ac:dyDescent="0.25">
      <c r="B284370" s="78"/>
      <c r="C284370" s="77"/>
    </row>
    <row r="284371" spans="2:3" x14ac:dyDescent="0.25">
      <c r="B284371" s="78"/>
      <c r="C284371" s="77"/>
    </row>
    <row r="284372" spans="2:3" x14ac:dyDescent="0.25">
      <c r="B284372" s="78"/>
      <c r="C284372" s="77"/>
    </row>
    <row r="284373" spans="2:3" x14ac:dyDescent="0.25">
      <c r="B284373" s="78"/>
      <c r="C284373" s="77"/>
    </row>
    <row r="284374" spans="2:3" x14ac:dyDescent="0.25">
      <c r="B284374" s="78"/>
      <c r="C284374" s="77"/>
    </row>
    <row r="284375" spans="2:3" x14ac:dyDescent="0.25">
      <c r="B284375" s="78"/>
      <c r="C284375" s="77"/>
    </row>
    <row r="284376" spans="2:3" x14ac:dyDescent="0.25">
      <c r="B284376" s="78"/>
      <c r="C284376" s="77"/>
    </row>
    <row r="284377" spans="2:3" x14ac:dyDescent="0.25">
      <c r="B284377" s="78"/>
      <c r="C284377" s="77"/>
    </row>
    <row r="284378" spans="2:3" x14ac:dyDescent="0.25">
      <c r="B284378" s="78"/>
      <c r="C284378" s="77"/>
    </row>
    <row r="284379" spans="2:3" x14ac:dyDescent="0.25">
      <c r="B284379" s="78"/>
      <c r="C284379" s="77"/>
    </row>
    <row r="284380" spans="2:3" x14ac:dyDescent="0.25">
      <c r="B284380" s="78"/>
      <c r="C284380" s="77"/>
    </row>
    <row r="284490" spans="2:3" x14ac:dyDescent="0.25">
      <c r="B284490" s="78"/>
      <c r="C284490" s="77"/>
    </row>
    <row r="284491" spans="2:3" x14ac:dyDescent="0.25">
      <c r="B284491" s="78"/>
      <c r="C284491" s="77"/>
    </row>
    <row r="284492" spans="2:3" x14ac:dyDescent="0.25">
      <c r="B284492" s="78"/>
      <c r="C284492" s="77"/>
    </row>
    <row r="284493" spans="2:3" x14ac:dyDescent="0.25">
      <c r="B284493" s="78"/>
      <c r="C284493" s="77"/>
    </row>
    <row r="284494" spans="2:3" x14ac:dyDescent="0.25">
      <c r="B284494" s="78"/>
      <c r="C284494" s="77"/>
    </row>
    <row r="284495" spans="2:3" x14ac:dyDescent="0.25">
      <c r="B284495" s="78"/>
      <c r="C284495" s="77"/>
    </row>
    <row r="284496" spans="2:3" x14ac:dyDescent="0.25">
      <c r="B284496" s="78"/>
      <c r="C284496" s="77"/>
    </row>
    <row r="284497" spans="2:3" x14ac:dyDescent="0.25">
      <c r="B284497" s="78"/>
      <c r="C284497" s="77"/>
    </row>
    <row r="284498" spans="2:3" x14ac:dyDescent="0.25">
      <c r="B284498" s="78"/>
      <c r="C284498" s="77"/>
    </row>
    <row r="284499" spans="2:3" x14ac:dyDescent="0.25">
      <c r="B284499" s="78"/>
      <c r="C284499" s="77"/>
    </row>
    <row r="284500" spans="2:3" x14ac:dyDescent="0.25">
      <c r="B284500" s="78"/>
      <c r="C284500" s="77"/>
    </row>
    <row r="284501" spans="2:3" x14ac:dyDescent="0.25">
      <c r="B284501" s="78"/>
      <c r="C284501" s="77"/>
    </row>
    <row r="284502" spans="2:3" x14ac:dyDescent="0.25">
      <c r="B284502" s="78"/>
      <c r="C284502" s="77"/>
    </row>
    <row r="284612" spans="2:3" x14ac:dyDescent="0.25">
      <c r="B284612" s="78"/>
      <c r="C284612" s="77"/>
    </row>
    <row r="284613" spans="2:3" x14ac:dyDescent="0.25">
      <c r="B284613" s="78"/>
      <c r="C284613" s="77"/>
    </row>
    <row r="284614" spans="2:3" x14ac:dyDescent="0.25">
      <c r="B284614" s="78"/>
      <c r="C284614" s="77"/>
    </row>
    <row r="284615" spans="2:3" x14ac:dyDescent="0.25">
      <c r="B284615" s="78"/>
      <c r="C284615" s="77"/>
    </row>
    <row r="284616" spans="2:3" x14ac:dyDescent="0.25">
      <c r="B284616" s="78"/>
      <c r="C284616" s="77"/>
    </row>
    <row r="284617" spans="2:3" x14ac:dyDescent="0.25">
      <c r="B284617" s="78"/>
      <c r="C284617" s="77"/>
    </row>
    <row r="284618" spans="2:3" x14ac:dyDescent="0.25">
      <c r="B284618" s="78"/>
      <c r="C284618" s="77"/>
    </row>
    <row r="284619" spans="2:3" x14ac:dyDescent="0.25">
      <c r="B284619" s="78"/>
      <c r="C284619" s="77"/>
    </row>
    <row r="284620" spans="2:3" x14ac:dyDescent="0.25">
      <c r="B284620" s="78"/>
      <c r="C284620" s="77"/>
    </row>
    <row r="284621" spans="2:3" x14ac:dyDescent="0.25">
      <c r="B284621" s="78"/>
      <c r="C284621" s="77"/>
    </row>
    <row r="284622" spans="2:3" x14ac:dyDescent="0.25">
      <c r="B284622" s="78"/>
      <c r="C284622" s="77"/>
    </row>
    <row r="284623" spans="2:3" x14ac:dyDescent="0.25">
      <c r="B284623" s="78"/>
      <c r="C284623" s="77"/>
    </row>
    <row r="284624" spans="2:3" x14ac:dyDescent="0.25">
      <c r="B284624" s="78"/>
      <c r="C284624" s="77"/>
    </row>
    <row r="284734" spans="2:3" x14ac:dyDescent="0.25">
      <c r="B284734" s="78"/>
      <c r="C284734" s="77"/>
    </row>
    <row r="284735" spans="2:3" x14ac:dyDescent="0.25">
      <c r="B284735" s="78"/>
      <c r="C284735" s="77"/>
    </row>
    <row r="284736" spans="2:3" x14ac:dyDescent="0.25">
      <c r="B284736" s="78"/>
      <c r="C284736" s="77"/>
    </row>
    <row r="284737" spans="2:3" x14ac:dyDescent="0.25">
      <c r="B284737" s="78"/>
      <c r="C284737" s="77"/>
    </row>
    <row r="284738" spans="2:3" x14ac:dyDescent="0.25">
      <c r="B284738" s="78"/>
      <c r="C284738" s="77"/>
    </row>
    <row r="284739" spans="2:3" x14ac:dyDescent="0.25">
      <c r="B284739" s="78"/>
      <c r="C284739" s="77"/>
    </row>
    <row r="284740" spans="2:3" x14ac:dyDescent="0.25">
      <c r="B284740" s="78"/>
      <c r="C284740" s="77"/>
    </row>
    <row r="284741" spans="2:3" x14ac:dyDescent="0.25">
      <c r="B284741" s="78"/>
      <c r="C284741" s="77"/>
    </row>
    <row r="284742" spans="2:3" x14ac:dyDescent="0.25">
      <c r="B284742" s="78"/>
      <c r="C284742" s="77"/>
    </row>
    <row r="284743" spans="2:3" x14ac:dyDescent="0.25">
      <c r="B284743" s="78"/>
      <c r="C284743" s="77"/>
    </row>
    <row r="284744" spans="2:3" x14ac:dyDescent="0.25">
      <c r="B284744" s="78"/>
      <c r="C284744" s="77"/>
    </row>
    <row r="284745" spans="2:3" x14ac:dyDescent="0.25">
      <c r="B284745" s="78"/>
      <c r="C284745" s="77"/>
    </row>
    <row r="284746" spans="2:3" x14ac:dyDescent="0.25">
      <c r="B284746" s="78"/>
      <c r="C284746" s="77"/>
    </row>
    <row r="284856" spans="2:3" x14ac:dyDescent="0.25">
      <c r="B284856" s="78"/>
      <c r="C284856" s="77"/>
    </row>
    <row r="284857" spans="2:3" x14ac:dyDescent="0.25">
      <c r="B284857" s="78"/>
      <c r="C284857" s="77"/>
    </row>
    <row r="284858" spans="2:3" x14ac:dyDescent="0.25">
      <c r="B284858" s="78"/>
      <c r="C284858" s="77"/>
    </row>
    <row r="284859" spans="2:3" x14ac:dyDescent="0.25">
      <c r="B284859" s="78"/>
      <c r="C284859" s="77"/>
    </row>
    <row r="284860" spans="2:3" x14ac:dyDescent="0.25">
      <c r="B284860" s="78"/>
      <c r="C284860" s="77"/>
    </row>
    <row r="284861" spans="2:3" x14ac:dyDescent="0.25">
      <c r="B284861" s="78"/>
      <c r="C284861" s="77"/>
    </row>
    <row r="284862" spans="2:3" x14ac:dyDescent="0.25">
      <c r="B284862" s="78"/>
      <c r="C284862" s="77"/>
    </row>
    <row r="284863" spans="2:3" x14ac:dyDescent="0.25">
      <c r="B284863" s="78"/>
      <c r="C284863" s="77"/>
    </row>
    <row r="284864" spans="2:3" x14ac:dyDescent="0.25">
      <c r="B284864" s="78"/>
      <c r="C284864" s="77"/>
    </row>
    <row r="284865" spans="2:3" x14ac:dyDescent="0.25">
      <c r="B284865" s="78"/>
      <c r="C284865" s="77"/>
    </row>
    <row r="284866" spans="2:3" x14ac:dyDescent="0.25">
      <c r="B284866" s="78"/>
      <c r="C284866" s="77"/>
    </row>
    <row r="284867" spans="2:3" x14ac:dyDescent="0.25">
      <c r="B284867" s="78"/>
      <c r="C284867" s="77"/>
    </row>
    <row r="284868" spans="2:3" x14ac:dyDescent="0.25">
      <c r="B284868" s="78"/>
      <c r="C284868" s="77"/>
    </row>
    <row r="284978" spans="2:3" x14ac:dyDescent="0.25">
      <c r="B284978" s="78"/>
      <c r="C284978" s="77"/>
    </row>
    <row r="284979" spans="2:3" x14ac:dyDescent="0.25">
      <c r="B284979" s="78"/>
      <c r="C284979" s="77"/>
    </row>
    <row r="284980" spans="2:3" x14ac:dyDescent="0.25">
      <c r="B284980" s="78"/>
      <c r="C284980" s="77"/>
    </row>
    <row r="284981" spans="2:3" x14ac:dyDescent="0.25">
      <c r="B284981" s="78"/>
      <c r="C284981" s="77"/>
    </row>
    <row r="284982" spans="2:3" x14ac:dyDescent="0.25">
      <c r="B284982" s="78"/>
      <c r="C284982" s="77"/>
    </row>
    <row r="284983" spans="2:3" x14ac:dyDescent="0.25">
      <c r="B284983" s="78"/>
      <c r="C284983" s="77"/>
    </row>
    <row r="284984" spans="2:3" x14ac:dyDescent="0.25">
      <c r="B284984" s="78"/>
      <c r="C284984" s="77"/>
    </row>
    <row r="284985" spans="2:3" x14ac:dyDescent="0.25">
      <c r="B284985" s="78"/>
      <c r="C284985" s="77"/>
    </row>
    <row r="284986" spans="2:3" x14ac:dyDescent="0.25">
      <c r="B284986" s="78"/>
      <c r="C284986" s="77"/>
    </row>
    <row r="284987" spans="2:3" x14ac:dyDescent="0.25">
      <c r="B284987" s="78"/>
      <c r="C284987" s="77"/>
    </row>
    <row r="284988" spans="2:3" x14ac:dyDescent="0.25">
      <c r="B284988" s="78"/>
      <c r="C284988" s="77"/>
    </row>
    <row r="284989" spans="2:3" x14ac:dyDescent="0.25">
      <c r="B284989" s="78"/>
      <c r="C284989" s="77"/>
    </row>
    <row r="284990" spans="2:3" x14ac:dyDescent="0.25">
      <c r="B284990" s="78"/>
      <c r="C284990" s="77"/>
    </row>
    <row r="285100" spans="2:3" x14ac:dyDescent="0.25">
      <c r="B285100" s="78"/>
      <c r="C285100" s="77"/>
    </row>
    <row r="285101" spans="2:3" x14ac:dyDescent="0.25">
      <c r="B285101" s="78"/>
      <c r="C285101" s="77"/>
    </row>
    <row r="285102" spans="2:3" x14ac:dyDescent="0.25">
      <c r="B285102" s="78"/>
      <c r="C285102" s="77"/>
    </row>
    <row r="285103" spans="2:3" x14ac:dyDescent="0.25">
      <c r="B285103" s="78"/>
      <c r="C285103" s="77"/>
    </row>
    <row r="285104" spans="2:3" x14ac:dyDescent="0.25">
      <c r="B285104" s="78"/>
      <c r="C285104" s="77"/>
    </row>
    <row r="285105" spans="2:3" x14ac:dyDescent="0.25">
      <c r="B285105" s="78"/>
      <c r="C285105" s="77"/>
    </row>
    <row r="285106" spans="2:3" x14ac:dyDescent="0.25">
      <c r="B285106" s="78"/>
      <c r="C285106" s="77"/>
    </row>
    <row r="285107" spans="2:3" x14ac:dyDescent="0.25">
      <c r="B285107" s="78"/>
      <c r="C285107" s="77"/>
    </row>
    <row r="285108" spans="2:3" x14ac:dyDescent="0.25">
      <c r="B285108" s="78"/>
      <c r="C285108" s="77"/>
    </row>
    <row r="285109" spans="2:3" x14ac:dyDescent="0.25">
      <c r="B285109" s="78"/>
      <c r="C285109" s="77"/>
    </row>
    <row r="285110" spans="2:3" x14ac:dyDescent="0.25">
      <c r="B285110" s="78"/>
      <c r="C285110" s="77"/>
    </row>
    <row r="285111" spans="2:3" x14ac:dyDescent="0.25">
      <c r="B285111" s="78"/>
      <c r="C285111" s="77"/>
    </row>
    <row r="285112" spans="2:3" x14ac:dyDescent="0.25">
      <c r="B285112" s="78"/>
      <c r="C285112" s="77"/>
    </row>
    <row r="285222" spans="2:3" x14ac:dyDescent="0.25">
      <c r="B285222" s="78"/>
      <c r="C285222" s="77"/>
    </row>
    <row r="285223" spans="2:3" x14ac:dyDescent="0.25">
      <c r="B285223" s="78"/>
      <c r="C285223" s="77"/>
    </row>
    <row r="285224" spans="2:3" x14ac:dyDescent="0.25">
      <c r="B285224" s="78"/>
      <c r="C285224" s="77"/>
    </row>
    <row r="285225" spans="2:3" x14ac:dyDescent="0.25">
      <c r="B285225" s="78"/>
      <c r="C285225" s="77"/>
    </row>
    <row r="285226" spans="2:3" x14ac:dyDescent="0.25">
      <c r="B285226" s="78"/>
      <c r="C285226" s="77"/>
    </row>
    <row r="285227" spans="2:3" x14ac:dyDescent="0.25">
      <c r="B285227" s="78"/>
      <c r="C285227" s="77"/>
    </row>
    <row r="285228" spans="2:3" x14ac:dyDescent="0.25">
      <c r="B285228" s="78"/>
      <c r="C285228" s="77"/>
    </row>
    <row r="285229" spans="2:3" x14ac:dyDescent="0.25">
      <c r="B285229" s="78"/>
      <c r="C285229" s="77"/>
    </row>
    <row r="285230" spans="2:3" x14ac:dyDescent="0.25">
      <c r="B285230" s="78"/>
      <c r="C285230" s="77"/>
    </row>
    <row r="285231" spans="2:3" x14ac:dyDescent="0.25">
      <c r="B285231" s="78"/>
      <c r="C285231" s="77"/>
    </row>
    <row r="285232" spans="2:3" x14ac:dyDescent="0.25">
      <c r="B285232" s="78"/>
      <c r="C285232" s="77"/>
    </row>
    <row r="285233" spans="2:3" x14ac:dyDescent="0.25">
      <c r="B285233" s="78"/>
      <c r="C285233" s="77"/>
    </row>
    <row r="285234" spans="2:3" x14ac:dyDescent="0.25">
      <c r="B285234" s="78"/>
      <c r="C285234" s="77"/>
    </row>
    <row r="285344" spans="2:3" x14ac:dyDescent="0.25">
      <c r="B285344" s="78"/>
      <c r="C285344" s="77"/>
    </row>
    <row r="285345" spans="2:3" x14ac:dyDescent="0.25">
      <c r="B285345" s="78"/>
      <c r="C285345" s="77"/>
    </row>
    <row r="285346" spans="2:3" x14ac:dyDescent="0.25">
      <c r="B285346" s="78"/>
      <c r="C285346" s="77"/>
    </row>
    <row r="285347" spans="2:3" x14ac:dyDescent="0.25">
      <c r="B285347" s="78"/>
      <c r="C285347" s="77"/>
    </row>
    <row r="285348" spans="2:3" x14ac:dyDescent="0.25">
      <c r="B285348" s="78"/>
      <c r="C285348" s="77"/>
    </row>
    <row r="285349" spans="2:3" x14ac:dyDescent="0.25">
      <c r="B285349" s="78"/>
      <c r="C285349" s="77"/>
    </row>
    <row r="285350" spans="2:3" x14ac:dyDescent="0.25">
      <c r="B285350" s="78"/>
      <c r="C285350" s="77"/>
    </row>
    <row r="285351" spans="2:3" x14ac:dyDescent="0.25">
      <c r="B285351" s="78"/>
      <c r="C285351" s="77"/>
    </row>
    <row r="285352" spans="2:3" x14ac:dyDescent="0.25">
      <c r="B285352" s="78"/>
      <c r="C285352" s="77"/>
    </row>
    <row r="285353" spans="2:3" x14ac:dyDescent="0.25">
      <c r="B285353" s="78"/>
      <c r="C285353" s="77"/>
    </row>
    <row r="285354" spans="2:3" x14ac:dyDescent="0.25">
      <c r="B285354" s="78"/>
      <c r="C285354" s="77"/>
    </row>
    <row r="285355" spans="2:3" x14ac:dyDescent="0.25">
      <c r="B285355" s="78"/>
      <c r="C285355" s="77"/>
    </row>
    <row r="285356" spans="2:3" x14ac:dyDescent="0.25">
      <c r="B285356" s="78"/>
      <c r="C285356" s="77"/>
    </row>
    <row r="285466" spans="2:3" x14ac:dyDescent="0.25">
      <c r="B285466" s="78"/>
      <c r="C285466" s="77"/>
    </row>
    <row r="285467" spans="2:3" x14ac:dyDescent="0.25">
      <c r="B285467" s="78"/>
      <c r="C285467" s="77"/>
    </row>
    <row r="285468" spans="2:3" x14ac:dyDescent="0.25">
      <c r="B285468" s="78"/>
      <c r="C285468" s="77"/>
    </row>
    <row r="285469" spans="2:3" x14ac:dyDescent="0.25">
      <c r="B285469" s="78"/>
      <c r="C285469" s="77"/>
    </row>
    <row r="285470" spans="2:3" x14ac:dyDescent="0.25">
      <c r="B285470" s="78"/>
      <c r="C285470" s="77"/>
    </row>
    <row r="285471" spans="2:3" x14ac:dyDescent="0.25">
      <c r="B285471" s="78"/>
      <c r="C285471" s="77"/>
    </row>
    <row r="285472" spans="2:3" x14ac:dyDescent="0.25">
      <c r="B285472" s="78"/>
      <c r="C285472" s="77"/>
    </row>
    <row r="285473" spans="2:3" x14ac:dyDescent="0.25">
      <c r="B285473" s="78"/>
      <c r="C285473" s="77"/>
    </row>
    <row r="285474" spans="2:3" x14ac:dyDescent="0.25">
      <c r="B285474" s="78"/>
      <c r="C285474" s="77"/>
    </row>
    <row r="285475" spans="2:3" x14ac:dyDescent="0.25">
      <c r="B285475" s="78"/>
      <c r="C285475" s="77"/>
    </row>
    <row r="285476" spans="2:3" x14ac:dyDescent="0.25">
      <c r="B285476" s="78"/>
      <c r="C285476" s="77"/>
    </row>
    <row r="285477" spans="2:3" x14ac:dyDescent="0.25">
      <c r="B285477" s="78"/>
      <c r="C285477" s="77"/>
    </row>
    <row r="285478" spans="2:3" x14ac:dyDescent="0.25">
      <c r="B285478" s="78"/>
      <c r="C285478" s="77"/>
    </row>
    <row r="285588" spans="2:3" x14ac:dyDescent="0.25">
      <c r="B285588" s="78"/>
      <c r="C285588" s="77"/>
    </row>
    <row r="285589" spans="2:3" x14ac:dyDescent="0.25">
      <c r="B285589" s="78"/>
      <c r="C285589" s="77"/>
    </row>
    <row r="285590" spans="2:3" x14ac:dyDescent="0.25">
      <c r="B285590" s="78"/>
      <c r="C285590" s="77"/>
    </row>
    <row r="285591" spans="2:3" x14ac:dyDescent="0.25">
      <c r="B285591" s="78"/>
      <c r="C285591" s="77"/>
    </row>
    <row r="285592" spans="2:3" x14ac:dyDescent="0.25">
      <c r="B285592" s="78"/>
      <c r="C285592" s="77"/>
    </row>
    <row r="285593" spans="2:3" x14ac:dyDescent="0.25">
      <c r="B285593" s="78"/>
      <c r="C285593" s="77"/>
    </row>
    <row r="285594" spans="2:3" x14ac:dyDescent="0.25">
      <c r="B285594" s="78"/>
      <c r="C285594" s="77"/>
    </row>
    <row r="285595" spans="2:3" x14ac:dyDescent="0.25">
      <c r="B285595" s="78"/>
      <c r="C285595" s="77"/>
    </row>
    <row r="285596" spans="2:3" x14ac:dyDescent="0.25">
      <c r="B285596" s="78"/>
      <c r="C285596" s="77"/>
    </row>
    <row r="285597" spans="2:3" x14ac:dyDescent="0.25">
      <c r="B285597" s="78"/>
      <c r="C285597" s="77"/>
    </row>
    <row r="285598" spans="2:3" x14ac:dyDescent="0.25">
      <c r="B285598" s="78"/>
      <c r="C285598" s="77"/>
    </row>
    <row r="285599" spans="2:3" x14ac:dyDescent="0.25">
      <c r="B285599" s="78"/>
      <c r="C285599" s="77"/>
    </row>
    <row r="285600" spans="2:3" x14ac:dyDescent="0.25">
      <c r="B285600" s="78"/>
      <c r="C285600" s="77"/>
    </row>
    <row r="285710" spans="2:3" x14ac:dyDescent="0.25">
      <c r="B285710" s="78"/>
      <c r="C285710" s="77"/>
    </row>
    <row r="285711" spans="2:3" x14ac:dyDescent="0.25">
      <c r="B285711" s="78"/>
      <c r="C285711" s="77"/>
    </row>
    <row r="285712" spans="2:3" x14ac:dyDescent="0.25">
      <c r="B285712" s="78"/>
      <c r="C285712" s="77"/>
    </row>
    <row r="285713" spans="2:3" x14ac:dyDescent="0.25">
      <c r="B285713" s="78"/>
      <c r="C285713" s="77"/>
    </row>
    <row r="285714" spans="2:3" x14ac:dyDescent="0.25">
      <c r="B285714" s="78"/>
      <c r="C285714" s="77"/>
    </row>
    <row r="285715" spans="2:3" x14ac:dyDescent="0.25">
      <c r="B285715" s="78"/>
      <c r="C285715" s="77"/>
    </row>
    <row r="285716" spans="2:3" x14ac:dyDescent="0.25">
      <c r="B285716" s="78"/>
      <c r="C285716" s="77"/>
    </row>
    <row r="285717" spans="2:3" x14ac:dyDescent="0.25">
      <c r="B285717" s="78"/>
      <c r="C285717" s="77"/>
    </row>
    <row r="285718" spans="2:3" x14ac:dyDescent="0.25">
      <c r="B285718" s="78"/>
      <c r="C285718" s="77"/>
    </row>
    <row r="285719" spans="2:3" x14ac:dyDescent="0.25">
      <c r="B285719" s="78"/>
      <c r="C285719" s="77"/>
    </row>
    <row r="285720" spans="2:3" x14ac:dyDescent="0.25">
      <c r="B285720" s="78"/>
      <c r="C285720" s="77"/>
    </row>
    <row r="285721" spans="2:3" x14ac:dyDescent="0.25">
      <c r="B285721" s="78"/>
      <c r="C285721" s="77"/>
    </row>
    <row r="285722" spans="2:3" x14ac:dyDescent="0.25">
      <c r="B285722" s="78"/>
      <c r="C285722" s="77"/>
    </row>
    <row r="285832" spans="2:3" x14ac:dyDescent="0.25">
      <c r="B285832" s="78"/>
      <c r="C285832" s="77"/>
    </row>
    <row r="285833" spans="2:3" x14ac:dyDescent="0.25">
      <c r="B285833" s="78"/>
      <c r="C285833" s="77"/>
    </row>
    <row r="285834" spans="2:3" x14ac:dyDescent="0.25">
      <c r="B285834" s="78"/>
      <c r="C285834" s="77"/>
    </row>
    <row r="285835" spans="2:3" x14ac:dyDescent="0.25">
      <c r="B285835" s="78"/>
      <c r="C285835" s="77"/>
    </row>
    <row r="285836" spans="2:3" x14ac:dyDescent="0.25">
      <c r="B285836" s="78"/>
      <c r="C285836" s="77"/>
    </row>
    <row r="285837" spans="2:3" x14ac:dyDescent="0.25">
      <c r="B285837" s="78"/>
      <c r="C285837" s="77"/>
    </row>
    <row r="285838" spans="2:3" x14ac:dyDescent="0.25">
      <c r="B285838" s="78"/>
      <c r="C285838" s="77"/>
    </row>
    <row r="285839" spans="2:3" x14ac:dyDescent="0.25">
      <c r="B285839" s="78"/>
      <c r="C285839" s="77"/>
    </row>
    <row r="285840" spans="2:3" x14ac:dyDescent="0.25">
      <c r="B285840" s="78"/>
      <c r="C285840" s="77"/>
    </row>
    <row r="285841" spans="2:3" x14ac:dyDescent="0.25">
      <c r="B285841" s="78"/>
      <c r="C285841" s="77"/>
    </row>
    <row r="285842" spans="2:3" x14ac:dyDescent="0.25">
      <c r="B285842" s="78"/>
      <c r="C285842" s="77"/>
    </row>
    <row r="285843" spans="2:3" x14ac:dyDescent="0.25">
      <c r="B285843" s="78"/>
      <c r="C285843" s="77"/>
    </row>
    <row r="285844" spans="2:3" x14ac:dyDescent="0.25">
      <c r="B285844" s="78"/>
      <c r="C285844" s="77"/>
    </row>
    <row r="285954" spans="2:3" x14ac:dyDescent="0.25">
      <c r="B285954" s="78"/>
      <c r="C285954" s="77"/>
    </row>
    <row r="285955" spans="2:3" x14ac:dyDescent="0.25">
      <c r="B285955" s="78"/>
      <c r="C285955" s="77"/>
    </row>
    <row r="285956" spans="2:3" x14ac:dyDescent="0.25">
      <c r="B285956" s="78"/>
      <c r="C285956" s="77"/>
    </row>
    <row r="285957" spans="2:3" x14ac:dyDescent="0.25">
      <c r="B285957" s="78"/>
      <c r="C285957" s="77"/>
    </row>
    <row r="285958" spans="2:3" x14ac:dyDescent="0.25">
      <c r="B285958" s="78"/>
      <c r="C285958" s="77"/>
    </row>
    <row r="285959" spans="2:3" x14ac:dyDescent="0.25">
      <c r="B285959" s="78"/>
      <c r="C285959" s="77"/>
    </row>
    <row r="285960" spans="2:3" x14ac:dyDescent="0.25">
      <c r="B285960" s="78"/>
      <c r="C285960" s="77"/>
    </row>
    <row r="285961" spans="2:3" x14ac:dyDescent="0.25">
      <c r="B285961" s="78"/>
      <c r="C285961" s="77"/>
    </row>
    <row r="285962" spans="2:3" x14ac:dyDescent="0.25">
      <c r="B285962" s="78"/>
      <c r="C285962" s="77"/>
    </row>
    <row r="285963" spans="2:3" x14ac:dyDescent="0.25">
      <c r="B285963" s="78"/>
      <c r="C285963" s="77"/>
    </row>
    <row r="285964" spans="2:3" x14ac:dyDescent="0.25">
      <c r="B285964" s="78"/>
      <c r="C285964" s="77"/>
    </row>
    <row r="285965" spans="2:3" x14ac:dyDescent="0.25">
      <c r="B285965" s="78"/>
      <c r="C285965" s="77"/>
    </row>
    <row r="285966" spans="2:3" x14ac:dyDescent="0.25">
      <c r="B285966" s="78"/>
      <c r="C285966" s="77"/>
    </row>
    <row r="286076" spans="2:3" x14ac:dyDescent="0.25">
      <c r="B286076" s="78"/>
      <c r="C286076" s="77"/>
    </row>
    <row r="286077" spans="2:3" x14ac:dyDescent="0.25">
      <c r="B286077" s="78"/>
      <c r="C286077" s="77"/>
    </row>
    <row r="286078" spans="2:3" x14ac:dyDescent="0.25">
      <c r="B286078" s="78"/>
      <c r="C286078" s="77"/>
    </row>
    <row r="286079" spans="2:3" x14ac:dyDescent="0.25">
      <c r="B286079" s="78"/>
      <c r="C286079" s="77"/>
    </row>
    <row r="286080" spans="2:3" x14ac:dyDescent="0.25">
      <c r="B286080" s="78"/>
      <c r="C286080" s="77"/>
    </row>
    <row r="286081" spans="2:3" x14ac:dyDescent="0.25">
      <c r="B286081" s="78"/>
      <c r="C286081" s="77"/>
    </row>
    <row r="286082" spans="2:3" x14ac:dyDescent="0.25">
      <c r="B286082" s="78"/>
      <c r="C286082" s="77"/>
    </row>
    <row r="286083" spans="2:3" x14ac:dyDescent="0.25">
      <c r="B286083" s="78"/>
      <c r="C286083" s="77"/>
    </row>
    <row r="286084" spans="2:3" x14ac:dyDescent="0.25">
      <c r="B286084" s="78"/>
      <c r="C286084" s="77"/>
    </row>
    <row r="286085" spans="2:3" x14ac:dyDescent="0.25">
      <c r="B286085" s="78"/>
      <c r="C286085" s="77"/>
    </row>
    <row r="286086" spans="2:3" x14ac:dyDescent="0.25">
      <c r="B286086" s="78"/>
      <c r="C286086" s="77"/>
    </row>
    <row r="286087" spans="2:3" x14ac:dyDescent="0.25">
      <c r="B286087" s="78"/>
      <c r="C286087" s="77"/>
    </row>
    <row r="286088" spans="2:3" x14ac:dyDescent="0.25">
      <c r="B286088" s="78"/>
      <c r="C286088" s="77"/>
    </row>
    <row r="286198" spans="2:3" x14ac:dyDescent="0.25">
      <c r="B286198" s="78"/>
      <c r="C286198" s="77"/>
    </row>
    <row r="286199" spans="2:3" x14ac:dyDescent="0.25">
      <c r="B286199" s="78"/>
      <c r="C286199" s="77"/>
    </row>
    <row r="286200" spans="2:3" x14ac:dyDescent="0.25">
      <c r="B286200" s="78"/>
      <c r="C286200" s="77"/>
    </row>
    <row r="286201" spans="2:3" x14ac:dyDescent="0.25">
      <c r="B286201" s="78"/>
      <c r="C286201" s="77"/>
    </row>
    <row r="286202" spans="2:3" x14ac:dyDescent="0.25">
      <c r="B286202" s="78"/>
      <c r="C286202" s="77"/>
    </row>
    <row r="286203" spans="2:3" x14ac:dyDescent="0.25">
      <c r="B286203" s="78"/>
      <c r="C286203" s="77"/>
    </row>
    <row r="286204" spans="2:3" x14ac:dyDescent="0.25">
      <c r="B286204" s="78"/>
      <c r="C286204" s="77"/>
    </row>
    <row r="286205" spans="2:3" x14ac:dyDescent="0.25">
      <c r="B286205" s="78"/>
      <c r="C286205" s="77"/>
    </row>
    <row r="286206" spans="2:3" x14ac:dyDescent="0.25">
      <c r="B286206" s="78"/>
      <c r="C286206" s="77"/>
    </row>
    <row r="286207" spans="2:3" x14ac:dyDescent="0.25">
      <c r="B286207" s="78"/>
      <c r="C286207" s="77"/>
    </row>
    <row r="286208" spans="2:3" x14ac:dyDescent="0.25">
      <c r="B286208" s="78"/>
      <c r="C286208" s="77"/>
    </row>
    <row r="286209" spans="2:3" x14ac:dyDescent="0.25">
      <c r="B286209" s="78"/>
      <c r="C286209" s="77"/>
    </row>
    <row r="286210" spans="2:3" x14ac:dyDescent="0.25">
      <c r="B286210" s="78"/>
      <c r="C286210" s="77"/>
    </row>
    <row r="286320" spans="2:3" x14ac:dyDescent="0.25">
      <c r="B286320" s="78"/>
      <c r="C286320" s="77"/>
    </row>
    <row r="286321" spans="2:3" x14ac:dyDescent="0.25">
      <c r="B286321" s="78"/>
      <c r="C286321" s="77"/>
    </row>
    <row r="286322" spans="2:3" x14ac:dyDescent="0.25">
      <c r="B286322" s="78"/>
      <c r="C286322" s="77"/>
    </row>
    <row r="286323" spans="2:3" x14ac:dyDescent="0.25">
      <c r="B286323" s="78"/>
      <c r="C286323" s="77"/>
    </row>
    <row r="286324" spans="2:3" x14ac:dyDescent="0.25">
      <c r="B286324" s="78"/>
      <c r="C286324" s="77"/>
    </row>
    <row r="286325" spans="2:3" x14ac:dyDescent="0.25">
      <c r="B286325" s="78"/>
      <c r="C286325" s="77"/>
    </row>
    <row r="286326" spans="2:3" x14ac:dyDescent="0.25">
      <c r="B286326" s="78"/>
      <c r="C286326" s="77"/>
    </row>
    <row r="286327" spans="2:3" x14ac:dyDescent="0.25">
      <c r="B286327" s="78"/>
      <c r="C286327" s="77"/>
    </row>
    <row r="286328" spans="2:3" x14ac:dyDescent="0.25">
      <c r="B286328" s="78"/>
      <c r="C286328" s="77"/>
    </row>
    <row r="286329" spans="2:3" x14ac:dyDescent="0.25">
      <c r="B286329" s="78"/>
      <c r="C286329" s="77"/>
    </row>
    <row r="286330" spans="2:3" x14ac:dyDescent="0.25">
      <c r="B286330" s="78"/>
      <c r="C286330" s="77"/>
    </row>
    <row r="286331" spans="2:3" x14ac:dyDescent="0.25">
      <c r="B286331" s="78"/>
      <c r="C286331" s="77"/>
    </row>
    <row r="286332" spans="2:3" x14ac:dyDescent="0.25">
      <c r="B286332" s="78"/>
      <c r="C286332" s="77"/>
    </row>
    <row r="286442" spans="2:3" x14ac:dyDescent="0.25">
      <c r="B286442" s="78"/>
      <c r="C286442" s="77"/>
    </row>
    <row r="286443" spans="2:3" x14ac:dyDescent="0.25">
      <c r="B286443" s="78"/>
      <c r="C286443" s="77"/>
    </row>
    <row r="286444" spans="2:3" x14ac:dyDescent="0.25">
      <c r="B286444" s="78"/>
      <c r="C286444" s="77"/>
    </row>
    <row r="286445" spans="2:3" x14ac:dyDescent="0.25">
      <c r="B286445" s="78"/>
      <c r="C286445" s="77"/>
    </row>
    <row r="286446" spans="2:3" x14ac:dyDescent="0.25">
      <c r="B286446" s="78"/>
      <c r="C286446" s="77"/>
    </row>
    <row r="286447" spans="2:3" x14ac:dyDescent="0.25">
      <c r="B286447" s="78"/>
      <c r="C286447" s="77"/>
    </row>
    <row r="286448" spans="2:3" x14ac:dyDescent="0.25">
      <c r="B286448" s="78"/>
      <c r="C286448" s="77"/>
    </row>
    <row r="286449" spans="2:3" x14ac:dyDescent="0.25">
      <c r="B286449" s="78"/>
      <c r="C286449" s="77"/>
    </row>
    <row r="286450" spans="2:3" x14ac:dyDescent="0.25">
      <c r="B286450" s="78"/>
      <c r="C286450" s="77"/>
    </row>
    <row r="286451" spans="2:3" x14ac:dyDescent="0.25">
      <c r="B286451" s="78"/>
      <c r="C286451" s="77"/>
    </row>
    <row r="286452" spans="2:3" x14ac:dyDescent="0.25">
      <c r="B286452" s="78"/>
      <c r="C286452" s="77"/>
    </row>
    <row r="286453" spans="2:3" x14ac:dyDescent="0.25">
      <c r="B286453" s="78"/>
      <c r="C286453" s="77"/>
    </row>
    <row r="286454" spans="2:3" x14ac:dyDescent="0.25">
      <c r="B286454" s="78"/>
      <c r="C286454" s="77"/>
    </row>
    <row r="286564" spans="2:3" x14ac:dyDescent="0.25">
      <c r="B286564" s="78"/>
      <c r="C286564" s="77"/>
    </row>
    <row r="286565" spans="2:3" x14ac:dyDescent="0.25">
      <c r="B286565" s="78"/>
      <c r="C286565" s="77"/>
    </row>
    <row r="286566" spans="2:3" x14ac:dyDescent="0.25">
      <c r="B286566" s="78"/>
      <c r="C286566" s="77"/>
    </row>
    <row r="286567" spans="2:3" x14ac:dyDescent="0.25">
      <c r="B286567" s="78"/>
      <c r="C286567" s="77"/>
    </row>
    <row r="286568" spans="2:3" x14ac:dyDescent="0.25">
      <c r="B286568" s="78"/>
      <c r="C286568" s="77"/>
    </row>
    <row r="286569" spans="2:3" x14ac:dyDescent="0.25">
      <c r="B286569" s="78"/>
      <c r="C286569" s="77"/>
    </row>
    <row r="286570" spans="2:3" x14ac:dyDescent="0.25">
      <c r="B286570" s="78"/>
      <c r="C286570" s="77"/>
    </row>
    <row r="286571" spans="2:3" x14ac:dyDescent="0.25">
      <c r="B286571" s="78"/>
      <c r="C286571" s="77"/>
    </row>
    <row r="286572" spans="2:3" x14ac:dyDescent="0.25">
      <c r="B286572" s="78"/>
      <c r="C286572" s="77"/>
    </row>
    <row r="286573" spans="2:3" x14ac:dyDescent="0.25">
      <c r="B286573" s="78"/>
      <c r="C286573" s="77"/>
    </row>
    <row r="286574" spans="2:3" x14ac:dyDescent="0.25">
      <c r="B286574" s="78"/>
      <c r="C286574" s="77"/>
    </row>
    <row r="286575" spans="2:3" x14ac:dyDescent="0.25">
      <c r="B286575" s="78"/>
      <c r="C286575" s="77"/>
    </row>
    <row r="286576" spans="2:3" x14ac:dyDescent="0.25">
      <c r="B286576" s="78"/>
      <c r="C286576" s="77"/>
    </row>
    <row r="286686" spans="2:3" x14ac:dyDescent="0.25">
      <c r="B286686" s="78"/>
      <c r="C286686" s="77"/>
    </row>
    <row r="286687" spans="2:3" x14ac:dyDescent="0.25">
      <c r="B286687" s="78"/>
      <c r="C286687" s="77"/>
    </row>
    <row r="286688" spans="2:3" x14ac:dyDescent="0.25">
      <c r="B286688" s="78"/>
      <c r="C286688" s="77"/>
    </row>
    <row r="286689" spans="2:3" x14ac:dyDescent="0.25">
      <c r="B286689" s="78"/>
      <c r="C286689" s="77"/>
    </row>
    <row r="286690" spans="2:3" x14ac:dyDescent="0.25">
      <c r="B286690" s="78"/>
      <c r="C286690" s="77"/>
    </row>
    <row r="286691" spans="2:3" x14ac:dyDescent="0.25">
      <c r="B286691" s="78"/>
      <c r="C286691" s="77"/>
    </row>
    <row r="286692" spans="2:3" x14ac:dyDescent="0.25">
      <c r="B286692" s="78"/>
      <c r="C286692" s="77"/>
    </row>
    <row r="286693" spans="2:3" x14ac:dyDescent="0.25">
      <c r="B286693" s="78"/>
      <c r="C286693" s="77"/>
    </row>
    <row r="286694" spans="2:3" x14ac:dyDescent="0.25">
      <c r="B286694" s="78"/>
      <c r="C286694" s="77"/>
    </row>
    <row r="286695" spans="2:3" x14ac:dyDescent="0.25">
      <c r="B286695" s="78"/>
      <c r="C286695" s="77"/>
    </row>
    <row r="286696" spans="2:3" x14ac:dyDescent="0.25">
      <c r="B286696" s="78"/>
      <c r="C286696" s="77"/>
    </row>
    <row r="286697" spans="2:3" x14ac:dyDescent="0.25">
      <c r="B286697" s="78"/>
      <c r="C286697" s="77"/>
    </row>
    <row r="286698" spans="2:3" x14ac:dyDescent="0.25">
      <c r="B286698" s="78"/>
      <c r="C286698" s="77"/>
    </row>
    <row r="286808" spans="2:3" x14ac:dyDescent="0.25">
      <c r="B286808" s="78"/>
      <c r="C286808" s="77"/>
    </row>
    <row r="286809" spans="2:3" x14ac:dyDescent="0.25">
      <c r="B286809" s="78"/>
      <c r="C286809" s="77"/>
    </row>
    <row r="286810" spans="2:3" x14ac:dyDescent="0.25">
      <c r="B286810" s="78"/>
      <c r="C286810" s="77"/>
    </row>
    <row r="286811" spans="2:3" x14ac:dyDescent="0.25">
      <c r="B286811" s="78"/>
      <c r="C286811" s="77"/>
    </row>
    <row r="286812" spans="2:3" x14ac:dyDescent="0.25">
      <c r="B286812" s="78"/>
      <c r="C286812" s="77"/>
    </row>
    <row r="286813" spans="2:3" x14ac:dyDescent="0.25">
      <c r="B286813" s="78"/>
      <c r="C286813" s="77"/>
    </row>
    <row r="286814" spans="2:3" x14ac:dyDescent="0.25">
      <c r="B286814" s="78"/>
      <c r="C286814" s="77"/>
    </row>
    <row r="286815" spans="2:3" x14ac:dyDescent="0.25">
      <c r="B286815" s="78"/>
      <c r="C286815" s="77"/>
    </row>
    <row r="286816" spans="2:3" x14ac:dyDescent="0.25">
      <c r="B286816" s="78"/>
      <c r="C286816" s="77"/>
    </row>
    <row r="286817" spans="2:3" x14ac:dyDescent="0.25">
      <c r="B286817" s="78"/>
      <c r="C286817" s="77"/>
    </row>
    <row r="286818" spans="2:3" x14ac:dyDescent="0.25">
      <c r="B286818" s="78"/>
      <c r="C286818" s="77"/>
    </row>
    <row r="286819" spans="2:3" x14ac:dyDescent="0.25">
      <c r="B286819" s="78"/>
      <c r="C286819" s="77"/>
    </row>
    <row r="286820" spans="2:3" x14ac:dyDescent="0.25">
      <c r="B286820" s="78"/>
      <c r="C286820" s="77"/>
    </row>
    <row r="286930" spans="2:3" x14ac:dyDescent="0.25">
      <c r="B286930" s="78"/>
      <c r="C286930" s="77"/>
    </row>
    <row r="286931" spans="2:3" x14ac:dyDescent="0.25">
      <c r="B286931" s="78"/>
      <c r="C286931" s="77"/>
    </row>
    <row r="286932" spans="2:3" x14ac:dyDescent="0.25">
      <c r="B286932" s="78"/>
      <c r="C286932" s="77"/>
    </row>
    <row r="286933" spans="2:3" x14ac:dyDescent="0.25">
      <c r="B286933" s="78"/>
      <c r="C286933" s="77"/>
    </row>
    <row r="286934" spans="2:3" x14ac:dyDescent="0.25">
      <c r="B286934" s="78"/>
      <c r="C286934" s="77"/>
    </row>
    <row r="286935" spans="2:3" x14ac:dyDescent="0.25">
      <c r="B286935" s="78"/>
      <c r="C286935" s="77"/>
    </row>
    <row r="286936" spans="2:3" x14ac:dyDescent="0.25">
      <c r="B286936" s="78"/>
      <c r="C286936" s="77"/>
    </row>
    <row r="286937" spans="2:3" x14ac:dyDescent="0.25">
      <c r="B286937" s="78"/>
      <c r="C286937" s="77"/>
    </row>
    <row r="286938" spans="2:3" x14ac:dyDescent="0.25">
      <c r="B286938" s="78"/>
      <c r="C286938" s="77"/>
    </row>
    <row r="286939" spans="2:3" x14ac:dyDescent="0.25">
      <c r="B286939" s="78"/>
      <c r="C286939" s="77"/>
    </row>
    <row r="286940" spans="2:3" x14ac:dyDescent="0.25">
      <c r="B286940" s="78"/>
      <c r="C286940" s="77"/>
    </row>
    <row r="286941" spans="2:3" x14ac:dyDescent="0.25">
      <c r="B286941" s="78"/>
      <c r="C286941" s="77"/>
    </row>
    <row r="286942" spans="2:3" x14ac:dyDescent="0.25">
      <c r="B286942" s="78"/>
      <c r="C286942" s="77"/>
    </row>
    <row r="287052" spans="2:3" x14ac:dyDescent="0.25">
      <c r="B287052" s="78"/>
      <c r="C287052" s="77"/>
    </row>
    <row r="287053" spans="2:3" x14ac:dyDescent="0.25">
      <c r="B287053" s="78"/>
      <c r="C287053" s="77"/>
    </row>
    <row r="287054" spans="2:3" x14ac:dyDescent="0.25">
      <c r="B287054" s="78"/>
      <c r="C287054" s="77"/>
    </row>
    <row r="287055" spans="2:3" x14ac:dyDescent="0.25">
      <c r="B287055" s="78"/>
      <c r="C287055" s="77"/>
    </row>
    <row r="287056" spans="2:3" x14ac:dyDescent="0.25">
      <c r="B287056" s="78"/>
      <c r="C287056" s="77"/>
    </row>
    <row r="287057" spans="2:3" x14ac:dyDescent="0.25">
      <c r="B287057" s="78"/>
      <c r="C287057" s="77"/>
    </row>
    <row r="287058" spans="2:3" x14ac:dyDescent="0.25">
      <c r="B287058" s="78"/>
      <c r="C287058" s="77"/>
    </row>
    <row r="287059" spans="2:3" x14ac:dyDescent="0.25">
      <c r="B287059" s="78"/>
      <c r="C287059" s="77"/>
    </row>
    <row r="287060" spans="2:3" x14ac:dyDescent="0.25">
      <c r="B287060" s="78"/>
      <c r="C287060" s="77"/>
    </row>
    <row r="287061" spans="2:3" x14ac:dyDescent="0.25">
      <c r="B287061" s="78"/>
      <c r="C287061" s="77"/>
    </row>
    <row r="287062" spans="2:3" x14ac:dyDescent="0.25">
      <c r="B287062" s="78"/>
      <c r="C287062" s="77"/>
    </row>
    <row r="287063" spans="2:3" x14ac:dyDescent="0.25">
      <c r="B287063" s="78"/>
      <c r="C287063" s="77"/>
    </row>
    <row r="287064" spans="2:3" x14ac:dyDescent="0.25">
      <c r="B287064" s="78"/>
      <c r="C287064" s="77"/>
    </row>
    <row r="287174" spans="2:3" x14ac:dyDescent="0.25">
      <c r="B287174" s="78"/>
      <c r="C287174" s="77"/>
    </row>
    <row r="287175" spans="2:3" x14ac:dyDescent="0.25">
      <c r="B287175" s="78"/>
      <c r="C287175" s="77"/>
    </row>
    <row r="287176" spans="2:3" x14ac:dyDescent="0.25">
      <c r="B287176" s="78"/>
      <c r="C287176" s="77"/>
    </row>
    <row r="287177" spans="2:3" x14ac:dyDescent="0.25">
      <c r="B287177" s="78"/>
      <c r="C287177" s="77"/>
    </row>
    <row r="287178" spans="2:3" x14ac:dyDescent="0.25">
      <c r="B287178" s="78"/>
      <c r="C287178" s="77"/>
    </row>
    <row r="287179" spans="2:3" x14ac:dyDescent="0.25">
      <c r="B287179" s="78"/>
      <c r="C287179" s="77"/>
    </row>
    <row r="287180" spans="2:3" x14ac:dyDescent="0.25">
      <c r="B287180" s="78"/>
      <c r="C287180" s="77"/>
    </row>
    <row r="287181" spans="2:3" x14ac:dyDescent="0.25">
      <c r="B287181" s="78"/>
      <c r="C287181" s="77"/>
    </row>
    <row r="287182" spans="2:3" x14ac:dyDescent="0.25">
      <c r="B287182" s="78"/>
      <c r="C287182" s="77"/>
    </row>
    <row r="287183" spans="2:3" x14ac:dyDescent="0.25">
      <c r="B287183" s="78"/>
      <c r="C287183" s="77"/>
    </row>
    <row r="287184" spans="2:3" x14ac:dyDescent="0.25">
      <c r="B287184" s="78"/>
      <c r="C287184" s="77"/>
    </row>
    <row r="287185" spans="2:3" x14ac:dyDescent="0.25">
      <c r="B287185" s="78"/>
      <c r="C287185" s="77"/>
    </row>
    <row r="287186" spans="2:3" x14ac:dyDescent="0.25">
      <c r="B287186" s="78"/>
      <c r="C287186" s="77"/>
    </row>
    <row r="287296" spans="2:3" x14ac:dyDescent="0.25">
      <c r="B287296" s="78"/>
      <c r="C287296" s="77"/>
    </row>
    <row r="287297" spans="2:3" x14ac:dyDescent="0.25">
      <c r="B287297" s="78"/>
      <c r="C287297" s="77"/>
    </row>
    <row r="287298" spans="2:3" x14ac:dyDescent="0.25">
      <c r="B287298" s="78"/>
      <c r="C287298" s="77"/>
    </row>
    <row r="287299" spans="2:3" x14ac:dyDescent="0.25">
      <c r="B287299" s="78"/>
      <c r="C287299" s="77"/>
    </row>
    <row r="287300" spans="2:3" x14ac:dyDescent="0.25">
      <c r="B287300" s="78"/>
      <c r="C287300" s="77"/>
    </row>
    <row r="287301" spans="2:3" x14ac:dyDescent="0.25">
      <c r="B287301" s="78"/>
      <c r="C287301" s="77"/>
    </row>
    <row r="287302" spans="2:3" x14ac:dyDescent="0.25">
      <c r="B287302" s="78"/>
      <c r="C287302" s="77"/>
    </row>
    <row r="287303" spans="2:3" x14ac:dyDescent="0.25">
      <c r="B287303" s="78"/>
      <c r="C287303" s="77"/>
    </row>
    <row r="287304" spans="2:3" x14ac:dyDescent="0.25">
      <c r="B287304" s="78"/>
      <c r="C287304" s="77"/>
    </row>
    <row r="287305" spans="2:3" x14ac:dyDescent="0.25">
      <c r="B287305" s="78"/>
      <c r="C287305" s="77"/>
    </row>
    <row r="287306" spans="2:3" x14ac:dyDescent="0.25">
      <c r="B287306" s="78"/>
      <c r="C287306" s="77"/>
    </row>
    <row r="287307" spans="2:3" x14ac:dyDescent="0.25">
      <c r="B287307" s="78"/>
      <c r="C287307" s="77"/>
    </row>
    <row r="287308" spans="2:3" x14ac:dyDescent="0.25">
      <c r="B287308" s="78"/>
      <c r="C287308" s="77"/>
    </row>
    <row r="287418" spans="2:3" x14ac:dyDescent="0.25">
      <c r="B287418" s="78"/>
      <c r="C287418" s="77"/>
    </row>
    <row r="287419" spans="2:3" x14ac:dyDescent="0.25">
      <c r="B287419" s="78"/>
      <c r="C287419" s="77"/>
    </row>
    <row r="287420" spans="2:3" x14ac:dyDescent="0.25">
      <c r="B287420" s="78"/>
      <c r="C287420" s="77"/>
    </row>
    <row r="287421" spans="2:3" x14ac:dyDescent="0.25">
      <c r="B287421" s="78"/>
      <c r="C287421" s="77"/>
    </row>
    <row r="287422" spans="2:3" x14ac:dyDescent="0.25">
      <c r="B287422" s="78"/>
      <c r="C287422" s="77"/>
    </row>
    <row r="287423" spans="2:3" x14ac:dyDescent="0.25">
      <c r="B287423" s="78"/>
      <c r="C287423" s="77"/>
    </row>
    <row r="287424" spans="2:3" x14ac:dyDescent="0.25">
      <c r="B287424" s="78"/>
      <c r="C287424" s="77"/>
    </row>
    <row r="287425" spans="2:3" x14ac:dyDescent="0.25">
      <c r="B287425" s="78"/>
      <c r="C287425" s="77"/>
    </row>
    <row r="287426" spans="2:3" x14ac:dyDescent="0.25">
      <c r="B287426" s="78"/>
      <c r="C287426" s="77"/>
    </row>
    <row r="287427" spans="2:3" x14ac:dyDescent="0.25">
      <c r="B287427" s="78"/>
      <c r="C287427" s="77"/>
    </row>
    <row r="287428" spans="2:3" x14ac:dyDescent="0.25">
      <c r="B287428" s="78"/>
      <c r="C287428" s="77"/>
    </row>
    <row r="287429" spans="2:3" x14ac:dyDescent="0.25">
      <c r="B287429" s="78"/>
      <c r="C287429" s="77"/>
    </row>
    <row r="287430" spans="2:3" x14ac:dyDescent="0.25">
      <c r="B287430" s="78"/>
      <c r="C287430" s="77"/>
    </row>
    <row r="287540" spans="2:3" x14ac:dyDescent="0.25">
      <c r="B287540" s="78"/>
      <c r="C287540" s="77"/>
    </row>
    <row r="287541" spans="2:3" x14ac:dyDescent="0.25">
      <c r="B287541" s="78"/>
      <c r="C287541" s="77"/>
    </row>
    <row r="287542" spans="2:3" x14ac:dyDescent="0.25">
      <c r="B287542" s="78"/>
      <c r="C287542" s="77"/>
    </row>
    <row r="287543" spans="2:3" x14ac:dyDescent="0.25">
      <c r="B287543" s="78"/>
      <c r="C287543" s="77"/>
    </row>
    <row r="287544" spans="2:3" x14ac:dyDescent="0.25">
      <c r="B287544" s="78"/>
      <c r="C287544" s="77"/>
    </row>
    <row r="287545" spans="2:3" x14ac:dyDescent="0.25">
      <c r="B287545" s="78"/>
      <c r="C287545" s="77"/>
    </row>
    <row r="287546" spans="2:3" x14ac:dyDescent="0.25">
      <c r="B287546" s="78"/>
      <c r="C287546" s="77"/>
    </row>
    <row r="287547" spans="2:3" x14ac:dyDescent="0.25">
      <c r="B287547" s="78"/>
      <c r="C287547" s="77"/>
    </row>
    <row r="287548" spans="2:3" x14ac:dyDescent="0.25">
      <c r="B287548" s="78"/>
      <c r="C287548" s="77"/>
    </row>
    <row r="287549" spans="2:3" x14ac:dyDescent="0.25">
      <c r="B287549" s="78"/>
      <c r="C287549" s="77"/>
    </row>
    <row r="287550" spans="2:3" x14ac:dyDescent="0.25">
      <c r="B287550" s="78"/>
      <c r="C287550" s="77"/>
    </row>
    <row r="287551" spans="2:3" x14ac:dyDescent="0.25">
      <c r="B287551" s="78"/>
      <c r="C287551" s="77"/>
    </row>
    <row r="287552" spans="2:3" x14ac:dyDescent="0.25">
      <c r="B287552" s="78"/>
      <c r="C287552" s="77"/>
    </row>
    <row r="287662" spans="2:3" x14ac:dyDescent="0.25">
      <c r="B287662" s="78"/>
      <c r="C287662" s="77"/>
    </row>
    <row r="287663" spans="2:3" x14ac:dyDescent="0.25">
      <c r="B287663" s="78"/>
      <c r="C287663" s="77"/>
    </row>
    <row r="287664" spans="2:3" x14ac:dyDescent="0.25">
      <c r="B287664" s="78"/>
      <c r="C287664" s="77"/>
    </row>
    <row r="287665" spans="2:3" x14ac:dyDescent="0.25">
      <c r="B287665" s="78"/>
      <c r="C287665" s="77"/>
    </row>
    <row r="287666" spans="2:3" x14ac:dyDescent="0.25">
      <c r="B287666" s="78"/>
      <c r="C287666" s="77"/>
    </row>
    <row r="287667" spans="2:3" x14ac:dyDescent="0.25">
      <c r="B287667" s="78"/>
      <c r="C287667" s="77"/>
    </row>
    <row r="287668" spans="2:3" x14ac:dyDescent="0.25">
      <c r="B287668" s="78"/>
      <c r="C287668" s="77"/>
    </row>
    <row r="287669" spans="2:3" x14ac:dyDescent="0.25">
      <c r="B287669" s="78"/>
      <c r="C287669" s="77"/>
    </row>
    <row r="287670" spans="2:3" x14ac:dyDescent="0.25">
      <c r="B287670" s="78"/>
      <c r="C287670" s="77"/>
    </row>
    <row r="287671" spans="2:3" x14ac:dyDescent="0.25">
      <c r="B287671" s="78"/>
      <c r="C287671" s="77"/>
    </row>
    <row r="287672" spans="2:3" x14ac:dyDescent="0.25">
      <c r="B287672" s="78"/>
      <c r="C287672" s="77"/>
    </row>
    <row r="287673" spans="2:3" x14ac:dyDescent="0.25">
      <c r="B287673" s="78"/>
      <c r="C287673" s="77"/>
    </row>
    <row r="287674" spans="2:3" x14ac:dyDescent="0.25">
      <c r="B287674" s="78"/>
      <c r="C287674" s="77"/>
    </row>
    <row r="287784" spans="2:3" x14ac:dyDescent="0.25">
      <c r="B287784" s="78"/>
      <c r="C287784" s="77"/>
    </row>
    <row r="287785" spans="2:3" x14ac:dyDescent="0.25">
      <c r="B287785" s="78"/>
      <c r="C287785" s="77"/>
    </row>
    <row r="287786" spans="2:3" x14ac:dyDescent="0.25">
      <c r="B287786" s="78"/>
      <c r="C287786" s="77"/>
    </row>
    <row r="287787" spans="2:3" x14ac:dyDescent="0.25">
      <c r="B287787" s="78"/>
      <c r="C287787" s="77"/>
    </row>
    <row r="287788" spans="2:3" x14ac:dyDescent="0.25">
      <c r="B287788" s="78"/>
      <c r="C287788" s="77"/>
    </row>
    <row r="287789" spans="2:3" x14ac:dyDescent="0.25">
      <c r="B287789" s="78"/>
      <c r="C287789" s="77"/>
    </row>
    <row r="287790" spans="2:3" x14ac:dyDescent="0.25">
      <c r="B287790" s="78"/>
      <c r="C287790" s="77"/>
    </row>
    <row r="287791" spans="2:3" x14ac:dyDescent="0.25">
      <c r="B287791" s="78"/>
      <c r="C287791" s="77"/>
    </row>
    <row r="287792" spans="2:3" x14ac:dyDescent="0.25">
      <c r="B287792" s="78"/>
      <c r="C287792" s="77"/>
    </row>
    <row r="287793" spans="2:3" x14ac:dyDescent="0.25">
      <c r="B287793" s="78"/>
      <c r="C287793" s="77"/>
    </row>
    <row r="287794" spans="2:3" x14ac:dyDescent="0.25">
      <c r="B287794" s="78"/>
      <c r="C287794" s="77"/>
    </row>
    <row r="287795" spans="2:3" x14ac:dyDescent="0.25">
      <c r="B287795" s="78"/>
      <c r="C287795" s="77"/>
    </row>
    <row r="287796" spans="2:3" x14ac:dyDescent="0.25">
      <c r="B287796" s="78"/>
      <c r="C287796" s="77"/>
    </row>
    <row r="287906" spans="2:3" x14ac:dyDescent="0.25">
      <c r="B287906" s="78"/>
      <c r="C287906" s="77"/>
    </row>
    <row r="287907" spans="2:3" x14ac:dyDescent="0.25">
      <c r="B287907" s="78"/>
      <c r="C287907" s="77"/>
    </row>
    <row r="287908" spans="2:3" x14ac:dyDescent="0.25">
      <c r="B287908" s="78"/>
      <c r="C287908" s="77"/>
    </row>
    <row r="287909" spans="2:3" x14ac:dyDescent="0.25">
      <c r="B287909" s="78"/>
      <c r="C287909" s="77"/>
    </row>
    <row r="287910" spans="2:3" x14ac:dyDescent="0.25">
      <c r="B287910" s="78"/>
      <c r="C287910" s="77"/>
    </row>
    <row r="287911" spans="2:3" x14ac:dyDescent="0.25">
      <c r="B287911" s="78"/>
      <c r="C287911" s="77"/>
    </row>
    <row r="287912" spans="2:3" x14ac:dyDescent="0.25">
      <c r="B287912" s="78"/>
      <c r="C287912" s="77"/>
    </row>
    <row r="287913" spans="2:3" x14ac:dyDescent="0.25">
      <c r="B287913" s="78"/>
      <c r="C287913" s="77"/>
    </row>
    <row r="287914" spans="2:3" x14ac:dyDescent="0.25">
      <c r="B287914" s="78"/>
      <c r="C287914" s="77"/>
    </row>
    <row r="287915" spans="2:3" x14ac:dyDescent="0.25">
      <c r="B287915" s="78"/>
      <c r="C287915" s="77"/>
    </row>
    <row r="287916" spans="2:3" x14ac:dyDescent="0.25">
      <c r="B287916" s="78"/>
      <c r="C287916" s="77"/>
    </row>
    <row r="287917" spans="2:3" x14ac:dyDescent="0.25">
      <c r="B287917" s="78"/>
      <c r="C287917" s="77"/>
    </row>
    <row r="287918" spans="2:3" x14ac:dyDescent="0.25">
      <c r="B287918" s="78"/>
      <c r="C287918" s="77"/>
    </row>
    <row r="288028" spans="2:3" x14ac:dyDescent="0.25">
      <c r="B288028" s="78"/>
      <c r="C288028" s="77"/>
    </row>
    <row r="288029" spans="2:3" x14ac:dyDescent="0.25">
      <c r="B288029" s="78"/>
      <c r="C288029" s="77"/>
    </row>
    <row r="288030" spans="2:3" x14ac:dyDescent="0.25">
      <c r="B288030" s="78"/>
      <c r="C288030" s="77"/>
    </row>
    <row r="288031" spans="2:3" x14ac:dyDescent="0.25">
      <c r="B288031" s="78"/>
      <c r="C288031" s="77"/>
    </row>
    <row r="288032" spans="2:3" x14ac:dyDescent="0.25">
      <c r="B288032" s="78"/>
      <c r="C288032" s="77"/>
    </row>
    <row r="288033" spans="2:3" x14ac:dyDescent="0.25">
      <c r="B288033" s="78"/>
      <c r="C288033" s="77"/>
    </row>
    <row r="288034" spans="2:3" x14ac:dyDescent="0.25">
      <c r="B288034" s="78"/>
      <c r="C288034" s="77"/>
    </row>
    <row r="288035" spans="2:3" x14ac:dyDescent="0.25">
      <c r="B288035" s="78"/>
      <c r="C288035" s="77"/>
    </row>
    <row r="288036" spans="2:3" x14ac:dyDescent="0.25">
      <c r="B288036" s="78"/>
      <c r="C288036" s="77"/>
    </row>
    <row r="288037" spans="2:3" x14ac:dyDescent="0.25">
      <c r="B288037" s="78"/>
      <c r="C288037" s="77"/>
    </row>
    <row r="288038" spans="2:3" x14ac:dyDescent="0.25">
      <c r="B288038" s="78"/>
      <c r="C288038" s="77"/>
    </row>
    <row r="288039" spans="2:3" x14ac:dyDescent="0.25">
      <c r="B288039" s="78"/>
      <c r="C288039" s="77"/>
    </row>
    <row r="288040" spans="2:3" x14ac:dyDescent="0.25">
      <c r="B288040" s="78"/>
      <c r="C288040" s="77"/>
    </row>
    <row r="288150" spans="2:3" x14ac:dyDescent="0.25">
      <c r="B288150" s="78"/>
      <c r="C288150" s="77"/>
    </row>
    <row r="288151" spans="2:3" x14ac:dyDescent="0.25">
      <c r="B288151" s="78"/>
      <c r="C288151" s="77"/>
    </row>
    <row r="288152" spans="2:3" x14ac:dyDescent="0.25">
      <c r="B288152" s="78"/>
      <c r="C288152" s="77"/>
    </row>
    <row r="288153" spans="2:3" x14ac:dyDescent="0.25">
      <c r="B288153" s="78"/>
      <c r="C288153" s="77"/>
    </row>
    <row r="288154" spans="2:3" x14ac:dyDescent="0.25">
      <c r="B288154" s="78"/>
      <c r="C288154" s="77"/>
    </row>
    <row r="288155" spans="2:3" x14ac:dyDescent="0.25">
      <c r="B288155" s="78"/>
      <c r="C288155" s="77"/>
    </row>
    <row r="288156" spans="2:3" x14ac:dyDescent="0.25">
      <c r="B288156" s="78"/>
      <c r="C288156" s="77"/>
    </row>
    <row r="288157" spans="2:3" x14ac:dyDescent="0.25">
      <c r="B288157" s="78"/>
      <c r="C288157" s="77"/>
    </row>
    <row r="288158" spans="2:3" x14ac:dyDescent="0.25">
      <c r="B288158" s="78"/>
      <c r="C288158" s="77"/>
    </row>
    <row r="288159" spans="2:3" x14ac:dyDescent="0.25">
      <c r="B288159" s="78"/>
      <c r="C288159" s="77"/>
    </row>
    <row r="288160" spans="2:3" x14ac:dyDescent="0.25">
      <c r="B288160" s="78"/>
      <c r="C288160" s="77"/>
    </row>
    <row r="288161" spans="2:3" x14ac:dyDescent="0.25">
      <c r="B288161" s="78"/>
      <c r="C288161" s="77"/>
    </row>
    <row r="288162" spans="2:3" x14ac:dyDescent="0.25">
      <c r="B288162" s="78"/>
      <c r="C288162" s="77"/>
    </row>
    <row r="288272" spans="2:3" x14ac:dyDescent="0.25">
      <c r="B288272" s="78"/>
      <c r="C288272" s="77"/>
    </row>
    <row r="288273" spans="2:3" x14ac:dyDescent="0.25">
      <c r="B288273" s="78"/>
      <c r="C288273" s="77"/>
    </row>
    <row r="288274" spans="2:3" x14ac:dyDescent="0.25">
      <c r="B288274" s="78"/>
      <c r="C288274" s="77"/>
    </row>
    <row r="288275" spans="2:3" x14ac:dyDescent="0.25">
      <c r="B288275" s="78"/>
      <c r="C288275" s="77"/>
    </row>
    <row r="288276" spans="2:3" x14ac:dyDescent="0.25">
      <c r="B288276" s="78"/>
      <c r="C288276" s="77"/>
    </row>
    <row r="288277" spans="2:3" x14ac:dyDescent="0.25">
      <c r="B288277" s="78"/>
      <c r="C288277" s="77"/>
    </row>
    <row r="288278" spans="2:3" x14ac:dyDescent="0.25">
      <c r="B288278" s="78"/>
      <c r="C288278" s="77"/>
    </row>
    <row r="288279" spans="2:3" x14ac:dyDescent="0.25">
      <c r="B288279" s="78"/>
      <c r="C288279" s="77"/>
    </row>
    <row r="288280" spans="2:3" x14ac:dyDescent="0.25">
      <c r="B288280" s="78"/>
      <c r="C288280" s="77"/>
    </row>
    <row r="288281" spans="2:3" x14ac:dyDescent="0.25">
      <c r="B288281" s="78"/>
      <c r="C288281" s="77"/>
    </row>
    <row r="288282" spans="2:3" x14ac:dyDescent="0.25">
      <c r="B288282" s="78"/>
      <c r="C288282" s="77"/>
    </row>
    <row r="288283" spans="2:3" x14ac:dyDescent="0.25">
      <c r="B288283" s="78"/>
      <c r="C288283" s="77"/>
    </row>
    <row r="288284" spans="2:3" x14ac:dyDescent="0.25">
      <c r="B288284" s="78"/>
      <c r="C288284" s="77"/>
    </row>
    <row r="288394" spans="2:3" x14ac:dyDescent="0.25">
      <c r="B288394" s="78"/>
      <c r="C288394" s="77"/>
    </row>
    <row r="288395" spans="2:3" x14ac:dyDescent="0.25">
      <c r="B288395" s="78"/>
      <c r="C288395" s="77"/>
    </row>
    <row r="288396" spans="2:3" x14ac:dyDescent="0.25">
      <c r="B288396" s="78"/>
      <c r="C288396" s="77"/>
    </row>
    <row r="288397" spans="2:3" x14ac:dyDescent="0.25">
      <c r="B288397" s="78"/>
      <c r="C288397" s="77"/>
    </row>
    <row r="288398" spans="2:3" x14ac:dyDescent="0.25">
      <c r="B288398" s="78"/>
      <c r="C288398" s="77"/>
    </row>
    <row r="288399" spans="2:3" x14ac:dyDescent="0.25">
      <c r="B288399" s="78"/>
      <c r="C288399" s="77"/>
    </row>
    <row r="288400" spans="2:3" x14ac:dyDescent="0.25">
      <c r="B288400" s="78"/>
      <c r="C288400" s="77"/>
    </row>
    <row r="288401" spans="2:3" x14ac:dyDescent="0.25">
      <c r="B288401" s="78"/>
      <c r="C288401" s="77"/>
    </row>
    <row r="288402" spans="2:3" x14ac:dyDescent="0.25">
      <c r="B288402" s="78"/>
      <c r="C288402" s="77"/>
    </row>
    <row r="288403" spans="2:3" x14ac:dyDescent="0.25">
      <c r="B288403" s="78"/>
      <c r="C288403" s="77"/>
    </row>
    <row r="288404" spans="2:3" x14ac:dyDescent="0.25">
      <c r="B288404" s="78"/>
      <c r="C288404" s="77"/>
    </row>
    <row r="288405" spans="2:3" x14ac:dyDescent="0.25">
      <c r="B288405" s="78"/>
      <c r="C288405" s="77"/>
    </row>
    <row r="288406" spans="2:3" x14ac:dyDescent="0.25">
      <c r="B288406" s="78"/>
      <c r="C288406" s="77"/>
    </row>
    <row r="288516" spans="2:3" x14ac:dyDescent="0.25">
      <c r="B288516" s="78"/>
      <c r="C288516" s="77"/>
    </row>
    <row r="288517" spans="2:3" x14ac:dyDescent="0.25">
      <c r="B288517" s="78"/>
      <c r="C288517" s="77"/>
    </row>
    <row r="288518" spans="2:3" x14ac:dyDescent="0.25">
      <c r="B288518" s="78"/>
      <c r="C288518" s="77"/>
    </row>
    <row r="288519" spans="2:3" x14ac:dyDescent="0.25">
      <c r="B288519" s="78"/>
      <c r="C288519" s="77"/>
    </row>
    <row r="288520" spans="2:3" x14ac:dyDescent="0.25">
      <c r="B288520" s="78"/>
      <c r="C288520" s="77"/>
    </row>
    <row r="288521" spans="2:3" x14ac:dyDescent="0.25">
      <c r="B288521" s="78"/>
      <c r="C288521" s="77"/>
    </row>
    <row r="288522" spans="2:3" x14ac:dyDescent="0.25">
      <c r="B288522" s="78"/>
      <c r="C288522" s="77"/>
    </row>
    <row r="288523" spans="2:3" x14ac:dyDescent="0.25">
      <c r="B288523" s="78"/>
      <c r="C288523" s="77"/>
    </row>
    <row r="288524" spans="2:3" x14ac:dyDescent="0.25">
      <c r="B288524" s="78"/>
      <c r="C288524" s="77"/>
    </row>
    <row r="288525" spans="2:3" x14ac:dyDescent="0.25">
      <c r="B288525" s="78"/>
      <c r="C288525" s="77"/>
    </row>
    <row r="288526" spans="2:3" x14ac:dyDescent="0.25">
      <c r="B288526" s="78"/>
      <c r="C288526" s="77"/>
    </row>
    <row r="288527" spans="2:3" x14ac:dyDescent="0.25">
      <c r="B288527" s="78"/>
      <c r="C288527" s="77"/>
    </row>
    <row r="288528" spans="2:3" x14ac:dyDescent="0.25">
      <c r="B288528" s="78"/>
      <c r="C288528" s="77"/>
    </row>
    <row r="288638" spans="2:3" x14ac:dyDescent="0.25">
      <c r="B288638" s="78"/>
      <c r="C288638" s="77"/>
    </row>
    <row r="288639" spans="2:3" x14ac:dyDescent="0.25">
      <c r="B288639" s="78"/>
      <c r="C288639" s="77"/>
    </row>
    <row r="288640" spans="2:3" x14ac:dyDescent="0.25">
      <c r="B288640" s="78"/>
      <c r="C288640" s="77"/>
    </row>
    <row r="288641" spans="2:3" x14ac:dyDescent="0.25">
      <c r="B288641" s="78"/>
      <c r="C288641" s="77"/>
    </row>
    <row r="288642" spans="2:3" x14ac:dyDescent="0.25">
      <c r="B288642" s="78"/>
      <c r="C288642" s="77"/>
    </row>
    <row r="288643" spans="2:3" x14ac:dyDescent="0.25">
      <c r="B288643" s="78"/>
      <c r="C288643" s="77"/>
    </row>
    <row r="288644" spans="2:3" x14ac:dyDescent="0.25">
      <c r="B288644" s="78"/>
      <c r="C288644" s="77"/>
    </row>
    <row r="288645" spans="2:3" x14ac:dyDescent="0.25">
      <c r="B288645" s="78"/>
      <c r="C288645" s="77"/>
    </row>
    <row r="288646" spans="2:3" x14ac:dyDescent="0.25">
      <c r="B288646" s="78"/>
      <c r="C288646" s="77"/>
    </row>
    <row r="288647" spans="2:3" x14ac:dyDescent="0.25">
      <c r="B288647" s="78"/>
      <c r="C288647" s="77"/>
    </row>
    <row r="288648" spans="2:3" x14ac:dyDescent="0.25">
      <c r="B288648" s="78"/>
      <c r="C288648" s="77"/>
    </row>
    <row r="288649" spans="2:3" x14ac:dyDescent="0.25">
      <c r="B288649" s="78"/>
      <c r="C288649" s="77"/>
    </row>
    <row r="288650" spans="2:3" x14ac:dyDescent="0.25">
      <c r="B288650" s="78"/>
      <c r="C288650" s="77"/>
    </row>
    <row r="288760" spans="2:3" x14ac:dyDescent="0.25">
      <c r="B288760" s="78"/>
      <c r="C288760" s="77"/>
    </row>
    <row r="288761" spans="2:3" x14ac:dyDescent="0.25">
      <c r="B288761" s="78"/>
      <c r="C288761" s="77"/>
    </row>
    <row r="288762" spans="2:3" x14ac:dyDescent="0.25">
      <c r="B288762" s="78"/>
      <c r="C288762" s="77"/>
    </row>
    <row r="288763" spans="2:3" x14ac:dyDescent="0.25">
      <c r="B288763" s="78"/>
      <c r="C288763" s="77"/>
    </row>
    <row r="288764" spans="2:3" x14ac:dyDescent="0.25">
      <c r="B288764" s="78"/>
      <c r="C288764" s="77"/>
    </row>
    <row r="288765" spans="2:3" x14ac:dyDescent="0.25">
      <c r="B288765" s="78"/>
      <c r="C288765" s="77"/>
    </row>
    <row r="288766" spans="2:3" x14ac:dyDescent="0.25">
      <c r="B288766" s="78"/>
      <c r="C288766" s="77"/>
    </row>
    <row r="288767" spans="2:3" x14ac:dyDescent="0.25">
      <c r="B288767" s="78"/>
      <c r="C288767" s="77"/>
    </row>
    <row r="288768" spans="2:3" x14ac:dyDescent="0.25">
      <c r="B288768" s="78"/>
      <c r="C288768" s="77"/>
    </row>
    <row r="288769" spans="2:3" x14ac:dyDescent="0.25">
      <c r="B288769" s="78"/>
      <c r="C288769" s="77"/>
    </row>
    <row r="288770" spans="2:3" x14ac:dyDescent="0.25">
      <c r="B288770" s="78"/>
      <c r="C288770" s="77"/>
    </row>
    <row r="288771" spans="2:3" x14ac:dyDescent="0.25">
      <c r="B288771" s="78"/>
      <c r="C288771" s="77"/>
    </row>
    <row r="288772" spans="2:3" x14ac:dyDescent="0.25">
      <c r="B288772" s="78"/>
      <c r="C288772" s="77"/>
    </row>
    <row r="288882" spans="2:3" x14ac:dyDescent="0.25">
      <c r="B288882" s="78"/>
      <c r="C288882" s="77"/>
    </row>
    <row r="288883" spans="2:3" x14ac:dyDescent="0.25">
      <c r="B288883" s="78"/>
      <c r="C288883" s="77"/>
    </row>
    <row r="288884" spans="2:3" x14ac:dyDescent="0.25">
      <c r="B288884" s="78"/>
      <c r="C288884" s="77"/>
    </row>
    <row r="288885" spans="2:3" x14ac:dyDescent="0.25">
      <c r="B288885" s="78"/>
      <c r="C288885" s="77"/>
    </row>
    <row r="288886" spans="2:3" x14ac:dyDescent="0.25">
      <c r="B288886" s="78"/>
      <c r="C288886" s="77"/>
    </row>
    <row r="288887" spans="2:3" x14ac:dyDescent="0.25">
      <c r="B288887" s="78"/>
      <c r="C288887" s="77"/>
    </row>
    <row r="288888" spans="2:3" x14ac:dyDescent="0.25">
      <c r="B288888" s="78"/>
      <c r="C288888" s="77"/>
    </row>
    <row r="288889" spans="2:3" x14ac:dyDescent="0.25">
      <c r="B288889" s="78"/>
      <c r="C288889" s="77"/>
    </row>
    <row r="288890" spans="2:3" x14ac:dyDescent="0.25">
      <c r="B288890" s="78"/>
      <c r="C288890" s="77"/>
    </row>
    <row r="288891" spans="2:3" x14ac:dyDescent="0.25">
      <c r="B288891" s="78"/>
      <c r="C288891" s="77"/>
    </row>
    <row r="288892" spans="2:3" x14ac:dyDescent="0.25">
      <c r="B288892" s="78"/>
      <c r="C288892" s="77"/>
    </row>
    <row r="288893" spans="2:3" x14ac:dyDescent="0.25">
      <c r="B288893" s="78"/>
      <c r="C288893" s="77"/>
    </row>
    <row r="288894" spans="2:3" x14ac:dyDescent="0.25">
      <c r="B288894" s="78"/>
      <c r="C288894" s="77"/>
    </row>
    <row r="289004" spans="2:3" x14ac:dyDescent="0.25">
      <c r="B289004" s="78"/>
      <c r="C289004" s="77"/>
    </row>
    <row r="289005" spans="2:3" x14ac:dyDescent="0.25">
      <c r="B289005" s="78"/>
      <c r="C289005" s="77"/>
    </row>
    <row r="289006" spans="2:3" x14ac:dyDescent="0.25">
      <c r="B289006" s="78"/>
      <c r="C289006" s="77"/>
    </row>
    <row r="289007" spans="2:3" x14ac:dyDescent="0.25">
      <c r="B289007" s="78"/>
      <c r="C289007" s="77"/>
    </row>
    <row r="289008" spans="2:3" x14ac:dyDescent="0.25">
      <c r="B289008" s="78"/>
      <c r="C289008" s="77"/>
    </row>
    <row r="289009" spans="2:3" x14ac:dyDescent="0.25">
      <c r="B289009" s="78"/>
      <c r="C289009" s="77"/>
    </row>
    <row r="289010" spans="2:3" x14ac:dyDescent="0.25">
      <c r="B289010" s="78"/>
      <c r="C289010" s="77"/>
    </row>
    <row r="289011" spans="2:3" x14ac:dyDescent="0.25">
      <c r="B289011" s="78"/>
      <c r="C289011" s="77"/>
    </row>
    <row r="289012" spans="2:3" x14ac:dyDescent="0.25">
      <c r="B289012" s="78"/>
      <c r="C289012" s="77"/>
    </row>
    <row r="289013" spans="2:3" x14ac:dyDescent="0.25">
      <c r="B289013" s="78"/>
      <c r="C289013" s="77"/>
    </row>
    <row r="289014" spans="2:3" x14ac:dyDescent="0.25">
      <c r="B289014" s="78"/>
      <c r="C289014" s="77"/>
    </row>
    <row r="289015" spans="2:3" x14ac:dyDescent="0.25">
      <c r="B289015" s="78"/>
      <c r="C289015" s="77"/>
    </row>
    <row r="289016" spans="2:3" x14ac:dyDescent="0.25">
      <c r="B289016" s="78"/>
      <c r="C289016" s="77"/>
    </row>
    <row r="289126" spans="2:3" x14ac:dyDescent="0.25">
      <c r="B289126" s="78"/>
      <c r="C289126" s="77"/>
    </row>
    <row r="289127" spans="2:3" x14ac:dyDescent="0.25">
      <c r="B289127" s="78"/>
      <c r="C289127" s="77"/>
    </row>
    <row r="289128" spans="2:3" x14ac:dyDescent="0.25">
      <c r="B289128" s="78"/>
      <c r="C289128" s="77"/>
    </row>
    <row r="289129" spans="2:3" x14ac:dyDescent="0.25">
      <c r="B289129" s="78"/>
      <c r="C289129" s="77"/>
    </row>
    <row r="289130" spans="2:3" x14ac:dyDescent="0.25">
      <c r="B289130" s="78"/>
      <c r="C289130" s="77"/>
    </row>
    <row r="289131" spans="2:3" x14ac:dyDescent="0.25">
      <c r="B289131" s="78"/>
      <c r="C289131" s="77"/>
    </row>
    <row r="289132" spans="2:3" x14ac:dyDescent="0.25">
      <c r="B289132" s="78"/>
      <c r="C289132" s="77"/>
    </row>
    <row r="289133" spans="2:3" x14ac:dyDescent="0.25">
      <c r="B289133" s="78"/>
      <c r="C289133" s="77"/>
    </row>
    <row r="289134" spans="2:3" x14ac:dyDescent="0.25">
      <c r="B289134" s="78"/>
      <c r="C289134" s="77"/>
    </row>
    <row r="289135" spans="2:3" x14ac:dyDescent="0.25">
      <c r="B289135" s="78"/>
      <c r="C289135" s="77"/>
    </row>
    <row r="289136" spans="2:3" x14ac:dyDescent="0.25">
      <c r="B289136" s="78"/>
      <c r="C289136" s="77"/>
    </row>
    <row r="289137" spans="2:3" x14ac:dyDescent="0.25">
      <c r="B289137" s="78"/>
      <c r="C289137" s="77"/>
    </row>
    <row r="289138" spans="2:3" x14ac:dyDescent="0.25">
      <c r="B289138" s="78"/>
      <c r="C289138" s="77"/>
    </row>
    <row r="289248" spans="2:3" x14ac:dyDescent="0.25">
      <c r="B289248" s="78"/>
      <c r="C289248" s="77"/>
    </row>
    <row r="289249" spans="2:3" x14ac:dyDescent="0.25">
      <c r="B289249" s="78"/>
      <c r="C289249" s="77"/>
    </row>
    <row r="289250" spans="2:3" x14ac:dyDescent="0.25">
      <c r="B289250" s="78"/>
      <c r="C289250" s="77"/>
    </row>
    <row r="289251" spans="2:3" x14ac:dyDescent="0.25">
      <c r="B289251" s="78"/>
      <c r="C289251" s="77"/>
    </row>
    <row r="289252" spans="2:3" x14ac:dyDescent="0.25">
      <c r="B289252" s="78"/>
      <c r="C289252" s="77"/>
    </row>
    <row r="289253" spans="2:3" x14ac:dyDescent="0.25">
      <c r="B289253" s="78"/>
      <c r="C289253" s="77"/>
    </row>
    <row r="289254" spans="2:3" x14ac:dyDescent="0.25">
      <c r="B289254" s="78"/>
      <c r="C289254" s="77"/>
    </row>
    <row r="289255" spans="2:3" x14ac:dyDescent="0.25">
      <c r="B289255" s="78"/>
      <c r="C289255" s="77"/>
    </row>
    <row r="289256" spans="2:3" x14ac:dyDescent="0.25">
      <c r="B289256" s="78"/>
      <c r="C289256" s="77"/>
    </row>
    <row r="289257" spans="2:3" x14ac:dyDescent="0.25">
      <c r="B289257" s="78"/>
      <c r="C289257" s="77"/>
    </row>
    <row r="289258" spans="2:3" x14ac:dyDescent="0.25">
      <c r="B289258" s="78"/>
      <c r="C289258" s="77"/>
    </row>
    <row r="289259" spans="2:3" x14ac:dyDescent="0.25">
      <c r="B289259" s="78"/>
      <c r="C289259" s="77"/>
    </row>
    <row r="289260" spans="2:3" x14ac:dyDescent="0.25">
      <c r="B289260" s="78"/>
      <c r="C289260" s="77"/>
    </row>
    <row r="289370" spans="2:3" x14ac:dyDescent="0.25">
      <c r="B289370" s="78"/>
      <c r="C289370" s="77"/>
    </row>
    <row r="289371" spans="2:3" x14ac:dyDescent="0.25">
      <c r="B289371" s="78"/>
      <c r="C289371" s="77"/>
    </row>
    <row r="289372" spans="2:3" x14ac:dyDescent="0.25">
      <c r="B289372" s="78"/>
      <c r="C289372" s="77"/>
    </row>
    <row r="289373" spans="2:3" x14ac:dyDescent="0.25">
      <c r="B289373" s="78"/>
      <c r="C289373" s="77"/>
    </row>
    <row r="289374" spans="2:3" x14ac:dyDescent="0.25">
      <c r="B289374" s="78"/>
      <c r="C289374" s="77"/>
    </row>
    <row r="289375" spans="2:3" x14ac:dyDescent="0.25">
      <c r="B289375" s="78"/>
      <c r="C289375" s="77"/>
    </row>
    <row r="289376" spans="2:3" x14ac:dyDescent="0.25">
      <c r="B289376" s="78"/>
      <c r="C289376" s="77"/>
    </row>
    <row r="289377" spans="2:3" x14ac:dyDescent="0.25">
      <c r="B289377" s="78"/>
      <c r="C289377" s="77"/>
    </row>
    <row r="289378" spans="2:3" x14ac:dyDescent="0.25">
      <c r="B289378" s="78"/>
      <c r="C289378" s="77"/>
    </row>
    <row r="289379" spans="2:3" x14ac:dyDescent="0.25">
      <c r="B289379" s="78"/>
      <c r="C289379" s="77"/>
    </row>
    <row r="289380" spans="2:3" x14ac:dyDescent="0.25">
      <c r="B289380" s="78"/>
      <c r="C289380" s="77"/>
    </row>
    <row r="289381" spans="2:3" x14ac:dyDescent="0.25">
      <c r="B289381" s="78"/>
      <c r="C289381" s="77"/>
    </row>
    <row r="289382" spans="2:3" x14ac:dyDescent="0.25">
      <c r="B289382" s="78"/>
      <c r="C289382" s="77"/>
    </row>
    <row r="289492" spans="2:3" x14ac:dyDescent="0.25">
      <c r="B289492" s="78"/>
      <c r="C289492" s="77"/>
    </row>
    <row r="289493" spans="2:3" x14ac:dyDescent="0.25">
      <c r="B289493" s="78"/>
      <c r="C289493" s="77"/>
    </row>
    <row r="289494" spans="2:3" x14ac:dyDescent="0.25">
      <c r="B289494" s="78"/>
      <c r="C289494" s="77"/>
    </row>
    <row r="289495" spans="2:3" x14ac:dyDescent="0.25">
      <c r="B289495" s="78"/>
      <c r="C289495" s="77"/>
    </row>
    <row r="289496" spans="2:3" x14ac:dyDescent="0.25">
      <c r="B289496" s="78"/>
      <c r="C289496" s="77"/>
    </row>
    <row r="289497" spans="2:3" x14ac:dyDescent="0.25">
      <c r="B289497" s="78"/>
      <c r="C289497" s="77"/>
    </row>
    <row r="289498" spans="2:3" x14ac:dyDescent="0.25">
      <c r="B289498" s="78"/>
      <c r="C289498" s="77"/>
    </row>
    <row r="289499" spans="2:3" x14ac:dyDescent="0.25">
      <c r="B289499" s="78"/>
      <c r="C289499" s="77"/>
    </row>
    <row r="289500" spans="2:3" x14ac:dyDescent="0.25">
      <c r="B289500" s="78"/>
      <c r="C289500" s="77"/>
    </row>
    <row r="289501" spans="2:3" x14ac:dyDescent="0.25">
      <c r="B289501" s="78"/>
      <c r="C289501" s="77"/>
    </row>
    <row r="289502" spans="2:3" x14ac:dyDescent="0.25">
      <c r="B289502" s="78"/>
      <c r="C289502" s="77"/>
    </row>
    <row r="289503" spans="2:3" x14ac:dyDescent="0.25">
      <c r="B289503" s="78"/>
      <c r="C289503" s="77"/>
    </row>
    <row r="289504" spans="2:3" x14ac:dyDescent="0.25">
      <c r="B289504" s="78"/>
      <c r="C289504" s="77"/>
    </row>
    <row r="289614" spans="2:3" x14ac:dyDescent="0.25">
      <c r="B289614" s="78"/>
      <c r="C289614" s="77"/>
    </row>
    <row r="289615" spans="2:3" x14ac:dyDescent="0.25">
      <c r="B289615" s="78"/>
      <c r="C289615" s="77"/>
    </row>
    <row r="289616" spans="2:3" x14ac:dyDescent="0.25">
      <c r="B289616" s="78"/>
      <c r="C289616" s="77"/>
    </row>
    <row r="289617" spans="2:3" x14ac:dyDescent="0.25">
      <c r="B289617" s="78"/>
      <c r="C289617" s="77"/>
    </row>
    <row r="289618" spans="2:3" x14ac:dyDescent="0.25">
      <c r="B289618" s="78"/>
      <c r="C289618" s="77"/>
    </row>
    <row r="289619" spans="2:3" x14ac:dyDescent="0.25">
      <c r="B289619" s="78"/>
      <c r="C289619" s="77"/>
    </row>
    <row r="289620" spans="2:3" x14ac:dyDescent="0.25">
      <c r="B289620" s="78"/>
      <c r="C289620" s="77"/>
    </row>
    <row r="289621" spans="2:3" x14ac:dyDescent="0.25">
      <c r="B289621" s="78"/>
      <c r="C289621" s="77"/>
    </row>
    <row r="289622" spans="2:3" x14ac:dyDescent="0.25">
      <c r="B289622" s="78"/>
      <c r="C289622" s="77"/>
    </row>
    <row r="289623" spans="2:3" x14ac:dyDescent="0.25">
      <c r="B289623" s="78"/>
      <c r="C289623" s="77"/>
    </row>
    <row r="289624" spans="2:3" x14ac:dyDescent="0.25">
      <c r="B289624" s="78"/>
      <c r="C289624" s="77"/>
    </row>
    <row r="289625" spans="2:3" x14ac:dyDescent="0.25">
      <c r="B289625" s="78"/>
      <c r="C289625" s="77"/>
    </row>
    <row r="289626" spans="2:3" x14ac:dyDescent="0.25">
      <c r="B289626" s="78"/>
      <c r="C289626" s="77"/>
    </row>
    <row r="289736" spans="2:3" x14ac:dyDescent="0.25">
      <c r="B289736" s="78"/>
      <c r="C289736" s="77"/>
    </row>
    <row r="289737" spans="2:3" x14ac:dyDescent="0.25">
      <c r="B289737" s="78"/>
      <c r="C289737" s="77"/>
    </row>
    <row r="289738" spans="2:3" x14ac:dyDescent="0.25">
      <c r="B289738" s="78"/>
      <c r="C289738" s="77"/>
    </row>
    <row r="289739" spans="2:3" x14ac:dyDescent="0.25">
      <c r="B289739" s="78"/>
      <c r="C289739" s="77"/>
    </row>
    <row r="289740" spans="2:3" x14ac:dyDescent="0.25">
      <c r="B289740" s="78"/>
      <c r="C289740" s="77"/>
    </row>
    <row r="289741" spans="2:3" x14ac:dyDescent="0.25">
      <c r="B289741" s="78"/>
      <c r="C289741" s="77"/>
    </row>
    <row r="289742" spans="2:3" x14ac:dyDescent="0.25">
      <c r="B289742" s="78"/>
      <c r="C289742" s="77"/>
    </row>
    <row r="289743" spans="2:3" x14ac:dyDescent="0.25">
      <c r="B289743" s="78"/>
      <c r="C289743" s="77"/>
    </row>
    <row r="289744" spans="2:3" x14ac:dyDescent="0.25">
      <c r="B289744" s="78"/>
      <c r="C289744" s="77"/>
    </row>
    <row r="289745" spans="2:3" x14ac:dyDescent="0.25">
      <c r="B289745" s="78"/>
      <c r="C289745" s="77"/>
    </row>
    <row r="289746" spans="2:3" x14ac:dyDescent="0.25">
      <c r="B289746" s="78"/>
      <c r="C289746" s="77"/>
    </row>
    <row r="289747" spans="2:3" x14ac:dyDescent="0.25">
      <c r="B289747" s="78"/>
      <c r="C289747" s="77"/>
    </row>
    <row r="289748" spans="2:3" x14ac:dyDescent="0.25">
      <c r="B289748" s="78"/>
      <c r="C289748" s="77"/>
    </row>
    <row r="289858" spans="2:3" x14ac:dyDescent="0.25">
      <c r="B289858" s="78"/>
      <c r="C289858" s="77"/>
    </row>
    <row r="289859" spans="2:3" x14ac:dyDescent="0.25">
      <c r="B289859" s="78"/>
      <c r="C289859" s="77"/>
    </row>
    <row r="289860" spans="2:3" x14ac:dyDescent="0.25">
      <c r="B289860" s="78"/>
      <c r="C289860" s="77"/>
    </row>
    <row r="289861" spans="2:3" x14ac:dyDescent="0.25">
      <c r="B289861" s="78"/>
      <c r="C289861" s="77"/>
    </row>
    <row r="289862" spans="2:3" x14ac:dyDescent="0.25">
      <c r="B289862" s="78"/>
      <c r="C289862" s="77"/>
    </row>
    <row r="289863" spans="2:3" x14ac:dyDescent="0.25">
      <c r="B289863" s="78"/>
      <c r="C289863" s="77"/>
    </row>
    <row r="289864" spans="2:3" x14ac:dyDescent="0.25">
      <c r="B289864" s="78"/>
      <c r="C289864" s="77"/>
    </row>
    <row r="289865" spans="2:3" x14ac:dyDescent="0.25">
      <c r="B289865" s="78"/>
      <c r="C289865" s="77"/>
    </row>
    <row r="289866" spans="2:3" x14ac:dyDescent="0.25">
      <c r="B289866" s="78"/>
      <c r="C289866" s="77"/>
    </row>
    <row r="289867" spans="2:3" x14ac:dyDescent="0.25">
      <c r="B289867" s="78"/>
      <c r="C289867" s="77"/>
    </row>
    <row r="289868" spans="2:3" x14ac:dyDescent="0.25">
      <c r="B289868" s="78"/>
      <c r="C289868" s="77"/>
    </row>
    <row r="289869" spans="2:3" x14ac:dyDescent="0.25">
      <c r="B289869" s="78"/>
      <c r="C289869" s="77"/>
    </row>
    <row r="289870" spans="2:3" x14ac:dyDescent="0.25">
      <c r="B289870" s="78"/>
      <c r="C289870" s="77"/>
    </row>
    <row r="289980" spans="2:3" x14ac:dyDescent="0.25">
      <c r="B289980" s="78"/>
      <c r="C289980" s="77"/>
    </row>
    <row r="289981" spans="2:3" x14ac:dyDescent="0.25">
      <c r="B289981" s="78"/>
      <c r="C289981" s="77"/>
    </row>
    <row r="289982" spans="2:3" x14ac:dyDescent="0.25">
      <c r="B289982" s="78"/>
      <c r="C289982" s="77"/>
    </row>
    <row r="289983" spans="2:3" x14ac:dyDescent="0.25">
      <c r="B289983" s="78"/>
      <c r="C289983" s="77"/>
    </row>
    <row r="289984" spans="2:3" x14ac:dyDescent="0.25">
      <c r="B289984" s="78"/>
      <c r="C289984" s="77"/>
    </row>
    <row r="289985" spans="2:3" x14ac:dyDescent="0.25">
      <c r="B289985" s="78"/>
      <c r="C289985" s="77"/>
    </row>
    <row r="289986" spans="2:3" x14ac:dyDescent="0.25">
      <c r="B289986" s="78"/>
      <c r="C289986" s="77"/>
    </row>
    <row r="289987" spans="2:3" x14ac:dyDescent="0.25">
      <c r="B289987" s="78"/>
      <c r="C289987" s="77"/>
    </row>
    <row r="289988" spans="2:3" x14ac:dyDescent="0.25">
      <c r="B289988" s="78"/>
      <c r="C289988" s="77"/>
    </row>
    <row r="289989" spans="2:3" x14ac:dyDescent="0.25">
      <c r="B289989" s="78"/>
      <c r="C289989" s="77"/>
    </row>
    <row r="289990" spans="2:3" x14ac:dyDescent="0.25">
      <c r="B289990" s="78"/>
      <c r="C289990" s="77"/>
    </row>
    <row r="289991" spans="2:3" x14ac:dyDescent="0.25">
      <c r="B289991" s="78"/>
      <c r="C289991" s="77"/>
    </row>
    <row r="289992" spans="2:3" x14ac:dyDescent="0.25">
      <c r="B289992" s="78"/>
      <c r="C289992" s="77"/>
    </row>
    <row r="290102" spans="2:3" x14ac:dyDescent="0.25">
      <c r="B290102" s="78"/>
      <c r="C290102" s="77"/>
    </row>
    <row r="290103" spans="2:3" x14ac:dyDescent="0.25">
      <c r="B290103" s="78"/>
      <c r="C290103" s="77"/>
    </row>
    <row r="290104" spans="2:3" x14ac:dyDescent="0.25">
      <c r="B290104" s="78"/>
      <c r="C290104" s="77"/>
    </row>
    <row r="290105" spans="2:3" x14ac:dyDescent="0.25">
      <c r="B290105" s="78"/>
      <c r="C290105" s="77"/>
    </row>
    <row r="290106" spans="2:3" x14ac:dyDescent="0.25">
      <c r="B290106" s="78"/>
      <c r="C290106" s="77"/>
    </row>
    <row r="290107" spans="2:3" x14ac:dyDescent="0.25">
      <c r="B290107" s="78"/>
      <c r="C290107" s="77"/>
    </row>
    <row r="290108" spans="2:3" x14ac:dyDescent="0.25">
      <c r="B290108" s="78"/>
      <c r="C290108" s="77"/>
    </row>
    <row r="290109" spans="2:3" x14ac:dyDescent="0.25">
      <c r="B290109" s="78"/>
      <c r="C290109" s="77"/>
    </row>
    <row r="290110" spans="2:3" x14ac:dyDescent="0.25">
      <c r="B290110" s="78"/>
      <c r="C290110" s="77"/>
    </row>
    <row r="290111" spans="2:3" x14ac:dyDescent="0.25">
      <c r="B290111" s="78"/>
      <c r="C290111" s="77"/>
    </row>
    <row r="290112" spans="2:3" x14ac:dyDescent="0.25">
      <c r="B290112" s="78"/>
      <c r="C290112" s="77"/>
    </row>
    <row r="290113" spans="2:3" x14ac:dyDescent="0.25">
      <c r="B290113" s="78"/>
      <c r="C290113" s="77"/>
    </row>
    <row r="290114" spans="2:3" x14ac:dyDescent="0.25">
      <c r="B290114" s="78"/>
      <c r="C290114" s="77"/>
    </row>
    <row r="290224" spans="2:3" x14ac:dyDescent="0.25">
      <c r="B290224" s="78"/>
      <c r="C290224" s="77"/>
    </row>
    <row r="290225" spans="2:3" x14ac:dyDescent="0.25">
      <c r="B290225" s="78"/>
      <c r="C290225" s="77"/>
    </row>
    <row r="290226" spans="2:3" x14ac:dyDescent="0.25">
      <c r="B290226" s="78"/>
      <c r="C290226" s="77"/>
    </row>
    <row r="290227" spans="2:3" x14ac:dyDescent="0.25">
      <c r="B290227" s="78"/>
      <c r="C290227" s="77"/>
    </row>
    <row r="290228" spans="2:3" x14ac:dyDescent="0.25">
      <c r="B290228" s="78"/>
      <c r="C290228" s="77"/>
    </row>
    <row r="290229" spans="2:3" x14ac:dyDescent="0.25">
      <c r="B290229" s="78"/>
      <c r="C290229" s="77"/>
    </row>
    <row r="290230" spans="2:3" x14ac:dyDescent="0.25">
      <c r="B290230" s="78"/>
      <c r="C290230" s="77"/>
    </row>
    <row r="290231" spans="2:3" x14ac:dyDescent="0.25">
      <c r="B290231" s="78"/>
      <c r="C290231" s="77"/>
    </row>
    <row r="290232" spans="2:3" x14ac:dyDescent="0.25">
      <c r="B290232" s="78"/>
      <c r="C290232" s="77"/>
    </row>
    <row r="290233" spans="2:3" x14ac:dyDescent="0.25">
      <c r="B290233" s="78"/>
      <c r="C290233" s="77"/>
    </row>
    <row r="290234" spans="2:3" x14ac:dyDescent="0.25">
      <c r="B290234" s="78"/>
      <c r="C290234" s="77"/>
    </row>
    <row r="290235" spans="2:3" x14ac:dyDescent="0.25">
      <c r="B290235" s="78"/>
      <c r="C290235" s="77"/>
    </row>
    <row r="290236" spans="2:3" x14ac:dyDescent="0.25">
      <c r="B290236" s="78"/>
      <c r="C290236" s="77"/>
    </row>
    <row r="290346" spans="2:3" x14ac:dyDescent="0.25">
      <c r="B290346" s="78"/>
      <c r="C290346" s="77"/>
    </row>
    <row r="290347" spans="2:3" x14ac:dyDescent="0.25">
      <c r="B290347" s="78"/>
      <c r="C290347" s="77"/>
    </row>
    <row r="290348" spans="2:3" x14ac:dyDescent="0.25">
      <c r="B290348" s="78"/>
      <c r="C290348" s="77"/>
    </row>
    <row r="290349" spans="2:3" x14ac:dyDescent="0.25">
      <c r="B290349" s="78"/>
      <c r="C290349" s="77"/>
    </row>
    <row r="290350" spans="2:3" x14ac:dyDescent="0.25">
      <c r="B290350" s="78"/>
      <c r="C290350" s="77"/>
    </row>
    <row r="290351" spans="2:3" x14ac:dyDescent="0.25">
      <c r="B290351" s="78"/>
      <c r="C290351" s="77"/>
    </row>
    <row r="290352" spans="2:3" x14ac:dyDescent="0.25">
      <c r="B290352" s="78"/>
      <c r="C290352" s="77"/>
    </row>
    <row r="290353" spans="2:3" x14ac:dyDescent="0.25">
      <c r="B290353" s="78"/>
      <c r="C290353" s="77"/>
    </row>
    <row r="290354" spans="2:3" x14ac:dyDescent="0.25">
      <c r="B290354" s="78"/>
      <c r="C290354" s="77"/>
    </row>
    <row r="290355" spans="2:3" x14ac:dyDescent="0.25">
      <c r="B290355" s="78"/>
      <c r="C290355" s="77"/>
    </row>
    <row r="290356" spans="2:3" x14ac:dyDescent="0.25">
      <c r="B290356" s="78"/>
      <c r="C290356" s="77"/>
    </row>
    <row r="290357" spans="2:3" x14ac:dyDescent="0.25">
      <c r="B290357" s="78"/>
      <c r="C290357" s="77"/>
    </row>
    <row r="290358" spans="2:3" x14ac:dyDescent="0.25">
      <c r="B290358" s="78"/>
      <c r="C290358" s="77"/>
    </row>
    <row r="290468" spans="2:3" x14ac:dyDescent="0.25">
      <c r="B290468" s="78"/>
      <c r="C290468" s="77"/>
    </row>
    <row r="290469" spans="2:3" x14ac:dyDescent="0.25">
      <c r="B290469" s="78"/>
      <c r="C290469" s="77"/>
    </row>
    <row r="290470" spans="2:3" x14ac:dyDescent="0.25">
      <c r="B290470" s="78"/>
      <c r="C290470" s="77"/>
    </row>
    <row r="290471" spans="2:3" x14ac:dyDescent="0.25">
      <c r="B290471" s="78"/>
      <c r="C290471" s="77"/>
    </row>
    <row r="290472" spans="2:3" x14ac:dyDescent="0.25">
      <c r="B290472" s="78"/>
      <c r="C290472" s="77"/>
    </row>
    <row r="290473" spans="2:3" x14ac:dyDescent="0.25">
      <c r="B290473" s="78"/>
      <c r="C290473" s="77"/>
    </row>
    <row r="290474" spans="2:3" x14ac:dyDescent="0.25">
      <c r="B290474" s="78"/>
      <c r="C290474" s="77"/>
    </row>
    <row r="290475" spans="2:3" x14ac:dyDescent="0.25">
      <c r="B290475" s="78"/>
      <c r="C290475" s="77"/>
    </row>
    <row r="290476" spans="2:3" x14ac:dyDescent="0.25">
      <c r="B290476" s="78"/>
      <c r="C290476" s="77"/>
    </row>
    <row r="290477" spans="2:3" x14ac:dyDescent="0.25">
      <c r="B290477" s="78"/>
      <c r="C290477" s="77"/>
    </row>
    <row r="290478" spans="2:3" x14ac:dyDescent="0.25">
      <c r="B290478" s="78"/>
      <c r="C290478" s="77"/>
    </row>
    <row r="290479" spans="2:3" x14ac:dyDescent="0.25">
      <c r="B290479" s="78"/>
      <c r="C290479" s="77"/>
    </row>
    <row r="290480" spans="2:3" x14ac:dyDescent="0.25">
      <c r="B290480" s="78"/>
      <c r="C290480" s="77"/>
    </row>
    <row r="290590" spans="2:3" x14ac:dyDescent="0.25">
      <c r="B290590" s="78"/>
      <c r="C290590" s="77"/>
    </row>
    <row r="290591" spans="2:3" x14ac:dyDescent="0.25">
      <c r="B290591" s="78"/>
      <c r="C290591" s="77"/>
    </row>
    <row r="290592" spans="2:3" x14ac:dyDescent="0.25">
      <c r="B290592" s="78"/>
      <c r="C290592" s="77"/>
    </row>
    <row r="290593" spans="2:3" x14ac:dyDescent="0.25">
      <c r="B290593" s="78"/>
      <c r="C290593" s="77"/>
    </row>
    <row r="290594" spans="2:3" x14ac:dyDescent="0.25">
      <c r="B290594" s="78"/>
      <c r="C290594" s="77"/>
    </row>
    <row r="290595" spans="2:3" x14ac:dyDescent="0.25">
      <c r="B290595" s="78"/>
      <c r="C290595" s="77"/>
    </row>
    <row r="290596" spans="2:3" x14ac:dyDescent="0.25">
      <c r="B290596" s="78"/>
      <c r="C290596" s="77"/>
    </row>
    <row r="290597" spans="2:3" x14ac:dyDescent="0.25">
      <c r="B290597" s="78"/>
      <c r="C290597" s="77"/>
    </row>
    <row r="290598" spans="2:3" x14ac:dyDescent="0.25">
      <c r="B290598" s="78"/>
      <c r="C290598" s="77"/>
    </row>
    <row r="290599" spans="2:3" x14ac:dyDescent="0.25">
      <c r="B290599" s="78"/>
      <c r="C290599" s="77"/>
    </row>
    <row r="290600" spans="2:3" x14ac:dyDescent="0.25">
      <c r="B290600" s="78"/>
      <c r="C290600" s="77"/>
    </row>
    <row r="290601" spans="2:3" x14ac:dyDescent="0.25">
      <c r="B290601" s="78"/>
      <c r="C290601" s="77"/>
    </row>
    <row r="290602" spans="2:3" x14ac:dyDescent="0.25">
      <c r="B290602" s="78"/>
      <c r="C290602" s="77"/>
    </row>
    <row r="290712" spans="2:3" x14ac:dyDescent="0.25">
      <c r="B290712" s="78"/>
      <c r="C290712" s="77"/>
    </row>
    <row r="290713" spans="2:3" x14ac:dyDescent="0.25">
      <c r="B290713" s="78"/>
      <c r="C290713" s="77"/>
    </row>
    <row r="290714" spans="2:3" x14ac:dyDescent="0.25">
      <c r="B290714" s="78"/>
      <c r="C290714" s="77"/>
    </row>
    <row r="290715" spans="2:3" x14ac:dyDescent="0.25">
      <c r="B290715" s="78"/>
      <c r="C290715" s="77"/>
    </row>
    <row r="290716" spans="2:3" x14ac:dyDescent="0.25">
      <c r="B290716" s="78"/>
      <c r="C290716" s="77"/>
    </row>
    <row r="290717" spans="2:3" x14ac:dyDescent="0.25">
      <c r="B290717" s="78"/>
      <c r="C290717" s="77"/>
    </row>
    <row r="290718" spans="2:3" x14ac:dyDescent="0.25">
      <c r="B290718" s="78"/>
      <c r="C290718" s="77"/>
    </row>
    <row r="290719" spans="2:3" x14ac:dyDescent="0.25">
      <c r="B290719" s="78"/>
      <c r="C290719" s="77"/>
    </row>
    <row r="290720" spans="2:3" x14ac:dyDescent="0.25">
      <c r="B290720" s="78"/>
      <c r="C290720" s="77"/>
    </row>
    <row r="290721" spans="2:3" x14ac:dyDescent="0.25">
      <c r="B290721" s="78"/>
      <c r="C290721" s="77"/>
    </row>
    <row r="290722" spans="2:3" x14ac:dyDescent="0.25">
      <c r="B290722" s="78"/>
      <c r="C290722" s="77"/>
    </row>
    <row r="290723" spans="2:3" x14ac:dyDescent="0.25">
      <c r="B290723" s="78"/>
      <c r="C290723" s="77"/>
    </row>
    <row r="290724" spans="2:3" x14ac:dyDescent="0.25">
      <c r="B290724" s="78"/>
      <c r="C290724" s="77"/>
    </row>
    <row r="290834" spans="2:3" x14ac:dyDescent="0.25">
      <c r="B290834" s="78"/>
      <c r="C290834" s="77"/>
    </row>
    <row r="290835" spans="2:3" x14ac:dyDescent="0.25">
      <c r="B290835" s="78"/>
      <c r="C290835" s="77"/>
    </row>
    <row r="290836" spans="2:3" x14ac:dyDescent="0.25">
      <c r="B290836" s="78"/>
      <c r="C290836" s="77"/>
    </row>
    <row r="290837" spans="2:3" x14ac:dyDescent="0.25">
      <c r="B290837" s="78"/>
      <c r="C290837" s="77"/>
    </row>
    <row r="290838" spans="2:3" x14ac:dyDescent="0.25">
      <c r="B290838" s="78"/>
      <c r="C290838" s="77"/>
    </row>
    <row r="290839" spans="2:3" x14ac:dyDescent="0.25">
      <c r="B290839" s="78"/>
      <c r="C290839" s="77"/>
    </row>
    <row r="290840" spans="2:3" x14ac:dyDescent="0.25">
      <c r="B290840" s="78"/>
      <c r="C290840" s="77"/>
    </row>
    <row r="290841" spans="2:3" x14ac:dyDescent="0.25">
      <c r="B290841" s="78"/>
      <c r="C290841" s="77"/>
    </row>
    <row r="290842" spans="2:3" x14ac:dyDescent="0.25">
      <c r="B290842" s="78"/>
      <c r="C290842" s="77"/>
    </row>
    <row r="290843" spans="2:3" x14ac:dyDescent="0.25">
      <c r="B290843" s="78"/>
      <c r="C290843" s="77"/>
    </row>
    <row r="290844" spans="2:3" x14ac:dyDescent="0.25">
      <c r="B290844" s="78"/>
      <c r="C290844" s="77"/>
    </row>
    <row r="290845" spans="2:3" x14ac:dyDescent="0.25">
      <c r="B290845" s="78"/>
      <c r="C290845" s="77"/>
    </row>
    <row r="290846" spans="2:3" x14ac:dyDescent="0.25">
      <c r="B290846" s="78"/>
      <c r="C290846" s="77"/>
    </row>
    <row r="290956" spans="2:3" x14ac:dyDescent="0.25">
      <c r="B290956" s="78"/>
      <c r="C290956" s="77"/>
    </row>
    <row r="290957" spans="2:3" x14ac:dyDescent="0.25">
      <c r="B290957" s="78"/>
      <c r="C290957" s="77"/>
    </row>
    <row r="290958" spans="2:3" x14ac:dyDescent="0.25">
      <c r="B290958" s="78"/>
      <c r="C290958" s="77"/>
    </row>
    <row r="290959" spans="2:3" x14ac:dyDescent="0.25">
      <c r="B290959" s="78"/>
      <c r="C290959" s="77"/>
    </row>
    <row r="290960" spans="2:3" x14ac:dyDescent="0.25">
      <c r="B290960" s="78"/>
      <c r="C290960" s="77"/>
    </row>
    <row r="290961" spans="2:3" x14ac:dyDescent="0.25">
      <c r="B290961" s="78"/>
      <c r="C290961" s="77"/>
    </row>
    <row r="290962" spans="2:3" x14ac:dyDescent="0.25">
      <c r="B290962" s="78"/>
      <c r="C290962" s="77"/>
    </row>
    <row r="290963" spans="2:3" x14ac:dyDescent="0.25">
      <c r="B290963" s="78"/>
      <c r="C290963" s="77"/>
    </row>
    <row r="290964" spans="2:3" x14ac:dyDescent="0.25">
      <c r="B290964" s="78"/>
      <c r="C290964" s="77"/>
    </row>
    <row r="290965" spans="2:3" x14ac:dyDescent="0.25">
      <c r="B290965" s="78"/>
      <c r="C290965" s="77"/>
    </row>
    <row r="290966" spans="2:3" x14ac:dyDescent="0.25">
      <c r="B290966" s="78"/>
      <c r="C290966" s="77"/>
    </row>
    <row r="290967" spans="2:3" x14ac:dyDescent="0.25">
      <c r="B290967" s="78"/>
      <c r="C290967" s="77"/>
    </row>
    <row r="290968" spans="2:3" x14ac:dyDescent="0.25">
      <c r="B290968" s="78"/>
      <c r="C290968" s="77"/>
    </row>
    <row r="291078" spans="2:3" x14ac:dyDescent="0.25">
      <c r="B291078" s="78"/>
      <c r="C291078" s="77"/>
    </row>
    <row r="291079" spans="2:3" x14ac:dyDescent="0.25">
      <c r="B291079" s="78"/>
      <c r="C291079" s="77"/>
    </row>
    <row r="291080" spans="2:3" x14ac:dyDescent="0.25">
      <c r="B291080" s="78"/>
      <c r="C291080" s="77"/>
    </row>
    <row r="291081" spans="2:3" x14ac:dyDescent="0.25">
      <c r="B291081" s="78"/>
      <c r="C291081" s="77"/>
    </row>
    <row r="291082" spans="2:3" x14ac:dyDescent="0.25">
      <c r="B291082" s="78"/>
      <c r="C291082" s="77"/>
    </row>
    <row r="291083" spans="2:3" x14ac:dyDescent="0.25">
      <c r="B291083" s="78"/>
      <c r="C291083" s="77"/>
    </row>
    <row r="291084" spans="2:3" x14ac:dyDescent="0.25">
      <c r="B291084" s="78"/>
      <c r="C291084" s="77"/>
    </row>
    <row r="291085" spans="2:3" x14ac:dyDescent="0.25">
      <c r="B291085" s="78"/>
      <c r="C291085" s="77"/>
    </row>
    <row r="291086" spans="2:3" x14ac:dyDescent="0.25">
      <c r="B291086" s="78"/>
      <c r="C291086" s="77"/>
    </row>
    <row r="291087" spans="2:3" x14ac:dyDescent="0.25">
      <c r="B291087" s="78"/>
      <c r="C291087" s="77"/>
    </row>
    <row r="291088" spans="2:3" x14ac:dyDescent="0.25">
      <c r="B291088" s="78"/>
      <c r="C291088" s="77"/>
    </row>
    <row r="291089" spans="2:3" x14ac:dyDescent="0.25">
      <c r="B291089" s="78"/>
      <c r="C291089" s="77"/>
    </row>
    <row r="291090" spans="2:3" x14ac:dyDescent="0.25">
      <c r="B291090" s="78"/>
      <c r="C291090" s="77"/>
    </row>
    <row r="291200" spans="2:3" x14ac:dyDescent="0.25">
      <c r="B291200" s="78"/>
      <c r="C291200" s="77"/>
    </row>
    <row r="291201" spans="2:3" x14ac:dyDescent="0.25">
      <c r="B291201" s="78"/>
      <c r="C291201" s="77"/>
    </row>
    <row r="291202" spans="2:3" x14ac:dyDescent="0.25">
      <c r="B291202" s="78"/>
      <c r="C291202" s="77"/>
    </row>
    <row r="291203" spans="2:3" x14ac:dyDescent="0.25">
      <c r="B291203" s="78"/>
      <c r="C291203" s="77"/>
    </row>
    <row r="291204" spans="2:3" x14ac:dyDescent="0.25">
      <c r="B291204" s="78"/>
      <c r="C291204" s="77"/>
    </row>
    <row r="291205" spans="2:3" x14ac:dyDescent="0.25">
      <c r="B291205" s="78"/>
      <c r="C291205" s="77"/>
    </row>
    <row r="291206" spans="2:3" x14ac:dyDescent="0.25">
      <c r="B291206" s="78"/>
      <c r="C291206" s="77"/>
    </row>
    <row r="291207" spans="2:3" x14ac:dyDescent="0.25">
      <c r="B291207" s="78"/>
      <c r="C291207" s="77"/>
    </row>
    <row r="291208" spans="2:3" x14ac:dyDescent="0.25">
      <c r="B291208" s="78"/>
      <c r="C291208" s="77"/>
    </row>
    <row r="291209" spans="2:3" x14ac:dyDescent="0.25">
      <c r="B291209" s="78"/>
      <c r="C291209" s="77"/>
    </row>
    <row r="291210" spans="2:3" x14ac:dyDescent="0.25">
      <c r="B291210" s="78"/>
      <c r="C291210" s="77"/>
    </row>
    <row r="291211" spans="2:3" x14ac:dyDescent="0.25">
      <c r="B291211" s="78"/>
      <c r="C291211" s="77"/>
    </row>
    <row r="291212" spans="2:3" x14ac:dyDescent="0.25">
      <c r="B291212" s="78"/>
      <c r="C291212" s="77"/>
    </row>
    <row r="291322" spans="2:3" x14ac:dyDescent="0.25">
      <c r="B291322" s="78"/>
      <c r="C291322" s="77"/>
    </row>
    <row r="291323" spans="2:3" x14ac:dyDescent="0.25">
      <c r="B291323" s="78"/>
      <c r="C291323" s="77"/>
    </row>
    <row r="291324" spans="2:3" x14ac:dyDescent="0.25">
      <c r="B291324" s="78"/>
      <c r="C291324" s="77"/>
    </row>
    <row r="291325" spans="2:3" x14ac:dyDescent="0.25">
      <c r="B291325" s="78"/>
      <c r="C291325" s="77"/>
    </row>
    <row r="291326" spans="2:3" x14ac:dyDescent="0.25">
      <c r="B291326" s="78"/>
      <c r="C291326" s="77"/>
    </row>
    <row r="291327" spans="2:3" x14ac:dyDescent="0.25">
      <c r="B291327" s="78"/>
      <c r="C291327" s="77"/>
    </row>
    <row r="291328" spans="2:3" x14ac:dyDescent="0.25">
      <c r="B291328" s="78"/>
      <c r="C291328" s="77"/>
    </row>
    <row r="291329" spans="2:3" x14ac:dyDescent="0.25">
      <c r="B291329" s="78"/>
      <c r="C291329" s="77"/>
    </row>
    <row r="291330" spans="2:3" x14ac:dyDescent="0.25">
      <c r="B291330" s="78"/>
      <c r="C291330" s="77"/>
    </row>
    <row r="291331" spans="2:3" x14ac:dyDescent="0.25">
      <c r="B291331" s="78"/>
      <c r="C291331" s="77"/>
    </row>
    <row r="291332" spans="2:3" x14ac:dyDescent="0.25">
      <c r="B291332" s="78"/>
      <c r="C291332" s="77"/>
    </row>
    <row r="291333" spans="2:3" x14ac:dyDescent="0.25">
      <c r="B291333" s="78"/>
      <c r="C291333" s="77"/>
    </row>
    <row r="291334" spans="2:3" x14ac:dyDescent="0.25">
      <c r="B291334" s="78"/>
      <c r="C291334" s="77"/>
    </row>
    <row r="291444" spans="2:3" x14ac:dyDescent="0.25">
      <c r="B291444" s="78"/>
      <c r="C291444" s="77"/>
    </row>
    <row r="291445" spans="2:3" x14ac:dyDescent="0.25">
      <c r="B291445" s="78"/>
      <c r="C291445" s="77"/>
    </row>
    <row r="291446" spans="2:3" x14ac:dyDescent="0.25">
      <c r="B291446" s="78"/>
      <c r="C291446" s="77"/>
    </row>
    <row r="291447" spans="2:3" x14ac:dyDescent="0.25">
      <c r="B291447" s="78"/>
      <c r="C291447" s="77"/>
    </row>
    <row r="291448" spans="2:3" x14ac:dyDescent="0.25">
      <c r="B291448" s="78"/>
      <c r="C291448" s="77"/>
    </row>
    <row r="291449" spans="2:3" x14ac:dyDescent="0.25">
      <c r="B291449" s="78"/>
      <c r="C291449" s="77"/>
    </row>
    <row r="291450" spans="2:3" x14ac:dyDescent="0.25">
      <c r="B291450" s="78"/>
      <c r="C291450" s="77"/>
    </row>
    <row r="291451" spans="2:3" x14ac:dyDescent="0.25">
      <c r="B291451" s="78"/>
      <c r="C291451" s="77"/>
    </row>
    <row r="291452" spans="2:3" x14ac:dyDescent="0.25">
      <c r="B291452" s="78"/>
      <c r="C291452" s="77"/>
    </row>
    <row r="291453" spans="2:3" x14ac:dyDescent="0.25">
      <c r="B291453" s="78"/>
      <c r="C291453" s="77"/>
    </row>
    <row r="291454" spans="2:3" x14ac:dyDescent="0.25">
      <c r="B291454" s="78"/>
      <c r="C291454" s="77"/>
    </row>
    <row r="291455" spans="2:3" x14ac:dyDescent="0.25">
      <c r="B291455" s="78"/>
      <c r="C291455" s="77"/>
    </row>
    <row r="291456" spans="2:3" x14ac:dyDescent="0.25">
      <c r="B291456" s="78"/>
      <c r="C291456" s="77"/>
    </row>
    <row r="291566" spans="2:3" x14ac:dyDescent="0.25">
      <c r="B291566" s="78"/>
      <c r="C291566" s="77"/>
    </row>
    <row r="291567" spans="2:3" x14ac:dyDescent="0.25">
      <c r="B291567" s="78"/>
      <c r="C291567" s="77"/>
    </row>
    <row r="291568" spans="2:3" x14ac:dyDescent="0.25">
      <c r="B291568" s="78"/>
      <c r="C291568" s="77"/>
    </row>
    <row r="291569" spans="2:3" x14ac:dyDescent="0.25">
      <c r="B291569" s="78"/>
      <c r="C291569" s="77"/>
    </row>
    <row r="291570" spans="2:3" x14ac:dyDescent="0.25">
      <c r="B291570" s="78"/>
      <c r="C291570" s="77"/>
    </row>
    <row r="291571" spans="2:3" x14ac:dyDescent="0.25">
      <c r="B291571" s="78"/>
      <c r="C291571" s="77"/>
    </row>
    <row r="291572" spans="2:3" x14ac:dyDescent="0.25">
      <c r="B291572" s="78"/>
      <c r="C291572" s="77"/>
    </row>
    <row r="291573" spans="2:3" x14ac:dyDescent="0.25">
      <c r="B291573" s="78"/>
      <c r="C291573" s="77"/>
    </row>
    <row r="291574" spans="2:3" x14ac:dyDescent="0.25">
      <c r="B291574" s="78"/>
      <c r="C291574" s="77"/>
    </row>
    <row r="291575" spans="2:3" x14ac:dyDescent="0.25">
      <c r="B291575" s="78"/>
      <c r="C291575" s="77"/>
    </row>
    <row r="291576" spans="2:3" x14ac:dyDescent="0.25">
      <c r="B291576" s="78"/>
      <c r="C291576" s="77"/>
    </row>
    <row r="291577" spans="2:3" x14ac:dyDescent="0.25">
      <c r="B291577" s="78"/>
      <c r="C291577" s="77"/>
    </row>
    <row r="291578" spans="2:3" x14ac:dyDescent="0.25">
      <c r="B291578" s="78"/>
      <c r="C291578" s="77"/>
    </row>
    <row r="291688" spans="2:3" x14ac:dyDescent="0.25">
      <c r="B291688" s="78"/>
      <c r="C291688" s="77"/>
    </row>
    <row r="291689" spans="2:3" x14ac:dyDescent="0.25">
      <c r="B291689" s="78"/>
      <c r="C291689" s="77"/>
    </row>
    <row r="291690" spans="2:3" x14ac:dyDescent="0.25">
      <c r="B291690" s="78"/>
      <c r="C291690" s="77"/>
    </row>
    <row r="291691" spans="2:3" x14ac:dyDescent="0.25">
      <c r="B291691" s="78"/>
      <c r="C291691" s="77"/>
    </row>
    <row r="291692" spans="2:3" x14ac:dyDescent="0.25">
      <c r="B291692" s="78"/>
      <c r="C291692" s="77"/>
    </row>
    <row r="291693" spans="2:3" x14ac:dyDescent="0.25">
      <c r="B291693" s="78"/>
      <c r="C291693" s="77"/>
    </row>
    <row r="291694" spans="2:3" x14ac:dyDescent="0.25">
      <c r="B291694" s="78"/>
      <c r="C291694" s="77"/>
    </row>
    <row r="291695" spans="2:3" x14ac:dyDescent="0.25">
      <c r="B291695" s="78"/>
      <c r="C291695" s="77"/>
    </row>
    <row r="291696" spans="2:3" x14ac:dyDescent="0.25">
      <c r="B291696" s="78"/>
      <c r="C291696" s="77"/>
    </row>
    <row r="291697" spans="2:3" x14ac:dyDescent="0.25">
      <c r="B291697" s="78"/>
      <c r="C291697" s="77"/>
    </row>
    <row r="291698" spans="2:3" x14ac:dyDescent="0.25">
      <c r="B291698" s="78"/>
      <c r="C291698" s="77"/>
    </row>
    <row r="291699" spans="2:3" x14ac:dyDescent="0.25">
      <c r="B291699" s="78"/>
      <c r="C291699" s="77"/>
    </row>
    <row r="291700" spans="2:3" x14ac:dyDescent="0.25">
      <c r="B291700" s="78"/>
      <c r="C291700" s="77"/>
    </row>
    <row r="291810" spans="2:3" x14ac:dyDescent="0.25">
      <c r="B291810" s="78"/>
      <c r="C291810" s="77"/>
    </row>
    <row r="291811" spans="2:3" x14ac:dyDescent="0.25">
      <c r="B291811" s="78"/>
      <c r="C291811" s="77"/>
    </row>
    <row r="291812" spans="2:3" x14ac:dyDescent="0.25">
      <c r="B291812" s="78"/>
      <c r="C291812" s="77"/>
    </row>
    <row r="291813" spans="2:3" x14ac:dyDescent="0.25">
      <c r="B291813" s="78"/>
      <c r="C291813" s="77"/>
    </row>
    <row r="291814" spans="2:3" x14ac:dyDescent="0.25">
      <c r="B291814" s="78"/>
      <c r="C291814" s="77"/>
    </row>
    <row r="291815" spans="2:3" x14ac:dyDescent="0.25">
      <c r="B291815" s="78"/>
      <c r="C291815" s="77"/>
    </row>
    <row r="291816" spans="2:3" x14ac:dyDescent="0.25">
      <c r="B291816" s="78"/>
      <c r="C291816" s="77"/>
    </row>
    <row r="291817" spans="2:3" x14ac:dyDescent="0.25">
      <c r="B291817" s="78"/>
      <c r="C291817" s="77"/>
    </row>
    <row r="291818" spans="2:3" x14ac:dyDescent="0.25">
      <c r="B291818" s="78"/>
      <c r="C291818" s="77"/>
    </row>
    <row r="291819" spans="2:3" x14ac:dyDescent="0.25">
      <c r="B291819" s="78"/>
      <c r="C291819" s="77"/>
    </row>
    <row r="291820" spans="2:3" x14ac:dyDescent="0.25">
      <c r="B291820" s="78"/>
      <c r="C291820" s="77"/>
    </row>
    <row r="291821" spans="2:3" x14ac:dyDescent="0.25">
      <c r="B291821" s="78"/>
      <c r="C291821" s="77"/>
    </row>
    <row r="291822" spans="2:3" x14ac:dyDescent="0.25">
      <c r="B291822" s="78"/>
      <c r="C291822" s="77"/>
    </row>
    <row r="291932" spans="2:3" x14ac:dyDescent="0.25">
      <c r="B291932" s="78"/>
      <c r="C291932" s="77"/>
    </row>
    <row r="291933" spans="2:3" x14ac:dyDescent="0.25">
      <c r="B291933" s="78"/>
      <c r="C291933" s="77"/>
    </row>
    <row r="291934" spans="2:3" x14ac:dyDescent="0.25">
      <c r="B291934" s="78"/>
      <c r="C291934" s="77"/>
    </row>
    <row r="291935" spans="2:3" x14ac:dyDescent="0.25">
      <c r="B291935" s="78"/>
      <c r="C291935" s="77"/>
    </row>
    <row r="291936" spans="2:3" x14ac:dyDescent="0.25">
      <c r="B291936" s="78"/>
      <c r="C291936" s="77"/>
    </row>
    <row r="291937" spans="2:3" x14ac:dyDescent="0.25">
      <c r="B291937" s="78"/>
      <c r="C291937" s="77"/>
    </row>
    <row r="291938" spans="2:3" x14ac:dyDescent="0.25">
      <c r="B291938" s="78"/>
      <c r="C291938" s="77"/>
    </row>
    <row r="291939" spans="2:3" x14ac:dyDescent="0.25">
      <c r="B291939" s="78"/>
      <c r="C291939" s="77"/>
    </row>
    <row r="291940" spans="2:3" x14ac:dyDescent="0.25">
      <c r="B291940" s="78"/>
      <c r="C291940" s="77"/>
    </row>
    <row r="291941" spans="2:3" x14ac:dyDescent="0.25">
      <c r="B291941" s="78"/>
      <c r="C291941" s="77"/>
    </row>
    <row r="291942" spans="2:3" x14ac:dyDescent="0.25">
      <c r="B291942" s="78"/>
      <c r="C291942" s="77"/>
    </row>
    <row r="291943" spans="2:3" x14ac:dyDescent="0.25">
      <c r="B291943" s="78"/>
      <c r="C291943" s="77"/>
    </row>
    <row r="291944" spans="2:3" x14ac:dyDescent="0.25">
      <c r="B291944" s="78"/>
      <c r="C291944" s="77"/>
    </row>
    <row r="292054" spans="2:3" x14ac:dyDescent="0.25">
      <c r="B292054" s="78"/>
      <c r="C292054" s="77"/>
    </row>
    <row r="292055" spans="2:3" x14ac:dyDescent="0.25">
      <c r="B292055" s="78"/>
      <c r="C292055" s="77"/>
    </row>
    <row r="292056" spans="2:3" x14ac:dyDescent="0.25">
      <c r="B292056" s="78"/>
      <c r="C292056" s="77"/>
    </row>
    <row r="292057" spans="2:3" x14ac:dyDescent="0.25">
      <c r="B292057" s="78"/>
      <c r="C292057" s="77"/>
    </row>
    <row r="292058" spans="2:3" x14ac:dyDescent="0.25">
      <c r="B292058" s="78"/>
      <c r="C292058" s="77"/>
    </row>
    <row r="292059" spans="2:3" x14ac:dyDescent="0.25">
      <c r="B292059" s="78"/>
      <c r="C292059" s="77"/>
    </row>
    <row r="292060" spans="2:3" x14ac:dyDescent="0.25">
      <c r="B292060" s="78"/>
      <c r="C292060" s="77"/>
    </row>
    <row r="292061" spans="2:3" x14ac:dyDescent="0.25">
      <c r="B292061" s="78"/>
      <c r="C292061" s="77"/>
    </row>
    <row r="292062" spans="2:3" x14ac:dyDescent="0.25">
      <c r="B292062" s="78"/>
      <c r="C292062" s="77"/>
    </row>
    <row r="292063" spans="2:3" x14ac:dyDescent="0.25">
      <c r="B292063" s="78"/>
      <c r="C292063" s="77"/>
    </row>
    <row r="292064" spans="2:3" x14ac:dyDescent="0.25">
      <c r="B292064" s="78"/>
      <c r="C292064" s="77"/>
    </row>
    <row r="292065" spans="2:3" x14ac:dyDescent="0.25">
      <c r="B292065" s="78"/>
      <c r="C292065" s="77"/>
    </row>
    <row r="292066" spans="2:3" x14ac:dyDescent="0.25">
      <c r="B292066" s="78"/>
      <c r="C292066" s="77"/>
    </row>
    <row r="292176" spans="2:3" x14ac:dyDescent="0.25">
      <c r="B292176" s="78"/>
      <c r="C292176" s="77"/>
    </row>
    <row r="292177" spans="2:3" x14ac:dyDescent="0.25">
      <c r="B292177" s="78"/>
      <c r="C292177" s="77"/>
    </row>
    <row r="292178" spans="2:3" x14ac:dyDescent="0.25">
      <c r="B292178" s="78"/>
      <c r="C292178" s="77"/>
    </row>
    <row r="292179" spans="2:3" x14ac:dyDescent="0.25">
      <c r="B292179" s="78"/>
      <c r="C292179" s="77"/>
    </row>
    <row r="292180" spans="2:3" x14ac:dyDescent="0.25">
      <c r="B292180" s="78"/>
      <c r="C292180" s="77"/>
    </row>
    <row r="292181" spans="2:3" x14ac:dyDescent="0.25">
      <c r="B292181" s="78"/>
      <c r="C292181" s="77"/>
    </row>
    <row r="292182" spans="2:3" x14ac:dyDescent="0.25">
      <c r="B292182" s="78"/>
      <c r="C292182" s="77"/>
    </row>
    <row r="292183" spans="2:3" x14ac:dyDescent="0.25">
      <c r="B292183" s="78"/>
      <c r="C292183" s="77"/>
    </row>
    <row r="292184" spans="2:3" x14ac:dyDescent="0.25">
      <c r="B292184" s="78"/>
      <c r="C292184" s="77"/>
    </row>
    <row r="292185" spans="2:3" x14ac:dyDescent="0.25">
      <c r="B292185" s="78"/>
      <c r="C292185" s="77"/>
    </row>
    <row r="292186" spans="2:3" x14ac:dyDescent="0.25">
      <c r="B292186" s="78"/>
      <c r="C292186" s="77"/>
    </row>
    <row r="292187" spans="2:3" x14ac:dyDescent="0.25">
      <c r="B292187" s="78"/>
      <c r="C292187" s="77"/>
    </row>
    <row r="292188" spans="2:3" x14ac:dyDescent="0.25">
      <c r="B292188" s="78"/>
      <c r="C292188" s="77"/>
    </row>
    <row r="292298" spans="2:3" x14ac:dyDescent="0.25">
      <c r="B292298" s="78"/>
      <c r="C292298" s="77"/>
    </row>
    <row r="292299" spans="2:3" x14ac:dyDescent="0.25">
      <c r="B292299" s="78"/>
      <c r="C292299" s="77"/>
    </row>
    <row r="292300" spans="2:3" x14ac:dyDescent="0.25">
      <c r="B292300" s="78"/>
      <c r="C292300" s="77"/>
    </row>
    <row r="292301" spans="2:3" x14ac:dyDescent="0.25">
      <c r="B292301" s="78"/>
      <c r="C292301" s="77"/>
    </row>
    <row r="292302" spans="2:3" x14ac:dyDescent="0.25">
      <c r="B292302" s="78"/>
      <c r="C292302" s="77"/>
    </row>
    <row r="292303" spans="2:3" x14ac:dyDescent="0.25">
      <c r="B292303" s="78"/>
      <c r="C292303" s="77"/>
    </row>
    <row r="292304" spans="2:3" x14ac:dyDescent="0.25">
      <c r="B292304" s="78"/>
      <c r="C292304" s="77"/>
    </row>
    <row r="292305" spans="2:3" x14ac:dyDescent="0.25">
      <c r="B292305" s="78"/>
      <c r="C292305" s="77"/>
    </row>
    <row r="292306" spans="2:3" x14ac:dyDescent="0.25">
      <c r="B292306" s="78"/>
      <c r="C292306" s="77"/>
    </row>
    <row r="292307" spans="2:3" x14ac:dyDescent="0.25">
      <c r="B292307" s="78"/>
      <c r="C292307" s="77"/>
    </row>
    <row r="292308" spans="2:3" x14ac:dyDescent="0.25">
      <c r="B292308" s="78"/>
      <c r="C292308" s="77"/>
    </row>
    <row r="292309" spans="2:3" x14ac:dyDescent="0.25">
      <c r="B292309" s="78"/>
      <c r="C292309" s="77"/>
    </row>
    <row r="292310" spans="2:3" x14ac:dyDescent="0.25">
      <c r="B292310" s="78"/>
      <c r="C292310" s="77"/>
    </row>
    <row r="292420" spans="2:3" x14ac:dyDescent="0.25">
      <c r="B292420" s="78"/>
      <c r="C292420" s="77"/>
    </row>
    <row r="292421" spans="2:3" x14ac:dyDescent="0.25">
      <c r="B292421" s="78"/>
      <c r="C292421" s="77"/>
    </row>
    <row r="292422" spans="2:3" x14ac:dyDescent="0.25">
      <c r="B292422" s="78"/>
      <c r="C292422" s="77"/>
    </row>
    <row r="292423" spans="2:3" x14ac:dyDescent="0.25">
      <c r="B292423" s="78"/>
      <c r="C292423" s="77"/>
    </row>
    <row r="292424" spans="2:3" x14ac:dyDescent="0.25">
      <c r="B292424" s="78"/>
      <c r="C292424" s="77"/>
    </row>
    <row r="292425" spans="2:3" x14ac:dyDescent="0.25">
      <c r="B292425" s="78"/>
      <c r="C292425" s="77"/>
    </row>
    <row r="292426" spans="2:3" x14ac:dyDescent="0.25">
      <c r="B292426" s="78"/>
      <c r="C292426" s="77"/>
    </row>
    <row r="292427" spans="2:3" x14ac:dyDescent="0.25">
      <c r="B292427" s="78"/>
      <c r="C292427" s="77"/>
    </row>
    <row r="292428" spans="2:3" x14ac:dyDescent="0.25">
      <c r="B292428" s="78"/>
      <c r="C292428" s="77"/>
    </row>
    <row r="292429" spans="2:3" x14ac:dyDescent="0.25">
      <c r="B292429" s="78"/>
      <c r="C292429" s="77"/>
    </row>
    <row r="292430" spans="2:3" x14ac:dyDescent="0.25">
      <c r="B292430" s="78"/>
      <c r="C292430" s="77"/>
    </row>
    <row r="292431" spans="2:3" x14ac:dyDescent="0.25">
      <c r="B292431" s="78"/>
      <c r="C292431" s="77"/>
    </row>
    <row r="292432" spans="2:3" x14ac:dyDescent="0.25">
      <c r="B292432" s="78"/>
      <c r="C292432" s="77"/>
    </row>
    <row r="292542" spans="2:3" x14ac:dyDescent="0.25">
      <c r="B292542" s="78"/>
      <c r="C292542" s="77"/>
    </row>
    <row r="292543" spans="2:3" x14ac:dyDescent="0.25">
      <c r="B292543" s="78"/>
      <c r="C292543" s="77"/>
    </row>
    <row r="292544" spans="2:3" x14ac:dyDescent="0.25">
      <c r="B292544" s="78"/>
      <c r="C292544" s="77"/>
    </row>
    <row r="292545" spans="2:3" x14ac:dyDescent="0.25">
      <c r="B292545" s="78"/>
      <c r="C292545" s="77"/>
    </row>
    <row r="292546" spans="2:3" x14ac:dyDescent="0.25">
      <c r="B292546" s="78"/>
      <c r="C292546" s="77"/>
    </row>
    <row r="292547" spans="2:3" x14ac:dyDescent="0.25">
      <c r="B292547" s="78"/>
      <c r="C292547" s="77"/>
    </row>
    <row r="292548" spans="2:3" x14ac:dyDescent="0.25">
      <c r="B292548" s="78"/>
      <c r="C292548" s="77"/>
    </row>
    <row r="292549" spans="2:3" x14ac:dyDescent="0.25">
      <c r="B292549" s="78"/>
      <c r="C292549" s="77"/>
    </row>
    <row r="292550" spans="2:3" x14ac:dyDescent="0.25">
      <c r="B292550" s="78"/>
      <c r="C292550" s="77"/>
    </row>
    <row r="292551" spans="2:3" x14ac:dyDescent="0.25">
      <c r="B292551" s="78"/>
      <c r="C292551" s="77"/>
    </row>
    <row r="292552" spans="2:3" x14ac:dyDescent="0.25">
      <c r="B292552" s="78"/>
      <c r="C292552" s="77"/>
    </row>
    <row r="292553" spans="2:3" x14ac:dyDescent="0.25">
      <c r="B292553" s="78"/>
      <c r="C292553" s="77"/>
    </row>
    <row r="292554" spans="2:3" x14ac:dyDescent="0.25">
      <c r="B292554" s="78"/>
      <c r="C292554" s="77"/>
    </row>
    <row r="292664" spans="2:3" x14ac:dyDescent="0.25">
      <c r="B292664" s="78"/>
      <c r="C292664" s="77"/>
    </row>
    <row r="292665" spans="2:3" x14ac:dyDescent="0.25">
      <c r="B292665" s="78"/>
      <c r="C292665" s="77"/>
    </row>
    <row r="292666" spans="2:3" x14ac:dyDescent="0.25">
      <c r="B292666" s="78"/>
      <c r="C292666" s="77"/>
    </row>
    <row r="292667" spans="2:3" x14ac:dyDescent="0.25">
      <c r="B292667" s="78"/>
      <c r="C292667" s="77"/>
    </row>
    <row r="292668" spans="2:3" x14ac:dyDescent="0.25">
      <c r="B292668" s="78"/>
      <c r="C292668" s="77"/>
    </row>
    <row r="292669" spans="2:3" x14ac:dyDescent="0.25">
      <c r="B292669" s="78"/>
      <c r="C292669" s="77"/>
    </row>
    <row r="292670" spans="2:3" x14ac:dyDescent="0.25">
      <c r="B292670" s="78"/>
      <c r="C292670" s="77"/>
    </row>
    <row r="292671" spans="2:3" x14ac:dyDescent="0.25">
      <c r="B292671" s="78"/>
      <c r="C292671" s="77"/>
    </row>
    <row r="292672" spans="2:3" x14ac:dyDescent="0.25">
      <c r="B292672" s="78"/>
      <c r="C292672" s="77"/>
    </row>
    <row r="292673" spans="2:3" x14ac:dyDescent="0.25">
      <c r="B292673" s="78"/>
      <c r="C292673" s="77"/>
    </row>
    <row r="292674" spans="2:3" x14ac:dyDescent="0.25">
      <c r="B292674" s="78"/>
      <c r="C292674" s="77"/>
    </row>
    <row r="292675" spans="2:3" x14ac:dyDescent="0.25">
      <c r="B292675" s="78"/>
      <c r="C292675" s="77"/>
    </row>
    <row r="292676" spans="2:3" x14ac:dyDescent="0.25">
      <c r="B292676" s="78"/>
      <c r="C292676" s="77"/>
    </row>
    <row r="292786" spans="2:3" x14ac:dyDescent="0.25">
      <c r="B292786" s="78"/>
      <c r="C292786" s="77"/>
    </row>
    <row r="292787" spans="2:3" x14ac:dyDescent="0.25">
      <c r="B292787" s="78"/>
      <c r="C292787" s="77"/>
    </row>
    <row r="292788" spans="2:3" x14ac:dyDescent="0.25">
      <c r="B292788" s="78"/>
      <c r="C292788" s="77"/>
    </row>
    <row r="292789" spans="2:3" x14ac:dyDescent="0.25">
      <c r="B292789" s="78"/>
      <c r="C292789" s="77"/>
    </row>
    <row r="292790" spans="2:3" x14ac:dyDescent="0.25">
      <c r="B292790" s="78"/>
      <c r="C292790" s="77"/>
    </row>
    <row r="292791" spans="2:3" x14ac:dyDescent="0.25">
      <c r="B292791" s="78"/>
      <c r="C292791" s="77"/>
    </row>
    <row r="292792" spans="2:3" x14ac:dyDescent="0.25">
      <c r="B292792" s="78"/>
      <c r="C292792" s="77"/>
    </row>
    <row r="292793" spans="2:3" x14ac:dyDescent="0.25">
      <c r="B292793" s="78"/>
      <c r="C292793" s="77"/>
    </row>
    <row r="292794" spans="2:3" x14ac:dyDescent="0.25">
      <c r="B292794" s="78"/>
      <c r="C292794" s="77"/>
    </row>
    <row r="292795" spans="2:3" x14ac:dyDescent="0.25">
      <c r="B292795" s="78"/>
      <c r="C292795" s="77"/>
    </row>
    <row r="292796" spans="2:3" x14ac:dyDescent="0.25">
      <c r="B292796" s="78"/>
      <c r="C292796" s="77"/>
    </row>
    <row r="292797" spans="2:3" x14ac:dyDescent="0.25">
      <c r="B292797" s="78"/>
      <c r="C292797" s="77"/>
    </row>
    <row r="292798" spans="2:3" x14ac:dyDescent="0.25">
      <c r="B292798" s="78"/>
      <c r="C292798" s="77"/>
    </row>
    <row r="292908" spans="2:3" x14ac:dyDescent="0.25">
      <c r="B292908" s="78"/>
      <c r="C292908" s="77"/>
    </row>
    <row r="292909" spans="2:3" x14ac:dyDescent="0.25">
      <c r="B292909" s="78"/>
      <c r="C292909" s="77"/>
    </row>
    <row r="292910" spans="2:3" x14ac:dyDescent="0.25">
      <c r="B292910" s="78"/>
      <c r="C292910" s="77"/>
    </row>
    <row r="292911" spans="2:3" x14ac:dyDescent="0.25">
      <c r="B292911" s="78"/>
      <c r="C292911" s="77"/>
    </row>
    <row r="292912" spans="2:3" x14ac:dyDescent="0.25">
      <c r="B292912" s="78"/>
      <c r="C292912" s="77"/>
    </row>
    <row r="292913" spans="2:3" x14ac:dyDescent="0.25">
      <c r="B292913" s="78"/>
      <c r="C292913" s="77"/>
    </row>
    <row r="292914" spans="2:3" x14ac:dyDescent="0.25">
      <c r="B292914" s="78"/>
      <c r="C292914" s="77"/>
    </row>
    <row r="292915" spans="2:3" x14ac:dyDescent="0.25">
      <c r="B292915" s="78"/>
      <c r="C292915" s="77"/>
    </row>
    <row r="292916" spans="2:3" x14ac:dyDescent="0.25">
      <c r="B292916" s="78"/>
      <c r="C292916" s="77"/>
    </row>
    <row r="292917" spans="2:3" x14ac:dyDescent="0.25">
      <c r="B292917" s="78"/>
      <c r="C292917" s="77"/>
    </row>
    <row r="292918" spans="2:3" x14ac:dyDescent="0.25">
      <c r="B292918" s="78"/>
      <c r="C292918" s="77"/>
    </row>
    <row r="292919" spans="2:3" x14ac:dyDescent="0.25">
      <c r="B292919" s="78"/>
      <c r="C292919" s="77"/>
    </row>
    <row r="292920" spans="2:3" x14ac:dyDescent="0.25">
      <c r="B292920" s="78"/>
      <c r="C292920" s="77"/>
    </row>
    <row r="293030" spans="2:3" x14ac:dyDescent="0.25">
      <c r="B293030" s="78"/>
      <c r="C293030" s="77"/>
    </row>
    <row r="293031" spans="2:3" x14ac:dyDescent="0.25">
      <c r="B293031" s="78"/>
      <c r="C293031" s="77"/>
    </row>
    <row r="293032" spans="2:3" x14ac:dyDescent="0.25">
      <c r="B293032" s="78"/>
      <c r="C293032" s="77"/>
    </row>
    <row r="293033" spans="2:3" x14ac:dyDescent="0.25">
      <c r="B293033" s="78"/>
      <c r="C293033" s="77"/>
    </row>
    <row r="293034" spans="2:3" x14ac:dyDescent="0.25">
      <c r="B293034" s="78"/>
      <c r="C293034" s="77"/>
    </row>
    <row r="293035" spans="2:3" x14ac:dyDescent="0.25">
      <c r="B293035" s="78"/>
      <c r="C293035" s="77"/>
    </row>
    <row r="293036" spans="2:3" x14ac:dyDescent="0.25">
      <c r="B293036" s="78"/>
      <c r="C293036" s="77"/>
    </row>
    <row r="293037" spans="2:3" x14ac:dyDescent="0.25">
      <c r="B293037" s="78"/>
      <c r="C293037" s="77"/>
    </row>
    <row r="293038" spans="2:3" x14ac:dyDescent="0.25">
      <c r="B293038" s="78"/>
      <c r="C293038" s="77"/>
    </row>
    <row r="293039" spans="2:3" x14ac:dyDescent="0.25">
      <c r="B293039" s="78"/>
      <c r="C293039" s="77"/>
    </row>
    <row r="293040" spans="2:3" x14ac:dyDescent="0.25">
      <c r="B293040" s="78"/>
      <c r="C293040" s="77"/>
    </row>
    <row r="293041" spans="2:3" x14ac:dyDescent="0.25">
      <c r="B293041" s="78"/>
      <c r="C293041" s="77"/>
    </row>
    <row r="293042" spans="2:3" x14ac:dyDescent="0.25">
      <c r="B293042" s="78"/>
      <c r="C293042" s="77"/>
    </row>
    <row r="293152" spans="2:3" x14ac:dyDescent="0.25">
      <c r="B293152" s="78"/>
      <c r="C293152" s="77"/>
    </row>
    <row r="293153" spans="2:3" x14ac:dyDescent="0.25">
      <c r="B293153" s="78"/>
      <c r="C293153" s="77"/>
    </row>
    <row r="293154" spans="2:3" x14ac:dyDescent="0.25">
      <c r="B293154" s="78"/>
      <c r="C293154" s="77"/>
    </row>
    <row r="293155" spans="2:3" x14ac:dyDescent="0.25">
      <c r="B293155" s="78"/>
      <c r="C293155" s="77"/>
    </row>
    <row r="293156" spans="2:3" x14ac:dyDescent="0.25">
      <c r="B293156" s="78"/>
      <c r="C293156" s="77"/>
    </row>
    <row r="293157" spans="2:3" x14ac:dyDescent="0.25">
      <c r="B293157" s="78"/>
      <c r="C293157" s="77"/>
    </row>
    <row r="293158" spans="2:3" x14ac:dyDescent="0.25">
      <c r="B293158" s="78"/>
      <c r="C293158" s="77"/>
    </row>
    <row r="293159" spans="2:3" x14ac:dyDescent="0.25">
      <c r="B293159" s="78"/>
      <c r="C293159" s="77"/>
    </row>
    <row r="293160" spans="2:3" x14ac:dyDescent="0.25">
      <c r="B293160" s="78"/>
      <c r="C293160" s="77"/>
    </row>
    <row r="293161" spans="2:3" x14ac:dyDescent="0.25">
      <c r="B293161" s="78"/>
      <c r="C293161" s="77"/>
    </row>
    <row r="293162" spans="2:3" x14ac:dyDescent="0.25">
      <c r="B293162" s="78"/>
      <c r="C293162" s="77"/>
    </row>
    <row r="293163" spans="2:3" x14ac:dyDescent="0.25">
      <c r="B293163" s="78"/>
      <c r="C293163" s="77"/>
    </row>
    <row r="293164" spans="2:3" x14ac:dyDescent="0.25">
      <c r="B293164" s="78"/>
      <c r="C293164" s="77"/>
    </row>
    <row r="293274" spans="2:3" x14ac:dyDescent="0.25">
      <c r="B293274" s="78"/>
      <c r="C293274" s="77"/>
    </row>
    <row r="293275" spans="2:3" x14ac:dyDescent="0.25">
      <c r="B293275" s="78"/>
      <c r="C293275" s="77"/>
    </row>
    <row r="293276" spans="2:3" x14ac:dyDescent="0.25">
      <c r="B293276" s="78"/>
      <c r="C293276" s="77"/>
    </row>
    <row r="293277" spans="2:3" x14ac:dyDescent="0.25">
      <c r="B293277" s="78"/>
      <c r="C293277" s="77"/>
    </row>
    <row r="293278" spans="2:3" x14ac:dyDescent="0.25">
      <c r="B293278" s="78"/>
      <c r="C293278" s="77"/>
    </row>
    <row r="293279" spans="2:3" x14ac:dyDescent="0.25">
      <c r="B293279" s="78"/>
      <c r="C293279" s="77"/>
    </row>
    <row r="293280" spans="2:3" x14ac:dyDescent="0.25">
      <c r="B293280" s="78"/>
      <c r="C293280" s="77"/>
    </row>
    <row r="293281" spans="2:3" x14ac:dyDescent="0.25">
      <c r="B293281" s="78"/>
      <c r="C293281" s="77"/>
    </row>
    <row r="293282" spans="2:3" x14ac:dyDescent="0.25">
      <c r="B293282" s="78"/>
      <c r="C293282" s="77"/>
    </row>
    <row r="293283" spans="2:3" x14ac:dyDescent="0.25">
      <c r="B293283" s="78"/>
      <c r="C293283" s="77"/>
    </row>
    <row r="293284" spans="2:3" x14ac:dyDescent="0.25">
      <c r="B293284" s="78"/>
      <c r="C293284" s="77"/>
    </row>
    <row r="293285" spans="2:3" x14ac:dyDescent="0.25">
      <c r="B293285" s="78"/>
      <c r="C293285" s="77"/>
    </row>
    <row r="293286" spans="2:3" x14ac:dyDescent="0.25">
      <c r="B293286" s="78"/>
      <c r="C293286" s="77"/>
    </row>
    <row r="293396" spans="2:3" x14ac:dyDescent="0.25">
      <c r="B293396" s="78"/>
      <c r="C293396" s="77"/>
    </row>
    <row r="293397" spans="2:3" x14ac:dyDescent="0.25">
      <c r="B293397" s="78"/>
      <c r="C293397" s="77"/>
    </row>
    <row r="293398" spans="2:3" x14ac:dyDescent="0.25">
      <c r="B293398" s="78"/>
      <c r="C293398" s="77"/>
    </row>
    <row r="293399" spans="2:3" x14ac:dyDescent="0.25">
      <c r="B293399" s="78"/>
      <c r="C293399" s="77"/>
    </row>
    <row r="293400" spans="2:3" x14ac:dyDescent="0.25">
      <c r="B293400" s="78"/>
      <c r="C293400" s="77"/>
    </row>
    <row r="293401" spans="2:3" x14ac:dyDescent="0.25">
      <c r="B293401" s="78"/>
      <c r="C293401" s="77"/>
    </row>
    <row r="293402" spans="2:3" x14ac:dyDescent="0.25">
      <c r="B293402" s="78"/>
      <c r="C293402" s="77"/>
    </row>
    <row r="293403" spans="2:3" x14ac:dyDescent="0.25">
      <c r="B293403" s="78"/>
      <c r="C293403" s="77"/>
    </row>
    <row r="293404" spans="2:3" x14ac:dyDescent="0.25">
      <c r="B293404" s="78"/>
      <c r="C293404" s="77"/>
    </row>
    <row r="293405" spans="2:3" x14ac:dyDescent="0.25">
      <c r="B293405" s="78"/>
      <c r="C293405" s="77"/>
    </row>
    <row r="293406" spans="2:3" x14ac:dyDescent="0.25">
      <c r="B293406" s="78"/>
      <c r="C293406" s="77"/>
    </row>
    <row r="293407" spans="2:3" x14ac:dyDescent="0.25">
      <c r="B293407" s="78"/>
      <c r="C293407" s="77"/>
    </row>
    <row r="293408" spans="2:3" x14ac:dyDescent="0.25">
      <c r="B293408" s="78"/>
      <c r="C293408" s="77"/>
    </row>
    <row r="293518" spans="2:3" x14ac:dyDescent="0.25">
      <c r="B293518" s="78"/>
      <c r="C293518" s="77"/>
    </row>
    <row r="293519" spans="2:3" x14ac:dyDescent="0.25">
      <c r="B293519" s="78"/>
      <c r="C293519" s="77"/>
    </row>
    <row r="293520" spans="2:3" x14ac:dyDescent="0.25">
      <c r="B293520" s="78"/>
      <c r="C293520" s="77"/>
    </row>
    <row r="293521" spans="2:3" x14ac:dyDescent="0.25">
      <c r="B293521" s="78"/>
      <c r="C293521" s="77"/>
    </row>
    <row r="293522" spans="2:3" x14ac:dyDescent="0.25">
      <c r="B293522" s="78"/>
      <c r="C293522" s="77"/>
    </row>
    <row r="293523" spans="2:3" x14ac:dyDescent="0.25">
      <c r="B293523" s="78"/>
      <c r="C293523" s="77"/>
    </row>
    <row r="293524" spans="2:3" x14ac:dyDescent="0.25">
      <c r="B293524" s="78"/>
      <c r="C293524" s="77"/>
    </row>
    <row r="293525" spans="2:3" x14ac:dyDescent="0.25">
      <c r="B293525" s="78"/>
      <c r="C293525" s="77"/>
    </row>
    <row r="293526" spans="2:3" x14ac:dyDescent="0.25">
      <c r="B293526" s="78"/>
      <c r="C293526" s="77"/>
    </row>
    <row r="293527" spans="2:3" x14ac:dyDescent="0.25">
      <c r="B293527" s="78"/>
      <c r="C293527" s="77"/>
    </row>
    <row r="293528" spans="2:3" x14ac:dyDescent="0.25">
      <c r="B293528" s="78"/>
      <c r="C293528" s="77"/>
    </row>
    <row r="293529" spans="2:3" x14ac:dyDescent="0.25">
      <c r="B293529" s="78"/>
      <c r="C293529" s="77"/>
    </row>
    <row r="293530" spans="2:3" x14ac:dyDescent="0.25">
      <c r="B293530" s="78"/>
      <c r="C293530" s="77"/>
    </row>
    <row r="293640" spans="2:3" x14ac:dyDescent="0.25">
      <c r="B293640" s="78"/>
      <c r="C293640" s="77"/>
    </row>
    <row r="293641" spans="2:3" x14ac:dyDescent="0.25">
      <c r="B293641" s="78"/>
      <c r="C293641" s="77"/>
    </row>
    <row r="293642" spans="2:3" x14ac:dyDescent="0.25">
      <c r="B293642" s="78"/>
      <c r="C293642" s="77"/>
    </row>
    <row r="293643" spans="2:3" x14ac:dyDescent="0.25">
      <c r="B293643" s="78"/>
      <c r="C293643" s="77"/>
    </row>
    <row r="293644" spans="2:3" x14ac:dyDescent="0.25">
      <c r="B293644" s="78"/>
      <c r="C293644" s="77"/>
    </row>
    <row r="293645" spans="2:3" x14ac:dyDescent="0.25">
      <c r="B293645" s="78"/>
      <c r="C293645" s="77"/>
    </row>
    <row r="293646" spans="2:3" x14ac:dyDescent="0.25">
      <c r="B293646" s="78"/>
      <c r="C293646" s="77"/>
    </row>
    <row r="293647" spans="2:3" x14ac:dyDescent="0.25">
      <c r="B293647" s="78"/>
      <c r="C293647" s="77"/>
    </row>
    <row r="293648" spans="2:3" x14ac:dyDescent="0.25">
      <c r="B293648" s="78"/>
      <c r="C293648" s="77"/>
    </row>
    <row r="293649" spans="2:3" x14ac:dyDescent="0.25">
      <c r="B293649" s="78"/>
      <c r="C293649" s="77"/>
    </row>
    <row r="293650" spans="2:3" x14ac:dyDescent="0.25">
      <c r="B293650" s="78"/>
      <c r="C293650" s="77"/>
    </row>
    <row r="293651" spans="2:3" x14ac:dyDescent="0.25">
      <c r="B293651" s="78"/>
      <c r="C293651" s="77"/>
    </row>
    <row r="293652" spans="2:3" x14ac:dyDescent="0.25">
      <c r="B293652" s="78"/>
      <c r="C293652" s="77"/>
    </row>
    <row r="293762" spans="2:3" x14ac:dyDescent="0.25">
      <c r="B293762" s="78"/>
      <c r="C293762" s="77"/>
    </row>
    <row r="293763" spans="2:3" x14ac:dyDescent="0.25">
      <c r="B293763" s="78"/>
      <c r="C293763" s="77"/>
    </row>
    <row r="293764" spans="2:3" x14ac:dyDescent="0.25">
      <c r="B293764" s="78"/>
      <c r="C293764" s="77"/>
    </row>
    <row r="293765" spans="2:3" x14ac:dyDescent="0.25">
      <c r="B293765" s="78"/>
      <c r="C293765" s="77"/>
    </row>
    <row r="293766" spans="2:3" x14ac:dyDescent="0.25">
      <c r="B293766" s="78"/>
      <c r="C293766" s="77"/>
    </row>
    <row r="293767" spans="2:3" x14ac:dyDescent="0.25">
      <c r="B293767" s="78"/>
      <c r="C293767" s="77"/>
    </row>
    <row r="293768" spans="2:3" x14ac:dyDescent="0.25">
      <c r="B293768" s="78"/>
      <c r="C293768" s="77"/>
    </row>
    <row r="293769" spans="2:3" x14ac:dyDescent="0.25">
      <c r="B293769" s="78"/>
      <c r="C293769" s="77"/>
    </row>
    <row r="293770" spans="2:3" x14ac:dyDescent="0.25">
      <c r="B293770" s="78"/>
      <c r="C293770" s="77"/>
    </row>
    <row r="293771" spans="2:3" x14ac:dyDescent="0.25">
      <c r="B293771" s="78"/>
      <c r="C293771" s="77"/>
    </row>
    <row r="293772" spans="2:3" x14ac:dyDescent="0.25">
      <c r="B293772" s="78"/>
      <c r="C293772" s="77"/>
    </row>
    <row r="293773" spans="2:3" x14ac:dyDescent="0.25">
      <c r="B293773" s="78"/>
      <c r="C293773" s="77"/>
    </row>
    <row r="293774" spans="2:3" x14ac:dyDescent="0.25">
      <c r="B293774" s="78"/>
      <c r="C293774" s="77"/>
    </row>
    <row r="293884" spans="2:3" x14ac:dyDescent="0.25">
      <c r="B293884" s="78"/>
      <c r="C293884" s="77"/>
    </row>
    <row r="293885" spans="2:3" x14ac:dyDescent="0.25">
      <c r="B293885" s="78"/>
      <c r="C293885" s="77"/>
    </row>
    <row r="293886" spans="2:3" x14ac:dyDescent="0.25">
      <c r="B293886" s="78"/>
      <c r="C293886" s="77"/>
    </row>
    <row r="293887" spans="2:3" x14ac:dyDescent="0.25">
      <c r="B293887" s="78"/>
      <c r="C293887" s="77"/>
    </row>
    <row r="293888" spans="2:3" x14ac:dyDescent="0.25">
      <c r="B293888" s="78"/>
      <c r="C293888" s="77"/>
    </row>
    <row r="293889" spans="2:3" x14ac:dyDescent="0.25">
      <c r="B293889" s="78"/>
      <c r="C293889" s="77"/>
    </row>
    <row r="293890" spans="2:3" x14ac:dyDescent="0.25">
      <c r="B293890" s="78"/>
      <c r="C293890" s="77"/>
    </row>
    <row r="293891" spans="2:3" x14ac:dyDescent="0.25">
      <c r="B293891" s="78"/>
      <c r="C293891" s="77"/>
    </row>
    <row r="293892" spans="2:3" x14ac:dyDescent="0.25">
      <c r="B293892" s="78"/>
      <c r="C293892" s="77"/>
    </row>
    <row r="293893" spans="2:3" x14ac:dyDescent="0.25">
      <c r="B293893" s="78"/>
      <c r="C293893" s="77"/>
    </row>
    <row r="293894" spans="2:3" x14ac:dyDescent="0.25">
      <c r="B293894" s="78"/>
      <c r="C293894" s="77"/>
    </row>
    <row r="293895" spans="2:3" x14ac:dyDescent="0.25">
      <c r="B293895" s="78"/>
      <c r="C293895" s="77"/>
    </row>
    <row r="293896" spans="2:3" x14ac:dyDescent="0.25">
      <c r="B293896" s="78"/>
      <c r="C293896" s="77"/>
    </row>
    <row r="294006" spans="2:3" x14ac:dyDescent="0.25">
      <c r="B294006" s="78"/>
      <c r="C294006" s="77"/>
    </row>
    <row r="294007" spans="2:3" x14ac:dyDescent="0.25">
      <c r="B294007" s="78"/>
      <c r="C294007" s="77"/>
    </row>
    <row r="294008" spans="2:3" x14ac:dyDescent="0.25">
      <c r="B294008" s="78"/>
      <c r="C294008" s="77"/>
    </row>
    <row r="294009" spans="2:3" x14ac:dyDescent="0.25">
      <c r="B294009" s="78"/>
      <c r="C294009" s="77"/>
    </row>
    <row r="294010" spans="2:3" x14ac:dyDescent="0.25">
      <c r="B294010" s="78"/>
      <c r="C294010" s="77"/>
    </row>
    <row r="294011" spans="2:3" x14ac:dyDescent="0.25">
      <c r="B294011" s="78"/>
      <c r="C294011" s="77"/>
    </row>
    <row r="294012" spans="2:3" x14ac:dyDescent="0.25">
      <c r="B294012" s="78"/>
      <c r="C294012" s="77"/>
    </row>
    <row r="294013" spans="2:3" x14ac:dyDescent="0.25">
      <c r="B294013" s="78"/>
      <c r="C294013" s="77"/>
    </row>
    <row r="294014" spans="2:3" x14ac:dyDescent="0.25">
      <c r="B294014" s="78"/>
      <c r="C294014" s="77"/>
    </row>
    <row r="294015" spans="2:3" x14ac:dyDescent="0.25">
      <c r="B294015" s="78"/>
      <c r="C294015" s="77"/>
    </row>
    <row r="294016" spans="2:3" x14ac:dyDescent="0.25">
      <c r="B294016" s="78"/>
      <c r="C294016" s="77"/>
    </row>
    <row r="294017" spans="2:3" x14ac:dyDescent="0.25">
      <c r="B294017" s="78"/>
      <c r="C294017" s="77"/>
    </row>
    <row r="294018" spans="2:3" x14ac:dyDescent="0.25">
      <c r="B294018" s="78"/>
      <c r="C294018" s="77"/>
    </row>
    <row r="294128" spans="2:3" x14ac:dyDescent="0.25">
      <c r="B294128" s="78"/>
      <c r="C294128" s="77"/>
    </row>
    <row r="294129" spans="2:3" x14ac:dyDescent="0.25">
      <c r="B294129" s="78"/>
      <c r="C294129" s="77"/>
    </row>
    <row r="294130" spans="2:3" x14ac:dyDescent="0.25">
      <c r="B294130" s="78"/>
      <c r="C294130" s="77"/>
    </row>
    <row r="294131" spans="2:3" x14ac:dyDescent="0.25">
      <c r="B294131" s="78"/>
      <c r="C294131" s="77"/>
    </row>
    <row r="294132" spans="2:3" x14ac:dyDescent="0.25">
      <c r="B294132" s="78"/>
      <c r="C294132" s="77"/>
    </row>
    <row r="294133" spans="2:3" x14ac:dyDescent="0.25">
      <c r="B294133" s="78"/>
      <c r="C294133" s="77"/>
    </row>
    <row r="294134" spans="2:3" x14ac:dyDescent="0.25">
      <c r="B294134" s="78"/>
      <c r="C294134" s="77"/>
    </row>
    <row r="294135" spans="2:3" x14ac:dyDescent="0.25">
      <c r="B294135" s="78"/>
      <c r="C294135" s="77"/>
    </row>
    <row r="294136" spans="2:3" x14ac:dyDescent="0.25">
      <c r="B294136" s="78"/>
      <c r="C294136" s="77"/>
    </row>
    <row r="294137" spans="2:3" x14ac:dyDescent="0.25">
      <c r="B294137" s="78"/>
      <c r="C294137" s="77"/>
    </row>
    <row r="294138" spans="2:3" x14ac:dyDescent="0.25">
      <c r="B294138" s="78"/>
      <c r="C294138" s="77"/>
    </row>
    <row r="294139" spans="2:3" x14ac:dyDescent="0.25">
      <c r="B294139" s="78"/>
      <c r="C294139" s="77"/>
    </row>
    <row r="294140" spans="2:3" x14ac:dyDescent="0.25">
      <c r="B294140" s="78"/>
      <c r="C294140" s="77"/>
    </row>
    <row r="294250" spans="2:3" x14ac:dyDescent="0.25">
      <c r="B294250" s="78"/>
      <c r="C294250" s="77"/>
    </row>
    <row r="294251" spans="2:3" x14ac:dyDescent="0.25">
      <c r="B294251" s="78"/>
      <c r="C294251" s="77"/>
    </row>
    <row r="294252" spans="2:3" x14ac:dyDescent="0.25">
      <c r="B294252" s="78"/>
      <c r="C294252" s="77"/>
    </row>
    <row r="294253" spans="2:3" x14ac:dyDescent="0.25">
      <c r="B294253" s="78"/>
      <c r="C294253" s="77"/>
    </row>
    <row r="294254" spans="2:3" x14ac:dyDescent="0.25">
      <c r="B294254" s="78"/>
      <c r="C294254" s="77"/>
    </row>
    <row r="294255" spans="2:3" x14ac:dyDescent="0.25">
      <c r="B294255" s="78"/>
      <c r="C294255" s="77"/>
    </row>
    <row r="294256" spans="2:3" x14ac:dyDescent="0.25">
      <c r="B294256" s="78"/>
      <c r="C294256" s="77"/>
    </row>
    <row r="294257" spans="2:3" x14ac:dyDescent="0.25">
      <c r="B294257" s="78"/>
      <c r="C294257" s="77"/>
    </row>
    <row r="294258" spans="2:3" x14ac:dyDescent="0.25">
      <c r="B294258" s="78"/>
      <c r="C294258" s="77"/>
    </row>
    <row r="294259" spans="2:3" x14ac:dyDescent="0.25">
      <c r="B294259" s="78"/>
      <c r="C294259" s="77"/>
    </row>
    <row r="294260" spans="2:3" x14ac:dyDescent="0.25">
      <c r="B294260" s="78"/>
      <c r="C294260" s="77"/>
    </row>
    <row r="294261" spans="2:3" x14ac:dyDescent="0.25">
      <c r="B294261" s="78"/>
      <c r="C294261" s="77"/>
    </row>
    <row r="294262" spans="2:3" x14ac:dyDescent="0.25">
      <c r="B294262" s="78"/>
      <c r="C294262" s="77"/>
    </row>
    <row r="294372" spans="2:3" x14ac:dyDescent="0.25">
      <c r="B294372" s="78"/>
      <c r="C294372" s="77"/>
    </row>
    <row r="294373" spans="2:3" x14ac:dyDescent="0.25">
      <c r="B294373" s="78"/>
      <c r="C294373" s="77"/>
    </row>
    <row r="294374" spans="2:3" x14ac:dyDescent="0.25">
      <c r="B294374" s="78"/>
      <c r="C294374" s="77"/>
    </row>
    <row r="294375" spans="2:3" x14ac:dyDescent="0.25">
      <c r="B294375" s="78"/>
      <c r="C294375" s="77"/>
    </row>
    <row r="294376" spans="2:3" x14ac:dyDescent="0.25">
      <c r="B294376" s="78"/>
      <c r="C294376" s="77"/>
    </row>
    <row r="294377" spans="2:3" x14ac:dyDescent="0.25">
      <c r="B294377" s="78"/>
      <c r="C294377" s="77"/>
    </row>
    <row r="294378" spans="2:3" x14ac:dyDescent="0.25">
      <c r="B294378" s="78"/>
      <c r="C294378" s="77"/>
    </row>
    <row r="294379" spans="2:3" x14ac:dyDescent="0.25">
      <c r="B294379" s="78"/>
      <c r="C294379" s="77"/>
    </row>
    <row r="294380" spans="2:3" x14ac:dyDescent="0.25">
      <c r="B294380" s="78"/>
      <c r="C294380" s="77"/>
    </row>
    <row r="294381" spans="2:3" x14ac:dyDescent="0.25">
      <c r="B294381" s="78"/>
      <c r="C294381" s="77"/>
    </row>
    <row r="294382" spans="2:3" x14ac:dyDescent="0.25">
      <c r="B294382" s="78"/>
      <c r="C294382" s="77"/>
    </row>
    <row r="294383" spans="2:3" x14ac:dyDescent="0.25">
      <c r="B294383" s="78"/>
      <c r="C294383" s="77"/>
    </row>
    <row r="294384" spans="2:3" x14ac:dyDescent="0.25">
      <c r="B294384" s="78"/>
      <c r="C294384" s="77"/>
    </row>
    <row r="294494" spans="2:3" x14ac:dyDescent="0.25">
      <c r="B294494" s="78"/>
      <c r="C294494" s="77"/>
    </row>
    <row r="294495" spans="2:3" x14ac:dyDescent="0.25">
      <c r="B294495" s="78"/>
      <c r="C294495" s="77"/>
    </row>
    <row r="294496" spans="2:3" x14ac:dyDescent="0.25">
      <c r="B294496" s="78"/>
      <c r="C294496" s="77"/>
    </row>
    <row r="294497" spans="2:3" x14ac:dyDescent="0.25">
      <c r="B294497" s="78"/>
      <c r="C294497" s="77"/>
    </row>
    <row r="294498" spans="2:3" x14ac:dyDescent="0.25">
      <c r="B294498" s="78"/>
      <c r="C294498" s="77"/>
    </row>
    <row r="294499" spans="2:3" x14ac:dyDescent="0.25">
      <c r="B294499" s="78"/>
      <c r="C294499" s="77"/>
    </row>
    <row r="294500" spans="2:3" x14ac:dyDescent="0.25">
      <c r="B294500" s="78"/>
      <c r="C294500" s="77"/>
    </row>
    <row r="294501" spans="2:3" x14ac:dyDescent="0.25">
      <c r="B294501" s="78"/>
      <c r="C294501" s="77"/>
    </row>
    <row r="294502" spans="2:3" x14ac:dyDescent="0.25">
      <c r="B294502" s="78"/>
      <c r="C294502" s="77"/>
    </row>
    <row r="294503" spans="2:3" x14ac:dyDescent="0.25">
      <c r="B294503" s="78"/>
      <c r="C294503" s="77"/>
    </row>
    <row r="294504" spans="2:3" x14ac:dyDescent="0.25">
      <c r="B294504" s="78"/>
      <c r="C294504" s="77"/>
    </row>
    <row r="294505" spans="2:3" x14ac:dyDescent="0.25">
      <c r="B294505" s="78"/>
      <c r="C294505" s="77"/>
    </row>
    <row r="294506" spans="2:3" x14ac:dyDescent="0.25">
      <c r="B294506" s="78"/>
      <c r="C294506" s="77"/>
    </row>
    <row r="294616" spans="2:3" x14ac:dyDescent="0.25">
      <c r="B294616" s="78"/>
      <c r="C294616" s="77"/>
    </row>
    <row r="294617" spans="2:3" x14ac:dyDescent="0.25">
      <c r="B294617" s="78"/>
      <c r="C294617" s="77"/>
    </row>
    <row r="294618" spans="2:3" x14ac:dyDescent="0.25">
      <c r="B294618" s="78"/>
      <c r="C294618" s="77"/>
    </row>
    <row r="294619" spans="2:3" x14ac:dyDescent="0.25">
      <c r="B294619" s="78"/>
      <c r="C294619" s="77"/>
    </row>
    <row r="294620" spans="2:3" x14ac:dyDescent="0.25">
      <c r="B294620" s="78"/>
      <c r="C294620" s="77"/>
    </row>
    <row r="294621" spans="2:3" x14ac:dyDescent="0.25">
      <c r="B294621" s="78"/>
      <c r="C294621" s="77"/>
    </row>
    <row r="294622" spans="2:3" x14ac:dyDescent="0.25">
      <c r="B294622" s="78"/>
      <c r="C294622" s="77"/>
    </row>
    <row r="294623" spans="2:3" x14ac:dyDescent="0.25">
      <c r="B294623" s="78"/>
      <c r="C294623" s="77"/>
    </row>
    <row r="294624" spans="2:3" x14ac:dyDescent="0.25">
      <c r="B294624" s="78"/>
      <c r="C294624" s="77"/>
    </row>
    <row r="294625" spans="2:3" x14ac:dyDescent="0.25">
      <c r="B294625" s="78"/>
      <c r="C294625" s="77"/>
    </row>
    <row r="294626" spans="2:3" x14ac:dyDescent="0.25">
      <c r="B294626" s="78"/>
      <c r="C294626" s="77"/>
    </row>
    <row r="294627" spans="2:3" x14ac:dyDescent="0.25">
      <c r="B294627" s="78"/>
      <c r="C294627" s="77"/>
    </row>
    <row r="294628" spans="2:3" x14ac:dyDescent="0.25">
      <c r="B294628" s="78"/>
      <c r="C294628" s="77"/>
    </row>
    <row r="294738" spans="2:3" x14ac:dyDescent="0.25">
      <c r="B294738" s="78"/>
      <c r="C294738" s="77"/>
    </row>
    <row r="294739" spans="2:3" x14ac:dyDescent="0.25">
      <c r="B294739" s="78"/>
      <c r="C294739" s="77"/>
    </row>
    <row r="294740" spans="2:3" x14ac:dyDescent="0.25">
      <c r="B294740" s="78"/>
      <c r="C294740" s="77"/>
    </row>
    <row r="294741" spans="2:3" x14ac:dyDescent="0.25">
      <c r="B294741" s="78"/>
      <c r="C294741" s="77"/>
    </row>
    <row r="294742" spans="2:3" x14ac:dyDescent="0.25">
      <c r="B294742" s="78"/>
      <c r="C294742" s="77"/>
    </row>
    <row r="294743" spans="2:3" x14ac:dyDescent="0.25">
      <c r="B294743" s="78"/>
      <c r="C294743" s="77"/>
    </row>
    <row r="294744" spans="2:3" x14ac:dyDescent="0.25">
      <c r="B294744" s="78"/>
      <c r="C294744" s="77"/>
    </row>
    <row r="294745" spans="2:3" x14ac:dyDescent="0.25">
      <c r="B294745" s="78"/>
      <c r="C294745" s="77"/>
    </row>
    <row r="294746" spans="2:3" x14ac:dyDescent="0.25">
      <c r="B294746" s="78"/>
      <c r="C294746" s="77"/>
    </row>
    <row r="294747" spans="2:3" x14ac:dyDescent="0.25">
      <c r="B294747" s="78"/>
      <c r="C294747" s="77"/>
    </row>
    <row r="294748" spans="2:3" x14ac:dyDescent="0.25">
      <c r="B294748" s="78"/>
      <c r="C294748" s="77"/>
    </row>
    <row r="294749" spans="2:3" x14ac:dyDescent="0.25">
      <c r="B294749" s="78"/>
      <c r="C294749" s="77"/>
    </row>
    <row r="294750" spans="2:3" x14ac:dyDescent="0.25">
      <c r="B294750" s="78"/>
      <c r="C294750" s="77"/>
    </row>
    <row r="294860" spans="2:3" x14ac:dyDescent="0.25">
      <c r="B294860" s="78"/>
      <c r="C294860" s="77"/>
    </row>
    <row r="294861" spans="2:3" x14ac:dyDescent="0.25">
      <c r="B294861" s="78"/>
      <c r="C294861" s="77"/>
    </row>
    <row r="294862" spans="2:3" x14ac:dyDescent="0.25">
      <c r="B294862" s="78"/>
      <c r="C294862" s="77"/>
    </row>
    <row r="294863" spans="2:3" x14ac:dyDescent="0.25">
      <c r="B294863" s="78"/>
      <c r="C294863" s="77"/>
    </row>
    <row r="294864" spans="2:3" x14ac:dyDescent="0.25">
      <c r="B294864" s="78"/>
      <c r="C294864" s="77"/>
    </row>
    <row r="294865" spans="2:3" x14ac:dyDescent="0.25">
      <c r="B294865" s="78"/>
      <c r="C294865" s="77"/>
    </row>
    <row r="294866" spans="2:3" x14ac:dyDescent="0.25">
      <c r="B294866" s="78"/>
      <c r="C294866" s="77"/>
    </row>
    <row r="294867" spans="2:3" x14ac:dyDescent="0.25">
      <c r="B294867" s="78"/>
      <c r="C294867" s="77"/>
    </row>
    <row r="294868" spans="2:3" x14ac:dyDescent="0.25">
      <c r="B294868" s="78"/>
      <c r="C294868" s="77"/>
    </row>
    <row r="294869" spans="2:3" x14ac:dyDescent="0.25">
      <c r="B294869" s="78"/>
      <c r="C294869" s="77"/>
    </row>
    <row r="294870" spans="2:3" x14ac:dyDescent="0.25">
      <c r="B294870" s="78"/>
      <c r="C294870" s="77"/>
    </row>
    <row r="294871" spans="2:3" x14ac:dyDescent="0.25">
      <c r="B294871" s="78"/>
      <c r="C294871" s="77"/>
    </row>
    <row r="294872" spans="2:3" x14ac:dyDescent="0.25">
      <c r="B294872" s="78"/>
      <c r="C294872" s="77"/>
    </row>
    <row r="294982" spans="2:3" x14ac:dyDescent="0.25">
      <c r="B294982" s="78"/>
      <c r="C294982" s="77"/>
    </row>
    <row r="294983" spans="2:3" x14ac:dyDescent="0.25">
      <c r="B294983" s="78"/>
      <c r="C294983" s="77"/>
    </row>
    <row r="294984" spans="2:3" x14ac:dyDescent="0.25">
      <c r="B294984" s="78"/>
      <c r="C294984" s="77"/>
    </row>
    <row r="294985" spans="2:3" x14ac:dyDescent="0.25">
      <c r="B294985" s="78"/>
      <c r="C294985" s="77"/>
    </row>
    <row r="294986" spans="2:3" x14ac:dyDescent="0.25">
      <c r="B294986" s="78"/>
      <c r="C294986" s="77"/>
    </row>
    <row r="294987" spans="2:3" x14ac:dyDescent="0.25">
      <c r="B294987" s="78"/>
      <c r="C294987" s="77"/>
    </row>
    <row r="294988" spans="2:3" x14ac:dyDescent="0.25">
      <c r="B294988" s="78"/>
      <c r="C294988" s="77"/>
    </row>
    <row r="294989" spans="2:3" x14ac:dyDescent="0.25">
      <c r="B294989" s="78"/>
      <c r="C294989" s="77"/>
    </row>
    <row r="294990" spans="2:3" x14ac:dyDescent="0.25">
      <c r="B294990" s="78"/>
      <c r="C294990" s="77"/>
    </row>
    <row r="294991" spans="2:3" x14ac:dyDescent="0.25">
      <c r="B294991" s="78"/>
      <c r="C294991" s="77"/>
    </row>
    <row r="294992" spans="2:3" x14ac:dyDescent="0.25">
      <c r="B294992" s="78"/>
      <c r="C294992" s="77"/>
    </row>
    <row r="294993" spans="2:3" x14ac:dyDescent="0.25">
      <c r="B294993" s="78"/>
      <c r="C294993" s="77"/>
    </row>
    <row r="294994" spans="2:3" x14ac:dyDescent="0.25">
      <c r="B294994" s="78"/>
      <c r="C294994" s="77"/>
    </row>
    <row r="295104" spans="2:3" x14ac:dyDescent="0.25">
      <c r="B295104" s="78"/>
      <c r="C295104" s="77"/>
    </row>
    <row r="295105" spans="2:3" x14ac:dyDescent="0.25">
      <c r="B295105" s="78"/>
      <c r="C295105" s="77"/>
    </row>
    <row r="295106" spans="2:3" x14ac:dyDescent="0.25">
      <c r="B295106" s="78"/>
      <c r="C295106" s="77"/>
    </row>
    <row r="295107" spans="2:3" x14ac:dyDescent="0.25">
      <c r="B295107" s="78"/>
      <c r="C295107" s="77"/>
    </row>
    <row r="295108" spans="2:3" x14ac:dyDescent="0.25">
      <c r="B295108" s="78"/>
      <c r="C295108" s="77"/>
    </row>
    <row r="295109" spans="2:3" x14ac:dyDescent="0.25">
      <c r="B295109" s="78"/>
      <c r="C295109" s="77"/>
    </row>
    <row r="295110" spans="2:3" x14ac:dyDescent="0.25">
      <c r="B295110" s="78"/>
      <c r="C295110" s="77"/>
    </row>
    <row r="295111" spans="2:3" x14ac:dyDescent="0.25">
      <c r="B295111" s="78"/>
      <c r="C295111" s="77"/>
    </row>
    <row r="295112" spans="2:3" x14ac:dyDescent="0.25">
      <c r="B295112" s="78"/>
      <c r="C295112" s="77"/>
    </row>
    <row r="295113" spans="2:3" x14ac:dyDescent="0.25">
      <c r="B295113" s="78"/>
      <c r="C295113" s="77"/>
    </row>
    <row r="295114" spans="2:3" x14ac:dyDescent="0.25">
      <c r="B295114" s="78"/>
      <c r="C295114" s="77"/>
    </row>
    <row r="295115" spans="2:3" x14ac:dyDescent="0.25">
      <c r="B295115" s="78"/>
      <c r="C295115" s="77"/>
    </row>
    <row r="295116" spans="2:3" x14ac:dyDescent="0.25">
      <c r="B295116" s="78"/>
      <c r="C295116" s="77"/>
    </row>
    <row r="295226" spans="2:3" x14ac:dyDescent="0.25">
      <c r="B295226" s="78"/>
      <c r="C295226" s="77"/>
    </row>
    <row r="295227" spans="2:3" x14ac:dyDescent="0.25">
      <c r="B295227" s="78"/>
      <c r="C295227" s="77"/>
    </row>
    <row r="295228" spans="2:3" x14ac:dyDescent="0.25">
      <c r="B295228" s="78"/>
      <c r="C295228" s="77"/>
    </row>
    <row r="295229" spans="2:3" x14ac:dyDescent="0.25">
      <c r="B295229" s="78"/>
      <c r="C295229" s="77"/>
    </row>
    <row r="295230" spans="2:3" x14ac:dyDescent="0.25">
      <c r="B295230" s="78"/>
      <c r="C295230" s="77"/>
    </row>
    <row r="295231" spans="2:3" x14ac:dyDescent="0.25">
      <c r="B295231" s="78"/>
      <c r="C295231" s="77"/>
    </row>
    <row r="295232" spans="2:3" x14ac:dyDescent="0.25">
      <c r="B295232" s="78"/>
      <c r="C295232" s="77"/>
    </row>
    <row r="295233" spans="2:3" x14ac:dyDescent="0.25">
      <c r="B295233" s="78"/>
      <c r="C295233" s="77"/>
    </row>
    <row r="295234" spans="2:3" x14ac:dyDescent="0.25">
      <c r="B295234" s="78"/>
      <c r="C295234" s="77"/>
    </row>
    <row r="295235" spans="2:3" x14ac:dyDescent="0.25">
      <c r="B295235" s="78"/>
      <c r="C295235" s="77"/>
    </row>
    <row r="295236" spans="2:3" x14ac:dyDescent="0.25">
      <c r="B295236" s="78"/>
      <c r="C295236" s="77"/>
    </row>
    <row r="295237" spans="2:3" x14ac:dyDescent="0.25">
      <c r="B295237" s="78"/>
      <c r="C295237" s="77"/>
    </row>
    <row r="295238" spans="2:3" x14ac:dyDescent="0.25">
      <c r="B295238" s="78"/>
      <c r="C295238" s="77"/>
    </row>
    <row r="295348" spans="2:3" x14ac:dyDescent="0.25">
      <c r="B295348" s="78"/>
      <c r="C295348" s="77"/>
    </row>
    <row r="295349" spans="2:3" x14ac:dyDescent="0.25">
      <c r="B295349" s="78"/>
      <c r="C295349" s="77"/>
    </row>
    <row r="295350" spans="2:3" x14ac:dyDescent="0.25">
      <c r="B295350" s="78"/>
      <c r="C295350" s="77"/>
    </row>
    <row r="295351" spans="2:3" x14ac:dyDescent="0.25">
      <c r="B295351" s="78"/>
      <c r="C295351" s="77"/>
    </row>
    <row r="295352" spans="2:3" x14ac:dyDescent="0.25">
      <c r="B295352" s="78"/>
      <c r="C295352" s="77"/>
    </row>
    <row r="295353" spans="2:3" x14ac:dyDescent="0.25">
      <c r="B295353" s="78"/>
      <c r="C295353" s="77"/>
    </row>
    <row r="295354" spans="2:3" x14ac:dyDescent="0.25">
      <c r="B295354" s="78"/>
      <c r="C295354" s="77"/>
    </row>
    <row r="295355" spans="2:3" x14ac:dyDescent="0.25">
      <c r="B295355" s="78"/>
      <c r="C295355" s="77"/>
    </row>
    <row r="295356" spans="2:3" x14ac:dyDescent="0.25">
      <c r="B295356" s="78"/>
      <c r="C295356" s="77"/>
    </row>
    <row r="295357" spans="2:3" x14ac:dyDescent="0.25">
      <c r="B295357" s="78"/>
      <c r="C295357" s="77"/>
    </row>
    <row r="295358" spans="2:3" x14ac:dyDescent="0.25">
      <c r="B295358" s="78"/>
      <c r="C295358" s="77"/>
    </row>
    <row r="295359" spans="2:3" x14ac:dyDescent="0.25">
      <c r="B295359" s="78"/>
      <c r="C295359" s="77"/>
    </row>
    <row r="295360" spans="2:3" x14ac:dyDescent="0.25">
      <c r="B295360" s="78"/>
      <c r="C295360" s="77"/>
    </row>
    <row r="295470" spans="2:3" x14ac:dyDescent="0.25">
      <c r="B295470" s="78"/>
      <c r="C295470" s="77"/>
    </row>
    <row r="295471" spans="2:3" x14ac:dyDescent="0.25">
      <c r="B295471" s="78"/>
      <c r="C295471" s="77"/>
    </row>
    <row r="295472" spans="2:3" x14ac:dyDescent="0.25">
      <c r="B295472" s="78"/>
      <c r="C295472" s="77"/>
    </row>
    <row r="295473" spans="2:3" x14ac:dyDescent="0.25">
      <c r="B295473" s="78"/>
      <c r="C295473" s="77"/>
    </row>
    <row r="295474" spans="2:3" x14ac:dyDescent="0.25">
      <c r="B295474" s="78"/>
      <c r="C295474" s="77"/>
    </row>
    <row r="295475" spans="2:3" x14ac:dyDescent="0.25">
      <c r="B295475" s="78"/>
      <c r="C295475" s="77"/>
    </row>
    <row r="295476" spans="2:3" x14ac:dyDescent="0.25">
      <c r="B295476" s="78"/>
      <c r="C295476" s="77"/>
    </row>
    <row r="295477" spans="2:3" x14ac:dyDescent="0.25">
      <c r="B295477" s="78"/>
      <c r="C295477" s="77"/>
    </row>
    <row r="295478" spans="2:3" x14ac:dyDescent="0.25">
      <c r="B295478" s="78"/>
      <c r="C295478" s="77"/>
    </row>
    <row r="295479" spans="2:3" x14ac:dyDescent="0.25">
      <c r="B295479" s="78"/>
      <c r="C295479" s="77"/>
    </row>
    <row r="295480" spans="2:3" x14ac:dyDescent="0.25">
      <c r="B295480" s="78"/>
      <c r="C295480" s="77"/>
    </row>
    <row r="295481" spans="2:3" x14ac:dyDescent="0.25">
      <c r="B295481" s="78"/>
      <c r="C295481" s="77"/>
    </row>
    <row r="295482" spans="2:3" x14ac:dyDescent="0.25">
      <c r="B295482" s="78"/>
      <c r="C295482" s="77"/>
    </row>
    <row r="295592" spans="2:3" x14ac:dyDescent="0.25">
      <c r="B295592" s="78"/>
      <c r="C295592" s="77"/>
    </row>
    <row r="295593" spans="2:3" x14ac:dyDescent="0.25">
      <c r="B295593" s="78"/>
      <c r="C295593" s="77"/>
    </row>
    <row r="295594" spans="2:3" x14ac:dyDescent="0.25">
      <c r="B295594" s="78"/>
      <c r="C295594" s="77"/>
    </row>
    <row r="295595" spans="2:3" x14ac:dyDescent="0.25">
      <c r="B295595" s="78"/>
      <c r="C295595" s="77"/>
    </row>
    <row r="295596" spans="2:3" x14ac:dyDescent="0.25">
      <c r="B295596" s="78"/>
      <c r="C295596" s="77"/>
    </row>
    <row r="295597" spans="2:3" x14ac:dyDescent="0.25">
      <c r="B295597" s="78"/>
      <c r="C295597" s="77"/>
    </row>
    <row r="295598" spans="2:3" x14ac:dyDescent="0.25">
      <c r="B295598" s="78"/>
      <c r="C295598" s="77"/>
    </row>
    <row r="295599" spans="2:3" x14ac:dyDescent="0.25">
      <c r="B295599" s="78"/>
      <c r="C295599" s="77"/>
    </row>
    <row r="295600" spans="2:3" x14ac:dyDescent="0.25">
      <c r="B295600" s="78"/>
      <c r="C295600" s="77"/>
    </row>
    <row r="295601" spans="2:3" x14ac:dyDescent="0.25">
      <c r="B295601" s="78"/>
      <c r="C295601" s="77"/>
    </row>
    <row r="295602" spans="2:3" x14ac:dyDescent="0.25">
      <c r="B295602" s="78"/>
      <c r="C295602" s="77"/>
    </row>
    <row r="295603" spans="2:3" x14ac:dyDescent="0.25">
      <c r="B295603" s="78"/>
      <c r="C295603" s="77"/>
    </row>
    <row r="295604" spans="2:3" x14ac:dyDescent="0.25">
      <c r="B295604" s="78"/>
      <c r="C295604" s="77"/>
    </row>
    <row r="295714" spans="2:3" x14ac:dyDescent="0.25">
      <c r="B295714" s="78"/>
      <c r="C295714" s="77"/>
    </row>
    <row r="295715" spans="2:3" x14ac:dyDescent="0.25">
      <c r="B295715" s="78"/>
      <c r="C295715" s="77"/>
    </row>
    <row r="295716" spans="2:3" x14ac:dyDescent="0.25">
      <c r="B295716" s="78"/>
      <c r="C295716" s="77"/>
    </row>
    <row r="295717" spans="2:3" x14ac:dyDescent="0.25">
      <c r="B295717" s="78"/>
      <c r="C295717" s="77"/>
    </row>
    <row r="295718" spans="2:3" x14ac:dyDescent="0.25">
      <c r="B295718" s="78"/>
      <c r="C295718" s="77"/>
    </row>
    <row r="295719" spans="2:3" x14ac:dyDescent="0.25">
      <c r="B295719" s="78"/>
      <c r="C295719" s="77"/>
    </row>
    <row r="295720" spans="2:3" x14ac:dyDescent="0.25">
      <c r="B295720" s="78"/>
      <c r="C295720" s="77"/>
    </row>
    <row r="295721" spans="2:3" x14ac:dyDescent="0.25">
      <c r="B295721" s="78"/>
      <c r="C295721" s="77"/>
    </row>
    <row r="295722" spans="2:3" x14ac:dyDescent="0.25">
      <c r="B295722" s="78"/>
      <c r="C295722" s="77"/>
    </row>
    <row r="295723" spans="2:3" x14ac:dyDescent="0.25">
      <c r="B295723" s="78"/>
      <c r="C295723" s="77"/>
    </row>
    <row r="295724" spans="2:3" x14ac:dyDescent="0.25">
      <c r="B295724" s="78"/>
      <c r="C295724" s="77"/>
    </row>
    <row r="295725" spans="2:3" x14ac:dyDescent="0.25">
      <c r="B295725" s="78"/>
      <c r="C295725" s="77"/>
    </row>
    <row r="295726" spans="2:3" x14ac:dyDescent="0.25">
      <c r="B295726" s="78"/>
      <c r="C295726" s="77"/>
    </row>
    <row r="295836" spans="2:3" x14ac:dyDescent="0.25">
      <c r="B295836" s="78"/>
      <c r="C295836" s="77"/>
    </row>
    <row r="295837" spans="2:3" x14ac:dyDescent="0.25">
      <c r="B295837" s="78"/>
      <c r="C295837" s="77"/>
    </row>
    <row r="295838" spans="2:3" x14ac:dyDescent="0.25">
      <c r="B295838" s="78"/>
      <c r="C295838" s="77"/>
    </row>
    <row r="295839" spans="2:3" x14ac:dyDescent="0.25">
      <c r="B295839" s="78"/>
      <c r="C295839" s="77"/>
    </row>
    <row r="295840" spans="2:3" x14ac:dyDescent="0.25">
      <c r="B295840" s="78"/>
      <c r="C295840" s="77"/>
    </row>
    <row r="295841" spans="2:3" x14ac:dyDescent="0.25">
      <c r="B295841" s="78"/>
      <c r="C295841" s="77"/>
    </row>
    <row r="295842" spans="2:3" x14ac:dyDescent="0.25">
      <c r="B295842" s="78"/>
      <c r="C295842" s="77"/>
    </row>
    <row r="295843" spans="2:3" x14ac:dyDescent="0.25">
      <c r="B295843" s="78"/>
      <c r="C295843" s="77"/>
    </row>
    <row r="295844" spans="2:3" x14ac:dyDescent="0.25">
      <c r="B295844" s="78"/>
      <c r="C295844" s="77"/>
    </row>
    <row r="295845" spans="2:3" x14ac:dyDescent="0.25">
      <c r="B295845" s="78"/>
      <c r="C295845" s="77"/>
    </row>
    <row r="295846" spans="2:3" x14ac:dyDescent="0.25">
      <c r="B295846" s="78"/>
      <c r="C295846" s="77"/>
    </row>
    <row r="295847" spans="2:3" x14ac:dyDescent="0.25">
      <c r="B295847" s="78"/>
      <c r="C295847" s="77"/>
    </row>
    <row r="295848" spans="2:3" x14ac:dyDescent="0.25">
      <c r="B295848" s="78"/>
      <c r="C295848" s="77"/>
    </row>
    <row r="295958" spans="2:3" x14ac:dyDescent="0.25">
      <c r="B295958" s="78"/>
      <c r="C295958" s="77"/>
    </row>
    <row r="295959" spans="2:3" x14ac:dyDescent="0.25">
      <c r="B295959" s="78"/>
      <c r="C295959" s="77"/>
    </row>
    <row r="295960" spans="2:3" x14ac:dyDescent="0.25">
      <c r="B295960" s="78"/>
      <c r="C295960" s="77"/>
    </row>
    <row r="295961" spans="2:3" x14ac:dyDescent="0.25">
      <c r="B295961" s="78"/>
      <c r="C295961" s="77"/>
    </row>
    <row r="295962" spans="2:3" x14ac:dyDescent="0.25">
      <c r="B295962" s="78"/>
      <c r="C295962" s="77"/>
    </row>
    <row r="295963" spans="2:3" x14ac:dyDescent="0.25">
      <c r="B295963" s="78"/>
      <c r="C295963" s="77"/>
    </row>
    <row r="295964" spans="2:3" x14ac:dyDescent="0.25">
      <c r="B295964" s="78"/>
      <c r="C295964" s="77"/>
    </row>
    <row r="295965" spans="2:3" x14ac:dyDescent="0.25">
      <c r="B295965" s="78"/>
      <c r="C295965" s="77"/>
    </row>
    <row r="295966" spans="2:3" x14ac:dyDescent="0.25">
      <c r="B295966" s="78"/>
      <c r="C295966" s="77"/>
    </row>
    <row r="295967" spans="2:3" x14ac:dyDescent="0.25">
      <c r="B295967" s="78"/>
      <c r="C295967" s="77"/>
    </row>
    <row r="295968" spans="2:3" x14ac:dyDescent="0.25">
      <c r="B295968" s="78"/>
      <c r="C295968" s="77"/>
    </row>
    <row r="295969" spans="2:3" x14ac:dyDescent="0.25">
      <c r="B295969" s="78"/>
      <c r="C295969" s="77"/>
    </row>
    <row r="295970" spans="2:3" x14ac:dyDescent="0.25">
      <c r="B295970" s="78"/>
      <c r="C295970" s="77"/>
    </row>
    <row r="296080" spans="2:3" x14ac:dyDescent="0.25">
      <c r="B296080" s="78"/>
      <c r="C296080" s="77"/>
    </row>
    <row r="296081" spans="2:3" x14ac:dyDescent="0.25">
      <c r="B296081" s="78"/>
      <c r="C296081" s="77"/>
    </row>
    <row r="296082" spans="2:3" x14ac:dyDescent="0.25">
      <c r="B296082" s="78"/>
      <c r="C296082" s="77"/>
    </row>
    <row r="296083" spans="2:3" x14ac:dyDescent="0.25">
      <c r="B296083" s="78"/>
      <c r="C296083" s="77"/>
    </row>
    <row r="296084" spans="2:3" x14ac:dyDescent="0.25">
      <c r="B296084" s="78"/>
      <c r="C296084" s="77"/>
    </row>
    <row r="296085" spans="2:3" x14ac:dyDescent="0.25">
      <c r="B296085" s="78"/>
      <c r="C296085" s="77"/>
    </row>
    <row r="296086" spans="2:3" x14ac:dyDescent="0.25">
      <c r="B296086" s="78"/>
      <c r="C296086" s="77"/>
    </row>
    <row r="296087" spans="2:3" x14ac:dyDescent="0.25">
      <c r="B296087" s="78"/>
      <c r="C296087" s="77"/>
    </row>
    <row r="296088" spans="2:3" x14ac:dyDescent="0.25">
      <c r="B296088" s="78"/>
      <c r="C296088" s="77"/>
    </row>
    <row r="296089" spans="2:3" x14ac:dyDescent="0.25">
      <c r="B296089" s="78"/>
      <c r="C296089" s="77"/>
    </row>
    <row r="296090" spans="2:3" x14ac:dyDescent="0.25">
      <c r="B296090" s="78"/>
      <c r="C296090" s="77"/>
    </row>
    <row r="296091" spans="2:3" x14ac:dyDescent="0.25">
      <c r="B296091" s="78"/>
      <c r="C296091" s="77"/>
    </row>
    <row r="296092" spans="2:3" x14ac:dyDescent="0.25">
      <c r="B296092" s="78"/>
      <c r="C296092" s="77"/>
    </row>
    <row r="296202" spans="2:3" x14ac:dyDescent="0.25">
      <c r="B296202" s="78"/>
      <c r="C296202" s="77"/>
    </row>
    <row r="296203" spans="2:3" x14ac:dyDescent="0.25">
      <c r="B296203" s="78"/>
      <c r="C296203" s="77"/>
    </row>
    <row r="296204" spans="2:3" x14ac:dyDescent="0.25">
      <c r="B296204" s="78"/>
      <c r="C296204" s="77"/>
    </row>
    <row r="296205" spans="2:3" x14ac:dyDescent="0.25">
      <c r="B296205" s="78"/>
      <c r="C296205" s="77"/>
    </row>
    <row r="296206" spans="2:3" x14ac:dyDescent="0.25">
      <c r="B296206" s="78"/>
      <c r="C296206" s="77"/>
    </row>
    <row r="296207" spans="2:3" x14ac:dyDescent="0.25">
      <c r="B296207" s="78"/>
      <c r="C296207" s="77"/>
    </row>
    <row r="296208" spans="2:3" x14ac:dyDescent="0.25">
      <c r="B296208" s="78"/>
      <c r="C296208" s="77"/>
    </row>
    <row r="296209" spans="2:3" x14ac:dyDescent="0.25">
      <c r="B296209" s="78"/>
      <c r="C296209" s="77"/>
    </row>
    <row r="296210" spans="2:3" x14ac:dyDescent="0.25">
      <c r="B296210" s="78"/>
      <c r="C296210" s="77"/>
    </row>
    <row r="296211" spans="2:3" x14ac:dyDescent="0.25">
      <c r="B296211" s="78"/>
      <c r="C296211" s="77"/>
    </row>
    <row r="296212" spans="2:3" x14ac:dyDescent="0.25">
      <c r="B296212" s="78"/>
      <c r="C296212" s="77"/>
    </row>
    <row r="296213" spans="2:3" x14ac:dyDescent="0.25">
      <c r="B296213" s="78"/>
      <c r="C296213" s="77"/>
    </row>
    <row r="296214" spans="2:3" x14ac:dyDescent="0.25">
      <c r="B296214" s="78"/>
      <c r="C296214" s="77"/>
    </row>
    <row r="296324" spans="2:3" x14ac:dyDescent="0.25">
      <c r="B296324" s="78"/>
      <c r="C296324" s="77"/>
    </row>
    <row r="296325" spans="2:3" x14ac:dyDescent="0.25">
      <c r="B296325" s="78"/>
      <c r="C296325" s="77"/>
    </row>
    <row r="296326" spans="2:3" x14ac:dyDescent="0.25">
      <c r="B296326" s="78"/>
      <c r="C296326" s="77"/>
    </row>
    <row r="296327" spans="2:3" x14ac:dyDescent="0.25">
      <c r="B296327" s="78"/>
      <c r="C296327" s="77"/>
    </row>
    <row r="296328" spans="2:3" x14ac:dyDescent="0.25">
      <c r="B296328" s="78"/>
      <c r="C296328" s="77"/>
    </row>
    <row r="296329" spans="2:3" x14ac:dyDescent="0.25">
      <c r="B296329" s="78"/>
      <c r="C296329" s="77"/>
    </row>
    <row r="296330" spans="2:3" x14ac:dyDescent="0.25">
      <c r="B296330" s="78"/>
      <c r="C296330" s="77"/>
    </row>
    <row r="296331" spans="2:3" x14ac:dyDescent="0.25">
      <c r="B296331" s="78"/>
      <c r="C296331" s="77"/>
    </row>
    <row r="296332" spans="2:3" x14ac:dyDescent="0.25">
      <c r="B296332" s="78"/>
      <c r="C296332" s="77"/>
    </row>
    <row r="296333" spans="2:3" x14ac:dyDescent="0.25">
      <c r="B296333" s="78"/>
      <c r="C296333" s="77"/>
    </row>
    <row r="296334" spans="2:3" x14ac:dyDescent="0.25">
      <c r="B296334" s="78"/>
      <c r="C296334" s="77"/>
    </row>
    <row r="296335" spans="2:3" x14ac:dyDescent="0.25">
      <c r="B296335" s="78"/>
      <c r="C296335" s="77"/>
    </row>
    <row r="296336" spans="2:3" x14ac:dyDescent="0.25">
      <c r="B296336" s="78"/>
      <c r="C296336" s="77"/>
    </row>
    <row r="296446" spans="2:3" x14ac:dyDescent="0.25">
      <c r="B296446" s="78"/>
      <c r="C296446" s="77"/>
    </row>
    <row r="296447" spans="2:3" x14ac:dyDescent="0.25">
      <c r="B296447" s="78"/>
      <c r="C296447" s="77"/>
    </row>
    <row r="296448" spans="2:3" x14ac:dyDescent="0.25">
      <c r="B296448" s="78"/>
      <c r="C296448" s="77"/>
    </row>
    <row r="296449" spans="2:3" x14ac:dyDescent="0.25">
      <c r="B296449" s="78"/>
      <c r="C296449" s="77"/>
    </row>
    <row r="296450" spans="2:3" x14ac:dyDescent="0.25">
      <c r="B296450" s="78"/>
      <c r="C296450" s="77"/>
    </row>
    <row r="296451" spans="2:3" x14ac:dyDescent="0.25">
      <c r="B296451" s="78"/>
      <c r="C296451" s="77"/>
    </row>
    <row r="296452" spans="2:3" x14ac:dyDescent="0.25">
      <c r="B296452" s="78"/>
      <c r="C296452" s="77"/>
    </row>
    <row r="296453" spans="2:3" x14ac:dyDescent="0.25">
      <c r="B296453" s="78"/>
      <c r="C296453" s="77"/>
    </row>
    <row r="296454" spans="2:3" x14ac:dyDescent="0.25">
      <c r="B296454" s="78"/>
      <c r="C296454" s="77"/>
    </row>
    <row r="296455" spans="2:3" x14ac:dyDescent="0.25">
      <c r="B296455" s="78"/>
      <c r="C296455" s="77"/>
    </row>
    <row r="296456" spans="2:3" x14ac:dyDescent="0.25">
      <c r="B296456" s="78"/>
      <c r="C296456" s="77"/>
    </row>
    <row r="296457" spans="2:3" x14ac:dyDescent="0.25">
      <c r="B296457" s="78"/>
      <c r="C296457" s="77"/>
    </row>
    <row r="296458" spans="2:3" x14ac:dyDescent="0.25">
      <c r="B296458" s="78"/>
      <c r="C296458" s="77"/>
    </row>
    <row r="296568" spans="2:3" x14ac:dyDescent="0.25">
      <c r="B296568" s="78"/>
      <c r="C296568" s="77"/>
    </row>
    <row r="296569" spans="2:3" x14ac:dyDescent="0.25">
      <c r="B296569" s="78"/>
      <c r="C296569" s="77"/>
    </row>
    <row r="296570" spans="2:3" x14ac:dyDescent="0.25">
      <c r="B296570" s="78"/>
      <c r="C296570" s="77"/>
    </row>
    <row r="296571" spans="2:3" x14ac:dyDescent="0.25">
      <c r="B296571" s="78"/>
      <c r="C296571" s="77"/>
    </row>
    <row r="296572" spans="2:3" x14ac:dyDescent="0.25">
      <c r="B296572" s="78"/>
      <c r="C296572" s="77"/>
    </row>
    <row r="296573" spans="2:3" x14ac:dyDescent="0.25">
      <c r="B296573" s="78"/>
      <c r="C296573" s="77"/>
    </row>
    <row r="296574" spans="2:3" x14ac:dyDescent="0.25">
      <c r="B296574" s="78"/>
      <c r="C296574" s="77"/>
    </row>
    <row r="296575" spans="2:3" x14ac:dyDescent="0.25">
      <c r="B296575" s="78"/>
      <c r="C296575" s="77"/>
    </row>
    <row r="296576" spans="2:3" x14ac:dyDescent="0.25">
      <c r="B296576" s="78"/>
      <c r="C296576" s="77"/>
    </row>
    <row r="296577" spans="2:3" x14ac:dyDescent="0.25">
      <c r="B296577" s="78"/>
      <c r="C296577" s="77"/>
    </row>
    <row r="296578" spans="2:3" x14ac:dyDescent="0.25">
      <c r="B296578" s="78"/>
      <c r="C296578" s="77"/>
    </row>
    <row r="296579" spans="2:3" x14ac:dyDescent="0.25">
      <c r="B296579" s="78"/>
      <c r="C296579" s="77"/>
    </row>
    <row r="296580" spans="2:3" x14ac:dyDescent="0.25">
      <c r="B296580" s="78"/>
      <c r="C296580" s="77"/>
    </row>
    <row r="296690" spans="2:3" x14ac:dyDescent="0.25">
      <c r="B296690" s="78"/>
      <c r="C296690" s="77"/>
    </row>
    <row r="296691" spans="2:3" x14ac:dyDescent="0.25">
      <c r="B296691" s="78"/>
      <c r="C296691" s="77"/>
    </row>
    <row r="296692" spans="2:3" x14ac:dyDescent="0.25">
      <c r="B296692" s="78"/>
      <c r="C296692" s="77"/>
    </row>
    <row r="296693" spans="2:3" x14ac:dyDescent="0.25">
      <c r="B296693" s="78"/>
      <c r="C296693" s="77"/>
    </row>
    <row r="296694" spans="2:3" x14ac:dyDescent="0.25">
      <c r="B296694" s="78"/>
      <c r="C296694" s="77"/>
    </row>
    <row r="296695" spans="2:3" x14ac:dyDescent="0.25">
      <c r="B296695" s="78"/>
      <c r="C296695" s="77"/>
    </row>
    <row r="296696" spans="2:3" x14ac:dyDescent="0.25">
      <c r="B296696" s="78"/>
      <c r="C296696" s="77"/>
    </row>
    <row r="296697" spans="2:3" x14ac:dyDescent="0.25">
      <c r="B296697" s="78"/>
      <c r="C296697" s="77"/>
    </row>
    <row r="296698" spans="2:3" x14ac:dyDescent="0.25">
      <c r="B296698" s="78"/>
      <c r="C296698" s="77"/>
    </row>
    <row r="296699" spans="2:3" x14ac:dyDescent="0.25">
      <c r="B296699" s="78"/>
      <c r="C296699" s="77"/>
    </row>
    <row r="296700" spans="2:3" x14ac:dyDescent="0.25">
      <c r="B296700" s="78"/>
      <c r="C296700" s="77"/>
    </row>
    <row r="296701" spans="2:3" x14ac:dyDescent="0.25">
      <c r="B296701" s="78"/>
      <c r="C296701" s="77"/>
    </row>
    <row r="296702" spans="2:3" x14ac:dyDescent="0.25">
      <c r="B296702" s="78"/>
      <c r="C296702" s="77"/>
    </row>
    <row r="296812" spans="2:3" x14ac:dyDescent="0.25">
      <c r="B296812" s="78"/>
      <c r="C296812" s="77"/>
    </row>
    <row r="296813" spans="2:3" x14ac:dyDescent="0.25">
      <c r="B296813" s="78"/>
      <c r="C296813" s="77"/>
    </row>
    <row r="296814" spans="2:3" x14ac:dyDescent="0.25">
      <c r="B296814" s="78"/>
      <c r="C296814" s="77"/>
    </row>
    <row r="296815" spans="2:3" x14ac:dyDescent="0.25">
      <c r="B296815" s="78"/>
      <c r="C296815" s="77"/>
    </row>
    <row r="296816" spans="2:3" x14ac:dyDescent="0.25">
      <c r="B296816" s="78"/>
      <c r="C296816" s="77"/>
    </row>
    <row r="296817" spans="2:3" x14ac:dyDescent="0.25">
      <c r="B296817" s="78"/>
      <c r="C296817" s="77"/>
    </row>
    <row r="296818" spans="2:3" x14ac:dyDescent="0.25">
      <c r="B296818" s="78"/>
      <c r="C296818" s="77"/>
    </row>
    <row r="296819" spans="2:3" x14ac:dyDescent="0.25">
      <c r="B296819" s="78"/>
      <c r="C296819" s="77"/>
    </row>
    <row r="296820" spans="2:3" x14ac:dyDescent="0.25">
      <c r="B296820" s="78"/>
      <c r="C296820" s="77"/>
    </row>
    <row r="296821" spans="2:3" x14ac:dyDescent="0.25">
      <c r="B296821" s="78"/>
      <c r="C296821" s="77"/>
    </row>
    <row r="296822" spans="2:3" x14ac:dyDescent="0.25">
      <c r="B296822" s="78"/>
      <c r="C296822" s="77"/>
    </row>
    <row r="296823" spans="2:3" x14ac:dyDescent="0.25">
      <c r="B296823" s="78"/>
      <c r="C296823" s="77"/>
    </row>
    <row r="296824" spans="2:3" x14ac:dyDescent="0.25">
      <c r="B296824" s="78"/>
      <c r="C296824" s="77"/>
    </row>
    <row r="296934" spans="2:3" x14ac:dyDescent="0.25">
      <c r="B296934" s="78"/>
      <c r="C296934" s="77"/>
    </row>
    <row r="296935" spans="2:3" x14ac:dyDescent="0.25">
      <c r="B296935" s="78"/>
      <c r="C296935" s="77"/>
    </row>
    <row r="296936" spans="2:3" x14ac:dyDescent="0.25">
      <c r="B296936" s="78"/>
      <c r="C296936" s="77"/>
    </row>
    <row r="296937" spans="2:3" x14ac:dyDescent="0.25">
      <c r="B296937" s="78"/>
      <c r="C296937" s="77"/>
    </row>
    <row r="296938" spans="2:3" x14ac:dyDescent="0.25">
      <c r="B296938" s="78"/>
      <c r="C296938" s="77"/>
    </row>
    <row r="296939" spans="2:3" x14ac:dyDescent="0.25">
      <c r="B296939" s="78"/>
      <c r="C296939" s="77"/>
    </row>
    <row r="296940" spans="2:3" x14ac:dyDescent="0.25">
      <c r="B296940" s="78"/>
      <c r="C296940" s="77"/>
    </row>
    <row r="296941" spans="2:3" x14ac:dyDescent="0.25">
      <c r="B296941" s="78"/>
      <c r="C296941" s="77"/>
    </row>
    <row r="296942" spans="2:3" x14ac:dyDescent="0.25">
      <c r="B296942" s="78"/>
      <c r="C296942" s="77"/>
    </row>
    <row r="296943" spans="2:3" x14ac:dyDescent="0.25">
      <c r="B296943" s="78"/>
      <c r="C296943" s="77"/>
    </row>
    <row r="296944" spans="2:3" x14ac:dyDescent="0.25">
      <c r="B296944" s="78"/>
      <c r="C296944" s="77"/>
    </row>
    <row r="296945" spans="2:3" x14ac:dyDescent="0.25">
      <c r="B296945" s="78"/>
      <c r="C296945" s="77"/>
    </row>
    <row r="296946" spans="2:3" x14ac:dyDescent="0.25">
      <c r="B296946" s="78"/>
      <c r="C296946" s="77"/>
    </row>
    <row r="297056" spans="2:3" x14ac:dyDescent="0.25">
      <c r="B297056" s="78"/>
      <c r="C297056" s="77"/>
    </row>
    <row r="297057" spans="2:3" x14ac:dyDescent="0.25">
      <c r="B297057" s="78"/>
      <c r="C297057" s="77"/>
    </row>
    <row r="297058" spans="2:3" x14ac:dyDescent="0.25">
      <c r="B297058" s="78"/>
      <c r="C297058" s="77"/>
    </row>
    <row r="297059" spans="2:3" x14ac:dyDescent="0.25">
      <c r="B297059" s="78"/>
      <c r="C297059" s="77"/>
    </row>
    <row r="297060" spans="2:3" x14ac:dyDescent="0.25">
      <c r="B297060" s="78"/>
      <c r="C297060" s="77"/>
    </row>
    <row r="297061" spans="2:3" x14ac:dyDescent="0.25">
      <c r="B297061" s="78"/>
      <c r="C297061" s="77"/>
    </row>
    <row r="297062" spans="2:3" x14ac:dyDescent="0.25">
      <c r="B297062" s="78"/>
      <c r="C297062" s="77"/>
    </row>
    <row r="297063" spans="2:3" x14ac:dyDescent="0.25">
      <c r="B297063" s="78"/>
      <c r="C297063" s="77"/>
    </row>
    <row r="297064" spans="2:3" x14ac:dyDescent="0.25">
      <c r="B297064" s="78"/>
      <c r="C297064" s="77"/>
    </row>
    <row r="297065" spans="2:3" x14ac:dyDescent="0.25">
      <c r="B297065" s="78"/>
      <c r="C297065" s="77"/>
    </row>
    <row r="297066" spans="2:3" x14ac:dyDescent="0.25">
      <c r="B297066" s="78"/>
      <c r="C297066" s="77"/>
    </row>
    <row r="297067" spans="2:3" x14ac:dyDescent="0.25">
      <c r="B297067" s="78"/>
      <c r="C297067" s="77"/>
    </row>
    <row r="297068" spans="2:3" x14ac:dyDescent="0.25">
      <c r="B297068" s="78"/>
      <c r="C297068" s="77"/>
    </row>
    <row r="297178" spans="2:3" x14ac:dyDescent="0.25">
      <c r="B297178" s="78"/>
      <c r="C297178" s="77"/>
    </row>
    <row r="297179" spans="2:3" x14ac:dyDescent="0.25">
      <c r="B297179" s="78"/>
      <c r="C297179" s="77"/>
    </row>
    <row r="297180" spans="2:3" x14ac:dyDescent="0.25">
      <c r="B297180" s="78"/>
      <c r="C297180" s="77"/>
    </row>
    <row r="297181" spans="2:3" x14ac:dyDescent="0.25">
      <c r="B297181" s="78"/>
      <c r="C297181" s="77"/>
    </row>
    <row r="297182" spans="2:3" x14ac:dyDescent="0.25">
      <c r="B297182" s="78"/>
      <c r="C297182" s="77"/>
    </row>
    <row r="297183" spans="2:3" x14ac:dyDescent="0.25">
      <c r="B297183" s="78"/>
      <c r="C297183" s="77"/>
    </row>
    <row r="297184" spans="2:3" x14ac:dyDescent="0.25">
      <c r="B297184" s="78"/>
      <c r="C297184" s="77"/>
    </row>
    <row r="297185" spans="2:3" x14ac:dyDescent="0.25">
      <c r="B297185" s="78"/>
      <c r="C297185" s="77"/>
    </row>
    <row r="297186" spans="2:3" x14ac:dyDescent="0.25">
      <c r="B297186" s="78"/>
      <c r="C297186" s="77"/>
    </row>
    <row r="297187" spans="2:3" x14ac:dyDescent="0.25">
      <c r="B297187" s="78"/>
      <c r="C297187" s="77"/>
    </row>
    <row r="297188" spans="2:3" x14ac:dyDescent="0.25">
      <c r="B297188" s="78"/>
      <c r="C297188" s="77"/>
    </row>
    <row r="297189" spans="2:3" x14ac:dyDescent="0.25">
      <c r="B297189" s="78"/>
      <c r="C297189" s="77"/>
    </row>
    <row r="297190" spans="2:3" x14ac:dyDescent="0.25">
      <c r="B297190" s="78"/>
      <c r="C297190" s="77"/>
    </row>
    <row r="297300" spans="2:3" x14ac:dyDescent="0.25">
      <c r="B297300" s="78"/>
      <c r="C297300" s="77"/>
    </row>
    <row r="297301" spans="2:3" x14ac:dyDescent="0.25">
      <c r="B297301" s="78"/>
      <c r="C297301" s="77"/>
    </row>
    <row r="297302" spans="2:3" x14ac:dyDescent="0.25">
      <c r="B297302" s="78"/>
      <c r="C297302" s="77"/>
    </row>
    <row r="297303" spans="2:3" x14ac:dyDescent="0.25">
      <c r="B297303" s="78"/>
      <c r="C297303" s="77"/>
    </row>
    <row r="297304" spans="2:3" x14ac:dyDescent="0.25">
      <c r="B297304" s="78"/>
      <c r="C297304" s="77"/>
    </row>
    <row r="297305" spans="2:3" x14ac:dyDescent="0.25">
      <c r="B297305" s="78"/>
      <c r="C297305" s="77"/>
    </row>
    <row r="297306" spans="2:3" x14ac:dyDescent="0.25">
      <c r="B297306" s="78"/>
      <c r="C297306" s="77"/>
    </row>
    <row r="297307" spans="2:3" x14ac:dyDescent="0.25">
      <c r="B297307" s="78"/>
      <c r="C297307" s="77"/>
    </row>
    <row r="297308" spans="2:3" x14ac:dyDescent="0.25">
      <c r="B297308" s="78"/>
      <c r="C297308" s="77"/>
    </row>
    <row r="297309" spans="2:3" x14ac:dyDescent="0.25">
      <c r="B297309" s="78"/>
      <c r="C297309" s="77"/>
    </row>
    <row r="297310" spans="2:3" x14ac:dyDescent="0.25">
      <c r="B297310" s="78"/>
      <c r="C297310" s="77"/>
    </row>
    <row r="297311" spans="2:3" x14ac:dyDescent="0.25">
      <c r="B297311" s="78"/>
      <c r="C297311" s="77"/>
    </row>
    <row r="297312" spans="2:3" x14ac:dyDescent="0.25">
      <c r="B297312" s="78"/>
      <c r="C297312" s="77"/>
    </row>
    <row r="297422" spans="2:3" x14ac:dyDescent="0.25">
      <c r="B297422" s="78"/>
      <c r="C297422" s="77"/>
    </row>
    <row r="297423" spans="2:3" x14ac:dyDescent="0.25">
      <c r="B297423" s="78"/>
      <c r="C297423" s="77"/>
    </row>
    <row r="297424" spans="2:3" x14ac:dyDescent="0.25">
      <c r="B297424" s="78"/>
      <c r="C297424" s="77"/>
    </row>
    <row r="297425" spans="2:3" x14ac:dyDescent="0.25">
      <c r="B297425" s="78"/>
      <c r="C297425" s="77"/>
    </row>
    <row r="297426" spans="2:3" x14ac:dyDescent="0.25">
      <c r="B297426" s="78"/>
      <c r="C297426" s="77"/>
    </row>
    <row r="297427" spans="2:3" x14ac:dyDescent="0.25">
      <c r="B297427" s="78"/>
      <c r="C297427" s="77"/>
    </row>
    <row r="297428" spans="2:3" x14ac:dyDescent="0.25">
      <c r="B297428" s="78"/>
      <c r="C297428" s="77"/>
    </row>
    <row r="297429" spans="2:3" x14ac:dyDescent="0.25">
      <c r="B297429" s="78"/>
      <c r="C297429" s="77"/>
    </row>
    <row r="297430" spans="2:3" x14ac:dyDescent="0.25">
      <c r="B297430" s="78"/>
      <c r="C297430" s="77"/>
    </row>
    <row r="297431" spans="2:3" x14ac:dyDescent="0.25">
      <c r="B297431" s="78"/>
      <c r="C297431" s="77"/>
    </row>
    <row r="297432" spans="2:3" x14ac:dyDescent="0.25">
      <c r="B297432" s="78"/>
      <c r="C297432" s="77"/>
    </row>
    <row r="297433" spans="2:3" x14ac:dyDescent="0.25">
      <c r="B297433" s="78"/>
      <c r="C297433" s="77"/>
    </row>
    <row r="297434" spans="2:3" x14ac:dyDescent="0.25">
      <c r="B297434" s="78"/>
      <c r="C297434" s="77"/>
    </row>
    <row r="297544" spans="2:3" x14ac:dyDescent="0.25">
      <c r="B297544" s="78"/>
      <c r="C297544" s="77"/>
    </row>
    <row r="297545" spans="2:3" x14ac:dyDescent="0.25">
      <c r="B297545" s="78"/>
      <c r="C297545" s="77"/>
    </row>
    <row r="297546" spans="2:3" x14ac:dyDescent="0.25">
      <c r="B297546" s="78"/>
      <c r="C297546" s="77"/>
    </row>
    <row r="297547" spans="2:3" x14ac:dyDescent="0.25">
      <c r="B297547" s="78"/>
      <c r="C297547" s="77"/>
    </row>
    <row r="297548" spans="2:3" x14ac:dyDescent="0.25">
      <c r="B297548" s="78"/>
      <c r="C297548" s="77"/>
    </row>
    <row r="297549" spans="2:3" x14ac:dyDescent="0.25">
      <c r="B297549" s="78"/>
      <c r="C297549" s="77"/>
    </row>
    <row r="297550" spans="2:3" x14ac:dyDescent="0.25">
      <c r="B297550" s="78"/>
      <c r="C297550" s="77"/>
    </row>
    <row r="297551" spans="2:3" x14ac:dyDescent="0.25">
      <c r="B297551" s="78"/>
      <c r="C297551" s="77"/>
    </row>
    <row r="297552" spans="2:3" x14ac:dyDescent="0.25">
      <c r="B297552" s="78"/>
      <c r="C297552" s="77"/>
    </row>
    <row r="297553" spans="2:3" x14ac:dyDescent="0.25">
      <c r="B297553" s="78"/>
      <c r="C297553" s="77"/>
    </row>
    <row r="297554" spans="2:3" x14ac:dyDescent="0.25">
      <c r="B297554" s="78"/>
      <c r="C297554" s="77"/>
    </row>
    <row r="297555" spans="2:3" x14ac:dyDescent="0.25">
      <c r="B297555" s="78"/>
      <c r="C297555" s="77"/>
    </row>
    <row r="297556" spans="2:3" x14ac:dyDescent="0.25">
      <c r="B297556" s="78"/>
      <c r="C297556" s="77"/>
    </row>
    <row r="297666" spans="2:3" x14ac:dyDescent="0.25">
      <c r="B297666" s="78"/>
      <c r="C297666" s="77"/>
    </row>
    <row r="297667" spans="2:3" x14ac:dyDescent="0.25">
      <c r="B297667" s="78"/>
      <c r="C297667" s="77"/>
    </row>
    <row r="297668" spans="2:3" x14ac:dyDescent="0.25">
      <c r="B297668" s="78"/>
      <c r="C297668" s="77"/>
    </row>
    <row r="297669" spans="2:3" x14ac:dyDescent="0.25">
      <c r="B297669" s="78"/>
      <c r="C297669" s="77"/>
    </row>
    <row r="297670" spans="2:3" x14ac:dyDescent="0.25">
      <c r="B297670" s="78"/>
      <c r="C297670" s="77"/>
    </row>
    <row r="297671" spans="2:3" x14ac:dyDescent="0.25">
      <c r="B297671" s="78"/>
      <c r="C297671" s="77"/>
    </row>
    <row r="297672" spans="2:3" x14ac:dyDescent="0.25">
      <c r="B297672" s="78"/>
      <c r="C297672" s="77"/>
    </row>
    <row r="297673" spans="2:3" x14ac:dyDescent="0.25">
      <c r="B297673" s="78"/>
      <c r="C297673" s="77"/>
    </row>
    <row r="297674" spans="2:3" x14ac:dyDescent="0.25">
      <c r="B297674" s="78"/>
      <c r="C297674" s="77"/>
    </row>
    <row r="297675" spans="2:3" x14ac:dyDescent="0.25">
      <c r="B297675" s="78"/>
      <c r="C297675" s="77"/>
    </row>
    <row r="297676" spans="2:3" x14ac:dyDescent="0.25">
      <c r="B297676" s="78"/>
      <c r="C297676" s="77"/>
    </row>
    <row r="297677" spans="2:3" x14ac:dyDescent="0.25">
      <c r="B297677" s="78"/>
      <c r="C297677" s="77"/>
    </row>
    <row r="297678" spans="2:3" x14ac:dyDescent="0.25">
      <c r="B297678" s="78"/>
      <c r="C297678" s="77"/>
    </row>
    <row r="297788" spans="2:3" x14ac:dyDescent="0.25">
      <c r="B297788" s="78"/>
      <c r="C297788" s="77"/>
    </row>
    <row r="297789" spans="2:3" x14ac:dyDescent="0.25">
      <c r="B297789" s="78"/>
      <c r="C297789" s="77"/>
    </row>
    <row r="297790" spans="2:3" x14ac:dyDescent="0.25">
      <c r="B297790" s="78"/>
      <c r="C297790" s="77"/>
    </row>
    <row r="297791" spans="2:3" x14ac:dyDescent="0.25">
      <c r="B297791" s="78"/>
      <c r="C297791" s="77"/>
    </row>
    <row r="297792" spans="2:3" x14ac:dyDescent="0.25">
      <c r="B297792" s="78"/>
      <c r="C297792" s="77"/>
    </row>
    <row r="297793" spans="2:3" x14ac:dyDescent="0.25">
      <c r="B297793" s="78"/>
      <c r="C297793" s="77"/>
    </row>
    <row r="297794" spans="2:3" x14ac:dyDescent="0.25">
      <c r="B297794" s="78"/>
      <c r="C297794" s="77"/>
    </row>
    <row r="297795" spans="2:3" x14ac:dyDescent="0.25">
      <c r="B297795" s="78"/>
      <c r="C297795" s="77"/>
    </row>
    <row r="297796" spans="2:3" x14ac:dyDescent="0.25">
      <c r="B297796" s="78"/>
      <c r="C297796" s="77"/>
    </row>
    <row r="297797" spans="2:3" x14ac:dyDescent="0.25">
      <c r="B297797" s="78"/>
      <c r="C297797" s="77"/>
    </row>
    <row r="297798" spans="2:3" x14ac:dyDescent="0.25">
      <c r="B297798" s="78"/>
      <c r="C297798" s="77"/>
    </row>
    <row r="297799" spans="2:3" x14ac:dyDescent="0.25">
      <c r="B297799" s="78"/>
      <c r="C297799" s="77"/>
    </row>
    <row r="297800" spans="2:3" x14ac:dyDescent="0.25">
      <c r="B297800" s="78"/>
      <c r="C297800" s="77"/>
    </row>
    <row r="297910" spans="2:3" x14ac:dyDescent="0.25">
      <c r="B297910" s="78"/>
      <c r="C297910" s="77"/>
    </row>
    <row r="297911" spans="2:3" x14ac:dyDescent="0.25">
      <c r="B297911" s="78"/>
      <c r="C297911" s="77"/>
    </row>
    <row r="297912" spans="2:3" x14ac:dyDescent="0.25">
      <c r="B297912" s="78"/>
      <c r="C297912" s="77"/>
    </row>
    <row r="297913" spans="2:3" x14ac:dyDescent="0.25">
      <c r="B297913" s="78"/>
      <c r="C297913" s="77"/>
    </row>
    <row r="297914" spans="2:3" x14ac:dyDescent="0.25">
      <c r="B297914" s="78"/>
      <c r="C297914" s="77"/>
    </row>
    <row r="297915" spans="2:3" x14ac:dyDescent="0.25">
      <c r="B297915" s="78"/>
      <c r="C297915" s="77"/>
    </row>
    <row r="297916" spans="2:3" x14ac:dyDescent="0.25">
      <c r="B297916" s="78"/>
      <c r="C297916" s="77"/>
    </row>
    <row r="297917" spans="2:3" x14ac:dyDescent="0.25">
      <c r="B297917" s="78"/>
      <c r="C297917" s="77"/>
    </row>
    <row r="297918" spans="2:3" x14ac:dyDescent="0.25">
      <c r="B297918" s="78"/>
      <c r="C297918" s="77"/>
    </row>
    <row r="297919" spans="2:3" x14ac:dyDescent="0.25">
      <c r="B297919" s="78"/>
      <c r="C297919" s="77"/>
    </row>
    <row r="297920" spans="2:3" x14ac:dyDescent="0.25">
      <c r="B297920" s="78"/>
      <c r="C297920" s="77"/>
    </row>
    <row r="297921" spans="2:3" x14ac:dyDescent="0.25">
      <c r="B297921" s="78"/>
      <c r="C297921" s="77"/>
    </row>
    <row r="297922" spans="2:3" x14ac:dyDescent="0.25">
      <c r="B297922" s="78"/>
      <c r="C297922" s="77"/>
    </row>
    <row r="298032" spans="2:3" x14ac:dyDescent="0.25">
      <c r="B298032" s="78"/>
      <c r="C298032" s="77"/>
    </row>
    <row r="298033" spans="2:3" x14ac:dyDescent="0.25">
      <c r="B298033" s="78"/>
      <c r="C298033" s="77"/>
    </row>
    <row r="298034" spans="2:3" x14ac:dyDescent="0.25">
      <c r="B298034" s="78"/>
      <c r="C298034" s="77"/>
    </row>
    <row r="298035" spans="2:3" x14ac:dyDescent="0.25">
      <c r="B298035" s="78"/>
      <c r="C298035" s="77"/>
    </row>
    <row r="298036" spans="2:3" x14ac:dyDescent="0.25">
      <c r="B298036" s="78"/>
      <c r="C298036" s="77"/>
    </row>
    <row r="298037" spans="2:3" x14ac:dyDescent="0.25">
      <c r="B298037" s="78"/>
      <c r="C298037" s="77"/>
    </row>
    <row r="298038" spans="2:3" x14ac:dyDescent="0.25">
      <c r="B298038" s="78"/>
      <c r="C298038" s="77"/>
    </row>
    <row r="298039" spans="2:3" x14ac:dyDescent="0.25">
      <c r="B298039" s="78"/>
      <c r="C298039" s="77"/>
    </row>
    <row r="298040" spans="2:3" x14ac:dyDescent="0.25">
      <c r="B298040" s="78"/>
      <c r="C298040" s="77"/>
    </row>
    <row r="298041" spans="2:3" x14ac:dyDescent="0.25">
      <c r="B298041" s="78"/>
      <c r="C298041" s="77"/>
    </row>
    <row r="298042" spans="2:3" x14ac:dyDescent="0.25">
      <c r="B298042" s="78"/>
      <c r="C298042" s="77"/>
    </row>
    <row r="298043" spans="2:3" x14ac:dyDescent="0.25">
      <c r="B298043" s="78"/>
      <c r="C298043" s="77"/>
    </row>
    <row r="298044" spans="2:3" x14ac:dyDescent="0.25">
      <c r="B298044" s="78"/>
      <c r="C298044" s="77"/>
    </row>
    <row r="298154" spans="2:3" x14ac:dyDescent="0.25">
      <c r="B298154" s="78"/>
      <c r="C298154" s="77"/>
    </row>
    <row r="298155" spans="2:3" x14ac:dyDescent="0.25">
      <c r="B298155" s="78"/>
      <c r="C298155" s="77"/>
    </row>
    <row r="298156" spans="2:3" x14ac:dyDescent="0.25">
      <c r="B298156" s="78"/>
      <c r="C298156" s="77"/>
    </row>
    <row r="298157" spans="2:3" x14ac:dyDescent="0.25">
      <c r="B298157" s="78"/>
      <c r="C298157" s="77"/>
    </row>
    <row r="298158" spans="2:3" x14ac:dyDescent="0.25">
      <c r="B298158" s="78"/>
      <c r="C298158" s="77"/>
    </row>
    <row r="298159" spans="2:3" x14ac:dyDescent="0.25">
      <c r="B298159" s="78"/>
      <c r="C298159" s="77"/>
    </row>
    <row r="298160" spans="2:3" x14ac:dyDescent="0.25">
      <c r="B298160" s="78"/>
      <c r="C298160" s="77"/>
    </row>
    <row r="298161" spans="2:3" x14ac:dyDescent="0.25">
      <c r="B298161" s="78"/>
      <c r="C298161" s="77"/>
    </row>
    <row r="298162" spans="2:3" x14ac:dyDescent="0.25">
      <c r="B298162" s="78"/>
      <c r="C298162" s="77"/>
    </row>
    <row r="298163" spans="2:3" x14ac:dyDescent="0.25">
      <c r="B298163" s="78"/>
      <c r="C298163" s="77"/>
    </row>
    <row r="298164" spans="2:3" x14ac:dyDescent="0.25">
      <c r="B298164" s="78"/>
      <c r="C298164" s="77"/>
    </row>
    <row r="298165" spans="2:3" x14ac:dyDescent="0.25">
      <c r="B298165" s="78"/>
      <c r="C298165" s="77"/>
    </row>
    <row r="298166" spans="2:3" x14ac:dyDescent="0.25">
      <c r="B298166" s="78"/>
      <c r="C298166" s="77"/>
    </row>
    <row r="298276" spans="2:3" x14ac:dyDescent="0.25">
      <c r="B298276" s="78"/>
      <c r="C298276" s="77"/>
    </row>
    <row r="298277" spans="2:3" x14ac:dyDescent="0.25">
      <c r="B298277" s="78"/>
      <c r="C298277" s="77"/>
    </row>
    <row r="298278" spans="2:3" x14ac:dyDescent="0.25">
      <c r="B298278" s="78"/>
      <c r="C298278" s="77"/>
    </row>
    <row r="298279" spans="2:3" x14ac:dyDescent="0.25">
      <c r="B298279" s="78"/>
      <c r="C298279" s="77"/>
    </row>
    <row r="298280" spans="2:3" x14ac:dyDescent="0.25">
      <c r="B298280" s="78"/>
      <c r="C298280" s="77"/>
    </row>
    <row r="298281" spans="2:3" x14ac:dyDescent="0.25">
      <c r="B298281" s="78"/>
      <c r="C298281" s="77"/>
    </row>
    <row r="298282" spans="2:3" x14ac:dyDescent="0.25">
      <c r="B298282" s="78"/>
      <c r="C298282" s="77"/>
    </row>
    <row r="298283" spans="2:3" x14ac:dyDescent="0.25">
      <c r="B298283" s="78"/>
      <c r="C298283" s="77"/>
    </row>
    <row r="298284" spans="2:3" x14ac:dyDescent="0.25">
      <c r="B298284" s="78"/>
      <c r="C298284" s="77"/>
    </row>
    <row r="298285" spans="2:3" x14ac:dyDescent="0.25">
      <c r="B298285" s="78"/>
      <c r="C298285" s="77"/>
    </row>
    <row r="298286" spans="2:3" x14ac:dyDescent="0.25">
      <c r="B298286" s="78"/>
      <c r="C298286" s="77"/>
    </row>
    <row r="298287" spans="2:3" x14ac:dyDescent="0.25">
      <c r="B298287" s="78"/>
      <c r="C298287" s="77"/>
    </row>
    <row r="298288" spans="2:3" x14ac:dyDescent="0.25">
      <c r="B298288" s="78"/>
      <c r="C298288" s="77"/>
    </row>
    <row r="298398" spans="2:3" x14ac:dyDescent="0.25">
      <c r="B298398" s="78"/>
      <c r="C298398" s="77"/>
    </row>
    <row r="298399" spans="2:3" x14ac:dyDescent="0.25">
      <c r="B298399" s="78"/>
      <c r="C298399" s="77"/>
    </row>
    <row r="298400" spans="2:3" x14ac:dyDescent="0.25">
      <c r="B298400" s="78"/>
      <c r="C298400" s="77"/>
    </row>
    <row r="298401" spans="2:3" x14ac:dyDescent="0.25">
      <c r="B298401" s="78"/>
      <c r="C298401" s="77"/>
    </row>
    <row r="298402" spans="2:3" x14ac:dyDescent="0.25">
      <c r="B298402" s="78"/>
      <c r="C298402" s="77"/>
    </row>
    <row r="298403" spans="2:3" x14ac:dyDescent="0.25">
      <c r="B298403" s="78"/>
      <c r="C298403" s="77"/>
    </row>
    <row r="298404" spans="2:3" x14ac:dyDescent="0.25">
      <c r="B298404" s="78"/>
      <c r="C298404" s="77"/>
    </row>
    <row r="298405" spans="2:3" x14ac:dyDescent="0.25">
      <c r="B298405" s="78"/>
      <c r="C298405" s="77"/>
    </row>
    <row r="298406" spans="2:3" x14ac:dyDescent="0.25">
      <c r="B298406" s="78"/>
      <c r="C298406" s="77"/>
    </row>
    <row r="298407" spans="2:3" x14ac:dyDescent="0.25">
      <c r="B298407" s="78"/>
      <c r="C298407" s="77"/>
    </row>
    <row r="298408" spans="2:3" x14ac:dyDescent="0.25">
      <c r="B298408" s="78"/>
      <c r="C298408" s="77"/>
    </row>
    <row r="298409" spans="2:3" x14ac:dyDescent="0.25">
      <c r="B298409" s="78"/>
      <c r="C298409" s="77"/>
    </row>
    <row r="298410" spans="2:3" x14ac:dyDescent="0.25">
      <c r="B298410" s="78"/>
      <c r="C298410" s="77"/>
    </row>
    <row r="298520" spans="2:3" x14ac:dyDescent="0.25">
      <c r="B298520" s="78"/>
      <c r="C298520" s="77"/>
    </row>
    <row r="298521" spans="2:3" x14ac:dyDescent="0.25">
      <c r="B298521" s="78"/>
      <c r="C298521" s="77"/>
    </row>
    <row r="298522" spans="2:3" x14ac:dyDescent="0.25">
      <c r="B298522" s="78"/>
      <c r="C298522" s="77"/>
    </row>
    <row r="298523" spans="2:3" x14ac:dyDescent="0.25">
      <c r="B298523" s="78"/>
      <c r="C298523" s="77"/>
    </row>
    <row r="298524" spans="2:3" x14ac:dyDescent="0.25">
      <c r="B298524" s="78"/>
      <c r="C298524" s="77"/>
    </row>
    <row r="298525" spans="2:3" x14ac:dyDescent="0.25">
      <c r="B298525" s="78"/>
      <c r="C298525" s="77"/>
    </row>
    <row r="298526" spans="2:3" x14ac:dyDescent="0.25">
      <c r="B298526" s="78"/>
      <c r="C298526" s="77"/>
    </row>
    <row r="298527" spans="2:3" x14ac:dyDescent="0.25">
      <c r="B298527" s="78"/>
      <c r="C298527" s="77"/>
    </row>
    <row r="298528" spans="2:3" x14ac:dyDescent="0.25">
      <c r="B298528" s="78"/>
      <c r="C298528" s="77"/>
    </row>
    <row r="298529" spans="2:3" x14ac:dyDescent="0.25">
      <c r="B298529" s="78"/>
      <c r="C298529" s="77"/>
    </row>
    <row r="298530" spans="2:3" x14ac:dyDescent="0.25">
      <c r="B298530" s="78"/>
      <c r="C298530" s="77"/>
    </row>
    <row r="298531" spans="2:3" x14ac:dyDescent="0.25">
      <c r="B298531" s="78"/>
      <c r="C298531" s="77"/>
    </row>
    <row r="298532" spans="2:3" x14ac:dyDescent="0.25">
      <c r="B298532" s="78"/>
      <c r="C298532" s="77"/>
    </row>
    <row r="298642" spans="2:3" x14ac:dyDescent="0.25">
      <c r="B298642" s="78"/>
      <c r="C298642" s="77"/>
    </row>
    <row r="298643" spans="2:3" x14ac:dyDescent="0.25">
      <c r="B298643" s="78"/>
      <c r="C298643" s="77"/>
    </row>
    <row r="298644" spans="2:3" x14ac:dyDescent="0.25">
      <c r="B298644" s="78"/>
      <c r="C298644" s="77"/>
    </row>
    <row r="298645" spans="2:3" x14ac:dyDescent="0.25">
      <c r="B298645" s="78"/>
      <c r="C298645" s="77"/>
    </row>
    <row r="298646" spans="2:3" x14ac:dyDescent="0.25">
      <c r="B298646" s="78"/>
      <c r="C298646" s="77"/>
    </row>
    <row r="298647" spans="2:3" x14ac:dyDescent="0.25">
      <c r="B298647" s="78"/>
      <c r="C298647" s="77"/>
    </row>
    <row r="298648" spans="2:3" x14ac:dyDescent="0.25">
      <c r="B298648" s="78"/>
      <c r="C298648" s="77"/>
    </row>
    <row r="298649" spans="2:3" x14ac:dyDescent="0.25">
      <c r="B298649" s="78"/>
      <c r="C298649" s="77"/>
    </row>
    <row r="298650" spans="2:3" x14ac:dyDescent="0.25">
      <c r="B298650" s="78"/>
      <c r="C298650" s="77"/>
    </row>
    <row r="298651" spans="2:3" x14ac:dyDescent="0.25">
      <c r="B298651" s="78"/>
      <c r="C298651" s="77"/>
    </row>
    <row r="298652" spans="2:3" x14ac:dyDescent="0.25">
      <c r="B298652" s="78"/>
      <c r="C298652" s="77"/>
    </row>
    <row r="298653" spans="2:3" x14ac:dyDescent="0.25">
      <c r="B298653" s="78"/>
      <c r="C298653" s="77"/>
    </row>
    <row r="298654" spans="2:3" x14ac:dyDescent="0.25">
      <c r="B298654" s="78"/>
      <c r="C298654" s="77"/>
    </row>
    <row r="298764" spans="2:3" x14ac:dyDescent="0.25">
      <c r="B298764" s="78"/>
      <c r="C298764" s="77"/>
    </row>
    <row r="298765" spans="2:3" x14ac:dyDescent="0.25">
      <c r="B298765" s="78"/>
      <c r="C298765" s="77"/>
    </row>
    <row r="298766" spans="2:3" x14ac:dyDescent="0.25">
      <c r="B298766" s="78"/>
      <c r="C298766" s="77"/>
    </row>
    <row r="298767" spans="2:3" x14ac:dyDescent="0.25">
      <c r="B298767" s="78"/>
      <c r="C298767" s="77"/>
    </row>
    <row r="298768" spans="2:3" x14ac:dyDescent="0.25">
      <c r="B298768" s="78"/>
      <c r="C298768" s="77"/>
    </row>
    <row r="298769" spans="2:3" x14ac:dyDescent="0.25">
      <c r="B298769" s="78"/>
      <c r="C298769" s="77"/>
    </row>
    <row r="298770" spans="2:3" x14ac:dyDescent="0.25">
      <c r="B298770" s="78"/>
      <c r="C298770" s="77"/>
    </row>
    <row r="298771" spans="2:3" x14ac:dyDescent="0.25">
      <c r="B298771" s="78"/>
      <c r="C298771" s="77"/>
    </row>
    <row r="298772" spans="2:3" x14ac:dyDescent="0.25">
      <c r="B298772" s="78"/>
      <c r="C298772" s="77"/>
    </row>
    <row r="298773" spans="2:3" x14ac:dyDescent="0.25">
      <c r="B298773" s="78"/>
      <c r="C298773" s="77"/>
    </row>
    <row r="298774" spans="2:3" x14ac:dyDescent="0.25">
      <c r="B298774" s="78"/>
      <c r="C298774" s="77"/>
    </row>
    <row r="298775" spans="2:3" x14ac:dyDescent="0.25">
      <c r="B298775" s="78"/>
      <c r="C298775" s="77"/>
    </row>
    <row r="298776" spans="2:3" x14ac:dyDescent="0.25">
      <c r="B298776" s="78"/>
      <c r="C298776" s="77"/>
    </row>
    <row r="298886" spans="2:3" x14ac:dyDescent="0.25">
      <c r="B298886" s="78"/>
      <c r="C298886" s="77"/>
    </row>
    <row r="298887" spans="2:3" x14ac:dyDescent="0.25">
      <c r="B298887" s="78"/>
      <c r="C298887" s="77"/>
    </row>
    <row r="298888" spans="2:3" x14ac:dyDescent="0.25">
      <c r="B298888" s="78"/>
      <c r="C298888" s="77"/>
    </row>
    <row r="298889" spans="2:3" x14ac:dyDescent="0.25">
      <c r="B298889" s="78"/>
      <c r="C298889" s="77"/>
    </row>
    <row r="298890" spans="2:3" x14ac:dyDescent="0.25">
      <c r="B298890" s="78"/>
      <c r="C298890" s="77"/>
    </row>
    <row r="298891" spans="2:3" x14ac:dyDescent="0.25">
      <c r="B298891" s="78"/>
      <c r="C298891" s="77"/>
    </row>
    <row r="298892" spans="2:3" x14ac:dyDescent="0.25">
      <c r="B298892" s="78"/>
      <c r="C298892" s="77"/>
    </row>
    <row r="298893" spans="2:3" x14ac:dyDescent="0.25">
      <c r="B298893" s="78"/>
      <c r="C298893" s="77"/>
    </row>
    <row r="298894" spans="2:3" x14ac:dyDescent="0.25">
      <c r="B298894" s="78"/>
      <c r="C298894" s="77"/>
    </row>
    <row r="298895" spans="2:3" x14ac:dyDescent="0.25">
      <c r="B298895" s="78"/>
      <c r="C298895" s="77"/>
    </row>
    <row r="298896" spans="2:3" x14ac:dyDescent="0.25">
      <c r="B298896" s="78"/>
      <c r="C298896" s="77"/>
    </row>
    <row r="298897" spans="2:3" x14ac:dyDescent="0.25">
      <c r="B298897" s="78"/>
      <c r="C298897" s="77"/>
    </row>
    <row r="298898" spans="2:3" x14ac:dyDescent="0.25">
      <c r="B298898" s="78"/>
      <c r="C298898" s="77"/>
    </row>
    <row r="299008" spans="2:3" x14ac:dyDescent="0.25">
      <c r="B299008" s="78"/>
      <c r="C299008" s="77"/>
    </row>
    <row r="299009" spans="2:3" x14ac:dyDescent="0.25">
      <c r="B299009" s="78"/>
      <c r="C299009" s="77"/>
    </row>
    <row r="299010" spans="2:3" x14ac:dyDescent="0.25">
      <c r="B299010" s="78"/>
      <c r="C299010" s="77"/>
    </row>
    <row r="299011" spans="2:3" x14ac:dyDescent="0.25">
      <c r="B299011" s="78"/>
      <c r="C299011" s="77"/>
    </row>
    <row r="299012" spans="2:3" x14ac:dyDescent="0.25">
      <c r="B299012" s="78"/>
      <c r="C299012" s="77"/>
    </row>
    <row r="299013" spans="2:3" x14ac:dyDescent="0.25">
      <c r="B299013" s="78"/>
      <c r="C299013" s="77"/>
    </row>
    <row r="299014" spans="2:3" x14ac:dyDescent="0.25">
      <c r="B299014" s="78"/>
      <c r="C299014" s="77"/>
    </row>
    <row r="299015" spans="2:3" x14ac:dyDescent="0.25">
      <c r="B299015" s="78"/>
      <c r="C299015" s="77"/>
    </row>
    <row r="299016" spans="2:3" x14ac:dyDescent="0.25">
      <c r="B299016" s="78"/>
      <c r="C299016" s="77"/>
    </row>
    <row r="299017" spans="2:3" x14ac:dyDescent="0.25">
      <c r="B299017" s="78"/>
      <c r="C299017" s="77"/>
    </row>
    <row r="299018" spans="2:3" x14ac:dyDescent="0.25">
      <c r="B299018" s="78"/>
      <c r="C299018" s="77"/>
    </row>
    <row r="299019" spans="2:3" x14ac:dyDescent="0.25">
      <c r="B299019" s="78"/>
      <c r="C299019" s="77"/>
    </row>
    <row r="299020" spans="2:3" x14ac:dyDescent="0.25">
      <c r="B299020" s="78"/>
      <c r="C299020" s="77"/>
    </row>
    <row r="299130" spans="2:3" x14ac:dyDescent="0.25">
      <c r="B299130" s="78"/>
      <c r="C299130" s="77"/>
    </row>
    <row r="299131" spans="2:3" x14ac:dyDescent="0.25">
      <c r="B299131" s="78"/>
      <c r="C299131" s="77"/>
    </row>
    <row r="299132" spans="2:3" x14ac:dyDescent="0.25">
      <c r="B299132" s="78"/>
      <c r="C299132" s="77"/>
    </row>
    <row r="299133" spans="2:3" x14ac:dyDescent="0.25">
      <c r="B299133" s="78"/>
      <c r="C299133" s="77"/>
    </row>
    <row r="299134" spans="2:3" x14ac:dyDescent="0.25">
      <c r="B299134" s="78"/>
      <c r="C299134" s="77"/>
    </row>
    <row r="299135" spans="2:3" x14ac:dyDescent="0.25">
      <c r="B299135" s="78"/>
      <c r="C299135" s="77"/>
    </row>
    <row r="299136" spans="2:3" x14ac:dyDescent="0.25">
      <c r="B299136" s="78"/>
      <c r="C299136" s="77"/>
    </row>
    <row r="299137" spans="2:3" x14ac:dyDescent="0.25">
      <c r="B299137" s="78"/>
      <c r="C299137" s="77"/>
    </row>
    <row r="299138" spans="2:3" x14ac:dyDescent="0.25">
      <c r="B299138" s="78"/>
      <c r="C299138" s="77"/>
    </row>
    <row r="299139" spans="2:3" x14ac:dyDescent="0.25">
      <c r="B299139" s="78"/>
      <c r="C299139" s="77"/>
    </row>
    <row r="299140" spans="2:3" x14ac:dyDescent="0.25">
      <c r="B299140" s="78"/>
      <c r="C299140" s="77"/>
    </row>
    <row r="299141" spans="2:3" x14ac:dyDescent="0.25">
      <c r="B299141" s="78"/>
      <c r="C299141" s="77"/>
    </row>
    <row r="299142" spans="2:3" x14ac:dyDescent="0.25">
      <c r="B299142" s="78"/>
      <c r="C299142" s="77"/>
    </row>
    <row r="299252" spans="2:3" x14ac:dyDescent="0.25">
      <c r="B299252" s="78"/>
      <c r="C299252" s="77"/>
    </row>
    <row r="299253" spans="2:3" x14ac:dyDescent="0.25">
      <c r="B299253" s="78"/>
      <c r="C299253" s="77"/>
    </row>
    <row r="299254" spans="2:3" x14ac:dyDescent="0.25">
      <c r="B299254" s="78"/>
      <c r="C299254" s="77"/>
    </row>
    <row r="299255" spans="2:3" x14ac:dyDescent="0.25">
      <c r="B299255" s="78"/>
      <c r="C299255" s="77"/>
    </row>
    <row r="299256" spans="2:3" x14ac:dyDescent="0.25">
      <c r="B299256" s="78"/>
      <c r="C299256" s="77"/>
    </row>
    <row r="299257" spans="2:3" x14ac:dyDescent="0.25">
      <c r="B299257" s="78"/>
      <c r="C299257" s="77"/>
    </row>
    <row r="299258" spans="2:3" x14ac:dyDescent="0.25">
      <c r="B299258" s="78"/>
      <c r="C299258" s="77"/>
    </row>
    <row r="299259" spans="2:3" x14ac:dyDescent="0.25">
      <c r="B299259" s="78"/>
      <c r="C299259" s="77"/>
    </row>
    <row r="299260" spans="2:3" x14ac:dyDescent="0.25">
      <c r="B299260" s="78"/>
      <c r="C299260" s="77"/>
    </row>
    <row r="299261" spans="2:3" x14ac:dyDescent="0.25">
      <c r="B299261" s="78"/>
      <c r="C299261" s="77"/>
    </row>
    <row r="299262" spans="2:3" x14ac:dyDescent="0.25">
      <c r="B299262" s="78"/>
      <c r="C299262" s="77"/>
    </row>
    <row r="299263" spans="2:3" x14ac:dyDescent="0.25">
      <c r="B299263" s="78"/>
      <c r="C299263" s="77"/>
    </row>
    <row r="299264" spans="2:3" x14ac:dyDescent="0.25">
      <c r="B299264" s="78"/>
      <c r="C299264" s="77"/>
    </row>
    <row r="299374" spans="2:3" x14ac:dyDescent="0.25">
      <c r="B299374" s="78"/>
      <c r="C299374" s="77"/>
    </row>
    <row r="299375" spans="2:3" x14ac:dyDescent="0.25">
      <c r="B299375" s="78"/>
      <c r="C299375" s="77"/>
    </row>
    <row r="299376" spans="2:3" x14ac:dyDescent="0.25">
      <c r="B299376" s="78"/>
      <c r="C299376" s="77"/>
    </row>
    <row r="299377" spans="2:3" x14ac:dyDescent="0.25">
      <c r="B299377" s="78"/>
      <c r="C299377" s="77"/>
    </row>
    <row r="299378" spans="2:3" x14ac:dyDescent="0.25">
      <c r="B299378" s="78"/>
      <c r="C299378" s="77"/>
    </row>
    <row r="299379" spans="2:3" x14ac:dyDescent="0.25">
      <c r="B299379" s="78"/>
      <c r="C299379" s="77"/>
    </row>
    <row r="299380" spans="2:3" x14ac:dyDescent="0.25">
      <c r="B299380" s="78"/>
      <c r="C299380" s="77"/>
    </row>
    <row r="299381" spans="2:3" x14ac:dyDescent="0.25">
      <c r="B299381" s="78"/>
      <c r="C299381" s="77"/>
    </row>
    <row r="299382" spans="2:3" x14ac:dyDescent="0.25">
      <c r="B299382" s="78"/>
      <c r="C299382" s="77"/>
    </row>
    <row r="299383" spans="2:3" x14ac:dyDescent="0.25">
      <c r="B299383" s="78"/>
      <c r="C299383" s="77"/>
    </row>
    <row r="299384" spans="2:3" x14ac:dyDescent="0.25">
      <c r="B299384" s="78"/>
      <c r="C299384" s="77"/>
    </row>
    <row r="299385" spans="2:3" x14ac:dyDescent="0.25">
      <c r="B299385" s="78"/>
      <c r="C299385" s="77"/>
    </row>
    <row r="299386" spans="2:3" x14ac:dyDescent="0.25">
      <c r="B299386" s="78"/>
      <c r="C299386" s="77"/>
    </row>
    <row r="299496" spans="2:3" x14ac:dyDescent="0.25">
      <c r="B299496" s="78"/>
      <c r="C299496" s="77"/>
    </row>
    <row r="299497" spans="2:3" x14ac:dyDescent="0.25">
      <c r="B299497" s="78"/>
      <c r="C299497" s="77"/>
    </row>
    <row r="299498" spans="2:3" x14ac:dyDescent="0.25">
      <c r="B299498" s="78"/>
      <c r="C299498" s="77"/>
    </row>
    <row r="299499" spans="2:3" x14ac:dyDescent="0.25">
      <c r="B299499" s="78"/>
      <c r="C299499" s="77"/>
    </row>
    <row r="299500" spans="2:3" x14ac:dyDescent="0.25">
      <c r="B299500" s="78"/>
      <c r="C299500" s="77"/>
    </row>
    <row r="299501" spans="2:3" x14ac:dyDescent="0.25">
      <c r="B299501" s="78"/>
      <c r="C299501" s="77"/>
    </row>
    <row r="299502" spans="2:3" x14ac:dyDescent="0.25">
      <c r="B299502" s="78"/>
      <c r="C299502" s="77"/>
    </row>
    <row r="299503" spans="2:3" x14ac:dyDescent="0.25">
      <c r="B299503" s="78"/>
      <c r="C299503" s="77"/>
    </row>
    <row r="299504" spans="2:3" x14ac:dyDescent="0.25">
      <c r="B299504" s="78"/>
      <c r="C299504" s="77"/>
    </row>
    <row r="299505" spans="2:3" x14ac:dyDescent="0.25">
      <c r="B299505" s="78"/>
      <c r="C299505" s="77"/>
    </row>
    <row r="299506" spans="2:3" x14ac:dyDescent="0.25">
      <c r="B299506" s="78"/>
      <c r="C299506" s="77"/>
    </row>
    <row r="299507" spans="2:3" x14ac:dyDescent="0.25">
      <c r="B299507" s="78"/>
      <c r="C299507" s="77"/>
    </row>
    <row r="299508" spans="2:3" x14ac:dyDescent="0.25">
      <c r="B299508" s="78"/>
      <c r="C299508" s="77"/>
    </row>
    <row r="299618" spans="2:3" x14ac:dyDescent="0.25">
      <c r="B299618" s="78"/>
      <c r="C299618" s="77"/>
    </row>
    <row r="299619" spans="2:3" x14ac:dyDescent="0.25">
      <c r="B299619" s="78"/>
      <c r="C299619" s="77"/>
    </row>
    <row r="299620" spans="2:3" x14ac:dyDescent="0.25">
      <c r="B299620" s="78"/>
      <c r="C299620" s="77"/>
    </row>
    <row r="299621" spans="2:3" x14ac:dyDescent="0.25">
      <c r="B299621" s="78"/>
      <c r="C299621" s="77"/>
    </row>
    <row r="299622" spans="2:3" x14ac:dyDescent="0.25">
      <c r="B299622" s="78"/>
      <c r="C299622" s="77"/>
    </row>
    <row r="299623" spans="2:3" x14ac:dyDescent="0.25">
      <c r="B299623" s="78"/>
      <c r="C299623" s="77"/>
    </row>
    <row r="299624" spans="2:3" x14ac:dyDescent="0.25">
      <c r="B299624" s="78"/>
      <c r="C299624" s="77"/>
    </row>
    <row r="299625" spans="2:3" x14ac:dyDescent="0.25">
      <c r="B299625" s="78"/>
      <c r="C299625" s="77"/>
    </row>
    <row r="299626" spans="2:3" x14ac:dyDescent="0.25">
      <c r="B299626" s="78"/>
      <c r="C299626" s="77"/>
    </row>
    <row r="299627" spans="2:3" x14ac:dyDescent="0.25">
      <c r="B299627" s="78"/>
      <c r="C299627" s="77"/>
    </row>
    <row r="299628" spans="2:3" x14ac:dyDescent="0.25">
      <c r="B299628" s="78"/>
      <c r="C299628" s="77"/>
    </row>
    <row r="299629" spans="2:3" x14ac:dyDescent="0.25">
      <c r="B299629" s="78"/>
      <c r="C299629" s="77"/>
    </row>
    <row r="299630" spans="2:3" x14ac:dyDescent="0.25">
      <c r="B299630" s="78"/>
      <c r="C299630" s="77"/>
    </row>
    <row r="299740" spans="2:3" x14ac:dyDescent="0.25">
      <c r="B299740" s="78"/>
      <c r="C299740" s="77"/>
    </row>
    <row r="299741" spans="2:3" x14ac:dyDescent="0.25">
      <c r="B299741" s="78"/>
      <c r="C299741" s="77"/>
    </row>
    <row r="299742" spans="2:3" x14ac:dyDescent="0.25">
      <c r="B299742" s="78"/>
      <c r="C299742" s="77"/>
    </row>
    <row r="299743" spans="2:3" x14ac:dyDescent="0.25">
      <c r="B299743" s="78"/>
      <c r="C299743" s="77"/>
    </row>
    <row r="299744" spans="2:3" x14ac:dyDescent="0.25">
      <c r="B299744" s="78"/>
      <c r="C299744" s="77"/>
    </row>
    <row r="299745" spans="2:3" x14ac:dyDescent="0.25">
      <c r="B299745" s="78"/>
      <c r="C299745" s="77"/>
    </row>
    <row r="299746" spans="2:3" x14ac:dyDescent="0.25">
      <c r="B299746" s="78"/>
      <c r="C299746" s="77"/>
    </row>
    <row r="299747" spans="2:3" x14ac:dyDescent="0.25">
      <c r="B299747" s="78"/>
      <c r="C299747" s="77"/>
    </row>
    <row r="299748" spans="2:3" x14ac:dyDescent="0.25">
      <c r="B299748" s="78"/>
      <c r="C299748" s="77"/>
    </row>
    <row r="299749" spans="2:3" x14ac:dyDescent="0.25">
      <c r="B299749" s="78"/>
      <c r="C299749" s="77"/>
    </row>
    <row r="299750" spans="2:3" x14ac:dyDescent="0.25">
      <c r="B299750" s="78"/>
      <c r="C299750" s="77"/>
    </row>
    <row r="299751" spans="2:3" x14ac:dyDescent="0.25">
      <c r="B299751" s="78"/>
      <c r="C299751" s="77"/>
    </row>
    <row r="299752" spans="2:3" x14ac:dyDescent="0.25">
      <c r="B299752" s="78"/>
      <c r="C299752" s="77"/>
    </row>
    <row r="299862" spans="2:3" x14ac:dyDescent="0.25">
      <c r="B299862" s="78"/>
      <c r="C299862" s="77"/>
    </row>
    <row r="299863" spans="2:3" x14ac:dyDescent="0.25">
      <c r="B299863" s="78"/>
      <c r="C299863" s="77"/>
    </row>
    <row r="299864" spans="2:3" x14ac:dyDescent="0.25">
      <c r="B299864" s="78"/>
      <c r="C299864" s="77"/>
    </row>
    <row r="299865" spans="2:3" x14ac:dyDescent="0.25">
      <c r="B299865" s="78"/>
      <c r="C299865" s="77"/>
    </row>
    <row r="299866" spans="2:3" x14ac:dyDescent="0.25">
      <c r="B299866" s="78"/>
      <c r="C299866" s="77"/>
    </row>
    <row r="299867" spans="2:3" x14ac:dyDescent="0.25">
      <c r="B299867" s="78"/>
      <c r="C299867" s="77"/>
    </row>
    <row r="299868" spans="2:3" x14ac:dyDescent="0.25">
      <c r="B299868" s="78"/>
      <c r="C299868" s="77"/>
    </row>
    <row r="299869" spans="2:3" x14ac:dyDescent="0.25">
      <c r="B299869" s="78"/>
      <c r="C299869" s="77"/>
    </row>
    <row r="299870" spans="2:3" x14ac:dyDescent="0.25">
      <c r="B299870" s="78"/>
      <c r="C299870" s="77"/>
    </row>
    <row r="299871" spans="2:3" x14ac:dyDescent="0.25">
      <c r="B299871" s="78"/>
      <c r="C299871" s="77"/>
    </row>
    <row r="299872" spans="2:3" x14ac:dyDescent="0.25">
      <c r="B299872" s="78"/>
      <c r="C299872" s="77"/>
    </row>
    <row r="299873" spans="2:3" x14ac:dyDescent="0.25">
      <c r="B299873" s="78"/>
      <c r="C299873" s="77"/>
    </row>
    <row r="299874" spans="2:3" x14ac:dyDescent="0.25">
      <c r="B299874" s="78"/>
      <c r="C299874" s="77"/>
    </row>
    <row r="299984" spans="2:3" x14ac:dyDescent="0.25">
      <c r="B299984" s="78"/>
      <c r="C299984" s="77"/>
    </row>
    <row r="299985" spans="2:3" x14ac:dyDescent="0.25">
      <c r="B299985" s="78"/>
      <c r="C299985" s="77"/>
    </row>
    <row r="299986" spans="2:3" x14ac:dyDescent="0.25">
      <c r="B299986" s="78"/>
      <c r="C299986" s="77"/>
    </row>
    <row r="299987" spans="2:3" x14ac:dyDescent="0.25">
      <c r="B299987" s="78"/>
      <c r="C299987" s="77"/>
    </row>
    <row r="299988" spans="2:3" x14ac:dyDescent="0.25">
      <c r="B299988" s="78"/>
      <c r="C299988" s="77"/>
    </row>
    <row r="299989" spans="2:3" x14ac:dyDescent="0.25">
      <c r="B299989" s="78"/>
      <c r="C299989" s="77"/>
    </row>
    <row r="299990" spans="2:3" x14ac:dyDescent="0.25">
      <c r="B299990" s="78"/>
      <c r="C299990" s="77"/>
    </row>
    <row r="299991" spans="2:3" x14ac:dyDescent="0.25">
      <c r="B299991" s="78"/>
      <c r="C299991" s="77"/>
    </row>
    <row r="299992" spans="2:3" x14ac:dyDescent="0.25">
      <c r="B299992" s="78"/>
      <c r="C299992" s="77"/>
    </row>
    <row r="299993" spans="2:3" x14ac:dyDescent="0.25">
      <c r="B299993" s="78"/>
      <c r="C299993" s="77"/>
    </row>
    <row r="299994" spans="2:3" x14ac:dyDescent="0.25">
      <c r="B299994" s="78"/>
      <c r="C299994" s="77"/>
    </row>
    <row r="299995" spans="2:3" x14ac:dyDescent="0.25">
      <c r="B299995" s="78"/>
      <c r="C299995" s="77"/>
    </row>
    <row r="299996" spans="2:3" x14ac:dyDescent="0.25">
      <c r="B299996" s="78"/>
      <c r="C299996" s="77"/>
    </row>
    <row r="300106" spans="2:3" x14ac:dyDescent="0.25">
      <c r="B300106" s="78"/>
      <c r="C300106" s="77"/>
    </row>
    <row r="300107" spans="2:3" x14ac:dyDescent="0.25">
      <c r="B300107" s="78"/>
      <c r="C300107" s="77"/>
    </row>
    <row r="300108" spans="2:3" x14ac:dyDescent="0.25">
      <c r="B300108" s="78"/>
      <c r="C300108" s="77"/>
    </row>
    <row r="300109" spans="2:3" x14ac:dyDescent="0.25">
      <c r="B300109" s="78"/>
      <c r="C300109" s="77"/>
    </row>
    <row r="300110" spans="2:3" x14ac:dyDescent="0.25">
      <c r="B300110" s="78"/>
      <c r="C300110" s="77"/>
    </row>
    <row r="300111" spans="2:3" x14ac:dyDescent="0.25">
      <c r="B300111" s="78"/>
      <c r="C300111" s="77"/>
    </row>
    <row r="300112" spans="2:3" x14ac:dyDescent="0.25">
      <c r="B300112" s="78"/>
      <c r="C300112" s="77"/>
    </row>
    <row r="300113" spans="2:3" x14ac:dyDescent="0.25">
      <c r="B300113" s="78"/>
      <c r="C300113" s="77"/>
    </row>
    <row r="300114" spans="2:3" x14ac:dyDescent="0.25">
      <c r="B300114" s="78"/>
      <c r="C300114" s="77"/>
    </row>
    <row r="300115" spans="2:3" x14ac:dyDescent="0.25">
      <c r="B300115" s="78"/>
      <c r="C300115" s="77"/>
    </row>
    <row r="300116" spans="2:3" x14ac:dyDescent="0.25">
      <c r="B300116" s="78"/>
      <c r="C300116" s="77"/>
    </row>
    <row r="300117" spans="2:3" x14ac:dyDescent="0.25">
      <c r="B300117" s="78"/>
      <c r="C300117" s="77"/>
    </row>
    <row r="300118" spans="2:3" x14ac:dyDescent="0.25">
      <c r="B300118" s="78"/>
      <c r="C300118" s="77"/>
    </row>
    <row r="300228" spans="2:3" x14ac:dyDescent="0.25">
      <c r="B300228" s="78"/>
      <c r="C300228" s="77"/>
    </row>
    <row r="300229" spans="2:3" x14ac:dyDescent="0.25">
      <c r="B300229" s="78"/>
      <c r="C300229" s="77"/>
    </row>
    <row r="300230" spans="2:3" x14ac:dyDescent="0.25">
      <c r="B300230" s="78"/>
      <c r="C300230" s="77"/>
    </row>
    <row r="300231" spans="2:3" x14ac:dyDescent="0.25">
      <c r="B300231" s="78"/>
      <c r="C300231" s="77"/>
    </row>
    <row r="300232" spans="2:3" x14ac:dyDescent="0.25">
      <c r="B300232" s="78"/>
      <c r="C300232" s="77"/>
    </row>
    <row r="300233" spans="2:3" x14ac:dyDescent="0.25">
      <c r="B300233" s="78"/>
      <c r="C300233" s="77"/>
    </row>
    <row r="300234" spans="2:3" x14ac:dyDescent="0.25">
      <c r="B300234" s="78"/>
      <c r="C300234" s="77"/>
    </row>
    <row r="300235" spans="2:3" x14ac:dyDescent="0.25">
      <c r="B300235" s="78"/>
      <c r="C300235" s="77"/>
    </row>
    <row r="300236" spans="2:3" x14ac:dyDescent="0.25">
      <c r="B300236" s="78"/>
      <c r="C300236" s="77"/>
    </row>
    <row r="300237" spans="2:3" x14ac:dyDescent="0.25">
      <c r="B300237" s="78"/>
      <c r="C300237" s="77"/>
    </row>
    <row r="300238" spans="2:3" x14ac:dyDescent="0.25">
      <c r="B300238" s="78"/>
      <c r="C300238" s="77"/>
    </row>
    <row r="300239" spans="2:3" x14ac:dyDescent="0.25">
      <c r="B300239" s="78"/>
      <c r="C300239" s="77"/>
    </row>
    <row r="300240" spans="2:3" x14ac:dyDescent="0.25">
      <c r="B300240" s="78"/>
      <c r="C300240" s="77"/>
    </row>
    <row r="300350" spans="2:3" x14ac:dyDescent="0.25">
      <c r="B300350" s="78"/>
      <c r="C300350" s="77"/>
    </row>
    <row r="300351" spans="2:3" x14ac:dyDescent="0.25">
      <c r="B300351" s="78"/>
      <c r="C300351" s="77"/>
    </row>
    <row r="300352" spans="2:3" x14ac:dyDescent="0.25">
      <c r="B300352" s="78"/>
      <c r="C300352" s="77"/>
    </row>
    <row r="300353" spans="2:3" x14ac:dyDescent="0.25">
      <c r="B300353" s="78"/>
      <c r="C300353" s="77"/>
    </row>
    <row r="300354" spans="2:3" x14ac:dyDescent="0.25">
      <c r="B300354" s="78"/>
      <c r="C300354" s="77"/>
    </row>
    <row r="300355" spans="2:3" x14ac:dyDescent="0.25">
      <c r="B300355" s="78"/>
      <c r="C300355" s="77"/>
    </row>
    <row r="300356" spans="2:3" x14ac:dyDescent="0.25">
      <c r="B300356" s="78"/>
      <c r="C300356" s="77"/>
    </row>
    <row r="300357" spans="2:3" x14ac:dyDescent="0.25">
      <c r="B300357" s="78"/>
      <c r="C300357" s="77"/>
    </row>
    <row r="300358" spans="2:3" x14ac:dyDescent="0.25">
      <c r="B300358" s="78"/>
      <c r="C300358" s="77"/>
    </row>
    <row r="300359" spans="2:3" x14ac:dyDescent="0.25">
      <c r="B300359" s="78"/>
      <c r="C300359" s="77"/>
    </row>
    <row r="300360" spans="2:3" x14ac:dyDescent="0.25">
      <c r="B300360" s="78"/>
      <c r="C300360" s="77"/>
    </row>
    <row r="300361" spans="2:3" x14ac:dyDescent="0.25">
      <c r="B300361" s="78"/>
      <c r="C300361" s="77"/>
    </row>
    <row r="300362" spans="2:3" x14ac:dyDescent="0.25">
      <c r="B300362" s="78"/>
      <c r="C300362" s="77"/>
    </row>
    <row r="300472" spans="2:3" x14ac:dyDescent="0.25">
      <c r="B300472" s="78"/>
      <c r="C300472" s="77"/>
    </row>
    <row r="300473" spans="2:3" x14ac:dyDescent="0.25">
      <c r="B300473" s="78"/>
      <c r="C300473" s="77"/>
    </row>
    <row r="300474" spans="2:3" x14ac:dyDescent="0.25">
      <c r="B300474" s="78"/>
      <c r="C300474" s="77"/>
    </row>
    <row r="300475" spans="2:3" x14ac:dyDescent="0.25">
      <c r="B300475" s="78"/>
      <c r="C300475" s="77"/>
    </row>
    <row r="300476" spans="2:3" x14ac:dyDescent="0.25">
      <c r="B300476" s="78"/>
      <c r="C300476" s="77"/>
    </row>
    <row r="300477" spans="2:3" x14ac:dyDescent="0.25">
      <c r="B300477" s="78"/>
      <c r="C300477" s="77"/>
    </row>
    <row r="300478" spans="2:3" x14ac:dyDescent="0.25">
      <c r="B300478" s="78"/>
      <c r="C300478" s="77"/>
    </row>
    <row r="300479" spans="2:3" x14ac:dyDescent="0.25">
      <c r="B300479" s="78"/>
      <c r="C300479" s="77"/>
    </row>
    <row r="300480" spans="2:3" x14ac:dyDescent="0.25">
      <c r="B300480" s="78"/>
      <c r="C300480" s="77"/>
    </row>
    <row r="300481" spans="2:3" x14ac:dyDescent="0.25">
      <c r="B300481" s="78"/>
      <c r="C300481" s="77"/>
    </row>
    <row r="300482" spans="2:3" x14ac:dyDescent="0.25">
      <c r="B300482" s="78"/>
      <c r="C300482" s="77"/>
    </row>
    <row r="300483" spans="2:3" x14ac:dyDescent="0.25">
      <c r="B300483" s="78"/>
      <c r="C300483" s="77"/>
    </row>
    <row r="300484" spans="2:3" x14ac:dyDescent="0.25">
      <c r="B300484" s="78"/>
      <c r="C300484" s="77"/>
    </row>
    <row r="300594" spans="2:3" x14ac:dyDescent="0.25">
      <c r="B300594" s="78"/>
      <c r="C300594" s="77"/>
    </row>
    <row r="300595" spans="2:3" x14ac:dyDescent="0.25">
      <c r="B300595" s="78"/>
      <c r="C300595" s="77"/>
    </row>
    <row r="300596" spans="2:3" x14ac:dyDescent="0.25">
      <c r="B300596" s="78"/>
      <c r="C300596" s="77"/>
    </row>
    <row r="300597" spans="2:3" x14ac:dyDescent="0.25">
      <c r="B300597" s="78"/>
      <c r="C300597" s="77"/>
    </row>
    <row r="300598" spans="2:3" x14ac:dyDescent="0.25">
      <c r="B300598" s="78"/>
      <c r="C300598" s="77"/>
    </row>
    <row r="300599" spans="2:3" x14ac:dyDescent="0.25">
      <c r="B300599" s="78"/>
      <c r="C300599" s="77"/>
    </row>
    <row r="300600" spans="2:3" x14ac:dyDescent="0.25">
      <c r="B300600" s="78"/>
      <c r="C300600" s="77"/>
    </row>
    <row r="300601" spans="2:3" x14ac:dyDescent="0.25">
      <c r="B300601" s="78"/>
      <c r="C300601" s="77"/>
    </row>
    <row r="300602" spans="2:3" x14ac:dyDescent="0.25">
      <c r="B300602" s="78"/>
      <c r="C300602" s="77"/>
    </row>
    <row r="300603" spans="2:3" x14ac:dyDescent="0.25">
      <c r="B300603" s="78"/>
      <c r="C300603" s="77"/>
    </row>
    <row r="300604" spans="2:3" x14ac:dyDescent="0.25">
      <c r="B300604" s="78"/>
      <c r="C300604" s="77"/>
    </row>
    <row r="300605" spans="2:3" x14ac:dyDescent="0.25">
      <c r="B300605" s="78"/>
      <c r="C300605" s="77"/>
    </row>
    <row r="300606" spans="2:3" x14ac:dyDescent="0.25">
      <c r="B300606" s="78"/>
      <c r="C300606" s="77"/>
    </row>
    <row r="300716" spans="2:3" x14ac:dyDescent="0.25">
      <c r="B300716" s="78"/>
      <c r="C300716" s="77"/>
    </row>
    <row r="300717" spans="2:3" x14ac:dyDescent="0.25">
      <c r="B300717" s="78"/>
      <c r="C300717" s="77"/>
    </row>
    <row r="300718" spans="2:3" x14ac:dyDescent="0.25">
      <c r="B300718" s="78"/>
      <c r="C300718" s="77"/>
    </row>
    <row r="300719" spans="2:3" x14ac:dyDescent="0.25">
      <c r="B300719" s="78"/>
      <c r="C300719" s="77"/>
    </row>
    <row r="300720" spans="2:3" x14ac:dyDescent="0.25">
      <c r="B300720" s="78"/>
      <c r="C300720" s="77"/>
    </row>
    <row r="300721" spans="2:3" x14ac:dyDescent="0.25">
      <c r="B300721" s="78"/>
      <c r="C300721" s="77"/>
    </row>
    <row r="300722" spans="2:3" x14ac:dyDescent="0.25">
      <c r="B300722" s="78"/>
      <c r="C300722" s="77"/>
    </row>
    <row r="300723" spans="2:3" x14ac:dyDescent="0.25">
      <c r="B300723" s="78"/>
      <c r="C300723" s="77"/>
    </row>
    <row r="300724" spans="2:3" x14ac:dyDescent="0.25">
      <c r="B300724" s="78"/>
      <c r="C300724" s="77"/>
    </row>
    <row r="300725" spans="2:3" x14ac:dyDescent="0.25">
      <c r="B300725" s="78"/>
      <c r="C300725" s="77"/>
    </row>
    <row r="300726" spans="2:3" x14ac:dyDescent="0.25">
      <c r="B300726" s="78"/>
      <c r="C300726" s="77"/>
    </row>
    <row r="300727" spans="2:3" x14ac:dyDescent="0.25">
      <c r="B300727" s="78"/>
      <c r="C300727" s="77"/>
    </row>
    <row r="300728" spans="2:3" x14ac:dyDescent="0.25">
      <c r="B300728" s="78"/>
      <c r="C300728" s="77"/>
    </row>
    <row r="300838" spans="2:3" x14ac:dyDescent="0.25">
      <c r="B300838" s="78"/>
      <c r="C300838" s="77"/>
    </row>
    <row r="300839" spans="2:3" x14ac:dyDescent="0.25">
      <c r="B300839" s="78"/>
      <c r="C300839" s="77"/>
    </row>
    <row r="300840" spans="2:3" x14ac:dyDescent="0.25">
      <c r="B300840" s="78"/>
      <c r="C300840" s="77"/>
    </row>
    <row r="300841" spans="2:3" x14ac:dyDescent="0.25">
      <c r="B300841" s="78"/>
      <c r="C300841" s="77"/>
    </row>
    <row r="300842" spans="2:3" x14ac:dyDescent="0.25">
      <c r="B300842" s="78"/>
      <c r="C300842" s="77"/>
    </row>
    <row r="300843" spans="2:3" x14ac:dyDescent="0.25">
      <c r="B300843" s="78"/>
      <c r="C300843" s="77"/>
    </row>
    <row r="300844" spans="2:3" x14ac:dyDescent="0.25">
      <c r="B300844" s="78"/>
      <c r="C300844" s="77"/>
    </row>
    <row r="300845" spans="2:3" x14ac:dyDescent="0.25">
      <c r="B300845" s="78"/>
      <c r="C300845" s="77"/>
    </row>
    <row r="300846" spans="2:3" x14ac:dyDescent="0.25">
      <c r="B300846" s="78"/>
      <c r="C300846" s="77"/>
    </row>
    <row r="300847" spans="2:3" x14ac:dyDescent="0.25">
      <c r="B300847" s="78"/>
      <c r="C300847" s="77"/>
    </row>
    <row r="300848" spans="2:3" x14ac:dyDescent="0.25">
      <c r="B300848" s="78"/>
      <c r="C300848" s="77"/>
    </row>
    <row r="300849" spans="2:3" x14ac:dyDescent="0.25">
      <c r="B300849" s="78"/>
      <c r="C300849" s="77"/>
    </row>
    <row r="300850" spans="2:3" x14ac:dyDescent="0.25">
      <c r="B300850" s="78"/>
      <c r="C300850" s="77"/>
    </row>
    <row r="300960" spans="2:3" x14ac:dyDescent="0.25">
      <c r="B300960" s="78"/>
      <c r="C300960" s="77"/>
    </row>
    <row r="300961" spans="2:3" x14ac:dyDescent="0.25">
      <c r="B300961" s="78"/>
      <c r="C300961" s="77"/>
    </row>
    <row r="300962" spans="2:3" x14ac:dyDescent="0.25">
      <c r="B300962" s="78"/>
      <c r="C300962" s="77"/>
    </row>
    <row r="300963" spans="2:3" x14ac:dyDescent="0.25">
      <c r="B300963" s="78"/>
      <c r="C300963" s="77"/>
    </row>
    <row r="300964" spans="2:3" x14ac:dyDescent="0.25">
      <c r="B300964" s="78"/>
      <c r="C300964" s="77"/>
    </row>
    <row r="300965" spans="2:3" x14ac:dyDescent="0.25">
      <c r="B300965" s="78"/>
      <c r="C300965" s="77"/>
    </row>
    <row r="300966" spans="2:3" x14ac:dyDescent="0.25">
      <c r="B300966" s="78"/>
      <c r="C300966" s="77"/>
    </row>
    <row r="300967" spans="2:3" x14ac:dyDescent="0.25">
      <c r="B300967" s="78"/>
      <c r="C300967" s="77"/>
    </row>
    <row r="300968" spans="2:3" x14ac:dyDescent="0.25">
      <c r="B300968" s="78"/>
      <c r="C300968" s="77"/>
    </row>
    <row r="300969" spans="2:3" x14ac:dyDescent="0.25">
      <c r="B300969" s="78"/>
      <c r="C300969" s="77"/>
    </row>
    <row r="300970" spans="2:3" x14ac:dyDescent="0.25">
      <c r="B300970" s="78"/>
      <c r="C300970" s="77"/>
    </row>
    <row r="300971" spans="2:3" x14ac:dyDescent="0.25">
      <c r="B300971" s="78"/>
      <c r="C300971" s="77"/>
    </row>
    <row r="300972" spans="2:3" x14ac:dyDescent="0.25">
      <c r="B300972" s="78"/>
      <c r="C300972" s="77"/>
    </row>
    <row r="301082" spans="2:3" x14ac:dyDescent="0.25">
      <c r="B301082" s="78"/>
      <c r="C301082" s="77"/>
    </row>
    <row r="301083" spans="2:3" x14ac:dyDescent="0.25">
      <c r="B301083" s="78"/>
      <c r="C301083" s="77"/>
    </row>
    <row r="301084" spans="2:3" x14ac:dyDescent="0.25">
      <c r="B301084" s="78"/>
      <c r="C301084" s="77"/>
    </row>
    <row r="301085" spans="2:3" x14ac:dyDescent="0.25">
      <c r="B301085" s="78"/>
      <c r="C301085" s="77"/>
    </row>
    <row r="301086" spans="2:3" x14ac:dyDescent="0.25">
      <c r="B301086" s="78"/>
      <c r="C301086" s="77"/>
    </row>
    <row r="301087" spans="2:3" x14ac:dyDescent="0.25">
      <c r="B301087" s="78"/>
      <c r="C301087" s="77"/>
    </row>
    <row r="301088" spans="2:3" x14ac:dyDescent="0.25">
      <c r="B301088" s="78"/>
      <c r="C301088" s="77"/>
    </row>
    <row r="301089" spans="2:3" x14ac:dyDescent="0.25">
      <c r="B301089" s="78"/>
      <c r="C301089" s="77"/>
    </row>
    <row r="301090" spans="2:3" x14ac:dyDescent="0.25">
      <c r="B301090" s="78"/>
      <c r="C301090" s="77"/>
    </row>
    <row r="301091" spans="2:3" x14ac:dyDescent="0.25">
      <c r="B301091" s="78"/>
      <c r="C301091" s="77"/>
    </row>
    <row r="301092" spans="2:3" x14ac:dyDescent="0.25">
      <c r="B301092" s="78"/>
      <c r="C301092" s="77"/>
    </row>
    <row r="301093" spans="2:3" x14ac:dyDescent="0.25">
      <c r="B301093" s="78"/>
      <c r="C301093" s="77"/>
    </row>
    <row r="301094" spans="2:3" x14ac:dyDescent="0.25">
      <c r="B301094" s="78"/>
      <c r="C301094" s="77"/>
    </row>
    <row r="301204" spans="2:3" x14ac:dyDescent="0.25">
      <c r="B301204" s="78"/>
      <c r="C301204" s="77"/>
    </row>
    <row r="301205" spans="2:3" x14ac:dyDescent="0.25">
      <c r="B301205" s="78"/>
      <c r="C301205" s="77"/>
    </row>
    <row r="301206" spans="2:3" x14ac:dyDescent="0.25">
      <c r="B301206" s="78"/>
      <c r="C301206" s="77"/>
    </row>
    <row r="301207" spans="2:3" x14ac:dyDescent="0.25">
      <c r="B301207" s="78"/>
      <c r="C301207" s="77"/>
    </row>
    <row r="301208" spans="2:3" x14ac:dyDescent="0.25">
      <c r="B301208" s="78"/>
      <c r="C301208" s="77"/>
    </row>
    <row r="301209" spans="2:3" x14ac:dyDescent="0.25">
      <c r="B301209" s="78"/>
      <c r="C301209" s="77"/>
    </row>
    <row r="301210" spans="2:3" x14ac:dyDescent="0.25">
      <c r="B301210" s="78"/>
      <c r="C301210" s="77"/>
    </row>
    <row r="301211" spans="2:3" x14ac:dyDescent="0.25">
      <c r="B301211" s="78"/>
      <c r="C301211" s="77"/>
    </row>
    <row r="301212" spans="2:3" x14ac:dyDescent="0.25">
      <c r="B301212" s="78"/>
      <c r="C301212" s="77"/>
    </row>
    <row r="301213" spans="2:3" x14ac:dyDescent="0.25">
      <c r="B301213" s="78"/>
      <c r="C301213" s="77"/>
    </row>
    <row r="301214" spans="2:3" x14ac:dyDescent="0.25">
      <c r="B301214" s="78"/>
      <c r="C301214" s="77"/>
    </row>
    <row r="301215" spans="2:3" x14ac:dyDescent="0.25">
      <c r="B301215" s="78"/>
      <c r="C301215" s="77"/>
    </row>
    <row r="301216" spans="2:3" x14ac:dyDescent="0.25">
      <c r="B301216" s="78"/>
      <c r="C301216" s="77"/>
    </row>
    <row r="301326" spans="2:3" x14ac:dyDescent="0.25">
      <c r="B301326" s="78"/>
      <c r="C301326" s="77"/>
    </row>
    <row r="301327" spans="2:3" x14ac:dyDescent="0.25">
      <c r="B301327" s="78"/>
      <c r="C301327" s="77"/>
    </row>
    <row r="301328" spans="2:3" x14ac:dyDescent="0.25">
      <c r="B301328" s="78"/>
      <c r="C301328" s="77"/>
    </row>
    <row r="301329" spans="2:3" x14ac:dyDescent="0.25">
      <c r="B301329" s="78"/>
      <c r="C301329" s="77"/>
    </row>
    <row r="301330" spans="2:3" x14ac:dyDescent="0.25">
      <c r="B301330" s="78"/>
      <c r="C301330" s="77"/>
    </row>
    <row r="301331" spans="2:3" x14ac:dyDescent="0.25">
      <c r="B301331" s="78"/>
      <c r="C301331" s="77"/>
    </row>
    <row r="301332" spans="2:3" x14ac:dyDescent="0.25">
      <c r="B301332" s="78"/>
      <c r="C301332" s="77"/>
    </row>
    <row r="301333" spans="2:3" x14ac:dyDescent="0.25">
      <c r="B301333" s="78"/>
      <c r="C301333" s="77"/>
    </row>
    <row r="301334" spans="2:3" x14ac:dyDescent="0.25">
      <c r="B301334" s="78"/>
      <c r="C301334" s="77"/>
    </row>
    <row r="301335" spans="2:3" x14ac:dyDescent="0.25">
      <c r="B301335" s="78"/>
      <c r="C301335" s="77"/>
    </row>
    <row r="301336" spans="2:3" x14ac:dyDescent="0.25">
      <c r="B301336" s="78"/>
      <c r="C301336" s="77"/>
    </row>
    <row r="301337" spans="2:3" x14ac:dyDescent="0.25">
      <c r="B301337" s="78"/>
      <c r="C301337" s="77"/>
    </row>
    <row r="301338" spans="2:3" x14ac:dyDescent="0.25">
      <c r="B301338" s="78"/>
      <c r="C301338" s="77"/>
    </row>
    <row r="301448" spans="2:3" x14ac:dyDescent="0.25">
      <c r="B301448" s="78"/>
      <c r="C301448" s="77"/>
    </row>
    <row r="301449" spans="2:3" x14ac:dyDescent="0.25">
      <c r="B301449" s="78"/>
      <c r="C301449" s="77"/>
    </row>
    <row r="301450" spans="2:3" x14ac:dyDescent="0.25">
      <c r="B301450" s="78"/>
      <c r="C301450" s="77"/>
    </row>
    <row r="301451" spans="2:3" x14ac:dyDescent="0.25">
      <c r="B301451" s="78"/>
      <c r="C301451" s="77"/>
    </row>
    <row r="301452" spans="2:3" x14ac:dyDescent="0.25">
      <c r="B301452" s="78"/>
      <c r="C301452" s="77"/>
    </row>
    <row r="301453" spans="2:3" x14ac:dyDescent="0.25">
      <c r="B301453" s="78"/>
      <c r="C301453" s="77"/>
    </row>
    <row r="301454" spans="2:3" x14ac:dyDescent="0.25">
      <c r="B301454" s="78"/>
      <c r="C301454" s="77"/>
    </row>
    <row r="301455" spans="2:3" x14ac:dyDescent="0.25">
      <c r="B301455" s="78"/>
      <c r="C301455" s="77"/>
    </row>
    <row r="301456" spans="2:3" x14ac:dyDescent="0.25">
      <c r="B301456" s="78"/>
      <c r="C301456" s="77"/>
    </row>
    <row r="301457" spans="2:3" x14ac:dyDescent="0.25">
      <c r="B301457" s="78"/>
      <c r="C301457" s="77"/>
    </row>
    <row r="301458" spans="2:3" x14ac:dyDescent="0.25">
      <c r="B301458" s="78"/>
      <c r="C301458" s="77"/>
    </row>
    <row r="301459" spans="2:3" x14ac:dyDescent="0.25">
      <c r="B301459" s="78"/>
      <c r="C301459" s="77"/>
    </row>
    <row r="301460" spans="2:3" x14ac:dyDescent="0.25">
      <c r="B301460" s="78"/>
      <c r="C301460" s="77"/>
    </row>
    <row r="301570" spans="2:3" x14ac:dyDescent="0.25">
      <c r="B301570" s="78"/>
      <c r="C301570" s="77"/>
    </row>
    <row r="301571" spans="2:3" x14ac:dyDescent="0.25">
      <c r="B301571" s="78"/>
      <c r="C301571" s="77"/>
    </row>
    <row r="301572" spans="2:3" x14ac:dyDescent="0.25">
      <c r="B301572" s="78"/>
      <c r="C301572" s="77"/>
    </row>
    <row r="301573" spans="2:3" x14ac:dyDescent="0.25">
      <c r="B301573" s="78"/>
      <c r="C301573" s="77"/>
    </row>
    <row r="301574" spans="2:3" x14ac:dyDescent="0.25">
      <c r="B301574" s="78"/>
      <c r="C301574" s="77"/>
    </row>
    <row r="301575" spans="2:3" x14ac:dyDescent="0.25">
      <c r="B301575" s="78"/>
      <c r="C301575" s="77"/>
    </row>
    <row r="301576" spans="2:3" x14ac:dyDescent="0.25">
      <c r="B301576" s="78"/>
      <c r="C301576" s="77"/>
    </row>
    <row r="301577" spans="2:3" x14ac:dyDescent="0.25">
      <c r="B301577" s="78"/>
      <c r="C301577" s="77"/>
    </row>
    <row r="301578" spans="2:3" x14ac:dyDescent="0.25">
      <c r="B301578" s="78"/>
      <c r="C301578" s="77"/>
    </row>
    <row r="301579" spans="2:3" x14ac:dyDescent="0.25">
      <c r="B301579" s="78"/>
      <c r="C301579" s="77"/>
    </row>
    <row r="301580" spans="2:3" x14ac:dyDescent="0.25">
      <c r="B301580" s="78"/>
      <c r="C301580" s="77"/>
    </row>
    <row r="301581" spans="2:3" x14ac:dyDescent="0.25">
      <c r="B301581" s="78"/>
      <c r="C301581" s="77"/>
    </row>
    <row r="301582" spans="2:3" x14ac:dyDescent="0.25">
      <c r="B301582" s="78"/>
      <c r="C301582" s="77"/>
    </row>
    <row r="301692" spans="2:3" x14ac:dyDescent="0.25">
      <c r="B301692" s="78"/>
      <c r="C301692" s="77"/>
    </row>
    <row r="301693" spans="2:3" x14ac:dyDescent="0.25">
      <c r="B301693" s="78"/>
      <c r="C301693" s="77"/>
    </row>
    <row r="301694" spans="2:3" x14ac:dyDescent="0.25">
      <c r="B301694" s="78"/>
      <c r="C301694" s="77"/>
    </row>
    <row r="301695" spans="2:3" x14ac:dyDescent="0.25">
      <c r="B301695" s="78"/>
      <c r="C301695" s="77"/>
    </row>
    <row r="301696" spans="2:3" x14ac:dyDescent="0.25">
      <c r="B301696" s="78"/>
      <c r="C301696" s="77"/>
    </row>
    <row r="301697" spans="2:3" x14ac:dyDescent="0.25">
      <c r="B301697" s="78"/>
      <c r="C301697" s="77"/>
    </row>
    <row r="301698" spans="2:3" x14ac:dyDescent="0.25">
      <c r="B301698" s="78"/>
      <c r="C301698" s="77"/>
    </row>
    <row r="301699" spans="2:3" x14ac:dyDescent="0.25">
      <c r="B301699" s="78"/>
      <c r="C301699" s="77"/>
    </row>
    <row r="301700" spans="2:3" x14ac:dyDescent="0.25">
      <c r="B301700" s="78"/>
      <c r="C301700" s="77"/>
    </row>
    <row r="301701" spans="2:3" x14ac:dyDescent="0.25">
      <c r="B301701" s="78"/>
      <c r="C301701" s="77"/>
    </row>
    <row r="301702" spans="2:3" x14ac:dyDescent="0.25">
      <c r="B301702" s="78"/>
      <c r="C301702" s="77"/>
    </row>
    <row r="301703" spans="2:3" x14ac:dyDescent="0.25">
      <c r="B301703" s="78"/>
      <c r="C301703" s="77"/>
    </row>
    <row r="301704" spans="2:3" x14ac:dyDescent="0.25">
      <c r="B301704" s="78"/>
      <c r="C301704" s="77"/>
    </row>
    <row r="301814" spans="2:3" x14ac:dyDescent="0.25">
      <c r="B301814" s="78"/>
      <c r="C301814" s="77"/>
    </row>
    <row r="301815" spans="2:3" x14ac:dyDescent="0.25">
      <c r="B301815" s="78"/>
      <c r="C301815" s="77"/>
    </row>
    <row r="301816" spans="2:3" x14ac:dyDescent="0.25">
      <c r="B301816" s="78"/>
      <c r="C301816" s="77"/>
    </row>
    <row r="301817" spans="2:3" x14ac:dyDescent="0.25">
      <c r="B301817" s="78"/>
      <c r="C301817" s="77"/>
    </row>
    <row r="301818" spans="2:3" x14ac:dyDescent="0.25">
      <c r="B301818" s="78"/>
      <c r="C301818" s="77"/>
    </row>
    <row r="301819" spans="2:3" x14ac:dyDescent="0.25">
      <c r="B301819" s="78"/>
      <c r="C301819" s="77"/>
    </row>
    <row r="301820" spans="2:3" x14ac:dyDescent="0.25">
      <c r="B301820" s="78"/>
      <c r="C301820" s="77"/>
    </row>
    <row r="301821" spans="2:3" x14ac:dyDescent="0.25">
      <c r="B301821" s="78"/>
      <c r="C301821" s="77"/>
    </row>
    <row r="301822" spans="2:3" x14ac:dyDescent="0.25">
      <c r="B301822" s="78"/>
      <c r="C301822" s="77"/>
    </row>
    <row r="301823" spans="2:3" x14ac:dyDescent="0.25">
      <c r="B301823" s="78"/>
      <c r="C301823" s="77"/>
    </row>
    <row r="301824" spans="2:3" x14ac:dyDescent="0.25">
      <c r="B301824" s="78"/>
      <c r="C301824" s="77"/>
    </row>
    <row r="301825" spans="2:3" x14ac:dyDescent="0.25">
      <c r="B301825" s="78"/>
      <c r="C301825" s="77"/>
    </row>
    <row r="301826" spans="2:3" x14ac:dyDescent="0.25">
      <c r="B301826" s="78"/>
      <c r="C301826" s="77"/>
    </row>
    <row r="301936" spans="2:3" x14ac:dyDescent="0.25">
      <c r="B301936" s="78"/>
      <c r="C301936" s="77"/>
    </row>
    <row r="301937" spans="2:3" x14ac:dyDescent="0.25">
      <c r="B301937" s="78"/>
      <c r="C301937" s="77"/>
    </row>
    <row r="301938" spans="2:3" x14ac:dyDescent="0.25">
      <c r="B301938" s="78"/>
      <c r="C301938" s="77"/>
    </row>
    <row r="301939" spans="2:3" x14ac:dyDescent="0.25">
      <c r="B301939" s="78"/>
      <c r="C301939" s="77"/>
    </row>
    <row r="301940" spans="2:3" x14ac:dyDescent="0.25">
      <c r="B301940" s="78"/>
      <c r="C301940" s="77"/>
    </row>
    <row r="301941" spans="2:3" x14ac:dyDescent="0.25">
      <c r="B301941" s="78"/>
      <c r="C301941" s="77"/>
    </row>
    <row r="301942" spans="2:3" x14ac:dyDescent="0.25">
      <c r="B301942" s="78"/>
      <c r="C301942" s="77"/>
    </row>
    <row r="301943" spans="2:3" x14ac:dyDescent="0.25">
      <c r="B301943" s="78"/>
      <c r="C301943" s="77"/>
    </row>
    <row r="301944" spans="2:3" x14ac:dyDescent="0.25">
      <c r="B301944" s="78"/>
      <c r="C301944" s="77"/>
    </row>
    <row r="301945" spans="2:3" x14ac:dyDescent="0.25">
      <c r="B301945" s="78"/>
      <c r="C301945" s="77"/>
    </row>
    <row r="301946" spans="2:3" x14ac:dyDescent="0.25">
      <c r="B301946" s="78"/>
      <c r="C301946" s="77"/>
    </row>
    <row r="301947" spans="2:3" x14ac:dyDescent="0.25">
      <c r="B301947" s="78"/>
      <c r="C301947" s="77"/>
    </row>
    <row r="301948" spans="2:3" x14ac:dyDescent="0.25">
      <c r="B301948" s="78"/>
      <c r="C301948" s="77"/>
    </row>
    <row r="302058" spans="2:3" x14ac:dyDescent="0.25">
      <c r="B302058" s="78"/>
      <c r="C302058" s="77"/>
    </row>
    <row r="302059" spans="2:3" x14ac:dyDescent="0.25">
      <c r="B302059" s="78"/>
      <c r="C302059" s="77"/>
    </row>
    <row r="302060" spans="2:3" x14ac:dyDescent="0.25">
      <c r="B302060" s="78"/>
      <c r="C302060" s="77"/>
    </row>
    <row r="302061" spans="2:3" x14ac:dyDescent="0.25">
      <c r="B302061" s="78"/>
      <c r="C302061" s="77"/>
    </row>
    <row r="302062" spans="2:3" x14ac:dyDescent="0.25">
      <c r="B302062" s="78"/>
      <c r="C302062" s="77"/>
    </row>
    <row r="302063" spans="2:3" x14ac:dyDescent="0.25">
      <c r="B302063" s="78"/>
      <c r="C302063" s="77"/>
    </row>
    <row r="302064" spans="2:3" x14ac:dyDescent="0.25">
      <c r="B302064" s="78"/>
      <c r="C302064" s="77"/>
    </row>
    <row r="302065" spans="2:3" x14ac:dyDescent="0.25">
      <c r="B302065" s="78"/>
      <c r="C302065" s="77"/>
    </row>
    <row r="302066" spans="2:3" x14ac:dyDescent="0.25">
      <c r="B302066" s="78"/>
      <c r="C302066" s="77"/>
    </row>
    <row r="302067" spans="2:3" x14ac:dyDescent="0.25">
      <c r="B302067" s="78"/>
      <c r="C302067" s="77"/>
    </row>
    <row r="302068" spans="2:3" x14ac:dyDescent="0.25">
      <c r="B302068" s="78"/>
      <c r="C302068" s="77"/>
    </row>
    <row r="302069" spans="2:3" x14ac:dyDescent="0.25">
      <c r="B302069" s="78"/>
      <c r="C302069" s="77"/>
    </row>
    <row r="302070" spans="2:3" x14ac:dyDescent="0.25">
      <c r="B302070" s="78"/>
      <c r="C302070" s="77"/>
    </row>
    <row r="302180" spans="2:3" x14ac:dyDescent="0.25">
      <c r="B302180" s="78"/>
      <c r="C302180" s="77"/>
    </row>
    <row r="302181" spans="2:3" x14ac:dyDescent="0.25">
      <c r="B302181" s="78"/>
      <c r="C302181" s="77"/>
    </row>
    <row r="302182" spans="2:3" x14ac:dyDescent="0.25">
      <c r="B302182" s="78"/>
      <c r="C302182" s="77"/>
    </row>
    <row r="302183" spans="2:3" x14ac:dyDescent="0.25">
      <c r="B302183" s="78"/>
      <c r="C302183" s="77"/>
    </row>
    <row r="302184" spans="2:3" x14ac:dyDescent="0.25">
      <c r="B302184" s="78"/>
      <c r="C302184" s="77"/>
    </row>
    <row r="302185" spans="2:3" x14ac:dyDescent="0.25">
      <c r="B302185" s="78"/>
      <c r="C302185" s="77"/>
    </row>
    <row r="302186" spans="2:3" x14ac:dyDescent="0.25">
      <c r="B302186" s="78"/>
      <c r="C302186" s="77"/>
    </row>
    <row r="302187" spans="2:3" x14ac:dyDescent="0.25">
      <c r="B302187" s="78"/>
      <c r="C302187" s="77"/>
    </row>
    <row r="302188" spans="2:3" x14ac:dyDescent="0.25">
      <c r="B302188" s="78"/>
      <c r="C302188" s="77"/>
    </row>
    <row r="302189" spans="2:3" x14ac:dyDescent="0.25">
      <c r="B302189" s="78"/>
      <c r="C302189" s="77"/>
    </row>
    <row r="302190" spans="2:3" x14ac:dyDescent="0.25">
      <c r="B302190" s="78"/>
      <c r="C302190" s="77"/>
    </row>
    <row r="302191" spans="2:3" x14ac:dyDescent="0.25">
      <c r="B302191" s="78"/>
      <c r="C302191" s="77"/>
    </row>
    <row r="302192" spans="2:3" x14ac:dyDescent="0.25">
      <c r="B302192" s="78"/>
      <c r="C302192" s="77"/>
    </row>
    <row r="302302" spans="2:3" x14ac:dyDescent="0.25">
      <c r="B302302" s="78"/>
      <c r="C302302" s="77"/>
    </row>
    <row r="302303" spans="2:3" x14ac:dyDescent="0.25">
      <c r="B302303" s="78"/>
      <c r="C302303" s="77"/>
    </row>
    <row r="302304" spans="2:3" x14ac:dyDescent="0.25">
      <c r="B302304" s="78"/>
      <c r="C302304" s="77"/>
    </row>
    <row r="302305" spans="2:3" x14ac:dyDescent="0.25">
      <c r="B302305" s="78"/>
      <c r="C302305" s="77"/>
    </row>
    <row r="302306" spans="2:3" x14ac:dyDescent="0.25">
      <c r="B302306" s="78"/>
      <c r="C302306" s="77"/>
    </row>
    <row r="302307" spans="2:3" x14ac:dyDescent="0.25">
      <c r="B302307" s="78"/>
      <c r="C302307" s="77"/>
    </row>
    <row r="302308" spans="2:3" x14ac:dyDescent="0.25">
      <c r="B302308" s="78"/>
      <c r="C302308" s="77"/>
    </row>
    <row r="302309" spans="2:3" x14ac:dyDescent="0.25">
      <c r="B302309" s="78"/>
      <c r="C302309" s="77"/>
    </row>
    <row r="302310" spans="2:3" x14ac:dyDescent="0.25">
      <c r="B302310" s="78"/>
      <c r="C302310" s="77"/>
    </row>
    <row r="302311" spans="2:3" x14ac:dyDescent="0.25">
      <c r="B302311" s="78"/>
      <c r="C302311" s="77"/>
    </row>
    <row r="302312" spans="2:3" x14ac:dyDescent="0.25">
      <c r="B302312" s="78"/>
      <c r="C302312" s="77"/>
    </row>
    <row r="302313" spans="2:3" x14ac:dyDescent="0.25">
      <c r="B302313" s="78"/>
      <c r="C302313" s="77"/>
    </row>
    <row r="302314" spans="2:3" x14ac:dyDescent="0.25">
      <c r="B302314" s="78"/>
      <c r="C302314" s="77"/>
    </row>
    <row r="302424" spans="2:3" x14ac:dyDescent="0.25">
      <c r="B302424" s="78"/>
      <c r="C302424" s="77"/>
    </row>
    <row r="302425" spans="2:3" x14ac:dyDescent="0.25">
      <c r="B302425" s="78"/>
      <c r="C302425" s="77"/>
    </row>
    <row r="302426" spans="2:3" x14ac:dyDescent="0.25">
      <c r="B302426" s="78"/>
      <c r="C302426" s="77"/>
    </row>
    <row r="302427" spans="2:3" x14ac:dyDescent="0.25">
      <c r="B302427" s="78"/>
      <c r="C302427" s="77"/>
    </row>
    <row r="302428" spans="2:3" x14ac:dyDescent="0.25">
      <c r="B302428" s="78"/>
      <c r="C302428" s="77"/>
    </row>
    <row r="302429" spans="2:3" x14ac:dyDescent="0.25">
      <c r="B302429" s="78"/>
      <c r="C302429" s="77"/>
    </row>
    <row r="302430" spans="2:3" x14ac:dyDescent="0.25">
      <c r="B302430" s="78"/>
      <c r="C302430" s="77"/>
    </row>
    <row r="302431" spans="2:3" x14ac:dyDescent="0.25">
      <c r="B302431" s="78"/>
      <c r="C302431" s="77"/>
    </row>
    <row r="302432" spans="2:3" x14ac:dyDescent="0.25">
      <c r="B302432" s="78"/>
      <c r="C302432" s="77"/>
    </row>
    <row r="302433" spans="2:3" x14ac:dyDescent="0.25">
      <c r="B302433" s="78"/>
      <c r="C302433" s="77"/>
    </row>
    <row r="302434" spans="2:3" x14ac:dyDescent="0.25">
      <c r="B302434" s="78"/>
      <c r="C302434" s="77"/>
    </row>
    <row r="302435" spans="2:3" x14ac:dyDescent="0.25">
      <c r="B302435" s="78"/>
      <c r="C302435" s="77"/>
    </row>
    <row r="302436" spans="2:3" x14ac:dyDescent="0.25">
      <c r="B302436" s="78"/>
      <c r="C302436" s="77"/>
    </row>
    <row r="302546" spans="2:3" x14ac:dyDescent="0.25">
      <c r="B302546" s="78"/>
      <c r="C302546" s="77"/>
    </row>
    <row r="302547" spans="2:3" x14ac:dyDescent="0.25">
      <c r="B302547" s="78"/>
      <c r="C302547" s="77"/>
    </row>
    <row r="302548" spans="2:3" x14ac:dyDescent="0.25">
      <c r="B302548" s="78"/>
      <c r="C302548" s="77"/>
    </row>
    <row r="302549" spans="2:3" x14ac:dyDescent="0.25">
      <c r="B302549" s="78"/>
      <c r="C302549" s="77"/>
    </row>
    <row r="302550" spans="2:3" x14ac:dyDescent="0.25">
      <c r="B302550" s="78"/>
      <c r="C302550" s="77"/>
    </row>
    <row r="302551" spans="2:3" x14ac:dyDescent="0.25">
      <c r="B302551" s="78"/>
      <c r="C302551" s="77"/>
    </row>
    <row r="302552" spans="2:3" x14ac:dyDescent="0.25">
      <c r="B302552" s="78"/>
      <c r="C302552" s="77"/>
    </row>
    <row r="302553" spans="2:3" x14ac:dyDescent="0.25">
      <c r="B302553" s="78"/>
      <c r="C302553" s="77"/>
    </row>
    <row r="302554" spans="2:3" x14ac:dyDescent="0.25">
      <c r="B302554" s="78"/>
      <c r="C302554" s="77"/>
    </row>
    <row r="302555" spans="2:3" x14ac:dyDescent="0.25">
      <c r="B302555" s="78"/>
      <c r="C302555" s="77"/>
    </row>
    <row r="302556" spans="2:3" x14ac:dyDescent="0.25">
      <c r="B302556" s="78"/>
      <c r="C302556" s="77"/>
    </row>
    <row r="302557" spans="2:3" x14ac:dyDescent="0.25">
      <c r="B302557" s="78"/>
      <c r="C302557" s="77"/>
    </row>
    <row r="302558" spans="2:3" x14ac:dyDescent="0.25">
      <c r="B302558" s="78"/>
      <c r="C302558" s="77"/>
    </row>
    <row r="302668" spans="2:3" x14ac:dyDescent="0.25">
      <c r="B302668" s="78"/>
      <c r="C302668" s="77"/>
    </row>
    <row r="302669" spans="2:3" x14ac:dyDescent="0.25">
      <c r="B302669" s="78"/>
      <c r="C302669" s="77"/>
    </row>
    <row r="302670" spans="2:3" x14ac:dyDescent="0.25">
      <c r="B302670" s="78"/>
      <c r="C302670" s="77"/>
    </row>
    <row r="302671" spans="2:3" x14ac:dyDescent="0.25">
      <c r="B302671" s="78"/>
      <c r="C302671" s="77"/>
    </row>
    <row r="302672" spans="2:3" x14ac:dyDescent="0.25">
      <c r="B302672" s="78"/>
      <c r="C302672" s="77"/>
    </row>
    <row r="302673" spans="2:3" x14ac:dyDescent="0.25">
      <c r="B302673" s="78"/>
      <c r="C302673" s="77"/>
    </row>
    <row r="302674" spans="2:3" x14ac:dyDescent="0.25">
      <c r="B302674" s="78"/>
      <c r="C302674" s="77"/>
    </row>
    <row r="302675" spans="2:3" x14ac:dyDescent="0.25">
      <c r="B302675" s="78"/>
      <c r="C302675" s="77"/>
    </row>
    <row r="302676" spans="2:3" x14ac:dyDescent="0.25">
      <c r="B302676" s="78"/>
      <c r="C302676" s="77"/>
    </row>
    <row r="302677" spans="2:3" x14ac:dyDescent="0.25">
      <c r="B302677" s="78"/>
      <c r="C302677" s="77"/>
    </row>
    <row r="302678" spans="2:3" x14ac:dyDescent="0.25">
      <c r="B302678" s="78"/>
      <c r="C302678" s="77"/>
    </row>
    <row r="302679" spans="2:3" x14ac:dyDescent="0.25">
      <c r="B302679" s="78"/>
      <c r="C302679" s="77"/>
    </row>
    <row r="302680" spans="2:3" x14ac:dyDescent="0.25">
      <c r="B302680" s="78"/>
      <c r="C302680" s="77"/>
    </row>
    <row r="302790" spans="2:3" x14ac:dyDescent="0.25">
      <c r="B302790" s="78"/>
      <c r="C302790" s="77"/>
    </row>
    <row r="302791" spans="2:3" x14ac:dyDescent="0.25">
      <c r="B302791" s="78"/>
      <c r="C302791" s="77"/>
    </row>
    <row r="302792" spans="2:3" x14ac:dyDescent="0.25">
      <c r="B302792" s="78"/>
      <c r="C302792" s="77"/>
    </row>
    <row r="302793" spans="2:3" x14ac:dyDescent="0.25">
      <c r="B302793" s="78"/>
      <c r="C302793" s="77"/>
    </row>
    <row r="302794" spans="2:3" x14ac:dyDescent="0.25">
      <c r="B302794" s="78"/>
      <c r="C302794" s="77"/>
    </row>
    <row r="302795" spans="2:3" x14ac:dyDescent="0.25">
      <c r="B302795" s="78"/>
      <c r="C302795" s="77"/>
    </row>
    <row r="302796" spans="2:3" x14ac:dyDescent="0.25">
      <c r="B302796" s="78"/>
      <c r="C302796" s="77"/>
    </row>
    <row r="302797" spans="2:3" x14ac:dyDescent="0.25">
      <c r="B302797" s="78"/>
      <c r="C302797" s="77"/>
    </row>
    <row r="302798" spans="2:3" x14ac:dyDescent="0.25">
      <c r="B302798" s="78"/>
      <c r="C302798" s="77"/>
    </row>
    <row r="302799" spans="2:3" x14ac:dyDescent="0.25">
      <c r="B302799" s="78"/>
      <c r="C302799" s="77"/>
    </row>
    <row r="302800" spans="2:3" x14ac:dyDescent="0.25">
      <c r="B302800" s="78"/>
      <c r="C302800" s="77"/>
    </row>
    <row r="302801" spans="2:3" x14ac:dyDescent="0.25">
      <c r="B302801" s="78"/>
      <c r="C302801" s="77"/>
    </row>
    <row r="302802" spans="2:3" x14ac:dyDescent="0.25">
      <c r="B302802" s="78"/>
      <c r="C302802" s="77"/>
    </row>
    <row r="302912" spans="2:3" x14ac:dyDescent="0.25">
      <c r="B302912" s="78"/>
      <c r="C302912" s="77"/>
    </row>
    <row r="302913" spans="2:3" x14ac:dyDescent="0.25">
      <c r="B302913" s="78"/>
      <c r="C302913" s="77"/>
    </row>
    <row r="302914" spans="2:3" x14ac:dyDescent="0.25">
      <c r="B302914" s="78"/>
      <c r="C302914" s="77"/>
    </row>
    <row r="302915" spans="2:3" x14ac:dyDescent="0.25">
      <c r="B302915" s="78"/>
      <c r="C302915" s="77"/>
    </row>
    <row r="302916" spans="2:3" x14ac:dyDescent="0.25">
      <c r="B302916" s="78"/>
      <c r="C302916" s="77"/>
    </row>
    <row r="302917" spans="2:3" x14ac:dyDescent="0.25">
      <c r="B302917" s="78"/>
      <c r="C302917" s="77"/>
    </row>
    <row r="302918" spans="2:3" x14ac:dyDescent="0.25">
      <c r="B302918" s="78"/>
      <c r="C302918" s="77"/>
    </row>
    <row r="302919" spans="2:3" x14ac:dyDescent="0.25">
      <c r="B302919" s="78"/>
      <c r="C302919" s="77"/>
    </row>
    <row r="302920" spans="2:3" x14ac:dyDescent="0.25">
      <c r="B302920" s="78"/>
      <c r="C302920" s="77"/>
    </row>
    <row r="302921" spans="2:3" x14ac:dyDescent="0.25">
      <c r="B302921" s="78"/>
      <c r="C302921" s="77"/>
    </row>
    <row r="302922" spans="2:3" x14ac:dyDescent="0.25">
      <c r="B302922" s="78"/>
      <c r="C302922" s="77"/>
    </row>
    <row r="302923" spans="2:3" x14ac:dyDescent="0.25">
      <c r="B302923" s="78"/>
      <c r="C302923" s="77"/>
    </row>
    <row r="302924" spans="2:3" x14ac:dyDescent="0.25">
      <c r="B302924" s="78"/>
      <c r="C302924" s="77"/>
    </row>
    <row r="303034" spans="2:3" x14ac:dyDescent="0.25">
      <c r="B303034" s="78"/>
      <c r="C303034" s="77"/>
    </row>
    <row r="303035" spans="2:3" x14ac:dyDescent="0.25">
      <c r="B303035" s="78"/>
      <c r="C303035" s="77"/>
    </row>
    <row r="303036" spans="2:3" x14ac:dyDescent="0.25">
      <c r="B303036" s="78"/>
      <c r="C303036" s="77"/>
    </row>
    <row r="303037" spans="2:3" x14ac:dyDescent="0.25">
      <c r="B303037" s="78"/>
      <c r="C303037" s="77"/>
    </row>
    <row r="303038" spans="2:3" x14ac:dyDescent="0.25">
      <c r="B303038" s="78"/>
      <c r="C303038" s="77"/>
    </row>
    <row r="303039" spans="2:3" x14ac:dyDescent="0.25">
      <c r="B303039" s="78"/>
      <c r="C303039" s="77"/>
    </row>
    <row r="303040" spans="2:3" x14ac:dyDescent="0.25">
      <c r="B303040" s="78"/>
      <c r="C303040" s="77"/>
    </row>
    <row r="303041" spans="2:3" x14ac:dyDescent="0.25">
      <c r="B303041" s="78"/>
      <c r="C303041" s="77"/>
    </row>
    <row r="303042" spans="2:3" x14ac:dyDescent="0.25">
      <c r="B303042" s="78"/>
      <c r="C303042" s="77"/>
    </row>
    <row r="303043" spans="2:3" x14ac:dyDescent="0.25">
      <c r="B303043" s="78"/>
      <c r="C303043" s="77"/>
    </row>
    <row r="303044" spans="2:3" x14ac:dyDescent="0.25">
      <c r="B303044" s="78"/>
      <c r="C303044" s="77"/>
    </row>
    <row r="303045" spans="2:3" x14ac:dyDescent="0.25">
      <c r="B303045" s="78"/>
      <c r="C303045" s="77"/>
    </row>
    <row r="303046" spans="2:3" x14ac:dyDescent="0.25">
      <c r="B303046" s="78"/>
      <c r="C303046" s="77"/>
    </row>
    <row r="303156" spans="2:3" x14ac:dyDescent="0.25">
      <c r="B303156" s="78"/>
      <c r="C303156" s="77"/>
    </row>
    <row r="303157" spans="2:3" x14ac:dyDescent="0.25">
      <c r="B303157" s="78"/>
      <c r="C303157" s="77"/>
    </row>
    <row r="303158" spans="2:3" x14ac:dyDescent="0.25">
      <c r="B303158" s="78"/>
      <c r="C303158" s="77"/>
    </row>
    <row r="303159" spans="2:3" x14ac:dyDescent="0.25">
      <c r="B303159" s="78"/>
      <c r="C303159" s="77"/>
    </row>
    <row r="303160" spans="2:3" x14ac:dyDescent="0.25">
      <c r="B303160" s="78"/>
      <c r="C303160" s="77"/>
    </row>
    <row r="303161" spans="2:3" x14ac:dyDescent="0.25">
      <c r="B303161" s="78"/>
      <c r="C303161" s="77"/>
    </row>
    <row r="303162" spans="2:3" x14ac:dyDescent="0.25">
      <c r="B303162" s="78"/>
      <c r="C303162" s="77"/>
    </row>
    <row r="303163" spans="2:3" x14ac:dyDescent="0.25">
      <c r="B303163" s="78"/>
      <c r="C303163" s="77"/>
    </row>
    <row r="303164" spans="2:3" x14ac:dyDescent="0.25">
      <c r="B303164" s="78"/>
      <c r="C303164" s="77"/>
    </row>
    <row r="303165" spans="2:3" x14ac:dyDescent="0.25">
      <c r="B303165" s="78"/>
      <c r="C303165" s="77"/>
    </row>
    <row r="303166" spans="2:3" x14ac:dyDescent="0.25">
      <c r="B303166" s="78"/>
      <c r="C303166" s="77"/>
    </row>
    <row r="303167" spans="2:3" x14ac:dyDescent="0.25">
      <c r="B303167" s="78"/>
      <c r="C303167" s="77"/>
    </row>
    <row r="303168" spans="2:3" x14ac:dyDescent="0.25">
      <c r="B303168" s="78"/>
      <c r="C303168" s="77"/>
    </row>
    <row r="303278" spans="2:3" x14ac:dyDescent="0.25">
      <c r="B303278" s="78"/>
      <c r="C303278" s="77"/>
    </row>
    <row r="303279" spans="2:3" x14ac:dyDescent="0.25">
      <c r="B303279" s="78"/>
      <c r="C303279" s="77"/>
    </row>
    <row r="303280" spans="2:3" x14ac:dyDescent="0.25">
      <c r="B303280" s="78"/>
      <c r="C303280" s="77"/>
    </row>
    <row r="303281" spans="2:3" x14ac:dyDescent="0.25">
      <c r="B303281" s="78"/>
      <c r="C303281" s="77"/>
    </row>
    <row r="303282" spans="2:3" x14ac:dyDescent="0.25">
      <c r="B303282" s="78"/>
      <c r="C303282" s="77"/>
    </row>
    <row r="303283" spans="2:3" x14ac:dyDescent="0.25">
      <c r="B303283" s="78"/>
      <c r="C303283" s="77"/>
    </row>
    <row r="303284" spans="2:3" x14ac:dyDescent="0.25">
      <c r="B303284" s="78"/>
      <c r="C303284" s="77"/>
    </row>
    <row r="303285" spans="2:3" x14ac:dyDescent="0.25">
      <c r="B303285" s="78"/>
      <c r="C303285" s="77"/>
    </row>
    <row r="303286" spans="2:3" x14ac:dyDescent="0.25">
      <c r="B303286" s="78"/>
      <c r="C303286" s="77"/>
    </row>
    <row r="303287" spans="2:3" x14ac:dyDescent="0.25">
      <c r="B303287" s="78"/>
      <c r="C303287" s="77"/>
    </row>
    <row r="303288" spans="2:3" x14ac:dyDescent="0.25">
      <c r="B303288" s="78"/>
      <c r="C303288" s="77"/>
    </row>
    <row r="303289" spans="2:3" x14ac:dyDescent="0.25">
      <c r="B303289" s="78"/>
      <c r="C303289" s="77"/>
    </row>
    <row r="303290" spans="2:3" x14ac:dyDescent="0.25">
      <c r="B303290" s="78"/>
      <c r="C303290" s="77"/>
    </row>
    <row r="303400" spans="2:3" x14ac:dyDescent="0.25">
      <c r="B303400" s="78"/>
      <c r="C303400" s="77"/>
    </row>
    <row r="303401" spans="2:3" x14ac:dyDescent="0.25">
      <c r="B303401" s="78"/>
      <c r="C303401" s="77"/>
    </row>
    <row r="303402" spans="2:3" x14ac:dyDescent="0.25">
      <c r="B303402" s="78"/>
      <c r="C303402" s="77"/>
    </row>
    <row r="303403" spans="2:3" x14ac:dyDescent="0.25">
      <c r="B303403" s="78"/>
      <c r="C303403" s="77"/>
    </row>
    <row r="303404" spans="2:3" x14ac:dyDescent="0.25">
      <c r="B303404" s="78"/>
      <c r="C303404" s="77"/>
    </row>
    <row r="303405" spans="2:3" x14ac:dyDescent="0.25">
      <c r="B303405" s="78"/>
      <c r="C303405" s="77"/>
    </row>
    <row r="303406" spans="2:3" x14ac:dyDescent="0.25">
      <c r="B303406" s="78"/>
      <c r="C303406" s="77"/>
    </row>
    <row r="303407" spans="2:3" x14ac:dyDescent="0.25">
      <c r="B303407" s="78"/>
      <c r="C303407" s="77"/>
    </row>
    <row r="303408" spans="2:3" x14ac:dyDescent="0.25">
      <c r="B303408" s="78"/>
      <c r="C303408" s="77"/>
    </row>
    <row r="303409" spans="2:3" x14ac:dyDescent="0.25">
      <c r="B303409" s="78"/>
      <c r="C303409" s="77"/>
    </row>
    <row r="303410" spans="2:3" x14ac:dyDescent="0.25">
      <c r="B303410" s="78"/>
      <c r="C303410" s="77"/>
    </row>
    <row r="303411" spans="2:3" x14ac:dyDescent="0.25">
      <c r="B303411" s="78"/>
      <c r="C303411" s="77"/>
    </row>
    <row r="303412" spans="2:3" x14ac:dyDescent="0.25">
      <c r="B303412" s="78"/>
      <c r="C303412" s="77"/>
    </row>
    <row r="303522" spans="2:3" x14ac:dyDescent="0.25">
      <c r="B303522" s="78"/>
      <c r="C303522" s="77"/>
    </row>
    <row r="303523" spans="2:3" x14ac:dyDescent="0.25">
      <c r="B303523" s="78"/>
      <c r="C303523" s="77"/>
    </row>
    <row r="303524" spans="2:3" x14ac:dyDescent="0.25">
      <c r="B303524" s="78"/>
      <c r="C303524" s="77"/>
    </row>
    <row r="303525" spans="2:3" x14ac:dyDescent="0.25">
      <c r="B303525" s="78"/>
      <c r="C303525" s="77"/>
    </row>
    <row r="303526" spans="2:3" x14ac:dyDescent="0.25">
      <c r="B303526" s="78"/>
      <c r="C303526" s="77"/>
    </row>
    <row r="303527" spans="2:3" x14ac:dyDescent="0.25">
      <c r="B303527" s="78"/>
      <c r="C303527" s="77"/>
    </row>
    <row r="303528" spans="2:3" x14ac:dyDescent="0.25">
      <c r="B303528" s="78"/>
      <c r="C303528" s="77"/>
    </row>
    <row r="303529" spans="2:3" x14ac:dyDescent="0.25">
      <c r="B303529" s="78"/>
      <c r="C303529" s="77"/>
    </row>
    <row r="303530" spans="2:3" x14ac:dyDescent="0.25">
      <c r="B303530" s="78"/>
      <c r="C303530" s="77"/>
    </row>
    <row r="303531" spans="2:3" x14ac:dyDescent="0.25">
      <c r="B303531" s="78"/>
      <c r="C303531" s="77"/>
    </row>
    <row r="303532" spans="2:3" x14ac:dyDescent="0.25">
      <c r="B303532" s="78"/>
      <c r="C303532" s="77"/>
    </row>
    <row r="303533" spans="2:3" x14ac:dyDescent="0.25">
      <c r="B303533" s="78"/>
      <c r="C303533" s="77"/>
    </row>
    <row r="303534" spans="2:3" x14ac:dyDescent="0.25">
      <c r="B303534" s="78"/>
      <c r="C303534" s="77"/>
    </row>
    <row r="303644" spans="2:3" x14ac:dyDescent="0.25">
      <c r="B303644" s="78"/>
      <c r="C303644" s="77"/>
    </row>
    <row r="303645" spans="2:3" x14ac:dyDescent="0.25">
      <c r="B303645" s="78"/>
      <c r="C303645" s="77"/>
    </row>
    <row r="303646" spans="2:3" x14ac:dyDescent="0.25">
      <c r="B303646" s="78"/>
      <c r="C303646" s="77"/>
    </row>
    <row r="303647" spans="2:3" x14ac:dyDescent="0.25">
      <c r="B303647" s="78"/>
      <c r="C303647" s="77"/>
    </row>
    <row r="303648" spans="2:3" x14ac:dyDescent="0.25">
      <c r="B303648" s="78"/>
      <c r="C303648" s="77"/>
    </row>
    <row r="303649" spans="2:3" x14ac:dyDescent="0.25">
      <c r="B303649" s="78"/>
      <c r="C303649" s="77"/>
    </row>
    <row r="303650" spans="2:3" x14ac:dyDescent="0.25">
      <c r="B303650" s="78"/>
      <c r="C303650" s="77"/>
    </row>
    <row r="303651" spans="2:3" x14ac:dyDescent="0.25">
      <c r="B303651" s="78"/>
      <c r="C303651" s="77"/>
    </row>
    <row r="303652" spans="2:3" x14ac:dyDescent="0.25">
      <c r="B303652" s="78"/>
      <c r="C303652" s="77"/>
    </row>
    <row r="303653" spans="2:3" x14ac:dyDescent="0.25">
      <c r="B303653" s="78"/>
      <c r="C303653" s="77"/>
    </row>
    <row r="303654" spans="2:3" x14ac:dyDescent="0.25">
      <c r="B303654" s="78"/>
      <c r="C303654" s="77"/>
    </row>
    <row r="303655" spans="2:3" x14ac:dyDescent="0.25">
      <c r="B303655" s="78"/>
      <c r="C303655" s="77"/>
    </row>
    <row r="303656" spans="2:3" x14ac:dyDescent="0.25">
      <c r="B303656" s="78"/>
      <c r="C303656" s="77"/>
    </row>
    <row r="303766" spans="2:3" x14ac:dyDescent="0.25">
      <c r="B303766" s="78"/>
      <c r="C303766" s="77"/>
    </row>
    <row r="303767" spans="2:3" x14ac:dyDescent="0.25">
      <c r="B303767" s="78"/>
      <c r="C303767" s="77"/>
    </row>
    <row r="303768" spans="2:3" x14ac:dyDescent="0.25">
      <c r="B303768" s="78"/>
      <c r="C303768" s="77"/>
    </row>
    <row r="303769" spans="2:3" x14ac:dyDescent="0.25">
      <c r="B303769" s="78"/>
      <c r="C303769" s="77"/>
    </row>
    <row r="303770" spans="2:3" x14ac:dyDescent="0.25">
      <c r="B303770" s="78"/>
      <c r="C303770" s="77"/>
    </row>
    <row r="303771" spans="2:3" x14ac:dyDescent="0.25">
      <c r="B303771" s="78"/>
      <c r="C303771" s="77"/>
    </row>
    <row r="303772" spans="2:3" x14ac:dyDescent="0.25">
      <c r="B303772" s="78"/>
      <c r="C303772" s="77"/>
    </row>
    <row r="303773" spans="2:3" x14ac:dyDescent="0.25">
      <c r="B303773" s="78"/>
      <c r="C303773" s="77"/>
    </row>
    <row r="303774" spans="2:3" x14ac:dyDescent="0.25">
      <c r="B303774" s="78"/>
      <c r="C303774" s="77"/>
    </row>
    <row r="303775" spans="2:3" x14ac:dyDescent="0.25">
      <c r="B303775" s="78"/>
      <c r="C303775" s="77"/>
    </row>
    <row r="303776" spans="2:3" x14ac:dyDescent="0.25">
      <c r="B303776" s="78"/>
      <c r="C303776" s="77"/>
    </row>
    <row r="303777" spans="2:3" x14ac:dyDescent="0.25">
      <c r="B303777" s="78"/>
      <c r="C303777" s="77"/>
    </row>
    <row r="303778" spans="2:3" x14ac:dyDescent="0.25">
      <c r="B303778" s="78"/>
      <c r="C303778" s="77"/>
    </row>
    <row r="303888" spans="2:3" x14ac:dyDescent="0.25">
      <c r="B303888" s="78"/>
      <c r="C303888" s="77"/>
    </row>
    <row r="303889" spans="2:3" x14ac:dyDescent="0.25">
      <c r="B303889" s="78"/>
      <c r="C303889" s="77"/>
    </row>
    <row r="303890" spans="2:3" x14ac:dyDescent="0.25">
      <c r="B303890" s="78"/>
      <c r="C303890" s="77"/>
    </row>
    <row r="303891" spans="2:3" x14ac:dyDescent="0.25">
      <c r="B303891" s="78"/>
      <c r="C303891" s="77"/>
    </row>
    <row r="303892" spans="2:3" x14ac:dyDescent="0.25">
      <c r="B303892" s="78"/>
      <c r="C303892" s="77"/>
    </row>
    <row r="303893" spans="2:3" x14ac:dyDescent="0.25">
      <c r="B303893" s="78"/>
      <c r="C303893" s="77"/>
    </row>
    <row r="303894" spans="2:3" x14ac:dyDescent="0.25">
      <c r="B303894" s="78"/>
      <c r="C303894" s="77"/>
    </row>
    <row r="303895" spans="2:3" x14ac:dyDescent="0.25">
      <c r="B303895" s="78"/>
      <c r="C303895" s="77"/>
    </row>
    <row r="303896" spans="2:3" x14ac:dyDescent="0.25">
      <c r="B303896" s="78"/>
      <c r="C303896" s="77"/>
    </row>
    <row r="303897" spans="2:3" x14ac:dyDescent="0.25">
      <c r="B303897" s="78"/>
      <c r="C303897" s="77"/>
    </row>
    <row r="303898" spans="2:3" x14ac:dyDescent="0.25">
      <c r="B303898" s="78"/>
      <c r="C303898" s="77"/>
    </row>
    <row r="303899" spans="2:3" x14ac:dyDescent="0.25">
      <c r="B303899" s="78"/>
      <c r="C303899" s="77"/>
    </row>
    <row r="303900" spans="2:3" x14ac:dyDescent="0.25">
      <c r="B303900" s="78"/>
      <c r="C303900" s="77"/>
    </row>
    <row r="304010" spans="2:3" x14ac:dyDescent="0.25">
      <c r="B304010" s="78"/>
      <c r="C304010" s="77"/>
    </row>
    <row r="304011" spans="2:3" x14ac:dyDescent="0.25">
      <c r="B304011" s="78"/>
      <c r="C304011" s="77"/>
    </row>
    <row r="304012" spans="2:3" x14ac:dyDescent="0.25">
      <c r="B304012" s="78"/>
      <c r="C304012" s="77"/>
    </row>
    <row r="304013" spans="2:3" x14ac:dyDescent="0.25">
      <c r="B304013" s="78"/>
      <c r="C304013" s="77"/>
    </row>
    <row r="304014" spans="2:3" x14ac:dyDescent="0.25">
      <c r="B304014" s="78"/>
      <c r="C304014" s="77"/>
    </row>
    <row r="304015" spans="2:3" x14ac:dyDescent="0.25">
      <c r="B304015" s="78"/>
      <c r="C304015" s="77"/>
    </row>
    <row r="304016" spans="2:3" x14ac:dyDescent="0.25">
      <c r="B304016" s="78"/>
      <c r="C304016" s="77"/>
    </row>
    <row r="304017" spans="2:3" x14ac:dyDescent="0.25">
      <c r="B304017" s="78"/>
      <c r="C304017" s="77"/>
    </row>
    <row r="304018" spans="2:3" x14ac:dyDescent="0.25">
      <c r="B304018" s="78"/>
      <c r="C304018" s="77"/>
    </row>
    <row r="304019" spans="2:3" x14ac:dyDescent="0.25">
      <c r="B304019" s="78"/>
      <c r="C304019" s="77"/>
    </row>
    <row r="304020" spans="2:3" x14ac:dyDescent="0.25">
      <c r="B304020" s="78"/>
      <c r="C304020" s="77"/>
    </row>
    <row r="304021" spans="2:3" x14ac:dyDescent="0.25">
      <c r="B304021" s="78"/>
      <c r="C304021" s="77"/>
    </row>
    <row r="304022" spans="2:3" x14ac:dyDescent="0.25">
      <c r="B304022" s="78"/>
      <c r="C304022" s="77"/>
    </row>
    <row r="304132" spans="2:3" x14ac:dyDescent="0.25">
      <c r="B304132" s="78"/>
      <c r="C304132" s="77"/>
    </row>
    <row r="304133" spans="2:3" x14ac:dyDescent="0.25">
      <c r="B304133" s="78"/>
      <c r="C304133" s="77"/>
    </row>
    <row r="304134" spans="2:3" x14ac:dyDescent="0.25">
      <c r="B304134" s="78"/>
      <c r="C304134" s="77"/>
    </row>
    <row r="304135" spans="2:3" x14ac:dyDescent="0.25">
      <c r="B304135" s="78"/>
      <c r="C304135" s="77"/>
    </row>
    <row r="304136" spans="2:3" x14ac:dyDescent="0.25">
      <c r="B304136" s="78"/>
      <c r="C304136" s="77"/>
    </row>
    <row r="304137" spans="2:3" x14ac:dyDescent="0.25">
      <c r="B304137" s="78"/>
      <c r="C304137" s="77"/>
    </row>
    <row r="304138" spans="2:3" x14ac:dyDescent="0.25">
      <c r="B304138" s="78"/>
      <c r="C304138" s="77"/>
    </row>
    <row r="304139" spans="2:3" x14ac:dyDescent="0.25">
      <c r="B304139" s="78"/>
      <c r="C304139" s="77"/>
    </row>
    <row r="304140" spans="2:3" x14ac:dyDescent="0.25">
      <c r="B304140" s="78"/>
      <c r="C304140" s="77"/>
    </row>
    <row r="304141" spans="2:3" x14ac:dyDescent="0.25">
      <c r="B304141" s="78"/>
      <c r="C304141" s="77"/>
    </row>
    <row r="304142" spans="2:3" x14ac:dyDescent="0.25">
      <c r="B304142" s="78"/>
      <c r="C304142" s="77"/>
    </row>
    <row r="304143" spans="2:3" x14ac:dyDescent="0.25">
      <c r="B304143" s="78"/>
      <c r="C304143" s="77"/>
    </row>
    <row r="304144" spans="2:3" x14ac:dyDescent="0.25">
      <c r="B304144" s="78"/>
      <c r="C304144" s="77"/>
    </row>
    <row r="304254" spans="2:3" x14ac:dyDescent="0.25">
      <c r="B304254" s="78"/>
      <c r="C304254" s="77"/>
    </row>
    <row r="304255" spans="2:3" x14ac:dyDescent="0.25">
      <c r="B304255" s="78"/>
      <c r="C304255" s="77"/>
    </row>
    <row r="304256" spans="2:3" x14ac:dyDescent="0.25">
      <c r="B304256" s="78"/>
      <c r="C304256" s="77"/>
    </row>
    <row r="304257" spans="2:3" x14ac:dyDescent="0.25">
      <c r="B304257" s="78"/>
      <c r="C304257" s="77"/>
    </row>
    <row r="304258" spans="2:3" x14ac:dyDescent="0.25">
      <c r="B304258" s="78"/>
      <c r="C304258" s="77"/>
    </row>
    <row r="304259" spans="2:3" x14ac:dyDescent="0.25">
      <c r="B304259" s="78"/>
      <c r="C304259" s="77"/>
    </row>
    <row r="304260" spans="2:3" x14ac:dyDescent="0.25">
      <c r="B304260" s="78"/>
      <c r="C304260" s="77"/>
    </row>
    <row r="304261" spans="2:3" x14ac:dyDescent="0.25">
      <c r="B304261" s="78"/>
      <c r="C304261" s="77"/>
    </row>
    <row r="304262" spans="2:3" x14ac:dyDescent="0.25">
      <c r="B304262" s="78"/>
      <c r="C304262" s="77"/>
    </row>
    <row r="304263" spans="2:3" x14ac:dyDescent="0.25">
      <c r="B304263" s="78"/>
      <c r="C304263" s="77"/>
    </row>
    <row r="304264" spans="2:3" x14ac:dyDescent="0.25">
      <c r="B304264" s="78"/>
      <c r="C304264" s="77"/>
    </row>
    <row r="304265" spans="2:3" x14ac:dyDescent="0.25">
      <c r="B304265" s="78"/>
      <c r="C304265" s="77"/>
    </row>
    <row r="304266" spans="2:3" x14ac:dyDescent="0.25">
      <c r="B304266" s="78"/>
      <c r="C304266" s="77"/>
    </row>
    <row r="304376" spans="2:3" x14ac:dyDescent="0.25">
      <c r="B304376" s="78"/>
      <c r="C304376" s="77"/>
    </row>
    <row r="304377" spans="2:3" x14ac:dyDescent="0.25">
      <c r="B304377" s="78"/>
      <c r="C304377" s="77"/>
    </row>
    <row r="304378" spans="2:3" x14ac:dyDescent="0.25">
      <c r="B304378" s="78"/>
      <c r="C304378" s="77"/>
    </row>
    <row r="304379" spans="2:3" x14ac:dyDescent="0.25">
      <c r="B304379" s="78"/>
      <c r="C304379" s="77"/>
    </row>
    <row r="304380" spans="2:3" x14ac:dyDescent="0.25">
      <c r="B304380" s="78"/>
      <c r="C304380" s="77"/>
    </row>
    <row r="304381" spans="2:3" x14ac:dyDescent="0.25">
      <c r="B304381" s="78"/>
      <c r="C304381" s="77"/>
    </row>
    <row r="304382" spans="2:3" x14ac:dyDescent="0.25">
      <c r="B304382" s="78"/>
      <c r="C304382" s="77"/>
    </row>
    <row r="304383" spans="2:3" x14ac:dyDescent="0.25">
      <c r="B304383" s="78"/>
      <c r="C304383" s="77"/>
    </row>
    <row r="304384" spans="2:3" x14ac:dyDescent="0.25">
      <c r="B304384" s="78"/>
      <c r="C304384" s="77"/>
    </row>
    <row r="304385" spans="2:3" x14ac:dyDescent="0.25">
      <c r="B304385" s="78"/>
      <c r="C304385" s="77"/>
    </row>
    <row r="304386" spans="2:3" x14ac:dyDescent="0.25">
      <c r="B304386" s="78"/>
      <c r="C304386" s="77"/>
    </row>
    <row r="304387" spans="2:3" x14ac:dyDescent="0.25">
      <c r="B304387" s="78"/>
      <c r="C304387" s="77"/>
    </row>
    <row r="304388" spans="2:3" x14ac:dyDescent="0.25">
      <c r="B304388" s="78"/>
      <c r="C304388" s="77"/>
    </row>
    <row r="304498" spans="2:3" x14ac:dyDescent="0.25">
      <c r="B304498" s="78"/>
      <c r="C304498" s="77"/>
    </row>
    <row r="304499" spans="2:3" x14ac:dyDescent="0.25">
      <c r="B304499" s="78"/>
      <c r="C304499" s="77"/>
    </row>
    <row r="304500" spans="2:3" x14ac:dyDescent="0.25">
      <c r="B304500" s="78"/>
      <c r="C304500" s="77"/>
    </row>
    <row r="304501" spans="2:3" x14ac:dyDescent="0.25">
      <c r="B304501" s="78"/>
      <c r="C304501" s="77"/>
    </row>
    <row r="304502" spans="2:3" x14ac:dyDescent="0.25">
      <c r="B304502" s="78"/>
      <c r="C304502" s="77"/>
    </row>
    <row r="304503" spans="2:3" x14ac:dyDescent="0.25">
      <c r="B304503" s="78"/>
      <c r="C304503" s="77"/>
    </row>
    <row r="304504" spans="2:3" x14ac:dyDescent="0.25">
      <c r="B304504" s="78"/>
      <c r="C304504" s="77"/>
    </row>
    <row r="304505" spans="2:3" x14ac:dyDescent="0.25">
      <c r="B304505" s="78"/>
      <c r="C304505" s="77"/>
    </row>
    <row r="304506" spans="2:3" x14ac:dyDescent="0.25">
      <c r="B304506" s="78"/>
      <c r="C304506" s="77"/>
    </row>
    <row r="304507" spans="2:3" x14ac:dyDescent="0.25">
      <c r="B304507" s="78"/>
      <c r="C304507" s="77"/>
    </row>
    <row r="304508" spans="2:3" x14ac:dyDescent="0.25">
      <c r="B304508" s="78"/>
      <c r="C304508" s="77"/>
    </row>
    <row r="304509" spans="2:3" x14ac:dyDescent="0.25">
      <c r="B304509" s="78"/>
      <c r="C304509" s="77"/>
    </row>
    <row r="304510" spans="2:3" x14ac:dyDescent="0.25">
      <c r="B304510" s="78"/>
      <c r="C304510" s="77"/>
    </row>
    <row r="304620" spans="2:3" x14ac:dyDescent="0.25">
      <c r="B304620" s="78"/>
      <c r="C304620" s="77"/>
    </row>
    <row r="304621" spans="2:3" x14ac:dyDescent="0.25">
      <c r="B304621" s="78"/>
      <c r="C304621" s="77"/>
    </row>
    <row r="304622" spans="2:3" x14ac:dyDescent="0.25">
      <c r="B304622" s="78"/>
      <c r="C304622" s="77"/>
    </row>
    <row r="304623" spans="2:3" x14ac:dyDescent="0.25">
      <c r="B304623" s="78"/>
      <c r="C304623" s="77"/>
    </row>
    <row r="304624" spans="2:3" x14ac:dyDescent="0.25">
      <c r="B304624" s="78"/>
      <c r="C304624" s="77"/>
    </row>
    <row r="304625" spans="2:3" x14ac:dyDescent="0.25">
      <c r="B304625" s="78"/>
      <c r="C304625" s="77"/>
    </row>
    <row r="304626" spans="2:3" x14ac:dyDescent="0.25">
      <c r="B304626" s="78"/>
      <c r="C304626" s="77"/>
    </row>
    <row r="304627" spans="2:3" x14ac:dyDescent="0.25">
      <c r="B304627" s="78"/>
      <c r="C304627" s="77"/>
    </row>
    <row r="304628" spans="2:3" x14ac:dyDescent="0.25">
      <c r="B304628" s="78"/>
      <c r="C304628" s="77"/>
    </row>
    <row r="304629" spans="2:3" x14ac:dyDescent="0.25">
      <c r="B304629" s="78"/>
      <c r="C304629" s="77"/>
    </row>
    <row r="304630" spans="2:3" x14ac:dyDescent="0.25">
      <c r="B304630" s="78"/>
      <c r="C304630" s="77"/>
    </row>
    <row r="304631" spans="2:3" x14ac:dyDescent="0.25">
      <c r="B304631" s="78"/>
      <c r="C304631" s="77"/>
    </row>
    <row r="304632" spans="2:3" x14ac:dyDescent="0.25">
      <c r="B304632" s="78"/>
      <c r="C304632" s="77"/>
    </row>
    <row r="304742" spans="2:3" x14ac:dyDescent="0.25">
      <c r="B304742" s="78"/>
      <c r="C304742" s="77"/>
    </row>
    <row r="304743" spans="2:3" x14ac:dyDescent="0.25">
      <c r="B304743" s="78"/>
      <c r="C304743" s="77"/>
    </row>
    <row r="304744" spans="2:3" x14ac:dyDescent="0.25">
      <c r="B304744" s="78"/>
      <c r="C304744" s="77"/>
    </row>
    <row r="304745" spans="2:3" x14ac:dyDescent="0.25">
      <c r="B304745" s="78"/>
      <c r="C304745" s="77"/>
    </row>
    <row r="304746" spans="2:3" x14ac:dyDescent="0.25">
      <c r="B304746" s="78"/>
      <c r="C304746" s="77"/>
    </row>
    <row r="304747" spans="2:3" x14ac:dyDescent="0.25">
      <c r="B304747" s="78"/>
      <c r="C304747" s="77"/>
    </row>
    <row r="304748" spans="2:3" x14ac:dyDescent="0.25">
      <c r="B304748" s="78"/>
      <c r="C304748" s="77"/>
    </row>
    <row r="304749" spans="2:3" x14ac:dyDescent="0.25">
      <c r="B304749" s="78"/>
      <c r="C304749" s="77"/>
    </row>
    <row r="304750" spans="2:3" x14ac:dyDescent="0.25">
      <c r="B304750" s="78"/>
      <c r="C304750" s="77"/>
    </row>
    <row r="304751" spans="2:3" x14ac:dyDescent="0.25">
      <c r="B304751" s="78"/>
      <c r="C304751" s="77"/>
    </row>
    <row r="304752" spans="2:3" x14ac:dyDescent="0.25">
      <c r="B304752" s="78"/>
      <c r="C304752" s="77"/>
    </row>
    <row r="304753" spans="2:3" x14ac:dyDescent="0.25">
      <c r="B304753" s="78"/>
      <c r="C304753" s="77"/>
    </row>
    <row r="304754" spans="2:3" x14ac:dyDescent="0.25">
      <c r="B304754" s="78"/>
      <c r="C304754" s="77"/>
    </row>
    <row r="304864" spans="2:3" x14ac:dyDescent="0.25">
      <c r="B304864" s="78"/>
      <c r="C304864" s="77"/>
    </row>
    <row r="304865" spans="2:3" x14ac:dyDescent="0.25">
      <c r="B304865" s="78"/>
      <c r="C304865" s="77"/>
    </row>
    <row r="304866" spans="2:3" x14ac:dyDescent="0.25">
      <c r="B304866" s="78"/>
      <c r="C304866" s="77"/>
    </row>
    <row r="304867" spans="2:3" x14ac:dyDescent="0.25">
      <c r="B304867" s="78"/>
      <c r="C304867" s="77"/>
    </row>
    <row r="304868" spans="2:3" x14ac:dyDescent="0.25">
      <c r="B304868" s="78"/>
      <c r="C304868" s="77"/>
    </row>
    <row r="304869" spans="2:3" x14ac:dyDescent="0.25">
      <c r="B304869" s="78"/>
      <c r="C304869" s="77"/>
    </row>
    <row r="304870" spans="2:3" x14ac:dyDescent="0.25">
      <c r="B304870" s="78"/>
      <c r="C304870" s="77"/>
    </row>
    <row r="304871" spans="2:3" x14ac:dyDescent="0.25">
      <c r="B304871" s="78"/>
      <c r="C304871" s="77"/>
    </row>
    <row r="304872" spans="2:3" x14ac:dyDescent="0.25">
      <c r="B304872" s="78"/>
      <c r="C304872" s="77"/>
    </row>
    <row r="304873" spans="2:3" x14ac:dyDescent="0.25">
      <c r="B304873" s="78"/>
      <c r="C304873" s="77"/>
    </row>
    <row r="304874" spans="2:3" x14ac:dyDescent="0.25">
      <c r="B304874" s="78"/>
      <c r="C304874" s="77"/>
    </row>
    <row r="304875" spans="2:3" x14ac:dyDescent="0.25">
      <c r="B304875" s="78"/>
      <c r="C304875" s="77"/>
    </row>
    <row r="304876" spans="2:3" x14ac:dyDescent="0.25">
      <c r="B304876" s="78"/>
      <c r="C304876" s="77"/>
    </row>
    <row r="304986" spans="2:3" x14ac:dyDescent="0.25">
      <c r="B304986" s="78"/>
      <c r="C304986" s="77"/>
    </row>
    <row r="304987" spans="2:3" x14ac:dyDescent="0.25">
      <c r="B304987" s="78"/>
      <c r="C304987" s="77"/>
    </row>
    <row r="304988" spans="2:3" x14ac:dyDescent="0.25">
      <c r="B304988" s="78"/>
      <c r="C304988" s="77"/>
    </row>
    <row r="304989" spans="2:3" x14ac:dyDescent="0.25">
      <c r="B304989" s="78"/>
      <c r="C304989" s="77"/>
    </row>
    <row r="304990" spans="2:3" x14ac:dyDescent="0.25">
      <c r="B304990" s="78"/>
      <c r="C304990" s="77"/>
    </row>
    <row r="304991" spans="2:3" x14ac:dyDescent="0.25">
      <c r="B304991" s="78"/>
      <c r="C304991" s="77"/>
    </row>
    <row r="304992" spans="2:3" x14ac:dyDescent="0.25">
      <c r="B304992" s="78"/>
      <c r="C304992" s="77"/>
    </row>
    <row r="304993" spans="2:3" x14ac:dyDescent="0.25">
      <c r="B304993" s="78"/>
      <c r="C304993" s="77"/>
    </row>
    <row r="304994" spans="2:3" x14ac:dyDescent="0.25">
      <c r="B304994" s="78"/>
      <c r="C304994" s="77"/>
    </row>
    <row r="304995" spans="2:3" x14ac:dyDescent="0.25">
      <c r="B304995" s="78"/>
      <c r="C304995" s="77"/>
    </row>
    <row r="304996" spans="2:3" x14ac:dyDescent="0.25">
      <c r="B304996" s="78"/>
      <c r="C304996" s="77"/>
    </row>
    <row r="304997" spans="2:3" x14ac:dyDescent="0.25">
      <c r="B304997" s="78"/>
      <c r="C304997" s="77"/>
    </row>
    <row r="304998" spans="2:3" x14ac:dyDescent="0.25">
      <c r="B304998" s="78"/>
      <c r="C304998" s="77"/>
    </row>
    <row r="305108" spans="2:3" x14ac:dyDescent="0.25">
      <c r="B305108" s="78"/>
      <c r="C305108" s="77"/>
    </row>
    <row r="305109" spans="2:3" x14ac:dyDescent="0.25">
      <c r="B305109" s="78"/>
      <c r="C305109" s="77"/>
    </row>
    <row r="305110" spans="2:3" x14ac:dyDescent="0.25">
      <c r="B305110" s="78"/>
      <c r="C305110" s="77"/>
    </row>
    <row r="305111" spans="2:3" x14ac:dyDescent="0.25">
      <c r="B305111" s="78"/>
      <c r="C305111" s="77"/>
    </row>
    <row r="305112" spans="2:3" x14ac:dyDescent="0.25">
      <c r="B305112" s="78"/>
      <c r="C305112" s="77"/>
    </row>
    <row r="305113" spans="2:3" x14ac:dyDescent="0.25">
      <c r="B305113" s="78"/>
      <c r="C305113" s="77"/>
    </row>
    <row r="305114" spans="2:3" x14ac:dyDescent="0.25">
      <c r="B305114" s="78"/>
      <c r="C305114" s="77"/>
    </row>
    <row r="305115" spans="2:3" x14ac:dyDescent="0.25">
      <c r="B305115" s="78"/>
      <c r="C305115" s="77"/>
    </row>
    <row r="305116" spans="2:3" x14ac:dyDescent="0.25">
      <c r="B305116" s="78"/>
      <c r="C305116" s="77"/>
    </row>
    <row r="305117" spans="2:3" x14ac:dyDescent="0.25">
      <c r="B305117" s="78"/>
      <c r="C305117" s="77"/>
    </row>
    <row r="305118" spans="2:3" x14ac:dyDescent="0.25">
      <c r="B305118" s="78"/>
      <c r="C305118" s="77"/>
    </row>
    <row r="305119" spans="2:3" x14ac:dyDescent="0.25">
      <c r="B305119" s="78"/>
      <c r="C305119" s="77"/>
    </row>
    <row r="305120" spans="2:3" x14ac:dyDescent="0.25">
      <c r="B305120" s="78"/>
      <c r="C305120" s="77"/>
    </row>
    <row r="305230" spans="2:3" x14ac:dyDescent="0.25">
      <c r="B305230" s="78"/>
      <c r="C305230" s="77"/>
    </row>
    <row r="305231" spans="2:3" x14ac:dyDescent="0.25">
      <c r="B305231" s="78"/>
      <c r="C305231" s="77"/>
    </row>
    <row r="305232" spans="2:3" x14ac:dyDescent="0.25">
      <c r="B305232" s="78"/>
      <c r="C305232" s="77"/>
    </row>
    <row r="305233" spans="2:3" x14ac:dyDescent="0.25">
      <c r="B305233" s="78"/>
      <c r="C305233" s="77"/>
    </row>
    <row r="305234" spans="2:3" x14ac:dyDescent="0.25">
      <c r="B305234" s="78"/>
      <c r="C305234" s="77"/>
    </row>
    <row r="305235" spans="2:3" x14ac:dyDescent="0.25">
      <c r="B305235" s="78"/>
      <c r="C305235" s="77"/>
    </row>
    <row r="305236" spans="2:3" x14ac:dyDescent="0.25">
      <c r="B305236" s="78"/>
      <c r="C305236" s="77"/>
    </row>
    <row r="305237" spans="2:3" x14ac:dyDescent="0.25">
      <c r="B305237" s="78"/>
      <c r="C305237" s="77"/>
    </row>
    <row r="305238" spans="2:3" x14ac:dyDescent="0.25">
      <c r="B305238" s="78"/>
      <c r="C305238" s="77"/>
    </row>
    <row r="305239" spans="2:3" x14ac:dyDescent="0.25">
      <c r="B305239" s="78"/>
      <c r="C305239" s="77"/>
    </row>
    <row r="305240" spans="2:3" x14ac:dyDescent="0.25">
      <c r="B305240" s="78"/>
      <c r="C305240" s="77"/>
    </row>
    <row r="305241" spans="2:3" x14ac:dyDescent="0.25">
      <c r="B305241" s="78"/>
      <c r="C305241" s="77"/>
    </row>
    <row r="305242" spans="2:3" x14ac:dyDescent="0.25">
      <c r="B305242" s="78"/>
      <c r="C305242" s="77"/>
    </row>
    <row r="305352" spans="2:3" x14ac:dyDescent="0.25">
      <c r="B305352" s="78"/>
      <c r="C305352" s="77"/>
    </row>
    <row r="305353" spans="2:3" x14ac:dyDescent="0.25">
      <c r="B305353" s="78"/>
      <c r="C305353" s="77"/>
    </row>
    <row r="305354" spans="2:3" x14ac:dyDescent="0.25">
      <c r="B305354" s="78"/>
      <c r="C305354" s="77"/>
    </row>
    <row r="305355" spans="2:3" x14ac:dyDescent="0.25">
      <c r="B305355" s="78"/>
      <c r="C305355" s="77"/>
    </row>
    <row r="305356" spans="2:3" x14ac:dyDescent="0.25">
      <c r="B305356" s="78"/>
      <c r="C305356" s="77"/>
    </row>
    <row r="305357" spans="2:3" x14ac:dyDescent="0.25">
      <c r="B305357" s="78"/>
      <c r="C305357" s="77"/>
    </row>
    <row r="305358" spans="2:3" x14ac:dyDescent="0.25">
      <c r="B305358" s="78"/>
      <c r="C305358" s="77"/>
    </row>
    <row r="305359" spans="2:3" x14ac:dyDescent="0.25">
      <c r="B305359" s="78"/>
      <c r="C305359" s="77"/>
    </row>
    <row r="305360" spans="2:3" x14ac:dyDescent="0.25">
      <c r="B305360" s="78"/>
      <c r="C305360" s="77"/>
    </row>
    <row r="305361" spans="2:3" x14ac:dyDescent="0.25">
      <c r="B305361" s="78"/>
      <c r="C305361" s="77"/>
    </row>
    <row r="305362" spans="2:3" x14ac:dyDescent="0.25">
      <c r="B305362" s="78"/>
      <c r="C305362" s="77"/>
    </row>
    <row r="305363" spans="2:3" x14ac:dyDescent="0.25">
      <c r="B305363" s="78"/>
      <c r="C305363" s="77"/>
    </row>
    <row r="305364" spans="2:3" x14ac:dyDescent="0.25">
      <c r="B305364" s="78"/>
      <c r="C305364" s="77"/>
    </row>
    <row r="305474" spans="2:3" x14ac:dyDescent="0.25">
      <c r="B305474" s="78"/>
      <c r="C305474" s="77"/>
    </row>
    <row r="305475" spans="2:3" x14ac:dyDescent="0.25">
      <c r="B305475" s="78"/>
      <c r="C305475" s="77"/>
    </row>
    <row r="305476" spans="2:3" x14ac:dyDescent="0.25">
      <c r="B305476" s="78"/>
      <c r="C305476" s="77"/>
    </row>
    <row r="305477" spans="2:3" x14ac:dyDescent="0.25">
      <c r="B305477" s="78"/>
      <c r="C305477" s="77"/>
    </row>
    <row r="305478" spans="2:3" x14ac:dyDescent="0.25">
      <c r="B305478" s="78"/>
      <c r="C305478" s="77"/>
    </row>
    <row r="305479" spans="2:3" x14ac:dyDescent="0.25">
      <c r="B305479" s="78"/>
      <c r="C305479" s="77"/>
    </row>
    <row r="305480" spans="2:3" x14ac:dyDescent="0.25">
      <c r="B305480" s="78"/>
      <c r="C305480" s="77"/>
    </row>
    <row r="305481" spans="2:3" x14ac:dyDescent="0.25">
      <c r="B305481" s="78"/>
      <c r="C305481" s="77"/>
    </row>
    <row r="305482" spans="2:3" x14ac:dyDescent="0.25">
      <c r="B305482" s="78"/>
      <c r="C305482" s="77"/>
    </row>
    <row r="305483" spans="2:3" x14ac:dyDescent="0.25">
      <c r="B305483" s="78"/>
      <c r="C305483" s="77"/>
    </row>
    <row r="305484" spans="2:3" x14ac:dyDescent="0.25">
      <c r="B305484" s="78"/>
      <c r="C305484" s="77"/>
    </row>
    <row r="305485" spans="2:3" x14ac:dyDescent="0.25">
      <c r="B305485" s="78"/>
      <c r="C305485" s="77"/>
    </row>
    <row r="305486" spans="2:3" x14ac:dyDescent="0.25">
      <c r="B305486" s="78"/>
      <c r="C305486" s="77"/>
    </row>
    <row r="305596" spans="2:3" x14ac:dyDescent="0.25">
      <c r="B305596" s="78"/>
      <c r="C305596" s="77"/>
    </row>
    <row r="305597" spans="2:3" x14ac:dyDescent="0.25">
      <c r="B305597" s="78"/>
      <c r="C305597" s="77"/>
    </row>
    <row r="305598" spans="2:3" x14ac:dyDescent="0.25">
      <c r="B305598" s="78"/>
      <c r="C305598" s="77"/>
    </row>
    <row r="305599" spans="2:3" x14ac:dyDescent="0.25">
      <c r="B305599" s="78"/>
      <c r="C305599" s="77"/>
    </row>
    <row r="305600" spans="2:3" x14ac:dyDescent="0.25">
      <c r="B305600" s="78"/>
      <c r="C305600" s="77"/>
    </row>
    <row r="305601" spans="2:3" x14ac:dyDescent="0.25">
      <c r="B305601" s="78"/>
      <c r="C305601" s="77"/>
    </row>
    <row r="305602" spans="2:3" x14ac:dyDescent="0.25">
      <c r="B305602" s="78"/>
      <c r="C305602" s="77"/>
    </row>
    <row r="305603" spans="2:3" x14ac:dyDescent="0.25">
      <c r="B305603" s="78"/>
      <c r="C305603" s="77"/>
    </row>
    <row r="305604" spans="2:3" x14ac:dyDescent="0.25">
      <c r="B305604" s="78"/>
      <c r="C305604" s="77"/>
    </row>
    <row r="305605" spans="2:3" x14ac:dyDescent="0.25">
      <c r="B305605" s="78"/>
      <c r="C305605" s="77"/>
    </row>
    <row r="305606" spans="2:3" x14ac:dyDescent="0.25">
      <c r="B305606" s="78"/>
      <c r="C305606" s="77"/>
    </row>
    <row r="305607" spans="2:3" x14ac:dyDescent="0.25">
      <c r="B305607" s="78"/>
      <c r="C305607" s="77"/>
    </row>
    <row r="305608" spans="2:3" x14ac:dyDescent="0.25">
      <c r="B305608" s="78"/>
      <c r="C305608" s="77"/>
    </row>
    <row r="305718" spans="2:3" x14ac:dyDescent="0.25">
      <c r="B305718" s="78"/>
      <c r="C305718" s="77"/>
    </row>
    <row r="305719" spans="2:3" x14ac:dyDescent="0.25">
      <c r="B305719" s="78"/>
      <c r="C305719" s="77"/>
    </row>
    <row r="305720" spans="2:3" x14ac:dyDescent="0.25">
      <c r="B305720" s="78"/>
      <c r="C305720" s="77"/>
    </row>
    <row r="305721" spans="2:3" x14ac:dyDescent="0.25">
      <c r="B305721" s="78"/>
      <c r="C305721" s="77"/>
    </row>
    <row r="305722" spans="2:3" x14ac:dyDescent="0.25">
      <c r="B305722" s="78"/>
      <c r="C305722" s="77"/>
    </row>
    <row r="305723" spans="2:3" x14ac:dyDescent="0.25">
      <c r="B305723" s="78"/>
      <c r="C305723" s="77"/>
    </row>
    <row r="305724" spans="2:3" x14ac:dyDescent="0.25">
      <c r="B305724" s="78"/>
      <c r="C305724" s="77"/>
    </row>
    <row r="305725" spans="2:3" x14ac:dyDescent="0.25">
      <c r="B305725" s="78"/>
      <c r="C305725" s="77"/>
    </row>
    <row r="305726" spans="2:3" x14ac:dyDescent="0.25">
      <c r="B305726" s="78"/>
      <c r="C305726" s="77"/>
    </row>
    <row r="305727" spans="2:3" x14ac:dyDescent="0.25">
      <c r="B305727" s="78"/>
      <c r="C305727" s="77"/>
    </row>
    <row r="305728" spans="2:3" x14ac:dyDescent="0.25">
      <c r="B305728" s="78"/>
      <c r="C305728" s="77"/>
    </row>
    <row r="305729" spans="2:3" x14ac:dyDescent="0.25">
      <c r="B305729" s="78"/>
      <c r="C305729" s="77"/>
    </row>
    <row r="305730" spans="2:3" x14ac:dyDescent="0.25">
      <c r="B305730" s="78"/>
      <c r="C305730" s="77"/>
    </row>
    <row r="305840" spans="2:3" x14ac:dyDescent="0.25">
      <c r="B305840" s="78"/>
      <c r="C305840" s="77"/>
    </row>
    <row r="305841" spans="2:3" x14ac:dyDescent="0.25">
      <c r="B305841" s="78"/>
      <c r="C305841" s="77"/>
    </row>
    <row r="305842" spans="2:3" x14ac:dyDescent="0.25">
      <c r="B305842" s="78"/>
      <c r="C305842" s="77"/>
    </row>
    <row r="305843" spans="2:3" x14ac:dyDescent="0.25">
      <c r="B305843" s="78"/>
      <c r="C305843" s="77"/>
    </row>
    <row r="305844" spans="2:3" x14ac:dyDescent="0.25">
      <c r="B305844" s="78"/>
      <c r="C305844" s="77"/>
    </row>
    <row r="305845" spans="2:3" x14ac:dyDescent="0.25">
      <c r="B305845" s="78"/>
      <c r="C305845" s="77"/>
    </row>
    <row r="305846" spans="2:3" x14ac:dyDescent="0.25">
      <c r="B305846" s="78"/>
      <c r="C305846" s="77"/>
    </row>
    <row r="305847" spans="2:3" x14ac:dyDescent="0.25">
      <c r="B305847" s="78"/>
      <c r="C305847" s="77"/>
    </row>
    <row r="305848" spans="2:3" x14ac:dyDescent="0.25">
      <c r="B305848" s="78"/>
      <c r="C305848" s="77"/>
    </row>
    <row r="305849" spans="2:3" x14ac:dyDescent="0.25">
      <c r="B305849" s="78"/>
      <c r="C305849" s="77"/>
    </row>
    <row r="305850" spans="2:3" x14ac:dyDescent="0.25">
      <c r="B305850" s="78"/>
      <c r="C305850" s="77"/>
    </row>
    <row r="305851" spans="2:3" x14ac:dyDescent="0.25">
      <c r="B305851" s="78"/>
      <c r="C305851" s="77"/>
    </row>
    <row r="305852" spans="2:3" x14ac:dyDescent="0.25">
      <c r="B305852" s="78"/>
      <c r="C305852" s="77"/>
    </row>
    <row r="305962" spans="2:3" x14ac:dyDescent="0.25">
      <c r="B305962" s="78"/>
      <c r="C305962" s="77"/>
    </row>
    <row r="305963" spans="2:3" x14ac:dyDescent="0.25">
      <c r="B305963" s="78"/>
      <c r="C305963" s="77"/>
    </row>
    <row r="305964" spans="2:3" x14ac:dyDescent="0.25">
      <c r="B305964" s="78"/>
      <c r="C305964" s="77"/>
    </row>
    <row r="305965" spans="2:3" x14ac:dyDescent="0.25">
      <c r="B305965" s="78"/>
      <c r="C305965" s="77"/>
    </row>
    <row r="305966" spans="2:3" x14ac:dyDescent="0.25">
      <c r="B305966" s="78"/>
      <c r="C305966" s="77"/>
    </row>
    <row r="305967" spans="2:3" x14ac:dyDescent="0.25">
      <c r="B305967" s="78"/>
      <c r="C305967" s="77"/>
    </row>
    <row r="305968" spans="2:3" x14ac:dyDescent="0.25">
      <c r="B305968" s="78"/>
      <c r="C305968" s="77"/>
    </row>
    <row r="305969" spans="2:3" x14ac:dyDescent="0.25">
      <c r="B305969" s="78"/>
      <c r="C305969" s="77"/>
    </row>
    <row r="305970" spans="2:3" x14ac:dyDescent="0.25">
      <c r="B305970" s="78"/>
      <c r="C305970" s="77"/>
    </row>
    <row r="305971" spans="2:3" x14ac:dyDescent="0.25">
      <c r="B305971" s="78"/>
      <c r="C305971" s="77"/>
    </row>
    <row r="305972" spans="2:3" x14ac:dyDescent="0.25">
      <c r="B305972" s="78"/>
      <c r="C305972" s="77"/>
    </row>
    <row r="305973" spans="2:3" x14ac:dyDescent="0.25">
      <c r="B305973" s="78"/>
      <c r="C305973" s="77"/>
    </row>
    <row r="305974" spans="2:3" x14ac:dyDescent="0.25">
      <c r="B305974" s="78"/>
      <c r="C305974" s="77"/>
    </row>
    <row r="306084" spans="2:3" x14ac:dyDescent="0.25">
      <c r="B306084" s="78"/>
      <c r="C306084" s="77"/>
    </row>
    <row r="306085" spans="2:3" x14ac:dyDescent="0.25">
      <c r="B306085" s="78"/>
      <c r="C306085" s="77"/>
    </row>
    <row r="306086" spans="2:3" x14ac:dyDescent="0.25">
      <c r="B306086" s="78"/>
      <c r="C306086" s="77"/>
    </row>
    <row r="306087" spans="2:3" x14ac:dyDescent="0.25">
      <c r="B306087" s="78"/>
      <c r="C306087" s="77"/>
    </row>
    <row r="306088" spans="2:3" x14ac:dyDescent="0.25">
      <c r="B306088" s="78"/>
      <c r="C306088" s="77"/>
    </row>
    <row r="306089" spans="2:3" x14ac:dyDescent="0.25">
      <c r="B306089" s="78"/>
      <c r="C306089" s="77"/>
    </row>
    <row r="306090" spans="2:3" x14ac:dyDescent="0.25">
      <c r="B306090" s="78"/>
      <c r="C306090" s="77"/>
    </row>
    <row r="306091" spans="2:3" x14ac:dyDescent="0.25">
      <c r="B306091" s="78"/>
      <c r="C306091" s="77"/>
    </row>
    <row r="306092" spans="2:3" x14ac:dyDescent="0.25">
      <c r="B306092" s="78"/>
      <c r="C306092" s="77"/>
    </row>
    <row r="306093" spans="2:3" x14ac:dyDescent="0.25">
      <c r="B306093" s="78"/>
      <c r="C306093" s="77"/>
    </row>
    <row r="306094" spans="2:3" x14ac:dyDescent="0.25">
      <c r="B306094" s="78"/>
      <c r="C306094" s="77"/>
    </row>
    <row r="306095" spans="2:3" x14ac:dyDescent="0.25">
      <c r="B306095" s="78"/>
      <c r="C306095" s="77"/>
    </row>
    <row r="306096" spans="2:3" x14ac:dyDescent="0.25">
      <c r="B306096" s="78"/>
      <c r="C306096" s="77"/>
    </row>
    <row r="306206" spans="2:3" x14ac:dyDescent="0.25">
      <c r="B306206" s="78"/>
      <c r="C306206" s="77"/>
    </row>
    <row r="306207" spans="2:3" x14ac:dyDescent="0.25">
      <c r="B306207" s="78"/>
      <c r="C306207" s="77"/>
    </row>
    <row r="306208" spans="2:3" x14ac:dyDescent="0.25">
      <c r="B306208" s="78"/>
      <c r="C306208" s="77"/>
    </row>
    <row r="306209" spans="2:3" x14ac:dyDescent="0.25">
      <c r="B306209" s="78"/>
      <c r="C306209" s="77"/>
    </row>
    <row r="306210" spans="2:3" x14ac:dyDescent="0.25">
      <c r="B306210" s="78"/>
      <c r="C306210" s="77"/>
    </row>
    <row r="306211" spans="2:3" x14ac:dyDescent="0.25">
      <c r="B306211" s="78"/>
      <c r="C306211" s="77"/>
    </row>
    <row r="306212" spans="2:3" x14ac:dyDescent="0.25">
      <c r="B306212" s="78"/>
      <c r="C306212" s="77"/>
    </row>
    <row r="306213" spans="2:3" x14ac:dyDescent="0.25">
      <c r="B306213" s="78"/>
      <c r="C306213" s="77"/>
    </row>
    <row r="306214" spans="2:3" x14ac:dyDescent="0.25">
      <c r="B306214" s="78"/>
      <c r="C306214" s="77"/>
    </row>
    <row r="306215" spans="2:3" x14ac:dyDescent="0.25">
      <c r="B306215" s="78"/>
      <c r="C306215" s="77"/>
    </row>
    <row r="306216" spans="2:3" x14ac:dyDescent="0.25">
      <c r="B306216" s="78"/>
      <c r="C306216" s="77"/>
    </row>
    <row r="306217" spans="2:3" x14ac:dyDescent="0.25">
      <c r="B306217" s="78"/>
      <c r="C306217" s="77"/>
    </row>
    <row r="306218" spans="2:3" x14ac:dyDescent="0.25">
      <c r="B306218" s="78"/>
      <c r="C306218" s="77"/>
    </row>
    <row r="306328" spans="2:3" x14ac:dyDescent="0.25">
      <c r="B306328" s="78"/>
      <c r="C306328" s="77"/>
    </row>
    <row r="306329" spans="2:3" x14ac:dyDescent="0.25">
      <c r="B306329" s="78"/>
      <c r="C306329" s="77"/>
    </row>
    <row r="306330" spans="2:3" x14ac:dyDescent="0.25">
      <c r="B306330" s="78"/>
      <c r="C306330" s="77"/>
    </row>
    <row r="306331" spans="2:3" x14ac:dyDescent="0.25">
      <c r="B306331" s="78"/>
      <c r="C306331" s="77"/>
    </row>
    <row r="306332" spans="2:3" x14ac:dyDescent="0.25">
      <c r="B306332" s="78"/>
      <c r="C306332" s="77"/>
    </row>
    <row r="306333" spans="2:3" x14ac:dyDescent="0.25">
      <c r="B306333" s="78"/>
      <c r="C306333" s="77"/>
    </row>
    <row r="306334" spans="2:3" x14ac:dyDescent="0.25">
      <c r="B306334" s="78"/>
      <c r="C306334" s="77"/>
    </row>
    <row r="306335" spans="2:3" x14ac:dyDescent="0.25">
      <c r="B306335" s="78"/>
      <c r="C306335" s="77"/>
    </row>
    <row r="306336" spans="2:3" x14ac:dyDescent="0.25">
      <c r="B306336" s="78"/>
      <c r="C306336" s="77"/>
    </row>
    <row r="306337" spans="2:3" x14ac:dyDescent="0.25">
      <c r="B306337" s="78"/>
      <c r="C306337" s="77"/>
    </row>
    <row r="306338" spans="2:3" x14ac:dyDescent="0.25">
      <c r="B306338" s="78"/>
      <c r="C306338" s="77"/>
    </row>
    <row r="306339" spans="2:3" x14ac:dyDescent="0.25">
      <c r="B306339" s="78"/>
      <c r="C306339" s="77"/>
    </row>
    <row r="306340" spans="2:3" x14ac:dyDescent="0.25">
      <c r="B306340" s="78"/>
      <c r="C306340" s="77"/>
    </row>
    <row r="306450" spans="2:3" x14ac:dyDescent="0.25">
      <c r="B306450" s="78"/>
      <c r="C306450" s="77"/>
    </row>
    <row r="306451" spans="2:3" x14ac:dyDescent="0.25">
      <c r="B306451" s="78"/>
      <c r="C306451" s="77"/>
    </row>
    <row r="306452" spans="2:3" x14ac:dyDescent="0.25">
      <c r="B306452" s="78"/>
      <c r="C306452" s="77"/>
    </row>
    <row r="306453" spans="2:3" x14ac:dyDescent="0.25">
      <c r="B306453" s="78"/>
      <c r="C306453" s="77"/>
    </row>
    <row r="306454" spans="2:3" x14ac:dyDescent="0.25">
      <c r="B306454" s="78"/>
      <c r="C306454" s="77"/>
    </row>
    <row r="306455" spans="2:3" x14ac:dyDescent="0.25">
      <c r="B306455" s="78"/>
      <c r="C306455" s="77"/>
    </row>
    <row r="306456" spans="2:3" x14ac:dyDescent="0.25">
      <c r="B306456" s="78"/>
      <c r="C306456" s="77"/>
    </row>
    <row r="306457" spans="2:3" x14ac:dyDescent="0.25">
      <c r="B306457" s="78"/>
      <c r="C306457" s="77"/>
    </row>
    <row r="306458" spans="2:3" x14ac:dyDescent="0.25">
      <c r="B306458" s="78"/>
      <c r="C306458" s="77"/>
    </row>
    <row r="306459" spans="2:3" x14ac:dyDescent="0.25">
      <c r="B306459" s="78"/>
      <c r="C306459" s="77"/>
    </row>
    <row r="306460" spans="2:3" x14ac:dyDescent="0.25">
      <c r="B306460" s="78"/>
      <c r="C306460" s="77"/>
    </row>
    <row r="306461" spans="2:3" x14ac:dyDescent="0.25">
      <c r="B306461" s="78"/>
      <c r="C306461" s="77"/>
    </row>
    <row r="306462" spans="2:3" x14ac:dyDescent="0.25">
      <c r="B306462" s="78"/>
      <c r="C306462" s="77"/>
    </row>
    <row r="306572" spans="2:3" x14ac:dyDescent="0.25">
      <c r="B306572" s="78"/>
      <c r="C306572" s="77"/>
    </row>
    <row r="306573" spans="2:3" x14ac:dyDescent="0.25">
      <c r="B306573" s="78"/>
      <c r="C306573" s="77"/>
    </row>
    <row r="306574" spans="2:3" x14ac:dyDescent="0.25">
      <c r="B306574" s="78"/>
      <c r="C306574" s="77"/>
    </row>
    <row r="306575" spans="2:3" x14ac:dyDescent="0.25">
      <c r="B306575" s="78"/>
      <c r="C306575" s="77"/>
    </row>
    <row r="306576" spans="2:3" x14ac:dyDescent="0.25">
      <c r="B306576" s="78"/>
      <c r="C306576" s="77"/>
    </row>
    <row r="306577" spans="2:3" x14ac:dyDescent="0.25">
      <c r="B306577" s="78"/>
      <c r="C306577" s="77"/>
    </row>
    <row r="306578" spans="2:3" x14ac:dyDescent="0.25">
      <c r="B306578" s="78"/>
      <c r="C306578" s="77"/>
    </row>
    <row r="306579" spans="2:3" x14ac:dyDescent="0.25">
      <c r="B306579" s="78"/>
      <c r="C306579" s="77"/>
    </row>
    <row r="306580" spans="2:3" x14ac:dyDescent="0.25">
      <c r="B306580" s="78"/>
      <c r="C306580" s="77"/>
    </row>
    <row r="306581" spans="2:3" x14ac:dyDescent="0.25">
      <c r="B306581" s="78"/>
      <c r="C306581" s="77"/>
    </row>
    <row r="306582" spans="2:3" x14ac:dyDescent="0.25">
      <c r="B306582" s="78"/>
      <c r="C306582" s="77"/>
    </row>
    <row r="306583" spans="2:3" x14ac:dyDescent="0.25">
      <c r="B306583" s="78"/>
      <c r="C306583" s="77"/>
    </row>
    <row r="306584" spans="2:3" x14ac:dyDescent="0.25">
      <c r="B306584" s="78"/>
      <c r="C306584" s="77"/>
    </row>
    <row r="306694" spans="2:3" x14ac:dyDescent="0.25">
      <c r="B306694" s="78"/>
      <c r="C306694" s="77"/>
    </row>
    <row r="306695" spans="2:3" x14ac:dyDescent="0.25">
      <c r="B306695" s="78"/>
      <c r="C306695" s="77"/>
    </row>
    <row r="306696" spans="2:3" x14ac:dyDescent="0.25">
      <c r="B306696" s="78"/>
      <c r="C306696" s="77"/>
    </row>
    <row r="306697" spans="2:3" x14ac:dyDescent="0.25">
      <c r="B306697" s="78"/>
      <c r="C306697" s="77"/>
    </row>
    <row r="306698" spans="2:3" x14ac:dyDescent="0.25">
      <c r="B306698" s="78"/>
      <c r="C306698" s="77"/>
    </row>
    <row r="306699" spans="2:3" x14ac:dyDescent="0.25">
      <c r="B306699" s="78"/>
      <c r="C306699" s="77"/>
    </row>
    <row r="306700" spans="2:3" x14ac:dyDescent="0.25">
      <c r="B306700" s="78"/>
      <c r="C306700" s="77"/>
    </row>
    <row r="306701" spans="2:3" x14ac:dyDescent="0.25">
      <c r="B306701" s="78"/>
      <c r="C306701" s="77"/>
    </row>
    <row r="306702" spans="2:3" x14ac:dyDescent="0.25">
      <c r="B306702" s="78"/>
      <c r="C306702" s="77"/>
    </row>
    <row r="306703" spans="2:3" x14ac:dyDescent="0.25">
      <c r="B306703" s="78"/>
      <c r="C306703" s="77"/>
    </row>
    <row r="306704" spans="2:3" x14ac:dyDescent="0.25">
      <c r="B306704" s="78"/>
      <c r="C306704" s="77"/>
    </row>
    <row r="306705" spans="2:3" x14ac:dyDescent="0.25">
      <c r="B306705" s="78"/>
      <c r="C306705" s="77"/>
    </row>
    <row r="306706" spans="2:3" x14ac:dyDescent="0.25">
      <c r="B306706" s="78"/>
      <c r="C306706" s="77"/>
    </row>
    <row r="306816" spans="2:3" x14ac:dyDescent="0.25">
      <c r="B306816" s="78"/>
      <c r="C306816" s="77"/>
    </row>
    <row r="306817" spans="2:3" x14ac:dyDescent="0.25">
      <c r="B306817" s="78"/>
      <c r="C306817" s="77"/>
    </row>
    <row r="306818" spans="2:3" x14ac:dyDescent="0.25">
      <c r="B306818" s="78"/>
      <c r="C306818" s="77"/>
    </row>
    <row r="306819" spans="2:3" x14ac:dyDescent="0.25">
      <c r="B306819" s="78"/>
      <c r="C306819" s="77"/>
    </row>
    <row r="306820" spans="2:3" x14ac:dyDescent="0.25">
      <c r="B306820" s="78"/>
      <c r="C306820" s="77"/>
    </row>
    <row r="306821" spans="2:3" x14ac:dyDescent="0.25">
      <c r="B306821" s="78"/>
      <c r="C306821" s="77"/>
    </row>
    <row r="306822" spans="2:3" x14ac:dyDescent="0.25">
      <c r="B306822" s="78"/>
      <c r="C306822" s="77"/>
    </row>
    <row r="306823" spans="2:3" x14ac:dyDescent="0.25">
      <c r="B306823" s="78"/>
      <c r="C306823" s="77"/>
    </row>
    <row r="306824" spans="2:3" x14ac:dyDescent="0.25">
      <c r="B306824" s="78"/>
      <c r="C306824" s="77"/>
    </row>
    <row r="306825" spans="2:3" x14ac:dyDescent="0.25">
      <c r="B306825" s="78"/>
      <c r="C306825" s="77"/>
    </row>
    <row r="306826" spans="2:3" x14ac:dyDescent="0.25">
      <c r="B306826" s="78"/>
      <c r="C306826" s="77"/>
    </row>
    <row r="306827" spans="2:3" x14ac:dyDescent="0.25">
      <c r="B306827" s="78"/>
      <c r="C306827" s="77"/>
    </row>
    <row r="306828" spans="2:3" x14ac:dyDescent="0.25">
      <c r="B306828" s="78"/>
      <c r="C306828" s="77"/>
    </row>
    <row r="306938" spans="2:3" x14ac:dyDescent="0.25">
      <c r="B306938" s="78"/>
      <c r="C306938" s="77"/>
    </row>
    <row r="306939" spans="2:3" x14ac:dyDescent="0.25">
      <c r="B306939" s="78"/>
      <c r="C306939" s="77"/>
    </row>
    <row r="306940" spans="2:3" x14ac:dyDescent="0.25">
      <c r="B306940" s="78"/>
      <c r="C306940" s="77"/>
    </row>
    <row r="306941" spans="2:3" x14ac:dyDescent="0.25">
      <c r="B306941" s="78"/>
      <c r="C306941" s="77"/>
    </row>
    <row r="306942" spans="2:3" x14ac:dyDescent="0.25">
      <c r="B306942" s="78"/>
      <c r="C306942" s="77"/>
    </row>
    <row r="306943" spans="2:3" x14ac:dyDescent="0.25">
      <c r="B306943" s="78"/>
      <c r="C306943" s="77"/>
    </row>
    <row r="306944" spans="2:3" x14ac:dyDescent="0.25">
      <c r="B306944" s="78"/>
      <c r="C306944" s="77"/>
    </row>
    <row r="306945" spans="2:3" x14ac:dyDescent="0.25">
      <c r="B306945" s="78"/>
      <c r="C306945" s="77"/>
    </row>
    <row r="306946" spans="2:3" x14ac:dyDescent="0.25">
      <c r="B306946" s="78"/>
      <c r="C306946" s="77"/>
    </row>
    <row r="306947" spans="2:3" x14ac:dyDescent="0.25">
      <c r="B306947" s="78"/>
      <c r="C306947" s="77"/>
    </row>
    <row r="306948" spans="2:3" x14ac:dyDescent="0.25">
      <c r="B306948" s="78"/>
      <c r="C306948" s="77"/>
    </row>
    <row r="306949" spans="2:3" x14ac:dyDescent="0.25">
      <c r="B306949" s="78"/>
      <c r="C306949" s="77"/>
    </row>
    <row r="306950" spans="2:3" x14ac:dyDescent="0.25">
      <c r="B306950" s="78"/>
      <c r="C306950" s="77"/>
    </row>
    <row r="307060" spans="2:3" x14ac:dyDescent="0.25">
      <c r="B307060" s="78"/>
      <c r="C307060" s="77"/>
    </row>
    <row r="307061" spans="2:3" x14ac:dyDescent="0.25">
      <c r="B307061" s="78"/>
      <c r="C307061" s="77"/>
    </row>
    <row r="307062" spans="2:3" x14ac:dyDescent="0.25">
      <c r="B307062" s="78"/>
      <c r="C307062" s="77"/>
    </row>
    <row r="307063" spans="2:3" x14ac:dyDescent="0.25">
      <c r="B307063" s="78"/>
      <c r="C307063" s="77"/>
    </row>
    <row r="307064" spans="2:3" x14ac:dyDescent="0.25">
      <c r="B307064" s="78"/>
      <c r="C307064" s="77"/>
    </row>
    <row r="307065" spans="2:3" x14ac:dyDescent="0.25">
      <c r="B307065" s="78"/>
      <c r="C307065" s="77"/>
    </row>
    <row r="307066" spans="2:3" x14ac:dyDescent="0.25">
      <c r="B307066" s="78"/>
      <c r="C307066" s="77"/>
    </row>
    <row r="307067" spans="2:3" x14ac:dyDescent="0.25">
      <c r="B307067" s="78"/>
      <c r="C307067" s="77"/>
    </row>
    <row r="307068" spans="2:3" x14ac:dyDescent="0.25">
      <c r="B307068" s="78"/>
      <c r="C307068" s="77"/>
    </row>
    <row r="307069" spans="2:3" x14ac:dyDescent="0.25">
      <c r="B307069" s="78"/>
      <c r="C307069" s="77"/>
    </row>
    <row r="307070" spans="2:3" x14ac:dyDescent="0.25">
      <c r="B307070" s="78"/>
      <c r="C307070" s="77"/>
    </row>
    <row r="307071" spans="2:3" x14ac:dyDescent="0.25">
      <c r="B307071" s="78"/>
      <c r="C307071" s="77"/>
    </row>
    <row r="307072" spans="2:3" x14ac:dyDescent="0.25">
      <c r="B307072" s="78"/>
      <c r="C307072" s="77"/>
    </row>
    <row r="307182" spans="2:3" x14ac:dyDescent="0.25">
      <c r="B307182" s="78"/>
      <c r="C307182" s="77"/>
    </row>
    <row r="307183" spans="2:3" x14ac:dyDescent="0.25">
      <c r="B307183" s="78"/>
      <c r="C307183" s="77"/>
    </row>
    <row r="307184" spans="2:3" x14ac:dyDescent="0.25">
      <c r="B307184" s="78"/>
      <c r="C307184" s="77"/>
    </row>
    <row r="307185" spans="2:3" x14ac:dyDescent="0.25">
      <c r="B307185" s="78"/>
      <c r="C307185" s="77"/>
    </row>
    <row r="307186" spans="2:3" x14ac:dyDescent="0.25">
      <c r="B307186" s="78"/>
      <c r="C307186" s="77"/>
    </row>
    <row r="307187" spans="2:3" x14ac:dyDescent="0.25">
      <c r="B307187" s="78"/>
      <c r="C307187" s="77"/>
    </row>
    <row r="307188" spans="2:3" x14ac:dyDescent="0.25">
      <c r="B307188" s="78"/>
      <c r="C307188" s="77"/>
    </row>
    <row r="307189" spans="2:3" x14ac:dyDescent="0.25">
      <c r="B307189" s="78"/>
      <c r="C307189" s="77"/>
    </row>
    <row r="307190" spans="2:3" x14ac:dyDescent="0.25">
      <c r="B307190" s="78"/>
      <c r="C307190" s="77"/>
    </row>
    <row r="307191" spans="2:3" x14ac:dyDescent="0.25">
      <c r="B307191" s="78"/>
      <c r="C307191" s="77"/>
    </row>
    <row r="307192" spans="2:3" x14ac:dyDescent="0.25">
      <c r="B307192" s="78"/>
      <c r="C307192" s="77"/>
    </row>
    <row r="307193" spans="2:3" x14ac:dyDescent="0.25">
      <c r="B307193" s="78"/>
      <c r="C307193" s="77"/>
    </row>
    <row r="307194" spans="2:3" x14ac:dyDescent="0.25">
      <c r="B307194" s="78"/>
      <c r="C307194" s="77"/>
    </row>
    <row r="307304" spans="2:3" x14ac:dyDescent="0.25">
      <c r="B307304" s="78"/>
      <c r="C307304" s="77"/>
    </row>
    <row r="307305" spans="2:3" x14ac:dyDescent="0.25">
      <c r="B307305" s="78"/>
      <c r="C307305" s="77"/>
    </row>
    <row r="307306" spans="2:3" x14ac:dyDescent="0.25">
      <c r="B307306" s="78"/>
      <c r="C307306" s="77"/>
    </row>
    <row r="307307" spans="2:3" x14ac:dyDescent="0.25">
      <c r="B307307" s="78"/>
      <c r="C307307" s="77"/>
    </row>
    <row r="307308" spans="2:3" x14ac:dyDescent="0.25">
      <c r="B307308" s="78"/>
      <c r="C307308" s="77"/>
    </row>
    <row r="307309" spans="2:3" x14ac:dyDescent="0.25">
      <c r="B307309" s="78"/>
      <c r="C307309" s="77"/>
    </row>
    <row r="307310" spans="2:3" x14ac:dyDescent="0.25">
      <c r="B307310" s="78"/>
      <c r="C307310" s="77"/>
    </row>
    <row r="307311" spans="2:3" x14ac:dyDescent="0.25">
      <c r="B307311" s="78"/>
      <c r="C307311" s="77"/>
    </row>
    <row r="307312" spans="2:3" x14ac:dyDescent="0.25">
      <c r="B307312" s="78"/>
      <c r="C307312" s="77"/>
    </row>
    <row r="307313" spans="2:3" x14ac:dyDescent="0.25">
      <c r="B307313" s="78"/>
      <c r="C307313" s="77"/>
    </row>
    <row r="307314" spans="2:3" x14ac:dyDescent="0.25">
      <c r="B307314" s="78"/>
      <c r="C307314" s="77"/>
    </row>
    <row r="307315" spans="2:3" x14ac:dyDescent="0.25">
      <c r="B307315" s="78"/>
      <c r="C307315" s="77"/>
    </row>
    <row r="307316" spans="2:3" x14ac:dyDescent="0.25">
      <c r="B307316" s="78"/>
      <c r="C307316" s="77"/>
    </row>
    <row r="307426" spans="2:3" x14ac:dyDescent="0.25">
      <c r="B307426" s="78"/>
      <c r="C307426" s="77"/>
    </row>
    <row r="307427" spans="2:3" x14ac:dyDescent="0.25">
      <c r="B307427" s="78"/>
      <c r="C307427" s="77"/>
    </row>
    <row r="307428" spans="2:3" x14ac:dyDescent="0.25">
      <c r="B307428" s="78"/>
      <c r="C307428" s="77"/>
    </row>
    <row r="307429" spans="2:3" x14ac:dyDescent="0.25">
      <c r="B307429" s="78"/>
      <c r="C307429" s="77"/>
    </row>
    <row r="307430" spans="2:3" x14ac:dyDescent="0.25">
      <c r="B307430" s="78"/>
      <c r="C307430" s="77"/>
    </row>
    <row r="307431" spans="2:3" x14ac:dyDescent="0.25">
      <c r="B307431" s="78"/>
      <c r="C307431" s="77"/>
    </row>
    <row r="307432" spans="2:3" x14ac:dyDescent="0.25">
      <c r="B307432" s="78"/>
      <c r="C307432" s="77"/>
    </row>
    <row r="307433" spans="2:3" x14ac:dyDescent="0.25">
      <c r="B307433" s="78"/>
      <c r="C307433" s="77"/>
    </row>
    <row r="307434" spans="2:3" x14ac:dyDescent="0.25">
      <c r="B307434" s="78"/>
      <c r="C307434" s="77"/>
    </row>
    <row r="307435" spans="2:3" x14ac:dyDescent="0.25">
      <c r="B307435" s="78"/>
      <c r="C307435" s="77"/>
    </row>
    <row r="307436" spans="2:3" x14ac:dyDescent="0.25">
      <c r="B307436" s="78"/>
      <c r="C307436" s="77"/>
    </row>
    <row r="307437" spans="2:3" x14ac:dyDescent="0.25">
      <c r="B307437" s="78"/>
      <c r="C307437" s="77"/>
    </row>
    <row r="307438" spans="2:3" x14ac:dyDescent="0.25">
      <c r="B307438" s="78"/>
      <c r="C307438" s="77"/>
    </row>
    <row r="307548" spans="2:3" x14ac:dyDescent="0.25">
      <c r="B307548" s="78"/>
      <c r="C307548" s="77"/>
    </row>
    <row r="307549" spans="2:3" x14ac:dyDescent="0.25">
      <c r="B307549" s="78"/>
      <c r="C307549" s="77"/>
    </row>
    <row r="307550" spans="2:3" x14ac:dyDescent="0.25">
      <c r="B307550" s="78"/>
      <c r="C307550" s="77"/>
    </row>
    <row r="307551" spans="2:3" x14ac:dyDescent="0.25">
      <c r="B307551" s="78"/>
      <c r="C307551" s="77"/>
    </row>
    <row r="307552" spans="2:3" x14ac:dyDescent="0.25">
      <c r="B307552" s="78"/>
      <c r="C307552" s="77"/>
    </row>
    <row r="307553" spans="2:3" x14ac:dyDescent="0.25">
      <c r="B307553" s="78"/>
      <c r="C307553" s="77"/>
    </row>
    <row r="307554" spans="2:3" x14ac:dyDescent="0.25">
      <c r="B307554" s="78"/>
      <c r="C307554" s="77"/>
    </row>
    <row r="307555" spans="2:3" x14ac:dyDescent="0.25">
      <c r="B307555" s="78"/>
      <c r="C307555" s="77"/>
    </row>
    <row r="307556" spans="2:3" x14ac:dyDescent="0.25">
      <c r="B307556" s="78"/>
      <c r="C307556" s="77"/>
    </row>
    <row r="307557" spans="2:3" x14ac:dyDescent="0.25">
      <c r="B307557" s="78"/>
      <c r="C307557" s="77"/>
    </row>
    <row r="307558" spans="2:3" x14ac:dyDescent="0.25">
      <c r="B307558" s="78"/>
      <c r="C307558" s="77"/>
    </row>
    <row r="307559" spans="2:3" x14ac:dyDescent="0.25">
      <c r="B307559" s="78"/>
      <c r="C307559" s="77"/>
    </row>
    <row r="307560" spans="2:3" x14ac:dyDescent="0.25">
      <c r="B307560" s="78"/>
      <c r="C307560" s="77"/>
    </row>
    <row r="307670" spans="2:3" x14ac:dyDescent="0.25">
      <c r="B307670" s="78"/>
      <c r="C307670" s="77"/>
    </row>
    <row r="307671" spans="2:3" x14ac:dyDescent="0.25">
      <c r="B307671" s="78"/>
      <c r="C307671" s="77"/>
    </row>
    <row r="307672" spans="2:3" x14ac:dyDescent="0.25">
      <c r="B307672" s="78"/>
      <c r="C307672" s="77"/>
    </row>
    <row r="307673" spans="2:3" x14ac:dyDescent="0.25">
      <c r="B307673" s="78"/>
      <c r="C307673" s="77"/>
    </row>
    <row r="307674" spans="2:3" x14ac:dyDescent="0.25">
      <c r="B307674" s="78"/>
      <c r="C307674" s="77"/>
    </row>
    <row r="307675" spans="2:3" x14ac:dyDescent="0.25">
      <c r="B307675" s="78"/>
      <c r="C307675" s="77"/>
    </row>
    <row r="307676" spans="2:3" x14ac:dyDescent="0.25">
      <c r="B307676" s="78"/>
      <c r="C307676" s="77"/>
    </row>
    <row r="307677" spans="2:3" x14ac:dyDescent="0.25">
      <c r="B307677" s="78"/>
      <c r="C307677" s="77"/>
    </row>
    <row r="307678" spans="2:3" x14ac:dyDescent="0.25">
      <c r="B307678" s="78"/>
      <c r="C307678" s="77"/>
    </row>
    <row r="307679" spans="2:3" x14ac:dyDescent="0.25">
      <c r="B307679" s="78"/>
      <c r="C307679" s="77"/>
    </row>
    <row r="307680" spans="2:3" x14ac:dyDescent="0.25">
      <c r="B307680" s="78"/>
      <c r="C307680" s="77"/>
    </row>
    <row r="307681" spans="2:3" x14ac:dyDescent="0.25">
      <c r="B307681" s="78"/>
      <c r="C307681" s="77"/>
    </row>
    <row r="307682" spans="2:3" x14ac:dyDescent="0.25">
      <c r="B307682" s="78"/>
      <c r="C307682" s="77"/>
    </row>
    <row r="307792" spans="2:3" x14ac:dyDescent="0.25">
      <c r="B307792" s="78"/>
      <c r="C307792" s="77"/>
    </row>
    <row r="307793" spans="2:3" x14ac:dyDescent="0.25">
      <c r="B307793" s="78"/>
      <c r="C307793" s="77"/>
    </row>
    <row r="307794" spans="2:3" x14ac:dyDescent="0.25">
      <c r="B307794" s="78"/>
      <c r="C307794" s="77"/>
    </row>
    <row r="307795" spans="2:3" x14ac:dyDescent="0.25">
      <c r="B307795" s="78"/>
      <c r="C307795" s="77"/>
    </row>
    <row r="307796" spans="2:3" x14ac:dyDescent="0.25">
      <c r="B307796" s="78"/>
      <c r="C307796" s="77"/>
    </row>
    <row r="307797" spans="2:3" x14ac:dyDescent="0.25">
      <c r="B307797" s="78"/>
      <c r="C307797" s="77"/>
    </row>
    <row r="307798" spans="2:3" x14ac:dyDescent="0.25">
      <c r="B307798" s="78"/>
      <c r="C307798" s="77"/>
    </row>
    <row r="307799" spans="2:3" x14ac:dyDescent="0.25">
      <c r="B307799" s="78"/>
      <c r="C307799" s="77"/>
    </row>
    <row r="307800" spans="2:3" x14ac:dyDescent="0.25">
      <c r="B307800" s="78"/>
      <c r="C307800" s="77"/>
    </row>
    <row r="307801" spans="2:3" x14ac:dyDescent="0.25">
      <c r="B307801" s="78"/>
      <c r="C307801" s="77"/>
    </row>
    <row r="307802" spans="2:3" x14ac:dyDescent="0.25">
      <c r="B307802" s="78"/>
      <c r="C307802" s="77"/>
    </row>
    <row r="307803" spans="2:3" x14ac:dyDescent="0.25">
      <c r="B307803" s="78"/>
      <c r="C307803" s="77"/>
    </row>
    <row r="307804" spans="2:3" x14ac:dyDescent="0.25">
      <c r="B307804" s="78"/>
      <c r="C307804" s="77"/>
    </row>
    <row r="307914" spans="2:3" x14ac:dyDescent="0.25">
      <c r="B307914" s="78"/>
      <c r="C307914" s="77"/>
    </row>
    <row r="307915" spans="2:3" x14ac:dyDescent="0.25">
      <c r="B307915" s="78"/>
      <c r="C307915" s="77"/>
    </row>
    <row r="307916" spans="2:3" x14ac:dyDescent="0.25">
      <c r="B307916" s="78"/>
      <c r="C307916" s="77"/>
    </row>
    <row r="307917" spans="2:3" x14ac:dyDescent="0.25">
      <c r="B307917" s="78"/>
      <c r="C307917" s="77"/>
    </row>
    <row r="307918" spans="2:3" x14ac:dyDescent="0.25">
      <c r="B307918" s="78"/>
      <c r="C307918" s="77"/>
    </row>
    <row r="307919" spans="2:3" x14ac:dyDescent="0.25">
      <c r="B307919" s="78"/>
      <c r="C307919" s="77"/>
    </row>
    <row r="307920" spans="2:3" x14ac:dyDescent="0.25">
      <c r="B307920" s="78"/>
      <c r="C307920" s="77"/>
    </row>
    <row r="307921" spans="2:3" x14ac:dyDescent="0.25">
      <c r="B307921" s="78"/>
      <c r="C307921" s="77"/>
    </row>
    <row r="307922" spans="2:3" x14ac:dyDescent="0.25">
      <c r="B307922" s="78"/>
      <c r="C307922" s="77"/>
    </row>
    <row r="307923" spans="2:3" x14ac:dyDescent="0.25">
      <c r="B307923" s="78"/>
      <c r="C307923" s="77"/>
    </row>
    <row r="307924" spans="2:3" x14ac:dyDescent="0.25">
      <c r="B307924" s="78"/>
      <c r="C307924" s="77"/>
    </row>
    <row r="307925" spans="2:3" x14ac:dyDescent="0.25">
      <c r="B307925" s="78"/>
      <c r="C307925" s="77"/>
    </row>
    <row r="307926" spans="2:3" x14ac:dyDescent="0.25">
      <c r="B307926" s="78"/>
      <c r="C307926" s="77"/>
    </row>
    <row r="308036" spans="2:3" x14ac:dyDescent="0.25">
      <c r="B308036" s="78"/>
      <c r="C308036" s="77"/>
    </row>
    <row r="308037" spans="2:3" x14ac:dyDescent="0.25">
      <c r="B308037" s="78"/>
      <c r="C308037" s="77"/>
    </row>
    <row r="308038" spans="2:3" x14ac:dyDescent="0.25">
      <c r="B308038" s="78"/>
      <c r="C308038" s="77"/>
    </row>
    <row r="308039" spans="2:3" x14ac:dyDescent="0.25">
      <c r="B308039" s="78"/>
      <c r="C308039" s="77"/>
    </row>
    <row r="308040" spans="2:3" x14ac:dyDescent="0.25">
      <c r="B308040" s="78"/>
      <c r="C308040" s="77"/>
    </row>
    <row r="308041" spans="2:3" x14ac:dyDescent="0.25">
      <c r="B308041" s="78"/>
      <c r="C308041" s="77"/>
    </row>
    <row r="308042" spans="2:3" x14ac:dyDescent="0.25">
      <c r="B308042" s="78"/>
      <c r="C308042" s="77"/>
    </row>
    <row r="308043" spans="2:3" x14ac:dyDescent="0.25">
      <c r="B308043" s="78"/>
      <c r="C308043" s="77"/>
    </row>
    <row r="308044" spans="2:3" x14ac:dyDescent="0.25">
      <c r="B308044" s="78"/>
      <c r="C308044" s="77"/>
    </row>
    <row r="308045" spans="2:3" x14ac:dyDescent="0.25">
      <c r="B308045" s="78"/>
      <c r="C308045" s="77"/>
    </row>
    <row r="308046" spans="2:3" x14ac:dyDescent="0.25">
      <c r="B308046" s="78"/>
      <c r="C308046" s="77"/>
    </row>
    <row r="308047" spans="2:3" x14ac:dyDescent="0.25">
      <c r="B308047" s="78"/>
      <c r="C308047" s="77"/>
    </row>
    <row r="308048" spans="2:3" x14ac:dyDescent="0.25">
      <c r="B308048" s="78"/>
      <c r="C308048" s="77"/>
    </row>
    <row r="308158" spans="2:3" x14ac:dyDescent="0.25">
      <c r="B308158" s="78"/>
      <c r="C308158" s="77"/>
    </row>
    <row r="308159" spans="2:3" x14ac:dyDescent="0.25">
      <c r="B308159" s="78"/>
      <c r="C308159" s="77"/>
    </row>
    <row r="308160" spans="2:3" x14ac:dyDescent="0.25">
      <c r="B308160" s="78"/>
      <c r="C308160" s="77"/>
    </row>
    <row r="308161" spans="2:3" x14ac:dyDescent="0.25">
      <c r="B308161" s="78"/>
      <c r="C308161" s="77"/>
    </row>
    <row r="308162" spans="2:3" x14ac:dyDescent="0.25">
      <c r="B308162" s="78"/>
      <c r="C308162" s="77"/>
    </row>
    <row r="308163" spans="2:3" x14ac:dyDescent="0.25">
      <c r="B308163" s="78"/>
      <c r="C308163" s="77"/>
    </row>
    <row r="308164" spans="2:3" x14ac:dyDescent="0.25">
      <c r="B308164" s="78"/>
      <c r="C308164" s="77"/>
    </row>
    <row r="308165" spans="2:3" x14ac:dyDescent="0.25">
      <c r="B308165" s="78"/>
      <c r="C308165" s="77"/>
    </row>
    <row r="308166" spans="2:3" x14ac:dyDescent="0.25">
      <c r="B308166" s="78"/>
      <c r="C308166" s="77"/>
    </row>
    <row r="308167" spans="2:3" x14ac:dyDescent="0.25">
      <c r="B308167" s="78"/>
      <c r="C308167" s="77"/>
    </row>
    <row r="308168" spans="2:3" x14ac:dyDescent="0.25">
      <c r="B308168" s="78"/>
      <c r="C308168" s="77"/>
    </row>
    <row r="308169" spans="2:3" x14ac:dyDescent="0.25">
      <c r="B308169" s="78"/>
      <c r="C308169" s="77"/>
    </row>
    <row r="308170" spans="2:3" x14ac:dyDescent="0.25">
      <c r="B308170" s="78"/>
      <c r="C308170" s="77"/>
    </row>
    <row r="308280" spans="2:3" x14ac:dyDescent="0.25">
      <c r="B308280" s="78"/>
      <c r="C308280" s="77"/>
    </row>
    <row r="308281" spans="2:3" x14ac:dyDescent="0.25">
      <c r="B308281" s="78"/>
      <c r="C308281" s="77"/>
    </row>
    <row r="308282" spans="2:3" x14ac:dyDescent="0.25">
      <c r="B308282" s="78"/>
      <c r="C308282" s="77"/>
    </row>
    <row r="308283" spans="2:3" x14ac:dyDescent="0.25">
      <c r="B308283" s="78"/>
      <c r="C308283" s="77"/>
    </row>
    <row r="308284" spans="2:3" x14ac:dyDescent="0.25">
      <c r="B308284" s="78"/>
      <c r="C308284" s="77"/>
    </row>
    <row r="308285" spans="2:3" x14ac:dyDescent="0.25">
      <c r="B308285" s="78"/>
      <c r="C308285" s="77"/>
    </row>
    <row r="308286" spans="2:3" x14ac:dyDescent="0.25">
      <c r="B308286" s="78"/>
      <c r="C308286" s="77"/>
    </row>
    <row r="308287" spans="2:3" x14ac:dyDescent="0.25">
      <c r="B308287" s="78"/>
      <c r="C308287" s="77"/>
    </row>
    <row r="308288" spans="2:3" x14ac:dyDescent="0.25">
      <c r="B308288" s="78"/>
      <c r="C308288" s="77"/>
    </row>
    <row r="308289" spans="2:3" x14ac:dyDescent="0.25">
      <c r="B308289" s="78"/>
      <c r="C308289" s="77"/>
    </row>
    <row r="308290" spans="2:3" x14ac:dyDescent="0.25">
      <c r="B308290" s="78"/>
      <c r="C308290" s="77"/>
    </row>
    <row r="308291" spans="2:3" x14ac:dyDescent="0.25">
      <c r="B308291" s="78"/>
      <c r="C308291" s="77"/>
    </row>
    <row r="308292" spans="2:3" x14ac:dyDescent="0.25">
      <c r="B308292" s="78"/>
      <c r="C308292" s="77"/>
    </row>
    <row r="308402" spans="2:3" x14ac:dyDescent="0.25">
      <c r="B308402" s="78"/>
      <c r="C308402" s="77"/>
    </row>
    <row r="308403" spans="2:3" x14ac:dyDescent="0.25">
      <c r="B308403" s="78"/>
      <c r="C308403" s="77"/>
    </row>
    <row r="308404" spans="2:3" x14ac:dyDescent="0.25">
      <c r="B308404" s="78"/>
      <c r="C308404" s="77"/>
    </row>
    <row r="308405" spans="2:3" x14ac:dyDescent="0.25">
      <c r="B308405" s="78"/>
      <c r="C308405" s="77"/>
    </row>
    <row r="308406" spans="2:3" x14ac:dyDescent="0.25">
      <c r="B308406" s="78"/>
      <c r="C308406" s="77"/>
    </row>
    <row r="308407" spans="2:3" x14ac:dyDescent="0.25">
      <c r="B308407" s="78"/>
      <c r="C308407" s="77"/>
    </row>
    <row r="308408" spans="2:3" x14ac:dyDescent="0.25">
      <c r="B308408" s="78"/>
      <c r="C308408" s="77"/>
    </row>
    <row r="308409" spans="2:3" x14ac:dyDescent="0.25">
      <c r="B308409" s="78"/>
      <c r="C308409" s="77"/>
    </row>
    <row r="308410" spans="2:3" x14ac:dyDescent="0.25">
      <c r="B308410" s="78"/>
      <c r="C308410" s="77"/>
    </row>
    <row r="308411" spans="2:3" x14ac:dyDescent="0.25">
      <c r="B308411" s="78"/>
      <c r="C308411" s="77"/>
    </row>
    <row r="308412" spans="2:3" x14ac:dyDescent="0.25">
      <c r="B308412" s="78"/>
      <c r="C308412" s="77"/>
    </row>
    <row r="308413" spans="2:3" x14ac:dyDescent="0.25">
      <c r="B308413" s="78"/>
      <c r="C308413" s="77"/>
    </row>
    <row r="308414" spans="2:3" x14ac:dyDescent="0.25">
      <c r="B308414" s="78"/>
      <c r="C308414" s="77"/>
    </row>
    <row r="308524" spans="2:3" x14ac:dyDescent="0.25">
      <c r="B308524" s="78"/>
      <c r="C308524" s="77"/>
    </row>
    <row r="308525" spans="2:3" x14ac:dyDescent="0.25">
      <c r="B308525" s="78"/>
      <c r="C308525" s="77"/>
    </row>
    <row r="308526" spans="2:3" x14ac:dyDescent="0.25">
      <c r="B308526" s="78"/>
      <c r="C308526" s="77"/>
    </row>
    <row r="308527" spans="2:3" x14ac:dyDescent="0.25">
      <c r="B308527" s="78"/>
      <c r="C308527" s="77"/>
    </row>
    <row r="308528" spans="2:3" x14ac:dyDescent="0.25">
      <c r="B308528" s="78"/>
      <c r="C308528" s="77"/>
    </row>
    <row r="308529" spans="2:3" x14ac:dyDescent="0.25">
      <c r="B308529" s="78"/>
      <c r="C308529" s="77"/>
    </row>
    <row r="308530" spans="2:3" x14ac:dyDescent="0.25">
      <c r="B308530" s="78"/>
      <c r="C308530" s="77"/>
    </row>
    <row r="308531" spans="2:3" x14ac:dyDescent="0.25">
      <c r="B308531" s="78"/>
      <c r="C308531" s="77"/>
    </row>
    <row r="308532" spans="2:3" x14ac:dyDescent="0.25">
      <c r="B308532" s="78"/>
      <c r="C308532" s="77"/>
    </row>
    <row r="308533" spans="2:3" x14ac:dyDescent="0.25">
      <c r="B308533" s="78"/>
      <c r="C308533" s="77"/>
    </row>
    <row r="308534" spans="2:3" x14ac:dyDescent="0.25">
      <c r="B308534" s="78"/>
      <c r="C308534" s="77"/>
    </row>
    <row r="308535" spans="2:3" x14ac:dyDescent="0.25">
      <c r="B308535" s="78"/>
      <c r="C308535" s="77"/>
    </row>
    <row r="308536" spans="2:3" x14ac:dyDescent="0.25">
      <c r="B308536" s="78"/>
      <c r="C308536" s="77"/>
    </row>
    <row r="308646" spans="2:3" x14ac:dyDescent="0.25">
      <c r="B308646" s="78"/>
      <c r="C308646" s="77"/>
    </row>
    <row r="308647" spans="2:3" x14ac:dyDescent="0.25">
      <c r="B308647" s="78"/>
      <c r="C308647" s="77"/>
    </row>
    <row r="308648" spans="2:3" x14ac:dyDescent="0.25">
      <c r="B308648" s="78"/>
      <c r="C308648" s="77"/>
    </row>
    <row r="308649" spans="2:3" x14ac:dyDescent="0.25">
      <c r="B308649" s="78"/>
      <c r="C308649" s="77"/>
    </row>
    <row r="308650" spans="2:3" x14ac:dyDescent="0.25">
      <c r="B308650" s="78"/>
      <c r="C308650" s="77"/>
    </row>
    <row r="308651" spans="2:3" x14ac:dyDescent="0.25">
      <c r="B308651" s="78"/>
      <c r="C308651" s="77"/>
    </row>
    <row r="308652" spans="2:3" x14ac:dyDescent="0.25">
      <c r="B308652" s="78"/>
      <c r="C308652" s="77"/>
    </row>
    <row r="308653" spans="2:3" x14ac:dyDescent="0.25">
      <c r="B308653" s="78"/>
      <c r="C308653" s="77"/>
    </row>
    <row r="308654" spans="2:3" x14ac:dyDescent="0.25">
      <c r="B308654" s="78"/>
      <c r="C308654" s="77"/>
    </row>
    <row r="308655" spans="2:3" x14ac:dyDescent="0.25">
      <c r="B308655" s="78"/>
      <c r="C308655" s="77"/>
    </row>
    <row r="308656" spans="2:3" x14ac:dyDescent="0.25">
      <c r="B308656" s="78"/>
      <c r="C308656" s="77"/>
    </row>
    <row r="308657" spans="2:3" x14ac:dyDescent="0.25">
      <c r="B308657" s="78"/>
      <c r="C308657" s="77"/>
    </row>
    <row r="308658" spans="2:3" x14ac:dyDescent="0.25">
      <c r="B308658" s="78"/>
      <c r="C308658" s="77"/>
    </row>
    <row r="308768" spans="2:3" x14ac:dyDescent="0.25">
      <c r="B308768" s="78"/>
      <c r="C308768" s="77"/>
    </row>
    <row r="308769" spans="2:3" x14ac:dyDescent="0.25">
      <c r="B308769" s="78"/>
      <c r="C308769" s="77"/>
    </row>
    <row r="308770" spans="2:3" x14ac:dyDescent="0.25">
      <c r="B308770" s="78"/>
      <c r="C308770" s="77"/>
    </row>
    <row r="308771" spans="2:3" x14ac:dyDescent="0.25">
      <c r="B308771" s="78"/>
      <c r="C308771" s="77"/>
    </row>
    <row r="308772" spans="2:3" x14ac:dyDescent="0.25">
      <c r="B308772" s="78"/>
      <c r="C308772" s="77"/>
    </row>
    <row r="308773" spans="2:3" x14ac:dyDescent="0.25">
      <c r="B308773" s="78"/>
      <c r="C308773" s="77"/>
    </row>
    <row r="308774" spans="2:3" x14ac:dyDescent="0.25">
      <c r="B308774" s="78"/>
      <c r="C308774" s="77"/>
    </row>
    <row r="308775" spans="2:3" x14ac:dyDescent="0.25">
      <c r="B308775" s="78"/>
      <c r="C308775" s="77"/>
    </row>
    <row r="308776" spans="2:3" x14ac:dyDescent="0.25">
      <c r="B308776" s="78"/>
      <c r="C308776" s="77"/>
    </row>
    <row r="308777" spans="2:3" x14ac:dyDescent="0.25">
      <c r="B308777" s="78"/>
      <c r="C308777" s="77"/>
    </row>
    <row r="308778" spans="2:3" x14ac:dyDescent="0.25">
      <c r="B308778" s="78"/>
      <c r="C308778" s="77"/>
    </row>
    <row r="308779" spans="2:3" x14ac:dyDescent="0.25">
      <c r="B308779" s="78"/>
      <c r="C308779" s="77"/>
    </row>
    <row r="308780" spans="2:3" x14ac:dyDescent="0.25">
      <c r="B308780" s="78"/>
      <c r="C308780" s="77"/>
    </row>
    <row r="308890" spans="2:3" x14ac:dyDescent="0.25">
      <c r="B308890" s="78"/>
      <c r="C308890" s="77"/>
    </row>
    <row r="308891" spans="2:3" x14ac:dyDescent="0.25">
      <c r="B308891" s="78"/>
      <c r="C308891" s="77"/>
    </row>
    <row r="308892" spans="2:3" x14ac:dyDescent="0.25">
      <c r="B308892" s="78"/>
      <c r="C308892" s="77"/>
    </row>
    <row r="308893" spans="2:3" x14ac:dyDescent="0.25">
      <c r="B308893" s="78"/>
      <c r="C308893" s="77"/>
    </row>
    <row r="308894" spans="2:3" x14ac:dyDescent="0.25">
      <c r="B308894" s="78"/>
      <c r="C308894" s="77"/>
    </row>
    <row r="308895" spans="2:3" x14ac:dyDescent="0.25">
      <c r="B308895" s="78"/>
      <c r="C308895" s="77"/>
    </row>
    <row r="308896" spans="2:3" x14ac:dyDescent="0.25">
      <c r="B308896" s="78"/>
      <c r="C308896" s="77"/>
    </row>
    <row r="308897" spans="2:3" x14ac:dyDescent="0.25">
      <c r="B308897" s="78"/>
      <c r="C308897" s="77"/>
    </row>
    <row r="308898" spans="2:3" x14ac:dyDescent="0.25">
      <c r="B308898" s="78"/>
      <c r="C308898" s="77"/>
    </row>
    <row r="308899" spans="2:3" x14ac:dyDescent="0.25">
      <c r="B308899" s="78"/>
      <c r="C308899" s="77"/>
    </row>
    <row r="308900" spans="2:3" x14ac:dyDescent="0.25">
      <c r="B308900" s="78"/>
      <c r="C308900" s="77"/>
    </row>
    <row r="308901" spans="2:3" x14ac:dyDescent="0.25">
      <c r="B308901" s="78"/>
      <c r="C308901" s="77"/>
    </row>
    <row r="308902" spans="2:3" x14ac:dyDescent="0.25">
      <c r="B308902" s="78"/>
      <c r="C308902" s="77"/>
    </row>
    <row r="309012" spans="2:3" x14ac:dyDescent="0.25">
      <c r="B309012" s="78"/>
      <c r="C309012" s="77"/>
    </row>
    <row r="309013" spans="2:3" x14ac:dyDescent="0.25">
      <c r="B309013" s="78"/>
      <c r="C309013" s="77"/>
    </row>
    <row r="309014" spans="2:3" x14ac:dyDescent="0.25">
      <c r="B309014" s="78"/>
      <c r="C309014" s="77"/>
    </row>
    <row r="309015" spans="2:3" x14ac:dyDescent="0.25">
      <c r="B309015" s="78"/>
      <c r="C309015" s="77"/>
    </row>
    <row r="309016" spans="2:3" x14ac:dyDescent="0.25">
      <c r="B309016" s="78"/>
      <c r="C309016" s="77"/>
    </row>
    <row r="309017" spans="2:3" x14ac:dyDescent="0.25">
      <c r="B309017" s="78"/>
      <c r="C309017" s="77"/>
    </row>
    <row r="309018" spans="2:3" x14ac:dyDescent="0.25">
      <c r="B309018" s="78"/>
      <c r="C309018" s="77"/>
    </row>
    <row r="309019" spans="2:3" x14ac:dyDescent="0.25">
      <c r="B309019" s="78"/>
      <c r="C309019" s="77"/>
    </row>
    <row r="309020" spans="2:3" x14ac:dyDescent="0.25">
      <c r="B309020" s="78"/>
      <c r="C309020" s="77"/>
    </row>
    <row r="309021" spans="2:3" x14ac:dyDescent="0.25">
      <c r="B309021" s="78"/>
      <c r="C309021" s="77"/>
    </row>
    <row r="309022" spans="2:3" x14ac:dyDescent="0.25">
      <c r="B309022" s="78"/>
      <c r="C309022" s="77"/>
    </row>
    <row r="309023" spans="2:3" x14ac:dyDescent="0.25">
      <c r="B309023" s="78"/>
      <c r="C309023" s="77"/>
    </row>
    <row r="309024" spans="2:3" x14ac:dyDescent="0.25">
      <c r="B309024" s="78"/>
      <c r="C309024" s="77"/>
    </row>
    <row r="309134" spans="2:3" x14ac:dyDescent="0.25">
      <c r="B309134" s="78"/>
      <c r="C309134" s="77"/>
    </row>
    <row r="309135" spans="2:3" x14ac:dyDescent="0.25">
      <c r="B309135" s="78"/>
      <c r="C309135" s="77"/>
    </row>
    <row r="309136" spans="2:3" x14ac:dyDescent="0.25">
      <c r="B309136" s="78"/>
      <c r="C309136" s="77"/>
    </row>
    <row r="309137" spans="2:3" x14ac:dyDescent="0.25">
      <c r="B309137" s="78"/>
      <c r="C309137" s="77"/>
    </row>
    <row r="309138" spans="2:3" x14ac:dyDescent="0.25">
      <c r="B309138" s="78"/>
      <c r="C309138" s="77"/>
    </row>
    <row r="309139" spans="2:3" x14ac:dyDescent="0.25">
      <c r="B309139" s="78"/>
      <c r="C309139" s="77"/>
    </row>
    <row r="309140" spans="2:3" x14ac:dyDescent="0.25">
      <c r="B309140" s="78"/>
      <c r="C309140" s="77"/>
    </row>
    <row r="309141" spans="2:3" x14ac:dyDescent="0.25">
      <c r="B309141" s="78"/>
      <c r="C309141" s="77"/>
    </row>
    <row r="309142" spans="2:3" x14ac:dyDescent="0.25">
      <c r="B309142" s="78"/>
      <c r="C309142" s="77"/>
    </row>
    <row r="309143" spans="2:3" x14ac:dyDescent="0.25">
      <c r="B309143" s="78"/>
      <c r="C309143" s="77"/>
    </row>
    <row r="309144" spans="2:3" x14ac:dyDescent="0.25">
      <c r="B309144" s="78"/>
      <c r="C309144" s="77"/>
    </row>
    <row r="309145" spans="2:3" x14ac:dyDescent="0.25">
      <c r="B309145" s="78"/>
      <c r="C309145" s="77"/>
    </row>
    <row r="309146" spans="2:3" x14ac:dyDescent="0.25">
      <c r="B309146" s="78"/>
      <c r="C309146" s="77"/>
    </row>
    <row r="309256" spans="2:3" x14ac:dyDescent="0.25">
      <c r="B309256" s="78"/>
      <c r="C309256" s="77"/>
    </row>
    <row r="309257" spans="2:3" x14ac:dyDescent="0.25">
      <c r="B309257" s="78"/>
      <c r="C309257" s="77"/>
    </row>
    <row r="309258" spans="2:3" x14ac:dyDescent="0.25">
      <c r="B309258" s="78"/>
      <c r="C309258" s="77"/>
    </row>
    <row r="309259" spans="2:3" x14ac:dyDescent="0.25">
      <c r="B309259" s="78"/>
      <c r="C309259" s="77"/>
    </row>
    <row r="309260" spans="2:3" x14ac:dyDescent="0.25">
      <c r="B309260" s="78"/>
      <c r="C309260" s="77"/>
    </row>
    <row r="309261" spans="2:3" x14ac:dyDescent="0.25">
      <c r="B309261" s="78"/>
      <c r="C309261" s="77"/>
    </row>
    <row r="309262" spans="2:3" x14ac:dyDescent="0.25">
      <c r="B309262" s="78"/>
      <c r="C309262" s="77"/>
    </row>
    <row r="309263" spans="2:3" x14ac:dyDescent="0.25">
      <c r="B309263" s="78"/>
      <c r="C309263" s="77"/>
    </row>
    <row r="309264" spans="2:3" x14ac:dyDescent="0.25">
      <c r="B309264" s="78"/>
      <c r="C309264" s="77"/>
    </row>
    <row r="309265" spans="2:3" x14ac:dyDescent="0.25">
      <c r="B309265" s="78"/>
      <c r="C309265" s="77"/>
    </row>
    <row r="309266" spans="2:3" x14ac:dyDescent="0.25">
      <c r="B309266" s="78"/>
      <c r="C309266" s="77"/>
    </row>
    <row r="309267" spans="2:3" x14ac:dyDescent="0.25">
      <c r="B309267" s="78"/>
      <c r="C309267" s="77"/>
    </row>
    <row r="309268" spans="2:3" x14ac:dyDescent="0.25">
      <c r="B309268" s="78"/>
      <c r="C309268" s="77"/>
    </row>
    <row r="309378" spans="2:3" x14ac:dyDescent="0.25">
      <c r="B309378" s="78"/>
      <c r="C309378" s="77"/>
    </row>
    <row r="309379" spans="2:3" x14ac:dyDescent="0.25">
      <c r="B309379" s="78"/>
      <c r="C309379" s="77"/>
    </row>
    <row r="309380" spans="2:3" x14ac:dyDescent="0.25">
      <c r="B309380" s="78"/>
      <c r="C309380" s="77"/>
    </row>
    <row r="309381" spans="2:3" x14ac:dyDescent="0.25">
      <c r="B309381" s="78"/>
      <c r="C309381" s="77"/>
    </row>
    <row r="309382" spans="2:3" x14ac:dyDescent="0.25">
      <c r="B309382" s="78"/>
      <c r="C309382" s="77"/>
    </row>
    <row r="309383" spans="2:3" x14ac:dyDescent="0.25">
      <c r="B309383" s="78"/>
      <c r="C309383" s="77"/>
    </row>
    <row r="309384" spans="2:3" x14ac:dyDescent="0.25">
      <c r="B309384" s="78"/>
      <c r="C309384" s="77"/>
    </row>
    <row r="309385" spans="2:3" x14ac:dyDescent="0.25">
      <c r="B309385" s="78"/>
      <c r="C309385" s="77"/>
    </row>
    <row r="309386" spans="2:3" x14ac:dyDescent="0.25">
      <c r="B309386" s="78"/>
      <c r="C309386" s="77"/>
    </row>
    <row r="309387" spans="2:3" x14ac:dyDescent="0.25">
      <c r="B309387" s="78"/>
      <c r="C309387" s="77"/>
    </row>
    <row r="309388" spans="2:3" x14ac:dyDescent="0.25">
      <c r="B309388" s="78"/>
      <c r="C309388" s="77"/>
    </row>
    <row r="309389" spans="2:3" x14ac:dyDescent="0.25">
      <c r="B309389" s="78"/>
      <c r="C309389" s="77"/>
    </row>
    <row r="309390" spans="2:3" x14ac:dyDescent="0.25">
      <c r="B309390" s="78"/>
      <c r="C309390" s="77"/>
    </row>
    <row r="309500" spans="2:3" x14ac:dyDescent="0.25">
      <c r="B309500" s="78"/>
      <c r="C309500" s="77"/>
    </row>
    <row r="309501" spans="2:3" x14ac:dyDescent="0.25">
      <c r="B309501" s="78"/>
      <c r="C309501" s="77"/>
    </row>
    <row r="309502" spans="2:3" x14ac:dyDescent="0.25">
      <c r="B309502" s="78"/>
      <c r="C309502" s="77"/>
    </row>
    <row r="309503" spans="2:3" x14ac:dyDescent="0.25">
      <c r="B309503" s="78"/>
      <c r="C309503" s="77"/>
    </row>
    <row r="309504" spans="2:3" x14ac:dyDescent="0.25">
      <c r="B309504" s="78"/>
      <c r="C309504" s="77"/>
    </row>
    <row r="309505" spans="2:3" x14ac:dyDescent="0.25">
      <c r="B309505" s="78"/>
      <c r="C309505" s="77"/>
    </row>
    <row r="309506" spans="2:3" x14ac:dyDescent="0.25">
      <c r="B309506" s="78"/>
      <c r="C309506" s="77"/>
    </row>
    <row r="309507" spans="2:3" x14ac:dyDescent="0.25">
      <c r="B309507" s="78"/>
      <c r="C309507" s="77"/>
    </row>
    <row r="309508" spans="2:3" x14ac:dyDescent="0.25">
      <c r="B309508" s="78"/>
      <c r="C309508" s="77"/>
    </row>
    <row r="309509" spans="2:3" x14ac:dyDescent="0.25">
      <c r="B309509" s="78"/>
      <c r="C309509" s="77"/>
    </row>
    <row r="309510" spans="2:3" x14ac:dyDescent="0.25">
      <c r="B309510" s="78"/>
      <c r="C309510" s="77"/>
    </row>
    <row r="309511" spans="2:3" x14ac:dyDescent="0.25">
      <c r="B309511" s="78"/>
      <c r="C309511" s="77"/>
    </row>
    <row r="309512" spans="2:3" x14ac:dyDescent="0.25">
      <c r="B309512" s="78"/>
      <c r="C309512" s="77"/>
    </row>
    <row r="309622" spans="2:3" x14ac:dyDescent="0.25">
      <c r="B309622" s="78"/>
      <c r="C309622" s="77"/>
    </row>
    <row r="309623" spans="2:3" x14ac:dyDescent="0.25">
      <c r="B309623" s="78"/>
      <c r="C309623" s="77"/>
    </row>
    <row r="309624" spans="2:3" x14ac:dyDescent="0.25">
      <c r="B309624" s="78"/>
      <c r="C309624" s="77"/>
    </row>
    <row r="309625" spans="2:3" x14ac:dyDescent="0.25">
      <c r="B309625" s="78"/>
      <c r="C309625" s="77"/>
    </row>
    <row r="309626" spans="2:3" x14ac:dyDescent="0.25">
      <c r="B309626" s="78"/>
      <c r="C309626" s="77"/>
    </row>
    <row r="309627" spans="2:3" x14ac:dyDescent="0.25">
      <c r="B309627" s="78"/>
      <c r="C309627" s="77"/>
    </row>
    <row r="309628" spans="2:3" x14ac:dyDescent="0.25">
      <c r="B309628" s="78"/>
      <c r="C309628" s="77"/>
    </row>
    <row r="309629" spans="2:3" x14ac:dyDescent="0.25">
      <c r="B309629" s="78"/>
      <c r="C309629" s="77"/>
    </row>
    <row r="309630" spans="2:3" x14ac:dyDescent="0.25">
      <c r="B309630" s="78"/>
      <c r="C309630" s="77"/>
    </row>
    <row r="309631" spans="2:3" x14ac:dyDescent="0.25">
      <c r="B309631" s="78"/>
      <c r="C309631" s="77"/>
    </row>
    <row r="309632" spans="2:3" x14ac:dyDescent="0.25">
      <c r="B309632" s="78"/>
      <c r="C309632" s="77"/>
    </row>
    <row r="309633" spans="2:3" x14ac:dyDescent="0.25">
      <c r="B309633" s="78"/>
      <c r="C309633" s="77"/>
    </row>
    <row r="309634" spans="2:3" x14ac:dyDescent="0.25">
      <c r="B309634" s="78"/>
      <c r="C309634" s="77"/>
    </row>
    <row r="309744" spans="2:3" x14ac:dyDescent="0.25">
      <c r="B309744" s="78"/>
      <c r="C309744" s="77"/>
    </row>
    <row r="309745" spans="2:3" x14ac:dyDescent="0.25">
      <c r="B309745" s="78"/>
      <c r="C309745" s="77"/>
    </row>
    <row r="309746" spans="2:3" x14ac:dyDescent="0.25">
      <c r="B309746" s="78"/>
      <c r="C309746" s="77"/>
    </row>
    <row r="309747" spans="2:3" x14ac:dyDescent="0.25">
      <c r="B309747" s="78"/>
      <c r="C309747" s="77"/>
    </row>
    <row r="309748" spans="2:3" x14ac:dyDescent="0.25">
      <c r="B309748" s="78"/>
      <c r="C309748" s="77"/>
    </row>
    <row r="309749" spans="2:3" x14ac:dyDescent="0.25">
      <c r="B309749" s="78"/>
      <c r="C309749" s="77"/>
    </row>
    <row r="309750" spans="2:3" x14ac:dyDescent="0.25">
      <c r="B309750" s="78"/>
      <c r="C309750" s="77"/>
    </row>
    <row r="309751" spans="2:3" x14ac:dyDescent="0.25">
      <c r="B309751" s="78"/>
      <c r="C309751" s="77"/>
    </row>
    <row r="309752" spans="2:3" x14ac:dyDescent="0.25">
      <c r="B309752" s="78"/>
      <c r="C309752" s="77"/>
    </row>
    <row r="309753" spans="2:3" x14ac:dyDescent="0.25">
      <c r="B309753" s="78"/>
      <c r="C309753" s="77"/>
    </row>
    <row r="309754" spans="2:3" x14ac:dyDescent="0.25">
      <c r="B309754" s="78"/>
      <c r="C309754" s="77"/>
    </row>
    <row r="309755" spans="2:3" x14ac:dyDescent="0.25">
      <c r="B309755" s="78"/>
      <c r="C309755" s="77"/>
    </row>
    <row r="309756" spans="2:3" x14ac:dyDescent="0.25">
      <c r="B309756" s="78"/>
      <c r="C309756" s="77"/>
    </row>
    <row r="309866" spans="2:3" x14ac:dyDescent="0.25">
      <c r="B309866" s="78"/>
      <c r="C309866" s="77"/>
    </row>
    <row r="309867" spans="2:3" x14ac:dyDescent="0.25">
      <c r="B309867" s="78"/>
      <c r="C309867" s="77"/>
    </row>
    <row r="309868" spans="2:3" x14ac:dyDescent="0.25">
      <c r="B309868" s="78"/>
      <c r="C309868" s="77"/>
    </row>
    <row r="309869" spans="2:3" x14ac:dyDescent="0.25">
      <c r="B309869" s="78"/>
      <c r="C309869" s="77"/>
    </row>
    <row r="309870" spans="2:3" x14ac:dyDescent="0.25">
      <c r="B309870" s="78"/>
      <c r="C309870" s="77"/>
    </row>
    <row r="309871" spans="2:3" x14ac:dyDescent="0.25">
      <c r="B309871" s="78"/>
      <c r="C309871" s="77"/>
    </row>
    <row r="309872" spans="2:3" x14ac:dyDescent="0.25">
      <c r="B309872" s="78"/>
      <c r="C309872" s="77"/>
    </row>
    <row r="309873" spans="2:3" x14ac:dyDescent="0.25">
      <c r="B309873" s="78"/>
      <c r="C309873" s="77"/>
    </row>
    <row r="309874" spans="2:3" x14ac:dyDescent="0.25">
      <c r="B309874" s="78"/>
      <c r="C309874" s="77"/>
    </row>
    <row r="309875" spans="2:3" x14ac:dyDescent="0.25">
      <c r="B309875" s="78"/>
      <c r="C309875" s="77"/>
    </row>
    <row r="309876" spans="2:3" x14ac:dyDescent="0.25">
      <c r="B309876" s="78"/>
      <c r="C309876" s="77"/>
    </row>
    <row r="309877" spans="2:3" x14ac:dyDescent="0.25">
      <c r="B309877" s="78"/>
      <c r="C309877" s="77"/>
    </row>
    <row r="309878" spans="2:3" x14ac:dyDescent="0.25">
      <c r="B309878" s="78"/>
      <c r="C309878" s="77"/>
    </row>
    <row r="309988" spans="2:3" x14ac:dyDescent="0.25">
      <c r="B309988" s="78"/>
      <c r="C309988" s="77"/>
    </row>
    <row r="309989" spans="2:3" x14ac:dyDescent="0.25">
      <c r="B309989" s="78"/>
      <c r="C309989" s="77"/>
    </row>
    <row r="309990" spans="2:3" x14ac:dyDescent="0.25">
      <c r="B309990" s="78"/>
      <c r="C309990" s="77"/>
    </row>
    <row r="309991" spans="2:3" x14ac:dyDescent="0.25">
      <c r="B309991" s="78"/>
      <c r="C309991" s="77"/>
    </row>
    <row r="309992" spans="2:3" x14ac:dyDescent="0.25">
      <c r="B309992" s="78"/>
      <c r="C309992" s="77"/>
    </row>
    <row r="309993" spans="2:3" x14ac:dyDescent="0.25">
      <c r="B309993" s="78"/>
      <c r="C309993" s="77"/>
    </row>
    <row r="309994" spans="2:3" x14ac:dyDescent="0.25">
      <c r="B309994" s="78"/>
      <c r="C309994" s="77"/>
    </row>
    <row r="309995" spans="2:3" x14ac:dyDescent="0.25">
      <c r="B309995" s="78"/>
      <c r="C309995" s="77"/>
    </row>
    <row r="309996" spans="2:3" x14ac:dyDescent="0.25">
      <c r="B309996" s="78"/>
      <c r="C309996" s="77"/>
    </row>
    <row r="309997" spans="2:3" x14ac:dyDescent="0.25">
      <c r="B309997" s="78"/>
      <c r="C309997" s="77"/>
    </row>
    <row r="309998" spans="2:3" x14ac:dyDescent="0.25">
      <c r="B309998" s="78"/>
      <c r="C309998" s="77"/>
    </row>
    <row r="309999" spans="2:3" x14ac:dyDescent="0.25">
      <c r="B309999" s="78"/>
      <c r="C309999" s="77"/>
    </row>
    <row r="310000" spans="2:3" x14ac:dyDescent="0.25">
      <c r="B310000" s="78"/>
      <c r="C310000" s="77"/>
    </row>
    <row r="310110" spans="2:3" x14ac:dyDescent="0.25">
      <c r="B310110" s="78"/>
      <c r="C310110" s="77"/>
    </row>
    <row r="310111" spans="2:3" x14ac:dyDescent="0.25">
      <c r="B310111" s="78"/>
      <c r="C310111" s="77"/>
    </row>
    <row r="310112" spans="2:3" x14ac:dyDescent="0.25">
      <c r="B310112" s="78"/>
      <c r="C310112" s="77"/>
    </row>
    <row r="310113" spans="2:3" x14ac:dyDescent="0.25">
      <c r="B310113" s="78"/>
      <c r="C310113" s="77"/>
    </row>
    <row r="310114" spans="2:3" x14ac:dyDescent="0.25">
      <c r="B310114" s="78"/>
      <c r="C310114" s="77"/>
    </row>
    <row r="310115" spans="2:3" x14ac:dyDescent="0.25">
      <c r="B310115" s="78"/>
      <c r="C310115" s="77"/>
    </row>
    <row r="310116" spans="2:3" x14ac:dyDescent="0.25">
      <c r="B310116" s="78"/>
      <c r="C310116" s="77"/>
    </row>
    <row r="310117" spans="2:3" x14ac:dyDescent="0.25">
      <c r="B310117" s="78"/>
      <c r="C310117" s="77"/>
    </row>
    <row r="310118" spans="2:3" x14ac:dyDescent="0.25">
      <c r="B310118" s="78"/>
      <c r="C310118" s="77"/>
    </row>
    <row r="310119" spans="2:3" x14ac:dyDescent="0.25">
      <c r="B310119" s="78"/>
      <c r="C310119" s="77"/>
    </row>
    <row r="310120" spans="2:3" x14ac:dyDescent="0.25">
      <c r="B310120" s="78"/>
      <c r="C310120" s="77"/>
    </row>
    <row r="310121" spans="2:3" x14ac:dyDescent="0.25">
      <c r="B310121" s="78"/>
      <c r="C310121" s="77"/>
    </row>
    <row r="310122" spans="2:3" x14ac:dyDescent="0.25">
      <c r="B310122" s="78"/>
      <c r="C310122" s="77"/>
    </row>
    <row r="310232" spans="2:3" x14ac:dyDescent="0.25">
      <c r="B310232" s="78"/>
      <c r="C310232" s="77"/>
    </row>
    <row r="310233" spans="2:3" x14ac:dyDescent="0.25">
      <c r="B310233" s="78"/>
      <c r="C310233" s="77"/>
    </row>
    <row r="310234" spans="2:3" x14ac:dyDescent="0.25">
      <c r="B310234" s="78"/>
      <c r="C310234" s="77"/>
    </row>
    <row r="310235" spans="2:3" x14ac:dyDescent="0.25">
      <c r="B310235" s="78"/>
      <c r="C310235" s="77"/>
    </row>
    <row r="310236" spans="2:3" x14ac:dyDescent="0.25">
      <c r="B310236" s="78"/>
      <c r="C310236" s="77"/>
    </row>
    <row r="310237" spans="2:3" x14ac:dyDescent="0.25">
      <c r="B310237" s="78"/>
      <c r="C310237" s="77"/>
    </row>
    <row r="310238" spans="2:3" x14ac:dyDescent="0.25">
      <c r="B310238" s="78"/>
      <c r="C310238" s="77"/>
    </row>
    <row r="310239" spans="2:3" x14ac:dyDescent="0.25">
      <c r="B310239" s="78"/>
      <c r="C310239" s="77"/>
    </row>
    <row r="310240" spans="2:3" x14ac:dyDescent="0.25">
      <c r="B310240" s="78"/>
      <c r="C310240" s="77"/>
    </row>
    <row r="310241" spans="2:3" x14ac:dyDescent="0.25">
      <c r="B310241" s="78"/>
      <c r="C310241" s="77"/>
    </row>
    <row r="310242" spans="2:3" x14ac:dyDescent="0.25">
      <c r="B310242" s="78"/>
      <c r="C310242" s="77"/>
    </row>
    <row r="310243" spans="2:3" x14ac:dyDescent="0.25">
      <c r="B310243" s="78"/>
      <c r="C310243" s="77"/>
    </row>
    <row r="310244" spans="2:3" x14ac:dyDescent="0.25">
      <c r="B310244" s="78"/>
      <c r="C310244" s="77"/>
    </row>
    <row r="310354" spans="2:3" x14ac:dyDescent="0.25">
      <c r="B310354" s="78"/>
      <c r="C310354" s="77"/>
    </row>
    <row r="310355" spans="2:3" x14ac:dyDescent="0.25">
      <c r="B310355" s="78"/>
      <c r="C310355" s="77"/>
    </row>
    <row r="310356" spans="2:3" x14ac:dyDescent="0.25">
      <c r="B310356" s="78"/>
      <c r="C310356" s="77"/>
    </row>
    <row r="310357" spans="2:3" x14ac:dyDescent="0.25">
      <c r="B310357" s="78"/>
      <c r="C310357" s="77"/>
    </row>
    <row r="310358" spans="2:3" x14ac:dyDescent="0.25">
      <c r="B310358" s="78"/>
      <c r="C310358" s="77"/>
    </row>
    <row r="310359" spans="2:3" x14ac:dyDescent="0.25">
      <c r="B310359" s="78"/>
      <c r="C310359" s="77"/>
    </row>
    <row r="310360" spans="2:3" x14ac:dyDescent="0.25">
      <c r="B310360" s="78"/>
      <c r="C310360" s="77"/>
    </row>
    <row r="310361" spans="2:3" x14ac:dyDescent="0.25">
      <c r="B310361" s="78"/>
      <c r="C310361" s="77"/>
    </row>
    <row r="310362" spans="2:3" x14ac:dyDescent="0.25">
      <c r="B310362" s="78"/>
      <c r="C310362" s="77"/>
    </row>
    <row r="310363" spans="2:3" x14ac:dyDescent="0.25">
      <c r="B310363" s="78"/>
      <c r="C310363" s="77"/>
    </row>
    <row r="310364" spans="2:3" x14ac:dyDescent="0.25">
      <c r="B310364" s="78"/>
      <c r="C310364" s="77"/>
    </row>
    <row r="310365" spans="2:3" x14ac:dyDescent="0.25">
      <c r="B310365" s="78"/>
      <c r="C310365" s="77"/>
    </row>
    <row r="310366" spans="2:3" x14ac:dyDescent="0.25">
      <c r="B310366" s="78"/>
      <c r="C310366" s="77"/>
    </row>
    <row r="310476" spans="2:3" x14ac:dyDescent="0.25">
      <c r="B310476" s="78"/>
      <c r="C310476" s="77"/>
    </row>
    <row r="310477" spans="2:3" x14ac:dyDescent="0.25">
      <c r="B310477" s="78"/>
      <c r="C310477" s="77"/>
    </row>
    <row r="310478" spans="2:3" x14ac:dyDescent="0.25">
      <c r="B310478" s="78"/>
      <c r="C310478" s="77"/>
    </row>
    <row r="310479" spans="2:3" x14ac:dyDescent="0.25">
      <c r="B310479" s="78"/>
      <c r="C310479" s="77"/>
    </row>
    <row r="310480" spans="2:3" x14ac:dyDescent="0.25">
      <c r="B310480" s="78"/>
      <c r="C310480" s="77"/>
    </row>
    <row r="310481" spans="2:3" x14ac:dyDescent="0.25">
      <c r="B310481" s="78"/>
      <c r="C310481" s="77"/>
    </row>
    <row r="310482" spans="2:3" x14ac:dyDescent="0.25">
      <c r="B310482" s="78"/>
      <c r="C310482" s="77"/>
    </row>
    <row r="310483" spans="2:3" x14ac:dyDescent="0.25">
      <c r="B310483" s="78"/>
      <c r="C310483" s="77"/>
    </row>
    <row r="310484" spans="2:3" x14ac:dyDescent="0.25">
      <c r="B310484" s="78"/>
      <c r="C310484" s="77"/>
    </row>
    <row r="310485" spans="2:3" x14ac:dyDescent="0.25">
      <c r="B310485" s="78"/>
      <c r="C310485" s="77"/>
    </row>
    <row r="310486" spans="2:3" x14ac:dyDescent="0.25">
      <c r="B310486" s="78"/>
      <c r="C310486" s="77"/>
    </row>
    <row r="310487" spans="2:3" x14ac:dyDescent="0.25">
      <c r="B310487" s="78"/>
      <c r="C310487" s="77"/>
    </row>
    <row r="310488" spans="2:3" x14ac:dyDescent="0.25">
      <c r="B310488" s="78"/>
      <c r="C310488" s="77"/>
    </row>
    <row r="310598" spans="2:3" x14ac:dyDescent="0.25">
      <c r="B310598" s="78"/>
      <c r="C310598" s="77"/>
    </row>
    <row r="310599" spans="2:3" x14ac:dyDescent="0.25">
      <c r="B310599" s="78"/>
      <c r="C310599" s="77"/>
    </row>
    <row r="310600" spans="2:3" x14ac:dyDescent="0.25">
      <c r="B310600" s="78"/>
      <c r="C310600" s="77"/>
    </row>
    <row r="310601" spans="2:3" x14ac:dyDescent="0.25">
      <c r="B310601" s="78"/>
      <c r="C310601" s="77"/>
    </row>
    <row r="310602" spans="2:3" x14ac:dyDescent="0.25">
      <c r="B310602" s="78"/>
      <c r="C310602" s="77"/>
    </row>
    <row r="310603" spans="2:3" x14ac:dyDescent="0.25">
      <c r="B310603" s="78"/>
      <c r="C310603" s="77"/>
    </row>
    <row r="310604" spans="2:3" x14ac:dyDescent="0.25">
      <c r="B310604" s="78"/>
      <c r="C310604" s="77"/>
    </row>
    <row r="310605" spans="2:3" x14ac:dyDescent="0.25">
      <c r="B310605" s="78"/>
      <c r="C310605" s="77"/>
    </row>
    <row r="310606" spans="2:3" x14ac:dyDescent="0.25">
      <c r="B310606" s="78"/>
      <c r="C310606" s="77"/>
    </row>
    <row r="310607" spans="2:3" x14ac:dyDescent="0.25">
      <c r="B310607" s="78"/>
      <c r="C310607" s="77"/>
    </row>
    <row r="310608" spans="2:3" x14ac:dyDescent="0.25">
      <c r="B310608" s="78"/>
      <c r="C310608" s="77"/>
    </row>
    <row r="310609" spans="2:3" x14ac:dyDescent="0.25">
      <c r="B310609" s="78"/>
      <c r="C310609" s="77"/>
    </row>
    <row r="310610" spans="2:3" x14ac:dyDescent="0.25">
      <c r="B310610" s="78"/>
      <c r="C310610" s="77"/>
    </row>
    <row r="310720" spans="2:3" x14ac:dyDescent="0.25">
      <c r="B310720" s="78"/>
      <c r="C310720" s="77"/>
    </row>
    <row r="310721" spans="2:3" x14ac:dyDescent="0.25">
      <c r="B310721" s="78"/>
      <c r="C310721" s="77"/>
    </row>
    <row r="310722" spans="2:3" x14ac:dyDescent="0.25">
      <c r="B310722" s="78"/>
      <c r="C310722" s="77"/>
    </row>
    <row r="310723" spans="2:3" x14ac:dyDescent="0.25">
      <c r="B310723" s="78"/>
      <c r="C310723" s="77"/>
    </row>
    <row r="310724" spans="2:3" x14ac:dyDescent="0.25">
      <c r="B310724" s="78"/>
      <c r="C310724" s="77"/>
    </row>
    <row r="310725" spans="2:3" x14ac:dyDescent="0.25">
      <c r="B310725" s="78"/>
      <c r="C310725" s="77"/>
    </row>
    <row r="310726" spans="2:3" x14ac:dyDescent="0.25">
      <c r="B310726" s="78"/>
      <c r="C310726" s="77"/>
    </row>
    <row r="310727" spans="2:3" x14ac:dyDescent="0.25">
      <c r="B310727" s="78"/>
      <c r="C310727" s="77"/>
    </row>
    <row r="310728" spans="2:3" x14ac:dyDescent="0.25">
      <c r="B310728" s="78"/>
      <c r="C310728" s="77"/>
    </row>
    <row r="310729" spans="2:3" x14ac:dyDescent="0.25">
      <c r="B310729" s="78"/>
      <c r="C310729" s="77"/>
    </row>
    <row r="310730" spans="2:3" x14ac:dyDescent="0.25">
      <c r="B310730" s="78"/>
      <c r="C310730" s="77"/>
    </row>
    <row r="310731" spans="2:3" x14ac:dyDescent="0.25">
      <c r="B310731" s="78"/>
      <c r="C310731" s="77"/>
    </row>
    <row r="310732" spans="2:3" x14ac:dyDescent="0.25">
      <c r="B310732" s="78"/>
      <c r="C310732" s="77"/>
    </row>
    <row r="310842" spans="2:3" x14ac:dyDescent="0.25">
      <c r="B310842" s="78"/>
      <c r="C310842" s="77"/>
    </row>
    <row r="310843" spans="2:3" x14ac:dyDescent="0.25">
      <c r="B310843" s="78"/>
      <c r="C310843" s="77"/>
    </row>
    <row r="310844" spans="2:3" x14ac:dyDescent="0.25">
      <c r="B310844" s="78"/>
      <c r="C310844" s="77"/>
    </row>
    <row r="310845" spans="2:3" x14ac:dyDescent="0.25">
      <c r="B310845" s="78"/>
      <c r="C310845" s="77"/>
    </row>
    <row r="310846" spans="2:3" x14ac:dyDescent="0.25">
      <c r="B310846" s="78"/>
      <c r="C310846" s="77"/>
    </row>
    <row r="310847" spans="2:3" x14ac:dyDescent="0.25">
      <c r="B310847" s="78"/>
      <c r="C310847" s="77"/>
    </row>
    <row r="310848" spans="2:3" x14ac:dyDescent="0.25">
      <c r="B310848" s="78"/>
      <c r="C310848" s="77"/>
    </row>
    <row r="310849" spans="2:3" x14ac:dyDescent="0.25">
      <c r="B310849" s="78"/>
      <c r="C310849" s="77"/>
    </row>
    <row r="310850" spans="2:3" x14ac:dyDescent="0.25">
      <c r="B310850" s="78"/>
      <c r="C310850" s="77"/>
    </row>
    <row r="310851" spans="2:3" x14ac:dyDescent="0.25">
      <c r="B310851" s="78"/>
      <c r="C310851" s="77"/>
    </row>
    <row r="310852" spans="2:3" x14ac:dyDescent="0.25">
      <c r="B310852" s="78"/>
      <c r="C310852" s="77"/>
    </row>
    <row r="310853" spans="2:3" x14ac:dyDescent="0.25">
      <c r="B310853" s="78"/>
      <c r="C310853" s="77"/>
    </row>
    <row r="310854" spans="2:3" x14ac:dyDescent="0.25">
      <c r="B310854" s="78"/>
      <c r="C310854" s="77"/>
    </row>
    <row r="310964" spans="2:3" x14ac:dyDescent="0.25">
      <c r="B310964" s="78"/>
      <c r="C310964" s="77"/>
    </row>
    <row r="310965" spans="2:3" x14ac:dyDescent="0.25">
      <c r="B310965" s="78"/>
      <c r="C310965" s="77"/>
    </row>
    <row r="310966" spans="2:3" x14ac:dyDescent="0.25">
      <c r="B310966" s="78"/>
      <c r="C310966" s="77"/>
    </row>
    <row r="310967" spans="2:3" x14ac:dyDescent="0.25">
      <c r="B310967" s="78"/>
      <c r="C310967" s="77"/>
    </row>
    <row r="310968" spans="2:3" x14ac:dyDescent="0.25">
      <c r="B310968" s="78"/>
      <c r="C310968" s="77"/>
    </row>
    <row r="310969" spans="2:3" x14ac:dyDescent="0.25">
      <c r="B310969" s="78"/>
      <c r="C310969" s="77"/>
    </row>
    <row r="310970" spans="2:3" x14ac:dyDescent="0.25">
      <c r="B310970" s="78"/>
      <c r="C310970" s="77"/>
    </row>
    <row r="310971" spans="2:3" x14ac:dyDescent="0.25">
      <c r="B310971" s="78"/>
      <c r="C310971" s="77"/>
    </row>
    <row r="310972" spans="2:3" x14ac:dyDescent="0.25">
      <c r="B310972" s="78"/>
      <c r="C310972" s="77"/>
    </row>
    <row r="310973" spans="2:3" x14ac:dyDescent="0.25">
      <c r="B310973" s="78"/>
      <c r="C310973" s="77"/>
    </row>
    <row r="310974" spans="2:3" x14ac:dyDescent="0.25">
      <c r="B310974" s="78"/>
      <c r="C310974" s="77"/>
    </row>
    <row r="310975" spans="2:3" x14ac:dyDescent="0.25">
      <c r="B310975" s="78"/>
      <c r="C310975" s="77"/>
    </row>
    <row r="310976" spans="2:3" x14ac:dyDescent="0.25">
      <c r="B310976" s="78"/>
      <c r="C310976" s="77"/>
    </row>
    <row r="311086" spans="2:3" x14ac:dyDescent="0.25">
      <c r="B311086" s="78"/>
      <c r="C311086" s="77"/>
    </row>
    <row r="311087" spans="2:3" x14ac:dyDescent="0.25">
      <c r="B311087" s="78"/>
      <c r="C311087" s="77"/>
    </row>
    <row r="311088" spans="2:3" x14ac:dyDescent="0.25">
      <c r="B311088" s="78"/>
      <c r="C311088" s="77"/>
    </row>
    <row r="311089" spans="2:3" x14ac:dyDescent="0.25">
      <c r="B311089" s="78"/>
      <c r="C311089" s="77"/>
    </row>
    <row r="311090" spans="2:3" x14ac:dyDescent="0.25">
      <c r="B311090" s="78"/>
      <c r="C311090" s="77"/>
    </row>
    <row r="311091" spans="2:3" x14ac:dyDescent="0.25">
      <c r="B311091" s="78"/>
      <c r="C311091" s="77"/>
    </row>
    <row r="311092" spans="2:3" x14ac:dyDescent="0.25">
      <c r="B311092" s="78"/>
      <c r="C311092" s="77"/>
    </row>
    <row r="311093" spans="2:3" x14ac:dyDescent="0.25">
      <c r="B311093" s="78"/>
      <c r="C311093" s="77"/>
    </row>
    <row r="311094" spans="2:3" x14ac:dyDescent="0.25">
      <c r="B311094" s="78"/>
      <c r="C311094" s="77"/>
    </row>
    <row r="311095" spans="2:3" x14ac:dyDescent="0.25">
      <c r="B311095" s="78"/>
      <c r="C311095" s="77"/>
    </row>
    <row r="311096" spans="2:3" x14ac:dyDescent="0.25">
      <c r="B311096" s="78"/>
      <c r="C311096" s="77"/>
    </row>
    <row r="311097" spans="2:3" x14ac:dyDescent="0.25">
      <c r="B311097" s="78"/>
      <c r="C311097" s="77"/>
    </row>
    <row r="311098" spans="2:3" x14ac:dyDescent="0.25">
      <c r="B311098" s="78"/>
      <c r="C311098" s="77"/>
    </row>
    <row r="311208" spans="2:3" x14ac:dyDescent="0.25">
      <c r="B311208" s="78"/>
      <c r="C311208" s="77"/>
    </row>
    <row r="311209" spans="2:3" x14ac:dyDescent="0.25">
      <c r="B311209" s="78"/>
      <c r="C311209" s="77"/>
    </row>
    <row r="311210" spans="2:3" x14ac:dyDescent="0.25">
      <c r="B311210" s="78"/>
      <c r="C311210" s="77"/>
    </row>
    <row r="311211" spans="2:3" x14ac:dyDescent="0.25">
      <c r="B311211" s="78"/>
      <c r="C311211" s="77"/>
    </row>
    <row r="311212" spans="2:3" x14ac:dyDescent="0.25">
      <c r="B311212" s="78"/>
      <c r="C311212" s="77"/>
    </row>
    <row r="311213" spans="2:3" x14ac:dyDescent="0.25">
      <c r="B311213" s="78"/>
      <c r="C311213" s="77"/>
    </row>
    <row r="311214" spans="2:3" x14ac:dyDescent="0.25">
      <c r="B311214" s="78"/>
      <c r="C311214" s="77"/>
    </row>
    <row r="311215" spans="2:3" x14ac:dyDescent="0.25">
      <c r="B311215" s="78"/>
      <c r="C311215" s="77"/>
    </row>
    <row r="311216" spans="2:3" x14ac:dyDescent="0.25">
      <c r="B311216" s="78"/>
      <c r="C311216" s="77"/>
    </row>
    <row r="311217" spans="2:3" x14ac:dyDescent="0.25">
      <c r="B311217" s="78"/>
      <c r="C311217" s="77"/>
    </row>
    <row r="311218" spans="2:3" x14ac:dyDescent="0.25">
      <c r="B311218" s="78"/>
      <c r="C311218" s="77"/>
    </row>
    <row r="311219" spans="2:3" x14ac:dyDescent="0.25">
      <c r="B311219" s="78"/>
      <c r="C311219" s="77"/>
    </row>
    <row r="311220" spans="2:3" x14ac:dyDescent="0.25">
      <c r="B311220" s="78"/>
      <c r="C311220" s="77"/>
    </row>
    <row r="311330" spans="2:3" x14ac:dyDescent="0.25">
      <c r="B311330" s="78"/>
      <c r="C311330" s="77"/>
    </row>
    <row r="311331" spans="2:3" x14ac:dyDescent="0.25">
      <c r="B311331" s="78"/>
      <c r="C311331" s="77"/>
    </row>
    <row r="311332" spans="2:3" x14ac:dyDescent="0.25">
      <c r="B311332" s="78"/>
      <c r="C311332" s="77"/>
    </row>
    <row r="311333" spans="2:3" x14ac:dyDescent="0.25">
      <c r="B311333" s="78"/>
      <c r="C311333" s="77"/>
    </row>
    <row r="311334" spans="2:3" x14ac:dyDescent="0.25">
      <c r="B311334" s="78"/>
      <c r="C311334" s="77"/>
    </row>
    <row r="311335" spans="2:3" x14ac:dyDescent="0.25">
      <c r="B311335" s="78"/>
      <c r="C311335" s="77"/>
    </row>
    <row r="311336" spans="2:3" x14ac:dyDescent="0.25">
      <c r="B311336" s="78"/>
      <c r="C311336" s="77"/>
    </row>
    <row r="311337" spans="2:3" x14ac:dyDescent="0.25">
      <c r="B311337" s="78"/>
      <c r="C311337" s="77"/>
    </row>
    <row r="311338" spans="2:3" x14ac:dyDescent="0.25">
      <c r="B311338" s="78"/>
      <c r="C311338" s="77"/>
    </row>
    <row r="311339" spans="2:3" x14ac:dyDescent="0.25">
      <c r="B311339" s="78"/>
      <c r="C311339" s="77"/>
    </row>
    <row r="311340" spans="2:3" x14ac:dyDescent="0.25">
      <c r="B311340" s="78"/>
      <c r="C311340" s="77"/>
    </row>
    <row r="311341" spans="2:3" x14ac:dyDescent="0.25">
      <c r="B311341" s="78"/>
      <c r="C311341" s="77"/>
    </row>
    <row r="311342" spans="2:3" x14ac:dyDescent="0.25">
      <c r="B311342" s="78"/>
      <c r="C311342" s="77"/>
    </row>
    <row r="311452" spans="2:3" x14ac:dyDescent="0.25">
      <c r="B311452" s="78"/>
      <c r="C311452" s="77"/>
    </row>
    <row r="311453" spans="2:3" x14ac:dyDescent="0.25">
      <c r="B311453" s="78"/>
      <c r="C311453" s="77"/>
    </row>
    <row r="311454" spans="2:3" x14ac:dyDescent="0.25">
      <c r="B311454" s="78"/>
      <c r="C311454" s="77"/>
    </row>
    <row r="311455" spans="2:3" x14ac:dyDescent="0.25">
      <c r="B311455" s="78"/>
      <c r="C311455" s="77"/>
    </row>
    <row r="311456" spans="2:3" x14ac:dyDescent="0.25">
      <c r="B311456" s="78"/>
      <c r="C311456" s="77"/>
    </row>
    <row r="311457" spans="2:3" x14ac:dyDescent="0.25">
      <c r="B311457" s="78"/>
      <c r="C311457" s="77"/>
    </row>
    <row r="311458" spans="2:3" x14ac:dyDescent="0.25">
      <c r="B311458" s="78"/>
      <c r="C311458" s="77"/>
    </row>
    <row r="311459" spans="2:3" x14ac:dyDescent="0.25">
      <c r="B311459" s="78"/>
      <c r="C311459" s="77"/>
    </row>
    <row r="311460" spans="2:3" x14ac:dyDescent="0.25">
      <c r="B311460" s="78"/>
      <c r="C311460" s="77"/>
    </row>
    <row r="311461" spans="2:3" x14ac:dyDescent="0.25">
      <c r="B311461" s="78"/>
      <c r="C311461" s="77"/>
    </row>
    <row r="311462" spans="2:3" x14ac:dyDescent="0.25">
      <c r="B311462" s="78"/>
      <c r="C311462" s="77"/>
    </row>
    <row r="311463" spans="2:3" x14ac:dyDescent="0.25">
      <c r="B311463" s="78"/>
      <c r="C311463" s="77"/>
    </row>
    <row r="311464" spans="2:3" x14ac:dyDescent="0.25">
      <c r="B311464" s="78"/>
      <c r="C311464" s="77"/>
    </row>
    <row r="311574" spans="2:3" x14ac:dyDescent="0.25">
      <c r="B311574" s="78"/>
      <c r="C311574" s="77"/>
    </row>
    <row r="311575" spans="2:3" x14ac:dyDescent="0.25">
      <c r="B311575" s="78"/>
      <c r="C311575" s="77"/>
    </row>
    <row r="311576" spans="2:3" x14ac:dyDescent="0.25">
      <c r="B311576" s="78"/>
      <c r="C311576" s="77"/>
    </row>
    <row r="311577" spans="2:3" x14ac:dyDescent="0.25">
      <c r="B311577" s="78"/>
      <c r="C311577" s="77"/>
    </row>
    <row r="311578" spans="2:3" x14ac:dyDescent="0.25">
      <c r="B311578" s="78"/>
      <c r="C311578" s="77"/>
    </row>
    <row r="311579" spans="2:3" x14ac:dyDescent="0.25">
      <c r="B311579" s="78"/>
      <c r="C311579" s="77"/>
    </row>
    <row r="311580" spans="2:3" x14ac:dyDescent="0.25">
      <c r="B311580" s="78"/>
      <c r="C311580" s="77"/>
    </row>
    <row r="311581" spans="2:3" x14ac:dyDescent="0.25">
      <c r="B311581" s="78"/>
      <c r="C311581" s="77"/>
    </row>
    <row r="311582" spans="2:3" x14ac:dyDescent="0.25">
      <c r="B311582" s="78"/>
      <c r="C311582" s="77"/>
    </row>
    <row r="311583" spans="2:3" x14ac:dyDescent="0.25">
      <c r="B311583" s="78"/>
      <c r="C311583" s="77"/>
    </row>
    <row r="311584" spans="2:3" x14ac:dyDescent="0.25">
      <c r="B311584" s="78"/>
      <c r="C311584" s="77"/>
    </row>
    <row r="311585" spans="2:3" x14ac:dyDescent="0.25">
      <c r="B311585" s="78"/>
      <c r="C311585" s="77"/>
    </row>
    <row r="311586" spans="2:3" x14ac:dyDescent="0.25">
      <c r="B311586" s="78"/>
      <c r="C311586" s="77"/>
    </row>
    <row r="311696" spans="2:3" x14ac:dyDescent="0.25">
      <c r="B311696" s="78"/>
      <c r="C311696" s="77"/>
    </row>
    <row r="311697" spans="2:3" x14ac:dyDescent="0.25">
      <c r="B311697" s="78"/>
      <c r="C311697" s="77"/>
    </row>
    <row r="311698" spans="2:3" x14ac:dyDescent="0.25">
      <c r="B311698" s="78"/>
      <c r="C311698" s="77"/>
    </row>
    <row r="311699" spans="2:3" x14ac:dyDescent="0.25">
      <c r="B311699" s="78"/>
      <c r="C311699" s="77"/>
    </row>
    <row r="311700" spans="2:3" x14ac:dyDescent="0.25">
      <c r="B311700" s="78"/>
      <c r="C311700" s="77"/>
    </row>
    <row r="311701" spans="2:3" x14ac:dyDescent="0.25">
      <c r="B311701" s="78"/>
      <c r="C311701" s="77"/>
    </row>
    <row r="311702" spans="2:3" x14ac:dyDescent="0.25">
      <c r="B311702" s="78"/>
      <c r="C311702" s="77"/>
    </row>
    <row r="311703" spans="2:3" x14ac:dyDescent="0.25">
      <c r="B311703" s="78"/>
      <c r="C311703" s="77"/>
    </row>
    <row r="311704" spans="2:3" x14ac:dyDescent="0.25">
      <c r="B311704" s="78"/>
      <c r="C311704" s="77"/>
    </row>
    <row r="311705" spans="2:3" x14ac:dyDescent="0.25">
      <c r="B311705" s="78"/>
      <c r="C311705" s="77"/>
    </row>
    <row r="311706" spans="2:3" x14ac:dyDescent="0.25">
      <c r="B311706" s="78"/>
      <c r="C311706" s="77"/>
    </row>
    <row r="311707" spans="2:3" x14ac:dyDescent="0.25">
      <c r="B311707" s="78"/>
      <c r="C311707" s="77"/>
    </row>
    <row r="311708" spans="2:3" x14ac:dyDescent="0.25">
      <c r="B311708" s="78"/>
      <c r="C311708" s="77"/>
    </row>
    <row r="311818" spans="2:3" x14ac:dyDescent="0.25">
      <c r="B311818" s="78"/>
      <c r="C311818" s="77"/>
    </row>
    <row r="311819" spans="2:3" x14ac:dyDescent="0.25">
      <c r="B311819" s="78"/>
      <c r="C311819" s="77"/>
    </row>
    <row r="311820" spans="2:3" x14ac:dyDescent="0.25">
      <c r="B311820" s="78"/>
      <c r="C311820" s="77"/>
    </row>
    <row r="311821" spans="2:3" x14ac:dyDescent="0.25">
      <c r="B311821" s="78"/>
      <c r="C311821" s="77"/>
    </row>
    <row r="311822" spans="2:3" x14ac:dyDescent="0.25">
      <c r="B311822" s="78"/>
      <c r="C311822" s="77"/>
    </row>
    <row r="311823" spans="2:3" x14ac:dyDescent="0.25">
      <c r="B311823" s="78"/>
      <c r="C311823" s="77"/>
    </row>
    <row r="311824" spans="2:3" x14ac:dyDescent="0.25">
      <c r="B311824" s="78"/>
      <c r="C311824" s="77"/>
    </row>
    <row r="311825" spans="2:3" x14ac:dyDescent="0.25">
      <c r="B311825" s="78"/>
      <c r="C311825" s="77"/>
    </row>
    <row r="311826" spans="2:3" x14ac:dyDescent="0.25">
      <c r="B311826" s="78"/>
      <c r="C311826" s="77"/>
    </row>
    <row r="311827" spans="2:3" x14ac:dyDescent="0.25">
      <c r="B311827" s="78"/>
      <c r="C311827" s="77"/>
    </row>
    <row r="311828" spans="2:3" x14ac:dyDescent="0.25">
      <c r="B311828" s="78"/>
      <c r="C311828" s="77"/>
    </row>
    <row r="311829" spans="2:3" x14ac:dyDescent="0.25">
      <c r="B311829" s="78"/>
      <c r="C311829" s="77"/>
    </row>
    <row r="311830" spans="2:3" x14ac:dyDescent="0.25">
      <c r="B311830" s="78"/>
      <c r="C311830" s="77"/>
    </row>
    <row r="311940" spans="2:3" x14ac:dyDescent="0.25">
      <c r="B311940" s="78"/>
      <c r="C311940" s="77"/>
    </row>
    <row r="311941" spans="2:3" x14ac:dyDescent="0.25">
      <c r="B311941" s="78"/>
      <c r="C311941" s="77"/>
    </row>
    <row r="311942" spans="2:3" x14ac:dyDescent="0.25">
      <c r="B311942" s="78"/>
      <c r="C311942" s="77"/>
    </row>
    <row r="311943" spans="2:3" x14ac:dyDescent="0.25">
      <c r="B311943" s="78"/>
      <c r="C311943" s="77"/>
    </row>
    <row r="311944" spans="2:3" x14ac:dyDescent="0.25">
      <c r="B311944" s="78"/>
      <c r="C311944" s="77"/>
    </row>
    <row r="311945" spans="2:3" x14ac:dyDescent="0.25">
      <c r="B311945" s="78"/>
      <c r="C311945" s="77"/>
    </row>
    <row r="311946" spans="2:3" x14ac:dyDescent="0.25">
      <c r="B311946" s="78"/>
      <c r="C311946" s="77"/>
    </row>
    <row r="311947" spans="2:3" x14ac:dyDescent="0.25">
      <c r="B311947" s="78"/>
      <c r="C311947" s="77"/>
    </row>
    <row r="311948" spans="2:3" x14ac:dyDescent="0.25">
      <c r="B311948" s="78"/>
      <c r="C311948" s="77"/>
    </row>
    <row r="311949" spans="2:3" x14ac:dyDescent="0.25">
      <c r="B311949" s="78"/>
      <c r="C311949" s="77"/>
    </row>
    <row r="311950" spans="2:3" x14ac:dyDescent="0.25">
      <c r="B311950" s="78"/>
      <c r="C311950" s="77"/>
    </row>
    <row r="311951" spans="2:3" x14ac:dyDescent="0.25">
      <c r="B311951" s="78"/>
      <c r="C311951" s="77"/>
    </row>
    <row r="311952" spans="2:3" x14ac:dyDescent="0.25">
      <c r="B311952" s="78"/>
      <c r="C311952" s="77"/>
    </row>
    <row r="312062" spans="2:3" x14ac:dyDescent="0.25">
      <c r="B312062" s="78"/>
      <c r="C312062" s="77"/>
    </row>
    <row r="312063" spans="2:3" x14ac:dyDescent="0.25">
      <c r="B312063" s="78"/>
      <c r="C312063" s="77"/>
    </row>
    <row r="312064" spans="2:3" x14ac:dyDescent="0.25">
      <c r="B312064" s="78"/>
      <c r="C312064" s="77"/>
    </row>
    <row r="312065" spans="2:3" x14ac:dyDescent="0.25">
      <c r="B312065" s="78"/>
      <c r="C312065" s="77"/>
    </row>
    <row r="312066" spans="2:3" x14ac:dyDescent="0.25">
      <c r="B312066" s="78"/>
      <c r="C312066" s="77"/>
    </row>
    <row r="312067" spans="2:3" x14ac:dyDescent="0.25">
      <c r="B312067" s="78"/>
      <c r="C312067" s="77"/>
    </row>
    <row r="312068" spans="2:3" x14ac:dyDescent="0.25">
      <c r="B312068" s="78"/>
      <c r="C312068" s="77"/>
    </row>
    <row r="312069" spans="2:3" x14ac:dyDescent="0.25">
      <c r="B312069" s="78"/>
      <c r="C312069" s="77"/>
    </row>
    <row r="312070" spans="2:3" x14ac:dyDescent="0.25">
      <c r="B312070" s="78"/>
      <c r="C312070" s="77"/>
    </row>
    <row r="312071" spans="2:3" x14ac:dyDescent="0.25">
      <c r="B312071" s="78"/>
      <c r="C312071" s="77"/>
    </row>
    <row r="312072" spans="2:3" x14ac:dyDescent="0.25">
      <c r="B312072" s="78"/>
      <c r="C312072" s="77"/>
    </row>
    <row r="312073" spans="2:3" x14ac:dyDescent="0.25">
      <c r="B312073" s="78"/>
      <c r="C312073" s="77"/>
    </row>
    <row r="312074" spans="2:3" x14ac:dyDescent="0.25">
      <c r="B312074" s="78"/>
      <c r="C312074" s="77"/>
    </row>
    <row r="312184" spans="2:3" x14ac:dyDescent="0.25">
      <c r="B312184" s="78"/>
      <c r="C312184" s="77"/>
    </row>
    <row r="312185" spans="2:3" x14ac:dyDescent="0.25">
      <c r="B312185" s="78"/>
      <c r="C312185" s="77"/>
    </row>
    <row r="312186" spans="2:3" x14ac:dyDescent="0.25">
      <c r="B312186" s="78"/>
      <c r="C312186" s="77"/>
    </row>
    <row r="312187" spans="2:3" x14ac:dyDescent="0.25">
      <c r="B312187" s="78"/>
      <c r="C312187" s="77"/>
    </row>
    <row r="312188" spans="2:3" x14ac:dyDescent="0.25">
      <c r="B312188" s="78"/>
      <c r="C312188" s="77"/>
    </row>
    <row r="312189" spans="2:3" x14ac:dyDescent="0.25">
      <c r="B312189" s="78"/>
      <c r="C312189" s="77"/>
    </row>
    <row r="312190" spans="2:3" x14ac:dyDescent="0.25">
      <c r="B312190" s="78"/>
      <c r="C312190" s="77"/>
    </row>
    <row r="312191" spans="2:3" x14ac:dyDescent="0.25">
      <c r="B312191" s="78"/>
      <c r="C312191" s="77"/>
    </row>
    <row r="312192" spans="2:3" x14ac:dyDescent="0.25">
      <c r="B312192" s="78"/>
      <c r="C312192" s="77"/>
    </row>
    <row r="312193" spans="2:3" x14ac:dyDescent="0.25">
      <c r="B312193" s="78"/>
      <c r="C312193" s="77"/>
    </row>
    <row r="312194" spans="2:3" x14ac:dyDescent="0.25">
      <c r="B312194" s="78"/>
      <c r="C312194" s="77"/>
    </row>
    <row r="312195" spans="2:3" x14ac:dyDescent="0.25">
      <c r="B312195" s="78"/>
      <c r="C312195" s="77"/>
    </row>
    <row r="312196" spans="2:3" x14ac:dyDescent="0.25">
      <c r="B312196" s="78"/>
      <c r="C312196" s="77"/>
    </row>
    <row r="312306" spans="2:3" x14ac:dyDescent="0.25">
      <c r="B312306" s="78"/>
      <c r="C312306" s="77"/>
    </row>
    <row r="312307" spans="2:3" x14ac:dyDescent="0.25">
      <c r="B312307" s="78"/>
      <c r="C312307" s="77"/>
    </row>
    <row r="312308" spans="2:3" x14ac:dyDescent="0.25">
      <c r="B312308" s="78"/>
      <c r="C312308" s="77"/>
    </row>
    <row r="312309" spans="2:3" x14ac:dyDescent="0.25">
      <c r="B312309" s="78"/>
      <c r="C312309" s="77"/>
    </row>
    <row r="312310" spans="2:3" x14ac:dyDescent="0.25">
      <c r="B312310" s="78"/>
      <c r="C312310" s="77"/>
    </row>
    <row r="312311" spans="2:3" x14ac:dyDescent="0.25">
      <c r="B312311" s="78"/>
      <c r="C312311" s="77"/>
    </row>
    <row r="312312" spans="2:3" x14ac:dyDescent="0.25">
      <c r="B312312" s="78"/>
      <c r="C312312" s="77"/>
    </row>
    <row r="312313" spans="2:3" x14ac:dyDescent="0.25">
      <c r="B312313" s="78"/>
      <c r="C312313" s="77"/>
    </row>
    <row r="312314" spans="2:3" x14ac:dyDescent="0.25">
      <c r="B312314" s="78"/>
      <c r="C312314" s="77"/>
    </row>
    <row r="312315" spans="2:3" x14ac:dyDescent="0.25">
      <c r="B312315" s="78"/>
      <c r="C312315" s="77"/>
    </row>
    <row r="312316" spans="2:3" x14ac:dyDescent="0.25">
      <c r="B312316" s="78"/>
      <c r="C312316" s="77"/>
    </row>
    <row r="312317" spans="2:3" x14ac:dyDescent="0.25">
      <c r="B312317" s="78"/>
      <c r="C312317" s="77"/>
    </row>
    <row r="312318" spans="2:3" x14ac:dyDescent="0.25">
      <c r="B312318" s="78"/>
      <c r="C312318" s="77"/>
    </row>
    <row r="312428" spans="2:3" x14ac:dyDescent="0.25">
      <c r="B312428" s="78"/>
      <c r="C312428" s="77"/>
    </row>
    <row r="312429" spans="2:3" x14ac:dyDescent="0.25">
      <c r="B312429" s="78"/>
      <c r="C312429" s="77"/>
    </row>
    <row r="312430" spans="2:3" x14ac:dyDescent="0.25">
      <c r="B312430" s="78"/>
      <c r="C312430" s="77"/>
    </row>
    <row r="312431" spans="2:3" x14ac:dyDescent="0.25">
      <c r="B312431" s="78"/>
      <c r="C312431" s="77"/>
    </row>
    <row r="312432" spans="2:3" x14ac:dyDescent="0.25">
      <c r="B312432" s="78"/>
      <c r="C312432" s="77"/>
    </row>
    <row r="312433" spans="2:3" x14ac:dyDescent="0.25">
      <c r="B312433" s="78"/>
      <c r="C312433" s="77"/>
    </row>
    <row r="312434" spans="2:3" x14ac:dyDescent="0.25">
      <c r="B312434" s="78"/>
      <c r="C312434" s="77"/>
    </row>
    <row r="312435" spans="2:3" x14ac:dyDescent="0.25">
      <c r="B312435" s="78"/>
      <c r="C312435" s="77"/>
    </row>
    <row r="312436" spans="2:3" x14ac:dyDescent="0.25">
      <c r="B312436" s="78"/>
      <c r="C312436" s="77"/>
    </row>
    <row r="312437" spans="2:3" x14ac:dyDescent="0.25">
      <c r="B312437" s="78"/>
      <c r="C312437" s="77"/>
    </row>
    <row r="312438" spans="2:3" x14ac:dyDescent="0.25">
      <c r="B312438" s="78"/>
      <c r="C312438" s="77"/>
    </row>
    <row r="312439" spans="2:3" x14ac:dyDescent="0.25">
      <c r="B312439" s="78"/>
      <c r="C312439" s="77"/>
    </row>
    <row r="312440" spans="2:3" x14ac:dyDescent="0.25">
      <c r="B312440" s="78"/>
      <c r="C312440" s="77"/>
    </row>
    <row r="312550" spans="2:3" x14ac:dyDescent="0.25">
      <c r="B312550" s="78"/>
      <c r="C312550" s="77"/>
    </row>
    <row r="312551" spans="2:3" x14ac:dyDescent="0.25">
      <c r="B312551" s="78"/>
      <c r="C312551" s="77"/>
    </row>
    <row r="312552" spans="2:3" x14ac:dyDescent="0.25">
      <c r="B312552" s="78"/>
      <c r="C312552" s="77"/>
    </row>
    <row r="312553" spans="2:3" x14ac:dyDescent="0.25">
      <c r="B312553" s="78"/>
      <c r="C312553" s="77"/>
    </row>
    <row r="312554" spans="2:3" x14ac:dyDescent="0.25">
      <c r="B312554" s="78"/>
      <c r="C312554" s="77"/>
    </row>
    <row r="312555" spans="2:3" x14ac:dyDescent="0.25">
      <c r="B312555" s="78"/>
      <c r="C312555" s="77"/>
    </row>
    <row r="312556" spans="2:3" x14ac:dyDescent="0.25">
      <c r="B312556" s="78"/>
      <c r="C312556" s="77"/>
    </row>
    <row r="312557" spans="2:3" x14ac:dyDescent="0.25">
      <c r="B312557" s="78"/>
      <c r="C312557" s="77"/>
    </row>
    <row r="312558" spans="2:3" x14ac:dyDescent="0.25">
      <c r="B312558" s="78"/>
      <c r="C312558" s="77"/>
    </row>
    <row r="312559" spans="2:3" x14ac:dyDescent="0.25">
      <c r="B312559" s="78"/>
      <c r="C312559" s="77"/>
    </row>
    <row r="312560" spans="2:3" x14ac:dyDescent="0.25">
      <c r="B312560" s="78"/>
      <c r="C312560" s="77"/>
    </row>
    <row r="312561" spans="2:3" x14ac:dyDescent="0.25">
      <c r="B312561" s="78"/>
      <c r="C312561" s="77"/>
    </row>
    <row r="312562" spans="2:3" x14ac:dyDescent="0.25">
      <c r="B312562" s="78"/>
      <c r="C312562" s="77"/>
    </row>
    <row r="312672" spans="2:3" x14ac:dyDescent="0.25">
      <c r="B312672" s="78"/>
      <c r="C312672" s="77"/>
    </row>
    <row r="312673" spans="2:3" x14ac:dyDescent="0.25">
      <c r="B312673" s="78"/>
      <c r="C312673" s="77"/>
    </row>
    <row r="312674" spans="2:3" x14ac:dyDescent="0.25">
      <c r="B312674" s="78"/>
      <c r="C312674" s="77"/>
    </row>
    <row r="312675" spans="2:3" x14ac:dyDescent="0.25">
      <c r="B312675" s="78"/>
      <c r="C312675" s="77"/>
    </row>
    <row r="312676" spans="2:3" x14ac:dyDescent="0.25">
      <c r="B312676" s="78"/>
      <c r="C312676" s="77"/>
    </row>
    <row r="312677" spans="2:3" x14ac:dyDescent="0.25">
      <c r="B312677" s="78"/>
      <c r="C312677" s="77"/>
    </row>
    <row r="312678" spans="2:3" x14ac:dyDescent="0.25">
      <c r="B312678" s="78"/>
      <c r="C312678" s="77"/>
    </row>
    <row r="312679" spans="2:3" x14ac:dyDescent="0.25">
      <c r="B312679" s="78"/>
      <c r="C312679" s="77"/>
    </row>
    <row r="312680" spans="2:3" x14ac:dyDescent="0.25">
      <c r="B312680" s="78"/>
      <c r="C312680" s="77"/>
    </row>
    <row r="312681" spans="2:3" x14ac:dyDescent="0.25">
      <c r="B312681" s="78"/>
      <c r="C312681" s="77"/>
    </row>
    <row r="312682" spans="2:3" x14ac:dyDescent="0.25">
      <c r="B312682" s="78"/>
      <c r="C312682" s="77"/>
    </row>
    <row r="312683" spans="2:3" x14ac:dyDescent="0.25">
      <c r="B312683" s="78"/>
      <c r="C312683" s="77"/>
    </row>
    <row r="312684" spans="2:3" x14ac:dyDescent="0.25">
      <c r="B312684" s="78"/>
      <c r="C312684" s="77"/>
    </row>
    <row r="312794" spans="2:3" x14ac:dyDescent="0.25">
      <c r="B312794" s="78"/>
      <c r="C312794" s="77"/>
    </row>
    <row r="312795" spans="2:3" x14ac:dyDescent="0.25">
      <c r="B312795" s="78"/>
      <c r="C312795" s="77"/>
    </row>
    <row r="312796" spans="2:3" x14ac:dyDescent="0.25">
      <c r="B312796" s="78"/>
      <c r="C312796" s="77"/>
    </row>
    <row r="312797" spans="2:3" x14ac:dyDescent="0.25">
      <c r="B312797" s="78"/>
      <c r="C312797" s="77"/>
    </row>
    <row r="312798" spans="2:3" x14ac:dyDescent="0.25">
      <c r="B312798" s="78"/>
      <c r="C312798" s="77"/>
    </row>
    <row r="312799" spans="2:3" x14ac:dyDescent="0.25">
      <c r="B312799" s="78"/>
      <c r="C312799" s="77"/>
    </row>
    <row r="312800" spans="2:3" x14ac:dyDescent="0.25">
      <c r="B312800" s="78"/>
      <c r="C312800" s="77"/>
    </row>
    <row r="312801" spans="2:3" x14ac:dyDescent="0.25">
      <c r="B312801" s="78"/>
      <c r="C312801" s="77"/>
    </row>
    <row r="312802" spans="2:3" x14ac:dyDescent="0.25">
      <c r="B312802" s="78"/>
      <c r="C312802" s="77"/>
    </row>
    <row r="312803" spans="2:3" x14ac:dyDescent="0.25">
      <c r="B312803" s="78"/>
      <c r="C312803" s="77"/>
    </row>
    <row r="312804" spans="2:3" x14ac:dyDescent="0.25">
      <c r="B312804" s="78"/>
      <c r="C312804" s="77"/>
    </row>
    <row r="312805" spans="2:3" x14ac:dyDescent="0.25">
      <c r="B312805" s="78"/>
      <c r="C312805" s="77"/>
    </row>
    <row r="312806" spans="2:3" x14ac:dyDescent="0.25">
      <c r="B312806" s="78"/>
      <c r="C312806" s="77"/>
    </row>
    <row r="312916" spans="2:3" x14ac:dyDescent="0.25">
      <c r="B312916" s="78"/>
      <c r="C312916" s="77"/>
    </row>
    <row r="312917" spans="2:3" x14ac:dyDescent="0.25">
      <c r="B312917" s="78"/>
      <c r="C312917" s="77"/>
    </row>
    <row r="312918" spans="2:3" x14ac:dyDescent="0.25">
      <c r="B312918" s="78"/>
      <c r="C312918" s="77"/>
    </row>
    <row r="312919" spans="2:3" x14ac:dyDescent="0.25">
      <c r="B312919" s="78"/>
      <c r="C312919" s="77"/>
    </row>
    <row r="312920" spans="2:3" x14ac:dyDescent="0.25">
      <c r="B312920" s="78"/>
      <c r="C312920" s="77"/>
    </row>
    <row r="312921" spans="2:3" x14ac:dyDescent="0.25">
      <c r="B312921" s="78"/>
      <c r="C312921" s="77"/>
    </row>
    <row r="312922" spans="2:3" x14ac:dyDescent="0.25">
      <c r="B312922" s="78"/>
      <c r="C312922" s="77"/>
    </row>
    <row r="312923" spans="2:3" x14ac:dyDescent="0.25">
      <c r="B312923" s="78"/>
      <c r="C312923" s="77"/>
    </row>
    <row r="312924" spans="2:3" x14ac:dyDescent="0.25">
      <c r="B312924" s="78"/>
      <c r="C312924" s="77"/>
    </row>
    <row r="312925" spans="2:3" x14ac:dyDescent="0.25">
      <c r="B312925" s="78"/>
      <c r="C312925" s="77"/>
    </row>
    <row r="312926" spans="2:3" x14ac:dyDescent="0.25">
      <c r="B312926" s="78"/>
      <c r="C312926" s="77"/>
    </row>
    <row r="312927" spans="2:3" x14ac:dyDescent="0.25">
      <c r="B312927" s="78"/>
      <c r="C312927" s="77"/>
    </row>
    <row r="312928" spans="2:3" x14ac:dyDescent="0.25">
      <c r="B312928" s="78"/>
      <c r="C312928" s="77"/>
    </row>
    <row r="313038" spans="2:3" x14ac:dyDescent="0.25">
      <c r="B313038" s="78"/>
      <c r="C313038" s="77"/>
    </row>
    <row r="313039" spans="2:3" x14ac:dyDescent="0.25">
      <c r="B313039" s="78"/>
      <c r="C313039" s="77"/>
    </row>
    <row r="313040" spans="2:3" x14ac:dyDescent="0.25">
      <c r="B313040" s="78"/>
      <c r="C313040" s="77"/>
    </row>
    <row r="313041" spans="2:3" x14ac:dyDescent="0.25">
      <c r="B313041" s="78"/>
      <c r="C313041" s="77"/>
    </row>
    <row r="313042" spans="2:3" x14ac:dyDescent="0.25">
      <c r="B313042" s="78"/>
      <c r="C313042" s="77"/>
    </row>
    <row r="313043" spans="2:3" x14ac:dyDescent="0.25">
      <c r="B313043" s="78"/>
      <c r="C313043" s="77"/>
    </row>
    <row r="313044" spans="2:3" x14ac:dyDescent="0.25">
      <c r="B313044" s="78"/>
      <c r="C313044" s="77"/>
    </row>
    <row r="313045" spans="2:3" x14ac:dyDescent="0.25">
      <c r="B313045" s="78"/>
      <c r="C313045" s="77"/>
    </row>
    <row r="313046" spans="2:3" x14ac:dyDescent="0.25">
      <c r="B313046" s="78"/>
      <c r="C313046" s="77"/>
    </row>
    <row r="313047" spans="2:3" x14ac:dyDescent="0.25">
      <c r="B313047" s="78"/>
      <c r="C313047" s="77"/>
    </row>
    <row r="313048" spans="2:3" x14ac:dyDescent="0.25">
      <c r="B313048" s="78"/>
      <c r="C313048" s="77"/>
    </row>
    <row r="313049" spans="2:3" x14ac:dyDescent="0.25">
      <c r="B313049" s="78"/>
      <c r="C313049" s="77"/>
    </row>
    <row r="313050" spans="2:3" x14ac:dyDescent="0.25">
      <c r="B313050" s="78"/>
      <c r="C313050" s="77"/>
    </row>
    <row r="313160" spans="2:3" x14ac:dyDescent="0.25">
      <c r="B313160" s="78"/>
      <c r="C313160" s="77"/>
    </row>
    <row r="313161" spans="2:3" x14ac:dyDescent="0.25">
      <c r="B313161" s="78"/>
      <c r="C313161" s="77"/>
    </row>
    <row r="313162" spans="2:3" x14ac:dyDescent="0.25">
      <c r="B313162" s="78"/>
      <c r="C313162" s="77"/>
    </row>
    <row r="313163" spans="2:3" x14ac:dyDescent="0.25">
      <c r="B313163" s="78"/>
      <c r="C313163" s="77"/>
    </row>
    <row r="313164" spans="2:3" x14ac:dyDescent="0.25">
      <c r="B313164" s="78"/>
      <c r="C313164" s="77"/>
    </row>
    <row r="313165" spans="2:3" x14ac:dyDescent="0.25">
      <c r="B313165" s="78"/>
      <c r="C313165" s="77"/>
    </row>
    <row r="313166" spans="2:3" x14ac:dyDescent="0.25">
      <c r="B313166" s="78"/>
      <c r="C313166" s="77"/>
    </row>
    <row r="313167" spans="2:3" x14ac:dyDescent="0.25">
      <c r="B313167" s="78"/>
      <c r="C313167" s="77"/>
    </row>
    <row r="313168" spans="2:3" x14ac:dyDescent="0.25">
      <c r="B313168" s="78"/>
      <c r="C313168" s="77"/>
    </row>
    <row r="313169" spans="2:3" x14ac:dyDescent="0.25">
      <c r="B313169" s="78"/>
      <c r="C313169" s="77"/>
    </row>
    <row r="313170" spans="2:3" x14ac:dyDescent="0.25">
      <c r="B313170" s="78"/>
      <c r="C313170" s="77"/>
    </row>
    <row r="313171" spans="2:3" x14ac:dyDescent="0.25">
      <c r="B313171" s="78"/>
      <c r="C313171" s="77"/>
    </row>
    <row r="313172" spans="2:3" x14ac:dyDescent="0.25">
      <c r="B313172" s="78"/>
      <c r="C313172" s="77"/>
    </row>
    <row r="313282" spans="2:3" x14ac:dyDescent="0.25">
      <c r="B313282" s="78"/>
      <c r="C313282" s="77"/>
    </row>
    <row r="313283" spans="2:3" x14ac:dyDescent="0.25">
      <c r="B313283" s="78"/>
      <c r="C313283" s="77"/>
    </row>
    <row r="313284" spans="2:3" x14ac:dyDescent="0.25">
      <c r="B313284" s="78"/>
      <c r="C313284" s="77"/>
    </row>
    <row r="313285" spans="2:3" x14ac:dyDescent="0.25">
      <c r="B313285" s="78"/>
      <c r="C313285" s="77"/>
    </row>
    <row r="313286" spans="2:3" x14ac:dyDescent="0.25">
      <c r="B313286" s="78"/>
      <c r="C313286" s="77"/>
    </row>
    <row r="313287" spans="2:3" x14ac:dyDescent="0.25">
      <c r="B313287" s="78"/>
      <c r="C313287" s="77"/>
    </row>
    <row r="313288" spans="2:3" x14ac:dyDescent="0.25">
      <c r="B313288" s="78"/>
      <c r="C313288" s="77"/>
    </row>
    <row r="313289" spans="2:3" x14ac:dyDescent="0.25">
      <c r="B313289" s="78"/>
      <c r="C313289" s="77"/>
    </row>
    <row r="313290" spans="2:3" x14ac:dyDescent="0.25">
      <c r="B313290" s="78"/>
      <c r="C313290" s="77"/>
    </row>
    <row r="313291" spans="2:3" x14ac:dyDescent="0.25">
      <c r="B313291" s="78"/>
      <c r="C313291" s="77"/>
    </row>
    <row r="313292" spans="2:3" x14ac:dyDescent="0.25">
      <c r="B313292" s="78"/>
      <c r="C313292" s="77"/>
    </row>
    <row r="313293" spans="2:3" x14ac:dyDescent="0.25">
      <c r="B313293" s="78"/>
      <c r="C313293" s="77"/>
    </row>
    <row r="313294" spans="2:3" x14ac:dyDescent="0.25">
      <c r="B313294" s="78"/>
      <c r="C313294" s="77"/>
    </row>
    <row r="313404" spans="2:3" x14ac:dyDescent="0.25">
      <c r="B313404" s="78"/>
      <c r="C313404" s="77"/>
    </row>
    <row r="313405" spans="2:3" x14ac:dyDescent="0.25">
      <c r="B313405" s="78"/>
      <c r="C313405" s="77"/>
    </row>
    <row r="313406" spans="2:3" x14ac:dyDescent="0.25">
      <c r="B313406" s="78"/>
      <c r="C313406" s="77"/>
    </row>
    <row r="313407" spans="2:3" x14ac:dyDescent="0.25">
      <c r="B313407" s="78"/>
      <c r="C313407" s="77"/>
    </row>
    <row r="313408" spans="2:3" x14ac:dyDescent="0.25">
      <c r="B313408" s="78"/>
      <c r="C313408" s="77"/>
    </row>
    <row r="313409" spans="2:3" x14ac:dyDescent="0.25">
      <c r="B313409" s="78"/>
      <c r="C313409" s="77"/>
    </row>
    <row r="313410" spans="2:3" x14ac:dyDescent="0.25">
      <c r="B313410" s="78"/>
      <c r="C313410" s="77"/>
    </row>
    <row r="313411" spans="2:3" x14ac:dyDescent="0.25">
      <c r="B313411" s="78"/>
      <c r="C313411" s="77"/>
    </row>
    <row r="313412" spans="2:3" x14ac:dyDescent="0.25">
      <c r="B313412" s="78"/>
      <c r="C313412" s="77"/>
    </row>
    <row r="313413" spans="2:3" x14ac:dyDescent="0.25">
      <c r="B313413" s="78"/>
      <c r="C313413" s="77"/>
    </row>
    <row r="313414" spans="2:3" x14ac:dyDescent="0.25">
      <c r="B313414" s="78"/>
      <c r="C313414" s="77"/>
    </row>
    <row r="313415" spans="2:3" x14ac:dyDescent="0.25">
      <c r="B313415" s="78"/>
      <c r="C313415" s="77"/>
    </row>
    <row r="313416" spans="2:3" x14ac:dyDescent="0.25">
      <c r="B313416" s="78"/>
      <c r="C313416" s="77"/>
    </row>
    <row r="313526" spans="2:3" x14ac:dyDescent="0.25">
      <c r="B313526" s="78"/>
      <c r="C313526" s="77"/>
    </row>
    <row r="313527" spans="2:3" x14ac:dyDescent="0.25">
      <c r="B313527" s="78"/>
      <c r="C313527" s="77"/>
    </row>
    <row r="313528" spans="2:3" x14ac:dyDescent="0.25">
      <c r="B313528" s="78"/>
      <c r="C313528" s="77"/>
    </row>
    <row r="313529" spans="2:3" x14ac:dyDescent="0.25">
      <c r="B313529" s="78"/>
      <c r="C313529" s="77"/>
    </row>
    <row r="313530" spans="2:3" x14ac:dyDescent="0.25">
      <c r="B313530" s="78"/>
      <c r="C313530" s="77"/>
    </row>
    <row r="313531" spans="2:3" x14ac:dyDescent="0.25">
      <c r="B313531" s="78"/>
      <c r="C313531" s="77"/>
    </row>
    <row r="313532" spans="2:3" x14ac:dyDescent="0.25">
      <c r="B313532" s="78"/>
      <c r="C313532" s="77"/>
    </row>
    <row r="313533" spans="2:3" x14ac:dyDescent="0.25">
      <c r="B313533" s="78"/>
      <c r="C313533" s="77"/>
    </row>
    <row r="313534" spans="2:3" x14ac:dyDescent="0.25">
      <c r="B313534" s="78"/>
      <c r="C313534" s="77"/>
    </row>
    <row r="313535" spans="2:3" x14ac:dyDescent="0.25">
      <c r="B313535" s="78"/>
      <c r="C313535" s="77"/>
    </row>
    <row r="313536" spans="2:3" x14ac:dyDescent="0.25">
      <c r="B313536" s="78"/>
      <c r="C313536" s="77"/>
    </row>
    <row r="313537" spans="2:3" x14ac:dyDescent="0.25">
      <c r="B313537" s="78"/>
      <c r="C313537" s="77"/>
    </row>
    <row r="313538" spans="2:3" x14ac:dyDescent="0.25">
      <c r="B313538" s="78"/>
      <c r="C313538" s="77"/>
    </row>
    <row r="313648" spans="2:3" x14ac:dyDescent="0.25">
      <c r="B313648" s="78"/>
      <c r="C313648" s="77"/>
    </row>
    <row r="313649" spans="2:3" x14ac:dyDescent="0.25">
      <c r="B313649" s="78"/>
      <c r="C313649" s="77"/>
    </row>
    <row r="313650" spans="2:3" x14ac:dyDescent="0.25">
      <c r="B313650" s="78"/>
      <c r="C313650" s="77"/>
    </row>
    <row r="313651" spans="2:3" x14ac:dyDescent="0.25">
      <c r="B313651" s="78"/>
      <c r="C313651" s="77"/>
    </row>
    <row r="313652" spans="2:3" x14ac:dyDescent="0.25">
      <c r="B313652" s="78"/>
      <c r="C313652" s="77"/>
    </row>
    <row r="313653" spans="2:3" x14ac:dyDescent="0.25">
      <c r="B313653" s="78"/>
      <c r="C313653" s="77"/>
    </row>
    <row r="313654" spans="2:3" x14ac:dyDescent="0.25">
      <c r="B313654" s="78"/>
      <c r="C313654" s="77"/>
    </row>
    <row r="313655" spans="2:3" x14ac:dyDescent="0.25">
      <c r="B313655" s="78"/>
      <c r="C313655" s="77"/>
    </row>
    <row r="313656" spans="2:3" x14ac:dyDescent="0.25">
      <c r="B313656" s="78"/>
      <c r="C313656" s="77"/>
    </row>
    <row r="313657" spans="2:3" x14ac:dyDescent="0.25">
      <c r="B313657" s="78"/>
      <c r="C313657" s="77"/>
    </row>
    <row r="313658" spans="2:3" x14ac:dyDescent="0.25">
      <c r="B313658" s="78"/>
      <c r="C313658" s="77"/>
    </row>
    <row r="313659" spans="2:3" x14ac:dyDescent="0.25">
      <c r="B313659" s="78"/>
      <c r="C313659" s="77"/>
    </row>
    <row r="313660" spans="2:3" x14ac:dyDescent="0.25">
      <c r="B313660" s="78"/>
      <c r="C313660" s="77"/>
    </row>
    <row r="313770" spans="2:3" x14ac:dyDescent="0.25">
      <c r="B313770" s="78"/>
      <c r="C313770" s="77"/>
    </row>
    <row r="313771" spans="2:3" x14ac:dyDescent="0.25">
      <c r="B313771" s="78"/>
      <c r="C313771" s="77"/>
    </row>
    <row r="313772" spans="2:3" x14ac:dyDescent="0.25">
      <c r="B313772" s="78"/>
      <c r="C313772" s="77"/>
    </row>
    <row r="313773" spans="2:3" x14ac:dyDescent="0.25">
      <c r="B313773" s="78"/>
      <c r="C313773" s="77"/>
    </row>
    <row r="313774" spans="2:3" x14ac:dyDescent="0.25">
      <c r="B313774" s="78"/>
      <c r="C313774" s="77"/>
    </row>
    <row r="313775" spans="2:3" x14ac:dyDescent="0.25">
      <c r="B313775" s="78"/>
      <c r="C313775" s="77"/>
    </row>
    <row r="313776" spans="2:3" x14ac:dyDescent="0.25">
      <c r="B313776" s="78"/>
      <c r="C313776" s="77"/>
    </row>
    <row r="313777" spans="2:3" x14ac:dyDescent="0.25">
      <c r="B313777" s="78"/>
      <c r="C313777" s="77"/>
    </row>
    <row r="313778" spans="2:3" x14ac:dyDescent="0.25">
      <c r="B313778" s="78"/>
      <c r="C313778" s="77"/>
    </row>
    <row r="313779" spans="2:3" x14ac:dyDescent="0.25">
      <c r="B313779" s="78"/>
      <c r="C313779" s="77"/>
    </row>
    <row r="313780" spans="2:3" x14ac:dyDescent="0.25">
      <c r="B313780" s="78"/>
      <c r="C313780" s="77"/>
    </row>
    <row r="313781" spans="2:3" x14ac:dyDescent="0.25">
      <c r="B313781" s="78"/>
      <c r="C313781" s="77"/>
    </row>
    <row r="313782" spans="2:3" x14ac:dyDescent="0.25">
      <c r="B313782" s="78"/>
      <c r="C313782" s="77"/>
    </row>
    <row r="313892" spans="2:3" x14ac:dyDescent="0.25">
      <c r="B313892" s="78"/>
      <c r="C313892" s="77"/>
    </row>
    <row r="313893" spans="2:3" x14ac:dyDescent="0.25">
      <c r="B313893" s="78"/>
      <c r="C313893" s="77"/>
    </row>
    <row r="313894" spans="2:3" x14ac:dyDescent="0.25">
      <c r="B313894" s="78"/>
      <c r="C313894" s="77"/>
    </row>
    <row r="313895" spans="2:3" x14ac:dyDescent="0.25">
      <c r="B313895" s="78"/>
      <c r="C313895" s="77"/>
    </row>
    <row r="313896" spans="2:3" x14ac:dyDescent="0.25">
      <c r="B313896" s="78"/>
      <c r="C313896" s="77"/>
    </row>
    <row r="313897" spans="2:3" x14ac:dyDescent="0.25">
      <c r="B313897" s="78"/>
      <c r="C313897" s="77"/>
    </row>
    <row r="313898" spans="2:3" x14ac:dyDescent="0.25">
      <c r="B313898" s="78"/>
      <c r="C313898" s="77"/>
    </row>
    <row r="313899" spans="2:3" x14ac:dyDescent="0.25">
      <c r="B313899" s="78"/>
      <c r="C313899" s="77"/>
    </row>
    <row r="313900" spans="2:3" x14ac:dyDescent="0.25">
      <c r="B313900" s="78"/>
      <c r="C313900" s="77"/>
    </row>
    <row r="313901" spans="2:3" x14ac:dyDescent="0.25">
      <c r="B313901" s="78"/>
      <c r="C313901" s="77"/>
    </row>
    <row r="313902" spans="2:3" x14ac:dyDescent="0.25">
      <c r="B313902" s="78"/>
      <c r="C313902" s="77"/>
    </row>
    <row r="313903" spans="2:3" x14ac:dyDescent="0.25">
      <c r="B313903" s="78"/>
      <c r="C313903" s="77"/>
    </row>
    <row r="313904" spans="2:3" x14ac:dyDescent="0.25">
      <c r="B313904" s="78"/>
      <c r="C313904" s="77"/>
    </row>
    <row r="314014" spans="2:3" x14ac:dyDescent="0.25">
      <c r="B314014" s="78"/>
      <c r="C314014" s="77"/>
    </row>
    <row r="314015" spans="2:3" x14ac:dyDescent="0.25">
      <c r="B314015" s="78"/>
      <c r="C314015" s="77"/>
    </row>
    <row r="314016" spans="2:3" x14ac:dyDescent="0.25">
      <c r="B314016" s="78"/>
      <c r="C314016" s="77"/>
    </row>
    <row r="314017" spans="2:3" x14ac:dyDescent="0.25">
      <c r="B314017" s="78"/>
      <c r="C314017" s="77"/>
    </row>
    <row r="314018" spans="2:3" x14ac:dyDescent="0.25">
      <c r="B314018" s="78"/>
      <c r="C314018" s="77"/>
    </row>
    <row r="314019" spans="2:3" x14ac:dyDescent="0.25">
      <c r="B314019" s="78"/>
      <c r="C314019" s="77"/>
    </row>
    <row r="314020" spans="2:3" x14ac:dyDescent="0.25">
      <c r="B314020" s="78"/>
      <c r="C314020" s="77"/>
    </row>
    <row r="314021" spans="2:3" x14ac:dyDescent="0.25">
      <c r="B314021" s="78"/>
      <c r="C314021" s="77"/>
    </row>
    <row r="314022" spans="2:3" x14ac:dyDescent="0.25">
      <c r="B314022" s="78"/>
      <c r="C314022" s="77"/>
    </row>
    <row r="314023" spans="2:3" x14ac:dyDescent="0.25">
      <c r="B314023" s="78"/>
      <c r="C314023" s="77"/>
    </row>
    <row r="314024" spans="2:3" x14ac:dyDescent="0.25">
      <c r="B314024" s="78"/>
      <c r="C314024" s="77"/>
    </row>
    <row r="314025" spans="2:3" x14ac:dyDescent="0.25">
      <c r="B314025" s="78"/>
      <c r="C314025" s="77"/>
    </row>
    <row r="314026" spans="2:3" x14ac:dyDescent="0.25">
      <c r="B314026" s="78"/>
      <c r="C314026" s="77"/>
    </row>
    <row r="314136" spans="2:3" x14ac:dyDescent="0.25">
      <c r="B314136" s="78"/>
      <c r="C314136" s="77"/>
    </row>
    <row r="314137" spans="2:3" x14ac:dyDescent="0.25">
      <c r="B314137" s="78"/>
      <c r="C314137" s="77"/>
    </row>
    <row r="314138" spans="2:3" x14ac:dyDescent="0.25">
      <c r="B314138" s="78"/>
      <c r="C314138" s="77"/>
    </row>
    <row r="314139" spans="2:3" x14ac:dyDescent="0.25">
      <c r="B314139" s="78"/>
      <c r="C314139" s="77"/>
    </row>
    <row r="314140" spans="2:3" x14ac:dyDescent="0.25">
      <c r="B314140" s="78"/>
      <c r="C314140" s="77"/>
    </row>
    <row r="314141" spans="2:3" x14ac:dyDescent="0.25">
      <c r="B314141" s="78"/>
      <c r="C314141" s="77"/>
    </row>
    <row r="314142" spans="2:3" x14ac:dyDescent="0.25">
      <c r="B314142" s="78"/>
      <c r="C314142" s="77"/>
    </row>
    <row r="314143" spans="2:3" x14ac:dyDescent="0.25">
      <c r="B314143" s="78"/>
      <c r="C314143" s="77"/>
    </row>
    <row r="314144" spans="2:3" x14ac:dyDescent="0.25">
      <c r="B314144" s="78"/>
      <c r="C314144" s="77"/>
    </row>
    <row r="314145" spans="2:3" x14ac:dyDescent="0.25">
      <c r="B314145" s="78"/>
      <c r="C314145" s="77"/>
    </row>
    <row r="314146" spans="2:3" x14ac:dyDescent="0.25">
      <c r="B314146" s="78"/>
      <c r="C314146" s="77"/>
    </row>
    <row r="314147" spans="2:3" x14ac:dyDescent="0.25">
      <c r="B314147" s="78"/>
      <c r="C314147" s="77"/>
    </row>
    <row r="314148" spans="2:3" x14ac:dyDescent="0.25">
      <c r="B314148" s="78"/>
      <c r="C314148" s="77"/>
    </row>
    <row r="314258" spans="2:3" x14ac:dyDescent="0.25">
      <c r="B314258" s="78"/>
      <c r="C314258" s="77"/>
    </row>
    <row r="314259" spans="2:3" x14ac:dyDescent="0.25">
      <c r="B314259" s="78"/>
      <c r="C314259" s="77"/>
    </row>
    <row r="314260" spans="2:3" x14ac:dyDescent="0.25">
      <c r="B314260" s="78"/>
      <c r="C314260" s="77"/>
    </row>
    <row r="314261" spans="2:3" x14ac:dyDescent="0.25">
      <c r="B314261" s="78"/>
      <c r="C314261" s="77"/>
    </row>
    <row r="314262" spans="2:3" x14ac:dyDescent="0.25">
      <c r="B314262" s="78"/>
      <c r="C314262" s="77"/>
    </row>
    <row r="314263" spans="2:3" x14ac:dyDescent="0.25">
      <c r="B314263" s="78"/>
      <c r="C314263" s="77"/>
    </row>
    <row r="314264" spans="2:3" x14ac:dyDescent="0.25">
      <c r="B314264" s="78"/>
      <c r="C314264" s="77"/>
    </row>
    <row r="314265" spans="2:3" x14ac:dyDescent="0.25">
      <c r="B314265" s="78"/>
      <c r="C314265" s="77"/>
    </row>
    <row r="314266" spans="2:3" x14ac:dyDescent="0.25">
      <c r="B314266" s="78"/>
      <c r="C314266" s="77"/>
    </row>
    <row r="314267" spans="2:3" x14ac:dyDescent="0.25">
      <c r="B314267" s="78"/>
      <c r="C314267" s="77"/>
    </row>
    <row r="314268" spans="2:3" x14ac:dyDescent="0.25">
      <c r="B314268" s="78"/>
      <c r="C314268" s="77"/>
    </row>
    <row r="314269" spans="2:3" x14ac:dyDescent="0.25">
      <c r="B314269" s="78"/>
      <c r="C314269" s="77"/>
    </row>
    <row r="314270" spans="2:3" x14ac:dyDescent="0.25">
      <c r="B314270" s="78"/>
      <c r="C314270" s="77"/>
    </row>
    <row r="314380" spans="2:3" x14ac:dyDescent="0.25">
      <c r="B314380" s="78"/>
      <c r="C314380" s="77"/>
    </row>
    <row r="314381" spans="2:3" x14ac:dyDescent="0.25">
      <c r="B314381" s="78"/>
      <c r="C314381" s="77"/>
    </row>
    <row r="314382" spans="2:3" x14ac:dyDescent="0.25">
      <c r="B314382" s="78"/>
      <c r="C314382" s="77"/>
    </row>
    <row r="314383" spans="2:3" x14ac:dyDescent="0.25">
      <c r="B314383" s="78"/>
      <c r="C314383" s="77"/>
    </row>
    <row r="314384" spans="2:3" x14ac:dyDescent="0.25">
      <c r="B314384" s="78"/>
      <c r="C314384" s="77"/>
    </row>
    <row r="314385" spans="2:3" x14ac:dyDescent="0.25">
      <c r="B314385" s="78"/>
      <c r="C314385" s="77"/>
    </row>
    <row r="314386" spans="2:3" x14ac:dyDescent="0.25">
      <c r="B314386" s="78"/>
      <c r="C314386" s="77"/>
    </row>
    <row r="314387" spans="2:3" x14ac:dyDescent="0.25">
      <c r="B314387" s="78"/>
      <c r="C314387" s="77"/>
    </row>
    <row r="314388" spans="2:3" x14ac:dyDescent="0.25">
      <c r="B314388" s="78"/>
      <c r="C314388" s="77"/>
    </row>
    <row r="314389" spans="2:3" x14ac:dyDescent="0.25">
      <c r="B314389" s="78"/>
      <c r="C314389" s="77"/>
    </row>
    <row r="314390" spans="2:3" x14ac:dyDescent="0.25">
      <c r="B314390" s="78"/>
      <c r="C314390" s="77"/>
    </row>
    <row r="314391" spans="2:3" x14ac:dyDescent="0.25">
      <c r="B314391" s="78"/>
      <c r="C314391" s="77"/>
    </row>
    <row r="314392" spans="2:3" x14ac:dyDescent="0.25">
      <c r="B314392" s="78"/>
      <c r="C314392" s="77"/>
    </row>
    <row r="314502" spans="2:3" x14ac:dyDescent="0.25">
      <c r="B314502" s="78"/>
      <c r="C314502" s="77"/>
    </row>
    <row r="314503" spans="2:3" x14ac:dyDescent="0.25">
      <c r="B314503" s="78"/>
      <c r="C314503" s="77"/>
    </row>
    <row r="314504" spans="2:3" x14ac:dyDescent="0.25">
      <c r="B314504" s="78"/>
      <c r="C314504" s="77"/>
    </row>
    <row r="314505" spans="2:3" x14ac:dyDescent="0.25">
      <c r="B314505" s="78"/>
      <c r="C314505" s="77"/>
    </row>
    <row r="314506" spans="2:3" x14ac:dyDescent="0.25">
      <c r="B314506" s="78"/>
      <c r="C314506" s="77"/>
    </row>
    <row r="314507" spans="2:3" x14ac:dyDescent="0.25">
      <c r="B314507" s="78"/>
      <c r="C314507" s="77"/>
    </row>
    <row r="314508" spans="2:3" x14ac:dyDescent="0.25">
      <c r="B314508" s="78"/>
      <c r="C314508" s="77"/>
    </row>
    <row r="314509" spans="2:3" x14ac:dyDescent="0.25">
      <c r="B314509" s="78"/>
      <c r="C314509" s="77"/>
    </row>
    <row r="314510" spans="2:3" x14ac:dyDescent="0.25">
      <c r="B314510" s="78"/>
      <c r="C314510" s="77"/>
    </row>
    <row r="314511" spans="2:3" x14ac:dyDescent="0.25">
      <c r="B314511" s="78"/>
      <c r="C314511" s="77"/>
    </row>
    <row r="314512" spans="2:3" x14ac:dyDescent="0.25">
      <c r="B314512" s="78"/>
      <c r="C314512" s="77"/>
    </row>
    <row r="314513" spans="2:3" x14ac:dyDescent="0.25">
      <c r="B314513" s="78"/>
      <c r="C314513" s="77"/>
    </row>
    <row r="314514" spans="2:3" x14ac:dyDescent="0.25">
      <c r="B314514" s="78"/>
      <c r="C314514" s="77"/>
    </row>
    <row r="314624" spans="2:3" x14ac:dyDescent="0.25">
      <c r="B314624" s="78"/>
      <c r="C314624" s="77"/>
    </row>
    <row r="314625" spans="2:3" x14ac:dyDescent="0.25">
      <c r="B314625" s="78"/>
      <c r="C314625" s="77"/>
    </row>
    <row r="314626" spans="2:3" x14ac:dyDescent="0.25">
      <c r="B314626" s="78"/>
      <c r="C314626" s="77"/>
    </row>
    <row r="314627" spans="2:3" x14ac:dyDescent="0.25">
      <c r="B314627" s="78"/>
      <c r="C314627" s="77"/>
    </row>
    <row r="314628" spans="2:3" x14ac:dyDescent="0.25">
      <c r="B314628" s="78"/>
      <c r="C314628" s="77"/>
    </row>
    <row r="314629" spans="2:3" x14ac:dyDescent="0.25">
      <c r="B314629" s="78"/>
      <c r="C314629" s="77"/>
    </row>
    <row r="314630" spans="2:3" x14ac:dyDescent="0.25">
      <c r="B314630" s="78"/>
      <c r="C314630" s="77"/>
    </row>
    <row r="314631" spans="2:3" x14ac:dyDescent="0.25">
      <c r="B314631" s="78"/>
      <c r="C314631" s="77"/>
    </row>
    <row r="314632" spans="2:3" x14ac:dyDescent="0.25">
      <c r="B314632" s="78"/>
      <c r="C314632" s="77"/>
    </row>
    <row r="314633" spans="2:3" x14ac:dyDescent="0.25">
      <c r="B314633" s="78"/>
      <c r="C314633" s="77"/>
    </row>
    <row r="314634" spans="2:3" x14ac:dyDescent="0.25">
      <c r="B314634" s="78"/>
      <c r="C314634" s="77"/>
    </row>
    <row r="314635" spans="2:3" x14ac:dyDescent="0.25">
      <c r="B314635" s="78"/>
      <c r="C314635" s="77"/>
    </row>
    <row r="314636" spans="2:3" x14ac:dyDescent="0.25">
      <c r="B314636" s="78"/>
      <c r="C314636" s="77"/>
    </row>
    <row r="314746" spans="2:3" x14ac:dyDescent="0.25">
      <c r="B314746" s="78"/>
      <c r="C314746" s="77"/>
    </row>
    <row r="314747" spans="2:3" x14ac:dyDescent="0.25">
      <c r="B314747" s="78"/>
      <c r="C314747" s="77"/>
    </row>
    <row r="314748" spans="2:3" x14ac:dyDescent="0.25">
      <c r="B314748" s="78"/>
      <c r="C314748" s="77"/>
    </row>
    <row r="314749" spans="2:3" x14ac:dyDescent="0.25">
      <c r="B314749" s="78"/>
      <c r="C314749" s="77"/>
    </row>
    <row r="314750" spans="2:3" x14ac:dyDescent="0.25">
      <c r="B314750" s="78"/>
      <c r="C314750" s="77"/>
    </row>
    <row r="314751" spans="2:3" x14ac:dyDescent="0.25">
      <c r="B314751" s="78"/>
      <c r="C314751" s="77"/>
    </row>
    <row r="314752" spans="2:3" x14ac:dyDescent="0.25">
      <c r="B314752" s="78"/>
      <c r="C314752" s="77"/>
    </row>
    <row r="314753" spans="2:3" x14ac:dyDescent="0.25">
      <c r="B314753" s="78"/>
      <c r="C314753" s="77"/>
    </row>
    <row r="314754" spans="2:3" x14ac:dyDescent="0.25">
      <c r="B314754" s="78"/>
      <c r="C314754" s="77"/>
    </row>
    <row r="314755" spans="2:3" x14ac:dyDescent="0.25">
      <c r="B314755" s="78"/>
      <c r="C314755" s="77"/>
    </row>
    <row r="314756" spans="2:3" x14ac:dyDescent="0.25">
      <c r="B314756" s="78"/>
      <c r="C314756" s="77"/>
    </row>
    <row r="314757" spans="2:3" x14ac:dyDescent="0.25">
      <c r="B314757" s="78"/>
      <c r="C314757" s="77"/>
    </row>
    <row r="314758" spans="2:3" x14ac:dyDescent="0.25">
      <c r="B314758" s="78"/>
      <c r="C314758" s="77"/>
    </row>
    <row r="314868" spans="2:3" x14ac:dyDescent="0.25">
      <c r="B314868" s="78"/>
      <c r="C314868" s="77"/>
    </row>
    <row r="314869" spans="2:3" x14ac:dyDescent="0.25">
      <c r="B314869" s="78"/>
      <c r="C314869" s="77"/>
    </row>
    <row r="314870" spans="2:3" x14ac:dyDescent="0.25">
      <c r="B314870" s="78"/>
      <c r="C314870" s="77"/>
    </row>
    <row r="314871" spans="2:3" x14ac:dyDescent="0.25">
      <c r="B314871" s="78"/>
      <c r="C314871" s="77"/>
    </row>
    <row r="314872" spans="2:3" x14ac:dyDescent="0.25">
      <c r="B314872" s="78"/>
      <c r="C314872" s="77"/>
    </row>
    <row r="314873" spans="2:3" x14ac:dyDescent="0.25">
      <c r="B314873" s="78"/>
      <c r="C314873" s="77"/>
    </row>
    <row r="314874" spans="2:3" x14ac:dyDescent="0.25">
      <c r="B314874" s="78"/>
      <c r="C314874" s="77"/>
    </row>
    <row r="314875" spans="2:3" x14ac:dyDescent="0.25">
      <c r="B314875" s="78"/>
      <c r="C314875" s="77"/>
    </row>
    <row r="314876" spans="2:3" x14ac:dyDescent="0.25">
      <c r="B314876" s="78"/>
      <c r="C314876" s="77"/>
    </row>
    <row r="314877" spans="2:3" x14ac:dyDescent="0.25">
      <c r="B314877" s="78"/>
      <c r="C314877" s="77"/>
    </row>
    <row r="314878" spans="2:3" x14ac:dyDescent="0.25">
      <c r="B314878" s="78"/>
      <c r="C314878" s="77"/>
    </row>
    <row r="314879" spans="2:3" x14ac:dyDescent="0.25">
      <c r="B314879" s="78"/>
      <c r="C314879" s="77"/>
    </row>
    <row r="314880" spans="2:3" x14ac:dyDescent="0.25">
      <c r="B314880" s="78"/>
      <c r="C314880" s="77"/>
    </row>
    <row r="314990" spans="2:3" x14ac:dyDescent="0.25">
      <c r="B314990" s="78"/>
      <c r="C314990" s="77"/>
    </row>
    <row r="314991" spans="2:3" x14ac:dyDescent="0.25">
      <c r="B314991" s="78"/>
      <c r="C314991" s="77"/>
    </row>
    <row r="314992" spans="2:3" x14ac:dyDescent="0.25">
      <c r="B314992" s="78"/>
      <c r="C314992" s="77"/>
    </row>
    <row r="314993" spans="2:3" x14ac:dyDescent="0.25">
      <c r="B314993" s="78"/>
      <c r="C314993" s="77"/>
    </row>
    <row r="314994" spans="2:3" x14ac:dyDescent="0.25">
      <c r="B314994" s="78"/>
      <c r="C314994" s="77"/>
    </row>
    <row r="314995" spans="2:3" x14ac:dyDescent="0.25">
      <c r="B314995" s="78"/>
      <c r="C314995" s="77"/>
    </row>
    <row r="314996" spans="2:3" x14ac:dyDescent="0.25">
      <c r="B314996" s="78"/>
      <c r="C314996" s="77"/>
    </row>
    <row r="314997" spans="2:3" x14ac:dyDescent="0.25">
      <c r="B314997" s="78"/>
      <c r="C314997" s="77"/>
    </row>
    <row r="314998" spans="2:3" x14ac:dyDescent="0.25">
      <c r="B314998" s="78"/>
      <c r="C314998" s="77"/>
    </row>
    <row r="314999" spans="2:3" x14ac:dyDescent="0.25">
      <c r="B314999" s="78"/>
      <c r="C314999" s="77"/>
    </row>
    <row r="315000" spans="2:3" x14ac:dyDescent="0.25">
      <c r="B315000" s="78"/>
      <c r="C315000" s="77"/>
    </row>
    <row r="315001" spans="2:3" x14ac:dyDescent="0.25">
      <c r="B315001" s="78"/>
      <c r="C315001" s="77"/>
    </row>
    <row r="315002" spans="2:3" x14ac:dyDescent="0.25">
      <c r="B315002" s="78"/>
      <c r="C315002" s="77"/>
    </row>
    <row r="315112" spans="2:3" x14ac:dyDescent="0.25">
      <c r="B315112" s="78"/>
      <c r="C315112" s="77"/>
    </row>
    <row r="315113" spans="2:3" x14ac:dyDescent="0.25">
      <c r="B315113" s="78"/>
      <c r="C315113" s="77"/>
    </row>
    <row r="315114" spans="2:3" x14ac:dyDescent="0.25">
      <c r="B315114" s="78"/>
      <c r="C315114" s="77"/>
    </row>
    <row r="315115" spans="2:3" x14ac:dyDescent="0.25">
      <c r="B315115" s="78"/>
      <c r="C315115" s="77"/>
    </row>
    <row r="315116" spans="2:3" x14ac:dyDescent="0.25">
      <c r="B315116" s="78"/>
      <c r="C315116" s="77"/>
    </row>
    <row r="315117" spans="2:3" x14ac:dyDescent="0.25">
      <c r="B315117" s="78"/>
      <c r="C315117" s="77"/>
    </row>
    <row r="315118" spans="2:3" x14ac:dyDescent="0.25">
      <c r="B315118" s="78"/>
      <c r="C315118" s="77"/>
    </row>
    <row r="315119" spans="2:3" x14ac:dyDescent="0.25">
      <c r="B315119" s="78"/>
      <c r="C315119" s="77"/>
    </row>
    <row r="315120" spans="2:3" x14ac:dyDescent="0.25">
      <c r="B315120" s="78"/>
      <c r="C315120" s="77"/>
    </row>
    <row r="315121" spans="2:3" x14ac:dyDescent="0.25">
      <c r="B315121" s="78"/>
      <c r="C315121" s="77"/>
    </row>
    <row r="315122" spans="2:3" x14ac:dyDescent="0.25">
      <c r="B315122" s="78"/>
      <c r="C315122" s="77"/>
    </row>
    <row r="315123" spans="2:3" x14ac:dyDescent="0.25">
      <c r="B315123" s="78"/>
      <c r="C315123" s="77"/>
    </row>
    <row r="315124" spans="2:3" x14ac:dyDescent="0.25">
      <c r="B315124" s="78"/>
      <c r="C315124" s="77"/>
    </row>
    <row r="315234" spans="2:3" x14ac:dyDescent="0.25">
      <c r="B315234" s="78"/>
      <c r="C315234" s="77"/>
    </row>
    <row r="315235" spans="2:3" x14ac:dyDescent="0.25">
      <c r="B315235" s="78"/>
      <c r="C315235" s="77"/>
    </row>
    <row r="315236" spans="2:3" x14ac:dyDescent="0.25">
      <c r="B315236" s="78"/>
      <c r="C315236" s="77"/>
    </row>
    <row r="315237" spans="2:3" x14ac:dyDescent="0.25">
      <c r="B315237" s="78"/>
      <c r="C315237" s="77"/>
    </row>
    <row r="315238" spans="2:3" x14ac:dyDescent="0.25">
      <c r="B315238" s="78"/>
      <c r="C315238" s="77"/>
    </row>
    <row r="315239" spans="2:3" x14ac:dyDescent="0.25">
      <c r="B315239" s="78"/>
      <c r="C315239" s="77"/>
    </row>
    <row r="315240" spans="2:3" x14ac:dyDescent="0.25">
      <c r="B315240" s="78"/>
      <c r="C315240" s="77"/>
    </row>
    <row r="315241" spans="2:3" x14ac:dyDescent="0.25">
      <c r="B315241" s="78"/>
      <c r="C315241" s="77"/>
    </row>
    <row r="315242" spans="2:3" x14ac:dyDescent="0.25">
      <c r="B315242" s="78"/>
      <c r="C315242" s="77"/>
    </row>
    <row r="315243" spans="2:3" x14ac:dyDescent="0.25">
      <c r="B315243" s="78"/>
      <c r="C315243" s="77"/>
    </row>
    <row r="315244" spans="2:3" x14ac:dyDescent="0.25">
      <c r="B315244" s="78"/>
      <c r="C315244" s="77"/>
    </row>
    <row r="315245" spans="2:3" x14ac:dyDescent="0.25">
      <c r="B315245" s="78"/>
      <c r="C315245" s="77"/>
    </row>
    <row r="315246" spans="2:3" x14ac:dyDescent="0.25">
      <c r="B315246" s="78"/>
      <c r="C315246" s="77"/>
    </row>
    <row r="315356" spans="2:3" x14ac:dyDescent="0.25">
      <c r="B315356" s="78"/>
      <c r="C315356" s="77"/>
    </row>
    <row r="315357" spans="2:3" x14ac:dyDescent="0.25">
      <c r="B315357" s="78"/>
      <c r="C315357" s="77"/>
    </row>
    <row r="315358" spans="2:3" x14ac:dyDescent="0.25">
      <c r="B315358" s="78"/>
      <c r="C315358" s="77"/>
    </row>
    <row r="315359" spans="2:3" x14ac:dyDescent="0.25">
      <c r="B315359" s="78"/>
      <c r="C315359" s="77"/>
    </row>
    <row r="315360" spans="2:3" x14ac:dyDescent="0.25">
      <c r="B315360" s="78"/>
      <c r="C315360" s="77"/>
    </row>
    <row r="315361" spans="2:3" x14ac:dyDescent="0.25">
      <c r="B315361" s="78"/>
      <c r="C315361" s="77"/>
    </row>
    <row r="315362" spans="2:3" x14ac:dyDescent="0.25">
      <c r="B315362" s="78"/>
      <c r="C315362" s="77"/>
    </row>
    <row r="315363" spans="2:3" x14ac:dyDescent="0.25">
      <c r="B315363" s="78"/>
      <c r="C315363" s="77"/>
    </row>
    <row r="315364" spans="2:3" x14ac:dyDescent="0.25">
      <c r="B315364" s="78"/>
      <c r="C315364" s="77"/>
    </row>
    <row r="315365" spans="2:3" x14ac:dyDescent="0.25">
      <c r="B315365" s="78"/>
      <c r="C315365" s="77"/>
    </row>
    <row r="315366" spans="2:3" x14ac:dyDescent="0.25">
      <c r="B315366" s="78"/>
      <c r="C315366" s="77"/>
    </row>
    <row r="315367" spans="2:3" x14ac:dyDescent="0.25">
      <c r="B315367" s="78"/>
      <c r="C315367" s="77"/>
    </row>
    <row r="315368" spans="2:3" x14ac:dyDescent="0.25">
      <c r="B315368" s="78"/>
      <c r="C315368" s="77"/>
    </row>
    <row r="315478" spans="2:3" x14ac:dyDescent="0.25">
      <c r="B315478" s="78"/>
      <c r="C315478" s="77"/>
    </row>
    <row r="315479" spans="2:3" x14ac:dyDescent="0.25">
      <c r="B315479" s="78"/>
      <c r="C315479" s="77"/>
    </row>
    <row r="315480" spans="2:3" x14ac:dyDescent="0.25">
      <c r="B315480" s="78"/>
      <c r="C315480" s="77"/>
    </row>
    <row r="315481" spans="2:3" x14ac:dyDescent="0.25">
      <c r="B315481" s="78"/>
      <c r="C315481" s="77"/>
    </row>
    <row r="315482" spans="2:3" x14ac:dyDescent="0.25">
      <c r="B315482" s="78"/>
      <c r="C315482" s="77"/>
    </row>
    <row r="315483" spans="2:3" x14ac:dyDescent="0.25">
      <c r="B315483" s="78"/>
      <c r="C315483" s="77"/>
    </row>
    <row r="315484" spans="2:3" x14ac:dyDescent="0.25">
      <c r="B315484" s="78"/>
      <c r="C315484" s="77"/>
    </row>
    <row r="315485" spans="2:3" x14ac:dyDescent="0.25">
      <c r="B315485" s="78"/>
      <c r="C315485" s="77"/>
    </row>
    <row r="315486" spans="2:3" x14ac:dyDescent="0.25">
      <c r="B315486" s="78"/>
      <c r="C315486" s="77"/>
    </row>
    <row r="315487" spans="2:3" x14ac:dyDescent="0.25">
      <c r="B315487" s="78"/>
      <c r="C315487" s="77"/>
    </row>
    <row r="315488" spans="2:3" x14ac:dyDescent="0.25">
      <c r="B315488" s="78"/>
      <c r="C315488" s="77"/>
    </row>
    <row r="315489" spans="2:3" x14ac:dyDescent="0.25">
      <c r="B315489" s="78"/>
      <c r="C315489" s="77"/>
    </row>
    <row r="315490" spans="2:3" x14ac:dyDescent="0.25">
      <c r="B315490" s="78"/>
      <c r="C315490" s="77"/>
    </row>
    <row r="315600" spans="2:3" x14ac:dyDescent="0.25">
      <c r="B315600" s="78"/>
      <c r="C315600" s="77"/>
    </row>
    <row r="315601" spans="2:3" x14ac:dyDescent="0.25">
      <c r="B315601" s="78"/>
      <c r="C315601" s="77"/>
    </row>
    <row r="315602" spans="2:3" x14ac:dyDescent="0.25">
      <c r="B315602" s="78"/>
      <c r="C315602" s="77"/>
    </row>
    <row r="315603" spans="2:3" x14ac:dyDescent="0.25">
      <c r="B315603" s="78"/>
      <c r="C315603" s="77"/>
    </row>
    <row r="315604" spans="2:3" x14ac:dyDescent="0.25">
      <c r="B315604" s="78"/>
      <c r="C315604" s="77"/>
    </row>
    <row r="315605" spans="2:3" x14ac:dyDescent="0.25">
      <c r="B315605" s="78"/>
      <c r="C315605" s="77"/>
    </row>
    <row r="315606" spans="2:3" x14ac:dyDescent="0.25">
      <c r="B315606" s="78"/>
      <c r="C315606" s="77"/>
    </row>
    <row r="315607" spans="2:3" x14ac:dyDescent="0.25">
      <c r="B315607" s="78"/>
      <c r="C315607" s="77"/>
    </row>
    <row r="315608" spans="2:3" x14ac:dyDescent="0.25">
      <c r="B315608" s="78"/>
      <c r="C315608" s="77"/>
    </row>
    <row r="315609" spans="2:3" x14ac:dyDescent="0.25">
      <c r="B315609" s="78"/>
      <c r="C315609" s="77"/>
    </row>
    <row r="315610" spans="2:3" x14ac:dyDescent="0.25">
      <c r="B315610" s="78"/>
      <c r="C315610" s="77"/>
    </row>
    <row r="315611" spans="2:3" x14ac:dyDescent="0.25">
      <c r="B315611" s="78"/>
      <c r="C315611" s="77"/>
    </row>
    <row r="315612" spans="2:3" x14ac:dyDescent="0.25">
      <c r="B315612" s="78"/>
      <c r="C315612" s="77"/>
    </row>
    <row r="315722" spans="2:3" x14ac:dyDescent="0.25">
      <c r="B315722" s="78"/>
      <c r="C315722" s="77"/>
    </row>
    <row r="315723" spans="2:3" x14ac:dyDescent="0.25">
      <c r="B315723" s="78"/>
      <c r="C315723" s="77"/>
    </row>
    <row r="315724" spans="2:3" x14ac:dyDescent="0.25">
      <c r="B315724" s="78"/>
      <c r="C315724" s="77"/>
    </row>
    <row r="315725" spans="2:3" x14ac:dyDescent="0.25">
      <c r="B315725" s="78"/>
      <c r="C315725" s="77"/>
    </row>
    <row r="315726" spans="2:3" x14ac:dyDescent="0.25">
      <c r="B315726" s="78"/>
      <c r="C315726" s="77"/>
    </row>
    <row r="315727" spans="2:3" x14ac:dyDescent="0.25">
      <c r="B315727" s="78"/>
      <c r="C315727" s="77"/>
    </row>
    <row r="315728" spans="2:3" x14ac:dyDescent="0.25">
      <c r="B315728" s="78"/>
      <c r="C315728" s="77"/>
    </row>
    <row r="315729" spans="2:3" x14ac:dyDescent="0.25">
      <c r="B315729" s="78"/>
      <c r="C315729" s="77"/>
    </row>
    <row r="315730" spans="2:3" x14ac:dyDescent="0.25">
      <c r="B315730" s="78"/>
      <c r="C315730" s="77"/>
    </row>
    <row r="315731" spans="2:3" x14ac:dyDescent="0.25">
      <c r="B315731" s="78"/>
      <c r="C315731" s="77"/>
    </row>
    <row r="315732" spans="2:3" x14ac:dyDescent="0.25">
      <c r="B315732" s="78"/>
      <c r="C315732" s="77"/>
    </row>
    <row r="315733" spans="2:3" x14ac:dyDescent="0.25">
      <c r="B315733" s="78"/>
      <c r="C315733" s="77"/>
    </row>
    <row r="315734" spans="2:3" x14ac:dyDescent="0.25">
      <c r="B315734" s="78"/>
      <c r="C315734" s="77"/>
    </row>
    <row r="315844" spans="2:3" x14ac:dyDescent="0.25">
      <c r="B315844" s="78"/>
      <c r="C315844" s="77"/>
    </row>
    <row r="315845" spans="2:3" x14ac:dyDescent="0.25">
      <c r="B315845" s="78"/>
      <c r="C315845" s="77"/>
    </row>
    <row r="315846" spans="2:3" x14ac:dyDescent="0.25">
      <c r="B315846" s="78"/>
      <c r="C315846" s="77"/>
    </row>
    <row r="315847" spans="2:3" x14ac:dyDescent="0.25">
      <c r="B315847" s="78"/>
      <c r="C315847" s="77"/>
    </row>
    <row r="315848" spans="2:3" x14ac:dyDescent="0.25">
      <c r="B315848" s="78"/>
      <c r="C315848" s="77"/>
    </row>
    <row r="315849" spans="2:3" x14ac:dyDescent="0.25">
      <c r="B315849" s="78"/>
      <c r="C315849" s="77"/>
    </row>
    <row r="315850" spans="2:3" x14ac:dyDescent="0.25">
      <c r="B315850" s="78"/>
      <c r="C315850" s="77"/>
    </row>
    <row r="315851" spans="2:3" x14ac:dyDescent="0.25">
      <c r="B315851" s="78"/>
      <c r="C315851" s="77"/>
    </row>
    <row r="315852" spans="2:3" x14ac:dyDescent="0.25">
      <c r="B315852" s="78"/>
      <c r="C315852" s="77"/>
    </row>
    <row r="315853" spans="2:3" x14ac:dyDescent="0.25">
      <c r="B315853" s="78"/>
      <c r="C315853" s="77"/>
    </row>
    <row r="315854" spans="2:3" x14ac:dyDescent="0.25">
      <c r="B315854" s="78"/>
      <c r="C315854" s="77"/>
    </row>
    <row r="315855" spans="2:3" x14ac:dyDescent="0.25">
      <c r="B315855" s="78"/>
      <c r="C315855" s="77"/>
    </row>
    <row r="315856" spans="2:3" x14ac:dyDescent="0.25">
      <c r="B315856" s="78"/>
      <c r="C315856" s="77"/>
    </row>
    <row r="315966" spans="2:3" x14ac:dyDescent="0.25">
      <c r="B315966" s="78"/>
      <c r="C315966" s="77"/>
    </row>
    <row r="315967" spans="2:3" x14ac:dyDescent="0.25">
      <c r="B315967" s="78"/>
      <c r="C315967" s="77"/>
    </row>
    <row r="315968" spans="2:3" x14ac:dyDescent="0.25">
      <c r="B315968" s="78"/>
      <c r="C315968" s="77"/>
    </row>
    <row r="315969" spans="2:3" x14ac:dyDescent="0.25">
      <c r="B315969" s="78"/>
      <c r="C315969" s="77"/>
    </row>
    <row r="315970" spans="2:3" x14ac:dyDescent="0.25">
      <c r="B315970" s="78"/>
      <c r="C315970" s="77"/>
    </row>
    <row r="315971" spans="2:3" x14ac:dyDescent="0.25">
      <c r="B315971" s="78"/>
      <c r="C315971" s="77"/>
    </row>
    <row r="315972" spans="2:3" x14ac:dyDescent="0.25">
      <c r="B315972" s="78"/>
      <c r="C315972" s="77"/>
    </row>
    <row r="315973" spans="2:3" x14ac:dyDescent="0.25">
      <c r="B315973" s="78"/>
      <c r="C315973" s="77"/>
    </row>
    <row r="315974" spans="2:3" x14ac:dyDescent="0.25">
      <c r="B315974" s="78"/>
      <c r="C315974" s="77"/>
    </row>
    <row r="315975" spans="2:3" x14ac:dyDescent="0.25">
      <c r="B315975" s="78"/>
      <c r="C315975" s="77"/>
    </row>
    <row r="315976" spans="2:3" x14ac:dyDescent="0.25">
      <c r="B315976" s="78"/>
      <c r="C315976" s="77"/>
    </row>
    <row r="315977" spans="2:3" x14ac:dyDescent="0.25">
      <c r="B315977" s="78"/>
      <c r="C315977" s="77"/>
    </row>
    <row r="315978" spans="2:3" x14ac:dyDescent="0.25">
      <c r="B315978" s="78"/>
      <c r="C315978" s="77"/>
    </row>
    <row r="316088" spans="2:3" x14ac:dyDescent="0.25">
      <c r="B316088" s="78"/>
      <c r="C316088" s="77"/>
    </row>
    <row r="316089" spans="2:3" x14ac:dyDescent="0.25">
      <c r="B316089" s="78"/>
      <c r="C316089" s="77"/>
    </row>
    <row r="316090" spans="2:3" x14ac:dyDescent="0.25">
      <c r="B316090" s="78"/>
      <c r="C316090" s="77"/>
    </row>
    <row r="316091" spans="2:3" x14ac:dyDescent="0.25">
      <c r="B316091" s="78"/>
      <c r="C316091" s="77"/>
    </row>
    <row r="316092" spans="2:3" x14ac:dyDescent="0.25">
      <c r="B316092" s="78"/>
      <c r="C316092" s="77"/>
    </row>
    <row r="316093" spans="2:3" x14ac:dyDescent="0.25">
      <c r="B316093" s="78"/>
      <c r="C316093" s="77"/>
    </row>
    <row r="316094" spans="2:3" x14ac:dyDescent="0.25">
      <c r="B316094" s="78"/>
      <c r="C316094" s="77"/>
    </row>
    <row r="316095" spans="2:3" x14ac:dyDescent="0.25">
      <c r="B316095" s="78"/>
      <c r="C316095" s="77"/>
    </row>
    <row r="316096" spans="2:3" x14ac:dyDescent="0.25">
      <c r="B316096" s="78"/>
      <c r="C316096" s="77"/>
    </row>
    <row r="316097" spans="2:3" x14ac:dyDescent="0.25">
      <c r="B316097" s="78"/>
      <c r="C316097" s="77"/>
    </row>
    <row r="316098" spans="2:3" x14ac:dyDescent="0.25">
      <c r="B316098" s="78"/>
      <c r="C316098" s="77"/>
    </row>
    <row r="316099" spans="2:3" x14ac:dyDescent="0.25">
      <c r="B316099" s="78"/>
      <c r="C316099" s="77"/>
    </row>
    <row r="316100" spans="2:3" x14ac:dyDescent="0.25">
      <c r="B316100" s="78"/>
      <c r="C316100" s="77"/>
    </row>
    <row r="316210" spans="2:3" x14ac:dyDescent="0.25">
      <c r="B316210" s="78"/>
      <c r="C316210" s="77"/>
    </row>
    <row r="316211" spans="2:3" x14ac:dyDescent="0.25">
      <c r="B316211" s="78"/>
      <c r="C316211" s="77"/>
    </row>
    <row r="316212" spans="2:3" x14ac:dyDescent="0.25">
      <c r="B316212" s="78"/>
      <c r="C316212" s="77"/>
    </row>
    <row r="316213" spans="2:3" x14ac:dyDescent="0.25">
      <c r="B316213" s="78"/>
      <c r="C316213" s="77"/>
    </row>
    <row r="316214" spans="2:3" x14ac:dyDescent="0.25">
      <c r="B316214" s="78"/>
      <c r="C316214" s="77"/>
    </row>
    <row r="316215" spans="2:3" x14ac:dyDescent="0.25">
      <c r="B316215" s="78"/>
      <c r="C316215" s="77"/>
    </row>
    <row r="316216" spans="2:3" x14ac:dyDescent="0.25">
      <c r="B316216" s="78"/>
      <c r="C316216" s="77"/>
    </row>
    <row r="316217" spans="2:3" x14ac:dyDescent="0.25">
      <c r="B316217" s="78"/>
      <c r="C316217" s="77"/>
    </row>
    <row r="316218" spans="2:3" x14ac:dyDescent="0.25">
      <c r="B316218" s="78"/>
      <c r="C316218" s="77"/>
    </row>
    <row r="316219" spans="2:3" x14ac:dyDescent="0.25">
      <c r="B316219" s="78"/>
      <c r="C316219" s="77"/>
    </row>
    <row r="316220" spans="2:3" x14ac:dyDescent="0.25">
      <c r="B316220" s="78"/>
      <c r="C316220" s="77"/>
    </row>
    <row r="316221" spans="2:3" x14ac:dyDescent="0.25">
      <c r="B316221" s="78"/>
      <c r="C316221" s="77"/>
    </row>
    <row r="316222" spans="2:3" x14ac:dyDescent="0.25">
      <c r="B316222" s="78"/>
      <c r="C316222" s="77"/>
    </row>
    <row r="316332" spans="2:3" x14ac:dyDescent="0.25">
      <c r="B316332" s="78"/>
      <c r="C316332" s="77"/>
    </row>
    <row r="316333" spans="2:3" x14ac:dyDescent="0.25">
      <c r="B316333" s="78"/>
      <c r="C316333" s="77"/>
    </row>
    <row r="316334" spans="2:3" x14ac:dyDescent="0.25">
      <c r="B316334" s="78"/>
      <c r="C316334" s="77"/>
    </row>
    <row r="316335" spans="2:3" x14ac:dyDescent="0.25">
      <c r="B316335" s="78"/>
      <c r="C316335" s="77"/>
    </row>
    <row r="316336" spans="2:3" x14ac:dyDescent="0.25">
      <c r="B316336" s="78"/>
      <c r="C316336" s="77"/>
    </row>
    <row r="316337" spans="2:3" x14ac:dyDescent="0.25">
      <c r="B316337" s="78"/>
      <c r="C316337" s="77"/>
    </row>
    <row r="316338" spans="2:3" x14ac:dyDescent="0.25">
      <c r="B316338" s="78"/>
      <c r="C316338" s="77"/>
    </row>
    <row r="316339" spans="2:3" x14ac:dyDescent="0.25">
      <c r="B316339" s="78"/>
      <c r="C316339" s="77"/>
    </row>
    <row r="316340" spans="2:3" x14ac:dyDescent="0.25">
      <c r="B316340" s="78"/>
      <c r="C316340" s="77"/>
    </row>
    <row r="316341" spans="2:3" x14ac:dyDescent="0.25">
      <c r="B316341" s="78"/>
      <c r="C316341" s="77"/>
    </row>
    <row r="316342" spans="2:3" x14ac:dyDescent="0.25">
      <c r="B316342" s="78"/>
      <c r="C316342" s="77"/>
    </row>
    <row r="316343" spans="2:3" x14ac:dyDescent="0.25">
      <c r="B316343" s="78"/>
      <c r="C316343" s="77"/>
    </row>
    <row r="316344" spans="2:3" x14ac:dyDescent="0.25">
      <c r="B316344" s="78"/>
      <c r="C316344" s="77"/>
    </row>
    <row r="316454" spans="2:3" x14ac:dyDescent="0.25">
      <c r="B316454" s="78"/>
      <c r="C316454" s="77"/>
    </row>
    <row r="316455" spans="2:3" x14ac:dyDescent="0.25">
      <c r="B316455" s="78"/>
      <c r="C316455" s="77"/>
    </row>
    <row r="316456" spans="2:3" x14ac:dyDescent="0.25">
      <c r="B316456" s="78"/>
      <c r="C316456" s="77"/>
    </row>
    <row r="316457" spans="2:3" x14ac:dyDescent="0.25">
      <c r="B316457" s="78"/>
      <c r="C316457" s="77"/>
    </row>
    <row r="316458" spans="2:3" x14ac:dyDescent="0.25">
      <c r="B316458" s="78"/>
      <c r="C316458" s="77"/>
    </row>
    <row r="316459" spans="2:3" x14ac:dyDescent="0.25">
      <c r="B316459" s="78"/>
      <c r="C316459" s="77"/>
    </row>
    <row r="316460" spans="2:3" x14ac:dyDescent="0.25">
      <c r="B316460" s="78"/>
      <c r="C316460" s="77"/>
    </row>
    <row r="316461" spans="2:3" x14ac:dyDescent="0.25">
      <c r="B316461" s="78"/>
      <c r="C316461" s="77"/>
    </row>
    <row r="316462" spans="2:3" x14ac:dyDescent="0.25">
      <c r="B316462" s="78"/>
      <c r="C316462" s="77"/>
    </row>
    <row r="316463" spans="2:3" x14ac:dyDescent="0.25">
      <c r="B316463" s="78"/>
      <c r="C316463" s="77"/>
    </row>
    <row r="316464" spans="2:3" x14ac:dyDescent="0.25">
      <c r="B316464" s="78"/>
      <c r="C316464" s="77"/>
    </row>
    <row r="316465" spans="2:3" x14ac:dyDescent="0.25">
      <c r="B316465" s="78"/>
      <c r="C316465" s="77"/>
    </row>
    <row r="316466" spans="2:3" x14ac:dyDescent="0.25">
      <c r="B316466" s="78"/>
      <c r="C316466" s="77"/>
    </row>
    <row r="316576" spans="2:3" x14ac:dyDescent="0.25">
      <c r="B316576" s="78"/>
      <c r="C316576" s="77"/>
    </row>
    <row r="316577" spans="2:3" x14ac:dyDescent="0.25">
      <c r="B316577" s="78"/>
      <c r="C316577" s="77"/>
    </row>
    <row r="316578" spans="2:3" x14ac:dyDescent="0.25">
      <c r="B316578" s="78"/>
      <c r="C316578" s="77"/>
    </row>
    <row r="316579" spans="2:3" x14ac:dyDescent="0.25">
      <c r="B316579" s="78"/>
      <c r="C316579" s="77"/>
    </row>
    <row r="316580" spans="2:3" x14ac:dyDescent="0.25">
      <c r="B316580" s="78"/>
      <c r="C316580" s="77"/>
    </row>
    <row r="316581" spans="2:3" x14ac:dyDescent="0.25">
      <c r="B316581" s="78"/>
      <c r="C316581" s="77"/>
    </row>
    <row r="316582" spans="2:3" x14ac:dyDescent="0.25">
      <c r="B316582" s="78"/>
      <c r="C316582" s="77"/>
    </row>
    <row r="316583" spans="2:3" x14ac:dyDescent="0.25">
      <c r="B316583" s="78"/>
      <c r="C316583" s="77"/>
    </row>
    <row r="316584" spans="2:3" x14ac:dyDescent="0.25">
      <c r="B316584" s="78"/>
      <c r="C316584" s="77"/>
    </row>
    <row r="316585" spans="2:3" x14ac:dyDescent="0.25">
      <c r="B316585" s="78"/>
      <c r="C316585" s="77"/>
    </row>
    <row r="316586" spans="2:3" x14ac:dyDescent="0.25">
      <c r="B316586" s="78"/>
      <c r="C316586" s="77"/>
    </row>
    <row r="316587" spans="2:3" x14ac:dyDescent="0.25">
      <c r="B316587" s="78"/>
      <c r="C316587" s="77"/>
    </row>
    <row r="316588" spans="2:3" x14ac:dyDescent="0.25">
      <c r="B316588" s="78"/>
      <c r="C316588" s="77"/>
    </row>
    <row r="316698" spans="2:3" x14ac:dyDescent="0.25">
      <c r="B316698" s="78"/>
      <c r="C316698" s="77"/>
    </row>
    <row r="316699" spans="2:3" x14ac:dyDescent="0.25">
      <c r="B316699" s="78"/>
      <c r="C316699" s="77"/>
    </row>
    <row r="316700" spans="2:3" x14ac:dyDescent="0.25">
      <c r="B316700" s="78"/>
      <c r="C316700" s="77"/>
    </row>
    <row r="316701" spans="2:3" x14ac:dyDescent="0.25">
      <c r="B316701" s="78"/>
      <c r="C316701" s="77"/>
    </row>
    <row r="316702" spans="2:3" x14ac:dyDescent="0.25">
      <c r="B316702" s="78"/>
      <c r="C316702" s="77"/>
    </row>
    <row r="316703" spans="2:3" x14ac:dyDescent="0.25">
      <c r="B316703" s="78"/>
      <c r="C316703" s="77"/>
    </row>
    <row r="316704" spans="2:3" x14ac:dyDescent="0.25">
      <c r="B316704" s="78"/>
      <c r="C316704" s="77"/>
    </row>
    <row r="316705" spans="2:3" x14ac:dyDescent="0.25">
      <c r="B316705" s="78"/>
      <c r="C316705" s="77"/>
    </row>
    <row r="316706" spans="2:3" x14ac:dyDescent="0.25">
      <c r="B316706" s="78"/>
      <c r="C316706" s="77"/>
    </row>
    <row r="316707" spans="2:3" x14ac:dyDescent="0.25">
      <c r="B316707" s="78"/>
      <c r="C316707" s="77"/>
    </row>
    <row r="316708" spans="2:3" x14ac:dyDescent="0.25">
      <c r="B316708" s="78"/>
      <c r="C316708" s="77"/>
    </row>
    <row r="316709" spans="2:3" x14ac:dyDescent="0.25">
      <c r="B316709" s="78"/>
      <c r="C316709" s="77"/>
    </row>
    <row r="316710" spans="2:3" x14ac:dyDescent="0.25">
      <c r="B316710" s="78"/>
      <c r="C316710" s="77"/>
    </row>
    <row r="316820" spans="2:3" x14ac:dyDescent="0.25">
      <c r="B316820" s="78"/>
      <c r="C316820" s="77"/>
    </row>
    <row r="316821" spans="2:3" x14ac:dyDescent="0.25">
      <c r="B316821" s="78"/>
      <c r="C316821" s="77"/>
    </row>
    <row r="316822" spans="2:3" x14ac:dyDescent="0.25">
      <c r="B316822" s="78"/>
      <c r="C316822" s="77"/>
    </row>
    <row r="316823" spans="2:3" x14ac:dyDescent="0.25">
      <c r="B316823" s="78"/>
      <c r="C316823" s="77"/>
    </row>
    <row r="316824" spans="2:3" x14ac:dyDescent="0.25">
      <c r="B316824" s="78"/>
      <c r="C316824" s="77"/>
    </row>
    <row r="316825" spans="2:3" x14ac:dyDescent="0.25">
      <c r="B316825" s="78"/>
      <c r="C316825" s="77"/>
    </row>
    <row r="316826" spans="2:3" x14ac:dyDescent="0.25">
      <c r="B316826" s="78"/>
      <c r="C316826" s="77"/>
    </row>
    <row r="316827" spans="2:3" x14ac:dyDescent="0.25">
      <c r="B316827" s="78"/>
      <c r="C316827" s="77"/>
    </row>
    <row r="316828" spans="2:3" x14ac:dyDescent="0.25">
      <c r="B316828" s="78"/>
      <c r="C316828" s="77"/>
    </row>
    <row r="316829" spans="2:3" x14ac:dyDescent="0.25">
      <c r="B316829" s="78"/>
      <c r="C316829" s="77"/>
    </row>
    <row r="316830" spans="2:3" x14ac:dyDescent="0.25">
      <c r="B316830" s="78"/>
      <c r="C316830" s="77"/>
    </row>
    <row r="316831" spans="2:3" x14ac:dyDescent="0.25">
      <c r="B316831" s="78"/>
      <c r="C316831" s="77"/>
    </row>
    <row r="316832" spans="2:3" x14ac:dyDescent="0.25">
      <c r="B316832" s="78"/>
      <c r="C316832" s="77"/>
    </row>
    <row r="316942" spans="2:3" x14ac:dyDescent="0.25">
      <c r="B316942" s="78"/>
      <c r="C316942" s="77"/>
    </row>
    <row r="316943" spans="2:3" x14ac:dyDescent="0.25">
      <c r="B316943" s="78"/>
      <c r="C316943" s="77"/>
    </row>
    <row r="316944" spans="2:3" x14ac:dyDescent="0.25">
      <c r="B316944" s="78"/>
      <c r="C316944" s="77"/>
    </row>
    <row r="316945" spans="2:3" x14ac:dyDescent="0.25">
      <c r="B316945" s="78"/>
      <c r="C316945" s="77"/>
    </row>
    <row r="316946" spans="2:3" x14ac:dyDescent="0.25">
      <c r="B316946" s="78"/>
      <c r="C316946" s="77"/>
    </row>
    <row r="316947" spans="2:3" x14ac:dyDescent="0.25">
      <c r="B316947" s="78"/>
      <c r="C316947" s="77"/>
    </row>
    <row r="316948" spans="2:3" x14ac:dyDescent="0.25">
      <c r="B316948" s="78"/>
      <c r="C316948" s="77"/>
    </row>
    <row r="316949" spans="2:3" x14ac:dyDescent="0.25">
      <c r="B316949" s="78"/>
      <c r="C316949" s="77"/>
    </row>
    <row r="316950" spans="2:3" x14ac:dyDescent="0.25">
      <c r="B316950" s="78"/>
      <c r="C316950" s="77"/>
    </row>
    <row r="316951" spans="2:3" x14ac:dyDescent="0.25">
      <c r="B316951" s="78"/>
      <c r="C316951" s="77"/>
    </row>
    <row r="316952" spans="2:3" x14ac:dyDescent="0.25">
      <c r="B316952" s="78"/>
      <c r="C316952" s="77"/>
    </row>
    <row r="316953" spans="2:3" x14ac:dyDescent="0.25">
      <c r="B316953" s="78"/>
      <c r="C316953" s="77"/>
    </row>
    <row r="316954" spans="2:3" x14ac:dyDescent="0.25">
      <c r="B316954" s="78"/>
      <c r="C316954" s="77"/>
    </row>
    <row r="317064" spans="2:3" x14ac:dyDescent="0.25">
      <c r="B317064" s="78"/>
      <c r="C317064" s="77"/>
    </row>
    <row r="317065" spans="2:3" x14ac:dyDescent="0.25">
      <c r="B317065" s="78"/>
      <c r="C317065" s="77"/>
    </row>
    <row r="317066" spans="2:3" x14ac:dyDescent="0.25">
      <c r="B317066" s="78"/>
      <c r="C317066" s="77"/>
    </row>
    <row r="317067" spans="2:3" x14ac:dyDescent="0.25">
      <c r="B317067" s="78"/>
      <c r="C317067" s="77"/>
    </row>
    <row r="317068" spans="2:3" x14ac:dyDescent="0.25">
      <c r="B317068" s="78"/>
      <c r="C317068" s="77"/>
    </row>
    <row r="317069" spans="2:3" x14ac:dyDescent="0.25">
      <c r="B317069" s="78"/>
      <c r="C317069" s="77"/>
    </row>
    <row r="317070" spans="2:3" x14ac:dyDescent="0.25">
      <c r="B317070" s="78"/>
      <c r="C317070" s="77"/>
    </row>
    <row r="317071" spans="2:3" x14ac:dyDescent="0.25">
      <c r="B317071" s="78"/>
      <c r="C317071" s="77"/>
    </row>
    <row r="317072" spans="2:3" x14ac:dyDescent="0.25">
      <c r="B317072" s="78"/>
      <c r="C317072" s="77"/>
    </row>
    <row r="317073" spans="2:3" x14ac:dyDescent="0.25">
      <c r="B317073" s="78"/>
      <c r="C317073" s="77"/>
    </row>
    <row r="317074" spans="2:3" x14ac:dyDescent="0.25">
      <c r="B317074" s="78"/>
      <c r="C317074" s="77"/>
    </row>
    <row r="317075" spans="2:3" x14ac:dyDescent="0.25">
      <c r="B317075" s="78"/>
      <c r="C317075" s="77"/>
    </row>
    <row r="317076" spans="2:3" x14ac:dyDescent="0.25">
      <c r="B317076" s="78"/>
      <c r="C317076" s="77"/>
    </row>
    <row r="317186" spans="2:3" x14ac:dyDescent="0.25">
      <c r="B317186" s="78"/>
      <c r="C317186" s="77"/>
    </row>
    <row r="317187" spans="2:3" x14ac:dyDescent="0.25">
      <c r="B317187" s="78"/>
      <c r="C317187" s="77"/>
    </row>
    <row r="317188" spans="2:3" x14ac:dyDescent="0.25">
      <c r="B317188" s="78"/>
      <c r="C317188" s="77"/>
    </row>
    <row r="317189" spans="2:3" x14ac:dyDescent="0.25">
      <c r="B317189" s="78"/>
      <c r="C317189" s="77"/>
    </row>
    <row r="317190" spans="2:3" x14ac:dyDescent="0.25">
      <c r="B317190" s="78"/>
      <c r="C317190" s="77"/>
    </row>
    <row r="317191" spans="2:3" x14ac:dyDescent="0.25">
      <c r="B317191" s="78"/>
      <c r="C317191" s="77"/>
    </row>
    <row r="317192" spans="2:3" x14ac:dyDescent="0.25">
      <c r="B317192" s="78"/>
      <c r="C317192" s="77"/>
    </row>
    <row r="317193" spans="2:3" x14ac:dyDescent="0.25">
      <c r="B317193" s="78"/>
      <c r="C317193" s="77"/>
    </row>
    <row r="317194" spans="2:3" x14ac:dyDescent="0.25">
      <c r="B317194" s="78"/>
      <c r="C317194" s="77"/>
    </row>
    <row r="317195" spans="2:3" x14ac:dyDescent="0.25">
      <c r="B317195" s="78"/>
      <c r="C317195" s="77"/>
    </row>
    <row r="317196" spans="2:3" x14ac:dyDescent="0.25">
      <c r="B317196" s="78"/>
      <c r="C317196" s="77"/>
    </row>
    <row r="317197" spans="2:3" x14ac:dyDescent="0.25">
      <c r="B317197" s="78"/>
      <c r="C317197" s="77"/>
    </row>
    <row r="317198" spans="2:3" x14ac:dyDescent="0.25">
      <c r="B317198" s="78"/>
      <c r="C317198" s="77"/>
    </row>
    <row r="317308" spans="2:3" x14ac:dyDescent="0.25">
      <c r="B317308" s="78"/>
      <c r="C317308" s="77"/>
    </row>
    <row r="317309" spans="2:3" x14ac:dyDescent="0.25">
      <c r="B317309" s="78"/>
      <c r="C317309" s="77"/>
    </row>
    <row r="317310" spans="2:3" x14ac:dyDescent="0.25">
      <c r="B317310" s="78"/>
      <c r="C317310" s="77"/>
    </row>
    <row r="317311" spans="2:3" x14ac:dyDescent="0.25">
      <c r="B317311" s="78"/>
      <c r="C317311" s="77"/>
    </row>
    <row r="317312" spans="2:3" x14ac:dyDescent="0.25">
      <c r="B317312" s="78"/>
      <c r="C317312" s="77"/>
    </row>
    <row r="317313" spans="2:3" x14ac:dyDescent="0.25">
      <c r="B317313" s="78"/>
      <c r="C317313" s="77"/>
    </row>
    <row r="317314" spans="2:3" x14ac:dyDescent="0.25">
      <c r="B317314" s="78"/>
      <c r="C317314" s="77"/>
    </row>
    <row r="317315" spans="2:3" x14ac:dyDescent="0.25">
      <c r="B317315" s="78"/>
      <c r="C317315" s="77"/>
    </row>
    <row r="317316" spans="2:3" x14ac:dyDescent="0.25">
      <c r="B317316" s="78"/>
      <c r="C317316" s="77"/>
    </row>
    <row r="317317" spans="2:3" x14ac:dyDescent="0.25">
      <c r="B317317" s="78"/>
      <c r="C317317" s="77"/>
    </row>
    <row r="317318" spans="2:3" x14ac:dyDescent="0.25">
      <c r="B317318" s="78"/>
      <c r="C317318" s="77"/>
    </row>
    <row r="317319" spans="2:3" x14ac:dyDescent="0.25">
      <c r="B317319" s="78"/>
      <c r="C317319" s="77"/>
    </row>
    <row r="317320" spans="2:3" x14ac:dyDescent="0.25">
      <c r="B317320" s="78"/>
      <c r="C317320" s="77"/>
    </row>
    <row r="317430" spans="2:3" x14ac:dyDescent="0.25">
      <c r="B317430" s="78"/>
      <c r="C317430" s="77"/>
    </row>
    <row r="317431" spans="2:3" x14ac:dyDescent="0.25">
      <c r="B317431" s="78"/>
      <c r="C317431" s="77"/>
    </row>
    <row r="317432" spans="2:3" x14ac:dyDescent="0.25">
      <c r="B317432" s="78"/>
      <c r="C317432" s="77"/>
    </row>
    <row r="317433" spans="2:3" x14ac:dyDescent="0.25">
      <c r="B317433" s="78"/>
      <c r="C317433" s="77"/>
    </row>
    <row r="317434" spans="2:3" x14ac:dyDescent="0.25">
      <c r="B317434" s="78"/>
      <c r="C317434" s="77"/>
    </row>
    <row r="317435" spans="2:3" x14ac:dyDescent="0.25">
      <c r="B317435" s="78"/>
      <c r="C317435" s="77"/>
    </row>
    <row r="317436" spans="2:3" x14ac:dyDescent="0.25">
      <c r="B317436" s="78"/>
      <c r="C317436" s="77"/>
    </row>
    <row r="317437" spans="2:3" x14ac:dyDescent="0.25">
      <c r="B317437" s="78"/>
      <c r="C317437" s="77"/>
    </row>
    <row r="317438" spans="2:3" x14ac:dyDescent="0.25">
      <c r="B317438" s="78"/>
      <c r="C317438" s="77"/>
    </row>
    <row r="317439" spans="2:3" x14ac:dyDescent="0.25">
      <c r="B317439" s="78"/>
      <c r="C317439" s="77"/>
    </row>
    <row r="317440" spans="2:3" x14ac:dyDescent="0.25">
      <c r="B317440" s="78"/>
      <c r="C317440" s="77"/>
    </row>
    <row r="317441" spans="2:3" x14ac:dyDescent="0.25">
      <c r="B317441" s="78"/>
      <c r="C317441" s="77"/>
    </row>
    <row r="317442" spans="2:3" x14ac:dyDescent="0.25">
      <c r="B317442" s="78"/>
      <c r="C317442" s="77"/>
    </row>
    <row r="317552" spans="2:3" x14ac:dyDescent="0.25">
      <c r="B317552" s="78"/>
      <c r="C317552" s="77"/>
    </row>
    <row r="317553" spans="2:3" x14ac:dyDescent="0.25">
      <c r="B317553" s="78"/>
      <c r="C317553" s="77"/>
    </row>
    <row r="317554" spans="2:3" x14ac:dyDescent="0.25">
      <c r="B317554" s="78"/>
      <c r="C317554" s="77"/>
    </row>
    <row r="317555" spans="2:3" x14ac:dyDescent="0.25">
      <c r="B317555" s="78"/>
      <c r="C317555" s="77"/>
    </row>
    <row r="317556" spans="2:3" x14ac:dyDescent="0.25">
      <c r="B317556" s="78"/>
      <c r="C317556" s="77"/>
    </row>
    <row r="317557" spans="2:3" x14ac:dyDescent="0.25">
      <c r="B317557" s="78"/>
      <c r="C317557" s="77"/>
    </row>
    <row r="317558" spans="2:3" x14ac:dyDescent="0.25">
      <c r="B317558" s="78"/>
      <c r="C317558" s="77"/>
    </row>
    <row r="317559" spans="2:3" x14ac:dyDescent="0.25">
      <c r="B317559" s="78"/>
      <c r="C317559" s="77"/>
    </row>
    <row r="317560" spans="2:3" x14ac:dyDescent="0.25">
      <c r="B317560" s="78"/>
      <c r="C317560" s="77"/>
    </row>
    <row r="317561" spans="2:3" x14ac:dyDescent="0.25">
      <c r="B317561" s="78"/>
      <c r="C317561" s="77"/>
    </row>
    <row r="317562" spans="2:3" x14ac:dyDescent="0.25">
      <c r="B317562" s="78"/>
      <c r="C317562" s="77"/>
    </row>
    <row r="317563" spans="2:3" x14ac:dyDescent="0.25">
      <c r="B317563" s="78"/>
      <c r="C317563" s="77"/>
    </row>
    <row r="317564" spans="2:3" x14ac:dyDescent="0.25">
      <c r="B317564" s="78"/>
      <c r="C317564" s="77"/>
    </row>
    <row r="317674" spans="2:3" x14ac:dyDescent="0.25">
      <c r="B317674" s="78"/>
      <c r="C317674" s="77"/>
    </row>
    <row r="317675" spans="2:3" x14ac:dyDescent="0.25">
      <c r="B317675" s="78"/>
      <c r="C317675" s="77"/>
    </row>
    <row r="317676" spans="2:3" x14ac:dyDescent="0.25">
      <c r="B317676" s="78"/>
      <c r="C317676" s="77"/>
    </row>
    <row r="317677" spans="2:3" x14ac:dyDescent="0.25">
      <c r="B317677" s="78"/>
      <c r="C317677" s="77"/>
    </row>
    <row r="317678" spans="2:3" x14ac:dyDescent="0.25">
      <c r="B317678" s="78"/>
      <c r="C317678" s="77"/>
    </row>
    <row r="317679" spans="2:3" x14ac:dyDescent="0.25">
      <c r="B317679" s="78"/>
      <c r="C317679" s="77"/>
    </row>
    <row r="317680" spans="2:3" x14ac:dyDescent="0.25">
      <c r="B317680" s="78"/>
      <c r="C317680" s="77"/>
    </row>
    <row r="317681" spans="2:3" x14ac:dyDescent="0.25">
      <c r="B317681" s="78"/>
      <c r="C317681" s="77"/>
    </row>
    <row r="317682" spans="2:3" x14ac:dyDescent="0.25">
      <c r="B317682" s="78"/>
      <c r="C317682" s="77"/>
    </row>
    <row r="317683" spans="2:3" x14ac:dyDescent="0.25">
      <c r="B317683" s="78"/>
      <c r="C317683" s="77"/>
    </row>
    <row r="317684" spans="2:3" x14ac:dyDescent="0.25">
      <c r="B317684" s="78"/>
      <c r="C317684" s="77"/>
    </row>
    <row r="317685" spans="2:3" x14ac:dyDescent="0.25">
      <c r="B317685" s="78"/>
      <c r="C317685" s="77"/>
    </row>
    <row r="317686" spans="2:3" x14ac:dyDescent="0.25">
      <c r="B317686" s="78"/>
      <c r="C317686" s="77"/>
    </row>
    <row r="317796" spans="2:3" x14ac:dyDescent="0.25">
      <c r="B317796" s="78"/>
      <c r="C317796" s="77"/>
    </row>
    <row r="317797" spans="2:3" x14ac:dyDescent="0.25">
      <c r="B317797" s="78"/>
      <c r="C317797" s="77"/>
    </row>
    <row r="317798" spans="2:3" x14ac:dyDescent="0.25">
      <c r="B317798" s="78"/>
      <c r="C317798" s="77"/>
    </row>
    <row r="317799" spans="2:3" x14ac:dyDescent="0.25">
      <c r="B317799" s="78"/>
      <c r="C317799" s="77"/>
    </row>
    <row r="317800" spans="2:3" x14ac:dyDescent="0.25">
      <c r="B317800" s="78"/>
      <c r="C317800" s="77"/>
    </row>
    <row r="317801" spans="2:3" x14ac:dyDescent="0.25">
      <c r="B317801" s="78"/>
      <c r="C317801" s="77"/>
    </row>
    <row r="317802" spans="2:3" x14ac:dyDescent="0.25">
      <c r="B317802" s="78"/>
      <c r="C317802" s="77"/>
    </row>
    <row r="317803" spans="2:3" x14ac:dyDescent="0.25">
      <c r="B317803" s="78"/>
      <c r="C317803" s="77"/>
    </row>
    <row r="317804" spans="2:3" x14ac:dyDescent="0.25">
      <c r="B317804" s="78"/>
      <c r="C317804" s="77"/>
    </row>
    <row r="317805" spans="2:3" x14ac:dyDescent="0.25">
      <c r="B317805" s="78"/>
      <c r="C317805" s="77"/>
    </row>
    <row r="317806" spans="2:3" x14ac:dyDescent="0.25">
      <c r="B317806" s="78"/>
      <c r="C317806" s="77"/>
    </row>
    <row r="317807" spans="2:3" x14ac:dyDescent="0.25">
      <c r="B317807" s="78"/>
      <c r="C317807" s="77"/>
    </row>
    <row r="317808" spans="2:3" x14ac:dyDescent="0.25">
      <c r="B317808" s="78"/>
      <c r="C317808" s="77"/>
    </row>
    <row r="317918" spans="2:3" x14ac:dyDescent="0.25">
      <c r="B317918" s="78"/>
      <c r="C317918" s="77"/>
    </row>
    <row r="317919" spans="2:3" x14ac:dyDescent="0.25">
      <c r="B317919" s="78"/>
      <c r="C317919" s="77"/>
    </row>
    <row r="317920" spans="2:3" x14ac:dyDescent="0.25">
      <c r="B317920" s="78"/>
      <c r="C317920" s="77"/>
    </row>
    <row r="317921" spans="2:3" x14ac:dyDescent="0.25">
      <c r="B317921" s="78"/>
      <c r="C317921" s="77"/>
    </row>
    <row r="317922" spans="2:3" x14ac:dyDescent="0.25">
      <c r="B317922" s="78"/>
      <c r="C317922" s="77"/>
    </row>
    <row r="317923" spans="2:3" x14ac:dyDescent="0.25">
      <c r="B317923" s="78"/>
      <c r="C317923" s="77"/>
    </row>
    <row r="317924" spans="2:3" x14ac:dyDescent="0.25">
      <c r="B317924" s="78"/>
      <c r="C317924" s="77"/>
    </row>
    <row r="317925" spans="2:3" x14ac:dyDescent="0.25">
      <c r="B317925" s="78"/>
      <c r="C317925" s="77"/>
    </row>
    <row r="317926" spans="2:3" x14ac:dyDescent="0.25">
      <c r="B317926" s="78"/>
      <c r="C317926" s="77"/>
    </row>
    <row r="317927" spans="2:3" x14ac:dyDescent="0.25">
      <c r="B317927" s="78"/>
      <c r="C317927" s="77"/>
    </row>
    <row r="317928" spans="2:3" x14ac:dyDescent="0.25">
      <c r="B317928" s="78"/>
      <c r="C317928" s="77"/>
    </row>
    <row r="317929" spans="2:3" x14ac:dyDescent="0.25">
      <c r="B317929" s="78"/>
      <c r="C317929" s="77"/>
    </row>
    <row r="317930" spans="2:3" x14ac:dyDescent="0.25">
      <c r="B317930" s="78"/>
      <c r="C317930" s="77"/>
    </row>
    <row r="318040" spans="2:3" x14ac:dyDescent="0.25">
      <c r="B318040" s="78"/>
      <c r="C318040" s="77"/>
    </row>
    <row r="318041" spans="2:3" x14ac:dyDescent="0.25">
      <c r="B318041" s="78"/>
      <c r="C318041" s="77"/>
    </row>
    <row r="318042" spans="2:3" x14ac:dyDescent="0.25">
      <c r="B318042" s="78"/>
      <c r="C318042" s="77"/>
    </row>
    <row r="318043" spans="2:3" x14ac:dyDescent="0.25">
      <c r="B318043" s="78"/>
      <c r="C318043" s="77"/>
    </row>
    <row r="318044" spans="2:3" x14ac:dyDescent="0.25">
      <c r="B318044" s="78"/>
      <c r="C318044" s="77"/>
    </row>
    <row r="318045" spans="2:3" x14ac:dyDescent="0.25">
      <c r="B318045" s="78"/>
      <c r="C318045" s="77"/>
    </row>
    <row r="318046" spans="2:3" x14ac:dyDescent="0.25">
      <c r="B318046" s="78"/>
      <c r="C318046" s="77"/>
    </row>
    <row r="318047" spans="2:3" x14ac:dyDescent="0.25">
      <c r="B318047" s="78"/>
      <c r="C318047" s="77"/>
    </row>
    <row r="318048" spans="2:3" x14ac:dyDescent="0.25">
      <c r="B318048" s="78"/>
      <c r="C318048" s="77"/>
    </row>
    <row r="318049" spans="2:3" x14ac:dyDescent="0.25">
      <c r="B318049" s="78"/>
      <c r="C318049" s="77"/>
    </row>
    <row r="318050" spans="2:3" x14ac:dyDescent="0.25">
      <c r="B318050" s="78"/>
      <c r="C318050" s="77"/>
    </row>
    <row r="318051" spans="2:3" x14ac:dyDescent="0.25">
      <c r="B318051" s="78"/>
      <c r="C318051" s="77"/>
    </row>
    <row r="318052" spans="2:3" x14ac:dyDescent="0.25">
      <c r="B318052" s="78"/>
      <c r="C318052" s="77"/>
    </row>
    <row r="318162" spans="2:3" x14ac:dyDescent="0.25">
      <c r="B318162" s="78"/>
      <c r="C318162" s="77"/>
    </row>
    <row r="318163" spans="2:3" x14ac:dyDescent="0.25">
      <c r="B318163" s="78"/>
      <c r="C318163" s="77"/>
    </row>
    <row r="318164" spans="2:3" x14ac:dyDescent="0.25">
      <c r="B318164" s="78"/>
      <c r="C318164" s="77"/>
    </row>
    <row r="318165" spans="2:3" x14ac:dyDescent="0.25">
      <c r="B318165" s="78"/>
      <c r="C318165" s="77"/>
    </row>
    <row r="318166" spans="2:3" x14ac:dyDescent="0.25">
      <c r="B318166" s="78"/>
      <c r="C318166" s="77"/>
    </row>
    <row r="318167" spans="2:3" x14ac:dyDescent="0.25">
      <c r="B318167" s="78"/>
      <c r="C318167" s="77"/>
    </row>
    <row r="318168" spans="2:3" x14ac:dyDescent="0.25">
      <c r="B318168" s="78"/>
      <c r="C318168" s="77"/>
    </row>
    <row r="318169" spans="2:3" x14ac:dyDescent="0.25">
      <c r="B318169" s="78"/>
      <c r="C318169" s="77"/>
    </row>
    <row r="318170" spans="2:3" x14ac:dyDescent="0.25">
      <c r="B318170" s="78"/>
      <c r="C318170" s="77"/>
    </row>
    <row r="318171" spans="2:3" x14ac:dyDescent="0.25">
      <c r="B318171" s="78"/>
      <c r="C318171" s="77"/>
    </row>
    <row r="318172" spans="2:3" x14ac:dyDescent="0.25">
      <c r="B318172" s="78"/>
      <c r="C318172" s="77"/>
    </row>
    <row r="318173" spans="2:3" x14ac:dyDescent="0.25">
      <c r="B318173" s="78"/>
      <c r="C318173" s="77"/>
    </row>
    <row r="318174" spans="2:3" x14ac:dyDescent="0.25">
      <c r="B318174" s="78"/>
      <c r="C318174" s="77"/>
    </row>
    <row r="318284" spans="2:3" x14ac:dyDescent="0.25">
      <c r="B318284" s="78"/>
      <c r="C318284" s="77"/>
    </row>
    <row r="318285" spans="2:3" x14ac:dyDescent="0.25">
      <c r="B318285" s="78"/>
      <c r="C318285" s="77"/>
    </row>
    <row r="318286" spans="2:3" x14ac:dyDescent="0.25">
      <c r="B318286" s="78"/>
      <c r="C318286" s="77"/>
    </row>
    <row r="318287" spans="2:3" x14ac:dyDescent="0.25">
      <c r="B318287" s="78"/>
      <c r="C318287" s="77"/>
    </row>
    <row r="318288" spans="2:3" x14ac:dyDescent="0.25">
      <c r="B318288" s="78"/>
      <c r="C318288" s="77"/>
    </row>
    <row r="318289" spans="2:3" x14ac:dyDescent="0.25">
      <c r="B318289" s="78"/>
      <c r="C318289" s="77"/>
    </row>
    <row r="318290" spans="2:3" x14ac:dyDescent="0.25">
      <c r="B318290" s="78"/>
      <c r="C318290" s="77"/>
    </row>
    <row r="318291" spans="2:3" x14ac:dyDescent="0.25">
      <c r="B318291" s="78"/>
      <c r="C318291" s="77"/>
    </row>
    <row r="318292" spans="2:3" x14ac:dyDescent="0.25">
      <c r="B318292" s="78"/>
      <c r="C318292" s="77"/>
    </row>
    <row r="318293" spans="2:3" x14ac:dyDescent="0.25">
      <c r="B318293" s="78"/>
      <c r="C318293" s="77"/>
    </row>
    <row r="318294" spans="2:3" x14ac:dyDescent="0.25">
      <c r="B318294" s="78"/>
      <c r="C318294" s="77"/>
    </row>
    <row r="318295" spans="2:3" x14ac:dyDescent="0.25">
      <c r="B318295" s="78"/>
      <c r="C318295" s="77"/>
    </row>
    <row r="318296" spans="2:3" x14ac:dyDescent="0.25">
      <c r="B318296" s="78"/>
      <c r="C318296" s="77"/>
    </row>
    <row r="318406" spans="2:3" x14ac:dyDescent="0.25">
      <c r="B318406" s="78"/>
      <c r="C318406" s="77"/>
    </row>
    <row r="318407" spans="2:3" x14ac:dyDescent="0.25">
      <c r="B318407" s="78"/>
      <c r="C318407" s="77"/>
    </row>
    <row r="318408" spans="2:3" x14ac:dyDescent="0.25">
      <c r="B318408" s="78"/>
      <c r="C318408" s="77"/>
    </row>
    <row r="318409" spans="2:3" x14ac:dyDescent="0.25">
      <c r="B318409" s="78"/>
      <c r="C318409" s="77"/>
    </row>
    <row r="318410" spans="2:3" x14ac:dyDescent="0.25">
      <c r="B318410" s="78"/>
      <c r="C318410" s="77"/>
    </row>
    <row r="318411" spans="2:3" x14ac:dyDescent="0.25">
      <c r="B318411" s="78"/>
      <c r="C318411" s="77"/>
    </row>
    <row r="318412" spans="2:3" x14ac:dyDescent="0.25">
      <c r="B318412" s="78"/>
      <c r="C318412" s="77"/>
    </row>
    <row r="318413" spans="2:3" x14ac:dyDescent="0.25">
      <c r="B318413" s="78"/>
      <c r="C318413" s="77"/>
    </row>
    <row r="318414" spans="2:3" x14ac:dyDescent="0.25">
      <c r="B318414" s="78"/>
      <c r="C318414" s="77"/>
    </row>
    <row r="318415" spans="2:3" x14ac:dyDescent="0.25">
      <c r="B318415" s="78"/>
      <c r="C318415" s="77"/>
    </row>
    <row r="318416" spans="2:3" x14ac:dyDescent="0.25">
      <c r="B318416" s="78"/>
      <c r="C318416" s="77"/>
    </row>
    <row r="318417" spans="2:3" x14ac:dyDescent="0.25">
      <c r="B318417" s="78"/>
      <c r="C318417" s="77"/>
    </row>
    <row r="318418" spans="2:3" x14ac:dyDescent="0.25">
      <c r="B318418" s="78"/>
      <c r="C318418" s="77"/>
    </row>
    <row r="318528" spans="2:3" x14ac:dyDescent="0.25">
      <c r="B318528" s="78"/>
      <c r="C318528" s="77"/>
    </row>
    <row r="318529" spans="2:3" x14ac:dyDescent="0.25">
      <c r="B318529" s="78"/>
      <c r="C318529" s="77"/>
    </row>
    <row r="318530" spans="2:3" x14ac:dyDescent="0.25">
      <c r="B318530" s="78"/>
      <c r="C318530" s="77"/>
    </row>
    <row r="318531" spans="2:3" x14ac:dyDescent="0.25">
      <c r="B318531" s="78"/>
      <c r="C318531" s="77"/>
    </row>
    <row r="318532" spans="2:3" x14ac:dyDescent="0.25">
      <c r="B318532" s="78"/>
      <c r="C318532" s="77"/>
    </row>
    <row r="318533" spans="2:3" x14ac:dyDescent="0.25">
      <c r="B318533" s="78"/>
      <c r="C318533" s="77"/>
    </row>
    <row r="318534" spans="2:3" x14ac:dyDescent="0.25">
      <c r="B318534" s="78"/>
      <c r="C318534" s="77"/>
    </row>
    <row r="318535" spans="2:3" x14ac:dyDescent="0.25">
      <c r="B318535" s="78"/>
      <c r="C318535" s="77"/>
    </row>
    <row r="318536" spans="2:3" x14ac:dyDescent="0.25">
      <c r="B318536" s="78"/>
      <c r="C318536" s="77"/>
    </row>
    <row r="318537" spans="2:3" x14ac:dyDescent="0.25">
      <c r="B318537" s="78"/>
      <c r="C318537" s="77"/>
    </row>
    <row r="318538" spans="2:3" x14ac:dyDescent="0.25">
      <c r="B318538" s="78"/>
      <c r="C318538" s="77"/>
    </row>
    <row r="318539" spans="2:3" x14ac:dyDescent="0.25">
      <c r="B318539" s="78"/>
      <c r="C318539" s="77"/>
    </row>
    <row r="318540" spans="2:3" x14ac:dyDescent="0.25">
      <c r="B318540" s="78"/>
      <c r="C318540" s="77"/>
    </row>
    <row r="318650" spans="2:3" x14ac:dyDescent="0.25">
      <c r="B318650" s="78"/>
      <c r="C318650" s="77"/>
    </row>
    <row r="318651" spans="2:3" x14ac:dyDescent="0.25">
      <c r="B318651" s="78"/>
      <c r="C318651" s="77"/>
    </row>
    <row r="318652" spans="2:3" x14ac:dyDescent="0.25">
      <c r="B318652" s="78"/>
      <c r="C318652" s="77"/>
    </row>
    <row r="318653" spans="2:3" x14ac:dyDescent="0.25">
      <c r="B318653" s="78"/>
      <c r="C318653" s="77"/>
    </row>
    <row r="318654" spans="2:3" x14ac:dyDescent="0.25">
      <c r="B318654" s="78"/>
      <c r="C318654" s="77"/>
    </row>
    <row r="318655" spans="2:3" x14ac:dyDescent="0.25">
      <c r="B318655" s="78"/>
      <c r="C318655" s="77"/>
    </row>
    <row r="318656" spans="2:3" x14ac:dyDescent="0.25">
      <c r="B318656" s="78"/>
      <c r="C318656" s="77"/>
    </row>
    <row r="318657" spans="2:3" x14ac:dyDescent="0.25">
      <c r="B318657" s="78"/>
      <c r="C318657" s="77"/>
    </row>
    <row r="318658" spans="2:3" x14ac:dyDescent="0.25">
      <c r="B318658" s="78"/>
      <c r="C318658" s="77"/>
    </row>
    <row r="318659" spans="2:3" x14ac:dyDescent="0.25">
      <c r="B318659" s="78"/>
      <c r="C318659" s="77"/>
    </row>
    <row r="318660" spans="2:3" x14ac:dyDescent="0.25">
      <c r="B318660" s="78"/>
      <c r="C318660" s="77"/>
    </row>
    <row r="318661" spans="2:3" x14ac:dyDescent="0.25">
      <c r="B318661" s="78"/>
      <c r="C318661" s="77"/>
    </row>
    <row r="318662" spans="2:3" x14ac:dyDescent="0.25">
      <c r="B318662" s="78"/>
      <c r="C318662" s="77"/>
    </row>
    <row r="318772" spans="2:3" x14ac:dyDescent="0.25">
      <c r="B318772" s="78"/>
      <c r="C318772" s="77"/>
    </row>
    <row r="318773" spans="2:3" x14ac:dyDescent="0.25">
      <c r="B318773" s="78"/>
      <c r="C318773" s="77"/>
    </row>
    <row r="318774" spans="2:3" x14ac:dyDescent="0.25">
      <c r="B318774" s="78"/>
      <c r="C318774" s="77"/>
    </row>
    <row r="318775" spans="2:3" x14ac:dyDescent="0.25">
      <c r="B318775" s="78"/>
      <c r="C318775" s="77"/>
    </row>
    <row r="318776" spans="2:3" x14ac:dyDescent="0.25">
      <c r="B318776" s="78"/>
      <c r="C318776" s="77"/>
    </row>
    <row r="318777" spans="2:3" x14ac:dyDescent="0.25">
      <c r="B318777" s="78"/>
      <c r="C318777" s="77"/>
    </row>
    <row r="318778" spans="2:3" x14ac:dyDescent="0.25">
      <c r="B318778" s="78"/>
      <c r="C318778" s="77"/>
    </row>
    <row r="318779" spans="2:3" x14ac:dyDescent="0.25">
      <c r="B318779" s="78"/>
      <c r="C318779" s="77"/>
    </row>
    <row r="318780" spans="2:3" x14ac:dyDescent="0.25">
      <c r="B318780" s="78"/>
      <c r="C318780" s="77"/>
    </row>
    <row r="318781" spans="2:3" x14ac:dyDescent="0.25">
      <c r="B318781" s="78"/>
      <c r="C318781" s="77"/>
    </row>
    <row r="318782" spans="2:3" x14ac:dyDescent="0.25">
      <c r="B318782" s="78"/>
      <c r="C318782" s="77"/>
    </row>
    <row r="318783" spans="2:3" x14ac:dyDescent="0.25">
      <c r="B318783" s="78"/>
      <c r="C318783" s="77"/>
    </row>
    <row r="318784" spans="2:3" x14ac:dyDescent="0.25">
      <c r="B318784" s="78"/>
      <c r="C318784" s="77"/>
    </row>
    <row r="318894" spans="2:3" x14ac:dyDescent="0.25">
      <c r="B318894" s="78"/>
      <c r="C318894" s="77"/>
    </row>
    <row r="318895" spans="2:3" x14ac:dyDescent="0.25">
      <c r="B318895" s="78"/>
      <c r="C318895" s="77"/>
    </row>
    <row r="318896" spans="2:3" x14ac:dyDescent="0.25">
      <c r="B318896" s="78"/>
      <c r="C318896" s="77"/>
    </row>
    <row r="318897" spans="2:3" x14ac:dyDescent="0.25">
      <c r="B318897" s="78"/>
      <c r="C318897" s="77"/>
    </row>
    <row r="318898" spans="2:3" x14ac:dyDescent="0.25">
      <c r="B318898" s="78"/>
      <c r="C318898" s="77"/>
    </row>
    <row r="318899" spans="2:3" x14ac:dyDescent="0.25">
      <c r="B318899" s="78"/>
      <c r="C318899" s="77"/>
    </row>
    <row r="318900" spans="2:3" x14ac:dyDescent="0.25">
      <c r="B318900" s="78"/>
      <c r="C318900" s="77"/>
    </row>
    <row r="318901" spans="2:3" x14ac:dyDescent="0.25">
      <c r="B318901" s="78"/>
      <c r="C318901" s="77"/>
    </row>
    <row r="318902" spans="2:3" x14ac:dyDescent="0.25">
      <c r="B318902" s="78"/>
      <c r="C318902" s="77"/>
    </row>
    <row r="318903" spans="2:3" x14ac:dyDescent="0.25">
      <c r="B318903" s="78"/>
      <c r="C318903" s="77"/>
    </row>
    <row r="318904" spans="2:3" x14ac:dyDescent="0.25">
      <c r="B318904" s="78"/>
      <c r="C318904" s="77"/>
    </row>
    <row r="318905" spans="2:3" x14ac:dyDescent="0.25">
      <c r="B318905" s="78"/>
      <c r="C318905" s="77"/>
    </row>
    <row r="318906" spans="2:3" x14ac:dyDescent="0.25">
      <c r="B318906" s="78"/>
      <c r="C318906" s="77"/>
    </row>
    <row r="319016" spans="2:3" x14ac:dyDescent="0.25">
      <c r="B319016" s="78"/>
      <c r="C319016" s="77"/>
    </row>
    <row r="319017" spans="2:3" x14ac:dyDescent="0.25">
      <c r="B319017" s="78"/>
      <c r="C319017" s="77"/>
    </row>
    <row r="319018" spans="2:3" x14ac:dyDescent="0.25">
      <c r="B319018" s="78"/>
      <c r="C319018" s="77"/>
    </row>
    <row r="319019" spans="2:3" x14ac:dyDescent="0.25">
      <c r="B319019" s="78"/>
      <c r="C319019" s="77"/>
    </row>
    <row r="319020" spans="2:3" x14ac:dyDescent="0.25">
      <c r="B319020" s="78"/>
      <c r="C319020" s="77"/>
    </row>
    <row r="319021" spans="2:3" x14ac:dyDescent="0.25">
      <c r="B319021" s="78"/>
      <c r="C319021" s="77"/>
    </row>
    <row r="319022" spans="2:3" x14ac:dyDescent="0.25">
      <c r="B319022" s="78"/>
      <c r="C319022" s="77"/>
    </row>
    <row r="319023" spans="2:3" x14ac:dyDescent="0.25">
      <c r="B319023" s="78"/>
      <c r="C319023" s="77"/>
    </row>
    <row r="319024" spans="2:3" x14ac:dyDescent="0.25">
      <c r="B319024" s="78"/>
      <c r="C319024" s="77"/>
    </row>
    <row r="319025" spans="2:3" x14ac:dyDescent="0.25">
      <c r="B319025" s="78"/>
      <c r="C319025" s="77"/>
    </row>
    <row r="319026" spans="2:3" x14ac:dyDescent="0.25">
      <c r="B319026" s="78"/>
      <c r="C319026" s="77"/>
    </row>
    <row r="319027" spans="2:3" x14ac:dyDescent="0.25">
      <c r="B319027" s="78"/>
      <c r="C319027" s="77"/>
    </row>
    <row r="319028" spans="2:3" x14ac:dyDescent="0.25">
      <c r="B319028" s="78"/>
      <c r="C319028" s="77"/>
    </row>
    <row r="319138" spans="2:3" x14ac:dyDescent="0.25">
      <c r="B319138" s="78"/>
      <c r="C319138" s="77"/>
    </row>
    <row r="319139" spans="2:3" x14ac:dyDescent="0.25">
      <c r="B319139" s="78"/>
      <c r="C319139" s="77"/>
    </row>
    <row r="319140" spans="2:3" x14ac:dyDescent="0.25">
      <c r="B319140" s="78"/>
      <c r="C319140" s="77"/>
    </row>
    <row r="319141" spans="2:3" x14ac:dyDescent="0.25">
      <c r="B319141" s="78"/>
      <c r="C319141" s="77"/>
    </row>
    <row r="319142" spans="2:3" x14ac:dyDescent="0.25">
      <c r="B319142" s="78"/>
      <c r="C319142" s="77"/>
    </row>
    <row r="319143" spans="2:3" x14ac:dyDescent="0.25">
      <c r="B319143" s="78"/>
      <c r="C319143" s="77"/>
    </row>
    <row r="319144" spans="2:3" x14ac:dyDescent="0.25">
      <c r="B319144" s="78"/>
      <c r="C319144" s="77"/>
    </row>
    <row r="319145" spans="2:3" x14ac:dyDescent="0.25">
      <c r="B319145" s="78"/>
      <c r="C319145" s="77"/>
    </row>
    <row r="319146" spans="2:3" x14ac:dyDescent="0.25">
      <c r="B319146" s="78"/>
      <c r="C319146" s="77"/>
    </row>
    <row r="319147" spans="2:3" x14ac:dyDescent="0.25">
      <c r="B319147" s="78"/>
      <c r="C319147" s="77"/>
    </row>
    <row r="319148" spans="2:3" x14ac:dyDescent="0.25">
      <c r="B319148" s="78"/>
      <c r="C319148" s="77"/>
    </row>
    <row r="319149" spans="2:3" x14ac:dyDescent="0.25">
      <c r="B319149" s="78"/>
      <c r="C319149" s="77"/>
    </row>
    <row r="319150" spans="2:3" x14ac:dyDescent="0.25">
      <c r="B319150" s="78"/>
      <c r="C319150" s="77"/>
    </row>
    <row r="319260" spans="2:3" x14ac:dyDescent="0.25">
      <c r="B319260" s="78"/>
      <c r="C319260" s="77"/>
    </row>
    <row r="319261" spans="2:3" x14ac:dyDescent="0.25">
      <c r="B319261" s="78"/>
      <c r="C319261" s="77"/>
    </row>
    <row r="319262" spans="2:3" x14ac:dyDescent="0.25">
      <c r="B319262" s="78"/>
      <c r="C319262" s="77"/>
    </row>
    <row r="319263" spans="2:3" x14ac:dyDescent="0.25">
      <c r="B319263" s="78"/>
      <c r="C319263" s="77"/>
    </row>
    <row r="319264" spans="2:3" x14ac:dyDescent="0.25">
      <c r="B319264" s="78"/>
      <c r="C319264" s="77"/>
    </row>
    <row r="319265" spans="2:3" x14ac:dyDescent="0.25">
      <c r="B319265" s="78"/>
      <c r="C319265" s="77"/>
    </row>
    <row r="319266" spans="2:3" x14ac:dyDescent="0.25">
      <c r="B319266" s="78"/>
      <c r="C319266" s="77"/>
    </row>
    <row r="319267" spans="2:3" x14ac:dyDescent="0.25">
      <c r="B319267" s="78"/>
      <c r="C319267" s="77"/>
    </row>
    <row r="319268" spans="2:3" x14ac:dyDescent="0.25">
      <c r="B319268" s="78"/>
      <c r="C319268" s="77"/>
    </row>
    <row r="319269" spans="2:3" x14ac:dyDescent="0.25">
      <c r="B319269" s="78"/>
      <c r="C319269" s="77"/>
    </row>
    <row r="319270" spans="2:3" x14ac:dyDescent="0.25">
      <c r="B319270" s="78"/>
      <c r="C319270" s="77"/>
    </row>
    <row r="319271" spans="2:3" x14ac:dyDescent="0.25">
      <c r="B319271" s="78"/>
      <c r="C319271" s="77"/>
    </row>
    <row r="319272" spans="2:3" x14ac:dyDescent="0.25">
      <c r="B319272" s="78"/>
      <c r="C319272" s="77"/>
    </row>
    <row r="319382" spans="2:3" x14ac:dyDescent="0.25">
      <c r="B319382" s="78"/>
      <c r="C319382" s="77"/>
    </row>
    <row r="319383" spans="2:3" x14ac:dyDescent="0.25">
      <c r="B319383" s="78"/>
      <c r="C319383" s="77"/>
    </row>
    <row r="319384" spans="2:3" x14ac:dyDescent="0.25">
      <c r="B319384" s="78"/>
      <c r="C319384" s="77"/>
    </row>
    <row r="319385" spans="2:3" x14ac:dyDescent="0.25">
      <c r="B319385" s="78"/>
      <c r="C319385" s="77"/>
    </row>
    <row r="319386" spans="2:3" x14ac:dyDescent="0.25">
      <c r="B319386" s="78"/>
      <c r="C319386" s="77"/>
    </row>
    <row r="319387" spans="2:3" x14ac:dyDescent="0.25">
      <c r="B319387" s="78"/>
      <c r="C319387" s="77"/>
    </row>
    <row r="319388" spans="2:3" x14ac:dyDescent="0.25">
      <c r="B319388" s="78"/>
      <c r="C319388" s="77"/>
    </row>
    <row r="319389" spans="2:3" x14ac:dyDescent="0.25">
      <c r="B319389" s="78"/>
      <c r="C319389" s="77"/>
    </row>
    <row r="319390" spans="2:3" x14ac:dyDescent="0.25">
      <c r="B319390" s="78"/>
      <c r="C319390" s="77"/>
    </row>
    <row r="319391" spans="2:3" x14ac:dyDescent="0.25">
      <c r="B319391" s="78"/>
      <c r="C319391" s="77"/>
    </row>
    <row r="319392" spans="2:3" x14ac:dyDescent="0.25">
      <c r="B319392" s="78"/>
      <c r="C319392" s="77"/>
    </row>
    <row r="319393" spans="2:3" x14ac:dyDescent="0.25">
      <c r="B319393" s="78"/>
      <c r="C319393" s="77"/>
    </row>
    <row r="319394" spans="2:3" x14ac:dyDescent="0.25">
      <c r="B319394" s="78"/>
      <c r="C319394" s="77"/>
    </row>
    <row r="319504" spans="2:3" x14ac:dyDescent="0.25">
      <c r="B319504" s="78"/>
      <c r="C319504" s="77"/>
    </row>
    <row r="319505" spans="2:3" x14ac:dyDescent="0.25">
      <c r="B319505" s="78"/>
      <c r="C319505" s="77"/>
    </row>
    <row r="319506" spans="2:3" x14ac:dyDescent="0.25">
      <c r="B319506" s="78"/>
      <c r="C319506" s="77"/>
    </row>
    <row r="319507" spans="2:3" x14ac:dyDescent="0.25">
      <c r="B319507" s="78"/>
      <c r="C319507" s="77"/>
    </row>
    <row r="319508" spans="2:3" x14ac:dyDescent="0.25">
      <c r="B319508" s="78"/>
      <c r="C319508" s="77"/>
    </row>
    <row r="319509" spans="2:3" x14ac:dyDescent="0.25">
      <c r="B319509" s="78"/>
      <c r="C319509" s="77"/>
    </row>
    <row r="319510" spans="2:3" x14ac:dyDescent="0.25">
      <c r="B319510" s="78"/>
      <c r="C319510" s="77"/>
    </row>
    <row r="319511" spans="2:3" x14ac:dyDescent="0.25">
      <c r="B319511" s="78"/>
      <c r="C319511" s="77"/>
    </row>
    <row r="319512" spans="2:3" x14ac:dyDescent="0.25">
      <c r="B319512" s="78"/>
      <c r="C319512" s="77"/>
    </row>
    <row r="319513" spans="2:3" x14ac:dyDescent="0.25">
      <c r="B319513" s="78"/>
      <c r="C319513" s="77"/>
    </row>
    <row r="319514" spans="2:3" x14ac:dyDescent="0.25">
      <c r="B319514" s="78"/>
      <c r="C319514" s="77"/>
    </row>
    <row r="319515" spans="2:3" x14ac:dyDescent="0.25">
      <c r="B319515" s="78"/>
      <c r="C319515" s="77"/>
    </row>
    <row r="319516" spans="2:3" x14ac:dyDescent="0.25">
      <c r="B319516" s="78"/>
      <c r="C319516" s="77"/>
    </row>
    <row r="319626" spans="2:3" x14ac:dyDescent="0.25">
      <c r="B319626" s="78"/>
      <c r="C319626" s="77"/>
    </row>
    <row r="319627" spans="2:3" x14ac:dyDescent="0.25">
      <c r="B319627" s="78"/>
      <c r="C319627" s="77"/>
    </row>
    <row r="319628" spans="2:3" x14ac:dyDescent="0.25">
      <c r="B319628" s="78"/>
      <c r="C319628" s="77"/>
    </row>
    <row r="319629" spans="2:3" x14ac:dyDescent="0.25">
      <c r="B319629" s="78"/>
      <c r="C319629" s="77"/>
    </row>
    <row r="319630" spans="2:3" x14ac:dyDescent="0.25">
      <c r="B319630" s="78"/>
      <c r="C319630" s="77"/>
    </row>
    <row r="319631" spans="2:3" x14ac:dyDescent="0.25">
      <c r="B319631" s="78"/>
      <c r="C319631" s="77"/>
    </row>
    <row r="319632" spans="2:3" x14ac:dyDescent="0.25">
      <c r="B319632" s="78"/>
      <c r="C319632" s="77"/>
    </row>
    <row r="319633" spans="2:3" x14ac:dyDescent="0.25">
      <c r="B319633" s="78"/>
      <c r="C319633" s="77"/>
    </row>
    <row r="319634" spans="2:3" x14ac:dyDescent="0.25">
      <c r="B319634" s="78"/>
      <c r="C319634" s="77"/>
    </row>
    <row r="319635" spans="2:3" x14ac:dyDescent="0.25">
      <c r="B319635" s="78"/>
      <c r="C319635" s="77"/>
    </row>
    <row r="319636" spans="2:3" x14ac:dyDescent="0.25">
      <c r="B319636" s="78"/>
      <c r="C319636" s="77"/>
    </row>
    <row r="319637" spans="2:3" x14ac:dyDescent="0.25">
      <c r="B319637" s="78"/>
      <c r="C319637" s="77"/>
    </row>
    <row r="319638" spans="2:3" x14ac:dyDescent="0.25">
      <c r="B319638" s="78"/>
      <c r="C319638" s="77"/>
    </row>
    <row r="319748" spans="2:3" x14ac:dyDescent="0.25">
      <c r="B319748" s="78"/>
      <c r="C319748" s="77"/>
    </row>
    <row r="319749" spans="2:3" x14ac:dyDescent="0.25">
      <c r="B319749" s="78"/>
      <c r="C319749" s="77"/>
    </row>
    <row r="319750" spans="2:3" x14ac:dyDescent="0.25">
      <c r="B319750" s="78"/>
      <c r="C319750" s="77"/>
    </row>
    <row r="319751" spans="2:3" x14ac:dyDescent="0.25">
      <c r="B319751" s="78"/>
      <c r="C319751" s="77"/>
    </row>
    <row r="319752" spans="2:3" x14ac:dyDescent="0.25">
      <c r="B319752" s="78"/>
      <c r="C319752" s="77"/>
    </row>
    <row r="319753" spans="2:3" x14ac:dyDescent="0.25">
      <c r="B319753" s="78"/>
      <c r="C319753" s="77"/>
    </row>
    <row r="319754" spans="2:3" x14ac:dyDescent="0.25">
      <c r="B319754" s="78"/>
      <c r="C319754" s="77"/>
    </row>
    <row r="319755" spans="2:3" x14ac:dyDescent="0.25">
      <c r="B319755" s="78"/>
      <c r="C319755" s="77"/>
    </row>
    <row r="319756" spans="2:3" x14ac:dyDescent="0.25">
      <c r="B319756" s="78"/>
      <c r="C319756" s="77"/>
    </row>
    <row r="319757" spans="2:3" x14ac:dyDescent="0.25">
      <c r="B319757" s="78"/>
      <c r="C319757" s="77"/>
    </row>
    <row r="319758" spans="2:3" x14ac:dyDescent="0.25">
      <c r="B319758" s="78"/>
      <c r="C319758" s="77"/>
    </row>
    <row r="319759" spans="2:3" x14ac:dyDescent="0.25">
      <c r="B319759" s="78"/>
      <c r="C319759" s="77"/>
    </row>
    <row r="319760" spans="2:3" x14ac:dyDescent="0.25">
      <c r="B319760" s="78"/>
      <c r="C319760" s="77"/>
    </row>
    <row r="319870" spans="2:3" x14ac:dyDescent="0.25">
      <c r="B319870" s="78"/>
      <c r="C319870" s="77"/>
    </row>
    <row r="319871" spans="2:3" x14ac:dyDescent="0.25">
      <c r="B319871" s="78"/>
      <c r="C319871" s="77"/>
    </row>
    <row r="319872" spans="2:3" x14ac:dyDescent="0.25">
      <c r="B319872" s="78"/>
      <c r="C319872" s="77"/>
    </row>
    <row r="319873" spans="2:3" x14ac:dyDescent="0.25">
      <c r="B319873" s="78"/>
      <c r="C319873" s="77"/>
    </row>
    <row r="319874" spans="2:3" x14ac:dyDescent="0.25">
      <c r="B319874" s="78"/>
      <c r="C319874" s="77"/>
    </row>
    <row r="319875" spans="2:3" x14ac:dyDescent="0.25">
      <c r="B319875" s="78"/>
      <c r="C319875" s="77"/>
    </row>
    <row r="319876" spans="2:3" x14ac:dyDescent="0.25">
      <c r="B319876" s="78"/>
      <c r="C319876" s="77"/>
    </row>
    <row r="319877" spans="2:3" x14ac:dyDescent="0.25">
      <c r="B319877" s="78"/>
      <c r="C319877" s="77"/>
    </row>
    <row r="319878" spans="2:3" x14ac:dyDescent="0.25">
      <c r="B319878" s="78"/>
      <c r="C319878" s="77"/>
    </row>
    <row r="319879" spans="2:3" x14ac:dyDescent="0.25">
      <c r="B319879" s="78"/>
      <c r="C319879" s="77"/>
    </row>
    <row r="319880" spans="2:3" x14ac:dyDescent="0.25">
      <c r="B319880" s="78"/>
      <c r="C319880" s="77"/>
    </row>
    <row r="319881" spans="2:3" x14ac:dyDescent="0.25">
      <c r="B319881" s="78"/>
      <c r="C319881" s="77"/>
    </row>
    <row r="319882" spans="2:3" x14ac:dyDescent="0.25">
      <c r="B319882" s="78"/>
      <c r="C319882" s="77"/>
    </row>
    <row r="319992" spans="2:3" x14ac:dyDescent="0.25">
      <c r="B319992" s="78"/>
      <c r="C319992" s="77"/>
    </row>
    <row r="319993" spans="2:3" x14ac:dyDescent="0.25">
      <c r="B319993" s="78"/>
      <c r="C319993" s="77"/>
    </row>
    <row r="319994" spans="2:3" x14ac:dyDescent="0.25">
      <c r="B319994" s="78"/>
      <c r="C319994" s="77"/>
    </row>
    <row r="319995" spans="2:3" x14ac:dyDescent="0.25">
      <c r="B319995" s="78"/>
      <c r="C319995" s="77"/>
    </row>
    <row r="319996" spans="2:3" x14ac:dyDescent="0.25">
      <c r="B319996" s="78"/>
      <c r="C319996" s="77"/>
    </row>
    <row r="319997" spans="2:3" x14ac:dyDescent="0.25">
      <c r="B319997" s="78"/>
      <c r="C319997" s="77"/>
    </row>
    <row r="319998" spans="2:3" x14ac:dyDescent="0.25">
      <c r="B319998" s="78"/>
      <c r="C319998" s="77"/>
    </row>
    <row r="319999" spans="2:3" x14ac:dyDescent="0.25">
      <c r="B319999" s="78"/>
      <c r="C319999" s="77"/>
    </row>
    <row r="320000" spans="2:3" x14ac:dyDescent="0.25">
      <c r="B320000" s="78"/>
      <c r="C320000" s="77"/>
    </row>
    <row r="320001" spans="2:3" x14ac:dyDescent="0.25">
      <c r="B320001" s="78"/>
      <c r="C320001" s="77"/>
    </row>
    <row r="320002" spans="2:3" x14ac:dyDescent="0.25">
      <c r="B320002" s="78"/>
      <c r="C320002" s="77"/>
    </row>
    <row r="320003" spans="2:3" x14ac:dyDescent="0.25">
      <c r="B320003" s="78"/>
      <c r="C320003" s="77"/>
    </row>
    <row r="320004" spans="2:3" x14ac:dyDescent="0.25">
      <c r="B320004" s="78"/>
      <c r="C320004" s="77"/>
    </row>
    <row r="320114" spans="2:3" x14ac:dyDescent="0.25">
      <c r="B320114" s="78"/>
      <c r="C320114" s="77"/>
    </row>
    <row r="320115" spans="2:3" x14ac:dyDescent="0.25">
      <c r="B320115" s="78"/>
      <c r="C320115" s="77"/>
    </row>
    <row r="320116" spans="2:3" x14ac:dyDescent="0.25">
      <c r="B320116" s="78"/>
      <c r="C320116" s="77"/>
    </row>
    <row r="320117" spans="2:3" x14ac:dyDescent="0.25">
      <c r="B320117" s="78"/>
      <c r="C320117" s="77"/>
    </row>
    <row r="320118" spans="2:3" x14ac:dyDescent="0.25">
      <c r="B320118" s="78"/>
      <c r="C320118" s="77"/>
    </row>
    <row r="320119" spans="2:3" x14ac:dyDescent="0.25">
      <c r="B320119" s="78"/>
      <c r="C320119" s="77"/>
    </row>
    <row r="320120" spans="2:3" x14ac:dyDescent="0.25">
      <c r="B320120" s="78"/>
      <c r="C320120" s="77"/>
    </row>
    <row r="320121" spans="2:3" x14ac:dyDescent="0.25">
      <c r="B320121" s="78"/>
      <c r="C320121" s="77"/>
    </row>
    <row r="320122" spans="2:3" x14ac:dyDescent="0.25">
      <c r="B320122" s="78"/>
      <c r="C320122" s="77"/>
    </row>
    <row r="320123" spans="2:3" x14ac:dyDescent="0.25">
      <c r="B320123" s="78"/>
      <c r="C320123" s="77"/>
    </row>
    <row r="320124" spans="2:3" x14ac:dyDescent="0.25">
      <c r="B320124" s="78"/>
      <c r="C320124" s="77"/>
    </row>
    <row r="320125" spans="2:3" x14ac:dyDescent="0.25">
      <c r="B320125" s="78"/>
      <c r="C320125" s="77"/>
    </row>
    <row r="320126" spans="2:3" x14ac:dyDescent="0.25">
      <c r="B320126" s="78"/>
      <c r="C320126" s="77"/>
    </row>
    <row r="320236" spans="2:3" x14ac:dyDescent="0.25">
      <c r="B320236" s="78"/>
      <c r="C320236" s="77"/>
    </row>
    <row r="320237" spans="2:3" x14ac:dyDescent="0.25">
      <c r="B320237" s="78"/>
      <c r="C320237" s="77"/>
    </row>
    <row r="320238" spans="2:3" x14ac:dyDescent="0.25">
      <c r="B320238" s="78"/>
      <c r="C320238" s="77"/>
    </row>
    <row r="320239" spans="2:3" x14ac:dyDescent="0.25">
      <c r="B320239" s="78"/>
      <c r="C320239" s="77"/>
    </row>
    <row r="320240" spans="2:3" x14ac:dyDescent="0.25">
      <c r="B320240" s="78"/>
      <c r="C320240" s="77"/>
    </row>
    <row r="320241" spans="2:3" x14ac:dyDescent="0.25">
      <c r="B320241" s="78"/>
      <c r="C320241" s="77"/>
    </row>
    <row r="320242" spans="2:3" x14ac:dyDescent="0.25">
      <c r="B320242" s="78"/>
      <c r="C320242" s="77"/>
    </row>
    <row r="320243" spans="2:3" x14ac:dyDescent="0.25">
      <c r="B320243" s="78"/>
      <c r="C320243" s="77"/>
    </row>
    <row r="320244" spans="2:3" x14ac:dyDescent="0.25">
      <c r="B320244" s="78"/>
      <c r="C320244" s="77"/>
    </row>
    <row r="320245" spans="2:3" x14ac:dyDescent="0.25">
      <c r="B320245" s="78"/>
      <c r="C320245" s="77"/>
    </row>
    <row r="320246" spans="2:3" x14ac:dyDescent="0.25">
      <c r="B320246" s="78"/>
      <c r="C320246" s="77"/>
    </row>
    <row r="320247" spans="2:3" x14ac:dyDescent="0.25">
      <c r="B320247" s="78"/>
      <c r="C320247" s="77"/>
    </row>
    <row r="320248" spans="2:3" x14ac:dyDescent="0.25">
      <c r="B320248" s="78"/>
      <c r="C320248" s="77"/>
    </row>
    <row r="320358" spans="2:3" x14ac:dyDescent="0.25">
      <c r="B320358" s="78"/>
      <c r="C320358" s="77"/>
    </row>
    <row r="320359" spans="2:3" x14ac:dyDescent="0.25">
      <c r="B320359" s="78"/>
      <c r="C320359" s="77"/>
    </row>
    <row r="320360" spans="2:3" x14ac:dyDescent="0.25">
      <c r="B320360" s="78"/>
      <c r="C320360" s="77"/>
    </row>
    <row r="320361" spans="2:3" x14ac:dyDescent="0.25">
      <c r="B320361" s="78"/>
      <c r="C320361" s="77"/>
    </row>
    <row r="320362" spans="2:3" x14ac:dyDescent="0.25">
      <c r="B320362" s="78"/>
      <c r="C320362" s="77"/>
    </row>
    <row r="320363" spans="2:3" x14ac:dyDescent="0.25">
      <c r="B320363" s="78"/>
      <c r="C320363" s="77"/>
    </row>
    <row r="320364" spans="2:3" x14ac:dyDescent="0.25">
      <c r="B320364" s="78"/>
      <c r="C320364" s="77"/>
    </row>
    <row r="320365" spans="2:3" x14ac:dyDescent="0.25">
      <c r="B320365" s="78"/>
      <c r="C320365" s="77"/>
    </row>
    <row r="320366" spans="2:3" x14ac:dyDescent="0.25">
      <c r="B320366" s="78"/>
      <c r="C320366" s="77"/>
    </row>
    <row r="320367" spans="2:3" x14ac:dyDescent="0.25">
      <c r="B320367" s="78"/>
      <c r="C320367" s="77"/>
    </row>
    <row r="320368" spans="2:3" x14ac:dyDescent="0.25">
      <c r="B320368" s="78"/>
      <c r="C320368" s="77"/>
    </row>
    <row r="320369" spans="2:3" x14ac:dyDescent="0.25">
      <c r="B320369" s="78"/>
      <c r="C320369" s="77"/>
    </row>
    <row r="320370" spans="2:3" x14ac:dyDescent="0.25">
      <c r="B320370" s="78"/>
      <c r="C320370" s="77"/>
    </row>
    <row r="320480" spans="2:3" x14ac:dyDescent="0.25">
      <c r="B320480" s="78"/>
      <c r="C320480" s="77"/>
    </row>
    <row r="320481" spans="2:3" x14ac:dyDescent="0.25">
      <c r="B320481" s="78"/>
      <c r="C320481" s="77"/>
    </row>
    <row r="320482" spans="2:3" x14ac:dyDescent="0.25">
      <c r="B320482" s="78"/>
      <c r="C320482" s="77"/>
    </row>
    <row r="320483" spans="2:3" x14ac:dyDescent="0.25">
      <c r="B320483" s="78"/>
      <c r="C320483" s="77"/>
    </row>
    <row r="320484" spans="2:3" x14ac:dyDescent="0.25">
      <c r="B320484" s="78"/>
      <c r="C320484" s="77"/>
    </row>
    <row r="320485" spans="2:3" x14ac:dyDescent="0.25">
      <c r="B320485" s="78"/>
      <c r="C320485" s="77"/>
    </row>
    <row r="320486" spans="2:3" x14ac:dyDescent="0.25">
      <c r="B320486" s="78"/>
      <c r="C320486" s="77"/>
    </row>
    <row r="320487" spans="2:3" x14ac:dyDescent="0.25">
      <c r="B320487" s="78"/>
      <c r="C320487" s="77"/>
    </row>
    <row r="320488" spans="2:3" x14ac:dyDescent="0.25">
      <c r="B320488" s="78"/>
      <c r="C320488" s="77"/>
    </row>
    <row r="320489" spans="2:3" x14ac:dyDescent="0.25">
      <c r="B320489" s="78"/>
      <c r="C320489" s="77"/>
    </row>
    <row r="320490" spans="2:3" x14ac:dyDescent="0.25">
      <c r="B320490" s="78"/>
      <c r="C320490" s="77"/>
    </row>
    <row r="320491" spans="2:3" x14ac:dyDescent="0.25">
      <c r="B320491" s="78"/>
      <c r="C320491" s="77"/>
    </row>
    <row r="320492" spans="2:3" x14ac:dyDescent="0.25">
      <c r="B320492" s="78"/>
      <c r="C320492" s="77"/>
    </row>
    <row r="320602" spans="2:3" x14ac:dyDescent="0.25">
      <c r="B320602" s="78"/>
      <c r="C320602" s="77"/>
    </row>
    <row r="320603" spans="2:3" x14ac:dyDescent="0.25">
      <c r="B320603" s="78"/>
      <c r="C320603" s="77"/>
    </row>
    <row r="320604" spans="2:3" x14ac:dyDescent="0.25">
      <c r="B320604" s="78"/>
      <c r="C320604" s="77"/>
    </row>
    <row r="320605" spans="2:3" x14ac:dyDescent="0.25">
      <c r="B320605" s="78"/>
      <c r="C320605" s="77"/>
    </row>
    <row r="320606" spans="2:3" x14ac:dyDescent="0.25">
      <c r="B320606" s="78"/>
      <c r="C320606" s="77"/>
    </row>
    <row r="320607" spans="2:3" x14ac:dyDescent="0.25">
      <c r="B320607" s="78"/>
      <c r="C320607" s="77"/>
    </row>
    <row r="320608" spans="2:3" x14ac:dyDescent="0.25">
      <c r="B320608" s="78"/>
      <c r="C320608" s="77"/>
    </row>
    <row r="320609" spans="2:3" x14ac:dyDescent="0.25">
      <c r="B320609" s="78"/>
      <c r="C320609" s="77"/>
    </row>
    <row r="320610" spans="2:3" x14ac:dyDescent="0.25">
      <c r="B320610" s="78"/>
      <c r="C320610" s="77"/>
    </row>
    <row r="320611" spans="2:3" x14ac:dyDescent="0.25">
      <c r="B320611" s="78"/>
      <c r="C320611" s="77"/>
    </row>
    <row r="320612" spans="2:3" x14ac:dyDescent="0.25">
      <c r="B320612" s="78"/>
      <c r="C320612" s="77"/>
    </row>
    <row r="320613" spans="2:3" x14ac:dyDescent="0.25">
      <c r="B320613" s="78"/>
      <c r="C320613" s="77"/>
    </row>
    <row r="320614" spans="2:3" x14ac:dyDescent="0.25">
      <c r="B320614" s="78"/>
      <c r="C320614" s="77"/>
    </row>
    <row r="320724" spans="2:3" x14ac:dyDescent="0.25">
      <c r="B320724" s="78"/>
      <c r="C320724" s="77"/>
    </row>
    <row r="320725" spans="2:3" x14ac:dyDescent="0.25">
      <c r="B320725" s="78"/>
      <c r="C320725" s="77"/>
    </row>
    <row r="320726" spans="2:3" x14ac:dyDescent="0.25">
      <c r="B320726" s="78"/>
      <c r="C320726" s="77"/>
    </row>
    <row r="320727" spans="2:3" x14ac:dyDescent="0.25">
      <c r="B320727" s="78"/>
      <c r="C320727" s="77"/>
    </row>
    <row r="320728" spans="2:3" x14ac:dyDescent="0.25">
      <c r="B320728" s="78"/>
      <c r="C320728" s="77"/>
    </row>
    <row r="320729" spans="2:3" x14ac:dyDescent="0.25">
      <c r="B320729" s="78"/>
      <c r="C320729" s="77"/>
    </row>
    <row r="320730" spans="2:3" x14ac:dyDescent="0.25">
      <c r="B320730" s="78"/>
      <c r="C320730" s="77"/>
    </row>
    <row r="320731" spans="2:3" x14ac:dyDescent="0.25">
      <c r="B320731" s="78"/>
      <c r="C320731" s="77"/>
    </row>
    <row r="320732" spans="2:3" x14ac:dyDescent="0.25">
      <c r="B320732" s="78"/>
      <c r="C320732" s="77"/>
    </row>
    <row r="320733" spans="2:3" x14ac:dyDescent="0.25">
      <c r="B320733" s="78"/>
      <c r="C320733" s="77"/>
    </row>
    <row r="320734" spans="2:3" x14ac:dyDescent="0.25">
      <c r="B320734" s="78"/>
      <c r="C320734" s="77"/>
    </row>
    <row r="320735" spans="2:3" x14ac:dyDescent="0.25">
      <c r="B320735" s="78"/>
      <c r="C320735" s="77"/>
    </row>
    <row r="320736" spans="2:3" x14ac:dyDescent="0.25">
      <c r="B320736" s="78"/>
      <c r="C320736" s="77"/>
    </row>
    <row r="320846" spans="2:3" x14ac:dyDescent="0.25">
      <c r="B320846" s="78"/>
      <c r="C320846" s="77"/>
    </row>
    <row r="320847" spans="2:3" x14ac:dyDescent="0.25">
      <c r="B320847" s="78"/>
      <c r="C320847" s="77"/>
    </row>
    <row r="320848" spans="2:3" x14ac:dyDescent="0.25">
      <c r="B320848" s="78"/>
      <c r="C320848" s="77"/>
    </row>
    <row r="320849" spans="2:3" x14ac:dyDescent="0.25">
      <c r="B320849" s="78"/>
      <c r="C320849" s="77"/>
    </row>
    <row r="320850" spans="2:3" x14ac:dyDescent="0.25">
      <c r="B320850" s="78"/>
      <c r="C320850" s="77"/>
    </row>
    <row r="320851" spans="2:3" x14ac:dyDescent="0.25">
      <c r="B320851" s="78"/>
      <c r="C320851" s="77"/>
    </row>
    <row r="320852" spans="2:3" x14ac:dyDescent="0.25">
      <c r="B320852" s="78"/>
      <c r="C320852" s="77"/>
    </row>
    <row r="320853" spans="2:3" x14ac:dyDescent="0.25">
      <c r="B320853" s="78"/>
      <c r="C320853" s="77"/>
    </row>
    <row r="320854" spans="2:3" x14ac:dyDescent="0.25">
      <c r="B320854" s="78"/>
      <c r="C320854" s="77"/>
    </row>
    <row r="320855" spans="2:3" x14ac:dyDescent="0.25">
      <c r="B320855" s="78"/>
      <c r="C320855" s="77"/>
    </row>
    <row r="320856" spans="2:3" x14ac:dyDescent="0.25">
      <c r="B320856" s="78"/>
      <c r="C320856" s="77"/>
    </row>
    <row r="320857" spans="2:3" x14ac:dyDescent="0.25">
      <c r="B320857" s="78"/>
      <c r="C320857" s="77"/>
    </row>
    <row r="320858" spans="2:3" x14ac:dyDescent="0.25">
      <c r="B320858" s="78"/>
      <c r="C320858" s="77"/>
    </row>
    <row r="320968" spans="2:3" x14ac:dyDescent="0.25">
      <c r="B320968" s="78"/>
      <c r="C320968" s="77"/>
    </row>
    <row r="320969" spans="2:3" x14ac:dyDescent="0.25">
      <c r="B320969" s="78"/>
      <c r="C320969" s="77"/>
    </row>
    <row r="320970" spans="2:3" x14ac:dyDescent="0.25">
      <c r="B320970" s="78"/>
      <c r="C320970" s="77"/>
    </row>
    <row r="320971" spans="2:3" x14ac:dyDescent="0.25">
      <c r="B320971" s="78"/>
      <c r="C320971" s="77"/>
    </row>
    <row r="320972" spans="2:3" x14ac:dyDescent="0.25">
      <c r="B320972" s="78"/>
      <c r="C320972" s="77"/>
    </row>
    <row r="320973" spans="2:3" x14ac:dyDescent="0.25">
      <c r="B320973" s="78"/>
      <c r="C320973" s="77"/>
    </row>
    <row r="320974" spans="2:3" x14ac:dyDescent="0.25">
      <c r="B320974" s="78"/>
      <c r="C320974" s="77"/>
    </row>
    <row r="320975" spans="2:3" x14ac:dyDescent="0.25">
      <c r="B320975" s="78"/>
      <c r="C320975" s="77"/>
    </row>
    <row r="320976" spans="2:3" x14ac:dyDescent="0.25">
      <c r="B320976" s="78"/>
      <c r="C320976" s="77"/>
    </row>
    <row r="320977" spans="2:3" x14ac:dyDescent="0.25">
      <c r="B320977" s="78"/>
      <c r="C320977" s="77"/>
    </row>
    <row r="320978" spans="2:3" x14ac:dyDescent="0.25">
      <c r="B320978" s="78"/>
      <c r="C320978" s="77"/>
    </row>
    <row r="320979" spans="2:3" x14ac:dyDescent="0.25">
      <c r="B320979" s="78"/>
      <c r="C320979" s="77"/>
    </row>
    <row r="320980" spans="2:3" x14ac:dyDescent="0.25">
      <c r="B320980" s="78"/>
      <c r="C320980" s="77"/>
    </row>
    <row r="321090" spans="2:3" x14ac:dyDescent="0.25">
      <c r="B321090" s="78"/>
      <c r="C321090" s="77"/>
    </row>
    <row r="321091" spans="2:3" x14ac:dyDescent="0.25">
      <c r="B321091" s="78"/>
      <c r="C321091" s="77"/>
    </row>
    <row r="321092" spans="2:3" x14ac:dyDescent="0.25">
      <c r="B321092" s="78"/>
      <c r="C321092" s="77"/>
    </row>
    <row r="321093" spans="2:3" x14ac:dyDescent="0.25">
      <c r="B321093" s="78"/>
      <c r="C321093" s="77"/>
    </row>
    <row r="321094" spans="2:3" x14ac:dyDescent="0.25">
      <c r="B321094" s="78"/>
      <c r="C321094" s="77"/>
    </row>
    <row r="321095" spans="2:3" x14ac:dyDescent="0.25">
      <c r="B321095" s="78"/>
      <c r="C321095" s="77"/>
    </row>
    <row r="321096" spans="2:3" x14ac:dyDescent="0.25">
      <c r="B321096" s="78"/>
      <c r="C321096" s="77"/>
    </row>
    <row r="321097" spans="2:3" x14ac:dyDescent="0.25">
      <c r="B321097" s="78"/>
      <c r="C321097" s="77"/>
    </row>
    <row r="321098" spans="2:3" x14ac:dyDescent="0.25">
      <c r="B321098" s="78"/>
      <c r="C321098" s="77"/>
    </row>
    <row r="321099" spans="2:3" x14ac:dyDescent="0.25">
      <c r="B321099" s="78"/>
      <c r="C321099" s="77"/>
    </row>
    <row r="321100" spans="2:3" x14ac:dyDescent="0.25">
      <c r="B321100" s="78"/>
      <c r="C321100" s="77"/>
    </row>
    <row r="321101" spans="2:3" x14ac:dyDescent="0.25">
      <c r="B321101" s="78"/>
      <c r="C321101" s="77"/>
    </row>
    <row r="321102" spans="2:3" x14ac:dyDescent="0.25">
      <c r="B321102" s="78"/>
      <c r="C321102" s="77"/>
    </row>
    <row r="321212" spans="2:3" x14ac:dyDescent="0.25">
      <c r="B321212" s="78"/>
      <c r="C321212" s="77"/>
    </row>
    <row r="321213" spans="2:3" x14ac:dyDescent="0.25">
      <c r="B321213" s="78"/>
      <c r="C321213" s="77"/>
    </row>
    <row r="321214" spans="2:3" x14ac:dyDescent="0.25">
      <c r="B321214" s="78"/>
      <c r="C321214" s="77"/>
    </row>
    <row r="321215" spans="2:3" x14ac:dyDescent="0.25">
      <c r="B321215" s="78"/>
      <c r="C321215" s="77"/>
    </row>
    <row r="321216" spans="2:3" x14ac:dyDescent="0.25">
      <c r="B321216" s="78"/>
      <c r="C321216" s="77"/>
    </row>
    <row r="321217" spans="2:3" x14ac:dyDescent="0.25">
      <c r="B321217" s="78"/>
      <c r="C321217" s="77"/>
    </row>
    <row r="321218" spans="2:3" x14ac:dyDescent="0.25">
      <c r="B321218" s="78"/>
      <c r="C321218" s="77"/>
    </row>
    <row r="321219" spans="2:3" x14ac:dyDescent="0.25">
      <c r="B321219" s="78"/>
      <c r="C321219" s="77"/>
    </row>
    <row r="321220" spans="2:3" x14ac:dyDescent="0.25">
      <c r="B321220" s="78"/>
      <c r="C321220" s="77"/>
    </row>
    <row r="321221" spans="2:3" x14ac:dyDescent="0.25">
      <c r="B321221" s="78"/>
      <c r="C321221" s="77"/>
    </row>
    <row r="321222" spans="2:3" x14ac:dyDescent="0.25">
      <c r="B321222" s="78"/>
      <c r="C321222" s="77"/>
    </row>
    <row r="321223" spans="2:3" x14ac:dyDescent="0.25">
      <c r="B321223" s="78"/>
      <c r="C321223" s="77"/>
    </row>
    <row r="321224" spans="2:3" x14ac:dyDescent="0.25">
      <c r="B321224" s="78"/>
      <c r="C321224" s="77"/>
    </row>
    <row r="321334" spans="2:3" x14ac:dyDescent="0.25">
      <c r="B321334" s="78"/>
      <c r="C321334" s="77"/>
    </row>
    <row r="321335" spans="2:3" x14ac:dyDescent="0.25">
      <c r="B321335" s="78"/>
      <c r="C321335" s="77"/>
    </row>
    <row r="321336" spans="2:3" x14ac:dyDescent="0.25">
      <c r="B321336" s="78"/>
      <c r="C321336" s="77"/>
    </row>
    <row r="321337" spans="2:3" x14ac:dyDescent="0.25">
      <c r="B321337" s="78"/>
      <c r="C321337" s="77"/>
    </row>
    <row r="321338" spans="2:3" x14ac:dyDescent="0.25">
      <c r="B321338" s="78"/>
      <c r="C321338" s="77"/>
    </row>
    <row r="321339" spans="2:3" x14ac:dyDescent="0.25">
      <c r="B321339" s="78"/>
      <c r="C321339" s="77"/>
    </row>
    <row r="321340" spans="2:3" x14ac:dyDescent="0.25">
      <c r="B321340" s="78"/>
      <c r="C321340" s="77"/>
    </row>
    <row r="321341" spans="2:3" x14ac:dyDescent="0.25">
      <c r="B321341" s="78"/>
      <c r="C321341" s="77"/>
    </row>
    <row r="321342" spans="2:3" x14ac:dyDescent="0.25">
      <c r="B321342" s="78"/>
      <c r="C321342" s="77"/>
    </row>
    <row r="321343" spans="2:3" x14ac:dyDescent="0.25">
      <c r="B321343" s="78"/>
      <c r="C321343" s="77"/>
    </row>
    <row r="321344" spans="2:3" x14ac:dyDescent="0.25">
      <c r="B321344" s="78"/>
      <c r="C321344" s="77"/>
    </row>
    <row r="321345" spans="2:3" x14ac:dyDescent="0.25">
      <c r="B321345" s="78"/>
      <c r="C321345" s="77"/>
    </row>
    <row r="321346" spans="2:3" x14ac:dyDescent="0.25">
      <c r="B321346" s="78"/>
      <c r="C321346" s="77"/>
    </row>
    <row r="321456" spans="2:3" x14ac:dyDescent="0.25">
      <c r="B321456" s="78"/>
      <c r="C321456" s="77"/>
    </row>
    <row r="321457" spans="2:3" x14ac:dyDescent="0.25">
      <c r="B321457" s="78"/>
      <c r="C321457" s="77"/>
    </row>
    <row r="321458" spans="2:3" x14ac:dyDescent="0.25">
      <c r="B321458" s="78"/>
      <c r="C321458" s="77"/>
    </row>
    <row r="321459" spans="2:3" x14ac:dyDescent="0.25">
      <c r="B321459" s="78"/>
      <c r="C321459" s="77"/>
    </row>
    <row r="321460" spans="2:3" x14ac:dyDescent="0.25">
      <c r="B321460" s="78"/>
      <c r="C321460" s="77"/>
    </row>
    <row r="321461" spans="2:3" x14ac:dyDescent="0.25">
      <c r="B321461" s="78"/>
      <c r="C321461" s="77"/>
    </row>
    <row r="321462" spans="2:3" x14ac:dyDescent="0.25">
      <c r="B321462" s="78"/>
      <c r="C321462" s="77"/>
    </row>
    <row r="321463" spans="2:3" x14ac:dyDescent="0.25">
      <c r="B321463" s="78"/>
      <c r="C321463" s="77"/>
    </row>
    <row r="321464" spans="2:3" x14ac:dyDescent="0.25">
      <c r="B321464" s="78"/>
      <c r="C321464" s="77"/>
    </row>
    <row r="321465" spans="2:3" x14ac:dyDescent="0.25">
      <c r="B321465" s="78"/>
      <c r="C321465" s="77"/>
    </row>
    <row r="321466" spans="2:3" x14ac:dyDescent="0.25">
      <c r="B321466" s="78"/>
      <c r="C321466" s="77"/>
    </row>
    <row r="321467" spans="2:3" x14ac:dyDescent="0.25">
      <c r="B321467" s="78"/>
      <c r="C321467" s="77"/>
    </row>
    <row r="321468" spans="2:3" x14ac:dyDescent="0.25">
      <c r="B321468" s="78"/>
      <c r="C321468" s="77"/>
    </row>
    <row r="321578" spans="2:3" x14ac:dyDescent="0.25">
      <c r="B321578" s="78"/>
      <c r="C321578" s="77"/>
    </row>
    <row r="321579" spans="2:3" x14ac:dyDescent="0.25">
      <c r="B321579" s="78"/>
      <c r="C321579" s="77"/>
    </row>
    <row r="321580" spans="2:3" x14ac:dyDescent="0.25">
      <c r="B321580" s="78"/>
      <c r="C321580" s="77"/>
    </row>
    <row r="321581" spans="2:3" x14ac:dyDescent="0.25">
      <c r="B321581" s="78"/>
      <c r="C321581" s="77"/>
    </row>
    <row r="321582" spans="2:3" x14ac:dyDescent="0.25">
      <c r="B321582" s="78"/>
      <c r="C321582" s="77"/>
    </row>
    <row r="321583" spans="2:3" x14ac:dyDescent="0.25">
      <c r="B321583" s="78"/>
      <c r="C321583" s="77"/>
    </row>
    <row r="321584" spans="2:3" x14ac:dyDescent="0.25">
      <c r="B321584" s="78"/>
      <c r="C321584" s="77"/>
    </row>
    <row r="321585" spans="2:3" x14ac:dyDescent="0.25">
      <c r="B321585" s="78"/>
      <c r="C321585" s="77"/>
    </row>
    <row r="321586" spans="2:3" x14ac:dyDescent="0.25">
      <c r="B321586" s="78"/>
      <c r="C321586" s="77"/>
    </row>
    <row r="321587" spans="2:3" x14ac:dyDescent="0.25">
      <c r="B321587" s="78"/>
      <c r="C321587" s="77"/>
    </row>
    <row r="321588" spans="2:3" x14ac:dyDescent="0.25">
      <c r="B321588" s="78"/>
      <c r="C321588" s="77"/>
    </row>
    <row r="321589" spans="2:3" x14ac:dyDescent="0.25">
      <c r="B321589" s="78"/>
      <c r="C321589" s="77"/>
    </row>
    <row r="321590" spans="2:3" x14ac:dyDescent="0.25">
      <c r="B321590" s="78"/>
      <c r="C321590" s="77"/>
    </row>
    <row r="321700" spans="2:3" x14ac:dyDescent="0.25">
      <c r="B321700" s="78"/>
      <c r="C321700" s="77"/>
    </row>
    <row r="321701" spans="2:3" x14ac:dyDescent="0.25">
      <c r="B321701" s="78"/>
      <c r="C321701" s="77"/>
    </row>
    <row r="321702" spans="2:3" x14ac:dyDescent="0.25">
      <c r="B321702" s="78"/>
      <c r="C321702" s="77"/>
    </row>
    <row r="321703" spans="2:3" x14ac:dyDescent="0.25">
      <c r="B321703" s="78"/>
      <c r="C321703" s="77"/>
    </row>
    <row r="321704" spans="2:3" x14ac:dyDescent="0.25">
      <c r="B321704" s="78"/>
      <c r="C321704" s="77"/>
    </row>
    <row r="321705" spans="2:3" x14ac:dyDescent="0.25">
      <c r="B321705" s="78"/>
      <c r="C321705" s="77"/>
    </row>
    <row r="321706" spans="2:3" x14ac:dyDescent="0.25">
      <c r="B321706" s="78"/>
      <c r="C321706" s="77"/>
    </row>
    <row r="321707" spans="2:3" x14ac:dyDescent="0.25">
      <c r="B321707" s="78"/>
      <c r="C321707" s="77"/>
    </row>
    <row r="321708" spans="2:3" x14ac:dyDescent="0.25">
      <c r="B321708" s="78"/>
      <c r="C321708" s="77"/>
    </row>
    <row r="321709" spans="2:3" x14ac:dyDescent="0.25">
      <c r="B321709" s="78"/>
      <c r="C321709" s="77"/>
    </row>
    <row r="321710" spans="2:3" x14ac:dyDescent="0.25">
      <c r="B321710" s="78"/>
      <c r="C321710" s="77"/>
    </row>
    <row r="321711" spans="2:3" x14ac:dyDescent="0.25">
      <c r="B321711" s="78"/>
      <c r="C321711" s="77"/>
    </row>
    <row r="321712" spans="2:3" x14ac:dyDescent="0.25">
      <c r="B321712" s="78"/>
      <c r="C321712" s="77"/>
    </row>
    <row r="321822" spans="2:3" x14ac:dyDescent="0.25">
      <c r="B321822" s="78"/>
      <c r="C321822" s="77"/>
    </row>
    <row r="321823" spans="2:3" x14ac:dyDescent="0.25">
      <c r="B321823" s="78"/>
      <c r="C321823" s="77"/>
    </row>
    <row r="321824" spans="2:3" x14ac:dyDescent="0.25">
      <c r="B321824" s="78"/>
      <c r="C321824" s="77"/>
    </row>
    <row r="321825" spans="2:3" x14ac:dyDescent="0.25">
      <c r="B321825" s="78"/>
      <c r="C321825" s="77"/>
    </row>
    <row r="321826" spans="2:3" x14ac:dyDescent="0.25">
      <c r="B321826" s="78"/>
      <c r="C321826" s="77"/>
    </row>
    <row r="321827" spans="2:3" x14ac:dyDescent="0.25">
      <c r="B321827" s="78"/>
      <c r="C321827" s="77"/>
    </row>
    <row r="321828" spans="2:3" x14ac:dyDescent="0.25">
      <c r="B321828" s="78"/>
      <c r="C321828" s="77"/>
    </row>
    <row r="321829" spans="2:3" x14ac:dyDescent="0.25">
      <c r="B321829" s="78"/>
      <c r="C321829" s="77"/>
    </row>
    <row r="321830" spans="2:3" x14ac:dyDescent="0.25">
      <c r="B321830" s="78"/>
      <c r="C321830" s="77"/>
    </row>
    <row r="321831" spans="2:3" x14ac:dyDescent="0.25">
      <c r="B321831" s="78"/>
      <c r="C321831" s="77"/>
    </row>
    <row r="321832" spans="2:3" x14ac:dyDescent="0.25">
      <c r="B321832" s="78"/>
      <c r="C321832" s="77"/>
    </row>
    <row r="321833" spans="2:3" x14ac:dyDescent="0.25">
      <c r="B321833" s="78"/>
      <c r="C321833" s="77"/>
    </row>
    <row r="321834" spans="2:3" x14ac:dyDescent="0.25">
      <c r="B321834" s="78"/>
      <c r="C321834" s="77"/>
    </row>
    <row r="321944" spans="2:3" x14ac:dyDescent="0.25">
      <c r="B321944" s="78"/>
      <c r="C321944" s="77"/>
    </row>
    <row r="321945" spans="2:3" x14ac:dyDescent="0.25">
      <c r="B321945" s="78"/>
      <c r="C321945" s="77"/>
    </row>
    <row r="321946" spans="2:3" x14ac:dyDescent="0.25">
      <c r="B321946" s="78"/>
      <c r="C321946" s="77"/>
    </row>
    <row r="321947" spans="2:3" x14ac:dyDescent="0.25">
      <c r="B321947" s="78"/>
      <c r="C321947" s="77"/>
    </row>
    <row r="321948" spans="2:3" x14ac:dyDescent="0.25">
      <c r="B321948" s="78"/>
      <c r="C321948" s="77"/>
    </row>
    <row r="321949" spans="2:3" x14ac:dyDescent="0.25">
      <c r="B321949" s="78"/>
      <c r="C321949" s="77"/>
    </row>
    <row r="321950" spans="2:3" x14ac:dyDescent="0.25">
      <c r="B321950" s="78"/>
      <c r="C321950" s="77"/>
    </row>
    <row r="321951" spans="2:3" x14ac:dyDescent="0.25">
      <c r="B321951" s="78"/>
      <c r="C321951" s="77"/>
    </row>
    <row r="321952" spans="2:3" x14ac:dyDescent="0.25">
      <c r="B321952" s="78"/>
      <c r="C321952" s="77"/>
    </row>
    <row r="321953" spans="2:3" x14ac:dyDescent="0.25">
      <c r="B321953" s="78"/>
      <c r="C321953" s="77"/>
    </row>
    <row r="321954" spans="2:3" x14ac:dyDescent="0.25">
      <c r="B321954" s="78"/>
      <c r="C321954" s="77"/>
    </row>
    <row r="321955" spans="2:3" x14ac:dyDescent="0.25">
      <c r="B321955" s="78"/>
      <c r="C321955" s="77"/>
    </row>
    <row r="321956" spans="2:3" x14ac:dyDescent="0.25">
      <c r="B321956" s="78"/>
      <c r="C321956" s="77"/>
    </row>
    <row r="322066" spans="2:3" x14ac:dyDescent="0.25">
      <c r="B322066" s="78"/>
      <c r="C322066" s="77"/>
    </row>
    <row r="322067" spans="2:3" x14ac:dyDescent="0.25">
      <c r="B322067" s="78"/>
      <c r="C322067" s="77"/>
    </row>
    <row r="322068" spans="2:3" x14ac:dyDescent="0.25">
      <c r="B322068" s="78"/>
      <c r="C322068" s="77"/>
    </row>
    <row r="322069" spans="2:3" x14ac:dyDescent="0.25">
      <c r="B322069" s="78"/>
      <c r="C322069" s="77"/>
    </row>
    <row r="322070" spans="2:3" x14ac:dyDescent="0.25">
      <c r="B322070" s="78"/>
      <c r="C322070" s="77"/>
    </row>
    <row r="322071" spans="2:3" x14ac:dyDescent="0.25">
      <c r="B322071" s="78"/>
      <c r="C322071" s="77"/>
    </row>
    <row r="322072" spans="2:3" x14ac:dyDescent="0.25">
      <c r="B322072" s="78"/>
      <c r="C322072" s="77"/>
    </row>
    <row r="322073" spans="2:3" x14ac:dyDescent="0.25">
      <c r="B322073" s="78"/>
      <c r="C322073" s="77"/>
    </row>
    <row r="322074" spans="2:3" x14ac:dyDescent="0.25">
      <c r="B322074" s="78"/>
      <c r="C322074" s="77"/>
    </row>
    <row r="322075" spans="2:3" x14ac:dyDescent="0.25">
      <c r="B322075" s="78"/>
      <c r="C322075" s="77"/>
    </row>
    <row r="322076" spans="2:3" x14ac:dyDescent="0.25">
      <c r="B322076" s="78"/>
      <c r="C322076" s="77"/>
    </row>
    <row r="322077" spans="2:3" x14ac:dyDescent="0.25">
      <c r="B322077" s="78"/>
      <c r="C322077" s="77"/>
    </row>
    <row r="322078" spans="2:3" x14ac:dyDescent="0.25">
      <c r="B322078" s="78"/>
      <c r="C322078" s="77"/>
    </row>
    <row r="322188" spans="2:3" x14ac:dyDescent="0.25">
      <c r="B322188" s="78"/>
      <c r="C322188" s="77"/>
    </row>
    <row r="322189" spans="2:3" x14ac:dyDescent="0.25">
      <c r="B322189" s="78"/>
      <c r="C322189" s="77"/>
    </row>
    <row r="322190" spans="2:3" x14ac:dyDescent="0.25">
      <c r="B322190" s="78"/>
      <c r="C322190" s="77"/>
    </row>
    <row r="322191" spans="2:3" x14ac:dyDescent="0.25">
      <c r="B322191" s="78"/>
      <c r="C322191" s="77"/>
    </row>
    <row r="322192" spans="2:3" x14ac:dyDescent="0.25">
      <c r="B322192" s="78"/>
      <c r="C322192" s="77"/>
    </row>
    <row r="322193" spans="2:3" x14ac:dyDescent="0.25">
      <c r="B322193" s="78"/>
      <c r="C322193" s="77"/>
    </row>
    <row r="322194" spans="2:3" x14ac:dyDescent="0.25">
      <c r="B322194" s="78"/>
      <c r="C322194" s="77"/>
    </row>
    <row r="322195" spans="2:3" x14ac:dyDescent="0.25">
      <c r="B322195" s="78"/>
      <c r="C322195" s="77"/>
    </row>
    <row r="322196" spans="2:3" x14ac:dyDescent="0.25">
      <c r="B322196" s="78"/>
      <c r="C322196" s="77"/>
    </row>
    <row r="322197" spans="2:3" x14ac:dyDescent="0.25">
      <c r="B322197" s="78"/>
      <c r="C322197" s="77"/>
    </row>
    <row r="322198" spans="2:3" x14ac:dyDescent="0.25">
      <c r="B322198" s="78"/>
      <c r="C322198" s="77"/>
    </row>
    <row r="322199" spans="2:3" x14ac:dyDescent="0.25">
      <c r="B322199" s="78"/>
      <c r="C322199" s="77"/>
    </row>
    <row r="322200" spans="2:3" x14ac:dyDescent="0.25">
      <c r="B322200" s="78"/>
      <c r="C322200" s="77"/>
    </row>
    <row r="322310" spans="2:3" x14ac:dyDescent="0.25">
      <c r="B322310" s="78"/>
      <c r="C322310" s="77"/>
    </row>
    <row r="322311" spans="2:3" x14ac:dyDescent="0.25">
      <c r="B322311" s="78"/>
      <c r="C322311" s="77"/>
    </row>
    <row r="322312" spans="2:3" x14ac:dyDescent="0.25">
      <c r="B322312" s="78"/>
      <c r="C322312" s="77"/>
    </row>
    <row r="322313" spans="2:3" x14ac:dyDescent="0.25">
      <c r="B322313" s="78"/>
      <c r="C322313" s="77"/>
    </row>
    <row r="322314" spans="2:3" x14ac:dyDescent="0.25">
      <c r="B322314" s="78"/>
      <c r="C322314" s="77"/>
    </row>
    <row r="322315" spans="2:3" x14ac:dyDescent="0.25">
      <c r="B322315" s="78"/>
      <c r="C322315" s="77"/>
    </row>
    <row r="322316" spans="2:3" x14ac:dyDescent="0.25">
      <c r="B322316" s="78"/>
      <c r="C322316" s="77"/>
    </row>
    <row r="322317" spans="2:3" x14ac:dyDescent="0.25">
      <c r="B322317" s="78"/>
      <c r="C322317" s="77"/>
    </row>
    <row r="322318" spans="2:3" x14ac:dyDescent="0.25">
      <c r="B322318" s="78"/>
      <c r="C322318" s="77"/>
    </row>
    <row r="322319" spans="2:3" x14ac:dyDescent="0.25">
      <c r="B322319" s="78"/>
      <c r="C322319" s="77"/>
    </row>
    <row r="322320" spans="2:3" x14ac:dyDescent="0.25">
      <c r="B322320" s="78"/>
      <c r="C322320" s="77"/>
    </row>
    <row r="322321" spans="2:3" x14ac:dyDescent="0.25">
      <c r="B322321" s="78"/>
      <c r="C322321" s="77"/>
    </row>
    <row r="322322" spans="2:3" x14ac:dyDescent="0.25">
      <c r="B322322" s="78"/>
      <c r="C322322" s="77"/>
    </row>
    <row r="322432" spans="2:3" x14ac:dyDescent="0.25">
      <c r="B322432" s="78"/>
      <c r="C322432" s="77"/>
    </row>
    <row r="322433" spans="2:3" x14ac:dyDescent="0.25">
      <c r="B322433" s="78"/>
      <c r="C322433" s="77"/>
    </row>
    <row r="322434" spans="2:3" x14ac:dyDescent="0.25">
      <c r="B322434" s="78"/>
      <c r="C322434" s="77"/>
    </row>
    <row r="322435" spans="2:3" x14ac:dyDescent="0.25">
      <c r="B322435" s="78"/>
      <c r="C322435" s="77"/>
    </row>
    <row r="322436" spans="2:3" x14ac:dyDescent="0.25">
      <c r="B322436" s="78"/>
      <c r="C322436" s="77"/>
    </row>
    <row r="322437" spans="2:3" x14ac:dyDescent="0.25">
      <c r="B322437" s="78"/>
      <c r="C322437" s="77"/>
    </row>
    <row r="322438" spans="2:3" x14ac:dyDescent="0.25">
      <c r="B322438" s="78"/>
      <c r="C322438" s="77"/>
    </row>
    <row r="322439" spans="2:3" x14ac:dyDescent="0.25">
      <c r="B322439" s="78"/>
      <c r="C322439" s="77"/>
    </row>
    <row r="322440" spans="2:3" x14ac:dyDescent="0.25">
      <c r="B322440" s="78"/>
      <c r="C322440" s="77"/>
    </row>
    <row r="322441" spans="2:3" x14ac:dyDescent="0.25">
      <c r="B322441" s="78"/>
      <c r="C322441" s="77"/>
    </row>
    <row r="322442" spans="2:3" x14ac:dyDescent="0.25">
      <c r="B322442" s="78"/>
      <c r="C322442" s="77"/>
    </row>
    <row r="322443" spans="2:3" x14ac:dyDescent="0.25">
      <c r="B322443" s="78"/>
      <c r="C322443" s="77"/>
    </row>
    <row r="322444" spans="2:3" x14ac:dyDescent="0.25">
      <c r="B322444" s="78"/>
      <c r="C322444" s="77"/>
    </row>
    <row r="322554" spans="2:3" x14ac:dyDescent="0.25">
      <c r="B322554" s="78"/>
      <c r="C322554" s="77"/>
    </row>
    <row r="322555" spans="2:3" x14ac:dyDescent="0.25">
      <c r="B322555" s="78"/>
      <c r="C322555" s="77"/>
    </row>
    <row r="322556" spans="2:3" x14ac:dyDescent="0.25">
      <c r="B322556" s="78"/>
      <c r="C322556" s="77"/>
    </row>
    <row r="322557" spans="2:3" x14ac:dyDescent="0.25">
      <c r="B322557" s="78"/>
      <c r="C322557" s="77"/>
    </row>
    <row r="322558" spans="2:3" x14ac:dyDescent="0.25">
      <c r="B322558" s="78"/>
      <c r="C322558" s="77"/>
    </row>
    <row r="322559" spans="2:3" x14ac:dyDescent="0.25">
      <c r="B322559" s="78"/>
      <c r="C322559" s="77"/>
    </row>
    <row r="322560" spans="2:3" x14ac:dyDescent="0.25">
      <c r="B322560" s="78"/>
      <c r="C322560" s="77"/>
    </row>
    <row r="322561" spans="2:3" x14ac:dyDescent="0.25">
      <c r="B322561" s="78"/>
      <c r="C322561" s="77"/>
    </row>
    <row r="322562" spans="2:3" x14ac:dyDescent="0.25">
      <c r="B322562" s="78"/>
      <c r="C322562" s="77"/>
    </row>
    <row r="322563" spans="2:3" x14ac:dyDescent="0.25">
      <c r="B322563" s="78"/>
      <c r="C322563" s="77"/>
    </row>
    <row r="322564" spans="2:3" x14ac:dyDescent="0.25">
      <c r="B322564" s="78"/>
      <c r="C322564" s="77"/>
    </row>
    <row r="322565" spans="2:3" x14ac:dyDescent="0.25">
      <c r="B322565" s="78"/>
      <c r="C322565" s="77"/>
    </row>
    <row r="322566" spans="2:3" x14ac:dyDescent="0.25">
      <c r="B322566" s="78"/>
      <c r="C322566" s="77"/>
    </row>
    <row r="322676" spans="2:3" x14ac:dyDescent="0.25">
      <c r="B322676" s="78"/>
      <c r="C322676" s="77"/>
    </row>
    <row r="322677" spans="2:3" x14ac:dyDescent="0.25">
      <c r="B322677" s="78"/>
      <c r="C322677" s="77"/>
    </row>
    <row r="322678" spans="2:3" x14ac:dyDescent="0.25">
      <c r="B322678" s="78"/>
      <c r="C322678" s="77"/>
    </row>
    <row r="322679" spans="2:3" x14ac:dyDescent="0.25">
      <c r="B322679" s="78"/>
      <c r="C322679" s="77"/>
    </row>
    <row r="322680" spans="2:3" x14ac:dyDescent="0.25">
      <c r="B322680" s="78"/>
      <c r="C322680" s="77"/>
    </row>
    <row r="322681" spans="2:3" x14ac:dyDescent="0.25">
      <c r="B322681" s="78"/>
      <c r="C322681" s="77"/>
    </row>
    <row r="322682" spans="2:3" x14ac:dyDescent="0.25">
      <c r="B322682" s="78"/>
      <c r="C322682" s="77"/>
    </row>
    <row r="322683" spans="2:3" x14ac:dyDescent="0.25">
      <c r="B322683" s="78"/>
      <c r="C322683" s="77"/>
    </row>
    <row r="322684" spans="2:3" x14ac:dyDescent="0.25">
      <c r="B322684" s="78"/>
      <c r="C322684" s="77"/>
    </row>
    <row r="322685" spans="2:3" x14ac:dyDescent="0.25">
      <c r="B322685" s="78"/>
      <c r="C322685" s="77"/>
    </row>
    <row r="322686" spans="2:3" x14ac:dyDescent="0.25">
      <c r="B322686" s="78"/>
      <c r="C322686" s="77"/>
    </row>
    <row r="322687" spans="2:3" x14ac:dyDescent="0.25">
      <c r="B322687" s="78"/>
      <c r="C322687" s="77"/>
    </row>
    <row r="322688" spans="2:3" x14ac:dyDescent="0.25">
      <c r="B322688" s="78"/>
      <c r="C322688" s="77"/>
    </row>
    <row r="322798" spans="2:3" x14ac:dyDescent="0.25">
      <c r="B322798" s="78"/>
      <c r="C322798" s="77"/>
    </row>
    <row r="322799" spans="2:3" x14ac:dyDescent="0.25">
      <c r="B322799" s="78"/>
      <c r="C322799" s="77"/>
    </row>
    <row r="322800" spans="2:3" x14ac:dyDescent="0.25">
      <c r="B322800" s="78"/>
      <c r="C322800" s="77"/>
    </row>
    <row r="322801" spans="2:3" x14ac:dyDescent="0.25">
      <c r="B322801" s="78"/>
      <c r="C322801" s="77"/>
    </row>
    <row r="322802" spans="2:3" x14ac:dyDescent="0.25">
      <c r="B322802" s="78"/>
      <c r="C322802" s="77"/>
    </row>
    <row r="322803" spans="2:3" x14ac:dyDescent="0.25">
      <c r="B322803" s="78"/>
      <c r="C322803" s="77"/>
    </row>
    <row r="322804" spans="2:3" x14ac:dyDescent="0.25">
      <c r="B322804" s="78"/>
      <c r="C322804" s="77"/>
    </row>
    <row r="322805" spans="2:3" x14ac:dyDescent="0.25">
      <c r="B322805" s="78"/>
      <c r="C322805" s="77"/>
    </row>
    <row r="322806" spans="2:3" x14ac:dyDescent="0.25">
      <c r="B322806" s="78"/>
      <c r="C322806" s="77"/>
    </row>
    <row r="322807" spans="2:3" x14ac:dyDescent="0.25">
      <c r="B322807" s="78"/>
      <c r="C322807" s="77"/>
    </row>
    <row r="322808" spans="2:3" x14ac:dyDescent="0.25">
      <c r="B322808" s="78"/>
      <c r="C322808" s="77"/>
    </row>
    <row r="322809" spans="2:3" x14ac:dyDescent="0.25">
      <c r="B322809" s="78"/>
      <c r="C322809" s="77"/>
    </row>
    <row r="322810" spans="2:3" x14ac:dyDescent="0.25">
      <c r="B322810" s="78"/>
      <c r="C322810" s="77"/>
    </row>
    <row r="322920" spans="2:3" x14ac:dyDescent="0.25">
      <c r="B322920" s="78"/>
      <c r="C322920" s="77"/>
    </row>
    <row r="322921" spans="2:3" x14ac:dyDescent="0.25">
      <c r="B322921" s="78"/>
      <c r="C322921" s="77"/>
    </row>
    <row r="322922" spans="2:3" x14ac:dyDescent="0.25">
      <c r="B322922" s="78"/>
      <c r="C322922" s="77"/>
    </row>
    <row r="322923" spans="2:3" x14ac:dyDescent="0.25">
      <c r="B322923" s="78"/>
      <c r="C322923" s="77"/>
    </row>
    <row r="322924" spans="2:3" x14ac:dyDescent="0.25">
      <c r="B322924" s="78"/>
      <c r="C322924" s="77"/>
    </row>
    <row r="322925" spans="2:3" x14ac:dyDescent="0.25">
      <c r="B322925" s="78"/>
      <c r="C322925" s="77"/>
    </row>
    <row r="322926" spans="2:3" x14ac:dyDescent="0.25">
      <c r="B322926" s="78"/>
      <c r="C322926" s="77"/>
    </row>
    <row r="322927" spans="2:3" x14ac:dyDescent="0.25">
      <c r="B322927" s="78"/>
      <c r="C322927" s="77"/>
    </row>
    <row r="322928" spans="2:3" x14ac:dyDescent="0.25">
      <c r="B322928" s="78"/>
      <c r="C322928" s="77"/>
    </row>
    <row r="322929" spans="2:3" x14ac:dyDescent="0.25">
      <c r="B322929" s="78"/>
      <c r="C322929" s="77"/>
    </row>
    <row r="322930" spans="2:3" x14ac:dyDescent="0.25">
      <c r="B322930" s="78"/>
      <c r="C322930" s="77"/>
    </row>
    <row r="322931" spans="2:3" x14ac:dyDescent="0.25">
      <c r="B322931" s="78"/>
      <c r="C322931" s="77"/>
    </row>
    <row r="322932" spans="2:3" x14ac:dyDescent="0.25">
      <c r="B322932" s="78"/>
      <c r="C322932" s="77"/>
    </row>
    <row r="323042" spans="2:3" x14ac:dyDescent="0.25">
      <c r="B323042" s="78"/>
      <c r="C323042" s="77"/>
    </row>
    <row r="323043" spans="2:3" x14ac:dyDescent="0.25">
      <c r="B323043" s="78"/>
      <c r="C323043" s="77"/>
    </row>
    <row r="323044" spans="2:3" x14ac:dyDescent="0.25">
      <c r="B323044" s="78"/>
      <c r="C323044" s="77"/>
    </row>
    <row r="323045" spans="2:3" x14ac:dyDescent="0.25">
      <c r="B323045" s="78"/>
      <c r="C323045" s="77"/>
    </row>
    <row r="323046" spans="2:3" x14ac:dyDescent="0.25">
      <c r="B323046" s="78"/>
      <c r="C323046" s="77"/>
    </row>
    <row r="323047" spans="2:3" x14ac:dyDescent="0.25">
      <c r="B323047" s="78"/>
      <c r="C323047" s="77"/>
    </row>
    <row r="323048" spans="2:3" x14ac:dyDescent="0.25">
      <c r="B323048" s="78"/>
      <c r="C323048" s="77"/>
    </row>
    <row r="323049" spans="2:3" x14ac:dyDescent="0.25">
      <c r="B323049" s="78"/>
      <c r="C323049" s="77"/>
    </row>
    <row r="323050" spans="2:3" x14ac:dyDescent="0.25">
      <c r="B323050" s="78"/>
      <c r="C323050" s="77"/>
    </row>
    <row r="323051" spans="2:3" x14ac:dyDescent="0.25">
      <c r="B323051" s="78"/>
      <c r="C323051" s="77"/>
    </row>
    <row r="323052" spans="2:3" x14ac:dyDescent="0.25">
      <c r="B323052" s="78"/>
      <c r="C323052" s="77"/>
    </row>
    <row r="323053" spans="2:3" x14ac:dyDescent="0.25">
      <c r="B323053" s="78"/>
      <c r="C323053" s="77"/>
    </row>
    <row r="323054" spans="2:3" x14ac:dyDescent="0.25">
      <c r="B323054" s="78"/>
      <c r="C323054" s="77"/>
    </row>
    <row r="323164" spans="2:3" x14ac:dyDescent="0.25">
      <c r="B323164" s="78"/>
      <c r="C323164" s="77"/>
    </row>
    <row r="323165" spans="2:3" x14ac:dyDescent="0.25">
      <c r="B323165" s="78"/>
      <c r="C323165" s="77"/>
    </row>
    <row r="323166" spans="2:3" x14ac:dyDescent="0.25">
      <c r="B323166" s="78"/>
      <c r="C323166" s="77"/>
    </row>
    <row r="323167" spans="2:3" x14ac:dyDescent="0.25">
      <c r="B323167" s="78"/>
      <c r="C323167" s="77"/>
    </row>
    <row r="323168" spans="2:3" x14ac:dyDescent="0.25">
      <c r="B323168" s="78"/>
      <c r="C323168" s="77"/>
    </row>
    <row r="323169" spans="2:3" x14ac:dyDescent="0.25">
      <c r="B323169" s="78"/>
      <c r="C323169" s="77"/>
    </row>
    <row r="323170" spans="2:3" x14ac:dyDescent="0.25">
      <c r="B323170" s="78"/>
      <c r="C323170" s="77"/>
    </row>
    <row r="323171" spans="2:3" x14ac:dyDescent="0.25">
      <c r="B323171" s="78"/>
      <c r="C323171" s="77"/>
    </row>
    <row r="323172" spans="2:3" x14ac:dyDescent="0.25">
      <c r="B323172" s="78"/>
      <c r="C323172" s="77"/>
    </row>
    <row r="323173" spans="2:3" x14ac:dyDescent="0.25">
      <c r="B323173" s="78"/>
      <c r="C323173" s="77"/>
    </row>
    <row r="323174" spans="2:3" x14ac:dyDescent="0.25">
      <c r="B323174" s="78"/>
      <c r="C323174" s="77"/>
    </row>
    <row r="323175" spans="2:3" x14ac:dyDescent="0.25">
      <c r="B323175" s="78"/>
      <c r="C323175" s="77"/>
    </row>
    <row r="323176" spans="2:3" x14ac:dyDescent="0.25">
      <c r="B323176" s="78"/>
      <c r="C323176" s="77"/>
    </row>
    <row r="323286" spans="2:3" x14ac:dyDescent="0.25">
      <c r="B323286" s="78"/>
      <c r="C323286" s="77"/>
    </row>
    <row r="323287" spans="2:3" x14ac:dyDescent="0.25">
      <c r="B323287" s="78"/>
      <c r="C323287" s="77"/>
    </row>
    <row r="323288" spans="2:3" x14ac:dyDescent="0.25">
      <c r="B323288" s="78"/>
      <c r="C323288" s="77"/>
    </row>
    <row r="323289" spans="2:3" x14ac:dyDescent="0.25">
      <c r="B323289" s="78"/>
      <c r="C323289" s="77"/>
    </row>
    <row r="323290" spans="2:3" x14ac:dyDescent="0.25">
      <c r="B323290" s="78"/>
      <c r="C323290" s="77"/>
    </row>
    <row r="323291" spans="2:3" x14ac:dyDescent="0.25">
      <c r="B323291" s="78"/>
      <c r="C323291" s="77"/>
    </row>
    <row r="323292" spans="2:3" x14ac:dyDescent="0.25">
      <c r="B323292" s="78"/>
      <c r="C323292" s="77"/>
    </row>
    <row r="323293" spans="2:3" x14ac:dyDescent="0.25">
      <c r="B323293" s="78"/>
      <c r="C323293" s="77"/>
    </row>
    <row r="323294" spans="2:3" x14ac:dyDescent="0.25">
      <c r="B323294" s="78"/>
      <c r="C323294" s="77"/>
    </row>
    <row r="323295" spans="2:3" x14ac:dyDescent="0.25">
      <c r="B323295" s="78"/>
      <c r="C323295" s="77"/>
    </row>
    <row r="323296" spans="2:3" x14ac:dyDescent="0.25">
      <c r="B323296" s="78"/>
      <c r="C323296" s="77"/>
    </row>
    <row r="323297" spans="2:3" x14ac:dyDescent="0.25">
      <c r="B323297" s="78"/>
      <c r="C323297" s="77"/>
    </row>
    <row r="323298" spans="2:3" x14ac:dyDescent="0.25">
      <c r="B323298" s="78"/>
      <c r="C323298" s="77"/>
    </row>
    <row r="323408" spans="2:3" x14ac:dyDescent="0.25">
      <c r="B323408" s="78"/>
      <c r="C323408" s="77"/>
    </row>
    <row r="323409" spans="2:3" x14ac:dyDescent="0.25">
      <c r="B323409" s="78"/>
      <c r="C323409" s="77"/>
    </row>
    <row r="323410" spans="2:3" x14ac:dyDescent="0.25">
      <c r="B323410" s="78"/>
      <c r="C323410" s="77"/>
    </row>
    <row r="323411" spans="2:3" x14ac:dyDescent="0.25">
      <c r="B323411" s="78"/>
      <c r="C323411" s="77"/>
    </row>
    <row r="323412" spans="2:3" x14ac:dyDescent="0.25">
      <c r="B323412" s="78"/>
      <c r="C323412" s="77"/>
    </row>
    <row r="323413" spans="2:3" x14ac:dyDescent="0.25">
      <c r="B323413" s="78"/>
      <c r="C323413" s="77"/>
    </row>
    <row r="323414" spans="2:3" x14ac:dyDescent="0.25">
      <c r="B323414" s="78"/>
      <c r="C323414" s="77"/>
    </row>
    <row r="323415" spans="2:3" x14ac:dyDescent="0.25">
      <c r="B323415" s="78"/>
      <c r="C323415" s="77"/>
    </row>
    <row r="323416" spans="2:3" x14ac:dyDescent="0.25">
      <c r="B323416" s="78"/>
      <c r="C323416" s="77"/>
    </row>
    <row r="323417" spans="2:3" x14ac:dyDescent="0.25">
      <c r="B323417" s="78"/>
      <c r="C323417" s="77"/>
    </row>
    <row r="323418" spans="2:3" x14ac:dyDescent="0.25">
      <c r="B323418" s="78"/>
      <c r="C323418" s="77"/>
    </row>
    <row r="323419" spans="2:3" x14ac:dyDescent="0.25">
      <c r="B323419" s="78"/>
      <c r="C323419" s="77"/>
    </row>
    <row r="323420" spans="2:3" x14ac:dyDescent="0.25">
      <c r="B323420" s="78"/>
      <c r="C323420" s="77"/>
    </row>
    <row r="323530" spans="2:3" x14ac:dyDescent="0.25">
      <c r="B323530" s="78"/>
      <c r="C323530" s="77"/>
    </row>
    <row r="323531" spans="2:3" x14ac:dyDescent="0.25">
      <c r="B323531" s="78"/>
      <c r="C323531" s="77"/>
    </row>
    <row r="323532" spans="2:3" x14ac:dyDescent="0.25">
      <c r="B323532" s="78"/>
      <c r="C323532" s="77"/>
    </row>
    <row r="323533" spans="2:3" x14ac:dyDescent="0.25">
      <c r="B323533" s="78"/>
      <c r="C323533" s="77"/>
    </row>
    <row r="323534" spans="2:3" x14ac:dyDescent="0.25">
      <c r="B323534" s="78"/>
      <c r="C323534" s="77"/>
    </row>
    <row r="323535" spans="2:3" x14ac:dyDescent="0.25">
      <c r="B323535" s="78"/>
      <c r="C323535" s="77"/>
    </row>
    <row r="323536" spans="2:3" x14ac:dyDescent="0.25">
      <c r="B323536" s="78"/>
      <c r="C323536" s="77"/>
    </row>
    <row r="323537" spans="2:3" x14ac:dyDescent="0.25">
      <c r="B323537" s="78"/>
      <c r="C323537" s="77"/>
    </row>
    <row r="323538" spans="2:3" x14ac:dyDescent="0.25">
      <c r="B323538" s="78"/>
      <c r="C323538" s="77"/>
    </row>
    <row r="323539" spans="2:3" x14ac:dyDescent="0.25">
      <c r="B323539" s="78"/>
      <c r="C323539" s="77"/>
    </row>
    <row r="323540" spans="2:3" x14ac:dyDescent="0.25">
      <c r="B323540" s="78"/>
      <c r="C323540" s="77"/>
    </row>
    <row r="323541" spans="2:3" x14ac:dyDescent="0.25">
      <c r="B323541" s="78"/>
      <c r="C323541" s="77"/>
    </row>
    <row r="323542" spans="2:3" x14ac:dyDescent="0.25">
      <c r="B323542" s="78"/>
      <c r="C323542" s="77"/>
    </row>
    <row r="323652" spans="2:3" x14ac:dyDescent="0.25">
      <c r="B323652" s="78"/>
      <c r="C323652" s="77"/>
    </row>
    <row r="323653" spans="2:3" x14ac:dyDescent="0.25">
      <c r="B323653" s="78"/>
      <c r="C323653" s="77"/>
    </row>
    <row r="323654" spans="2:3" x14ac:dyDescent="0.25">
      <c r="B323654" s="78"/>
      <c r="C323654" s="77"/>
    </row>
    <row r="323655" spans="2:3" x14ac:dyDescent="0.25">
      <c r="B323655" s="78"/>
      <c r="C323655" s="77"/>
    </row>
    <row r="323656" spans="2:3" x14ac:dyDescent="0.25">
      <c r="B323656" s="78"/>
      <c r="C323656" s="77"/>
    </row>
    <row r="323657" spans="2:3" x14ac:dyDescent="0.25">
      <c r="B323657" s="78"/>
      <c r="C323657" s="77"/>
    </row>
    <row r="323658" spans="2:3" x14ac:dyDescent="0.25">
      <c r="B323658" s="78"/>
      <c r="C323658" s="77"/>
    </row>
    <row r="323659" spans="2:3" x14ac:dyDescent="0.25">
      <c r="B323659" s="78"/>
      <c r="C323659" s="77"/>
    </row>
    <row r="323660" spans="2:3" x14ac:dyDescent="0.25">
      <c r="B323660" s="78"/>
      <c r="C323660" s="77"/>
    </row>
    <row r="323661" spans="2:3" x14ac:dyDescent="0.25">
      <c r="B323661" s="78"/>
      <c r="C323661" s="77"/>
    </row>
    <row r="323662" spans="2:3" x14ac:dyDescent="0.25">
      <c r="B323662" s="78"/>
      <c r="C323662" s="77"/>
    </row>
    <row r="323663" spans="2:3" x14ac:dyDescent="0.25">
      <c r="B323663" s="78"/>
      <c r="C323663" s="77"/>
    </row>
    <row r="323664" spans="2:3" x14ac:dyDescent="0.25">
      <c r="B323664" s="78"/>
      <c r="C323664" s="77"/>
    </row>
    <row r="323774" spans="2:3" x14ac:dyDescent="0.25">
      <c r="B323774" s="78"/>
      <c r="C323774" s="77"/>
    </row>
    <row r="323775" spans="2:3" x14ac:dyDescent="0.25">
      <c r="B323775" s="78"/>
      <c r="C323775" s="77"/>
    </row>
    <row r="323776" spans="2:3" x14ac:dyDescent="0.25">
      <c r="B323776" s="78"/>
      <c r="C323776" s="77"/>
    </row>
    <row r="323777" spans="2:3" x14ac:dyDescent="0.25">
      <c r="B323777" s="78"/>
      <c r="C323777" s="77"/>
    </row>
    <row r="323778" spans="2:3" x14ac:dyDescent="0.25">
      <c r="B323778" s="78"/>
      <c r="C323778" s="77"/>
    </row>
    <row r="323779" spans="2:3" x14ac:dyDescent="0.25">
      <c r="B323779" s="78"/>
      <c r="C323779" s="77"/>
    </row>
    <row r="323780" spans="2:3" x14ac:dyDescent="0.25">
      <c r="B323780" s="78"/>
      <c r="C323780" s="77"/>
    </row>
    <row r="323781" spans="2:3" x14ac:dyDescent="0.25">
      <c r="B323781" s="78"/>
      <c r="C323781" s="77"/>
    </row>
    <row r="323782" spans="2:3" x14ac:dyDescent="0.25">
      <c r="B323782" s="78"/>
      <c r="C323782" s="77"/>
    </row>
    <row r="323783" spans="2:3" x14ac:dyDescent="0.25">
      <c r="B323783" s="78"/>
      <c r="C323783" s="77"/>
    </row>
    <row r="323784" spans="2:3" x14ac:dyDescent="0.25">
      <c r="B323784" s="78"/>
      <c r="C323784" s="77"/>
    </row>
    <row r="323785" spans="2:3" x14ac:dyDescent="0.25">
      <c r="B323785" s="78"/>
      <c r="C323785" s="77"/>
    </row>
    <row r="323786" spans="2:3" x14ac:dyDescent="0.25">
      <c r="B323786" s="78"/>
      <c r="C323786" s="77"/>
    </row>
    <row r="323896" spans="2:3" x14ac:dyDescent="0.25">
      <c r="B323896" s="78"/>
      <c r="C323896" s="77"/>
    </row>
    <row r="323897" spans="2:3" x14ac:dyDescent="0.25">
      <c r="B323897" s="78"/>
      <c r="C323897" s="77"/>
    </row>
    <row r="323898" spans="2:3" x14ac:dyDescent="0.25">
      <c r="B323898" s="78"/>
      <c r="C323898" s="77"/>
    </row>
    <row r="323899" spans="2:3" x14ac:dyDescent="0.25">
      <c r="B323899" s="78"/>
      <c r="C323899" s="77"/>
    </row>
    <row r="323900" spans="2:3" x14ac:dyDescent="0.25">
      <c r="B323900" s="78"/>
      <c r="C323900" s="77"/>
    </row>
    <row r="323901" spans="2:3" x14ac:dyDescent="0.25">
      <c r="B323901" s="78"/>
      <c r="C323901" s="77"/>
    </row>
    <row r="323902" spans="2:3" x14ac:dyDescent="0.25">
      <c r="B323902" s="78"/>
      <c r="C323902" s="77"/>
    </row>
    <row r="323903" spans="2:3" x14ac:dyDescent="0.25">
      <c r="B323903" s="78"/>
      <c r="C323903" s="77"/>
    </row>
    <row r="323904" spans="2:3" x14ac:dyDescent="0.25">
      <c r="B323904" s="78"/>
      <c r="C323904" s="77"/>
    </row>
    <row r="323905" spans="2:3" x14ac:dyDescent="0.25">
      <c r="B323905" s="78"/>
      <c r="C323905" s="77"/>
    </row>
    <row r="323906" spans="2:3" x14ac:dyDescent="0.25">
      <c r="B323906" s="78"/>
      <c r="C323906" s="77"/>
    </row>
    <row r="323907" spans="2:3" x14ac:dyDescent="0.25">
      <c r="B323907" s="78"/>
      <c r="C323907" s="77"/>
    </row>
    <row r="323908" spans="2:3" x14ac:dyDescent="0.25">
      <c r="B323908" s="78"/>
      <c r="C323908" s="77"/>
    </row>
    <row r="324018" spans="2:3" x14ac:dyDescent="0.25">
      <c r="B324018" s="78"/>
      <c r="C324018" s="77"/>
    </row>
    <row r="324019" spans="2:3" x14ac:dyDescent="0.25">
      <c r="B324019" s="78"/>
      <c r="C324019" s="77"/>
    </row>
    <row r="324020" spans="2:3" x14ac:dyDescent="0.25">
      <c r="B324020" s="78"/>
      <c r="C324020" s="77"/>
    </row>
    <row r="324021" spans="2:3" x14ac:dyDescent="0.25">
      <c r="B324021" s="78"/>
      <c r="C324021" s="77"/>
    </row>
    <row r="324022" spans="2:3" x14ac:dyDescent="0.25">
      <c r="B324022" s="78"/>
      <c r="C324022" s="77"/>
    </row>
    <row r="324023" spans="2:3" x14ac:dyDescent="0.25">
      <c r="B324023" s="78"/>
      <c r="C324023" s="77"/>
    </row>
    <row r="324024" spans="2:3" x14ac:dyDescent="0.25">
      <c r="B324024" s="78"/>
      <c r="C324024" s="77"/>
    </row>
    <row r="324025" spans="2:3" x14ac:dyDescent="0.25">
      <c r="B324025" s="78"/>
      <c r="C324025" s="77"/>
    </row>
    <row r="324026" spans="2:3" x14ac:dyDescent="0.25">
      <c r="B324026" s="78"/>
      <c r="C324026" s="77"/>
    </row>
    <row r="324027" spans="2:3" x14ac:dyDescent="0.25">
      <c r="B324027" s="78"/>
      <c r="C324027" s="77"/>
    </row>
    <row r="324028" spans="2:3" x14ac:dyDescent="0.25">
      <c r="B324028" s="78"/>
      <c r="C324028" s="77"/>
    </row>
    <row r="324029" spans="2:3" x14ac:dyDescent="0.25">
      <c r="B324029" s="78"/>
      <c r="C324029" s="77"/>
    </row>
    <row r="324030" spans="2:3" x14ac:dyDescent="0.25">
      <c r="B324030" s="78"/>
      <c r="C324030" s="77"/>
    </row>
    <row r="324140" spans="2:3" x14ac:dyDescent="0.25">
      <c r="B324140" s="78"/>
      <c r="C324140" s="77"/>
    </row>
    <row r="324141" spans="2:3" x14ac:dyDescent="0.25">
      <c r="B324141" s="78"/>
      <c r="C324141" s="77"/>
    </row>
    <row r="324142" spans="2:3" x14ac:dyDescent="0.25">
      <c r="B324142" s="78"/>
      <c r="C324142" s="77"/>
    </row>
    <row r="324143" spans="2:3" x14ac:dyDescent="0.25">
      <c r="B324143" s="78"/>
      <c r="C324143" s="77"/>
    </row>
    <row r="324144" spans="2:3" x14ac:dyDescent="0.25">
      <c r="B324144" s="78"/>
      <c r="C324144" s="77"/>
    </row>
    <row r="324145" spans="2:3" x14ac:dyDescent="0.25">
      <c r="B324145" s="78"/>
      <c r="C324145" s="77"/>
    </row>
    <row r="324146" spans="2:3" x14ac:dyDescent="0.25">
      <c r="B324146" s="78"/>
      <c r="C324146" s="77"/>
    </row>
    <row r="324147" spans="2:3" x14ac:dyDescent="0.25">
      <c r="B324147" s="78"/>
      <c r="C324147" s="77"/>
    </row>
    <row r="324148" spans="2:3" x14ac:dyDescent="0.25">
      <c r="B324148" s="78"/>
      <c r="C324148" s="77"/>
    </row>
    <row r="324149" spans="2:3" x14ac:dyDescent="0.25">
      <c r="B324149" s="78"/>
      <c r="C324149" s="77"/>
    </row>
    <row r="324150" spans="2:3" x14ac:dyDescent="0.25">
      <c r="B324150" s="78"/>
      <c r="C324150" s="77"/>
    </row>
    <row r="324151" spans="2:3" x14ac:dyDescent="0.25">
      <c r="B324151" s="78"/>
      <c r="C324151" s="77"/>
    </row>
    <row r="324152" spans="2:3" x14ac:dyDescent="0.25">
      <c r="B324152" s="78"/>
      <c r="C324152" s="77"/>
    </row>
    <row r="324262" spans="2:3" x14ac:dyDescent="0.25">
      <c r="B324262" s="78"/>
      <c r="C324262" s="77"/>
    </row>
    <row r="324263" spans="2:3" x14ac:dyDescent="0.25">
      <c r="B324263" s="78"/>
      <c r="C324263" s="77"/>
    </row>
    <row r="324264" spans="2:3" x14ac:dyDescent="0.25">
      <c r="B324264" s="78"/>
      <c r="C324264" s="77"/>
    </row>
    <row r="324265" spans="2:3" x14ac:dyDescent="0.25">
      <c r="B324265" s="78"/>
      <c r="C324265" s="77"/>
    </row>
    <row r="324266" spans="2:3" x14ac:dyDescent="0.25">
      <c r="B324266" s="78"/>
      <c r="C324266" s="77"/>
    </row>
    <row r="324267" spans="2:3" x14ac:dyDescent="0.25">
      <c r="B324267" s="78"/>
      <c r="C324267" s="77"/>
    </row>
    <row r="324268" spans="2:3" x14ac:dyDescent="0.25">
      <c r="B324268" s="78"/>
      <c r="C324268" s="77"/>
    </row>
    <row r="324269" spans="2:3" x14ac:dyDescent="0.25">
      <c r="B324269" s="78"/>
      <c r="C324269" s="77"/>
    </row>
    <row r="324270" spans="2:3" x14ac:dyDescent="0.25">
      <c r="B324270" s="78"/>
      <c r="C324270" s="77"/>
    </row>
    <row r="324271" spans="2:3" x14ac:dyDescent="0.25">
      <c r="B324271" s="78"/>
      <c r="C324271" s="77"/>
    </row>
    <row r="324272" spans="2:3" x14ac:dyDescent="0.25">
      <c r="B324272" s="78"/>
      <c r="C324272" s="77"/>
    </row>
    <row r="324273" spans="2:3" x14ac:dyDescent="0.25">
      <c r="B324273" s="78"/>
      <c r="C324273" s="77"/>
    </row>
    <row r="324274" spans="2:3" x14ac:dyDescent="0.25">
      <c r="B324274" s="78"/>
      <c r="C324274" s="77"/>
    </row>
    <row r="324384" spans="2:3" x14ac:dyDescent="0.25">
      <c r="B324384" s="78"/>
      <c r="C324384" s="77"/>
    </row>
    <row r="324385" spans="2:3" x14ac:dyDescent="0.25">
      <c r="B324385" s="78"/>
      <c r="C324385" s="77"/>
    </row>
    <row r="324386" spans="2:3" x14ac:dyDescent="0.25">
      <c r="B324386" s="78"/>
      <c r="C324386" s="77"/>
    </row>
    <row r="324387" spans="2:3" x14ac:dyDescent="0.25">
      <c r="B324387" s="78"/>
      <c r="C324387" s="77"/>
    </row>
    <row r="324388" spans="2:3" x14ac:dyDescent="0.25">
      <c r="B324388" s="78"/>
      <c r="C324388" s="77"/>
    </row>
    <row r="324389" spans="2:3" x14ac:dyDescent="0.25">
      <c r="B324389" s="78"/>
      <c r="C324389" s="77"/>
    </row>
    <row r="324390" spans="2:3" x14ac:dyDescent="0.25">
      <c r="B324390" s="78"/>
      <c r="C324390" s="77"/>
    </row>
    <row r="324391" spans="2:3" x14ac:dyDescent="0.25">
      <c r="B324391" s="78"/>
      <c r="C324391" s="77"/>
    </row>
    <row r="324392" spans="2:3" x14ac:dyDescent="0.25">
      <c r="B324392" s="78"/>
      <c r="C324392" s="77"/>
    </row>
    <row r="324393" spans="2:3" x14ac:dyDescent="0.25">
      <c r="B324393" s="78"/>
      <c r="C324393" s="77"/>
    </row>
    <row r="324394" spans="2:3" x14ac:dyDescent="0.25">
      <c r="B324394" s="78"/>
      <c r="C324394" s="77"/>
    </row>
    <row r="324395" spans="2:3" x14ac:dyDescent="0.25">
      <c r="B324395" s="78"/>
      <c r="C324395" s="77"/>
    </row>
    <row r="324396" spans="2:3" x14ac:dyDescent="0.25">
      <c r="B324396" s="78"/>
      <c r="C324396" s="77"/>
    </row>
    <row r="324506" spans="2:3" x14ac:dyDescent="0.25">
      <c r="B324506" s="78"/>
      <c r="C324506" s="77"/>
    </row>
    <row r="324507" spans="2:3" x14ac:dyDescent="0.25">
      <c r="B324507" s="78"/>
      <c r="C324507" s="77"/>
    </row>
    <row r="324508" spans="2:3" x14ac:dyDescent="0.25">
      <c r="B324508" s="78"/>
      <c r="C324508" s="77"/>
    </row>
    <row r="324509" spans="2:3" x14ac:dyDescent="0.25">
      <c r="B324509" s="78"/>
      <c r="C324509" s="77"/>
    </row>
    <row r="324510" spans="2:3" x14ac:dyDescent="0.25">
      <c r="B324510" s="78"/>
      <c r="C324510" s="77"/>
    </row>
    <row r="324511" spans="2:3" x14ac:dyDescent="0.25">
      <c r="B324511" s="78"/>
      <c r="C324511" s="77"/>
    </row>
    <row r="324512" spans="2:3" x14ac:dyDescent="0.25">
      <c r="B324512" s="78"/>
      <c r="C324512" s="77"/>
    </row>
    <row r="324513" spans="2:3" x14ac:dyDescent="0.25">
      <c r="B324513" s="78"/>
      <c r="C324513" s="77"/>
    </row>
    <row r="324514" spans="2:3" x14ac:dyDescent="0.25">
      <c r="B324514" s="78"/>
      <c r="C324514" s="77"/>
    </row>
    <row r="324515" spans="2:3" x14ac:dyDescent="0.25">
      <c r="B324515" s="78"/>
      <c r="C324515" s="77"/>
    </row>
    <row r="324516" spans="2:3" x14ac:dyDescent="0.25">
      <c r="B324516" s="78"/>
      <c r="C324516" s="77"/>
    </row>
    <row r="324517" spans="2:3" x14ac:dyDescent="0.25">
      <c r="B324517" s="78"/>
      <c r="C324517" s="77"/>
    </row>
    <row r="324518" spans="2:3" x14ac:dyDescent="0.25">
      <c r="B324518" s="78"/>
      <c r="C324518" s="77"/>
    </row>
    <row r="324628" spans="2:3" x14ac:dyDescent="0.25">
      <c r="B324628" s="78"/>
      <c r="C324628" s="77"/>
    </row>
    <row r="324629" spans="2:3" x14ac:dyDescent="0.25">
      <c r="B324629" s="78"/>
      <c r="C324629" s="77"/>
    </row>
    <row r="324630" spans="2:3" x14ac:dyDescent="0.25">
      <c r="B324630" s="78"/>
      <c r="C324630" s="77"/>
    </row>
    <row r="324631" spans="2:3" x14ac:dyDescent="0.25">
      <c r="B324631" s="78"/>
      <c r="C324631" s="77"/>
    </row>
    <row r="324632" spans="2:3" x14ac:dyDescent="0.25">
      <c r="B324632" s="78"/>
      <c r="C324632" s="77"/>
    </row>
    <row r="324633" spans="2:3" x14ac:dyDescent="0.25">
      <c r="B324633" s="78"/>
      <c r="C324633" s="77"/>
    </row>
    <row r="324634" spans="2:3" x14ac:dyDescent="0.25">
      <c r="B324634" s="78"/>
      <c r="C324634" s="77"/>
    </row>
    <row r="324635" spans="2:3" x14ac:dyDescent="0.25">
      <c r="B324635" s="78"/>
      <c r="C324635" s="77"/>
    </row>
    <row r="324636" spans="2:3" x14ac:dyDescent="0.25">
      <c r="B324636" s="78"/>
      <c r="C324636" s="77"/>
    </row>
    <row r="324637" spans="2:3" x14ac:dyDescent="0.25">
      <c r="B324637" s="78"/>
      <c r="C324637" s="77"/>
    </row>
    <row r="324638" spans="2:3" x14ac:dyDescent="0.25">
      <c r="B324638" s="78"/>
      <c r="C324638" s="77"/>
    </row>
    <row r="324639" spans="2:3" x14ac:dyDescent="0.25">
      <c r="B324639" s="78"/>
      <c r="C324639" s="77"/>
    </row>
    <row r="324640" spans="2:3" x14ac:dyDescent="0.25">
      <c r="B324640" s="78"/>
      <c r="C324640" s="77"/>
    </row>
    <row r="324750" spans="2:3" x14ac:dyDescent="0.25">
      <c r="B324750" s="78"/>
      <c r="C324750" s="77"/>
    </row>
    <row r="324751" spans="2:3" x14ac:dyDescent="0.25">
      <c r="B324751" s="78"/>
      <c r="C324751" s="77"/>
    </row>
    <row r="324752" spans="2:3" x14ac:dyDescent="0.25">
      <c r="B324752" s="78"/>
      <c r="C324752" s="77"/>
    </row>
    <row r="324753" spans="2:3" x14ac:dyDescent="0.25">
      <c r="B324753" s="78"/>
      <c r="C324753" s="77"/>
    </row>
    <row r="324754" spans="2:3" x14ac:dyDescent="0.25">
      <c r="B324754" s="78"/>
      <c r="C324754" s="77"/>
    </row>
    <row r="324755" spans="2:3" x14ac:dyDescent="0.25">
      <c r="B324755" s="78"/>
      <c r="C324755" s="77"/>
    </row>
    <row r="324756" spans="2:3" x14ac:dyDescent="0.25">
      <c r="B324756" s="78"/>
      <c r="C324756" s="77"/>
    </row>
    <row r="324757" spans="2:3" x14ac:dyDescent="0.25">
      <c r="B324757" s="78"/>
      <c r="C324757" s="77"/>
    </row>
    <row r="324758" spans="2:3" x14ac:dyDescent="0.25">
      <c r="B324758" s="78"/>
      <c r="C324758" s="77"/>
    </row>
    <row r="324759" spans="2:3" x14ac:dyDescent="0.25">
      <c r="B324759" s="78"/>
      <c r="C324759" s="77"/>
    </row>
    <row r="324760" spans="2:3" x14ac:dyDescent="0.25">
      <c r="B324760" s="78"/>
      <c r="C324760" s="77"/>
    </row>
    <row r="324761" spans="2:3" x14ac:dyDescent="0.25">
      <c r="B324761" s="78"/>
      <c r="C324761" s="77"/>
    </row>
    <row r="324762" spans="2:3" x14ac:dyDescent="0.25">
      <c r="B324762" s="78"/>
      <c r="C324762" s="77"/>
    </row>
    <row r="324872" spans="2:3" x14ac:dyDescent="0.25">
      <c r="B324872" s="78"/>
      <c r="C324872" s="77"/>
    </row>
    <row r="324873" spans="2:3" x14ac:dyDescent="0.25">
      <c r="B324873" s="78"/>
      <c r="C324873" s="77"/>
    </row>
    <row r="324874" spans="2:3" x14ac:dyDescent="0.25">
      <c r="B324874" s="78"/>
      <c r="C324874" s="77"/>
    </row>
    <row r="324875" spans="2:3" x14ac:dyDescent="0.25">
      <c r="B324875" s="78"/>
      <c r="C324875" s="77"/>
    </row>
    <row r="324876" spans="2:3" x14ac:dyDescent="0.25">
      <c r="B324876" s="78"/>
      <c r="C324876" s="77"/>
    </row>
    <row r="324877" spans="2:3" x14ac:dyDescent="0.25">
      <c r="B324877" s="78"/>
      <c r="C324877" s="77"/>
    </row>
    <row r="324878" spans="2:3" x14ac:dyDescent="0.25">
      <c r="B324878" s="78"/>
      <c r="C324878" s="77"/>
    </row>
    <row r="324879" spans="2:3" x14ac:dyDescent="0.25">
      <c r="B324879" s="78"/>
      <c r="C324879" s="77"/>
    </row>
    <row r="324880" spans="2:3" x14ac:dyDescent="0.25">
      <c r="B324880" s="78"/>
      <c r="C324880" s="77"/>
    </row>
    <row r="324881" spans="2:3" x14ac:dyDescent="0.25">
      <c r="B324881" s="78"/>
      <c r="C324881" s="77"/>
    </row>
    <row r="324882" spans="2:3" x14ac:dyDescent="0.25">
      <c r="B324882" s="78"/>
      <c r="C324882" s="77"/>
    </row>
    <row r="324883" spans="2:3" x14ac:dyDescent="0.25">
      <c r="B324883" s="78"/>
      <c r="C324883" s="77"/>
    </row>
    <row r="324884" spans="2:3" x14ac:dyDescent="0.25">
      <c r="B324884" s="78"/>
      <c r="C324884" s="77"/>
    </row>
    <row r="324994" spans="2:3" x14ac:dyDescent="0.25">
      <c r="B324994" s="78"/>
      <c r="C324994" s="77"/>
    </row>
    <row r="324995" spans="2:3" x14ac:dyDescent="0.25">
      <c r="B324995" s="78"/>
      <c r="C324995" s="77"/>
    </row>
    <row r="324996" spans="2:3" x14ac:dyDescent="0.25">
      <c r="B324996" s="78"/>
      <c r="C324996" s="77"/>
    </row>
    <row r="324997" spans="2:3" x14ac:dyDescent="0.25">
      <c r="B324997" s="78"/>
      <c r="C324997" s="77"/>
    </row>
    <row r="324998" spans="2:3" x14ac:dyDescent="0.25">
      <c r="B324998" s="78"/>
      <c r="C324998" s="77"/>
    </row>
    <row r="324999" spans="2:3" x14ac:dyDescent="0.25">
      <c r="B324999" s="78"/>
      <c r="C324999" s="77"/>
    </row>
    <row r="325000" spans="2:3" x14ac:dyDescent="0.25">
      <c r="B325000" s="78"/>
      <c r="C325000" s="77"/>
    </row>
    <row r="325001" spans="2:3" x14ac:dyDescent="0.25">
      <c r="B325001" s="78"/>
      <c r="C325001" s="77"/>
    </row>
    <row r="325002" spans="2:3" x14ac:dyDescent="0.25">
      <c r="B325002" s="78"/>
      <c r="C325002" s="77"/>
    </row>
    <row r="325003" spans="2:3" x14ac:dyDescent="0.25">
      <c r="B325003" s="78"/>
      <c r="C325003" s="77"/>
    </row>
    <row r="325004" spans="2:3" x14ac:dyDescent="0.25">
      <c r="B325004" s="78"/>
      <c r="C325004" s="77"/>
    </row>
    <row r="325005" spans="2:3" x14ac:dyDescent="0.25">
      <c r="B325005" s="78"/>
      <c r="C325005" s="77"/>
    </row>
    <row r="325006" spans="2:3" x14ac:dyDescent="0.25">
      <c r="B325006" s="78"/>
      <c r="C325006" s="77"/>
    </row>
    <row r="325116" spans="2:3" x14ac:dyDescent="0.25">
      <c r="B325116" s="78"/>
      <c r="C325116" s="77"/>
    </row>
    <row r="325117" spans="2:3" x14ac:dyDescent="0.25">
      <c r="B325117" s="78"/>
      <c r="C325117" s="77"/>
    </row>
    <row r="325118" spans="2:3" x14ac:dyDescent="0.25">
      <c r="B325118" s="78"/>
      <c r="C325118" s="77"/>
    </row>
    <row r="325119" spans="2:3" x14ac:dyDescent="0.25">
      <c r="B325119" s="78"/>
      <c r="C325119" s="77"/>
    </row>
    <row r="325120" spans="2:3" x14ac:dyDescent="0.25">
      <c r="B325120" s="78"/>
      <c r="C325120" s="77"/>
    </row>
    <row r="325121" spans="2:3" x14ac:dyDescent="0.25">
      <c r="B325121" s="78"/>
      <c r="C325121" s="77"/>
    </row>
    <row r="325122" spans="2:3" x14ac:dyDescent="0.25">
      <c r="B325122" s="78"/>
      <c r="C325122" s="77"/>
    </row>
    <row r="325123" spans="2:3" x14ac:dyDescent="0.25">
      <c r="B325123" s="78"/>
      <c r="C325123" s="77"/>
    </row>
    <row r="325124" spans="2:3" x14ac:dyDescent="0.25">
      <c r="B325124" s="78"/>
      <c r="C325124" s="77"/>
    </row>
    <row r="325125" spans="2:3" x14ac:dyDescent="0.25">
      <c r="B325125" s="78"/>
      <c r="C325125" s="77"/>
    </row>
    <row r="325126" spans="2:3" x14ac:dyDescent="0.25">
      <c r="B325126" s="78"/>
      <c r="C325126" s="77"/>
    </row>
    <row r="325127" spans="2:3" x14ac:dyDescent="0.25">
      <c r="B325127" s="78"/>
      <c r="C325127" s="77"/>
    </row>
    <row r="325128" spans="2:3" x14ac:dyDescent="0.25">
      <c r="B325128" s="78"/>
      <c r="C325128" s="77"/>
    </row>
    <row r="325238" spans="2:3" x14ac:dyDescent="0.25">
      <c r="B325238" s="78"/>
      <c r="C325238" s="77"/>
    </row>
    <row r="325239" spans="2:3" x14ac:dyDescent="0.25">
      <c r="B325239" s="78"/>
      <c r="C325239" s="77"/>
    </row>
    <row r="325240" spans="2:3" x14ac:dyDescent="0.25">
      <c r="B325240" s="78"/>
      <c r="C325240" s="77"/>
    </row>
    <row r="325241" spans="2:3" x14ac:dyDescent="0.25">
      <c r="B325241" s="78"/>
      <c r="C325241" s="77"/>
    </row>
    <row r="325242" spans="2:3" x14ac:dyDescent="0.25">
      <c r="B325242" s="78"/>
      <c r="C325242" s="77"/>
    </row>
    <row r="325243" spans="2:3" x14ac:dyDescent="0.25">
      <c r="B325243" s="78"/>
      <c r="C325243" s="77"/>
    </row>
    <row r="325244" spans="2:3" x14ac:dyDescent="0.25">
      <c r="B325244" s="78"/>
      <c r="C325244" s="77"/>
    </row>
    <row r="325245" spans="2:3" x14ac:dyDescent="0.25">
      <c r="B325245" s="78"/>
      <c r="C325245" s="77"/>
    </row>
    <row r="325246" spans="2:3" x14ac:dyDescent="0.25">
      <c r="B325246" s="78"/>
      <c r="C325246" s="77"/>
    </row>
    <row r="325247" spans="2:3" x14ac:dyDescent="0.25">
      <c r="B325247" s="78"/>
      <c r="C325247" s="77"/>
    </row>
    <row r="325248" spans="2:3" x14ac:dyDescent="0.25">
      <c r="B325248" s="78"/>
      <c r="C325248" s="77"/>
    </row>
    <row r="325249" spans="2:3" x14ac:dyDescent="0.25">
      <c r="B325249" s="78"/>
      <c r="C325249" s="77"/>
    </row>
    <row r="325250" spans="2:3" x14ac:dyDescent="0.25">
      <c r="B325250" s="78"/>
      <c r="C325250" s="77"/>
    </row>
    <row r="325360" spans="2:3" x14ac:dyDescent="0.25">
      <c r="B325360" s="78"/>
      <c r="C325360" s="77"/>
    </row>
    <row r="325361" spans="2:3" x14ac:dyDescent="0.25">
      <c r="B325361" s="78"/>
      <c r="C325361" s="77"/>
    </row>
    <row r="325362" spans="2:3" x14ac:dyDescent="0.25">
      <c r="B325362" s="78"/>
      <c r="C325362" s="77"/>
    </row>
    <row r="325363" spans="2:3" x14ac:dyDescent="0.25">
      <c r="B325363" s="78"/>
      <c r="C325363" s="77"/>
    </row>
    <row r="325364" spans="2:3" x14ac:dyDescent="0.25">
      <c r="B325364" s="78"/>
      <c r="C325364" s="77"/>
    </row>
    <row r="325365" spans="2:3" x14ac:dyDescent="0.25">
      <c r="B325365" s="78"/>
      <c r="C325365" s="77"/>
    </row>
    <row r="325366" spans="2:3" x14ac:dyDescent="0.25">
      <c r="B325366" s="78"/>
      <c r="C325366" s="77"/>
    </row>
    <row r="325367" spans="2:3" x14ac:dyDescent="0.25">
      <c r="B325367" s="78"/>
      <c r="C325367" s="77"/>
    </row>
    <row r="325368" spans="2:3" x14ac:dyDescent="0.25">
      <c r="B325368" s="78"/>
      <c r="C325368" s="77"/>
    </row>
    <row r="325369" spans="2:3" x14ac:dyDescent="0.25">
      <c r="B325369" s="78"/>
      <c r="C325369" s="77"/>
    </row>
    <row r="325370" spans="2:3" x14ac:dyDescent="0.25">
      <c r="B325370" s="78"/>
      <c r="C325370" s="77"/>
    </row>
    <row r="325371" spans="2:3" x14ac:dyDescent="0.25">
      <c r="B325371" s="78"/>
      <c r="C325371" s="77"/>
    </row>
    <row r="325372" spans="2:3" x14ac:dyDescent="0.25">
      <c r="B325372" s="78"/>
      <c r="C325372" s="77"/>
    </row>
    <row r="325482" spans="2:3" x14ac:dyDescent="0.25">
      <c r="B325482" s="78"/>
      <c r="C325482" s="77"/>
    </row>
    <row r="325483" spans="2:3" x14ac:dyDescent="0.25">
      <c r="B325483" s="78"/>
      <c r="C325483" s="77"/>
    </row>
    <row r="325484" spans="2:3" x14ac:dyDescent="0.25">
      <c r="B325484" s="78"/>
      <c r="C325484" s="77"/>
    </row>
    <row r="325485" spans="2:3" x14ac:dyDescent="0.25">
      <c r="B325485" s="78"/>
      <c r="C325485" s="77"/>
    </row>
    <row r="325486" spans="2:3" x14ac:dyDescent="0.25">
      <c r="B325486" s="78"/>
      <c r="C325486" s="77"/>
    </row>
    <row r="325487" spans="2:3" x14ac:dyDescent="0.25">
      <c r="B325487" s="78"/>
      <c r="C325487" s="77"/>
    </row>
    <row r="325488" spans="2:3" x14ac:dyDescent="0.25">
      <c r="B325488" s="78"/>
      <c r="C325488" s="77"/>
    </row>
    <row r="325489" spans="2:3" x14ac:dyDescent="0.25">
      <c r="B325489" s="78"/>
      <c r="C325489" s="77"/>
    </row>
    <row r="325490" spans="2:3" x14ac:dyDescent="0.25">
      <c r="B325490" s="78"/>
      <c r="C325490" s="77"/>
    </row>
    <row r="325491" spans="2:3" x14ac:dyDescent="0.25">
      <c r="B325491" s="78"/>
      <c r="C325491" s="77"/>
    </row>
    <row r="325492" spans="2:3" x14ac:dyDescent="0.25">
      <c r="B325492" s="78"/>
      <c r="C325492" s="77"/>
    </row>
    <row r="325493" spans="2:3" x14ac:dyDescent="0.25">
      <c r="B325493" s="78"/>
      <c r="C325493" s="77"/>
    </row>
    <row r="325494" spans="2:3" x14ac:dyDescent="0.25">
      <c r="B325494" s="78"/>
      <c r="C325494" s="77"/>
    </row>
    <row r="325604" spans="2:3" x14ac:dyDescent="0.25">
      <c r="B325604" s="78"/>
      <c r="C325604" s="77"/>
    </row>
    <row r="325605" spans="2:3" x14ac:dyDescent="0.25">
      <c r="B325605" s="78"/>
      <c r="C325605" s="77"/>
    </row>
    <row r="325606" spans="2:3" x14ac:dyDescent="0.25">
      <c r="B325606" s="78"/>
      <c r="C325606" s="77"/>
    </row>
    <row r="325607" spans="2:3" x14ac:dyDescent="0.25">
      <c r="B325607" s="78"/>
      <c r="C325607" s="77"/>
    </row>
    <row r="325608" spans="2:3" x14ac:dyDescent="0.25">
      <c r="B325608" s="78"/>
      <c r="C325608" s="77"/>
    </row>
    <row r="325609" spans="2:3" x14ac:dyDescent="0.25">
      <c r="B325609" s="78"/>
      <c r="C325609" s="77"/>
    </row>
    <row r="325610" spans="2:3" x14ac:dyDescent="0.25">
      <c r="B325610" s="78"/>
      <c r="C325610" s="77"/>
    </row>
    <row r="325611" spans="2:3" x14ac:dyDescent="0.25">
      <c r="B325611" s="78"/>
      <c r="C325611" s="77"/>
    </row>
    <row r="325612" spans="2:3" x14ac:dyDescent="0.25">
      <c r="B325612" s="78"/>
      <c r="C325612" s="77"/>
    </row>
    <row r="325613" spans="2:3" x14ac:dyDescent="0.25">
      <c r="B325613" s="78"/>
      <c r="C325613" s="77"/>
    </row>
    <row r="325614" spans="2:3" x14ac:dyDescent="0.25">
      <c r="B325614" s="78"/>
      <c r="C325614" s="77"/>
    </row>
    <row r="325615" spans="2:3" x14ac:dyDescent="0.25">
      <c r="B325615" s="78"/>
      <c r="C325615" s="77"/>
    </row>
    <row r="325616" spans="2:3" x14ac:dyDescent="0.25">
      <c r="B325616" s="78"/>
      <c r="C325616" s="77"/>
    </row>
    <row r="325726" spans="2:3" x14ac:dyDescent="0.25">
      <c r="B325726" s="78"/>
      <c r="C325726" s="77"/>
    </row>
    <row r="325727" spans="2:3" x14ac:dyDescent="0.25">
      <c r="B325727" s="78"/>
      <c r="C325727" s="77"/>
    </row>
    <row r="325728" spans="2:3" x14ac:dyDescent="0.25">
      <c r="B325728" s="78"/>
      <c r="C325728" s="77"/>
    </row>
    <row r="325729" spans="2:3" x14ac:dyDescent="0.25">
      <c r="B325729" s="78"/>
      <c r="C325729" s="77"/>
    </row>
    <row r="325730" spans="2:3" x14ac:dyDescent="0.25">
      <c r="B325730" s="78"/>
      <c r="C325730" s="77"/>
    </row>
    <row r="325731" spans="2:3" x14ac:dyDescent="0.25">
      <c r="B325731" s="78"/>
      <c r="C325731" s="77"/>
    </row>
    <row r="325732" spans="2:3" x14ac:dyDescent="0.25">
      <c r="B325732" s="78"/>
      <c r="C325732" s="77"/>
    </row>
    <row r="325733" spans="2:3" x14ac:dyDescent="0.25">
      <c r="B325733" s="78"/>
      <c r="C325733" s="77"/>
    </row>
    <row r="325734" spans="2:3" x14ac:dyDescent="0.25">
      <c r="B325734" s="78"/>
      <c r="C325734" s="77"/>
    </row>
    <row r="325735" spans="2:3" x14ac:dyDescent="0.25">
      <c r="B325735" s="78"/>
      <c r="C325735" s="77"/>
    </row>
    <row r="325736" spans="2:3" x14ac:dyDescent="0.25">
      <c r="B325736" s="78"/>
      <c r="C325736" s="77"/>
    </row>
    <row r="325737" spans="2:3" x14ac:dyDescent="0.25">
      <c r="B325737" s="78"/>
      <c r="C325737" s="77"/>
    </row>
    <row r="325738" spans="2:3" x14ac:dyDescent="0.25">
      <c r="B325738" s="78"/>
      <c r="C325738" s="77"/>
    </row>
    <row r="325848" spans="2:3" x14ac:dyDescent="0.25">
      <c r="B325848" s="78"/>
      <c r="C325848" s="77"/>
    </row>
    <row r="325849" spans="2:3" x14ac:dyDescent="0.25">
      <c r="B325849" s="78"/>
      <c r="C325849" s="77"/>
    </row>
    <row r="325850" spans="2:3" x14ac:dyDescent="0.25">
      <c r="B325850" s="78"/>
      <c r="C325850" s="77"/>
    </row>
    <row r="325851" spans="2:3" x14ac:dyDescent="0.25">
      <c r="B325851" s="78"/>
      <c r="C325851" s="77"/>
    </row>
    <row r="325852" spans="2:3" x14ac:dyDescent="0.25">
      <c r="B325852" s="78"/>
      <c r="C325852" s="77"/>
    </row>
    <row r="325853" spans="2:3" x14ac:dyDescent="0.25">
      <c r="B325853" s="78"/>
      <c r="C325853" s="77"/>
    </row>
    <row r="325854" spans="2:3" x14ac:dyDescent="0.25">
      <c r="B325854" s="78"/>
      <c r="C325854" s="77"/>
    </row>
    <row r="325855" spans="2:3" x14ac:dyDescent="0.25">
      <c r="B325855" s="78"/>
      <c r="C325855" s="77"/>
    </row>
    <row r="325856" spans="2:3" x14ac:dyDescent="0.25">
      <c r="B325856" s="78"/>
      <c r="C325856" s="77"/>
    </row>
    <row r="325857" spans="2:3" x14ac:dyDescent="0.25">
      <c r="B325857" s="78"/>
      <c r="C325857" s="77"/>
    </row>
    <row r="325858" spans="2:3" x14ac:dyDescent="0.25">
      <c r="B325858" s="78"/>
      <c r="C325858" s="77"/>
    </row>
    <row r="325859" spans="2:3" x14ac:dyDescent="0.25">
      <c r="B325859" s="78"/>
      <c r="C325859" s="77"/>
    </row>
    <row r="325860" spans="2:3" x14ac:dyDescent="0.25">
      <c r="B325860" s="78"/>
      <c r="C325860" s="77"/>
    </row>
    <row r="325970" spans="2:3" x14ac:dyDescent="0.25">
      <c r="B325970" s="78"/>
      <c r="C325970" s="77"/>
    </row>
    <row r="325971" spans="2:3" x14ac:dyDescent="0.25">
      <c r="B325971" s="78"/>
      <c r="C325971" s="77"/>
    </row>
    <row r="325972" spans="2:3" x14ac:dyDescent="0.25">
      <c r="B325972" s="78"/>
      <c r="C325972" s="77"/>
    </row>
    <row r="325973" spans="2:3" x14ac:dyDescent="0.25">
      <c r="B325973" s="78"/>
      <c r="C325973" s="77"/>
    </row>
    <row r="325974" spans="2:3" x14ac:dyDescent="0.25">
      <c r="B325974" s="78"/>
      <c r="C325974" s="77"/>
    </row>
    <row r="325975" spans="2:3" x14ac:dyDescent="0.25">
      <c r="B325975" s="78"/>
      <c r="C325975" s="77"/>
    </row>
    <row r="325976" spans="2:3" x14ac:dyDescent="0.25">
      <c r="B325976" s="78"/>
      <c r="C325976" s="77"/>
    </row>
    <row r="325977" spans="2:3" x14ac:dyDescent="0.25">
      <c r="B325977" s="78"/>
      <c r="C325977" s="77"/>
    </row>
    <row r="325978" spans="2:3" x14ac:dyDescent="0.25">
      <c r="B325978" s="78"/>
      <c r="C325978" s="77"/>
    </row>
    <row r="325979" spans="2:3" x14ac:dyDescent="0.25">
      <c r="B325979" s="78"/>
      <c r="C325979" s="77"/>
    </row>
    <row r="325980" spans="2:3" x14ac:dyDescent="0.25">
      <c r="B325980" s="78"/>
      <c r="C325980" s="77"/>
    </row>
    <row r="325981" spans="2:3" x14ac:dyDescent="0.25">
      <c r="B325981" s="78"/>
      <c r="C325981" s="77"/>
    </row>
    <row r="325982" spans="2:3" x14ac:dyDescent="0.25">
      <c r="B325982" s="78"/>
      <c r="C325982" s="77"/>
    </row>
    <row r="326092" spans="2:3" x14ac:dyDescent="0.25">
      <c r="B326092" s="78"/>
      <c r="C326092" s="77"/>
    </row>
    <row r="326093" spans="2:3" x14ac:dyDescent="0.25">
      <c r="B326093" s="78"/>
      <c r="C326093" s="77"/>
    </row>
    <row r="326094" spans="2:3" x14ac:dyDescent="0.25">
      <c r="B326094" s="78"/>
      <c r="C326094" s="77"/>
    </row>
    <row r="326095" spans="2:3" x14ac:dyDescent="0.25">
      <c r="B326095" s="78"/>
      <c r="C326095" s="77"/>
    </row>
    <row r="326096" spans="2:3" x14ac:dyDescent="0.25">
      <c r="B326096" s="78"/>
      <c r="C326096" s="77"/>
    </row>
    <row r="326097" spans="2:3" x14ac:dyDescent="0.25">
      <c r="B326097" s="78"/>
      <c r="C326097" s="77"/>
    </row>
    <row r="326098" spans="2:3" x14ac:dyDescent="0.25">
      <c r="B326098" s="78"/>
      <c r="C326098" s="77"/>
    </row>
    <row r="326099" spans="2:3" x14ac:dyDescent="0.25">
      <c r="B326099" s="78"/>
      <c r="C326099" s="77"/>
    </row>
    <row r="326100" spans="2:3" x14ac:dyDescent="0.25">
      <c r="B326100" s="78"/>
      <c r="C326100" s="77"/>
    </row>
    <row r="326101" spans="2:3" x14ac:dyDescent="0.25">
      <c r="B326101" s="78"/>
      <c r="C326101" s="77"/>
    </row>
    <row r="326102" spans="2:3" x14ac:dyDescent="0.25">
      <c r="B326102" s="78"/>
      <c r="C326102" s="77"/>
    </row>
    <row r="326103" spans="2:3" x14ac:dyDescent="0.25">
      <c r="B326103" s="78"/>
      <c r="C326103" s="77"/>
    </row>
    <row r="326104" spans="2:3" x14ac:dyDescent="0.25">
      <c r="B326104" s="78"/>
      <c r="C326104" s="77"/>
    </row>
    <row r="326214" spans="2:3" x14ac:dyDescent="0.25">
      <c r="B326214" s="78"/>
      <c r="C326214" s="77"/>
    </row>
    <row r="326215" spans="2:3" x14ac:dyDescent="0.25">
      <c r="B326215" s="78"/>
      <c r="C326215" s="77"/>
    </row>
    <row r="326216" spans="2:3" x14ac:dyDescent="0.25">
      <c r="B326216" s="78"/>
      <c r="C326216" s="77"/>
    </row>
    <row r="326217" spans="2:3" x14ac:dyDescent="0.25">
      <c r="B326217" s="78"/>
      <c r="C326217" s="77"/>
    </row>
    <row r="326218" spans="2:3" x14ac:dyDescent="0.25">
      <c r="B326218" s="78"/>
      <c r="C326218" s="77"/>
    </row>
    <row r="326219" spans="2:3" x14ac:dyDescent="0.25">
      <c r="B326219" s="78"/>
      <c r="C326219" s="77"/>
    </row>
    <row r="326220" spans="2:3" x14ac:dyDescent="0.25">
      <c r="B326220" s="78"/>
      <c r="C326220" s="77"/>
    </row>
    <row r="326221" spans="2:3" x14ac:dyDescent="0.25">
      <c r="B326221" s="78"/>
      <c r="C326221" s="77"/>
    </row>
    <row r="326222" spans="2:3" x14ac:dyDescent="0.25">
      <c r="B326222" s="78"/>
      <c r="C326222" s="77"/>
    </row>
    <row r="326223" spans="2:3" x14ac:dyDescent="0.25">
      <c r="B326223" s="78"/>
      <c r="C326223" s="77"/>
    </row>
    <row r="326224" spans="2:3" x14ac:dyDescent="0.25">
      <c r="B326224" s="78"/>
      <c r="C326224" s="77"/>
    </row>
    <row r="326225" spans="2:3" x14ac:dyDescent="0.25">
      <c r="B326225" s="78"/>
      <c r="C326225" s="77"/>
    </row>
    <row r="326226" spans="2:3" x14ac:dyDescent="0.25">
      <c r="B326226" s="78"/>
      <c r="C326226" s="77"/>
    </row>
    <row r="326336" spans="2:3" x14ac:dyDescent="0.25">
      <c r="B326336" s="78"/>
      <c r="C326336" s="77"/>
    </row>
    <row r="326337" spans="2:3" x14ac:dyDescent="0.25">
      <c r="B326337" s="78"/>
      <c r="C326337" s="77"/>
    </row>
    <row r="326338" spans="2:3" x14ac:dyDescent="0.25">
      <c r="B326338" s="78"/>
      <c r="C326338" s="77"/>
    </row>
    <row r="326339" spans="2:3" x14ac:dyDescent="0.25">
      <c r="B326339" s="78"/>
      <c r="C326339" s="77"/>
    </row>
    <row r="326340" spans="2:3" x14ac:dyDescent="0.25">
      <c r="B326340" s="78"/>
      <c r="C326340" s="77"/>
    </row>
    <row r="326341" spans="2:3" x14ac:dyDescent="0.25">
      <c r="B326341" s="78"/>
      <c r="C326341" s="77"/>
    </row>
    <row r="326342" spans="2:3" x14ac:dyDescent="0.25">
      <c r="B326342" s="78"/>
      <c r="C326342" s="77"/>
    </row>
    <row r="326343" spans="2:3" x14ac:dyDescent="0.25">
      <c r="B326343" s="78"/>
      <c r="C326343" s="77"/>
    </row>
    <row r="326344" spans="2:3" x14ac:dyDescent="0.25">
      <c r="B326344" s="78"/>
      <c r="C326344" s="77"/>
    </row>
    <row r="326345" spans="2:3" x14ac:dyDescent="0.25">
      <c r="B326345" s="78"/>
      <c r="C326345" s="77"/>
    </row>
    <row r="326346" spans="2:3" x14ac:dyDescent="0.25">
      <c r="B326346" s="78"/>
      <c r="C326346" s="77"/>
    </row>
    <row r="326347" spans="2:3" x14ac:dyDescent="0.25">
      <c r="B326347" s="78"/>
      <c r="C326347" s="77"/>
    </row>
    <row r="326348" spans="2:3" x14ac:dyDescent="0.25">
      <c r="B326348" s="78"/>
      <c r="C326348" s="77"/>
    </row>
    <row r="326458" spans="2:3" x14ac:dyDescent="0.25">
      <c r="B326458" s="78"/>
      <c r="C326458" s="77"/>
    </row>
    <row r="326459" spans="2:3" x14ac:dyDescent="0.25">
      <c r="B326459" s="78"/>
      <c r="C326459" s="77"/>
    </row>
    <row r="326460" spans="2:3" x14ac:dyDescent="0.25">
      <c r="B326460" s="78"/>
      <c r="C326460" s="77"/>
    </row>
    <row r="326461" spans="2:3" x14ac:dyDescent="0.25">
      <c r="B326461" s="78"/>
      <c r="C326461" s="77"/>
    </row>
    <row r="326462" spans="2:3" x14ac:dyDescent="0.25">
      <c r="B326462" s="78"/>
      <c r="C326462" s="77"/>
    </row>
    <row r="326463" spans="2:3" x14ac:dyDescent="0.25">
      <c r="B326463" s="78"/>
      <c r="C326463" s="77"/>
    </row>
    <row r="326464" spans="2:3" x14ac:dyDescent="0.25">
      <c r="B326464" s="78"/>
      <c r="C326464" s="77"/>
    </row>
    <row r="326465" spans="2:3" x14ac:dyDescent="0.25">
      <c r="B326465" s="78"/>
      <c r="C326465" s="77"/>
    </row>
    <row r="326466" spans="2:3" x14ac:dyDescent="0.25">
      <c r="B326466" s="78"/>
      <c r="C326466" s="77"/>
    </row>
    <row r="326467" spans="2:3" x14ac:dyDescent="0.25">
      <c r="B326467" s="78"/>
      <c r="C326467" s="77"/>
    </row>
    <row r="326468" spans="2:3" x14ac:dyDescent="0.25">
      <c r="B326468" s="78"/>
      <c r="C326468" s="77"/>
    </row>
    <row r="326469" spans="2:3" x14ac:dyDescent="0.25">
      <c r="B326469" s="78"/>
      <c r="C326469" s="77"/>
    </row>
    <row r="326470" spans="2:3" x14ac:dyDescent="0.25">
      <c r="B326470" s="78"/>
      <c r="C326470" s="77"/>
    </row>
    <row r="326580" spans="2:3" x14ac:dyDescent="0.25">
      <c r="B326580" s="78"/>
      <c r="C326580" s="77"/>
    </row>
    <row r="326581" spans="2:3" x14ac:dyDescent="0.25">
      <c r="B326581" s="78"/>
      <c r="C326581" s="77"/>
    </row>
    <row r="326582" spans="2:3" x14ac:dyDescent="0.25">
      <c r="B326582" s="78"/>
      <c r="C326582" s="77"/>
    </row>
    <row r="326583" spans="2:3" x14ac:dyDescent="0.25">
      <c r="B326583" s="78"/>
      <c r="C326583" s="77"/>
    </row>
    <row r="326584" spans="2:3" x14ac:dyDescent="0.25">
      <c r="B326584" s="78"/>
      <c r="C326584" s="77"/>
    </row>
    <row r="326585" spans="2:3" x14ac:dyDescent="0.25">
      <c r="B326585" s="78"/>
      <c r="C326585" s="77"/>
    </row>
    <row r="326586" spans="2:3" x14ac:dyDescent="0.25">
      <c r="B326586" s="78"/>
      <c r="C326586" s="77"/>
    </row>
    <row r="326587" spans="2:3" x14ac:dyDescent="0.25">
      <c r="B326587" s="78"/>
      <c r="C326587" s="77"/>
    </row>
    <row r="326588" spans="2:3" x14ac:dyDescent="0.25">
      <c r="B326588" s="78"/>
      <c r="C326588" s="77"/>
    </row>
    <row r="326589" spans="2:3" x14ac:dyDescent="0.25">
      <c r="B326589" s="78"/>
      <c r="C326589" s="77"/>
    </row>
    <row r="326590" spans="2:3" x14ac:dyDescent="0.25">
      <c r="B326590" s="78"/>
      <c r="C326590" s="77"/>
    </row>
    <row r="326591" spans="2:3" x14ac:dyDescent="0.25">
      <c r="B326591" s="78"/>
      <c r="C326591" s="77"/>
    </row>
    <row r="326592" spans="2:3" x14ac:dyDescent="0.25">
      <c r="B326592" s="78"/>
      <c r="C326592" s="77"/>
    </row>
    <row r="326702" spans="2:3" x14ac:dyDescent="0.25">
      <c r="B326702" s="78"/>
      <c r="C326702" s="77"/>
    </row>
    <row r="326703" spans="2:3" x14ac:dyDescent="0.25">
      <c r="B326703" s="78"/>
      <c r="C326703" s="77"/>
    </row>
    <row r="326704" spans="2:3" x14ac:dyDescent="0.25">
      <c r="B326704" s="78"/>
      <c r="C326704" s="77"/>
    </row>
    <row r="326705" spans="2:3" x14ac:dyDescent="0.25">
      <c r="B326705" s="78"/>
      <c r="C326705" s="77"/>
    </row>
    <row r="326706" spans="2:3" x14ac:dyDescent="0.25">
      <c r="B326706" s="78"/>
      <c r="C326706" s="77"/>
    </row>
    <row r="326707" spans="2:3" x14ac:dyDescent="0.25">
      <c r="B326707" s="78"/>
      <c r="C326707" s="77"/>
    </row>
    <row r="326708" spans="2:3" x14ac:dyDescent="0.25">
      <c r="B326708" s="78"/>
      <c r="C326708" s="77"/>
    </row>
    <row r="326709" spans="2:3" x14ac:dyDescent="0.25">
      <c r="B326709" s="78"/>
      <c r="C326709" s="77"/>
    </row>
    <row r="326710" spans="2:3" x14ac:dyDescent="0.25">
      <c r="B326710" s="78"/>
      <c r="C326710" s="77"/>
    </row>
    <row r="326711" spans="2:3" x14ac:dyDescent="0.25">
      <c r="B326711" s="78"/>
      <c r="C326711" s="77"/>
    </row>
    <row r="326712" spans="2:3" x14ac:dyDescent="0.25">
      <c r="B326712" s="78"/>
      <c r="C326712" s="77"/>
    </row>
    <row r="326713" spans="2:3" x14ac:dyDescent="0.25">
      <c r="B326713" s="78"/>
      <c r="C326713" s="77"/>
    </row>
    <row r="326714" spans="2:3" x14ac:dyDescent="0.25">
      <c r="B326714" s="78"/>
      <c r="C326714" s="77"/>
    </row>
    <row r="326824" spans="2:3" x14ac:dyDescent="0.25">
      <c r="B326824" s="78"/>
      <c r="C326824" s="77"/>
    </row>
    <row r="326825" spans="2:3" x14ac:dyDescent="0.25">
      <c r="B326825" s="78"/>
      <c r="C326825" s="77"/>
    </row>
    <row r="326826" spans="2:3" x14ac:dyDescent="0.25">
      <c r="B326826" s="78"/>
      <c r="C326826" s="77"/>
    </row>
    <row r="326827" spans="2:3" x14ac:dyDescent="0.25">
      <c r="B326827" s="78"/>
      <c r="C326827" s="77"/>
    </row>
    <row r="326828" spans="2:3" x14ac:dyDescent="0.25">
      <c r="B326828" s="78"/>
      <c r="C326828" s="77"/>
    </row>
    <row r="326829" spans="2:3" x14ac:dyDescent="0.25">
      <c r="B326829" s="78"/>
      <c r="C326829" s="77"/>
    </row>
    <row r="326830" spans="2:3" x14ac:dyDescent="0.25">
      <c r="B326830" s="78"/>
      <c r="C326830" s="77"/>
    </row>
    <row r="326831" spans="2:3" x14ac:dyDescent="0.25">
      <c r="B326831" s="78"/>
      <c r="C326831" s="77"/>
    </row>
    <row r="326832" spans="2:3" x14ac:dyDescent="0.25">
      <c r="B326832" s="78"/>
      <c r="C326832" s="77"/>
    </row>
    <row r="326833" spans="2:3" x14ac:dyDescent="0.25">
      <c r="B326833" s="78"/>
      <c r="C326833" s="77"/>
    </row>
    <row r="326834" spans="2:3" x14ac:dyDescent="0.25">
      <c r="B326834" s="78"/>
      <c r="C326834" s="77"/>
    </row>
    <row r="326835" spans="2:3" x14ac:dyDescent="0.25">
      <c r="B326835" s="78"/>
      <c r="C326835" s="77"/>
    </row>
    <row r="326836" spans="2:3" x14ac:dyDescent="0.25">
      <c r="B326836" s="78"/>
      <c r="C326836" s="77"/>
    </row>
    <row r="326946" spans="2:3" x14ac:dyDescent="0.25">
      <c r="B326946" s="78"/>
      <c r="C326946" s="77"/>
    </row>
    <row r="326947" spans="2:3" x14ac:dyDescent="0.25">
      <c r="B326947" s="78"/>
      <c r="C326947" s="77"/>
    </row>
    <row r="326948" spans="2:3" x14ac:dyDescent="0.25">
      <c r="B326948" s="78"/>
      <c r="C326948" s="77"/>
    </row>
    <row r="326949" spans="2:3" x14ac:dyDescent="0.25">
      <c r="B326949" s="78"/>
      <c r="C326949" s="77"/>
    </row>
    <row r="326950" spans="2:3" x14ac:dyDescent="0.25">
      <c r="B326950" s="78"/>
      <c r="C326950" s="77"/>
    </row>
    <row r="326951" spans="2:3" x14ac:dyDescent="0.25">
      <c r="B326951" s="78"/>
      <c r="C326951" s="77"/>
    </row>
    <row r="326952" spans="2:3" x14ac:dyDescent="0.25">
      <c r="B326952" s="78"/>
      <c r="C326952" s="77"/>
    </row>
    <row r="326953" spans="2:3" x14ac:dyDescent="0.25">
      <c r="B326953" s="78"/>
      <c r="C326953" s="77"/>
    </row>
    <row r="326954" spans="2:3" x14ac:dyDescent="0.25">
      <c r="B326954" s="78"/>
      <c r="C326954" s="77"/>
    </row>
    <row r="326955" spans="2:3" x14ac:dyDescent="0.25">
      <c r="B326955" s="78"/>
      <c r="C326955" s="77"/>
    </row>
    <row r="326956" spans="2:3" x14ac:dyDescent="0.25">
      <c r="B326956" s="78"/>
      <c r="C326956" s="77"/>
    </row>
    <row r="326957" spans="2:3" x14ac:dyDescent="0.25">
      <c r="B326957" s="78"/>
      <c r="C326957" s="77"/>
    </row>
    <row r="326958" spans="2:3" x14ac:dyDescent="0.25">
      <c r="B326958" s="78"/>
      <c r="C326958" s="77"/>
    </row>
    <row r="327068" spans="2:3" x14ac:dyDescent="0.25">
      <c r="B327068" s="78"/>
      <c r="C327068" s="77"/>
    </row>
    <row r="327069" spans="2:3" x14ac:dyDescent="0.25">
      <c r="B327069" s="78"/>
      <c r="C327069" s="77"/>
    </row>
    <row r="327070" spans="2:3" x14ac:dyDescent="0.25">
      <c r="B327070" s="78"/>
      <c r="C327070" s="77"/>
    </row>
    <row r="327071" spans="2:3" x14ac:dyDescent="0.25">
      <c r="B327071" s="78"/>
      <c r="C327071" s="77"/>
    </row>
    <row r="327072" spans="2:3" x14ac:dyDescent="0.25">
      <c r="B327072" s="78"/>
      <c r="C327072" s="77"/>
    </row>
    <row r="327073" spans="2:3" x14ac:dyDescent="0.25">
      <c r="B327073" s="78"/>
      <c r="C327073" s="77"/>
    </row>
    <row r="327074" spans="2:3" x14ac:dyDescent="0.25">
      <c r="B327074" s="78"/>
      <c r="C327074" s="77"/>
    </row>
    <row r="327075" spans="2:3" x14ac:dyDescent="0.25">
      <c r="B327075" s="78"/>
      <c r="C327075" s="77"/>
    </row>
    <row r="327076" spans="2:3" x14ac:dyDescent="0.25">
      <c r="B327076" s="78"/>
      <c r="C327076" s="77"/>
    </row>
    <row r="327077" spans="2:3" x14ac:dyDescent="0.25">
      <c r="B327077" s="78"/>
      <c r="C327077" s="77"/>
    </row>
    <row r="327078" spans="2:3" x14ac:dyDescent="0.25">
      <c r="B327078" s="78"/>
      <c r="C327078" s="77"/>
    </row>
    <row r="327079" spans="2:3" x14ac:dyDescent="0.25">
      <c r="B327079" s="78"/>
      <c r="C327079" s="77"/>
    </row>
    <row r="327080" spans="2:3" x14ac:dyDescent="0.25">
      <c r="B327080" s="78"/>
      <c r="C327080" s="77"/>
    </row>
    <row r="327190" spans="2:3" x14ac:dyDescent="0.25">
      <c r="B327190" s="78"/>
      <c r="C327190" s="77"/>
    </row>
    <row r="327191" spans="2:3" x14ac:dyDescent="0.25">
      <c r="B327191" s="78"/>
      <c r="C327191" s="77"/>
    </row>
    <row r="327192" spans="2:3" x14ac:dyDescent="0.25">
      <c r="B327192" s="78"/>
      <c r="C327192" s="77"/>
    </row>
    <row r="327193" spans="2:3" x14ac:dyDescent="0.25">
      <c r="B327193" s="78"/>
      <c r="C327193" s="77"/>
    </row>
    <row r="327194" spans="2:3" x14ac:dyDescent="0.25">
      <c r="B327194" s="78"/>
      <c r="C327194" s="77"/>
    </row>
    <row r="327195" spans="2:3" x14ac:dyDescent="0.25">
      <c r="B327195" s="78"/>
      <c r="C327195" s="77"/>
    </row>
    <row r="327196" spans="2:3" x14ac:dyDescent="0.25">
      <c r="B327196" s="78"/>
      <c r="C327196" s="77"/>
    </row>
    <row r="327197" spans="2:3" x14ac:dyDescent="0.25">
      <c r="B327197" s="78"/>
      <c r="C327197" s="77"/>
    </row>
    <row r="327198" spans="2:3" x14ac:dyDescent="0.25">
      <c r="B327198" s="78"/>
      <c r="C327198" s="77"/>
    </row>
    <row r="327199" spans="2:3" x14ac:dyDescent="0.25">
      <c r="B327199" s="78"/>
      <c r="C327199" s="77"/>
    </row>
    <row r="327200" spans="2:3" x14ac:dyDescent="0.25">
      <c r="B327200" s="78"/>
      <c r="C327200" s="77"/>
    </row>
    <row r="327201" spans="2:3" x14ac:dyDescent="0.25">
      <c r="B327201" s="78"/>
      <c r="C327201" s="77"/>
    </row>
    <row r="327202" spans="2:3" x14ac:dyDescent="0.25">
      <c r="B327202" s="78"/>
      <c r="C327202" s="77"/>
    </row>
    <row r="327312" spans="2:3" x14ac:dyDescent="0.25">
      <c r="B327312" s="78"/>
      <c r="C327312" s="77"/>
    </row>
    <row r="327313" spans="2:3" x14ac:dyDescent="0.25">
      <c r="B327313" s="78"/>
      <c r="C327313" s="77"/>
    </row>
    <row r="327314" spans="2:3" x14ac:dyDescent="0.25">
      <c r="B327314" s="78"/>
      <c r="C327314" s="77"/>
    </row>
    <row r="327315" spans="2:3" x14ac:dyDescent="0.25">
      <c r="B327315" s="78"/>
      <c r="C327315" s="77"/>
    </row>
    <row r="327316" spans="2:3" x14ac:dyDescent="0.25">
      <c r="B327316" s="78"/>
      <c r="C327316" s="77"/>
    </row>
    <row r="327317" spans="2:3" x14ac:dyDescent="0.25">
      <c r="B327317" s="78"/>
      <c r="C327317" s="77"/>
    </row>
    <row r="327318" spans="2:3" x14ac:dyDescent="0.25">
      <c r="B327318" s="78"/>
      <c r="C327318" s="77"/>
    </row>
    <row r="327319" spans="2:3" x14ac:dyDescent="0.25">
      <c r="B327319" s="78"/>
      <c r="C327319" s="77"/>
    </row>
    <row r="327320" spans="2:3" x14ac:dyDescent="0.25">
      <c r="B327320" s="78"/>
      <c r="C327320" s="77"/>
    </row>
    <row r="327321" spans="2:3" x14ac:dyDescent="0.25">
      <c r="B327321" s="78"/>
      <c r="C327321" s="77"/>
    </row>
    <row r="327322" spans="2:3" x14ac:dyDescent="0.25">
      <c r="B327322" s="78"/>
      <c r="C327322" s="77"/>
    </row>
    <row r="327323" spans="2:3" x14ac:dyDescent="0.25">
      <c r="B327323" s="78"/>
      <c r="C327323" s="77"/>
    </row>
    <row r="327324" spans="2:3" x14ac:dyDescent="0.25">
      <c r="B327324" s="78"/>
      <c r="C327324" s="77"/>
    </row>
    <row r="327434" spans="2:3" x14ac:dyDescent="0.25">
      <c r="B327434" s="78"/>
      <c r="C327434" s="77"/>
    </row>
    <row r="327435" spans="2:3" x14ac:dyDescent="0.25">
      <c r="B327435" s="78"/>
      <c r="C327435" s="77"/>
    </row>
    <row r="327436" spans="2:3" x14ac:dyDescent="0.25">
      <c r="B327436" s="78"/>
      <c r="C327436" s="77"/>
    </row>
    <row r="327437" spans="2:3" x14ac:dyDescent="0.25">
      <c r="B327437" s="78"/>
      <c r="C327437" s="77"/>
    </row>
    <row r="327438" spans="2:3" x14ac:dyDescent="0.25">
      <c r="B327438" s="78"/>
      <c r="C327438" s="77"/>
    </row>
    <row r="327439" spans="2:3" x14ac:dyDescent="0.25">
      <c r="B327439" s="78"/>
      <c r="C327439" s="77"/>
    </row>
    <row r="327440" spans="2:3" x14ac:dyDescent="0.25">
      <c r="B327440" s="78"/>
      <c r="C327440" s="77"/>
    </row>
    <row r="327441" spans="2:3" x14ac:dyDescent="0.25">
      <c r="B327441" s="78"/>
      <c r="C327441" s="77"/>
    </row>
    <row r="327442" spans="2:3" x14ac:dyDescent="0.25">
      <c r="B327442" s="78"/>
      <c r="C327442" s="77"/>
    </row>
    <row r="327443" spans="2:3" x14ac:dyDescent="0.25">
      <c r="B327443" s="78"/>
      <c r="C327443" s="77"/>
    </row>
    <row r="327444" spans="2:3" x14ac:dyDescent="0.25">
      <c r="B327444" s="78"/>
      <c r="C327444" s="77"/>
    </row>
    <row r="327445" spans="2:3" x14ac:dyDescent="0.25">
      <c r="B327445" s="78"/>
      <c r="C327445" s="77"/>
    </row>
    <row r="327446" spans="2:3" x14ac:dyDescent="0.25">
      <c r="B327446" s="78"/>
      <c r="C327446" s="77"/>
    </row>
    <row r="327556" spans="2:3" x14ac:dyDescent="0.25">
      <c r="B327556" s="78"/>
      <c r="C327556" s="77"/>
    </row>
    <row r="327557" spans="2:3" x14ac:dyDescent="0.25">
      <c r="B327557" s="78"/>
      <c r="C327557" s="77"/>
    </row>
    <row r="327558" spans="2:3" x14ac:dyDescent="0.25">
      <c r="B327558" s="78"/>
      <c r="C327558" s="77"/>
    </row>
    <row r="327559" spans="2:3" x14ac:dyDescent="0.25">
      <c r="B327559" s="78"/>
      <c r="C327559" s="77"/>
    </row>
    <row r="327560" spans="2:3" x14ac:dyDescent="0.25">
      <c r="B327560" s="78"/>
      <c r="C327560" s="77"/>
    </row>
    <row r="327561" spans="2:3" x14ac:dyDescent="0.25">
      <c r="B327561" s="78"/>
      <c r="C327561" s="77"/>
    </row>
    <row r="327562" spans="2:3" x14ac:dyDescent="0.25">
      <c r="B327562" s="78"/>
      <c r="C327562" s="77"/>
    </row>
    <row r="327563" spans="2:3" x14ac:dyDescent="0.25">
      <c r="B327563" s="78"/>
      <c r="C327563" s="77"/>
    </row>
    <row r="327564" spans="2:3" x14ac:dyDescent="0.25">
      <c r="B327564" s="78"/>
      <c r="C327564" s="77"/>
    </row>
    <row r="327565" spans="2:3" x14ac:dyDescent="0.25">
      <c r="B327565" s="78"/>
      <c r="C327565" s="77"/>
    </row>
    <row r="327566" spans="2:3" x14ac:dyDescent="0.25">
      <c r="B327566" s="78"/>
      <c r="C327566" s="77"/>
    </row>
    <row r="327567" spans="2:3" x14ac:dyDescent="0.25">
      <c r="B327567" s="78"/>
      <c r="C327567" s="77"/>
    </row>
    <row r="327568" spans="2:3" x14ac:dyDescent="0.25">
      <c r="B327568" s="78"/>
      <c r="C327568" s="77"/>
    </row>
    <row r="327678" spans="2:3" x14ac:dyDescent="0.25">
      <c r="B327678" s="78"/>
      <c r="C327678" s="77"/>
    </row>
    <row r="327679" spans="2:3" x14ac:dyDescent="0.25">
      <c r="B327679" s="78"/>
      <c r="C327679" s="77"/>
    </row>
    <row r="327680" spans="2:3" x14ac:dyDescent="0.25">
      <c r="B327680" s="78"/>
      <c r="C327680" s="77"/>
    </row>
    <row r="327681" spans="2:3" x14ac:dyDescent="0.25">
      <c r="B327681" s="78"/>
      <c r="C327681" s="77"/>
    </row>
    <row r="327682" spans="2:3" x14ac:dyDescent="0.25">
      <c r="B327682" s="78"/>
      <c r="C327682" s="77"/>
    </row>
    <row r="327683" spans="2:3" x14ac:dyDescent="0.25">
      <c r="B327683" s="78"/>
      <c r="C327683" s="77"/>
    </row>
    <row r="327684" spans="2:3" x14ac:dyDescent="0.25">
      <c r="B327684" s="78"/>
      <c r="C327684" s="77"/>
    </row>
    <row r="327685" spans="2:3" x14ac:dyDescent="0.25">
      <c r="B327685" s="78"/>
      <c r="C327685" s="77"/>
    </row>
    <row r="327686" spans="2:3" x14ac:dyDescent="0.25">
      <c r="B327686" s="78"/>
      <c r="C327686" s="77"/>
    </row>
    <row r="327687" spans="2:3" x14ac:dyDescent="0.25">
      <c r="B327687" s="78"/>
      <c r="C327687" s="77"/>
    </row>
    <row r="327688" spans="2:3" x14ac:dyDescent="0.25">
      <c r="B327688" s="78"/>
      <c r="C327688" s="77"/>
    </row>
    <row r="327689" spans="2:3" x14ac:dyDescent="0.25">
      <c r="B327689" s="78"/>
      <c r="C327689" s="77"/>
    </row>
    <row r="327690" spans="2:3" x14ac:dyDescent="0.25">
      <c r="B327690" s="78"/>
      <c r="C327690" s="77"/>
    </row>
    <row r="327800" spans="2:3" x14ac:dyDescent="0.25">
      <c r="B327800" s="78"/>
      <c r="C327800" s="77"/>
    </row>
    <row r="327801" spans="2:3" x14ac:dyDescent="0.25">
      <c r="B327801" s="78"/>
      <c r="C327801" s="77"/>
    </row>
    <row r="327802" spans="2:3" x14ac:dyDescent="0.25">
      <c r="B327802" s="78"/>
      <c r="C327802" s="77"/>
    </row>
    <row r="327803" spans="2:3" x14ac:dyDescent="0.25">
      <c r="B327803" s="78"/>
      <c r="C327803" s="77"/>
    </row>
    <row r="327804" spans="2:3" x14ac:dyDescent="0.25">
      <c r="B327804" s="78"/>
      <c r="C327804" s="77"/>
    </row>
    <row r="327805" spans="2:3" x14ac:dyDescent="0.25">
      <c r="B327805" s="78"/>
      <c r="C327805" s="77"/>
    </row>
    <row r="327806" spans="2:3" x14ac:dyDescent="0.25">
      <c r="B327806" s="78"/>
      <c r="C327806" s="77"/>
    </row>
    <row r="327807" spans="2:3" x14ac:dyDescent="0.25">
      <c r="B327807" s="78"/>
      <c r="C327807" s="77"/>
    </row>
    <row r="327808" spans="2:3" x14ac:dyDescent="0.25">
      <c r="B327808" s="78"/>
      <c r="C327808" s="77"/>
    </row>
    <row r="327809" spans="2:3" x14ac:dyDescent="0.25">
      <c r="B327809" s="78"/>
      <c r="C327809" s="77"/>
    </row>
    <row r="327810" spans="2:3" x14ac:dyDescent="0.25">
      <c r="B327810" s="78"/>
      <c r="C327810" s="77"/>
    </row>
    <row r="327811" spans="2:3" x14ac:dyDescent="0.25">
      <c r="B327811" s="78"/>
      <c r="C327811" s="77"/>
    </row>
    <row r="327812" spans="2:3" x14ac:dyDescent="0.25">
      <c r="B327812" s="78"/>
      <c r="C327812" s="77"/>
    </row>
    <row r="327922" spans="2:3" x14ac:dyDescent="0.25">
      <c r="B327922" s="78"/>
      <c r="C327922" s="77"/>
    </row>
    <row r="327923" spans="2:3" x14ac:dyDescent="0.25">
      <c r="B327923" s="78"/>
      <c r="C327923" s="77"/>
    </row>
    <row r="327924" spans="2:3" x14ac:dyDescent="0.25">
      <c r="B327924" s="78"/>
      <c r="C327924" s="77"/>
    </row>
    <row r="327925" spans="2:3" x14ac:dyDescent="0.25">
      <c r="B327925" s="78"/>
      <c r="C327925" s="77"/>
    </row>
    <row r="327926" spans="2:3" x14ac:dyDescent="0.25">
      <c r="B327926" s="78"/>
      <c r="C327926" s="77"/>
    </row>
    <row r="327927" spans="2:3" x14ac:dyDescent="0.25">
      <c r="B327927" s="78"/>
      <c r="C327927" s="77"/>
    </row>
    <row r="327928" spans="2:3" x14ac:dyDescent="0.25">
      <c r="B327928" s="78"/>
      <c r="C327928" s="77"/>
    </row>
    <row r="327929" spans="2:3" x14ac:dyDescent="0.25">
      <c r="B327929" s="78"/>
      <c r="C327929" s="77"/>
    </row>
    <row r="327930" spans="2:3" x14ac:dyDescent="0.25">
      <c r="B327930" s="78"/>
      <c r="C327930" s="77"/>
    </row>
    <row r="327931" spans="2:3" x14ac:dyDescent="0.25">
      <c r="B327931" s="78"/>
      <c r="C327931" s="77"/>
    </row>
    <row r="327932" spans="2:3" x14ac:dyDescent="0.25">
      <c r="B327932" s="78"/>
      <c r="C327932" s="77"/>
    </row>
    <row r="327933" spans="2:3" x14ac:dyDescent="0.25">
      <c r="B327933" s="78"/>
      <c r="C327933" s="77"/>
    </row>
    <row r="327934" spans="2:3" x14ac:dyDescent="0.25">
      <c r="B327934" s="78"/>
      <c r="C327934" s="77"/>
    </row>
    <row r="328044" spans="2:3" x14ac:dyDescent="0.25">
      <c r="B328044" s="78"/>
      <c r="C328044" s="77"/>
    </row>
    <row r="328045" spans="2:3" x14ac:dyDescent="0.25">
      <c r="B328045" s="78"/>
      <c r="C328045" s="77"/>
    </row>
    <row r="328046" spans="2:3" x14ac:dyDescent="0.25">
      <c r="B328046" s="78"/>
      <c r="C328046" s="77"/>
    </row>
    <row r="328047" spans="2:3" x14ac:dyDescent="0.25">
      <c r="B328047" s="78"/>
      <c r="C328047" s="77"/>
    </row>
    <row r="328048" spans="2:3" x14ac:dyDescent="0.25">
      <c r="B328048" s="78"/>
      <c r="C328048" s="77"/>
    </row>
    <row r="328049" spans="2:3" x14ac:dyDescent="0.25">
      <c r="B328049" s="78"/>
      <c r="C328049" s="77"/>
    </row>
    <row r="328050" spans="2:3" x14ac:dyDescent="0.25">
      <c r="B328050" s="78"/>
      <c r="C328050" s="77"/>
    </row>
    <row r="328051" spans="2:3" x14ac:dyDescent="0.25">
      <c r="B328051" s="78"/>
      <c r="C328051" s="77"/>
    </row>
    <row r="328052" spans="2:3" x14ac:dyDescent="0.25">
      <c r="B328052" s="78"/>
      <c r="C328052" s="77"/>
    </row>
    <row r="328053" spans="2:3" x14ac:dyDescent="0.25">
      <c r="B328053" s="78"/>
      <c r="C328053" s="77"/>
    </row>
    <row r="328054" spans="2:3" x14ac:dyDescent="0.25">
      <c r="B328054" s="78"/>
      <c r="C328054" s="77"/>
    </row>
    <row r="328055" spans="2:3" x14ac:dyDescent="0.25">
      <c r="B328055" s="78"/>
      <c r="C328055" s="77"/>
    </row>
    <row r="328056" spans="2:3" x14ac:dyDescent="0.25">
      <c r="B328056" s="78"/>
      <c r="C328056" s="77"/>
    </row>
    <row r="328166" spans="2:3" x14ac:dyDescent="0.25">
      <c r="B328166" s="78"/>
      <c r="C328166" s="77"/>
    </row>
    <row r="328167" spans="2:3" x14ac:dyDescent="0.25">
      <c r="B328167" s="78"/>
      <c r="C328167" s="77"/>
    </row>
    <row r="328168" spans="2:3" x14ac:dyDescent="0.25">
      <c r="B328168" s="78"/>
      <c r="C328168" s="77"/>
    </row>
    <row r="328169" spans="2:3" x14ac:dyDescent="0.25">
      <c r="B328169" s="78"/>
      <c r="C328169" s="77"/>
    </row>
    <row r="328170" spans="2:3" x14ac:dyDescent="0.25">
      <c r="B328170" s="78"/>
      <c r="C328170" s="77"/>
    </row>
    <row r="328171" spans="2:3" x14ac:dyDescent="0.25">
      <c r="B328171" s="78"/>
      <c r="C328171" s="77"/>
    </row>
    <row r="328172" spans="2:3" x14ac:dyDescent="0.25">
      <c r="B328172" s="78"/>
      <c r="C328172" s="77"/>
    </row>
    <row r="328173" spans="2:3" x14ac:dyDescent="0.25">
      <c r="B328173" s="78"/>
      <c r="C328173" s="77"/>
    </row>
    <row r="328174" spans="2:3" x14ac:dyDescent="0.25">
      <c r="B328174" s="78"/>
      <c r="C328174" s="77"/>
    </row>
    <row r="328175" spans="2:3" x14ac:dyDescent="0.25">
      <c r="B328175" s="78"/>
      <c r="C328175" s="77"/>
    </row>
    <row r="328176" spans="2:3" x14ac:dyDescent="0.25">
      <c r="B328176" s="78"/>
      <c r="C328176" s="77"/>
    </row>
    <row r="328177" spans="2:3" x14ac:dyDescent="0.25">
      <c r="B328177" s="78"/>
      <c r="C328177" s="77"/>
    </row>
    <row r="328178" spans="2:3" x14ac:dyDescent="0.25">
      <c r="B328178" s="78"/>
      <c r="C328178" s="77"/>
    </row>
    <row r="328288" spans="2:3" x14ac:dyDescent="0.25">
      <c r="B328288" s="78"/>
      <c r="C328288" s="77"/>
    </row>
    <row r="328289" spans="2:3" x14ac:dyDescent="0.25">
      <c r="B328289" s="78"/>
      <c r="C328289" s="77"/>
    </row>
    <row r="328290" spans="2:3" x14ac:dyDescent="0.25">
      <c r="B328290" s="78"/>
      <c r="C328290" s="77"/>
    </row>
    <row r="328291" spans="2:3" x14ac:dyDescent="0.25">
      <c r="B328291" s="78"/>
      <c r="C328291" s="77"/>
    </row>
    <row r="328292" spans="2:3" x14ac:dyDescent="0.25">
      <c r="B328292" s="78"/>
      <c r="C328292" s="77"/>
    </row>
    <row r="328293" spans="2:3" x14ac:dyDescent="0.25">
      <c r="B328293" s="78"/>
      <c r="C328293" s="77"/>
    </row>
    <row r="328294" spans="2:3" x14ac:dyDescent="0.25">
      <c r="B328294" s="78"/>
      <c r="C328294" s="77"/>
    </row>
    <row r="328295" spans="2:3" x14ac:dyDescent="0.25">
      <c r="B328295" s="78"/>
      <c r="C328295" s="77"/>
    </row>
    <row r="328296" spans="2:3" x14ac:dyDescent="0.25">
      <c r="B328296" s="78"/>
      <c r="C328296" s="77"/>
    </row>
    <row r="328297" spans="2:3" x14ac:dyDescent="0.25">
      <c r="B328297" s="78"/>
      <c r="C328297" s="77"/>
    </row>
    <row r="328298" spans="2:3" x14ac:dyDescent="0.25">
      <c r="B328298" s="78"/>
      <c r="C328298" s="77"/>
    </row>
    <row r="328299" spans="2:3" x14ac:dyDescent="0.25">
      <c r="B328299" s="78"/>
      <c r="C328299" s="77"/>
    </row>
    <row r="328300" spans="2:3" x14ac:dyDescent="0.25">
      <c r="B328300" s="78"/>
      <c r="C328300" s="77"/>
    </row>
    <row r="328410" spans="2:3" x14ac:dyDescent="0.25">
      <c r="B328410" s="78"/>
      <c r="C328410" s="77"/>
    </row>
    <row r="328411" spans="2:3" x14ac:dyDescent="0.25">
      <c r="B328411" s="78"/>
      <c r="C328411" s="77"/>
    </row>
    <row r="328412" spans="2:3" x14ac:dyDescent="0.25">
      <c r="B328412" s="78"/>
      <c r="C328412" s="77"/>
    </row>
    <row r="328413" spans="2:3" x14ac:dyDescent="0.25">
      <c r="B328413" s="78"/>
      <c r="C328413" s="77"/>
    </row>
    <row r="328414" spans="2:3" x14ac:dyDescent="0.25">
      <c r="B328414" s="78"/>
      <c r="C328414" s="77"/>
    </row>
    <row r="328415" spans="2:3" x14ac:dyDescent="0.25">
      <c r="B328415" s="78"/>
      <c r="C328415" s="77"/>
    </row>
    <row r="328416" spans="2:3" x14ac:dyDescent="0.25">
      <c r="B328416" s="78"/>
      <c r="C328416" s="77"/>
    </row>
    <row r="328417" spans="2:3" x14ac:dyDescent="0.25">
      <c r="B328417" s="78"/>
      <c r="C328417" s="77"/>
    </row>
    <row r="328418" spans="2:3" x14ac:dyDescent="0.25">
      <c r="B328418" s="78"/>
      <c r="C328418" s="77"/>
    </row>
    <row r="328419" spans="2:3" x14ac:dyDescent="0.25">
      <c r="B328419" s="78"/>
      <c r="C328419" s="77"/>
    </row>
    <row r="328420" spans="2:3" x14ac:dyDescent="0.25">
      <c r="B328420" s="78"/>
      <c r="C328420" s="77"/>
    </row>
    <row r="328421" spans="2:3" x14ac:dyDescent="0.25">
      <c r="B328421" s="78"/>
      <c r="C328421" s="77"/>
    </row>
    <row r="328422" spans="2:3" x14ac:dyDescent="0.25">
      <c r="B328422" s="78"/>
      <c r="C328422" s="77"/>
    </row>
    <row r="328532" spans="2:3" x14ac:dyDescent="0.25">
      <c r="B328532" s="78"/>
      <c r="C328532" s="77"/>
    </row>
    <row r="328533" spans="2:3" x14ac:dyDescent="0.25">
      <c r="B328533" s="78"/>
      <c r="C328533" s="77"/>
    </row>
    <row r="328534" spans="2:3" x14ac:dyDescent="0.25">
      <c r="B328534" s="78"/>
      <c r="C328534" s="77"/>
    </row>
    <row r="328535" spans="2:3" x14ac:dyDescent="0.25">
      <c r="B328535" s="78"/>
      <c r="C328535" s="77"/>
    </row>
    <row r="328536" spans="2:3" x14ac:dyDescent="0.25">
      <c r="B328536" s="78"/>
      <c r="C328536" s="77"/>
    </row>
    <row r="328537" spans="2:3" x14ac:dyDescent="0.25">
      <c r="B328537" s="78"/>
      <c r="C328537" s="77"/>
    </row>
    <row r="328538" spans="2:3" x14ac:dyDescent="0.25">
      <c r="B328538" s="78"/>
      <c r="C328538" s="77"/>
    </row>
    <row r="328539" spans="2:3" x14ac:dyDescent="0.25">
      <c r="B328539" s="78"/>
      <c r="C328539" s="77"/>
    </row>
    <row r="328540" spans="2:3" x14ac:dyDescent="0.25">
      <c r="B328540" s="78"/>
      <c r="C328540" s="77"/>
    </row>
    <row r="328541" spans="2:3" x14ac:dyDescent="0.25">
      <c r="B328541" s="78"/>
      <c r="C328541" s="77"/>
    </row>
    <row r="328542" spans="2:3" x14ac:dyDescent="0.25">
      <c r="B328542" s="78"/>
      <c r="C328542" s="77"/>
    </row>
    <row r="328543" spans="2:3" x14ac:dyDescent="0.25">
      <c r="B328543" s="78"/>
      <c r="C328543" s="77"/>
    </row>
    <row r="328544" spans="2:3" x14ac:dyDescent="0.25">
      <c r="B328544" s="78"/>
      <c r="C328544" s="77"/>
    </row>
    <row r="328654" spans="2:3" x14ac:dyDescent="0.25">
      <c r="B328654" s="78"/>
      <c r="C328654" s="77"/>
    </row>
    <row r="328655" spans="2:3" x14ac:dyDescent="0.25">
      <c r="B328655" s="78"/>
      <c r="C328655" s="77"/>
    </row>
    <row r="328656" spans="2:3" x14ac:dyDescent="0.25">
      <c r="B328656" s="78"/>
      <c r="C328656" s="77"/>
    </row>
    <row r="328657" spans="2:3" x14ac:dyDescent="0.25">
      <c r="B328657" s="78"/>
      <c r="C328657" s="77"/>
    </row>
    <row r="328658" spans="2:3" x14ac:dyDescent="0.25">
      <c r="B328658" s="78"/>
      <c r="C328658" s="77"/>
    </row>
    <row r="328659" spans="2:3" x14ac:dyDescent="0.25">
      <c r="B328659" s="78"/>
      <c r="C328659" s="77"/>
    </row>
    <row r="328660" spans="2:3" x14ac:dyDescent="0.25">
      <c r="B328660" s="78"/>
      <c r="C328660" s="77"/>
    </row>
    <row r="328661" spans="2:3" x14ac:dyDescent="0.25">
      <c r="B328661" s="78"/>
      <c r="C328661" s="77"/>
    </row>
    <row r="328662" spans="2:3" x14ac:dyDescent="0.25">
      <c r="B328662" s="78"/>
      <c r="C328662" s="77"/>
    </row>
    <row r="328663" spans="2:3" x14ac:dyDescent="0.25">
      <c r="B328663" s="78"/>
      <c r="C328663" s="77"/>
    </row>
    <row r="328664" spans="2:3" x14ac:dyDescent="0.25">
      <c r="B328664" s="78"/>
      <c r="C328664" s="77"/>
    </row>
    <row r="328665" spans="2:3" x14ac:dyDescent="0.25">
      <c r="B328665" s="78"/>
      <c r="C328665" s="77"/>
    </row>
    <row r="328666" spans="2:3" x14ac:dyDescent="0.25">
      <c r="B328666" s="78"/>
      <c r="C328666" s="77"/>
    </row>
    <row r="328776" spans="2:3" x14ac:dyDescent="0.25">
      <c r="B328776" s="78"/>
      <c r="C328776" s="77"/>
    </row>
    <row r="328777" spans="2:3" x14ac:dyDescent="0.25">
      <c r="B328777" s="78"/>
      <c r="C328777" s="77"/>
    </row>
    <row r="328778" spans="2:3" x14ac:dyDescent="0.25">
      <c r="B328778" s="78"/>
      <c r="C328778" s="77"/>
    </row>
    <row r="328779" spans="2:3" x14ac:dyDescent="0.25">
      <c r="B328779" s="78"/>
      <c r="C328779" s="77"/>
    </row>
    <row r="328780" spans="2:3" x14ac:dyDescent="0.25">
      <c r="B328780" s="78"/>
      <c r="C328780" s="77"/>
    </row>
    <row r="328781" spans="2:3" x14ac:dyDescent="0.25">
      <c r="B328781" s="78"/>
      <c r="C328781" s="77"/>
    </row>
    <row r="328782" spans="2:3" x14ac:dyDescent="0.25">
      <c r="B328782" s="78"/>
      <c r="C328782" s="77"/>
    </row>
    <row r="328783" spans="2:3" x14ac:dyDescent="0.25">
      <c r="B328783" s="78"/>
      <c r="C328783" s="77"/>
    </row>
    <row r="328784" spans="2:3" x14ac:dyDescent="0.25">
      <c r="B328784" s="78"/>
      <c r="C328784" s="77"/>
    </row>
    <row r="328785" spans="2:3" x14ac:dyDescent="0.25">
      <c r="B328785" s="78"/>
      <c r="C328785" s="77"/>
    </row>
    <row r="328786" spans="2:3" x14ac:dyDescent="0.25">
      <c r="B328786" s="78"/>
      <c r="C328786" s="77"/>
    </row>
    <row r="328787" spans="2:3" x14ac:dyDescent="0.25">
      <c r="B328787" s="78"/>
      <c r="C328787" s="77"/>
    </row>
    <row r="328788" spans="2:3" x14ac:dyDescent="0.25">
      <c r="B328788" s="78"/>
      <c r="C328788" s="77"/>
    </row>
    <row r="328898" spans="2:3" x14ac:dyDescent="0.25">
      <c r="B328898" s="78"/>
      <c r="C328898" s="77"/>
    </row>
    <row r="328899" spans="2:3" x14ac:dyDescent="0.25">
      <c r="B328899" s="78"/>
      <c r="C328899" s="77"/>
    </row>
    <row r="328900" spans="2:3" x14ac:dyDescent="0.25">
      <c r="B328900" s="78"/>
      <c r="C328900" s="77"/>
    </row>
    <row r="328901" spans="2:3" x14ac:dyDescent="0.25">
      <c r="B328901" s="78"/>
      <c r="C328901" s="77"/>
    </row>
    <row r="328902" spans="2:3" x14ac:dyDescent="0.25">
      <c r="B328902" s="78"/>
      <c r="C328902" s="77"/>
    </row>
    <row r="328903" spans="2:3" x14ac:dyDescent="0.25">
      <c r="B328903" s="78"/>
      <c r="C328903" s="77"/>
    </row>
    <row r="328904" spans="2:3" x14ac:dyDescent="0.25">
      <c r="B328904" s="78"/>
      <c r="C328904" s="77"/>
    </row>
    <row r="328905" spans="2:3" x14ac:dyDescent="0.25">
      <c r="B328905" s="78"/>
      <c r="C328905" s="77"/>
    </row>
    <row r="328906" spans="2:3" x14ac:dyDescent="0.25">
      <c r="B328906" s="78"/>
      <c r="C328906" s="77"/>
    </row>
    <row r="328907" spans="2:3" x14ac:dyDescent="0.25">
      <c r="B328907" s="78"/>
      <c r="C328907" s="77"/>
    </row>
    <row r="328908" spans="2:3" x14ac:dyDescent="0.25">
      <c r="B328908" s="78"/>
      <c r="C328908" s="77"/>
    </row>
    <row r="328909" spans="2:3" x14ac:dyDescent="0.25">
      <c r="B328909" s="78"/>
      <c r="C328909" s="77"/>
    </row>
    <row r="328910" spans="2:3" x14ac:dyDescent="0.25">
      <c r="B328910" s="78"/>
      <c r="C328910" s="77"/>
    </row>
    <row r="329020" spans="2:3" x14ac:dyDescent="0.25">
      <c r="B329020" s="78"/>
      <c r="C329020" s="77"/>
    </row>
    <row r="329021" spans="2:3" x14ac:dyDescent="0.25">
      <c r="B329021" s="78"/>
      <c r="C329021" s="77"/>
    </row>
    <row r="329022" spans="2:3" x14ac:dyDescent="0.25">
      <c r="B329022" s="78"/>
      <c r="C329022" s="77"/>
    </row>
    <row r="329023" spans="2:3" x14ac:dyDescent="0.25">
      <c r="B329023" s="78"/>
      <c r="C329023" s="77"/>
    </row>
    <row r="329024" spans="2:3" x14ac:dyDescent="0.25">
      <c r="B329024" s="78"/>
      <c r="C329024" s="77"/>
    </row>
    <row r="329025" spans="2:3" x14ac:dyDescent="0.25">
      <c r="B329025" s="78"/>
      <c r="C329025" s="77"/>
    </row>
    <row r="329026" spans="2:3" x14ac:dyDescent="0.25">
      <c r="B329026" s="78"/>
      <c r="C329026" s="77"/>
    </row>
    <row r="329027" spans="2:3" x14ac:dyDescent="0.25">
      <c r="B329027" s="78"/>
      <c r="C329027" s="77"/>
    </row>
    <row r="329028" spans="2:3" x14ac:dyDescent="0.25">
      <c r="B329028" s="78"/>
      <c r="C329028" s="77"/>
    </row>
    <row r="329029" spans="2:3" x14ac:dyDescent="0.25">
      <c r="B329029" s="78"/>
      <c r="C329029" s="77"/>
    </row>
    <row r="329030" spans="2:3" x14ac:dyDescent="0.25">
      <c r="B329030" s="78"/>
      <c r="C329030" s="77"/>
    </row>
    <row r="329031" spans="2:3" x14ac:dyDescent="0.25">
      <c r="B329031" s="78"/>
      <c r="C329031" s="77"/>
    </row>
    <row r="329032" spans="2:3" x14ac:dyDescent="0.25">
      <c r="B329032" s="78"/>
      <c r="C329032" s="77"/>
    </row>
    <row r="329142" spans="2:3" x14ac:dyDescent="0.25">
      <c r="B329142" s="78"/>
      <c r="C329142" s="77"/>
    </row>
    <row r="329143" spans="2:3" x14ac:dyDescent="0.25">
      <c r="B329143" s="78"/>
      <c r="C329143" s="77"/>
    </row>
    <row r="329144" spans="2:3" x14ac:dyDescent="0.25">
      <c r="B329144" s="78"/>
      <c r="C329144" s="77"/>
    </row>
    <row r="329145" spans="2:3" x14ac:dyDescent="0.25">
      <c r="B329145" s="78"/>
      <c r="C329145" s="77"/>
    </row>
    <row r="329146" spans="2:3" x14ac:dyDescent="0.25">
      <c r="B329146" s="78"/>
      <c r="C329146" s="77"/>
    </row>
    <row r="329147" spans="2:3" x14ac:dyDescent="0.25">
      <c r="B329147" s="78"/>
      <c r="C329147" s="77"/>
    </row>
    <row r="329148" spans="2:3" x14ac:dyDescent="0.25">
      <c r="B329148" s="78"/>
      <c r="C329148" s="77"/>
    </row>
    <row r="329149" spans="2:3" x14ac:dyDescent="0.25">
      <c r="B329149" s="78"/>
      <c r="C329149" s="77"/>
    </row>
    <row r="329150" spans="2:3" x14ac:dyDescent="0.25">
      <c r="B329150" s="78"/>
      <c r="C329150" s="77"/>
    </row>
    <row r="329151" spans="2:3" x14ac:dyDescent="0.25">
      <c r="B329151" s="78"/>
      <c r="C329151" s="77"/>
    </row>
    <row r="329152" spans="2:3" x14ac:dyDescent="0.25">
      <c r="B329152" s="78"/>
      <c r="C329152" s="77"/>
    </row>
    <row r="329153" spans="2:3" x14ac:dyDescent="0.25">
      <c r="B329153" s="78"/>
      <c r="C329153" s="77"/>
    </row>
    <row r="329154" spans="2:3" x14ac:dyDescent="0.25">
      <c r="B329154" s="78"/>
      <c r="C329154" s="77"/>
    </row>
    <row r="329264" spans="2:3" x14ac:dyDescent="0.25">
      <c r="B329264" s="78"/>
      <c r="C329264" s="77"/>
    </row>
    <row r="329265" spans="2:3" x14ac:dyDescent="0.25">
      <c r="B329265" s="78"/>
      <c r="C329265" s="77"/>
    </row>
    <row r="329266" spans="2:3" x14ac:dyDescent="0.25">
      <c r="B329266" s="78"/>
      <c r="C329266" s="77"/>
    </row>
    <row r="329267" spans="2:3" x14ac:dyDescent="0.25">
      <c r="B329267" s="78"/>
      <c r="C329267" s="77"/>
    </row>
    <row r="329268" spans="2:3" x14ac:dyDescent="0.25">
      <c r="B329268" s="78"/>
      <c r="C329268" s="77"/>
    </row>
    <row r="329269" spans="2:3" x14ac:dyDescent="0.25">
      <c r="B329269" s="78"/>
      <c r="C329269" s="77"/>
    </row>
    <row r="329270" spans="2:3" x14ac:dyDescent="0.25">
      <c r="B329270" s="78"/>
      <c r="C329270" s="77"/>
    </row>
    <row r="329271" spans="2:3" x14ac:dyDescent="0.25">
      <c r="B329271" s="78"/>
      <c r="C329271" s="77"/>
    </row>
    <row r="329272" spans="2:3" x14ac:dyDescent="0.25">
      <c r="B329272" s="78"/>
      <c r="C329272" s="77"/>
    </row>
    <row r="329273" spans="2:3" x14ac:dyDescent="0.25">
      <c r="B329273" s="78"/>
      <c r="C329273" s="77"/>
    </row>
    <row r="329274" spans="2:3" x14ac:dyDescent="0.25">
      <c r="B329274" s="78"/>
      <c r="C329274" s="77"/>
    </row>
    <row r="329275" spans="2:3" x14ac:dyDescent="0.25">
      <c r="B329275" s="78"/>
      <c r="C329275" s="77"/>
    </row>
    <row r="329276" spans="2:3" x14ac:dyDescent="0.25">
      <c r="B329276" s="78"/>
      <c r="C329276" s="77"/>
    </row>
    <row r="329386" spans="2:3" x14ac:dyDescent="0.25">
      <c r="B329386" s="78"/>
      <c r="C329386" s="77"/>
    </row>
    <row r="329387" spans="2:3" x14ac:dyDescent="0.25">
      <c r="B329387" s="78"/>
      <c r="C329387" s="77"/>
    </row>
    <row r="329388" spans="2:3" x14ac:dyDescent="0.25">
      <c r="B329388" s="78"/>
      <c r="C329388" s="77"/>
    </row>
    <row r="329389" spans="2:3" x14ac:dyDescent="0.25">
      <c r="B329389" s="78"/>
      <c r="C329389" s="77"/>
    </row>
    <row r="329390" spans="2:3" x14ac:dyDescent="0.25">
      <c r="B329390" s="78"/>
      <c r="C329390" s="77"/>
    </row>
    <row r="329391" spans="2:3" x14ac:dyDescent="0.25">
      <c r="B329391" s="78"/>
      <c r="C329391" s="77"/>
    </row>
    <row r="329392" spans="2:3" x14ac:dyDescent="0.25">
      <c r="B329392" s="78"/>
      <c r="C329392" s="77"/>
    </row>
    <row r="329393" spans="2:3" x14ac:dyDescent="0.25">
      <c r="B329393" s="78"/>
      <c r="C329393" s="77"/>
    </row>
    <row r="329394" spans="2:3" x14ac:dyDescent="0.25">
      <c r="B329394" s="78"/>
      <c r="C329394" s="77"/>
    </row>
    <row r="329395" spans="2:3" x14ac:dyDescent="0.25">
      <c r="B329395" s="78"/>
      <c r="C329395" s="77"/>
    </row>
    <row r="329396" spans="2:3" x14ac:dyDescent="0.25">
      <c r="B329396" s="78"/>
      <c r="C329396" s="77"/>
    </row>
    <row r="329397" spans="2:3" x14ac:dyDescent="0.25">
      <c r="B329397" s="78"/>
      <c r="C329397" s="77"/>
    </row>
    <row r="329398" spans="2:3" x14ac:dyDescent="0.25">
      <c r="B329398" s="78"/>
      <c r="C329398" s="77"/>
    </row>
    <row r="329508" spans="2:3" x14ac:dyDescent="0.25">
      <c r="B329508" s="78"/>
      <c r="C329508" s="77"/>
    </row>
    <row r="329509" spans="2:3" x14ac:dyDescent="0.25">
      <c r="B329509" s="78"/>
      <c r="C329509" s="77"/>
    </row>
    <row r="329510" spans="2:3" x14ac:dyDescent="0.25">
      <c r="B329510" s="78"/>
      <c r="C329510" s="77"/>
    </row>
    <row r="329511" spans="2:3" x14ac:dyDescent="0.25">
      <c r="B329511" s="78"/>
      <c r="C329511" s="77"/>
    </row>
    <row r="329512" spans="2:3" x14ac:dyDescent="0.25">
      <c r="B329512" s="78"/>
      <c r="C329512" s="77"/>
    </row>
    <row r="329513" spans="2:3" x14ac:dyDescent="0.25">
      <c r="B329513" s="78"/>
      <c r="C329513" s="77"/>
    </row>
    <row r="329514" spans="2:3" x14ac:dyDescent="0.25">
      <c r="B329514" s="78"/>
      <c r="C329514" s="77"/>
    </row>
    <row r="329515" spans="2:3" x14ac:dyDescent="0.25">
      <c r="B329515" s="78"/>
      <c r="C329515" s="77"/>
    </row>
    <row r="329516" spans="2:3" x14ac:dyDescent="0.25">
      <c r="B329516" s="78"/>
      <c r="C329516" s="77"/>
    </row>
    <row r="329517" spans="2:3" x14ac:dyDescent="0.25">
      <c r="B329517" s="78"/>
      <c r="C329517" s="77"/>
    </row>
    <row r="329518" spans="2:3" x14ac:dyDescent="0.25">
      <c r="B329518" s="78"/>
      <c r="C329518" s="77"/>
    </row>
    <row r="329519" spans="2:3" x14ac:dyDescent="0.25">
      <c r="B329519" s="78"/>
      <c r="C329519" s="77"/>
    </row>
    <row r="329520" spans="2:3" x14ac:dyDescent="0.25">
      <c r="B329520" s="78"/>
      <c r="C329520" s="77"/>
    </row>
    <row r="329630" spans="2:3" x14ac:dyDescent="0.25">
      <c r="B329630" s="78"/>
      <c r="C329630" s="77"/>
    </row>
    <row r="329631" spans="2:3" x14ac:dyDescent="0.25">
      <c r="B329631" s="78"/>
      <c r="C329631" s="77"/>
    </row>
    <row r="329632" spans="2:3" x14ac:dyDescent="0.25">
      <c r="B329632" s="78"/>
      <c r="C329632" s="77"/>
    </row>
    <row r="329633" spans="2:3" x14ac:dyDescent="0.25">
      <c r="B329633" s="78"/>
      <c r="C329633" s="77"/>
    </row>
    <row r="329634" spans="2:3" x14ac:dyDescent="0.25">
      <c r="B329634" s="78"/>
      <c r="C329634" s="77"/>
    </row>
    <row r="329635" spans="2:3" x14ac:dyDescent="0.25">
      <c r="B329635" s="78"/>
      <c r="C329635" s="77"/>
    </row>
    <row r="329636" spans="2:3" x14ac:dyDescent="0.25">
      <c r="B329636" s="78"/>
      <c r="C329636" s="77"/>
    </row>
    <row r="329637" spans="2:3" x14ac:dyDescent="0.25">
      <c r="B329637" s="78"/>
      <c r="C329637" s="77"/>
    </row>
    <row r="329638" spans="2:3" x14ac:dyDescent="0.25">
      <c r="B329638" s="78"/>
      <c r="C329638" s="77"/>
    </row>
    <row r="329639" spans="2:3" x14ac:dyDescent="0.25">
      <c r="B329639" s="78"/>
      <c r="C329639" s="77"/>
    </row>
    <row r="329640" spans="2:3" x14ac:dyDescent="0.25">
      <c r="B329640" s="78"/>
      <c r="C329640" s="77"/>
    </row>
    <row r="329641" spans="2:3" x14ac:dyDescent="0.25">
      <c r="B329641" s="78"/>
      <c r="C329641" s="77"/>
    </row>
    <row r="329642" spans="2:3" x14ac:dyDescent="0.25">
      <c r="B329642" s="78"/>
      <c r="C329642" s="77"/>
    </row>
    <row r="329752" spans="2:3" x14ac:dyDescent="0.25">
      <c r="B329752" s="78"/>
      <c r="C329752" s="77"/>
    </row>
    <row r="329753" spans="2:3" x14ac:dyDescent="0.25">
      <c r="B329753" s="78"/>
      <c r="C329753" s="77"/>
    </row>
    <row r="329754" spans="2:3" x14ac:dyDescent="0.25">
      <c r="B329754" s="78"/>
      <c r="C329754" s="77"/>
    </row>
    <row r="329755" spans="2:3" x14ac:dyDescent="0.25">
      <c r="B329755" s="78"/>
      <c r="C329755" s="77"/>
    </row>
    <row r="329756" spans="2:3" x14ac:dyDescent="0.25">
      <c r="B329756" s="78"/>
      <c r="C329756" s="77"/>
    </row>
    <row r="329757" spans="2:3" x14ac:dyDescent="0.25">
      <c r="B329757" s="78"/>
      <c r="C329757" s="77"/>
    </row>
    <row r="329758" spans="2:3" x14ac:dyDescent="0.25">
      <c r="B329758" s="78"/>
      <c r="C329758" s="77"/>
    </row>
    <row r="329759" spans="2:3" x14ac:dyDescent="0.25">
      <c r="B329759" s="78"/>
      <c r="C329759" s="77"/>
    </row>
    <row r="329760" spans="2:3" x14ac:dyDescent="0.25">
      <c r="B329760" s="78"/>
      <c r="C329760" s="77"/>
    </row>
    <row r="329761" spans="2:3" x14ac:dyDescent="0.25">
      <c r="B329761" s="78"/>
      <c r="C329761" s="77"/>
    </row>
    <row r="329762" spans="2:3" x14ac:dyDescent="0.25">
      <c r="B329762" s="78"/>
      <c r="C329762" s="77"/>
    </row>
    <row r="329763" spans="2:3" x14ac:dyDescent="0.25">
      <c r="B329763" s="78"/>
      <c r="C329763" s="77"/>
    </row>
    <row r="329764" spans="2:3" x14ac:dyDescent="0.25">
      <c r="B329764" s="78"/>
      <c r="C329764" s="77"/>
    </row>
    <row r="329874" spans="2:3" x14ac:dyDescent="0.25">
      <c r="B329874" s="78"/>
      <c r="C329874" s="77"/>
    </row>
    <row r="329875" spans="2:3" x14ac:dyDescent="0.25">
      <c r="B329875" s="78"/>
      <c r="C329875" s="77"/>
    </row>
    <row r="329876" spans="2:3" x14ac:dyDescent="0.25">
      <c r="B329876" s="78"/>
      <c r="C329876" s="77"/>
    </row>
    <row r="329877" spans="2:3" x14ac:dyDescent="0.25">
      <c r="B329877" s="78"/>
      <c r="C329877" s="77"/>
    </row>
    <row r="329878" spans="2:3" x14ac:dyDescent="0.25">
      <c r="B329878" s="78"/>
      <c r="C329878" s="77"/>
    </row>
    <row r="329879" spans="2:3" x14ac:dyDescent="0.25">
      <c r="B329879" s="78"/>
      <c r="C329879" s="77"/>
    </row>
    <row r="329880" spans="2:3" x14ac:dyDescent="0.25">
      <c r="B329880" s="78"/>
      <c r="C329880" s="77"/>
    </row>
    <row r="329881" spans="2:3" x14ac:dyDescent="0.25">
      <c r="B329881" s="78"/>
      <c r="C329881" s="77"/>
    </row>
    <row r="329882" spans="2:3" x14ac:dyDescent="0.25">
      <c r="B329882" s="78"/>
      <c r="C329882" s="77"/>
    </row>
    <row r="329883" spans="2:3" x14ac:dyDescent="0.25">
      <c r="B329883" s="78"/>
      <c r="C329883" s="77"/>
    </row>
    <row r="329884" spans="2:3" x14ac:dyDescent="0.25">
      <c r="B329884" s="78"/>
      <c r="C329884" s="77"/>
    </row>
    <row r="329885" spans="2:3" x14ac:dyDescent="0.25">
      <c r="B329885" s="78"/>
      <c r="C329885" s="77"/>
    </row>
    <row r="329886" spans="2:3" x14ac:dyDescent="0.25">
      <c r="B329886" s="78"/>
      <c r="C329886" s="77"/>
    </row>
    <row r="329996" spans="2:3" x14ac:dyDescent="0.25">
      <c r="B329996" s="78"/>
      <c r="C329996" s="77"/>
    </row>
    <row r="329997" spans="2:3" x14ac:dyDescent="0.25">
      <c r="B329997" s="78"/>
      <c r="C329997" s="77"/>
    </row>
    <row r="329998" spans="2:3" x14ac:dyDescent="0.25">
      <c r="B329998" s="78"/>
      <c r="C329998" s="77"/>
    </row>
    <row r="329999" spans="2:3" x14ac:dyDescent="0.25">
      <c r="B329999" s="78"/>
      <c r="C329999" s="77"/>
    </row>
    <row r="330000" spans="2:3" x14ac:dyDescent="0.25">
      <c r="B330000" s="78"/>
      <c r="C330000" s="77"/>
    </row>
    <row r="330001" spans="2:3" x14ac:dyDescent="0.25">
      <c r="B330001" s="78"/>
      <c r="C330001" s="77"/>
    </row>
    <row r="330002" spans="2:3" x14ac:dyDescent="0.25">
      <c r="B330002" s="78"/>
      <c r="C330002" s="77"/>
    </row>
    <row r="330003" spans="2:3" x14ac:dyDescent="0.25">
      <c r="B330003" s="78"/>
      <c r="C330003" s="77"/>
    </row>
    <row r="330004" spans="2:3" x14ac:dyDescent="0.25">
      <c r="B330004" s="78"/>
      <c r="C330004" s="77"/>
    </row>
    <row r="330005" spans="2:3" x14ac:dyDescent="0.25">
      <c r="B330005" s="78"/>
      <c r="C330005" s="77"/>
    </row>
    <row r="330006" spans="2:3" x14ac:dyDescent="0.25">
      <c r="B330006" s="78"/>
      <c r="C330006" s="77"/>
    </row>
    <row r="330007" spans="2:3" x14ac:dyDescent="0.25">
      <c r="B330007" s="78"/>
      <c r="C330007" s="77"/>
    </row>
    <row r="330008" spans="2:3" x14ac:dyDescent="0.25">
      <c r="B330008" s="78"/>
      <c r="C330008" s="77"/>
    </row>
    <row r="330118" spans="2:3" x14ac:dyDescent="0.25">
      <c r="B330118" s="78"/>
      <c r="C330118" s="77"/>
    </row>
    <row r="330119" spans="2:3" x14ac:dyDescent="0.25">
      <c r="B330119" s="78"/>
      <c r="C330119" s="77"/>
    </row>
    <row r="330120" spans="2:3" x14ac:dyDescent="0.25">
      <c r="B330120" s="78"/>
      <c r="C330120" s="77"/>
    </row>
    <row r="330121" spans="2:3" x14ac:dyDescent="0.25">
      <c r="B330121" s="78"/>
      <c r="C330121" s="77"/>
    </row>
    <row r="330122" spans="2:3" x14ac:dyDescent="0.25">
      <c r="B330122" s="78"/>
      <c r="C330122" s="77"/>
    </row>
    <row r="330123" spans="2:3" x14ac:dyDescent="0.25">
      <c r="B330123" s="78"/>
      <c r="C330123" s="77"/>
    </row>
    <row r="330124" spans="2:3" x14ac:dyDescent="0.25">
      <c r="B330124" s="78"/>
      <c r="C330124" s="77"/>
    </row>
    <row r="330125" spans="2:3" x14ac:dyDescent="0.25">
      <c r="B330125" s="78"/>
      <c r="C330125" s="77"/>
    </row>
    <row r="330126" spans="2:3" x14ac:dyDescent="0.25">
      <c r="B330126" s="78"/>
      <c r="C330126" s="77"/>
    </row>
    <row r="330127" spans="2:3" x14ac:dyDescent="0.25">
      <c r="B330127" s="78"/>
      <c r="C330127" s="77"/>
    </row>
    <row r="330128" spans="2:3" x14ac:dyDescent="0.25">
      <c r="B330128" s="78"/>
      <c r="C330128" s="77"/>
    </row>
    <row r="330129" spans="2:3" x14ac:dyDescent="0.25">
      <c r="B330129" s="78"/>
      <c r="C330129" s="77"/>
    </row>
    <row r="330130" spans="2:3" x14ac:dyDescent="0.25">
      <c r="B330130" s="78"/>
      <c r="C330130" s="77"/>
    </row>
    <row r="330240" spans="2:3" x14ac:dyDescent="0.25">
      <c r="B330240" s="78"/>
      <c r="C330240" s="77"/>
    </row>
    <row r="330241" spans="2:3" x14ac:dyDescent="0.25">
      <c r="B330241" s="78"/>
      <c r="C330241" s="77"/>
    </row>
    <row r="330242" spans="2:3" x14ac:dyDescent="0.25">
      <c r="B330242" s="78"/>
      <c r="C330242" s="77"/>
    </row>
    <row r="330243" spans="2:3" x14ac:dyDescent="0.25">
      <c r="B330243" s="78"/>
      <c r="C330243" s="77"/>
    </row>
    <row r="330244" spans="2:3" x14ac:dyDescent="0.25">
      <c r="B330244" s="78"/>
      <c r="C330244" s="77"/>
    </row>
    <row r="330245" spans="2:3" x14ac:dyDescent="0.25">
      <c r="B330245" s="78"/>
      <c r="C330245" s="77"/>
    </row>
    <row r="330246" spans="2:3" x14ac:dyDescent="0.25">
      <c r="B330246" s="78"/>
      <c r="C330246" s="77"/>
    </row>
    <row r="330247" spans="2:3" x14ac:dyDescent="0.25">
      <c r="B330247" s="78"/>
      <c r="C330247" s="77"/>
    </row>
    <row r="330248" spans="2:3" x14ac:dyDescent="0.25">
      <c r="B330248" s="78"/>
      <c r="C330248" s="77"/>
    </row>
    <row r="330249" spans="2:3" x14ac:dyDescent="0.25">
      <c r="B330249" s="78"/>
      <c r="C330249" s="77"/>
    </row>
    <row r="330250" spans="2:3" x14ac:dyDescent="0.25">
      <c r="B330250" s="78"/>
      <c r="C330250" s="77"/>
    </row>
    <row r="330251" spans="2:3" x14ac:dyDescent="0.25">
      <c r="B330251" s="78"/>
      <c r="C330251" s="77"/>
    </row>
    <row r="330252" spans="2:3" x14ac:dyDescent="0.25">
      <c r="B330252" s="78"/>
      <c r="C330252" s="77"/>
    </row>
    <row r="330362" spans="2:3" x14ac:dyDescent="0.25">
      <c r="B330362" s="78"/>
      <c r="C330362" s="77"/>
    </row>
    <row r="330363" spans="2:3" x14ac:dyDescent="0.25">
      <c r="B330363" s="78"/>
      <c r="C330363" s="77"/>
    </row>
    <row r="330364" spans="2:3" x14ac:dyDescent="0.25">
      <c r="B330364" s="78"/>
      <c r="C330364" s="77"/>
    </row>
    <row r="330365" spans="2:3" x14ac:dyDescent="0.25">
      <c r="B330365" s="78"/>
      <c r="C330365" s="77"/>
    </row>
    <row r="330366" spans="2:3" x14ac:dyDescent="0.25">
      <c r="B330366" s="78"/>
      <c r="C330366" s="77"/>
    </row>
    <row r="330367" spans="2:3" x14ac:dyDescent="0.25">
      <c r="B330367" s="78"/>
      <c r="C330367" s="77"/>
    </row>
    <row r="330368" spans="2:3" x14ac:dyDescent="0.25">
      <c r="B330368" s="78"/>
      <c r="C330368" s="77"/>
    </row>
    <row r="330369" spans="2:3" x14ac:dyDescent="0.25">
      <c r="B330369" s="78"/>
      <c r="C330369" s="77"/>
    </row>
    <row r="330370" spans="2:3" x14ac:dyDescent="0.25">
      <c r="B330370" s="78"/>
      <c r="C330370" s="77"/>
    </row>
    <row r="330371" spans="2:3" x14ac:dyDescent="0.25">
      <c r="B330371" s="78"/>
      <c r="C330371" s="77"/>
    </row>
    <row r="330372" spans="2:3" x14ac:dyDescent="0.25">
      <c r="B330372" s="78"/>
      <c r="C330372" s="77"/>
    </row>
    <row r="330373" spans="2:3" x14ac:dyDescent="0.25">
      <c r="B330373" s="78"/>
      <c r="C330373" s="77"/>
    </row>
    <row r="330374" spans="2:3" x14ac:dyDescent="0.25">
      <c r="B330374" s="78"/>
      <c r="C330374" s="77"/>
    </row>
    <row r="330484" spans="2:3" x14ac:dyDescent="0.25">
      <c r="B330484" s="78"/>
      <c r="C330484" s="77"/>
    </row>
    <row r="330485" spans="2:3" x14ac:dyDescent="0.25">
      <c r="B330485" s="78"/>
      <c r="C330485" s="77"/>
    </row>
    <row r="330486" spans="2:3" x14ac:dyDescent="0.25">
      <c r="B330486" s="78"/>
      <c r="C330486" s="77"/>
    </row>
    <row r="330487" spans="2:3" x14ac:dyDescent="0.25">
      <c r="B330487" s="78"/>
      <c r="C330487" s="77"/>
    </row>
    <row r="330488" spans="2:3" x14ac:dyDescent="0.25">
      <c r="B330488" s="78"/>
      <c r="C330488" s="77"/>
    </row>
    <row r="330489" spans="2:3" x14ac:dyDescent="0.25">
      <c r="B330489" s="78"/>
      <c r="C330489" s="77"/>
    </row>
    <row r="330490" spans="2:3" x14ac:dyDescent="0.25">
      <c r="B330490" s="78"/>
      <c r="C330490" s="77"/>
    </row>
    <row r="330491" spans="2:3" x14ac:dyDescent="0.25">
      <c r="B330491" s="78"/>
      <c r="C330491" s="77"/>
    </row>
    <row r="330492" spans="2:3" x14ac:dyDescent="0.25">
      <c r="B330492" s="78"/>
      <c r="C330492" s="77"/>
    </row>
    <row r="330493" spans="2:3" x14ac:dyDescent="0.25">
      <c r="B330493" s="78"/>
      <c r="C330493" s="77"/>
    </row>
    <row r="330494" spans="2:3" x14ac:dyDescent="0.25">
      <c r="B330494" s="78"/>
      <c r="C330494" s="77"/>
    </row>
    <row r="330495" spans="2:3" x14ac:dyDescent="0.25">
      <c r="B330495" s="78"/>
      <c r="C330495" s="77"/>
    </row>
    <row r="330496" spans="2:3" x14ac:dyDescent="0.25">
      <c r="B330496" s="78"/>
      <c r="C330496" s="77"/>
    </row>
    <row r="330606" spans="2:3" x14ac:dyDescent="0.25">
      <c r="B330606" s="78"/>
      <c r="C330606" s="77"/>
    </row>
    <row r="330607" spans="2:3" x14ac:dyDescent="0.25">
      <c r="B330607" s="78"/>
      <c r="C330607" s="77"/>
    </row>
    <row r="330608" spans="2:3" x14ac:dyDescent="0.25">
      <c r="B330608" s="78"/>
      <c r="C330608" s="77"/>
    </row>
    <row r="330609" spans="2:3" x14ac:dyDescent="0.25">
      <c r="B330609" s="78"/>
      <c r="C330609" s="77"/>
    </row>
    <row r="330610" spans="2:3" x14ac:dyDescent="0.25">
      <c r="B330610" s="78"/>
      <c r="C330610" s="77"/>
    </row>
    <row r="330611" spans="2:3" x14ac:dyDescent="0.25">
      <c r="B330611" s="78"/>
      <c r="C330611" s="77"/>
    </row>
    <row r="330612" spans="2:3" x14ac:dyDescent="0.25">
      <c r="B330612" s="78"/>
      <c r="C330612" s="77"/>
    </row>
    <row r="330613" spans="2:3" x14ac:dyDescent="0.25">
      <c r="B330613" s="78"/>
      <c r="C330613" s="77"/>
    </row>
    <row r="330614" spans="2:3" x14ac:dyDescent="0.25">
      <c r="B330614" s="78"/>
      <c r="C330614" s="77"/>
    </row>
    <row r="330615" spans="2:3" x14ac:dyDescent="0.25">
      <c r="B330615" s="78"/>
      <c r="C330615" s="77"/>
    </row>
    <row r="330616" spans="2:3" x14ac:dyDescent="0.25">
      <c r="B330616" s="78"/>
      <c r="C330616" s="77"/>
    </row>
    <row r="330617" spans="2:3" x14ac:dyDescent="0.25">
      <c r="B330617" s="78"/>
      <c r="C330617" s="77"/>
    </row>
    <row r="330618" spans="2:3" x14ac:dyDescent="0.25">
      <c r="B330618" s="78"/>
      <c r="C330618" s="77"/>
    </row>
    <row r="330728" spans="2:3" x14ac:dyDescent="0.25">
      <c r="B330728" s="78"/>
      <c r="C330728" s="77"/>
    </row>
    <row r="330729" spans="2:3" x14ac:dyDescent="0.25">
      <c r="B330729" s="78"/>
      <c r="C330729" s="77"/>
    </row>
    <row r="330730" spans="2:3" x14ac:dyDescent="0.25">
      <c r="B330730" s="78"/>
      <c r="C330730" s="77"/>
    </row>
    <row r="330731" spans="2:3" x14ac:dyDescent="0.25">
      <c r="B330731" s="78"/>
      <c r="C330731" s="77"/>
    </row>
    <row r="330732" spans="2:3" x14ac:dyDescent="0.25">
      <c r="B330732" s="78"/>
      <c r="C330732" s="77"/>
    </row>
    <row r="330733" spans="2:3" x14ac:dyDescent="0.25">
      <c r="B330733" s="78"/>
      <c r="C330733" s="77"/>
    </row>
    <row r="330734" spans="2:3" x14ac:dyDescent="0.25">
      <c r="B330734" s="78"/>
      <c r="C330734" s="77"/>
    </row>
    <row r="330735" spans="2:3" x14ac:dyDescent="0.25">
      <c r="B330735" s="78"/>
      <c r="C330735" s="77"/>
    </row>
    <row r="330736" spans="2:3" x14ac:dyDescent="0.25">
      <c r="B330736" s="78"/>
      <c r="C330736" s="77"/>
    </row>
    <row r="330737" spans="2:3" x14ac:dyDescent="0.25">
      <c r="B330737" s="78"/>
      <c r="C330737" s="77"/>
    </row>
    <row r="330738" spans="2:3" x14ac:dyDescent="0.25">
      <c r="B330738" s="78"/>
      <c r="C330738" s="77"/>
    </row>
    <row r="330739" spans="2:3" x14ac:dyDescent="0.25">
      <c r="B330739" s="78"/>
      <c r="C330739" s="77"/>
    </row>
    <row r="330740" spans="2:3" x14ac:dyDescent="0.25">
      <c r="B330740" s="78"/>
      <c r="C330740" s="77"/>
    </row>
    <row r="330850" spans="2:3" x14ac:dyDescent="0.25">
      <c r="B330850" s="78"/>
      <c r="C330850" s="77"/>
    </row>
    <row r="330851" spans="2:3" x14ac:dyDescent="0.25">
      <c r="B330851" s="78"/>
      <c r="C330851" s="77"/>
    </row>
    <row r="330852" spans="2:3" x14ac:dyDescent="0.25">
      <c r="B330852" s="78"/>
      <c r="C330852" s="77"/>
    </row>
    <row r="330853" spans="2:3" x14ac:dyDescent="0.25">
      <c r="B330853" s="78"/>
      <c r="C330853" s="77"/>
    </row>
    <row r="330854" spans="2:3" x14ac:dyDescent="0.25">
      <c r="B330854" s="78"/>
      <c r="C330854" s="77"/>
    </row>
    <row r="330855" spans="2:3" x14ac:dyDescent="0.25">
      <c r="B330855" s="78"/>
      <c r="C330855" s="77"/>
    </row>
    <row r="330856" spans="2:3" x14ac:dyDescent="0.25">
      <c r="B330856" s="78"/>
      <c r="C330856" s="77"/>
    </row>
    <row r="330857" spans="2:3" x14ac:dyDescent="0.25">
      <c r="B330857" s="78"/>
      <c r="C330857" s="77"/>
    </row>
    <row r="330858" spans="2:3" x14ac:dyDescent="0.25">
      <c r="B330858" s="78"/>
      <c r="C330858" s="77"/>
    </row>
    <row r="330859" spans="2:3" x14ac:dyDescent="0.25">
      <c r="B330859" s="78"/>
      <c r="C330859" s="77"/>
    </row>
    <row r="330860" spans="2:3" x14ac:dyDescent="0.25">
      <c r="B330860" s="78"/>
      <c r="C330860" s="77"/>
    </row>
    <row r="330861" spans="2:3" x14ac:dyDescent="0.25">
      <c r="B330861" s="78"/>
      <c r="C330861" s="77"/>
    </row>
    <row r="330862" spans="2:3" x14ac:dyDescent="0.25">
      <c r="B330862" s="78"/>
      <c r="C330862" s="77"/>
    </row>
    <row r="330972" spans="2:3" x14ac:dyDescent="0.25">
      <c r="B330972" s="78"/>
      <c r="C330972" s="77"/>
    </row>
    <row r="330973" spans="2:3" x14ac:dyDescent="0.25">
      <c r="B330973" s="78"/>
      <c r="C330973" s="77"/>
    </row>
    <row r="330974" spans="2:3" x14ac:dyDescent="0.25">
      <c r="B330974" s="78"/>
      <c r="C330974" s="77"/>
    </row>
    <row r="330975" spans="2:3" x14ac:dyDescent="0.25">
      <c r="B330975" s="78"/>
      <c r="C330975" s="77"/>
    </row>
    <row r="330976" spans="2:3" x14ac:dyDescent="0.25">
      <c r="B330976" s="78"/>
      <c r="C330976" s="77"/>
    </row>
    <row r="330977" spans="2:3" x14ac:dyDescent="0.25">
      <c r="B330977" s="78"/>
      <c r="C330977" s="77"/>
    </row>
    <row r="330978" spans="2:3" x14ac:dyDescent="0.25">
      <c r="B330978" s="78"/>
      <c r="C330978" s="77"/>
    </row>
    <row r="330979" spans="2:3" x14ac:dyDescent="0.25">
      <c r="B330979" s="78"/>
      <c r="C330979" s="77"/>
    </row>
    <row r="330980" spans="2:3" x14ac:dyDescent="0.25">
      <c r="B330980" s="78"/>
      <c r="C330980" s="77"/>
    </row>
    <row r="330981" spans="2:3" x14ac:dyDescent="0.25">
      <c r="B330981" s="78"/>
      <c r="C330981" s="77"/>
    </row>
    <row r="330982" spans="2:3" x14ac:dyDescent="0.25">
      <c r="B330982" s="78"/>
      <c r="C330982" s="77"/>
    </row>
    <row r="330983" spans="2:3" x14ac:dyDescent="0.25">
      <c r="B330983" s="78"/>
      <c r="C330983" s="77"/>
    </row>
    <row r="330984" spans="2:3" x14ac:dyDescent="0.25">
      <c r="B330984" s="78"/>
      <c r="C330984" s="77"/>
    </row>
    <row r="331094" spans="2:3" x14ac:dyDescent="0.25">
      <c r="B331094" s="78"/>
      <c r="C331094" s="77"/>
    </row>
    <row r="331095" spans="2:3" x14ac:dyDescent="0.25">
      <c r="B331095" s="78"/>
      <c r="C331095" s="77"/>
    </row>
    <row r="331096" spans="2:3" x14ac:dyDescent="0.25">
      <c r="B331096" s="78"/>
      <c r="C331096" s="77"/>
    </row>
    <row r="331097" spans="2:3" x14ac:dyDescent="0.25">
      <c r="B331097" s="78"/>
      <c r="C331097" s="77"/>
    </row>
    <row r="331098" spans="2:3" x14ac:dyDescent="0.25">
      <c r="B331098" s="78"/>
      <c r="C331098" s="77"/>
    </row>
    <row r="331099" spans="2:3" x14ac:dyDescent="0.25">
      <c r="B331099" s="78"/>
      <c r="C331099" s="77"/>
    </row>
    <row r="331100" spans="2:3" x14ac:dyDescent="0.25">
      <c r="B331100" s="78"/>
      <c r="C331100" s="77"/>
    </row>
    <row r="331101" spans="2:3" x14ac:dyDescent="0.25">
      <c r="B331101" s="78"/>
      <c r="C331101" s="77"/>
    </row>
    <row r="331102" spans="2:3" x14ac:dyDescent="0.25">
      <c r="B331102" s="78"/>
      <c r="C331102" s="77"/>
    </row>
    <row r="331103" spans="2:3" x14ac:dyDescent="0.25">
      <c r="B331103" s="78"/>
      <c r="C331103" s="77"/>
    </row>
    <row r="331104" spans="2:3" x14ac:dyDescent="0.25">
      <c r="B331104" s="78"/>
      <c r="C331104" s="77"/>
    </row>
    <row r="331105" spans="2:3" x14ac:dyDescent="0.25">
      <c r="B331105" s="78"/>
      <c r="C331105" s="77"/>
    </row>
    <row r="331106" spans="2:3" x14ac:dyDescent="0.25">
      <c r="B331106" s="78"/>
      <c r="C331106" s="77"/>
    </row>
    <row r="331216" spans="2:3" x14ac:dyDescent="0.25">
      <c r="B331216" s="78"/>
      <c r="C331216" s="77"/>
    </row>
    <row r="331217" spans="2:3" x14ac:dyDescent="0.25">
      <c r="B331217" s="78"/>
      <c r="C331217" s="77"/>
    </row>
    <row r="331218" spans="2:3" x14ac:dyDescent="0.25">
      <c r="B331218" s="78"/>
      <c r="C331218" s="77"/>
    </row>
    <row r="331219" spans="2:3" x14ac:dyDescent="0.25">
      <c r="B331219" s="78"/>
      <c r="C331219" s="77"/>
    </row>
    <row r="331220" spans="2:3" x14ac:dyDescent="0.25">
      <c r="B331220" s="78"/>
      <c r="C331220" s="77"/>
    </row>
    <row r="331221" spans="2:3" x14ac:dyDescent="0.25">
      <c r="B331221" s="78"/>
      <c r="C331221" s="77"/>
    </row>
    <row r="331222" spans="2:3" x14ac:dyDescent="0.25">
      <c r="B331222" s="78"/>
      <c r="C331222" s="77"/>
    </row>
    <row r="331223" spans="2:3" x14ac:dyDescent="0.25">
      <c r="B331223" s="78"/>
      <c r="C331223" s="77"/>
    </row>
    <row r="331224" spans="2:3" x14ac:dyDescent="0.25">
      <c r="B331224" s="78"/>
      <c r="C331224" s="77"/>
    </row>
    <row r="331225" spans="2:3" x14ac:dyDescent="0.25">
      <c r="B331225" s="78"/>
      <c r="C331225" s="77"/>
    </row>
    <row r="331226" spans="2:3" x14ac:dyDescent="0.25">
      <c r="B331226" s="78"/>
      <c r="C331226" s="77"/>
    </row>
    <row r="331227" spans="2:3" x14ac:dyDescent="0.25">
      <c r="B331227" s="78"/>
      <c r="C331227" s="77"/>
    </row>
    <row r="331228" spans="2:3" x14ac:dyDescent="0.25">
      <c r="B331228" s="78"/>
      <c r="C331228" s="77"/>
    </row>
    <row r="331338" spans="2:3" x14ac:dyDescent="0.25">
      <c r="B331338" s="78"/>
      <c r="C331338" s="77"/>
    </row>
    <row r="331339" spans="2:3" x14ac:dyDescent="0.25">
      <c r="B331339" s="78"/>
      <c r="C331339" s="77"/>
    </row>
    <row r="331340" spans="2:3" x14ac:dyDescent="0.25">
      <c r="B331340" s="78"/>
      <c r="C331340" s="77"/>
    </row>
    <row r="331341" spans="2:3" x14ac:dyDescent="0.25">
      <c r="B331341" s="78"/>
      <c r="C331341" s="77"/>
    </row>
    <row r="331342" spans="2:3" x14ac:dyDescent="0.25">
      <c r="B331342" s="78"/>
      <c r="C331342" s="77"/>
    </row>
    <row r="331343" spans="2:3" x14ac:dyDescent="0.25">
      <c r="B331343" s="78"/>
      <c r="C331343" s="77"/>
    </row>
    <row r="331344" spans="2:3" x14ac:dyDescent="0.25">
      <c r="B331344" s="78"/>
      <c r="C331344" s="77"/>
    </row>
    <row r="331345" spans="2:3" x14ac:dyDescent="0.25">
      <c r="B331345" s="78"/>
      <c r="C331345" s="77"/>
    </row>
    <row r="331346" spans="2:3" x14ac:dyDescent="0.25">
      <c r="B331346" s="78"/>
      <c r="C331346" s="77"/>
    </row>
    <row r="331347" spans="2:3" x14ac:dyDescent="0.25">
      <c r="B331347" s="78"/>
      <c r="C331347" s="77"/>
    </row>
    <row r="331348" spans="2:3" x14ac:dyDescent="0.25">
      <c r="B331348" s="78"/>
      <c r="C331348" s="77"/>
    </row>
    <row r="331349" spans="2:3" x14ac:dyDescent="0.25">
      <c r="B331349" s="78"/>
      <c r="C331349" s="77"/>
    </row>
    <row r="331350" spans="2:3" x14ac:dyDescent="0.25">
      <c r="B331350" s="78"/>
      <c r="C331350" s="77"/>
    </row>
    <row r="331460" spans="2:3" x14ac:dyDescent="0.25">
      <c r="B331460" s="78"/>
      <c r="C331460" s="77"/>
    </row>
    <row r="331461" spans="2:3" x14ac:dyDescent="0.25">
      <c r="B331461" s="78"/>
      <c r="C331461" s="77"/>
    </row>
    <row r="331462" spans="2:3" x14ac:dyDescent="0.25">
      <c r="B331462" s="78"/>
      <c r="C331462" s="77"/>
    </row>
    <row r="331463" spans="2:3" x14ac:dyDescent="0.25">
      <c r="B331463" s="78"/>
      <c r="C331463" s="77"/>
    </row>
    <row r="331464" spans="2:3" x14ac:dyDescent="0.25">
      <c r="B331464" s="78"/>
      <c r="C331464" s="77"/>
    </row>
    <row r="331465" spans="2:3" x14ac:dyDescent="0.25">
      <c r="B331465" s="78"/>
      <c r="C331465" s="77"/>
    </row>
    <row r="331466" spans="2:3" x14ac:dyDescent="0.25">
      <c r="B331466" s="78"/>
      <c r="C331466" s="77"/>
    </row>
    <row r="331467" spans="2:3" x14ac:dyDescent="0.25">
      <c r="B331467" s="78"/>
      <c r="C331467" s="77"/>
    </row>
    <row r="331468" spans="2:3" x14ac:dyDescent="0.25">
      <c r="B331468" s="78"/>
      <c r="C331468" s="77"/>
    </row>
    <row r="331469" spans="2:3" x14ac:dyDescent="0.25">
      <c r="B331469" s="78"/>
      <c r="C331469" s="77"/>
    </row>
    <row r="331470" spans="2:3" x14ac:dyDescent="0.25">
      <c r="B331470" s="78"/>
      <c r="C331470" s="77"/>
    </row>
    <row r="331471" spans="2:3" x14ac:dyDescent="0.25">
      <c r="B331471" s="78"/>
      <c r="C331471" s="77"/>
    </row>
    <row r="331472" spans="2:3" x14ac:dyDescent="0.25">
      <c r="B331472" s="78"/>
      <c r="C331472" s="77"/>
    </row>
    <row r="331582" spans="2:3" x14ac:dyDescent="0.25">
      <c r="B331582" s="78"/>
      <c r="C331582" s="77"/>
    </row>
    <row r="331583" spans="2:3" x14ac:dyDescent="0.25">
      <c r="B331583" s="78"/>
      <c r="C331583" s="77"/>
    </row>
    <row r="331584" spans="2:3" x14ac:dyDescent="0.25">
      <c r="B331584" s="78"/>
      <c r="C331584" s="77"/>
    </row>
    <row r="331585" spans="2:3" x14ac:dyDescent="0.25">
      <c r="B331585" s="78"/>
      <c r="C331585" s="77"/>
    </row>
    <row r="331586" spans="2:3" x14ac:dyDescent="0.25">
      <c r="B331586" s="78"/>
      <c r="C331586" s="77"/>
    </row>
    <row r="331587" spans="2:3" x14ac:dyDescent="0.25">
      <c r="B331587" s="78"/>
      <c r="C331587" s="77"/>
    </row>
    <row r="331588" spans="2:3" x14ac:dyDescent="0.25">
      <c r="B331588" s="78"/>
      <c r="C331588" s="77"/>
    </row>
    <row r="331589" spans="2:3" x14ac:dyDescent="0.25">
      <c r="B331589" s="78"/>
      <c r="C331589" s="77"/>
    </row>
    <row r="331590" spans="2:3" x14ac:dyDescent="0.25">
      <c r="B331590" s="78"/>
      <c r="C331590" s="77"/>
    </row>
    <row r="331591" spans="2:3" x14ac:dyDescent="0.25">
      <c r="B331591" s="78"/>
      <c r="C331591" s="77"/>
    </row>
    <row r="331592" spans="2:3" x14ac:dyDescent="0.25">
      <c r="B331592" s="78"/>
      <c r="C331592" s="77"/>
    </row>
    <row r="331593" spans="2:3" x14ac:dyDescent="0.25">
      <c r="B331593" s="78"/>
      <c r="C331593" s="77"/>
    </row>
    <row r="331594" spans="2:3" x14ac:dyDescent="0.25">
      <c r="B331594" s="78"/>
      <c r="C331594" s="77"/>
    </row>
    <row r="331704" spans="2:3" x14ac:dyDescent="0.25">
      <c r="B331704" s="78"/>
      <c r="C331704" s="77"/>
    </row>
    <row r="331705" spans="2:3" x14ac:dyDescent="0.25">
      <c r="B331705" s="78"/>
      <c r="C331705" s="77"/>
    </row>
    <row r="331706" spans="2:3" x14ac:dyDescent="0.25">
      <c r="B331706" s="78"/>
      <c r="C331706" s="77"/>
    </row>
    <row r="331707" spans="2:3" x14ac:dyDescent="0.25">
      <c r="B331707" s="78"/>
      <c r="C331707" s="77"/>
    </row>
    <row r="331708" spans="2:3" x14ac:dyDescent="0.25">
      <c r="B331708" s="78"/>
      <c r="C331708" s="77"/>
    </row>
    <row r="331709" spans="2:3" x14ac:dyDescent="0.25">
      <c r="B331709" s="78"/>
      <c r="C331709" s="77"/>
    </row>
    <row r="331710" spans="2:3" x14ac:dyDescent="0.25">
      <c r="B331710" s="78"/>
      <c r="C331710" s="77"/>
    </row>
    <row r="331711" spans="2:3" x14ac:dyDescent="0.25">
      <c r="B331711" s="78"/>
      <c r="C331711" s="77"/>
    </row>
    <row r="331712" spans="2:3" x14ac:dyDescent="0.25">
      <c r="B331712" s="78"/>
      <c r="C331712" s="77"/>
    </row>
    <row r="331713" spans="2:3" x14ac:dyDescent="0.25">
      <c r="B331713" s="78"/>
      <c r="C331713" s="77"/>
    </row>
    <row r="331714" spans="2:3" x14ac:dyDescent="0.25">
      <c r="B331714" s="78"/>
      <c r="C331714" s="77"/>
    </row>
    <row r="331715" spans="2:3" x14ac:dyDescent="0.25">
      <c r="B331715" s="78"/>
      <c r="C331715" s="77"/>
    </row>
    <row r="331716" spans="2:3" x14ac:dyDescent="0.25">
      <c r="B331716" s="78"/>
      <c r="C331716" s="77"/>
    </row>
    <row r="331826" spans="2:3" x14ac:dyDescent="0.25">
      <c r="B331826" s="78"/>
      <c r="C331826" s="77"/>
    </row>
    <row r="331827" spans="2:3" x14ac:dyDescent="0.25">
      <c r="B331827" s="78"/>
      <c r="C331827" s="77"/>
    </row>
    <row r="331828" spans="2:3" x14ac:dyDescent="0.25">
      <c r="B331828" s="78"/>
      <c r="C331828" s="77"/>
    </row>
    <row r="331829" spans="2:3" x14ac:dyDescent="0.25">
      <c r="B331829" s="78"/>
      <c r="C331829" s="77"/>
    </row>
    <row r="331830" spans="2:3" x14ac:dyDescent="0.25">
      <c r="B331830" s="78"/>
      <c r="C331830" s="77"/>
    </row>
    <row r="331831" spans="2:3" x14ac:dyDescent="0.25">
      <c r="B331831" s="78"/>
      <c r="C331831" s="77"/>
    </row>
    <row r="331832" spans="2:3" x14ac:dyDescent="0.25">
      <c r="B331832" s="78"/>
      <c r="C331832" s="77"/>
    </row>
    <row r="331833" spans="2:3" x14ac:dyDescent="0.25">
      <c r="B331833" s="78"/>
      <c r="C331833" s="77"/>
    </row>
    <row r="331834" spans="2:3" x14ac:dyDescent="0.25">
      <c r="B331834" s="78"/>
      <c r="C331834" s="77"/>
    </row>
    <row r="331835" spans="2:3" x14ac:dyDescent="0.25">
      <c r="B331835" s="78"/>
      <c r="C331835" s="77"/>
    </row>
    <row r="331836" spans="2:3" x14ac:dyDescent="0.25">
      <c r="B331836" s="78"/>
      <c r="C331836" s="77"/>
    </row>
    <row r="331837" spans="2:3" x14ac:dyDescent="0.25">
      <c r="B331837" s="78"/>
      <c r="C331837" s="77"/>
    </row>
    <row r="331838" spans="2:3" x14ac:dyDescent="0.25">
      <c r="B331838" s="78"/>
      <c r="C331838" s="77"/>
    </row>
    <row r="331948" spans="2:3" x14ac:dyDescent="0.25">
      <c r="B331948" s="78"/>
      <c r="C331948" s="77"/>
    </row>
    <row r="331949" spans="2:3" x14ac:dyDescent="0.25">
      <c r="B331949" s="78"/>
      <c r="C331949" s="77"/>
    </row>
    <row r="331950" spans="2:3" x14ac:dyDescent="0.25">
      <c r="B331950" s="78"/>
      <c r="C331950" s="77"/>
    </row>
    <row r="331951" spans="2:3" x14ac:dyDescent="0.25">
      <c r="B331951" s="78"/>
      <c r="C331951" s="77"/>
    </row>
    <row r="331952" spans="2:3" x14ac:dyDescent="0.25">
      <c r="B331952" s="78"/>
      <c r="C331952" s="77"/>
    </row>
    <row r="331953" spans="2:3" x14ac:dyDescent="0.25">
      <c r="B331953" s="78"/>
      <c r="C331953" s="77"/>
    </row>
    <row r="331954" spans="2:3" x14ac:dyDescent="0.25">
      <c r="B331954" s="78"/>
      <c r="C331954" s="77"/>
    </row>
    <row r="331955" spans="2:3" x14ac:dyDescent="0.25">
      <c r="B331955" s="78"/>
      <c r="C331955" s="77"/>
    </row>
    <row r="331956" spans="2:3" x14ac:dyDescent="0.25">
      <c r="B331956" s="78"/>
      <c r="C331956" s="77"/>
    </row>
    <row r="331957" spans="2:3" x14ac:dyDescent="0.25">
      <c r="B331957" s="78"/>
      <c r="C331957" s="77"/>
    </row>
    <row r="331958" spans="2:3" x14ac:dyDescent="0.25">
      <c r="B331958" s="78"/>
      <c r="C331958" s="77"/>
    </row>
    <row r="331959" spans="2:3" x14ac:dyDescent="0.25">
      <c r="B331959" s="78"/>
      <c r="C331959" s="77"/>
    </row>
    <row r="331960" spans="2:3" x14ac:dyDescent="0.25">
      <c r="B331960" s="78"/>
      <c r="C331960" s="77"/>
    </row>
    <row r="332070" spans="2:3" x14ac:dyDescent="0.25">
      <c r="B332070" s="78"/>
      <c r="C332070" s="77"/>
    </row>
    <row r="332071" spans="2:3" x14ac:dyDescent="0.25">
      <c r="B332071" s="78"/>
      <c r="C332071" s="77"/>
    </row>
    <row r="332072" spans="2:3" x14ac:dyDescent="0.25">
      <c r="B332072" s="78"/>
      <c r="C332072" s="77"/>
    </row>
    <row r="332073" spans="2:3" x14ac:dyDescent="0.25">
      <c r="B332073" s="78"/>
      <c r="C332073" s="77"/>
    </row>
    <row r="332074" spans="2:3" x14ac:dyDescent="0.25">
      <c r="B332074" s="78"/>
      <c r="C332074" s="77"/>
    </row>
    <row r="332075" spans="2:3" x14ac:dyDescent="0.25">
      <c r="B332075" s="78"/>
      <c r="C332075" s="77"/>
    </row>
    <row r="332076" spans="2:3" x14ac:dyDescent="0.25">
      <c r="B332076" s="78"/>
      <c r="C332076" s="77"/>
    </row>
    <row r="332077" spans="2:3" x14ac:dyDescent="0.25">
      <c r="B332077" s="78"/>
      <c r="C332077" s="77"/>
    </row>
    <row r="332078" spans="2:3" x14ac:dyDescent="0.25">
      <c r="B332078" s="78"/>
      <c r="C332078" s="77"/>
    </row>
    <row r="332079" spans="2:3" x14ac:dyDescent="0.25">
      <c r="B332079" s="78"/>
      <c r="C332079" s="77"/>
    </row>
    <row r="332080" spans="2:3" x14ac:dyDescent="0.25">
      <c r="B332080" s="78"/>
      <c r="C332080" s="77"/>
    </row>
    <row r="332081" spans="2:3" x14ac:dyDescent="0.25">
      <c r="B332081" s="78"/>
      <c r="C332081" s="77"/>
    </row>
    <row r="332082" spans="2:3" x14ac:dyDescent="0.25">
      <c r="B332082" s="78"/>
      <c r="C332082" s="77"/>
    </row>
    <row r="332192" spans="2:3" x14ac:dyDescent="0.25">
      <c r="B332192" s="78"/>
      <c r="C332192" s="77"/>
    </row>
    <row r="332193" spans="2:3" x14ac:dyDescent="0.25">
      <c r="B332193" s="78"/>
      <c r="C332193" s="77"/>
    </row>
    <row r="332194" spans="2:3" x14ac:dyDescent="0.25">
      <c r="B332194" s="78"/>
      <c r="C332194" s="77"/>
    </row>
    <row r="332195" spans="2:3" x14ac:dyDescent="0.25">
      <c r="B332195" s="78"/>
      <c r="C332195" s="77"/>
    </row>
    <row r="332196" spans="2:3" x14ac:dyDescent="0.25">
      <c r="B332196" s="78"/>
      <c r="C332196" s="77"/>
    </row>
    <row r="332197" spans="2:3" x14ac:dyDescent="0.25">
      <c r="B332197" s="78"/>
      <c r="C332197" s="77"/>
    </row>
    <row r="332198" spans="2:3" x14ac:dyDescent="0.25">
      <c r="B332198" s="78"/>
      <c r="C332198" s="77"/>
    </row>
    <row r="332199" spans="2:3" x14ac:dyDescent="0.25">
      <c r="B332199" s="78"/>
      <c r="C332199" s="77"/>
    </row>
    <row r="332200" spans="2:3" x14ac:dyDescent="0.25">
      <c r="B332200" s="78"/>
      <c r="C332200" s="77"/>
    </row>
    <row r="332201" spans="2:3" x14ac:dyDescent="0.25">
      <c r="B332201" s="78"/>
      <c r="C332201" s="77"/>
    </row>
    <row r="332202" spans="2:3" x14ac:dyDescent="0.25">
      <c r="B332202" s="78"/>
      <c r="C332202" s="77"/>
    </row>
    <row r="332203" spans="2:3" x14ac:dyDescent="0.25">
      <c r="B332203" s="78"/>
      <c r="C332203" s="77"/>
    </row>
    <row r="332204" spans="2:3" x14ac:dyDescent="0.25">
      <c r="B332204" s="78"/>
      <c r="C332204" s="77"/>
    </row>
    <row r="332314" spans="2:3" x14ac:dyDescent="0.25">
      <c r="B332314" s="78"/>
      <c r="C332314" s="77"/>
    </row>
    <row r="332315" spans="2:3" x14ac:dyDescent="0.25">
      <c r="B332315" s="78"/>
      <c r="C332315" s="77"/>
    </row>
    <row r="332316" spans="2:3" x14ac:dyDescent="0.25">
      <c r="B332316" s="78"/>
      <c r="C332316" s="77"/>
    </row>
    <row r="332317" spans="2:3" x14ac:dyDescent="0.25">
      <c r="B332317" s="78"/>
      <c r="C332317" s="77"/>
    </row>
    <row r="332318" spans="2:3" x14ac:dyDescent="0.25">
      <c r="B332318" s="78"/>
      <c r="C332318" s="77"/>
    </row>
    <row r="332319" spans="2:3" x14ac:dyDescent="0.25">
      <c r="B332319" s="78"/>
      <c r="C332319" s="77"/>
    </row>
    <row r="332320" spans="2:3" x14ac:dyDescent="0.25">
      <c r="B332320" s="78"/>
      <c r="C332320" s="77"/>
    </row>
    <row r="332321" spans="2:3" x14ac:dyDescent="0.25">
      <c r="B332321" s="78"/>
      <c r="C332321" s="77"/>
    </row>
    <row r="332322" spans="2:3" x14ac:dyDescent="0.25">
      <c r="B332322" s="78"/>
      <c r="C332322" s="77"/>
    </row>
    <row r="332323" spans="2:3" x14ac:dyDescent="0.25">
      <c r="B332323" s="78"/>
      <c r="C332323" s="77"/>
    </row>
    <row r="332324" spans="2:3" x14ac:dyDescent="0.25">
      <c r="B332324" s="78"/>
      <c r="C332324" s="77"/>
    </row>
    <row r="332325" spans="2:3" x14ac:dyDescent="0.25">
      <c r="B332325" s="78"/>
      <c r="C332325" s="77"/>
    </row>
    <row r="332326" spans="2:3" x14ac:dyDescent="0.25">
      <c r="B332326" s="78"/>
      <c r="C332326" s="77"/>
    </row>
    <row r="332436" spans="2:3" x14ac:dyDescent="0.25">
      <c r="B332436" s="78"/>
      <c r="C332436" s="77"/>
    </row>
    <row r="332437" spans="2:3" x14ac:dyDescent="0.25">
      <c r="B332437" s="78"/>
      <c r="C332437" s="77"/>
    </row>
    <row r="332438" spans="2:3" x14ac:dyDescent="0.25">
      <c r="B332438" s="78"/>
      <c r="C332438" s="77"/>
    </row>
    <row r="332439" spans="2:3" x14ac:dyDescent="0.25">
      <c r="B332439" s="78"/>
      <c r="C332439" s="77"/>
    </row>
    <row r="332440" spans="2:3" x14ac:dyDescent="0.25">
      <c r="B332440" s="78"/>
      <c r="C332440" s="77"/>
    </row>
    <row r="332441" spans="2:3" x14ac:dyDescent="0.25">
      <c r="B332441" s="78"/>
      <c r="C332441" s="77"/>
    </row>
    <row r="332442" spans="2:3" x14ac:dyDescent="0.25">
      <c r="B332442" s="78"/>
      <c r="C332442" s="77"/>
    </row>
    <row r="332443" spans="2:3" x14ac:dyDescent="0.25">
      <c r="B332443" s="78"/>
      <c r="C332443" s="77"/>
    </row>
    <row r="332444" spans="2:3" x14ac:dyDescent="0.25">
      <c r="B332444" s="78"/>
      <c r="C332444" s="77"/>
    </row>
    <row r="332445" spans="2:3" x14ac:dyDescent="0.25">
      <c r="B332445" s="78"/>
      <c r="C332445" s="77"/>
    </row>
    <row r="332446" spans="2:3" x14ac:dyDescent="0.25">
      <c r="B332446" s="78"/>
      <c r="C332446" s="77"/>
    </row>
    <row r="332447" spans="2:3" x14ac:dyDescent="0.25">
      <c r="B332447" s="78"/>
      <c r="C332447" s="77"/>
    </row>
    <row r="332448" spans="2:3" x14ac:dyDescent="0.25">
      <c r="B332448" s="78"/>
      <c r="C332448" s="77"/>
    </row>
    <row r="332558" spans="2:3" x14ac:dyDescent="0.25">
      <c r="B332558" s="78"/>
      <c r="C332558" s="77"/>
    </row>
    <row r="332559" spans="2:3" x14ac:dyDescent="0.25">
      <c r="B332559" s="78"/>
      <c r="C332559" s="77"/>
    </row>
    <row r="332560" spans="2:3" x14ac:dyDescent="0.25">
      <c r="B332560" s="78"/>
      <c r="C332560" s="77"/>
    </row>
    <row r="332561" spans="2:3" x14ac:dyDescent="0.25">
      <c r="B332561" s="78"/>
      <c r="C332561" s="77"/>
    </row>
    <row r="332562" spans="2:3" x14ac:dyDescent="0.25">
      <c r="B332562" s="78"/>
      <c r="C332562" s="77"/>
    </row>
    <row r="332563" spans="2:3" x14ac:dyDescent="0.25">
      <c r="B332563" s="78"/>
      <c r="C332563" s="77"/>
    </row>
    <row r="332564" spans="2:3" x14ac:dyDescent="0.25">
      <c r="B332564" s="78"/>
      <c r="C332564" s="77"/>
    </row>
    <row r="332565" spans="2:3" x14ac:dyDescent="0.25">
      <c r="B332565" s="78"/>
      <c r="C332565" s="77"/>
    </row>
    <row r="332566" spans="2:3" x14ac:dyDescent="0.25">
      <c r="B332566" s="78"/>
      <c r="C332566" s="77"/>
    </row>
    <row r="332567" spans="2:3" x14ac:dyDescent="0.25">
      <c r="B332567" s="78"/>
      <c r="C332567" s="77"/>
    </row>
    <row r="332568" spans="2:3" x14ac:dyDescent="0.25">
      <c r="B332568" s="78"/>
      <c r="C332568" s="77"/>
    </row>
    <row r="332569" spans="2:3" x14ac:dyDescent="0.25">
      <c r="B332569" s="78"/>
      <c r="C332569" s="77"/>
    </row>
    <row r="332570" spans="2:3" x14ac:dyDescent="0.25">
      <c r="B332570" s="78"/>
      <c r="C332570" s="77"/>
    </row>
    <row r="332680" spans="2:3" x14ac:dyDescent="0.25">
      <c r="B332680" s="78"/>
      <c r="C332680" s="77"/>
    </row>
    <row r="332681" spans="2:3" x14ac:dyDescent="0.25">
      <c r="B332681" s="78"/>
      <c r="C332681" s="77"/>
    </row>
    <row r="332682" spans="2:3" x14ac:dyDescent="0.25">
      <c r="B332682" s="78"/>
      <c r="C332682" s="77"/>
    </row>
    <row r="332683" spans="2:3" x14ac:dyDescent="0.25">
      <c r="B332683" s="78"/>
      <c r="C332683" s="77"/>
    </row>
    <row r="332684" spans="2:3" x14ac:dyDescent="0.25">
      <c r="B332684" s="78"/>
      <c r="C332684" s="77"/>
    </row>
    <row r="332685" spans="2:3" x14ac:dyDescent="0.25">
      <c r="B332685" s="78"/>
      <c r="C332685" s="77"/>
    </row>
    <row r="332686" spans="2:3" x14ac:dyDescent="0.25">
      <c r="B332686" s="78"/>
      <c r="C332686" s="77"/>
    </row>
    <row r="332687" spans="2:3" x14ac:dyDescent="0.25">
      <c r="B332687" s="78"/>
      <c r="C332687" s="77"/>
    </row>
    <row r="332688" spans="2:3" x14ac:dyDescent="0.25">
      <c r="B332688" s="78"/>
      <c r="C332688" s="77"/>
    </row>
    <row r="332689" spans="2:3" x14ac:dyDescent="0.25">
      <c r="B332689" s="78"/>
      <c r="C332689" s="77"/>
    </row>
    <row r="332690" spans="2:3" x14ac:dyDescent="0.25">
      <c r="B332690" s="78"/>
      <c r="C332690" s="77"/>
    </row>
    <row r="332691" spans="2:3" x14ac:dyDescent="0.25">
      <c r="B332691" s="78"/>
      <c r="C332691" s="77"/>
    </row>
    <row r="332692" spans="2:3" x14ac:dyDescent="0.25">
      <c r="B332692" s="78"/>
      <c r="C332692" s="77"/>
    </row>
    <row r="332802" spans="2:3" x14ac:dyDescent="0.25">
      <c r="B332802" s="78"/>
      <c r="C332802" s="77"/>
    </row>
    <row r="332803" spans="2:3" x14ac:dyDescent="0.25">
      <c r="B332803" s="78"/>
      <c r="C332803" s="77"/>
    </row>
    <row r="332804" spans="2:3" x14ac:dyDescent="0.25">
      <c r="B332804" s="78"/>
      <c r="C332804" s="77"/>
    </row>
    <row r="332805" spans="2:3" x14ac:dyDescent="0.25">
      <c r="B332805" s="78"/>
      <c r="C332805" s="77"/>
    </row>
    <row r="332806" spans="2:3" x14ac:dyDescent="0.25">
      <c r="B332806" s="78"/>
      <c r="C332806" s="77"/>
    </row>
    <row r="332807" spans="2:3" x14ac:dyDescent="0.25">
      <c r="B332807" s="78"/>
      <c r="C332807" s="77"/>
    </row>
    <row r="332808" spans="2:3" x14ac:dyDescent="0.25">
      <c r="B332808" s="78"/>
      <c r="C332808" s="77"/>
    </row>
    <row r="332809" spans="2:3" x14ac:dyDescent="0.25">
      <c r="B332809" s="78"/>
      <c r="C332809" s="77"/>
    </row>
    <row r="332810" spans="2:3" x14ac:dyDescent="0.25">
      <c r="B332810" s="78"/>
      <c r="C332810" s="77"/>
    </row>
    <row r="332811" spans="2:3" x14ac:dyDescent="0.25">
      <c r="B332811" s="78"/>
      <c r="C332811" s="77"/>
    </row>
    <row r="332812" spans="2:3" x14ac:dyDescent="0.25">
      <c r="B332812" s="78"/>
      <c r="C332812" s="77"/>
    </row>
    <row r="332813" spans="2:3" x14ac:dyDescent="0.25">
      <c r="B332813" s="78"/>
      <c r="C332813" s="77"/>
    </row>
    <row r="332814" spans="2:3" x14ac:dyDescent="0.25">
      <c r="B332814" s="78"/>
      <c r="C332814" s="77"/>
    </row>
    <row r="332924" spans="2:3" x14ac:dyDescent="0.25">
      <c r="B332924" s="78"/>
      <c r="C332924" s="77"/>
    </row>
    <row r="332925" spans="2:3" x14ac:dyDescent="0.25">
      <c r="B332925" s="78"/>
      <c r="C332925" s="77"/>
    </row>
    <row r="332926" spans="2:3" x14ac:dyDescent="0.25">
      <c r="B332926" s="78"/>
      <c r="C332926" s="77"/>
    </row>
    <row r="332927" spans="2:3" x14ac:dyDescent="0.25">
      <c r="B332927" s="78"/>
      <c r="C332927" s="77"/>
    </row>
    <row r="332928" spans="2:3" x14ac:dyDescent="0.25">
      <c r="B332928" s="78"/>
      <c r="C332928" s="77"/>
    </row>
    <row r="332929" spans="2:3" x14ac:dyDescent="0.25">
      <c r="B332929" s="78"/>
      <c r="C332929" s="77"/>
    </row>
    <row r="332930" spans="2:3" x14ac:dyDescent="0.25">
      <c r="B332930" s="78"/>
      <c r="C332930" s="77"/>
    </row>
    <row r="332931" spans="2:3" x14ac:dyDescent="0.25">
      <c r="B332931" s="78"/>
      <c r="C332931" s="77"/>
    </row>
    <row r="332932" spans="2:3" x14ac:dyDescent="0.25">
      <c r="B332932" s="78"/>
      <c r="C332932" s="77"/>
    </row>
    <row r="332933" spans="2:3" x14ac:dyDescent="0.25">
      <c r="B332933" s="78"/>
      <c r="C332933" s="77"/>
    </row>
    <row r="332934" spans="2:3" x14ac:dyDescent="0.25">
      <c r="B332934" s="78"/>
      <c r="C332934" s="77"/>
    </row>
    <row r="332935" spans="2:3" x14ac:dyDescent="0.25">
      <c r="B332935" s="78"/>
      <c r="C332935" s="77"/>
    </row>
    <row r="332936" spans="2:3" x14ac:dyDescent="0.25">
      <c r="B332936" s="78"/>
      <c r="C332936" s="77"/>
    </row>
    <row r="333046" spans="2:3" x14ac:dyDescent="0.25">
      <c r="B333046" s="78"/>
      <c r="C333046" s="77"/>
    </row>
    <row r="333047" spans="2:3" x14ac:dyDescent="0.25">
      <c r="B333047" s="78"/>
      <c r="C333047" s="77"/>
    </row>
    <row r="333048" spans="2:3" x14ac:dyDescent="0.25">
      <c r="B333048" s="78"/>
      <c r="C333048" s="77"/>
    </row>
    <row r="333049" spans="2:3" x14ac:dyDescent="0.25">
      <c r="B333049" s="78"/>
      <c r="C333049" s="77"/>
    </row>
    <row r="333050" spans="2:3" x14ac:dyDescent="0.25">
      <c r="B333050" s="78"/>
      <c r="C333050" s="77"/>
    </row>
    <row r="333051" spans="2:3" x14ac:dyDescent="0.25">
      <c r="B333051" s="78"/>
      <c r="C333051" s="77"/>
    </row>
    <row r="333052" spans="2:3" x14ac:dyDescent="0.25">
      <c r="B333052" s="78"/>
      <c r="C333052" s="77"/>
    </row>
    <row r="333053" spans="2:3" x14ac:dyDescent="0.25">
      <c r="B333053" s="78"/>
      <c r="C333053" s="77"/>
    </row>
    <row r="333054" spans="2:3" x14ac:dyDescent="0.25">
      <c r="B333054" s="78"/>
      <c r="C333054" s="77"/>
    </row>
    <row r="333055" spans="2:3" x14ac:dyDescent="0.25">
      <c r="B333055" s="78"/>
      <c r="C333055" s="77"/>
    </row>
    <row r="333056" spans="2:3" x14ac:dyDescent="0.25">
      <c r="B333056" s="78"/>
      <c r="C333056" s="77"/>
    </row>
    <row r="333057" spans="2:3" x14ac:dyDescent="0.25">
      <c r="B333057" s="78"/>
      <c r="C333057" s="77"/>
    </row>
    <row r="333058" spans="2:3" x14ac:dyDescent="0.25">
      <c r="B333058" s="78"/>
      <c r="C333058" s="77"/>
    </row>
    <row r="333168" spans="2:3" x14ac:dyDescent="0.25">
      <c r="B333168" s="78"/>
      <c r="C333168" s="77"/>
    </row>
    <row r="333169" spans="2:3" x14ac:dyDescent="0.25">
      <c r="B333169" s="78"/>
      <c r="C333169" s="77"/>
    </row>
    <row r="333170" spans="2:3" x14ac:dyDescent="0.25">
      <c r="B333170" s="78"/>
      <c r="C333170" s="77"/>
    </row>
    <row r="333171" spans="2:3" x14ac:dyDescent="0.25">
      <c r="B333171" s="78"/>
      <c r="C333171" s="77"/>
    </row>
    <row r="333172" spans="2:3" x14ac:dyDescent="0.25">
      <c r="B333172" s="78"/>
      <c r="C333172" s="77"/>
    </row>
    <row r="333173" spans="2:3" x14ac:dyDescent="0.25">
      <c r="B333173" s="78"/>
      <c r="C333173" s="77"/>
    </row>
    <row r="333174" spans="2:3" x14ac:dyDescent="0.25">
      <c r="B333174" s="78"/>
      <c r="C333174" s="77"/>
    </row>
    <row r="333175" spans="2:3" x14ac:dyDescent="0.25">
      <c r="B333175" s="78"/>
      <c r="C333175" s="77"/>
    </row>
    <row r="333176" spans="2:3" x14ac:dyDescent="0.25">
      <c r="B333176" s="78"/>
      <c r="C333176" s="77"/>
    </row>
    <row r="333177" spans="2:3" x14ac:dyDescent="0.25">
      <c r="B333177" s="78"/>
      <c r="C333177" s="77"/>
    </row>
    <row r="333178" spans="2:3" x14ac:dyDescent="0.25">
      <c r="B333178" s="78"/>
      <c r="C333178" s="77"/>
    </row>
    <row r="333179" spans="2:3" x14ac:dyDescent="0.25">
      <c r="B333179" s="78"/>
      <c r="C333179" s="77"/>
    </row>
    <row r="333180" spans="2:3" x14ac:dyDescent="0.25">
      <c r="B333180" s="78"/>
      <c r="C333180" s="77"/>
    </row>
    <row r="333290" spans="2:3" x14ac:dyDescent="0.25">
      <c r="B333290" s="78"/>
      <c r="C333290" s="77"/>
    </row>
    <row r="333291" spans="2:3" x14ac:dyDescent="0.25">
      <c r="B333291" s="78"/>
      <c r="C333291" s="77"/>
    </row>
    <row r="333292" spans="2:3" x14ac:dyDescent="0.25">
      <c r="B333292" s="78"/>
      <c r="C333292" s="77"/>
    </row>
    <row r="333293" spans="2:3" x14ac:dyDescent="0.25">
      <c r="B333293" s="78"/>
      <c r="C333293" s="77"/>
    </row>
    <row r="333294" spans="2:3" x14ac:dyDescent="0.25">
      <c r="B333294" s="78"/>
      <c r="C333294" s="77"/>
    </row>
    <row r="333295" spans="2:3" x14ac:dyDescent="0.25">
      <c r="B333295" s="78"/>
      <c r="C333295" s="77"/>
    </row>
    <row r="333296" spans="2:3" x14ac:dyDescent="0.25">
      <c r="B333296" s="78"/>
      <c r="C333296" s="77"/>
    </row>
    <row r="333297" spans="2:3" x14ac:dyDescent="0.25">
      <c r="B333297" s="78"/>
      <c r="C333297" s="77"/>
    </row>
    <row r="333298" spans="2:3" x14ac:dyDescent="0.25">
      <c r="B333298" s="78"/>
      <c r="C333298" s="77"/>
    </row>
    <row r="333299" spans="2:3" x14ac:dyDescent="0.25">
      <c r="B333299" s="78"/>
      <c r="C333299" s="77"/>
    </row>
    <row r="333300" spans="2:3" x14ac:dyDescent="0.25">
      <c r="B333300" s="78"/>
      <c r="C333300" s="77"/>
    </row>
    <row r="333301" spans="2:3" x14ac:dyDescent="0.25">
      <c r="B333301" s="78"/>
      <c r="C333301" s="77"/>
    </row>
    <row r="333302" spans="2:3" x14ac:dyDescent="0.25">
      <c r="B333302" s="78"/>
      <c r="C333302" s="77"/>
    </row>
    <row r="333412" spans="2:3" x14ac:dyDescent="0.25">
      <c r="B333412" s="78"/>
      <c r="C333412" s="77"/>
    </row>
    <row r="333413" spans="2:3" x14ac:dyDescent="0.25">
      <c r="B333413" s="78"/>
      <c r="C333413" s="77"/>
    </row>
    <row r="333414" spans="2:3" x14ac:dyDescent="0.25">
      <c r="B333414" s="78"/>
      <c r="C333414" s="77"/>
    </row>
    <row r="333415" spans="2:3" x14ac:dyDescent="0.25">
      <c r="B333415" s="78"/>
      <c r="C333415" s="77"/>
    </row>
    <row r="333416" spans="2:3" x14ac:dyDescent="0.25">
      <c r="B333416" s="78"/>
      <c r="C333416" s="77"/>
    </row>
    <row r="333417" spans="2:3" x14ac:dyDescent="0.25">
      <c r="B333417" s="78"/>
      <c r="C333417" s="77"/>
    </row>
    <row r="333418" spans="2:3" x14ac:dyDescent="0.25">
      <c r="B333418" s="78"/>
      <c r="C333418" s="77"/>
    </row>
    <row r="333419" spans="2:3" x14ac:dyDescent="0.25">
      <c r="B333419" s="78"/>
      <c r="C333419" s="77"/>
    </row>
    <row r="333420" spans="2:3" x14ac:dyDescent="0.25">
      <c r="B333420" s="78"/>
      <c r="C333420" s="77"/>
    </row>
    <row r="333421" spans="2:3" x14ac:dyDescent="0.25">
      <c r="B333421" s="78"/>
      <c r="C333421" s="77"/>
    </row>
    <row r="333422" spans="2:3" x14ac:dyDescent="0.25">
      <c r="B333422" s="78"/>
      <c r="C333422" s="77"/>
    </row>
    <row r="333423" spans="2:3" x14ac:dyDescent="0.25">
      <c r="B333423" s="78"/>
      <c r="C333423" s="77"/>
    </row>
    <row r="333424" spans="2:3" x14ac:dyDescent="0.25">
      <c r="B333424" s="78"/>
      <c r="C333424" s="77"/>
    </row>
    <row r="333534" spans="2:3" x14ac:dyDescent="0.25">
      <c r="B333534" s="78"/>
      <c r="C333534" s="77"/>
    </row>
    <row r="333535" spans="2:3" x14ac:dyDescent="0.25">
      <c r="B333535" s="78"/>
      <c r="C333535" s="77"/>
    </row>
    <row r="333536" spans="2:3" x14ac:dyDescent="0.25">
      <c r="B333536" s="78"/>
      <c r="C333536" s="77"/>
    </row>
    <row r="333537" spans="2:3" x14ac:dyDescent="0.25">
      <c r="B333537" s="78"/>
      <c r="C333537" s="77"/>
    </row>
    <row r="333538" spans="2:3" x14ac:dyDescent="0.25">
      <c r="B333538" s="78"/>
      <c r="C333538" s="77"/>
    </row>
    <row r="333539" spans="2:3" x14ac:dyDescent="0.25">
      <c r="B333539" s="78"/>
      <c r="C333539" s="77"/>
    </row>
    <row r="333540" spans="2:3" x14ac:dyDescent="0.25">
      <c r="B333540" s="78"/>
      <c r="C333540" s="77"/>
    </row>
    <row r="333541" spans="2:3" x14ac:dyDescent="0.25">
      <c r="B333541" s="78"/>
      <c r="C333541" s="77"/>
    </row>
    <row r="333542" spans="2:3" x14ac:dyDescent="0.25">
      <c r="B333542" s="78"/>
      <c r="C333542" s="77"/>
    </row>
    <row r="333543" spans="2:3" x14ac:dyDescent="0.25">
      <c r="B333543" s="78"/>
      <c r="C333543" s="77"/>
    </row>
    <row r="333544" spans="2:3" x14ac:dyDescent="0.25">
      <c r="B333544" s="78"/>
      <c r="C333544" s="77"/>
    </row>
    <row r="333545" spans="2:3" x14ac:dyDescent="0.25">
      <c r="B333545" s="78"/>
      <c r="C333545" s="77"/>
    </row>
    <row r="333546" spans="2:3" x14ac:dyDescent="0.25">
      <c r="B333546" s="78"/>
      <c r="C333546" s="77"/>
    </row>
    <row r="333656" spans="2:3" x14ac:dyDescent="0.25">
      <c r="B333656" s="78"/>
      <c r="C333656" s="77"/>
    </row>
    <row r="333657" spans="2:3" x14ac:dyDescent="0.25">
      <c r="B333657" s="78"/>
      <c r="C333657" s="77"/>
    </row>
    <row r="333658" spans="2:3" x14ac:dyDescent="0.25">
      <c r="B333658" s="78"/>
      <c r="C333658" s="77"/>
    </row>
    <row r="333659" spans="2:3" x14ac:dyDescent="0.25">
      <c r="B333659" s="78"/>
      <c r="C333659" s="77"/>
    </row>
    <row r="333660" spans="2:3" x14ac:dyDescent="0.25">
      <c r="B333660" s="78"/>
      <c r="C333660" s="77"/>
    </row>
    <row r="333661" spans="2:3" x14ac:dyDescent="0.25">
      <c r="B333661" s="78"/>
      <c r="C333661" s="77"/>
    </row>
    <row r="333662" spans="2:3" x14ac:dyDescent="0.25">
      <c r="B333662" s="78"/>
      <c r="C333662" s="77"/>
    </row>
    <row r="333663" spans="2:3" x14ac:dyDescent="0.25">
      <c r="B333663" s="78"/>
      <c r="C333663" s="77"/>
    </row>
    <row r="333664" spans="2:3" x14ac:dyDescent="0.25">
      <c r="B333664" s="78"/>
      <c r="C333664" s="77"/>
    </row>
    <row r="333665" spans="2:3" x14ac:dyDescent="0.25">
      <c r="B333665" s="78"/>
      <c r="C333665" s="77"/>
    </row>
    <row r="333666" spans="2:3" x14ac:dyDescent="0.25">
      <c r="B333666" s="78"/>
      <c r="C333666" s="77"/>
    </row>
    <row r="333667" spans="2:3" x14ac:dyDescent="0.25">
      <c r="B333667" s="78"/>
      <c r="C333667" s="77"/>
    </row>
    <row r="333668" spans="2:3" x14ac:dyDescent="0.25">
      <c r="B333668" s="78"/>
      <c r="C333668" s="77"/>
    </row>
    <row r="333778" spans="2:3" x14ac:dyDescent="0.25">
      <c r="B333778" s="78"/>
      <c r="C333778" s="77"/>
    </row>
    <row r="333779" spans="2:3" x14ac:dyDescent="0.25">
      <c r="B333779" s="78"/>
      <c r="C333779" s="77"/>
    </row>
    <row r="333780" spans="2:3" x14ac:dyDescent="0.25">
      <c r="B333780" s="78"/>
      <c r="C333780" s="77"/>
    </row>
    <row r="333781" spans="2:3" x14ac:dyDescent="0.25">
      <c r="B333781" s="78"/>
      <c r="C333781" s="77"/>
    </row>
    <row r="333782" spans="2:3" x14ac:dyDescent="0.25">
      <c r="B333782" s="78"/>
      <c r="C333782" s="77"/>
    </row>
    <row r="333783" spans="2:3" x14ac:dyDescent="0.25">
      <c r="B333783" s="78"/>
      <c r="C333783" s="77"/>
    </row>
    <row r="333784" spans="2:3" x14ac:dyDescent="0.25">
      <c r="B333784" s="78"/>
      <c r="C333784" s="77"/>
    </row>
    <row r="333785" spans="2:3" x14ac:dyDescent="0.25">
      <c r="B333785" s="78"/>
      <c r="C333785" s="77"/>
    </row>
    <row r="333786" spans="2:3" x14ac:dyDescent="0.25">
      <c r="B333786" s="78"/>
      <c r="C333786" s="77"/>
    </row>
    <row r="333787" spans="2:3" x14ac:dyDescent="0.25">
      <c r="B333787" s="78"/>
      <c r="C333787" s="77"/>
    </row>
    <row r="333788" spans="2:3" x14ac:dyDescent="0.25">
      <c r="B333788" s="78"/>
      <c r="C333788" s="77"/>
    </row>
    <row r="333789" spans="2:3" x14ac:dyDescent="0.25">
      <c r="B333789" s="78"/>
      <c r="C333789" s="77"/>
    </row>
    <row r="333790" spans="2:3" x14ac:dyDescent="0.25">
      <c r="B333790" s="78"/>
      <c r="C333790" s="77"/>
    </row>
    <row r="333900" spans="2:3" x14ac:dyDescent="0.25">
      <c r="B333900" s="78"/>
      <c r="C333900" s="77"/>
    </row>
    <row r="333901" spans="2:3" x14ac:dyDescent="0.25">
      <c r="B333901" s="78"/>
      <c r="C333901" s="77"/>
    </row>
    <row r="333902" spans="2:3" x14ac:dyDescent="0.25">
      <c r="B333902" s="78"/>
      <c r="C333902" s="77"/>
    </row>
    <row r="333903" spans="2:3" x14ac:dyDescent="0.25">
      <c r="B333903" s="78"/>
      <c r="C333903" s="77"/>
    </row>
    <row r="333904" spans="2:3" x14ac:dyDescent="0.25">
      <c r="B333904" s="78"/>
      <c r="C333904" s="77"/>
    </row>
    <row r="333905" spans="2:3" x14ac:dyDescent="0.25">
      <c r="B333905" s="78"/>
      <c r="C333905" s="77"/>
    </row>
    <row r="333906" spans="2:3" x14ac:dyDescent="0.25">
      <c r="B333906" s="78"/>
      <c r="C333906" s="77"/>
    </row>
    <row r="333907" spans="2:3" x14ac:dyDescent="0.25">
      <c r="B333907" s="78"/>
      <c r="C333907" s="77"/>
    </row>
    <row r="333908" spans="2:3" x14ac:dyDescent="0.25">
      <c r="B333908" s="78"/>
      <c r="C333908" s="77"/>
    </row>
    <row r="333909" spans="2:3" x14ac:dyDescent="0.25">
      <c r="B333909" s="78"/>
      <c r="C333909" s="77"/>
    </row>
    <row r="333910" spans="2:3" x14ac:dyDescent="0.25">
      <c r="B333910" s="78"/>
      <c r="C333910" s="77"/>
    </row>
    <row r="333911" spans="2:3" x14ac:dyDescent="0.25">
      <c r="B333911" s="78"/>
      <c r="C333911" s="77"/>
    </row>
    <row r="333912" spans="2:3" x14ac:dyDescent="0.25">
      <c r="B333912" s="78"/>
      <c r="C333912" s="77"/>
    </row>
    <row r="334022" spans="2:3" x14ac:dyDescent="0.25">
      <c r="B334022" s="78"/>
      <c r="C334022" s="77"/>
    </row>
    <row r="334023" spans="2:3" x14ac:dyDescent="0.25">
      <c r="B334023" s="78"/>
      <c r="C334023" s="77"/>
    </row>
    <row r="334024" spans="2:3" x14ac:dyDescent="0.25">
      <c r="B334024" s="78"/>
      <c r="C334024" s="77"/>
    </row>
    <row r="334025" spans="2:3" x14ac:dyDescent="0.25">
      <c r="B334025" s="78"/>
      <c r="C334025" s="77"/>
    </row>
    <row r="334026" spans="2:3" x14ac:dyDescent="0.25">
      <c r="B334026" s="78"/>
      <c r="C334026" s="77"/>
    </row>
    <row r="334027" spans="2:3" x14ac:dyDescent="0.25">
      <c r="B334027" s="78"/>
      <c r="C334027" s="77"/>
    </row>
    <row r="334028" spans="2:3" x14ac:dyDescent="0.25">
      <c r="B334028" s="78"/>
      <c r="C334028" s="77"/>
    </row>
    <row r="334029" spans="2:3" x14ac:dyDescent="0.25">
      <c r="B334029" s="78"/>
      <c r="C334029" s="77"/>
    </row>
    <row r="334030" spans="2:3" x14ac:dyDescent="0.25">
      <c r="B334030" s="78"/>
      <c r="C334030" s="77"/>
    </row>
    <row r="334031" spans="2:3" x14ac:dyDescent="0.25">
      <c r="B334031" s="78"/>
      <c r="C334031" s="77"/>
    </row>
    <row r="334032" spans="2:3" x14ac:dyDescent="0.25">
      <c r="B334032" s="78"/>
      <c r="C334032" s="77"/>
    </row>
    <row r="334033" spans="2:3" x14ac:dyDescent="0.25">
      <c r="B334033" s="78"/>
      <c r="C334033" s="77"/>
    </row>
    <row r="334034" spans="2:3" x14ac:dyDescent="0.25">
      <c r="B334034" s="78"/>
      <c r="C334034" s="77"/>
    </row>
    <row r="334144" spans="2:3" x14ac:dyDescent="0.25">
      <c r="B334144" s="78"/>
      <c r="C334144" s="77"/>
    </row>
    <row r="334145" spans="2:3" x14ac:dyDescent="0.25">
      <c r="B334145" s="78"/>
      <c r="C334145" s="77"/>
    </row>
    <row r="334146" spans="2:3" x14ac:dyDescent="0.25">
      <c r="B334146" s="78"/>
      <c r="C334146" s="77"/>
    </row>
    <row r="334147" spans="2:3" x14ac:dyDescent="0.25">
      <c r="B334147" s="78"/>
      <c r="C334147" s="77"/>
    </row>
    <row r="334148" spans="2:3" x14ac:dyDescent="0.25">
      <c r="B334148" s="78"/>
      <c r="C334148" s="77"/>
    </row>
    <row r="334149" spans="2:3" x14ac:dyDescent="0.25">
      <c r="B334149" s="78"/>
      <c r="C334149" s="77"/>
    </row>
    <row r="334150" spans="2:3" x14ac:dyDescent="0.25">
      <c r="B334150" s="78"/>
      <c r="C334150" s="77"/>
    </row>
    <row r="334151" spans="2:3" x14ac:dyDescent="0.25">
      <c r="B334151" s="78"/>
      <c r="C334151" s="77"/>
    </row>
    <row r="334152" spans="2:3" x14ac:dyDescent="0.25">
      <c r="B334152" s="78"/>
      <c r="C334152" s="77"/>
    </row>
    <row r="334153" spans="2:3" x14ac:dyDescent="0.25">
      <c r="B334153" s="78"/>
      <c r="C334153" s="77"/>
    </row>
    <row r="334154" spans="2:3" x14ac:dyDescent="0.25">
      <c r="B334154" s="78"/>
      <c r="C334154" s="77"/>
    </row>
    <row r="334155" spans="2:3" x14ac:dyDescent="0.25">
      <c r="B334155" s="78"/>
      <c r="C334155" s="77"/>
    </row>
    <row r="334156" spans="2:3" x14ac:dyDescent="0.25">
      <c r="B334156" s="78"/>
      <c r="C334156" s="77"/>
    </row>
    <row r="334266" spans="2:3" x14ac:dyDescent="0.25">
      <c r="B334266" s="78"/>
      <c r="C334266" s="77"/>
    </row>
    <row r="334267" spans="2:3" x14ac:dyDescent="0.25">
      <c r="B334267" s="78"/>
      <c r="C334267" s="77"/>
    </row>
    <row r="334268" spans="2:3" x14ac:dyDescent="0.25">
      <c r="B334268" s="78"/>
      <c r="C334268" s="77"/>
    </row>
    <row r="334269" spans="2:3" x14ac:dyDescent="0.25">
      <c r="B334269" s="78"/>
      <c r="C334269" s="77"/>
    </row>
    <row r="334270" spans="2:3" x14ac:dyDescent="0.25">
      <c r="B334270" s="78"/>
      <c r="C334270" s="77"/>
    </row>
    <row r="334271" spans="2:3" x14ac:dyDescent="0.25">
      <c r="B334271" s="78"/>
      <c r="C334271" s="77"/>
    </row>
    <row r="334272" spans="2:3" x14ac:dyDescent="0.25">
      <c r="B334272" s="78"/>
      <c r="C334272" s="77"/>
    </row>
    <row r="334273" spans="2:3" x14ac:dyDescent="0.25">
      <c r="B334273" s="78"/>
      <c r="C334273" s="77"/>
    </row>
    <row r="334274" spans="2:3" x14ac:dyDescent="0.25">
      <c r="B334274" s="78"/>
      <c r="C334274" s="77"/>
    </row>
    <row r="334275" spans="2:3" x14ac:dyDescent="0.25">
      <c r="B334275" s="78"/>
      <c r="C334275" s="77"/>
    </row>
    <row r="334276" spans="2:3" x14ac:dyDescent="0.25">
      <c r="B334276" s="78"/>
      <c r="C334276" s="77"/>
    </row>
    <row r="334277" spans="2:3" x14ac:dyDescent="0.25">
      <c r="B334277" s="78"/>
      <c r="C334277" s="77"/>
    </row>
    <row r="334278" spans="2:3" x14ac:dyDescent="0.25">
      <c r="B334278" s="78"/>
      <c r="C334278" s="77"/>
    </row>
    <row r="334388" spans="2:3" x14ac:dyDescent="0.25">
      <c r="B334388" s="78"/>
      <c r="C334388" s="77"/>
    </row>
    <row r="334389" spans="2:3" x14ac:dyDescent="0.25">
      <c r="B334389" s="78"/>
      <c r="C334389" s="77"/>
    </row>
    <row r="334390" spans="2:3" x14ac:dyDescent="0.25">
      <c r="B334390" s="78"/>
      <c r="C334390" s="77"/>
    </row>
    <row r="334391" spans="2:3" x14ac:dyDescent="0.25">
      <c r="B334391" s="78"/>
      <c r="C334391" s="77"/>
    </row>
    <row r="334392" spans="2:3" x14ac:dyDescent="0.25">
      <c r="B334392" s="78"/>
      <c r="C334392" s="77"/>
    </row>
    <row r="334393" spans="2:3" x14ac:dyDescent="0.25">
      <c r="B334393" s="78"/>
      <c r="C334393" s="77"/>
    </row>
    <row r="334394" spans="2:3" x14ac:dyDescent="0.25">
      <c r="B334394" s="78"/>
      <c r="C334394" s="77"/>
    </row>
    <row r="334395" spans="2:3" x14ac:dyDescent="0.25">
      <c r="B334395" s="78"/>
      <c r="C334395" s="77"/>
    </row>
    <row r="334396" spans="2:3" x14ac:dyDescent="0.25">
      <c r="B334396" s="78"/>
      <c r="C334396" s="77"/>
    </row>
    <row r="334397" spans="2:3" x14ac:dyDescent="0.25">
      <c r="B334397" s="78"/>
      <c r="C334397" s="77"/>
    </row>
    <row r="334398" spans="2:3" x14ac:dyDescent="0.25">
      <c r="B334398" s="78"/>
      <c r="C334398" s="77"/>
    </row>
    <row r="334399" spans="2:3" x14ac:dyDescent="0.25">
      <c r="B334399" s="78"/>
      <c r="C334399" s="77"/>
    </row>
    <row r="334400" spans="2:3" x14ac:dyDescent="0.25">
      <c r="B334400" s="78"/>
      <c r="C334400" s="77"/>
    </row>
    <row r="334510" spans="2:3" x14ac:dyDescent="0.25">
      <c r="B334510" s="78"/>
      <c r="C334510" s="77"/>
    </row>
    <row r="334511" spans="2:3" x14ac:dyDescent="0.25">
      <c r="B334511" s="78"/>
      <c r="C334511" s="77"/>
    </row>
    <row r="334512" spans="2:3" x14ac:dyDescent="0.25">
      <c r="B334512" s="78"/>
      <c r="C334512" s="77"/>
    </row>
    <row r="334513" spans="2:3" x14ac:dyDescent="0.25">
      <c r="B334513" s="78"/>
      <c r="C334513" s="77"/>
    </row>
    <row r="334514" spans="2:3" x14ac:dyDescent="0.25">
      <c r="B334514" s="78"/>
      <c r="C334514" s="77"/>
    </row>
    <row r="334515" spans="2:3" x14ac:dyDescent="0.25">
      <c r="B334515" s="78"/>
      <c r="C334515" s="77"/>
    </row>
    <row r="334516" spans="2:3" x14ac:dyDescent="0.25">
      <c r="B334516" s="78"/>
      <c r="C334516" s="77"/>
    </row>
    <row r="334517" spans="2:3" x14ac:dyDescent="0.25">
      <c r="B334517" s="78"/>
      <c r="C334517" s="77"/>
    </row>
    <row r="334518" spans="2:3" x14ac:dyDescent="0.25">
      <c r="B334518" s="78"/>
      <c r="C334518" s="77"/>
    </row>
    <row r="334519" spans="2:3" x14ac:dyDescent="0.25">
      <c r="B334519" s="78"/>
      <c r="C334519" s="77"/>
    </row>
    <row r="334520" spans="2:3" x14ac:dyDescent="0.25">
      <c r="B334520" s="78"/>
      <c r="C334520" s="77"/>
    </row>
    <row r="334521" spans="2:3" x14ac:dyDescent="0.25">
      <c r="B334521" s="78"/>
      <c r="C334521" s="77"/>
    </row>
    <row r="334522" spans="2:3" x14ac:dyDescent="0.25">
      <c r="B334522" s="78"/>
      <c r="C334522" s="77"/>
    </row>
    <row r="334632" spans="2:3" x14ac:dyDescent="0.25">
      <c r="B334632" s="78"/>
      <c r="C334632" s="77"/>
    </row>
    <row r="334633" spans="2:3" x14ac:dyDescent="0.25">
      <c r="B334633" s="78"/>
      <c r="C334633" s="77"/>
    </row>
    <row r="334634" spans="2:3" x14ac:dyDescent="0.25">
      <c r="B334634" s="78"/>
      <c r="C334634" s="77"/>
    </row>
    <row r="334635" spans="2:3" x14ac:dyDescent="0.25">
      <c r="B334635" s="78"/>
      <c r="C334635" s="77"/>
    </row>
    <row r="334636" spans="2:3" x14ac:dyDescent="0.25">
      <c r="B334636" s="78"/>
      <c r="C334636" s="77"/>
    </row>
    <row r="334637" spans="2:3" x14ac:dyDescent="0.25">
      <c r="B334637" s="78"/>
      <c r="C334637" s="77"/>
    </row>
    <row r="334638" spans="2:3" x14ac:dyDescent="0.25">
      <c r="B334638" s="78"/>
      <c r="C334638" s="77"/>
    </row>
    <row r="334639" spans="2:3" x14ac:dyDescent="0.25">
      <c r="B334639" s="78"/>
      <c r="C334639" s="77"/>
    </row>
    <row r="334640" spans="2:3" x14ac:dyDescent="0.25">
      <c r="B334640" s="78"/>
      <c r="C334640" s="77"/>
    </row>
    <row r="334641" spans="2:3" x14ac:dyDescent="0.25">
      <c r="B334641" s="78"/>
      <c r="C334641" s="77"/>
    </row>
    <row r="334642" spans="2:3" x14ac:dyDescent="0.25">
      <c r="B334642" s="78"/>
      <c r="C334642" s="77"/>
    </row>
    <row r="334643" spans="2:3" x14ac:dyDescent="0.25">
      <c r="B334643" s="78"/>
      <c r="C334643" s="77"/>
    </row>
    <row r="334644" spans="2:3" x14ac:dyDescent="0.25">
      <c r="B334644" s="78"/>
      <c r="C334644" s="77"/>
    </row>
    <row r="334754" spans="2:3" x14ac:dyDescent="0.25">
      <c r="B334754" s="78"/>
      <c r="C334754" s="77"/>
    </row>
    <row r="334755" spans="2:3" x14ac:dyDescent="0.25">
      <c r="B334755" s="78"/>
      <c r="C334755" s="77"/>
    </row>
    <row r="334756" spans="2:3" x14ac:dyDescent="0.25">
      <c r="B334756" s="78"/>
      <c r="C334756" s="77"/>
    </row>
    <row r="334757" spans="2:3" x14ac:dyDescent="0.25">
      <c r="B334757" s="78"/>
      <c r="C334757" s="77"/>
    </row>
    <row r="334758" spans="2:3" x14ac:dyDescent="0.25">
      <c r="B334758" s="78"/>
      <c r="C334758" s="77"/>
    </row>
    <row r="334759" spans="2:3" x14ac:dyDescent="0.25">
      <c r="B334759" s="78"/>
      <c r="C334759" s="77"/>
    </row>
    <row r="334760" spans="2:3" x14ac:dyDescent="0.25">
      <c r="B334760" s="78"/>
      <c r="C334760" s="77"/>
    </row>
    <row r="334761" spans="2:3" x14ac:dyDescent="0.25">
      <c r="B334761" s="78"/>
      <c r="C334761" s="77"/>
    </row>
    <row r="334762" spans="2:3" x14ac:dyDescent="0.25">
      <c r="B334762" s="78"/>
      <c r="C334762" s="77"/>
    </row>
    <row r="334763" spans="2:3" x14ac:dyDescent="0.25">
      <c r="B334763" s="78"/>
      <c r="C334763" s="77"/>
    </row>
    <row r="334764" spans="2:3" x14ac:dyDescent="0.25">
      <c r="B334764" s="78"/>
      <c r="C334764" s="77"/>
    </row>
    <row r="334765" spans="2:3" x14ac:dyDescent="0.25">
      <c r="B334765" s="78"/>
      <c r="C334765" s="77"/>
    </row>
    <row r="334766" spans="2:3" x14ac:dyDescent="0.25">
      <c r="B334766" s="78"/>
      <c r="C334766" s="77"/>
    </row>
    <row r="334876" spans="2:3" x14ac:dyDescent="0.25">
      <c r="B334876" s="78"/>
      <c r="C334876" s="77"/>
    </row>
    <row r="334877" spans="2:3" x14ac:dyDescent="0.25">
      <c r="B334877" s="78"/>
      <c r="C334877" s="77"/>
    </row>
    <row r="334878" spans="2:3" x14ac:dyDescent="0.25">
      <c r="B334878" s="78"/>
      <c r="C334878" s="77"/>
    </row>
    <row r="334879" spans="2:3" x14ac:dyDescent="0.25">
      <c r="B334879" s="78"/>
      <c r="C334879" s="77"/>
    </row>
    <row r="334880" spans="2:3" x14ac:dyDescent="0.25">
      <c r="B334880" s="78"/>
      <c r="C334880" s="77"/>
    </row>
    <row r="334881" spans="2:3" x14ac:dyDescent="0.25">
      <c r="B334881" s="78"/>
      <c r="C334881" s="77"/>
    </row>
    <row r="334882" spans="2:3" x14ac:dyDescent="0.25">
      <c r="B334882" s="78"/>
      <c r="C334882" s="77"/>
    </row>
    <row r="334883" spans="2:3" x14ac:dyDescent="0.25">
      <c r="B334883" s="78"/>
      <c r="C334883" s="77"/>
    </row>
    <row r="334884" spans="2:3" x14ac:dyDescent="0.25">
      <c r="B334884" s="78"/>
      <c r="C334884" s="77"/>
    </row>
    <row r="334885" spans="2:3" x14ac:dyDescent="0.25">
      <c r="B334885" s="78"/>
      <c r="C334885" s="77"/>
    </row>
    <row r="334886" spans="2:3" x14ac:dyDescent="0.25">
      <c r="B334886" s="78"/>
      <c r="C334886" s="77"/>
    </row>
    <row r="334887" spans="2:3" x14ac:dyDescent="0.25">
      <c r="B334887" s="78"/>
      <c r="C334887" s="77"/>
    </row>
    <row r="334888" spans="2:3" x14ac:dyDescent="0.25">
      <c r="B334888" s="78"/>
      <c r="C334888" s="77"/>
    </row>
    <row r="334998" spans="2:3" x14ac:dyDescent="0.25">
      <c r="B334998" s="78"/>
      <c r="C334998" s="77"/>
    </row>
    <row r="334999" spans="2:3" x14ac:dyDescent="0.25">
      <c r="B334999" s="78"/>
      <c r="C334999" s="77"/>
    </row>
    <row r="335000" spans="2:3" x14ac:dyDescent="0.25">
      <c r="B335000" s="78"/>
      <c r="C335000" s="77"/>
    </row>
    <row r="335001" spans="2:3" x14ac:dyDescent="0.25">
      <c r="B335001" s="78"/>
      <c r="C335001" s="77"/>
    </row>
    <row r="335002" spans="2:3" x14ac:dyDescent="0.25">
      <c r="B335002" s="78"/>
      <c r="C335002" s="77"/>
    </row>
    <row r="335003" spans="2:3" x14ac:dyDescent="0.25">
      <c r="B335003" s="78"/>
      <c r="C335003" s="77"/>
    </row>
    <row r="335004" spans="2:3" x14ac:dyDescent="0.25">
      <c r="B335004" s="78"/>
      <c r="C335004" s="77"/>
    </row>
    <row r="335005" spans="2:3" x14ac:dyDescent="0.25">
      <c r="B335005" s="78"/>
      <c r="C335005" s="77"/>
    </row>
    <row r="335006" spans="2:3" x14ac:dyDescent="0.25">
      <c r="B335006" s="78"/>
      <c r="C335006" s="77"/>
    </row>
    <row r="335007" spans="2:3" x14ac:dyDescent="0.25">
      <c r="B335007" s="78"/>
      <c r="C335007" s="77"/>
    </row>
    <row r="335008" spans="2:3" x14ac:dyDescent="0.25">
      <c r="B335008" s="78"/>
      <c r="C335008" s="77"/>
    </row>
    <row r="335009" spans="2:3" x14ac:dyDescent="0.25">
      <c r="B335009" s="78"/>
      <c r="C335009" s="77"/>
    </row>
    <row r="335010" spans="2:3" x14ac:dyDescent="0.25">
      <c r="B335010" s="78"/>
      <c r="C335010" s="77"/>
    </row>
    <row r="335120" spans="2:3" x14ac:dyDescent="0.25">
      <c r="B335120" s="78"/>
      <c r="C335120" s="77"/>
    </row>
    <row r="335121" spans="2:3" x14ac:dyDescent="0.25">
      <c r="B335121" s="78"/>
      <c r="C335121" s="77"/>
    </row>
    <row r="335122" spans="2:3" x14ac:dyDescent="0.25">
      <c r="B335122" s="78"/>
      <c r="C335122" s="77"/>
    </row>
    <row r="335123" spans="2:3" x14ac:dyDescent="0.25">
      <c r="B335123" s="78"/>
      <c r="C335123" s="77"/>
    </row>
    <row r="335124" spans="2:3" x14ac:dyDescent="0.25">
      <c r="B335124" s="78"/>
      <c r="C335124" s="77"/>
    </row>
    <row r="335125" spans="2:3" x14ac:dyDescent="0.25">
      <c r="B335125" s="78"/>
      <c r="C335125" s="77"/>
    </row>
    <row r="335126" spans="2:3" x14ac:dyDescent="0.25">
      <c r="B335126" s="78"/>
      <c r="C335126" s="77"/>
    </row>
    <row r="335127" spans="2:3" x14ac:dyDescent="0.25">
      <c r="B335127" s="78"/>
      <c r="C335127" s="77"/>
    </row>
    <row r="335128" spans="2:3" x14ac:dyDescent="0.25">
      <c r="B335128" s="78"/>
      <c r="C335128" s="77"/>
    </row>
    <row r="335129" spans="2:3" x14ac:dyDescent="0.25">
      <c r="B335129" s="78"/>
      <c r="C335129" s="77"/>
    </row>
    <row r="335130" spans="2:3" x14ac:dyDescent="0.25">
      <c r="B335130" s="78"/>
      <c r="C335130" s="77"/>
    </row>
    <row r="335131" spans="2:3" x14ac:dyDescent="0.25">
      <c r="B335131" s="78"/>
      <c r="C335131" s="77"/>
    </row>
    <row r="335132" spans="2:3" x14ac:dyDescent="0.25">
      <c r="B335132" s="78"/>
      <c r="C335132" s="77"/>
    </row>
    <row r="335242" spans="2:3" x14ac:dyDescent="0.25">
      <c r="B335242" s="78"/>
      <c r="C335242" s="77"/>
    </row>
    <row r="335243" spans="2:3" x14ac:dyDescent="0.25">
      <c r="B335243" s="78"/>
      <c r="C335243" s="77"/>
    </row>
    <row r="335244" spans="2:3" x14ac:dyDescent="0.25">
      <c r="B335244" s="78"/>
      <c r="C335244" s="77"/>
    </row>
    <row r="335245" spans="2:3" x14ac:dyDescent="0.25">
      <c r="B335245" s="78"/>
      <c r="C335245" s="77"/>
    </row>
    <row r="335246" spans="2:3" x14ac:dyDescent="0.25">
      <c r="B335246" s="78"/>
      <c r="C335246" s="77"/>
    </row>
    <row r="335247" spans="2:3" x14ac:dyDescent="0.25">
      <c r="B335247" s="78"/>
      <c r="C335247" s="77"/>
    </row>
    <row r="335248" spans="2:3" x14ac:dyDescent="0.25">
      <c r="B335248" s="78"/>
      <c r="C335248" s="77"/>
    </row>
    <row r="335249" spans="2:3" x14ac:dyDescent="0.25">
      <c r="B335249" s="78"/>
      <c r="C335249" s="77"/>
    </row>
    <row r="335250" spans="2:3" x14ac:dyDescent="0.25">
      <c r="B335250" s="78"/>
      <c r="C335250" s="77"/>
    </row>
    <row r="335251" spans="2:3" x14ac:dyDescent="0.25">
      <c r="B335251" s="78"/>
      <c r="C335251" s="77"/>
    </row>
    <row r="335252" spans="2:3" x14ac:dyDescent="0.25">
      <c r="B335252" s="78"/>
      <c r="C335252" s="77"/>
    </row>
    <row r="335253" spans="2:3" x14ac:dyDescent="0.25">
      <c r="B335253" s="78"/>
      <c r="C335253" s="77"/>
    </row>
    <row r="335254" spans="2:3" x14ac:dyDescent="0.25">
      <c r="B335254" s="78"/>
      <c r="C335254" s="77"/>
    </row>
    <row r="335364" spans="2:3" x14ac:dyDescent="0.25">
      <c r="B335364" s="78"/>
      <c r="C335364" s="77"/>
    </row>
    <row r="335365" spans="2:3" x14ac:dyDescent="0.25">
      <c r="B335365" s="78"/>
      <c r="C335365" s="77"/>
    </row>
    <row r="335366" spans="2:3" x14ac:dyDescent="0.25">
      <c r="B335366" s="78"/>
      <c r="C335366" s="77"/>
    </row>
    <row r="335367" spans="2:3" x14ac:dyDescent="0.25">
      <c r="B335367" s="78"/>
      <c r="C335367" s="77"/>
    </row>
    <row r="335368" spans="2:3" x14ac:dyDescent="0.25">
      <c r="B335368" s="78"/>
      <c r="C335368" s="77"/>
    </row>
    <row r="335369" spans="2:3" x14ac:dyDescent="0.25">
      <c r="B335369" s="78"/>
      <c r="C335369" s="77"/>
    </row>
    <row r="335370" spans="2:3" x14ac:dyDescent="0.25">
      <c r="B335370" s="78"/>
      <c r="C335370" s="77"/>
    </row>
    <row r="335371" spans="2:3" x14ac:dyDescent="0.25">
      <c r="B335371" s="78"/>
      <c r="C335371" s="77"/>
    </row>
    <row r="335372" spans="2:3" x14ac:dyDescent="0.25">
      <c r="B335372" s="78"/>
      <c r="C335372" s="77"/>
    </row>
    <row r="335373" spans="2:3" x14ac:dyDescent="0.25">
      <c r="B335373" s="78"/>
      <c r="C335373" s="77"/>
    </row>
    <row r="335374" spans="2:3" x14ac:dyDescent="0.25">
      <c r="B335374" s="78"/>
      <c r="C335374" s="77"/>
    </row>
    <row r="335375" spans="2:3" x14ac:dyDescent="0.25">
      <c r="B335375" s="78"/>
      <c r="C335375" s="77"/>
    </row>
    <row r="335376" spans="2:3" x14ac:dyDescent="0.25">
      <c r="B335376" s="78"/>
      <c r="C335376" s="77"/>
    </row>
    <row r="335486" spans="2:3" x14ac:dyDescent="0.25">
      <c r="B335486" s="78"/>
      <c r="C335486" s="77"/>
    </row>
    <row r="335487" spans="2:3" x14ac:dyDescent="0.25">
      <c r="B335487" s="78"/>
      <c r="C335487" s="77"/>
    </row>
    <row r="335488" spans="2:3" x14ac:dyDescent="0.25">
      <c r="B335488" s="78"/>
      <c r="C335488" s="77"/>
    </row>
    <row r="335489" spans="2:3" x14ac:dyDescent="0.25">
      <c r="B335489" s="78"/>
      <c r="C335489" s="77"/>
    </row>
    <row r="335490" spans="2:3" x14ac:dyDescent="0.25">
      <c r="B335490" s="78"/>
      <c r="C335490" s="77"/>
    </row>
    <row r="335491" spans="2:3" x14ac:dyDescent="0.25">
      <c r="B335491" s="78"/>
      <c r="C335491" s="77"/>
    </row>
    <row r="335492" spans="2:3" x14ac:dyDescent="0.25">
      <c r="B335492" s="78"/>
      <c r="C335492" s="77"/>
    </row>
    <row r="335493" spans="2:3" x14ac:dyDescent="0.25">
      <c r="B335493" s="78"/>
      <c r="C335493" s="77"/>
    </row>
    <row r="335494" spans="2:3" x14ac:dyDescent="0.25">
      <c r="B335494" s="78"/>
      <c r="C335494" s="77"/>
    </row>
    <row r="335495" spans="2:3" x14ac:dyDescent="0.25">
      <c r="B335495" s="78"/>
      <c r="C335495" s="77"/>
    </row>
    <row r="335496" spans="2:3" x14ac:dyDescent="0.25">
      <c r="B335496" s="78"/>
      <c r="C335496" s="77"/>
    </row>
    <row r="335497" spans="2:3" x14ac:dyDescent="0.25">
      <c r="B335497" s="78"/>
      <c r="C335497" s="77"/>
    </row>
    <row r="335498" spans="2:3" x14ac:dyDescent="0.25">
      <c r="B335498" s="78"/>
      <c r="C335498" s="77"/>
    </row>
    <row r="335608" spans="2:3" x14ac:dyDescent="0.25">
      <c r="B335608" s="78"/>
      <c r="C335608" s="77"/>
    </row>
    <row r="335609" spans="2:3" x14ac:dyDescent="0.25">
      <c r="B335609" s="78"/>
      <c r="C335609" s="77"/>
    </row>
    <row r="335610" spans="2:3" x14ac:dyDescent="0.25">
      <c r="B335610" s="78"/>
      <c r="C335610" s="77"/>
    </row>
    <row r="335611" spans="2:3" x14ac:dyDescent="0.25">
      <c r="B335611" s="78"/>
      <c r="C335611" s="77"/>
    </row>
    <row r="335612" spans="2:3" x14ac:dyDescent="0.25">
      <c r="B335612" s="78"/>
      <c r="C335612" s="77"/>
    </row>
    <row r="335613" spans="2:3" x14ac:dyDescent="0.25">
      <c r="B335613" s="78"/>
      <c r="C335613" s="77"/>
    </row>
    <row r="335614" spans="2:3" x14ac:dyDescent="0.25">
      <c r="B335614" s="78"/>
      <c r="C335614" s="77"/>
    </row>
    <row r="335615" spans="2:3" x14ac:dyDescent="0.25">
      <c r="B335615" s="78"/>
      <c r="C335615" s="77"/>
    </row>
    <row r="335616" spans="2:3" x14ac:dyDescent="0.25">
      <c r="B335616" s="78"/>
      <c r="C335616" s="77"/>
    </row>
    <row r="335617" spans="2:3" x14ac:dyDescent="0.25">
      <c r="B335617" s="78"/>
      <c r="C335617" s="77"/>
    </row>
    <row r="335618" spans="2:3" x14ac:dyDescent="0.25">
      <c r="B335618" s="78"/>
      <c r="C335618" s="77"/>
    </row>
    <row r="335619" spans="2:3" x14ac:dyDescent="0.25">
      <c r="B335619" s="78"/>
      <c r="C335619" s="77"/>
    </row>
    <row r="335620" spans="2:3" x14ac:dyDescent="0.25">
      <c r="B335620" s="78"/>
      <c r="C335620" s="77"/>
    </row>
    <row r="335730" spans="2:3" x14ac:dyDescent="0.25">
      <c r="B335730" s="78"/>
      <c r="C335730" s="77"/>
    </row>
    <row r="335731" spans="2:3" x14ac:dyDescent="0.25">
      <c r="B335731" s="78"/>
      <c r="C335731" s="77"/>
    </row>
    <row r="335732" spans="2:3" x14ac:dyDescent="0.25">
      <c r="B335732" s="78"/>
      <c r="C335732" s="77"/>
    </row>
    <row r="335733" spans="2:3" x14ac:dyDescent="0.25">
      <c r="B335733" s="78"/>
      <c r="C335733" s="77"/>
    </row>
    <row r="335734" spans="2:3" x14ac:dyDescent="0.25">
      <c r="B335734" s="78"/>
      <c r="C335734" s="77"/>
    </row>
    <row r="335735" spans="2:3" x14ac:dyDescent="0.25">
      <c r="B335735" s="78"/>
      <c r="C335735" s="77"/>
    </row>
    <row r="335736" spans="2:3" x14ac:dyDescent="0.25">
      <c r="B335736" s="78"/>
      <c r="C335736" s="77"/>
    </row>
    <row r="335737" spans="2:3" x14ac:dyDescent="0.25">
      <c r="B335737" s="78"/>
      <c r="C335737" s="77"/>
    </row>
    <row r="335738" spans="2:3" x14ac:dyDescent="0.25">
      <c r="B335738" s="78"/>
      <c r="C335738" s="77"/>
    </row>
    <row r="335739" spans="2:3" x14ac:dyDescent="0.25">
      <c r="B335739" s="78"/>
      <c r="C335739" s="77"/>
    </row>
    <row r="335740" spans="2:3" x14ac:dyDescent="0.25">
      <c r="B335740" s="78"/>
      <c r="C335740" s="77"/>
    </row>
    <row r="335741" spans="2:3" x14ac:dyDescent="0.25">
      <c r="B335741" s="78"/>
      <c r="C335741" s="77"/>
    </row>
    <row r="335742" spans="2:3" x14ac:dyDescent="0.25">
      <c r="B335742" s="78"/>
      <c r="C335742" s="77"/>
    </row>
    <row r="335852" spans="2:3" x14ac:dyDescent="0.25">
      <c r="B335852" s="78"/>
      <c r="C335852" s="77"/>
    </row>
    <row r="335853" spans="2:3" x14ac:dyDescent="0.25">
      <c r="B335853" s="78"/>
      <c r="C335853" s="77"/>
    </row>
    <row r="335854" spans="2:3" x14ac:dyDescent="0.25">
      <c r="B335854" s="78"/>
      <c r="C335854" s="77"/>
    </row>
    <row r="335855" spans="2:3" x14ac:dyDescent="0.25">
      <c r="B335855" s="78"/>
      <c r="C335855" s="77"/>
    </row>
    <row r="335856" spans="2:3" x14ac:dyDescent="0.25">
      <c r="B335856" s="78"/>
      <c r="C335856" s="77"/>
    </row>
    <row r="335857" spans="2:3" x14ac:dyDescent="0.25">
      <c r="B335857" s="78"/>
      <c r="C335857" s="77"/>
    </row>
    <row r="335858" spans="2:3" x14ac:dyDescent="0.25">
      <c r="B335858" s="78"/>
      <c r="C335858" s="77"/>
    </row>
    <row r="335859" spans="2:3" x14ac:dyDescent="0.25">
      <c r="B335859" s="78"/>
      <c r="C335859" s="77"/>
    </row>
    <row r="335860" spans="2:3" x14ac:dyDescent="0.25">
      <c r="B335860" s="78"/>
      <c r="C335860" s="77"/>
    </row>
    <row r="335861" spans="2:3" x14ac:dyDescent="0.25">
      <c r="B335861" s="78"/>
      <c r="C335861" s="77"/>
    </row>
    <row r="335862" spans="2:3" x14ac:dyDescent="0.25">
      <c r="B335862" s="78"/>
      <c r="C335862" s="77"/>
    </row>
    <row r="335863" spans="2:3" x14ac:dyDescent="0.25">
      <c r="B335863" s="78"/>
      <c r="C335863" s="77"/>
    </row>
    <row r="335864" spans="2:3" x14ac:dyDescent="0.25">
      <c r="B335864" s="78"/>
      <c r="C335864" s="77"/>
    </row>
    <row r="335974" spans="2:3" x14ac:dyDescent="0.25">
      <c r="B335974" s="78"/>
      <c r="C335974" s="77"/>
    </row>
    <row r="335975" spans="2:3" x14ac:dyDescent="0.25">
      <c r="B335975" s="78"/>
      <c r="C335975" s="77"/>
    </row>
    <row r="335976" spans="2:3" x14ac:dyDescent="0.25">
      <c r="B335976" s="78"/>
      <c r="C335976" s="77"/>
    </row>
    <row r="335977" spans="2:3" x14ac:dyDescent="0.25">
      <c r="B335977" s="78"/>
      <c r="C335977" s="77"/>
    </row>
    <row r="335978" spans="2:3" x14ac:dyDescent="0.25">
      <c r="B335978" s="78"/>
      <c r="C335978" s="77"/>
    </row>
    <row r="335979" spans="2:3" x14ac:dyDescent="0.25">
      <c r="B335979" s="78"/>
      <c r="C335979" s="77"/>
    </row>
    <row r="335980" spans="2:3" x14ac:dyDescent="0.25">
      <c r="B335980" s="78"/>
      <c r="C335980" s="77"/>
    </row>
    <row r="335981" spans="2:3" x14ac:dyDescent="0.25">
      <c r="B335981" s="78"/>
      <c r="C335981" s="77"/>
    </row>
    <row r="335982" spans="2:3" x14ac:dyDescent="0.25">
      <c r="B335982" s="78"/>
      <c r="C335982" s="77"/>
    </row>
    <row r="335983" spans="2:3" x14ac:dyDescent="0.25">
      <c r="B335983" s="78"/>
      <c r="C335983" s="77"/>
    </row>
    <row r="335984" spans="2:3" x14ac:dyDescent="0.25">
      <c r="B335984" s="78"/>
      <c r="C335984" s="77"/>
    </row>
    <row r="335985" spans="2:3" x14ac:dyDescent="0.25">
      <c r="B335985" s="78"/>
      <c r="C335985" s="77"/>
    </row>
    <row r="335986" spans="2:3" x14ac:dyDescent="0.25">
      <c r="B335986" s="78"/>
      <c r="C335986" s="77"/>
    </row>
    <row r="336096" spans="2:3" x14ac:dyDescent="0.25">
      <c r="B336096" s="78"/>
      <c r="C336096" s="77"/>
    </row>
    <row r="336097" spans="2:3" x14ac:dyDescent="0.25">
      <c r="B336097" s="78"/>
      <c r="C336097" s="77"/>
    </row>
    <row r="336098" spans="2:3" x14ac:dyDescent="0.25">
      <c r="B336098" s="78"/>
      <c r="C336098" s="77"/>
    </row>
    <row r="336099" spans="2:3" x14ac:dyDescent="0.25">
      <c r="B336099" s="78"/>
      <c r="C336099" s="77"/>
    </row>
    <row r="336100" spans="2:3" x14ac:dyDescent="0.25">
      <c r="B336100" s="78"/>
      <c r="C336100" s="77"/>
    </row>
    <row r="336101" spans="2:3" x14ac:dyDescent="0.25">
      <c r="B336101" s="78"/>
      <c r="C336101" s="77"/>
    </row>
    <row r="336102" spans="2:3" x14ac:dyDescent="0.25">
      <c r="B336102" s="78"/>
      <c r="C336102" s="77"/>
    </row>
    <row r="336103" spans="2:3" x14ac:dyDescent="0.25">
      <c r="B336103" s="78"/>
      <c r="C336103" s="77"/>
    </row>
    <row r="336104" spans="2:3" x14ac:dyDescent="0.25">
      <c r="B336104" s="78"/>
      <c r="C336104" s="77"/>
    </row>
    <row r="336105" spans="2:3" x14ac:dyDescent="0.25">
      <c r="B336105" s="78"/>
      <c r="C336105" s="77"/>
    </row>
    <row r="336106" spans="2:3" x14ac:dyDescent="0.25">
      <c r="B336106" s="78"/>
      <c r="C336106" s="77"/>
    </row>
    <row r="336107" spans="2:3" x14ac:dyDescent="0.25">
      <c r="B336107" s="78"/>
      <c r="C336107" s="77"/>
    </row>
    <row r="336108" spans="2:3" x14ac:dyDescent="0.25">
      <c r="B336108" s="78"/>
      <c r="C336108" s="77"/>
    </row>
    <row r="336218" spans="2:3" x14ac:dyDescent="0.25">
      <c r="B336218" s="78"/>
      <c r="C336218" s="77"/>
    </row>
    <row r="336219" spans="2:3" x14ac:dyDescent="0.25">
      <c r="B336219" s="78"/>
      <c r="C336219" s="77"/>
    </row>
    <row r="336220" spans="2:3" x14ac:dyDescent="0.25">
      <c r="B336220" s="78"/>
      <c r="C336220" s="77"/>
    </row>
    <row r="336221" spans="2:3" x14ac:dyDescent="0.25">
      <c r="B336221" s="78"/>
      <c r="C336221" s="77"/>
    </row>
    <row r="336222" spans="2:3" x14ac:dyDescent="0.25">
      <c r="B336222" s="78"/>
      <c r="C336222" s="77"/>
    </row>
    <row r="336223" spans="2:3" x14ac:dyDescent="0.25">
      <c r="B336223" s="78"/>
      <c r="C336223" s="77"/>
    </row>
    <row r="336224" spans="2:3" x14ac:dyDescent="0.25">
      <c r="B336224" s="78"/>
      <c r="C336224" s="77"/>
    </row>
    <row r="336225" spans="2:3" x14ac:dyDescent="0.25">
      <c r="B336225" s="78"/>
      <c r="C336225" s="77"/>
    </row>
    <row r="336226" spans="2:3" x14ac:dyDescent="0.25">
      <c r="B336226" s="78"/>
      <c r="C336226" s="77"/>
    </row>
    <row r="336227" spans="2:3" x14ac:dyDescent="0.25">
      <c r="B336227" s="78"/>
      <c r="C336227" s="77"/>
    </row>
    <row r="336228" spans="2:3" x14ac:dyDescent="0.25">
      <c r="B336228" s="78"/>
      <c r="C336228" s="77"/>
    </row>
    <row r="336229" spans="2:3" x14ac:dyDescent="0.25">
      <c r="B336229" s="78"/>
      <c r="C336229" s="77"/>
    </row>
    <row r="336230" spans="2:3" x14ac:dyDescent="0.25">
      <c r="B336230" s="78"/>
      <c r="C336230" s="77"/>
    </row>
    <row r="336340" spans="2:3" x14ac:dyDescent="0.25">
      <c r="B336340" s="78"/>
      <c r="C336340" s="77"/>
    </row>
    <row r="336341" spans="2:3" x14ac:dyDescent="0.25">
      <c r="B336341" s="78"/>
      <c r="C336341" s="77"/>
    </row>
    <row r="336342" spans="2:3" x14ac:dyDescent="0.25">
      <c r="B336342" s="78"/>
      <c r="C336342" s="77"/>
    </row>
    <row r="336343" spans="2:3" x14ac:dyDescent="0.25">
      <c r="B336343" s="78"/>
      <c r="C336343" s="77"/>
    </row>
    <row r="336344" spans="2:3" x14ac:dyDescent="0.25">
      <c r="B336344" s="78"/>
      <c r="C336344" s="77"/>
    </row>
    <row r="336345" spans="2:3" x14ac:dyDescent="0.25">
      <c r="B336345" s="78"/>
      <c r="C336345" s="77"/>
    </row>
    <row r="336346" spans="2:3" x14ac:dyDescent="0.25">
      <c r="B336346" s="78"/>
      <c r="C336346" s="77"/>
    </row>
    <row r="336347" spans="2:3" x14ac:dyDescent="0.25">
      <c r="B336347" s="78"/>
      <c r="C336347" s="77"/>
    </row>
    <row r="336348" spans="2:3" x14ac:dyDescent="0.25">
      <c r="B336348" s="78"/>
      <c r="C336348" s="77"/>
    </row>
    <row r="336349" spans="2:3" x14ac:dyDescent="0.25">
      <c r="B336349" s="78"/>
      <c r="C336349" s="77"/>
    </row>
    <row r="336350" spans="2:3" x14ac:dyDescent="0.25">
      <c r="B336350" s="78"/>
      <c r="C336350" s="77"/>
    </row>
    <row r="336351" spans="2:3" x14ac:dyDescent="0.25">
      <c r="B336351" s="78"/>
      <c r="C336351" s="77"/>
    </row>
    <row r="336352" spans="2:3" x14ac:dyDescent="0.25">
      <c r="B336352" s="78"/>
      <c r="C336352" s="77"/>
    </row>
    <row r="336462" spans="2:3" x14ac:dyDescent="0.25">
      <c r="B336462" s="78"/>
      <c r="C336462" s="77"/>
    </row>
    <row r="336463" spans="2:3" x14ac:dyDescent="0.25">
      <c r="B336463" s="78"/>
      <c r="C336463" s="77"/>
    </row>
    <row r="336464" spans="2:3" x14ac:dyDescent="0.25">
      <c r="B336464" s="78"/>
      <c r="C336464" s="77"/>
    </row>
    <row r="336465" spans="2:3" x14ac:dyDescent="0.25">
      <c r="B336465" s="78"/>
      <c r="C336465" s="77"/>
    </row>
    <row r="336466" spans="2:3" x14ac:dyDescent="0.25">
      <c r="B336466" s="78"/>
      <c r="C336466" s="77"/>
    </row>
    <row r="336467" spans="2:3" x14ac:dyDescent="0.25">
      <c r="B336467" s="78"/>
      <c r="C336467" s="77"/>
    </row>
    <row r="336468" spans="2:3" x14ac:dyDescent="0.25">
      <c r="B336468" s="78"/>
      <c r="C336468" s="77"/>
    </row>
    <row r="336469" spans="2:3" x14ac:dyDescent="0.25">
      <c r="B336469" s="78"/>
      <c r="C336469" s="77"/>
    </row>
    <row r="336470" spans="2:3" x14ac:dyDescent="0.25">
      <c r="B336470" s="78"/>
      <c r="C336470" s="77"/>
    </row>
    <row r="336471" spans="2:3" x14ac:dyDescent="0.25">
      <c r="B336471" s="78"/>
      <c r="C336471" s="77"/>
    </row>
    <row r="336472" spans="2:3" x14ac:dyDescent="0.25">
      <c r="B336472" s="78"/>
      <c r="C336472" s="77"/>
    </row>
    <row r="336473" spans="2:3" x14ac:dyDescent="0.25">
      <c r="B336473" s="78"/>
      <c r="C336473" s="77"/>
    </row>
    <row r="336474" spans="2:3" x14ac:dyDescent="0.25">
      <c r="B336474" s="78"/>
      <c r="C336474" s="77"/>
    </row>
    <row r="336584" spans="2:3" x14ac:dyDescent="0.25">
      <c r="B336584" s="78"/>
      <c r="C336584" s="77"/>
    </row>
    <row r="336585" spans="2:3" x14ac:dyDescent="0.25">
      <c r="B336585" s="78"/>
      <c r="C336585" s="77"/>
    </row>
    <row r="336586" spans="2:3" x14ac:dyDescent="0.25">
      <c r="B336586" s="78"/>
      <c r="C336586" s="77"/>
    </row>
    <row r="336587" spans="2:3" x14ac:dyDescent="0.25">
      <c r="B336587" s="78"/>
      <c r="C336587" s="77"/>
    </row>
    <row r="336588" spans="2:3" x14ac:dyDescent="0.25">
      <c r="B336588" s="78"/>
      <c r="C336588" s="77"/>
    </row>
    <row r="336589" spans="2:3" x14ac:dyDescent="0.25">
      <c r="B336589" s="78"/>
      <c r="C336589" s="77"/>
    </row>
    <row r="336590" spans="2:3" x14ac:dyDescent="0.25">
      <c r="B336590" s="78"/>
      <c r="C336590" s="77"/>
    </row>
    <row r="336591" spans="2:3" x14ac:dyDescent="0.25">
      <c r="B336591" s="78"/>
      <c r="C336591" s="77"/>
    </row>
    <row r="336592" spans="2:3" x14ac:dyDescent="0.25">
      <c r="B336592" s="78"/>
      <c r="C336592" s="77"/>
    </row>
    <row r="336593" spans="2:3" x14ac:dyDescent="0.25">
      <c r="B336593" s="78"/>
      <c r="C336593" s="77"/>
    </row>
    <row r="336594" spans="2:3" x14ac:dyDescent="0.25">
      <c r="B336594" s="78"/>
      <c r="C336594" s="77"/>
    </row>
    <row r="336595" spans="2:3" x14ac:dyDescent="0.25">
      <c r="B336595" s="78"/>
      <c r="C336595" s="77"/>
    </row>
    <row r="336596" spans="2:3" x14ac:dyDescent="0.25">
      <c r="B336596" s="78"/>
      <c r="C336596" s="77"/>
    </row>
    <row r="336706" spans="2:3" x14ac:dyDescent="0.25">
      <c r="B336706" s="78"/>
      <c r="C336706" s="77"/>
    </row>
    <row r="336707" spans="2:3" x14ac:dyDescent="0.25">
      <c r="B336707" s="78"/>
      <c r="C336707" s="77"/>
    </row>
    <row r="336708" spans="2:3" x14ac:dyDescent="0.25">
      <c r="B336708" s="78"/>
      <c r="C336708" s="77"/>
    </row>
    <row r="336709" spans="2:3" x14ac:dyDescent="0.25">
      <c r="B336709" s="78"/>
      <c r="C336709" s="77"/>
    </row>
    <row r="336710" spans="2:3" x14ac:dyDescent="0.25">
      <c r="B336710" s="78"/>
      <c r="C336710" s="77"/>
    </row>
    <row r="336711" spans="2:3" x14ac:dyDescent="0.25">
      <c r="B336711" s="78"/>
      <c r="C336711" s="77"/>
    </row>
    <row r="336712" spans="2:3" x14ac:dyDescent="0.25">
      <c r="B336712" s="78"/>
      <c r="C336712" s="77"/>
    </row>
    <row r="336713" spans="2:3" x14ac:dyDescent="0.25">
      <c r="B336713" s="78"/>
      <c r="C336713" s="77"/>
    </row>
    <row r="336714" spans="2:3" x14ac:dyDescent="0.25">
      <c r="B336714" s="78"/>
      <c r="C336714" s="77"/>
    </row>
    <row r="336715" spans="2:3" x14ac:dyDescent="0.25">
      <c r="B336715" s="78"/>
      <c r="C336715" s="77"/>
    </row>
    <row r="336716" spans="2:3" x14ac:dyDescent="0.25">
      <c r="B336716" s="78"/>
      <c r="C336716" s="77"/>
    </row>
    <row r="336717" spans="2:3" x14ac:dyDescent="0.25">
      <c r="B336717" s="78"/>
      <c r="C336717" s="77"/>
    </row>
    <row r="336718" spans="2:3" x14ac:dyDescent="0.25">
      <c r="B336718" s="78"/>
      <c r="C336718" s="77"/>
    </row>
    <row r="336828" spans="2:3" x14ac:dyDescent="0.25">
      <c r="B336828" s="78"/>
      <c r="C336828" s="77"/>
    </row>
    <row r="336829" spans="2:3" x14ac:dyDescent="0.25">
      <c r="B336829" s="78"/>
      <c r="C336829" s="77"/>
    </row>
    <row r="336830" spans="2:3" x14ac:dyDescent="0.25">
      <c r="B336830" s="78"/>
      <c r="C336830" s="77"/>
    </row>
    <row r="336831" spans="2:3" x14ac:dyDescent="0.25">
      <c r="B336831" s="78"/>
      <c r="C336831" s="77"/>
    </row>
    <row r="336832" spans="2:3" x14ac:dyDescent="0.25">
      <c r="B336832" s="78"/>
      <c r="C336832" s="77"/>
    </row>
    <row r="336833" spans="2:3" x14ac:dyDescent="0.25">
      <c r="B336833" s="78"/>
      <c r="C336833" s="77"/>
    </row>
    <row r="336834" spans="2:3" x14ac:dyDescent="0.25">
      <c r="B336834" s="78"/>
      <c r="C336834" s="77"/>
    </row>
    <row r="336835" spans="2:3" x14ac:dyDescent="0.25">
      <c r="B336835" s="78"/>
      <c r="C336835" s="77"/>
    </row>
    <row r="336836" spans="2:3" x14ac:dyDescent="0.25">
      <c r="B336836" s="78"/>
      <c r="C336836" s="77"/>
    </row>
    <row r="336837" spans="2:3" x14ac:dyDescent="0.25">
      <c r="B336837" s="78"/>
      <c r="C336837" s="77"/>
    </row>
    <row r="336838" spans="2:3" x14ac:dyDescent="0.25">
      <c r="B336838" s="78"/>
      <c r="C336838" s="77"/>
    </row>
    <row r="336839" spans="2:3" x14ac:dyDescent="0.25">
      <c r="B336839" s="78"/>
      <c r="C336839" s="77"/>
    </row>
    <row r="336840" spans="2:3" x14ac:dyDescent="0.25">
      <c r="B336840" s="78"/>
      <c r="C336840" s="77"/>
    </row>
    <row r="336950" spans="2:3" x14ac:dyDescent="0.25">
      <c r="B336950" s="78"/>
      <c r="C336950" s="77"/>
    </row>
    <row r="336951" spans="2:3" x14ac:dyDescent="0.25">
      <c r="B336951" s="78"/>
      <c r="C336951" s="77"/>
    </row>
    <row r="336952" spans="2:3" x14ac:dyDescent="0.25">
      <c r="B336952" s="78"/>
      <c r="C336952" s="77"/>
    </row>
    <row r="336953" spans="2:3" x14ac:dyDescent="0.25">
      <c r="B336953" s="78"/>
      <c r="C336953" s="77"/>
    </row>
    <row r="336954" spans="2:3" x14ac:dyDescent="0.25">
      <c r="B336954" s="78"/>
      <c r="C336954" s="77"/>
    </row>
    <row r="336955" spans="2:3" x14ac:dyDescent="0.25">
      <c r="B336955" s="78"/>
      <c r="C336955" s="77"/>
    </row>
    <row r="336956" spans="2:3" x14ac:dyDescent="0.25">
      <c r="B336956" s="78"/>
      <c r="C336956" s="77"/>
    </row>
    <row r="336957" spans="2:3" x14ac:dyDescent="0.25">
      <c r="B336957" s="78"/>
      <c r="C336957" s="77"/>
    </row>
    <row r="336958" spans="2:3" x14ac:dyDescent="0.25">
      <c r="B336958" s="78"/>
      <c r="C336958" s="77"/>
    </row>
    <row r="336959" spans="2:3" x14ac:dyDescent="0.25">
      <c r="B336959" s="78"/>
      <c r="C336959" s="77"/>
    </row>
    <row r="336960" spans="2:3" x14ac:dyDescent="0.25">
      <c r="B336960" s="78"/>
      <c r="C336960" s="77"/>
    </row>
    <row r="336961" spans="2:3" x14ac:dyDescent="0.25">
      <c r="B336961" s="78"/>
      <c r="C336961" s="77"/>
    </row>
    <row r="336962" spans="2:3" x14ac:dyDescent="0.25">
      <c r="B336962" s="78"/>
      <c r="C336962" s="77"/>
    </row>
    <row r="337072" spans="2:3" x14ac:dyDescent="0.25">
      <c r="B337072" s="78"/>
      <c r="C337072" s="77"/>
    </row>
    <row r="337073" spans="2:3" x14ac:dyDescent="0.25">
      <c r="B337073" s="78"/>
      <c r="C337073" s="77"/>
    </row>
    <row r="337074" spans="2:3" x14ac:dyDescent="0.25">
      <c r="B337074" s="78"/>
      <c r="C337074" s="77"/>
    </row>
    <row r="337075" spans="2:3" x14ac:dyDescent="0.25">
      <c r="B337075" s="78"/>
      <c r="C337075" s="77"/>
    </row>
    <row r="337076" spans="2:3" x14ac:dyDescent="0.25">
      <c r="B337076" s="78"/>
      <c r="C337076" s="77"/>
    </row>
    <row r="337077" spans="2:3" x14ac:dyDescent="0.25">
      <c r="B337077" s="78"/>
      <c r="C337077" s="77"/>
    </row>
    <row r="337078" spans="2:3" x14ac:dyDescent="0.25">
      <c r="B337078" s="78"/>
      <c r="C337078" s="77"/>
    </row>
    <row r="337079" spans="2:3" x14ac:dyDescent="0.25">
      <c r="B337079" s="78"/>
      <c r="C337079" s="77"/>
    </row>
    <row r="337080" spans="2:3" x14ac:dyDescent="0.25">
      <c r="B337080" s="78"/>
      <c r="C337080" s="77"/>
    </row>
    <row r="337081" spans="2:3" x14ac:dyDescent="0.25">
      <c r="B337081" s="78"/>
      <c r="C337081" s="77"/>
    </row>
    <row r="337082" spans="2:3" x14ac:dyDescent="0.25">
      <c r="B337082" s="78"/>
      <c r="C337082" s="77"/>
    </row>
    <row r="337083" spans="2:3" x14ac:dyDescent="0.25">
      <c r="B337083" s="78"/>
      <c r="C337083" s="77"/>
    </row>
    <row r="337084" spans="2:3" x14ac:dyDescent="0.25">
      <c r="B337084" s="78"/>
      <c r="C337084" s="77"/>
    </row>
    <row r="337194" spans="2:3" x14ac:dyDescent="0.25">
      <c r="B337194" s="78"/>
      <c r="C337194" s="77"/>
    </row>
    <row r="337195" spans="2:3" x14ac:dyDescent="0.25">
      <c r="B337195" s="78"/>
      <c r="C337195" s="77"/>
    </row>
    <row r="337196" spans="2:3" x14ac:dyDescent="0.25">
      <c r="B337196" s="78"/>
      <c r="C337196" s="77"/>
    </row>
    <row r="337197" spans="2:3" x14ac:dyDescent="0.25">
      <c r="B337197" s="78"/>
      <c r="C337197" s="77"/>
    </row>
    <row r="337198" spans="2:3" x14ac:dyDescent="0.25">
      <c r="B337198" s="78"/>
      <c r="C337198" s="77"/>
    </row>
    <row r="337199" spans="2:3" x14ac:dyDescent="0.25">
      <c r="B337199" s="78"/>
      <c r="C337199" s="77"/>
    </row>
    <row r="337200" spans="2:3" x14ac:dyDescent="0.25">
      <c r="B337200" s="78"/>
      <c r="C337200" s="77"/>
    </row>
    <row r="337201" spans="2:3" x14ac:dyDescent="0.25">
      <c r="B337201" s="78"/>
      <c r="C337201" s="77"/>
    </row>
    <row r="337202" spans="2:3" x14ac:dyDescent="0.25">
      <c r="B337202" s="78"/>
      <c r="C337202" s="77"/>
    </row>
    <row r="337203" spans="2:3" x14ac:dyDescent="0.25">
      <c r="B337203" s="78"/>
      <c r="C337203" s="77"/>
    </row>
    <row r="337204" spans="2:3" x14ac:dyDescent="0.25">
      <c r="B337204" s="78"/>
      <c r="C337204" s="77"/>
    </row>
    <row r="337205" spans="2:3" x14ac:dyDescent="0.25">
      <c r="B337205" s="78"/>
      <c r="C337205" s="77"/>
    </row>
    <row r="337206" spans="2:3" x14ac:dyDescent="0.25">
      <c r="B337206" s="78"/>
      <c r="C337206" s="77"/>
    </row>
    <row r="337316" spans="2:3" x14ac:dyDescent="0.25">
      <c r="B337316" s="78"/>
      <c r="C337316" s="77"/>
    </row>
    <row r="337317" spans="2:3" x14ac:dyDescent="0.25">
      <c r="B337317" s="78"/>
      <c r="C337317" s="77"/>
    </row>
    <row r="337318" spans="2:3" x14ac:dyDescent="0.25">
      <c r="B337318" s="78"/>
      <c r="C337318" s="77"/>
    </row>
    <row r="337319" spans="2:3" x14ac:dyDescent="0.25">
      <c r="B337319" s="78"/>
      <c r="C337319" s="77"/>
    </row>
    <row r="337320" spans="2:3" x14ac:dyDescent="0.25">
      <c r="B337320" s="78"/>
      <c r="C337320" s="77"/>
    </row>
    <row r="337321" spans="2:3" x14ac:dyDescent="0.25">
      <c r="B337321" s="78"/>
      <c r="C337321" s="77"/>
    </row>
    <row r="337322" spans="2:3" x14ac:dyDescent="0.25">
      <c r="B337322" s="78"/>
      <c r="C337322" s="77"/>
    </row>
    <row r="337323" spans="2:3" x14ac:dyDescent="0.25">
      <c r="B337323" s="78"/>
      <c r="C337323" s="77"/>
    </row>
    <row r="337324" spans="2:3" x14ac:dyDescent="0.25">
      <c r="B337324" s="78"/>
      <c r="C337324" s="77"/>
    </row>
    <row r="337325" spans="2:3" x14ac:dyDescent="0.25">
      <c r="B337325" s="78"/>
      <c r="C337325" s="77"/>
    </row>
    <row r="337326" spans="2:3" x14ac:dyDescent="0.25">
      <c r="B337326" s="78"/>
      <c r="C337326" s="77"/>
    </row>
    <row r="337327" spans="2:3" x14ac:dyDescent="0.25">
      <c r="B337327" s="78"/>
      <c r="C337327" s="77"/>
    </row>
    <row r="337328" spans="2:3" x14ac:dyDescent="0.25">
      <c r="B337328" s="78"/>
      <c r="C337328" s="77"/>
    </row>
    <row r="337438" spans="2:3" x14ac:dyDescent="0.25">
      <c r="B337438" s="78"/>
      <c r="C337438" s="77"/>
    </row>
    <row r="337439" spans="2:3" x14ac:dyDescent="0.25">
      <c r="B337439" s="78"/>
      <c r="C337439" s="77"/>
    </row>
    <row r="337440" spans="2:3" x14ac:dyDescent="0.25">
      <c r="B337440" s="78"/>
      <c r="C337440" s="77"/>
    </row>
    <row r="337441" spans="2:3" x14ac:dyDescent="0.25">
      <c r="B337441" s="78"/>
      <c r="C337441" s="77"/>
    </row>
    <row r="337442" spans="2:3" x14ac:dyDescent="0.25">
      <c r="B337442" s="78"/>
      <c r="C337442" s="77"/>
    </row>
    <row r="337443" spans="2:3" x14ac:dyDescent="0.25">
      <c r="B337443" s="78"/>
      <c r="C337443" s="77"/>
    </row>
    <row r="337444" spans="2:3" x14ac:dyDescent="0.25">
      <c r="B337444" s="78"/>
      <c r="C337444" s="77"/>
    </row>
    <row r="337445" spans="2:3" x14ac:dyDescent="0.25">
      <c r="B337445" s="78"/>
      <c r="C337445" s="77"/>
    </row>
    <row r="337446" spans="2:3" x14ac:dyDescent="0.25">
      <c r="B337446" s="78"/>
      <c r="C337446" s="77"/>
    </row>
    <row r="337447" spans="2:3" x14ac:dyDescent="0.25">
      <c r="B337447" s="78"/>
      <c r="C337447" s="77"/>
    </row>
    <row r="337448" spans="2:3" x14ac:dyDescent="0.25">
      <c r="B337448" s="78"/>
      <c r="C337448" s="77"/>
    </row>
    <row r="337449" spans="2:3" x14ac:dyDescent="0.25">
      <c r="B337449" s="78"/>
      <c r="C337449" s="77"/>
    </row>
    <row r="337450" spans="2:3" x14ac:dyDescent="0.25">
      <c r="B337450" s="78"/>
      <c r="C337450" s="77"/>
    </row>
    <row r="337560" spans="2:3" x14ac:dyDescent="0.25">
      <c r="B337560" s="78"/>
      <c r="C337560" s="77"/>
    </row>
    <row r="337561" spans="2:3" x14ac:dyDescent="0.25">
      <c r="B337561" s="78"/>
      <c r="C337561" s="77"/>
    </row>
    <row r="337562" spans="2:3" x14ac:dyDescent="0.25">
      <c r="B337562" s="78"/>
      <c r="C337562" s="77"/>
    </row>
    <row r="337563" spans="2:3" x14ac:dyDescent="0.25">
      <c r="B337563" s="78"/>
      <c r="C337563" s="77"/>
    </row>
    <row r="337564" spans="2:3" x14ac:dyDescent="0.25">
      <c r="B337564" s="78"/>
      <c r="C337564" s="77"/>
    </row>
    <row r="337565" spans="2:3" x14ac:dyDescent="0.25">
      <c r="B337565" s="78"/>
      <c r="C337565" s="77"/>
    </row>
    <row r="337566" spans="2:3" x14ac:dyDescent="0.25">
      <c r="B337566" s="78"/>
      <c r="C337566" s="77"/>
    </row>
    <row r="337567" spans="2:3" x14ac:dyDescent="0.25">
      <c r="B337567" s="78"/>
      <c r="C337567" s="77"/>
    </row>
    <row r="337568" spans="2:3" x14ac:dyDescent="0.25">
      <c r="B337568" s="78"/>
      <c r="C337568" s="77"/>
    </row>
    <row r="337569" spans="2:3" x14ac:dyDescent="0.25">
      <c r="B337569" s="78"/>
      <c r="C337569" s="77"/>
    </row>
    <row r="337570" spans="2:3" x14ac:dyDescent="0.25">
      <c r="B337570" s="78"/>
      <c r="C337570" s="77"/>
    </row>
    <row r="337571" spans="2:3" x14ac:dyDescent="0.25">
      <c r="B337571" s="78"/>
      <c r="C337571" s="77"/>
    </row>
    <row r="337572" spans="2:3" x14ac:dyDescent="0.25">
      <c r="B337572" s="78"/>
      <c r="C337572" s="77"/>
    </row>
    <row r="337682" spans="2:3" x14ac:dyDescent="0.25">
      <c r="B337682" s="78"/>
      <c r="C337682" s="77"/>
    </row>
    <row r="337683" spans="2:3" x14ac:dyDescent="0.25">
      <c r="B337683" s="78"/>
      <c r="C337683" s="77"/>
    </row>
    <row r="337684" spans="2:3" x14ac:dyDescent="0.25">
      <c r="B337684" s="78"/>
      <c r="C337684" s="77"/>
    </row>
    <row r="337685" spans="2:3" x14ac:dyDescent="0.25">
      <c r="B337685" s="78"/>
      <c r="C337685" s="77"/>
    </row>
    <row r="337686" spans="2:3" x14ac:dyDescent="0.25">
      <c r="B337686" s="78"/>
      <c r="C337686" s="77"/>
    </row>
    <row r="337687" spans="2:3" x14ac:dyDescent="0.25">
      <c r="B337687" s="78"/>
      <c r="C337687" s="77"/>
    </row>
    <row r="337688" spans="2:3" x14ac:dyDescent="0.25">
      <c r="B337688" s="78"/>
      <c r="C337688" s="77"/>
    </row>
    <row r="337689" spans="2:3" x14ac:dyDescent="0.25">
      <c r="B337689" s="78"/>
      <c r="C337689" s="77"/>
    </row>
    <row r="337690" spans="2:3" x14ac:dyDescent="0.25">
      <c r="B337690" s="78"/>
      <c r="C337690" s="77"/>
    </row>
    <row r="337691" spans="2:3" x14ac:dyDescent="0.25">
      <c r="B337691" s="78"/>
      <c r="C337691" s="77"/>
    </row>
    <row r="337692" spans="2:3" x14ac:dyDescent="0.25">
      <c r="B337692" s="78"/>
      <c r="C337692" s="77"/>
    </row>
    <row r="337693" spans="2:3" x14ac:dyDescent="0.25">
      <c r="B337693" s="78"/>
      <c r="C337693" s="77"/>
    </row>
    <row r="337694" spans="2:3" x14ac:dyDescent="0.25">
      <c r="B337694" s="78"/>
      <c r="C337694" s="77"/>
    </row>
    <row r="337804" spans="2:3" x14ac:dyDescent="0.25">
      <c r="B337804" s="78"/>
      <c r="C337804" s="77"/>
    </row>
    <row r="337805" spans="2:3" x14ac:dyDescent="0.25">
      <c r="B337805" s="78"/>
      <c r="C337805" s="77"/>
    </row>
    <row r="337806" spans="2:3" x14ac:dyDescent="0.25">
      <c r="B337806" s="78"/>
      <c r="C337806" s="77"/>
    </row>
    <row r="337807" spans="2:3" x14ac:dyDescent="0.25">
      <c r="B337807" s="78"/>
      <c r="C337807" s="77"/>
    </row>
    <row r="337808" spans="2:3" x14ac:dyDescent="0.25">
      <c r="B337808" s="78"/>
      <c r="C337808" s="77"/>
    </row>
    <row r="337809" spans="2:3" x14ac:dyDescent="0.25">
      <c r="B337809" s="78"/>
      <c r="C337809" s="77"/>
    </row>
    <row r="337810" spans="2:3" x14ac:dyDescent="0.25">
      <c r="B337810" s="78"/>
      <c r="C337810" s="77"/>
    </row>
    <row r="337811" spans="2:3" x14ac:dyDescent="0.25">
      <c r="B337811" s="78"/>
      <c r="C337811" s="77"/>
    </row>
    <row r="337812" spans="2:3" x14ac:dyDescent="0.25">
      <c r="B337812" s="78"/>
      <c r="C337812" s="77"/>
    </row>
    <row r="337813" spans="2:3" x14ac:dyDescent="0.25">
      <c r="B337813" s="78"/>
      <c r="C337813" s="77"/>
    </row>
    <row r="337814" spans="2:3" x14ac:dyDescent="0.25">
      <c r="B337814" s="78"/>
      <c r="C337814" s="77"/>
    </row>
    <row r="337815" spans="2:3" x14ac:dyDescent="0.25">
      <c r="B337815" s="78"/>
      <c r="C337815" s="77"/>
    </row>
    <row r="337816" spans="2:3" x14ac:dyDescent="0.25">
      <c r="B337816" s="78"/>
      <c r="C337816" s="77"/>
    </row>
    <row r="337926" spans="2:3" x14ac:dyDescent="0.25">
      <c r="B337926" s="78"/>
      <c r="C337926" s="77"/>
    </row>
    <row r="337927" spans="2:3" x14ac:dyDescent="0.25">
      <c r="B337927" s="78"/>
      <c r="C337927" s="77"/>
    </row>
    <row r="337928" spans="2:3" x14ac:dyDescent="0.25">
      <c r="B337928" s="78"/>
      <c r="C337928" s="77"/>
    </row>
    <row r="337929" spans="2:3" x14ac:dyDescent="0.25">
      <c r="B337929" s="78"/>
      <c r="C337929" s="77"/>
    </row>
    <row r="337930" spans="2:3" x14ac:dyDescent="0.25">
      <c r="B337930" s="78"/>
      <c r="C337930" s="77"/>
    </row>
    <row r="337931" spans="2:3" x14ac:dyDescent="0.25">
      <c r="B337931" s="78"/>
      <c r="C337931" s="77"/>
    </row>
    <row r="337932" spans="2:3" x14ac:dyDescent="0.25">
      <c r="B337932" s="78"/>
      <c r="C337932" s="77"/>
    </row>
    <row r="337933" spans="2:3" x14ac:dyDescent="0.25">
      <c r="B337933" s="78"/>
      <c r="C337933" s="77"/>
    </row>
    <row r="337934" spans="2:3" x14ac:dyDescent="0.25">
      <c r="B337934" s="78"/>
      <c r="C337934" s="77"/>
    </row>
    <row r="337935" spans="2:3" x14ac:dyDescent="0.25">
      <c r="B337935" s="78"/>
      <c r="C337935" s="77"/>
    </row>
    <row r="337936" spans="2:3" x14ac:dyDescent="0.25">
      <c r="B337936" s="78"/>
      <c r="C337936" s="77"/>
    </row>
    <row r="337937" spans="2:3" x14ac:dyDescent="0.25">
      <c r="B337937" s="78"/>
      <c r="C337937" s="77"/>
    </row>
    <row r="337938" spans="2:3" x14ac:dyDescent="0.25">
      <c r="B337938" s="78"/>
      <c r="C337938" s="77"/>
    </row>
    <row r="338048" spans="2:3" x14ac:dyDescent="0.25">
      <c r="B338048" s="78"/>
      <c r="C338048" s="77"/>
    </row>
    <row r="338049" spans="2:3" x14ac:dyDescent="0.25">
      <c r="B338049" s="78"/>
      <c r="C338049" s="77"/>
    </row>
    <row r="338050" spans="2:3" x14ac:dyDescent="0.25">
      <c r="B338050" s="78"/>
      <c r="C338050" s="77"/>
    </row>
    <row r="338051" spans="2:3" x14ac:dyDescent="0.25">
      <c r="B338051" s="78"/>
      <c r="C338051" s="77"/>
    </row>
    <row r="338052" spans="2:3" x14ac:dyDescent="0.25">
      <c r="B338052" s="78"/>
      <c r="C338052" s="77"/>
    </row>
    <row r="338053" spans="2:3" x14ac:dyDescent="0.25">
      <c r="B338053" s="78"/>
      <c r="C338053" s="77"/>
    </row>
    <row r="338054" spans="2:3" x14ac:dyDescent="0.25">
      <c r="B338054" s="78"/>
      <c r="C338054" s="77"/>
    </row>
    <row r="338055" spans="2:3" x14ac:dyDescent="0.25">
      <c r="B338055" s="78"/>
      <c r="C338055" s="77"/>
    </row>
    <row r="338056" spans="2:3" x14ac:dyDescent="0.25">
      <c r="B338056" s="78"/>
      <c r="C338056" s="77"/>
    </row>
    <row r="338057" spans="2:3" x14ac:dyDescent="0.25">
      <c r="B338057" s="78"/>
      <c r="C338057" s="77"/>
    </row>
    <row r="338058" spans="2:3" x14ac:dyDescent="0.25">
      <c r="B338058" s="78"/>
      <c r="C338058" s="77"/>
    </row>
    <row r="338059" spans="2:3" x14ac:dyDescent="0.25">
      <c r="B338059" s="78"/>
      <c r="C338059" s="77"/>
    </row>
    <row r="338060" spans="2:3" x14ac:dyDescent="0.25">
      <c r="B338060" s="78"/>
      <c r="C338060" s="77"/>
    </row>
    <row r="338170" spans="2:3" x14ac:dyDescent="0.25">
      <c r="B338170" s="78"/>
      <c r="C338170" s="77"/>
    </row>
    <row r="338171" spans="2:3" x14ac:dyDescent="0.25">
      <c r="B338171" s="78"/>
      <c r="C338171" s="77"/>
    </row>
    <row r="338172" spans="2:3" x14ac:dyDescent="0.25">
      <c r="B338172" s="78"/>
      <c r="C338172" s="77"/>
    </row>
    <row r="338173" spans="2:3" x14ac:dyDescent="0.25">
      <c r="B338173" s="78"/>
      <c r="C338173" s="77"/>
    </row>
    <row r="338174" spans="2:3" x14ac:dyDescent="0.25">
      <c r="B338174" s="78"/>
      <c r="C338174" s="77"/>
    </row>
    <row r="338175" spans="2:3" x14ac:dyDescent="0.25">
      <c r="B338175" s="78"/>
      <c r="C338175" s="77"/>
    </row>
    <row r="338176" spans="2:3" x14ac:dyDescent="0.25">
      <c r="B338176" s="78"/>
      <c r="C338176" s="77"/>
    </row>
    <row r="338177" spans="2:3" x14ac:dyDescent="0.25">
      <c r="B338177" s="78"/>
      <c r="C338177" s="77"/>
    </row>
    <row r="338178" spans="2:3" x14ac:dyDescent="0.25">
      <c r="B338178" s="78"/>
      <c r="C338178" s="77"/>
    </row>
    <row r="338179" spans="2:3" x14ac:dyDescent="0.25">
      <c r="B338179" s="78"/>
      <c r="C338179" s="77"/>
    </row>
    <row r="338180" spans="2:3" x14ac:dyDescent="0.25">
      <c r="B338180" s="78"/>
      <c r="C338180" s="77"/>
    </row>
    <row r="338181" spans="2:3" x14ac:dyDescent="0.25">
      <c r="B338181" s="78"/>
      <c r="C338181" s="77"/>
    </row>
    <row r="338182" spans="2:3" x14ac:dyDescent="0.25">
      <c r="B338182" s="78"/>
      <c r="C338182" s="77"/>
    </row>
    <row r="338292" spans="2:3" x14ac:dyDescent="0.25">
      <c r="B338292" s="78"/>
      <c r="C338292" s="77"/>
    </row>
    <row r="338293" spans="2:3" x14ac:dyDescent="0.25">
      <c r="B338293" s="78"/>
      <c r="C338293" s="77"/>
    </row>
    <row r="338294" spans="2:3" x14ac:dyDescent="0.25">
      <c r="B338294" s="78"/>
      <c r="C338294" s="77"/>
    </row>
    <row r="338295" spans="2:3" x14ac:dyDescent="0.25">
      <c r="B338295" s="78"/>
      <c r="C338295" s="77"/>
    </row>
    <row r="338296" spans="2:3" x14ac:dyDescent="0.25">
      <c r="B338296" s="78"/>
      <c r="C338296" s="77"/>
    </row>
    <row r="338297" spans="2:3" x14ac:dyDescent="0.25">
      <c r="B338297" s="78"/>
      <c r="C338297" s="77"/>
    </row>
    <row r="338298" spans="2:3" x14ac:dyDescent="0.25">
      <c r="B338298" s="78"/>
      <c r="C338298" s="77"/>
    </row>
    <row r="338299" spans="2:3" x14ac:dyDescent="0.25">
      <c r="B338299" s="78"/>
      <c r="C338299" s="77"/>
    </row>
    <row r="338300" spans="2:3" x14ac:dyDescent="0.25">
      <c r="B338300" s="78"/>
      <c r="C338300" s="77"/>
    </row>
    <row r="338301" spans="2:3" x14ac:dyDescent="0.25">
      <c r="B338301" s="78"/>
      <c r="C338301" s="77"/>
    </row>
    <row r="338302" spans="2:3" x14ac:dyDescent="0.25">
      <c r="B338302" s="78"/>
      <c r="C338302" s="77"/>
    </row>
    <row r="338303" spans="2:3" x14ac:dyDescent="0.25">
      <c r="B338303" s="78"/>
      <c r="C338303" s="77"/>
    </row>
    <row r="338304" spans="2:3" x14ac:dyDescent="0.25">
      <c r="B338304" s="78"/>
      <c r="C338304" s="77"/>
    </row>
    <row r="338414" spans="2:3" x14ac:dyDescent="0.25">
      <c r="B338414" s="78"/>
      <c r="C338414" s="77"/>
    </row>
    <row r="338415" spans="2:3" x14ac:dyDescent="0.25">
      <c r="B338415" s="78"/>
      <c r="C338415" s="77"/>
    </row>
    <row r="338416" spans="2:3" x14ac:dyDescent="0.25">
      <c r="B338416" s="78"/>
      <c r="C338416" s="77"/>
    </row>
    <row r="338417" spans="2:3" x14ac:dyDescent="0.25">
      <c r="B338417" s="78"/>
      <c r="C338417" s="77"/>
    </row>
    <row r="338418" spans="2:3" x14ac:dyDescent="0.25">
      <c r="B338418" s="78"/>
      <c r="C338418" s="77"/>
    </row>
    <row r="338419" spans="2:3" x14ac:dyDescent="0.25">
      <c r="B338419" s="78"/>
      <c r="C338419" s="77"/>
    </row>
    <row r="338420" spans="2:3" x14ac:dyDescent="0.25">
      <c r="B338420" s="78"/>
      <c r="C338420" s="77"/>
    </row>
    <row r="338421" spans="2:3" x14ac:dyDescent="0.25">
      <c r="B338421" s="78"/>
      <c r="C338421" s="77"/>
    </row>
    <row r="338422" spans="2:3" x14ac:dyDescent="0.25">
      <c r="B338422" s="78"/>
      <c r="C338422" s="77"/>
    </row>
    <row r="338423" spans="2:3" x14ac:dyDescent="0.25">
      <c r="B338423" s="78"/>
      <c r="C338423" s="77"/>
    </row>
    <row r="338424" spans="2:3" x14ac:dyDescent="0.25">
      <c r="B338424" s="78"/>
      <c r="C338424" s="77"/>
    </row>
    <row r="338425" spans="2:3" x14ac:dyDescent="0.25">
      <c r="B338425" s="78"/>
      <c r="C338425" s="77"/>
    </row>
    <row r="338426" spans="2:3" x14ac:dyDescent="0.25">
      <c r="B338426" s="78"/>
      <c r="C338426" s="77"/>
    </row>
    <row r="338536" spans="2:3" x14ac:dyDescent="0.25">
      <c r="B338536" s="78"/>
      <c r="C338536" s="77"/>
    </row>
    <row r="338537" spans="2:3" x14ac:dyDescent="0.25">
      <c r="B338537" s="78"/>
      <c r="C338537" s="77"/>
    </row>
    <row r="338538" spans="2:3" x14ac:dyDescent="0.25">
      <c r="B338538" s="78"/>
      <c r="C338538" s="77"/>
    </row>
    <row r="338539" spans="2:3" x14ac:dyDescent="0.25">
      <c r="B338539" s="78"/>
      <c r="C338539" s="77"/>
    </row>
    <row r="338540" spans="2:3" x14ac:dyDescent="0.25">
      <c r="B338540" s="78"/>
      <c r="C338540" s="77"/>
    </row>
    <row r="338541" spans="2:3" x14ac:dyDescent="0.25">
      <c r="B338541" s="78"/>
      <c r="C338541" s="77"/>
    </row>
    <row r="338542" spans="2:3" x14ac:dyDescent="0.25">
      <c r="B338542" s="78"/>
      <c r="C338542" s="77"/>
    </row>
    <row r="338543" spans="2:3" x14ac:dyDescent="0.25">
      <c r="B338543" s="78"/>
      <c r="C338543" s="77"/>
    </row>
    <row r="338544" spans="2:3" x14ac:dyDescent="0.25">
      <c r="B338544" s="78"/>
      <c r="C338544" s="77"/>
    </row>
    <row r="338545" spans="2:3" x14ac:dyDescent="0.25">
      <c r="B338545" s="78"/>
      <c r="C338545" s="77"/>
    </row>
    <row r="338546" spans="2:3" x14ac:dyDescent="0.25">
      <c r="B338546" s="78"/>
      <c r="C338546" s="77"/>
    </row>
    <row r="338547" spans="2:3" x14ac:dyDescent="0.25">
      <c r="B338547" s="78"/>
      <c r="C338547" s="77"/>
    </row>
    <row r="338548" spans="2:3" x14ac:dyDescent="0.25">
      <c r="B338548" s="78"/>
      <c r="C338548" s="77"/>
    </row>
    <row r="338658" spans="2:3" x14ac:dyDescent="0.25">
      <c r="B338658" s="78"/>
      <c r="C338658" s="77"/>
    </row>
    <row r="338659" spans="2:3" x14ac:dyDescent="0.25">
      <c r="B338659" s="78"/>
      <c r="C338659" s="77"/>
    </row>
    <row r="338660" spans="2:3" x14ac:dyDescent="0.25">
      <c r="B338660" s="78"/>
      <c r="C338660" s="77"/>
    </row>
    <row r="338661" spans="2:3" x14ac:dyDescent="0.25">
      <c r="B338661" s="78"/>
      <c r="C338661" s="77"/>
    </row>
    <row r="338662" spans="2:3" x14ac:dyDescent="0.25">
      <c r="B338662" s="78"/>
      <c r="C338662" s="77"/>
    </row>
    <row r="338663" spans="2:3" x14ac:dyDescent="0.25">
      <c r="B338663" s="78"/>
      <c r="C338663" s="77"/>
    </row>
    <row r="338664" spans="2:3" x14ac:dyDescent="0.25">
      <c r="B338664" s="78"/>
      <c r="C338664" s="77"/>
    </row>
    <row r="338665" spans="2:3" x14ac:dyDescent="0.25">
      <c r="B338665" s="78"/>
      <c r="C338665" s="77"/>
    </row>
    <row r="338666" spans="2:3" x14ac:dyDescent="0.25">
      <c r="B338666" s="78"/>
      <c r="C338666" s="77"/>
    </row>
    <row r="338667" spans="2:3" x14ac:dyDescent="0.25">
      <c r="B338667" s="78"/>
      <c r="C338667" s="77"/>
    </row>
    <row r="338668" spans="2:3" x14ac:dyDescent="0.25">
      <c r="B338668" s="78"/>
      <c r="C338668" s="77"/>
    </row>
    <row r="338669" spans="2:3" x14ac:dyDescent="0.25">
      <c r="B338669" s="78"/>
      <c r="C338669" s="77"/>
    </row>
    <row r="338670" spans="2:3" x14ac:dyDescent="0.25">
      <c r="B338670" s="78"/>
      <c r="C338670" s="77"/>
    </row>
    <row r="338780" spans="2:3" x14ac:dyDescent="0.25">
      <c r="B338780" s="78"/>
      <c r="C338780" s="77"/>
    </row>
    <row r="338781" spans="2:3" x14ac:dyDescent="0.25">
      <c r="B338781" s="78"/>
      <c r="C338781" s="77"/>
    </row>
    <row r="338782" spans="2:3" x14ac:dyDescent="0.25">
      <c r="B338782" s="78"/>
      <c r="C338782" s="77"/>
    </row>
    <row r="338783" spans="2:3" x14ac:dyDescent="0.25">
      <c r="B338783" s="78"/>
      <c r="C338783" s="77"/>
    </row>
    <row r="338784" spans="2:3" x14ac:dyDescent="0.25">
      <c r="B338784" s="78"/>
      <c r="C338784" s="77"/>
    </row>
    <row r="338785" spans="2:3" x14ac:dyDescent="0.25">
      <c r="B338785" s="78"/>
      <c r="C338785" s="77"/>
    </row>
    <row r="338786" spans="2:3" x14ac:dyDescent="0.25">
      <c r="B338786" s="78"/>
      <c r="C338786" s="77"/>
    </row>
    <row r="338787" spans="2:3" x14ac:dyDescent="0.25">
      <c r="B338787" s="78"/>
      <c r="C338787" s="77"/>
    </row>
    <row r="338788" spans="2:3" x14ac:dyDescent="0.25">
      <c r="B338788" s="78"/>
      <c r="C338788" s="77"/>
    </row>
    <row r="338789" spans="2:3" x14ac:dyDescent="0.25">
      <c r="B338789" s="78"/>
      <c r="C338789" s="77"/>
    </row>
    <row r="338790" spans="2:3" x14ac:dyDescent="0.25">
      <c r="B338790" s="78"/>
      <c r="C338790" s="77"/>
    </row>
    <row r="338791" spans="2:3" x14ac:dyDescent="0.25">
      <c r="B338791" s="78"/>
      <c r="C338791" s="77"/>
    </row>
    <row r="338792" spans="2:3" x14ac:dyDescent="0.25">
      <c r="B338792" s="78"/>
      <c r="C338792" s="77"/>
    </row>
    <row r="338902" spans="2:3" x14ac:dyDescent="0.25">
      <c r="B338902" s="78"/>
      <c r="C338902" s="77"/>
    </row>
    <row r="338903" spans="2:3" x14ac:dyDescent="0.25">
      <c r="B338903" s="78"/>
      <c r="C338903" s="77"/>
    </row>
    <row r="338904" spans="2:3" x14ac:dyDescent="0.25">
      <c r="B338904" s="78"/>
      <c r="C338904" s="77"/>
    </row>
    <row r="338905" spans="2:3" x14ac:dyDescent="0.25">
      <c r="B338905" s="78"/>
      <c r="C338905" s="77"/>
    </row>
    <row r="338906" spans="2:3" x14ac:dyDescent="0.25">
      <c r="B338906" s="78"/>
      <c r="C338906" s="77"/>
    </row>
    <row r="338907" spans="2:3" x14ac:dyDescent="0.25">
      <c r="B338907" s="78"/>
      <c r="C338907" s="77"/>
    </row>
    <row r="338908" spans="2:3" x14ac:dyDescent="0.25">
      <c r="B338908" s="78"/>
      <c r="C338908" s="77"/>
    </row>
    <row r="338909" spans="2:3" x14ac:dyDescent="0.25">
      <c r="B338909" s="78"/>
      <c r="C338909" s="77"/>
    </row>
    <row r="338910" spans="2:3" x14ac:dyDescent="0.25">
      <c r="B338910" s="78"/>
      <c r="C338910" s="77"/>
    </row>
    <row r="338911" spans="2:3" x14ac:dyDescent="0.25">
      <c r="B338911" s="78"/>
      <c r="C338911" s="77"/>
    </row>
    <row r="338912" spans="2:3" x14ac:dyDescent="0.25">
      <c r="B338912" s="78"/>
      <c r="C338912" s="77"/>
    </row>
    <row r="338913" spans="2:3" x14ac:dyDescent="0.25">
      <c r="B338913" s="78"/>
      <c r="C338913" s="77"/>
    </row>
    <row r="338914" spans="2:3" x14ac:dyDescent="0.25">
      <c r="B338914" s="78"/>
      <c r="C338914" s="77"/>
    </row>
    <row r="339024" spans="2:3" x14ac:dyDescent="0.25">
      <c r="B339024" s="78"/>
      <c r="C339024" s="77"/>
    </row>
    <row r="339025" spans="2:3" x14ac:dyDescent="0.25">
      <c r="B339025" s="78"/>
      <c r="C339025" s="77"/>
    </row>
    <row r="339026" spans="2:3" x14ac:dyDescent="0.25">
      <c r="B339026" s="78"/>
      <c r="C339026" s="77"/>
    </row>
    <row r="339027" spans="2:3" x14ac:dyDescent="0.25">
      <c r="B339027" s="78"/>
      <c r="C339027" s="77"/>
    </row>
    <row r="339028" spans="2:3" x14ac:dyDescent="0.25">
      <c r="B339028" s="78"/>
      <c r="C339028" s="77"/>
    </row>
    <row r="339029" spans="2:3" x14ac:dyDescent="0.25">
      <c r="B339029" s="78"/>
      <c r="C339029" s="77"/>
    </row>
    <row r="339030" spans="2:3" x14ac:dyDescent="0.25">
      <c r="B339030" s="78"/>
      <c r="C339030" s="77"/>
    </row>
    <row r="339031" spans="2:3" x14ac:dyDescent="0.25">
      <c r="B339031" s="78"/>
      <c r="C339031" s="77"/>
    </row>
    <row r="339032" spans="2:3" x14ac:dyDescent="0.25">
      <c r="B339032" s="78"/>
      <c r="C339032" s="77"/>
    </row>
    <row r="339033" spans="2:3" x14ac:dyDescent="0.25">
      <c r="B339033" s="78"/>
      <c r="C339033" s="77"/>
    </row>
    <row r="339034" spans="2:3" x14ac:dyDescent="0.25">
      <c r="B339034" s="78"/>
      <c r="C339034" s="77"/>
    </row>
    <row r="339035" spans="2:3" x14ac:dyDescent="0.25">
      <c r="B339035" s="78"/>
      <c r="C339035" s="77"/>
    </row>
    <row r="339036" spans="2:3" x14ac:dyDescent="0.25">
      <c r="B339036" s="78"/>
      <c r="C339036" s="77"/>
    </row>
    <row r="339146" spans="2:3" x14ac:dyDescent="0.25">
      <c r="B339146" s="78"/>
      <c r="C339146" s="77"/>
    </row>
    <row r="339147" spans="2:3" x14ac:dyDescent="0.25">
      <c r="B339147" s="78"/>
      <c r="C339147" s="77"/>
    </row>
    <row r="339148" spans="2:3" x14ac:dyDescent="0.25">
      <c r="B339148" s="78"/>
      <c r="C339148" s="77"/>
    </row>
    <row r="339149" spans="2:3" x14ac:dyDescent="0.25">
      <c r="B339149" s="78"/>
      <c r="C339149" s="77"/>
    </row>
    <row r="339150" spans="2:3" x14ac:dyDescent="0.25">
      <c r="B339150" s="78"/>
      <c r="C339150" s="77"/>
    </row>
    <row r="339151" spans="2:3" x14ac:dyDescent="0.25">
      <c r="B339151" s="78"/>
      <c r="C339151" s="77"/>
    </row>
    <row r="339152" spans="2:3" x14ac:dyDescent="0.25">
      <c r="B339152" s="78"/>
      <c r="C339152" s="77"/>
    </row>
    <row r="339153" spans="2:3" x14ac:dyDescent="0.25">
      <c r="B339153" s="78"/>
      <c r="C339153" s="77"/>
    </row>
    <row r="339154" spans="2:3" x14ac:dyDescent="0.25">
      <c r="B339154" s="78"/>
      <c r="C339154" s="77"/>
    </row>
    <row r="339155" spans="2:3" x14ac:dyDescent="0.25">
      <c r="B339155" s="78"/>
      <c r="C339155" s="77"/>
    </row>
    <row r="339156" spans="2:3" x14ac:dyDescent="0.25">
      <c r="B339156" s="78"/>
      <c r="C339156" s="77"/>
    </row>
    <row r="339157" spans="2:3" x14ac:dyDescent="0.25">
      <c r="B339157" s="78"/>
      <c r="C339157" s="77"/>
    </row>
    <row r="339158" spans="2:3" x14ac:dyDescent="0.25">
      <c r="B339158" s="78"/>
      <c r="C339158" s="77"/>
    </row>
    <row r="339268" spans="2:3" x14ac:dyDescent="0.25">
      <c r="B339268" s="78"/>
      <c r="C339268" s="77"/>
    </row>
    <row r="339269" spans="2:3" x14ac:dyDescent="0.25">
      <c r="B339269" s="78"/>
      <c r="C339269" s="77"/>
    </row>
    <row r="339270" spans="2:3" x14ac:dyDescent="0.25">
      <c r="B339270" s="78"/>
      <c r="C339270" s="77"/>
    </row>
    <row r="339271" spans="2:3" x14ac:dyDescent="0.25">
      <c r="B339271" s="78"/>
      <c r="C339271" s="77"/>
    </row>
    <row r="339272" spans="2:3" x14ac:dyDescent="0.25">
      <c r="B339272" s="78"/>
      <c r="C339272" s="77"/>
    </row>
    <row r="339273" spans="2:3" x14ac:dyDescent="0.25">
      <c r="B339273" s="78"/>
      <c r="C339273" s="77"/>
    </row>
    <row r="339274" spans="2:3" x14ac:dyDescent="0.25">
      <c r="B339274" s="78"/>
      <c r="C339274" s="77"/>
    </row>
    <row r="339275" spans="2:3" x14ac:dyDescent="0.25">
      <c r="B339275" s="78"/>
      <c r="C339275" s="77"/>
    </row>
    <row r="339276" spans="2:3" x14ac:dyDescent="0.25">
      <c r="B339276" s="78"/>
      <c r="C339276" s="77"/>
    </row>
    <row r="339277" spans="2:3" x14ac:dyDescent="0.25">
      <c r="B339277" s="78"/>
      <c r="C339277" s="77"/>
    </row>
    <row r="339278" spans="2:3" x14ac:dyDescent="0.25">
      <c r="B339278" s="78"/>
      <c r="C339278" s="77"/>
    </row>
    <row r="339279" spans="2:3" x14ac:dyDescent="0.25">
      <c r="B339279" s="78"/>
      <c r="C339279" s="77"/>
    </row>
    <row r="339280" spans="2:3" x14ac:dyDescent="0.25">
      <c r="B339280" s="78"/>
      <c r="C339280" s="77"/>
    </row>
    <row r="339390" spans="2:3" x14ac:dyDescent="0.25">
      <c r="B339390" s="78"/>
      <c r="C339390" s="77"/>
    </row>
    <row r="339391" spans="2:3" x14ac:dyDescent="0.25">
      <c r="B339391" s="78"/>
      <c r="C339391" s="77"/>
    </row>
    <row r="339392" spans="2:3" x14ac:dyDescent="0.25">
      <c r="B339392" s="78"/>
      <c r="C339392" s="77"/>
    </row>
    <row r="339393" spans="2:3" x14ac:dyDescent="0.25">
      <c r="B339393" s="78"/>
      <c r="C339393" s="77"/>
    </row>
    <row r="339394" spans="2:3" x14ac:dyDescent="0.25">
      <c r="B339394" s="78"/>
      <c r="C339394" s="77"/>
    </row>
    <row r="339395" spans="2:3" x14ac:dyDescent="0.25">
      <c r="B339395" s="78"/>
      <c r="C339395" s="77"/>
    </row>
    <row r="339396" spans="2:3" x14ac:dyDescent="0.25">
      <c r="B339396" s="78"/>
      <c r="C339396" s="77"/>
    </row>
    <row r="339397" spans="2:3" x14ac:dyDescent="0.25">
      <c r="B339397" s="78"/>
      <c r="C339397" s="77"/>
    </row>
    <row r="339398" spans="2:3" x14ac:dyDescent="0.25">
      <c r="B339398" s="78"/>
      <c r="C339398" s="77"/>
    </row>
    <row r="339399" spans="2:3" x14ac:dyDescent="0.25">
      <c r="B339399" s="78"/>
      <c r="C339399" s="77"/>
    </row>
    <row r="339400" spans="2:3" x14ac:dyDescent="0.25">
      <c r="B339400" s="78"/>
      <c r="C339400" s="77"/>
    </row>
    <row r="339401" spans="2:3" x14ac:dyDescent="0.25">
      <c r="B339401" s="78"/>
      <c r="C339401" s="77"/>
    </row>
    <row r="339402" spans="2:3" x14ac:dyDescent="0.25">
      <c r="B339402" s="78"/>
      <c r="C339402" s="77"/>
    </row>
    <row r="339512" spans="2:3" x14ac:dyDescent="0.25">
      <c r="B339512" s="78"/>
      <c r="C339512" s="77"/>
    </row>
    <row r="339513" spans="2:3" x14ac:dyDescent="0.25">
      <c r="B339513" s="78"/>
      <c r="C339513" s="77"/>
    </row>
    <row r="339514" spans="2:3" x14ac:dyDescent="0.25">
      <c r="B339514" s="78"/>
      <c r="C339514" s="77"/>
    </row>
    <row r="339515" spans="2:3" x14ac:dyDescent="0.25">
      <c r="B339515" s="78"/>
      <c r="C339515" s="77"/>
    </row>
    <row r="339516" spans="2:3" x14ac:dyDescent="0.25">
      <c r="B339516" s="78"/>
      <c r="C339516" s="77"/>
    </row>
    <row r="339517" spans="2:3" x14ac:dyDescent="0.25">
      <c r="B339517" s="78"/>
      <c r="C339517" s="77"/>
    </row>
    <row r="339518" spans="2:3" x14ac:dyDescent="0.25">
      <c r="B339518" s="78"/>
      <c r="C339518" s="77"/>
    </row>
    <row r="339519" spans="2:3" x14ac:dyDescent="0.25">
      <c r="B339519" s="78"/>
      <c r="C339519" s="77"/>
    </row>
    <row r="339520" spans="2:3" x14ac:dyDescent="0.25">
      <c r="B339520" s="78"/>
      <c r="C339520" s="77"/>
    </row>
    <row r="339521" spans="2:3" x14ac:dyDescent="0.25">
      <c r="B339521" s="78"/>
      <c r="C339521" s="77"/>
    </row>
    <row r="339522" spans="2:3" x14ac:dyDescent="0.25">
      <c r="B339522" s="78"/>
      <c r="C339522" s="77"/>
    </row>
    <row r="339523" spans="2:3" x14ac:dyDescent="0.25">
      <c r="B339523" s="78"/>
      <c r="C339523" s="77"/>
    </row>
    <row r="339524" spans="2:3" x14ac:dyDescent="0.25">
      <c r="B339524" s="78"/>
      <c r="C339524" s="77"/>
    </row>
    <row r="339634" spans="2:3" x14ac:dyDescent="0.25">
      <c r="B339634" s="78"/>
      <c r="C339634" s="77"/>
    </row>
    <row r="339635" spans="2:3" x14ac:dyDescent="0.25">
      <c r="B339635" s="78"/>
      <c r="C339635" s="77"/>
    </row>
    <row r="339636" spans="2:3" x14ac:dyDescent="0.25">
      <c r="B339636" s="78"/>
      <c r="C339636" s="77"/>
    </row>
    <row r="339637" spans="2:3" x14ac:dyDescent="0.25">
      <c r="B339637" s="78"/>
      <c r="C339637" s="77"/>
    </row>
    <row r="339638" spans="2:3" x14ac:dyDescent="0.25">
      <c r="B339638" s="78"/>
      <c r="C339638" s="77"/>
    </row>
    <row r="339639" spans="2:3" x14ac:dyDescent="0.25">
      <c r="B339639" s="78"/>
      <c r="C339639" s="77"/>
    </row>
    <row r="339640" spans="2:3" x14ac:dyDescent="0.25">
      <c r="B339640" s="78"/>
      <c r="C339640" s="77"/>
    </row>
    <row r="339641" spans="2:3" x14ac:dyDescent="0.25">
      <c r="B339641" s="78"/>
      <c r="C339641" s="77"/>
    </row>
    <row r="339642" spans="2:3" x14ac:dyDescent="0.25">
      <c r="B339642" s="78"/>
      <c r="C339642" s="77"/>
    </row>
    <row r="339643" spans="2:3" x14ac:dyDescent="0.25">
      <c r="B339643" s="78"/>
      <c r="C339643" s="77"/>
    </row>
    <row r="339644" spans="2:3" x14ac:dyDescent="0.25">
      <c r="B339644" s="78"/>
      <c r="C339644" s="77"/>
    </row>
    <row r="339645" spans="2:3" x14ac:dyDescent="0.25">
      <c r="B339645" s="78"/>
      <c r="C339645" s="77"/>
    </row>
    <row r="339646" spans="2:3" x14ac:dyDescent="0.25">
      <c r="B339646" s="78"/>
      <c r="C339646" s="77"/>
    </row>
    <row r="339756" spans="2:3" x14ac:dyDescent="0.25">
      <c r="B339756" s="78"/>
      <c r="C339756" s="77"/>
    </row>
    <row r="339757" spans="2:3" x14ac:dyDescent="0.25">
      <c r="B339757" s="78"/>
      <c r="C339757" s="77"/>
    </row>
    <row r="339758" spans="2:3" x14ac:dyDescent="0.25">
      <c r="B339758" s="78"/>
      <c r="C339758" s="77"/>
    </row>
    <row r="339759" spans="2:3" x14ac:dyDescent="0.25">
      <c r="B339759" s="78"/>
      <c r="C339759" s="77"/>
    </row>
    <row r="339760" spans="2:3" x14ac:dyDescent="0.25">
      <c r="B339760" s="78"/>
      <c r="C339760" s="77"/>
    </row>
    <row r="339761" spans="2:3" x14ac:dyDescent="0.25">
      <c r="B339761" s="78"/>
      <c r="C339761" s="77"/>
    </row>
    <row r="339762" spans="2:3" x14ac:dyDescent="0.25">
      <c r="B339762" s="78"/>
      <c r="C339762" s="77"/>
    </row>
    <row r="339763" spans="2:3" x14ac:dyDescent="0.25">
      <c r="B339763" s="78"/>
      <c r="C339763" s="77"/>
    </row>
    <row r="339764" spans="2:3" x14ac:dyDescent="0.25">
      <c r="B339764" s="78"/>
      <c r="C339764" s="77"/>
    </row>
    <row r="339765" spans="2:3" x14ac:dyDescent="0.25">
      <c r="B339765" s="78"/>
      <c r="C339765" s="77"/>
    </row>
    <row r="339766" spans="2:3" x14ac:dyDescent="0.25">
      <c r="B339766" s="78"/>
      <c r="C339766" s="77"/>
    </row>
    <row r="339767" spans="2:3" x14ac:dyDescent="0.25">
      <c r="B339767" s="78"/>
      <c r="C339767" s="77"/>
    </row>
    <row r="339768" spans="2:3" x14ac:dyDescent="0.25">
      <c r="B339768" s="78"/>
      <c r="C339768" s="77"/>
    </row>
    <row r="339878" spans="2:3" x14ac:dyDescent="0.25">
      <c r="B339878" s="78"/>
      <c r="C339878" s="77"/>
    </row>
    <row r="339879" spans="2:3" x14ac:dyDescent="0.25">
      <c r="B339879" s="78"/>
      <c r="C339879" s="77"/>
    </row>
    <row r="339880" spans="2:3" x14ac:dyDescent="0.25">
      <c r="B339880" s="78"/>
      <c r="C339880" s="77"/>
    </row>
    <row r="339881" spans="2:3" x14ac:dyDescent="0.25">
      <c r="B339881" s="78"/>
      <c r="C339881" s="77"/>
    </row>
    <row r="339882" spans="2:3" x14ac:dyDescent="0.25">
      <c r="B339882" s="78"/>
      <c r="C339882" s="77"/>
    </row>
    <row r="339883" spans="2:3" x14ac:dyDescent="0.25">
      <c r="B339883" s="78"/>
      <c r="C339883" s="77"/>
    </row>
    <row r="339884" spans="2:3" x14ac:dyDescent="0.25">
      <c r="B339884" s="78"/>
      <c r="C339884" s="77"/>
    </row>
    <row r="339885" spans="2:3" x14ac:dyDescent="0.25">
      <c r="B339885" s="78"/>
      <c r="C339885" s="77"/>
    </row>
    <row r="339886" spans="2:3" x14ac:dyDescent="0.25">
      <c r="B339886" s="78"/>
      <c r="C339886" s="77"/>
    </row>
    <row r="339887" spans="2:3" x14ac:dyDescent="0.25">
      <c r="B339887" s="78"/>
      <c r="C339887" s="77"/>
    </row>
    <row r="339888" spans="2:3" x14ac:dyDescent="0.25">
      <c r="B339888" s="78"/>
      <c r="C339888" s="77"/>
    </row>
    <row r="339889" spans="2:3" x14ac:dyDescent="0.25">
      <c r="B339889" s="78"/>
      <c r="C339889" s="77"/>
    </row>
    <row r="339890" spans="2:3" x14ac:dyDescent="0.25">
      <c r="B339890" s="78"/>
      <c r="C339890" s="77"/>
    </row>
    <row r="340000" spans="2:3" x14ac:dyDescent="0.25">
      <c r="B340000" s="78"/>
      <c r="C340000" s="77"/>
    </row>
    <row r="340001" spans="2:3" x14ac:dyDescent="0.25">
      <c r="B340001" s="78"/>
      <c r="C340001" s="77"/>
    </row>
    <row r="340002" spans="2:3" x14ac:dyDescent="0.25">
      <c r="B340002" s="78"/>
      <c r="C340002" s="77"/>
    </row>
    <row r="340003" spans="2:3" x14ac:dyDescent="0.25">
      <c r="B340003" s="78"/>
      <c r="C340003" s="77"/>
    </row>
    <row r="340004" spans="2:3" x14ac:dyDescent="0.25">
      <c r="B340004" s="78"/>
      <c r="C340004" s="77"/>
    </row>
    <row r="340005" spans="2:3" x14ac:dyDescent="0.25">
      <c r="B340005" s="78"/>
      <c r="C340005" s="77"/>
    </row>
    <row r="340006" spans="2:3" x14ac:dyDescent="0.25">
      <c r="B340006" s="78"/>
      <c r="C340006" s="77"/>
    </row>
    <row r="340007" spans="2:3" x14ac:dyDescent="0.25">
      <c r="B340007" s="78"/>
      <c r="C340007" s="77"/>
    </row>
    <row r="340008" spans="2:3" x14ac:dyDescent="0.25">
      <c r="B340008" s="78"/>
      <c r="C340008" s="77"/>
    </row>
    <row r="340009" spans="2:3" x14ac:dyDescent="0.25">
      <c r="B340009" s="78"/>
      <c r="C340009" s="77"/>
    </row>
    <row r="340010" spans="2:3" x14ac:dyDescent="0.25">
      <c r="B340010" s="78"/>
      <c r="C340010" s="77"/>
    </row>
    <row r="340011" spans="2:3" x14ac:dyDescent="0.25">
      <c r="B340011" s="78"/>
      <c r="C340011" s="77"/>
    </row>
    <row r="340012" spans="2:3" x14ac:dyDescent="0.25">
      <c r="B340012" s="78"/>
      <c r="C340012" s="77"/>
    </row>
    <row r="340122" spans="2:3" x14ac:dyDescent="0.25">
      <c r="B340122" s="78"/>
      <c r="C340122" s="77"/>
    </row>
    <row r="340123" spans="2:3" x14ac:dyDescent="0.25">
      <c r="B340123" s="78"/>
      <c r="C340123" s="77"/>
    </row>
    <row r="340124" spans="2:3" x14ac:dyDescent="0.25">
      <c r="B340124" s="78"/>
      <c r="C340124" s="77"/>
    </row>
    <row r="340125" spans="2:3" x14ac:dyDescent="0.25">
      <c r="B340125" s="78"/>
      <c r="C340125" s="77"/>
    </row>
    <row r="340126" spans="2:3" x14ac:dyDescent="0.25">
      <c r="B340126" s="78"/>
      <c r="C340126" s="77"/>
    </row>
    <row r="340127" spans="2:3" x14ac:dyDescent="0.25">
      <c r="B340127" s="78"/>
      <c r="C340127" s="77"/>
    </row>
    <row r="340128" spans="2:3" x14ac:dyDescent="0.25">
      <c r="B340128" s="78"/>
      <c r="C340128" s="77"/>
    </row>
    <row r="340129" spans="2:3" x14ac:dyDescent="0.25">
      <c r="B340129" s="78"/>
      <c r="C340129" s="77"/>
    </row>
    <row r="340130" spans="2:3" x14ac:dyDescent="0.25">
      <c r="B340130" s="78"/>
      <c r="C340130" s="77"/>
    </row>
    <row r="340131" spans="2:3" x14ac:dyDescent="0.25">
      <c r="B340131" s="78"/>
      <c r="C340131" s="77"/>
    </row>
    <row r="340132" spans="2:3" x14ac:dyDescent="0.25">
      <c r="B340132" s="78"/>
      <c r="C340132" s="77"/>
    </row>
    <row r="340133" spans="2:3" x14ac:dyDescent="0.25">
      <c r="B340133" s="78"/>
      <c r="C340133" s="77"/>
    </row>
    <row r="340134" spans="2:3" x14ac:dyDescent="0.25">
      <c r="B340134" s="78"/>
      <c r="C340134" s="77"/>
    </row>
    <row r="340244" spans="2:3" x14ac:dyDescent="0.25">
      <c r="B340244" s="78"/>
      <c r="C340244" s="77"/>
    </row>
    <row r="340245" spans="2:3" x14ac:dyDescent="0.25">
      <c r="B340245" s="78"/>
      <c r="C340245" s="77"/>
    </row>
    <row r="340246" spans="2:3" x14ac:dyDescent="0.25">
      <c r="B340246" s="78"/>
      <c r="C340246" s="77"/>
    </row>
    <row r="340247" spans="2:3" x14ac:dyDescent="0.25">
      <c r="B340247" s="78"/>
      <c r="C340247" s="77"/>
    </row>
    <row r="340248" spans="2:3" x14ac:dyDescent="0.25">
      <c r="B340248" s="78"/>
      <c r="C340248" s="77"/>
    </row>
    <row r="340249" spans="2:3" x14ac:dyDescent="0.25">
      <c r="B340249" s="78"/>
      <c r="C340249" s="77"/>
    </row>
    <row r="340250" spans="2:3" x14ac:dyDescent="0.25">
      <c r="B340250" s="78"/>
      <c r="C340250" s="77"/>
    </row>
    <row r="340251" spans="2:3" x14ac:dyDescent="0.25">
      <c r="B340251" s="78"/>
      <c r="C340251" s="77"/>
    </row>
    <row r="340252" spans="2:3" x14ac:dyDescent="0.25">
      <c r="B340252" s="78"/>
      <c r="C340252" s="77"/>
    </row>
    <row r="340253" spans="2:3" x14ac:dyDescent="0.25">
      <c r="B340253" s="78"/>
      <c r="C340253" s="77"/>
    </row>
    <row r="340254" spans="2:3" x14ac:dyDescent="0.25">
      <c r="B340254" s="78"/>
      <c r="C340254" s="77"/>
    </row>
    <row r="340255" spans="2:3" x14ac:dyDescent="0.25">
      <c r="B340255" s="78"/>
      <c r="C340255" s="77"/>
    </row>
    <row r="340256" spans="2:3" x14ac:dyDescent="0.25">
      <c r="B340256" s="78"/>
      <c r="C340256" s="77"/>
    </row>
    <row r="340366" spans="2:3" x14ac:dyDescent="0.25">
      <c r="B340366" s="78"/>
      <c r="C340366" s="77"/>
    </row>
    <row r="340367" spans="2:3" x14ac:dyDescent="0.25">
      <c r="B340367" s="78"/>
      <c r="C340367" s="77"/>
    </row>
    <row r="340368" spans="2:3" x14ac:dyDescent="0.25">
      <c r="B340368" s="78"/>
      <c r="C340368" s="77"/>
    </row>
    <row r="340369" spans="2:3" x14ac:dyDescent="0.25">
      <c r="B340369" s="78"/>
      <c r="C340369" s="77"/>
    </row>
    <row r="340370" spans="2:3" x14ac:dyDescent="0.25">
      <c r="B340370" s="78"/>
      <c r="C340370" s="77"/>
    </row>
    <row r="340371" spans="2:3" x14ac:dyDescent="0.25">
      <c r="B340371" s="78"/>
      <c r="C340371" s="77"/>
    </row>
    <row r="340372" spans="2:3" x14ac:dyDescent="0.25">
      <c r="B340372" s="78"/>
      <c r="C340372" s="77"/>
    </row>
    <row r="340373" spans="2:3" x14ac:dyDescent="0.25">
      <c r="B340373" s="78"/>
      <c r="C340373" s="77"/>
    </row>
    <row r="340374" spans="2:3" x14ac:dyDescent="0.25">
      <c r="B340374" s="78"/>
      <c r="C340374" s="77"/>
    </row>
    <row r="340375" spans="2:3" x14ac:dyDescent="0.25">
      <c r="B340375" s="78"/>
      <c r="C340375" s="77"/>
    </row>
    <row r="340376" spans="2:3" x14ac:dyDescent="0.25">
      <c r="B340376" s="78"/>
      <c r="C340376" s="77"/>
    </row>
    <row r="340377" spans="2:3" x14ac:dyDescent="0.25">
      <c r="B340377" s="78"/>
      <c r="C340377" s="77"/>
    </row>
    <row r="340378" spans="2:3" x14ac:dyDescent="0.25">
      <c r="B340378" s="78"/>
      <c r="C340378" s="77"/>
    </row>
    <row r="340488" spans="2:3" x14ac:dyDescent="0.25">
      <c r="B340488" s="78"/>
      <c r="C340488" s="77"/>
    </row>
    <row r="340489" spans="2:3" x14ac:dyDescent="0.25">
      <c r="B340489" s="78"/>
      <c r="C340489" s="77"/>
    </row>
    <row r="340490" spans="2:3" x14ac:dyDescent="0.25">
      <c r="B340490" s="78"/>
      <c r="C340490" s="77"/>
    </row>
    <row r="340491" spans="2:3" x14ac:dyDescent="0.25">
      <c r="B340491" s="78"/>
      <c r="C340491" s="77"/>
    </row>
    <row r="340492" spans="2:3" x14ac:dyDescent="0.25">
      <c r="B340492" s="78"/>
      <c r="C340492" s="77"/>
    </row>
    <row r="340493" spans="2:3" x14ac:dyDescent="0.25">
      <c r="B340493" s="78"/>
      <c r="C340493" s="77"/>
    </row>
    <row r="340494" spans="2:3" x14ac:dyDescent="0.25">
      <c r="B340494" s="78"/>
      <c r="C340494" s="77"/>
    </row>
    <row r="340495" spans="2:3" x14ac:dyDescent="0.25">
      <c r="B340495" s="78"/>
      <c r="C340495" s="77"/>
    </row>
    <row r="340496" spans="2:3" x14ac:dyDescent="0.25">
      <c r="B340496" s="78"/>
      <c r="C340496" s="77"/>
    </row>
    <row r="340497" spans="2:3" x14ac:dyDescent="0.25">
      <c r="B340497" s="78"/>
      <c r="C340497" s="77"/>
    </row>
    <row r="340498" spans="2:3" x14ac:dyDescent="0.25">
      <c r="B340498" s="78"/>
      <c r="C340498" s="77"/>
    </row>
    <row r="340499" spans="2:3" x14ac:dyDescent="0.25">
      <c r="B340499" s="78"/>
      <c r="C340499" s="77"/>
    </row>
    <row r="340500" spans="2:3" x14ac:dyDescent="0.25">
      <c r="B340500" s="78"/>
      <c r="C340500" s="77"/>
    </row>
    <row r="340610" spans="2:3" x14ac:dyDescent="0.25">
      <c r="B340610" s="78"/>
      <c r="C340610" s="77"/>
    </row>
    <row r="340611" spans="2:3" x14ac:dyDescent="0.25">
      <c r="B340611" s="78"/>
      <c r="C340611" s="77"/>
    </row>
    <row r="340612" spans="2:3" x14ac:dyDescent="0.25">
      <c r="B340612" s="78"/>
      <c r="C340612" s="77"/>
    </row>
    <row r="340613" spans="2:3" x14ac:dyDescent="0.25">
      <c r="B340613" s="78"/>
      <c r="C340613" s="77"/>
    </row>
    <row r="340614" spans="2:3" x14ac:dyDescent="0.25">
      <c r="B340614" s="78"/>
      <c r="C340614" s="77"/>
    </row>
    <row r="340615" spans="2:3" x14ac:dyDescent="0.25">
      <c r="B340615" s="78"/>
      <c r="C340615" s="77"/>
    </row>
    <row r="340616" spans="2:3" x14ac:dyDescent="0.25">
      <c r="B340616" s="78"/>
      <c r="C340616" s="77"/>
    </row>
    <row r="340617" spans="2:3" x14ac:dyDescent="0.25">
      <c r="B340617" s="78"/>
      <c r="C340617" s="77"/>
    </row>
    <row r="340618" spans="2:3" x14ac:dyDescent="0.25">
      <c r="B340618" s="78"/>
      <c r="C340618" s="77"/>
    </row>
    <row r="340619" spans="2:3" x14ac:dyDescent="0.25">
      <c r="B340619" s="78"/>
      <c r="C340619" s="77"/>
    </row>
    <row r="340620" spans="2:3" x14ac:dyDescent="0.25">
      <c r="B340620" s="78"/>
      <c r="C340620" s="77"/>
    </row>
    <row r="340621" spans="2:3" x14ac:dyDescent="0.25">
      <c r="B340621" s="78"/>
      <c r="C340621" s="77"/>
    </row>
    <row r="340622" spans="2:3" x14ac:dyDescent="0.25">
      <c r="B340622" s="78"/>
      <c r="C340622" s="77"/>
    </row>
    <row r="340732" spans="2:3" x14ac:dyDescent="0.25">
      <c r="B340732" s="78"/>
      <c r="C340732" s="77"/>
    </row>
    <row r="340733" spans="2:3" x14ac:dyDescent="0.25">
      <c r="B340733" s="78"/>
      <c r="C340733" s="77"/>
    </row>
    <row r="340734" spans="2:3" x14ac:dyDescent="0.25">
      <c r="B340734" s="78"/>
      <c r="C340734" s="77"/>
    </row>
    <row r="340735" spans="2:3" x14ac:dyDescent="0.25">
      <c r="B340735" s="78"/>
      <c r="C340735" s="77"/>
    </row>
    <row r="340736" spans="2:3" x14ac:dyDescent="0.25">
      <c r="B340736" s="78"/>
      <c r="C340736" s="77"/>
    </row>
    <row r="340737" spans="2:3" x14ac:dyDescent="0.25">
      <c r="B340737" s="78"/>
      <c r="C340737" s="77"/>
    </row>
    <row r="340738" spans="2:3" x14ac:dyDescent="0.25">
      <c r="B340738" s="78"/>
      <c r="C340738" s="77"/>
    </row>
    <row r="340739" spans="2:3" x14ac:dyDescent="0.25">
      <c r="B340739" s="78"/>
      <c r="C340739" s="77"/>
    </row>
    <row r="340740" spans="2:3" x14ac:dyDescent="0.25">
      <c r="B340740" s="78"/>
      <c r="C340740" s="77"/>
    </row>
    <row r="340741" spans="2:3" x14ac:dyDescent="0.25">
      <c r="B340741" s="78"/>
      <c r="C340741" s="77"/>
    </row>
    <row r="340742" spans="2:3" x14ac:dyDescent="0.25">
      <c r="B340742" s="78"/>
      <c r="C340742" s="77"/>
    </row>
    <row r="340743" spans="2:3" x14ac:dyDescent="0.25">
      <c r="B340743" s="78"/>
      <c r="C340743" s="77"/>
    </row>
    <row r="340744" spans="2:3" x14ac:dyDescent="0.25">
      <c r="B340744" s="78"/>
      <c r="C340744" s="77"/>
    </row>
    <row r="340854" spans="2:3" x14ac:dyDescent="0.25">
      <c r="B340854" s="78"/>
      <c r="C340854" s="77"/>
    </row>
    <row r="340855" spans="2:3" x14ac:dyDescent="0.25">
      <c r="B340855" s="78"/>
      <c r="C340855" s="77"/>
    </row>
    <row r="340856" spans="2:3" x14ac:dyDescent="0.25">
      <c r="B340856" s="78"/>
      <c r="C340856" s="77"/>
    </row>
    <row r="340857" spans="2:3" x14ac:dyDescent="0.25">
      <c r="B340857" s="78"/>
      <c r="C340857" s="77"/>
    </row>
    <row r="340858" spans="2:3" x14ac:dyDescent="0.25">
      <c r="B340858" s="78"/>
      <c r="C340858" s="77"/>
    </row>
    <row r="340859" spans="2:3" x14ac:dyDescent="0.25">
      <c r="B340859" s="78"/>
      <c r="C340859" s="77"/>
    </row>
    <row r="340860" spans="2:3" x14ac:dyDescent="0.25">
      <c r="B340860" s="78"/>
      <c r="C340860" s="77"/>
    </row>
    <row r="340861" spans="2:3" x14ac:dyDescent="0.25">
      <c r="B340861" s="78"/>
      <c r="C340861" s="77"/>
    </row>
    <row r="340862" spans="2:3" x14ac:dyDescent="0.25">
      <c r="B340862" s="78"/>
      <c r="C340862" s="77"/>
    </row>
    <row r="340863" spans="2:3" x14ac:dyDescent="0.25">
      <c r="B340863" s="78"/>
      <c r="C340863" s="77"/>
    </row>
    <row r="340864" spans="2:3" x14ac:dyDescent="0.25">
      <c r="B340864" s="78"/>
      <c r="C340864" s="77"/>
    </row>
    <row r="340865" spans="2:3" x14ac:dyDescent="0.25">
      <c r="B340865" s="78"/>
      <c r="C340865" s="77"/>
    </row>
    <row r="340866" spans="2:3" x14ac:dyDescent="0.25">
      <c r="B340866" s="78"/>
      <c r="C340866" s="77"/>
    </row>
    <row r="340976" spans="2:3" x14ac:dyDescent="0.25">
      <c r="B340976" s="78"/>
      <c r="C340976" s="77"/>
    </row>
    <row r="340977" spans="2:3" x14ac:dyDescent="0.25">
      <c r="B340977" s="78"/>
      <c r="C340977" s="77"/>
    </row>
    <row r="340978" spans="2:3" x14ac:dyDescent="0.25">
      <c r="B340978" s="78"/>
      <c r="C340978" s="77"/>
    </row>
    <row r="340979" spans="2:3" x14ac:dyDescent="0.25">
      <c r="B340979" s="78"/>
      <c r="C340979" s="77"/>
    </row>
    <row r="340980" spans="2:3" x14ac:dyDescent="0.25">
      <c r="B340980" s="78"/>
      <c r="C340980" s="77"/>
    </row>
    <row r="340981" spans="2:3" x14ac:dyDescent="0.25">
      <c r="B340981" s="78"/>
      <c r="C340981" s="77"/>
    </row>
    <row r="340982" spans="2:3" x14ac:dyDescent="0.25">
      <c r="B340982" s="78"/>
      <c r="C340982" s="77"/>
    </row>
    <row r="340983" spans="2:3" x14ac:dyDescent="0.25">
      <c r="B340983" s="78"/>
      <c r="C340983" s="77"/>
    </row>
    <row r="340984" spans="2:3" x14ac:dyDescent="0.25">
      <c r="B340984" s="78"/>
      <c r="C340984" s="77"/>
    </row>
    <row r="340985" spans="2:3" x14ac:dyDescent="0.25">
      <c r="B340985" s="78"/>
      <c r="C340985" s="77"/>
    </row>
    <row r="340986" spans="2:3" x14ac:dyDescent="0.25">
      <c r="B340986" s="78"/>
      <c r="C340986" s="77"/>
    </row>
    <row r="340987" spans="2:3" x14ac:dyDescent="0.25">
      <c r="B340987" s="78"/>
      <c r="C340987" s="77"/>
    </row>
    <row r="340988" spans="2:3" x14ac:dyDescent="0.25">
      <c r="B340988" s="78"/>
      <c r="C340988" s="77"/>
    </row>
    <row r="341098" spans="2:3" x14ac:dyDescent="0.25">
      <c r="B341098" s="78"/>
      <c r="C341098" s="77"/>
    </row>
    <row r="341099" spans="2:3" x14ac:dyDescent="0.25">
      <c r="B341099" s="78"/>
      <c r="C341099" s="77"/>
    </row>
    <row r="341100" spans="2:3" x14ac:dyDescent="0.25">
      <c r="B341100" s="78"/>
      <c r="C341100" s="77"/>
    </row>
    <row r="341101" spans="2:3" x14ac:dyDescent="0.25">
      <c r="B341101" s="78"/>
      <c r="C341101" s="77"/>
    </row>
    <row r="341102" spans="2:3" x14ac:dyDescent="0.25">
      <c r="B341102" s="78"/>
      <c r="C341102" s="77"/>
    </row>
    <row r="341103" spans="2:3" x14ac:dyDescent="0.25">
      <c r="B341103" s="78"/>
      <c r="C341103" s="77"/>
    </row>
    <row r="341104" spans="2:3" x14ac:dyDescent="0.25">
      <c r="B341104" s="78"/>
      <c r="C341104" s="77"/>
    </row>
    <row r="341105" spans="2:3" x14ac:dyDescent="0.25">
      <c r="B341105" s="78"/>
      <c r="C341105" s="77"/>
    </row>
    <row r="341106" spans="2:3" x14ac:dyDescent="0.25">
      <c r="B341106" s="78"/>
      <c r="C341106" s="77"/>
    </row>
    <row r="341107" spans="2:3" x14ac:dyDescent="0.25">
      <c r="B341107" s="78"/>
      <c r="C341107" s="77"/>
    </row>
    <row r="341108" spans="2:3" x14ac:dyDescent="0.25">
      <c r="B341108" s="78"/>
      <c r="C341108" s="77"/>
    </row>
    <row r="341109" spans="2:3" x14ac:dyDescent="0.25">
      <c r="B341109" s="78"/>
      <c r="C341109" s="77"/>
    </row>
    <row r="341110" spans="2:3" x14ac:dyDescent="0.25">
      <c r="B341110" s="78"/>
      <c r="C341110" s="77"/>
    </row>
    <row r="341220" spans="2:3" x14ac:dyDescent="0.25">
      <c r="B341220" s="78"/>
      <c r="C341220" s="77"/>
    </row>
    <row r="341221" spans="2:3" x14ac:dyDescent="0.25">
      <c r="B341221" s="78"/>
      <c r="C341221" s="77"/>
    </row>
    <row r="341222" spans="2:3" x14ac:dyDescent="0.25">
      <c r="B341222" s="78"/>
      <c r="C341222" s="77"/>
    </row>
    <row r="341223" spans="2:3" x14ac:dyDescent="0.25">
      <c r="B341223" s="78"/>
      <c r="C341223" s="77"/>
    </row>
    <row r="341224" spans="2:3" x14ac:dyDescent="0.25">
      <c r="B341224" s="78"/>
      <c r="C341224" s="77"/>
    </row>
    <row r="341225" spans="2:3" x14ac:dyDescent="0.25">
      <c r="B341225" s="78"/>
      <c r="C341225" s="77"/>
    </row>
    <row r="341226" spans="2:3" x14ac:dyDescent="0.25">
      <c r="B341226" s="78"/>
      <c r="C341226" s="77"/>
    </row>
    <row r="341227" spans="2:3" x14ac:dyDescent="0.25">
      <c r="B341227" s="78"/>
      <c r="C341227" s="77"/>
    </row>
    <row r="341228" spans="2:3" x14ac:dyDescent="0.25">
      <c r="B341228" s="78"/>
      <c r="C341228" s="77"/>
    </row>
    <row r="341229" spans="2:3" x14ac:dyDescent="0.25">
      <c r="B341229" s="78"/>
      <c r="C341229" s="77"/>
    </row>
    <row r="341230" spans="2:3" x14ac:dyDescent="0.25">
      <c r="B341230" s="78"/>
      <c r="C341230" s="77"/>
    </row>
    <row r="341231" spans="2:3" x14ac:dyDescent="0.25">
      <c r="B341231" s="78"/>
      <c r="C341231" s="77"/>
    </row>
    <row r="341232" spans="2:3" x14ac:dyDescent="0.25">
      <c r="B341232" s="78"/>
      <c r="C341232" s="77"/>
    </row>
    <row r="341342" spans="2:3" x14ac:dyDescent="0.25">
      <c r="B341342" s="78"/>
      <c r="C341342" s="77"/>
    </row>
    <row r="341343" spans="2:3" x14ac:dyDescent="0.25">
      <c r="B341343" s="78"/>
      <c r="C341343" s="77"/>
    </row>
    <row r="341344" spans="2:3" x14ac:dyDescent="0.25">
      <c r="B341344" s="78"/>
      <c r="C341344" s="77"/>
    </row>
    <row r="341345" spans="2:3" x14ac:dyDescent="0.25">
      <c r="B341345" s="78"/>
      <c r="C341345" s="77"/>
    </row>
    <row r="341346" spans="2:3" x14ac:dyDescent="0.25">
      <c r="B341346" s="78"/>
      <c r="C341346" s="77"/>
    </row>
    <row r="341347" spans="2:3" x14ac:dyDescent="0.25">
      <c r="B341347" s="78"/>
      <c r="C341347" s="77"/>
    </row>
    <row r="341348" spans="2:3" x14ac:dyDescent="0.25">
      <c r="B341348" s="78"/>
      <c r="C341348" s="77"/>
    </row>
    <row r="341349" spans="2:3" x14ac:dyDescent="0.25">
      <c r="B341349" s="78"/>
      <c r="C341349" s="77"/>
    </row>
    <row r="341350" spans="2:3" x14ac:dyDescent="0.25">
      <c r="B341350" s="78"/>
      <c r="C341350" s="77"/>
    </row>
    <row r="341351" spans="2:3" x14ac:dyDescent="0.25">
      <c r="B341351" s="78"/>
      <c r="C341351" s="77"/>
    </row>
    <row r="341352" spans="2:3" x14ac:dyDescent="0.25">
      <c r="B341352" s="78"/>
      <c r="C341352" s="77"/>
    </row>
    <row r="341353" spans="2:3" x14ac:dyDescent="0.25">
      <c r="B341353" s="78"/>
      <c r="C341353" s="77"/>
    </row>
    <row r="341354" spans="2:3" x14ac:dyDescent="0.25">
      <c r="B341354" s="78"/>
      <c r="C341354" s="77"/>
    </row>
    <row r="341464" spans="2:3" x14ac:dyDescent="0.25">
      <c r="B341464" s="78"/>
      <c r="C341464" s="77"/>
    </row>
    <row r="341465" spans="2:3" x14ac:dyDescent="0.25">
      <c r="B341465" s="78"/>
      <c r="C341465" s="77"/>
    </row>
    <row r="341466" spans="2:3" x14ac:dyDescent="0.25">
      <c r="B341466" s="78"/>
      <c r="C341466" s="77"/>
    </row>
    <row r="341467" spans="2:3" x14ac:dyDescent="0.25">
      <c r="B341467" s="78"/>
      <c r="C341467" s="77"/>
    </row>
    <row r="341468" spans="2:3" x14ac:dyDescent="0.25">
      <c r="B341468" s="78"/>
      <c r="C341468" s="77"/>
    </row>
    <row r="341469" spans="2:3" x14ac:dyDescent="0.25">
      <c r="B341469" s="78"/>
      <c r="C341469" s="77"/>
    </row>
    <row r="341470" spans="2:3" x14ac:dyDescent="0.25">
      <c r="B341470" s="78"/>
      <c r="C341470" s="77"/>
    </row>
    <row r="341471" spans="2:3" x14ac:dyDescent="0.25">
      <c r="B341471" s="78"/>
      <c r="C341471" s="77"/>
    </row>
    <row r="341472" spans="2:3" x14ac:dyDescent="0.25">
      <c r="B341472" s="78"/>
      <c r="C341472" s="77"/>
    </row>
    <row r="341473" spans="2:3" x14ac:dyDescent="0.25">
      <c r="B341473" s="78"/>
      <c r="C341473" s="77"/>
    </row>
    <row r="341474" spans="2:3" x14ac:dyDescent="0.25">
      <c r="B341474" s="78"/>
      <c r="C341474" s="77"/>
    </row>
    <row r="341475" spans="2:3" x14ac:dyDescent="0.25">
      <c r="B341475" s="78"/>
      <c r="C341475" s="77"/>
    </row>
    <row r="341476" spans="2:3" x14ac:dyDescent="0.25">
      <c r="B341476" s="78"/>
      <c r="C341476" s="77"/>
    </row>
    <row r="341586" spans="2:3" x14ac:dyDescent="0.25">
      <c r="B341586" s="78"/>
      <c r="C341586" s="77"/>
    </row>
    <row r="341587" spans="2:3" x14ac:dyDescent="0.25">
      <c r="B341587" s="78"/>
      <c r="C341587" s="77"/>
    </row>
    <row r="341588" spans="2:3" x14ac:dyDescent="0.25">
      <c r="B341588" s="78"/>
      <c r="C341588" s="77"/>
    </row>
    <row r="341589" spans="2:3" x14ac:dyDescent="0.25">
      <c r="B341589" s="78"/>
      <c r="C341589" s="77"/>
    </row>
    <row r="341590" spans="2:3" x14ac:dyDescent="0.25">
      <c r="B341590" s="78"/>
      <c r="C341590" s="77"/>
    </row>
    <row r="341591" spans="2:3" x14ac:dyDescent="0.25">
      <c r="B341591" s="78"/>
      <c r="C341591" s="77"/>
    </row>
    <row r="341592" spans="2:3" x14ac:dyDescent="0.25">
      <c r="B341592" s="78"/>
      <c r="C341592" s="77"/>
    </row>
    <row r="341593" spans="2:3" x14ac:dyDescent="0.25">
      <c r="B341593" s="78"/>
      <c r="C341593" s="77"/>
    </row>
    <row r="341594" spans="2:3" x14ac:dyDescent="0.25">
      <c r="B341594" s="78"/>
      <c r="C341594" s="77"/>
    </row>
    <row r="341595" spans="2:3" x14ac:dyDescent="0.25">
      <c r="B341595" s="78"/>
      <c r="C341595" s="77"/>
    </row>
    <row r="341596" spans="2:3" x14ac:dyDescent="0.25">
      <c r="B341596" s="78"/>
      <c r="C341596" s="77"/>
    </row>
    <row r="341597" spans="2:3" x14ac:dyDescent="0.25">
      <c r="B341597" s="78"/>
      <c r="C341597" s="77"/>
    </row>
    <row r="341598" spans="2:3" x14ac:dyDescent="0.25">
      <c r="B341598" s="78"/>
      <c r="C341598" s="77"/>
    </row>
    <row r="341708" spans="2:3" x14ac:dyDescent="0.25">
      <c r="B341708" s="78"/>
      <c r="C341708" s="77"/>
    </row>
    <row r="341709" spans="2:3" x14ac:dyDescent="0.25">
      <c r="B341709" s="78"/>
      <c r="C341709" s="77"/>
    </row>
    <row r="341710" spans="2:3" x14ac:dyDescent="0.25">
      <c r="B341710" s="78"/>
      <c r="C341710" s="77"/>
    </row>
    <row r="341711" spans="2:3" x14ac:dyDescent="0.25">
      <c r="B341711" s="78"/>
      <c r="C341711" s="77"/>
    </row>
    <row r="341712" spans="2:3" x14ac:dyDescent="0.25">
      <c r="B341712" s="78"/>
      <c r="C341712" s="77"/>
    </row>
    <row r="341713" spans="2:3" x14ac:dyDescent="0.25">
      <c r="B341713" s="78"/>
      <c r="C341713" s="77"/>
    </row>
    <row r="341714" spans="2:3" x14ac:dyDescent="0.25">
      <c r="B341714" s="78"/>
      <c r="C341714" s="77"/>
    </row>
    <row r="341715" spans="2:3" x14ac:dyDescent="0.25">
      <c r="B341715" s="78"/>
      <c r="C341715" s="77"/>
    </row>
    <row r="341716" spans="2:3" x14ac:dyDescent="0.25">
      <c r="B341716" s="78"/>
      <c r="C341716" s="77"/>
    </row>
    <row r="341717" spans="2:3" x14ac:dyDescent="0.25">
      <c r="B341717" s="78"/>
      <c r="C341717" s="77"/>
    </row>
    <row r="341718" spans="2:3" x14ac:dyDescent="0.25">
      <c r="B341718" s="78"/>
      <c r="C341718" s="77"/>
    </row>
    <row r="341719" spans="2:3" x14ac:dyDescent="0.25">
      <c r="B341719" s="78"/>
      <c r="C341719" s="77"/>
    </row>
    <row r="341720" spans="2:3" x14ac:dyDescent="0.25">
      <c r="B341720" s="78"/>
      <c r="C341720" s="77"/>
    </row>
    <row r="341830" spans="2:3" x14ac:dyDescent="0.25">
      <c r="B341830" s="78"/>
      <c r="C341830" s="77"/>
    </row>
    <row r="341831" spans="2:3" x14ac:dyDescent="0.25">
      <c r="B341831" s="78"/>
      <c r="C341831" s="77"/>
    </row>
    <row r="341832" spans="2:3" x14ac:dyDescent="0.25">
      <c r="B341832" s="78"/>
      <c r="C341832" s="77"/>
    </row>
    <row r="341833" spans="2:3" x14ac:dyDescent="0.25">
      <c r="B341833" s="78"/>
      <c r="C341833" s="77"/>
    </row>
    <row r="341834" spans="2:3" x14ac:dyDescent="0.25">
      <c r="B341834" s="78"/>
      <c r="C341834" s="77"/>
    </row>
    <row r="341835" spans="2:3" x14ac:dyDescent="0.25">
      <c r="B341835" s="78"/>
      <c r="C341835" s="77"/>
    </row>
    <row r="341836" spans="2:3" x14ac:dyDescent="0.25">
      <c r="B341836" s="78"/>
      <c r="C341836" s="77"/>
    </row>
    <row r="341837" spans="2:3" x14ac:dyDescent="0.25">
      <c r="B341837" s="78"/>
      <c r="C341837" s="77"/>
    </row>
    <row r="341838" spans="2:3" x14ac:dyDescent="0.25">
      <c r="B341838" s="78"/>
      <c r="C341838" s="77"/>
    </row>
    <row r="341839" spans="2:3" x14ac:dyDescent="0.25">
      <c r="B341839" s="78"/>
      <c r="C341839" s="77"/>
    </row>
    <row r="341840" spans="2:3" x14ac:dyDescent="0.25">
      <c r="B341840" s="78"/>
      <c r="C341840" s="77"/>
    </row>
    <row r="341841" spans="2:3" x14ac:dyDescent="0.25">
      <c r="B341841" s="78"/>
      <c r="C341841" s="77"/>
    </row>
    <row r="341842" spans="2:3" x14ac:dyDescent="0.25">
      <c r="B341842" s="78"/>
      <c r="C341842" s="77"/>
    </row>
    <row r="341952" spans="2:3" x14ac:dyDescent="0.25">
      <c r="B341952" s="78"/>
      <c r="C341952" s="77"/>
    </row>
    <row r="341953" spans="2:3" x14ac:dyDescent="0.25">
      <c r="B341953" s="78"/>
      <c r="C341953" s="77"/>
    </row>
    <row r="341954" spans="2:3" x14ac:dyDescent="0.25">
      <c r="B341954" s="78"/>
      <c r="C341954" s="77"/>
    </row>
    <row r="341955" spans="2:3" x14ac:dyDescent="0.25">
      <c r="B341955" s="78"/>
      <c r="C341955" s="77"/>
    </row>
    <row r="341956" spans="2:3" x14ac:dyDescent="0.25">
      <c r="B341956" s="78"/>
      <c r="C341956" s="77"/>
    </row>
    <row r="341957" spans="2:3" x14ac:dyDescent="0.25">
      <c r="B341957" s="78"/>
      <c r="C341957" s="77"/>
    </row>
    <row r="341958" spans="2:3" x14ac:dyDescent="0.25">
      <c r="B341958" s="78"/>
      <c r="C341958" s="77"/>
    </row>
    <row r="341959" spans="2:3" x14ac:dyDescent="0.25">
      <c r="B341959" s="78"/>
      <c r="C341959" s="77"/>
    </row>
    <row r="341960" spans="2:3" x14ac:dyDescent="0.25">
      <c r="B341960" s="78"/>
      <c r="C341960" s="77"/>
    </row>
    <row r="341961" spans="2:3" x14ac:dyDescent="0.25">
      <c r="B341961" s="78"/>
      <c r="C341961" s="77"/>
    </row>
    <row r="341962" spans="2:3" x14ac:dyDescent="0.25">
      <c r="B341962" s="78"/>
      <c r="C341962" s="77"/>
    </row>
    <row r="341963" spans="2:3" x14ac:dyDescent="0.25">
      <c r="B341963" s="78"/>
      <c r="C341963" s="77"/>
    </row>
    <row r="341964" spans="2:3" x14ac:dyDescent="0.25">
      <c r="B341964" s="78"/>
      <c r="C341964" s="77"/>
    </row>
    <row r="342074" spans="2:3" x14ac:dyDescent="0.25">
      <c r="B342074" s="78"/>
      <c r="C342074" s="77"/>
    </row>
    <row r="342075" spans="2:3" x14ac:dyDescent="0.25">
      <c r="B342075" s="78"/>
      <c r="C342075" s="77"/>
    </row>
    <row r="342076" spans="2:3" x14ac:dyDescent="0.25">
      <c r="B342076" s="78"/>
      <c r="C342076" s="77"/>
    </row>
    <row r="342077" spans="2:3" x14ac:dyDescent="0.25">
      <c r="B342077" s="78"/>
      <c r="C342077" s="77"/>
    </row>
    <row r="342078" spans="2:3" x14ac:dyDescent="0.25">
      <c r="B342078" s="78"/>
      <c r="C342078" s="77"/>
    </row>
    <row r="342079" spans="2:3" x14ac:dyDescent="0.25">
      <c r="B342079" s="78"/>
      <c r="C342079" s="77"/>
    </row>
    <row r="342080" spans="2:3" x14ac:dyDescent="0.25">
      <c r="B342080" s="78"/>
      <c r="C342080" s="77"/>
    </row>
    <row r="342081" spans="2:3" x14ac:dyDescent="0.25">
      <c r="B342081" s="78"/>
      <c r="C342081" s="77"/>
    </row>
    <row r="342082" spans="2:3" x14ac:dyDescent="0.25">
      <c r="B342082" s="78"/>
      <c r="C342082" s="77"/>
    </row>
    <row r="342083" spans="2:3" x14ac:dyDescent="0.25">
      <c r="B342083" s="78"/>
      <c r="C342083" s="77"/>
    </row>
    <row r="342084" spans="2:3" x14ac:dyDescent="0.25">
      <c r="B342084" s="78"/>
      <c r="C342084" s="77"/>
    </row>
    <row r="342085" spans="2:3" x14ac:dyDescent="0.25">
      <c r="B342085" s="78"/>
      <c r="C342085" s="77"/>
    </row>
    <row r="342086" spans="2:3" x14ac:dyDescent="0.25">
      <c r="B342086" s="78"/>
      <c r="C342086" s="77"/>
    </row>
    <row r="342196" spans="2:3" x14ac:dyDescent="0.25">
      <c r="B342196" s="78"/>
      <c r="C342196" s="77"/>
    </row>
    <row r="342197" spans="2:3" x14ac:dyDescent="0.25">
      <c r="B342197" s="78"/>
      <c r="C342197" s="77"/>
    </row>
    <row r="342198" spans="2:3" x14ac:dyDescent="0.25">
      <c r="B342198" s="78"/>
      <c r="C342198" s="77"/>
    </row>
    <row r="342199" spans="2:3" x14ac:dyDescent="0.25">
      <c r="B342199" s="78"/>
      <c r="C342199" s="77"/>
    </row>
    <row r="342200" spans="2:3" x14ac:dyDescent="0.25">
      <c r="B342200" s="78"/>
      <c r="C342200" s="77"/>
    </row>
    <row r="342201" spans="2:3" x14ac:dyDescent="0.25">
      <c r="B342201" s="78"/>
      <c r="C342201" s="77"/>
    </row>
    <row r="342202" spans="2:3" x14ac:dyDescent="0.25">
      <c r="B342202" s="78"/>
      <c r="C342202" s="77"/>
    </row>
    <row r="342203" spans="2:3" x14ac:dyDescent="0.25">
      <c r="B342203" s="78"/>
      <c r="C342203" s="77"/>
    </row>
    <row r="342204" spans="2:3" x14ac:dyDescent="0.25">
      <c r="B342204" s="78"/>
      <c r="C342204" s="77"/>
    </row>
    <row r="342205" spans="2:3" x14ac:dyDescent="0.25">
      <c r="B342205" s="78"/>
      <c r="C342205" s="77"/>
    </row>
    <row r="342206" spans="2:3" x14ac:dyDescent="0.25">
      <c r="B342206" s="78"/>
      <c r="C342206" s="77"/>
    </row>
    <row r="342207" spans="2:3" x14ac:dyDescent="0.25">
      <c r="B342207" s="78"/>
      <c r="C342207" s="77"/>
    </row>
    <row r="342208" spans="2:3" x14ac:dyDescent="0.25">
      <c r="B342208" s="78"/>
      <c r="C342208" s="77"/>
    </row>
    <row r="342318" spans="2:3" x14ac:dyDescent="0.25">
      <c r="B342318" s="78"/>
      <c r="C342318" s="77"/>
    </row>
    <row r="342319" spans="2:3" x14ac:dyDescent="0.25">
      <c r="B342319" s="78"/>
      <c r="C342319" s="77"/>
    </row>
    <row r="342320" spans="2:3" x14ac:dyDescent="0.25">
      <c r="B342320" s="78"/>
      <c r="C342320" s="77"/>
    </row>
    <row r="342321" spans="2:3" x14ac:dyDescent="0.25">
      <c r="B342321" s="78"/>
      <c r="C342321" s="77"/>
    </row>
    <row r="342322" spans="2:3" x14ac:dyDescent="0.25">
      <c r="B342322" s="78"/>
      <c r="C342322" s="77"/>
    </row>
    <row r="342323" spans="2:3" x14ac:dyDescent="0.25">
      <c r="B342323" s="78"/>
      <c r="C342323" s="77"/>
    </row>
    <row r="342324" spans="2:3" x14ac:dyDescent="0.25">
      <c r="B342324" s="78"/>
      <c r="C342324" s="77"/>
    </row>
    <row r="342325" spans="2:3" x14ac:dyDescent="0.25">
      <c r="B342325" s="78"/>
      <c r="C342325" s="77"/>
    </row>
    <row r="342326" spans="2:3" x14ac:dyDescent="0.25">
      <c r="B342326" s="78"/>
      <c r="C342326" s="77"/>
    </row>
    <row r="342327" spans="2:3" x14ac:dyDescent="0.25">
      <c r="B342327" s="78"/>
      <c r="C342327" s="77"/>
    </row>
    <row r="342328" spans="2:3" x14ac:dyDescent="0.25">
      <c r="B342328" s="78"/>
      <c r="C342328" s="77"/>
    </row>
    <row r="342329" spans="2:3" x14ac:dyDescent="0.25">
      <c r="B342329" s="78"/>
      <c r="C342329" s="77"/>
    </row>
    <row r="342330" spans="2:3" x14ac:dyDescent="0.25">
      <c r="B342330" s="78"/>
      <c r="C342330" s="77"/>
    </row>
    <row r="342440" spans="2:3" x14ac:dyDescent="0.25">
      <c r="B342440" s="78"/>
      <c r="C342440" s="77"/>
    </row>
    <row r="342441" spans="2:3" x14ac:dyDescent="0.25">
      <c r="B342441" s="78"/>
      <c r="C342441" s="77"/>
    </row>
    <row r="342442" spans="2:3" x14ac:dyDescent="0.25">
      <c r="B342442" s="78"/>
      <c r="C342442" s="77"/>
    </row>
    <row r="342443" spans="2:3" x14ac:dyDescent="0.25">
      <c r="B342443" s="78"/>
      <c r="C342443" s="77"/>
    </row>
    <row r="342444" spans="2:3" x14ac:dyDescent="0.25">
      <c r="B342444" s="78"/>
      <c r="C342444" s="77"/>
    </row>
    <row r="342445" spans="2:3" x14ac:dyDescent="0.25">
      <c r="B342445" s="78"/>
      <c r="C342445" s="77"/>
    </row>
    <row r="342446" spans="2:3" x14ac:dyDescent="0.25">
      <c r="B342446" s="78"/>
      <c r="C342446" s="77"/>
    </row>
    <row r="342447" spans="2:3" x14ac:dyDescent="0.25">
      <c r="B342447" s="78"/>
      <c r="C342447" s="77"/>
    </row>
    <row r="342448" spans="2:3" x14ac:dyDescent="0.25">
      <c r="B342448" s="78"/>
      <c r="C342448" s="77"/>
    </row>
    <row r="342449" spans="2:3" x14ac:dyDescent="0.25">
      <c r="B342449" s="78"/>
      <c r="C342449" s="77"/>
    </row>
    <row r="342450" spans="2:3" x14ac:dyDescent="0.25">
      <c r="B342450" s="78"/>
      <c r="C342450" s="77"/>
    </row>
    <row r="342451" spans="2:3" x14ac:dyDescent="0.25">
      <c r="B342451" s="78"/>
      <c r="C342451" s="77"/>
    </row>
    <row r="342452" spans="2:3" x14ac:dyDescent="0.25">
      <c r="B342452" s="78"/>
      <c r="C342452" s="77"/>
    </row>
    <row r="342562" spans="2:3" x14ac:dyDescent="0.25">
      <c r="B342562" s="78"/>
      <c r="C342562" s="77"/>
    </row>
    <row r="342563" spans="2:3" x14ac:dyDescent="0.25">
      <c r="B342563" s="78"/>
      <c r="C342563" s="77"/>
    </row>
    <row r="342564" spans="2:3" x14ac:dyDescent="0.25">
      <c r="B342564" s="78"/>
      <c r="C342564" s="77"/>
    </row>
    <row r="342565" spans="2:3" x14ac:dyDescent="0.25">
      <c r="B342565" s="78"/>
      <c r="C342565" s="77"/>
    </row>
    <row r="342566" spans="2:3" x14ac:dyDescent="0.25">
      <c r="B342566" s="78"/>
      <c r="C342566" s="77"/>
    </row>
    <row r="342567" spans="2:3" x14ac:dyDescent="0.25">
      <c r="B342567" s="78"/>
      <c r="C342567" s="77"/>
    </row>
    <row r="342568" spans="2:3" x14ac:dyDescent="0.25">
      <c r="B342568" s="78"/>
      <c r="C342568" s="77"/>
    </row>
    <row r="342569" spans="2:3" x14ac:dyDescent="0.25">
      <c r="B342569" s="78"/>
      <c r="C342569" s="77"/>
    </row>
    <row r="342570" spans="2:3" x14ac:dyDescent="0.25">
      <c r="B342570" s="78"/>
      <c r="C342570" s="77"/>
    </row>
    <row r="342571" spans="2:3" x14ac:dyDescent="0.25">
      <c r="B342571" s="78"/>
      <c r="C342571" s="77"/>
    </row>
    <row r="342572" spans="2:3" x14ac:dyDescent="0.25">
      <c r="B342572" s="78"/>
      <c r="C342572" s="77"/>
    </row>
    <row r="342573" spans="2:3" x14ac:dyDescent="0.25">
      <c r="B342573" s="78"/>
      <c r="C342573" s="77"/>
    </row>
    <row r="342574" spans="2:3" x14ac:dyDescent="0.25">
      <c r="B342574" s="78"/>
      <c r="C342574" s="77"/>
    </row>
    <row r="342684" spans="2:3" x14ac:dyDescent="0.25">
      <c r="B342684" s="78"/>
      <c r="C342684" s="77"/>
    </row>
    <row r="342685" spans="2:3" x14ac:dyDescent="0.25">
      <c r="B342685" s="78"/>
      <c r="C342685" s="77"/>
    </row>
    <row r="342686" spans="2:3" x14ac:dyDescent="0.25">
      <c r="B342686" s="78"/>
      <c r="C342686" s="77"/>
    </row>
    <row r="342687" spans="2:3" x14ac:dyDescent="0.25">
      <c r="B342687" s="78"/>
      <c r="C342687" s="77"/>
    </row>
    <row r="342688" spans="2:3" x14ac:dyDescent="0.25">
      <c r="B342688" s="78"/>
      <c r="C342688" s="77"/>
    </row>
    <row r="342689" spans="2:3" x14ac:dyDescent="0.25">
      <c r="B342689" s="78"/>
      <c r="C342689" s="77"/>
    </row>
    <row r="342690" spans="2:3" x14ac:dyDescent="0.25">
      <c r="B342690" s="78"/>
      <c r="C342690" s="77"/>
    </row>
    <row r="342691" spans="2:3" x14ac:dyDescent="0.25">
      <c r="B342691" s="78"/>
      <c r="C342691" s="77"/>
    </row>
    <row r="342692" spans="2:3" x14ac:dyDescent="0.25">
      <c r="B342692" s="78"/>
      <c r="C342692" s="77"/>
    </row>
    <row r="342693" spans="2:3" x14ac:dyDescent="0.25">
      <c r="B342693" s="78"/>
      <c r="C342693" s="77"/>
    </row>
    <row r="342694" spans="2:3" x14ac:dyDescent="0.25">
      <c r="B342694" s="78"/>
      <c r="C342694" s="77"/>
    </row>
    <row r="342695" spans="2:3" x14ac:dyDescent="0.25">
      <c r="B342695" s="78"/>
      <c r="C342695" s="77"/>
    </row>
    <row r="342696" spans="2:3" x14ac:dyDescent="0.25">
      <c r="B342696" s="78"/>
      <c r="C342696" s="77"/>
    </row>
    <row r="342806" spans="2:3" x14ac:dyDescent="0.25">
      <c r="B342806" s="78"/>
      <c r="C342806" s="77"/>
    </row>
    <row r="342807" spans="2:3" x14ac:dyDescent="0.25">
      <c r="B342807" s="78"/>
      <c r="C342807" s="77"/>
    </row>
    <row r="342808" spans="2:3" x14ac:dyDescent="0.25">
      <c r="B342808" s="78"/>
      <c r="C342808" s="77"/>
    </row>
    <row r="342809" spans="2:3" x14ac:dyDescent="0.25">
      <c r="B342809" s="78"/>
      <c r="C342809" s="77"/>
    </row>
    <row r="342810" spans="2:3" x14ac:dyDescent="0.25">
      <c r="B342810" s="78"/>
      <c r="C342810" s="77"/>
    </row>
    <row r="342811" spans="2:3" x14ac:dyDescent="0.25">
      <c r="B342811" s="78"/>
      <c r="C342811" s="77"/>
    </row>
    <row r="342812" spans="2:3" x14ac:dyDescent="0.25">
      <c r="B342812" s="78"/>
      <c r="C342812" s="77"/>
    </row>
    <row r="342813" spans="2:3" x14ac:dyDescent="0.25">
      <c r="B342813" s="78"/>
      <c r="C342813" s="77"/>
    </row>
    <row r="342814" spans="2:3" x14ac:dyDescent="0.25">
      <c r="B342814" s="78"/>
      <c r="C342814" s="77"/>
    </row>
    <row r="342815" spans="2:3" x14ac:dyDescent="0.25">
      <c r="B342815" s="78"/>
      <c r="C342815" s="77"/>
    </row>
    <row r="342816" spans="2:3" x14ac:dyDescent="0.25">
      <c r="B342816" s="78"/>
      <c r="C342816" s="77"/>
    </row>
    <row r="342817" spans="2:3" x14ac:dyDescent="0.25">
      <c r="B342817" s="78"/>
      <c r="C342817" s="77"/>
    </row>
    <row r="342818" spans="2:3" x14ac:dyDescent="0.25">
      <c r="B342818" s="78"/>
      <c r="C342818" s="77"/>
    </row>
    <row r="342928" spans="2:3" x14ac:dyDescent="0.25">
      <c r="B342928" s="78"/>
      <c r="C342928" s="77"/>
    </row>
    <row r="342929" spans="2:3" x14ac:dyDescent="0.25">
      <c r="B342929" s="78"/>
      <c r="C342929" s="77"/>
    </row>
    <row r="342930" spans="2:3" x14ac:dyDescent="0.25">
      <c r="B342930" s="78"/>
      <c r="C342930" s="77"/>
    </row>
    <row r="342931" spans="2:3" x14ac:dyDescent="0.25">
      <c r="B342931" s="78"/>
      <c r="C342931" s="77"/>
    </row>
    <row r="342932" spans="2:3" x14ac:dyDescent="0.25">
      <c r="B342932" s="78"/>
      <c r="C342932" s="77"/>
    </row>
    <row r="342933" spans="2:3" x14ac:dyDescent="0.25">
      <c r="B342933" s="78"/>
      <c r="C342933" s="77"/>
    </row>
    <row r="342934" spans="2:3" x14ac:dyDescent="0.25">
      <c r="B342934" s="78"/>
      <c r="C342934" s="77"/>
    </row>
    <row r="342935" spans="2:3" x14ac:dyDescent="0.25">
      <c r="B342935" s="78"/>
      <c r="C342935" s="77"/>
    </row>
    <row r="342936" spans="2:3" x14ac:dyDescent="0.25">
      <c r="B342936" s="78"/>
      <c r="C342936" s="77"/>
    </row>
    <row r="342937" spans="2:3" x14ac:dyDescent="0.25">
      <c r="B342937" s="78"/>
      <c r="C342937" s="77"/>
    </row>
    <row r="342938" spans="2:3" x14ac:dyDescent="0.25">
      <c r="B342938" s="78"/>
      <c r="C342938" s="77"/>
    </row>
    <row r="342939" spans="2:3" x14ac:dyDescent="0.25">
      <c r="B342939" s="78"/>
      <c r="C342939" s="77"/>
    </row>
    <row r="342940" spans="2:3" x14ac:dyDescent="0.25">
      <c r="B342940" s="78"/>
      <c r="C342940" s="77"/>
    </row>
    <row r="343050" spans="2:3" x14ac:dyDescent="0.25">
      <c r="B343050" s="78"/>
      <c r="C343050" s="77"/>
    </row>
    <row r="343051" spans="2:3" x14ac:dyDescent="0.25">
      <c r="B343051" s="78"/>
      <c r="C343051" s="77"/>
    </row>
    <row r="343052" spans="2:3" x14ac:dyDescent="0.25">
      <c r="B343052" s="78"/>
      <c r="C343052" s="77"/>
    </row>
    <row r="343053" spans="2:3" x14ac:dyDescent="0.25">
      <c r="B343053" s="78"/>
      <c r="C343053" s="77"/>
    </row>
    <row r="343054" spans="2:3" x14ac:dyDescent="0.25">
      <c r="B343054" s="78"/>
      <c r="C343054" s="77"/>
    </row>
    <row r="343055" spans="2:3" x14ac:dyDescent="0.25">
      <c r="B343055" s="78"/>
      <c r="C343055" s="77"/>
    </row>
    <row r="343056" spans="2:3" x14ac:dyDescent="0.25">
      <c r="B343056" s="78"/>
      <c r="C343056" s="77"/>
    </row>
    <row r="343057" spans="2:3" x14ac:dyDescent="0.25">
      <c r="B343057" s="78"/>
      <c r="C343057" s="77"/>
    </row>
    <row r="343058" spans="2:3" x14ac:dyDescent="0.25">
      <c r="B343058" s="78"/>
      <c r="C343058" s="77"/>
    </row>
    <row r="343059" spans="2:3" x14ac:dyDescent="0.25">
      <c r="B343059" s="78"/>
      <c r="C343059" s="77"/>
    </row>
    <row r="343060" spans="2:3" x14ac:dyDescent="0.25">
      <c r="B343060" s="78"/>
      <c r="C343060" s="77"/>
    </row>
    <row r="343061" spans="2:3" x14ac:dyDescent="0.25">
      <c r="B343061" s="78"/>
      <c r="C343061" s="77"/>
    </row>
    <row r="343062" spans="2:3" x14ac:dyDescent="0.25">
      <c r="B343062" s="78"/>
      <c r="C343062" s="77"/>
    </row>
    <row r="343172" spans="2:3" x14ac:dyDescent="0.25">
      <c r="B343172" s="78"/>
      <c r="C343172" s="77"/>
    </row>
    <row r="343173" spans="2:3" x14ac:dyDescent="0.25">
      <c r="B343173" s="78"/>
      <c r="C343173" s="77"/>
    </row>
    <row r="343174" spans="2:3" x14ac:dyDescent="0.25">
      <c r="B343174" s="78"/>
      <c r="C343174" s="77"/>
    </row>
    <row r="343175" spans="2:3" x14ac:dyDescent="0.25">
      <c r="B343175" s="78"/>
      <c r="C343175" s="77"/>
    </row>
    <row r="343176" spans="2:3" x14ac:dyDescent="0.25">
      <c r="B343176" s="78"/>
      <c r="C343176" s="77"/>
    </row>
    <row r="343177" spans="2:3" x14ac:dyDescent="0.25">
      <c r="B343177" s="78"/>
      <c r="C343177" s="77"/>
    </row>
    <row r="343178" spans="2:3" x14ac:dyDescent="0.25">
      <c r="B343178" s="78"/>
      <c r="C343178" s="77"/>
    </row>
    <row r="343179" spans="2:3" x14ac:dyDescent="0.25">
      <c r="B343179" s="78"/>
      <c r="C343179" s="77"/>
    </row>
    <row r="343180" spans="2:3" x14ac:dyDescent="0.25">
      <c r="B343180" s="78"/>
      <c r="C343180" s="77"/>
    </row>
    <row r="343181" spans="2:3" x14ac:dyDescent="0.25">
      <c r="B343181" s="78"/>
      <c r="C343181" s="77"/>
    </row>
    <row r="343182" spans="2:3" x14ac:dyDescent="0.25">
      <c r="B343182" s="78"/>
      <c r="C343182" s="77"/>
    </row>
    <row r="343183" spans="2:3" x14ac:dyDescent="0.25">
      <c r="B343183" s="78"/>
      <c r="C343183" s="77"/>
    </row>
    <row r="343184" spans="2:3" x14ac:dyDescent="0.25">
      <c r="B343184" s="78"/>
      <c r="C343184" s="77"/>
    </row>
    <row r="343294" spans="2:3" x14ac:dyDescent="0.25">
      <c r="B343294" s="78"/>
      <c r="C343294" s="77"/>
    </row>
    <row r="343295" spans="2:3" x14ac:dyDescent="0.25">
      <c r="B343295" s="78"/>
      <c r="C343295" s="77"/>
    </row>
    <row r="343296" spans="2:3" x14ac:dyDescent="0.25">
      <c r="B343296" s="78"/>
      <c r="C343296" s="77"/>
    </row>
    <row r="343297" spans="2:3" x14ac:dyDescent="0.25">
      <c r="B343297" s="78"/>
      <c r="C343297" s="77"/>
    </row>
    <row r="343298" spans="2:3" x14ac:dyDescent="0.25">
      <c r="B343298" s="78"/>
      <c r="C343298" s="77"/>
    </row>
    <row r="343299" spans="2:3" x14ac:dyDescent="0.25">
      <c r="B343299" s="78"/>
      <c r="C343299" s="77"/>
    </row>
    <row r="343300" spans="2:3" x14ac:dyDescent="0.25">
      <c r="B343300" s="78"/>
      <c r="C343300" s="77"/>
    </row>
    <row r="343301" spans="2:3" x14ac:dyDescent="0.25">
      <c r="B343301" s="78"/>
      <c r="C343301" s="77"/>
    </row>
    <row r="343302" spans="2:3" x14ac:dyDescent="0.25">
      <c r="B343302" s="78"/>
      <c r="C343302" s="77"/>
    </row>
    <row r="343303" spans="2:3" x14ac:dyDescent="0.25">
      <c r="B343303" s="78"/>
      <c r="C343303" s="77"/>
    </row>
    <row r="343304" spans="2:3" x14ac:dyDescent="0.25">
      <c r="B343304" s="78"/>
      <c r="C343304" s="77"/>
    </row>
    <row r="343305" spans="2:3" x14ac:dyDescent="0.25">
      <c r="B343305" s="78"/>
      <c r="C343305" s="77"/>
    </row>
    <row r="343306" spans="2:3" x14ac:dyDescent="0.25">
      <c r="B343306" s="78"/>
      <c r="C343306" s="77"/>
    </row>
    <row r="343416" spans="2:3" x14ac:dyDescent="0.25">
      <c r="B343416" s="78"/>
      <c r="C343416" s="77"/>
    </row>
    <row r="343417" spans="2:3" x14ac:dyDescent="0.25">
      <c r="B343417" s="78"/>
      <c r="C343417" s="77"/>
    </row>
    <row r="343418" spans="2:3" x14ac:dyDescent="0.25">
      <c r="B343418" s="78"/>
      <c r="C343418" s="77"/>
    </row>
    <row r="343419" spans="2:3" x14ac:dyDescent="0.25">
      <c r="B343419" s="78"/>
      <c r="C343419" s="77"/>
    </row>
    <row r="343420" spans="2:3" x14ac:dyDescent="0.25">
      <c r="B343420" s="78"/>
      <c r="C343420" s="77"/>
    </row>
    <row r="343421" spans="2:3" x14ac:dyDescent="0.25">
      <c r="B343421" s="78"/>
      <c r="C343421" s="77"/>
    </row>
    <row r="343422" spans="2:3" x14ac:dyDescent="0.25">
      <c r="B343422" s="78"/>
      <c r="C343422" s="77"/>
    </row>
    <row r="343423" spans="2:3" x14ac:dyDescent="0.25">
      <c r="B343423" s="78"/>
      <c r="C343423" s="77"/>
    </row>
    <row r="343424" spans="2:3" x14ac:dyDescent="0.25">
      <c r="B343424" s="78"/>
      <c r="C343424" s="77"/>
    </row>
    <row r="343425" spans="2:3" x14ac:dyDescent="0.25">
      <c r="B343425" s="78"/>
      <c r="C343425" s="77"/>
    </row>
    <row r="343426" spans="2:3" x14ac:dyDescent="0.25">
      <c r="B343426" s="78"/>
      <c r="C343426" s="77"/>
    </row>
    <row r="343427" spans="2:3" x14ac:dyDescent="0.25">
      <c r="B343427" s="78"/>
      <c r="C343427" s="77"/>
    </row>
    <row r="343428" spans="2:3" x14ac:dyDescent="0.25">
      <c r="B343428" s="78"/>
      <c r="C343428" s="77"/>
    </row>
    <row r="343538" spans="2:3" x14ac:dyDescent="0.25">
      <c r="B343538" s="78"/>
      <c r="C343538" s="77"/>
    </row>
    <row r="343539" spans="2:3" x14ac:dyDescent="0.25">
      <c r="B343539" s="78"/>
      <c r="C343539" s="77"/>
    </row>
    <row r="343540" spans="2:3" x14ac:dyDescent="0.25">
      <c r="B343540" s="78"/>
      <c r="C343540" s="77"/>
    </row>
    <row r="343541" spans="2:3" x14ac:dyDescent="0.25">
      <c r="B343541" s="78"/>
      <c r="C343541" s="77"/>
    </row>
    <row r="343542" spans="2:3" x14ac:dyDescent="0.25">
      <c r="B343542" s="78"/>
      <c r="C343542" s="77"/>
    </row>
    <row r="343543" spans="2:3" x14ac:dyDescent="0.25">
      <c r="B343543" s="78"/>
      <c r="C343543" s="77"/>
    </row>
    <row r="343544" spans="2:3" x14ac:dyDescent="0.25">
      <c r="B343544" s="78"/>
      <c r="C343544" s="77"/>
    </row>
    <row r="343545" spans="2:3" x14ac:dyDescent="0.25">
      <c r="B343545" s="78"/>
      <c r="C343545" s="77"/>
    </row>
    <row r="343546" spans="2:3" x14ac:dyDescent="0.25">
      <c r="B343546" s="78"/>
      <c r="C343546" s="77"/>
    </row>
    <row r="343547" spans="2:3" x14ac:dyDescent="0.25">
      <c r="B343547" s="78"/>
      <c r="C343547" s="77"/>
    </row>
    <row r="343548" spans="2:3" x14ac:dyDescent="0.25">
      <c r="B343548" s="78"/>
      <c r="C343548" s="77"/>
    </row>
    <row r="343549" spans="2:3" x14ac:dyDescent="0.25">
      <c r="B343549" s="78"/>
      <c r="C343549" s="77"/>
    </row>
    <row r="343550" spans="2:3" x14ac:dyDescent="0.25">
      <c r="B343550" s="78"/>
      <c r="C343550" s="77"/>
    </row>
    <row r="343660" spans="2:3" x14ac:dyDescent="0.25">
      <c r="B343660" s="78"/>
      <c r="C343660" s="77"/>
    </row>
    <row r="343661" spans="2:3" x14ac:dyDescent="0.25">
      <c r="B343661" s="78"/>
      <c r="C343661" s="77"/>
    </row>
    <row r="343662" spans="2:3" x14ac:dyDescent="0.25">
      <c r="B343662" s="78"/>
      <c r="C343662" s="77"/>
    </row>
    <row r="343663" spans="2:3" x14ac:dyDescent="0.25">
      <c r="B343663" s="78"/>
      <c r="C343663" s="77"/>
    </row>
    <row r="343664" spans="2:3" x14ac:dyDescent="0.25">
      <c r="B343664" s="78"/>
      <c r="C343664" s="77"/>
    </row>
    <row r="343665" spans="2:3" x14ac:dyDescent="0.25">
      <c r="B343665" s="78"/>
      <c r="C343665" s="77"/>
    </row>
    <row r="343666" spans="2:3" x14ac:dyDescent="0.25">
      <c r="B343666" s="78"/>
      <c r="C343666" s="77"/>
    </row>
    <row r="343667" spans="2:3" x14ac:dyDescent="0.25">
      <c r="B343667" s="78"/>
      <c r="C343667" s="77"/>
    </row>
    <row r="343668" spans="2:3" x14ac:dyDescent="0.25">
      <c r="B343668" s="78"/>
      <c r="C343668" s="77"/>
    </row>
    <row r="343669" spans="2:3" x14ac:dyDescent="0.25">
      <c r="B343669" s="78"/>
      <c r="C343669" s="77"/>
    </row>
    <row r="343670" spans="2:3" x14ac:dyDescent="0.25">
      <c r="B343670" s="78"/>
      <c r="C343670" s="77"/>
    </row>
    <row r="343671" spans="2:3" x14ac:dyDescent="0.25">
      <c r="B343671" s="78"/>
      <c r="C343671" s="77"/>
    </row>
    <row r="343672" spans="2:3" x14ac:dyDescent="0.25">
      <c r="B343672" s="78"/>
      <c r="C343672" s="77"/>
    </row>
    <row r="343782" spans="2:3" x14ac:dyDescent="0.25">
      <c r="B343782" s="78"/>
      <c r="C343782" s="77"/>
    </row>
    <row r="343783" spans="2:3" x14ac:dyDescent="0.25">
      <c r="B343783" s="78"/>
      <c r="C343783" s="77"/>
    </row>
    <row r="343784" spans="2:3" x14ac:dyDescent="0.25">
      <c r="B343784" s="78"/>
      <c r="C343784" s="77"/>
    </row>
    <row r="343785" spans="2:3" x14ac:dyDescent="0.25">
      <c r="B343785" s="78"/>
      <c r="C343785" s="77"/>
    </row>
    <row r="343786" spans="2:3" x14ac:dyDescent="0.25">
      <c r="B343786" s="78"/>
      <c r="C343786" s="77"/>
    </row>
    <row r="343787" spans="2:3" x14ac:dyDescent="0.25">
      <c r="B343787" s="78"/>
      <c r="C343787" s="77"/>
    </row>
    <row r="343788" spans="2:3" x14ac:dyDescent="0.25">
      <c r="B343788" s="78"/>
      <c r="C343788" s="77"/>
    </row>
    <row r="343789" spans="2:3" x14ac:dyDescent="0.25">
      <c r="B343789" s="78"/>
      <c r="C343789" s="77"/>
    </row>
    <row r="343790" spans="2:3" x14ac:dyDescent="0.25">
      <c r="B343790" s="78"/>
      <c r="C343790" s="77"/>
    </row>
    <row r="343791" spans="2:3" x14ac:dyDescent="0.25">
      <c r="B343791" s="78"/>
      <c r="C343791" s="77"/>
    </row>
    <row r="343792" spans="2:3" x14ac:dyDescent="0.25">
      <c r="B343792" s="78"/>
      <c r="C343792" s="77"/>
    </row>
    <row r="343793" spans="2:3" x14ac:dyDescent="0.25">
      <c r="B343793" s="78"/>
      <c r="C343793" s="77"/>
    </row>
    <row r="343794" spans="2:3" x14ac:dyDescent="0.25">
      <c r="B343794" s="78"/>
      <c r="C343794" s="77"/>
    </row>
    <row r="343904" spans="2:3" x14ac:dyDescent="0.25">
      <c r="B343904" s="78"/>
      <c r="C343904" s="77"/>
    </row>
    <row r="343905" spans="2:3" x14ac:dyDescent="0.25">
      <c r="B343905" s="78"/>
      <c r="C343905" s="77"/>
    </row>
    <row r="343906" spans="2:3" x14ac:dyDescent="0.25">
      <c r="B343906" s="78"/>
      <c r="C343906" s="77"/>
    </row>
    <row r="343907" spans="2:3" x14ac:dyDescent="0.25">
      <c r="B343907" s="78"/>
      <c r="C343907" s="77"/>
    </row>
    <row r="343908" spans="2:3" x14ac:dyDescent="0.25">
      <c r="B343908" s="78"/>
      <c r="C343908" s="77"/>
    </row>
    <row r="343909" spans="2:3" x14ac:dyDescent="0.25">
      <c r="B343909" s="78"/>
      <c r="C343909" s="77"/>
    </row>
    <row r="343910" spans="2:3" x14ac:dyDescent="0.25">
      <c r="B343910" s="78"/>
      <c r="C343910" s="77"/>
    </row>
    <row r="343911" spans="2:3" x14ac:dyDescent="0.25">
      <c r="B343911" s="78"/>
      <c r="C343911" s="77"/>
    </row>
    <row r="343912" spans="2:3" x14ac:dyDescent="0.25">
      <c r="B343912" s="78"/>
      <c r="C343912" s="77"/>
    </row>
    <row r="343913" spans="2:3" x14ac:dyDescent="0.25">
      <c r="B343913" s="78"/>
      <c r="C343913" s="77"/>
    </row>
    <row r="343914" spans="2:3" x14ac:dyDescent="0.25">
      <c r="B343914" s="78"/>
      <c r="C343914" s="77"/>
    </row>
    <row r="343915" spans="2:3" x14ac:dyDescent="0.25">
      <c r="B343915" s="78"/>
      <c r="C343915" s="77"/>
    </row>
    <row r="343916" spans="2:3" x14ac:dyDescent="0.25">
      <c r="B343916" s="78"/>
      <c r="C343916" s="77"/>
    </row>
    <row r="344026" spans="2:3" x14ac:dyDescent="0.25">
      <c r="B344026" s="78"/>
      <c r="C344026" s="77"/>
    </row>
    <row r="344027" spans="2:3" x14ac:dyDescent="0.25">
      <c r="B344027" s="78"/>
      <c r="C344027" s="77"/>
    </row>
    <row r="344028" spans="2:3" x14ac:dyDescent="0.25">
      <c r="B344028" s="78"/>
      <c r="C344028" s="77"/>
    </row>
    <row r="344029" spans="2:3" x14ac:dyDescent="0.25">
      <c r="B344029" s="78"/>
      <c r="C344029" s="77"/>
    </row>
    <row r="344030" spans="2:3" x14ac:dyDescent="0.25">
      <c r="B344030" s="78"/>
      <c r="C344030" s="77"/>
    </row>
    <row r="344031" spans="2:3" x14ac:dyDescent="0.25">
      <c r="B344031" s="78"/>
      <c r="C344031" s="77"/>
    </row>
    <row r="344032" spans="2:3" x14ac:dyDescent="0.25">
      <c r="B344032" s="78"/>
      <c r="C344032" s="77"/>
    </row>
    <row r="344033" spans="2:3" x14ac:dyDescent="0.25">
      <c r="B344033" s="78"/>
      <c r="C344033" s="77"/>
    </row>
    <row r="344034" spans="2:3" x14ac:dyDescent="0.25">
      <c r="B344034" s="78"/>
      <c r="C344034" s="77"/>
    </row>
    <row r="344035" spans="2:3" x14ac:dyDescent="0.25">
      <c r="B344035" s="78"/>
      <c r="C344035" s="77"/>
    </row>
    <row r="344036" spans="2:3" x14ac:dyDescent="0.25">
      <c r="B344036" s="78"/>
      <c r="C344036" s="77"/>
    </row>
    <row r="344037" spans="2:3" x14ac:dyDescent="0.25">
      <c r="B344037" s="78"/>
      <c r="C344037" s="77"/>
    </row>
    <row r="344038" spans="2:3" x14ac:dyDescent="0.25">
      <c r="B344038" s="78"/>
      <c r="C344038" s="77"/>
    </row>
    <row r="344148" spans="2:3" x14ac:dyDescent="0.25">
      <c r="B344148" s="78"/>
      <c r="C344148" s="77"/>
    </row>
    <row r="344149" spans="2:3" x14ac:dyDescent="0.25">
      <c r="B344149" s="78"/>
      <c r="C344149" s="77"/>
    </row>
    <row r="344150" spans="2:3" x14ac:dyDescent="0.25">
      <c r="B344150" s="78"/>
      <c r="C344150" s="77"/>
    </row>
    <row r="344151" spans="2:3" x14ac:dyDescent="0.25">
      <c r="B344151" s="78"/>
      <c r="C344151" s="77"/>
    </row>
    <row r="344152" spans="2:3" x14ac:dyDescent="0.25">
      <c r="B344152" s="78"/>
      <c r="C344152" s="77"/>
    </row>
    <row r="344153" spans="2:3" x14ac:dyDescent="0.25">
      <c r="B344153" s="78"/>
      <c r="C344153" s="77"/>
    </row>
    <row r="344154" spans="2:3" x14ac:dyDescent="0.25">
      <c r="B344154" s="78"/>
      <c r="C344154" s="77"/>
    </row>
    <row r="344155" spans="2:3" x14ac:dyDescent="0.25">
      <c r="B344155" s="78"/>
      <c r="C344155" s="77"/>
    </row>
    <row r="344156" spans="2:3" x14ac:dyDescent="0.25">
      <c r="B344156" s="78"/>
      <c r="C344156" s="77"/>
    </row>
    <row r="344157" spans="2:3" x14ac:dyDescent="0.25">
      <c r="B344157" s="78"/>
      <c r="C344157" s="77"/>
    </row>
    <row r="344158" spans="2:3" x14ac:dyDescent="0.25">
      <c r="B344158" s="78"/>
      <c r="C344158" s="77"/>
    </row>
    <row r="344159" spans="2:3" x14ac:dyDescent="0.25">
      <c r="B344159" s="78"/>
      <c r="C344159" s="77"/>
    </row>
    <row r="344160" spans="2:3" x14ac:dyDescent="0.25">
      <c r="B344160" s="78"/>
      <c r="C344160" s="77"/>
    </row>
    <row r="344270" spans="2:3" x14ac:dyDescent="0.25">
      <c r="B344270" s="78"/>
      <c r="C344270" s="77"/>
    </row>
    <row r="344271" spans="2:3" x14ac:dyDescent="0.25">
      <c r="B344271" s="78"/>
      <c r="C344271" s="77"/>
    </row>
    <row r="344272" spans="2:3" x14ac:dyDescent="0.25">
      <c r="B344272" s="78"/>
      <c r="C344272" s="77"/>
    </row>
    <row r="344273" spans="2:3" x14ac:dyDescent="0.25">
      <c r="B344273" s="78"/>
      <c r="C344273" s="77"/>
    </row>
    <row r="344274" spans="2:3" x14ac:dyDescent="0.25">
      <c r="B344274" s="78"/>
      <c r="C344274" s="77"/>
    </row>
    <row r="344275" spans="2:3" x14ac:dyDescent="0.25">
      <c r="B344275" s="78"/>
      <c r="C344275" s="77"/>
    </row>
    <row r="344276" spans="2:3" x14ac:dyDescent="0.25">
      <c r="B344276" s="78"/>
      <c r="C344276" s="77"/>
    </row>
    <row r="344277" spans="2:3" x14ac:dyDescent="0.25">
      <c r="B344277" s="78"/>
      <c r="C344277" s="77"/>
    </row>
    <row r="344278" spans="2:3" x14ac:dyDescent="0.25">
      <c r="B344278" s="78"/>
      <c r="C344278" s="77"/>
    </row>
    <row r="344279" spans="2:3" x14ac:dyDescent="0.25">
      <c r="B344279" s="78"/>
      <c r="C344279" s="77"/>
    </row>
    <row r="344280" spans="2:3" x14ac:dyDescent="0.25">
      <c r="B344280" s="78"/>
      <c r="C344280" s="77"/>
    </row>
    <row r="344281" spans="2:3" x14ac:dyDescent="0.25">
      <c r="B344281" s="78"/>
      <c r="C344281" s="77"/>
    </row>
    <row r="344282" spans="2:3" x14ac:dyDescent="0.25">
      <c r="B344282" s="78"/>
      <c r="C344282" s="77"/>
    </row>
    <row r="344392" spans="2:3" x14ac:dyDescent="0.25">
      <c r="B344392" s="78"/>
      <c r="C344392" s="77"/>
    </row>
    <row r="344393" spans="2:3" x14ac:dyDescent="0.25">
      <c r="B344393" s="78"/>
      <c r="C344393" s="77"/>
    </row>
    <row r="344394" spans="2:3" x14ac:dyDescent="0.25">
      <c r="B344394" s="78"/>
      <c r="C344394" s="77"/>
    </row>
    <row r="344395" spans="2:3" x14ac:dyDescent="0.25">
      <c r="B344395" s="78"/>
      <c r="C344395" s="77"/>
    </row>
    <row r="344396" spans="2:3" x14ac:dyDescent="0.25">
      <c r="B344396" s="78"/>
      <c r="C344396" s="77"/>
    </row>
    <row r="344397" spans="2:3" x14ac:dyDescent="0.25">
      <c r="B344397" s="78"/>
      <c r="C344397" s="77"/>
    </row>
    <row r="344398" spans="2:3" x14ac:dyDescent="0.25">
      <c r="B344398" s="78"/>
      <c r="C344398" s="77"/>
    </row>
    <row r="344399" spans="2:3" x14ac:dyDescent="0.25">
      <c r="B344399" s="78"/>
      <c r="C344399" s="77"/>
    </row>
    <row r="344400" spans="2:3" x14ac:dyDescent="0.25">
      <c r="B344400" s="78"/>
      <c r="C344400" s="77"/>
    </row>
    <row r="344401" spans="2:3" x14ac:dyDescent="0.25">
      <c r="B344401" s="78"/>
      <c r="C344401" s="77"/>
    </row>
    <row r="344402" spans="2:3" x14ac:dyDescent="0.25">
      <c r="B344402" s="78"/>
      <c r="C344402" s="77"/>
    </row>
    <row r="344403" spans="2:3" x14ac:dyDescent="0.25">
      <c r="B344403" s="78"/>
      <c r="C344403" s="77"/>
    </row>
    <row r="344404" spans="2:3" x14ac:dyDescent="0.25">
      <c r="B344404" s="78"/>
      <c r="C344404" s="77"/>
    </row>
    <row r="344514" spans="2:3" x14ac:dyDescent="0.25">
      <c r="B344514" s="78"/>
      <c r="C344514" s="77"/>
    </row>
    <row r="344515" spans="2:3" x14ac:dyDescent="0.25">
      <c r="B344515" s="78"/>
      <c r="C344515" s="77"/>
    </row>
    <row r="344516" spans="2:3" x14ac:dyDescent="0.25">
      <c r="B344516" s="78"/>
      <c r="C344516" s="77"/>
    </row>
    <row r="344517" spans="2:3" x14ac:dyDescent="0.25">
      <c r="B344517" s="78"/>
      <c r="C344517" s="77"/>
    </row>
    <row r="344518" spans="2:3" x14ac:dyDescent="0.25">
      <c r="B344518" s="78"/>
      <c r="C344518" s="77"/>
    </row>
    <row r="344519" spans="2:3" x14ac:dyDescent="0.25">
      <c r="B344519" s="78"/>
      <c r="C344519" s="77"/>
    </row>
    <row r="344520" spans="2:3" x14ac:dyDescent="0.25">
      <c r="B344520" s="78"/>
      <c r="C344520" s="77"/>
    </row>
    <row r="344521" spans="2:3" x14ac:dyDescent="0.25">
      <c r="B344521" s="78"/>
      <c r="C344521" s="77"/>
    </row>
    <row r="344522" spans="2:3" x14ac:dyDescent="0.25">
      <c r="B344522" s="78"/>
      <c r="C344522" s="77"/>
    </row>
    <row r="344523" spans="2:3" x14ac:dyDescent="0.25">
      <c r="B344523" s="78"/>
      <c r="C344523" s="77"/>
    </row>
    <row r="344524" spans="2:3" x14ac:dyDescent="0.25">
      <c r="B344524" s="78"/>
      <c r="C344524" s="77"/>
    </row>
    <row r="344525" spans="2:3" x14ac:dyDescent="0.25">
      <c r="B344525" s="78"/>
      <c r="C344525" s="77"/>
    </row>
    <row r="344526" spans="2:3" x14ac:dyDescent="0.25">
      <c r="B344526" s="78"/>
      <c r="C344526" s="77"/>
    </row>
    <row r="344636" spans="2:3" x14ac:dyDescent="0.25">
      <c r="B344636" s="78"/>
      <c r="C344636" s="77"/>
    </row>
    <row r="344637" spans="2:3" x14ac:dyDescent="0.25">
      <c r="B344637" s="78"/>
      <c r="C344637" s="77"/>
    </row>
    <row r="344638" spans="2:3" x14ac:dyDescent="0.25">
      <c r="B344638" s="78"/>
      <c r="C344638" s="77"/>
    </row>
    <row r="344639" spans="2:3" x14ac:dyDescent="0.25">
      <c r="B344639" s="78"/>
      <c r="C344639" s="77"/>
    </row>
    <row r="344640" spans="2:3" x14ac:dyDescent="0.25">
      <c r="B344640" s="78"/>
      <c r="C344640" s="77"/>
    </row>
    <row r="344641" spans="2:3" x14ac:dyDescent="0.25">
      <c r="B344641" s="78"/>
      <c r="C344641" s="77"/>
    </row>
    <row r="344642" spans="2:3" x14ac:dyDescent="0.25">
      <c r="B344642" s="78"/>
      <c r="C344642" s="77"/>
    </row>
    <row r="344643" spans="2:3" x14ac:dyDescent="0.25">
      <c r="B344643" s="78"/>
      <c r="C344643" s="77"/>
    </row>
    <row r="344644" spans="2:3" x14ac:dyDescent="0.25">
      <c r="B344644" s="78"/>
      <c r="C344644" s="77"/>
    </row>
    <row r="344645" spans="2:3" x14ac:dyDescent="0.25">
      <c r="B344645" s="78"/>
      <c r="C344645" s="77"/>
    </row>
    <row r="344646" spans="2:3" x14ac:dyDescent="0.25">
      <c r="B344646" s="78"/>
      <c r="C344646" s="77"/>
    </row>
    <row r="344647" spans="2:3" x14ac:dyDescent="0.25">
      <c r="B344647" s="78"/>
      <c r="C344647" s="77"/>
    </row>
    <row r="344648" spans="2:3" x14ac:dyDescent="0.25">
      <c r="B344648" s="78"/>
      <c r="C344648" s="77"/>
    </row>
    <row r="344758" spans="2:3" x14ac:dyDescent="0.25">
      <c r="B344758" s="78"/>
      <c r="C344758" s="77"/>
    </row>
    <row r="344759" spans="2:3" x14ac:dyDescent="0.25">
      <c r="B344759" s="78"/>
      <c r="C344759" s="77"/>
    </row>
    <row r="344760" spans="2:3" x14ac:dyDescent="0.25">
      <c r="B344760" s="78"/>
      <c r="C344760" s="77"/>
    </row>
    <row r="344761" spans="2:3" x14ac:dyDescent="0.25">
      <c r="B344761" s="78"/>
      <c r="C344761" s="77"/>
    </row>
    <row r="344762" spans="2:3" x14ac:dyDescent="0.25">
      <c r="B344762" s="78"/>
      <c r="C344762" s="77"/>
    </row>
    <row r="344763" spans="2:3" x14ac:dyDescent="0.25">
      <c r="B344763" s="78"/>
      <c r="C344763" s="77"/>
    </row>
    <row r="344764" spans="2:3" x14ac:dyDescent="0.25">
      <c r="B344764" s="78"/>
      <c r="C344764" s="77"/>
    </row>
    <row r="344765" spans="2:3" x14ac:dyDescent="0.25">
      <c r="B344765" s="78"/>
      <c r="C344765" s="77"/>
    </row>
    <row r="344766" spans="2:3" x14ac:dyDescent="0.25">
      <c r="B344766" s="78"/>
      <c r="C344766" s="77"/>
    </row>
    <row r="344767" spans="2:3" x14ac:dyDescent="0.25">
      <c r="B344767" s="78"/>
      <c r="C344767" s="77"/>
    </row>
    <row r="344768" spans="2:3" x14ac:dyDescent="0.25">
      <c r="B344768" s="78"/>
      <c r="C344768" s="77"/>
    </row>
    <row r="344769" spans="2:3" x14ac:dyDescent="0.25">
      <c r="B344769" s="78"/>
      <c r="C344769" s="77"/>
    </row>
    <row r="344770" spans="2:3" x14ac:dyDescent="0.25">
      <c r="B344770" s="78"/>
      <c r="C344770" s="77"/>
    </row>
    <row r="344880" spans="2:3" x14ac:dyDescent="0.25">
      <c r="B344880" s="78"/>
      <c r="C344880" s="77"/>
    </row>
    <row r="344881" spans="2:3" x14ac:dyDescent="0.25">
      <c r="B344881" s="78"/>
      <c r="C344881" s="77"/>
    </row>
    <row r="344882" spans="2:3" x14ac:dyDescent="0.25">
      <c r="B344882" s="78"/>
      <c r="C344882" s="77"/>
    </row>
    <row r="344883" spans="2:3" x14ac:dyDescent="0.25">
      <c r="B344883" s="78"/>
      <c r="C344883" s="77"/>
    </row>
    <row r="344884" spans="2:3" x14ac:dyDescent="0.25">
      <c r="B344884" s="78"/>
      <c r="C344884" s="77"/>
    </row>
    <row r="344885" spans="2:3" x14ac:dyDescent="0.25">
      <c r="B344885" s="78"/>
      <c r="C344885" s="77"/>
    </row>
    <row r="344886" spans="2:3" x14ac:dyDescent="0.25">
      <c r="B344886" s="78"/>
      <c r="C344886" s="77"/>
    </row>
    <row r="344887" spans="2:3" x14ac:dyDescent="0.25">
      <c r="B344887" s="78"/>
      <c r="C344887" s="77"/>
    </row>
    <row r="344888" spans="2:3" x14ac:dyDescent="0.25">
      <c r="B344888" s="78"/>
      <c r="C344888" s="77"/>
    </row>
    <row r="344889" spans="2:3" x14ac:dyDescent="0.25">
      <c r="B344889" s="78"/>
      <c r="C344889" s="77"/>
    </row>
    <row r="344890" spans="2:3" x14ac:dyDescent="0.25">
      <c r="B344890" s="78"/>
      <c r="C344890" s="77"/>
    </row>
    <row r="344891" spans="2:3" x14ac:dyDescent="0.25">
      <c r="B344891" s="78"/>
      <c r="C344891" s="77"/>
    </row>
    <row r="344892" spans="2:3" x14ac:dyDescent="0.25">
      <c r="B344892" s="78"/>
      <c r="C344892" s="77"/>
    </row>
    <row r="345002" spans="2:3" x14ac:dyDescent="0.25">
      <c r="B345002" s="78"/>
      <c r="C345002" s="77"/>
    </row>
    <row r="345003" spans="2:3" x14ac:dyDescent="0.25">
      <c r="B345003" s="78"/>
      <c r="C345003" s="77"/>
    </row>
    <row r="345004" spans="2:3" x14ac:dyDescent="0.25">
      <c r="B345004" s="78"/>
      <c r="C345004" s="77"/>
    </row>
    <row r="345005" spans="2:3" x14ac:dyDescent="0.25">
      <c r="B345005" s="78"/>
      <c r="C345005" s="77"/>
    </row>
    <row r="345006" spans="2:3" x14ac:dyDescent="0.25">
      <c r="B345006" s="78"/>
      <c r="C345006" s="77"/>
    </row>
    <row r="345007" spans="2:3" x14ac:dyDescent="0.25">
      <c r="B345007" s="78"/>
      <c r="C345007" s="77"/>
    </row>
    <row r="345008" spans="2:3" x14ac:dyDescent="0.25">
      <c r="B345008" s="78"/>
      <c r="C345008" s="77"/>
    </row>
    <row r="345009" spans="2:3" x14ac:dyDescent="0.25">
      <c r="B345009" s="78"/>
      <c r="C345009" s="77"/>
    </row>
    <row r="345010" spans="2:3" x14ac:dyDescent="0.25">
      <c r="B345010" s="78"/>
      <c r="C345010" s="77"/>
    </row>
    <row r="345011" spans="2:3" x14ac:dyDescent="0.25">
      <c r="B345011" s="78"/>
      <c r="C345011" s="77"/>
    </row>
    <row r="345012" spans="2:3" x14ac:dyDescent="0.25">
      <c r="B345012" s="78"/>
      <c r="C345012" s="77"/>
    </row>
    <row r="345013" spans="2:3" x14ac:dyDescent="0.25">
      <c r="B345013" s="78"/>
      <c r="C345013" s="77"/>
    </row>
    <row r="345014" spans="2:3" x14ac:dyDescent="0.25">
      <c r="B345014" s="78"/>
      <c r="C345014" s="77"/>
    </row>
    <row r="345124" spans="2:3" x14ac:dyDescent="0.25">
      <c r="B345124" s="78"/>
      <c r="C345124" s="77"/>
    </row>
    <row r="345125" spans="2:3" x14ac:dyDescent="0.25">
      <c r="B345125" s="78"/>
      <c r="C345125" s="77"/>
    </row>
    <row r="345126" spans="2:3" x14ac:dyDescent="0.25">
      <c r="B345126" s="78"/>
      <c r="C345126" s="77"/>
    </row>
    <row r="345127" spans="2:3" x14ac:dyDescent="0.25">
      <c r="B345127" s="78"/>
      <c r="C345127" s="77"/>
    </row>
    <row r="345128" spans="2:3" x14ac:dyDescent="0.25">
      <c r="B345128" s="78"/>
      <c r="C345128" s="77"/>
    </row>
    <row r="345129" spans="2:3" x14ac:dyDescent="0.25">
      <c r="B345129" s="78"/>
      <c r="C345129" s="77"/>
    </row>
    <row r="345130" spans="2:3" x14ac:dyDescent="0.25">
      <c r="B345130" s="78"/>
      <c r="C345130" s="77"/>
    </row>
    <row r="345131" spans="2:3" x14ac:dyDescent="0.25">
      <c r="B345131" s="78"/>
      <c r="C345131" s="77"/>
    </row>
    <row r="345132" spans="2:3" x14ac:dyDescent="0.25">
      <c r="B345132" s="78"/>
      <c r="C345132" s="77"/>
    </row>
    <row r="345133" spans="2:3" x14ac:dyDescent="0.25">
      <c r="B345133" s="78"/>
      <c r="C345133" s="77"/>
    </row>
    <row r="345134" spans="2:3" x14ac:dyDescent="0.25">
      <c r="B345134" s="78"/>
      <c r="C345134" s="77"/>
    </row>
    <row r="345135" spans="2:3" x14ac:dyDescent="0.25">
      <c r="B345135" s="78"/>
      <c r="C345135" s="77"/>
    </row>
    <row r="345136" spans="2:3" x14ac:dyDescent="0.25">
      <c r="B345136" s="78"/>
      <c r="C345136" s="77"/>
    </row>
    <row r="345246" spans="2:3" x14ac:dyDescent="0.25">
      <c r="B345246" s="78"/>
      <c r="C345246" s="77"/>
    </row>
    <row r="345247" spans="2:3" x14ac:dyDescent="0.25">
      <c r="B345247" s="78"/>
      <c r="C345247" s="77"/>
    </row>
    <row r="345248" spans="2:3" x14ac:dyDescent="0.25">
      <c r="B345248" s="78"/>
      <c r="C345248" s="77"/>
    </row>
    <row r="345249" spans="2:3" x14ac:dyDescent="0.25">
      <c r="B345249" s="78"/>
      <c r="C345249" s="77"/>
    </row>
    <row r="345250" spans="2:3" x14ac:dyDescent="0.25">
      <c r="B345250" s="78"/>
      <c r="C345250" s="77"/>
    </row>
    <row r="345251" spans="2:3" x14ac:dyDescent="0.25">
      <c r="B345251" s="78"/>
      <c r="C345251" s="77"/>
    </row>
    <row r="345252" spans="2:3" x14ac:dyDescent="0.25">
      <c r="B345252" s="78"/>
      <c r="C345252" s="77"/>
    </row>
    <row r="345253" spans="2:3" x14ac:dyDescent="0.25">
      <c r="B345253" s="78"/>
      <c r="C345253" s="77"/>
    </row>
    <row r="345254" spans="2:3" x14ac:dyDescent="0.25">
      <c r="B345254" s="78"/>
      <c r="C345254" s="77"/>
    </row>
    <row r="345255" spans="2:3" x14ac:dyDescent="0.25">
      <c r="B345255" s="78"/>
      <c r="C345255" s="77"/>
    </row>
    <row r="345256" spans="2:3" x14ac:dyDescent="0.25">
      <c r="B345256" s="78"/>
      <c r="C345256" s="77"/>
    </row>
    <row r="345257" spans="2:3" x14ac:dyDescent="0.25">
      <c r="B345257" s="78"/>
      <c r="C345257" s="77"/>
    </row>
    <row r="345258" spans="2:3" x14ac:dyDescent="0.25">
      <c r="B345258" s="78"/>
      <c r="C345258" s="77"/>
    </row>
    <row r="345368" spans="2:3" x14ac:dyDescent="0.25">
      <c r="B345368" s="78"/>
      <c r="C345368" s="77"/>
    </row>
    <row r="345369" spans="2:3" x14ac:dyDescent="0.25">
      <c r="B345369" s="78"/>
      <c r="C345369" s="77"/>
    </row>
    <row r="345370" spans="2:3" x14ac:dyDescent="0.25">
      <c r="B345370" s="78"/>
      <c r="C345370" s="77"/>
    </row>
    <row r="345371" spans="2:3" x14ac:dyDescent="0.25">
      <c r="B345371" s="78"/>
      <c r="C345371" s="77"/>
    </row>
    <row r="345372" spans="2:3" x14ac:dyDescent="0.25">
      <c r="B345372" s="78"/>
      <c r="C345372" s="77"/>
    </row>
    <row r="345373" spans="2:3" x14ac:dyDescent="0.25">
      <c r="B345373" s="78"/>
      <c r="C345373" s="77"/>
    </row>
    <row r="345374" spans="2:3" x14ac:dyDescent="0.25">
      <c r="B345374" s="78"/>
      <c r="C345374" s="77"/>
    </row>
    <row r="345375" spans="2:3" x14ac:dyDescent="0.25">
      <c r="B345375" s="78"/>
      <c r="C345375" s="77"/>
    </row>
    <row r="345376" spans="2:3" x14ac:dyDescent="0.25">
      <c r="B345376" s="78"/>
      <c r="C345376" s="77"/>
    </row>
    <row r="345377" spans="2:3" x14ac:dyDescent="0.25">
      <c r="B345377" s="78"/>
      <c r="C345377" s="77"/>
    </row>
    <row r="345378" spans="2:3" x14ac:dyDescent="0.25">
      <c r="B345378" s="78"/>
      <c r="C345378" s="77"/>
    </row>
    <row r="345379" spans="2:3" x14ac:dyDescent="0.25">
      <c r="B345379" s="78"/>
      <c r="C345379" s="77"/>
    </row>
    <row r="345380" spans="2:3" x14ac:dyDescent="0.25">
      <c r="B345380" s="78"/>
      <c r="C345380" s="77"/>
    </row>
    <row r="345490" spans="2:3" x14ac:dyDescent="0.25">
      <c r="B345490" s="78"/>
      <c r="C345490" s="77"/>
    </row>
    <row r="345491" spans="2:3" x14ac:dyDescent="0.25">
      <c r="B345491" s="78"/>
      <c r="C345491" s="77"/>
    </row>
    <row r="345492" spans="2:3" x14ac:dyDescent="0.25">
      <c r="B345492" s="78"/>
      <c r="C345492" s="77"/>
    </row>
    <row r="345493" spans="2:3" x14ac:dyDescent="0.25">
      <c r="B345493" s="78"/>
      <c r="C345493" s="77"/>
    </row>
    <row r="345494" spans="2:3" x14ac:dyDescent="0.25">
      <c r="B345494" s="78"/>
      <c r="C345494" s="77"/>
    </row>
    <row r="345495" spans="2:3" x14ac:dyDescent="0.25">
      <c r="B345495" s="78"/>
      <c r="C345495" s="77"/>
    </row>
    <row r="345496" spans="2:3" x14ac:dyDescent="0.25">
      <c r="B345496" s="78"/>
      <c r="C345496" s="77"/>
    </row>
    <row r="345497" spans="2:3" x14ac:dyDescent="0.25">
      <c r="B345497" s="78"/>
      <c r="C345497" s="77"/>
    </row>
    <row r="345498" spans="2:3" x14ac:dyDescent="0.25">
      <c r="B345498" s="78"/>
      <c r="C345498" s="77"/>
    </row>
    <row r="345499" spans="2:3" x14ac:dyDescent="0.25">
      <c r="B345499" s="78"/>
      <c r="C345499" s="77"/>
    </row>
    <row r="345500" spans="2:3" x14ac:dyDescent="0.25">
      <c r="B345500" s="78"/>
      <c r="C345500" s="77"/>
    </row>
    <row r="345501" spans="2:3" x14ac:dyDescent="0.25">
      <c r="B345501" s="78"/>
      <c r="C345501" s="77"/>
    </row>
    <row r="345502" spans="2:3" x14ac:dyDescent="0.25">
      <c r="B345502" s="78"/>
      <c r="C345502" s="77"/>
    </row>
    <row r="345612" spans="2:3" x14ac:dyDescent="0.25">
      <c r="B345612" s="78"/>
      <c r="C345612" s="77"/>
    </row>
    <row r="345613" spans="2:3" x14ac:dyDescent="0.25">
      <c r="B345613" s="78"/>
      <c r="C345613" s="77"/>
    </row>
    <row r="345614" spans="2:3" x14ac:dyDescent="0.25">
      <c r="B345614" s="78"/>
      <c r="C345614" s="77"/>
    </row>
    <row r="345615" spans="2:3" x14ac:dyDescent="0.25">
      <c r="B345615" s="78"/>
      <c r="C345615" s="77"/>
    </row>
    <row r="345616" spans="2:3" x14ac:dyDescent="0.25">
      <c r="B345616" s="78"/>
      <c r="C345616" s="77"/>
    </row>
    <row r="345617" spans="2:3" x14ac:dyDescent="0.25">
      <c r="B345617" s="78"/>
      <c r="C345617" s="77"/>
    </row>
    <row r="345618" spans="2:3" x14ac:dyDescent="0.25">
      <c r="B345618" s="78"/>
      <c r="C345618" s="77"/>
    </row>
    <row r="345619" spans="2:3" x14ac:dyDescent="0.25">
      <c r="B345619" s="78"/>
      <c r="C345619" s="77"/>
    </row>
    <row r="345620" spans="2:3" x14ac:dyDescent="0.25">
      <c r="B345620" s="78"/>
      <c r="C345620" s="77"/>
    </row>
    <row r="345621" spans="2:3" x14ac:dyDescent="0.25">
      <c r="B345621" s="78"/>
      <c r="C345621" s="77"/>
    </row>
    <row r="345622" spans="2:3" x14ac:dyDescent="0.25">
      <c r="B345622" s="78"/>
      <c r="C345622" s="77"/>
    </row>
    <row r="345623" spans="2:3" x14ac:dyDescent="0.25">
      <c r="B345623" s="78"/>
      <c r="C345623" s="77"/>
    </row>
    <row r="345624" spans="2:3" x14ac:dyDescent="0.25">
      <c r="B345624" s="78"/>
      <c r="C345624" s="77"/>
    </row>
    <row r="345734" spans="2:3" x14ac:dyDescent="0.25">
      <c r="B345734" s="78"/>
      <c r="C345734" s="77"/>
    </row>
    <row r="345735" spans="2:3" x14ac:dyDescent="0.25">
      <c r="B345735" s="78"/>
      <c r="C345735" s="77"/>
    </row>
    <row r="345736" spans="2:3" x14ac:dyDescent="0.25">
      <c r="B345736" s="78"/>
      <c r="C345736" s="77"/>
    </row>
    <row r="345737" spans="2:3" x14ac:dyDescent="0.25">
      <c r="B345737" s="78"/>
      <c r="C345737" s="77"/>
    </row>
    <row r="345738" spans="2:3" x14ac:dyDescent="0.25">
      <c r="B345738" s="78"/>
      <c r="C345738" s="77"/>
    </row>
    <row r="345739" spans="2:3" x14ac:dyDescent="0.25">
      <c r="B345739" s="78"/>
      <c r="C345739" s="77"/>
    </row>
    <row r="345740" spans="2:3" x14ac:dyDescent="0.25">
      <c r="B345740" s="78"/>
      <c r="C345740" s="77"/>
    </row>
    <row r="345741" spans="2:3" x14ac:dyDescent="0.25">
      <c r="B345741" s="78"/>
      <c r="C345741" s="77"/>
    </row>
    <row r="345742" spans="2:3" x14ac:dyDescent="0.25">
      <c r="B345742" s="78"/>
      <c r="C345742" s="77"/>
    </row>
    <row r="345743" spans="2:3" x14ac:dyDescent="0.25">
      <c r="B345743" s="78"/>
      <c r="C345743" s="77"/>
    </row>
    <row r="345744" spans="2:3" x14ac:dyDescent="0.25">
      <c r="B345744" s="78"/>
      <c r="C345744" s="77"/>
    </row>
    <row r="345745" spans="2:3" x14ac:dyDescent="0.25">
      <c r="B345745" s="78"/>
      <c r="C345745" s="77"/>
    </row>
    <row r="345746" spans="2:3" x14ac:dyDescent="0.25">
      <c r="B345746" s="78"/>
      <c r="C345746" s="77"/>
    </row>
    <row r="345856" spans="2:3" x14ac:dyDescent="0.25">
      <c r="B345856" s="78"/>
      <c r="C345856" s="77"/>
    </row>
    <row r="345857" spans="2:3" x14ac:dyDescent="0.25">
      <c r="B345857" s="78"/>
      <c r="C345857" s="77"/>
    </row>
    <row r="345858" spans="2:3" x14ac:dyDescent="0.25">
      <c r="B345858" s="78"/>
      <c r="C345858" s="77"/>
    </row>
    <row r="345859" spans="2:3" x14ac:dyDescent="0.25">
      <c r="B345859" s="78"/>
      <c r="C345859" s="77"/>
    </row>
    <row r="345860" spans="2:3" x14ac:dyDescent="0.25">
      <c r="B345860" s="78"/>
      <c r="C345860" s="77"/>
    </row>
    <row r="345861" spans="2:3" x14ac:dyDescent="0.25">
      <c r="B345861" s="78"/>
      <c r="C345861" s="77"/>
    </row>
    <row r="345862" spans="2:3" x14ac:dyDescent="0.25">
      <c r="B345862" s="78"/>
      <c r="C345862" s="77"/>
    </row>
    <row r="345863" spans="2:3" x14ac:dyDescent="0.25">
      <c r="B345863" s="78"/>
      <c r="C345863" s="77"/>
    </row>
    <row r="345864" spans="2:3" x14ac:dyDescent="0.25">
      <c r="B345864" s="78"/>
      <c r="C345864" s="77"/>
    </row>
    <row r="345865" spans="2:3" x14ac:dyDescent="0.25">
      <c r="B345865" s="78"/>
      <c r="C345865" s="77"/>
    </row>
    <row r="345866" spans="2:3" x14ac:dyDescent="0.25">
      <c r="B345866" s="78"/>
      <c r="C345866" s="77"/>
    </row>
    <row r="345867" spans="2:3" x14ac:dyDescent="0.25">
      <c r="B345867" s="78"/>
      <c r="C345867" s="77"/>
    </row>
    <row r="345868" spans="2:3" x14ac:dyDescent="0.25">
      <c r="B345868" s="78"/>
      <c r="C345868" s="77"/>
    </row>
    <row r="345978" spans="2:3" x14ac:dyDescent="0.25">
      <c r="B345978" s="78"/>
      <c r="C345978" s="77"/>
    </row>
    <row r="345979" spans="2:3" x14ac:dyDescent="0.25">
      <c r="B345979" s="78"/>
      <c r="C345979" s="77"/>
    </row>
    <row r="345980" spans="2:3" x14ac:dyDescent="0.25">
      <c r="B345980" s="78"/>
      <c r="C345980" s="77"/>
    </row>
    <row r="345981" spans="2:3" x14ac:dyDescent="0.25">
      <c r="B345981" s="78"/>
      <c r="C345981" s="77"/>
    </row>
    <row r="345982" spans="2:3" x14ac:dyDescent="0.25">
      <c r="B345982" s="78"/>
      <c r="C345982" s="77"/>
    </row>
    <row r="345983" spans="2:3" x14ac:dyDescent="0.25">
      <c r="B345983" s="78"/>
      <c r="C345983" s="77"/>
    </row>
    <row r="345984" spans="2:3" x14ac:dyDescent="0.25">
      <c r="B345984" s="78"/>
      <c r="C345984" s="77"/>
    </row>
    <row r="345985" spans="2:3" x14ac:dyDescent="0.25">
      <c r="B345985" s="78"/>
      <c r="C345985" s="77"/>
    </row>
    <row r="345986" spans="2:3" x14ac:dyDescent="0.25">
      <c r="B345986" s="78"/>
      <c r="C345986" s="77"/>
    </row>
    <row r="345987" spans="2:3" x14ac:dyDescent="0.25">
      <c r="B345987" s="78"/>
      <c r="C345987" s="77"/>
    </row>
    <row r="345988" spans="2:3" x14ac:dyDescent="0.25">
      <c r="B345988" s="78"/>
      <c r="C345988" s="77"/>
    </row>
    <row r="345989" spans="2:3" x14ac:dyDescent="0.25">
      <c r="B345989" s="78"/>
      <c r="C345989" s="77"/>
    </row>
    <row r="345990" spans="2:3" x14ac:dyDescent="0.25">
      <c r="B345990" s="78"/>
      <c r="C345990" s="77"/>
    </row>
    <row r="346100" spans="2:3" x14ac:dyDescent="0.25">
      <c r="B346100" s="78"/>
      <c r="C346100" s="77"/>
    </row>
    <row r="346101" spans="2:3" x14ac:dyDescent="0.25">
      <c r="B346101" s="78"/>
      <c r="C346101" s="77"/>
    </row>
    <row r="346102" spans="2:3" x14ac:dyDescent="0.25">
      <c r="B346102" s="78"/>
      <c r="C346102" s="77"/>
    </row>
    <row r="346103" spans="2:3" x14ac:dyDescent="0.25">
      <c r="B346103" s="78"/>
      <c r="C346103" s="77"/>
    </row>
    <row r="346104" spans="2:3" x14ac:dyDescent="0.25">
      <c r="B346104" s="78"/>
      <c r="C346104" s="77"/>
    </row>
    <row r="346105" spans="2:3" x14ac:dyDescent="0.25">
      <c r="B346105" s="78"/>
      <c r="C346105" s="77"/>
    </row>
    <row r="346106" spans="2:3" x14ac:dyDescent="0.25">
      <c r="B346106" s="78"/>
      <c r="C346106" s="77"/>
    </row>
    <row r="346107" spans="2:3" x14ac:dyDescent="0.25">
      <c r="B346107" s="78"/>
      <c r="C346107" s="77"/>
    </row>
    <row r="346108" spans="2:3" x14ac:dyDescent="0.25">
      <c r="B346108" s="78"/>
      <c r="C346108" s="77"/>
    </row>
    <row r="346109" spans="2:3" x14ac:dyDescent="0.25">
      <c r="B346109" s="78"/>
      <c r="C346109" s="77"/>
    </row>
    <row r="346110" spans="2:3" x14ac:dyDescent="0.25">
      <c r="B346110" s="78"/>
      <c r="C346110" s="77"/>
    </row>
    <row r="346111" spans="2:3" x14ac:dyDescent="0.25">
      <c r="B346111" s="78"/>
      <c r="C346111" s="77"/>
    </row>
    <row r="346112" spans="2:3" x14ac:dyDescent="0.25">
      <c r="B346112" s="78"/>
      <c r="C346112" s="77"/>
    </row>
    <row r="346222" spans="2:3" x14ac:dyDescent="0.25">
      <c r="B346222" s="78"/>
      <c r="C346222" s="77"/>
    </row>
    <row r="346223" spans="2:3" x14ac:dyDescent="0.25">
      <c r="B346223" s="78"/>
      <c r="C346223" s="77"/>
    </row>
    <row r="346224" spans="2:3" x14ac:dyDescent="0.25">
      <c r="B346224" s="78"/>
      <c r="C346224" s="77"/>
    </row>
    <row r="346225" spans="2:3" x14ac:dyDescent="0.25">
      <c r="B346225" s="78"/>
      <c r="C346225" s="77"/>
    </row>
    <row r="346226" spans="2:3" x14ac:dyDescent="0.25">
      <c r="B346226" s="78"/>
      <c r="C346226" s="77"/>
    </row>
    <row r="346227" spans="2:3" x14ac:dyDescent="0.25">
      <c r="B346227" s="78"/>
      <c r="C346227" s="77"/>
    </row>
    <row r="346228" spans="2:3" x14ac:dyDescent="0.25">
      <c r="B346228" s="78"/>
      <c r="C346228" s="77"/>
    </row>
    <row r="346229" spans="2:3" x14ac:dyDescent="0.25">
      <c r="B346229" s="78"/>
      <c r="C346229" s="77"/>
    </row>
    <row r="346230" spans="2:3" x14ac:dyDescent="0.25">
      <c r="B346230" s="78"/>
      <c r="C346230" s="77"/>
    </row>
    <row r="346231" spans="2:3" x14ac:dyDescent="0.25">
      <c r="B346231" s="78"/>
      <c r="C346231" s="77"/>
    </row>
    <row r="346232" spans="2:3" x14ac:dyDescent="0.25">
      <c r="B346232" s="78"/>
      <c r="C346232" s="77"/>
    </row>
    <row r="346233" spans="2:3" x14ac:dyDescent="0.25">
      <c r="B346233" s="78"/>
      <c r="C346233" s="77"/>
    </row>
    <row r="346234" spans="2:3" x14ac:dyDescent="0.25">
      <c r="B346234" s="78"/>
      <c r="C346234" s="77"/>
    </row>
    <row r="346344" spans="2:3" x14ac:dyDescent="0.25">
      <c r="B346344" s="78"/>
      <c r="C346344" s="77"/>
    </row>
    <row r="346345" spans="2:3" x14ac:dyDescent="0.25">
      <c r="B346345" s="78"/>
      <c r="C346345" s="77"/>
    </row>
    <row r="346346" spans="2:3" x14ac:dyDescent="0.25">
      <c r="B346346" s="78"/>
      <c r="C346346" s="77"/>
    </row>
    <row r="346347" spans="2:3" x14ac:dyDescent="0.25">
      <c r="B346347" s="78"/>
      <c r="C346347" s="77"/>
    </row>
    <row r="346348" spans="2:3" x14ac:dyDescent="0.25">
      <c r="B346348" s="78"/>
      <c r="C346348" s="77"/>
    </row>
    <row r="346349" spans="2:3" x14ac:dyDescent="0.25">
      <c r="B346349" s="78"/>
      <c r="C346349" s="77"/>
    </row>
    <row r="346350" spans="2:3" x14ac:dyDescent="0.25">
      <c r="B346350" s="78"/>
      <c r="C346350" s="77"/>
    </row>
    <row r="346351" spans="2:3" x14ac:dyDescent="0.25">
      <c r="B346351" s="78"/>
      <c r="C346351" s="77"/>
    </row>
    <row r="346352" spans="2:3" x14ac:dyDescent="0.25">
      <c r="B346352" s="78"/>
      <c r="C346352" s="77"/>
    </row>
    <row r="346353" spans="2:3" x14ac:dyDescent="0.25">
      <c r="B346353" s="78"/>
      <c r="C346353" s="77"/>
    </row>
    <row r="346354" spans="2:3" x14ac:dyDescent="0.25">
      <c r="B346354" s="78"/>
      <c r="C346354" s="77"/>
    </row>
    <row r="346355" spans="2:3" x14ac:dyDescent="0.25">
      <c r="B346355" s="78"/>
      <c r="C346355" s="77"/>
    </row>
    <row r="346356" spans="2:3" x14ac:dyDescent="0.25">
      <c r="B346356" s="78"/>
      <c r="C346356" s="77"/>
    </row>
    <row r="346466" spans="2:3" x14ac:dyDescent="0.25">
      <c r="B346466" s="78"/>
      <c r="C346466" s="77"/>
    </row>
    <row r="346467" spans="2:3" x14ac:dyDescent="0.25">
      <c r="B346467" s="78"/>
      <c r="C346467" s="77"/>
    </row>
    <row r="346468" spans="2:3" x14ac:dyDescent="0.25">
      <c r="B346468" s="78"/>
      <c r="C346468" s="77"/>
    </row>
    <row r="346469" spans="2:3" x14ac:dyDescent="0.25">
      <c r="B346469" s="78"/>
      <c r="C346469" s="77"/>
    </row>
    <row r="346470" spans="2:3" x14ac:dyDescent="0.25">
      <c r="B346470" s="78"/>
      <c r="C346470" s="77"/>
    </row>
    <row r="346471" spans="2:3" x14ac:dyDescent="0.25">
      <c r="B346471" s="78"/>
      <c r="C346471" s="77"/>
    </row>
    <row r="346472" spans="2:3" x14ac:dyDescent="0.25">
      <c r="B346472" s="78"/>
      <c r="C346472" s="77"/>
    </row>
    <row r="346473" spans="2:3" x14ac:dyDescent="0.25">
      <c r="B346473" s="78"/>
      <c r="C346473" s="77"/>
    </row>
    <row r="346474" spans="2:3" x14ac:dyDescent="0.25">
      <c r="B346474" s="78"/>
      <c r="C346474" s="77"/>
    </row>
    <row r="346475" spans="2:3" x14ac:dyDescent="0.25">
      <c r="B346475" s="78"/>
      <c r="C346475" s="77"/>
    </row>
    <row r="346476" spans="2:3" x14ac:dyDescent="0.25">
      <c r="B346476" s="78"/>
      <c r="C346476" s="77"/>
    </row>
    <row r="346477" spans="2:3" x14ac:dyDescent="0.25">
      <c r="B346477" s="78"/>
      <c r="C346477" s="77"/>
    </row>
    <row r="346478" spans="2:3" x14ac:dyDescent="0.25">
      <c r="B346478" s="78"/>
      <c r="C346478" s="77"/>
    </row>
    <row r="346588" spans="2:3" x14ac:dyDescent="0.25">
      <c r="B346588" s="78"/>
      <c r="C346588" s="77"/>
    </row>
    <row r="346589" spans="2:3" x14ac:dyDescent="0.25">
      <c r="B346589" s="78"/>
      <c r="C346589" s="77"/>
    </row>
    <row r="346590" spans="2:3" x14ac:dyDescent="0.25">
      <c r="B346590" s="78"/>
      <c r="C346590" s="77"/>
    </row>
    <row r="346591" spans="2:3" x14ac:dyDescent="0.25">
      <c r="B346591" s="78"/>
      <c r="C346591" s="77"/>
    </row>
    <row r="346592" spans="2:3" x14ac:dyDescent="0.25">
      <c r="B346592" s="78"/>
      <c r="C346592" s="77"/>
    </row>
    <row r="346593" spans="2:3" x14ac:dyDescent="0.25">
      <c r="B346593" s="78"/>
      <c r="C346593" s="77"/>
    </row>
    <row r="346594" spans="2:3" x14ac:dyDescent="0.25">
      <c r="B346594" s="78"/>
      <c r="C346594" s="77"/>
    </row>
    <row r="346595" spans="2:3" x14ac:dyDescent="0.25">
      <c r="B346595" s="78"/>
      <c r="C346595" s="77"/>
    </row>
    <row r="346596" spans="2:3" x14ac:dyDescent="0.25">
      <c r="B346596" s="78"/>
      <c r="C346596" s="77"/>
    </row>
    <row r="346597" spans="2:3" x14ac:dyDescent="0.25">
      <c r="B346597" s="78"/>
      <c r="C346597" s="77"/>
    </row>
    <row r="346598" spans="2:3" x14ac:dyDescent="0.25">
      <c r="B346598" s="78"/>
      <c r="C346598" s="77"/>
    </row>
    <row r="346599" spans="2:3" x14ac:dyDescent="0.25">
      <c r="B346599" s="78"/>
      <c r="C346599" s="77"/>
    </row>
    <row r="346600" spans="2:3" x14ac:dyDescent="0.25">
      <c r="B346600" s="78"/>
      <c r="C346600" s="77"/>
    </row>
    <row r="346710" spans="2:3" x14ac:dyDescent="0.25">
      <c r="B346710" s="78"/>
      <c r="C346710" s="77"/>
    </row>
    <row r="346711" spans="2:3" x14ac:dyDescent="0.25">
      <c r="B346711" s="78"/>
      <c r="C346711" s="77"/>
    </row>
    <row r="346712" spans="2:3" x14ac:dyDescent="0.25">
      <c r="B346712" s="78"/>
      <c r="C346712" s="77"/>
    </row>
    <row r="346713" spans="2:3" x14ac:dyDescent="0.25">
      <c r="B346713" s="78"/>
      <c r="C346713" s="77"/>
    </row>
    <row r="346714" spans="2:3" x14ac:dyDescent="0.25">
      <c r="B346714" s="78"/>
      <c r="C346714" s="77"/>
    </row>
    <row r="346715" spans="2:3" x14ac:dyDescent="0.25">
      <c r="B346715" s="78"/>
      <c r="C346715" s="77"/>
    </row>
    <row r="346716" spans="2:3" x14ac:dyDescent="0.25">
      <c r="B346716" s="78"/>
      <c r="C346716" s="77"/>
    </row>
    <row r="346717" spans="2:3" x14ac:dyDescent="0.25">
      <c r="B346717" s="78"/>
      <c r="C346717" s="77"/>
    </row>
    <row r="346718" spans="2:3" x14ac:dyDescent="0.25">
      <c r="B346718" s="78"/>
      <c r="C346718" s="77"/>
    </row>
    <row r="346719" spans="2:3" x14ac:dyDescent="0.25">
      <c r="B346719" s="78"/>
      <c r="C346719" s="77"/>
    </row>
    <row r="346720" spans="2:3" x14ac:dyDescent="0.25">
      <c r="B346720" s="78"/>
      <c r="C346720" s="77"/>
    </row>
    <row r="346721" spans="2:3" x14ac:dyDescent="0.25">
      <c r="B346721" s="78"/>
      <c r="C346721" s="77"/>
    </row>
    <row r="346722" spans="2:3" x14ac:dyDescent="0.25">
      <c r="B346722" s="78"/>
      <c r="C346722" s="77"/>
    </row>
    <row r="346832" spans="2:3" x14ac:dyDescent="0.25">
      <c r="B346832" s="78"/>
      <c r="C346832" s="77"/>
    </row>
    <row r="346833" spans="2:3" x14ac:dyDescent="0.25">
      <c r="B346833" s="78"/>
      <c r="C346833" s="77"/>
    </row>
    <row r="346834" spans="2:3" x14ac:dyDescent="0.25">
      <c r="B346834" s="78"/>
      <c r="C346834" s="77"/>
    </row>
    <row r="346835" spans="2:3" x14ac:dyDescent="0.25">
      <c r="B346835" s="78"/>
      <c r="C346835" s="77"/>
    </row>
    <row r="346836" spans="2:3" x14ac:dyDescent="0.25">
      <c r="B346836" s="78"/>
      <c r="C346836" s="77"/>
    </row>
    <row r="346837" spans="2:3" x14ac:dyDescent="0.25">
      <c r="B346837" s="78"/>
      <c r="C346837" s="77"/>
    </row>
    <row r="346838" spans="2:3" x14ac:dyDescent="0.25">
      <c r="B346838" s="78"/>
      <c r="C346838" s="77"/>
    </row>
    <row r="346839" spans="2:3" x14ac:dyDescent="0.25">
      <c r="B346839" s="78"/>
      <c r="C346839" s="77"/>
    </row>
    <row r="346840" spans="2:3" x14ac:dyDescent="0.25">
      <c r="B346840" s="78"/>
      <c r="C346840" s="77"/>
    </row>
    <row r="346841" spans="2:3" x14ac:dyDescent="0.25">
      <c r="B346841" s="78"/>
      <c r="C346841" s="77"/>
    </row>
    <row r="346842" spans="2:3" x14ac:dyDescent="0.25">
      <c r="B346842" s="78"/>
      <c r="C346842" s="77"/>
    </row>
    <row r="346843" spans="2:3" x14ac:dyDescent="0.25">
      <c r="B346843" s="78"/>
      <c r="C346843" s="77"/>
    </row>
    <row r="346844" spans="2:3" x14ac:dyDescent="0.25">
      <c r="B346844" s="78"/>
      <c r="C346844" s="77"/>
    </row>
    <row r="346954" spans="2:3" x14ac:dyDescent="0.25">
      <c r="B346954" s="78"/>
      <c r="C346954" s="77"/>
    </row>
    <row r="346955" spans="2:3" x14ac:dyDescent="0.25">
      <c r="B346955" s="78"/>
      <c r="C346955" s="77"/>
    </row>
    <row r="346956" spans="2:3" x14ac:dyDescent="0.25">
      <c r="B346956" s="78"/>
      <c r="C346956" s="77"/>
    </row>
    <row r="346957" spans="2:3" x14ac:dyDescent="0.25">
      <c r="B346957" s="78"/>
      <c r="C346957" s="77"/>
    </row>
    <row r="346958" spans="2:3" x14ac:dyDescent="0.25">
      <c r="B346958" s="78"/>
      <c r="C346958" s="77"/>
    </row>
    <row r="346959" spans="2:3" x14ac:dyDescent="0.25">
      <c r="B346959" s="78"/>
      <c r="C346959" s="77"/>
    </row>
    <row r="346960" spans="2:3" x14ac:dyDescent="0.25">
      <c r="B346960" s="78"/>
      <c r="C346960" s="77"/>
    </row>
    <row r="346961" spans="2:3" x14ac:dyDescent="0.25">
      <c r="B346961" s="78"/>
      <c r="C346961" s="77"/>
    </row>
    <row r="346962" spans="2:3" x14ac:dyDescent="0.25">
      <c r="B346962" s="78"/>
      <c r="C346962" s="77"/>
    </row>
    <row r="346963" spans="2:3" x14ac:dyDescent="0.25">
      <c r="B346963" s="78"/>
      <c r="C346963" s="77"/>
    </row>
    <row r="346964" spans="2:3" x14ac:dyDescent="0.25">
      <c r="B346964" s="78"/>
      <c r="C346964" s="77"/>
    </row>
    <row r="346965" spans="2:3" x14ac:dyDescent="0.25">
      <c r="B346965" s="78"/>
      <c r="C346965" s="77"/>
    </row>
    <row r="346966" spans="2:3" x14ac:dyDescent="0.25">
      <c r="B346966" s="78"/>
      <c r="C346966" s="77"/>
    </row>
    <row r="347076" spans="2:3" x14ac:dyDescent="0.25">
      <c r="B347076" s="78"/>
      <c r="C347076" s="77"/>
    </row>
    <row r="347077" spans="2:3" x14ac:dyDescent="0.25">
      <c r="B347077" s="78"/>
      <c r="C347077" s="77"/>
    </row>
    <row r="347078" spans="2:3" x14ac:dyDescent="0.25">
      <c r="B347078" s="78"/>
      <c r="C347078" s="77"/>
    </row>
    <row r="347079" spans="2:3" x14ac:dyDescent="0.25">
      <c r="B347079" s="78"/>
      <c r="C347079" s="77"/>
    </row>
    <row r="347080" spans="2:3" x14ac:dyDescent="0.25">
      <c r="B347080" s="78"/>
      <c r="C347080" s="77"/>
    </row>
    <row r="347081" spans="2:3" x14ac:dyDescent="0.25">
      <c r="B347081" s="78"/>
      <c r="C347081" s="77"/>
    </row>
    <row r="347082" spans="2:3" x14ac:dyDescent="0.25">
      <c r="B347082" s="78"/>
      <c r="C347082" s="77"/>
    </row>
    <row r="347083" spans="2:3" x14ac:dyDescent="0.25">
      <c r="B347083" s="78"/>
      <c r="C347083" s="77"/>
    </row>
    <row r="347084" spans="2:3" x14ac:dyDescent="0.25">
      <c r="B347084" s="78"/>
      <c r="C347084" s="77"/>
    </row>
    <row r="347085" spans="2:3" x14ac:dyDescent="0.25">
      <c r="B347085" s="78"/>
      <c r="C347085" s="77"/>
    </row>
    <row r="347086" spans="2:3" x14ac:dyDescent="0.25">
      <c r="B347086" s="78"/>
      <c r="C347086" s="77"/>
    </row>
    <row r="347087" spans="2:3" x14ac:dyDescent="0.25">
      <c r="B347087" s="78"/>
      <c r="C347087" s="77"/>
    </row>
    <row r="347088" spans="2:3" x14ac:dyDescent="0.25">
      <c r="B347088" s="78"/>
      <c r="C347088" s="77"/>
    </row>
    <row r="347198" spans="2:3" x14ac:dyDescent="0.25">
      <c r="B347198" s="78"/>
      <c r="C347198" s="77"/>
    </row>
    <row r="347199" spans="2:3" x14ac:dyDescent="0.25">
      <c r="B347199" s="78"/>
      <c r="C347199" s="77"/>
    </row>
    <row r="347200" spans="2:3" x14ac:dyDescent="0.25">
      <c r="B347200" s="78"/>
      <c r="C347200" s="77"/>
    </row>
    <row r="347201" spans="2:3" x14ac:dyDescent="0.25">
      <c r="B347201" s="78"/>
      <c r="C347201" s="77"/>
    </row>
    <row r="347202" spans="2:3" x14ac:dyDescent="0.25">
      <c r="B347202" s="78"/>
      <c r="C347202" s="77"/>
    </row>
    <row r="347203" spans="2:3" x14ac:dyDescent="0.25">
      <c r="B347203" s="78"/>
      <c r="C347203" s="77"/>
    </row>
    <row r="347204" spans="2:3" x14ac:dyDescent="0.25">
      <c r="B347204" s="78"/>
      <c r="C347204" s="77"/>
    </row>
    <row r="347205" spans="2:3" x14ac:dyDescent="0.25">
      <c r="B347205" s="78"/>
      <c r="C347205" s="77"/>
    </row>
    <row r="347206" spans="2:3" x14ac:dyDescent="0.25">
      <c r="B347206" s="78"/>
      <c r="C347206" s="77"/>
    </row>
    <row r="347207" spans="2:3" x14ac:dyDescent="0.25">
      <c r="B347207" s="78"/>
      <c r="C347207" s="77"/>
    </row>
    <row r="347208" spans="2:3" x14ac:dyDescent="0.25">
      <c r="B347208" s="78"/>
      <c r="C347208" s="77"/>
    </row>
    <row r="347209" spans="2:3" x14ac:dyDescent="0.25">
      <c r="B347209" s="78"/>
      <c r="C347209" s="77"/>
    </row>
    <row r="347210" spans="2:3" x14ac:dyDescent="0.25">
      <c r="B347210" s="78"/>
      <c r="C347210" s="77"/>
    </row>
    <row r="347320" spans="2:3" x14ac:dyDescent="0.25">
      <c r="B347320" s="78"/>
      <c r="C347320" s="77"/>
    </row>
    <row r="347321" spans="2:3" x14ac:dyDescent="0.25">
      <c r="B347321" s="78"/>
      <c r="C347321" s="77"/>
    </row>
    <row r="347322" spans="2:3" x14ac:dyDescent="0.25">
      <c r="B347322" s="78"/>
      <c r="C347322" s="77"/>
    </row>
    <row r="347323" spans="2:3" x14ac:dyDescent="0.25">
      <c r="B347323" s="78"/>
      <c r="C347323" s="77"/>
    </row>
    <row r="347324" spans="2:3" x14ac:dyDescent="0.25">
      <c r="B347324" s="78"/>
      <c r="C347324" s="77"/>
    </row>
    <row r="347325" spans="2:3" x14ac:dyDescent="0.25">
      <c r="B347325" s="78"/>
      <c r="C347325" s="77"/>
    </row>
    <row r="347326" spans="2:3" x14ac:dyDescent="0.25">
      <c r="B347326" s="78"/>
      <c r="C347326" s="77"/>
    </row>
    <row r="347327" spans="2:3" x14ac:dyDescent="0.25">
      <c r="B347327" s="78"/>
      <c r="C347327" s="77"/>
    </row>
    <row r="347328" spans="2:3" x14ac:dyDescent="0.25">
      <c r="B347328" s="78"/>
      <c r="C347328" s="77"/>
    </row>
    <row r="347329" spans="2:3" x14ac:dyDescent="0.25">
      <c r="B347329" s="78"/>
      <c r="C347329" s="77"/>
    </row>
    <row r="347330" spans="2:3" x14ac:dyDescent="0.25">
      <c r="B347330" s="78"/>
      <c r="C347330" s="77"/>
    </row>
    <row r="347331" spans="2:3" x14ac:dyDescent="0.25">
      <c r="B347331" s="78"/>
      <c r="C347331" s="77"/>
    </row>
    <row r="347332" spans="2:3" x14ac:dyDescent="0.25">
      <c r="B347332" s="78"/>
      <c r="C347332" s="77"/>
    </row>
    <row r="347442" spans="2:3" x14ac:dyDescent="0.25">
      <c r="B347442" s="78"/>
      <c r="C347442" s="77"/>
    </row>
    <row r="347443" spans="2:3" x14ac:dyDescent="0.25">
      <c r="B347443" s="78"/>
      <c r="C347443" s="77"/>
    </row>
    <row r="347444" spans="2:3" x14ac:dyDescent="0.25">
      <c r="B347444" s="78"/>
      <c r="C347444" s="77"/>
    </row>
    <row r="347445" spans="2:3" x14ac:dyDescent="0.25">
      <c r="B347445" s="78"/>
      <c r="C347445" s="77"/>
    </row>
    <row r="347446" spans="2:3" x14ac:dyDescent="0.25">
      <c r="B347446" s="78"/>
      <c r="C347446" s="77"/>
    </row>
    <row r="347447" spans="2:3" x14ac:dyDescent="0.25">
      <c r="B347447" s="78"/>
      <c r="C347447" s="77"/>
    </row>
    <row r="347448" spans="2:3" x14ac:dyDescent="0.25">
      <c r="B347448" s="78"/>
      <c r="C347448" s="77"/>
    </row>
    <row r="347449" spans="2:3" x14ac:dyDescent="0.25">
      <c r="B347449" s="78"/>
      <c r="C347449" s="77"/>
    </row>
    <row r="347450" spans="2:3" x14ac:dyDescent="0.25">
      <c r="B347450" s="78"/>
      <c r="C347450" s="77"/>
    </row>
    <row r="347451" spans="2:3" x14ac:dyDescent="0.25">
      <c r="B347451" s="78"/>
      <c r="C347451" s="77"/>
    </row>
    <row r="347452" spans="2:3" x14ac:dyDescent="0.25">
      <c r="B347452" s="78"/>
      <c r="C347452" s="77"/>
    </row>
    <row r="347453" spans="2:3" x14ac:dyDescent="0.25">
      <c r="B347453" s="78"/>
      <c r="C347453" s="77"/>
    </row>
    <row r="347454" spans="2:3" x14ac:dyDescent="0.25">
      <c r="B347454" s="78"/>
      <c r="C347454" s="77"/>
    </row>
    <row r="347564" spans="2:3" x14ac:dyDescent="0.25">
      <c r="B347564" s="78"/>
      <c r="C347564" s="77"/>
    </row>
    <row r="347565" spans="2:3" x14ac:dyDescent="0.25">
      <c r="B347565" s="78"/>
      <c r="C347565" s="77"/>
    </row>
    <row r="347566" spans="2:3" x14ac:dyDescent="0.25">
      <c r="B347566" s="78"/>
      <c r="C347566" s="77"/>
    </row>
    <row r="347567" spans="2:3" x14ac:dyDescent="0.25">
      <c r="B347567" s="78"/>
      <c r="C347567" s="77"/>
    </row>
    <row r="347568" spans="2:3" x14ac:dyDescent="0.25">
      <c r="B347568" s="78"/>
      <c r="C347568" s="77"/>
    </row>
    <row r="347569" spans="2:3" x14ac:dyDescent="0.25">
      <c r="B347569" s="78"/>
      <c r="C347569" s="77"/>
    </row>
    <row r="347570" spans="2:3" x14ac:dyDescent="0.25">
      <c r="B347570" s="78"/>
      <c r="C347570" s="77"/>
    </row>
    <row r="347571" spans="2:3" x14ac:dyDescent="0.25">
      <c r="B347571" s="78"/>
      <c r="C347571" s="77"/>
    </row>
    <row r="347572" spans="2:3" x14ac:dyDescent="0.25">
      <c r="B347572" s="78"/>
      <c r="C347572" s="77"/>
    </row>
    <row r="347573" spans="2:3" x14ac:dyDescent="0.25">
      <c r="B347573" s="78"/>
      <c r="C347573" s="77"/>
    </row>
    <row r="347574" spans="2:3" x14ac:dyDescent="0.25">
      <c r="B347574" s="78"/>
      <c r="C347574" s="77"/>
    </row>
    <row r="347575" spans="2:3" x14ac:dyDescent="0.25">
      <c r="B347575" s="78"/>
      <c r="C347575" s="77"/>
    </row>
    <row r="347576" spans="2:3" x14ac:dyDescent="0.25">
      <c r="B347576" s="78"/>
      <c r="C347576" s="77"/>
    </row>
    <row r="347686" spans="2:3" x14ac:dyDescent="0.25">
      <c r="B347686" s="78"/>
      <c r="C347686" s="77"/>
    </row>
    <row r="347687" spans="2:3" x14ac:dyDescent="0.25">
      <c r="B347687" s="78"/>
      <c r="C347687" s="77"/>
    </row>
    <row r="347688" spans="2:3" x14ac:dyDescent="0.25">
      <c r="B347688" s="78"/>
      <c r="C347688" s="77"/>
    </row>
    <row r="347689" spans="2:3" x14ac:dyDescent="0.25">
      <c r="B347689" s="78"/>
      <c r="C347689" s="77"/>
    </row>
    <row r="347690" spans="2:3" x14ac:dyDescent="0.25">
      <c r="B347690" s="78"/>
      <c r="C347690" s="77"/>
    </row>
    <row r="347691" spans="2:3" x14ac:dyDescent="0.25">
      <c r="B347691" s="78"/>
      <c r="C347691" s="77"/>
    </row>
    <row r="347692" spans="2:3" x14ac:dyDescent="0.25">
      <c r="B347692" s="78"/>
      <c r="C347692" s="77"/>
    </row>
    <row r="347693" spans="2:3" x14ac:dyDescent="0.25">
      <c r="B347693" s="78"/>
      <c r="C347693" s="77"/>
    </row>
    <row r="347694" spans="2:3" x14ac:dyDescent="0.25">
      <c r="B347694" s="78"/>
      <c r="C347694" s="77"/>
    </row>
    <row r="347695" spans="2:3" x14ac:dyDescent="0.25">
      <c r="B347695" s="78"/>
      <c r="C347695" s="77"/>
    </row>
    <row r="347696" spans="2:3" x14ac:dyDescent="0.25">
      <c r="B347696" s="78"/>
      <c r="C347696" s="77"/>
    </row>
    <row r="347697" spans="2:3" x14ac:dyDescent="0.25">
      <c r="B347697" s="78"/>
      <c r="C347697" s="77"/>
    </row>
    <row r="347698" spans="2:3" x14ac:dyDescent="0.25">
      <c r="B347698" s="78"/>
      <c r="C347698" s="77"/>
    </row>
    <row r="347808" spans="2:3" x14ac:dyDescent="0.25">
      <c r="B347808" s="78"/>
      <c r="C347808" s="77"/>
    </row>
    <row r="347809" spans="2:3" x14ac:dyDescent="0.25">
      <c r="B347809" s="78"/>
      <c r="C347809" s="77"/>
    </row>
    <row r="347810" spans="2:3" x14ac:dyDescent="0.25">
      <c r="B347810" s="78"/>
      <c r="C347810" s="77"/>
    </row>
    <row r="347811" spans="2:3" x14ac:dyDescent="0.25">
      <c r="B347811" s="78"/>
      <c r="C347811" s="77"/>
    </row>
    <row r="347812" spans="2:3" x14ac:dyDescent="0.25">
      <c r="B347812" s="78"/>
      <c r="C347812" s="77"/>
    </row>
    <row r="347813" spans="2:3" x14ac:dyDescent="0.25">
      <c r="B347813" s="78"/>
      <c r="C347813" s="77"/>
    </row>
    <row r="347814" spans="2:3" x14ac:dyDescent="0.25">
      <c r="B347814" s="78"/>
      <c r="C347814" s="77"/>
    </row>
    <row r="347815" spans="2:3" x14ac:dyDescent="0.25">
      <c r="B347815" s="78"/>
      <c r="C347815" s="77"/>
    </row>
    <row r="347816" spans="2:3" x14ac:dyDescent="0.25">
      <c r="B347816" s="78"/>
      <c r="C347816" s="77"/>
    </row>
    <row r="347817" spans="2:3" x14ac:dyDescent="0.25">
      <c r="B347817" s="78"/>
      <c r="C347817" s="77"/>
    </row>
    <row r="347818" spans="2:3" x14ac:dyDescent="0.25">
      <c r="B347818" s="78"/>
      <c r="C347818" s="77"/>
    </row>
    <row r="347819" spans="2:3" x14ac:dyDescent="0.25">
      <c r="B347819" s="78"/>
      <c r="C347819" s="77"/>
    </row>
    <row r="347820" spans="2:3" x14ac:dyDescent="0.25">
      <c r="B347820" s="78"/>
      <c r="C347820" s="77"/>
    </row>
    <row r="347930" spans="2:3" x14ac:dyDescent="0.25">
      <c r="B347930" s="78"/>
      <c r="C347930" s="77"/>
    </row>
    <row r="347931" spans="2:3" x14ac:dyDescent="0.25">
      <c r="B347931" s="78"/>
      <c r="C347931" s="77"/>
    </row>
    <row r="347932" spans="2:3" x14ac:dyDescent="0.25">
      <c r="B347932" s="78"/>
      <c r="C347932" s="77"/>
    </row>
    <row r="347933" spans="2:3" x14ac:dyDescent="0.25">
      <c r="B347933" s="78"/>
      <c r="C347933" s="77"/>
    </row>
    <row r="347934" spans="2:3" x14ac:dyDescent="0.25">
      <c r="B347934" s="78"/>
      <c r="C347934" s="77"/>
    </row>
    <row r="347935" spans="2:3" x14ac:dyDescent="0.25">
      <c r="B347935" s="78"/>
      <c r="C347935" s="77"/>
    </row>
    <row r="347936" spans="2:3" x14ac:dyDescent="0.25">
      <c r="B347936" s="78"/>
      <c r="C347936" s="77"/>
    </row>
    <row r="347937" spans="2:3" x14ac:dyDescent="0.25">
      <c r="B347937" s="78"/>
      <c r="C347937" s="77"/>
    </row>
    <row r="347938" spans="2:3" x14ac:dyDescent="0.25">
      <c r="B347938" s="78"/>
      <c r="C347938" s="77"/>
    </row>
    <row r="347939" spans="2:3" x14ac:dyDescent="0.25">
      <c r="B347939" s="78"/>
      <c r="C347939" s="77"/>
    </row>
    <row r="347940" spans="2:3" x14ac:dyDescent="0.25">
      <c r="B347940" s="78"/>
      <c r="C347940" s="77"/>
    </row>
    <row r="347941" spans="2:3" x14ac:dyDescent="0.25">
      <c r="B347941" s="78"/>
      <c r="C347941" s="77"/>
    </row>
    <row r="347942" spans="2:3" x14ac:dyDescent="0.25">
      <c r="B347942" s="78"/>
      <c r="C347942" s="77"/>
    </row>
    <row r="348052" spans="2:3" x14ac:dyDescent="0.25">
      <c r="B348052" s="78"/>
      <c r="C348052" s="77"/>
    </row>
    <row r="348053" spans="2:3" x14ac:dyDescent="0.25">
      <c r="B348053" s="78"/>
      <c r="C348053" s="77"/>
    </row>
    <row r="348054" spans="2:3" x14ac:dyDescent="0.25">
      <c r="B348054" s="78"/>
      <c r="C348054" s="77"/>
    </row>
    <row r="348055" spans="2:3" x14ac:dyDescent="0.25">
      <c r="B348055" s="78"/>
      <c r="C348055" s="77"/>
    </row>
    <row r="348056" spans="2:3" x14ac:dyDescent="0.25">
      <c r="B348056" s="78"/>
      <c r="C348056" s="77"/>
    </row>
    <row r="348057" spans="2:3" x14ac:dyDescent="0.25">
      <c r="B348057" s="78"/>
      <c r="C348057" s="77"/>
    </row>
    <row r="348058" spans="2:3" x14ac:dyDescent="0.25">
      <c r="B348058" s="78"/>
      <c r="C348058" s="77"/>
    </row>
    <row r="348059" spans="2:3" x14ac:dyDescent="0.25">
      <c r="B348059" s="78"/>
      <c r="C348059" s="77"/>
    </row>
    <row r="348060" spans="2:3" x14ac:dyDescent="0.25">
      <c r="B348060" s="78"/>
      <c r="C348060" s="77"/>
    </row>
    <row r="348061" spans="2:3" x14ac:dyDescent="0.25">
      <c r="B348061" s="78"/>
      <c r="C348061" s="77"/>
    </row>
    <row r="348062" spans="2:3" x14ac:dyDescent="0.25">
      <c r="B348062" s="78"/>
      <c r="C348062" s="77"/>
    </row>
    <row r="348063" spans="2:3" x14ac:dyDescent="0.25">
      <c r="B348063" s="78"/>
      <c r="C348063" s="77"/>
    </row>
    <row r="348064" spans="2:3" x14ac:dyDescent="0.25">
      <c r="B348064" s="78"/>
      <c r="C348064" s="77"/>
    </row>
    <row r="348174" spans="2:3" x14ac:dyDescent="0.25">
      <c r="B348174" s="78"/>
      <c r="C348174" s="77"/>
    </row>
    <row r="348175" spans="2:3" x14ac:dyDescent="0.25">
      <c r="B348175" s="78"/>
      <c r="C348175" s="77"/>
    </row>
    <row r="348176" spans="2:3" x14ac:dyDescent="0.25">
      <c r="B348176" s="78"/>
      <c r="C348176" s="77"/>
    </row>
    <row r="348177" spans="2:3" x14ac:dyDescent="0.25">
      <c r="B348177" s="78"/>
      <c r="C348177" s="77"/>
    </row>
    <row r="348178" spans="2:3" x14ac:dyDescent="0.25">
      <c r="B348178" s="78"/>
      <c r="C348178" s="77"/>
    </row>
    <row r="348179" spans="2:3" x14ac:dyDescent="0.25">
      <c r="B348179" s="78"/>
      <c r="C348179" s="77"/>
    </row>
    <row r="348180" spans="2:3" x14ac:dyDescent="0.25">
      <c r="B348180" s="78"/>
      <c r="C348180" s="77"/>
    </row>
    <row r="348181" spans="2:3" x14ac:dyDescent="0.25">
      <c r="B348181" s="78"/>
      <c r="C348181" s="77"/>
    </row>
    <row r="348182" spans="2:3" x14ac:dyDescent="0.25">
      <c r="B348182" s="78"/>
      <c r="C348182" s="77"/>
    </row>
    <row r="348183" spans="2:3" x14ac:dyDescent="0.25">
      <c r="B348183" s="78"/>
      <c r="C348183" s="77"/>
    </row>
    <row r="348184" spans="2:3" x14ac:dyDescent="0.25">
      <c r="B348184" s="78"/>
      <c r="C348184" s="77"/>
    </row>
    <row r="348185" spans="2:3" x14ac:dyDescent="0.25">
      <c r="B348185" s="78"/>
      <c r="C348185" s="77"/>
    </row>
    <row r="348186" spans="2:3" x14ac:dyDescent="0.25">
      <c r="B348186" s="78"/>
      <c r="C348186" s="77"/>
    </row>
    <row r="348296" spans="2:3" x14ac:dyDescent="0.25">
      <c r="B348296" s="78"/>
      <c r="C348296" s="77"/>
    </row>
    <row r="348297" spans="2:3" x14ac:dyDescent="0.25">
      <c r="B348297" s="78"/>
      <c r="C348297" s="77"/>
    </row>
    <row r="348298" spans="2:3" x14ac:dyDescent="0.25">
      <c r="B348298" s="78"/>
      <c r="C348298" s="77"/>
    </row>
    <row r="348299" spans="2:3" x14ac:dyDescent="0.25">
      <c r="B348299" s="78"/>
      <c r="C348299" s="77"/>
    </row>
    <row r="348300" spans="2:3" x14ac:dyDescent="0.25">
      <c r="B348300" s="78"/>
      <c r="C348300" s="77"/>
    </row>
    <row r="348301" spans="2:3" x14ac:dyDescent="0.25">
      <c r="B348301" s="78"/>
      <c r="C348301" s="77"/>
    </row>
    <row r="348302" spans="2:3" x14ac:dyDescent="0.25">
      <c r="B348302" s="78"/>
      <c r="C348302" s="77"/>
    </row>
    <row r="348303" spans="2:3" x14ac:dyDescent="0.25">
      <c r="B348303" s="78"/>
      <c r="C348303" s="77"/>
    </row>
    <row r="348304" spans="2:3" x14ac:dyDescent="0.25">
      <c r="B348304" s="78"/>
      <c r="C348304" s="77"/>
    </row>
    <row r="348305" spans="2:3" x14ac:dyDescent="0.25">
      <c r="B348305" s="78"/>
      <c r="C348305" s="77"/>
    </row>
    <row r="348306" spans="2:3" x14ac:dyDescent="0.25">
      <c r="B348306" s="78"/>
      <c r="C348306" s="77"/>
    </row>
    <row r="348307" spans="2:3" x14ac:dyDescent="0.25">
      <c r="B348307" s="78"/>
      <c r="C348307" s="77"/>
    </row>
    <row r="348308" spans="2:3" x14ac:dyDescent="0.25">
      <c r="B348308" s="78"/>
      <c r="C348308" s="77"/>
    </row>
    <row r="348418" spans="2:3" x14ac:dyDescent="0.25">
      <c r="B348418" s="78"/>
      <c r="C348418" s="77"/>
    </row>
    <row r="348419" spans="2:3" x14ac:dyDescent="0.25">
      <c r="B348419" s="78"/>
      <c r="C348419" s="77"/>
    </row>
    <row r="348420" spans="2:3" x14ac:dyDescent="0.25">
      <c r="B348420" s="78"/>
      <c r="C348420" s="77"/>
    </row>
    <row r="348421" spans="2:3" x14ac:dyDescent="0.25">
      <c r="B348421" s="78"/>
      <c r="C348421" s="77"/>
    </row>
    <row r="348422" spans="2:3" x14ac:dyDescent="0.25">
      <c r="B348422" s="78"/>
      <c r="C348422" s="77"/>
    </row>
    <row r="348423" spans="2:3" x14ac:dyDescent="0.25">
      <c r="B348423" s="78"/>
      <c r="C348423" s="77"/>
    </row>
    <row r="348424" spans="2:3" x14ac:dyDescent="0.25">
      <c r="B348424" s="78"/>
      <c r="C348424" s="77"/>
    </row>
    <row r="348425" spans="2:3" x14ac:dyDescent="0.25">
      <c r="B348425" s="78"/>
      <c r="C348425" s="77"/>
    </row>
    <row r="348426" spans="2:3" x14ac:dyDescent="0.25">
      <c r="B348426" s="78"/>
      <c r="C348426" s="77"/>
    </row>
    <row r="348427" spans="2:3" x14ac:dyDescent="0.25">
      <c r="B348427" s="78"/>
      <c r="C348427" s="77"/>
    </row>
    <row r="348428" spans="2:3" x14ac:dyDescent="0.25">
      <c r="B348428" s="78"/>
      <c r="C348428" s="77"/>
    </row>
    <row r="348429" spans="2:3" x14ac:dyDescent="0.25">
      <c r="B348429" s="78"/>
      <c r="C348429" s="77"/>
    </row>
    <row r="348430" spans="2:3" x14ac:dyDescent="0.25">
      <c r="B348430" s="78"/>
      <c r="C348430" s="77"/>
    </row>
    <row r="348540" spans="2:3" x14ac:dyDescent="0.25">
      <c r="B348540" s="78"/>
      <c r="C348540" s="77"/>
    </row>
    <row r="348541" spans="2:3" x14ac:dyDescent="0.25">
      <c r="B348541" s="78"/>
      <c r="C348541" s="77"/>
    </row>
    <row r="348542" spans="2:3" x14ac:dyDescent="0.25">
      <c r="B348542" s="78"/>
      <c r="C348542" s="77"/>
    </row>
    <row r="348543" spans="2:3" x14ac:dyDescent="0.25">
      <c r="B348543" s="78"/>
      <c r="C348543" s="77"/>
    </row>
    <row r="348544" spans="2:3" x14ac:dyDescent="0.25">
      <c r="B348544" s="78"/>
      <c r="C348544" s="77"/>
    </row>
    <row r="348545" spans="2:3" x14ac:dyDescent="0.25">
      <c r="B348545" s="78"/>
      <c r="C348545" s="77"/>
    </row>
    <row r="348546" spans="2:3" x14ac:dyDescent="0.25">
      <c r="B348546" s="78"/>
      <c r="C348546" s="77"/>
    </row>
    <row r="348547" spans="2:3" x14ac:dyDescent="0.25">
      <c r="B348547" s="78"/>
      <c r="C348547" s="77"/>
    </row>
    <row r="348548" spans="2:3" x14ac:dyDescent="0.25">
      <c r="B348548" s="78"/>
      <c r="C348548" s="77"/>
    </row>
    <row r="348549" spans="2:3" x14ac:dyDescent="0.25">
      <c r="B348549" s="78"/>
      <c r="C348549" s="77"/>
    </row>
    <row r="348550" spans="2:3" x14ac:dyDescent="0.25">
      <c r="B348550" s="78"/>
      <c r="C348550" s="77"/>
    </row>
    <row r="348551" spans="2:3" x14ac:dyDescent="0.25">
      <c r="B348551" s="78"/>
      <c r="C348551" s="77"/>
    </row>
    <row r="348552" spans="2:3" x14ac:dyDescent="0.25">
      <c r="B348552" s="78"/>
      <c r="C348552" s="77"/>
    </row>
    <row r="348662" spans="2:3" x14ac:dyDescent="0.25">
      <c r="B348662" s="78"/>
      <c r="C348662" s="77"/>
    </row>
    <row r="348663" spans="2:3" x14ac:dyDescent="0.25">
      <c r="B348663" s="78"/>
      <c r="C348663" s="77"/>
    </row>
    <row r="348664" spans="2:3" x14ac:dyDescent="0.25">
      <c r="B348664" s="78"/>
      <c r="C348664" s="77"/>
    </row>
    <row r="348665" spans="2:3" x14ac:dyDescent="0.25">
      <c r="B348665" s="78"/>
      <c r="C348665" s="77"/>
    </row>
    <row r="348666" spans="2:3" x14ac:dyDescent="0.25">
      <c r="B348666" s="78"/>
      <c r="C348666" s="77"/>
    </row>
    <row r="348667" spans="2:3" x14ac:dyDescent="0.25">
      <c r="B348667" s="78"/>
      <c r="C348667" s="77"/>
    </row>
    <row r="348668" spans="2:3" x14ac:dyDescent="0.25">
      <c r="B348668" s="78"/>
      <c r="C348668" s="77"/>
    </row>
    <row r="348669" spans="2:3" x14ac:dyDescent="0.25">
      <c r="B348669" s="78"/>
      <c r="C348669" s="77"/>
    </row>
    <row r="348670" spans="2:3" x14ac:dyDescent="0.25">
      <c r="B348670" s="78"/>
      <c r="C348670" s="77"/>
    </row>
    <row r="348671" spans="2:3" x14ac:dyDescent="0.25">
      <c r="B348671" s="78"/>
      <c r="C348671" s="77"/>
    </row>
    <row r="348672" spans="2:3" x14ac:dyDescent="0.25">
      <c r="B348672" s="78"/>
      <c r="C348672" s="77"/>
    </row>
    <row r="348673" spans="2:3" x14ac:dyDescent="0.25">
      <c r="B348673" s="78"/>
      <c r="C348673" s="77"/>
    </row>
    <row r="348674" spans="2:3" x14ac:dyDescent="0.25">
      <c r="B348674" s="78"/>
      <c r="C348674" s="77"/>
    </row>
    <row r="348784" spans="2:3" x14ac:dyDescent="0.25">
      <c r="B348784" s="78"/>
      <c r="C348784" s="77"/>
    </row>
    <row r="348785" spans="2:3" x14ac:dyDescent="0.25">
      <c r="B348785" s="78"/>
      <c r="C348785" s="77"/>
    </row>
    <row r="348786" spans="2:3" x14ac:dyDescent="0.25">
      <c r="B348786" s="78"/>
      <c r="C348786" s="77"/>
    </row>
    <row r="348787" spans="2:3" x14ac:dyDescent="0.25">
      <c r="B348787" s="78"/>
      <c r="C348787" s="77"/>
    </row>
    <row r="348788" spans="2:3" x14ac:dyDescent="0.25">
      <c r="B348788" s="78"/>
      <c r="C348788" s="77"/>
    </row>
    <row r="348789" spans="2:3" x14ac:dyDescent="0.25">
      <c r="B348789" s="78"/>
      <c r="C348789" s="77"/>
    </row>
    <row r="348790" spans="2:3" x14ac:dyDescent="0.25">
      <c r="B348790" s="78"/>
      <c r="C348790" s="77"/>
    </row>
    <row r="348791" spans="2:3" x14ac:dyDescent="0.25">
      <c r="B348791" s="78"/>
      <c r="C348791" s="77"/>
    </row>
    <row r="348792" spans="2:3" x14ac:dyDescent="0.25">
      <c r="B348792" s="78"/>
      <c r="C348792" s="77"/>
    </row>
    <row r="348793" spans="2:3" x14ac:dyDescent="0.25">
      <c r="B348793" s="78"/>
      <c r="C348793" s="77"/>
    </row>
    <row r="348794" spans="2:3" x14ac:dyDescent="0.25">
      <c r="B348794" s="78"/>
      <c r="C348794" s="77"/>
    </row>
    <row r="348795" spans="2:3" x14ac:dyDescent="0.25">
      <c r="B348795" s="78"/>
      <c r="C348795" s="77"/>
    </row>
    <row r="348796" spans="2:3" x14ac:dyDescent="0.25">
      <c r="B348796" s="78"/>
      <c r="C348796" s="77"/>
    </row>
    <row r="348906" spans="2:3" x14ac:dyDescent="0.25">
      <c r="B348906" s="78"/>
      <c r="C348906" s="77"/>
    </row>
    <row r="348907" spans="2:3" x14ac:dyDescent="0.25">
      <c r="B348907" s="78"/>
      <c r="C348907" s="77"/>
    </row>
    <row r="348908" spans="2:3" x14ac:dyDescent="0.25">
      <c r="B348908" s="78"/>
      <c r="C348908" s="77"/>
    </row>
    <row r="348909" spans="2:3" x14ac:dyDescent="0.25">
      <c r="B348909" s="78"/>
      <c r="C348909" s="77"/>
    </row>
    <row r="348910" spans="2:3" x14ac:dyDescent="0.25">
      <c r="B348910" s="78"/>
      <c r="C348910" s="77"/>
    </row>
    <row r="348911" spans="2:3" x14ac:dyDescent="0.25">
      <c r="B348911" s="78"/>
      <c r="C348911" s="77"/>
    </row>
    <row r="348912" spans="2:3" x14ac:dyDescent="0.25">
      <c r="B348912" s="78"/>
      <c r="C348912" s="77"/>
    </row>
    <row r="348913" spans="2:3" x14ac:dyDescent="0.25">
      <c r="B348913" s="78"/>
      <c r="C348913" s="77"/>
    </row>
    <row r="348914" spans="2:3" x14ac:dyDescent="0.25">
      <c r="B348914" s="78"/>
      <c r="C348914" s="77"/>
    </row>
    <row r="348915" spans="2:3" x14ac:dyDescent="0.25">
      <c r="B348915" s="78"/>
      <c r="C348915" s="77"/>
    </row>
    <row r="348916" spans="2:3" x14ac:dyDescent="0.25">
      <c r="B348916" s="78"/>
      <c r="C348916" s="77"/>
    </row>
    <row r="348917" spans="2:3" x14ac:dyDescent="0.25">
      <c r="B348917" s="78"/>
      <c r="C348917" s="77"/>
    </row>
    <row r="348918" spans="2:3" x14ac:dyDescent="0.25">
      <c r="B348918" s="78"/>
      <c r="C348918" s="77"/>
    </row>
    <row r="349028" spans="2:3" x14ac:dyDescent="0.25">
      <c r="B349028" s="78"/>
      <c r="C349028" s="77"/>
    </row>
    <row r="349029" spans="2:3" x14ac:dyDescent="0.25">
      <c r="B349029" s="78"/>
      <c r="C349029" s="77"/>
    </row>
    <row r="349030" spans="2:3" x14ac:dyDescent="0.25">
      <c r="B349030" s="78"/>
      <c r="C349030" s="77"/>
    </row>
    <row r="349031" spans="2:3" x14ac:dyDescent="0.25">
      <c r="B349031" s="78"/>
      <c r="C349031" s="77"/>
    </row>
    <row r="349032" spans="2:3" x14ac:dyDescent="0.25">
      <c r="B349032" s="78"/>
      <c r="C349032" s="77"/>
    </row>
    <row r="349033" spans="2:3" x14ac:dyDescent="0.25">
      <c r="B349033" s="78"/>
      <c r="C349033" s="77"/>
    </row>
    <row r="349034" spans="2:3" x14ac:dyDescent="0.25">
      <c r="B349034" s="78"/>
      <c r="C349034" s="77"/>
    </row>
    <row r="349035" spans="2:3" x14ac:dyDescent="0.25">
      <c r="B349035" s="78"/>
      <c r="C349035" s="77"/>
    </row>
    <row r="349036" spans="2:3" x14ac:dyDescent="0.25">
      <c r="B349036" s="78"/>
      <c r="C349036" s="77"/>
    </row>
    <row r="349037" spans="2:3" x14ac:dyDescent="0.25">
      <c r="B349037" s="78"/>
      <c r="C349037" s="77"/>
    </row>
    <row r="349038" spans="2:3" x14ac:dyDescent="0.25">
      <c r="B349038" s="78"/>
      <c r="C349038" s="77"/>
    </row>
    <row r="349039" spans="2:3" x14ac:dyDescent="0.25">
      <c r="B349039" s="78"/>
      <c r="C349039" s="77"/>
    </row>
    <row r="349040" spans="2:3" x14ac:dyDescent="0.25">
      <c r="B349040" s="78"/>
      <c r="C349040" s="77"/>
    </row>
    <row r="349150" spans="2:3" x14ac:dyDescent="0.25">
      <c r="B349150" s="78"/>
      <c r="C349150" s="77"/>
    </row>
    <row r="349151" spans="2:3" x14ac:dyDescent="0.25">
      <c r="B349151" s="78"/>
      <c r="C349151" s="77"/>
    </row>
    <row r="349152" spans="2:3" x14ac:dyDescent="0.25">
      <c r="B349152" s="78"/>
      <c r="C349152" s="77"/>
    </row>
    <row r="349153" spans="2:3" x14ac:dyDescent="0.25">
      <c r="B349153" s="78"/>
      <c r="C349153" s="77"/>
    </row>
    <row r="349154" spans="2:3" x14ac:dyDescent="0.25">
      <c r="B349154" s="78"/>
      <c r="C349154" s="77"/>
    </row>
    <row r="349155" spans="2:3" x14ac:dyDescent="0.25">
      <c r="B349155" s="78"/>
      <c r="C349155" s="77"/>
    </row>
    <row r="349156" spans="2:3" x14ac:dyDescent="0.25">
      <c r="B349156" s="78"/>
      <c r="C349156" s="77"/>
    </row>
    <row r="349157" spans="2:3" x14ac:dyDescent="0.25">
      <c r="B349157" s="78"/>
      <c r="C349157" s="77"/>
    </row>
    <row r="349158" spans="2:3" x14ac:dyDescent="0.25">
      <c r="B349158" s="78"/>
      <c r="C349158" s="77"/>
    </row>
    <row r="349159" spans="2:3" x14ac:dyDescent="0.25">
      <c r="B349159" s="78"/>
      <c r="C349159" s="77"/>
    </row>
    <row r="349160" spans="2:3" x14ac:dyDescent="0.25">
      <c r="B349160" s="78"/>
      <c r="C349160" s="77"/>
    </row>
    <row r="349161" spans="2:3" x14ac:dyDescent="0.25">
      <c r="B349161" s="78"/>
      <c r="C349161" s="77"/>
    </row>
    <row r="349162" spans="2:3" x14ac:dyDescent="0.25">
      <c r="B349162" s="78"/>
      <c r="C349162" s="77"/>
    </row>
    <row r="349272" spans="2:3" x14ac:dyDescent="0.25">
      <c r="B349272" s="78"/>
      <c r="C349272" s="77"/>
    </row>
    <row r="349273" spans="2:3" x14ac:dyDescent="0.25">
      <c r="B349273" s="78"/>
      <c r="C349273" s="77"/>
    </row>
    <row r="349274" spans="2:3" x14ac:dyDescent="0.25">
      <c r="B349274" s="78"/>
      <c r="C349274" s="77"/>
    </row>
    <row r="349275" spans="2:3" x14ac:dyDescent="0.25">
      <c r="B349275" s="78"/>
      <c r="C349275" s="77"/>
    </row>
    <row r="349276" spans="2:3" x14ac:dyDescent="0.25">
      <c r="B349276" s="78"/>
      <c r="C349276" s="77"/>
    </row>
    <row r="349277" spans="2:3" x14ac:dyDescent="0.25">
      <c r="B349277" s="78"/>
      <c r="C349277" s="77"/>
    </row>
    <row r="349278" spans="2:3" x14ac:dyDescent="0.25">
      <c r="B349278" s="78"/>
      <c r="C349278" s="77"/>
    </row>
    <row r="349279" spans="2:3" x14ac:dyDescent="0.25">
      <c r="B349279" s="78"/>
      <c r="C349279" s="77"/>
    </row>
    <row r="349280" spans="2:3" x14ac:dyDescent="0.25">
      <c r="B349280" s="78"/>
      <c r="C349280" s="77"/>
    </row>
    <row r="349281" spans="2:3" x14ac:dyDescent="0.25">
      <c r="B349281" s="78"/>
      <c r="C349281" s="77"/>
    </row>
    <row r="349282" spans="2:3" x14ac:dyDescent="0.25">
      <c r="B349282" s="78"/>
      <c r="C349282" s="77"/>
    </row>
    <row r="349283" spans="2:3" x14ac:dyDescent="0.25">
      <c r="B349283" s="78"/>
      <c r="C349283" s="77"/>
    </row>
    <row r="349284" spans="2:3" x14ac:dyDescent="0.25">
      <c r="B349284" s="78"/>
      <c r="C349284" s="77"/>
    </row>
    <row r="349394" spans="2:3" x14ac:dyDescent="0.25">
      <c r="B349394" s="78"/>
      <c r="C349394" s="77"/>
    </row>
    <row r="349395" spans="2:3" x14ac:dyDescent="0.25">
      <c r="B349395" s="78"/>
      <c r="C349395" s="77"/>
    </row>
    <row r="349396" spans="2:3" x14ac:dyDescent="0.25">
      <c r="B349396" s="78"/>
      <c r="C349396" s="77"/>
    </row>
    <row r="349397" spans="2:3" x14ac:dyDescent="0.25">
      <c r="B349397" s="78"/>
      <c r="C349397" s="77"/>
    </row>
    <row r="349398" spans="2:3" x14ac:dyDescent="0.25">
      <c r="B349398" s="78"/>
      <c r="C349398" s="77"/>
    </row>
    <row r="349399" spans="2:3" x14ac:dyDescent="0.25">
      <c r="B349399" s="78"/>
      <c r="C349399" s="77"/>
    </row>
    <row r="349400" spans="2:3" x14ac:dyDescent="0.25">
      <c r="B349400" s="78"/>
      <c r="C349400" s="77"/>
    </row>
    <row r="349401" spans="2:3" x14ac:dyDescent="0.25">
      <c r="B349401" s="78"/>
      <c r="C349401" s="77"/>
    </row>
    <row r="349402" spans="2:3" x14ac:dyDescent="0.25">
      <c r="B349402" s="78"/>
      <c r="C349402" s="77"/>
    </row>
    <row r="349403" spans="2:3" x14ac:dyDescent="0.25">
      <c r="B349403" s="78"/>
      <c r="C349403" s="77"/>
    </row>
    <row r="349404" spans="2:3" x14ac:dyDescent="0.25">
      <c r="B349404" s="78"/>
      <c r="C349404" s="77"/>
    </row>
    <row r="349405" spans="2:3" x14ac:dyDescent="0.25">
      <c r="B349405" s="78"/>
      <c r="C349405" s="77"/>
    </row>
    <row r="349406" spans="2:3" x14ac:dyDescent="0.25">
      <c r="B349406" s="78"/>
      <c r="C349406" s="77"/>
    </row>
    <row r="349516" spans="2:3" x14ac:dyDescent="0.25">
      <c r="B349516" s="78"/>
      <c r="C349516" s="77"/>
    </row>
    <row r="349517" spans="2:3" x14ac:dyDescent="0.25">
      <c r="B349517" s="78"/>
      <c r="C349517" s="77"/>
    </row>
    <row r="349518" spans="2:3" x14ac:dyDescent="0.25">
      <c r="B349518" s="78"/>
      <c r="C349518" s="77"/>
    </row>
    <row r="349519" spans="2:3" x14ac:dyDescent="0.25">
      <c r="B349519" s="78"/>
      <c r="C349519" s="77"/>
    </row>
    <row r="349520" spans="2:3" x14ac:dyDescent="0.25">
      <c r="B349520" s="78"/>
      <c r="C349520" s="77"/>
    </row>
    <row r="349521" spans="2:3" x14ac:dyDescent="0.25">
      <c r="B349521" s="78"/>
      <c r="C349521" s="77"/>
    </row>
    <row r="349522" spans="2:3" x14ac:dyDescent="0.25">
      <c r="B349522" s="78"/>
      <c r="C349522" s="77"/>
    </row>
    <row r="349523" spans="2:3" x14ac:dyDescent="0.25">
      <c r="B349523" s="78"/>
      <c r="C349523" s="77"/>
    </row>
    <row r="349524" spans="2:3" x14ac:dyDescent="0.25">
      <c r="B349524" s="78"/>
      <c r="C349524" s="77"/>
    </row>
    <row r="349525" spans="2:3" x14ac:dyDescent="0.25">
      <c r="B349525" s="78"/>
      <c r="C349525" s="77"/>
    </row>
    <row r="349526" spans="2:3" x14ac:dyDescent="0.25">
      <c r="B349526" s="78"/>
      <c r="C349526" s="77"/>
    </row>
    <row r="349527" spans="2:3" x14ac:dyDescent="0.25">
      <c r="B349527" s="78"/>
      <c r="C349527" s="77"/>
    </row>
    <row r="349528" spans="2:3" x14ac:dyDescent="0.25">
      <c r="B349528" s="78"/>
      <c r="C349528" s="77"/>
    </row>
    <row r="349638" spans="2:3" x14ac:dyDescent="0.25">
      <c r="B349638" s="78"/>
      <c r="C349638" s="77"/>
    </row>
    <row r="349639" spans="2:3" x14ac:dyDescent="0.25">
      <c r="B349639" s="78"/>
      <c r="C349639" s="77"/>
    </row>
    <row r="349640" spans="2:3" x14ac:dyDescent="0.25">
      <c r="B349640" s="78"/>
      <c r="C349640" s="77"/>
    </row>
    <row r="349641" spans="2:3" x14ac:dyDescent="0.25">
      <c r="B349641" s="78"/>
      <c r="C349641" s="77"/>
    </row>
    <row r="349642" spans="2:3" x14ac:dyDescent="0.25">
      <c r="B349642" s="78"/>
      <c r="C349642" s="77"/>
    </row>
    <row r="349643" spans="2:3" x14ac:dyDescent="0.25">
      <c r="B349643" s="78"/>
      <c r="C349643" s="77"/>
    </row>
    <row r="349644" spans="2:3" x14ac:dyDescent="0.25">
      <c r="B349644" s="78"/>
      <c r="C349644" s="77"/>
    </row>
    <row r="349645" spans="2:3" x14ac:dyDescent="0.25">
      <c r="B349645" s="78"/>
      <c r="C349645" s="77"/>
    </row>
    <row r="349646" spans="2:3" x14ac:dyDescent="0.25">
      <c r="B349646" s="78"/>
      <c r="C349646" s="77"/>
    </row>
    <row r="349647" spans="2:3" x14ac:dyDescent="0.25">
      <c r="B349647" s="78"/>
      <c r="C349647" s="77"/>
    </row>
    <row r="349648" spans="2:3" x14ac:dyDescent="0.25">
      <c r="B349648" s="78"/>
      <c r="C349648" s="77"/>
    </row>
    <row r="349649" spans="2:3" x14ac:dyDescent="0.25">
      <c r="B349649" s="78"/>
      <c r="C349649" s="77"/>
    </row>
    <row r="349650" spans="2:3" x14ac:dyDescent="0.25">
      <c r="B349650" s="78"/>
      <c r="C349650" s="77"/>
    </row>
    <row r="349760" spans="2:3" x14ac:dyDescent="0.25">
      <c r="B349760" s="78"/>
      <c r="C349760" s="77"/>
    </row>
    <row r="349761" spans="2:3" x14ac:dyDescent="0.25">
      <c r="B349761" s="78"/>
      <c r="C349761" s="77"/>
    </row>
    <row r="349762" spans="2:3" x14ac:dyDescent="0.25">
      <c r="B349762" s="78"/>
      <c r="C349762" s="77"/>
    </row>
    <row r="349763" spans="2:3" x14ac:dyDescent="0.25">
      <c r="B349763" s="78"/>
      <c r="C349763" s="77"/>
    </row>
    <row r="349764" spans="2:3" x14ac:dyDescent="0.25">
      <c r="B349764" s="78"/>
      <c r="C349764" s="77"/>
    </row>
    <row r="349765" spans="2:3" x14ac:dyDescent="0.25">
      <c r="B349765" s="78"/>
      <c r="C349765" s="77"/>
    </row>
    <row r="349766" spans="2:3" x14ac:dyDescent="0.25">
      <c r="B349766" s="78"/>
      <c r="C349766" s="77"/>
    </row>
    <row r="349767" spans="2:3" x14ac:dyDescent="0.25">
      <c r="B349767" s="78"/>
      <c r="C349767" s="77"/>
    </row>
    <row r="349768" spans="2:3" x14ac:dyDescent="0.25">
      <c r="B349768" s="78"/>
      <c r="C349768" s="77"/>
    </row>
    <row r="349769" spans="2:3" x14ac:dyDescent="0.25">
      <c r="B349769" s="78"/>
      <c r="C349769" s="77"/>
    </row>
    <row r="349770" spans="2:3" x14ac:dyDescent="0.25">
      <c r="B349770" s="78"/>
      <c r="C349770" s="77"/>
    </row>
    <row r="349771" spans="2:3" x14ac:dyDescent="0.25">
      <c r="B349771" s="78"/>
      <c r="C349771" s="77"/>
    </row>
    <row r="349772" spans="2:3" x14ac:dyDescent="0.25">
      <c r="B349772" s="78"/>
      <c r="C349772" s="77"/>
    </row>
    <row r="349882" spans="2:3" x14ac:dyDescent="0.25">
      <c r="B349882" s="78"/>
      <c r="C349882" s="77"/>
    </row>
    <row r="349883" spans="2:3" x14ac:dyDescent="0.25">
      <c r="B349883" s="78"/>
      <c r="C349883" s="77"/>
    </row>
    <row r="349884" spans="2:3" x14ac:dyDescent="0.25">
      <c r="B349884" s="78"/>
      <c r="C349884" s="77"/>
    </row>
    <row r="349885" spans="2:3" x14ac:dyDescent="0.25">
      <c r="B349885" s="78"/>
      <c r="C349885" s="77"/>
    </row>
    <row r="349886" spans="2:3" x14ac:dyDescent="0.25">
      <c r="B349886" s="78"/>
      <c r="C349886" s="77"/>
    </row>
    <row r="349887" spans="2:3" x14ac:dyDescent="0.25">
      <c r="B349887" s="78"/>
      <c r="C349887" s="77"/>
    </row>
    <row r="349888" spans="2:3" x14ac:dyDescent="0.25">
      <c r="B349888" s="78"/>
      <c r="C349888" s="77"/>
    </row>
    <row r="349889" spans="2:3" x14ac:dyDescent="0.25">
      <c r="B349889" s="78"/>
      <c r="C349889" s="77"/>
    </row>
    <row r="349890" spans="2:3" x14ac:dyDescent="0.25">
      <c r="B349890" s="78"/>
      <c r="C349890" s="77"/>
    </row>
    <row r="349891" spans="2:3" x14ac:dyDescent="0.25">
      <c r="B349891" s="78"/>
      <c r="C349891" s="77"/>
    </row>
    <row r="349892" spans="2:3" x14ac:dyDescent="0.25">
      <c r="B349892" s="78"/>
      <c r="C349892" s="77"/>
    </row>
    <row r="349893" spans="2:3" x14ac:dyDescent="0.25">
      <c r="B349893" s="78"/>
      <c r="C349893" s="77"/>
    </row>
    <row r="349894" spans="2:3" x14ac:dyDescent="0.25">
      <c r="B349894" s="78"/>
      <c r="C349894" s="77"/>
    </row>
    <row r="350004" spans="2:3" x14ac:dyDescent="0.25">
      <c r="B350004" s="78"/>
      <c r="C350004" s="77"/>
    </row>
    <row r="350005" spans="2:3" x14ac:dyDescent="0.25">
      <c r="B350005" s="78"/>
      <c r="C350005" s="77"/>
    </row>
    <row r="350006" spans="2:3" x14ac:dyDescent="0.25">
      <c r="B350006" s="78"/>
      <c r="C350006" s="77"/>
    </row>
    <row r="350007" spans="2:3" x14ac:dyDescent="0.25">
      <c r="B350007" s="78"/>
      <c r="C350007" s="77"/>
    </row>
    <row r="350008" spans="2:3" x14ac:dyDescent="0.25">
      <c r="B350008" s="78"/>
      <c r="C350008" s="77"/>
    </row>
    <row r="350009" spans="2:3" x14ac:dyDescent="0.25">
      <c r="B350009" s="78"/>
      <c r="C350009" s="77"/>
    </row>
    <row r="350010" spans="2:3" x14ac:dyDescent="0.25">
      <c r="B350010" s="78"/>
      <c r="C350010" s="77"/>
    </row>
    <row r="350011" spans="2:3" x14ac:dyDescent="0.25">
      <c r="B350011" s="78"/>
      <c r="C350011" s="77"/>
    </row>
    <row r="350012" spans="2:3" x14ac:dyDescent="0.25">
      <c r="B350012" s="78"/>
      <c r="C350012" s="77"/>
    </row>
    <row r="350013" spans="2:3" x14ac:dyDescent="0.25">
      <c r="B350013" s="78"/>
      <c r="C350013" s="77"/>
    </row>
    <row r="350014" spans="2:3" x14ac:dyDescent="0.25">
      <c r="B350014" s="78"/>
      <c r="C350014" s="77"/>
    </row>
    <row r="350015" spans="2:3" x14ac:dyDescent="0.25">
      <c r="B350015" s="78"/>
      <c r="C350015" s="77"/>
    </row>
    <row r="350016" spans="2:3" x14ac:dyDescent="0.25">
      <c r="B350016" s="78"/>
      <c r="C350016" s="77"/>
    </row>
    <row r="350126" spans="2:3" x14ac:dyDescent="0.25">
      <c r="B350126" s="78"/>
      <c r="C350126" s="77"/>
    </row>
    <row r="350127" spans="2:3" x14ac:dyDescent="0.25">
      <c r="B350127" s="78"/>
      <c r="C350127" s="77"/>
    </row>
    <row r="350128" spans="2:3" x14ac:dyDescent="0.25">
      <c r="B350128" s="78"/>
      <c r="C350128" s="77"/>
    </row>
    <row r="350129" spans="2:3" x14ac:dyDescent="0.25">
      <c r="B350129" s="78"/>
      <c r="C350129" s="77"/>
    </row>
    <row r="350130" spans="2:3" x14ac:dyDescent="0.25">
      <c r="B350130" s="78"/>
      <c r="C350130" s="77"/>
    </row>
    <row r="350131" spans="2:3" x14ac:dyDescent="0.25">
      <c r="B350131" s="78"/>
      <c r="C350131" s="77"/>
    </row>
    <row r="350132" spans="2:3" x14ac:dyDescent="0.25">
      <c r="B350132" s="78"/>
      <c r="C350132" s="77"/>
    </row>
    <row r="350133" spans="2:3" x14ac:dyDescent="0.25">
      <c r="B350133" s="78"/>
      <c r="C350133" s="77"/>
    </row>
    <row r="350134" spans="2:3" x14ac:dyDescent="0.25">
      <c r="B350134" s="78"/>
      <c r="C350134" s="77"/>
    </row>
    <row r="350135" spans="2:3" x14ac:dyDescent="0.25">
      <c r="B350135" s="78"/>
      <c r="C350135" s="77"/>
    </row>
    <row r="350136" spans="2:3" x14ac:dyDescent="0.25">
      <c r="B350136" s="78"/>
      <c r="C350136" s="77"/>
    </row>
    <row r="350137" spans="2:3" x14ac:dyDescent="0.25">
      <c r="B350137" s="78"/>
      <c r="C350137" s="77"/>
    </row>
    <row r="350138" spans="2:3" x14ac:dyDescent="0.25">
      <c r="B350138" s="78"/>
      <c r="C350138" s="77"/>
    </row>
    <row r="350248" spans="2:3" x14ac:dyDescent="0.25">
      <c r="B350248" s="78"/>
      <c r="C350248" s="77"/>
    </row>
    <row r="350249" spans="2:3" x14ac:dyDescent="0.25">
      <c r="B350249" s="78"/>
      <c r="C350249" s="77"/>
    </row>
    <row r="350250" spans="2:3" x14ac:dyDescent="0.25">
      <c r="B350250" s="78"/>
      <c r="C350250" s="77"/>
    </row>
    <row r="350251" spans="2:3" x14ac:dyDescent="0.25">
      <c r="B350251" s="78"/>
      <c r="C350251" s="77"/>
    </row>
    <row r="350252" spans="2:3" x14ac:dyDescent="0.25">
      <c r="B350252" s="78"/>
      <c r="C350252" s="77"/>
    </row>
    <row r="350253" spans="2:3" x14ac:dyDescent="0.25">
      <c r="B350253" s="78"/>
      <c r="C350253" s="77"/>
    </row>
    <row r="350254" spans="2:3" x14ac:dyDescent="0.25">
      <c r="B350254" s="78"/>
      <c r="C350254" s="77"/>
    </row>
    <row r="350255" spans="2:3" x14ac:dyDescent="0.25">
      <c r="B350255" s="78"/>
      <c r="C350255" s="77"/>
    </row>
    <row r="350256" spans="2:3" x14ac:dyDescent="0.25">
      <c r="B350256" s="78"/>
      <c r="C350256" s="77"/>
    </row>
    <row r="350257" spans="2:3" x14ac:dyDescent="0.25">
      <c r="B350257" s="78"/>
      <c r="C350257" s="77"/>
    </row>
    <row r="350258" spans="2:3" x14ac:dyDescent="0.25">
      <c r="B350258" s="78"/>
      <c r="C350258" s="77"/>
    </row>
    <row r="350259" spans="2:3" x14ac:dyDescent="0.25">
      <c r="B350259" s="78"/>
      <c r="C350259" s="77"/>
    </row>
    <row r="350260" spans="2:3" x14ac:dyDescent="0.25">
      <c r="B350260" s="78"/>
      <c r="C350260" s="77"/>
    </row>
    <row r="350370" spans="2:3" x14ac:dyDescent="0.25">
      <c r="B350370" s="78"/>
      <c r="C350370" s="77"/>
    </row>
    <row r="350371" spans="2:3" x14ac:dyDescent="0.25">
      <c r="B350371" s="78"/>
      <c r="C350371" s="77"/>
    </row>
    <row r="350372" spans="2:3" x14ac:dyDescent="0.25">
      <c r="B350372" s="78"/>
      <c r="C350372" s="77"/>
    </row>
    <row r="350373" spans="2:3" x14ac:dyDescent="0.25">
      <c r="B350373" s="78"/>
      <c r="C350373" s="77"/>
    </row>
    <row r="350374" spans="2:3" x14ac:dyDescent="0.25">
      <c r="B350374" s="78"/>
      <c r="C350374" s="77"/>
    </row>
    <row r="350375" spans="2:3" x14ac:dyDescent="0.25">
      <c r="B350375" s="78"/>
      <c r="C350375" s="77"/>
    </row>
    <row r="350376" spans="2:3" x14ac:dyDescent="0.25">
      <c r="B350376" s="78"/>
      <c r="C350376" s="77"/>
    </row>
    <row r="350377" spans="2:3" x14ac:dyDescent="0.25">
      <c r="B350377" s="78"/>
      <c r="C350377" s="77"/>
    </row>
    <row r="350378" spans="2:3" x14ac:dyDescent="0.25">
      <c r="B350378" s="78"/>
      <c r="C350378" s="77"/>
    </row>
    <row r="350379" spans="2:3" x14ac:dyDescent="0.25">
      <c r="B350379" s="78"/>
      <c r="C350379" s="77"/>
    </row>
    <row r="350380" spans="2:3" x14ac:dyDescent="0.25">
      <c r="B350380" s="78"/>
      <c r="C350380" s="77"/>
    </row>
    <row r="350381" spans="2:3" x14ac:dyDescent="0.25">
      <c r="B350381" s="78"/>
      <c r="C350381" s="77"/>
    </row>
    <row r="350382" spans="2:3" x14ac:dyDescent="0.25">
      <c r="B350382" s="78"/>
      <c r="C350382" s="77"/>
    </row>
    <row r="350492" spans="2:3" x14ac:dyDescent="0.25">
      <c r="B350492" s="78"/>
      <c r="C350492" s="77"/>
    </row>
    <row r="350493" spans="2:3" x14ac:dyDescent="0.25">
      <c r="B350493" s="78"/>
      <c r="C350493" s="77"/>
    </row>
    <row r="350494" spans="2:3" x14ac:dyDescent="0.25">
      <c r="B350494" s="78"/>
      <c r="C350494" s="77"/>
    </row>
    <row r="350495" spans="2:3" x14ac:dyDescent="0.25">
      <c r="B350495" s="78"/>
      <c r="C350495" s="77"/>
    </row>
    <row r="350496" spans="2:3" x14ac:dyDescent="0.25">
      <c r="B350496" s="78"/>
      <c r="C350496" s="77"/>
    </row>
    <row r="350497" spans="2:3" x14ac:dyDescent="0.25">
      <c r="B350497" s="78"/>
      <c r="C350497" s="77"/>
    </row>
    <row r="350498" spans="2:3" x14ac:dyDescent="0.25">
      <c r="B350498" s="78"/>
      <c r="C350498" s="77"/>
    </row>
    <row r="350499" spans="2:3" x14ac:dyDescent="0.25">
      <c r="B350499" s="78"/>
      <c r="C350499" s="77"/>
    </row>
    <row r="350500" spans="2:3" x14ac:dyDescent="0.25">
      <c r="B350500" s="78"/>
      <c r="C350500" s="77"/>
    </row>
    <row r="350501" spans="2:3" x14ac:dyDescent="0.25">
      <c r="B350501" s="78"/>
      <c r="C350501" s="77"/>
    </row>
    <row r="350502" spans="2:3" x14ac:dyDescent="0.25">
      <c r="B350502" s="78"/>
      <c r="C350502" s="77"/>
    </row>
    <row r="350503" spans="2:3" x14ac:dyDescent="0.25">
      <c r="B350503" s="78"/>
      <c r="C350503" s="77"/>
    </row>
    <row r="350504" spans="2:3" x14ac:dyDescent="0.25">
      <c r="B350504" s="78"/>
      <c r="C350504" s="77"/>
    </row>
    <row r="350614" spans="2:3" x14ac:dyDescent="0.25">
      <c r="B350614" s="78"/>
      <c r="C350614" s="77"/>
    </row>
    <row r="350615" spans="2:3" x14ac:dyDescent="0.25">
      <c r="B350615" s="78"/>
      <c r="C350615" s="77"/>
    </row>
    <row r="350616" spans="2:3" x14ac:dyDescent="0.25">
      <c r="B350616" s="78"/>
      <c r="C350616" s="77"/>
    </row>
    <row r="350617" spans="2:3" x14ac:dyDescent="0.25">
      <c r="B350617" s="78"/>
      <c r="C350617" s="77"/>
    </row>
    <row r="350618" spans="2:3" x14ac:dyDescent="0.25">
      <c r="B350618" s="78"/>
      <c r="C350618" s="77"/>
    </row>
    <row r="350619" spans="2:3" x14ac:dyDescent="0.25">
      <c r="B350619" s="78"/>
      <c r="C350619" s="77"/>
    </row>
    <row r="350620" spans="2:3" x14ac:dyDescent="0.25">
      <c r="B350620" s="78"/>
      <c r="C350620" s="77"/>
    </row>
    <row r="350621" spans="2:3" x14ac:dyDescent="0.25">
      <c r="B350621" s="78"/>
      <c r="C350621" s="77"/>
    </row>
    <row r="350622" spans="2:3" x14ac:dyDescent="0.25">
      <c r="B350622" s="78"/>
      <c r="C350622" s="77"/>
    </row>
    <row r="350623" spans="2:3" x14ac:dyDescent="0.25">
      <c r="B350623" s="78"/>
      <c r="C350623" s="77"/>
    </row>
    <row r="350624" spans="2:3" x14ac:dyDescent="0.25">
      <c r="B350624" s="78"/>
      <c r="C350624" s="77"/>
    </row>
    <row r="350625" spans="2:3" x14ac:dyDescent="0.25">
      <c r="B350625" s="78"/>
      <c r="C350625" s="77"/>
    </row>
    <row r="350626" spans="2:3" x14ac:dyDescent="0.25">
      <c r="B350626" s="78"/>
      <c r="C350626" s="77"/>
    </row>
    <row r="350736" spans="2:3" x14ac:dyDescent="0.25">
      <c r="B350736" s="78"/>
      <c r="C350736" s="77"/>
    </row>
    <row r="350737" spans="2:3" x14ac:dyDescent="0.25">
      <c r="B350737" s="78"/>
      <c r="C350737" s="77"/>
    </row>
    <row r="350738" spans="2:3" x14ac:dyDescent="0.25">
      <c r="B350738" s="78"/>
      <c r="C350738" s="77"/>
    </row>
    <row r="350739" spans="2:3" x14ac:dyDescent="0.25">
      <c r="B350739" s="78"/>
      <c r="C350739" s="77"/>
    </row>
    <row r="350740" spans="2:3" x14ac:dyDescent="0.25">
      <c r="B350740" s="78"/>
      <c r="C350740" s="77"/>
    </row>
    <row r="350741" spans="2:3" x14ac:dyDescent="0.25">
      <c r="B350741" s="78"/>
      <c r="C350741" s="77"/>
    </row>
    <row r="350742" spans="2:3" x14ac:dyDescent="0.25">
      <c r="B350742" s="78"/>
      <c r="C350742" s="77"/>
    </row>
    <row r="350743" spans="2:3" x14ac:dyDescent="0.25">
      <c r="B350743" s="78"/>
      <c r="C350743" s="77"/>
    </row>
    <row r="350744" spans="2:3" x14ac:dyDescent="0.25">
      <c r="B350744" s="78"/>
      <c r="C350744" s="77"/>
    </row>
    <row r="350745" spans="2:3" x14ac:dyDescent="0.25">
      <c r="B350745" s="78"/>
      <c r="C350745" s="77"/>
    </row>
    <row r="350746" spans="2:3" x14ac:dyDescent="0.25">
      <c r="B350746" s="78"/>
      <c r="C350746" s="77"/>
    </row>
    <row r="350747" spans="2:3" x14ac:dyDescent="0.25">
      <c r="B350747" s="78"/>
      <c r="C350747" s="77"/>
    </row>
    <row r="350748" spans="2:3" x14ac:dyDescent="0.25">
      <c r="B350748" s="78"/>
      <c r="C350748" s="77"/>
    </row>
    <row r="350858" spans="2:3" x14ac:dyDescent="0.25">
      <c r="B350858" s="78"/>
      <c r="C350858" s="77"/>
    </row>
    <row r="350859" spans="2:3" x14ac:dyDescent="0.25">
      <c r="B350859" s="78"/>
      <c r="C350859" s="77"/>
    </row>
    <row r="350860" spans="2:3" x14ac:dyDescent="0.25">
      <c r="B350860" s="78"/>
      <c r="C350860" s="77"/>
    </row>
    <row r="350861" spans="2:3" x14ac:dyDescent="0.25">
      <c r="B350861" s="78"/>
      <c r="C350861" s="77"/>
    </row>
    <row r="350862" spans="2:3" x14ac:dyDescent="0.25">
      <c r="B350862" s="78"/>
      <c r="C350862" s="77"/>
    </row>
    <row r="350863" spans="2:3" x14ac:dyDescent="0.25">
      <c r="B350863" s="78"/>
      <c r="C350863" s="77"/>
    </row>
    <row r="350864" spans="2:3" x14ac:dyDescent="0.25">
      <c r="B350864" s="78"/>
      <c r="C350864" s="77"/>
    </row>
    <row r="350865" spans="2:3" x14ac:dyDescent="0.25">
      <c r="B350865" s="78"/>
      <c r="C350865" s="77"/>
    </row>
    <row r="350866" spans="2:3" x14ac:dyDescent="0.25">
      <c r="B350866" s="78"/>
      <c r="C350866" s="77"/>
    </row>
    <row r="350867" spans="2:3" x14ac:dyDescent="0.25">
      <c r="B350867" s="78"/>
      <c r="C350867" s="77"/>
    </row>
    <row r="350868" spans="2:3" x14ac:dyDescent="0.25">
      <c r="B350868" s="78"/>
      <c r="C350868" s="77"/>
    </row>
    <row r="350869" spans="2:3" x14ac:dyDescent="0.25">
      <c r="B350869" s="78"/>
      <c r="C350869" s="77"/>
    </row>
    <row r="350870" spans="2:3" x14ac:dyDescent="0.25">
      <c r="B350870" s="78"/>
      <c r="C350870" s="77"/>
    </row>
    <row r="350980" spans="2:3" x14ac:dyDescent="0.25">
      <c r="B350980" s="78"/>
      <c r="C350980" s="77"/>
    </row>
    <row r="350981" spans="2:3" x14ac:dyDescent="0.25">
      <c r="B350981" s="78"/>
      <c r="C350981" s="77"/>
    </row>
    <row r="350982" spans="2:3" x14ac:dyDescent="0.25">
      <c r="B350982" s="78"/>
      <c r="C350982" s="77"/>
    </row>
    <row r="350983" spans="2:3" x14ac:dyDescent="0.25">
      <c r="B350983" s="78"/>
      <c r="C350983" s="77"/>
    </row>
    <row r="350984" spans="2:3" x14ac:dyDescent="0.25">
      <c r="B350984" s="78"/>
      <c r="C350984" s="77"/>
    </row>
    <row r="350985" spans="2:3" x14ac:dyDescent="0.25">
      <c r="B350985" s="78"/>
      <c r="C350985" s="77"/>
    </row>
    <row r="350986" spans="2:3" x14ac:dyDescent="0.25">
      <c r="B350986" s="78"/>
      <c r="C350986" s="77"/>
    </row>
    <row r="350987" spans="2:3" x14ac:dyDescent="0.25">
      <c r="B350987" s="78"/>
      <c r="C350987" s="77"/>
    </row>
    <row r="350988" spans="2:3" x14ac:dyDescent="0.25">
      <c r="B350988" s="78"/>
      <c r="C350988" s="77"/>
    </row>
    <row r="350989" spans="2:3" x14ac:dyDescent="0.25">
      <c r="B350989" s="78"/>
      <c r="C350989" s="77"/>
    </row>
    <row r="350990" spans="2:3" x14ac:dyDescent="0.25">
      <c r="B350990" s="78"/>
      <c r="C350990" s="77"/>
    </row>
    <row r="350991" spans="2:3" x14ac:dyDescent="0.25">
      <c r="B350991" s="78"/>
      <c r="C350991" s="77"/>
    </row>
    <row r="350992" spans="2:3" x14ac:dyDescent="0.25">
      <c r="B350992" s="78"/>
      <c r="C350992" s="77"/>
    </row>
    <row r="351102" spans="2:3" x14ac:dyDescent="0.25">
      <c r="B351102" s="78"/>
      <c r="C351102" s="77"/>
    </row>
    <row r="351103" spans="2:3" x14ac:dyDescent="0.25">
      <c r="B351103" s="78"/>
      <c r="C351103" s="77"/>
    </row>
    <row r="351104" spans="2:3" x14ac:dyDescent="0.25">
      <c r="B351104" s="78"/>
      <c r="C351104" s="77"/>
    </row>
    <row r="351105" spans="2:3" x14ac:dyDescent="0.25">
      <c r="B351105" s="78"/>
      <c r="C351105" s="77"/>
    </row>
    <row r="351106" spans="2:3" x14ac:dyDescent="0.25">
      <c r="B351106" s="78"/>
      <c r="C351106" s="77"/>
    </row>
    <row r="351107" spans="2:3" x14ac:dyDescent="0.25">
      <c r="B351107" s="78"/>
      <c r="C351107" s="77"/>
    </row>
    <row r="351108" spans="2:3" x14ac:dyDescent="0.25">
      <c r="B351108" s="78"/>
      <c r="C351108" s="77"/>
    </row>
    <row r="351109" spans="2:3" x14ac:dyDescent="0.25">
      <c r="B351109" s="78"/>
      <c r="C351109" s="77"/>
    </row>
    <row r="351110" spans="2:3" x14ac:dyDescent="0.25">
      <c r="B351110" s="78"/>
      <c r="C351110" s="77"/>
    </row>
    <row r="351111" spans="2:3" x14ac:dyDescent="0.25">
      <c r="B351111" s="78"/>
      <c r="C351111" s="77"/>
    </row>
    <row r="351112" spans="2:3" x14ac:dyDescent="0.25">
      <c r="B351112" s="78"/>
      <c r="C351112" s="77"/>
    </row>
    <row r="351113" spans="2:3" x14ac:dyDescent="0.25">
      <c r="B351113" s="78"/>
      <c r="C351113" s="77"/>
    </row>
    <row r="351114" spans="2:3" x14ac:dyDescent="0.25">
      <c r="B351114" s="78"/>
      <c r="C351114" s="77"/>
    </row>
    <row r="351224" spans="2:3" x14ac:dyDescent="0.25">
      <c r="B351224" s="78"/>
      <c r="C351224" s="77"/>
    </row>
    <row r="351225" spans="2:3" x14ac:dyDescent="0.25">
      <c r="B351225" s="78"/>
      <c r="C351225" s="77"/>
    </row>
    <row r="351226" spans="2:3" x14ac:dyDescent="0.25">
      <c r="B351226" s="78"/>
      <c r="C351226" s="77"/>
    </row>
    <row r="351227" spans="2:3" x14ac:dyDescent="0.25">
      <c r="B351227" s="78"/>
      <c r="C351227" s="77"/>
    </row>
    <row r="351228" spans="2:3" x14ac:dyDescent="0.25">
      <c r="B351228" s="78"/>
      <c r="C351228" s="77"/>
    </row>
    <row r="351229" spans="2:3" x14ac:dyDescent="0.25">
      <c r="B351229" s="78"/>
      <c r="C351229" s="77"/>
    </row>
    <row r="351230" spans="2:3" x14ac:dyDescent="0.25">
      <c r="B351230" s="78"/>
      <c r="C351230" s="77"/>
    </row>
    <row r="351231" spans="2:3" x14ac:dyDescent="0.25">
      <c r="B351231" s="78"/>
      <c r="C351231" s="77"/>
    </row>
    <row r="351232" spans="2:3" x14ac:dyDescent="0.25">
      <c r="B351232" s="78"/>
      <c r="C351232" s="77"/>
    </row>
    <row r="351233" spans="2:3" x14ac:dyDescent="0.25">
      <c r="B351233" s="78"/>
      <c r="C351233" s="77"/>
    </row>
    <row r="351234" spans="2:3" x14ac:dyDescent="0.25">
      <c r="B351234" s="78"/>
      <c r="C351234" s="77"/>
    </row>
    <row r="351235" spans="2:3" x14ac:dyDescent="0.25">
      <c r="B351235" s="78"/>
      <c r="C351235" s="77"/>
    </row>
    <row r="351236" spans="2:3" x14ac:dyDescent="0.25">
      <c r="B351236" s="78"/>
      <c r="C351236" s="77"/>
    </row>
    <row r="351346" spans="2:3" x14ac:dyDescent="0.25">
      <c r="B351346" s="78"/>
      <c r="C351346" s="77"/>
    </row>
    <row r="351347" spans="2:3" x14ac:dyDescent="0.25">
      <c r="B351347" s="78"/>
      <c r="C351347" s="77"/>
    </row>
    <row r="351348" spans="2:3" x14ac:dyDescent="0.25">
      <c r="B351348" s="78"/>
      <c r="C351348" s="77"/>
    </row>
    <row r="351349" spans="2:3" x14ac:dyDescent="0.25">
      <c r="B351349" s="78"/>
      <c r="C351349" s="77"/>
    </row>
    <row r="351350" spans="2:3" x14ac:dyDescent="0.25">
      <c r="B351350" s="78"/>
      <c r="C351350" s="77"/>
    </row>
    <row r="351351" spans="2:3" x14ac:dyDescent="0.25">
      <c r="B351351" s="78"/>
      <c r="C351351" s="77"/>
    </row>
    <row r="351352" spans="2:3" x14ac:dyDescent="0.25">
      <c r="B351352" s="78"/>
      <c r="C351352" s="77"/>
    </row>
    <row r="351353" spans="2:3" x14ac:dyDescent="0.25">
      <c r="B351353" s="78"/>
      <c r="C351353" s="77"/>
    </row>
    <row r="351354" spans="2:3" x14ac:dyDescent="0.25">
      <c r="B351354" s="78"/>
      <c r="C351354" s="77"/>
    </row>
    <row r="351355" spans="2:3" x14ac:dyDescent="0.25">
      <c r="B351355" s="78"/>
      <c r="C351355" s="77"/>
    </row>
    <row r="351356" spans="2:3" x14ac:dyDescent="0.25">
      <c r="B351356" s="78"/>
      <c r="C351356" s="77"/>
    </row>
    <row r="351357" spans="2:3" x14ac:dyDescent="0.25">
      <c r="B351357" s="78"/>
      <c r="C351357" s="77"/>
    </row>
    <row r="351358" spans="2:3" x14ac:dyDescent="0.25">
      <c r="B351358" s="78"/>
      <c r="C351358" s="77"/>
    </row>
    <row r="351468" spans="2:3" x14ac:dyDescent="0.25">
      <c r="B351468" s="78"/>
      <c r="C351468" s="77"/>
    </row>
    <row r="351469" spans="2:3" x14ac:dyDescent="0.25">
      <c r="B351469" s="78"/>
      <c r="C351469" s="77"/>
    </row>
    <row r="351470" spans="2:3" x14ac:dyDescent="0.25">
      <c r="B351470" s="78"/>
      <c r="C351470" s="77"/>
    </row>
    <row r="351471" spans="2:3" x14ac:dyDescent="0.25">
      <c r="B351471" s="78"/>
      <c r="C351471" s="77"/>
    </row>
    <row r="351472" spans="2:3" x14ac:dyDescent="0.25">
      <c r="B351472" s="78"/>
      <c r="C351472" s="77"/>
    </row>
    <row r="351473" spans="2:3" x14ac:dyDescent="0.25">
      <c r="B351473" s="78"/>
      <c r="C351473" s="77"/>
    </row>
    <row r="351474" spans="2:3" x14ac:dyDescent="0.25">
      <c r="B351474" s="78"/>
      <c r="C351474" s="77"/>
    </row>
    <row r="351475" spans="2:3" x14ac:dyDescent="0.25">
      <c r="B351475" s="78"/>
      <c r="C351475" s="77"/>
    </row>
    <row r="351476" spans="2:3" x14ac:dyDescent="0.25">
      <c r="B351476" s="78"/>
      <c r="C351476" s="77"/>
    </row>
    <row r="351477" spans="2:3" x14ac:dyDescent="0.25">
      <c r="B351477" s="78"/>
      <c r="C351477" s="77"/>
    </row>
    <row r="351478" spans="2:3" x14ac:dyDescent="0.25">
      <c r="B351478" s="78"/>
      <c r="C351478" s="77"/>
    </row>
    <row r="351479" spans="2:3" x14ac:dyDescent="0.25">
      <c r="B351479" s="78"/>
      <c r="C351479" s="77"/>
    </row>
    <row r="351480" spans="2:3" x14ac:dyDescent="0.25">
      <c r="B351480" s="78"/>
      <c r="C351480" s="77"/>
    </row>
    <row r="351590" spans="2:3" x14ac:dyDescent="0.25">
      <c r="B351590" s="78"/>
      <c r="C351590" s="77"/>
    </row>
    <row r="351591" spans="2:3" x14ac:dyDescent="0.25">
      <c r="B351591" s="78"/>
      <c r="C351591" s="77"/>
    </row>
    <row r="351592" spans="2:3" x14ac:dyDescent="0.25">
      <c r="B351592" s="78"/>
      <c r="C351592" s="77"/>
    </row>
    <row r="351593" spans="2:3" x14ac:dyDescent="0.25">
      <c r="B351593" s="78"/>
      <c r="C351593" s="77"/>
    </row>
    <row r="351594" spans="2:3" x14ac:dyDescent="0.25">
      <c r="B351594" s="78"/>
      <c r="C351594" s="77"/>
    </row>
    <row r="351595" spans="2:3" x14ac:dyDescent="0.25">
      <c r="B351595" s="78"/>
      <c r="C351595" s="77"/>
    </row>
    <row r="351596" spans="2:3" x14ac:dyDescent="0.25">
      <c r="B351596" s="78"/>
      <c r="C351596" s="77"/>
    </row>
    <row r="351597" spans="2:3" x14ac:dyDescent="0.25">
      <c r="B351597" s="78"/>
      <c r="C351597" s="77"/>
    </row>
    <row r="351598" spans="2:3" x14ac:dyDescent="0.25">
      <c r="B351598" s="78"/>
      <c r="C351598" s="77"/>
    </row>
    <row r="351599" spans="2:3" x14ac:dyDescent="0.25">
      <c r="B351599" s="78"/>
      <c r="C351599" s="77"/>
    </row>
    <row r="351600" spans="2:3" x14ac:dyDescent="0.25">
      <c r="B351600" s="78"/>
      <c r="C351600" s="77"/>
    </row>
    <row r="351601" spans="2:3" x14ac:dyDescent="0.25">
      <c r="B351601" s="78"/>
      <c r="C351601" s="77"/>
    </row>
    <row r="351602" spans="2:3" x14ac:dyDescent="0.25">
      <c r="B351602" s="78"/>
      <c r="C351602" s="77"/>
    </row>
    <row r="351712" spans="2:3" x14ac:dyDescent="0.25">
      <c r="B351712" s="78"/>
      <c r="C351712" s="77"/>
    </row>
    <row r="351713" spans="2:3" x14ac:dyDescent="0.25">
      <c r="B351713" s="78"/>
      <c r="C351713" s="77"/>
    </row>
    <row r="351714" spans="2:3" x14ac:dyDescent="0.25">
      <c r="B351714" s="78"/>
      <c r="C351714" s="77"/>
    </row>
    <row r="351715" spans="2:3" x14ac:dyDescent="0.25">
      <c r="B351715" s="78"/>
      <c r="C351715" s="77"/>
    </row>
    <row r="351716" spans="2:3" x14ac:dyDescent="0.25">
      <c r="B351716" s="78"/>
      <c r="C351716" s="77"/>
    </row>
    <row r="351717" spans="2:3" x14ac:dyDescent="0.25">
      <c r="B351717" s="78"/>
      <c r="C351717" s="77"/>
    </row>
    <row r="351718" spans="2:3" x14ac:dyDescent="0.25">
      <c r="B351718" s="78"/>
      <c r="C351718" s="77"/>
    </row>
    <row r="351719" spans="2:3" x14ac:dyDescent="0.25">
      <c r="B351719" s="78"/>
      <c r="C351719" s="77"/>
    </row>
    <row r="351720" spans="2:3" x14ac:dyDescent="0.25">
      <c r="B351720" s="78"/>
      <c r="C351720" s="77"/>
    </row>
    <row r="351721" spans="2:3" x14ac:dyDescent="0.25">
      <c r="B351721" s="78"/>
      <c r="C351721" s="77"/>
    </row>
    <row r="351722" spans="2:3" x14ac:dyDescent="0.25">
      <c r="B351722" s="78"/>
      <c r="C351722" s="77"/>
    </row>
    <row r="351723" spans="2:3" x14ac:dyDescent="0.25">
      <c r="B351723" s="78"/>
      <c r="C351723" s="77"/>
    </row>
    <row r="351724" spans="2:3" x14ac:dyDescent="0.25">
      <c r="B351724" s="78"/>
      <c r="C351724" s="77"/>
    </row>
    <row r="351834" spans="2:3" x14ac:dyDescent="0.25">
      <c r="B351834" s="78"/>
      <c r="C351834" s="77"/>
    </row>
    <row r="351835" spans="2:3" x14ac:dyDescent="0.25">
      <c r="B351835" s="78"/>
      <c r="C351835" s="77"/>
    </row>
    <row r="351836" spans="2:3" x14ac:dyDescent="0.25">
      <c r="B351836" s="78"/>
      <c r="C351836" s="77"/>
    </row>
    <row r="351837" spans="2:3" x14ac:dyDescent="0.25">
      <c r="B351837" s="78"/>
      <c r="C351837" s="77"/>
    </row>
    <row r="351838" spans="2:3" x14ac:dyDescent="0.25">
      <c r="B351838" s="78"/>
      <c r="C351838" s="77"/>
    </row>
    <row r="351839" spans="2:3" x14ac:dyDescent="0.25">
      <c r="B351839" s="78"/>
      <c r="C351839" s="77"/>
    </row>
    <row r="351840" spans="2:3" x14ac:dyDescent="0.25">
      <c r="B351840" s="78"/>
      <c r="C351840" s="77"/>
    </row>
    <row r="351841" spans="2:3" x14ac:dyDescent="0.25">
      <c r="B351841" s="78"/>
      <c r="C351841" s="77"/>
    </row>
    <row r="351842" spans="2:3" x14ac:dyDescent="0.25">
      <c r="B351842" s="78"/>
      <c r="C351842" s="77"/>
    </row>
    <row r="351843" spans="2:3" x14ac:dyDescent="0.25">
      <c r="B351843" s="78"/>
      <c r="C351843" s="77"/>
    </row>
    <row r="351844" spans="2:3" x14ac:dyDescent="0.25">
      <c r="B351844" s="78"/>
      <c r="C351844" s="77"/>
    </row>
    <row r="351845" spans="2:3" x14ac:dyDescent="0.25">
      <c r="B351845" s="78"/>
      <c r="C351845" s="77"/>
    </row>
    <row r="351846" spans="2:3" x14ac:dyDescent="0.25">
      <c r="B351846" s="78"/>
      <c r="C351846" s="77"/>
    </row>
    <row r="351956" spans="2:3" x14ac:dyDescent="0.25">
      <c r="B351956" s="78"/>
      <c r="C351956" s="77"/>
    </row>
    <row r="351957" spans="2:3" x14ac:dyDescent="0.25">
      <c r="B351957" s="78"/>
      <c r="C351957" s="77"/>
    </row>
    <row r="351958" spans="2:3" x14ac:dyDescent="0.25">
      <c r="B351958" s="78"/>
      <c r="C351958" s="77"/>
    </row>
    <row r="351959" spans="2:3" x14ac:dyDescent="0.25">
      <c r="B351959" s="78"/>
      <c r="C351959" s="77"/>
    </row>
    <row r="351960" spans="2:3" x14ac:dyDescent="0.25">
      <c r="B351960" s="78"/>
      <c r="C351960" s="77"/>
    </row>
    <row r="351961" spans="2:3" x14ac:dyDescent="0.25">
      <c r="B351961" s="78"/>
      <c r="C351961" s="77"/>
    </row>
    <row r="351962" spans="2:3" x14ac:dyDescent="0.25">
      <c r="B351962" s="78"/>
      <c r="C351962" s="77"/>
    </row>
    <row r="351963" spans="2:3" x14ac:dyDescent="0.25">
      <c r="B351963" s="78"/>
      <c r="C351963" s="77"/>
    </row>
    <row r="351964" spans="2:3" x14ac:dyDescent="0.25">
      <c r="B351964" s="78"/>
      <c r="C351964" s="77"/>
    </row>
    <row r="351965" spans="2:3" x14ac:dyDescent="0.25">
      <c r="B351965" s="78"/>
      <c r="C351965" s="77"/>
    </row>
    <row r="351966" spans="2:3" x14ac:dyDescent="0.25">
      <c r="B351966" s="78"/>
      <c r="C351966" s="77"/>
    </row>
    <row r="351967" spans="2:3" x14ac:dyDescent="0.25">
      <c r="B351967" s="78"/>
      <c r="C351967" s="77"/>
    </row>
    <row r="351968" spans="2:3" x14ac:dyDescent="0.25">
      <c r="B351968" s="78"/>
      <c r="C351968" s="77"/>
    </row>
    <row r="352078" spans="2:3" x14ac:dyDescent="0.25">
      <c r="B352078" s="78"/>
      <c r="C352078" s="77"/>
    </row>
    <row r="352079" spans="2:3" x14ac:dyDescent="0.25">
      <c r="B352079" s="78"/>
      <c r="C352079" s="77"/>
    </row>
    <row r="352080" spans="2:3" x14ac:dyDescent="0.25">
      <c r="B352080" s="78"/>
      <c r="C352080" s="77"/>
    </row>
    <row r="352081" spans="2:3" x14ac:dyDescent="0.25">
      <c r="B352081" s="78"/>
      <c r="C352081" s="77"/>
    </row>
    <row r="352082" spans="2:3" x14ac:dyDescent="0.25">
      <c r="B352082" s="78"/>
      <c r="C352082" s="77"/>
    </row>
    <row r="352083" spans="2:3" x14ac:dyDescent="0.25">
      <c r="B352083" s="78"/>
      <c r="C352083" s="77"/>
    </row>
    <row r="352084" spans="2:3" x14ac:dyDescent="0.25">
      <c r="B352084" s="78"/>
      <c r="C352084" s="77"/>
    </row>
    <row r="352085" spans="2:3" x14ac:dyDescent="0.25">
      <c r="B352085" s="78"/>
      <c r="C352085" s="77"/>
    </row>
    <row r="352086" spans="2:3" x14ac:dyDescent="0.25">
      <c r="B352086" s="78"/>
      <c r="C352086" s="77"/>
    </row>
    <row r="352087" spans="2:3" x14ac:dyDescent="0.25">
      <c r="B352087" s="78"/>
      <c r="C352087" s="77"/>
    </row>
    <row r="352088" spans="2:3" x14ac:dyDescent="0.25">
      <c r="B352088" s="78"/>
      <c r="C352088" s="77"/>
    </row>
    <row r="352089" spans="2:3" x14ac:dyDescent="0.25">
      <c r="B352089" s="78"/>
      <c r="C352089" s="77"/>
    </row>
    <row r="352090" spans="2:3" x14ac:dyDescent="0.25">
      <c r="B352090" s="78"/>
      <c r="C352090" s="77"/>
    </row>
    <row r="352200" spans="2:3" x14ac:dyDescent="0.25">
      <c r="B352200" s="78"/>
      <c r="C352200" s="77"/>
    </row>
    <row r="352201" spans="2:3" x14ac:dyDescent="0.25">
      <c r="B352201" s="78"/>
      <c r="C352201" s="77"/>
    </row>
    <row r="352202" spans="2:3" x14ac:dyDescent="0.25">
      <c r="B352202" s="78"/>
      <c r="C352202" s="77"/>
    </row>
    <row r="352203" spans="2:3" x14ac:dyDescent="0.25">
      <c r="B352203" s="78"/>
      <c r="C352203" s="77"/>
    </row>
    <row r="352204" spans="2:3" x14ac:dyDescent="0.25">
      <c r="B352204" s="78"/>
      <c r="C352204" s="77"/>
    </row>
    <row r="352205" spans="2:3" x14ac:dyDescent="0.25">
      <c r="B352205" s="78"/>
      <c r="C352205" s="77"/>
    </row>
    <row r="352206" spans="2:3" x14ac:dyDescent="0.25">
      <c r="B352206" s="78"/>
      <c r="C352206" s="77"/>
    </row>
    <row r="352207" spans="2:3" x14ac:dyDescent="0.25">
      <c r="B352207" s="78"/>
      <c r="C352207" s="77"/>
    </row>
    <row r="352208" spans="2:3" x14ac:dyDescent="0.25">
      <c r="B352208" s="78"/>
      <c r="C352208" s="77"/>
    </row>
    <row r="352209" spans="2:3" x14ac:dyDescent="0.25">
      <c r="B352209" s="78"/>
      <c r="C352209" s="77"/>
    </row>
    <row r="352210" spans="2:3" x14ac:dyDescent="0.25">
      <c r="B352210" s="78"/>
      <c r="C352210" s="77"/>
    </row>
    <row r="352211" spans="2:3" x14ac:dyDescent="0.25">
      <c r="B352211" s="78"/>
      <c r="C352211" s="77"/>
    </row>
    <row r="352212" spans="2:3" x14ac:dyDescent="0.25">
      <c r="B352212" s="78"/>
      <c r="C352212" s="77"/>
    </row>
    <row r="352322" spans="2:3" x14ac:dyDescent="0.25">
      <c r="B352322" s="78"/>
      <c r="C352322" s="77"/>
    </row>
    <row r="352323" spans="2:3" x14ac:dyDescent="0.25">
      <c r="B352323" s="78"/>
      <c r="C352323" s="77"/>
    </row>
    <row r="352324" spans="2:3" x14ac:dyDescent="0.25">
      <c r="B352324" s="78"/>
      <c r="C352324" s="77"/>
    </row>
    <row r="352325" spans="2:3" x14ac:dyDescent="0.25">
      <c r="B352325" s="78"/>
      <c r="C352325" s="77"/>
    </row>
    <row r="352326" spans="2:3" x14ac:dyDescent="0.25">
      <c r="B352326" s="78"/>
      <c r="C352326" s="77"/>
    </row>
    <row r="352327" spans="2:3" x14ac:dyDescent="0.25">
      <c r="B352327" s="78"/>
      <c r="C352327" s="77"/>
    </row>
    <row r="352328" spans="2:3" x14ac:dyDescent="0.25">
      <c r="B352328" s="78"/>
      <c r="C352328" s="77"/>
    </row>
    <row r="352329" spans="2:3" x14ac:dyDescent="0.25">
      <c r="B352329" s="78"/>
      <c r="C352329" s="77"/>
    </row>
    <row r="352330" spans="2:3" x14ac:dyDescent="0.25">
      <c r="B352330" s="78"/>
      <c r="C352330" s="77"/>
    </row>
    <row r="352331" spans="2:3" x14ac:dyDescent="0.25">
      <c r="B352331" s="78"/>
      <c r="C352331" s="77"/>
    </row>
    <row r="352332" spans="2:3" x14ac:dyDescent="0.25">
      <c r="B352332" s="78"/>
      <c r="C352332" s="77"/>
    </row>
    <row r="352333" spans="2:3" x14ac:dyDescent="0.25">
      <c r="B352333" s="78"/>
      <c r="C352333" s="77"/>
    </row>
    <row r="352334" spans="2:3" x14ac:dyDescent="0.25">
      <c r="B352334" s="78"/>
      <c r="C352334" s="77"/>
    </row>
    <row r="352444" spans="2:3" x14ac:dyDescent="0.25">
      <c r="B352444" s="78"/>
      <c r="C352444" s="77"/>
    </row>
    <row r="352445" spans="2:3" x14ac:dyDescent="0.25">
      <c r="B352445" s="78"/>
      <c r="C352445" s="77"/>
    </row>
    <row r="352446" spans="2:3" x14ac:dyDescent="0.25">
      <c r="B352446" s="78"/>
      <c r="C352446" s="77"/>
    </row>
    <row r="352447" spans="2:3" x14ac:dyDescent="0.25">
      <c r="B352447" s="78"/>
      <c r="C352447" s="77"/>
    </row>
    <row r="352448" spans="2:3" x14ac:dyDescent="0.25">
      <c r="B352448" s="78"/>
      <c r="C352448" s="77"/>
    </row>
    <row r="352449" spans="2:3" x14ac:dyDescent="0.25">
      <c r="B352449" s="78"/>
      <c r="C352449" s="77"/>
    </row>
    <row r="352450" spans="2:3" x14ac:dyDescent="0.25">
      <c r="B352450" s="78"/>
      <c r="C352450" s="77"/>
    </row>
    <row r="352451" spans="2:3" x14ac:dyDescent="0.25">
      <c r="B352451" s="78"/>
      <c r="C352451" s="77"/>
    </row>
    <row r="352452" spans="2:3" x14ac:dyDescent="0.25">
      <c r="B352452" s="78"/>
      <c r="C352452" s="77"/>
    </row>
    <row r="352453" spans="2:3" x14ac:dyDescent="0.25">
      <c r="B352453" s="78"/>
      <c r="C352453" s="77"/>
    </row>
    <row r="352454" spans="2:3" x14ac:dyDescent="0.25">
      <c r="B352454" s="78"/>
      <c r="C352454" s="77"/>
    </row>
    <row r="352455" spans="2:3" x14ac:dyDescent="0.25">
      <c r="B352455" s="78"/>
      <c r="C352455" s="77"/>
    </row>
    <row r="352456" spans="2:3" x14ac:dyDescent="0.25">
      <c r="B352456" s="78"/>
      <c r="C352456" s="77"/>
    </row>
    <row r="352566" spans="2:3" x14ac:dyDescent="0.25">
      <c r="B352566" s="78"/>
      <c r="C352566" s="77"/>
    </row>
    <row r="352567" spans="2:3" x14ac:dyDescent="0.25">
      <c r="B352567" s="78"/>
      <c r="C352567" s="77"/>
    </row>
    <row r="352568" spans="2:3" x14ac:dyDescent="0.25">
      <c r="B352568" s="78"/>
      <c r="C352568" s="77"/>
    </row>
    <row r="352569" spans="2:3" x14ac:dyDescent="0.25">
      <c r="B352569" s="78"/>
      <c r="C352569" s="77"/>
    </row>
    <row r="352570" spans="2:3" x14ac:dyDescent="0.25">
      <c r="B352570" s="78"/>
      <c r="C352570" s="77"/>
    </row>
    <row r="352571" spans="2:3" x14ac:dyDescent="0.25">
      <c r="B352571" s="78"/>
      <c r="C352571" s="77"/>
    </row>
    <row r="352572" spans="2:3" x14ac:dyDescent="0.25">
      <c r="B352572" s="78"/>
      <c r="C352572" s="77"/>
    </row>
    <row r="352573" spans="2:3" x14ac:dyDescent="0.25">
      <c r="B352573" s="78"/>
      <c r="C352573" s="77"/>
    </row>
    <row r="352574" spans="2:3" x14ac:dyDescent="0.25">
      <c r="B352574" s="78"/>
      <c r="C352574" s="77"/>
    </row>
    <row r="352575" spans="2:3" x14ac:dyDescent="0.25">
      <c r="B352575" s="78"/>
      <c r="C352575" s="77"/>
    </row>
    <row r="352576" spans="2:3" x14ac:dyDescent="0.25">
      <c r="B352576" s="78"/>
      <c r="C352576" s="77"/>
    </row>
    <row r="352577" spans="2:3" x14ac:dyDescent="0.25">
      <c r="B352577" s="78"/>
      <c r="C352577" s="77"/>
    </row>
    <row r="352578" spans="2:3" x14ac:dyDescent="0.25">
      <c r="B352578" s="78"/>
      <c r="C352578" s="77"/>
    </row>
    <row r="352688" spans="2:3" x14ac:dyDescent="0.25">
      <c r="B352688" s="78"/>
      <c r="C352688" s="77"/>
    </row>
    <row r="352689" spans="2:3" x14ac:dyDescent="0.25">
      <c r="B352689" s="78"/>
      <c r="C352689" s="77"/>
    </row>
    <row r="352690" spans="2:3" x14ac:dyDescent="0.25">
      <c r="B352690" s="78"/>
      <c r="C352690" s="77"/>
    </row>
    <row r="352691" spans="2:3" x14ac:dyDescent="0.25">
      <c r="B352691" s="78"/>
      <c r="C352691" s="77"/>
    </row>
    <row r="352692" spans="2:3" x14ac:dyDescent="0.25">
      <c r="B352692" s="78"/>
      <c r="C352692" s="77"/>
    </row>
    <row r="352693" spans="2:3" x14ac:dyDescent="0.25">
      <c r="B352693" s="78"/>
      <c r="C352693" s="77"/>
    </row>
    <row r="352694" spans="2:3" x14ac:dyDescent="0.25">
      <c r="B352694" s="78"/>
      <c r="C352694" s="77"/>
    </row>
    <row r="352695" spans="2:3" x14ac:dyDescent="0.25">
      <c r="B352695" s="78"/>
      <c r="C352695" s="77"/>
    </row>
    <row r="352696" spans="2:3" x14ac:dyDescent="0.25">
      <c r="B352696" s="78"/>
      <c r="C352696" s="77"/>
    </row>
    <row r="352697" spans="2:3" x14ac:dyDescent="0.25">
      <c r="B352697" s="78"/>
      <c r="C352697" s="77"/>
    </row>
    <row r="352698" spans="2:3" x14ac:dyDescent="0.25">
      <c r="B352698" s="78"/>
      <c r="C352698" s="77"/>
    </row>
    <row r="352699" spans="2:3" x14ac:dyDescent="0.25">
      <c r="B352699" s="78"/>
      <c r="C352699" s="77"/>
    </row>
    <row r="352700" spans="2:3" x14ac:dyDescent="0.25">
      <c r="B352700" s="78"/>
      <c r="C352700" s="77"/>
    </row>
    <row r="352810" spans="2:3" x14ac:dyDescent="0.25">
      <c r="B352810" s="78"/>
      <c r="C352810" s="77"/>
    </row>
    <row r="352811" spans="2:3" x14ac:dyDescent="0.25">
      <c r="B352811" s="78"/>
      <c r="C352811" s="77"/>
    </row>
    <row r="352812" spans="2:3" x14ac:dyDescent="0.25">
      <c r="B352812" s="78"/>
      <c r="C352812" s="77"/>
    </row>
    <row r="352813" spans="2:3" x14ac:dyDescent="0.25">
      <c r="B352813" s="78"/>
      <c r="C352813" s="77"/>
    </row>
    <row r="352814" spans="2:3" x14ac:dyDescent="0.25">
      <c r="B352814" s="78"/>
      <c r="C352814" s="77"/>
    </row>
    <row r="352815" spans="2:3" x14ac:dyDescent="0.25">
      <c r="B352815" s="78"/>
      <c r="C352815" s="77"/>
    </row>
    <row r="352816" spans="2:3" x14ac:dyDescent="0.25">
      <c r="B352816" s="78"/>
      <c r="C352816" s="77"/>
    </row>
    <row r="352817" spans="2:3" x14ac:dyDescent="0.25">
      <c r="B352817" s="78"/>
      <c r="C352817" s="77"/>
    </row>
    <row r="352818" spans="2:3" x14ac:dyDescent="0.25">
      <c r="B352818" s="78"/>
      <c r="C352818" s="77"/>
    </row>
    <row r="352819" spans="2:3" x14ac:dyDescent="0.25">
      <c r="B352819" s="78"/>
      <c r="C352819" s="77"/>
    </row>
    <row r="352820" spans="2:3" x14ac:dyDescent="0.25">
      <c r="B352820" s="78"/>
      <c r="C352820" s="77"/>
    </row>
    <row r="352821" spans="2:3" x14ac:dyDescent="0.25">
      <c r="B352821" s="78"/>
      <c r="C352821" s="77"/>
    </row>
    <row r="352822" spans="2:3" x14ac:dyDescent="0.25">
      <c r="B352822" s="78"/>
      <c r="C352822" s="77"/>
    </row>
    <row r="352932" spans="2:3" x14ac:dyDescent="0.25">
      <c r="B352932" s="78"/>
      <c r="C352932" s="77"/>
    </row>
    <row r="352933" spans="2:3" x14ac:dyDescent="0.25">
      <c r="B352933" s="78"/>
      <c r="C352933" s="77"/>
    </row>
    <row r="352934" spans="2:3" x14ac:dyDescent="0.25">
      <c r="B352934" s="78"/>
      <c r="C352934" s="77"/>
    </row>
    <row r="352935" spans="2:3" x14ac:dyDescent="0.25">
      <c r="B352935" s="78"/>
      <c r="C352935" s="77"/>
    </row>
    <row r="352936" spans="2:3" x14ac:dyDescent="0.25">
      <c r="B352936" s="78"/>
      <c r="C352936" s="77"/>
    </row>
    <row r="352937" spans="2:3" x14ac:dyDescent="0.25">
      <c r="B352937" s="78"/>
      <c r="C352937" s="77"/>
    </row>
    <row r="352938" spans="2:3" x14ac:dyDescent="0.25">
      <c r="B352938" s="78"/>
      <c r="C352938" s="77"/>
    </row>
    <row r="352939" spans="2:3" x14ac:dyDescent="0.25">
      <c r="B352939" s="78"/>
      <c r="C352939" s="77"/>
    </row>
    <row r="352940" spans="2:3" x14ac:dyDescent="0.25">
      <c r="B352940" s="78"/>
      <c r="C352940" s="77"/>
    </row>
    <row r="352941" spans="2:3" x14ac:dyDescent="0.25">
      <c r="B352941" s="78"/>
      <c r="C352941" s="77"/>
    </row>
    <row r="352942" spans="2:3" x14ac:dyDescent="0.25">
      <c r="B352942" s="78"/>
      <c r="C352942" s="77"/>
    </row>
    <row r="352943" spans="2:3" x14ac:dyDescent="0.25">
      <c r="B352943" s="78"/>
      <c r="C352943" s="77"/>
    </row>
    <row r="352944" spans="2:3" x14ac:dyDescent="0.25">
      <c r="B352944" s="78"/>
      <c r="C352944" s="77"/>
    </row>
    <row r="353054" spans="2:3" x14ac:dyDescent="0.25">
      <c r="B353054" s="78"/>
      <c r="C353054" s="77"/>
    </row>
    <row r="353055" spans="2:3" x14ac:dyDescent="0.25">
      <c r="B353055" s="78"/>
      <c r="C353055" s="77"/>
    </row>
    <row r="353056" spans="2:3" x14ac:dyDescent="0.25">
      <c r="B353056" s="78"/>
      <c r="C353056" s="77"/>
    </row>
    <row r="353057" spans="2:3" x14ac:dyDescent="0.25">
      <c r="B353057" s="78"/>
      <c r="C353057" s="77"/>
    </row>
    <row r="353058" spans="2:3" x14ac:dyDescent="0.25">
      <c r="B353058" s="78"/>
      <c r="C353058" s="77"/>
    </row>
    <row r="353059" spans="2:3" x14ac:dyDescent="0.25">
      <c r="B353059" s="78"/>
      <c r="C353059" s="77"/>
    </row>
    <row r="353060" spans="2:3" x14ac:dyDescent="0.25">
      <c r="B353060" s="78"/>
      <c r="C353060" s="77"/>
    </row>
    <row r="353061" spans="2:3" x14ac:dyDescent="0.25">
      <c r="B353061" s="78"/>
      <c r="C353061" s="77"/>
    </row>
    <row r="353062" spans="2:3" x14ac:dyDescent="0.25">
      <c r="B353062" s="78"/>
      <c r="C353062" s="77"/>
    </row>
    <row r="353063" spans="2:3" x14ac:dyDescent="0.25">
      <c r="B353063" s="78"/>
      <c r="C353063" s="77"/>
    </row>
    <row r="353064" spans="2:3" x14ac:dyDescent="0.25">
      <c r="B353064" s="78"/>
      <c r="C353064" s="77"/>
    </row>
    <row r="353065" spans="2:3" x14ac:dyDescent="0.25">
      <c r="B353065" s="78"/>
      <c r="C353065" s="77"/>
    </row>
    <row r="353066" spans="2:3" x14ac:dyDescent="0.25">
      <c r="B353066" s="78"/>
      <c r="C353066" s="77"/>
    </row>
    <row r="353176" spans="2:3" x14ac:dyDescent="0.25">
      <c r="B353176" s="78"/>
      <c r="C353176" s="77"/>
    </row>
    <row r="353177" spans="2:3" x14ac:dyDescent="0.25">
      <c r="B353177" s="78"/>
      <c r="C353177" s="77"/>
    </row>
    <row r="353178" spans="2:3" x14ac:dyDescent="0.25">
      <c r="B353178" s="78"/>
      <c r="C353178" s="77"/>
    </row>
    <row r="353179" spans="2:3" x14ac:dyDescent="0.25">
      <c r="B353179" s="78"/>
      <c r="C353179" s="77"/>
    </row>
    <row r="353180" spans="2:3" x14ac:dyDescent="0.25">
      <c r="B353180" s="78"/>
      <c r="C353180" s="77"/>
    </row>
    <row r="353181" spans="2:3" x14ac:dyDescent="0.25">
      <c r="B353181" s="78"/>
      <c r="C353181" s="77"/>
    </row>
    <row r="353182" spans="2:3" x14ac:dyDescent="0.25">
      <c r="B353182" s="78"/>
      <c r="C353182" s="77"/>
    </row>
    <row r="353183" spans="2:3" x14ac:dyDescent="0.25">
      <c r="B353183" s="78"/>
      <c r="C353183" s="77"/>
    </row>
    <row r="353184" spans="2:3" x14ac:dyDescent="0.25">
      <c r="B353184" s="78"/>
      <c r="C353184" s="77"/>
    </row>
    <row r="353185" spans="2:3" x14ac:dyDescent="0.25">
      <c r="B353185" s="78"/>
      <c r="C353185" s="77"/>
    </row>
    <row r="353186" spans="2:3" x14ac:dyDescent="0.25">
      <c r="B353186" s="78"/>
      <c r="C353186" s="77"/>
    </row>
    <row r="353187" spans="2:3" x14ac:dyDescent="0.25">
      <c r="B353187" s="78"/>
      <c r="C353187" s="77"/>
    </row>
    <row r="353188" spans="2:3" x14ac:dyDescent="0.25">
      <c r="B353188" s="78"/>
      <c r="C353188" s="77"/>
    </row>
    <row r="353298" spans="2:3" x14ac:dyDescent="0.25">
      <c r="B353298" s="78"/>
      <c r="C353298" s="77"/>
    </row>
    <row r="353299" spans="2:3" x14ac:dyDescent="0.25">
      <c r="B353299" s="78"/>
      <c r="C353299" s="77"/>
    </row>
    <row r="353300" spans="2:3" x14ac:dyDescent="0.25">
      <c r="B353300" s="78"/>
      <c r="C353300" s="77"/>
    </row>
    <row r="353301" spans="2:3" x14ac:dyDescent="0.25">
      <c r="B353301" s="78"/>
      <c r="C353301" s="77"/>
    </row>
    <row r="353302" spans="2:3" x14ac:dyDescent="0.25">
      <c r="B353302" s="78"/>
      <c r="C353302" s="77"/>
    </row>
    <row r="353303" spans="2:3" x14ac:dyDescent="0.25">
      <c r="B353303" s="78"/>
      <c r="C353303" s="77"/>
    </row>
    <row r="353304" spans="2:3" x14ac:dyDescent="0.25">
      <c r="B353304" s="78"/>
      <c r="C353304" s="77"/>
    </row>
    <row r="353305" spans="2:3" x14ac:dyDescent="0.25">
      <c r="B353305" s="78"/>
      <c r="C353305" s="77"/>
    </row>
    <row r="353306" spans="2:3" x14ac:dyDescent="0.25">
      <c r="B353306" s="78"/>
      <c r="C353306" s="77"/>
    </row>
    <row r="353307" spans="2:3" x14ac:dyDescent="0.25">
      <c r="B353307" s="78"/>
      <c r="C353307" s="77"/>
    </row>
    <row r="353308" spans="2:3" x14ac:dyDescent="0.25">
      <c r="B353308" s="78"/>
      <c r="C353308" s="77"/>
    </row>
    <row r="353309" spans="2:3" x14ac:dyDescent="0.25">
      <c r="B353309" s="78"/>
      <c r="C353309" s="77"/>
    </row>
    <row r="353310" spans="2:3" x14ac:dyDescent="0.25">
      <c r="B353310" s="78"/>
      <c r="C353310" s="77"/>
    </row>
    <row r="353420" spans="2:3" x14ac:dyDescent="0.25">
      <c r="B353420" s="78"/>
      <c r="C353420" s="77"/>
    </row>
    <row r="353421" spans="2:3" x14ac:dyDescent="0.25">
      <c r="B353421" s="78"/>
      <c r="C353421" s="77"/>
    </row>
    <row r="353422" spans="2:3" x14ac:dyDescent="0.25">
      <c r="B353422" s="78"/>
      <c r="C353422" s="77"/>
    </row>
    <row r="353423" spans="2:3" x14ac:dyDescent="0.25">
      <c r="B353423" s="78"/>
      <c r="C353423" s="77"/>
    </row>
    <row r="353424" spans="2:3" x14ac:dyDescent="0.25">
      <c r="B353424" s="78"/>
      <c r="C353424" s="77"/>
    </row>
    <row r="353425" spans="2:3" x14ac:dyDescent="0.25">
      <c r="B353425" s="78"/>
      <c r="C353425" s="77"/>
    </row>
    <row r="353426" spans="2:3" x14ac:dyDescent="0.25">
      <c r="B353426" s="78"/>
      <c r="C353426" s="77"/>
    </row>
    <row r="353427" spans="2:3" x14ac:dyDescent="0.25">
      <c r="B353427" s="78"/>
      <c r="C353427" s="77"/>
    </row>
    <row r="353428" spans="2:3" x14ac:dyDescent="0.25">
      <c r="B353428" s="78"/>
      <c r="C353428" s="77"/>
    </row>
    <row r="353429" spans="2:3" x14ac:dyDescent="0.25">
      <c r="B353429" s="78"/>
      <c r="C353429" s="77"/>
    </row>
    <row r="353430" spans="2:3" x14ac:dyDescent="0.25">
      <c r="B353430" s="78"/>
      <c r="C353430" s="77"/>
    </row>
    <row r="353431" spans="2:3" x14ac:dyDescent="0.25">
      <c r="B353431" s="78"/>
      <c r="C353431" s="77"/>
    </row>
    <row r="353432" spans="2:3" x14ac:dyDescent="0.25">
      <c r="B353432" s="78"/>
      <c r="C353432" s="77"/>
    </row>
    <row r="353542" spans="2:3" x14ac:dyDescent="0.25">
      <c r="B353542" s="78"/>
      <c r="C353542" s="77"/>
    </row>
    <row r="353543" spans="2:3" x14ac:dyDescent="0.25">
      <c r="B353543" s="78"/>
      <c r="C353543" s="77"/>
    </row>
    <row r="353544" spans="2:3" x14ac:dyDescent="0.25">
      <c r="B353544" s="78"/>
      <c r="C353544" s="77"/>
    </row>
    <row r="353545" spans="2:3" x14ac:dyDescent="0.25">
      <c r="B353545" s="78"/>
      <c r="C353545" s="77"/>
    </row>
    <row r="353546" spans="2:3" x14ac:dyDescent="0.25">
      <c r="B353546" s="78"/>
      <c r="C353546" s="77"/>
    </row>
    <row r="353547" spans="2:3" x14ac:dyDescent="0.25">
      <c r="B353547" s="78"/>
      <c r="C353547" s="77"/>
    </row>
    <row r="353548" spans="2:3" x14ac:dyDescent="0.25">
      <c r="B353548" s="78"/>
      <c r="C353548" s="77"/>
    </row>
    <row r="353549" spans="2:3" x14ac:dyDescent="0.25">
      <c r="B353549" s="78"/>
      <c r="C353549" s="77"/>
    </row>
    <row r="353550" spans="2:3" x14ac:dyDescent="0.25">
      <c r="B353550" s="78"/>
      <c r="C353550" s="77"/>
    </row>
    <row r="353551" spans="2:3" x14ac:dyDescent="0.25">
      <c r="B353551" s="78"/>
      <c r="C353551" s="77"/>
    </row>
    <row r="353552" spans="2:3" x14ac:dyDescent="0.25">
      <c r="B353552" s="78"/>
      <c r="C353552" s="77"/>
    </row>
    <row r="353553" spans="2:3" x14ac:dyDescent="0.25">
      <c r="B353553" s="78"/>
      <c r="C353553" s="77"/>
    </row>
    <row r="353554" spans="2:3" x14ac:dyDescent="0.25">
      <c r="B353554" s="78"/>
      <c r="C353554" s="77"/>
    </row>
    <row r="353664" spans="2:3" x14ac:dyDescent="0.25">
      <c r="B353664" s="78"/>
      <c r="C353664" s="77"/>
    </row>
    <row r="353665" spans="2:3" x14ac:dyDescent="0.25">
      <c r="B353665" s="78"/>
      <c r="C353665" s="77"/>
    </row>
    <row r="353666" spans="2:3" x14ac:dyDescent="0.25">
      <c r="B353666" s="78"/>
      <c r="C353666" s="77"/>
    </row>
    <row r="353667" spans="2:3" x14ac:dyDescent="0.25">
      <c r="B353667" s="78"/>
      <c r="C353667" s="77"/>
    </row>
    <row r="353668" spans="2:3" x14ac:dyDescent="0.25">
      <c r="B353668" s="78"/>
      <c r="C353668" s="77"/>
    </row>
    <row r="353669" spans="2:3" x14ac:dyDescent="0.25">
      <c r="B353669" s="78"/>
      <c r="C353669" s="77"/>
    </row>
    <row r="353670" spans="2:3" x14ac:dyDescent="0.25">
      <c r="B353670" s="78"/>
      <c r="C353670" s="77"/>
    </row>
    <row r="353671" spans="2:3" x14ac:dyDescent="0.25">
      <c r="B353671" s="78"/>
      <c r="C353671" s="77"/>
    </row>
    <row r="353672" spans="2:3" x14ac:dyDescent="0.25">
      <c r="B353672" s="78"/>
      <c r="C353672" s="77"/>
    </row>
    <row r="353673" spans="2:3" x14ac:dyDescent="0.25">
      <c r="B353673" s="78"/>
      <c r="C353673" s="77"/>
    </row>
    <row r="353674" spans="2:3" x14ac:dyDescent="0.25">
      <c r="B353674" s="78"/>
      <c r="C353674" s="77"/>
    </row>
    <row r="353675" spans="2:3" x14ac:dyDescent="0.25">
      <c r="B353675" s="78"/>
      <c r="C353675" s="77"/>
    </row>
    <row r="353676" spans="2:3" x14ac:dyDescent="0.25">
      <c r="B353676" s="78"/>
      <c r="C353676" s="77"/>
    </row>
    <row r="353786" spans="2:3" x14ac:dyDescent="0.25">
      <c r="B353786" s="78"/>
      <c r="C353786" s="77"/>
    </row>
    <row r="353787" spans="2:3" x14ac:dyDescent="0.25">
      <c r="B353787" s="78"/>
      <c r="C353787" s="77"/>
    </row>
    <row r="353788" spans="2:3" x14ac:dyDescent="0.25">
      <c r="B353788" s="78"/>
      <c r="C353788" s="77"/>
    </row>
    <row r="353789" spans="2:3" x14ac:dyDescent="0.25">
      <c r="B353789" s="78"/>
      <c r="C353789" s="77"/>
    </row>
    <row r="353790" spans="2:3" x14ac:dyDescent="0.25">
      <c r="B353790" s="78"/>
      <c r="C353790" s="77"/>
    </row>
    <row r="353791" spans="2:3" x14ac:dyDescent="0.25">
      <c r="B353791" s="78"/>
      <c r="C353791" s="77"/>
    </row>
    <row r="353792" spans="2:3" x14ac:dyDescent="0.25">
      <c r="B353792" s="78"/>
      <c r="C353792" s="77"/>
    </row>
    <row r="353793" spans="2:3" x14ac:dyDescent="0.25">
      <c r="B353793" s="78"/>
      <c r="C353793" s="77"/>
    </row>
    <row r="353794" spans="2:3" x14ac:dyDescent="0.25">
      <c r="B353794" s="78"/>
      <c r="C353794" s="77"/>
    </row>
    <row r="353795" spans="2:3" x14ac:dyDescent="0.25">
      <c r="B353795" s="78"/>
      <c r="C353795" s="77"/>
    </row>
    <row r="353796" spans="2:3" x14ac:dyDescent="0.25">
      <c r="B353796" s="78"/>
      <c r="C353796" s="77"/>
    </row>
    <row r="353797" spans="2:3" x14ac:dyDescent="0.25">
      <c r="B353797" s="78"/>
      <c r="C353797" s="77"/>
    </row>
    <row r="353798" spans="2:3" x14ac:dyDescent="0.25">
      <c r="B353798" s="78"/>
      <c r="C353798" s="77"/>
    </row>
    <row r="353908" spans="2:3" x14ac:dyDescent="0.25">
      <c r="B353908" s="78"/>
      <c r="C353908" s="77"/>
    </row>
    <row r="353909" spans="2:3" x14ac:dyDescent="0.25">
      <c r="B353909" s="78"/>
      <c r="C353909" s="77"/>
    </row>
    <row r="353910" spans="2:3" x14ac:dyDescent="0.25">
      <c r="B353910" s="78"/>
      <c r="C353910" s="77"/>
    </row>
    <row r="353911" spans="2:3" x14ac:dyDescent="0.25">
      <c r="B353911" s="78"/>
      <c r="C353911" s="77"/>
    </row>
    <row r="353912" spans="2:3" x14ac:dyDescent="0.25">
      <c r="B353912" s="78"/>
      <c r="C353912" s="77"/>
    </row>
    <row r="353913" spans="2:3" x14ac:dyDescent="0.25">
      <c r="B353913" s="78"/>
      <c r="C353913" s="77"/>
    </row>
    <row r="353914" spans="2:3" x14ac:dyDescent="0.25">
      <c r="B353914" s="78"/>
      <c r="C353914" s="77"/>
    </row>
    <row r="353915" spans="2:3" x14ac:dyDescent="0.25">
      <c r="B353915" s="78"/>
      <c r="C353915" s="77"/>
    </row>
    <row r="353916" spans="2:3" x14ac:dyDescent="0.25">
      <c r="B353916" s="78"/>
      <c r="C353916" s="77"/>
    </row>
    <row r="353917" spans="2:3" x14ac:dyDescent="0.25">
      <c r="B353917" s="78"/>
      <c r="C353917" s="77"/>
    </row>
    <row r="353918" spans="2:3" x14ac:dyDescent="0.25">
      <c r="B353918" s="78"/>
      <c r="C353918" s="77"/>
    </row>
    <row r="353919" spans="2:3" x14ac:dyDescent="0.25">
      <c r="B353919" s="78"/>
      <c r="C353919" s="77"/>
    </row>
    <row r="353920" spans="2:3" x14ac:dyDescent="0.25">
      <c r="B353920" s="78"/>
      <c r="C353920" s="77"/>
    </row>
    <row r="354030" spans="2:3" x14ac:dyDescent="0.25">
      <c r="B354030" s="78"/>
      <c r="C354030" s="77"/>
    </row>
    <row r="354031" spans="2:3" x14ac:dyDescent="0.25">
      <c r="B354031" s="78"/>
      <c r="C354031" s="77"/>
    </row>
    <row r="354032" spans="2:3" x14ac:dyDescent="0.25">
      <c r="B354032" s="78"/>
      <c r="C354032" s="77"/>
    </row>
    <row r="354033" spans="2:3" x14ac:dyDescent="0.25">
      <c r="B354033" s="78"/>
      <c r="C354033" s="77"/>
    </row>
    <row r="354034" spans="2:3" x14ac:dyDescent="0.25">
      <c r="B354034" s="78"/>
      <c r="C354034" s="77"/>
    </row>
    <row r="354035" spans="2:3" x14ac:dyDescent="0.25">
      <c r="B354035" s="78"/>
      <c r="C354035" s="77"/>
    </row>
    <row r="354036" spans="2:3" x14ac:dyDescent="0.25">
      <c r="B354036" s="78"/>
      <c r="C354036" s="77"/>
    </row>
    <row r="354037" spans="2:3" x14ac:dyDescent="0.25">
      <c r="B354037" s="78"/>
      <c r="C354037" s="77"/>
    </row>
    <row r="354038" spans="2:3" x14ac:dyDescent="0.25">
      <c r="B354038" s="78"/>
      <c r="C354038" s="77"/>
    </row>
    <row r="354039" spans="2:3" x14ac:dyDescent="0.25">
      <c r="B354039" s="78"/>
      <c r="C354039" s="77"/>
    </row>
    <row r="354040" spans="2:3" x14ac:dyDescent="0.25">
      <c r="B354040" s="78"/>
      <c r="C354040" s="77"/>
    </row>
    <row r="354041" spans="2:3" x14ac:dyDescent="0.25">
      <c r="B354041" s="78"/>
      <c r="C354041" s="77"/>
    </row>
    <row r="354042" spans="2:3" x14ac:dyDescent="0.25">
      <c r="B354042" s="78"/>
      <c r="C354042" s="77"/>
    </row>
    <row r="354152" spans="2:3" x14ac:dyDescent="0.25">
      <c r="B354152" s="78"/>
      <c r="C354152" s="77"/>
    </row>
    <row r="354153" spans="2:3" x14ac:dyDescent="0.25">
      <c r="B354153" s="78"/>
      <c r="C354153" s="77"/>
    </row>
    <row r="354154" spans="2:3" x14ac:dyDescent="0.25">
      <c r="B354154" s="78"/>
      <c r="C354154" s="77"/>
    </row>
    <row r="354155" spans="2:3" x14ac:dyDescent="0.25">
      <c r="B354155" s="78"/>
      <c r="C354155" s="77"/>
    </row>
    <row r="354156" spans="2:3" x14ac:dyDescent="0.25">
      <c r="B354156" s="78"/>
      <c r="C354156" s="77"/>
    </row>
    <row r="354157" spans="2:3" x14ac:dyDescent="0.25">
      <c r="B354157" s="78"/>
      <c r="C354157" s="77"/>
    </row>
    <row r="354158" spans="2:3" x14ac:dyDescent="0.25">
      <c r="B354158" s="78"/>
      <c r="C354158" s="77"/>
    </row>
    <row r="354159" spans="2:3" x14ac:dyDescent="0.25">
      <c r="B354159" s="78"/>
      <c r="C354159" s="77"/>
    </row>
    <row r="354160" spans="2:3" x14ac:dyDescent="0.25">
      <c r="B354160" s="78"/>
      <c r="C354160" s="77"/>
    </row>
    <row r="354161" spans="2:3" x14ac:dyDescent="0.25">
      <c r="B354161" s="78"/>
      <c r="C354161" s="77"/>
    </row>
    <row r="354162" spans="2:3" x14ac:dyDescent="0.25">
      <c r="B354162" s="78"/>
      <c r="C354162" s="77"/>
    </row>
    <row r="354163" spans="2:3" x14ac:dyDescent="0.25">
      <c r="B354163" s="78"/>
      <c r="C354163" s="77"/>
    </row>
    <row r="354164" spans="2:3" x14ac:dyDescent="0.25">
      <c r="B354164" s="78"/>
      <c r="C354164" s="77"/>
    </row>
    <row r="354274" spans="2:3" x14ac:dyDescent="0.25">
      <c r="B354274" s="78"/>
      <c r="C354274" s="77"/>
    </row>
    <row r="354275" spans="2:3" x14ac:dyDescent="0.25">
      <c r="B354275" s="78"/>
      <c r="C354275" s="77"/>
    </row>
    <row r="354276" spans="2:3" x14ac:dyDescent="0.25">
      <c r="B354276" s="78"/>
      <c r="C354276" s="77"/>
    </row>
    <row r="354277" spans="2:3" x14ac:dyDescent="0.25">
      <c r="B354277" s="78"/>
      <c r="C354277" s="77"/>
    </row>
    <row r="354278" spans="2:3" x14ac:dyDescent="0.25">
      <c r="B354278" s="78"/>
      <c r="C354278" s="77"/>
    </row>
    <row r="354279" spans="2:3" x14ac:dyDescent="0.25">
      <c r="B354279" s="78"/>
      <c r="C354279" s="77"/>
    </row>
    <row r="354280" spans="2:3" x14ac:dyDescent="0.25">
      <c r="B354280" s="78"/>
      <c r="C354280" s="77"/>
    </row>
    <row r="354281" spans="2:3" x14ac:dyDescent="0.25">
      <c r="B354281" s="78"/>
      <c r="C354281" s="77"/>
    </row>
    <row r="354282" spans="2:3" x14ac:dyDescent="0.25">
      <c r="B354282" s="78"/>
      <c r="C354282" s="77"/>
    </row>
    <row r="354283" spans="2:3" x14ac:dyDescent="0.25">
      <c r="B354283" s="78"/>
      <c r="C354283" s="77"/>
    </row>
    <row r="354284" spans="2:3" x14ac:dyDescent="0.25">
      <c r="B354284" s="78"/>
      <c r="C354284" s="77"/>
    </row>
    <row r="354285" spans="2:3" x14ac:dyDescent="0.25">
      <c r="B354285" s="78"/>
      <c r="C354285" s="77"/>
    </row>
    <row r="354286" spans="2:3" x14ac:dyDescent="0.25">
      <c r="B354286" s="78"/>
      <c r="C354286" s="77"/>
    </row>
    <row r="354396" spans="2:3" x14ac:dyDescent="0.25">
      <c r="B354396" s="78"/>
      <c r="C354396" s="77"/>
    </row>
    <row r="354397" spans="2:3" x14ac:dyDescent="0.25">
      <c r="B354397" s="78"/>
      <c r="C354397" s="77"/>
    </row>
    <row r="354398" spans="2:3" x14ac:dyDescent="0.25">
      <c r="B354398" s="78"/>
      <c r="C354398" s="77"/>
    </row>
    <row r="354399" spans="2:3" x14ac:dyDescent="0.25">
      <c r="B354399" s="78"/>
      <c r="C354399" s="77"/>
    </row>
    <row r="354400" spans="2:3" x14ac:dyDescent="0.25">
      <c r="B354400" s="78"/>
      <c r="C354400" s="77"/>
    </row>
    <row r="354401" spans="2:3" x14ac:dyDescent="0.25">
      <c r="B354401" s="78"/>
      <c r="C354401" s="77"/>
    </row>
    <row r="354402" spans="2:3" x14ac:dyDescent="0.25">
      <c r="B354402" s="78"/>
      <c r="C354402" s="77"/>
    </row>
    <row r="354403" spans="2:3" x14ac:dyDescent="0.25">
      <c r="B354403" s="78"/>
      <c r="C354403" s="77"/>
    </row>
    <row r="354404" spans="2:3" x14ac:dyDescent="0.25">
      <c r="B354404" s="78"/>
      <c r="C354404" s="77"/>
    </row>
    <row r="354405" spans="2:3" x14ac:dyDescent="0.25">
      <c r="B354405" s="78"/>
      <c r="C354405" s="77"/>
    </row>
    <row r="354406" spans="2:3" x14ac:dyDescent="0.25">
      <c r="B354406" s="78"/>
      <c r="C354406" s="77"/>
    </row>
    <row r="354407" spans="2:3" x14ac:dyDescent="0.25">
      <c r="B354407" s="78"/>
      <c r="C354407" s="77"/>
    </row>
    <row r="354408" spans="2:3" x14ac:dyDescent="0.25">
      <c r="B354408" s="78"/>
      <c r="C354408" s="77"/>
    </row>
    <row r="354518" spans="2:3" x14ac:dyDescent="0.25">
      <c r="B354518" s="78"/>
      <c r="C354518" s="77"/>
    </row>
    <row r="354519" spans="2:3" x14ac:dyDescent="0.25">
      <c r="B354519" s="78"/>
      <c r="C354519" s="77"/>
    </row>
    <row r="354520" spans="2:3" x14ac:dyDescent="0.25">
      <c r="B354520" s="78"/>
      <c r="C354520" s="77"/>
    </row>
    <row r="354521" spans="2:3" x14ac:dyDescent="0.25">
      <c r="B354521" s="78"/>
      <c r="C354521" s="77"/>
    </row>
    <row r="354522" spans="2:3" x14ac:dyDescent="0.25">
      <c r="B354522" s="78"/>
      <c r="C354522" s="77"/>
    </row>
    <row r="354523" spans="2:3" x14ac:dyDescent="0.25">
      <c r="B354523" s="78"/>
      <c r="C354523" s="77"/>
    </row>
    <row r="354524" spans="2:3" x14ac:dyDescent="0.25">
      <c r="B354524" s="78"/>
      <c r="C354524" s="77"/>
    </row>
    <row r="354525" spans="2:3" x14ac:dyDescent="0.25">
      <c r="B354525" s="78"/>
      <c r="C354525" s="77"/>
    </row>
    <row r="354526" spans="2:3" x14ac:dyDescent="0.25">
      <c r="B354526" s="78"/>
      <c r="C354526" s="77"/>
    </row>
    <row r="354527" spans="2:3" x14ac:dyDescent="0.25">
      <c r="B354527" s="78"/>
      <c r="C354527" s="77"/>
    </row>
    <row r="354528" spans="2:3" x14ac:dyDescent="0.25">
      <c r="B354528" s="78"/>
      <c r="C354528" s="77"/>
    </row>
    <row r="354529" spans="2:3" x14ac:dyDescent="0.25">
      <c r="B354529" s="78"/>
      <c r="C354529" s="77"/>
    </row>
    <row r="354530" spans="2:3" x14ac:dyDescent="0.25">
      <c r="B354530" s="78"/>
      <c r="C354530" s="77"/>
    </row>
    <row r="354640" spans="2:3" x14ac:dyDescent="0.25">
      <c r="B354640" s="78"/>
      <c r="C354640" s="77"/>
    </row>
    <row r="354641" spans="2:3" x14ac:dyDescent="0.25">
      <c r="B354641" s="78"/>
      <c r="C354641" s="77"/>
    </row>
    <row r="354642" spans="2:3" x14ac:dyDescent="0.25">
      <c r="B354642" s="78"/>
      <c r="C354642" s="77"/>
    </row>
    <row r="354643" spans="2:3" x14ac:dyDescent="0.25">
      <c r="B354643" s="78"/>
      <c r="C354643" s="77"/>
    </row>
    <row r="354644" spans="2:3" x14ac:dyDescent="0.25">
      <c r="B354644" s="78"/>
      <c r="C354644" s="77"/>
    </row>
    <row r="354645" spans="2:3" x14ac:dyDescent="0.25">
      <c r="B354645" s="78"/>
      <c r="C354645" s="77"/>
    </row>
    <row r="354646" spans="2:3" x14ac:dyDescent="0.25">
      <c r="B354646" s="78"/>
      <c r="C354646" s="77"/>
    </row>
    <row r="354647" spans="2:3" x14ac:dyDescent="0.25">
      <c r="B354647" s="78"/>
      <c r="C354647" s="77"/>
    </row>
    <row r="354648" spans="2:3" x14ac:dyDescent="0.25">
      <c r="B354648" s="78"/>
      <c r="C354648" s="77"/>
    </row>
    <row r="354649" spans="2:3" x14ac:dyDescent="0.25">
      <c r="B354649" s="78"/>
      <c r="C354649" s="77"/>
    </row>
    <row r="354650" spans="2:3" x14ac:dyDescent="0.25">
      <c r="B354650" s="78"/>
      <c r="C354650" s="77"/>
    </row>
    <row r="354651" spans="2:3" x14ac:dyDescent="0.25">
      <c r="B354651" s="78"/>
      <c r="C354651" s="77"/>
    </row>
    <row r="354652" spans="2:3" x14ac:dyDescent="0.25">
      <c r="B354652" s="78"/>
      <c r="C354652" s="77"/>
    </row>
    <row r="354762" spans="2:3" x14ac:dyDescent="0.25">
      <c r="B354762" s="78"/>
      <c r="C354762" s="77"/>
    </row>
    <row r="354763" spans="2:3" x14ac:dyDescent="0.25">
      <c r="B354763" s="78"/>
      <c r="C354763" s="77"/>
    </row>
    <row r="354764" spans="2:3" x14ac:dyDescent="0.25">
      <c r="B354764" s="78"/>
      <c r="C354764" s="77"/>
    </row>
    <row r="354765" spans="2:3" x14ac:dyDescent="0.25">
      <c r="B354765" s="78"/>
      <c r="C354765" s="77"/>
    </row>
    <row r="354766" spans="2:3" x14ac:dyDescent="0.25">
      <c r="B354766" s="78"/>
      <c r="C354766" s="77"/>
    </row>
    <row r="354767" spans="2:3" x14ac:dyDescent="0.25">
      <c r="B354767" s="78"/>
      <c r="C354767" s="77"/>
    </row>
    <row r="354768" spans="2:3" x14ac:dyDescent="0.25">
      <c r="B354768" s="78"/>
      <c r="C354768" s="77"/>
    </row>
    <row r="354769" spans="2:3" x14ac:dyDescent="0.25">
      <c r="B354769" s="78"/>
      <c r="C354769" s="77"/>
    </row>
    <row r="354770" spans="2:3" x14ac:dyDescent="0.25">
      <c r="B354770" s="78"/>
      <c r="C354770" s="77"/>
    </row>
    <row r="354771" spans="2:3" x14ac:dyDescent="0.25">
      <c r="B354771" s="78"/>
      <c r="C354771" s="77"/>
    </row>
    <row r="354772" spans="2:3" x14ac:dyDescent="0.25">
      <c r="B354772" s="78"/>
      <c r="C354772" s="77"/>
    </row>
    <row r="354773" spans="2:3" x14ac:dyDescent="0.25">
      <c r="B354773" s="78"/>
      <c r="C354773" s="77"/>
    </row>
    <row r="354774" spans="2:3" x14ac:dyDescent="0.25">
      <c r="B354774" s="78"/>
      <c r="C354774" s="77"/>
    </row>
    <row r="354884" spans="2:3" x14ac:dyDescent="0.25">
      <c r="B354884" s="78"/>
      <c r="C354884" s="77"/>
    </row>
    <row r="354885" spans="2:3" x14ac:dyDescent="0.25">
      <c r="B354885" s="78"/>
      <c r="C354885" s="77"/>
    </row>
    <row r="354886" spans="2:3" x14ac:dyDescent="0.25">
      <c r="B354886" s="78"/>
      <c r="C354886" s="77"/>
    </row>
    <row r="354887" spans="2:3" x14ac:dyDescent="0.25">
      <c r="B354887" s="78"/>
      <c r="C354887" s="77"/>
    </row>
    <row r="354888" spans="2:3" x14ac:dyDescent="0.25">
      <c r="B354888" s="78"/>
      <c r="C354888" s="77"/>
    </row>
    <row r="354889" spans="2:3" x14ac:dyDescent="0.25">
      <c r="B354889" s="78"/>
      <c r="C354889" s="77"/>
    </row>
    <row r="354890" spans="2:3" x14ac:dyDescent="0.25">
      <c r="B354890" s="78"/>
      <c r="C354890" s="77"/>
    </row>
    <row r="354891" spans="2:3" x14ac:dyDescent="0.25">
      <c r="B354891" s="78"/>
      <c r="C354891" s="77"/>
    </row>
    <row r="354892" spans="2:3" x14ac:dyDescent="0.25">
      <c r="B354892" s="78"/>
      <c r="C354892" s="77"/>
    </row>
    <row r="354893" spans="2:3" x14ac:dyDescent="0.25">
      <c r="B354893" s="78"/>
      <c r="C354893" s="77"/>
    </row>
    <row r="354894" spans="2:3" x14ac:dyDescent="0.25">
      <c r="B354894" s="78"/>
      <c r="C354894" s="77"/>
    </row>
    <row r="354895" spans="2:3" x14ac:dyDescent="0.25">
      <c r="B354895" s="78"/>
      <c r="C354895" s="77"/>
    </row>
    <row r="354896" spans="2:3" x14ac:dyDescent="0.25">
      <c r="B354896" s="78"/>
      <c r="C354896" s="77"/>
    </row>
    <row r="355006" spans="2:3" x14ac:dyDescent="0.25">
      <c r="B355006" s="78"/>
      <c r="C355006" s="77"/>
    </row>
    <row r="355007" spans="2:3" x14ac:dyDescent="0.25">
      <c r="B355007" s="78"/>
      <c r="C355007" s="77"/>
    </row>
    <row r="355008" spans="2:3" x14ac:dyDescent="0.25">
      <c r="B355008" s="78"/>
      <c r="C355008" s="77"/>
    </row>
    <row r="355009" spans="2:3" x14ac:dyDescent="0.25">
      <c r="B355009" s="78"/>
      <c r="C355009" s="77"/>
    </row>
    <row r="355010" spans="2:3" x14ac:dyDescent="0.25">
      <c r="B355010" s="78"/>
      <c r="C355010" s="77"/>
    </row>
    <row r="355011" spans="2:3" x14ac:dyDescent="0.25">
      <c r="B355011" s="78"/>
      <c r="C355011" s="77"/>
    </row>
    <row r="355012" spans="2:3" x14ac:dyDescent="0.25">
      <c r="B355012" s="78"/>
      <c r="C355012" s="77"/>
    </row>
    <row r="355013" spans="2:3" x14ac:dyDescent="0.25">
      <c r="B355013" s="78"/>
      <c r="C355013" s="77"/>
    </row>
    <row r="355014" spans="2:3" x14ac:dyDescent="0.25">
      <c r="B355014" s="78"/>
      <c r="C355014" s="77"/>
    </row>
    <row r="355015" spans="2:3" x14ac:dyDescent="0.25">
      <c r="B355015" s="78"/>
      <c r="C355015" s="77"/>
    </row>
    <row r="355016" spans="2:3" x14ac:dyDescent="0.25">
      <c r="B355016" s="78"/>
      <c r="C355016" s="77"/>
    </row>
    <row r="355017" spans="2:3" x14ac:dyDescent="0.25">
      <c r="B355017" s="78"/>
      <c r="C355017" s="77"/>
    </row>
    <row r="355018" spans="2:3" x14ac:dyDescent="0.25">
      <c r="B355018" s="78"/>
      <c r="C355018" s="77"/>
    </row>
    <row r="355128" spans="2:3" x14ac:dyDescent="0.25">
      <c r="B355128" s="78"/>
      <c r="C355128" s="77"/>
    </row>
    <row r="355129" spans="2:3" x14ac:dyDescent="0.25">
      <c r="B355129" s="78"/>
      <c r="C355129" s="77"/>
    </row>
    <row r="355130" spans="2:3" x14ac:dyDescent="0.25">
      <c r="B355130" s="78"/>
      <c r="C355130" s="77"/>
    </row>
    <row r="355131" spans="2:3" x14ac:dyDescent="0.25">
      <c r="B355131" s="78"/>
      <c r="C355131" s="77"/>
    </row>
    <row r="355132" spans="2:3" x14ac:dyDescent="0.25">
      <c r="B355132" s="78"/>
      <c r="C355132" s="77"/>
    </row>
    <row r="355133" spans="2:3" x14ac:dyDescent="0.25">
      <c r="B355133" s="78"/>
      <c r="C355133" s="77"/>
    </row>
    <row r="355134" spans="2:3" x14ac:dyDescent="0.25">
      <c r="B355134" s="78"/>
      <c r="C355134" s="77"/>
    </row>
    <row r="355135" spans="2:3" x14ac:dyDescent="0.25">
      <c r="B355135" s="78"/>
      <c r="C355135" s="77"/>
    </row>
    <row r="355136" spans="2:3" x14ac:dyDescent="0.25">
      <c r="B355136" s="78"/>
      <c r="C355136" s="77"/>
    </row>
    <row r="355137" spans="2:3" x14ac:dyDescent="0.25">
      <c r="B355137" s="78"/>
      <c r="C355137" s="77"/>
    </row>
    <row r="355138" spans="2:3" x14ac:dyDescent="0.25">
      <c r="B355138" s="78"/>
      <c r="C355138" s="77"/>
    </row>
    <row r="355139" spans="2:3" x14ac:dyDescent="0.25">
      <c r="B355139" s="78"/>
      <c r="C355139" s="77"/>
    </row>
    <row r="355140" spans="2:3" x14ac:dyDescent="0.25">
      <c r="B355140" s="78"/>
      <c r="C355140" s="77"/>
    </row>
    <row r="355250" spans="2:3" x14ac:dyDescent="0.25">
      <c r="B355250" s="78"/>
      <c r="C355250" s="77"/>
    </row>
    <row r="355251" spans="2:3" x14ac:dyDescent="0.25">
      <c r="B355251" s="78"/>
      <c r="C355251" s="77"/>
    </row>
    <row r="355252" spans="2:3" x14ac:dyDescent="0.25">
      <c r="B355252" s="78"/>
      <c r="C355252" s="77"/>
    </row>
    <row r="355253" spans="2:3" x14ac:dyDescent="0.25">
      <c r="B355253" s="78"/>
      <c r="C355253" s="77"/>
    </row>
    <row r="355254" spans="2:3" x14ac:dyDescent="0.25">
      <c r="B355254" s="78"/>
      <c r="C355254" s="77"/>
    </row>
    <row r="355255" spans="2:3" x14ac:dyDescent="0.25">
      <c r="B355255" s="78"/>
      <c r="C355255" s="77"/>
    </row>
    <row r="355256" spans="2:3" x14ac:dyDescent="0.25">
      <c r="B355256" s="78"/>
      <c r="C355256" s="77"/>
    </row>
    <row r="355257" spans="2:3" x14ac:dyDescent="0.25">
      <c r="B355257" s="78"/>
      <c r="C355257" s="77"/>
    </row>
    <row r="355258" spans="2:3" x14ac:dyDescent="0.25">
      <c r="B355258" s="78"/>
      <c r="C355258" s="77"/>
    </row>
    <row r="355259" spans="2:3" x14ac:dyDescent="0.25">
      <c r="B355259" s="78"/>
      <c r="C355259" s="77"/>
    </row>
    <row r="355260" spans="2:3" x14ac:dyDescent="0.25">
      <c r="B355260" s="78"/>
      <c r="C355260" s="77"/>
    </row>
    <row r="355261" spans="2:3" x14ac:dyDescent="0.25">
      <c r="B355261" s="78"/>
      <c r="C355261" s="77"/>
    </row>
    <row r="355262" spans="2:3" x14ac:dyDescent="0.25">
      <c r="B355262" s="78"/>
      <c r="C355262" s="77"/>
    </row>
    <row r="355372" spans="2:3" x14ac:dyDescent="0.25">
      <c r="B355372" s="78"/>
      <c r="C355372" s="77"/>
    </row>
    <row r="355373" spans="2:3" x14ac:dyDescent="0.25">
      <c r="B355373" s="78"/>
      <c r="C355373" s="77"/>
    </row>
    <row r="355374" spans="2:3" x14ac:dyDescent="0.25">
      <c r="B355374" s="78"/>
      <c r="C355374" s="77"/>
    </row>
    <row r="355375" spans="2:3" x14ac:dyDescent="0.25">
      <c r="B355375" s="78"/>
      <c r="C355375" s="77"/>
    </row>
    <row r="355376" spans="2:3" x14ac:dyDescent="0.25">
      <c r="B355376" s="78"/>
      <c r="C355376" s="77"/>
    </row>
    <row r="355377" spans="2:3" x14ac:dyDescent="0.25">
      <c r="B355377" s="78"/>
      <c r="C355377" s="77"/>
    </row>
    <row r="355378" spans="2:3" x14ac:dyDescent="0.25">
      <c r="B355378" s="78"/>
      <c r="C355378" s="77"/>
    </row>
    <row r="355379" spans="2:3" x14ac:dyDescent="0.25">
      <c r="B355379" s="78"/>
      <c r="C355379" s="77"/>
    </row>
    <row r="355380" spans="2:3" x14ac:dyDescent="0.25">
      <c r="B355380" s="78"/>
      <c r="C355380" s="77"/>
    </row>
    <row r="355381" spans="2:3" x14ac:dyDescent="0.25">
      <c r="B355381" s="78"/>
      <c r="C355381" s="77"/>
    </row>
    <row r="355382" spans="2:3" x14ac:dyDescent="0.25">
      <c r="B355382" s="78"/>
      <c r="C355382" s="77"/>
    </row>
    <row r="355383" spans="2:3" x14ac:dyDescent="0.25">
      <c r="B355383" s="78"/>
      <c r="C355383" s="77"/>
    </row>
    <row r="355384" spans="2:3" x14ac:dyDescent="0.25">
      <c r="B355384" s="78"/>
      <c r="C355384" s="77"/>
    </row>
    <row r="355494" spans="2:3" x14ac:dyDescent="0.25">
      <c r="B355494" s="78"/>
      <c r="C355494" s="77"/>
    </row>
    <row r="355495" spans="2:3" x14ac:dyDescent="0.25">
      <c r="B355495" s="78"/>
      <c r="C355495" s="77"/>
    </row>
    <row r="355496" spans="2:3" x14ac:dyDescent="0.25">
      <c r="B355496" s="78"/>
      <c r="C355496" s="77"/>
    </row>
    <row r="355497" spans="2:3" x14ac:dyDescent="0.25">
      <c r="B355497" s="78"/>
      <c r="C355497" s="77"/>
    </row>
    <row r="355498" spans="2:3" x14ac:dyDescent="0.25">
      <c r="B355498" s="78"/>
      <c r="C355498" s="77"/>
    </row>
    <row r="355499" spans="2:3" x14ac:dyDescent="0.25">
      <c r="B355499" s="78"/>
      <c r="C355499" s="77"/>
    </row>
    <row r="355500" spans="2:3" x14ac:dyDescent="0.25">
      <c r="B355500" s="78"/>
      <c r="C355500" s="77"/>
    </row>
    <row r="355501" spans="2:3" x14ac:dyDescent="0.25">
      <c r="B355501" s="78"/>
      <c r="C355501" s="77"/>
    </row>
    <row r="355502" spans="2:3" x14ac:dyDescent="0.25">
      <c r="B355502" s="78"/>
      <c r="C355502" s="77"/>
    </row>
    <row r="355503" spans="2:3" x14ac:dyDescent="0.25">
      <c r="B355503" s="78"/>
      <c r="C355503" s="77"/>
    </row>
    <row r="355504" spans="2:3" x14ac:dyDescent="0.25">
      <c r="B355504" s="78"/>
      <c r="C355504" s="77"/>
    </row>
    <row r="355505" spans="2:3" x14ac:dyDescent="0.25">
      <c r="B355505" s="78"/>
      <c r="C355505" s="77"/>
    </row>
    <row r="355506" spans="2:3" x14ac:dyDescent="0.25">
      <c r="B355506" s="78"/>
      <c r="C355506" s="77"/>
    </row>
    <row r="355616" spans="2:3" x14ac:dyDescent="0.25">
      <c r="B355616" s="78"/>
      <c r="C355616" s="77"/>
    </row>
    <row r="355617" spans="2:3" x14ac:dyDescent="0.25">
      <c r="B355617" s="78"/>
      <c r="C355617" s="77"/>
    </row>
    <row r="355618" spans="2:3" x14ac:dyDescent="0.25">
      <c r="B355618" s="78"/>
      <c r="C355618" s="77"/>
    </row>
    <row r="355619" spans="2:3" x14ac:dyDescent="0.25">
      <c r="B355619" s="78"/>
      <c r="C355619" s="77"/>
    </row>
    <row r="355620" spans="2:3" x14ac:dyDescent="0.25">
      <c r="B355620" s="78"/>
      <c r="C355620" s="77"/>
    </row>
    <row r="355621" spans="2:3" x14ac:dyDescent="0.25">
      <c r="B355621" s="78"/>
      <c r="C355621" s="77"/>
    </row>
    <row r="355622" spans="2:3" x14ac:dyDescent="0.25">
      <c r="B355622" s="78"/>
      <c r="C355622" s="77"/>
    </row>
    <row r="355623" spans="2:3" x14ac:dyDescent="0.25">
      <c r="B355623" s="78"/>
      <c r="C355623" s="77"/>
    </row>
    <row r="355624" spans="2:3" x14ac:dyDescent="0.25">
      <c r="B355624" s="78"/>
      <c r="C355624" s="77"/>
    </row>
    <row r="355625" spans="2:3" x14ac:dyDescent="0.25">
      <c r="B355625" s="78"/>
      <c r="C355625" s="77"/>
    </row>
    <row r="355626" spans="2:3" x14ac:dyDescent="0.25">
      <c r="B355626" s="78"/>
      <c r="C355626" s="77"/>
    </row>
    <row r="355627" spans="2:3" x14ac:dyDescent="0.25">
      <c r="B355627" s="78"/>
      <c r="C355627" s="77"/>
    </row>
    <row r="355628" spans="2:3" x14ac:dyDescent="0.25">
      <c r="B355628" s="78"/>
      <c r="C355628" s="77"/>
    </row>
    <row r="355738" spans="2:3" x14ac:dyDescent="0.25">
      <c r="B355738" s="78"/>
      <c r="C355738" s="77"/>
    </row>
    <row r="355739" spans="2:3" x14ac:dyDescent="0.25">
      <c r="B355739" s="78"/>
      <c r="C355739" s="77"/>
    </row>
    <row r="355740" spans="2:3" x14ac:dyDescent="0.25">
      <c r="B355740" s="78"/>
      <c r="C355740" s="77"/>
    </row>
    <row r="355741" spans="2:3" x14ac:dyDescent="0.25">
      <c r="B355741" s="78"/>
      <c r="C355741" s="77"/>
    </row>
    <row r="355742" spans="2:3" x14ac:dyDescent="0.25">
      <c r="B355742" s="78"/>
      <c r="C355742" s="77"/>
    </row>
    <row r="355743" spans="2:3" x14ac:dyDescent="0.25">
      <c r="B355743" s="78"/>
      <c r="C355743" s="77"/>
    </row>
    <row r="355744" spans="2:3" x14ac:dyDescent="0.25">
      <c r="B355744" s="78"/>
      <c r="C355744" s="77"/>
    </row>
    <row r="355745" spans="2:3" x14ac:dyDescent="0.25">
      <c r="B355745" s="78"/>
      <c r="C355745" s="77"/>
    </row>
    <row r="355746" spans="2:3" x14ac:dyDescent="0.25">
      <c r="B355746" s="78"/>
      <c r="C355746" s="77"/>
    </row>
    <row r="355747" spans="2:3" x14ac:dyDescent="0.25">
      <c r="B355747" s="78"/>
      <c r="C355747" s="77"/>
    </row>
    <row r="355748" spans="2:3" x14ac:dyDescent="0.25">
      <c r="B355748" s="78"/>
      <c r="C355748" s="77"/>
    </row>
    <row r="355749" spans="2:3" x14ac:dyDescent="0.25">
      <c r="B355749" s="78"/>
      <c r="C355749" s="77"/>
    </row>
    <row r="355750" spans="2:3" x14ac:dyDescent="0.25">
      <c r="B355750" s="78"/>
      <c r="C355750" s="77"/>
    </row>
    <row r="355860" spans="2:3" x14ac:dyDescent="0.25">
      <c r="B355860" s="78"/>
      <c r="C355860" s="77"/>
    </row>
    <row r="355861" spans="2:3" x14ac:dyDescent="0.25">
      <c r="B355861" s="78"/>
      <c r="C355861" s="77"/>
    </row>
    <row r="355862" spans="2:3" x14ac:dyDescent="0.25">
      <c r="B355862" s="78"/>
      <c r="C355862" s="77"/>
    </row>
    <row r="355863" spans="2:3" x14ac:dyDescent="0.25">
      <c r="B355863" s="78"/>
      <c r="C355863" s="77"/>
    </row>
    <row r="355864" spans="2:3" x14ac:dyDescent="0.25">
      <c r="B355864" s="78"/>
      <c r="C355864" s="77"/>
    </row>
    <row r="355865" spans="2:3" x14ac:dyDescent="0.25">
      <c r="B355865" s="78"/>
      <c r="C355865" s="77"/>
    </row>
    <row r="355866" spans="2:3" x14ac:dyDescent="0.25">
      <c r="B355866" s="78"/>
      <c r="C355866" s="77"/>
    </row>
    <row r="355867" spans="2:3" x14ac:dyDescent="0.25">
      <c r="B355867" s="78"/>
      <c r="C355867" s="77"/>
    </row>
    <row r="355868" spans="2:3" x14ac:dyDescent="0.25">
      <c r="B355868" s="78"/>
      <c r="C355868" s="77"/>
    </row>
    <row r="355869" spans="2:3" x14ac:dyDescent="0.25">
      <c r="B355869" s="78"/>
      <c r="C355869" s="77"/>
    </row>
    <row r="355870" spans="2:3" x14ac:dyDescent="0.25">
      <c r="B355870" s="78"/>
      <c r="C355870" s="77"/>
    </row>
    <row r="355871" spans="2:3" x14ac:dyDescent="0.25">
      <c r="B355871" s="78"/>
      <c r="C355871" s="77"/>
    </row>
    <row r="355872" spans="2:3" x14ac:dyDescent="0.25">
      <c r="B355872" s="78"/>
      <c r="C355872" s="77"/>
    </row>
    <row r="355982" spans="2:3" x14ac:dyDescent="0.25">
      <c r="B355982" s="78"/>
      <c r="C355982" s="77"/>
    </row>
    <row r="355983" spans="2:3" x14ac:dyDescent="0.25">
      <c r="B355983" s="78"/>
      <c r="C355983" s="77"/>
    </row>
    <row r="355984" spans="2:3" x14ac:dyDescent="0.25">
      <c r="B355984" s="78"/>
      <c r="C355984" s="77"/>
    </row>
    <row r="355985" spans="2:3" x14ac:dyDescent="0.25">
      <c r="B355985" s="78"/>
      <c r="C355985" s="77"/>
    </row>
    <row r="355986" spans="2:3" x14ac:dyDescent="0.25">
      <c r="B355986" s="78"/>
      <c r="C355986" s="77"/>
    </row>
    <row r="355987" spans="2:3" x14ac:dyDescent="0.25">
      <c r="B355987" s="78"/>
      <c r="C355987" s="77"/>
    </row>
    <row r="355988" spans="2:3" x14ac:dyDescent="0.25">
      <c r="B355988" s="78"/>
      <c r="C355988" s="77"/>
    </row>
    <row r="355989" spans="2:3" x14ac:dyDescent="0.25">
      <c r="B355989" s="78"/>
      <c r="C355989" s="77"/>
    </row>
    <row r="355990" spans="2:3" x14ac:dyDescent="0.25">
      <c r="B355990" s="78"/>
      <c r="C355990" s="77"/>
    </row>
    <row r="355991" spans="2:3" x14ac:dyDescent="0.25">
      <c r="B355991" s="78"/>
      <c r="C355991" s="77"/>
    </row>
    <row r="355992" spans="2:3" x14ac:dyDescent="0.25">
      <c r="B355992" s="78"/>
      <c r="C355992" s="77"/>
    </row>
    <row r="355993" spans="2:3" x14ac:dyDescent="0.25">
      <c r="B355993" s="78"/>
      <c r="C355993" s="77"/>
    </row>
    <row r="355994" spans="2:3" x14ac:dyDescent="0.25">
      <c r="B355994" s="78"/>
      <c r="C355994" s="77"/>
    </row>
    <row r="356104" spans="2:3" x14ac:dyDescent="0.25">
      <c r="B356104" s="78"/>
      <c r="C356104" s="77"/>
    </row>
    <row r="356105" spans="2:3" x14ac:dyDescent="0.25">
      <c r="B356105" s="78"/>
      <c r="C356105" s="77"/>
    </row>
    <row r="356106" spans="2:3" x14ac:dyDescent="0.25">
      <c r="B356106" s="78"/>
      <c r="C356106" s="77"/>
    </row>
    <row r="356107" spans="2:3" x14ac:dyDescent="0.25">
      <c r="B356107" s="78"/>
      <c r="C356107" s="77"/>
    </row>
    <row r="356108" spans="2:3" x14ac:dyDescent="0.25">
      <c r="B356108" s="78"/>
      <c r="C356108" s="77"/>
    </row>
    <row r="356109" spans="2:3" x14ac:dyDescent="0.25">
      <c r="B356109" s="78"/>
      <c r="C356109" s="77"/>
    </row>
    <row r="356110" spans="2:3" x14ac:dyDescent="0.25">
      <c r="B356110" s="78"/>
      <c r="C356110" s="77"/>
    </row>
    <row r="356111" spans="2:3" x14ac:dyDescent="0.25">
      <c r="B356111" s="78"/>
      <c r="C356111" s="77"/>
    </row>
    <row r="356112" spans="2:3" x14ac:dyDescent="0.25">
      <c r="B356112" s="78"/>
      <c r="C356112" s="77"/>
    </row>
    <row r="356113" spans="2:3" x14ac:dyDescent="0.25">
      <c r="B356113" s="78"/>
      <c r="C356113" s="77"/>
    </row>
    <row r="356114" spans="2:3" x14ac:dyDescent="0.25">
      <c r="B356114" s="78"/>
      <c r="C356114" s="77"/>
    </row>
    <row r="356115" spans="2:3" x14ac:dyDescent="0.25">
      <c r="B356115" s="78"/>
      <c r="C356115" s="77"/>
    </row>
    <row r="356116" spans="2:3" x14ac:dyDescent="0.25">
      <c r="B356116" s="78"/>
      <c r="C356116" s="77"/>
    </row>
    <row r="356226" spans="2:3" x14ac:dyDescent="0.25">
      <c r="B356226" s="78"/>
      <c r="C356226" s="77"/>
    </row>
    <row r="356227" spans="2:3" x14ac:dyDescent="0.25">
      <c r="B356227" s="78"/>
      <c r="C356227" s="77"/>
    </row>
    <row r="356228" spans="2:3" x14ac:dyDescent="0.25">
      <c r="B356228" s="78"/>
      <c r="C356228" s="77"/>
    </row>
    <row r="356229" spans="2:3" x14ac:dyDescent="0.25">
      <c r="B356229" s="78"/>
      <c r="C356229" s="77"/>
    </row>
    <row r="356230" spans="2:3" x14ac:dyDescent="0.25">
      <c r="B356230" s="78"/>
      <c r="C356230" s="77"/>
    </row>
    <row r="356231" spans="2:3" x14ac:dyDescent="0.25">
      <c r="B356231" s="78"/>
      <c r="C356231" s="77"/>
    </row>
    <row r="356232" spans="2:3" x14ac:dyDescent="0.25">
      <c r="B356232" s="78"/>
      <c r="C356232" s="77"/>
    </row>
    <row r="356233" spans="2:3" x14ac:dyDescent="0.25">
      <c r="B356233" s="78"/>
      <c r="C356233" s="77"/>
    </row>
    <row r="356234" spans="2:3" x14ac:dyDescent="0.25">
      <c r="B356234" s="78"/>
      <c r="C356234" s="77"/>
    </row>
    <row r="356235" spans="2:3" x14ac:dyDescent="0.25">
      <c r="B356235" s="78"/>
      <c r="C356235" s="77"/>
    </row>
    <row r="356236" spans="2:3" x14ac:dyDescent="0.25">
      <c r="B356236" s="78"/>
      <c r="C356236" s="77"/>
    </row>
    <row r="356237" spans="2:3" x14ac:dyDescent="0.25">
      <c r="B356237" s="78"/>
      <c r="C356237" s="77"/>
    </row>
    <row r="356238" spans="2:3" x14ac:dyDescent="0.25">
      <c r="B356238" s="78"/>
      <c r="C356238" s="77"/>
    </row>
    <row r="356348" spans="2:3" x14ac:dyDescent="0.25">
      <c r="B356348" s="78"/>
      <c r="C356348" s="77"/>
    </row>
    <row r="356349" spans="2:3" x14ac:dyDescent="0.25">
      <c r="B356349" s="78"/>
      <c r="C356349" s="77"/>
    </row>
    <row r="356350" spans="2:3" x14ac:dyDescent="0.25">
      <c r="B356350" s="78"/>
      <c r="C356350" s="77"/>
    </row>
    <row r="356351" spans="2:3" x14ac:dyDescent="0.25">
      <c r="B356351" s="78"/>
      <c r="C356351" s="77"/>
    </row>
    <row r="356352" spans="2:3" x14ac:dyDescent="0.25">
      <c r="B356352" s="78"/>
      <c r="C356352" s="77"/>
    </row>
    <row r="356353" spans="2:3" x14ac:dyDescent="0.25">
      <c r="B356353" s="78"/>
      <c r="C356353" s="77"/>
    </row>
    <row r="356354" spans="2:3" x14ac:dyDescent="0.25">
      <c r="B356354" s="78"/>
      <c r="C356354" s="77"/>
    </row>
    <row r="356355" spans="2:3" x14ac:dyDescent="0.25">
      <c r="B356355" s="78"/>
      <c r="C356355" s="77"/>
    </row>
    <row r="356356" spans="2:3" x14ac:dyDescent="0.25">
      <c r="B356356" s="78"/>
      <c r="C356356" s="77"/>
    </row>
    <row r="356357" spans="2:3" x14ac:dyDescent="0.25">
      <c r="B356357" s="78"/>
      <c r="C356357" s="77"/>
    </row>
    <row r="356358" spans="2:3" x14ac:dyDescent="0.25">
      <c r="B356358" s="78"/>
      <c r="C356358" s="77"/>
    </row>
    <row r="356359" spans="2:3" x14ac:dyDescent="0.25">
      <c r="B356359" s="78"/>
      <c r="C356359" s="77"/>
    </row>
    <row r="356360" spans="2:3" x14ac:dyDescent="0.25">
      <c r="B356360" s="78"/>
      <c r="C356360" s="77"/>
    </row>
    <row r="356470" spans="2:3" x14ac:dyDescent="0.25">
      <c r="B356470" s="78"/>
      <c r="C356470" s="77"/>
    </row>
    <row r="356471" spans="2:3" x14ac:dyDescent="0.25">
      <c r="B356471" s="78"/>
      <c r="C356471" s="77"/>
    </row>
    <row r="356472" spans="2:3" x14ac:dyDescent="0.25">
      <c r="B356472" s="78"/>
      <c r="C356472" s="77"/>
    </row>
    <row r="356473" spans="2:3" x14ac:dyDescent="0.25">
      <c r="B356473" s="78"/>
      <c r="C356473" s="77"/>
    </row>
    <row r="356474" spans="2:3" x14ac:dyDescent="0.25">
      <c r="B356474" s="78"/>
      <c r="C356474" s="77"/>
    </row>
    <row r="356475" spans="2:3" x14ac:dyDescent="0.25">
      <c r="B356475" s="78"/>
      <c r="C356475" s="77"/>
    </row>
    <row r="356476" spans="2:3" x14ac:dyDescent="0.25">
      <c r="B356476" s="78"/>
      <c r="C356476" s="77"/>
    </row>
    <row r="356477" spans="2:3" x14ac:dyDescent="0.25">
      <c r="B356477" s="78"/>
      <c r="C356477" s="77"/>
    </row>
    <row r="356478" spans="2:3" x14ac:dyDescent="0.25">
      <c r="B356478" s="78"/>
      <c r="C356478" s="77"/>
    </row>
    <row r="356479" spans="2:3" x14ac:dyDescent="0.25">
      <c r="B356479" s="78"/>
      <c r="C356479" s="77"/>
    </row>
    <row r="356480" spans="2:3" x14ac:dyDescent="0.25">
      <c r="B356480" s="78"/>
      <c r="C356480" s="77"/>
    </row>
    <row r="356481" spans="2:3" x14ac:dyDescent="0.25">
      <c r="B356481" s="78"/>
      <c r="C356481" s="77"/>
    </row>
    <row r="356482" spans="2:3" x14ac:dyDescent="0.25">
      <c r="B356482" s="78"/>
      <c r="C356482" s="77"/>
    </row>
    <row r="356592" spans="2:3" x14ac:dyDescent="0.25">
      <c r="B356592" s="78"/>
      <c r="C356592" s="77"/>
    </row>
    <row r="356593" spans="2:3" x14ac:dyDescent="0.25">
      <c r="B356593" s="78"/>
      <c r="C356593" s="77"/>
    </row>
    <row r="356594" spans="2:3" x14ac:dyDescent="0.25">
      <c r="B356594" s="78"/>
      <c r="C356594" s="77"/>
    </row>
    <row r="356595" spans="2:3" x14ac:dyDescent="0.25">
      <c r="B356595" s="78"/>
      <c r="C356595" s="77"/>
    </row>
    <row r="356596" spans="2:3" x14ac:dyDescent="0.25">
      <c r="B356596" s="78"/>
      <c r="C356596" s="77"/>
    </row>
    <row r="356597" spans="2:3" x14ac:dyDescent="0.25">
      <c r="B356597" s="78"/>
      <c r="C356597" s="77"/>
    </row>
    <row r="356598" spans="2:3" x14ac:dyDescent="0.25">
      <c r="B356598" s="78"/>
      <c r="C356598" s="77"/>
    </row>
    <row r="356599" spans="2:3" x14ac:dyDescent="0.25">
      <c r="B356599" s="78"/>
      <c r="C356599" s="77"/>
    </row>
    <row r="356600" spans="2:3" x14ac:dyDescent="0.25">
      <c r="B356600" s="78"/>
      <c r="C356600" s="77"/>
    </row>
    <row r="356601" spans="2:3" x14ac:dyDescent="0.25">
      <c r="B356601" s="78"/>
      <c r="C356601" s="77"/>
    </row>
    <row r="356602" spans="2:3" x14ac:dyDescent="0.25">
      <c r="B356602" s="78"/>
      <c r="C356602" s="77"/>
    </row>
    <row r="356603" spans="2:3" x14ac:dyDescent="0.25">
      <c r="B356603" s="78"/>
      <c r="C356603" s="77"/>
    </row>
    <row r="356604" spans="2:3" x14ac:dyDescent="0.25">
      <c r="B356604" s="78"/>
      <c r="C356604" s="77"/>
    </row>
    <row r="356714" spans="2:3" x14ac:dyDescent="0.25">
      <c r="B356714" s="78"/>
      <c r="C356714" s="77"/>
    </row>
    <row r="356715" spans="2:3" x14ac:dyDescent="0.25">
      <c r="B356715" s="78"/>
      <c r="C356715" s="77"/>
    </row>
    <row r="356716" spans="2:3" x14ac:dyDescent="0.25">
      <c r="B356716" s="78"/>
      <c r="C356716" s="77"/>
    </row>
    <row r="356717" spans="2:3" x14ac:dyDescent="0.25">
      <c r="B356717" s="78"/>
      <c r="C356717" s="77"/>
    </row>
    <row r="356718" spans="2:3" x14ac:dyDescent="0.25">
      <c r="B356718" s="78"/>
      <c r="C356718" s="77"/>
    </row>
    <row r="356719" spans="2:3" x14ac:dyDescent="0.25">
      <c r="B356719" s="78"/>
      <c r="C356719" s="77"/>
    </row>
    <row r="356720" spans="2:3" x14ac:dyDescent="0.25">
      <c r="B356720" s="78"/>
      <c r="C356720" s="77"/>
    </row>
    <row r="356721" spans="2:3" x14ac:dyDescent="0.25">
      <c r="B356721" s="78"/>
      <c r="C356721" s="77"/>
    </row>
    <row r="356722" spans="2:3" x14ac:dyDescent="0.25">
      <c r="B356722" s="78"/>
      <c r="C356722" s="77"/>
    </row>
    <row r="356723" spans="2:3" x14ac:dyDescent="0.25">
      <c r="B356723" s="78"/>
      <c r="C356723" s="77"/>
    </row>
    <row r="356724" spans="2:3" x14ac:dyDescent="0.25">
      <c r="B356724" s="78"/>
      <c r="C356724" s="77"/>
    </row>
    <row r="356725" spans="2:3" x14ac:dyDescent="0.25">
      <c r="B356725" s="78"/>
      <c r="C356725" s="77"/>
    </row>
    <row r="356726" spans="2:3" x14ac:dyDescent="0.25">
      <c r="B356726" s="78"/>
      <c r="C356726" s="77"/>
    </row>
    <row r="356836" spans="2:3" x14ac:dyDescent="0.25">
      <c r="B356836" s="78"/>
      <c r="C356836" s="77"/>
    </row>
    <row r="356837" spans="2:3" x14ac:dyDescent="0.25">
      <c r="B356837" s="78"/>
      <c r="C356837" s="77"/>
    </row>
    <row r="356838" spans="2:3" x14ac:dyDescent="0.25">
      <c r="B356838" s="78"/>
      <c r="C356838" s="77"/>
    </row>
    <row r="356839" spans="2:3" x14ac:dyDescent="0.25">
      <c r="B356839" s="78"/>
      <c r="C356839" s="77"/>
    </row>
    <row r="356840" spans="2:3" x14ac:dyDescent="0.25">
      <c r="B356840" s="78"/>
      <c r="C356840" s="77"/>
    </row>
    <row r="356841" spans="2:3" x14ac:dyDescent="0.25">
      <c r="B356841" s="78"/>
      <c r="C356841" s="77"/>
    </row>
    <row r="356842" spans="2:3" x14ac:dyDescent="0.25">
      <c r="B356842" s="78"/>
      <c r="C356842" s="77"/>
    </row>
    <row r="356843" spans="2:3" x14ac:dyDescent="0.25">
      <c r="B356843" s="78"/>
      <c r="C356843" s="77"/>
    </row>
    <row r="356844" spans="2:3" x14ac:dyDescent="0.25">
      <c r="B356844" s="78"/>
      <c r="C356844" s="77"/>
    </row>
    <row r="356845" spans="2:3" x14ac:dyDescent="0.25">
      <c r="B356845" s="78"/>
      <c r="C356845" s="77"/>
    </row>
    <row r="356846" spans="2:3" x14ac:dyDescent="0.25">
      <c r="B356846" s="78"/>
      <c r="C356846" s="77"/>
    </row>
    <row r="356847" spans="2:3" x14ac:dyDescent="0.25">
      <c r="B356847" s="78"/>
      <c r="C356847" s="77"/>
    </row>
    <row r="356848" spans="2:3" x14ac:dyDescent="0.25">
      <c r="B356848" s="78"/>
      <c r="C356848" s="77"/>
    </row>
    <row r="356958" spans="2:3" x14ac:dyDescent="0.25">
      <c r="B356958" s="78"/>
      <c r="C356958" s="77"/>
    </row>
    <row r="356959" spans="2:3" x14ac:dyDescent="0.25">
      <c r="B356959" s="78"/>
      <c r="C356959" s="77"/>
    </row>
    <row r="356960" spans="2:3" x14ac:dyDescent="0.25">
      <c r="B356960" s="78"/>
      <c r="C356960" s="77"/>
    </row>
    <row r="356961" spans="2:3" x14ac:dyDescent="0.25">
      <c r="B356961" s="78"/>
      <c r="C356961" s="77"/>
    </row>
    <row r="356962" spans="2:3" x14ac:dyDescent="0.25">
      <c r="B356962" s="78"/>
      <c r="C356962" s="77"/>
    </row>
    <row r="356963" spans="2:3" x14ac:dyDescent="0.25">
      <c r="B356963" s="78"/>
      <c r="C356963" s="77"/>
    </row>
    <row r="356964" spans="2:3" x14ac:dyDescent="0.25">
      <c r="B356964" s="78"/>
      <c r="C356964" s="77"/>
    </row>
    <row r="356965" spans="2:3" x14ac:dyDescent="0.25">
      <c r="B356965" s="78"/>
      <c r="C356965" s="77"/>
    </row>
    <row r="356966" spans="2:3" x14ac:dyDescent="0.25">
      <c r="B356966" s="78"/>
      <c r="C356966" s="77"/>
    </row>
    <row r="356967" spans="2:3" x14ac:dyDescent="0.25">
      <c r="B356967" s="78"/>
      <c r="C356967" s="77"/>
    </row>
    <row r="356968" spans="2:3" x14ac:dyDescent="0.25">
      <c r="B356968" s="78"/>
      <c r="C356968" s="77"/>
    </row>
    <row r="356969" spans="2:3" x14ac:dyDescent="0.25">
      <c r="B356969" s="78"/>
      <c r="C356969" s="77"/>
    </row>
    <row r="356970" spans="2:3" x14ac:dyDescent="0.25">
      <c r="B356970" s="78"/>
      <c r="C356970" s="77"/>
    </row>
    <row r="357080" spans="2:3" x14ac:dyDescent="0.25">
      <c r="B357080" s="78"/>
      <c r="C357080" s="77"/>
    </row>
    <row r="357081" spans="2:3" x14ac:dyDescent="0.25">
      <c r="B357081" s="78"/>
      <c r="C357081" s="77"/>
    </row>
    <row r="357082" spans="2:3" x14ac:dyDescent="0.25">
      <c r="B357082" s="78"/>
      <c r="C357082" s="77"/>
    </row>
    <row r="357083" spans="2:3" x14ac:dyDescent="0.25">
      <c r="B357083" s="78"/>
      <c r="C357083" s="77"/>
    </row>
    <row r="357084" spans="2:3" x14ac:dyDescent="0.25">
      <c r="B357084" s="78"/>
      <c r="C357084" s="77"/>
    </row>
    <row r="357085" spans="2:3" x14ac:dyDescent="0.25">
      <c r="B357085" s="78"/>
      <c r="C357085" s="77"/>
    </row>
    <row r="357086" spans="2:3" x14ac:dyDescent="0.25">
      <c r="B357086" s="78"/>
      <c r="C357086" s="77"/>
    </row>
    <row r="357087" spans="2:3" x14ac:dyDescent="0.25">
      <c r="B357087" s="78"/>
      <c r="C357087" s="77"/>
    </row>
    <row r="357088" spans="2:3" x14ac:dyDescent="0.25">
      <c r="B357088" s="78"/>
      <c r="C357088" s="77"/>
    </row>
    <row r="357089" spans="2:3" x14ac:dyDescent="0.25">
      <c r="B357089" s="78"/>
      <c r="C357089" s="77"/>
    </row>
    <row r="357090" spans="2:3" x14ac:dyDescent="0.25">
      <c r="B357090" s="78"/>
      <c r="C357090" s="77"/>
    </row>
    <row r="357091" spans="2:3" x14ac:dyDescent="0.25">
      <c r="B357091" s="78"/>
      <c r="C357091" s="77"/>
    </row>
    <row r="357092" spans="2:3" x14ac:dyDescent="0.25">
      <c r="B357092" s="78"/>
      <c r="C357092" s="77"/>
    </row>
    <row r="357202" spans="2:3" x14ac:dyDescent="0.25">
      <c r="B357202" s="78"/>
      <c r="C357202" s="77"/>
    </row>
    <row r="357203" spans="2:3" x14ac:dyDescent="0.25">
      <c r="B357203" s="78"/>
      <c r="C357203" s="77"/>
    </row>
    <row r="357204" spans="2:3" x14ac:dyDescent="0.25">
      <c r="B357204" s="78"/>
      <c r="C357204" s="77"/>
    </row>
    <row r="357205" spans="2:3" x14ac:dyDescent="0.25">
      <c r="B357205" s="78"/>
      <c r="C357205" s="77"/>
    </row>
    <row r="357206" spans="2:3" x14ac:dyDescent="0.25">
      <c r="B357206" s="78"/>
      <c r="C357206" s="77"/>
    </row>
    <row r="357207" spans="2:3" x14ac:dyDescent="0.25">
      <c r="B357207" s="78"/>
      <c r="C357207" s="77"/>
    </row>
    <row r="357208" spans="2:3" x14ac:dyDescent="0.25">
      <c r="B357208" s="78"/>
      <c r="C357208" s="77"/>
    </row>
    <row r="357209" spans="2:3" x14ac:dyDescent="0.25">
      <c r="B357209" s="78"/>
      <c r="C357209" s="77"/>
    </row>
    <row r="357210" spans="2:3" x14ac:dyDescent="0.25">
      <c r="B357210" s="78"/>
      <c r="C357210" s="77"/>
    </row>
    <row r="357211" spans="2:3" x14ac:dyDescent="0.25">
      <c r="B357211" s="78"/>
      <c r="C357211" s="77"/>
    </row>
    <row r="357212" spans="2:3" x14ac:dyDescent="0.25">
      <c r="B357212" s="78"/>
      <c r="C357212" s="77"/>
    </row>
    <row r="357213" spans="2:3" x14ac:dyDescent="0.25">
      <c r="B357213" s="78"/>
      <c r="C357213" s="77"/>
    </row>
    <row r="357214" spans="2:3" x14ac:dyDescent="0.25">
      <c r="B357214" s="78"/>
      <c r="C357214" s="77"/>
    </row>
    <row r="357324" spans="2:3" x14ac:dyDescent="0.25">
      <c r="B357324" s="78"/>
      <c r="C357324" s="77"/>
    </row>
    <row r="357325" spans="2:3" x14ac:dyDescent="0.25">
      <c r="B357325" s="78"/>
      <c r="C357325" s="77"/>
    </row>
    <row r="357326" spans="2:3" x14ac:dyDescent="0.25">
      <c r="B357326" s="78"/>
      <c r="C357326" s="77"/>
    </row>
    <row r="357327" spans="2:3" x14ac:dyDescent="0.25">
      <c r="B357327" s="78"/>
      <c r="C357327" s="77"/>
    </row>
    <row r="357328" spans="2:3" x14ac:dyDescent="0.25">
      <c r="B357328" s="78"/>
      <c r="C357328" s="77"/>
    </row>
    <row r="357329" spans="2:3" x14ac:dyDescent="0.25">
      <c r="B357329" s="78"/>
      <c r="C357329" s="77"/>
    </row>
    <row r="357330" spans="2:3" x14ac:dyDescent="0.25">
      <c r="B357330" s="78"/>
      <c r="C357330" s="77"/>
    </row>
    <row r="357331" spans="2:3" x14ac:dyDescent="0.25">
      <c r="B357331" s="78"/>
      <c r="C357331" s="77"/>
    </row>
    <row r="357332" spans="2:3" x14ac:dyDescent="0.25">
      <c r="B357332" s="78"/>
      <c r="C357332" s="77"/>
    </row>
    <row r="357333" spans="2:3" x14ac:dyDescent="0.25">
      <c r="B357333" s="78"/>
      <c r="C357333" s="77"/>
    </row>
    <row r="357334" spans="2:3" x14ac:dyDescent="0.25">
      <c r="B357334" s="78"/>
      <c r="C357334" s="77"/>
    </row>
    <row r="357335" spans="2:3" x14ac:dyDescent="0.25">
      <c r="B357335" s="78"/>
      <c r="C357335" s="77"/>
    </row>
    <row r="357336" spans="2:3" x14ac:dyDescent="0.25">
      <c r="B357336" s="78"/>
      <c r="C357336" s="77"/>
    </row>
    <row r="357446" spans="2:3" x14ac:dyDescent="0.25">
      <c r="B357446" s="78"/>
      <c r="C357446" s="77"/>
    </row>
    <row r="357447" spans="2:3" x14ac:dyDescent="0.25">
      <c r="B357447" s="78"/>
      <c r="C357447" s="77"/>
    </row>
    <row r="357448" spans="2:3" x14ac:dyDescent="0.25">
      <c r="B357448" s="78"/>
      <c r="C357448" s="77"/>
    </row>
    <row r="357449" spans="2:3" x14ac:dyDescent="0.25">
      <c r="B357449" s="78"/>
      <c r="C357449" s="77"/>
    </row>
    <row r="357450" spans="2:3" x14ac:dyDescent="0.25">
      <c r="B357450" s="78"/>
      <c r="C357450" s="77"/>
    </row>
    <row r="357451" spans="2:3" x14ac:dyDescent="0.25">
      <c r="B357451" s="78"/>
      <c r="C357451" s="77"/>
    </row>
    <row r="357452" spans="2:3" x14ac:dyDescent="0.25">
      <c r="B357452" s="78"/>
      <c r="C357452" s="77"/>
    </row>
    <row r="357453" spans="2:3" x14ac:dyDescent="0.25">
      <c r="B357453" s="78"/>
      <c r="C357453" s="77"/>
    </row>
    <row r="357454" spans="2:3" x14ac:dyDescent="0.25">
      <c r="B357454" s="78"/>
      <c r="C357454" s="77"/>
    </row>
    <row r="357455" spans="2:3" x14ac:dyDescent="0.25">
      <c r="B357455" s="78"/>
      <c r="C357455" s="77"/>
    </row>
    <row r="357456" spans="2:3" x14ac:dyDescent="0.25">
      <c r="B357456" s="78"/>
      <c r="C357456" s="77"/>
    </row>
    <row r="357457" spans="2:3" x14ac:dyDescent="0.25">
      <c r="B357457" s="78"/>
      <c r="C357457" s="77"/>
    </row>
    <row r="357458" spans="2:3" x14ac:dyDescent="0.25">
      <c r="B357458" s="78"/>
      <c r="C357458" s="77"/>
    </row>
    <row r="357568" spans="2:3" x14ac:dyDescent="0.25">
      <c r="B357568" s="78"/>
      <c r="C357568" s="77"/>
    </row>
    <row r="357569" spans="2:3" x14ac:dyDescent="0.25">
      <c r="B357569" s="78"/>
      <c r="C357569" s="77"/>
    </row>
    <row r="357570" spans="2:3" x14ac:dyDescent="0.25">
      <c r="B357570" s="78"/>
      <c r="C357570" s="77"/>
    </row>
    <row r="357571" spans="2:3" x14ac:dyDescent="0.25">
      <c r="B357571" s="78"/>
      <c r="C357571" s="77"/>
    </row>
    <row r="357572" spans="2:3" x14ac:dyDescent="0.25">
      <c r="B357572" s="78"/>
      <c r="C357572" s="77"/>
    </row>
    <row r="357573" spans="2:3" x14ac:dyDescent="0.25">
      <c r="B357573" s="78"/>
      <c r="C357573" s="77"/>
    </row>
    <row r="357574" spans="2:3" x14ac:dyDescent="0.25">
      <c r="B357574" s="78"/>
      <c r="C357574" s="77"/>
    </row>
    <row r="357575" spans="2:3" x14ac:dyDescent="0.25">
      <c r="B357575" s="78"/>
      <c r="C357575" s="77"/>
    </row>
    <row r="357576" spans="2:3" x14ac:dyDescent="0.25">
      <c r="B357576" s="78"/>
      <c r="C357576" s="77"/>
    </row>
    <row r="357577" spans="2:3" x14ac:dyDescent="0.25">
      <c r="B357577" s="78"/>
      <c r="C357577" s="77"/>
    </row>
    <row r="357578" spans="2:3" x14ac:dyDescent="0.25">
      <c r="B357578" s="78"/>
      <c r="C357578" s="77"/>
    </row>
    <row r="357579" spans="2:3" x14ac:dyDescent="0.25">
      <c r="B357579" s="78"/>
      <c r="C357579" s="77"/>
    </row>
    <row r="357580" spans="2:3" x14ac:dyDescent="0.25">
      <c r="B357580" s="78"/>
      <c r="C357580" s="77"/>
    </row>
    <row r="357690" spans="2:3" x14ac:dyDescent="0.25">
      <c r="B357690" s="78"/>
      <c r="C357690" s="77"/>
    </row>
    <row r="357691" spans="2:3" x14ac:dyDescent="0.25">
      <c r="B357691" s="78"/>
      <c r="C357691" s="77"/>
    </row>
    <row r="357692" spans="2:3" x14ac:dyDescent="0.25">
      <c r="B357692" s="78"/>
      <c r="C357692" s="77"/>
    </row>
    <row r="357693" spans="2:3" x14ac:dyDescent="0.25">
      <c r="B357693" s="78"/>
      <c r="C357693" s="77"/>
    </row>
    <row r="357694" spans="2:3" x14ac:dyDescent="0.25">
      <c r="B357694" s="78"/>
      <c r="C357694" s="77"/>
    </row>
    <row r="357695" spans="2:3" x14ac:dyDescent="0.25">
      <c r="B357695" s="78"/>
      <c r="C357695" s="77"/>
    </row>
    <row r="357696" spans="2:3" x14ac:dyDescent="0.25">
      <c r="B357696" s="78"/>
      <c r="C357696" s="77"/>
    </row>
    <row r="357697" spans="2:3" x14ac:dyDescent="0.25">
      <c r="B357697" s="78"/>
      <c r="C357697" s="77"/>
    </row>
    <row r="357698" spans="2:3" x14ac:dyDescent="0.25">
      <c r="B357698" s="78"/>
      <c r="C357698" s="77"/>
    </row>
    <row r="357699" spans="2:3" x14ac:dyDescent="0.25">
      <c r="B357699" s="78"/>
      <c r="C357699" s="77"/>
    </row>
    <row r="357700" spans="2:3" x14ac:dyDescent="0.25">
      <c r="B357700" s="78"/>
      <c r="C357700" s="77"/>
    </row>
    <row r="357701" spans="2:3" x14ac:dyDescent="0.25">
      <c r="B357701" s="78"/>
      <c r="C357701" s="77"/>
    </row>
    <row r="357702" spans="2:3" x14ac:dyDescent="0.25">
      <c r="B357702" s="78"/>
      <c r="C357702" s="77"/>
    </row>
    <row r="357812" spans="2:3" x14ac:dyDescent="0.25">
      <c r="B357812" s="78"/>
      <c r="C357812" s="77"/>
    </row>
    <row r="357813" spans="2:3" x14ac:dyDescent="0.25">
      <c r="B357813" s="78"/>
      <c r="C357813" s="77"/>
    </row>
    <row r="357814" spans="2:3" x14ac:dyDescent="0.25">
      <c r="B357814" s="78"/>
      <c r="C357814" s="77"/>
    </row>
    <row r="357815" spans="2:3" x14ac:dyDescent="0.25">
      <c r="B357815" s="78"/>
      <c r="C357815" s="77"/>
    </row>
    <row r="357816" spans="2:3" x14ac:dyDescent="0.25">
      <c r="B357816" s="78"/>
      <c r="C357816" s="77"/>
    </row>
    <row r="357817" spans="2:3" x14ac:dyDescent="0.25">
      <c r="B357817" s="78"/>
      <c r="C357817" s="77"/>
    </row>
    <row r="357818" spans="2:3" x14ac:dyDescent="0.25">
      <c r="B357818" s="78"/>
      <c r="C357818" s="77"/>
    </row>
    <row r="357819" spans="2:3" x14ac:dyDescent="0.25">
      <c r="B357819" s="78"/>
      <c r="C357819" s="77"/>
    </row>
    <row r="357820" spans="2:3" x14ac:dyDescent="0.25">
      <c r="B357820" s="78"/>
      <c r="C357820" s="77"/>
    </row>
    <row r="357821" spans="2:3" x14ac:dyDescent="0.25">
      <c r="B357821" s="78"/>
      <c r="C357821" s="77"/>
    </row>
    <row r="357822" spans="2:3" x14ac:dyDescent="0.25">
      <c r="B357822" s="78"/>
      <c r="C357822" s="77"/>
    </row>
    <row r="357823" spans="2:3" x14ac:dyDescent="0.25">
      <c r="B357823" s="78"/>
      <c r="C357823" s="77"/>
    </row>
    <row r="357824" spans="2:3" x14ac:dyDescent="0.25">
      <c r="B357824" s="78"/>
      <c r="C357824" s="77"/>
    </row>
    <row r="357934" spans="2:3" x14ac:dyDescent="0.25">
      <c r="B357934" s="78"/>
      <c r="C357934" s="77"/>
    </row>
    <row r="357935" spans="2:3" x14ac:dyDescent="0.25">
      <c r="B357935" s="78"/>
      <c r="C357935" s="77"/>
    </row>
    <row r="357936" spans="2:3" x14ac:dyDescent="0.25">
      <c r="B357936" s="78"/>
      <c r="C357936" s="77"/>
    </row>
    <row r="357937" spans="2:3" x14ac:dyDescent="0.25">
      <c r="B357937" s="78"/>
      <c r="C357937" s="77"/>
    </row>
    <row r="357938" spans="2:3" x14ac:dyDescent="0.25">
      <c r="B357938" s="78"/>
      <c r="C357938" s="77"/>
    </row>
    <row r="357939" spans="2:3" x14ac:dyDescent="0.25">
      <c r="B357939" s="78"/>
      <c r="C357939" s="77"/>
    </row>
    <row r="357940" spans="2:3" x14ac:dyDescent="0.25">
      <c r="B357940" s="78"/>
      <c r="C357940" s="77"/>
    </row>
    <row r="357941" spans="2:3" x14ac:dyDescent="0.25">
      <c r="B357941" s="78"/>
      <c r="C357941" s="77"/>
    </row>
    <row r="357942" spans="2:3" x14ac:dyDescent="0.25">
      <c r="B357942" s="78"/>
      <c r="C357942" s="77"/>
    </row>
    <row r="357943" spans="2:3" x14ac:dyDescent="0.25">
      <c r="B357943" s="78"/>
      <c r="C357943" s="77"/>
    </row>
    <row r="357944" spans="2:3" x14ac:dyDescent="0.25">
      <c r="B357944" s="78"/>
      <c r="C357944" s="77"/>
    </row>
    <row r="357945" spans="2:3" x14ac:dyDescent="0.25">
      <c r="B357945" s="78"/>
      <c r="C357945" s="77"/>
    </row>
    <row r="357946" spans="2:3" x14ac:dyDescent="0.25">
      <c r="B357946" s="78"/>
      <c r="C357946" s="77"/>
    </row>
    <row r="358056" spans="2:3" x14ac:dyDescent="0.25">
      <c r="B358056" s="78"/>
      <c r="C358056" s="77"/>
    </row>
    <row r="358057" spans="2:3" x14ac:dyDescent="0.25">
      <c r="B358057" s="78"/>
      <c r="C358057" s="77"/>
    </row>
    <row r="358058" spans="2:3" x14ac:dyDescent="0.25">
      <c r="B358058" s="78"/>
      <c r="C358058" s="77"/>
    </row>
    <row r="358059" spans="2:3" x14ac:dyDescent="0.25">
      <c r="B358059" s="78"/>
      <c r="C358059" s="77"/>
    </row>
    <row r="358060" spans="2:3" x14ac:dyDescent="0.25">
      <c r="B358060" s="78"/>
      <c r="C358060" s="77"/>
    </row>
    <row r="358061" spans="2:3" x14ac:dyDescent="0.25">
      <c r="B358061" s="78"/>
      <c r="C358061" s="77"/>
    </row>
    <row r="358062" spans="2:3" x14ac:dyDescent="0.25">
      <c r="B358062" s="78"/>
      <c r="C358062" s="77"/>
    </row>
    <row r="358063" spans="2:3" x14ac:dyDescent="0.25">
      <c r="B358063" s="78"/>
      <c r="C358063" s="77"/>
    </row>
    <row r="358064" spans="2:3" x14ac:dyDescent="0.25">
      <c r="B358064" s="78"/>
      <c r="C358064" s="77"/>
    </row>
    <row r="358065" spans="2:3" x14ac:dyDescent="0.25">
      <c r="B358065" s="78"/>
      <c r="C358065" s="77"/>
    </row>
    <row r="358066" spans="2:3" x14ac:dyDescent="0.25">
      <c r="B358066" s="78"/>
      <c r="C358066" s="77"/>
    </row>
    <row r="358067" spans="2:3" x14ac:dyDescent="0.25">
      <c r="B358067" s="78"/>
      <c r="C358067" s="77"/>
    </row>
    <row r="358068" spans="2:3" x14ac:dyDescent="0.25">
      <c r="B358068" s="78"/>
      <c r="C358068" s="77"/>
    </row>
    <row r="358178" spans="2:3" x14ac:dyDescent="0.25">
      <c r="B358178" s="78"/>
      <c r="C358178" s="77"/>
    </row>
    <row r="358179" spans="2:3" x14ac:dyDescent="0.25">
      <c r="B358179" s="78"/>
      <c r="C358179" s="77"/>
    </row>
    <row r="358180" spans="2:3" x14ac:dyDescent="0.25">
      <c r="B358180" s="78"/>
      <c r="C358180" s="77"/>
    </row>
    <row r="358181" spans="2:3" x14ac:dyDescent="0.25">
      <c r="B358181" s="78"/>
      <c r="C358181" s="77"/>
    </row>
    <row r="358182" spans="2:3" x14ac:dyDescent="0.25">
      <c r="B358182" s="78"/>
      <c r="C358182" s="77"/>
    </row>
    <row r="358183" spans="2:3" x14ac:dyDescent="0.25">
      <c r="B358183" s="78"/>
      <c r="C358183" s="77"/>
    </row>
    <row r="358184" spans="2:3" x14ac:dyDescent="0.25">
      <c r="B358184" s="78"/>
      <c r="C358184" s="77"/>
    </row>
    <row r="358185" spans="2:3" x14ac:dyDescent="0.25">
      <c r="B358185" s="78"/>
      <c r="C358185" s="77"/>
    </row>
    <row r="358186" spans="2:3" x14ac:dyDescent="0.25">
      <c r="B358186" s="78"/>
      <c r="C358186" s="77"/>
    </row>
    <row r="358187" spans="2:3" x14ac:dyDescent="0.25">
      <c r="B358187" s="78"/>
      <c r="C358187" s="77"/>
    </row>
    <row r="358188" spans="2:3" x14ac:dyDescent="0.25">
      <c r="B358188" s="78"/>
      <c r="C358188" s="77"/>
    </row>
    <row r="358189" spans="2:3" x14ac:dyDescent="0.25">
      <c r="B358189" s="78"/>
      <c r="C358189" s="77"/>
    </row>
    <row r="358190" spans="2:3" x14ac:dyDescent="0.25">
      <c r="B358190" s="78"/>
      <c r="C358190" s="77"/>
    </row>
    <row r="358300" spans="2:3" x14ac:dyDescent="0.25">
      <c r="B358300" s="78"/>
      <c r="C358300" s="77"/>
    </row>
    <row r="358301" spans="2:3" x14ac:dyDescent="0.25">
      <c r="B358301" s="78"/>
      <c r="C358301" s="77"/>
    </row>
    <row r="358302" spans="2:3" x14ac:dyDescent="0.25">
      <c r="B358302" s="78"/>
      <c r="C358302" s="77"/>
    </row>
    <row r="358303" spans="2:3" x14ac:dyDescent="0.25">
      <c r="B358303" s="78"/>
      <c r="C358303" s="77"/>
    </row>
    <row r="358304" spans="2:3" x14ac:dyDescent="0.25">
      <c r="B358304" s="78"/>
      <c r="C358304" s="77"/>
    </row>
    <row r="358305" spans="2:3" x14ac:dyDescent="0.25">
      <c r="B358305" s="78"/>
      <c r="C358305" s="77"/>
    </row>
    <row r="358306" spans="2:3" x14ac:dyDescent="0.25">
      <c r="B358306" s="78"/>
      <c r="C358306" s="77"/>
    </row>
    <row r="358307" spans="2:3" x14ac:dyDescent="0.25">
      <c r="B358307" s="78"/>
      <c r="C358307" s="77"/>
    </row>
    <row r="358308" spans="2:3" x14ac:dyDescent="0.25">
      <c r="B358308" s="78"/>
      <c r="C358308" s="77"/>
    </row>
    <row r="358309" spans="2:3" x14ac:dyDescent="0.25">
      <c r="B358309" s="78"/>
      <c r="C358309" s="77"/>
    </row>
    <row r="358310" spans="2:3" x14ac:dyDescent="0.25">
      <c r="B358310" s="78"/>
      <c r="C358310" s="77"/>
    </row>
    <row r="358311" spans="2:3" x14ac:dyDescent="0.25">
      <c r="B358311" s="78"/>
      <c r="C358311" s="77"/>
    </row>
    <row r="358312" spans="2:3" x14ac:dyDescent="0.25">
      <c r="B358312" s="78"/>
      <c r="C358312" s="77"/>
    </row>
    <row r="358422" spans="2:3" x14ac:dyDescent="0.25">
      <c r="B358422" s="78"/>
      <c r="C358422" s="77"/>
    </row>
    <row r="358423" spans="2:3" x14ac:dyDescent="0.25">
      <c r="B358423" s="78"/>
      <c r="C358423" s="77"/>
    </row>
    <row r="358424" spans="2:3" x14ac:dyDescent="0.25">
      <c r="B358424" s="78"/>
      <c r="C358424" s="77"/>
    </row>
    <row r="358425" spans="2:3" x14ac:dyDescent="0.25">
      <c r="B358425" s="78"/>
      <c r="C358425" s="77"/>
    </row>
    <row r="358426" spans="2:3" x14ac:dyDescent="0.25">
      <c r="B358426" s="78"/>
      <c r="C358426" s="77"/>
    </row>
    <row r="358427" spans="2:3" x14ac:dyDescent="0.25">
      <c r="B358427" s="78"/>
      <c r="C358427" s="77"/>
    </row>
    <row r="358428" spans="2:3" x14ac:dyDescent="0.25">
      <c r="B358428" s="78"/>
      <c r="C358428" s="77"/>
    </row>
    <row r="358429" spans="2:3" x14ac:dyDescent="0.25">
      <c r="B358429" s="78"/>
      <c r="C358429" s="77"/>
    </row>
    <row r="358430" spans="2:3" x14ac:dyDescent="0.25">
      <c r="B358430" s="78"/>
      <c r="C358430" s="77"/>
    </row>
    <row r="358431" spans="2:3" x14ac:dyDescent="0.25">
      <c r="B358431" s="78"/>
      <c r="C358431" s="77"/>
    </row>
    <row r="358432" spans="2:3" x14ac:dyDescent="0.25">
      <c r="B358432" s="78"/>
      <c r="C358432" s="77"/>
    </row>
    <row r="358433" spans="2:3" x14ac:dyDescent="0.25">
      <c r="B358433" s="78"/>
      <c r="C358433" s="77"/>
    </row>
    <row r="358434" spans="2:3" x14ac:dyDescent="0.25">
      <c r="B358434" s="78"/>
      <c r="C358434" s="77"/>
    </row>
    <row r="358544" spans="2:3" x14ac:dyDescent="0.25">
      <c r="B358544" s="78"/>
      <c r="C358544" s="77"/>
    </row>
    <row r="358545" spans="2:3" x14ac:dyDescent="0.25">
      <c r="B358545" s="78"/>
      <c r="C358545" s="77"/>
    </row>
    <row r="358546" spans="2:3" x14ac:dyDescent="0.25">
      <c r="B358546" s="78"/>
      <c r="C358546" s="77"/>
    </row>
    <row r="358547" spans="2:3" x14ac:dyDescent="0.25">
      <c r="B358547" s="78"/>
      <c r="C358547" s="77"/>
    </row>
    <row r="358548" spans="2:3" x14ac:dyDescent="0.25">
      <c r="B358548" s="78"/>
      <c r="C358548" s="77"/>
    </row>
    <row r="358549" spans="2:3" x14ac:dyDescent="0.25">
      <c r="B358549" s="78"/>
      <c r="C358549" s="77"/>
    </row>
    <row r="358550" spans="2:3" x14ac:dyDescent="0.25">
      <c r="B358550" s="78"/>
      <c r="C358550" s="77"/>
    </row>
    <row r="358551" spans="2:3" x14ac:dyDescent="0.25">
      <c r="B358551" s="78"/>
      <c r="C358551" s="77"/>
    </row>
    <row r="358552" spans="2:3" x14ac:dyDescent="0.25">
      <c r="B358552" s="78"/>
      <c r="C358552" s="77"/>
    </row>
    <row r="358553" spans="2:3" x14ac:dyDescent="0.25">
      <c r="B358553" s="78"/>
      <c r="C358553" s="77"/>
    </row>
    <row r="358554" spans="2:3" x14ac:dyDescent="0.25">
      <c r="B358554" s="78"/>
      <c r="C358554" s="77"/>
    </row>
    <row r="358555" spans="2:3" x14ac:dyDescent="0.25">
      <c r="B358555" s="78"/>
      <c r="C358555" s="77"/>
    </row>
    <row r="358556" spans="2:3" x14ac:dyDescent="0.25">
      <c r="B358556" s="78"/>
      <c r="C358556" s="77"/>
    </row>
    <row r="358666" spans="2:3" x14ac:dyDescent="0.25">
      <c r="B358666" s="78"/>
      <c r="C358666" s="77"/>
    </row>
    <row r="358667" spans="2:3" x14ac:dyDescent="0.25">
      <c r="B358667" s="78"/>
      <c r="C358667" s="77"/>
    </row>
    <row r="358668" spans="2:3" x14ac:dyDescent="0.25">
      <c r="B358668" s="78"/>
      <c r="C358668" s="77"/>
    </row>
    <row r="358669" spans="2:3" x14ac:dyDescent="0.25">
      <c r="B358669" s="78"/>
      <c r="C358669" s="77"/>
    </row>
    <row r="358670" spans="2:3" x14ac:dyDescent="0.25">
      <c r="B358670" s="78"/>
      <c r="C358670" s="77"/>
    </row>
    <row r="358671" spans="2:3" x14ac:dyDescent="0.25">
      <c r="B358671" s="78"/>
      <c r="C358671" s="77"/>
    </row>
    <row r="358672" spans="2:3" x14ac:dyDescent="0.25">
      <c r="B358672" s="78"/>
      <c r="C358672" s="77"/>
    </row>
    <row r="358673" spans="2:3" x14ac:dyDescent="0.25">
      <c r="B358673" s="78"/>
      <c r="C358673" s="77"/>
    </row>
    <row r="358674" spans="2:3" x14ac:dyDescent="0.25">
      <c r="B358674" s="78"/>
      <c r="C358674" s="77"/>
    </row>
    <row r="358675" spans="2:3" x14ac:dyDescent="0.25">
      <c r="B358675" s="78"/>
      <c r="C358675" s="77"/>
    </row>
    <row r="358676" spans="2:3" x14ac:dyDescent="0.25">
      <c r="B358676" s="78"/>
      <c r="C358676" s="77"/>
    </row>
    <row r="358677" spans="2:3" x14ac:dyDescent="0.25">
      <c r="B358677" s="78"/>
      <c r="C358677" s="77"/>
    </row>
    <row r="358678" spans="2:3" x14ac:dyDescent="0.25">
      <c r="B358678" s="78"/>
      <c r="C358678" s="77"/>
    </row>
    <row r="358788" spans="2:3" x14ac:dyDescent="0.25">
      <c r="B358788" s="78"/>
      <c r="C358788" s="77"/>
    </row>
    <row r="358789" spans="2:3" x14ac:dyDescent="0.25">
      <c r="B358789" s="78"/>
      <c r="C358789" s="77"/>
    </row>
    <row r="358790" spans="2:3" x14ac:dyDescent="0.25">
      <c r="B358790" s="78"/>
      <c r="C358790" s="77"/>
    </row>
    <row r="358791" spans="2:3" x14ac:dyDescent="0.25">
      <c r="B358791" s="78"/>
      <c r="C358791" s="77"/>
    </row>
    <row r="358792" spans="2:3" x14ac:dyDescent="0.25">
      <c r="B358792" s="78"/>
      <c r="C358792" s="77"/>
    </row>
    <row r="358793" spans="2:3" x14ac:dyDescent="0.25">
      <c r="B358793" s="78"/>
      <c r="C358793" s="77"/>
    </row>
    <row r="358794" spans="2:3" x14ac:dyDescent="0.25">
      <c r="B358794" s="78"/>
      <c r="C358794" s="77"/>
    </row>
    <row r="358795" spans="2:3" x14ac:dyDescent="0.25">
      <c r="B358795" s="78"/>
      <c r="C358795" s="77"/>
    </row>
    <row r="358796" spans="2:3" x14ac:dyDescent="0.25">
      <c r="B358796" s="78"/>
      <c r="C358796" s="77"/>
    </row>
    <row r="358797" spans="2:3" x14ac:dyDescent="0.25">
      <c r="B358797" s="78"/>
      <c r="C358797" s="77"/>
    </row>
    <row r="358798" spans="2:3" x14ac:dyDescent="0.25">
      <c r="B358798" s="78"/>
      <c r="C358798" s="77"/>
    </row>
    <row r="358799" spans="2:3" x14ac:dyDescent="0.25">
      <c r="B358799" s="78"/>
      <c r="C358799" s="77"/>
    </row>
    <row r="358800" spans="2:3" x14ac:dyDescent="0.25">
      <c r="B358800" s="78"/>
      <c r="C358800" s="77"/>
    </row>
    <row r="358910" spans="2:3" x14ac:dyDescent="0.25">
      <c r="B358910" s="78"/>
      <c r="C358910" s="77"/>
    </row>
    <row r="358911" spans="2:3" x14ac:dyDescent="0.25">
      <c r="B358911" s="78"/>
      <c r="C358911" s="77"/>
    </row>
    <row r="358912" spans="2:3" x14ac:dyDescent="0.25">
      <c r="B358912" s="78"/>
      <c r="C358912" s="77"/>
    </row>
    <row r="358913" spans="2:3" x14ac:dyDescent="0.25">
      <c r="B358913" s="78"/>
      <c r="C358913" s="77"/>
    </row>
    <row r="358914" spans="2:3" x14ac:dyDescent="0.25">
      <c r="B358914" s="78"/>
      <c r="C358914" s="77"/>
    </row>
    <row r="358915" spans="2:3" x14ac:dyDescent="0.25">
      <c r="B358915" s="78"/>
      <c r="C358915" s="77"/>
    </row>
    <row r="358916" spans="2:3" x14ac:dyDescent="0.25">
      <c r="B358916" s="78"/>
      <c r="C358916" s="77"/>
    </row>
    <row r="358917" spans="2:3" x14ac:dyDescent="0.25">
      <c r="B358917" s="78"/>
      <c r="C358917" s="77"/>
    </row>
    <row r="358918" spans="2:3" x14ac:dyDescent="0.25">
      <c r="B358918" s="78"/>
      <c r="C358918" s="77"/>
    </row>
    <row r="358919" spans="2:3" x14ac:dyDescent="0.25">
      <c r="B358919" s="78"/>
      <c r="C358919" s="77"/>
    </row>
    <row r="358920" spans="2:3" x14ac:dyDescent="0.25">
      <c r="B358920" s="78"/>
      <c r="C358920" s="77"/>
    </row>
    <row r="358921" spans="2:3" x14ac:dyDescent="0.25">
      <c r="B358921" s="78"/>
      <c r="C358921" s="77"/>
    </row>
    <row r="358922" spans="2:3" x14ac:dyDescent="0.25">
      <c r="B358922" s="78"/>
      <c r="C358922" s="77"/>
    </row>
    <row r="359032" spans="2:3" x14ac:dyDescent="0.25">
      <c r="B359032" s="78"/>
      <c r="C359032" s="77"/>
    </row>
    <row r="359033" spans="2:3" x14ac:dyDescent="0.25">
      <c r="B359033" s="78"/>
      <c r="C359033" s="77"/>
    </row>
    <row r="359034" spans="2:3" x14ac:dyDescent="0.25">
      <c r="B359034" s="78"/>
      <c r="C359034" s="77"/>
    </row>
    <row r="359035" spans="2:3" x14ac:dyDescent="0.25">
      <c r="B359035" s="78"/>
      <c r="C359035" s="77"/>
    </row>
    <row r="359036" spans="2:3" x14ac:dyDescent="0.25">
      <c r="B359036" s="78"/>
      <c r="C359036" s="77"/>
    </row>
    <row r="359037" spans="2:3" x14ac:dyDescent="0.25">
      <c r="B359037" s="78"/>
      <c r="C359037" s="77"/>
    </row>
    <row r="359038" spans="2:3" x14ac:dyDescent="0.25">
      <c r="B359038" s="78"/>
      <c r="C359038" s="77"/>
    </row>
    <row r="359039" spans="2:3" x14ac:dyDescent="0.25">
      <c r="B359039" s="78"/>
      <c r="C359039" s="77"/>
    </row>
    <row r="359040" spans="2:3" x14ac:dyDescent="0.25">
      <c r="B359040" s="78"/>
      <c r="C359040" s="77"/>
    </row>
    <row r="359041" spans="2:3" x14ac:dyDescent="0.25">
      <c r="B359041" s="78"/>
      <c r="C359041" s="77"/>
    </row>
    <row r="359042" spans="2:3" x14ac:dyDescent="0.25">
      <c r="B359042" s="78"/>
      <c r="C359042" s="77"/>
    </row>
    <row r="359043" spans="2:3" x14ac:dyDescent="0.25">
      <c r="B359043" s="78"/>
      <c r="C359043" s="77"/>
    </row>
    <row r="359044" spans="2:3" x14ac:dyDescent="0.25">
      <c r="B359044" s="78"/>
      <c r="C359044" s="77"/>
    </row>
    <row r="359154" spans="2:3" x14ac:dyDescent="0.25">
      <c r="B359154" s="78"/>
      <c r="C359154" s="77"/>
    </row>
    <row r="359155" spans="2:3" x14ac:dyDescent="0.25">
      <c r="B359155" s="78"/>
      <c r="C359155" s="77"/>
    </row>
    <row r="359156" spans="2:3" x14ac:dyDescent="0.25">
      <c r="B359156" s="78"/>
      <c r="C359156" s="77"/>
    </row>
    <row r="359157" spans="2:3" x14ac:dyDescent="0.25">
      <c r="B359157" s="78"/>
      <c r="C359157" s="77"/>
    </row>
    <row r="359158" spans="2:3" x14ac:dyDescent="0.25">
      <c r="B359158" s="78"/>
      <c r="C359158" s="77"/>
    </row>
    <row r="359159" spans="2:3" x14ac:dyDescent="0.25">
      <c r="B359159" s="78"/>
      <c r="C359159" s="77"/>
    </row>
    <row r="359160" spans="2:3" x14ac:dyDescent="0.25">
      <c r="B359160" s="78"/>
      <c r="C359160" s="77"/>
    </row>
    <row r="359161" spans="2:3" x14ac:dyDescent="0.25">
      <c r="B359161" s="78"/>
      <c r="C359161" s="77"/>
    </row>
    <row r="359162" spans="2:3" x14ac:dyDescent="0.25">
      <c r="B359162" s="78"/>
      <c r="C359162" s="77"/>
    </row>
    <row r="359163" spans="2:3" x14ac:dyDescent="0.25">
      <c r="B359163" s="78"/>
      <c r="C359163" s="77"/>
    </row>
    <row r="359164" spans="2:3" x14ac:dyDescent="0.25">
      <c r="B359164" s="78"/>
      <c r="C359164" s="77"/>
    </row>
    <row r="359165" spans="2:3" x14ac:dyDescent="0.25">
      <c r="B359165" s="78"/>
      <c r="C359165" s="77"/>
    </row>
    <row r="359166" spans="2:3" x14ac:dyDescent="0.25">
      <c r="B359166" s="78"/>
      <c r="C359166" s="77"/>
    </row>
    <row r="359276" spans="2:3" x14ac:dyDescent="0.25">
      <c r="B359276" s="78"/>
      <c r="C359276" s="77"/>
    </row>
    <row r="359277" spans="2:3" x14ac:dyDescent="0.25">
      <c r="B359277" s="78"/>
      <c r="C359277" s="77"/>
    </row>
    <row r="359278" spans="2:3" x14ac:dyDescent="0.25">
      <c r="B359278" s="78"/>
      <c r="C359278" s="77"/>
    </row>
    <row r="359279" spans="2:3" x14ac:dyDescent="0.25">
      <c r="B359279" s="78"/>
      <c r="C359279" s="77"/>
    </row>
    <row r="359280" spans="2:3" x14ac:dyDescent="0.25">
      <c r="B359280" s="78"/>
      <c r="C359280" s="77"/>
    </row>
    <row r="359281" spans="2:3" x14ac:dyDescent="0.25">
      <c r="B359281" s="78"/>
      <c r="C359281" s="77"/>
    </row>
    <row r="359282" spans="2:3" x14ac:dyDescent="0.25">
      <c r="B359282" s="78"/>
      <c r="C359282" s="77"/>
    </row>
    <row r="359283" spans="2:3" x14ac:dyDescent="0.25">
      <c r="B359283" s="78"/>
      <c r="C359283" s="77"/>
    </row>
    <row r="359284" spans="2:3" x14ac:dyDescent="0.25">
      <c r="B359284" s="78"/>
      <c r="C359284" s="77"/>
    </row>
    <row r="359285" spans="2:3" x14ac:dyDescent="0.25">
      <c r="B359285" s="78"/>
      <c r="C359285" s="77"/>
    </row>
    <row r="359286" spans="2:3" x14ac:dyDescent="0.25">
      <c r="B359286" s="78"/>
      <c r="C359286" s="77"/>
    </row>
    <row r="359287" spans="2:3" x14ac:dyDescent="0.25">
      <c r="B359287" s="78"/>
      <c r="C359287" s="77"/>
    </row>
    <row r="359288" spans="2:3" x14ac:dyDescent="0.25">
      <c r="B359288" s="78"/>
      <c r="C359288" s="77"/>
    </row>
    <row r="359398" spans="2:3" x14ac:dyDescent="0.25">
      <c r="B359398" s="78"/>
      <c r="C359398" s="77"/>
    </row>
    <row r="359399" spans="2:3" x14ac:dyDescent="0.25">
      <c r="B359399" s="78"/>
      <c r="C359399" s="77"/>
    </row>
    <row r="359400" spans="2:3" x14ac:dyDescent="0.25">
      <c r="B359400" s="78"/>
      <c r="C359400" s="77"/>
    </row>
    <row r="359401" spans="2:3" x14ac:dyDescent="0.25">
      <c r="B359401" s="78"/>
      <c r="C359401" s="77"/>
    </row>
    <row r="359402" spans="2:3" x14ac:dyDescent="0.25">
      <c r="B359402" s="78"/>
      <c r="C359402" s="77"/>
    </row>
    <row r="359403" spans="2:3" x14ac:dyDescent="0.25">
      <c r="B359403" s="78"/>
      <c r="C359403" s="77"/>
    </row>
    <row r="359404" spans="2:3" x14ac:dyDescent="0.25">
      <c r="B359404" s="78"/>
      <c r="C359404" s="77"/>
    </row>
    <row r="359405" spans="2:3" x14ac:dyDescent="0.25">
      <c r="B359405" s="78"/>
      <c r="C359405" s="77"/>
    </row>
    <row r="359406" spans="2:3" x14ac:dyDescent="0.25">
      <c r="B359406" s="78"/>
      <c r="C359406" s="77"/>
    </row>
    <row r="359407" spans="2:3" x14ac:dyDescent="0.25">
      <c r="B359407" s="78"/>
      <c r="C359407" s="77"/>
    </row>
    <row r="359408" spans="2:3" x14ac:dyDescent="0.25">
      <c r="B359408" s="78"/>
      <c r="C359408" s="77"/>
    </row>
    <row r="359409" spans="2:3" x14ac:dyDescent="0.25">
      <c r="B359409" s="78"/>
      <c r="C359409" s="77"/>
    </row>
    <row r="359410" spans="2:3" x14ac:dyDescent="0.25">
      <c r="B359410" s="78"/>
      <c r="C359410" s="77"/>
    </row>
    <row r="359520" spans="2:3" x14ac:dyDescent="0.25">
      <c r="B359520" s="78"/>
      <c r="C359520" s="77"/>
    </row>
    <row r="359521" spans="2:3" x14ac:dyDescent="0.25">
      <c r="B359521" s="78"/>
      <c r="C359521" s="77"/>
    </row>
    <row r="359522" spans="2:3" x14ac:dyDescent="0.25">
      <c r="B359522" s="78"/>
      <c r="C359522" s="77"/>
    </row>
    <row r="359523" spans="2:3" x14ac:dyDescent="0.25">
      <c r="B359523" s="78"/>
      <c r="C359523" s="77"/>
    </row>
    <row r="359524" spans="2:3" x14ac:dyDescent="0.25">
      <c r="B359524" s="78"/>
      <c r="C359524" s="77"/>
    </row>
    <row r="359525" spans="2:3" x14ac:dyDescent="0.25">
      <c r="B359525" s="78"/>
      <c r="C359525" s="77"/>
    </row>
    <row r="359526" spans="2:3" x14ac:dyDescent="0.25">
      <c r="B359526" s="78"/>
      <c r="C359526" s="77"/>
    </row>
    <row r="359527" spans="2:3" x14ac:dyDescent="0.25">
      <c r="B359527" s="78"/>
      <c r="C359527" s="77"/>
    </row>
    <row r="359528" spans="2:3" x14ac:dyDescent="0.25">
      <c r="B359528" s="78"/>
      <c r="C359528" s="77"/>
    </row>
    <row r="359529" spans="2:3" x14ac:dyDescent="0.25">
      <c r="B359529" s="78"/>
      <c r="C359529" s="77"/>
    </row>
    <row r="359530" spans="2:3" x14ac:dyDescent="0.25">
      <c r="B359530" s="78"/>
      <c r="C359530" s="77"/>
    </row>
    <row r="359531" spans="2:3" x14ac:dyDescent="0.25">
      <c r="B359531" s="78"/>
      <c r="C359531" s="77"/>
    </row>
    <row r="359532" spans="2:3" x14ac:dyDescent="0.25">
      <c r="B359532" s="78"/>
      <c r="C359532" s="77"/>
    </row>
    <row r="359642" spans="2:3" x14ac:dyDescent="0.25">
      <c r="B359642" s="78"/>
      <c r="C359642" s="77"/>
    </row>
    <row r="359643" spans="2:3" x14ac:dyDescent="0.25">
      <c r="B359643" s="78"/>
      <c r="C359643" s="77"/>
    </row>
    <row r="359644" spans="2:3" x14ac:dyDescent="0.25">
      <c r="B359644" s="78"/>
      <c r="C359644" s="77"/>
    </row>
    <row r="359645" spans="2:3" x14ac:dyDescent="0.25">
      <c r="B359645" s="78"/>
      <c r="C359645" s="77"/>
    </row>
    <row r="359646" spans="2:3" x14ac:dyDescent="0.25">
      <c r="B359646" s="78"/>
      <c r="C359646" s="77"/>
    </row>
    <row r="359647" spans="2:3" x14ac:dyDescent="0.25">
      <c r="B359647" s="78"/>
      <c r="C359647" s="77"/>
    </row>
    <row r="359648" spans="2:3" x14ac:dyDescent="0.25">
      <c r="B359648" s="78"/>
      <c r="C359648" s="77"/>
    </row>
    <row r="359649" spans="2:3" x14ac:dyDescent="0.25">
      <c r="B359649" s="78"/>
      <c r="C359649" s="77"/>
    </row>
    <row r="359650" spans="2:3" x14ac:dyDescent="0.25">
      <c r="B359650" s="78"/>
      <c r="C359650" s="77"/>
    </row>
    <row r="359651" spans="2:3" x14ac:dyDescent="0.25">
      <c r="B359651" s="78"/>
      <c r="C359651" s="77"/>
    </row>
    <row r="359652" spans="2:3" x14ac:dyDescent="0.25">
      <c r="B359652" s="78"/>
      <c r="C359652" s="77"/>
    </row>
    <row r="359653" spans="2:3" x14ac:dyDescent="0.25">
      <c r="B359653" s="78"/>
      <c r="C359653" s="77"/>
    </row>
    <row r="359654" spans="2:3" x14ac:dyDescent="0.25">
      <c r="B359654" s="78"/>
      <c r="C359654" s="77"/>
    </row>
    <row r="359764" spans="2:3" x14ac:dyDescent="0.25">
      <c r="B359764" s="78"/>
      <c r="C359764" s="77"/>
    </row>
    <row r="359765" spans="2:3" x14ac:dyDescent="0.25">
      <c r="B359765" s="78"/>
      <c r="C359765" s="77"/>
    </row>
    <row r="359766" spans="2:3" x14ac:dyDescent="0.25">
      <c r="B359766" s="78"/>
      <c r="C359766" s="77"/>
    </row>
    <row r="359767" spans="2:3" x14ac:dyDescent="0.25">
      <c r="B359767" s="78"/>
      <c r="C359767" s="77"/>
    </row>
    <row r="359768" spans="2:3" x14ac:dyDescent="0.25">
      <c r="B359768" s="78"/>
      <c r="C359768" s="77"/>
    </row>
    <row r="359769" spans="2:3" x14ac:dyDescent="0.25">
      <c r="B359769" s="78"/>
      <c r="C359769" s="77"/>
    </row>
    <row r="359770" spans="2:3" x14ac:dyDescent="0.25">
      <c r="B359770" s="78"/>
      <c r="C359770" s="77"/>
    </row>
    <row r="359771" spans="2:3" x14ac:dyDescent="0.25">
      <c r="B359771" s="78"/>
      <c r="C359771" s="77"/>
    </row>
    <row r="359772" spans="2:3" x14ac:dyDescent="0.25">
      <c r="B359772" s="78"/>
      <c r="C359772" s="77"/>
    </row>
    <row r="359773" spans="2:3" x14ac:dyDescent="0.25">
      <c r="B359773" s="78"/>
      <c r="C359773" s="77"/>
    </row>
    <row r="359774" spans="2:3" x14ac:dyDescent="0.25">
      <c r="B359774" s="78"/>
      <c r="C359774" s="77"/>
    </row>
    <row r="359775" spans="2:3" x14ac:dyDescent="0.25">
      <c r="B359775" s="78"/>
      <c r="C359775" s="77"/>
    </row>
    <row r="359776" spans="2:3" x14ac:dyDescent="0.25">
      <c r="B359776" s="78"/>
      <c r="C359776" s="77"/>
    </row>
    <row r="359886" spans="2:3" x14ac:dyDescent="0.25">
      <c r="B359886" s="78"/>
      <c r="C359886" s="77"/>
    </row>
    <row r="359887" spans="2:3" x14ac:dyDescent="0.25">
      <c r="B359887" s="78"/>
      <c r="C359887" s="77"/>
    </row>
    <row r="359888" spans="2:3" x14ac:dyDescent="0.25">
      <c r="B359888" s="78"/>
      <c r="C359888" s="77"/>
    </row>
    <row r="359889" spans="2:3" x14ac:dyDescent="0.25">
      <c r="B359889" s="78"/>
      <c r="C359889" s="77"/>
    </row>
    <row r="359890" spans="2:3" x14ac:dyDescent="0.25">
      <c r="B359890" s="78"/>
      <c r="C359890" s="77"/>
    </row>
    <row r="359891" spans="2:3" x14ac:dyDescent="0.25">
      <c r="B359891" s="78"/>
      <c r="C359891" s="77"/>
    </row>
    <row r="359892" spans="2:3" x14ac:dyDescent="0.25">
      <c r="B359892" s="78"/>
      <c r="C359892" s="77"/>
    </row>
    <row r="359893" spans="2:3" x14ac:dyDescent="0.25">
      <c r="B359893" s="78"/>
      <c r="C359893" s="77"/>
    </row>
    <row r="359894" spans="2:3" x14ac:dyDescent="0.25">
      <c r="B359894" s="78"/>
      <c r="C359894" s="77"/>
    </row>
    <row r="359895" spans="2:3" x14ac:dyDescent="0.25">
      <c r="B359895" s="78"/>
      <c r="C359895" s="77"/>
    </row>
    <row r="359896" spans="2:3" x14ac:dyDescent="0.25">
      <c r="B359896" s="78"/>
      <c r="C359896" s="77"/>
    </row>
    <row r="359897" spans="2:3" x14ac:dyDescent="0.25">
      <c r="B359897" s="78"/>
      <c r="C359897" s="77"/>
    </row>
    <row r="359898" spans="2:3" x14ac:dyDescent="0.25">
      <c r="B359898" s="78"/>
      <c r="C359898" s="77"/>
    </row>
    <row r="360008" spans="2:3" x14ac:dyDescent="0.25">
      <c r="B360008" s="78"/>
      <c r="C360008" s="77"/>
    </row>
    <row r="360009" spans="2:3" x14ac:dyDescent="0.25">
      <c r="B360009" s="78"/>
      <c r="C360009" s="77"/>
    </row>
    <row r="360010" spans="2:3" x14ac:dyDescent="0.25">
      <c r="B360010" s="78"/>
      <c r="C360010" s="77"/>
    </row>
    <row r="360011" spans="2:3" x14ac:dyDescent="0.25">
      <c r="B360011" s="78"/>
      <c r="C360011" s="77"/>
    </row>
    <row r="360012" spans="2:3" x14ac:dyDescent="0.25">
      <c r="B360012" s="78"/>
      <c r="C360012" s="77"/>
    </row>
    <row r="360013" spans="2:3" x14ac:dyDescent="0.25">
      <c r="B360013" s="78"/>
      <c r="C360013" s="77"/>
    </row>
    <row r="360014" spans="2:3" x14ac:dyDescent="0.25">
      <c r="B360014" s="78"/>
      <c r="C360014" s="77"/>
    </row>
    <row r="360015" spans="2:3" x14ac:dyDescent="0.25">
      <c r="B360015" s="78"/>
      <c r="C360015" s="77"/>
    </row>
    <row r="360016" spans="2:3" x14ac:dyDescent="0.25">
      <c r="B360016" s="78"/>
      <c r="C360016" s="77"/>
    </row>
    <row r="360017" spans="2:3" x14ac:dyDescent="0.25">
      <c r="B360017" s="78"/>
      <c r="C360017" s="77"/>
    </row>
    <row r="360018" spans="2:3" x14ac:dyDescent="0.25">
      <c r="B360018" s="78"/>
      <c r="C360018" s="77"/>
    </row>
    <row r="360019" spans="2:3" x14ac:dyDescent="0.25">
      <c r="B360019" s="78"/>
      <c r="C360019" s="77"/>
    </row>
    <row r="360020" spans="2:3" x14ac:dyDescent="0.25">
      <c r="B360020" s="78"/>
      <c r="C360020" s="77"/>
    </row>
    <row r="360130" spans="2:3" x14ac:dyDescent="0.25">
      <c r="B360130" s="78"/>
      <c r="C360130" s="77"/>
    </row>
    <row r="360131" spans="2:3" x14ac:dyDescent="0.25">
      <c r="B360131" s="78"/>
      <c r="C360131" s="77"/>
    </row>
    <row r="360132" spans="2:3" x14ac:dyDescent="0.25">
      <c r="B360132" s="78"/>
      <c r="C360132" s="77"/>
    </row>
    <row r="360133" spans="2:3" x14ac:dyDescent="0.25">
      <c r="B360133" s="78"/>
      <c r="C360133" s="77"/>
    </row>
    <row r="360134" spans="2:3" x14ac:dyDescent="0.25">
      <c r="B360134" s="78"/>
      <c r="C360134" s="77"/>
    </row>
    <row r="360135" spans="2:3" x14ac:dyDescent="0.25">
      <c r="B360135" s="78"/>
      <c r="C360135" s="77"/>
    </row>
    <row r="360136" spans="2:3" x14ac:dyDescent="0.25">
      <c r="B360136" s="78"/>
      <c r="C360136" s="77"/>
    </row>
    <row r="360137" spans="2:3" x14ac:dyDescent="0.25">
      <c r="B360137" s="78"/>
      <c r="C360137" s="77"/>
    </row>
    <row r="360138" spans="2:3" x14ac:dyDescent="0.25">
      <c r="B360138" s="78"/>
      <c r="C360138" s="77"/>
    </row>
    <row r="360139" spans="2:3" x14ac:dyDescent="0.25">
      <c r="B360139" s="78"/>
      <c r="C360139" s="77"/>
    </row>
    <row r="360140" spans="2:3" x14ac:dyDescent="0.25">
      <c r="B360140" s="78"/>
      <c r="C360140" s="77"/>
    </row>
    <row r="360141" spans="2:3" x14ac:dyDescent="0.25">
      <c r="B360141" s="78"/>
      <c r="C360141" s="77"/>
    </row>
    <row r="360142" spans="2:3" x14ac:dyDescent="0.25">
      <c r="B360142" s="78"/>
      <c r="C360142" s="77"/>
    </row>
    <row r="360252" spans="2:3" x14ac:dyDescent="0.25">
      <c r="B360252" s="78"/>
      <c r="C360252" s="77"/>
    </row>
    <row r="360253" spans="2:3" x14ac:dyDescent="0.25">
      <c r="B360253" s="78"/>
      <c r="C360253" s="77"/>
    </row>
    <row r="360254" spans="2:3" x14ac:dyDescent="0.25">
      <c r="B360254" s="78"/>
      <c r="C360254" s="77"/>
    </row>
    <row r="360255" spans="2:3" x14ac:dyDescent="0.25">
      <c r="B360255" s="78"/>
      <c r="C360255" s="77"/>
    </row>
    <row r="360256" spans="2:3" x14ac:dyDescent="0.25">
      <c r="B360256" s="78"/>
      <c r="C360256" s="77"/>
    </row>
    <row r="360257" spans="2:3" x14ac:dyDescent="0.25">
      <c r="B360257" s="78"/>
      <c r="C360257" s="77"/>
    </row>
    <row r="360258" spans="2:3" x14ac:dyDescent="0.25">
      <c r="B360258" s="78"/>
      <c r="C360258" s="77"/>
    </row>
    <row r="360259" spans="2:3" x14ac:dyDescent="0.25">
      <c r="B360259" s="78"/>
      <c r="C360259" s="77"/>
    </row>
    <row r="360260" spans="2:3" x14ac:dyDescent="0.25">
      <c r="B360260" s="78"/>
      <c r="C360260" s="77"/>
    </row>
    <row r="360261" spans="2:3" x14ac:dyDescent="0.25">
      <c r="B360261" s="78"/>
      <c r="C360261" s="77"/>
    </row>
    <row r="360262" spans="2:3" x14ac:dyDescent="0.25">
      <c r="B360262" s="78"/>
      <c r="C360262" s="77"/>
    </row>
    <row r="360263" spans="2:3" x14ac:dyDescent="0.25">
      <c r="B360263" s="78"/>
      <c r="C360263" s="77"/>
    </row>
    <row r="360264" spans="2:3" x14ac:dyDescent="0.25">
      <c r="B360264" s="78"/>
      <c r="C360264" s="77"/>
    </row>
    <row r="360374" spans="2:3" x14ac:dyDescent="0.25">
      <c r="B360374" s="78"/>
      <c r="C360374" s="77"/>
    </row>
    <row r="360375" spans="2:3" x14ac:dyDescent="0.25">
      <c r="B360375" s="78"/>
      <c r="C360375" s="77"/>
    </row>
    <row r="360376" spans="2:3" x14ac:dyDescent="0.25">
      <c r="B360376" s="78"/>
      <c r="C360376" s="77"/>
    </row>
    <row r="360377" spans="2:3" x14ac:dyDescent="0.25">
      <c r="B360377" s="78"/>
      <c r="C360377" s="77"/>
    </row>
    <row r="360378" spans="2:3" x14ac:dyDescent="0.25">
      <c r="B360378" s="78"/>
      <c r="C360378" s="77"/>
    </row>
    <row r="360379" spans="2:3" x14ac:dyDescent="0.25">
      <c r="B360379" s="78"/>
      <c r="C360379" s="77"/>
    </row>
    <row r="360380" spans="2:3" x14ac:dyDescent="0.25">
      <c r="B360380" s="78"/>
      <c r="C360380" s="77"/>
    </row>
    <row r="360381" spans="2:3" x14ac:dyDescent="0.25">
      <c r="B360381" s="78"/>
      <c r="C360381" s="77"/>
    </row>
    <row r="360382" spans="2:3" x14ac:dyDescent="0.25">
      <c r="B360382" s="78"/>
      <c r="C360382" s="77"/>
    </row>
    <row r="360383" spans="2:3" x14ac:dyDescent="0.25">
      <c r="B360383" s="78"/>
      <c r="C360383" s="77"/>
    </row>
    <row r="360384" spans="2:3" x14ac:dyDescent="0.25">
      <c r="B360384" s="78"/>
      <c r="C360384" s="77"/>
    </row>
    <row r="360385" spans="2:3" x14ac:dyDescent="0.25">
      <c r="B360385" s="78"/>
      <c r="C360385" s="77"/>
    </row>
    <row r="360386" spans="2:3" x14ac:dyDescent="0.25">
      <c r="B360386" s="78"/>
      <c r="C360386" s="77"/>
    </row>
    <row r="360496" spans="2:3" x14ac:dyDescent="0.25">
      <c r="B360496" s="78"/>
      <c r="C360496" s="77"/>
    </row>
    <row r="360497" spans="2:3" x14ac:dyDescent="0.25">
      <c r="B360497" s="78"/>
      <c r="C360497" s="77"/>
    </row>
    <row r="360498" spans="2:3" x14ac:dyDescent="0.25">
      <c r="B360498" s="78"/>
      <c r="C360498" s="77"/>
    </row>
    <row r="360499" spans="2:3" x14ac:dyDescent="0.25">
      <c r="B360499" s="78"/>
      <c r="C360499" s="77"/>
    </row>
    <row r="360500" spans="2:3" x14ac:dyDescent="0.25">
      <c r="B360500" s="78"/>
      <c r="C360500" s="77"/>
    </row>
    <row r="360501" spans="2:3" x14ac:dyDescent="0.25">
      <c r="B360501" s="78"/>
      <c r="C360501" s="77"/>
    </row>
    <row r="360502" spans="2:3" x14ac:dyDescent="0.25">
      <c r="B360502" s="78"/>
      <c r="C360502" s="77"/>
    </row>
    <row r="360503" spans="2:3" x14ac:dyDescent="0.25">
      <c r="B360503" s="78"/>
      <c r="C360503" s="77"/>
    </row>
    <row r="360504" spans="2:3" x14ac:dyDescent="0.25">
      <c r="B360504" s="78"/>
      <c r="C360504" s="77"/>
    </row>
    <row r="360505" spans="2:3" x14ac:dyDescent="0.25">
      <c r="B360505" s="78"/>
      <c r="C360505" s="77"/>
    </row>
    <row r="360506" spans="2:3" x14ac:dyDescent="0.25">
      <c r="B360506" s="78"/>
      <c r="C360506" s="77"/>
    </row>
    <row r="360507" spans="2:3" x14ac:dyDescent="0.25">
      <c r="B360507" s="78"/>
      <c r="C360507" s="77"/>
    </row>
    <row r="360508" spans="2:3" x14ac:dyDescent="0.25">
      <c r="B360508" s="78"/>
      <c r="C360508" s="77"/>
    </row>
    <row r="360618" spans="2:3" x14ac:dyDescent="0.25">
      <c r="B360618" s="78"/>
      <c r="C360618" s="77"/>
    </row>
    <row r="360619" spans="2:3" x14ac:dyDescent="0.25">
      <c r="B360619" s="78"/>
      <c r="C360619" s="77"/>
    </row>
    <row r="360620" spans="2:3" x14ac:dyDescent="0.25">
      <c r="B360620" s="78"/>
      <c r="C360620" s="77"/>
    </row>
    <row r="360621" spans="2:3" x14ac:dyDescent="0.25">
      <c r="B360621" s="78"/>
      <c r="C360621" s="77"/>
    </row>
    <row r="360622" spans="2:3" x14ac:dyDescent="0.25">
      <c r="B360622" s="78"/>
      <c r="C360622" s="77"/>
    </row>
    <row r="360623" spans="2:3" x14ac:dyDescent="0.25">
      <c r="B360623" s="78"/>
      <c r="C360623" s="77"/>
    </row>
    <row r="360624" spans="2:3" x14ac:dyDescent="0.25">
      <c r="B360624" s="78"/>
      <c r="C360624" s="77"/>
    </row>
    <row r="360625" spans="2:3" x14ac:dyDescent="0.25">
      <c r="B360625" s="78"/>
      <c r="C360625" s="77"/>
    </row>
    <row r="360626" spans="2:3" x14ac:dyDescent="0.25">
      <c r="B360626" s="78"/>
      <c r="C360626" s="77"/>
    </row>
    <row r="360627" spans="2:3" x14ac:dyDescent="0.25">
      <c r="B360627" s="78"/>
      <c r="C360627" s="77"/>
    </row>
    <row r="360628" spans="2:3" x14ac:dyDescent="0.25">
      <c r="B360628" s="78"/>
      <c r="C360628" s="77"/>
    </row>
    <row r="360629" spans="2:3" x14ac:dyDescent="0.25">
      <c r="B360629" s="78"/>
      <c r="C360629" s="77"/>
    </row>
    <row r="360630" spans="2:3" x14ac:dyDescent="0.25">
      <c r="B360630" s="78"/>
      <c r="C360630" s="77"/>
    </row>
    <row r="360740" spans="2:3" x14ac:dyDescent="0.25">
      <c r="B360740" s="78"/>
      <c r="C360740" s="77"/>
    </row>
    <row r="360741" spans="2:3" x14ac:dyDescent="0.25">
      <c r="B360741" s="78"/>
      <c r="C360741" s="77"/>
    </row>
    <row r="360742" spans="2:3" x14ac:dyDescent="0.25">
      <c r="B360742" s="78"/>
      <c r="C360742" s="77"/>
    </row>
    <row r="360743" spans="2:3" x14ac:dyDescent="0.25">
      <c r="B360743" s="78"/>
      <c r="C360743" s="77"/>
    </row>
    <row r="360744" spans="2:3" x14ac:dyDescent="0.25">
      <c r="B360744" s="78"/>
      <c r="C360744" s="77"/>
    </row>
    <row r="360745" spans="2:3" x14ac:dyDescent="0.25">
      <c r="B360745" s="78"/>
      <c r="C360745" s="77"/>
    </row>
    <row r="360746" spans="2:3" x14ac:dyDescent="0.25">
      <c r="B360746" s="78"/>
      <c r="C360746" s="77"/>
    </row>
    <row r="360747" spans="2:3" x14ac:dyDescent="0.25">
      <c r="B360747" s="78"/>
      <c r="C360747" s="77"/>
    </row>
    <row r="360748" spans="2:3" x14ac:dyDescent="0.25">
      <c r="B360748" s="78"/>
      <c r="C360748" s="77"/>
    </row>
    <row r="360749" spans="2:3" x14ac:dyDescent="0.25">
      <c r="B360749" s="78"/>
      <c r="C360749" s="77"/>
    </row>
    <row r="360750" spans="2:3" x14ac:dyDescent="0.25">
      <c r="B360750" s="78"/>
      <c r="C360750" s="77"/>
    </row>
    <row r="360751" spans="2:3" x14ac:dyDescent="0.25">
      <c r="B360751" s="78"/>
      <c r="C360751" s="77"/>
    </row>
    <row r="360752" spans="2:3" x14ac:dyDescent="0.25">
      <c r="B360752" s="78"/>
      <c r="C360752" s="77"/>
    </row>
    <row r="360862" spans="2:3" x14ac:dyDescent="0.25">
      <c r="B360862" s="78"/>
      <c r="C360862" s="77"/>
    </row>
    <row r="360863" spans="2:3" x14ac:dyDescent="0.25">
      <c r="B360863" s="78"/>
      <c r="C360863" s="77"/>
    </row>
    <row r="360864" spans="2:3" x14ac:dyDescent="0.25">
      <c r="B360864" s="78"/>
      <c r="C360864" s="77"/>
    </row>
    <row r="360865" spans="2:3" x14ac:dyDescent="0.25">
      <c r="B360865" s="78"/>
      <c r="C360865" s="77"/>
    </row>
    <row r="360866" spans="2:3" x14ac:dyDescent="0.25">
      <c r="B360866" s="78"/>
      <c r="C360866" s="77"/>
    </row>
    <row r="360867" spans="2:3" x14ac:dyDescent="0.25">
      <c r="B360867" s="78"/>
      <c r="C360867" s="77"/>
    </row>
    <row r="360868" spans="2:3" x14ac:dyDescent="0.25">
      <c r="B360868" s="78"/>
      <c r="C360868" s="77"/>
    </row>
    <row r="360869" spans="2:3" x14ac:dyDescent="0.25">
      <c r="B360869" s="78"/>
      <c r="C360869" s="77"/>
    </row>
    <row r="360870" spans="2:3" x14ac:dyDescent="0.25">
      <c r="B360870" s="78"/>
      <c r="C360870" s="77"/>
    </row>
    <row r="360871" spans="2:3" x14ac:dyDescent="0.25">
      <c r="B360871" s="78"/>
      <c r="C360871" s="77"/>
    </row>
    <row r="360872" spans="2:3" x14ac:dyDescent="0.25">
      <c r="B360872" s="78"/>
      <c r="C360872" s="77"/>
    </row>
    <row r="360873" spans="2:3" x14ac:dyDescent="0.25">
      <c r="B360873" s="78"/>
      <c r="C360873" s="77"/>
    </row>
    <row r="360874" spans="2:3" x14ac:dyDescent="0.25">
      <c r="B360874" s="78"/>
      <c r="C360874" s="77"/>
    </row>
    <row r="360984" spans="2:3" x14ac:dyDescent="0.25">
      <c r="B360984" s="78"/>
      <c r="C360984" s="77"/>
    </row>
    <row r="360985" spans="2:3" x14ac:dyDescent="0.25">
      <c r="B360985" s="78"/>
      <c r="C360985" s="77"/>
    </row>
    <row r="360986" spans="2:3" x14ac:dyDescent="0.25">
      <c r="B360986" s="78"/>
      <c r="C360986" s="77"/>
    </row>
    <row r="360987" spans="2:3" x14ac:dyDescent="0.25">
      <c r="B360987" s="78"/>
      <c r="C360987" s="77"/>
    </row>
    <row r="360988" spans="2:3" x14ac:dyDescent="0.25">
      <c r="B360988" s="78"/>
      <c r="C360988" s="77"/>
    </row>
    <row r="360989" spans="2:3" x14ac:dyDescent="0.25">
      <c r="B360989" s="78"/>
      <c r="C360989" s="77"/>
    </row>
    <row r="360990" spans="2:3" x14ac:dyDescent="0.25">
      <c r="B360990" s="78"/>
      <c r="C360990" s="77"/>
    </row>
    <row r="360991" spans="2:3" x14ac:dyDescent="0.25">
      <c r="B360991" s="78"/>
      <c r="C360991" s="77"/>
    </row>
    <row r="360992" spans="2:3" x14ac:dyDescent="0.25">
      <c r="B360992" s="78"/>
      <c r="C360992" s="77"/>
    </row>
    <row r="360993" spans="2:3" x14ac:dyDescent="0.25">
      <c r="B360993" s="78"/>
      <c r="C360993" s="77"/>
    </row>
    <row r="360994" spans="2:3" x14ac:dyDescent="0.25">
      <c r="B360994" s="78"/>
      <c r="C360994" s="77"/>
    </row>
    <row r="360995" spans="2:3" x14ac:dyDescent="0.25">
      <c r="B360995" s="78"/>
      <c r="C360995" s="77"/>
    </row>
    <row r="360996" spans="2:3" x14ac:dyDescent="0.25">
      <c r="B360996" s="78"/>
      <c r="C360996" s="77"/>
    </row>
    <row r="361106" spans="2:3" x14ac:dyDescent="0.25">
      <c r="B361106" s="78"/>
      <c r="C361106" s="77"/>
    </row>
    <row r="361107" spans="2:3" x14ac:dyDescent="0.25">
      <c r="B361107" s="78"/>
      <c r="C361107" s="77"/>
    </row>
    <row r="361108" spans="2:3" x14ac:dyDescent="0.25">
      <c r="B361108" s="78"/>
      <c r="C361108" s="77"/>
    </row>
    <row r="361109" spans="2:3" x14ac:dyDescent="0.25">
      <c r="B361109" s="78"/>
      <c r="C361109" s="77"/>
    </row>
    <row r="361110" spans="2:3" x14ac:dyDescent="0.25">
      <c r="B361110" s="78"/>
      <c r="C361110" s="77"/>
    </row>
    <row r="361111" spans="2:3" x14ac:dyDescent="0.25">
      <c r="B361111" s="78"/>
      <c r="C361111" s="77"/>
    </row>
    <row r="361112" spans="2:3" x14ac:dyDescent="0.25">
      <c r="B361112" s="78"/>
      <c r="C361112" s="77"/>
    </row>
    <row r="361113" spans="2:3" x14ac:dyDescent="0.25">
      <c r="B361113" s="78"/>
      <c r="C361113" s="77"/>
    </row>
    <row r="361114" spans="2:3" x14ac:dyDescent="0.25">
      <c r="B361114" s="78"/>
      <c r="C361114" s="77"/>
    </row>
    <row r="361115" spans="2:3" x14ac:dyDescent="0.25">
      <c r="B361115" s="78"/>
      <c r="C361115" s="77"/>
    </row>
    <row r="361116" spans="2:3" x14ac:dyDescent="0.25">
      <c r="B361116" s="78"/>
      <c r="C361116" s="77"/>
    </row>
    <row r="361117" spans="2:3" x14ac:dyDescent="0.25">
      <c r="B361117" s="78"/>
      <c r="C361117" s="77"/>
    </row>
    <row r="361118" spans="2:3" x14ac:dyDescent="0.25">
      <c r="B361118" s="78"/>
      <c r="C361118" s="77"/>
    </row>
    <row r="361228" spans="2:3" x14ac:dyDescent="0.25">
      <c r="B361228" s="78"/>
      <c r="C361228" s="77"/>
    </row>
    <row r="361229" spans="2:3" x14ac:dyDescent="0.25">
      <c r="B361229" s="78"/>
      <c r="C361229" s="77"/>
    </row>
    <row r="361230" spans="2:3" x14ac:dyDescent="0.25">
      <c r="B361230" s="78"/>
      <c r="C361230" s="77"/>
    </row>
    <row r="361231" spans="2:3" x14ac:dyDescent="0.25">
      <c r="B361231" s="78"/>
      <c r="C361231" s="77"/>
    </row>
    <row r="361232" spans="2:3" x14ac:dyDescent="0.25">
      <c r="B361232" s="78"/>
      <c r="C361232" s="77"/>
    </row>
    <row r="361233" spans="2:3" x14ac:dyDescent="0.25">
      <c r="B361233" s="78"/>
      <c r="C361233" s="77"/>
    </row>
    <row r="361234" spans="2:3" x14ac:dyDescent="0.25">
      <c r="B361234" s="78"/>
      <c r="C361234" s="77"/>
    </row>
    <row r="361235" spans="2:3" x14ac:dyDescent="0.25">
      <c r="B361235" s="78"/>
      <c r="C361235" s="77"/>
    </row>
    <row r="361236" spans="2:3" x14ac:dyDescent="0.25">
      <c r="B361236" s="78"/>
      <c r="C361236" s="77"/>
    </row>
    <row r="361237" spans="2:3" x14ac:dyDescent="0.25">
      <c r="B361237" s="78"/>
      <c r="C361237" s="77"/>
    </row>
    <row r="361238" spans="2:3" x14ac:dyDescent="0.25">
      <c r="B361238" s="78"/>
      <c r="C361238" s="77"/>
    </row>
    <row r="361239" spans="2:3" x14ac:dyDescent="0.25">
      <c r="B361239" s="78"/>
      <c r="C361239" s="77"/>
    </row>
    <row r="361240" spans="2:3" x14ac:dyDescent="0.25">
      <c r="B361240" s="78"/>
      <c r="C361240" s="77"/>
    </row>
    <row r="361350" spans="2:3" x14ac:dyDescent="0.25">
      <c r="B361350" s="78"/>
      <c r="C361350" s="77"/>
    </row>
    <row r="361351" spans="2:3" x14ac:dyDescent="0.25">
      <c r="B361351" s="78"/>
      <c r="C361351" s="77"/>
    </row>
    <row r="361352" spans="2:3" x14ac:dyDescent="0.25">
      <c r="B361352" s="78"/>
      <c r="C361352" s="77"/>
    </row>
    <row r="361353" spans="2:3" x14ac:dyDescent="0.25">
      <c r="B361353" s="78"/>
      <c r="C361353" s="77"/>
    </row>
    <row r="361354" spans="2:3" x14ac:dyDescent="0.25">
      <c r="B361354" s="78"/>
      <c r="C361354" s="77"/>
    </row>
    <row r="361355" spans="2:3" x14ac:dyDescent="0.25">
      <c r="B361355" s="78"/>
      <c r="C361355" s="77"/>
    </row>
    <row r="361356" spans="2:3" x14ac:dyDescent="0.25">
      <c r="B361356" s="78"/>
      <c r="C361356" s="77"/>
    </row>
    <row r="361357" spans="2:3" x14ac:dyDescent="0.25">
      <c r="B361357" s="78"/>
      <c r="C361357" s="77"/>
    </row>
    <row r="361358" spans="2:3" x14ac:dyDescent="0.25">
      <c r="B361358" s="78"/>
      <c r="C361358" s="77"/>
    </row>
    <row r="361359" spans="2:3" x14ac:dyDescent="0.25">
      <c r="B361359" s="78"/>
      <c r="C361359" s="77"/>
    </row>
    <row r="361360" spans="2:3" x14ac:dyDescent="0.25">
      <c r="B361360" s="78"/>
      <c r="C361360" s="77"/>
    </row>
    <row r="361361" spans="2:3" x14ac:dyDescent="0.25">
      <c r="B361361" s="78"/>
      <c r="C361361" s="77"/>
    </row>
    <row r="361362" spans="2:3" x14ac:dyDescent="0.25">
      <c r="B361362" s="78"/>
      <c r="C361362" s="77"/>
    </row>
    <row r="361472" spans="2:3" x14ac:dyDescent="0.25">
      <c r="B361472" s="78"/>
      <c r="C361472" s="77"/>
    </row>
    <row r="361473" spans="2:3" x14ac:dyDescent="0.25">
      <c r="B361473" s="78"/>
      <c r="C361473" s="77"/>
    </row>
    <row r="361474" spans="2:3" x14ac:dyDescent="0.25">
      <c r="B361474" s="78"/>
      <c r="C361474" s="77"/>
    </row>
    <row r="361475" spans="2:3" x14ac:dyDescent="0.25">
      <c r="B361475" s="78"/>
      <c r="C361475" s="77"/>
    </row>
    <row r="361476" spans="2:3" x14ac:dyDescent="0.25">
      <c r="B361476" s="78"/>
      <c r="C361476" s="77"/>
    </row>
    <row r="361477" spans="2:3" x14ac:dyDescent="0.25">
      <c r="B361477" s="78"/>
      <c r="C361477" s="77"/>
    </row>
    <row r="361478" spans="2:3" x14ac:dyDescent="0.25">
      <c r="B361478" s="78"/>
      <c r="C361478" s="77"/>
    </row>
    <row r="361479" spans="2:3" x14ac:dyDescent="0.25">
      <c r="B361479" s="78"/>
      <c r="C361479" s="77"/>
    </row>
    <row r="361480" spans="2:3" x14ac:dyDescent="0.25">
      <c r="B361480" s="78"/>
      <c r="C361480" s="77"/>
    </row>
    <row r="361481" spans="2:3" x14ac:dyDescent="0.25">
      <c r="B361481" s="78"/>
      <c r="C361481" s="77"/>
    </row>
    <row r="361482" spans="2:3" x14ac:dyDescent="0.25">
      <c r="B361482" s="78"/>
      <c r="C361482" s="77"/>
    </row>
    <row r="361483" spans="2:3" x14ac:dyDescent="0.25">
      <c r="B361483" s="78"/>
      <c r="C361483" s="77"/>
    </row>
    <row r="361484" spans="2:3" x14ac:dyDescent="0.25">
      <c r="B361484" s="78"/>
      <c r="C361484" s="77"/>
    </row>
    <row r="361594" spans="2:3" x14ac:dyDescent="0.25">
      <c r="B361594" s="78"/>
      <c r="C361594" s="77"/>
    </row>
    <row r="361595" spans="2:3" x14ac:dyDescent="0.25">
      <c r="B361595" s="78"/>
      <c r="C361595" s="77"/>
    </row>
    <row r="361596" spans="2:3" x14ac:dyDescent="0.25">
      <c r="B361596" s="78"/>
      <c r="C361596" s="77"/>
    </row>
    <row r="361597" spans="2:3" x14ac:dyDescent="0.25">
      <c r="B361597" s="78"/>
      <c r="C361597" s="77"/>
    </row>
    <row r="361598" spans="2:3" x14ac:dyDescent="0.25">
      <c r="B361598" s="78"/>
      <c r="C361598" s="77"/>
    </row>
    <row r="361599" spans="2:3" x14ac:dyDescent="0.25">
      <c r="B361599" s="78"/>
      <c r="C361599" s="77"/>
    </row>
    <row r="361600" spans="2:3" x14ac:dyDescent="0.25">
      <c r="B361600" s="78"/>
      <c r="C361600" s="77"/>
    </row>
    <row r="361601" spans="2:3" x14ac:dyDescent="0.25">
      <c r="B361601" s="78"/>
      <c r="C361601" s="77"/>
    </row>
    <row r="361602" spans="2:3" x14ac:dyDescent="0.25">
      <c r="B361602" s="78"/>
      <c r="C361602" s="77"/>
    </row>
    <row r="361603" spans="2:3" x14ac:dyDescent="0.25">
      <c r="B361603" s="78"/>
      <c r="C361603" s="77"/>
    </row>
    <row r="361604" spans="2:3" x14ac:dyDescent="0.25">
      <c r="B361604" s="78"/>
      <c r="C361604" s="77"/>
    </row>
    <row r="361605" spans="2:3" x14ac:dyDescent="0.25">
      <c r="B361605" s="78"/>
      <c r="C361605" s="77"/>
    </row>
    <row r="361606" spans="2:3" x14ac:dyDescent="0.25">
      <c r="B361606" s="78"/>
      <c r="C361606" s="77"/>
    </row>
    <row r="361716" spans="2:3" x14ac:dyDescent="0.25">
      <c r="B361716" s="78"/>
      <c r="C361716" s="77"/>
    </row>
    <row r="361717" spans="2:3" x14ac:dyDescent="0.25">
      <c r="B361717" s="78"/>
      <c r="C361717" s="77"/>
    </row>
    <row r="361718" spans="2:3" x14ac:dyDescent="0.25">
      <c r="B361718" s="78"/>
      <c r="C361718" s="77"/>
    </row>
    <row r="361719" spans="2:3" x14ac:dyDescent="0.25">
      <c r="B361719" s="78"/>
      <c r="C361719" s="77"/>
    </row>
    <row r="361720" spans="2:3" x14ac:dyDescent="0.25">
      <c r="B361720" s="78"/>
      <c r="C361720" s="77"/>
    </row>
    <row r="361721" spans="2:3" x14ac:dyDescent="0.25">
      <c r="B361721" s="78"/>
      <c r="C361721" s="77"/>
    </row>
    <row r="361722" spans="2:3" x14ac:dyDescent="0.25">
      <c r="B361722" s="78"/>
      <c r="C361722" s="77"/>
    </row>
    <row r="361723" spans="2:3" x14ac:dyDescent="0.25">
      <c r="B361723" s="78"/>
      <c r="C361723" s="77"/>
    </row>
    <row r="361724" spans="2:3" x14ac:dyDescent="0.25">
      <c r="B361724" s="78"/>
      <c r="C361724" s="77"/>
    </row>
    <row r="361725" spans="2:3" x14ac:dyDescent="0.25">
      <c r="B361725" s="78"/>
      <c r="C361725" s="77"/>
    </row>
    <row r="361726" spans="2:3" x14ac:dyDescent="0.25">
      <c r="B361726" s="78"/>
      <c r="C361726" s="77"/>
    </row>
    <row r="361727" spans="2:3" x14ac:dyDescent="0.25">
      <c r="B361727" s="78"/>
      <c r="C361727" s="77"/>
    </row>
    <row r="361728" spans="2:3" x14ac:dyDescent="0.25">
      <c r="B361728" s="78"/>
      <c r="C361728" s="77"/>
    </row>
    <row r="361838" spans="2:3" x14ac:dyDescent="0.25">
      <c r="B361838" s="78"/>
      <c r="C361838" s="77"/>
    </row>
    <row r="361839" spans="2:3" x14ac:dyDescent="0.25">
      <c r="B361839" s="78"/>
      <c r="C361839" s="77"/>
    </row>
    <row r="361840" spans="2:3" x14ac:dyDescent="0.25">
      <c r="B361840" s="78"/>
      <c r="C361840" s="77"/>
    </row>
    <row r="361841" spans="2:3" x14ac:dyDescent="0.25">
      <c r="B361841" s="78"/>
      <c r="C361841" s="77"/>
    </row>
    <row r="361842" spans="2:3" x14ac:dyDescent="0.25">
      <c r="B361842" s="78"/>
      <c r="C361842" s="77"/>
    </row>
    <row r="361843" spans="2:3" x14ac:dyDescent="0.25">
      <c r="B361843" s="78"/>
      <c r="C361843" s="77"/>
    </row>
    <row r="361844" spans="2:3" x14ac:dyDescent="0.25">
      <c r="B361844" s="78"/>
      <c r="C361844" s="77"/>
    </row>
    <row r="361845" spans="2:3" x14ac:dyDescent="0.25">
      <c r="B361845" s="78"/>
      <c r="C361845" s="77"/>
    </row>
    <row r="361846" spans="2:3" x14ac:dyDescent="0.25">
      <c r="B361846" s="78"/>
      <c r="C361846" s="77"/>
    </row>
    <row r="361847" spans="2:3" x14ac:dyDescent="0.25">
      <c r="B361847" s="78"/>
      <c r="C361847" s="77"/>
    </row>
    <row r="361848" spans="2:3" x14ac:dyDescent="0.25">
      <c r="B361848" s="78"/>
      <c r="C361848" s="77"/>
    </row>
    <row r="361849" spans="2:3" x14ac:dyDescent="0.25">
      <c r="B361849" s="78"/>
      <c r="C361849" s="77"/>
    </row>
    <row r="361850" spans="2:3" x14ac:dyDescent="0.25">
      <c r="B361850" s="78"/>
      <c r="C361850" s="77"/>
    </row>
    <row r="361960" spans="2:3" x14ac:dyDescent="0.25">
      <c r="B361960" s="78"/>
      <c r="C361960" s="77"/>
    </row>
    <row r="361961" spans="2:3" x14ac:dyDescent="0.25">
      <c r="B361961" s="78"/>
      <c r="C361961" s="77"/>
    </row>
    <row r="361962" spans="2:3" x14ac:dyDescent="0.25">
      <c r="B361962" s="78"/>
      <c r="C361962" s="77"/>
    </row>
    <row r="361963" spans="2:3" x14ac:dyDescent="0.25">
      <c r="B361963" s="78"/>
      <c r="C361963" s="77"/>
    </row>
    <row r="361964" spans="2:3" x14ac:dyDescent="0.25">
      <c r="B361964" s="78"/>
      <c r="C361964" s="77"/>
    </row>
    <row r="361965" spans="2:3" x14ac:dyDescent="0.25">
      <c r="B361965" s="78"/>
      <c r="C361965" s="77"/>
    </row>
    <row r="361966" spans="2:3" x14ac:dyDescent="0.25">
      <c r="B361966" s="78"/>
      <c r="C361966" s="77"/>
    </row>
    <row r="361967" spans="2:3" x14ac:dyDescent="0.25">
      <c r="B361967" s="78"/>
      <c r="C361967" s="77"/>
    </row>
    <row r="361968" spans="2:3" x14ac:dyDescent="0.25">
      <c r="B361968" s="78"/>
      <c r="C361968" s="77"/>
    </row>
    <row r="361969" spans="2:3" x14ac:dyDescent="0.25">
      <c r="B361969" s="78"/>
      <c r="C361969" s="77"/>
    </row>
    <row r="361970" spans="2:3" x14ac:dyDescent="0.25">
      <c r="B361970" s="78"/>
      <c r="C361970" s="77"/>
    </row>
    <row r="361971" spans="2:3" x14ac:dyDescent="0.25">
      <c r="B361971" s="78"/>
      <c r="C361971" s="77"/>
    </row>
    <row r="361972" spans="2:3" x14ac:dyDescent="0.25">
      <c r="B361972" s="78"/>
      <c r="C361972" s="77"/>
    </row>
    <row r="362082" spans="2:3" x14ac:dyDescent="0.25">
      <c r="B362082" s="78"/>
      <c r="C362082" s="77"/>
    </row>
    <row r="362083" spans="2:3" x14ac:dyDescent="0.25">
      <c r="B362083" s="78"/>
      <c r="C362083" s="77"/>
    </row>
    <row r="362084" spans="2:3" x14ac:dyDescent="0.25">
      <c r="B362084" s="78"/>
      <c r="C362084" s="77"/>
    </row>
    <row r="362085" spans="2:3" x14ac:dyDescent="0.25">
      <c r="B362085" s="78"/>
      <c r="C362085" s="77"/>
    </row>
    <row r="362086" spans="2:3" x14ac:dyDescent="0.25">
      <c r="B362086" s="78"/>
      <c r="C362086" s="77"/>
    </row>
    <row r="362087" spans="2:3" x14ac:dyDescent="0.25">
      <c r="B362087" s="78"/>
      <c r="C362087" s="77"/>
    </row>
    <row r="362088" spans="2:3" x14ac:dyDescent="0.25">
      <c r="B362088" s="78"/>
      <c r="C362088" s="77"/>
    </row>
    <row r="362089" spans="2:3" x14ac:dyDescent="0.25">
      <c r="B362089" s="78"/>
      <c r="C362089" s="77"/>
    </row>
    <row r="362090" spans="2:3" x14ac:dyDescent="0.25">
      <c r="B362090" s="78"/>
      <c r="C362090" s="77"/>
    </row>
    <row r="362091" spans="2:3" x14ac:dyDescent="0.25">
      <c r="B362091" s="78"/>
      <c r="C362091" s="77"/>
    </row>
    <row r="362092" spans="2:3" x14ac:dyDescent="0.25">
      <c r="B362092" s="78"/>
      <c r="C362092" s="77"/>
    </row>
    <row r="362093" spans="2:3" x14ac:dyDescent="0.25">
      <c r="B362093" s="78"/>
      <c r="C362093" s="77"/>
    </row>
    <row r="362094" spans="2:3" x14ac:dyDescent="0.25">
      <c r="B362094" s="78"/>
      <c r="C362094" s="77"/>
    </row>
    <row r="362204" spans="2:3" x14ac:dyDescent="0.25">
      <c r="B362204" s="78"/>
      <c r="C362204" s="77"/>
    </row>
    <row r="362205" spans="2:3" x14ac:dyDescent="0.25">
      <c r="B362205" s="78"/>
      <c r="C362205" s="77"/>
    </row>
    <row r="362206" spans="2:3" x14ac:dyDescent="0.25">
      <c r="B362206" s="78"/>
      <c r="C362206" s="77"/>
    </row>
    <row r="362207" spans="2:3" x14ac:dyDescent="0.25">
      <c r="B362207" s="78"/>
      <c r="C362207" s="77"/>
    </row>
    <row r="362208" spans="2:3" x14ac:dyDescent="0.25">
      <c r="B362208" s="78"/>
      <c r="C362208" s="77"/>
    </row>
    <row r="362209" spans="2:3" x14ac:dyDescent="0.25">
      <c r="B362209" s="78"/>
      <c r="C362209" s="77"/>
    </row>
    <row r="362210" spans="2:3" x14ac:dyDescent="0.25">
      <c r="B362210" s="78"/>
      <c r="C362210" s="77"/>
    </row>
    <row r="362211" spans="2:3" x14ac:dyDescent="0.25">
      <c r="B362211" s="78"/>
      <c r="C362211" s="77"/>
    </row>
    <row r="362212" spans="2:3" x14ac:dyDescent="0.25">
      <c r="B362212" s="78"/>
      <c r="C362212" s="77"/>
    </row>
    <row r="362213" spans="2:3" x14ac:dyDescent="0.25">
      <c r="B362213" s="78"/>
      <c r="C362213" s="77"/>
    </row>
    <row r="362214" spans="2:3" x14ac:dyDescent="0.25">
      <c r="B362214" s="78"/>
      <c r="C362214" s="77"/>
    </row>
    <row r="362215" spans="2:3" x14ac:dyDescent="0.25">
      <c r="B362215" s="78"/>
      <c r="C362215" s="77"/>
    </row>
    <row r="362216" spans="2:3" x14ac:dyDescent="0.25">
      <c r="B362216" s="78"/>
      <c r="C362216" s="77"/>
    </row>
    <row r="362326" spans="2:3" x14ac:dyDescent="0.25">
      <c r="B362326" s="78"/>
      <c r="C362326" s="77"/>
    </row>
    <row r="362327" spans="2:3" x14ac:dyDescent="0.25">
      <c r="B362327" s="78"/>
      <c r="C362327" s="77"/>
    </row>
    <row r="362328" spans="2:3" x14ac:dyDescent="0.25">
      <c r="B362328" s="78"/>
      <c r="C362328" s="77"/>
    </row>
    <row r="362329" spans="2:3" x14ac:dyDescent="0.25">
      <c r="B362329" s="78"/>
      <c r="C362329" s="77"/>
    </row>
    <row r="362330" spans="2:3" x14ac:dyDescent="0.25">
      <c r="B362330" s="78"/>
      <c r="C362330" s="77"/>
    </row>
    <row r="362331" spans="2:3" x14ac:dyDescent="0.25">
      <c r="B362331" s="78"/>
      <c r="C362331" s="77"/>
    </row>
    <row r="362332" spans="2:3" x14ac:dyDescent="0.25">
      <c r="B362332" s="78"/>
      <c r="C362332" s="77"/>
    </row>
    <row r="362333" spans="2:3" x14ac:dyDescent="0.25">
      <c r="B362333" s="78"/>
      <c r="C362333" s="77"/>
    </row>
    <row r="362334" spans="2:3" x14ac:dyDescent="0.25">
      <c r="B362334" s="78"/>
      <c r="C362334" s="77"/>
    </row>
    <row r="362335" spans="2:3" x14ac:dyDescent="0.25">
      <c r="B362335" s="78"/>
      <c r="C362335" s="77"/>
    </row>
    <row r="362336" spans="2:3" x14ac:dyDescent="0.25">
      <c r="B362336" s="78"/>
      <c r="C362336" s="77"/>
    </row>
    <row r="362337" spans="2:3" x14ac:dyDescent="0.25">
      <c r="B362337" s="78"/>
      <c r="C362337" s="77"/>
    </row>
    <row r="362338" spans="2:3" x14ac:dyDescent="0.25">
      <c r="B362338" s="78"/>
      <c r="C362338" s="77"/>
    </row>
    <row r="362448" spans="2:3" x14ac:dyDescent="0.25">
      <c r="B362448" s="78"/>
      <c r="C362448" s="77"/>
    </row>
    <row r="362449" spans="2:3" x14ac:dyDescent="0.25">
      <c r="B362449" s="78"/>
      <c r="C362449" s="77"/>
    </row>
    <row r="362450" spans="2:3" x14ac:dyDescent="0.25">
      <c r="B362450" s="78"/>
      <c r="C362450" s="77"/>
    </row>
    <row r="362451" spans="2:3" x14ac:dyDescent="0.25">
      <c r="B362451" s="78"/>
      <c r="C362451" s="77"/>
    </row>
    <row r="362452" spans="2:3" x14ac:dyDescent="0.25">
      <c r="B362452" s="78"/>
      <c r="C362452" s="77"/>
    </row>
    <row r="362453" spans="2:3" x14ac:dyDescent="0.25">
      <c r="B362453" s="78"/>
      <c r="C362453" s="77"/>
    </row>
    <row r="362454" spans="2:3" x14ac:dyDescent="0.25">
      <c r="B362454" s="78"/>
      <c r="C362454" s="77"/>
    </row>
    <row r="362455" spans="2:3" x14ac:dyDescent="0.25">
      <c r="B362455" s="78"/>
      <c r="C362455" s="77"/>
    </row>
    <row r="362456" spans="2:3" x14ac:dyDescent="0.25">
      <c r="B362456" s="78"/>
      <c r="C362456" s="77"/>
    </row>
    <row r="362457" spans="2:3" x14ac:dyDescent="0.25">
      <c r="B362457" s="78"/>
      <c r="C362457" s="77"/>
    </row>
    <row r="362458" spans="2:3" x14ac:dyDescent="0.25">
      <c r="B362458" s="78"/>
      <c r="C362458" s="77"/>
    </row>
    <row r="362459" spans="2:3" x14ac:dyDescent="0.25">
      <c r="B362459" s="78"/>
      <c r="C362459" s="77"/>
    </row>
    <row r="362460" spans="2:3" x14ac:dyDescent="0.25">
      <c r="B362460" s="78"/>
      <c r="C362460" s="77"/>
    </row>
    <row r="362570" spans="2:3" x14ac:dyDescent="0.25">
      <c r="B362570" s="78"/>
      <c r="C362570" s="77"/>
    </row>
    <row r="362571" spans="2:3" x14ac:dyDescent="0.25">
      <c r="B362571" s="78"/>
      <c r="C362571" s="77"/>
    </row>
    <row r="362572" spans="2:3" x14ac:dyDescent="0.25">
      <c r="B362572" s="78"/>
      <c r="C362572" s="77"/>
    </row>
    <row r="362573" spans="2:3" x14ac:dyDescent="0.25">
      <c r="B362573" s="78"/>
      <c r="C362573" s="77"/>
    </row>
    <row r="362574" spans="2:3" x14ac:dyDescent="0.25">
      <c r="B362574" s="78"/>
      <c r="C362574" s="77"/>
    </row>
    <row r="362575" spans="2:3" x14ac:dyDescent="0.25">
      <c r="B362575" s="78"/>
      <c r="C362575" s="77"/>
    </row>
    <row r="362576" spans="2:3" x14ac:dyDescent="0.25">
      <c r="B362576" s="78"/>
      <c r="C362576" s="77"/>
    </row>
    <row r="362577" spans="2:3" x14ac:dyDescent="0.25">
      <c r="B362577" s="78"/>
      <c r="C362577" s="77"/>
    </row>
    <row r="362578" spans="2:3" x14ac:dyDescent="0.25">
      <c r="B362578" s="78"/>
      <c r="C362578" s="77"/>
    </row>
    <row r="362579" spans="2:3" x14ac:dyDescent="0.25">
      <c r="B362579" s="78"/>
      <c r="C362579" s="77"/>
    </row>
    <row r="362580" spans="2:3" x14ac:dyDescent="0.25">
      <c r="B362580" s="78"/>
      <c r="C362580" s="77"/>
    </row>
    <row r="362581" spans="2:3" x14ac:dyDescent="0.25">
      <c r="B362581" s="78"/>
      <c r="C362581" s="77"/>
    </row>
    <row r="362582" spans="2:3" x14ac:dyDescent="0.25">
      <c r="B362582" s="78"/>
      <c r="C362582" s="77"/>
    </row>
    <row r="362692" spans="2:3" x14ac:dyDescent="0.25">
      <c r="B362692" s="78"/>
      <c r="C362692" s="77"/>
    </row>
    <row r="362693" spans="2:3" x14ac:dyDescent="0.25">
      <c r="B362693" s="78"/>
      <c r="C362693" s="77"/>
    </row>
    <row r="362694" spans="2:3" x14ac:dyDescent="0.25">
      <c r="B362694" s="78"/>
      <c r="C362694" s="77"/>
    </row>
    <row r="362695" spans="2:3" x14ac:dyDescent="0.25">
      <c r="B362695" s="78"/>
      <c r="C362695" s="77"/>
    </row>
    <row r="362696" spans="2:3" x14ac:dyDescent="0.25">
      <c r="B362696" s="78"/>
      <c r="C362696" s="77"/>
    </row>
    <row r="362697" spans="2:3" x14ac:dyDescent="0.25">
      <c r="B362697" s="78"/>
      <c r="C362697" s="77"/>
    </row>
    <row r="362698" spans="2:3" x14ac:dyDescent="0.25">
      <c r="B362698" s="78"/>
      <c r="C362698" s="77"/>
    </row>
    <row r="362699" spans="2:3" x14ac:dyDescent="0.25">
      <c r="B362699" s="78"/>
      <c r="C362699" s="77"/>
    </row>
    <row r="362700" spans="2:3" x14ac:dyDescent="0.25">
      <c r="B362700" s="78"/>
      <c r="C362700" s="77"/>
    </row>
    <row r="362701" spans="2:3" x14ac:dyDescent="0.25">
      <c r="B362701" s="78"/>
      <c r="C362701" s="77"/>
    </row>
    <row r="362702" spans="2:3" x14ac:dyDescent="0.25">
      <c r="B362702" s="78"/>
      <c r="C362702" s="77"/>
    </row>
    <row r="362703" spans="2:3" x14ac:dyDescent="0.25">
      <c r="B362703" s="78"/>
      <c r="C362703" s="77"/>
    </row>
    <row r="362704" spans="2:3" x14ac:dyDescent="0.25">
      <c r="B362704" s="78"/>
      <c r="C362704" s="77"/>
    </row>
    <row r="362814" spans="2:3" x14ac:dyDescent="0.25">
      <c r="B362814" s="78"/>
      <c r="C362814" s="77"/>
    </row>
    <row r="362815" spans="2:3" x14ac:dyDescent="0.25">
      <c r="B362815" s="78"/>
      <c r="C362815" s="77"/>
    </row>
    <row r="362816" spans="2:3" x14ac:dyDescent="0.25">
      <c r="B362816" s="78"/>
      <c r="C362816" s="77"/>
    </row>
    <row r="362817" spans="2:3" x14ac:dyDescent="0.25">
      <c r="B362817" s="78"/>
      <c r="C362817" s="77"/>
    </row>
    <row r="362818" spans="2:3" x14ac:dyDescent="0.25">
      <c r="B362818" s="78"/>
      <c r="C362818" s="77"/>
    </row>
    <row r="362819" spans="2:3" x14ac:dyDescent="0.25">
      <c r="B362819" s="78"/>
      <c r="C362819" s="77"/>
    </row>
    <row r="362820" spans="2:3" x14ac:dyDescent="0.25">
      <c r="B362820" s="78"/>
      <c r="C362820" s="77"/>
    </row>
    <row r="362821" spans="2:3" x14ac:dyDescent="0.25">
      <c r="B362821" s="78"/>
      <c r="C362821" s="77"/>
    </row>
    <row r="362822" spans="2:3" x14ac:dyDescent="0.25">
      <c r="B362822" s="78"/>
      <c r="C362822" s="77"/>
    </row>
    <row r="362823" spans="2:3" x14ac:dyDescent="0.25">
      <c r="B362823" s="78"/>
      <c r="C362823" s="77"/>
    </row>
    <row r="362824" spans="2:3" x14ac:dyDescent="0.25">
      <c r="B362824" s="78"/>
      <c r="C362824" s="77"/>
    </row>
    <row r="362825" spans="2:3" x14ac:dyDescent="0.25">
      <c r="B362825" s="78"/>
      <c r="C362825" s="77"/>
    </row>
    <row r="362826" spans="2:3" x14ac:dyDescent="0.25">
      <c r="B362826" s="78"/>
      <c r="C362826" s="77"/>
    </row>
    <row r="362936" spans="2:3" x14ac:dyDescent="0.25">
      <c r="B362936" s="78"/>
      <c r="C362936" s="77"/>
    </row>
    <row r="362937" spans="2:3" x14ac:dyDescent="0.25">
      <c r="B362937" s="78"/>
      <c r="C362937" s="77"/>
    </row>
    <row r="362938" spans="2:3" x14ac:dyDescent="0.25">
      <c r="B362938" s="78"/>
      <c r="C362938" s="77"/>
    </row>
    <row r="362939" spans="2:3" x14ac:dyDescent="0.25">
      <c r="B362939" s="78"/>
      <c r="C362939" s="77"/>
    </row>
    <row r="362940" spans="2:3" x14ac:dyDescent="0.25">
      <c r="B362940" s="78"/>
      <c r="C362940" s="77"/>
    </row>
    <row r="362941" spans="2:3" x14ac:dyDescent="0.25">
      <c r="B362941" s="78"/>
      <c r="C362941" s="77"/>
    </row>
    <row r="362942" spans="2:3" x14ac:dyDescent="0.25">
      <c r="B362942" s="78"/>
      <c r="C362942" s="77"/>
    </row>
    <row r="362943" spans="2:3" x14ac:dyDescent="0.25">
      <c r="B362943" s="78"/>
      <c r="C362943" s="77"/>
    </row>
    <row r="362944" spans="2:3" x14ac:dyDescent="0.25">
      <c r="B362944" s="78"/>
      <c r="C362944" s="77"/>
    </row>
    <row r="362945" spans="2:3" x14ac:dyDescent="0.25">
      <c r="B362945" s="78"/>
      <c r="C362945" s="77"/>
    </row>
    <row r="362946" spans="2:3" x14ac:dyDescent="0.25">
      <c r="B362946" s="78"/>
      <c r="C362946" s="77"/>
    </row>
    <row r="362947" spans="2:3" x14ac:dyDescent="0.25">
      <c r="B362947" s="78"/>
      <c r="C362947" s="77"/>
    </row>
    <row r="362948" spans="2:3" x14ac:dyDescent="0.25">
      <c r="B362948" s="78"/>
      <c r="C362948" s="77"/>
    </row>
    <row r="363058" spans="2:3" x14ac:dyDescent="0.25">
      <c r="B363058" s="78"/>
      <c r="C363058" s="77"/>
    </row>
    <row r="363059" spans="2:3" x14ac:dyDescent="0.25">
      <c r="B363059" s="78"/>
      <c r="C363059" s="77"/>
    </row>
    <row r="363060" spans="2:3" x14ac:dyDescent="0.25">
      <c r="B363060" s="78"/>
      <c r="C363060" s="77"/>
    </row>
    <row r="363061" spans="2:3" x14ac:dyDescent="0.25">
      <c r="B363061" s="78"/>
      <c r="C363061" s="77"/>
    </row>
    <row r="363062" spans="2:3" x14ac:dyDescent="0.25">
      <c r="B363062" s="78"/>
      <c r="C363062" s="77"/>
    </row>
    <row r="363063" spans="2:3" x14ac:dyDescent="0.25">
      <c r="B363063" s="78"/>
      <c r="C363063" s="77"/>
    </row>
    <row r="363064" spans="2:3" x14ac:dyDescent="0.25">
      <c r="B363064" s="78"/>
      <c r="C363064" s="77"/>
    </row>
    <row r="363065" spans="2:3" x14ac:dyDescent="0.25">
      <c r="B363065" s="78"/>
      <c r="C363065" s="77"/>
    </row>
    <row r="363066" spans="2:3" x14ac:dyDescent="0.25">
      <c r="B363066" s="78"/>
      <c r="C363066" s="77"/>
    </row>
    <row r="363067" spans="2:3" x14ac:dyDescent="0.25">
      <c r="B363067" s="78"/>
      <c r="C363067" s="77"/>
    </row>
    <row r="363068" spans="2:3" x14ac:dyDescent="0.25">
      <c r="B363068" s="78"/>
      <c r="C363068" s="77"/>
    </row>
    <row r="363069" spans="2:3" x14ac:dyDescent="0.25">
      <c r="B363069" s="78"/>
      <c r="C363069" s="77"/>
    </row>
    <row r="363070" spans="2:3" x14ac:dyDescent="0.25">
      <c r="B363070" s="78"/>
      <c r="C363070" s="77"/>
    </row>
    <row r="363180" spans="2:3" x14ac:dyDescent="0.25">
      <c r="B363180" s="78"/>
      <c r="C363180" s="77"/>
    </row>
    <row r="363181" spans="2:3" x14ac:dyDescent="0.25">
      <c r="B363181" s="78"/>
      <c r="C363181" s="77"/>
    </row>
    <row r="363182" spans="2:3" x14ac:dyDescent="0.25">
      <c r="B363182" s="78"/>
      <c r="C363182" s="77"/>
    </row>
    <row r="363183" spans="2:3" x14ac:dyDescent="0.25">
      <c r="B363183" s="78"/>
      <c r="C363183" s="77"/>
    </row>
    <row r="363184" spans="2:3" x14ac:dyDescent="0.25">
      <c r="B363184" s="78"/>
      <c r="C363184" s="77"/>
    </row>
    <row r="363185" spans="2:3" x14ac:dyDescent="0.25">
      <c r="B363185" s="78"/>
      <c r="C363185" s="77"/>
    </row>
    <row r="363186" spans="2:3" x14ac:dyDescent="0.25">
      <c r="B363186" s="78"/>
      <c r="C363186" s="77"/>
    </row>
    <row r="363187" spans="2:3" x14ac:dyDescent="0.25">
      <c r="B363187" s="78"/>
      <c r="C363187" s="77"/>
    </row>
    <row r="363188" spans="2:3" x14ac:dyDescent="0.25">
      <c r="B363188" s="78"/>
      <c r="C363188" s="77"/>
    </row>
    <row r="363189" spans="2:3" x14ac:dyDescent="0.25">
      <c r="B363189" s="78"/>
      <c r="C363189" s="77"/>
    </row>
    <row r="363190" spans="2:3" x14ac:dyDescent="0.25">
      <c r="B363190" s="78"/>
      <c r="C363190" s="77"/>
    </row>
    <row r="363191" spans="2:3" x14ac:dyDescent="0.25">
      <c r="B363191" s="78"/>
      <c r="C363191" s="77"/>
    </row>
    <row r="363192" spans="2:3" x14ac:dyDescent="0.25">
      <c r="B363192" s="78"/>
      <c r="C363192" s="77"/>
    </row>
    <row r="363302" spans="2:3" x14ac:dyDescent="0.25">
      <c r="B363302" s="78"/>
      <c r="C363302" s="77"/>
    </row>
    <row r="363303" spans="2:3" x14ac:dyDescent="0.25">
      <c r="B363303" s="78"/>
      <c r="C363303" s="77"/>
    </row>
    <row r="363304" spans="2:3" x14ac:dyDescent="0.25">
      <c r="B363304" s="78"/>
      <c r="C363304" s="77"/>
    </row>
    <row r="363305" spans="2:3" x14ac:dyDescent="0.25">
      <c r="B363305" s="78"/>
      <c r="C363305" s="77"/>
    </row>
    <row r="363306" spans="2:3" x14ac:dyDescent="0.25">
      <c r="B363306" s="78"/>
      <c r="C363306" s="77"/>
    </row>
    <row r="363307" spans="2:3" x14ac:dyDescent="0.25">
      <c r="B363307" s="78"/>
      <c r="C363307" s="77"/>
    </row>
    <row r="363308" spans="2:3" x14ac:dyDescent="0.25">
      <c r="B363308" s="78"/>
      <c r="C363308" s="77"/>
    </row>
    <row r="363309" spans="2:3" x14ac:dyDescent="0.25">
      <c r="B363309" s="78"/>
      <c r="C363309" s="77"/>
    </row>
    <row r="363310" spans="2:3" x14ac:dyDescent="0.25">
      <c r="B363310" s="78"/>
      <c r="C363310" s="77"/>
    </row>
    <row r="363311" spans="2:3" x14ac:dyDescent="0.25">
      <c r="B363311" s="78"/>
      <c r="C363311" s="77"/>
    </row>
    <row r="363312" spans="2:3" x14ac:dyDescent="0.25">
      <c r="B363312" s="78"/>
      <c r="C363312" s="77"/>
    </row>
    <row r="363313" spans="2:3" x14ac:dyDescent="0.25">
      <c r="B363313" s="78"/>
      <c r="C363313" s="77"/>
    </row>
    <row r="363314" spans="2:3" x14ac:dyDescent="0.25">
      <c r="B363314" s="78"/>
      <c r="C363314" s="77"/>
    </row>
    <row r="363424" spans="2:3" x14ac:dyDescent="0.25">
      <c r="B363424" s="78"/>
      <c r="C363424" s="77"/>
    </row>
    <row r="363425" spans="2:3" x14ac:dyDescent="0.25">
      <c r="B363425" s="78"/>
      <c r="C363425" s="77"/>
    </row>
    <row r="363426" spans="2:3" x14ac:dyDescent="0.25">
      <c r="B363426" s="78"/>
      <c r="C363426" s="77"/>
    </row>
    <row r="363427" spans="2:3" x14ac:dyDescent="0.25">
      <c r="B363427" s="78"/>
      <c r="C363427" s="77"/>
    </row>
    <row r="363428" spans="2:3" x14ac:dyDescent="0.25">
      <c r="B363428" s="78"/>
      <c r="C363428" s="77"/>
    </row>
    <row r="363429" spans="2:3" x14ac:dyDescent="0.25">
      <c r="B363429" s="78"/>
      <c r="C363429" s="77"/>
    </row>
    <row r="363430" spans="2:3" x14ac:dyDescent="0.25">
      <c r="B363430" s="78"/>
      <c r="C363430" s="77"/>
    </row>
    <row r="363431" spans="2:3" x14ac:dyDescent="0.25">
      <c r="B363431" s="78"/>
      <c r="C363431" s="77"/>
    </row>
    <row r="363432" spans="2:3" x14ac:dyDescent="0.25">
      <c r="B363432" s="78"/>
      <c r="C363432" s="77"/>
    </row>
    <row r="363433" spans="2:3" x14ac:dyDescent="0.25">
      <c r="B363433" s="78"/>
      <c r="C363433" s="77"/>
    </row>
    <row r="363434" spans="2:3" x14ac:dyDescent="0.25">
      <c r="B363434" s="78"/>
      <c r="C363434" s="77"/>
    </row>
    <row r="363435" spans="2:3" x14ac:dyDescent="0.25">
      <c r="B363435" s="78"/>
      <c r="C363435" s="77"/>
    </row>
    <row r="363436" spans="2:3" x14ac:dyDescent="0.25">
      <c r="B363436" s="78"/>
      <c r="C363436" s="77"/>
    </row>
    <row r="363546" spans="2:3" x14ac:dyDescent="0.25">
      <c r="B363546" s="78"/>
      <c r="C363546" s="77"/>
    </row>
    <row r="363547" spans="2:3" x14ac:dyDescent="0.25">
      <c r="B363547" s="78"/>
      <c r="C363547" s="77"/>
    </row>
    <row r="363548" spans="2:3" x14ac:dyDescent="0.25">
      <c r="B363548" s="78"/>
      <c r="C363548" s="77"/>
    </row>
    <row r="363549" spans="2:3" x14ac:dyDescent="0.25">
      <c r="B363549" s="78"/>
      <c r="C363549" s="77"/>
    </row>
    <row r="363550" spans="2:3" x14ac:dyDescent="0.25">
      <c r="B363550" s="78"/>
      <c r="C363550" s="77"/>
    </row>
    <row r="363551" spans="2:3" x14ac:dyDescent="0.25">
      <c r="B363551" s="78"/>
      <c r="C363551" s="77"/>
    </row>
    <row r="363552" spans="2:3" x14ac:dyDescent="0.25">
      <c r="B363552" s="78"/>
      <c r="C363552" s="77"/>
    </row>
    <row r="363553" spans="2:3" x14ac:dyDescent="0.25">
      <c r="B363553" s="78"/>
      <c r="C363553" s="77"/>
    </row>
    <row r="363554" spans="2:3" x14ac:dyDescent="0.25">
      <c r="B363554" s="78"/>
      <c r="C363554" s="77"/>
    </row>
    <row r="363555" spans="2:3" x14ac:dyDescent="0.25">
      <c r="B363555" s="78"/>
      <c r="C363555" s="77"/>
    </row>
    <row r="363556" spans="2:3" x14ac:dyDescent="0.25">
      <c r="B363556" s="78"/>
      <c r="C363556" s="77"/>
    </row>
    <row r="363557" spans="2:3" x14ac:dyDescent="0.25">
      <c r="B363557" s="78"/>
      <c r="C363557" s="77"/>
    </row>
    <row r="363558" spans="2:3" x14ac:dyDescent="0.25">
      <c r="B363558" s="78"/>
      <c r="C363558" s="77"/>
    </row>
    <row r="363668" spans="2:3" x14ac:dyDescent="0.25">
      <c r="B363668" s="78"/>
      <c r="C363668" s="77"/>
    </row>
    <row r="363669" spans="2:3" x14ac:dyDescent="0.25">
      <c r="B363669" s="78"/>
      <c r="C363669" s="77"/>
    </row>
    <row r="363670" spans="2:3" x14ac:dyDescent="0.25">
      <c r="B363670" s="78"/>
      <c r="C363670" s="77"/>
    </row>
    <row r="363671" spans="2:3" x14ac:dyDescent="0.25">
      <c r="B363671" s="78"/>
      <c r="C363671" s="77"/>
    </row>
    <row r="363672" spans="2:3" x14ac:dyDescent="0.25">
      <c r="B363672" s="78"/>
      <c r="C363672" s="77"/>
    </row>
    <row r="363673" spans="2:3" x14ac:dyDescent="0.25">
      <c r="B363673" s="78"/>
      <c r="C363673" s="77"/>
    </row>
    <row r="363674" spans="2:3" x14ac:dyDescent="0.25">
      <c r="B363674" s="78"/>
      <c r="C363674" s="77"/>
    </row>
    <row r="363675" spans="2:3" x14ac:dyDescent="0.25">
      <c r="B363675" s="78"/>
      <c r="C363675" s="77"/>
    </row>
    <row r="363676" spans="2:3" x14ac:dyDescent="0.25">
      <c r="B363676" s="78"/>
      <c r="C363676" s="77"/>
    </row>
    <row r="363677" spans="2:3" x14ac:dyDescent="0.25">
      <c r="B363677" s="78"/>
      <c r="C363677" s="77"/>
    </row>
    <row r="363678" spans="2:3" x14ac:dyDescent="0.25">
      <c r="B363678" s="78"/>
      <c r="C363678" s="77"/>
    </row>
    <row r="363679" spans="2:3" x14ac:dyDescent="0.25">
      <c r="B363679" s="78"/>
      <c r="C363679" s="77"/>
    </row>
    <row r="363680" spans="2:3" x14ac:dyDescent="0.25">
      <c r="B363680" s="78"/>
      <c r="C363680" s="77"/>
    </row>
    <row r="363790" spans="2:3" x14ac:dyDescent="0.25">
      <c r="B363790" s="78"/>
      <c r="C363790" s="77"/>
    </row>
    <row r="363791" spans="2:3" x14ac:dyDescent="0.25">
      <c r="B363791" s="78"/>
      <c r="C363791" s="77"/>
    </row>
    <row r="363792" spans="2:3" x14ac:dyDescent="0.25">
      <c r="B363792" s="78"/>
      <c r="C363792" s="77"/>
    </row>
    <row r="363793" spans="2:3" x14ac:dyDescent="0.25">
      <c r="B363793" s="78"/>
      <c r="C363793" s="77"/>
    </row>
    <row r="363794" spans="2:3" x14ac:dyDescent="0.25">
      <c r="B363794" s="78"/>
      <c r="C363794" s="77"/>
    </row>
    <row r="363795" spans="2:3" x14ac:dyDescent="0.25">
      <c r="B363795" s="78"/>
      <c r="C363795" s="77"/>
    </row>
    <row r="363796" spans="2:3" x14ac:dyDescent="0.25">
      <c r="B363796" s="78"/>
      <c r="C363796" s="77"/>
    </row>
    <row r="363797" spans="2:3" x14ac:dyDescent="0.25">
      <c r="B363797" s="78"/>
      <c r="C363797" s="77"/>
    </row>
    <row r="363798" spans="2:3" x14ac:dyDescent="0.25">
      <c r="B363798" s="78"/>
      <c r="C363798" s="77"/>
    </row>
    <row r="363799" spans="2:3" x14ac:dyDescent="0.25">
      <c r="B363799" s="78"/>
      <c r="C363799" s="77"/>
    </row>
    <row r="363800" spans="2:3" x14ac:dyDescent="0.25">
      <c r="B363800" s="78"/>
      <c r="C363800" s="77"/>
    </row>
    <row r="363801" spans="2:3" x14ac:dyDescent="0.25">
      <c r="B363801" s="78"/>
      <c r="C363801" s="77"/>
    </row>
    <row r="363802" spans="2:3" x14ac:dyDescent="0.25">
      <c r="B363802" s="78"/>
      <c r="C363802" s="77"/>
    </row>
    <row r="363912" spans="2:3" x14ac:dyDescent="0.25">
      <c r="B363912" s="78"/>
      <c r="C363912" s="77"/>
    </row>
    <row r="363913" spans="2:3" x14ac:dyDescent="0.25">
      <c r="B363913" s="78"/>
      <c r="C363913" s="77"/>
    </row>
    <row r="363914" spans="2:3" x14ac:dyDescent="0.25">
      <c r="B363914" s="78"/>
      <c r="C363914" s="77"/>
    </row>
    <row r="363915" spans="2:3" x14ac:dyDescent="0.25">
      <c r="B363915" s="78"/>
      <c r="C363915" s="77"/>
    </row>
    <row r="363916" spans="2:3" x14ac:dyDescent="0.25">
      <c r="B363916" s="78"/>
      <c r="C363916" s="77"/>
    </row>
    <row r="363917" spans="2:3" x14ac:dyDescent="0.25">
      <c r="B363917" s="78"/>
      <c r="C363917" s="77"/>
    </row>
    <row r="363918" spans="2:3" x14ac:dyDescent="0.25">
      <c r="B363918" s="78"/>
      <c r="C363918" s="77"/>
    </row>
    <row r="363919" spans="2:3" x14ac:dyDescent="0.25">
      <c r="B363919" s="78"/>
      <c r="C363919" s="77"/>
    </row>
    <row r="363920" spans="2:3" x14ac:dyDescent="0.25">
      <c r="B363920" s="78"/>
      <c r="C363920" s="77"/>
    </row>
    <row r="363921" spans="2:3" x14ac:dyDescent="0.25">
      <c r="B363921" s="78"/>
      <c r="C363921" s="77"/>
    </row>
    <row r="363922" spans="2:3" x14ac:dyDescent="0.25">
      <c r="B363922" s="78"/>
      <c r="C363922" s="77"/>
    </row>
    <row r="363923" spans="2:3" x14ac:dyDescent="0.25">
      <c r="B363923" s="78"/>
      <c r="C363923" s="77"/>
    </row>
    <row r="363924" spans="2:3" x14ac:dyDescent="0.25">
      <c r="B363924" s="78"/>
      <c r="C363924" s="77"/>
    </row>
    <row r="364034" spans="2:3" x14ac:dyDescent="0.25">
      <c r="B364034" s="78"/>
      <c r="C364034" s="77"/>
    </row>
    <row r="364035" spans="2:3" x14ac:dyDescent="0.25">
      <c r="B364035" s="78"/>
      <c r="C364035" s="77"/>
    </row>
    <row r="364036" spans="2:3" x14ac:dyDescent="0.25">
      <c r="B364036" s="78"/>
      <c r="C364036" s="77"/>
    </row>
    <row r="364037" spans="2:3" x14ac:dyDescent="0.25">
      <c r="B364037" s="78"/>
      <c r="C364037" s="77"/>
    </row>
    <row r="364038" spans="2:3" x14ac:dyDescent="0.25">
      <c r="B364038" s="78"/>
      <c r="C364038" s="77"/>
    </row>
    <row r="364039" spans="2:3" x14ac:dyDescent="0.25">
      <c r="B364039" s="78"/>
      <c r="C364039" s="77"/>
    </row>
    <row r="364040" spans="2:3" x14ac:dyDescent="0.25">
      <c r="B364040" s="78"/>
      <c r="C364040" s="77"/>
    </row>
    <row r="364041" spans="2:3" x14ac:dyDescent="0.25">
      <c r="B364041" s="78"/>
      <c r="C364041" s="77"/>
    </row>
    <row r="364042" spans="2:3" x14ac:dyDescent="0.25">
      <c r="B364042" s="78"/>
      <c r="C364042" s="77"/>
    </row>
    <row r="364043" spans="2:3" x14ac:dyDescent="0.25">
      <c r="B364043" s="78"/>
      <c r="C364043" s="77"/>
    </row>
    <row r="364044" spans="2:3" x14ac:dyDescent="0.25">
      <c r="B364044" s="78"/>
      <c r="C364044" s="77"/>
    </row>
    <row r="364045" spans="2:3" x14ac:dyDescent="0.25">
      <c r="B364045" s="78"/>
      <c r="C364045" s="77"/>
    </row>
    <row r="364046" spans="2:3" x14ac:dyDescent="0.25">
      <c r="B364046" s="78"/>
      <c r="C364046" s="77"/>
    </row>
    <row r="364156" spans="2:3" x14ac:dyDescent="0.25">
      <c r="B364156" s="78"/>
      <c r="C364156" s="77"/>
    </row>
    <row r="364157" spans="2:3" x14ac:dyDescent="0.25">
      <c r="B364157" s="78"/>
      <c r="C364157" s="77"/>
    </row>
    <row r="364158" spans="2:3" x14ac:dyDescent="0.25">
      <c r="B364158" s="78"/>
      <c r="C364158" s="77"/>
    </row>
    <row r="364159" spans="2:3" x14ac:dyDescent="0.25">
      <c r="B364159" s="78"/>
      <c r="C364159" s="77"/>
    </row>
    <row r="364160" spans="2:3" x14ac:dyDescent="0.25">
      <c r="B364160" s="78"/>
      <c r="C364160" s="77"/>
    </row>
    <row r="364161" spans="2:3" x14ac:dyDescent="0.25">
      <c r="B364161" s="78"/>
      <c r="C364161" s="77"/>
    </row>
    <row r="364162" spans="2:3" x14ac:dyDescent="0.25">
      <c r="B364162" s="78"/>
      <c r="C364162" s="77"/>
    </row>
    <row r="364163" spans="2:3" x14ac:dyDescent="0.25">
      <c r="B364163" s="78"/>
      <c r="C364163" s="77"/>
    </row>
    <row r="364164" spans="2:3" x14ac:dyDescent="0.25">
      <c r="B364164" s="78"/>
      <c r="C364164" s="77"/>
    </row>
    <row r="364165" spans="2:3" x14ac:dyDescent="0.25">
      <c r="B364165" s="78"/>
      <c r="C364165" s="77"/>
    </row>
    <row r="364166" spans="2:3" x14ac:dyDescent="0.25">
      <c r="B364166" s="78"/>
      <c r="C364166" s="77"/>
    </row>
    <row r="364167" spans="2:3" x14ac:dyDescent="0.25">
      <c r="B364167" s="78"/>
      <c r="C364167" s="77"/>
    </row>
    <row r="364168" spans="2:3" x14ac:dyDescent="0.25">
      <c r="B364168" s="78"/>
      <c r="C364168" s="77"/>
    </row>
    <row r="364278" spans="2:3" x14ac:dyDescent="0.25">
      <c r="B364278" s="78"/>
      <c r="C364278" s="77"/>
    </row>
    <row r="364279" spans="2:3" x14ac:dyDescent="0.25">
      <c r="B364279" s="78"/>
      <c r="C364279" s="77"/>
    </row>
    <row r="364280" spans="2:3" x14ac:dyDescent="0.25">
      <c r="B364280" s="78"/>
      <c r="C364280" s="77"/>
    </row>
    <row r="364281" spans="2:3" x14ac:dyDescent="0.25">
      <c r="B364281" s="78"/>
      <c r="C364281" s="77"/>
    </row>
    <row r="364282" spans="2:3" x14ac:dyDescent="0.25">
      <c r="B364282" s="78"/>
      <c r="C364282" s="77"/>
    </row>
    <row r="364283" spans="2:3" x14ac:dyDescent="0.25">
      <c r="B364283" s="78"/>
      <c r="C364283" s="77"/>
    </row>
    <row r="364284" spans="2:3" x14ac:dyDescent="0.25">
      <c r="B364284" s="78"/>
      <c r="C364284" s="77"/>
    </row>
    <row r="364285" spans="2:3" x14ac:dyDescent="0.25">
      <c r="B364285" s="78"/>
      <c r="C364285" s="77"/>
    </row>
    <row r="364286" spans="2:3" x14ac:dyDescent="0.25">
      <c r="B364286" s="78"/>
      <c r="C364286" s="77"/>
    </row>
    <row r="364287" spans="2:3" x14ac:dyDescent="0.25">
      <c r="B364287" s="78"/>
      <c r="C364287" s="77"/>
    </row>
    <row r="364288" spans="2:3" x14ac:dyDescent="0.25">
      <c r="B364288" s="78"/>
      <c r="C364288" s="77"/>
    </row>
    <row r="364289" spans="2:3" x14ac:dyDescent="0.25">
      <c r="B364289" s="78"/>
      <c r="C364289" s="77"/>
    </row>
    <row r="364290" spans="2:3" x14ac:dyDescent="0.25">
      <c r="B364290" s="78"/>
      <c r="C364290" s="77"/>
    </row>
    <row r="364400" spans="2:3" x14ac:dyDescent="0.25">
      <c r="B364400" s="78"/>
      <c r="C364400" s="77"/>
    </row>
    <row r="364401" spans="2:3" x14ac:dyDescent="0.25">
      <c r="B364401" s="78"/>
      <c r="C364401" s="77"/>
    </row>
    <row r="364402" spans="2:3" x14ac:dyDescent="0.25">
      <c r="B364402" s="78"/>
      <c r="C364402" s="77"/>
    </row>
    <row r="364403" spans="2:3" x14ac:dyDescent="0.25">
      <c r="B364403" s="78"/>
      <c r="C364403" s="77"/>
    </row>
    <row r="364404" spans="2:3" x14ac:dyDescent="0.25">
      <c r="B364404" s="78"/>
      <c r="C364404" s="77"/>
    </row>
    <row r="364405" spans="2:3" x14ac:dyDescent="0.25">
      <c r="B364405" s="78"/>
      <c r="C364405" s="77"/>
    </row>
    <row r="364406" spans="2:3" x14ac:dyDescent="0.25">
      <c r="B364406" s="78"/>
      <c r="C364406" s="77"/>
    </row>
    <row r="364407" spans="2:3" x14ac:dyDescent="0.25">
      <c r="B364407" s="78"/>
      <c r="C364407" s="77"/>
    </row>
    <row r="364408" spans="2:3" x14ac:dyDescent="0.25">
      <c r="B364408" s="78"/>
      <c r="C364408" s="77"/>
    </row>
    <row r="364409" spans="2:3" x14ac:dyDescent="0.25">
      <c r="B364409" s="78"/>
      <c r="C364409" s="77"/>
    </row>
    <row r="364410" spans="2:3" x14ac:dyDescent="0.25">
      <c r="B364410" s="78"/>
      <c r="C364410" s="77"/>
    </row>
    <row r="364411" spans="2:3" x14ac:dyDescent="0.25">
      <c r="B364411" s="78"/>
      <c r="C364411" s="77"/>
    </row>
    <row r="364412" spans="2:3" x14ac:dyDescent="0.25">
      <c r="B364412" s="78"/>
      <c r="C364412" s="77"/>
    </row>
    <row r="364522" spans="2:3" x14ac:dyDescent="0.25">
      <c r="B364522" s="78"/>
      <c r="C364522" s="77"/>
    </row>
    <row r="364523" spans="2:3" x14ac:dyDescent="0.25">
      <c r="B364523" s="78"/>
      <c r="C364523" s="77"/>
    </row>
    <row r="364524" spans="2:3" x14ac:dyDescent="0.25">
      <c r="B364524" s="78"/>
      <c r="C364524" s="77"/>
    </row>
    <row r="364525" spans="2:3" x14ac:dyDescent="0.25">
      <c r="B364525" s="78"/>
      <c r="C364525" s="77"/>
    </row>
    <row r="364526" spans="2:3" x14ac:dyDescent="0.25">
      <c r="B364526" s="78"/>
      <c r="C364526" s="77"/>
    </row>
    <row r="364527" spans="2:3" x14ac:dyDescent="0.25">
      <c r="B364527" s="78"/>
      <c r="C364527" s="77"/>
    </row>
    <row r="364528" spans="2:3" x14ac:dyDescent="0.25">
      <c r="B364528" s="78"/>
      <c r="C364528" s="77"/>
    </row>
    <row r="364529" spans="2:3" x14ac:dyDescent="0.25">
      <c r="B364529" s="78"/>
      <c r="C364529" s="77"/>
    </row>
    <row r="364530" spans="2:3" x14ac:dyDescent="0.25">
      <c r="B364530" s="78"/>
      <c r="C364530" s="77"/>
    </row>
    <row r="364531" spans="2:3" x14ac:dyDescent="0.25">
      <c r="B364531" s="78"/>
      <c r="C364531" s="77"/>
    </row>
    <row r="364532" spans="2:3" x14ac:dyDescent="0.25">
      <c r="B364532" s="78"/>
      <c r="C364532" s="77"/>
    </row>
    <row r="364533" spans="2:3" x14ac:dyDescent="0.25">
      <c r="B364533" s="78"/>
      <c r="C364533" s="77"/>
    </row>
    <row r="364534" spans="2:3" x14ac:dyDescent="0.25">
      <c r="B364534" s="78"/>
      <c r="C364534" s="77"/>
    </row>
    <row r="364644" spans="2:3" x14ac:dyDescent="0.25">
      <c r="B364644" s="78"/>
      <c r="C364644" s="77"/>
    </row>
    <row r="364645" spans="2:3" x14ac:dyDescent="0.25">
      <c r="B364645" s="78"/>
      <c r="C364645" s="77"/>
    </row>
    <row r="364646" spans="2:3" x14ac:dyDescent="0.25">
      <c r="B364646" s="78"/>
      <c r="C364646" s="77"/>
    </row>
    <row r="364647" spans="2:3" x14ac:dyDescent="0.25">
      <c r="B364647" s="78"/>
      <c r="C364647" s="77"/>
    </row>
    <row r="364648" spans="2:3" x14ac:dyDescent="0.25">
      <c r="B364648" s="78"/>
      <c r="C364648" s="77"/>
    </row>
    <row r="364649" spans="2:3" x14ac:dyDescent="0.25">
      <c r="B364649" s="78"/>
      <c r="C364649" s="77"/>
    </row>
    <row r="364650" spans="2:3" x14ac:dyDescent="0.25">
      <c r="B364650" s="78"/>
      <c r="C364650" s="77"/>
    </row>
    <row r="364651" spans="2:3" x14ac:dyDescent="0.25">
      <c r="B364651" s="78"/>
      <c r="C364651" s="77"/>
    </row>
    <row r="364652" spans="2:3" x14ac:dyDescent="0.25">
      <c r="B364652" s="78"/>
      <c r="C364652" s="77"/>
    </row>
    <row r="364653" spans="2:3" x14ac:dyDescent="0.25">
      <c r="B364653" s="78"/>
      <c r="C364653" s="77"/>
    </row>
    <row r="364654" spans="2:3" x14ac:dyDescent="0.25">
      <c r="B364654" s="78"/>
      <c r="C364654" s="77"/>
    </row>
    <row r="364655" spans="2:3" x14ac:dyDescent="0.25">
      <c r="B364655" s="78"/>
      <c r="C364655" s="77"/>
    </row>
    <row r="364656" spans="2:3" x14ac:dyDescent="0.25">
      <c r="B364656" s="78"/>
      <c r="C364656" s="77"/>
    </row>
    <row r="364766" spans="2:3" x14ac:dyDescent="0.25">
      <c r="B364766" s="78"/>
      <c r="C364766" s="77"/>
    </row>
    <row r="364767" spans="2:3" x14ac:dyDescent="0.25">
      <c r="B364767" s="78"/>
      <c r="C364767" s="77"/>
    </row>
    <row r="364768" spans="2:3" x14ac:dyDescent="0.25">
      <c r="B364768" s="78"/>
      <c r="C364768" s="77"/>
    </row>
    <row r="364769" spans="2:3" x14ac:dyDescent="0.25">
      <c r="B364769" s="78"/>
      <c r="C364769" s="77"/>
    </row>
    <row r="364770" spans="2:3" x14ac:dyDescent="0.25">
      <c r="B364770" s="78"/>
      <c r="C364770" s="77"/>
    </row>
    <row r="364771" spans="2:3" x14ac:dyDescent="0.25">
      <c r="B364771" s="78"/>
      <c r="C364771" s="77"/>
    </row>
    <row r="364772" spans="2:3" x14ac:dyDescent="0.25">
      <c r="B364772" s="78"/>
      <c r="C364772" s="77"/>
    </row>
    <row r="364773" spans="2:3" x14ac:dyDescent="0.25">
      <c r="B364773" s="78"/>
      <c r="C364773" s="77"/>
    </row>
    <row r="364774" spans="2:3" x14ac:dyDescent="0.25">
      <c r="B364774" s="78"/>
      <c r="C364774" s="77"/>
    </row>
    <row r="364775" spans="2:3" x14ac:dyDescent="0.25">
      <c r="B364775" s="78"/>
      <c r="C364775" s="77"/>
    </row>
    <row r="364776" spans="2:3" x14ac:dyDescent="0.25">
      <c r="B364776" s="78"/>
      <c r="C364776" s="77"/>
    </row>
    <row r="364777" spans="2:3" x14ac:dyDescent="0.25">
      <c r="B364777" s="78"/>
      <c r="C364777" s="77"/>
    </row>
    <row r="364778" spans="2:3" x14ac:dyDescent="0.25">
      <c r="B364778" s="78"/>
      <c r="C364778" s="77"/>
    </row>
    <row r="364888" spans="2:3" x14ac:dyDescent="0.25">
      <c r="B364888" s="78"/>
      <c r="C364888" s="77"/>
    </row>
    <row r="364889" spans="2:3" x14ac:dyDescent="0.25">
      <c r="B364889" s="78"/>
      <c r="C364889" s="77"/>
    </row>
    <row r="364890" spans="2:3" x14ac:dyDescent="0.25">
      <c r="B364890" s="78"/>
      <c r="C364890" s="77"/>
    </row>
    <row r="364891" spans="2:3" x14ac:dyDescent="0.25">
      <c r="B364891" s="78"/>
      <c r="C364891" s="77"/>
    </row>
    <row r="364892" spans="2:3" x14ac:dyDescent="0.25">
      <c r="B364892" s="78"/>
      <c r="C364892" s="77"/>
    </row>
    <row r="364893" spans="2:3" x14ac:dyDescent="0.25">
      <c r="B364893" s="78"/>
      <c r="C364893" s="77"/>
    </row>
    <row r="364894" spans="2:3" x14ac:dyDescent="0.25">
      <c r="B364894" s="78"/>
      <c r="C364894" s="77"/>
    </row>
    <row r="364895" spans="2:3" x14ac:dyDescent="0.25">
      <c r="B364895" s="78"/>
      <c r="C364895" s="77"/>
    </row>
    <row r="364896" spans="2:3" x14ac:dyDescent="0.25">
      <c r="B364896" s="78"/>
      <c r="C364896" s="77"/>
    </row>
    <row r="364897" spans="2:3" x14ac:dyDescent="0.25">
      <c r="B364897" s="78"/>
      <c r="C364897" s="77"/>
    </row>
    <row r="364898" spans="2:3" x14ac:dyDescent="0.25">
      <c r="B364898" s="78"/>
      <c r="C364898" s="77"/>
    </row>
    <row r="364899" spans="2:3" x14ac:dyDescent="0.25">
      <c r="B364899" s="78"/>
      <c r="C364899" s="77"/>
    </row>
    <row r="364900" spans="2:3" x14ac:dyDescent="0.25">
      <c r="B364900" s="78"/>
      <c r="C364900" s="77"/>
    </row>
    <row r="365010" spans="2:3" x14ac:dyDescent="0.25">
      <c r="B365010" s="78"/>
      <c r="C365010" s="77"/>
    </row>
    <row r="365011" spans="2:3" x14ac:dyDescent="0.25">
      <c r="B365011" s="78"/>
      <c r="C365011" s="77"/>
    </row>
    <row r="365012" spans="2:3" x14ac:dyDescent="0.25">
      <c r="B365012" s="78"/>
      <c r="C365012" s="77"/>
    </row>
    <row r="365013" spans="2:3" x14ac:dyDescent="0.25">
      <c r="B365013" s="78"/>
      <c r="C365013" s="77"/>
    </row>
    <row r="365014" spans="2:3" x14ac:dyDescent="0.25">
      <c r="B365014" s="78"/>
      <c r="C365014" s="77"/>
    </row>
    <row r="365015" spans="2:3" x14ac:dyDescent="0.25">
      <c r="B365015" s="78"/>
      <c r="C365015" s="77"/>
    </row>
    <row r="365016" spans="2:3" x14ac:dyDescent="0.25">
      <c r="B365016" s="78"/>
      <c r="C365016" s="77"/>
    </row>
    <row r="365017" spans="2:3" x14ac:dyDescent="0.25">
      <c r="B365017" s="78"/>
      <c r="C365017" s="77"/>
    </row>
    <row r="365018" spans="2:3" x14ac:dyDescent="0.25">
      <c r="B365018" s="78"/>
      <c r="C365018" s="77"/>
    </row>
    <row r="365019" spans="2:3" x14ac:dyDescent="0.25">
      <c r="B365019" s="78"/>
      <c r="C365019" s="77"/>
    </row>
    <row r="365020" spans="2:3" x14ac:dyDescent="0.25">
      <c r="B365020" s="78"/>
      <c r="C365020" s="77"/>
    </row>
    <row r="365021" spans="2:3" x14ac:dyDescent="0.25">
      <c r="B365021" s="78"/>
      <c r="C365021" s="77"/>
    </row>
    <row r="365022" spans="2:3" x14ac:dyDescent="0.25">
      <c r="B365022" s="78"/>
      <c r="C365022" s="77"/>
    </row>
    <row r="365132" spans="2:3" x14ac:dyDescent="0.25">
      <c r="B365132" s="78"/>
      <c r="C365132" s="77"/>
    </row>
    <row r="365133" spans="2:3" x14ac:dyDescent="0.25">
      <c r="B365133" s="78"/>
      <c r="C365133" s="77"/>
    </row>
    <row r="365134" spans="2:3" x14ac:dyDescent="0.25">
      <c r="B365134" s="78"/>
      <c r="C365134" s="77"/>
    </row>
    <row r="365135" spans="2:3" x14ac:dyDescent="0.25">
      <c r="B365135" s="78"/>
      <c r="C365135" s="77"/>
    </row>
    <row r="365136" spans="2:3" x14ac:dyDescent="0.25">
      <c r="B365136" s="78"/>
      <c r="C365136" s="77"/>
    </row>
    <row r="365137" spans="2:3" x14ac:dyDescent="0.25">
      <c r="B365137" s="78"/>
      <c r="C365137" s="77"/>
    </row>
    <row r="365138" spans="2:3" x14ac:dyDescent="0.25">
      <c r="B365138" s="78"/>
      <c r="C365138" s="77"/>
    </row>
    <row r="365139" spans="2:3" x14ac:dyDescent="0.25">
      <c r="B365139" s="78"/>
      <c r="C365139" s="77"/>
    </row>
    <row r="365140" spans="2:3" x14ac:dyDescent="0.25">
      <c r="B365140" s="78"/>
      <c r="C365140" s="77"/>
    </row>
    <row r="365141" spans="2:3" x14ac:dyDescent="0.25">
      <c r="B365141" s="78"/>
      <c r="C365141" s="77"/>
    </row>
    <row r="365142" spans="2:3" x14ac:dyDescent="0.25">
      <c r="B365142" s="78"/>
      <c r="C365142" s="77"/>
    </row>
    <row r="365143" spans="2:3" x14ac:dyDescent="0.25">
      <c r="B365143" s="78"/>
      <c r="C365143" s="77"/>
    </row>
    <row r="365144" spans="2:3" x14ac:dyDescent="0.25">
      <c r="B365144" s="78"/>
      <c r="C365144" s="77"/>
    </row>
    <row r="365254" spans="2:3" x14ac:dyDescent="0.25">
      <c r="B365254" s="78"/>
      <c r="C365254" s="77"/>
    </row>
    <row r="365255" spans="2:3" x14ac:dyDescent="0.25">
      <c r="B365255" s="78"/>
      <c r="C365255" s="77"/>
    </row>
    <row r="365256" spans="2:3" x14ac:dyDescent="0.25">
      <c r="B365256" s="78"/>
      <c r="C365256" s="77"/>
    </row>
    <row r="365257" spans="2:3" x14ac:dyDescent="0.25">
      <c r="B365257" s="78"/>
      <c r="C365257" s="77"/>
    </row>
    <row r="365258" spans="2:3" x14ac:dyDescent="0.25">
      <c r="B365258" s="78"/>
      <c r="C365258" s="77"/>
    </row>
    <row r="365259" spans="2:3" x14ac:dyDescent="0.25">
      <c r="B365259" s="78"/>
      <c r="C365259" s="77"/>
    </row>
    <row r="365260" spans="2:3" x14ac:dyDescent="0.25">
      <c r="B365260" s="78"/>
      <c r="C365260" s="77"/>
    </row>
    <row r="365261" spans="2:3" x14ac:dyDescent="0.25">
      <c r="B365261" s="78"/>
      <c r="C365261" s="77"/>
    </row>
    <row r="365262" spans="2:3" x14ac:dyDescent="0.25">
      <c r="B365262" s="78"/>
      <c r="C365262" s="77"/>
    </row>
    <row r="365263" spans="2:3" x14ac:dyDescent="0.25">
      <c r="B365263" s="78"/>
      <c r="C365263" s="77"/>
    </row>
    <row r="365264" spans="2:3" x14ac:dyDescent="0.25">
      <c r="B365264" s="78"/>
      <c r="C365264" s="77"/>
    </row>
    <row r="365265" spans="2:3" x14ac:dyDescent="0.25">
      <c r="B365265" s="78"/>
      <c r="C365265" s="77"/>
    </row>
    <row r="365266" spans="2:3" x14ac:dyDescent="0.25">
      <c r="B365266" s="78"/>
      <c r="C365266" s="77"/>
    </row>
    <row r="365376" spans="2:3" x14ac:dyDescent="0.25">
      <c r="B365376" s="78"/>
      <c r="C365376" s="77"/>
    </row>
    <row r="365377" spans="2:3" x14ac:dyDescent="0.25">
      <c r="B365377" s="78"/>
      <c r="C365377" s="77"/>
    </row>
    <row r="365378" spans="2:3" x14ac:dyDescent="0.25">
      <c r="B365378" s="78"/>
      <c r="C365378" s="77"/>
    </row>
    <row r="365379" spans="2:3" x14ac:dyDescent="0.25">
      <c r="B365379" s="78"/>
      <c r="C365379" s="77"/>
    </row>
    <row r="365380" spans="2:3" x14ac:dyDescent="0.25">
      <c r="B365380" s="78"/>
      <c r="C365380" s="77"/>
    </row>
    <row r="365381" spans="2:3" x14ac:dyDescent="0.25">
      <c r="B365381" s="78"/>
      <c r="C365381" s="77"/>
    </row>
    <row r="365382" spans="2:3" x14ac:dyDescent="0.25">
      <c r="B365382" s="78"/>
      <c r="C365382" s="77"/>
    </row>
    <row r="365383" spans="2:3" x14ac:dyDescent="0.25">
      <c r="B365383" s="78"/>
      <c r="C365383" s="77"/>
    </row>
    <row r="365384" spans="2:3" x14ac:dyDescent="0.25">
      <c r="B365384" s="78"/>
      <c r="C365384" s="77"/>
    </row>
    <row r="365385" spans="2:3" x14ac:dyDescent="0.25">
      <c r="B365385" s="78"/>
      <c r="C365385" s="77"/>
    </row>
    <row r="365386" spans="2:3" x14ac:dyDescent="0.25">
      <c r="B365386" s="78"/>
      <c r="C365386" s="77"/>
    </row>
    <row r="365387" spans="2:3" x14ac:dyDescent="0.25">
      <c r="B365387" s="78"/>
      <c r="C365387" s="77"/>
    </row>
    <row r="365388" spans="2:3" x14ac:dyDescent="0.25">
      <c r="B365388" s="78"/>
      <c r="C365388" s="77"/>
    </row>
    <row r="365498" spans="2:3" x14ac:dyDescent="0.25">
      <c r="B365498" s="78"/>
      <c r="C365498" s="77"/>
    </row>
    <row r="365499" spans="2:3" x14ac:dyDescent="0.25">
      <c r="B365499" s="78"/>
      <c r="C365499" s="77"/>
    </row>
    <row r="365500" spans="2:3" x14ac:dyDescent="0.25">
      <c r="B365500" s="78"/>
      <c r="C365500" s="77"/>
    </row>
    <row r="365501" spans="2:3" x14ac:dyDescent="0.25">
      <c r="B365501" s="78"/>
      <c r="C365501" s="77"/>
    </row>
    <row r="365502" spans="2:3" x14ac:dyDescent="0.25">
      <c r="B365502" s="78"/>
      <c r="C365502" s="77"/>
    </row>
    <row r="365503" spans="2:3" x14ac:dyDescent="0.25">
      <c r="B365503" s="78"/>
      <c r="C365503" s="77"/>
    </row>
    <row r="365504" spans="2:3" x14ac:dyDescent="0.25">
      <c r="B365504" s="78"/>
      <c r="C365504" s="77"/>
    </row>
    <row r="365505" spans="2:3" x14ac:dyDescent="0.25">
      <c r="B365505" s="78"/>
      <c r="C365505" s="77"/>
    </row>
    <row r="365506" spans="2:3" x14ac:dyDescent="0.25">
      <c r="B365506" s="78"/>
      <c r="C365506" s="77"/>
    </row>
    <row r="365507" spans="2:3" x14ac:dyDescent="0.25">
      <c r="B365507" s="78"/>
      <c r="C365507" s="77"/>
    </row>
    <row r="365508" spans="2:3" x14ac:dyDescent="0.25">
      <c r="B365508" s="78"/>
      <c r="C365508" s="77"/>
    </row>
    <row r="365509" spans="2:3" x14ac:dyDescent="0.25">
      <c r="B365509" s="78"/>
      <c r="C365509" s="77"/>
    </row>
    <row r="365510" spans="2:3" x14ac:dyDescent="0.25">
      <c r="B365510" s="78"/>
      <c r="C365510" s="77"/>
    </row>
    <row r="365620" spans="2:3" x14ac:dyDescent="0.25">
      <c r="B365620" s="78"/>
      <c r="C365620" s="77"/>
    </row>
    <row r="365621" spans="2:3" x14ac:dyDescent="0.25">
      <c r="B365621" s="78"/>
      <c r="C365621" s="77"/>
    </row>
    <row r="365622" spans="2:3" x14ac:dyDescent="0.25">
      <c r="B365622" s="78"/>
      <c r="C365622" s="77"/>
    </row>
    <row r="365623" spans="2:3" x14ac:dyDescent="0.25">
      <c r="B365623" s="78"/>
      <c r="C365623" s="77"/>
    </row>
    <row r="365624" spans="2:3" x14ac:dyDescent="0.25">
      <c r="B365624" s="78"/>
      <c r="C365624" s="77"/>
    </row>
    <row r="365625" spans="2:3" x14ac:dyDescent="0.25">
      <c r="B365625" s="78"/>
      <c r="C365625" s="77"/>
    </row>
    <row r="365626" spans="2:3" x14ac:dyDescent="0.25">
      <c r="B365626" s="78"/>
      <c r="C365626" s="77"/>
    </row>
    <row r="365627" spans="2:3" x14ac:dyDescent="0.25">
      <c r="B365627" s="78"/>
      <c r="C365627" s="77"/>
    </row>
    <row r="365628" spans="2:3" x14ac:dyDescent="0.25">
      <c r="B365628" s="78"/>
      <c r="C365628" s="77"/>
    </row>
    <row r="365629" spans="2:3" x14ac:dyDescent="0.25">
      <c r="B365629" s="78"/>
      <c r="C365629" s="77"/>
    </row>
    <row r="365630" spans="2:3" x14ac:dyDescent="0.25">
      <c r="B365630" s="78"/>
      <c r="C365630" s="77"/>
    </row>
    <row r="365631" spans="2:3" x14ac:dyDescent="0.25">
      <c r="B365631" s="78"/>
      <c r="C365631" s="77"/>
    </row>
    <row r="365632" spans="2:3" x14ac:dyDescent="0.25">
      <c r="B365632" s="78"/>
      <c r="C365632" s="77"/>
    </row>
    <row r="365742" spans="2:3" x14ac:dyDescent="0.25">
      <c r="B365742" s="78"/>
      <c r="C365742" s="77"/>
    </row>
    <row r="365743" spans="2:3" x14ac:dyDescent="0.25">
      <c r="B365743" s="78"/>
      <c r="C365743" s="77"/>
    </row>
    <row r="365744" spans="2:3" x14ac:dyDescent="0.25">
      <c r="B365744" s="78"/>
      <c r="C365744" s="77"/>
    </row>
    <row r="365745" spans="2:3" x14ac:dyDescent="0.25">
      <c r="B365745" s="78"/>
      <c r="C365745" s="77"/>
    </row>
    <row r="365746" spans="2:3" x14ac:dyDescent="0.25">
      <c r="B365746" s="78"/>
      <c r="C365746" s="77"/>
    </row>
    <row r="365747" spans="2:3" x14ac:dyDescent="0.25">
      <c r="B365747" s="78"/>
      <c r="C365747" s="77"/>
    </row>
    <row r="365748" spans="2:3" x14ac:dyDescent="0.25">
      <c r="B365748" s="78"/>
      <c r="C365748" s="77"/>
    </row>
    <row r="365749" spans="2:3" x14ac:dyDescent="0.25">
      <c r="B365749" s="78"/>
      <c r="C365749" s="77"/>
    </row>
    <row r="365750" spans="2:3" x14ac:dyDescent="0.25">
      <c r="B365750" s="78"/>
      <c r="C365750" s="77"/>
    </row>
    <row r="365751" spans="2:3" x14ac:dyDescent="0.25">
      <c r="B365751" s="78"/>
      <c r="C365751" s="77"/>
    </row>
    <row r="365752" spans="2:3" x14ac:dyDescent="0.25">
      <c r="B365752" s="78"/>
      <c r="C365752" s="77"/>
    </row>
    <row r="365753" spans="2:3" x14ac:dyDescent="0.25">
      <c r="B365753" s="78"/>
      <c r="C365753" s="77"/>
    </row>
    <row r="365754" spans="2:3" x14ac:dyDescent="0.25">
      <c r="B365754" s="78"/>
      <c r="C365754" s="77"/>
    </row>
    <row r="365864" spans="2:3" x14ac:dyDescent="0.25">
      <c r="B365864" s="78"/>
      <c r="C365864" s="77"/>
    </row>
    <row r="365865" spans="2:3" x14ac:dyDescent="0.25">
      <c r="B365865" s="78"/>
      <c r="C365865" s="77"/>
    </row>
    <row r="365866" spans="2:3" x14ac:dyDescent="0.25">
      <c r="B365866" s="78"/>
      <c r="C365866" s="77"/>
    </row>
    <row r="365867" spans="2:3" x14ac:dyDescent="0.25">
      <c r="B365867" s="78"/>
      <c r="C365867" s="77"/>
    </row>
    <row r="365868" spans="2:3" x14ac:dyDescent="0.25">
      <c r="B365868" s="78"/>
      <c r="C365868" s="77"/>
    </row>
    <row r="365869" spans="2:3" x14ac:dyDescent="0.25">
      <c r="B365869" s="78"/>
      <c r="C365869" s="77"/>
    </row>
    <row r="365870" spans="2:3" x14ac:dyDescent="0.25">
      <c r="B365870" s="78"/>
      <c r="C365870" s="77"/>
    </row>
    <row r="365871" spans="2:3" x14ac:dyDescent="0.25">
      <c r="B365871" s="78"/>
      <c r="C365871" s="77"/>
    </row>
    <row r="365872" spans="2:3" x14ac:dyDescent="0.25">
      <c r="B365872" s="78"/>
      <c r="C365872" s="77"/>
    </row>
    <row r="365873" spans="2:3" x14ac:dyDescent="0.25">
      <c r="B365873" s="78"/>
      <c r="C365873" s="77"/>
    </row>
    <row r="365874" spans="2:3" x14ac:dyDescent="0.25">
      <c r="B365874" s="78"/>
      <c r="C365874" s="77"/>
    </row>
    <row r="365875" spans="2:3" x14ac:dyDescent="0.25">
      <c r="B365875" s="78"/>
      <c r="C365875" s="77"/>
    </row>
    <row r="365876" spans="2:3" x14ac:dyDescent="0.25">
      <c r="B365876" s="78"/>
      <c r="C365876" s="77"/>
    </row>
    <row r="365986" spans="2:3" x14ac:dyDescent="0.25">
      <c r="B365986" s="78"/>
      <c r="C365986" s="77"/>
    </row>
    <row r="365987" spans="2:3" x14ac:dyDescent="0.25">
      <c r="B365987" s="78"/>
      <c r="C365987" s="77"/>
    </row>
    <row r="365988" spans="2:3" x14ac:dyDescent="0.25">
      <c r="B365988" s="78"/>
      <c r="C365988" s="77"/>
    </row>
    <row r="365989" spans="2:3" x14ac:dyDescent="0.25">
      <c r="B365989" s="78"/>
      <c r="C365989" s="77"/>
    </row>
    <row r="365990" spans="2:3" x14ac:dyDescent="0.25">
      <c r="B365990" s="78"/>
      <c r="C365990" s="77"/>
    </row>
    <row r="365991" spans="2:3" x14ac:dyDescent="0.25">
      <c r="B365991" s="78"/>
      <c r="C365991" s="77"/>
    </row>
    <row r="365992" spans="2:3" x14ac:dyDescent="0.25">
      <c r="B365992" s="78"/>
      <c r="C365992" s="77"/>
    </row>
    <row r="365993" spans="2:3" x14ac:dyDescent="0.25">
      <c r="B365993" s="78"/>
      <c r="C365993" s="77"/>
    </row>
    <row r="365994" spans="2:3" x14ac:dyDescent="0.25">
      <c r="B365994" s="78"/>
      <c r="C365994" s="77"/>
    </row>
    <row r="365995" spans="2:3" x14ac:dyDescent="0.25">
      <c r="B365995" s="78"/>
      <c r="C365995" s="77"/>
    </row>
    <row r="365996" spans="2:3" x14ac:dyDescent="0.25">
      <c r="B365996" s="78"/>
      <c r="C365996" s="77"/>
    </row>
    <row r="365997" spans="2:3" x14ac:dyDescent="0.25">
      <c r="B365997" s="78"/>
      <c r="C365997" s="77"/>
    </row>
    <row r="365998" spans="2:3" x14ac:dyDescent="0.25">
      <c r="B365998" s="78"/>
      <c r="C365998" s="77"/>
    </row>
    <row r="366108" spans="2:3" x14ac:dyDescent="0.25">
      <c r="B366108" s="78"/>
      <c r="C366108" s="77"/>
    </row>
    <row r="366109" spans="2:3" x14ac:dyDescent="0.25">
      <c r="B366109" s="78"/>
      <c r="C366109" s="77"/>
    </row>
    <row r="366110" spans="2:3" x14ac:dyDescent="0.25">
      <c r="B366110" s="78"/>
      <c r="C366110" s="77"/>
    </row>
    <row r="366111" spans="2:3" x14ac:dyDescent="0.25">
      <c r="B366111" s="78"/>
      <c r="C366111" s="77"/>
    </row>
    <row r="366112" spans="2:3" x14ac:dyDescent="0.25">
      <c r="B366112" s="78"/>
      <c r="C366112" s="77"/>
    </row>
    <row r="366113" spans="2:3" x14ac:dyDescent="0.25">
      <c r="B366113" s="78"/>
      <c r="C366113" s="77"/>
    </row>
    <row r="366114" spans="2:3" x14ac:dyDescent="0.25">
      <c r="B366114" s="78"/>
      <c r="C366114" s="77"/>
    </row>
    <row r="366115" spans="2:3" x14ac:dyDescent="0.25">
      <c r="B366115" s="78"/>
      <c r="C366115" s="77"/>
    </row>
    <row r="366116" spans="2:3" x14ac:dyDescent="0.25">
      <c r="B366116" s="78"/>
      <c r="C366116" s="77"/>
    </row>
    <row r="366117" spans="2:3" x14ac:dyDescent="0.25">
      <c r="B366117" s="78"/>
      <c r="C366117" s="77"/>
    </row>
    <row r="366118" spans="2:3" x14ac:dyDescent="0.25">
      <c r="B366118" s="78"/>
      <c r="C366118" s="77"/>
    </row>
    <row r="366119" spans="2:3" x14ac:dyDescent="0.25">
      <c r="B366119" s="78"/>
      <c r="C366119" s="77"/>
    </row>
    <row r="366120" spans="2:3" x14ac:dyDescent="0.25">
      <c r="B366120" s="78"/>
      <c r="C366120" s="77"/>
    </row>
    <row r="366230" spans="2:3" x14ac:dyDescent="0.25">
      <c r="B366230" s="78"/>
      <c r="C366230" s="77"/>
    </row>
    <row r="366231" spans="2:3" x14ac:dyDescent="0.25">
      <c r="B366231" s="78"/>
      <c r="C366231" s="77"/>
    </row>
    <row r="366232" spans="2:3" x14ac:dyDescent="0.25">
      <c r="B366232" s="78"/>
      <c r="C366232" s="77"/>
    </row>
    <row r="366233" spans="2:3" x14ac:dyDescent="0.25">
      <c r="B366233" s="78"/>
      <c r="C366233" s="77"/>
    </row>
    <row r="366234" spans="2:3" x14ac:dyDescent="0.25">
      <c r="B366234" s="78"/>
      <c r="C366234" s="77"/>
    </row>
    <row r="366235" spans="2:3" x14ac:dyDescent="0.25">
      <c r="B366235" s="78"/>
      <c r="C366235" s="77"/>
    </row>
    <row r="366236" spans="2:3" x14ac:dyDescent="0.25">
      <c r="B366236" s="78"/>
      <c r="C366236" s="77"/>
    </row>
    <row r="366237" spans="2:3" x14ac:dyDescent="0.25">
      <c r="B366237" s="78"/>
      <c r="C366237" s="77"/>
    </row>
    <row r="366238" spans="2:3" x14ac:dyDescent="0.25">
      <c r="B366238" s="78"/>
      <c r="C366238" s="77"/>
    </row>
    <row r="366239" spans="2:3" x14ac:dyDescent="0.25">
      <c r="B366239" s="78"/>
      <c r="C366239" s="77"/>
    </row>
    <row r="366240" spans="2:3" x14ac:dyDescent="0.25">
      <c r="B366240" s="78"/>
      <c r="C366240" s="77"/>
    </row>
    <row r="366241" spans="2:3" x14ac:dyDescent="0.25">
      <c r="B366241" s="78"/>
      <c r="C366241" s="77"/>
    </row>
    <row r="366242" spans="2:3" x14ac:dyDescent="0.25">
      <c r="B366242" s="78"/>
      <c r="C366242" s="77"/>
    </row>
    <row r="366352" spans="2:3" x14ac:dyDescent="0.25">
      <c r="B366352" s="78"/>
      <c r="C366352" s="77"/>
    </row>
    <row r="366353" spans="2:3" x14ac:dyDescent="0.25">
      <c r="B366353" s="78"/>
      <c r="C366353" s="77"/>
    </row>
    <row r="366354" spans="2:3" x14ac:dyDescent="0.25">
      <c r="B366354" s="78"/>
      <c r="C366354" s="77"/>
    </row>
    <row r="366355" spans="2:3" x14ac:dyDescent="0.25">
      <c r="B366355" s="78"/>
      <c r="C366355" s="77"/>
    </row>
    <row r="366356" spans="2:3" x14ac:dyDescent="0.25">
      <c r="B366356" s="78"/>
      <c r="C366356" s="77"/>
    </row>
    <row r="366357" spans="2:3" x14ac:dyDescent="0.25">
      <c r="B366357" s="78"/>
      <c r="C366357" s="77"/>
    </row>
    <row r="366358" spans="2:3" x14ac:dyDescent="0.25">
      <c r="B366358" s="78"/>
      <c r="C366358" s="77"/>
    </row>
    <row r="366359" spans="2:3" x14ac:dyDescent="0.25">
      <c r="B366359" s="78"/>
      <c r="C366359" s="77"/>
    </row>
    <row r="366360" spans="2:3" x14ac:dyDescent="0.25">
      <c r="B366360" s="78"/>
      <c r="C366360" s="77"/>
    </row>
    <row r="366361" spans="2:3" x14ac:dyDescent="0.25">
      <c r="B366361" s="78"/>
      <c r="C366361" s="77"/>
    </row>
    <row r="366362" spans="2:3" x14ac:dyDescent="0.25">
      <c r="B366362" s="78"/>
      <c r="C366362" s="77"/>
    </row>
    <row r="366363" spans="2:3" x14ac:dyDescent="0.25">
      <c r="B366363" s="78"/>
      <c r="C366363" s="77"/>
    </row>
    <row r="366364" spans="2:3" x14ac:dyDescent="0.25">
      <c r="B366364" s="78"/>
      <c r="C366364" s="77"/>
    </row>
    <row r="366474" spans="2:3" x14ac:dyDescent="0.25">
      <c r="B366474" s="78"/>
      <c r="C366474" s="77"/>
    </row>
    <row r="366475" spans="2:3" x14ac:dyDescent="0.25">
      <c r="B366475" s="78"/>
      <c r="C366475" s="77"/>
    </row>
    <row r="366476" spans="2:3" x14ac:dyDescent="0.25">
      <c r="B366476" s="78"/>
      <c r="C366476" s="77"/>
    </row>
    <row r="366477" spans="2:3" x14ac:dyDescent="0.25">
      <c r="B366477" s="78"/>
      <c r="C366477" s="77"/>
    </row>
    <row r="366478" spans="2:3" x14ac:dyDescent="0.25">
      <c r="B366478" s="78"/>
      <c r="C366478" s="77"/>
    </row>
    <row r="366479" spans="2:3" x14ac:dyDescent="0.25">
      <c r="B366479" s="78"/>
      <c r="C366479" s="77"/>
    </row>
    <row r="366480" spans="2:3" x14ac:dyDescent="0.25">
      <c r="B366480" s="78"/>
      <c r="C366480" s="77"/>
    </row>
    <row r="366481" spans="2:3" x14ac:dyDescent="0.25">
      <c r="B366481" s="78"/>
      <c r="C366481" s="77"/>
    </row>
    <row r="366482" spans="2:3" x14ac:dyDescent="0.25">
      <c r="B366482" s="78"/>
      <c r="C366482" s="77"/>
    </row>
    <row r="366483" spans="2:3" x14ac:dyDescent="0.25">
      <c r="B366483" s="78"/>
      <c r="C366483" s="77"/>
    </row>
    <row r="366484" spans="2:3" x14ac:dyDescent="0.25">
      <c r="B366484" s="78"/>
      <c r="C366484" s="77"/>
    </row>
    <row r="366485" spans="2:3" x14ac:dyDescent="0.25">
      <c r="B366485" s="78"/>
      <c r="C366485" s="77"/>
    </row>
    <row r="366486" spans="2:3" x14ac:dyDescent="0.25">
      <c r="B366486" s="78"/>
      <c r="C366486" s="77"/>
    </row>
    <row r="366596" spans="2:3" x14ac:dyDescent="0.25">
      <c r="B366596" s="78"/>
      <c r="C366596" s="77"/>
    </row>
    <row r="366597" spans="2:3" x14ac:dyDescent="0.25">
      <c r="B366597" s="78"/>
      <c r="C366597" s="77"/>
    </row>
    <row r="366598" spans="2:3" x14ac:dyDescent="0.25">
      <c r="B366598" s="78"/>
      <c r="C366598" s="77"/>
    </row>
    <row r="366599" spans="2:3" x14ac:dyDescent="0.25">
      <c r="B366599" s="78"/>
      <c r="C366599" s="77"/>
    </row>
    <row r="366600" spans="2:3" x14ac:dyDescent="0.25">
      <c r="B366600" s="78"/>
      <c r="C366600" s="77"/>
    </row>
    <row r="366601" spans="2:3" x14ac:dyDescent="0.25">
      <c r="B366601" s="78"/>
      <c r="C366601" s="77"/>
    </row>
    <row r="366602" spans="2:3" x14ac:dyDescent="0.25">
      <c r="B366602" s="78"/>
      <c r="C366602" s="77"/>
    </row>
    <row r="366603" spans="2:3" x14ac:dyDescent="0.25">
      <c r="B366603" s="78"/>
      <c r="C366603" s="77"/>
    </row>
    <row r="366604" spans="2:3" x14ac:dyDescent="0.25">
      <c r="B366604" s="78"/>
      <c r="C366604" s="77"/>
    </row>
    <row r="366605" spans="2:3" x14ac:dyDescent="0.25">
      <c r="B366605" s="78"/>
      <c r="C366605" s="77"/>
    </row>
    <row r="366606" spans="2:3" x14ac:dyDescent="0.25">
      <c r="B366606" s="78"/>
      <c r="C366606" s="77"/>
    </row>
    <row r="366607" spans="2:3" x14ac:dyDescent="0.25">
      <c r="B366607" s="78"/>
      <c r="C366607" s="77"/>
    </row>
    <row r="366608" spans="2:3" x14ac:dyDescent="0.25">
      <c r="B366608" s="78"/>
      <c r="C366608" s="77"/>
    </row>
    <row r="366718" spans="2:3" x14ac:dyDescent="0.25">
      <c r="B366718" s="78"/>
      <c r="C366718" s="77"/>
    </row>
    <row r="366719" spans="2:3" x14ac:dyDescent="0.25">
      <c r="B366719" s="78"/>
      <c r="C366719" s="77"/>
    </row>
    <row r="366720" spans="2:3" x14ac:dyDescent="0.25">
      <c r="B366720" s="78"/>
      <c r="C366720" s="77"/>
    </row>
    <row r="366721" spans="2:3" x14ac:dyDescent="0.25">
      <c r="B366721" s="78"/>
      <c r="C366721" s="77"/>
    </row>
    <row r="366722" spans="2:3" x14ac:dyDescent="0.25">
      <c r="B366722" s="78"/>
      <c r="C366722" s="77"/>
    </row>
    <row r="366723" spans="2:3" x14ac:dyDescent="0.25">
      <c r="B366723" s="78"/>
      <c r="C366723" s="77"/>
    </row>
    <row r="366724" spans="2:3" x14ac:dyDescent="0.25">
      <c r="B366724" s="78"/>
      <c r="C366724" s="77"/>
    </row>
    <row r="366725" spans="2:3" x14ac:dyDescent="0.25">
      <c r="B366725" s="78"/>
      <c r="C366725" s="77"/>
    </row>
    <row r="366726" spans="2:3" x14ac:dyDescent="0.25">
      <c r="B366726" s="78"/>
      <c r="C366726" s="77"/>
    </row>
    <row r="366727" spans="2:3" x14ac:dyDescent="0.25">
      <c r="B366727" s="78"/>
      <c r="C366727" s="77"/>
    </row>
    <row r="366728" spans="2:3" x14ac:dyDescent="0.25">
      <c r="B366728" s="78"/>
      <c r="C366728" s="77"/>
    </row>
    <row r="366729" spans="2:3" x14ac:dyDescent="0.25">
      <c r="B366729" s="78"/>
      <c r="C366729" s="77"/>
    </row>
    <row r="366730" spans="2:3" x14ac:dyDescent="0.25">
      <c r="B366730" s="78"/>
      <c r="C366730" s="77"/>
    </row>
    <row r="366840" spans="2:3" x14ac:dyDescent="0.25">
      <c r="B366840" s="78"/>
      <c r="C366840" s="77"/>
    </row>
    <row r="366841" spans="2:3" x14ac:dyDescent="0.25">
      <c r="B366841" s="78"/>
      <c r="C366841" s="77"/>
    </row>
    <row r="366842" spans="2:3" x14ac:dyDescent="0.25">
      <c r="B366842" s="78"/>
      <c r="C366842" s="77"/>
    </row>
    <row r="366843" spans="2:3" x14ac:dyDescent="0.25">
      <c r="B366843" s="78"/>
      <c r="C366843" s="77"/>
    </row>
    <row r="366844" spans="2:3" x14ac:dyDescent="0.25">
      <c r="B366844" s="78"/>
      <c r="C366844" s="77"/>
    </row>
    <row r="366845" spans="2:3" x14ac:dyDescent="0.25">
      <c r="B366845" s="78"/>
      <c r="C366845" s="77"/>
    </row>
    <row r="366846" spans="2:3" x14ac:dyDescent="0.25">
      <c r="B366846" s="78"/>
      <c r="C366846" s="77"/>
    </row>
    <row r="366847" spans="2:3" x14ac:dyDescent="0.25">
      <c r="B366847" s="78"/>
      <c r="C366847" s="77"/>
    </row>
    <row r="366848" spans="2:3" x14ac:dyDescent="0.25">
      <c r="B366848" s="78"/>
      <c r="C366848" s="77"/>
    </row>
    <row r="366849" spans="2:3" x14ac:dyDescent="0.25">
      <c r="B366849" s="78"/>
      <c r="C366849" s="77"/>
    </row>
    <row r="366850" spans="2:3" x14ac:dyDescent="0.25">
      <c r="B366850" s="78"/>
      <c r="C366850" s="77"/>
    </row>
    <row r="366851" spans="2:3" x14ac:dyDescent="0.25">
      <c r="B366851" s="78"/>
      <c r="C366851" s="77"/>
    </row>
    <row r="366852" spans="2:3" x14ac:dyDescent="0.25">
      <c r="B366852" s="78"/>
      <c r="C366852" s="77"/>
    </row>
    <row r="366962" spans="2:3" x14ac:dyDescent="0.25">
      <c r="B366962" s="78"/>
      <c r="C366962" s="77"/>
    </row>
    <row r="366963" spans="2:3" x14ac:dyDescent="0.25">
      <c r="B366963" s="78"/>
      <c r="C366963" s="77"/>
    </row>
    <row r="366964" spans="2:3" x14ac:dyDescent="0.25">
      <c r="B366964" s="78"/>
      <c r="C366964" s="77"/>
    </row>
    <row r="366965" spans="2:3" x14ac:dyDescent="0.25">
      <c r="B366965" s="78"/>
      <c r="C366965" s="77"/>
    </row>
    <row r="366966" spans="2:3" x14ac:dyDescent="0.25">
      <c r="B366966" s="78"/>
      <c r="C366966" s="77"/>
    </row>
    <row r="366967" spans="2:3" x14ac:dyDescent="0.25">
      <c r="B366967" s="78"/>
      <c r="C366967" s="77"/>
    </row>
    <row r="366968" spans="2:3" x14ac:dyDescent="0.25">
      <c r="B366968" s="78"/>
      <c r="C366968" s="77"/>
    </row>
    <row r="366969" spans="2:3" x14ac:dyDescent="0.25">
      <c r="B366969" s="78"/>
      <c r="C366969" s="77"/>
    </row>
    <row r="366970" spans="2:3" x14ac:dyDescent="0.25">
      <c r="B366970" s="78"/>
      <c r="C366970" s="77"/>
    </row>
    <row r="366971" spans="2:3" x14ac:dyDescent="0.25">
      <c r="B366971" s="78"/>
      <c r="C366971" s="77"/>
    </row>
    <row r="366972" spans="2:3" x14ac:dyDescent="0.25">
      <c r="B366972" s="78"/>
      <c r="C366972" s="77"/>
    </row>
    <row r="366973" spans="2:3" x14ac:dyDescent="0.25">
      <c r="B366973" s="78"/>
      <c r="C366973" s="77"/>
    </row>
    <row r="366974" spans="2:3" x14ac:dyDescent="0.25">
      <c r="B366974" s="78"/>
      <c r="C366974" s="77"/>
    </row>
    <row r="367084" spans="2:3" x14ac:dyDescent="0.25">
      <c r="B367084" s="78"/>
      <c r="C367084" s="77"/>
    </row>
    <row r="367085" spans="2:3" x14ac:dyDescent="0.25">
      <c r="B367085" s="78"/>
      <c r="C367085" s="77"/>
    </row>
    <row r="367086" spans="2:3" x14ac:dyDescent="0.25">
      <c r="B367086" s="78"/>
      <c r="C367086" s="77"/>
    </row>
    <row r="367087" spans="2:3" x14ac:dyDescent="0.25">
      <c r="B367087" s="78"/>
      <c r="C367087" s="77"/>
    </row>
    <row r="367088" spans="2:3" x14ac:dyDescent="0.25">
      <c r="B367088" s="78"/>
      <c r="C367088" s="77"/>
    </row>
    <row r="367089" spans="2:3" x14ac:dyDescent="0.25">
      <c r="B367089" s="78"/>
      <c r="C367089" s="77"/>
    </row>
    <row r="367090" spans="2:3" x14ac:dyDescent="0.25">
      <c r="B367090" s="78"/>
      <c r="C367090" s="77"/>
    </row>
    <row r="367091" spans="2:3" x14ac:dyDescent="0.25">
      <c r="B367091" s="78"/>
      <c r="C367091" s="77"/>
    </row>
    <row r="367092" spans="2:3" x14ac:dyDescent="0.25">
      <c r="B367092" s="78"/>
      <c r="C367092" s="77"/>
    </row>
    <row r="367093" spans="2:3" x14ac:dyDescent="0.25">
      <c r="B367093" s="78"/>
      <c r="C367093" s="77"/>
    </row>
    <row r="367094" spans="2:3" x14ac:dyDescent="0.25">
      <c r="B367094" s="78"/>
      <c r="C367094" s="77"/>
    </row>
    <row r="367095" spans="2:3" x14ac:dyDescent="0.25">
      <c r="B367095" s="78"/>
      <c r="C367095" s="77"/>
    </row>
    <row r="367096" spans="2:3" x14ac:dyDescent="0.25">
      <c r="B367096" s="78"/>
      <c r="C367096" s="77"/>
    </row>
    <row r="367206" spans="2:3" x14ac:dyDescent="0.25">
      <c r="B367206" s="78"/>
      <c r="C367206" s="77"/>
    </row>
    <row r="367207" spans="2:3" x14ac:dyDescent="0.25">
      <c r="B367207" s="78"/>
      <c r="C367207" s="77"/>
    </row>
    <row r="367208" spans="2:3" x14ac:dyDescent="0.25">
      <c r="B367208" s="78"/>
      <c r="C367208" s="77"/>
    </row>
    <row r="367209" spans="2:3" x14ac:dyDescent="0.25">
      <c r="B367209" s="78"/>
      <c r="C367209" s="77"/>
    </row>
    <row r="367210" spans="2:3" x14ac:dyDescent="0.25">
      <c r="B367210" s="78"/>
      <c r="C367210" s="77"/>
    </row>
    <row r="367211" spans="2:3" x14ac:dyDescent="0.25">
      <c r="B367211" s="78"/>
      <c r="C367211" s="77"/>
    </row>
    <row r="367212" spans="2:3" x14ac:dyDescent="0.25">
      <c r="B367212" s="78"/>
      <c r="C367212" s="77"/>
    </row>
    <row r="367213" spans="2:3" x14ac:dyDescent="0.25">
      <c r="B367213" s="78"/>
      <c r="C367213" s="77"/>
    </row>
    <row r="367214" spans="2:3" x14ac:dyDescent="0.25">
      <c r="B367214" s="78"/>
      <c r="C367214" s="77"/>
    </row>
    <row r="367215" spans="2:3" x14ac:dyDescent="0.25">
      <c r="B367215" s="78"/>
      <c r="C367215" s="77"/>
    </row>
    <row r="367216" spans="2:3" x14ac:dyDescent="0.25">
      <c r="B367216" s="78"/>
      <c r="C367216" s="77"/>
    </row>
    <row r="367217" spans="2:3" x14ac:dyDescent="0.25">
      <c r="B367217" s="78"/>
      <c r="C367217" s="77"/>
    </row>
    <row r="367218" spans="2:3" x14ac:dyDescent="0.25">
      <c r="B367218" s="78"/>
      <c r="C367218" s="77"/>
    </row>
    <row r="367328" spans="2:3" x14ac:dyDescent="0.25">
      <c r="B367328" s="78"/>
      <c r="C367328" s="77"/>
    </row>
    <row r="367329" spans="2:3" x14ac:dyDescent="0.25">
      <c r="B367329" s="78"/>
      <c r="C367329" s="77"/>
    </row>
    <row r="367330" spans="2:3" x14ac:dyDescent="0.25">
      <c r="B367330" s="78"/>
      <c r="C367330" s="77"/>
    </row>
    <row r="367331" spans="2:3" x14ac:dyDescent="0.25">
      <c r="B367331" s="78"/>
      <c r="C367331" s="77"/>
    </row>
    <row r="367332" spans="2:3" x14ac:dyDescent="0.25">
      <c r="B367332" s="78"/>
      <c r="C367332" s="77"/>
    </row>
    <row r="367333" spans="2:3" x14ac:dyDescent="0.25">
      <c r="B367333" s="78"/>
      <c r="C367333" s="77"/>
    </row>
    <row r="367334" spans="2:3" x14ac:dyDescent="0.25">
      <c r="B367334" s="78"/>
      <c r="C367334" s="77"/>
    </row>
    <row r="367335" spans="2:3" x14ac:dyDescent="0.25">
      <c r="B367335" s="78"/>
      <c r="C367335" s="77"/>
    </row>
    <row r="367336" spans="2:3" x14ac:dyDescent="0.25">
      <c r="B367336" s="78"/>
      <c r="C367336" s="77"/>
    </row>
    <row r="367337" spans="2:3" x14ac:dyDescent="0.25">
      <c r="B367337" s="78"/>
      <c r="C367337" s="77"/>
    </row>
    <row r="367338" spans="2:3" x14ac:dyDescent="0.25">
      <c r="B367338" s="78"/>
      <c r="C367338" s="77"/>
    </row>
    <row r="367339" spans="2:3" x14ac:dyDescent="0.25">
      <c r="B367339" s="78"/>
      <c r="C367339" s="77"/>
    </row>
    <row r="367340" spans="2:3" x14ac:dyDescent="0.25">
      <c r="B367340" s="78"/>
      <c r="C367340" s="77"/>
    </row>
    <row r="367450" spans="2:3" x14ac:dyDescent="0.25">
      <c r="B367450" s="78"/>
      <c r="C367450" s="77"/>
    </row>
    <row r="367451" spans="2:3" x14ac:dyDescent="0.25">
      <c r="B367451" s="78"/>
      <c r="C367451" s="77"/>
    </row>
    <row r="367452" spans="2:3" x14ac:dyDescent="0.25">
      <c r="B367452" s="78"/>
      <c r="C367452" s="77"/>
    </row>
    <row r="367453" spans="2:3" x14ac:dyDescent="0.25">
      <c r="B367453" s="78"/>
      <c r="C367453" s="77"/>
    </row>
    <row r="367454" spans="2:3" x14ac:dyDescent="0.25">
      <c r="B367454" s="78"/>
      <c r="C367454" s="77"/>
    </row>
    <row r="367455" spans="2:3" x14ac:dyDescent="0.25">
      <c r="B367455" s="78"/>
      <c r="C367455" s="77"/>
    </row>
    <row r="367456" spans="2:3" x14ac:dyDescent="0.25">
      <c r="B367456" s="78"/>
      <c r="C367456" s="77"/>
    </row>
    <row r="367457" spans="2:3" x14ac:dyDescent="0.25">
      <c r="B367457" s="78"/>
      <c r="C367457" s="77"/>
    </row>
    <row r="367458" spans="2:3" x14ac:dyDescent="0.25">
      <c r="B367458" s="78"/>
      <c r="C367458" s="77"/>
    </row>
    <row r="367459" spans="2:3" x14ac:dyDescent="0.25">
      <c r="B367459" s="78"/>
      <c r="C367459" s="77"/>
    </row>
    <row r="367460" spans="2:3" x14ac:dyDescent="0.25">
      <c r="B367460" s="78"/>
      <c r="C367460" s="77"/>
    </row>
    <row r="367461" spans="2:3" x14ac:dyDescent="0.25">
      <c r="B367461" s="78"/>
      <c r="C367461" s="77"/>
    </row>
    <row r="367462" spans="2:3" x14ac:dyDescent="0.25">
      <c r="B367462" s="78"/>
      <c r="C367462" s="77"/>
    </row>
    <row r="367572" spans="2:3" x14ac:dyDescent="0.25">
      <c r="B367572" s="78"/>
      <c r="C367572" s="77"/>
    </row>
    <row r="367573" spans="2:3" x14ac:dyDescent="0.25">
      <c r="B367573" s="78"/>
      <c r="C367573" s="77"/>
    </row>
    <row r="367574" spans="2:3" x14ac:dyDescent="0.25">
      <c r="B367574" s="78"/>
      <c r="C367574" s="77"/>
    </row>
    <row r="367575" spans="2:3" x14ac:dyDescent="0.25">
      <c r="B367575" s="78"/>
      <c r="C367575" s="77"/>
    </row>
    <row r="367576" spans="2:3" x14ac:dyDescent="0.25">
      <c r="B367576" s="78"/>
      <c r="C367576" s="77"/>
    </row>
    <row r="367577" spans="2:3" x14ac:dyDescent="0.25">
      <c r="B367577" s="78"/>
      <c r="C367577" s="77"/>
    </row>
    <row r="367578" spans="2:3" x14ac:dyDescent="0.25">
      <c r="B367578" s="78"/>
      <c r="C367578" s="77"/>
    </row>
    <row r="367579" spans="2:3" x14ac:dyDescent="0.25">
      <c r="B367579" s="78"/>
      <c r="C367579" s="77"/>
    </row>
    <row r="367580" spans="2:3" x14ac:dyDescent="0.25">
      <c r="B367580" s="78"/>
      <c r="C367580" s="77"/>
    </row>
    <row r="367581" spans="2:3" x14ac:dyDescent="0.25">
      <c r="B367581" s="78"/>
      <c r="C367581" s="77"/>
    </row>
    <row r="367582" spans="2:3" x14ac:dyDescent="0.25">
      <c r="B367582" s="78"/>
      <c r="C367582" s="77"/>
    </row>
    <row r="367583" spans="2:3" x14ac:dyDescent="0.25">
      <c r="B367583" s="78"/>
      <c r="C367583" s="77"/>
    </row>
    <row r="367584" spans="2:3" x14ac:dyDescent="0.25">
      <c r="B367584" s="78"/>
      <c r="C367584" s="77"/>
    </row>
    <row r="367694" spans="2:3" x14ac:dyDescent="0.25">
      <c r="B367694" s="78"/>
      <c r="C367694" s="77"/>
    </row>
    <row r="367695" spans="2:3" x14ac:dyDescent="0.25">
      <c r="B367695" s="78"/>
      <c r="C367695" s="77"/>
    </row>
    <row r="367696" spans="2:3" x14ac:dyDescent="0.25">
      <c r="B367696" s="78"/>
      <c r="C367696" s="77"/>
    </row>
    <row r="367697" spans="2:3" x14ac:dyDescent="0.25">
      <c r="B367697" s="78"/>
      <c r="C367697" s="77"/>
    </row>
    <row r="367698" spans="2:3" x14ac:dyDescent="0.25">
      <c r="B367698" s="78"/>
      <c r="C367698" s="77"/>
    </row>
    <row r="367699" spans="2:3" x14ac:dyDescent="0.25">
      <c r="B367699" s="78"/>
      <c r="C367699" s="77"/>
    </row>
    <row r="367700" spans="2:3" x14ac:dyDescent="0.25">
      <c r="B367700" s="78"/>
      <c r="C367700" s="77"/>
    </row>
    <row r="367701" spans="2:3" x14ac:dyDescent="0.25">
      <c r="B367701" s="78"/>
      <c r="C367701" s="77"/>
    </row>
    <row r="367702" spans="2:3" x14ac:dyDescent="0.25">
      <c r="B367702" s="78"/>
      <c r="C367702" s="77"/>
    </row>
    <row r="367703" spans="2:3" x14ac:dyDescent="0.25">
      <c r="B367703" s="78"/>
      <c r="C367703" s="77"/>
    </row>
    <row r="367704" spans="2:3" x14ac:dyDescent="0.25">
      <c r="B367704" s="78"/>
      <c r="C367704" s="77"/>
    </row>
    <row r="367705" spans="2:3" x14ac:dyDescent="0.25">
      <c r="B367705" s="78"/>
      <c r="C367705" s="77"/>
    </row>
    <row r="367706" spans="2:3" x14ac:dyDescent="0.25">
      <c r="B367706" s="78"/>
      <c r="C367706" s="77"/>
    </row>
    <row r="367816" spans="2:3" x14ac:dyDescent="0.25">
      <c r="B367816" s="78"/>
      <c r="C367816" s="77"/>
    </row>
    <row r="367817" spans="2:3" x14ac:dyDescent="0.25">
      <c r="B367817" s="78"/>
      <c r="C367817" s="77"/>
    </row>
    <row r="367818" spans="2:3" x14ac:dyDescent="0.25">
      <c r="B367818" s="78"/>
      <c r="C367818" s="77"/>
    </row>
    <row r="367819" spans="2:3" x14ac:dyDescent="0.25">
      <c r="B367819" s="78"/>
      <c r="C367819" s="77"/>
    </row>
    <row r="367820" spans="2:3" x14ac:dyDescent="0.25">
      <c r="B367820" s="78"/>
      <c r="C367820" s="77"/>
    </row>
    <row r="367821" spans="2:3" x14ac:dyDescent="0.25">
      <c r="B367821" s="78"/>
      <c r="C367821" s="77"/>
    </row>
    <row r="367822" spans="2:3" x14ac:dyDescent="0.25">
      <c r="B367822" s="78"/>
      <c r="C367822" s="77"/>
    </row>
    <row r="367823" spans="2:3" x14ac:dyDescent="0.25">
      <c r="B367823" s="78"/>
      <c r="C367823" s="77"/>
    </row>
    <row r="367824" spans="2:3" x14ac:dyDescent="0.25">
      <c r="B367824" s="78"/>
      <c r="C367824" s="77"/>
    </row>
    <row r="367825" spans="2:3" x14ac:dyDescent="0.25">
      <c r="B367825" s="78"/>
      <c r="C367825" s="77"/>
    </row>
    <row r="367826" spans="2:3" x14ac:dyDescent="0.25">
      <c r="B367826" s="78"/>
      <c r="C367826" s="77"/>
    </row>
    <row r="367827" spans="2:3" x14ac:dyDescent="0.25">
      <c r="B367827" s="78"/>
      <c r="C367827" s="77"/>
    </row>
    <row r="367828" spans="2:3" x14ac:dyDescent="0.25">
      <c r="B367828" s="78"/>
      <c r="C367828" s="77"/>
    </row>
    <row r="367938" spans="2:3" x14ac:dyDescent="0.25">
      <c r="B367938" s="78"/>
      <c r="C367938" s="77"/>
    </row>
    <row r="367939" spans="2:3" x14ac:dyDescent="0.25">
      <c r="B367939" s="78"/>
      <c r="C367939" s="77"/>
    </row>
    <row r="367940" spans="2:3" x14ac:dyDescent="0.25">
      <c r="B367940" s="78"/>
      <c r="C367940" s="77"/>
    </row>
    <row r="367941" spans="2:3" x14ac:dyDescent="0.25">
      <c r="B367941" s="78"/>
      <c r="C367941" s="77"/>
    </row>
    <row r="367942" spans="2:3" x14ac:dyDescent="0.25">
      <c r="B367942" s="78"/>
      <c r="C367942" s="77"/>
    </row>
    <row r="367943" spans="2:3" x14ac:dyDescent="0.25">
      <c r="B367943" s="78"/>
      <c r="C367943" s="77"/>
    </row>
    <row r="367944" spans="2:3" x14ac:dyDescent="0.25">
      <c r="B367944" s="78"/>
      <c r="C367944" s="77"/>
    </row>
    <row r="367945" spans="2:3" x14ac:dyDescent="0.25">
      <c r="B367945" s="78"/>
      <c r="C367945" s="77"/>
    </row>
    <row r="367946" spans="2:3" x14ac:dyDescent="0.25">
      <c r="B367946" s="78"/>
      <c r="C367946" s="77"/>
    </row>
    <row r="367947" spans="2:3" x14ac:dyDescent="0.25">
      <c r="B367947" s="78"/>
      <c r="C367947" s="77"/>
    </row>
    <row r="367948" spans="2:3" x14ac:dyDescent="0.25">
      <c r="B367948" s="78"/>
      <c r="C367948" s="77"/>
    </row>
    <row r="367949" spans="2:3" x14ac:dyDescent="0.25">
      <c r="B367949" s="78"/>
      <c r="C367949" s="77"/>
    </row>
    <row r="367950" spans="2:3" x14ac:dyDescent="0.25">
      <c r="B367950" s="78"/>
      <c r="C367950" s="77"/>
    </row>
    <row r="368060" spans="2:3" x14ac:dyDescent="0.25">
      <c r="B368060" s="78"/>
      <c r="C368060" s="77"/>
    </row>
    <row r="368061" spans="2:3" x14ac:dyDescent="0.25">
      <c r="B368061" s="78"/>
      <c r="C368061" s="77"/>
    </row>
    <row r="368062" spans="2:3" x14ac:dyDescent="0.25">
      <c r="B368062" s="78"/>
      <c r="C368062" s="77"/>
    </row>
    <row r="368063" spans="2:3" x14ac:dyDescent="0.25">
      <c r="B368063" s="78"/>
      <c r="C368063" s="77"/>
    </row>
    <row r="368064" spans="2:3" x14ac:dyDescent="0.25">
      <c r="B368064" s="78"/>
      <c r="C368064" s="77"/>
    </row>
    <row r="368065" spans="2:3" x14ac:dyDescent="0.25">
      <c r="B368065" s="78"/>
      <c r="C368065" s="77"/>
    </row>
    <row r="368066" spans="2:3" x14ac:dyDescent="0.25">
      <c r="B368066" s="78"/>
      <c r="C368066" s="77"/>
    </row>
    <row r="368067" spans="2:3" x14ac:dyDescent="0.25">
      <c r="B368067" s="78"/>
      <c r="C368067" s="77"/>
    </row>
    <row r="368068" spans="2:3" x14ac:dyDescent="0.25">
      <c r="B368068" s="78"/>
      <c r="C368068" s="77"/>
    </row>
    <row r="368069" spans="2:3" x14ac:dyDescent="0.25">
      <c r="B368069" s="78"/>
      <c r="C368069" s="77"/>
    </row>
    <row r="368070" spans="2:3" x14ac:dyDescent="0.25">
      <c r="B368070" s="78"/>
      <c r="C368070" s="77"/>
    </row>
    <row r="368071" spans="2:3" x14ac:dyDescent="0.25">
      <c r="B368071" s="78"/>
      <c r="C368071" s="77"/>
    </row>
    <row r="368072" spans="2:3" x14ac:dyDescent="0.25">
      <c r="B368072" s="78"/>
      <c r="C368072" s="77"/>
    </row>
    <row r="368182" spans="2:3" x14ac:dyDescent="0.25">
      <c r="B368182" s="78"/>
      <c r="C368182" s="77"/>
    </row>
    <row r="368183" spans="2:3" x14ac:dyDescent="0.25">
      <c r="B368183" s="78"/>
      <c r="C368183" s="77"/>
    </row>
    <row r="368184" spans="2:3" x14ac:dyDescent="0.25">
      <c r="B368184" s="78"/>
      <c r="C368184" s="77"/>
    </row>
    <row r="368185" spans="2:3" x14ac:dyDescent="0.25">
      <c r="B368185" s="78"/>
      <c r="C368185" s="77"/>
    </row>
    <row r="368186" spans="2:3" x14ac:dyDescent="0.25">
      <c r="B368186" s="78"/>
      <c r="C368186" s="77"/>
    </row>
    <row r="368187" spans="2:3" x14ac:dyDescent="0.25">
      <c r="B368187" s="78"/>
      <c r="C368187" s="77"/>
    </row>
    <row r="368188" spans="2:3" x14ac:dyDescent="0.25">
      <c r="B368188" s="78"/>
      <c r="C368188" s="77"/>
    </row>
    <row r="368189" spans="2:3" x14ac:dyDescent="0.25">
      <c r="B368189" s="78"/>
      <c r="C368189" s="77"/>
    </row>
    <row r="368190" spans="2:3" x14ac:dyDescent="0.25">
      <c r="B368190" s="78"/>
      <c r="C368190" s="77"/>
    </row>
    <row r="368191" spans="2:3" x14ac:dyDescent="0.25">
      <c r="B368191" s="78"/>
      <c r="C368191" s="77"/>
    </row>
    <row r="368192" spans="2:3" x14ac:dyDescent="0.25">
      <c r="B368192" s="78"/>
      <c r="C368192" s="77"/>
    </row>
    <row r="368193" spans="2:3" x14ac:dyDescent="0.25">
      <c r="B368193" s="78"/>
      <c r="C368193" s="77"/>
    </row>
    <row r="368194" spans="2:3" x14ac:dyDescent="0.25">
      <c r="B368194" s="78"/>
      <c r="C368194" s="77"/>
    </row>
    <row r="368304" spans="2:3" x14ac:dyDescent="0.25">
      <c r="B368304" s="78"/>
      <c r="C368304" s="77"/>
    </row>
    <row r="368305" spans="2:3" x14ac:dyDescent="0.25">
      <c r="B368305" s="78"/>
      <c r="C368305" s="77"/>
    </row>
    <row r="368306" spans="2:3" x14ac:dyDescent="0.25">
      <c r="B368306" s="78"/>
      <c r="C368306" s="77"/>
    </row>
    <row r="368307" spans="2:3" x14ac:dyDescent="0.25">
      <c r="B368307" s="78"/>
      <c r="C368307" s="77"/>
    </row>
    <row r="368308" spans="2:3" x14ac:dyDescent="0.25">
      <c r="B368308" s="78"/>
      <c r="C368308" s="77"/>
    </row>
    <row r="368309" spans="2:3" x14ac:dyDescent="0.25">
      <c r="B368309" s="78"/>
      <c r="C368309" s="77"/>
    </row>
    <row r="368310" spans="2:3" x14ac:dyDescent="0.25">
      <c r="B368310" s="78"/>
      <c r="C368310" s="77"/>
    </row>
    <row r="368311" spans="2:3" x14ac:dyDescent="0.25">
      <c r="B368311" s="78"/>
      <c r="C368311" s="77"/>
    </row>
    <row r="368312" spans="2:3" x14ac:dyDescent="0.25">
      <c r="B368312" s="78"/>
      <c r="C368312" s="77"/>
    </row>
    <row r="368313" spans="2:3" x14ac:dyDescent="0.25">
      <c r="B368313" s="78"/>
      <c r="C368313" s="77"/>
    </row>
    <row r="368314" spans="2:3" x14ac:dyDescent="0.25">
      <c r="B368314" s="78"/>
      <c r="C368314" s="77"/>
    </row>
    <row r="368315" spans="2:3" x14ac:dyDescent="0.25">
      <c r="B368315" s="78"/>
      <c r="C368315" s="77"/>
    </row>
    <row r="368316" spans="2:3" x14ac:dyDescent="0.25">
      <c r="B368316" s="78"/>
      <c r="C368316" s="77"/>
    </row>
    <row r="368426" spans="2:3" x14ac:dyDescent="0.25">
      <c r="B368426" s="78"/>
      <c r="C368426" s="77"/>
    </row>
    <row r="368427" spans="2:3" x14ac:dyDescent="0.25">
      <c r="B368427" s="78"/>
      <c r="C368427" s="77"/>
    </row>
    <row r="368428" spans="2:3" x14ac:dyDescent="0.25">
      <c r="B368428" s="78"/>
      <c r="C368428" s="77"/>
    </row>
    <row r="368429" spans="2:3" x14ac:dyDescent="0.25">
      <c r="B368429" s="78"/>
      <c r="C368429" s="77"/>
    </row>
    <row r="368430" spans="2:3" x14ac:dyDescent="0.25">
      <c r="B368430" s="78"/>
      <c r="C368430" s="77"/>
    </row>
    <row r="368431" spans="2:3" x14ac:dyDescent="0.25">
      <c r="B368431" s="78"/>
      <c r="C368431" s="77"/>
    </row>
    <row r="368432" spans="2:3" x14ac:dyDescent="0.25">
      <c r="B368432" s="78"/>
      <c r="C368432" s="77"/>
    </row>
    <row r="368433" spans="2:3" x14ac:dyDescent="0.25">
      <c r="B368433" s="78"/>
      <c r="C368433" s="77"/>
    </row>
    <row r="368434" spans="2:3" x14ac:dyDescent="0.25">
      <c r="B368434" s="78"/>
      <c r="C368434" s="77"/>
    </row>
    <row r="368435" spans="2:3" x14ac:dyDescent="0.25">
      <c r="B368435" s="78"/>
      <c r="C368435" s="77"/>
    </row>
    <row r="368436" spans="2:3" x14ac:dyDescent="0.25">
      <c r="B368436" s="78"/>
      <c r="C368436" s="77"/>
    </row>
    <row r="368437" spans="2:3" x14ac:dyDescent="0.25">
      <c r="B368437" s="78"/>
      <c r="C368437" s="77"/>
    </row>
    <row r="368438" spans="2:3" x14ac:dyDescent="0.25">
      <c r="B368438" s="78"/>
      <c r="C368438" s="77"/>
    </row>
    <row r="368548" spans="2:3" x14ac:dyDescent="0.25">
      <c r="B368548" s="78"/>
      <c r="C368548" s="77"/>
    </row>
    <row r="368549" spans="2:3" x14ac:dyDescent="0.25">
      <c r="B368549" s="78"/>
      <c r="C368549" s="77"/>
    </row>
    <row r="368550" spans="2:3" x14ac:dyDescent="0.25">
      <c r="B368550" s="78"/>
      <c r="C368550" s="77"/>
    </row>
    <row r="368551" spans="2:3" x14ac:dyDescent="0.25">
      <c r="B368551" s="78"/>
      <c r="C368551" s="77"/>
    </row>
    <row r="368552" spans="2:3" x14ac:dyDescent="0.25">
      <c r="B368552" s="78"/>
      <c r="C368552" s="77"/>
    </row>
    <row r="368553" spans="2:3" x14ac:dyDescent="0.25">
      <c r="B368553" s="78"/>
      <c r="C368553" s="77"/>
    </row>
    <row r="368554" spans="2:3" x14ac:dyDescent="0.25">
      <c r="B368554" s="78"/>
      <c r="C368554" s="77"/>
    </row>
    <row r="368555" spans="2:3" x14ac:dyDescent="0.25">
      <c r="B368555" s="78"/>
      <c r="C368555" s="77"/>
    </row>
    <row r="368556" spans="2:3" x14ac:dyDescent="0.25">
      <c r="B368556" s="78"/>
      <c r="C368556" s="77"/>
    </row>
    <row r="368557" spans="2:3" x14ac:dyDescent="0.25">
      <c r="B368557" s="78"/>
      <c r="C368557" s="77"/>
    </row>
    <row r="368558" spans="2:3" x14ac:dyDescent="0.25">
      <c r="B368558" s="78"/>
      <c r="C368558" s="77"/>
    </row>
    <row r="368559" spans="2:3" x14ac:dyDescent="0.25">
      <c r="B368559" s="78"/>
      <c r="C368559" s="77"/>
    </row>
    <row r="368560" spans="2:3" x14ac:dyDescent="0.25">
      <c r="B368560" s="78"/>
      <c r="C368560" s="77"/>
    </row>
    <row r="368670" spans="2:3" x14ac:dyDescent="0.25">
      <c r="B368670" s="78"/>
      <c r="C368670" s="77"/>
    </row>
    <row r="368671" spans="2:3" x14ac:dyDescent="0.25">
      <c r="B368671" s="78"/>
      <c r="C368671" s="77"/>
    </row>
    <row r="368672" spans="2:3" x14ac:dyDescent="0.25">
      <c r="B368672" s="78"/>
      <c r="C368672" s="77"/>
    </row>
    <row r="368673" spans="2:3" x14ac:dyDescent="0.25">
      <c r="B368673" s="78"/>
      <c r="C368673" s="77"/>
    </row>
    <row r="368674" spans="2:3" x14ac:dyDescent="0.25">
      <c r="B368674" s="78"/>
      <c r="C368674" s="77"/>
    </row>
    <row r="368675" spans="2:3" x14ac:dyDescent="0.25">
      <c r="B368675" s="78"/>
      <c r="C368675" s="77"/>
    </row>
    <row r="368676" spans="2:3" x14ac:dyDescent="0.25">
      <c r="B368676" s="78"/>
      <c r="C368676" s="77"/>
    </row>
    <row r="368677" spans="2:3" x14ac:dyDescent="0.25">
      <c r="B368677" s="78"/>
      <c r="C368677" s="77"/>
    </row>
    <row r="368678" spans="2:3" x14ac:dyDescent="0.25">
      <c r="B368678" s="78"/>
      <c r="C368678" s="77"/>
    </row>
    <row r="368679" spans="2:3" x14ac:dyDescent="0.25">
      <c r="B368679" s="78"/>
      <c r="C368679" s="77"/>
    </row>
    <row r="368680" spans="2:3" x14ac:dyDescent="0.25">
      <c r="B368680" s="78"/>
      <c r="C368680" s="77"/>
    </row>
    <row r="368681" spans="2:3" x14ac:dyDescent="0.25">
      <c r="B368681" s="78"/>
      <c r="C368681" s="77"/>
    </row>
    <row r="368682" spans="2:3" x14ac:dyDescent="0.25">
      <c r="B368682" s="78"/>
      <c r="C368682" s="77"/>
    </row>
    <row r="368792" spans="2:3" x14ac:dyDescent="0.25">
      <c r="B368792" s="78"/>
      <c r="C368792" s="77"/>
    </row>
    <row r="368793" spans="2:3" x14ac:dyDescent="0.25">
      <c r="B368793" s="78"/>
      <c r="C368793" s="77"/>
    </row>
    <row r="368794" spans="2:3" x14ac:dyDescent="0.25">
      <c r="B368794" s="78"/>
      <c r="C368794" s="77"/>
    </row>
    <row r="368795" spans="2:3" x14ac:dyDescent="0.25">
      <c r="B368795" s="78"/>
      <c r="C368795" s="77"/>
    </row>
    <row r="368796" spans="2:3" x14ac:dyDescent="0.25">
      <c r="B368796" s="78"/>
      <c r="C368796" s="77"/>
    </row>
    <row r="368797" spans="2:3" x14ac:dyDescent="0.25">
      <c r="B368797" s="78"/>
      <c r="C368797" s="77"/>
    </row>
    <row r="368798" spans="2:3" x14ac:dyDescent="0.25">
      <c r="B368798" s="78"/>
      <c r="C368798" s="77"/>
    </row>
    <row r="368799" spans="2:3" x14ac:dyDescent="0.25">
      <c r="B368799" s="78"/>
      <c r="C368799" s="77"/>
    </row>
    <row r="368800" spans="2:3" x14ac:dyDescent="0.25">
      <c r="B368800" s="78"/>
      <c r="C368800" s="77"/>
    </row>
    <row r="368801" spans="2:3" x14ac:dyDescent="0.25">
      <c r="B368801" s="78"/>
      <c r="C368801" s="77"/>
    </row>
    <row r="368802" spans="2:3" x14ac:dyDescent="0.25">
      <c r="B368802" s="78"/>
      <c r="C368802" s="77"/>
    </row>
    <row r="368803" spans="2:3" x14ac:dyDescent="0.25">
      <c r="B368803" s="78"/>
      <c r="C368803" s="77"/>
    </row>
    <row r="368804" spans="2:3" x14ac:dyDescent="0.25">
      <c r="B368804" s="78"/>
      <c r="C368804" s="77"/>
    </row>
    <row r="368914" spans="2:3" x14ac:dyDescent="0.25">
      <c r="B368914" s="78"/>
      <c r="C368914" s="77"/>
    </row>
    <row r="368915" spans="2:3" x14ac:dyDescent="0.25">
      <c r="B368915" s="78"/>
      <c r="C368915" s="77"/>
    </row>
    <row r="368916" spans="2:3" x14ac:dyDescent="0.25">
      <c r="B368916" s="78"/>
      <c r="C368916" s="77"/>
    </row>
    <row r="368917" spans="2:3" x14ac:dyDescent="0.25">
      <c r="B368917" s="78"/>
      <c r="C368917" s="77"/>
    </row>
    <row r="368918" spans="2:3" x14ac:dyDescent="0.25">
      <c r="B368918" s="78"/>
      <c r="C368918" s="77"/>
    </row>
    <row r="368919" spans="2:3" x14ac:dyDescent="0.25">
      <c r="B368919" s="78"/>
      <c r="C368919" s="77"/>
    </row>
    <row r="368920" spans="2:3" x14ac:dyDescent="0.25">
      <c r="B368920" s="78"/>
      <c r="C368920" s="77"/>
    </row>
    <row r="368921" spans="2:3" x14ac:dyDescent="0.25">
      <c r="B368921" s="78"/>
      <c r="C368921" s="77"/>
    </row>
    <row r="368922" spans="2:3" x14ac:dyDescent="0.25">
      <c r="B368922" s="78"/>
      <c r="C368922" s="77"/>
    </row>
    <row r="368923" spans="2:3" x14ac:dyDescent="0.25">
      <c r="B368923" s="78"/>
      <c r="C368923" s="77"/>
    </row>
    <row r="368924" spans="2:3" x14ac:dyDescent="0.25">
      <c r="B368924" s="78"/>
      <c r="C368924" s="77"/>
    </row>
    <row r="368925" spans="2:3" x14ac:dyDescent="0.25">
      <c r="B368925" s="78"/>
      <c r="C368925" s="77"/>
    </row>
    <row r="368926" spans="2:3" x14ac:dyDescent="0.25">
      <c r="B368926" s="78"/>
      <c r="C368926" s="77"/>
    </row>
    <row r="369036" spans="2:3" x14ac:dyDescent="0.25">
      <c r="B369036" s="78"/>
      <c r="C369036" s="77"/>
    </row>
    <row r="369037" spans="2:3" x14ac:dyDescent="0.25">
      <c r="B369037" s="78"/>
      <c r="C369037" s="77"/>
    </row>
    <row r="369038" spans="2:3" x14ac:dyDescent="0.25">
      <c r="B369038" s="78"/>
      <c r="C369038" s="77"/>
    </row>
    <row r="369039" spans="2:3" x14ac:dyDescent="0.25">
      <c r="B369039" s="78"/>
      <c r="C369039" s="77"/>
    </row>
    <row r="369040" spans="2:3" x14ac:dyDescent="0.25">
      <c r="B369040" s="78"/>
      <c r="C369040" s="77"/>
    </row>
    <row r="369041" spans="2:3" x14ac:dyDescent="0.25">
      <c r="B369041" s="78"/>
      <c r="C369041" s="77"/>
    </row>
    <row r="369042" spans="2:3" x14ac:dyDescent="0.25">
      <c r="B369042" s="78"/>
      <c r="C369042" s="77"/>
    </row>
    <row r="369043" spans="2:3" x14ac:dyDescent="0.25">
      <c r="B369043" s="78"/>
      <c r="C369043" s="77"/>
    </row>
    <row r="369044" spans="2:3" x14ac:dyDescent="0.25">
      <c r="B369044" s="78"/>
      <c r="C369044" s="77"/>
    </row>
    <row r="369045" spans="2:3" x14ac:dyDescent="0.25">
      <c r="B369045" s="78"/>
      <c r="C369045" s="77"/>
    </row>
    <row r="369046" spans="2:3" x14ac:dyDescent="0.25">
      <c r="B369046" s="78"/>
      <c r="C369046" s="77"/>
    </row>
    <row r="369047" spans="2:3" x14ac:dyDescent="0.25">
      <c r="B369047" s="78"/>
      <c r="C369047" s="77"/>
    </row>
    <row r="369048" spans="2:3" x14ac:dyDescent="0.25">
      <c r="B369048" s="78"/>
      <c r="C369048" s="77"/>
    </row>
    <row r="369158" spans="2:3" x14ac:dyDescent="0.25">
      <c r="B369158" s="78"/>
      <c r="C369158" s="77"/>
    </row>
    <row r="369159" spans="2:3" x14ac:dyDescent="0.25">
      <c r="B369159" s="78"/>
      <c r="C369159" s="77"/>
    </row>
    <row r="369160" spans="2:3" x14ac:dyDescent="0.25">
      <c r="B369160" s="78"/>
      <c r="C369160" s="77"/>
    </row>
    <row r="369161" spans="2:3" x14ac:dyDescent="0.25">
      <c r="B369161" s="78"/>
      <c r="C369161" s="77"/>
    </row>
    <row r="369162" spans="2:3" x14ac:dyDescent="0.25">
      <c r="B369162" s="78"/>
      <c r="C369162" s="77"/>
    </row>
    <row r="369163" spans="2:3" x14ac:dyDescent="0.25">
      <c r="B369163" s="78"/>
      <c r="C369163" s="77"/>
    </row>
    <row r="369164" spans="2:3" x14ac:dyDescent="0.25">
      <c r="B369164" s="78"/>
      <c r="C369164" s="77"/>
    </row>
    <row r="369165" spans="2:3" x14ac:dyDescent="0.25">
      <c r="B369165" s="78"/>
      <c r="C369165" s="77"/>
    </row>
    <row r="369166" spans="2:3" x14ac:dyDescent="0.25">
      <c r="B369166" s="78"/>
      <c r="C369166" s="77"/>
    </row>
    <row r="369167" spans="2:3" x14ac:dyDescent="0.25">
      <c r="B369167" s="78"/>
      <c r="C369167" s="77"/>
    </row>
    <row r="369168" spans="2:3" x14ac:dyDescent="0.25">
      <c r="B369168" s="78"/>
      <c r="C369168" s="77"/>
    </row>
    <row r="369169" spans="2:3" x14ac:dyDescent="0.25">
      <c r="B369169" s="78"/>
      <c r="C369169" s="77"/>
    </row>
    <row r="369170" spans="2:3" x14ac:dyDescent="0.25">
      <c r="B369170" s="78"/>
      <c r="C369170" s="77"/>
    </row>
    <row r="369280" spans="2:3" x14ac:dyDescent="0.25">
      <c r="B369280" s="78"/>
      <c r="C369280" s="77"/>
    </row>
    <row r="369281" spans="2:3" x14ac:dyDescent="0.25">
      <c r="B369281" s="78"/>
      <c r="C369281" s="77"/>
    </row>
    <row r="369282" spans="2:3" x14ac:dyDescent="0.25">
      <c r="B369282" s="78"/>
      <c r="C369282" s="77"/>
    </row>
    <row r="369283" spans="2:3" x14ac:dyDescent="0.25">
      <c r="B369283" s="78"/>
      <c r="C369283" s="77"/>
    </row>
    <row r="369284" spans="2:3" x14ac:dyDescent="0.25">
      <c r="B369284" s="78"/>
      <c r="C369284" s="77"/>
    </row>
    <row r="369285" spans="2:3" x14ac:dyDescent="0.25">
      <c r="B369285" s="78"/>
      <c r="C369285" s="77"/>
    </row>
    <row r="369286" spans="2:3" x14ac:dyDescent="0.25">
      <c r="B369286" s="78"/>
      <c r="C369286" s="77"/>
    </row>
    <row r="369287" spans="2:3" x14ac:dyDescent="0.25">
      <c r="B369287" s="78"/>
      <c r="C369287" s="77"/>
    </row>
    <row r="369288" spans="2:3" x14ac:dyDescent="0.25">
      <c r="B369288" s="78"/>
      <c r="C369288" s="77"/>
    </row>
    <row r="369289" spans="2:3" x14ac:dyDescent="0.25">
      <c r="B369289" s="78"/>
      <c r="C369289" s="77"/>
    </row>
    <row r="369290" spans="2:3" x14ac:dyDescent="0.25">
      <c r="B369290" s="78"/>
      <c r="C369290" s="77"/>
    </row>
    <row r="369291" spans="2:3" x14ac:dyDescent="0.25">
      <c r="B369291" s="78"/>
      <c r="C369291" s="77"/>
    </row>
    <row r="369292" spans="2:3" x14ac:dyDescent="0.25">
      <c r="B369292" s="78"/>
      <c r="C369292" s="77"/>
    </row>
    <row r="369402" spans="2:3" x14ac:dyDescent="0.25">
      <c r="B369402" s="78"/>
      <c r="C369402" s="77"/>
    </row>
    <row r="369403" spans="2:3" x14ac:dyDescent="0.25">
      <c r="B369403" s="78"/>
      <c r="C369403" s="77"/>
    </row>
    <row r="369404" spans="2:3" x14ac:dyDescent="0.25">
      <c r="B369404" s="78"/>
      <c r="C369404" s="77"/>
    </row>
    <row r="369405" spans="2:3" x14ac:dyDescent="0.25">
      <c r="B369405" s="78"/>
      <c r="C369405" s="77"/>
    </row>
    <row r="369406" spans="2:3" x14ac:dyDescent="0.25">
      <c r="B369406" s="78"/>
      <c r="C369406" s="77"/>
    </row>
    <row r="369407" spans="2:3" x14ac:dyDescent="0.25">
      <c r="B369407" s="78"/>
      <c r="C369407" s="77"/>
    </row>
    <row r="369408" spans="2:3" x14ac:dyDescent="0.25">
      <c r="B369408" s="78"/>
      <c r="C369408" s="77"/>
    </row>
    <row r="369409" spans="2:3" x14ac:dyDescent="0.25">
      <c r="B369409" s="78"/>
      <c r="C369409" s="77"/>
    </row>
    <row r="369410" spans="2:3" x14ac:dyDescent="0.25">
      <c r="B369410" s="78"/>
      <c r="C369410" s="77"/>
    </row>
    <row r="369411" spans="2:3" x14ac:dyDescent="0.25">
      <c r="B369411" s="78"/>
      <c r="C369411" s="77"/>
    </row>
    <row r="369412" spans="2:3" x14ac:dyDescent="0.25">
      <c r="B369412" s="78"/>
      <c r="C369412" s="77"/>
    </row>
    <row r="369413" spans="2:3" x14ac:dyDescent="0.25">
      <c r="B369413" s="78"/>
      <c r="C369413" s="77"/>
    </row>
    <row r="369414" spans="2:3" x14ac:dyDescent="0.25">
      <c r="B369414" s="78"/>
      <c r="C369414" s="77"/>
    </row>
    <row r="369524" spans="2:3" x14ac:dyDescent="0.25">
      <c r="B369524" s="78"/>
      <c r="C369524" s="77"/>
    </row>
    <row r="369525" spans="2:3" x14ac:dyDescent="0.25">
      <c r="B369525" s="78"/>
      <c r="C369525" s="77"/>
    </row>
    <row r="369526" spans="2:3" x14ac:dyDescent="0.25">
      <c r="B369526" s="78"/>
      <c r="C369526" s="77"/>
    </row>
    <row r="369527" spans="2:3" x14ac:dyDescent="0.25">
      <c r="B369527" s="78"/>
      <c r="C369527" s="77"/>
    </row>
    <row r="369528" spans="2:3" x14ac:dyDescent="0.25">
      <c r="B369528" s="78"/>
      <c r="C369528" s="77"/>
    </row>
    <row r="369529" spans="2:3" x14ac:dyDescent="0.25">
      <c r="B369529" s="78"/>
      <c r="C369529" s="77"/>
    </row>
    <row r="369530" spans="2:3" x14ac:dyDescent="0.25">
      <c r="B369530" s="78"/>
      <c r="C369530" s="77"/>
    </row>
    <row r="369531" spans="2:3" x14ac:dyDescent="0.25">
      <c r="B369531" s="78"/>
      <c r="C369531" s="77"/>
    </row>
    <row r="369532" spans="2:3" x14ac:dyDescent="0.25">
      <c r="B369532" s="78"/>
      <c r="C369532" s="77"/>
    </row>
    <row r="369533" spans="2:3" x14ac:dyDescent="0.25">
      <c r="B369533" s="78"/>
      <c r="C369533" s="77"/>
    </row>
    <row r="369534" spans="2:3" x14ac:dyDescent="0.25">
      <c r="B369534" s="78"/>
      <c r="C369534" s="77"/>
    </row>
    <row r="369535" spans="2:3" x14ac:dyDescent="0.25">
      <c r="B369535" s="78"/>
      <c r="C369535" s="77"/>
    </row>
    <row r="369536" spans="2:3" x14ac:dyDescent="0.25">
      <c r="B369536" s="78"/>
      <c r="C369536" s="77"/>
    </row>
    <row r="369646" spans="2:3" x14ac:dyDescent="0.25">
      <c r="B369646" s="78"/>
      <c r="C369646" s="77"/>
    </row>
    <row r="369647" spans="2:3" x14ac:dyDescent="0.25">
      <c r="B369647" s="78"/>
      <c r="C369647" s="77"/>
    </row>
    <row r="369648" spans="2:3" x14ac:dyDescent="0.25">
      <c r="B369648" s="78"/>
      <c r="C369648" s="77"/>
    </row>
    <row r="369649" spans="2:3" x14ac:dyDescent="0.25">
      <c r="B369649" s="78"/>
      <c r="C369649" s="77"/>
    </row>
    <row r="369650" spans="2:3" x14ac:dyDescent="0.25">
      <c r="B369650" s="78"/>
      <c r="C369650" s="77"/>
    </row>
    <row r="369651" spans="2:3" x14ac:dyDescent="0.25">
      <c r="B369651" s="78"/>
      <c r="C369651" s="77"/>
    </row>
    <row r="369652" spans="2:3" x14ac:dyDescent="0.25">
      <c r="B369652" s="78"/>
      <c r="C369652" s="77"/>
    </row>
    <row r="369653" spans="2:3" x14ac:dyDescent="0.25">
      <c r="B369653" s="78"/>
      <c r="C369653" s="77"/>
    </row>
    <row r="369654" spans="2:3" x14ac:dyDescent="0.25">
      <c r="B369654" s="78"/>
      <c r="C369654" s="77"/>
    </row>
    <row r="369655" spans="2:3" x14ac:dyDescent="0.25">
      <c r="B369655" s="78"/>
      <c r="C369655" s="77"/>
    </row>
    <row r="369656" spans="2:3" x14ac:dyDescent="0.25">
      <c r="B369656" s="78"/>
      <c r="C369656" s="77"/>
    </row>
    <row r="369657" spans="2:3" x14ac:dyDescent="0.25">
      <c r="B369657" s="78"/>
      <c r="C369657" s="77"/>
    </row>
    <row r="369658" spans="2:3" x14ac:dyDescent="0.25">
      <c r="B369658" s="78"/>
      <c r="C369658" s="77"/>
    </row>
    <row r="369768" spans="2:3" x14ac:dyDescent="0.25">
      <c r="B369768" s="78"/>
      <c r="C369768" s="77"/>
    </row>
    <row r="369769" spans="2:3" x14ac:dyDescent="0.25">
      <c r="B369769" s="78"/>
      <c r="C369769" s="77"/>
    </row>
    <row r="369770" spans="2:3" x14ac:dyDescent="0.25">
      <c r="B369770" s="78"/>
      <c r="C369770" s="77"/>
    </row>
    <row r="369771" spans="2:3" x14ac:dyDescent="0.25">
      <c r="B369771" s="78"/>
      <c r="C369771" s="77"/>
    </row>
    <row r="369772" spans="2:3" x14ac:dyDescent="0.25">
      <c r="B369772" s="78"/>
      <c r="C369772" s="77"/>
    </row>
    <row r="369773" spans="2:3" x14ac:dyDescent="0.25">
      <c r="B369773" s="78"/>
      <c r="C369773" s="77"/>
    </row>
    <row r="369774" spans="2:3" x14ac:dyDescent="0.25">
      <c r="B369774" s="78"/>
      <c r="C369774" s="77"/>
    </row>
    <row r="369775" spans="2:3" x14ac:dyDescent="0.25">
      <c r="B369775" s="78"/>
      <c r="C369775" s="77"/>
    </row>
    <row r="369776" spans="2:3" x14ac:dyDescent="0.25">
      <c r="B369776" s="78"/>
      <c r="C369776" s="77"/>
    </row>
    <row r="369777" spans="2:3" x14ac:dyDescent="0.25">
      <c r="B369777" s="78"/>
      <c r="C369777" s="77"/>
    </row>
    <row r="369778" spans="2:3" x14ac:dyDescent="0.25">
      <c r="B369778" s="78"/>
      <c r="C369778" s="77"/>
    </row>
    <row r="369779" spans="2:3" x14ac:dyDescent="0.25">
      <c r="B369779" s="78"/>
      <c r="C369779" s="77"/>
    </row>
    <row r="369780" spans="2:3" x14ac:dyDescent="0.25">
      <c r="B369780" s="78"/>
      <c r="C369780" s="77"/>
    </row>
    <row r="369890" spans="2:3" x14ac:dyDescent="0.25">
      <c r="B369890" s="78"/>
      <c r="C369890" s="77"/>
    </row>
    <row r="369891" spans="2:3" x14ac:dyDescent="0.25">
      <c r="B369891" s="78"/>
      <c r="C369891" s="77"/>
    </row>
    <row r="369892" spans="2:3" x14ac:dyDescent="0.25">
      <c r="B369892" s="78"/>
      <c r="C369892" s="77"/>
    </row>
    <row r="369893" spans="2:3" x14ac:dyDescent="0.25">
      <c r="B369893" s="78"/>
      <c r="C369893" s="77"/>
    </row>
    <row r="369894" spans="2:3" x14ac:dyDescent="0.25">
      <c r="B369894" s="78"/>
      <c r="C369894" s="77"/>
    </row>
    <row r="369895" spans="2:3" x14ac:dyDescent="0.25">
      <c r="B369895" s="78"/>
      <c r="C369895" s="77"/>
    </row>
    <row r="369896" spans="2:3" x14ac:dyDescent="0.25">
      <c r="B369896" s="78"/>
      <c r="C369896" s="77"/>
    </row>
    <row r="369897" spans="2:3" x14ac:dyDescent="0.25">
      <c r="B369897" s="78"/>
      <c r="C369897" s="77"/>
    </row>
    <row r="369898" spans="2:3" x14ac:dyDescent="0.25">
      <c r="B369898" s="78"/>
      <c r="C369898" s="77"/>
    </row>
    <row r="369899" spans="2:3" x14ac:dyDescent="0.25">
      <c r="B369899" s="78"/>
      <c r="C369899" s="77"/>
    </row>
    <row r="369900" spans="2:3" x14ac:dyDescent="0.25">
      <c r="B369900" s="78"/>
      <c r="C369900" s="77"/>
    </row>
    <row r="369901" spans="2:3" x14ac:dyDescent="0.25">
      <c r="B369901" s="78"/>
      <c r="C369901" s="77"/>
    </row>
    <row r="369902" spans="2:3" x14ac:dyDescent="0.25">
      <c r="B369902" s="78"/>
      <c r="C369902" s="77"/>
    </row>
    <row r="370012" spans="2:3" x14ac:dyDescent="0.25">
      <c r="B370012" s="78"/>
      <c r="C370012" s="77"/>
    </row>
    <row r="370013" spans="2:3" x14ac:dyDescent="0.25">
      <c r="B370013" s="78"/>
      <c r="C370013" s="77"/>
    </row>
    <row r="370014" spans="2:3" x14ac:dyDescent="0.25">
      <c r="B370014" s="78"/>
      <c r="C370014" s="77"/>
    </row>
    <row r="370015" spans="2:3" x14ac:dyDescent="0.25">
      <c r="B370015" s="78"/>
      <c r="C370015" s="77"/>
    </row>
    <row r="370016" spans="2:3" x14ac:dyDescent="0.25">
      <c r="B370016" s="78"/>
      <c r="C370016" s="77"/>
    </row>
    <row r="370017" spans="2:3" x14ac:dyDescent="0.25">
      <c r="B370017" s="78"/>
      <c r="C370017" s="77"/>
    </row>
    <row r="370018" spans="2:3" x14ac:dyDescent="0.25">
      <c r="B370018" s="78"/>
      <c r="C370018" s="77"/>
    </row>
    <row r="370019" spans="2:3" x14ac:dyDescent="0.25">
      <c r="B370019" s="78"/>
      <c r="C370019" s="77"/>
    </row>
    <row r="370020" spans="2:3" x14ac:dyDescent="0.25">
      <c r="B370020" s="78"/>
      <c r="C370020" s="77"/>
    </row>
    <row r="370021" spans="2:3" x14ac:dyDescent="0.25">
      <c r="B370021" s="78"/>
      <c r="C370021" s="77"/>
    </row>
    <row r="370022" spans="2:3" x14ac:dyDescent="0.25">
      <c r="B370022" s="78"/>
      <c r="C370022" s="77"/>
    </row>
    <row r="370023" spans="2:3" x14ac:dyDescent="0.25">
      <c r="B370023" s="78"/>
      <c r="C370023" s="77"/>
    </row>
    <row r="370024" spans="2:3" x14ac:dyDescent="0.25">
      <c r="B370024" s="78"/>
      <c r="C370024" s="77"/>
    </row>
    <row r="370134" spans="2:3" x14ac:dyDescent="0.25">
      <c r="B370134" s="78"/>
      <c r="C370134" s="77"/>
    </row>
    <row r="370135" spans="2:3" x14ac:dyDescent="0.25">
      <c r="B370135" s="78"/>
      <c r="C370135" s="77"/>
    </row>
    <row r="370136" spans="2:3" x14ac:dyDescent="0.25">
      <c r="B370136" s="78"/>
      <c r="C370136" s="77"/>
    </row>
    <row r="370137" spans="2:3" x14ac:dyDescent="0.25">
      <c r="B370137" s="78"/>
      <c r="C370137" s="77"/>
    </row>
    <row r="370138" spans="2:3" x14ac:dyDescent="0.25">
      <c r="B370138" s="78"/>
      <c r="C370138" s="77"/>
    </row>
    <row r="370139" spans="2:3" x14ac:dyDescent="0.25">
      <c r="B370139" s="78"/>
      <c r="C370139" s="77"/>
    </row>
    <row r="370140" spans="2:3" x14ac:dyDescent="0.25">
      <c r="B370140" s="78"/>
      <c r="C370140" s="77"/>
    </row>
    <row r="370141" spans="2:3" x14ac:dyDescent="0.25">
      <c r="B370141" s="78"/>
      <c r="C370141" s="77"/>
    </row>
    <row r="370142" spans="2:3" x14ac:dyDescent="0.25">
      <c r="B370142" s="78"/>
      <c r="C370142" s="77"/>
    </row>
    <row r="370143" spans="2:3" x14ac:dyDescent="0.25">
      <c r="B370143" s="78"/>
      <c r="C370143" s="77"/>
    </row>
    <row r="370144" spans="2:3" x14ac:dyDescent="0.25">
      <c r="B370144" s="78"/>
      <c r="C370144" s="77"/>
    </row>
    <row r="370145" spans="2:3" x14ac:dyDescent="0.25">
      <c r="B370145" s="78"/>
      <c r="C370145" s="77"/>
    </row>
    <row r="370146" spans="2:3" x14ac:dyDescent="0.25">
      <c r="B370146" s="78"/>
      <c r="C370146" s="77"/>
    </row>
    <row r="370256" spans="2:3" x14ac:dyDescent="0.25">
      <c r="B370256" s="78"/>
      <c r="C370256" s="77"/>
    </row>
    <row r="370257" spans="2:3" x14ac:dyDescent="0.25">
      <c r="B370257" s="78"/>
      <c r="C370257" s="77"/>
    </row>
    <row r="370258" spans="2:3" x14ac:dyDescent="0.25">
      <c r="B370258" s="78"/>
      <c r="C370258" s="77"/>
    </row>
    <row r="370259" spans="2:3" x14ac:dyDescent="0.25">
      <c r="B370259" s="78"/>
      <c r="C370259" s="77"/>
    </row>
    <row r="370260" spans="2:3" x14ac:dyDescent="0.25">
      <c r="B370260" s="78"/>
      <c r="C370260" s="77"/>
    </row>
    <row r="370261" spans="2:3" x14ac:dyDescent="0.25">
      <c r="B370261" s="78"/>
      <c r="C370261" s="77"/>
    </row>
    <row r="370262" spans="2:3" x14ac:dyDescent="0.25">
      <c r="B370262" s="78"/>
      <c r="C370262" s="77"/>
    </row>
    <row r="370263" spans="2:3" x14ac:dyDescent="0.25">
      <c r="B370263" s="78"/>
      <c r="C370263" s="77"/>
    </row>
    <row r="370264" spans="2:3" x14ac:dyDescent="0.25">
      <c r="B370264" s="78"/>
      <c r="C370264" s="77"/>
    </row>
    <row r="370265" spans="2:3" x14ac:dyDescent="0.25">
      <c r="B370265" s="78"/>
      <c r="C370265" s="77"/>
    </row>
    <row r="370266" spans="2:3" x14ac:dyDescent="0.25">
      <c r="B370266" s="78"/>
      <c r="C370266" s="77"/>
    </row>
    <row r="370267" spans="2:3" x14ac:dyDescent="0.25">
      <c r="B370267" s="78"/>
      <c r="C370267" s="77"/>
    </row>
    <row r="370268" spans="2:3" x14ac:dyDescent="0.25">
      <c r="B370268" s="78"/>
      <c r="C370268" s="77"/>
    </row>
    <row r="370378" spans="2:3" x14ac:dyDescent="0.25">
      <c r="B370378" s="78"/>
      <c r="C370378" s="77"/>
    </row>
    <row r="370379" spans="2:3" x14ac:dyDescent="0.25">
      <c r="B370379" s="78"/>
      <c r="C370379" s="77"/>
    </row>
    <row r="370380" spans="2:3" x14ac:dyDescent="0.25">
      <c r="B370380" s="78"/>
      <c r="C370380" s="77"/>
    </row>
    <row r="370381" spans="2:3" x14ac:dyDescent="0.25">
      <c r="B370381" s="78"/>
      <c r="C370381" s="77"/>
    </row>
    <row r="370382" spans="2:3" x14ac:dyDescent="0.25">
      <c r="B370382" s="78"/>
      <c r="C370382" s="77"/>
    </row>
    <row r="370383" spans="2:3" x14ac:dyDescent="0.25">
      <c r="B370383" s="78"/>
      <c r="C370383" s="77"/>
    </row>
    <row r="370384" spans="2:3" x14ac:dyDescent="0.25">
      <c r="B370384" s="78"/>
      <c r="C370384" s="77"/>
    </row>
    <row r="370385" spans="2:3" x14ac:dyDescent="0.25">
      <c r="B370385" s="78"/>
      <c r="C370385" s="77"/>
    </row>
    <row r="370386" spans="2:3" x14ac:dyDescent="0.25">
      <c r="B370386" s="78"/>
      <c r="C370386" s="77"/>
    </row>
    <row r="370387" spans="2:3" x14ac:dyDescent="0.25">
      <c r="B370387" s="78"/>
      <c r="C370387" s="77"/>
    </row>
    <row r="370388" spans="2:3" x14ac:dyDescent="0.25">
      <c r="B370388" s="78"/>
      <c r="C370388" s="77"/>
    </row>
    <row r="370389" spans="2:3" x14ac:dyDescent="0.25">
      <c r="B370389" s="78"/>
      <c r="C370389" s="77"/>
    </row>
    <row r="370390" spans="2:3" x14ac:dyDescent="0.25">
      <c r="B370390" s="78"/>
      <c r="C370390" s="77"/>
    </row>
    <row r="370500" spans="2:3" x14ac:dyDescent="0.25">
      <c r="B370500" s="78"/>
      <c r="C370500" s="77"/>
    </row>
    <row r="370501" spans="2:3" x14ac:dyDescent="0.25">
      <c r="B370501" s="78"/>
      <c r="C370501" s="77"/>
    </row>
    <row r="370502" spans="2:3" x14ac:dyDescent="0.25">
      <c r="B370502" s="78"/>
      <c r="C370502" s="77"/>
    </row>
    <row r="370503" spans="2:3" x14ac:dyDescent="0.25">
      <c r="B370503" s="78"/>
      <c r="C370503" s="77"/>
    </row>
    <row r="370504" spans="2:3" x14ac:dyDescent="0.25">
      <c r="B370504" s="78"/>
      <c r="C370504" s="77"/>
    </row>
    <row r="370505" spans="2:3" x14ac:dyDescent="0.25">
      <c r="B370505" s="78"/>
      <c r="C370505" s="77"/>
    </row>
    <row r="370506" spans="2:3" x14ac:dyDescent="0.25">
      <c r="B370506" s="78"/>
      <c r="C370506" s="77"/>
    </row>
    <row r="370507" spans="2:3" x14ac:dyDescent="0.25">
      <c r="B370507" s="78"/>
      <c r="C370507" s="77"/>
    </row>
    <row r="370508" spans="2:3" x14ac:dyDescent="0.25">
      <c r="B370508" s="78"/>
      <c r="C370508" s="77"/>
    </row>
    <row r="370509" spans="2:3" x14ac:dyDescent="0.25">
      <c r="B370509" s="78"/>
      <c r="C370509" s="77"/>
    </row>
    <row r="370510" spans="2:3" x14ac:dyDescent="0.25">
      <c r="B370510" s="78"/>
      <c r="C370510" s="77"/>
    </row>
    <row r="370511" spans="2:3" x14ac:dyDescent="0.25">
      <c r="B370511" s="78"/>
      <c r="C370511" s="77"/>
    </row>
    <row r="370512" spans="2:3" x14ac:dyDescent="0.25">
      <c r="B370512" s="78"/>
      <c r="C370512" s="77"/>
    </row>
    <row r="370622" spans="2:3" x14ac:dyDescent="0.25">
      <c r="B370622" s="78"/>
      <c r="C370622" s="77"/>
    </row>
    <row r="370623" spans="2:3" x14ac:dyDescent="0.25">
      <c r="B370623" s="78"/>
      <c r="C370623" s="77"/>
    </row>
    <row r="370624" spans="2:3" x14ac:dyDescent="0.25">
      <c r="B370624" s="78"/>
      <c r="C370624" s="77"/>
    </row>
    <row r="370625" spans="2:3" x14ac:dyDescent="0.25">
      <c r="B370625" s="78"/>
      <c r="C370625" s="77"/>
    </row>
    <row r="370626" spans="2:3" x14ac:dyDescent="0.25">
      <c r="B370626" s="78"/>
      <c r="C370626" s="77"/>
    </row>
    <row r="370627" spans="2:3" x14ac:dyDescent="0.25">
      <c r="B370627" s="78"/>
      <c r="C370627" s="77"/>
    </row>
    <row r="370628" spans="2:3" x14ac:dyDescent="0.25">
      <c r="B370628" s="78"/>
      <c r="C370628" s="77"/>
    </row>
    <row r="370629" spans="2:3" x14ac:dyDescent="0.25">
      <c r="B370629" s="78"/>
      <c r="C370629" s="77"/>
    </row>
    <row r="370630" spans="2:3" x14ac:dyDescent="0.25">
      <c r="B370630" s="78"/>
      <c r="C370630" s="77"/>
    </row>
    <row r="370631" spans="2:3" x14ac:dyDescent="0.25">
      <c r="B370631" s="78"/>
      <c r="C370631" s="77"/>
    </row>
    <row r="370632" spans="2:3" x14ac:dyDescent="0.25">
      <c r="B370632" s="78"/>
      <c r="C370632" s="77"/>
    </row>
    <row r="370633" spans="2:3" x14ac:dyDescent="0.25">
      <c r="B370633" s="78"/>
      <c r="C370633" s="77"/>
    </row>
    <row r="370634" spans="2:3" x14ac:dyDescent="0.25">
      <c r="B370634" s="78"/>
      <c r="C370634" s="77"/>
    </row>
    <row r="370744" spans="2:3" x14ac:dyDescent="0.25">
      <c r="B370744" s="78"/>
      <c r="C370744" s="77"/>
    </row>
    <row r="370745" spans="2:3" x14ac:dyDescent="0.25">
      <c r="B370745" s="78"/>
      <c r="C370745" s="77"/>
    </row>
    <row r="370746" spans="2:3" x14ac:dyDescent="0.25">
      <c r="B370746" s="78"/>
      <c r="C370746" s="77"/>
    </row>
    <row r="370747" spans="2:3" x14ac:dyDescent="0.25">
      <c r="B370747" s="78"/>
      <c r="C370747" s="77"/>
    </row>
    <row r="370748" spans="2:3" x14ac:dyDescent="0.25">
      <c r="B370748" s="78"/>
      <c r="C370748" s="77"/>
    </row>
    <row r="370749" spans="2:3" x14ac:dyDescent="0.25">
      <c r="B370749" s="78"/>
      <c r="C370749" s="77"/>
    </row>
    <row r="370750" spans="2:3" x14ac:dyDescent="0.25">
      <c r="B370750" s="78"/>
      <c r="C370750" s="77"/>
    </row>
    <row r="370751" spans="2:3" x14ac:dyDescent="0.25">
      <c r="B370751" s="78"/>
      <c r="C370751" s="77"/>
    </row>
    <row r="370752" spans="2:3" x14ac:dyDescent="0.25">
      <c r="B370752" s="78"/>
      <c r="C370752" s="77"/>
    </row>
    <row r="370753" spans="2:3" x14ac:dyDescent="0.25">
      <c r="B370753" s="78"/>
      <c r="C370753" s="77"/>
    </row>
    <row r="370754" spans="2:3" x14ac:dyDescent="0.25">
      <c r="B370754" s="78"/>
      <c r="C370754" s="77"/>
    </row>
    <row r="370755" spans="2:3" x14ac:dyDescent="0.25">
      <c r="B370755" s="78"/>
      <c r="C370755" s="77"/>
    </row>
    <row r="370756" spans="2:3" x14ac:dyDescent="0.25">
      <c r="B370756" s="78"/>
      <c r="C370756" s="77"/>
    </row>
    <row r="370866" spans="2:3" x14ac:dyDescent="0.25">
      <c r="B370866" s="78"/>
      <c r="C370866" s="77"/>
    </row>
    <row r="370867" spans="2:3" x14ac:dyDescent="0.25">
      <c r="B370867" s="78"/>
      <c r="C370867" s="77"/>
    </row>
    <row r="370868" spans="2:3" x14ac:dyDescent="0.25">
      <c r="B370868" s="78"/>
      <c r="C370868" s="77"/>
    </row>
    <row r="370869" spans="2:3" x14ac:dyDescent="0.25">
      <c r="B370869" s="78"/>
      <c r="C370869" s="77"/>
    </row>
    <row r="370870" spans="2:3" x14ac:dyDescent="0.25">
      <c r="B370870" s="78"/>
      <c r="C370870" s="77"/>
    </row>
    <row r="370871" spans="2:3" x14ac:dyDescent="0.25">
      <c r="B370871" s="78"/>
      <c r="C370871" s="77"/>
    </row>
    <row r="370872" spans="2:3" x14ac:dyDescent="0.25">
      <c r="B370872" s="78"/>
      <c r="C370872" s="77"/>
    </row>
    <row r="370873" spans="2:3" x14ac:dyDescent="0.25">
      <c r="B370873" s="78"/>
      <c r="C370873" s="77"/>
    </row>
    <row r="370874" spans="2:3" x14ac:dyDescent="0.25">
      <c r="B370874" s="78"/>
      <c r="C370874" s="77"/>
    </row>
    <row r="370875" spans="2:3" x14ac:dyDescent="0.25">
      <c r="B370875" s="78"/>
      <c r="C370875" s="77"/>
    </row>
    <row r="370876" spans="2:3" x14ac:dyDescent="0.25">
      <c r="B370876" s="78"/>
      <c r="C370876" s="77"/>
    </row>
    <row r="370877" spans="2:3" x14ac:dyDescent="0.25">
      <c r="B370877" s="78"/>
      <c r="C370877" s="77"/>
    </row>
    <row r="370878" spans="2:3" x14ac:dyDescent="0.25">
      <c r="B370878" s="78"/>
      <c r="C370878" s="77"/>
    </row>
    <row r="370988" spans="2:3" x14ac:dyDescent="0.25">
      <c r="B370988" s="78"/>
      <c r="C370988" s="77"/>
    </row>
    <row r="370989" spans="2:3" x14ac:dyDescent="0.25">
      <c r="B370989" s="78"/>
      <c r="C370989" s="77"/>
    </row>
    <row r="370990" spans="2:3" x14ac:dyDescent="0.25">
      <c r="B370990" s="78"/>
      <c r="C370990" s="77"/>
    </row>
    <row r="370991" spans="2:3" x14ac:dyDescent="0.25">
      <c r="B370991" s="78"/>
      <c r="C370991" s="77"/>
    </row>
    <row r="370992" spans="2:3" x14ac:dyDescent="0.25">
      <c r="B370992" s="78"/>
      <c r="C370992" s="77"/>
    </row>
    <row r="370993" spans="2:3" x14ac:dyDescent="0.25">
      <c r="B370993" s="78"/>
      <c r="C370993" s="77"/>
    </row>
    <row r="370994" spans="2:3" x14ac:dyDescent="0.25">
      <c r="B370994" s="78"/>
      <c r="C370994" s="77"/>
    </row>
    <row r="370995" spans="2:3" x14ac:dyDescent="0.25">
      <c r="B370995" s="78"/>
      <c r="C370995" s="77"/>
    </row>
    <row r="370996" spans="2:3" x14ac:dyDescent="0.25">
      <c r="B370996" s="78"/>
      <c r="C370996" s="77"/>
    </row>
    <row r="370997" spans="2:3" x14ac:dyDescent="0.25">
      <c r="B370997" s="78"/>
      <c r="C370997" s="77"/>
    </row>
    <row r="370998" spans="2:3" x14ac:dyDescent="0.25">
      <c r="B370998" s="78"/>
      <c r="C370998" s="77"/>
    </row>
    <row r="370999" spans="2:3" x14ac:dyDescent="0.25">
      <c r="B370999" s="78"/>
      <c r="C370999" s="77"/>
    </row>
    <row r="371000" spans="2:3" x14ac:dyDescent="0.25">
      <c r="B371000" s="78"/>
      <c r="C371000" s="77"/>
    </row>
    <row r="371110" spans="2:3" x14ac:dyDescent="0.25">
      <c r="B371110" s="78"/>
      <c r="C371110" s="77"/>
    </row>
    <row r="371111" spans="2:3" x14ac:dyDescent="0.25">
      <c r="B371111" s="78"/>
      <c r="C371111" s="77"/>
    </row>
    <row r="371112" spans="2:3" x14ac:dyDescent="0.25">
      <c r="B371112" s="78"/>
      <c r="C371112" s="77"/>
    </row>
    <row r="371113" spans="2:3" x14ac:dyDescent="0.25">
      <c r="B371113" s="78"/>
      <c r="C371113" s="77"/>
    </row>
    <row r="371114" spans="2:3" x14ac:dyDescent="0.25">
      <c r="B371114" s="78"/>
      <c r="C371114" s="77"/>
    </row>
    <row r="371115" spans="2:3" x14ac:dyDescent="0.25">
      <c r="B371115" s="78"/>
      <c r="C371115" s="77"/>
    </row>
    <row r="371116" spans="2:3" x14ac:dyDescent="0.25">
      <c r="B371116" s="78"/>
      <c r="C371116" s="77"/>
    </row>
    <row r="371117" spans="2:3" x14ac:dyDescent="0.25">
      <c r="B371117" s="78"/>
      <c r="C371117" s="77"/>
    </row>
    <row r="371118" spans="2:3" x14ac:dyDescent="0.25">
      <c r="B371118" s="78"/>
      <c r="C371118" s="77"/>
    </row>
    <row r="371119" spans="2:3" x14ac:dyDescent="0.25">
      <c r="B371119" s="78"/>
      <c r="C371119" s="77"/>
    </row>
    <row r="371120" spans="2:3" x14ac:dyDescent="0.25">
      <c r="B371120" s="78"/>
      <c r="C371120" s="77"/>
    </row>
    <row r="371121" spans="2:3" x14ac:dyDescent="0.25">
      <c r="B371121" s="78"/>
      <c r="C371121" s="77"/>
    </row>
    <row r="371122" spans="2:3" x14ac:dyDescent="0.25">
      <c r="B371122" s="78"/>
      <c r="C371122" s="77"/>
    </row>
    <row r="371232" spans="2:3" x14ac:dyDescent="0.25">
      <c r="B371232" s="78"/>
      <c r="C371232" s="77"/>
    </row>
    <row r="371233" spans="2:3" x14ac:dyDescent="0.25">
      <c r="B371233" s="78"/>
      <c r="C371233" s="77"/>
    </row>
    <row r="371234" spans="2:3" x14ac:dyDescent="0.25">
      <c r="B371234" s="78"/>
      <c r="C371234" s="77"/>
    </row>
    <row r="371235" spans="2:3" x14ac:dyDescent="0.25">
      <c r="B371235" s="78"/>
      <c r="C371235" s="77"/>
    </row>
    <row r="371236" spans="2:3" x14ac:dyDescent="0.25">
      <c r="B371236" s="78"/>
      <c r="C371236" s="77"/>
    </row>
    <row r="371237" spans="2:3" x14ac:dyDescent="0.25">
      <c r="B371237" s="78"/>
      <c r="C371237" s="77"/>
    </row>
    <row r="371238" spans="2:3" x14ac:dyDescent="0.25">
      <c r="B371238" s="78"/>
      <c r="C371238" s="77"/>
    </row>
    <row r="371239" spans="2:3" x14ac:dyDescent="0.25">
      <c r="B371239" s="78"/>
      <c r="C371239" s="77"/>
    </row>
    <row r="371240" spans="2:3" x14ac:dyDescent="0.25">
      <c r="B371240" s="78"/>
      <c r="C371240" s="77"/>
    </row>
    <row r="371241" spans="2:3" x14ac:dyDescent="0.25">
      <c r="B371241" s="78"/>
      <c r="C371241" s="77"/>
    </row>
    <row r="371242" spans="2:3" x14ac:dyDescent="0.25">
      <c r="B371242" s="78"/>
      <c r="C371242" s="77"/>
    </row>
    <row r="371243" spans="2:3" x14ac:dyDescent="0.25">
      <c r="B371243" s="78"/>
      <c r="C371243" s="77"/>
    </row>
    <row r="371244" spans="2:3" x14ac:dyDescent="0.25">
      <c r="B371244" s="78"/>
      <c r="C371244" s="77"/>
    </row>
    <row r="371354" spans="2:3" x14ac:dyDescent="0.25">
      <c r="B371354" s="78"/>
      <c r="C371354" s="77"/>
    </row>
    <row r="371355" spans="2:3" x14ac:dyDescent="0.25">
      <c r="B371355" s="78"/>
      <c r="C371355" s="77"/>
    </row>
    <row r="371356" spans="2:3" x14ac:dyDescent="0.25">
      <c r="B371356" s="78"/>
      <c r="C371356" s="77"/>
    </row>
    <row r="371357" spans="2:3" x14ac:dyDescent="0.25">
      <c r="B371357" s="78"/>
      <c r="C371357" s="77"/>
    </row>
    <row r="371358" spans="2:3" x14ac:dyDescent="0.25">
      <c r="B371358" s="78"/>
      <c r="C371358" s="77"/>
    </row>
    <row r="371359" spans="2:3" x14ac:dyDescent="0.25">
      <c r="B371359" s="78"/>
      <c r="C371359" s="77"/>
    </row>
    <row r="371360" spans="2:3" x14ac:dyDescent="0.25">
      <c r="B371360" s="78"/>
      <c r="C371360" s="77"/>
    </row>
    <row r="371361" spans="2:3" x14ac:dyDescent="0.25">
      <c r="B371361" s="78"/>
      <c r="C371361" s="77"/>
    </row>
    <row r="371362" spans="2:3" x14ac:dyDescent="0.25">
      <c r="B371362" s="78"/>
      <c r="C371362" s="77"/>
    </row>
    <row r="371363" spans="2:3" x14ac:dyDescent="0.25">
      <c r="B371363" s="78"/>
      <c r="C371363" s="77"/>
    </row>
    <row r="371364" spans="2:3" x14ac:dyDescent="0.25">
      <c r="B371364" s="78"/>
      <c r="C371364" s="77"/>
    </row>
    <row r="371365" spans="2:3" x14ac:dyDescent="0.25">
      <c r="B371365" s="78"/>
      <c r="C371365" s="77"/>
    </row>
    <row r="371366" spans="2:3" x14ac:dyDescent="0.25">
      <c r="B371366" s="78"/>
      <c r="C371366" s="77"/>
    </row>
    <row r="371476" spans="2:3" x14ac:dyDescent="0.25">
      <c r="B371476" s="78"/>
      <c r="C371476" s="77"/>
    </row>
    <row r="371477" spans="2:3" x14ac:dyDescent="0.25">
      <c r="B371477" s="78"/>
      <c r="C371477" s="77"/>
    </row>
    <row r="371478" spans="2:3" x14ac:dyDescent="0.25">
      <c r="B371478" s="78"/>
      <c r="C371478" s="77"/>
    </row>
    <row r="371479" spans="2:3" x14ac:dyDescent="0.25">
      <c r="B371479" s="78"/>
      <c r="C371479" s="77"/>
    </row>
    <row r="371480" spans="2:3" x14ac:dyDescent="0.25">
      <c r="B371480" s="78"/>
      <c r="C371480" s="77"/>
    </row>
    <row r="371481" spans="2:3" x14ac:dyDescent="0.25">
      <c r="B371481" s="78"/>
      <c r="C371481" s="77"/>
    </row>
    <row r="371482" spans="2:3" x14ac:dyDescent="0.25">
      <c r="B371482" s="78"/>
      <c r="C371482" s="77"/>
    </row>
    <row r="371483" spans="2:3" x14ac:dyDescent="0.25">
      <c r="B371483" s="78"/>
      <c r="C371483" s="77"/>
    </row>
    <row r="371484" spans="2:3" x14ac:dyDescent="0.25">
      <c r="B371484" s="78"/>
      <c r="C371484" s="77"/>
    </row>
    <row r="371485" spans="2:3" x14ac:dyDescent="0.25">
      <c r="B371485" s="78"/>
      <c r="C371485" s="77"/>
    </row>
    <row r="371486" spans="2:3" x14ac:dyDescent="0.25">
      <c r="B371486" s="78"/>
      <c r="C371486" s="77"/>
    </row>
    <row r="371487" spans="2:3" x14ac:dyDescent="0.25">
      <c r="B371487" s="78"/>
      <c r="C371487" s="77"/>
    </row>
    <row r="371488" spans="2:3" x14ac:dyDescent="0.25">
      <c r="B371488" s="78"/>
      <c r="C371488" s="77"/>
    </row>
    <row r="371598" spans="2:3" x14ac:dyDescent="0.25">
      <c r="B371598" s="78"/>
      <c r="C371598" s="77"/>
    </row>
    <row r="371599" spans="2:3" x14ac:dyDescent="0.25">
      <c r="B371599" s="78"/>
      <c r="C371599" s="77"/>
    </row>
    <row r="371600" spans="2:3" x14ac:dyDescent="0.25">
      <c r="B371600" s="78"/>
      <c r="C371600" s="77"/>
    </row>
    <row r="371601" spans="2:3" x14ac:dyDescent="0.25">
      <c r="B371601" s="78"/>
      <c r="C371601" s="77"/>
    </row>
    <row r="371602" spans="2:3" x14ac:dyDescent="0.25">
      <c r="B371602" s="78"/>
      <c r="C371602" s="77"/>
    </row>
    <row r="371603" spans="2:3" x14ac:dyDescent="0.25">
      <c r="B371603" s="78"/>
      <c r="C371603" s="77"/>
    </row>
    <row r="371604" spans="2:3" x14ac:dyDescent="0.25">
      <c r="B371604" s="78"/>
      <c r="C371604" s="77"/>
    </row>
    <row r="371605" spans="2:3" x14ac:dyDescent="0.25">
      <c r="B371605" s="78"/>
      <c r="C371605" s="77"/>
    </row>
    <row r="371606" spans="2:3" x14ac:dyDescent="0.25">
      <c r="B371606" s="78"/>
      <c r="C371606" s="77"/>
    </row>
    <row r="371607" spans="2:3" x14ac:dyDescent="0.25">
      <c r="B371607" s="78"/>
      <c r="C371607" s="77"/>
    </row>
    <row r="371608" spans="2:3" x14ac:dyDescent="0.25">
      <c r="B371608" s="78"/>
      <c r="C371608" s="77"/>
    </row>
    <row r="371609" spans="2:3" x14ac:dyDescent="0.25">
      <c r="B371609" s="78"/>
      <c r="C371609" s="77"/>
    </row>
    <row r="371610" spans="2:3" x14ac:dyDescent="0.25">
      <c r="B371610" s="78"/>
      <c r="C371610" s="77"/>
    </row>
    <row r="371720" spans="2:3" x14ac:dyDescent="0.25">
      <c r="B371720" s="78"/>
      <c r="C371720" s="77"/>
    </row>
    <row r="371721" spans="2:3" x14ac:dyDescent="0.25">
      <c r="B371721" s="78"/>
      <c r="C371721" s="77"/>
    </row>
    <row r="371722" spans="2:3" x14ac:dyDescent="0.25">
      <c r="B371722" s="78"/>
      <c r="C371722" s="77"/>
    </row>
    <row r="371723" spans="2:3" x14ac:dyDescent="0.25">
      <c r="B371723" s="78"/>
      <c r="C371723" s="77"/>
    </row>
    <row r="371724" spans="2:3" x14ac:dyDescent="0.25">
      <c r="B371724" s="78"/>
      <c r="C371724" s="77"/>
    </row>
    <row r="371725" spans="2:3" x14ac:dyDescent="0.25">
      <c r="B371725" s="78"/>
      <c r="C371725" s="77"/>
    </row>
    <row r="371726" spans="2:3" x14ac:dyDescent="0.25">
      <c r="B371726" s="78"/>
      <c r="C371726" s="77"/>
    </row>
    <row r="371727" spans="2:3" x14ac:dyDescent="0.25">
      <c r="B371727" s="78"/>
      <c r="C371727" s="77"/>
    </row>
    <row r="371728" spans="2:3" x14ac:dyDescent="0.25">
      <c r="B371728" s="78"/>
      <c r="C371728" s="77"/>
    </row>
    <row r="371729" spans="2:3" x14ac:dyDescent="0.25">
      <c r="B371729" s="78"/>
      <c r="C371729" s="77"/>
    </row>
    <row r="371730" spans="2:3" x14ac:dyDescent="0.25">
      <c r="B371730" s="78"/>
      <c r="C371730" s="77"/>
    </row>
    <row r="371731" spans="2:3" x14ac:dyDescent="0.25">
      <c r="B371731" s="78"/>
      <c r="C371731" s="77"/>
    </row>
    <row r="371732" spans="2:3" x14ac:dyDescent="0.25">
      <c r="B371732" s="78"/>
      <c r="C371732" s="77"/>
    </row>
    <row r="371842" spans="2:3" x14ac:dyDescent="0.25">
      <c r="B371842" s="78"/>
      <c r="C371842" s="77"/>
    </row>
    <row r="371843" spans="2:3" x14ac:dyDescent="0.25">
      <c r="B371843" s="78"/>
      <c r="C371843" s="77"/>
    </row>
    <row r="371844" spans="2:3" x14ac:dyDescent="0.25">
      <c r="B371844" s="78"/>
      <c r="C371844" s="77"/>
    </row>
    <row r="371845" spans="2:3" x14ac:dyDescent="0.25">
      <c r="B371845" s="78"/>
      <c r="C371845" s="77"/>
    </row>
    <row r="371846" spans="2:3" x14ac:dyDescent="0.25">
      <c r="B371846" s="78"/>
      <c r="C371846" s="77"/>
    </row>
    <row r="371847" spans="2:3" x14ac:dyDescent="0.25">
      <c r="B371847" s="78"/>
      <c r="C371847" s="77"/>
    </row>
    <row r="371848" spans="2:3" x14ac:dyDescent="0.25">
      <c r="B371848" s="78"/>
      <c r="C371848" s="77"/>
    </row>
    <row r="371849" spans="2:3" x14ac:dyDescent="0.25">
      <c r="B371849" s="78"/>
      <c r="C371849" s="77"/>
    </row>
    <row r="371850" spans="2:3" x14ac:dyDescent="0.25">
      <c r="B371850" s="78"/>
      <c r="C371850" s="77"/>
    </row>
    <row r="371851" spans="2:3" x14ac:dyDescent="0.25">
      <c r="B371851" s="78"/>
      <c r="C371851" s="77"/>
    </row>
    <row r="371852" spans="2:3" x14ac:dyDescent="0.25">
      <c r="B371852" s="78"/>
      <c r="C371852" s="77"/>
    </row>
    <row r="371853" spans="2:3" x14ac:dyDescent="0.25">
      <c r="B371853" s="78"/>
      <c r="C371853" s="77"/>
    </row>
    <row r="371854" spans="2:3" x14ac:dyDescent="0.25">
      <c r="B371854" s="78"/>
      <c r="C371854" s="77"/>
    </row>
    <row r="371964" spans="2:3" x14ac:dyDescent="0.25">
      <c r="B371964" s="78"/>
      <c r="C371964" s="77"/>
    </row>
    <row r="371965" spans="2:3" x14ac:dyDescent="0.25">
      <c r="B371965" s="78"/>
      <c r="C371965" s="77"/>
    </row>
    <row r="371966" spans="2:3" x14ac:dyDescent="0.25">
      <c r="B371966" s="78"/>
      <c r="C371966" s="77"/>
    </row>
    <row r="371967" spans="2:3" x14ac:dyDescent="0.25">
      <c r="B371967" s="78"/>
      <c r="C371967" s="77"/>
    </row>
    <row r="371968" spans="2:3" x14ac:dyDescent="0.25">
      <c r="B371968" s="78"/>
      <c r="C371968" s="77"/>
    </row>
    <row r="371969" spans="2:3" x14ac:dyDescent="0.25">
      <c r="B371969" s="78"/>
      <c r="C371969" s="77"/>
    </row>
    <row r="371970" spans="2:3" x14ac:dyDescent="0.25">
      <c r="B371970" s="78"/>
      <c r="C371970" s="77"/>
    </row>
    <row r="371971" spans="2:3" x14ac:dyDescent="0.25">
      <c r="B371971" s="78"/>
      <c r="C371971" s="77"/>
    </row>
    <row r="371972" spans="2:3" x14ac:dyDescent="0.25">
      <c r="B371972" s="78"/>
      <c r="C371972" s="77"/>
    </row>
    <row r="371973" spans="2:3" x14ac:dyDescent="0.25">
      <c r="B371973" s="78"/>
      <c r="C371973" s="77"/>
    </row>
    <row r="371974" spans="2:3" x14ac:dyDescent="0.25">
      <c r="B371974" s="78"/>
      <c r="C371974" s="77"/>
    </row>
    <row r="371975" spans="2:3" x14ac:dyDescent="0.25">
      <c r="B371975" s="78"/>
      <c r="C371975" s="77"/>
    </row>
    <row r="371976" spans="2:3" x14ac:dyDescent="0.25">
      <c r="B371976" s="78"/>
      <c r="C371976" s="77"/>
    </row>
    <row r="372086" spans="2:3" x14ac:dyDescent="0.25">
      <c r="B372086" s="78"/>
      <c r="C372086" s="77"/>
    </row>
    <row r="372087" spans="2:3" x14ac:dyDescent="0.25">
      <c r="B372087" s="78"/>
      <c r="C372087" s="77"/>
    </row>
    <row r="372088" spans="2:3" x14ac:dyDescent="0.25">
      <c r="B372088" s="78"/>
      <c r="C372088" s="77"/>
    </row>
    <row r="372089" spans="2:3" x14ac:dyDescent="0.25">
      <c r="B372089" s="78"/>
      <c r="C372089" s="77"/>
    </row>
    <row r="372090" spans="2:3" x14ac:dyDescent="0.25">
      <c r="B372090" s="78"/>
      <c r="C372090" s="77"/>
    </row>
    <row r="372091" spans="2:3" x14ac:dyDescent="0.25">
      <c r="B372091" s="78"/>
      <c r="C372091" s="77"/>
    </row>
    <row r="372092" spans="2:3" x14ac:dyDescent="0.25">
      <c r="B372092" s="78"/>
      <c r="C372092" s="77"/>
    </row>
    <row r="372093" spans="2:3" x14ac:dyDescent="0.25">
      <c r="B372093" s="78"/>
      <c r="C372093" s="77"/>
    </row>
    <row r="372094" spans="2:3" x14ac:dyDescent="0.25">
      <c r="B372094" s="78"/>
      <c r="C372094" s="77"/>
    </row>
    <row r="372095" spans="2:3" x14ac:dyDescent="0.25">
      <c r="B372095" s="78"/>
      <c r="C372095" s="77"/>
    </row>
    <row r="372096" spans="2:3" x14ac:dyDescent="0.25">
      <c r="B372096" s="78"/>
      <c r="C372096" s="77"/>
    </row>
    <row r="372097" spans="2:3" x14ac:dyDescent="0.25">
      <c r="B372097" s="78"/>
      <c r="C372097" s="77"/>
    </row>
    <row r="372098" spans="2:3" x14ac:dyDescent="0.25">
      <c r="B372098" s="78"/>
      <c r="C372098" s="77"/>
    </row>
    <row r="372208" spans="2:3" x14ac:dyDescent="0.25">
      <c r="B372208" s="78"/>
      <c r="C372208" s="77"/>
    </row>
    <row r="372209" spans="2:3" x14ac:dyDescent="0.25">
      <c r="B372209" s="78"/>
      <c r="C372209" s="77"/>
    </row>
    <row r="372210" spans="2:3" x14ac:dyDescent="0.25">
      <c r="B372210" s="78"/>
      <c r="C372210" s="77"/>
    </row>
    <row r="372211" spans="2:3" x14ac:dyDescent="0.25">
      <c r="B372211" s="78"/>
      <c r="C372211" s="77"/>
    </row>
    <row r="372212" spans="2:3" x14ac:dyDescent="0.25">
      <c r="B372212" s="78"/>
      <c r="C372212" s="77"/>
    </row>
    <row r="372213" spans="2:3" x14ac:dyDescent="0.25">
      <c r="B372213" s="78"/>
      <c r="C372213" s="77"/>
    </row>
    <row r="372214" spans="2:3" x14ac:dyDescent="0.25">
      <c r="B372214" s="78"/>
      <c r="C372214" s="77"/>
    </row>
    <row r="372215" spans="2:3" x14ac:dyDescent="0.25">
      <c r="B372215" s="78"/>
      <c r="C372215" s="77"/>
    </row>
    <row r="372216" spans="2:3" x14ac:dyDescent="0.25">
      <c r="B372216" s="78"/>
      <c r="C372216" s="77"/>
    </row>
    <row r="372217" spans="2:3" x14ac:dyDescent="0.25">
      <c r="B372217" s="78"/>
      <c r="C372217" s="77"/>
    </row>
    <row r="372218" spans="2:3" x14ac:dyDescent="0.25">
      <c r="B372218" s="78"/>
      <c r="C372218" s="77"/>
    </row>
    <row r="372219" spans="2:3" x14ac:dyDescent="0.25">
      <c r="B372219" s="78"/>
      <c r="C372219" s="77"/>
    </row>
    <row r="372220" spans="2:3" x14ac:dyDescent="0.25">
      <c r="B372220" s="78"/>
      <c r="C372220" s="77"/>
    </row>
    <row r="372330" spans="2:3" x14ac:dyDescent="0.25">
      <c r="B372330" s="78"/>
      <c r="C372330" s="77"/>
    </row>
    <row r="372331" spans="2:3" x14ac:dyDescent="0.25">
      <c r="B372331" s="78"/>
      <c r="C372331" s="77"/>
    </row>
    <row r="372332" spans="2:3" x14ac:dyDescent="0.25">
      <c r="B372332" s="78"/>
      <c r="C372332" s="77"/>
    </row>
    <row r="372333" spans="2:3" x14ac:dyDescent="0.25">
      <c r="B372333" s="78"/>
      <c r="C372333" s="77"/>
    </row>
    <row r="372334" spans="2:3" x14ac:dyDescent="0.25">
      <c r="B372334" s="78"/>
      <c r="C372334" s="77"/>
    </row>
    <row r="372335" spans="2:3" x14ac:dyDescent="0.25">
      <c r="B372335" s="78"/>
      <c r="C372335" s="77"/>
    </row>
    <row r="372336" spans="2:3" x14ac:dyDescent="0.25">
      <c r="B372336" s="78"/>
      <c r="C372336" s="77"/>
    </row>
    <row r="372337" spans="2:3" x14ac:dyDescent="0.25">
      <c r="B372337" s="78"/>
      <c r="C372337" s="77"/>
    </row>
    <row r="372338" spans="2:3" x14ac:dyDescent="0.25">
      <c r="B372338" s="78"/>
      <c r="C372338" s="77"/>
    </row>
    <row r="372339" spans="2:3" x14ac:dyDescent="0.25">
      <c r="B372339" s="78"/>
      <c r="C372339" s="77"/>
    </row>
    <row r="372340" spans="2:3" x14ac:dyDescent="0.25">
      <c r="B372340" s="78"/>
      <c r="C372340" s="77"/>
    </row>
    <row r="372341" spans="2:3" x14ac:dyDescent="0.25">
      <c r="B372341" s="78"/>
      <c r="C372341" s="77"/>
    </row>
    <row r="372342" spans="2:3" x14ac:dyDescent="0.25">
      <c r="B372342" s="78"/>
      <c r="C372342" s="77"/>
    </row>
    <row r="372452" spans="2:3" x14ac:dyDescent="0.25">
      <c r="B372452" s="78"/>
      <c r="C372452" s="77"/>
    </row>
    <row r="372453" spans="2:3" x14ac:dyDescent="0.25">
      <c r="B372453" s="78"/>
      <c r="C372453" s="77"/>
    </row>
    <row r="372454" spans="2:3" x14ac:dyDescent="0.25">
      <c r="B372454" s="78"/>
      <c r="C372454" s="77"/>
    </row>
    <row r="372455" spans="2:3" x14ac:dyDescent="0.25">
      <c r="B372455" s="78"/>
      <c r="C372455" s="77"/>
    </row>
    <row r="372456" spans="2:3" x14ac:dyDescent="0.25">
      <c r="B372456" s="78"/>
      <c r="C372456" s="77"/>
    </row>
    <row r="372457" spans="2:3" x14ac:dyDescent="0.25">
      <c r="B372457" s="78"/>
      <c r="C372457" s="77"/>
    </row>
    <row r="372458" spans="2:3" x14ac:dyDescent="0.25">
      <c r="B372458" s="78"/>
      <c r="C372458" s="77"/>
    </row>
    <row r="372459" spans="2:3" x14ac:dyDescent="0.25">
      <c r="B372459" s="78"/>
      <c r="C372459" s="77"/>
    </row>
    <row r="372460" spans="2:3" x14ac:dyDescent="0.25">
      <c r="B372460" s="78"/>
      <c r="C372460" s="77"/>
    </row>
    <row r="372461" spans="2:3" x14ac:dyDescent="0.25">
      <c r="B372461" s="78"/>
      <c r="C372461" s="77"/>
    </row>
    <row r="372462" spans="2:3" x14ac:dyDescent="0.25">
      <c r="B372462" s="78"/>
      <c r="C372462" s="77"/>
    </row>
    <row r="372463" spans="2:3" x14ac:dyDescent="0.25">
      <c r="B372463" s="78"/>
      <c r="C372463" s="77"/>
    </row>
    <row r="372464" spans="2:3" x14ac:dyDescent="0.25">
      <c r="B372464" s="78"/>
      <c r="C372464" s="77"/>
    </row>
    <row r="372574" spans="2:3" x14ac:dyDescent="0.25">
      <c r="B372574" s="78"/>
      <c r="C372574" s="77"/>
    </row>
    <row r="372575" spans="2:3" x14ac:dyDescent="0.25">
      <c r="B372575" s="78"/>
      <c r="C372575" s="77"/>
    </row>
    <row r="372576" spans="2:3" x14ac:dyDescent="0.25">
      <c r="B372576" s="78"/>
      <c r="C372576" s="77"/>
    </row>
    <row r="372577" spans="2:3" x14ac:dyDescent="0.25">
      <c r="B372577" s="78"/>
      <c r="C372577" s="77"/>
    </row>
    <row r="372578" spans="2:3" x14ac:dyDescent="0.25">
      <c r="B372578" s="78"/>
      <c r="C372578" s="77"/>
    </row>
    <row r="372579" spans="2:3" x14ac:dyDescent="0.25">
      <c r="B372579" s="78"/>
      <c r="C372579" s="77"/>
    </row>
    <row r="372580" spans="2:3" x14ac:dyDescent="0.25">
      <c r="B372580" s="78"/>
      <c r="C372580" s="77"/>
    </row>
    <row r="372581" spans="2:3" x14ac:dyDescent="0.25">
      <c r="B372581" s="78"/>
      <c r="C372581" s="77"/>
    </row>
    <row r="372582" spans="2:3" x14ac:dyDescent="0.25">
      <c r="B372582" s="78"/>
      <c r="C372582" s="77"/>
    </row>
    <row r="372583" spans="2:3" x14ac:dyDescent="0.25">
      <c r="B372583" s="78"/>
      <c r="C372583" s="77"/>
    </row>
    <row r="372584" spans="2:3" x14ac:dyDescent="0.25">
      <c r="B372584" s="78"/>
      <c r="C372584" s="77"/>
    </row>
    <row r="372585" spans="2:3" x14ac:dyDescent="0.25">
      <c r="B372585" s="78"/>
      <c r="C372585" s="77"/>
    </row>
    <row r="372586" spans="2:3" x14ac:dyDescent="0.25">
      <c r="B372586" s="78"/>
      <c r="C372586" s="77"/>
    </row>
    <row r="372696" spans="2:3" x14ac:dyDescent="0.25">
      <c r="B372696" s="78"/>
      <c r="C372696" s="77"/>
    </row>
    <row r="372697" spans="2:3" x14ac:dyDescent="0.25">
      <c r="B372697" s="78"/>
      <c r="C372697" s="77"/>
    </row>
    <row r="372698" spans="2:3" x14ac:dyDescent="0.25">
      <c r="B372698" s="78"/>
      <c r="C372698" s="77"/>
    </row>
    <row r="372699" spans="2:3" x14ac:dyDescent="0.25">
      <c r="B372699" s="78"/>
      <c r="C372699" s="77"/>
    </row>
    <row r="372700" spans="2:3" x14ac:dyDescent="0.25">
      <c r="B372700" s="78"/>
      <c r="C372700" s="77"/>
    </row>
    <row r="372701" spans="2:3" x14ac:dyDescent="0.25">
      <c r="B372701" s="78"/>
      <c r="C372701" s="77"/>
    </row>
    <row r="372702" spans="2:3" x14ac:dyDescent="0.25">
      <c r="B372702" s="78"/>
      <c r="C372702" s="77"/>
    </row>
    <row r="372703" spans="2:3" x14ac:dyDescent="0.25">
      <c r="B372703" s="78"/>
      <c r="C372703" s="77"/>
    </row>
    <row r="372704" spans="2:3" x14ac:dyDescent="0.25">
      <c r="B372704" s="78"/>
      <c r="C372704" s="77"/>
    </row>
    <row r="372705" spans="2:3" x14ac:dyDescent="0.25">
      <c r="B372705" s="78"/>
      <c r="C372705" s="77"/>
    </row>
    <row r="372706" spans="2:3" x14ac:dyDescent="0.25">
      <c r="B372706" s="78"/>
      <c r="C372706" s="77"/>
    </row>
    <row r="372707" spans="2:3" x14ac:dyDescent="0.25">
      <c r="B372707" s="78"/>
      <c r="C372707" s="77"/>
    </row>
    <row r="372708" spans="2:3" x14ac:dyDescent="0.25">
      <c r="B372708" s="78"/>
      <c r="C372708" s="77"/>
    </row>
    <row r="372818" spans="2:3" x14ac:dyDescent="0.25">
      <c r="B372818" s="78"/>
      <c r="C372818" s="77"/>
    </row>
    <row r="372819" spans="2:3" x14ac:dyDescent="0.25">
      <c r="B372819" s="78"/>
      <c r="C372819" s="77"/>
    </row>
    <row r="372820" spans="2:3" x14ac:dyDescent="0.25">
      <c r="B372820" s="78"/>
      <c r="C372820" s="77"/>
    </row>
    <row r="372821" spans="2:3" x14ac:dyDescent="0.25">
      <c r="B372821" s="78"/>
      <c r="C372821" s="77"/>
    </row>
    <row r="372822" spans="2:3" x14ac:dyDescent="0.25">
      <c r="B372822" s="78"/>
      <c r="C372822" s="77"/>
    </row>
    <row r="372823" spans="2:3" x14ac:dyDescent="0.25">
      <c r="B372823" s="78"/>
      <c r="C372823" s="77"/>
    </row>
    <row r="372824" spans="2:3" x14ac:dyDescent="0.25">
      <c r="B372824" s="78"/>
      <c r="C372824" s="77"/>
    </row>
    <row r="372825" spans="2:3" x14ac:dyDescent="0.25">
      <c r="B372825" s="78"/>
      <c r="C372825" s="77"/>
    </row>
    <row r="372826" spans="2:3" x14ac:dyDescent="0.25">
      <c r="B372826" s="78"/>
      <c r="C372826" s="77"/>
    </row>
    <row r="372827" spans="2:3" x14ac:dyDescent="0.25">
      <c r="B372827" s="78"/>
      <c r="C372827" s="77"/>
    </row>
    <row r="372828" spans="2:3" x14ac:dyDescent="0.25">
      <c r="B372828" s="78"/>
      <c r="C372828" s="77"/>
    </row>
    <row r="372829" spans="2:3" x14ac:dyDescent="0.25">
      <c r="B372829" s="78"/>
      <c r="C372829" s="77"/>
    </row>
    <row r="372830" spans="2:3" x14ac:dyDescent="0.25">
      <c r="B372830" s="78"/>
      <c r="C372830" s="77"/>
    </row>
    <row r="372940" spans="2:3" x14ac:dyDescent="0.25">
      <c r="B372940" s="78"/>
      <c r="C372940" s="77"/>
    </row>
    <row r="372941" spans="2:3" x14ac:dyDescent="0.25">
      <c r="B372941" s="78"/>
      <c r="C372941" s="77"/>
    </row>
    <row r="372942" spans="2:3" x14ac:dyDescent="0.25">
      <c r="B372942" s="78"/>
      <c r="C372942" s="77"/>
    </row>
    <row r="372943" spans="2:3" x14ac:dyDescent="0.25">
      <c r="B372943" s="78"/>
      <c r="C372943" s="77"/>
    </row>
    <row r="372944" spans="2:3" x14ac:dyDescent="0.25">
      <c r="B372944" s="78"/>
      <c r="C372944" s="77"/>
    </row>
    <row r="372945" spans="2:3" x14ac:dyDescent="0.25">
      <c r="B372945" s="78"/>
      <c r="C372945" s="77"/>
    </row>
    <row r="372946" spans="2:3" x14ac:dyDescent="0.25">
      <c r="B372946" s="78"/>
      <c r="C372946" s="77"/>
    </row>
    <row r="372947" spans="2:3" x14ac:dyDescent="0.25">
      <c r="B372947" s="78"/>
      <c r="C372947" s="77"/>
    </row>
    <row r="372948" spans="2:3" x14ac:dyDescent="0.25">
      <c r="B372948" s="78"/>
      <c r="C372948" s="77"/>
    </row>
    <row r="372949" spans="2:3" x14ac:dyDescent="0.25">
      <c r="B372949" s="78"/>
      <c r="C372949" s="77"/>
    </row>
    <row r="372950" spans="2:3" x14ac:dyDescent="0.25">
      <c r="B372950" s="78"/>
      <c r="C372950" s="77"/>
    </row>
    <row r="372951" spans="2:3" x14ac:dyDescent="0.25">
      <c r="B372951" s="78"/>
      <c r="C372951" s="77"/>
    </row>
    <row r="372952" spans="2:3" x14ac:dyDescent="0.25">
      <c r="B372952" s="78"/>
      <c r="C372952" s="77"/>
    </row>
    <row r="373062" spans="2:3" x14ac:dyDescent="0.25">
      <c r="B373062" s="78"/>
      <c r="C373062" s="77"/>
    </row>
    <row r="373063" spans="2:3" x14ac:dyDescent="0.25">
      <c r="B373063" s="78"/>
      <c r="C373063" s="77"/>
    </row>
    <row r="373064" spans="2:3" x14ac:dyDescent="0.25">
      <c r="B373064" s="78"/>
      <c r="C373064" s="77"/>
    </row>
    <row r="373065" spans="2:3" x14ac:dyDescent="0.25">
      <c r="B373065" s="78"/>
      <c r="C373065" s="77"/>
    </row>
    <row r="373066" spans="2:3" x14ac:dyDescent="0.25">
      <c r="B373066" s="78"/>
      <c r="C373066" s="77"/>
    </row>
    <row r="373067" spans="2:3" x14ac:dyDescent="0.25">
      <c r="B373067" s="78"/>
      <c r="C373067" s="77"/>
    </row>
    <row r="373068" spans="2:3" x14ac:dyDescent="0.25">
      <c r="B373068" s="78"/>
      <c r="C373068" s="77"/>
    </row>
    <row r="373069" spans="2:3" x14ac:dyDescent="0.25">
      <c r="B373069" s="78"/>
      <c r="C373069" s="77"/>
    </row>
    <row r="373070" spans="2:3" x14ac:dyDescent="0.25">
      <c r="B373070" s="78"/>
      <c r="C373070" s="77"/>
    </row>
    <row r="373071" spans="2:3" x14ac:dyDescent="0.25">
      <c r="B373071" s="78"/>
      <c r="C373071" s="77"/>
    </row>
    <row r="373072" spans="2:3" x14ac:dyDescent="0.25">
      <c r="B373072" s="78"/>
      <c r="C373072" s="77"/>
    </row>
    <row r="373073" spans="2:3" x14ac:dyDescent="0.25">
      <c r="B373073" s="78"/>
      <c r="C373073" s="77"/>
    </row>
    <row r="373074" spans="2:3" x14ac:dyDescent="0.25">
      <c r="B373074" s="78"/>
      <c r="C373074" s="77"/>
    </row>
    <row r="373184" spans="2:3" x14ac:dyDescent="0.25">
      <c r="B373184" s="78"/>
      <c r="C373184" s="77"/>
    </row>
    <row r="373185" spans="2:3" x14ac:dyDescent="0.25">
      <c r="B373185" s="78"/>
      <c r="C373185" s="77"/>
    </row>
    <row r="373186" spans="2:3" x14ac:dyDescent="0.25">
      <c r="B373186" s="78"/>
      <c r="C373186" s="77"/>
    </row>
    <row r="373187" spans="2:3" x14ac:dyDescent="0.25">
      <c r="B373187" s="78"/>
      <c r="C373187" s="77"/>
    </row>
    <row r="373188" spans="2:3" x14ac:dyDescent="0.25">
      <c r="B373188" s="78"/>
      <c r="C373188" s="77"/>
    </row>
    <row r="373189" spans="2:3" x14ac:dyDescent="0.25">
      <c r="B373189" s="78"/>
      <c r="C373189" s="77"/>
    </row>
    <row r="373190" spans="2:3" x14ac:dyDescent="0.25">
      <c r="B373190" s="78"/>
      <c r="C373190" s="77"/>
    </row>
    <row r="373191" spans="2:3" x14ac:dyDescent="0.25">
      <c r="B373191" s="78"/>
      <c r="C373191" s="77"/>
    </row>
    <row r="373192" spans="2:3" x14ac:dyDescent="0.25">
      <c r="B373192" s="78"/>
      <c r="C373192" s="77"/>
    </row>
    <row r="373193" spans="2:3" x14ac:dyDescent="0.25">
      <c r="B373193" s="78"/>
      <c r="C373193" s="77"/>
    </row>
    <row r="373194" spans="2:3" x14ac:dyDescent="0.25">
      <c r="B373194" s="78"/>
      <c r="C373194" s="77"/>
    </row>
    <row r="373195" spans="2:3" x14ac:dyDescent="0.25">
      <c r="B373195" s="78"/>
      <c r="C373195" s="77"/>
    </row>
    <row r="373196" spans="2:3" x14ac:dyDescent="0.25">
      <c r="B373196" s="78"/>
      <c r="C373196" s="77"/>
    </row>
    <row r="373306" spans="2:3" x14ac:dyDescent="0.25">
      <c r="B373306" s="78"/>
      <c r="C373306" s="77"/>
    </row>
    <row r="373307" spans="2:3" x14ac:dyDescent="0.25">
      <c r="B373307" s="78"/>
      <c r="C373307" s="77"/>
    </row>
    <row r="373308" spans="2:3" x14ac:dyDescent="0.25">
      <c r="B373308" s="78"/>
      <c r="C373308" s="77"/>
    </row>
    <row r="373309" spans="2:3" x14ac:dyDescent="0.25">
      <c r="B373309" s="78"/>
      <c r="C373309" s="77"/>
    </row>
    <row r="373310" spans="2:3" x14ac:dyDescent="0.25">
      <c r="B373310" s="78"/>
      <c r="C373310" s="77"/>
    </row>
    <row r="373311" spans="2:3" x14ac:dyDescent="0.25">
      <c r="B373311" s="78"/>
      <c r="C373311" s="77"/>
    </row>
    <row r="373312" spans="2:3" x14ac:dyDescent="0.25">
      <c r="B373312" s="78"/>
      <c r="C373312" s="77"/>
    </row>
    <row r="373313" spans="2:3" x14ac:dyDescent="0.25">
      <c r="B373313" s="78"/>
      <c r="C373313" s="77"/>
    </row>
    <row r="373314" spans="2:3" x14ac:dyDescent="0.25">
      <c r="B373314" s="78"/>
      <c r="C373314" s="77"/>
    </row>
    <row r="373315" spans="2:3" x14ac:dyDescent="0.25">
      <c r="B373315" s="78"/>
      <c r="C373315" s="77"/>
    </row>
    <row r="373316" spans="2:3" x14ac:dyDescent="0.25">
      <c r="B373316" s="78"/>
      <c r="C373316" s="77"/>
    </row>
    <row r="373317" spans="2:3" x14ac:dyDescent="0.25">
      <c r="B373317" s="78"/>
      <c r="C373317" s="77"/>
    </row>
    <row r="373318" spans="2:3" x14ac:dyDescent="0.25">
      <c r="B373318" s="78"/>
      <c r="C373318" s="77"/>
    </row>
    <row r="373428" spans="2:3" x14ac:dyDescent="0.25">
      <c r="B373428" s="78"/>
      <c r="C373428" s="77"/>
    </row>
    <row r="373429" spans="2:3" x14ac:dyDescent="0.25">
      <c r="B373429" s="78"/>
      <c r="C373429" s="77"/>
    </row>
    <row r="373430" spans="2:3" x14ac:dyDescent="0.25">
      <c r="B373430" s="78"/>
      <c r="C373430" s="77"/>
    </row>
    <row r="373431" spans="2:3" x14ac:dyDescent="0.25">
      <c r="B373431" s="78"/>
      <c r="C373431" s="77"/>
    </row>
    <row r="373432" spans="2:3" x14ac:dyDescent="0.25">
      <c r="B373432" s="78"/>
      <c r="C373432" s="77"/>
    </row>
    <row r="373433" spans="2:3" x14ac:dyDescent="0.25">
      <c r="B373433" s="78"/>
      <c r="C373433" s="77"/>
    </row>
    <row r="373434" spans="2:3" x14ac:dyDescent="0.25">
      <c r="B373434" s="78"/>
      <c r="C373434" s="77"/>
    </row>
    <row r="373435" spans="2:3" x14ac:dyDescent="0.25">
      <c r="B373435" s="78"/>
      <c r="C373435" s="77"/>
    </row>
    <row r="373436" spans="2:3" x14ac:dyDescent="0.25">
      <c r="B373436" s="78"/>
      <c r="C373436" s="77"/>
    </row>
    <row r="373437" spans="2:3" x14ac:dyDescent="0.25">
      <c r="B373437" s="78"/>
      <c r="C373437" s="77"/>
    </row>
    <row r="373438" spans="2:3" x14ac:dyDescent="0.25">
      <c r="B373438" s="78"/>
      <c r="C373438" s="77"/>
    </row>
    <row r="373439" spans="2:3" x14ac:dyDescent="0.25">
      <c r="B373439" s="78"/>
      <c r="C373439" s="77"/>
    </row>
    <row r="373440" spans="2:3" x14ac:dyDescent="0.25">
      <c r="B373440" s="78"/>
      <c r="C373440" s="77"/>
    </row>
    <row r="373550" spans="2:3" x14ac:dyDescent="0.25">
      <c r="B373550" s="78"/>
      <c r="C373550" s="77"/>
    </row>
    <row r="373551" spans="2:3" x14ac:dyDescent="0.25">
      <c r="B373551" s="78"/>
      <c r="C373551" s="77"/>
    </row>
    <row r="373552" spans="2:3" x14ac:dyDescent="0.25">
      <c r="B373552" s="78"/>
      <c r="C373552" s="77"/>
    </row>
    <row r="373553" spans="2:3" x14ac:dyDescent="0.25">
      <c r="B373553" s="78"/>
      <c r="C373553" s="77"/>
    </row>
    <row r="373554" spans="2:3" x14ac:dyDescent="0.25">
      <c r="B373554" s="78"/>
      <c r="C373554" s="77"/>
    </row>
    <row r="373555" spans="2:3" x14ac:dyDescent="0.25">
      <c r="B373555" s="78"/>
      <c r="C373555" s="77"/>
    </row>
    <row r="373556" spans="2:3" x14ac:dyDescent="0.25">
      <c r="B373556" s="78"/>
      <c r="C373556" s="77"/>
    </row>
    <row r="373557" spans="2:3" x14ac:dyDescent="0.25">
      <c r="B373557" s="78"/>
      <c r="C373557" s="77"/>
    </row>
    <row r="373558" spans="2:3" x14ac:dyDescent="0.25">
      <c r="B373558" s="78"/>
      <c r="C373558" s="77"/>
    </row>
    <row r="373559" spans="2:3" x14ac:dyDescent="0.25">
      <c r="B373559" s="78"/>
      <c r="C373559" s="77"/>
    </row>
    <row r="373560" spans="2:3" x14ac:dyDescent="0.25">
      <c r="B373560" s="78"/>
      <c r="C373560" s="77"/>
    </row>
    <row r="373561" spans="2:3" x14ac:dyDescent="0.25">
      <c r="B373561" s="78"/>
      <c r="C373561" s="77"/>
    </row>
    <row r="373562" spans="2:3" x14ac:dyDescent="0.25">
      <c r="B373562" s="78"/>
      <c r="C373562" s="77"/>
    </row>
    <row r="373672" spans="2:3" x14ac:dyDescent="0.25">
      <c r="B373672" s="78"/>
      <c r="C373672" s="77"/>
    </row>
    <row r="373673" spans="2:3" x14ac:dyDescent="0.25">
      <c r="B373673" s="78"/>
      <c r="C373673" s="77"/>
    </row>
    <row r="373674" spans="2:3" x14ac:dyDescent="0.25">
      <c r="B373674" s="78"/>
      <c r="C373674" s="77"/>
    </row>
    <row r="373675" spans="2:3" x14ac:dyDescent="0.25">
      <c r="B373675" s="78"/>
      <c r="C373675" s="77"/>
    </row>
    <row r="373676" spans="2:3" x14ac:dyDescent="0.25">
      <c r="B373676" s="78"/>
      <c r="C373676" s="77"/>
    </row>
    <row r="373677" spans="2:3" x14ac:dyDescent="0.25">
      <c r="B373677" s="78"/>
      <c r="C373677" s="77"/>
    </row>
    <row r="373678" spans="2:3" x14ac:dyDescent="0.25">
      <c r="B373678" s="78"/>
      <c r="C373678" s="77"/>
    </row>
    <row r="373679" spans="2:3" x14ac:dyDescent="0.25">
      <c r="B373679" s="78"/>
      <c r="C373679" s="77"/>
    </row>
    <row r="373680" spans="2:3" x14ac:dyDescent="0.25">
      <c r="B373680" s="78"/>
      <c r="C373680" s="77"/>
    </row>
    <row r="373681" spans="2:3" x14ac:dyDescent="0.25">
      <c r="B373681" s="78"/>
      <c r="C373681" s="77"/>
    </row>
    <row r="373682" spans="2:3" x14ac:dyDescent="0.25">
      <c r="B373682" s="78"/>
      <c r="C373682" s="77"/>
    </row>
    <row r="373683" spans="2:3" x14ac:dyDescent="0.25">
      <c r="B373683" s="78"/>
      <c r="C373683" s="77"/>
    </row>
    <row r="373684" spans="2:3" x14ac:dyDescent="0.25">
      <c r="B373684" s="78"/>
      <c r="C373684" s="77"/>
    </row>
    <row r="373794" spans="2:3" x14ac:dyDescent="0.25">
      <c r="B373794" s="78"/>
      <c r="C373794" s="77"/>
    </row>
    <row r="373795" spans="2:3" x14ac:dyDescent="0.25">
      <c r="B373795" s="78"/>
      <c r="C373795" s="77"/>
    </row>
    <row r="373796" spans="2:3" x14ac:dyDescent="0.25">
      <c r="B373796" s="78"/>
      <c r="C373796" s="77"/>
    </row>
    <row r="373797" spans="2:3" x14ac:dyDescent="0.25">
      <c r="B373797" s="78"/>
      <c r="C373797" s="77"/>
    </row>
    <row r="373798" spans="2:3" x14ac:dyDescent="0.25">
      <c r="B373798" s="78"/>
      <c r="C373798" s="77"/>
    </row>
    <row r="373799" spans="2:3" x14ac:dyDescent="0.25">
      <c r="B373799" s="78"/>
      <c r="C373799" s="77"/>
    </row>
    <row r="373800" spans="2:3" x14ac:dyDescent="0.25">
      <c r="B373800" s="78"/>
      <c r="C373800" s="77"/>
    </row>
    <row r="373801" spans="2:3" x14ac:dyDescent="0.25">
      <c r="B373801" s="78"/>
      <c r="C373801" s="77"/>
    </row>
    <row r="373802" spans="2:3" x14ac:dyDescent="0.25">
      <c r="B373802" s="78"/>
      <c r="C373802" s="77"/>
    </row>
    <row r="373803" spans="2:3" x14ac:dyDescent="0.25">
      <c r="B373803" s="78"/>
      <c r="C373803" s="77"/>
    </row>
    <row r="373804" spans="2:3" x14ac:dyDescent="0.25">
      <c r="B373804" s="78"/>
      <c r="C373804" s="77"/>
    </row>
    <row r="373805" spans="2:3" x14ac:dyDescent="0.25">
      <c r="B373805" s="78"/>
      <c r="C373805" s="77"/>
    </row>
    <row r="373806" spans="2:3" x14ac:dyDescent="0.25">
      <c r="B373806" s="78"/>
      <c r="C373806" s="77"/>
    </row>
    <row r="373916" spans="2:3" x14ac:dyDescent="0.25">
      <c r="B373916" s="78"/>
      <c r="C373916" s="77"/>
    </row>
    <row r="373917" spans="2:3" x14ac:dyDescent="0.25">
      <c r="B373917" s="78"/>
      <c r="C373917" s="77"/>
    </row>
    <row r="373918" spans="2:3" x14ac:dyDescent="0.25">
      <c r="B373918" s="78"/>
      <c r="C373918" s="77"/>
    </row>
    <row r="373919" spans="2:3" x14ac:dyDescent="0.25">
      <c r="B373919" s="78"/>
      <c r="C373919" s="77"/>
    </row>
    <row r="373920" spans="2:3" x14ac:dyDescent="0.25">
      <c r="B373920" s="78"/>
      <c r="C373920" s="77"/>
    </row>
    <row r="373921" spans="2:3" x14ac:dyDescent="0.25">
      <c r="B373921" s="78"/>
      <c r="C373921" s="77"/>
    </row>
    <row r="373922" spans="2:3" x14ac:dyDescent="0.25">
      <c r="B373922" s="78"/>
      <c r="C373922" s="77"/>
    </row>
    <row r="373923" spans="2:3" x14ac:dyDescent="0.25">
      <c r="B373923" s="78"/>
      <c r="C373923" s="77"/>
    </row>
    <row r="373924" spans="2:3" x14ac:dyDescent="0.25">
      <c r="B373924" s="78"/>
      <c r="C373924" s="77"/>
    </row>
    <row r="373925" spans="2:3" x14ac:dyDescent="0.25">
      <c r="B373925" s="78"/>
      <c r="C373925" s="77"/>
    </row>
    <row r="373926" spans="2:3" x14ac:dyDescent="0.25">
      <c r="B373926" s="78"/>
      <c r="C373926" s="77"/>
    </row>
    <row r="373927" spans="2:3" x14ac:dyDescent="0.25">
      <c r="B373927" s="78"/>
      <c r="C373927" s="77"/>
    </row>
    <row r="373928" spans="2:3" x14ac:dyDescent="0.25">
      <c r="B373928" s="78"/>
      <c r="C373928" s="77"/>
    </row>
    <row r="374038" spans="2:3" x14ac:dyDescent="0.25">
      <c r="B374038" s="78"/>
      <c r="C374038" s="77"/>
    </row>
    <row r="374039" spans="2:3" x14ac:dyDescent="0.25">
      <c r="B374039" s="78"/>
      <c r="C374039" s="77"/>
    </row>
    <row r="374040" spans="2:3" x14ac:dyDescent="0.25">
      <c r="B374040" s="78"/>
      <c r="C374040" s="77"/>
    </row>
    <row r="374041" spans="2:3" x14ac:dyDescent="0.25">
      <c r="B374041" s="78"/>
      <c r="C374041" s="77"/>
    </row>
    <row r="374042" spans="2:3" x14ac:dyDescent="0.25">
      <c r="B374042" s="78"/>
      <c r="C374042" s="77"/>
    </row>
    <row r="374043" spans="2:3" x14ac:dyDescent="0.25">
      <c r="B374043" s="78"/>
      <c r="C374043" s="77"/>
    </row>
    <row r="374044" spans="2:3" x14ac:dyDescent="0.25">
      <c r="B374044" s="78"/>
      <c r="C374044" s="77"/>
    </row>
    <row r="374045" spans="2:3" x14ac:dyDescent="0.25">
      <c r="B374045" s="78"/>
      <c r="C374045" s="77"/>
    </row>
    <row r="374046" spans="2:3" x14ac:dyDescent="0.25">
      <c r="B374046" s="78"/>
      <c r="C374046" s="77"/>
    </row>
    <row r="374047" spans="2:3" x14ac:dyDescent="0.25">
      <c r="B374047" s="78"/>
      <c r="C374047" s="77"/>
    </row>
    <row r="374048" spans="2:3" x14ac:dyDescent="0.25">
      <c r="B374048" s="78"/>
      <c r="C374048" s="77"/>
    </row>
    <row r="374049" spans="2:3" x14ac:dyDescent="0.25">
      <c r="B374049" s="78"/>
      <c r="C374049" s="77"/>
    </row>
    <row r="374050" spans="2:3" x14ac:dyDescent="0.25">
      <c r="B374050" s="78"/>
      <c r="C374050" s="77"/>
    </row>
    <row r="374160" spans="2:3" x14ac:dyDescent="0.25">
      <c r="B374160" s="78"/>
      <c r="C374160" s="77"/>
    </row>
    <row r="374161" spans="2:3" x14ac:dyDescent="0.25">
      <c r="B374161" s="78"/>
      <c r="C374161" s="77"/>
    </row>
    <row r="374162" spans="2:3" x14ac:dyDescent="0.25">
      <c r="B374162" s="78"/>
      <c r="C374162" s="77"/>
    </row>
    <row r="374163" spans="2:3" x14ac:dyDescent="0.25">
      <c r="B374163" s="78"/>
      <c r="C374163" s="77"/>
    </row>
    <row r="374164" spans="2:3" x14ac:dyDescent="0.25">
      <c r="B374164" s="78"/>
      <c r="C374164" s="77"/>
    </row>
    <row r="374165" spans="2:3" x14ac:dyDescent="0.25">
      <c r="B374165" s="78"/>
      <c r="C374165" s="77"/>
    </row>
    <row r="374166" spans="2:3" x14ac:dyDescent="0.25">
      <c r="B374166" s="78"/>
      <c r="C374166" s="77"/>
    </row>
    <row r="374167" spans="2:3" x14ac:dyDescent="0.25">
      <c r="B374167" s="78"/>
      <c r="C374167" s="77"/>
    </row>
    <row r="374168" spans="2:3" x14ac:dyDescent="0.25">
      <c r="B374168" s="78"/>
      <c r="C374168" s="77"/>
    </row>
    <row r="374169" spans="2:3" x14ac:dyDescent="0.25">
      <c r="B374169" s="78"/>
      <c r="C374169" s="77"/>
    </row>
    <row r="374170" spans="2:3" x14ac:dyDescent="0.25">
      <c r="B374170" s="78"/>
      <c r="C374170" s="77"/>
    </row>
    <row r="374171" spans="2:3" x14ac:dyDescent="0.25">
      <c r="B374171" s="78"/>
      <c r="C374171" s="77"/>
    </row>
    <row r="374172" spans="2:3" x14ac:dyDescent="0.25">
      <c r="B374172" s="78"/>
      <c r="C374172" s="77"/>
    </row>
    <row r="374282" spans="2:3" x14ac:dyDescent="0.25">
      <c r="B374282" s="78"/>
      <c r="C374282" s="77"/>
    </row>
    <row r="374283" spans="2:3" x14ac:dyDescent="0.25">
      <c r="B374283" s="78"/>
      <c r="C374283" s="77"/>
    </row>
    <row r="374284" spans="2:3" x14ac:dyDescent="0.25">
      <c r="B374284" s="78"/>
      <c r="C374284" s="77"/>
    </row>
    <row r="374285" spans="2:3" x14ac:dyDescent="0.25">
      <c r="B374285" s="78"/>
      <c r="C374285" s="77"/>
    </row>
    <row r="374286" spans="2:3" x14ac:dyDescent="0.25">
      <c r="B374286" s="78"/>
      <c r="C374286" s="77"/>
    </row>
    <row r="374287" spans="2:3" x14ac:dyDescent="0.25">
      <c r="B374287" s="78"/>
      <c r="C374287" s="77"/>
    </row>
    <row r="374288" spans="2:3" x14ac:dyDescent="0.25">
      <c r="B374288" s="78"/>
      <c r="C374288" s="77"/>
    </row>
    <row r="374289" spans="2:3" x14ac:dyDescent="0.25">
      <c r="B374289" s="78"/>
      <c r="C374289" s="77"/>
    </row>
    <row r="374290" spans="2:3" x14ac:dyDescent="0.25">
      <c r="B374290" s="78"/>
      <c r="C374290" s="77"/>
    </row>
    <row r="374291" spans="2:3" x14ac:dyDescent="0.25">
      <c r="B374291" s="78"/>
      <c r="C374291" s="77"/>
    </row>
    <row r="374292" spans="2:3" x14ac:dyDescent="0.25">
      <c r="B374292" s="78"/>
      <c r="C374292" s="77"/>
    </row>
    <row r="374293" spans="2:3" x14ac:dyDescent="0.25">
      <c r="B374293" s="78"/>
      <c r="C374293" s="77"/>
    </row>
    <row r="374294" spans="2:3" x14ac:dyDescent="0.25">
      <c r="B374294" s="78"/>
      <c r="C374294" s="77"/>
    </row>
    <row r="374404" spans="2:3" x14ac:dyDescent="0.25">
      <c r="B374404" s="78"/>
      <c r="C374404" s="77"/>
    </row>
    <row r="374405" spans="2:3" x14ac:dyDescent="0.25">
      <c r="B374405" s="78"/>
      <c r="C374405" s="77"/>
    </row>
    <row r="374406" spans="2:3" x14ac:dyDescent="0.25">
      <c r="B374406" s="78"/>
      <c r="C374406" s="77"/>
    </row>
    <row r="374407" spans="2:3" x14ac:dyDescent="0.25">
      <c r="B374407" s="78"/>
      <c r="C374407" s="77"/>
    </row>
    <row r="374408" spans="2:3" x14ac:dyDescent="0.25">
      <c r="B374408" s="78"/>
      <c r="C374408" s="77"/>
    </row>
    <row r="374409" spans="2:3" x14ac:dyDescent="0.25">
      <c r="B374409" s="78"/>
      <c r="C374409" s="77"/>
    </row>
    <row r="374410" spans="2:3" x14ac:dyDescent="0.25">
      <c r="B374410" s="78"/>
      <c r="C374410" s="77"/>
    </row>
    <row r="374411" spans="2:3" x14ac:dyDescent="0.25">
      <c r="B374411" s="78"/>
      <c r="C374411" s="77"/>
    </row>
    <row r="374412" spans="2:3" x14ac:dyDescent="0.25">
      <c r="B374412" s="78"/>
      <c r="C374412" s="77"/>
    </row>
    <row r="374413" spans="2:3" x14ac:dyDescent="0.25">
      <c r="B374413" s="78"/>
      <c r="C374413" s="77"/>
    </row>
    <row r="374414" spans="2:3" x14ac:dyDescent="0.25">
      <c r="B374414" s="78"/>
      <c r="C374414" s="77"/>
    </row>
    <row r="374415" spans="2:3" x14ac:dyDescent="0.25">
      <c r="B374415" s="78"/>
      <c r="C374415" s="77"/>
    </row>
    <row r="374416" spans="2:3" x14ac:dyDescent="0.25">
      <c r="B374416" s="78"/>
      <c r="C374416" s="77"/>
    </row>
    <row r="374526" spans="2:3" x14ac:dyDescent="0.25">
      <c r="B374526" s="78"/>
      <c r="C374526" s="77"/>
    </row>
    <row r="374527" spans="2:3" x14ac:dyDescent="0.25">
      <c r="B374527" s="78"/>
      <c r="C374527" s="77"/>
    </row>
    <row r="374528" spans="2:3" x14ac:dyDescent="0.25">
      <c r="B374528" s="78"/>
      <c r="C374528" s="77"/>
    </row>
    <row r="374529" spans="2:3" x14ac:dyDescent="0.25">
      <c r="B374529" s="78"/>
      <c r="C374529" s="77"/>
    </row>
    <row r="374530" spans="2:3" x14ac:dyDescent="0.25">
      <c r="B374530" s="78"/>
      <c r="C374530" s="77"/>
    </row>
    <row r="374531" spans="2:3" x14ac:dyDescent="0.25">
      <c r="B374531" s="78"/>
      <c r="C374531" s="77"/>
    </row>
    <row r="374532" spans="2:3" x14ac:dyDescent="0.25">
      <c r="B374532" s="78"/>
      <c r="C374532" s="77"/>
    </row>
    <row r="374533" spans="2:3" x14ac:dyDescent="0.25">
      <c r="B374533" s="78"/>
      <c r="C374533" s="77"/>
    </row>
    <row r="374534" spans="2:3" x14ac:dyDescent="0.25">
      <c r="B374534" s="78"/>
      <c r="C374534" s="77"/>
    </row>
    <row r="374535" spans="2:3" x14ac:dyDescent="0.25">
      <c r="B374535" s="78"/>
      <c r="C374535" s="77"/>
    </row>
    <row r="374536" spans="2:3" x14ac:dyDescent="0.25">
      <c r="B374536" s="78"/>
      <c r="C374536" s="77"/>
    </row>
    <row r="374537" spans="2:3" x14ac:dyDescent="0.25">
      <c r="B374537" s="78"/>
      <c r="C374537" s="77"/>
    </row>
    <row r="374538" spans="2:3" x14ac:dyDescent="0.25">
      <c r="B374538" s="78"/>
      <c r="C374538" s="77"/>
    </row>
    <row r="374648" spans="2:3" x14ac:dyDescent="0.25">
      <c r="B374648" s="78"/>
      <c r="C374648" s="77"/>
    </row>
    <row r="374649" spans="2:3" x14ac:dyDescent="0.25">
      <c r="B374649" s="78"/>
      <c r="C374649" s="77"/>
    </row>
    <row r="374650" spans="2:3" x14ac:dyDescent="0.25">
      <c r="B374650" s="78"/>
      <c r="C374650" s="77"/>
    </row>
    <row r="374651" spans="2:3" x14ac:dyDescent="0.25">
      <c r="B374651" s="78"/>
      <c r="C374651" s="77"/>
    </row>
    <row r="374652" spans="2:3" x14ac:dyDescent="0.25">
      <c r="B374652" s="78"/>
      <c r="C374652" s="77"/>
    </row>
    <row r="374653" spans="2:3" x14ac:dyDescent="0.25">
      <c r="B374653" s="78"/>
      <c r="C374653" s="77"/>
    </row>
    <row r="374654" spans="2:3" x14ac:dyDescent="0.25">
      <c r="B374654" s="78"/>
      <c r="C374654" s="77"/>
    </row>
    <row r="374655" spans="2:3" x14ac:dyDescent="0.25">
      <c r="B374655" s="78"/>
      <c r="C374655" s="77"/>
    </row>
    <row r="374656" spans="2:3" x14ac:dyDescent="0.25">
      <c r="B374656" s="78"/>
      <c r="C374656" s="77"/>
    </row>
    <row r="374657" spans="2:3" x14ac:dyDescent="0.25">
      <c r="B374657" s="78"/>
      <c r="C374657" s="77"/>
    </row>
    <row r="374658" spans="2:3" x14ac:dyDescent="0.25">
      <c r="B374658" s="78"/>
      <c r="C374658" s="77"/>
    </row>
    <row r="374659" spans="2:3" x14ac:dyDescent="0.25">
      <c r="B374659" s="78"/>
      <c r="C374659" s="77"/>
    </row>
    <row r="374660" spans="2:3" x14ac:dyDescent="0.25">
      <c r="B374660" s="78"/>
      <c r="C374660" s="77"/>
    </row>
    <row r="374770" spans="2:3" x14ac:dyDescent="0.25">
      <c r="B374770" s="78"/>
      <c r="C374770" s="77"/>
    </row>
    <row r="374771" spans="2:3" x14ac:dyDescent="0.25">
      <c r="B374771" s="78"/>
      <c r="C374771" s="77"/>
    </row>
    <row r="374772" spans="2:3" x14ac:dyDescent="0.25">
      <c r="B374772" s="78"/>
      <c r="C374772" s="77"/>
    </row>
    <row r="374773" spans="2:3" x14ac:dyDescent="0.25">
      <c r="B374773" s="78"/>
      <c r="C374773" s="77"/>
    </row>
    <row r="374774" spans="2:3" x14ac:dyDescent="0.25">
      <c r="B374774" s="78"/>
      <c r="C374774" s="77"/>
    </row>
    <row r="374775" spans="2:3" x14ac:dyDescent="0.25">
      <c r="B374775" s="78"/>
      <c r="C374775" s="77"/>
    </row>
    <row r="374776" spans="2:3" x14ac:dyDescent="0.25">
      <c r="B374776" s="78"/>
      <c r="C374776" s="77"/>
    </row>
    <row r="374777" spans="2:3" x14ac:dyDescent="0.25">
      <c r="B374777" s="78"/>
      <c r="C374777" s="77"/>
    </row>
    <row r="374778" spans="2:3" x14ac:dyDescent="0.25">
      <c r="B374778" s="78"/>
      <c r="C374778" s="77"/>
    </row>
    <row r="374779" spans="2:3" x14ac:dyDescent="0.25">
      <c r="B374779" s="78"/>
      <c r="C374779" s="77"/>
    </row>
    <row r="374780" spans="2:3" x14ac:dyDescent="0.25">
      <c r="B374780" s="78"/>
      <c r="C374780" s="77"/>
    </row>
    <row r="374781" spans="2:3" x14ac:dyDescent="0.25">
      <c r="B374781" s="78"/>
      <c r="C374781" s="77"/>
    </row>
    <row r="374782" spans="2:3" x14ac:dyDescent="0.25">
      <c r="B374782" s="78"/>
      <c r="C374782" s="77"/>
    </row>
    <row r="374892" spans="2:3" x14ac:dyDescent="0.25">
      <c r="B374892" s="78"/>
      <c r="C374892" s="77"/>
    </row>
    <row r="374893" spans="2:3" x14ac:dyDescent="0.25">
      <c r="B374893" s="78"/>
      <c r="C374893" s="77"/>
    </row>
    <row r="374894" spans="2:3" x14ac:dyDescent="0.25">
      <c r="B374894" s="78"/>
      <c r="C374894" s="77"/>
    </row>
    <row r="374895" spans="2:3" x14ac:dyDescent="0.25">
      <c r="B374895" s="78"/>
      <c r="C374895" s="77"/>
    </row>
    <row r="374896" spans="2:3" x14ac:dyDescent="0.25">
      <c r="B374896" s="78"/>
      <c r="C374896" s="77"/>
    </row>
    <row r="374897" spans="2:3" x14ac:dyDescent="0.25">
      <c r="B374897" s="78"/>
      <c r="C374897" s="77"/>
    </row>
    <row r="374898" spans="2:3" x14ac:dyDescent="0.25">
      <c r="B374898" s="78"/>
      <c r="C374898" s="77"/>
    </row>
    <row r="374899" spans="2:3" x14ac:dyDescent="0.25">
      <c r="B374899" s="78"/>
      <c r="C374899" s="77"/>
    </row>
    <row r="374900" spans="2:3" x14ac:dyDescent="0.25">
      <c r="B374900" s="78"/>
      <c r="C374900" s="77"/>
    </row>
    <row r="374901" spans="2:3" x14ac:dyDescent="0.25">
      <c r="B374901" s="78"/>
      <c r="C374901" s="77"/>
    </row>
    <row r="374902" spans="2:3" x14ac:dyDescent="0.25">
      <c r="B374902" s="78"/>
      <c r="C374902" s="77"/>
    </row>
    <row r="374903" spans="2:3" x14ac:dyDescent="0.25">
      <c r="B374903" s="78"/>
      <c r="C374903" s="77"/>
    </row>
    <row r="374904" spans="2:3" x14ac:dyDescent="0.25">
      <c r="B374904" s="78"/>
      <c r="C374904" s="77"/>
    </row>
    <row r="375014" spans="2:3" x14ac:dyDescent="0.25">
      <c r="B375014" s="78"/>
      <c r="C375014" s="77"/>
    </row>
    <row r="375015" spans="2:3" x14ac:dyDescent="0.25">
      <c r="B375015" s="78"/>
      <c r="C375015" s="77"/>
    </row>
    <row r="375016" spans="2:3" x14ac:dyDescent="0.25">
      <c r="B375016" s="78"/>
      <c r="C375016" s="77"/>
    </row>
    <row r="375017" spans="2:3" x14ac:dyDescent="0.25">
      <c r="B375017" s="78"/>
      <c r="C375017" s="77"/>
    </row>
    <row r="375018" spans="2:3" x14ac:dyDescent="0.25">
      <c r="B375018" s="78"/>
      <c r="C375018" s="77"/>
    </row>
    <row r="375019" spans="2:3" x14ac:dyDescent="0.25">
      <c r="B375019" s="78"/>
      <c r="C375019" s="77"/>
    </row>
    <row r="375020" spans="2:3" x14ac:dyDescent="0.25">
      <c r="B375020" s="78"/>
      <c r="C375020" s="77"/>
    </row>
    <row r="375021" spans="2:3" x14ac:dyDescent="0.25">
      <c r="B375021" s="78"/>
      <c r="C375021" s="77"/>
    </row>
    <row r="375022" spans="2:3" x14ac:dyDescent="0.25">
      <c r="B375022" s="78"/>
      <c r="C375022" s="77"/>
    </row>
    <row r="375023" spans="2:3" x14ac:dyDescent="0.25">
      <c r="B375023" s="78"/>
      <c r="C375023" s="77"/>
    </row>
    <row r="375024" spans="2:3" x14ac:dyDescent="0.25">
      <c r="B375024" s="78"/>
      <c r="C375024" s="77"/>
    </row>
    <row r="375025" spans="2:3" x14ac:dyDescent="0.25">
      <c r="B375025" s="78"/>
      <c r="C375025" s="77"/>
    </row>
    <row r="375026" spans="2:3" x14ac:dyDescent="0.25">
      <c r="B375026" s="78"/>
      <c r="C375026" s="77"/>
    </row>
    <row r="375136" spans="2:3" x14ac:dyDescent="0.25">
      <c r="B375136" s="78"/>
      <c r="C375136" s="77"/>
    </row>
    <row r="375137" spans="2:3" x14ac:dyDescent="0.25">
      <c r="B375137" s="78"/>
      <c r="C375137" s="77"/>
    </row>
    <row r="375138" spans="2:3" x14ac:dyDescent="0.25">
      <c r="B375138" s="78"/>
      <c r="C375138" s="77"/>
    </row>
    <row r="375139" spans="2:3" x14ac:dyDescent="0.25">
      <c r="B375139" s="78"/>
      <c r="C375139" s="77"/>
    </row>
    <row r="375140" spans="2:3" x14ac:dyDescent="0.25">
      <c r="B375140" s="78"/>
      <c r="C375140" s="77"/>
    </row>
    <row r="375141" spans="2:3" x14ac:dyDescent="0.25">
      <c r="B375141" s="78"/>
      <c r="C375141" s="77"/>
    </row>
    <row r="375142" spans="2:3" x14ac:dyDescent="0.25">
      <c r="B375142" s="78"/>
      <c r="C375142" s="77"/>
    </row>
    <row r="375143" spans="2:3" x14ac:dyDescent="0.25">
      <c r="B375143" s="78"/>
      <c r="C375143" s="77"/>
    </row>
    <row r="375144" spans="2:3" x14ac:dyDescent="0.25">
      <c r="B375144" s="78"/>
      <c r="C375144" s="77"/>
    </row>
    <row r="375145" spans="2:3" x14ac:dyDescent="0.25">
      <c r="B375145" s="78"/>
      <c r="C375145" s="77"/>
    </row>
    <row r="375146" spans="2:3" x14ac:dyDescent="0.25">
      <c r="B375146" s="78"/>
      <c r="C375146" s="77"/>
    </row>
    <row r="375147" spans="2:3" x14ac:dyDescent="0.25">
      <c r="B375147" s="78"/>
      <c r="C375147" s="77"/>
    </row>
    <row r="375148" spans="2:3" x14ac:dyDescent="0.25">
      <c r="B375148" s="78"/>
      <c r="C375148" s="77"/>
    </row>
    <row r="375258" spans="2:3" x14ac:dyDescent="0.25">
      <c r="B375258" s="78"/>
      <c r="C375258" s="77"/>
    </row>
    <row r="375259" spans="2:3" x14ac:dyDescent="0.25">
      <c r="B375259" s="78"/>
      <c r="C375259" s="77"/>
    </row>
    <row r="375260" spans="2:3" x14ac:dyDescent="0.25">
      <c r="B375260" s="78"/>
      <c r="C375260" s="77"/>
    </row>
    <row r="375261" spans="2:3" x14ac:dyDescent="0.25">
      <c r="B375261" s="78"/>
      <c r="C375261" s="77"/>
    </row>
    <row r="375262" spans="2:3" x14ac:dyDescent="0.25">
      <c r="B375262" s="78"/>
      <c r="C375262" s="77"/>
    </row>
    <row r="375263" spans="2:3" x14ac:dyDescent="0.25">
      <c r="B375263" s="78"/>
      <c r="C375263" s="77"/>
    </row>
    <row r="375264" spans="2:3" x14ac:dyDescent="0.25">
      <c r="B375264" s="78"/>
      <c r="C375264" s="77"/>
    </row>
    <row r="375265" spans="2:3" x14ac:dyDescent="0.25">
      <c r="B375265" s="78"/>
      <c r="C375265" s="77"/>
    </row>
    <row r="375266" spans="2:3" x14ac:dyDescent="0.25">
      <c r="B375266" s="78"/>
      <c r="C375266" s="77"/>
    </row>
    <row r="375267" spans="2:3" x14ac:dyDescent="0.25">
      <c r="B375267" s="78"/>
      <c r="C375267" s="77"/>
    </row>
    <row r="375268" spans="2:3" x14ac:dyDescent="0.25">
      <c r="B375268" s="78"/>
      <c r="C375268" s="77"/>
    </row>
    <row r="375269" spans="2:3" x14ac:dyDescent="0.25">
      <c r="B375269" s="78"/>
      <c r="C375269" s="77"/>
    </row>
    <row r="375270" spans="2:3" x14ac:dyDescent="0.25">
      <c r="B375270" s="78"/>
      <c r="C375270" s="77"/>
    </row>
    <row r="375380" spans="2:3" x14ac:dyDescent="0.25">
      <c r="B375380" s="78"/>
      <c r="C375380" s="77"/>
    </row>
    <row r="375381" spans="2:3" x14ac:dyDescent="0.25">
      <c r="B375381" s="78"/>
      <c r="C375381" s="77"/>
    </row>
    <row r="375382" spans="2:3" x14ac:dyDescent="0.25">
      <c r="B375382" s="78"/>
      <c r="C375382" s="77"/>
    </row>
    <row r="375383" spans="2:3" x14ac:dyDescent="0.25">
      <c r="B375383" s="78"/>
      <c r="C375383" s="77"/>
    </row>
    <row r="375384" spans="2:3" x14ac:dyDescent="0.25">
      <c r="B375384" s="78"/>
      <c r="C375384" s="77"/>
    </row>
    <row r="375385" spans="2:3" x14ac:dyDescent="0.25">
      <c r="B375385" s="78"/>
      <c r="C375385" s="77"/>
    </row>
    <row r="375386" spans="2:3" x14ac:dyDescent="0.25">
      <c r="B375386" s="78"/>
      <c r="C375386" s="77"/>
    </row>
    <row r="375387" spans="2:3" x14ac:dyDescent="0.25">
      <c r="B375387" s="78"/>
      <c r="C375387" s="77"/>
    </row>
    <row r="375388" spans="2:3" x14ac:dyDescent="0.25">
      <c r="B375388" s="78"/>
      <c r="C375388" s="77"/>
    </row>
    <row r="375389" spans="2:3" x14ac:dyDescent="0.25">
      <c r="B375389" s="78"/>
      <c r="C375389" s="77"/>
    </row>
    <row r="375390" spans="2:3" x14ac:dyDescent="0.25">
      <c r="B375390" s="78"/>
      <c r="C375390" s="77"/>
    </row>
    <row r="375391" spans="2:3" x14ac:dyDescent="0.25">
      <c r="B375391" s="78"/>
      <c r="C375391" s="77"/>
    </row>
    <row r="375392" spans="2:3" x14ac:dyDescent="0.25">
      <c r="B375392" s="78"/>
      <c r="C375392" s="77"/>
    </row>
    <row r="375502" spans="2:3" x14ac:dyDescent="0.25">
      <c r="B375502" s="78"/>
      <c r="C375502" s="77"/>
    </row>
    <row r="375503" spans="2:3" x14ac:dyDescent="0.25">
      <c r="B375503" s="78"/>
      <c r="C375503" s="77"/>
    </row>
    <row r="375504" spans="2:3" x14ac:dyDescent="0.25">
      <c r="B375504" s="78"/>
      <c r="C375504" s="77"/>
    </row>
    <row r="375505" spans="2:3" x14ac:dyDescent="0.25">
      <c r="B375505" s="78"/>
      <c r="C375505" s="77"/>
    </row>
    <row r="375506" spans="2:3" x14ac:dyDescent="0.25">
      <c r="B375506" s="78"/>
      <c r="C375506" s="77"/>
    </row>
    <row r="375507" spans="2:3" x14ac:dyDescent="0.25">
      <c r="B375507" s="78"/>
      <c r="C375507" s="77"/>
    </row>
    <row r="375508" spans="2:3" x14ac:dyDescent="0.25">
      <c r="B375508" s="78"/>
      <c r="C375508" s="77"/>
    </row>
    <row r="375509" spans="2:3" x14ac:dyDescent="0.25">
      <c r="B375509" s="78"/>
      <c r="C375509" s="77"/>
    </row>
    <row r="375510" spans="2:3" x14ac:dyDescent="0.25">
      <c r="B375510" s="78"/>
      <c r="C375510" s="77"/>
    </row>
    <row r="375511" spans="2:3" x14ac:dyDescent="0.25">
      <c r="B375511" s="78"/>
      <c r="C375511" s="77"/>
    </row>
    <row r="375512" spans="2:3" x14ac:dyDescent="0.25">
      <c r="B375512" s="78"/>
      <c r="C375512" s="77"/>
    </row>
    <row r="375513" spans="2:3" x14ac:dyDescent="0.25">
      <c r="B375513" s="78"/>
      <c r="C375513" s="77"/>
    </row>
    <row r="375514" spans="2:3" x14ac:dyDescent="0.25">
      <c r="B375514" s="78"/>
      <c r="C375514" s="77"/>
    </row>
    <row r="375624" spans="2:3" x14ac:dyDescent="0.25">
      <c r="B375624" s="78"/>
      <c r="C375624" s="77"/>
    </row>
    <row r="375625" spans="2:3" x14ac:dyDescent="0.25">
      <c r="B375625" s="78"/>
      <c r="C375625" s="77"/>
    </row>
    <row r="375626" spans="2:3" x14ac:dyDescent="0.25">
      <c r="B375626" s="78"/>
      <c r="C375626" s="77"/>
    </row>
    <row r="375627" spans="2:3" x14ac:dyDescent="0.25">
      <c r="B375627" s="78"/>
      <c r="C375627" s="77"/>
    </row>
    <row r="375628" spans="2:3" x14ac:dyDescent="0.25">
      <c r="B375628" s="78"/>
      <c r="C375628" s="77"/>
    </row>
    <row r="375629" spans="2:3" x14ac:dyDescent="0.25">
      <c r="B375629" s="78"/>
      <c r="C375629" s="77"/>
    </row>
    <row r="375630" spans="2:3" x14ac:dyDescent="0.25">
      <c r="B375630" s="78"/>
      <c r="C375630" s="77"/>
    </row>
    <row r="375631" spans="2:3" x14ac:dyDescent="0.25">
      <c r="B375631" s="78"/>
      <c r="C375631" s="77"/>
    </row>
    <row r="375632" spans="2:3" x14ac:dyDescent="0.25">
      <c r="B375632" s="78"/>
      <c r="C375632" s="77"/>
    </row>
    <row r="375633" spans="2:3" x14ac:dyDescent="0.25">
      <c r="B375633" s="78"/>
      <c r="C375633" s="77"/>
    </row>
    <row r="375634" spans="2:3" x14ac:dyDescent="0.25">
      <c r="B375634" s="78"/>
      <c r="C375634" s="77"/>
    </row>
    <row r="375635" spans="2:3" x14ac:dyDescent="0.25">
      <c r="B375635" s="78"/>
      <c r="C375635" s="77"/>
    </row>
    <row r="375636" spans="2:3" x14ac:dyDescent="0.25">
      <c r="B375636" s="78"/>
      <c r="C375636" s="77"/>
    </row>
    <row r="375746" spans="2:3" x14ac:dyDescent="0.25">
      <c r="B375746" s="78"/>
      <c r="C375746" s="77"/>
    </row>
    <row r="375747" spans="2:3" x14ac:dyDescent="0.25">
      <c r="B375747" s="78"/>
      <c r="C375747" s="77"/>
    </row>
    <row r="375748" spans="2:3" x14ac:dyDescent="0.25">
      <c r="B375748" s="78"/>
      <c r="C375748" s="77"/>
    </row>
    <row r="375749" spans="2:3" x14ac:dyDescent="0.25">
      <c r="B375749" s="78"/>
      <c r="C375749" s="77"/>
    </row>
    <row r="375750" spans="2:3" x14ac:dyDescent="0.25">
      <c r="B375750" s="78"/>
      <c r="C375750" s="77"/>
    </row>
    <row r="375751" spans="2:3" x14ac:dyDescent="0.25">
      <c r="B375751" s="78"/>
      <c r="C375751" s="77"/>
    </row>
    <row r="375752" spans="2:3" x14ac:dyDescent="0.25">
      <c r="B375752" s="78"/>
      <c r="C375752" s="77"/>
    </row>
    <row r="375753" spans="2:3" x14ac:dyDescent="0.25">
      <c r="B375753" s="78"/>
      <c r="C375753" s="77"/>
    </row>
    <row r="375754" spans="2:3" x14ac:dyDescent="0.25">
      <c r="B375754" s="78"/>
      <c r="C375754" s="77"/>
    </row>
    <row r="375755" spans="2:3" x14ac:dyDescent="0.25">
      <c r="B375755" s="78"/>
      <c r="C375755" s="77"/>
    </row>
    <row r="375756" spans="2:3" x14ac:dyDescent="0.25">
      <c r="B375756" s="78"/>
      <c r="C375756" s="77"/>
    </row>
    <row r="375757" spans="2:3" x14ac:dyDescent="0.25">
      <c r="B375757" s="78"/>
      <c r="C375757" s="77"/>
    </row>
    <row r="375758" spans="2:3" x14ac:dyDescent="0.25">
      <c r="B375758" s="78"/>
      <c r="C375758" s="77"/>
    </row>
    <row r="375868" spans="2:3" x14ac:dyDescent="0.25">
      <c r="B375868" s="78"/>
      <c r="C375868" s="77"/>
    </row>
    <row r="375869" spans="2:3" x14ac:dyDescent="0.25">
      <c r="B375869" s="78"/>
      <c r="C375869" s="77"/>
    </row>
    <row r="375870" spans="2:3" x14ac:dyDescent="0.25">
      <c r="B375870" s="78"/>
      <c r="C375870" s="77"/>
    </row>
    <row r="375871" spans="2:3" x14ac:dyDescent="0.25">
      <c r="B375871" s="78"/>
      <c r="C375871" s="77"/>
    </row>
    <row r="375872" spans="2:3" x14ac:dyDescent="0.25">
      <c r="B375872" s="78"/>
      <c r="C375872" s="77"/>
    </row>
    <row r="375873" spans="2:3" x14ac:dyDescent="0.25">
      <c r="B375873" s="78"/>
      <c r="C375873" s="77"/>
    </row>
    <row r="375874" spans="2:3" x14ac:dyDescent="0.25">
      <c r="B375874" s="78"/>
      <c r="C375874" s="77"/>
    </row>
    <row r="375875" spans="2:3" x14ac:dyDescent="0.25">
      <c r="B375875" s="78"/>
      <c r="C375875" s="77"/>
    </row>
    <row r="375876" spans="2:3" x14ac:dyDescent="0.25">
      <c r="B375876" s="78"/>
      <c r="C375876" s="77"/>
    </row>
    <row r="375877" spans="2:3" x14ac:dyDescent="0.25">
      <c r="B375877" s="78"/>
      <c r="C375877" s="77"/>
    </row>
    <row r="375878" spans="2:3" x14ac:dyDescent="0.25">
      <c r="B375878" s="78"/>
      <c r="C375878" s="77"/>
    </row>
    <row r="375879" spans="2:3" x14ac:dyDescent="0.25">
      <c r="B375879" s="78"/>
      <c r="C375879" s="77"/>
    </row>
    <row r="375880" spans="2:3" x14ac:dyDescent="0.25">
      <c r="B375880" s="78"/>
      <c r="C375880" s="77"/>
    </row>
    <row r="375990" spans="2:3" x14ac:dyDescent="0.25">
      <c r="B375990" s="78"/>
      <c r="C375990" s="77"/>
    </row>
    <row r="375991" spans="2:3" x14ac:dyDescent="0.25">
      <c r="B375991" s="78"/>
      <c r="C375991" s="77"/>
    </row>
    <row r="375992" spans="2:3" x14ac:dyDescent="0.25">
      <c r="B375992" s="78"/>
      <c r="C375992" s="77"/>
    </row>
    <row r="375993" spans="2:3" x14ac:dyDescent="0.25">
      <c r="B375993" s="78"/>
      <c r="C375993" s="77"/>
    </row>
    <row r="375994" spans="2:3" x14ac:dyDescent="0.25">
      <c r="B375994" s="78"/>
      <c r="C375994" s="77"/>
    </row>
    <row r="375995" spans="2:3" x14ac:dyDescent="0.25">
      <c r="B375995" s="78"/>
      <c r="C375995" s="77"/>
    </row>
    <row r="375996" spans="2:3" x14ac:dyDescent="0.25">
      <c r="B375996" s="78"/>
      <c r="C375996" s="77"/>
    </row>
    <row r="375997" spans="2:3" x14ac:dyDescent="0.25">
      <c r="B375997" s="78"/>
      <c r="C375997" s="77"/>
    </row>
    <row r="375998" spans="2:3" x14ac:dyDescent="0.25">
      <c r="B375998" s="78"/>
      <c r="C375998" s="77"/>
    </row>
    <row r="375999" spans="2:3" x14ac:dyDescent="0.25">
      <c r="B375999" s="78"/>
      <c r="C375999" s="77"/>
    </row>
    <row r="376000" spans="2:3" x14ac:dyDescent="0.25">
      <c r="B376000" s="78"/>
      <c r="C376000" s="77"/>
    </row>
    <row r="376001" spans="2:3" x14ac:dyDescent="0.25">
      <c r="B376001" s="78"/>
      <c r="C376001" s="77"/>
    </row>
    <row r="376002" spans="2:3" x14ac:dyDescent="0.25">
      <c r="B376002" s="78"/>
      <c r="C376002" s="77"/>
    </row>
    <row r="376112" spans="2:3" x14ac:dyDescent="0.25">
      <c r="B376112" s="78"/>
      <c r="C376112" s="77"/>
    </row>
    <row r="376113" spans="2:3" x14ac:dyDescent="0.25">
      <c r="B376113" s="78"/>
      <c r="C376113" s="77"/>
    </row>
    <row r="376114" spans="2:3" x14ac:dyDescent="0.25">
      <c r="B376114" s="78"/>
      <c r="C376114" s="77"/>
    </row>
    <row r="376115" spans="2:3" x14ac:dyDescent="0.25">
      <c r="B376115" s="78"/>
      <c r="C376115" s="77"/>
    </row>
    <row r="376116" spans="2:3" x14ac:dyDescent="0.25">
      <c r="B376116" s="78"/>
      <c r="C376116" s="77"/>
    </row>
    <row r="376117" spans="2:3" x14ac:dyDescent="0.25">
      <c r="B376117" s="78"/>
      <c r="C376117" s="77"/>
    </row>
    <row r="376118" spans="2:3" x14ac:dyDescent="0.25">
      <c r="B376118" s="78"/>
      <c r="C376118" s="77"/>
    </row>
    <row r="376119" spans="2:3" x14ac:dyDescent="0.25">
      <c r="B376119" s="78"/>
      <c r="C376119" s="77"/>
    </row>
    <row r="376120" spans="2:3" x14ac:dyDescent="0.25">
      <c r="B376120" s="78"/>
      <c r="C376120" s="77"/>
    </row>
    <row r="376121" spans="2:3" x14ac:dyDescent="0.25">
      <c r="B376121" s="78"/>
      <c r="C376121" s="77"/>
    </row>
    <row r="376122" spans="2:3" x14ac:dyDescent="0.25">
      <c r="B376122" s="78"/>
      <c r="C376122" s="77"/>
    </row>
    <row r="376123" spans="2:3" x14ac:dyDescent="0.25">
      <c r="B376123" s="78"/>
      <c r="C376123" s="77"/>
    </row>
    <row r="376124" spans="2:3" x14ac:dyDescent="0.25">
      <c r="B376124" s="78"/>
      <c r="C376124" s="77"/>
    </row>
    <row r="376234" spans="2:3" x14ac:dyDescent="0.25">
      <c r="B376234" s="78"/>
      <c r="C376234" s="77"/>
    </row>
    <row r="376235" spans="2:3" x14ac:dyDescent="0.25">
      <c r="B376235" s="78"/>
      <c r="C376235" s="77"/>
    </row>
    <row r="376236" spans="2:3" x14ac:dyDescent="0.25">
      <c r="B376236" s="78"/>
      <c r="C376236" s="77"/>
    </row>
    <row r="376237" spans="2:3" x14ac:dyDescent="0.25">
      <c r="B376237" s="78"/>
      <c r="C376237" s="77"/>
    </row>
    <row r="376238" spans="2:3" x14ac:dyDescent="0.25">
      <c r="B376238" s="78"/>
      <c r="C376238" s="77"/>
    </row>
    <row r="376239" spans="2:3" x14ac:dyDescent="0.25">
      <c r="B376239" s="78"/>
      <c r="C376239" s="77"/>
    </row>
    <row r="376240" spans="2:3" x14ac:dyDescent="0.25">
      <c r="B376240" s="78"/>
      <c r="C376240" s="77"/>
    </row>
    <row r="376241" spans="2:3" x14ac:dyDescent="0.25">
      <c r="B376241" s="78"/>
      <c r="C376241" s="77"/>
    </row>
    <row r="376242" spans="2:3" x14ac:dyDescent="0.25">
      <c r="B376242" s="78"/>
      <c r="C376242" s="77"/>
    </row>
    <row r="376243" spans="2:3" x14ac:dyDescent="0.25">
      <c r="B376243" s="78"/>
      <c r="C376243" s="77"/>
    </row>
    <row r="376244" spans="2:3" x14ac:dyDescent="0.25">
      <c r="B376244" s="78"/>
      <c r="C376244" s="77"/>
    </row>
    <row r="376245" spans="2:3" x14ac:dyDescent="0.25">
      <c r="B376245" s="78"/>
      <c r="C376245" s="77"/>
    </row>
    <row r="376246" spans="2:3" x14ac:dyDescent="0.25">
      <c r="B376246" s="78"/>
      <c r="C376246" s="77"/>
    </row>
    <row r="376356" spans="2:3" x14ac:dyDescent="0.25">
      <c r="B376356" s="78"/>
      <c r="C376356" s="77"/>
    </row>
    <row r="376357" spans="2:3" x14ac:dyDescent="0.25">
      <c r="B376357" s="78"/>
      <c r="C376357" s="77"/>
    </row>
    <row r="376358" spans="2:3" x14ac:dyDescent="0.25">
      <c r="B376358" s="78"/>
      <c r="C376358" s="77"/>
    </row>
    <row r="376359" spans="2:3" x14ac:dyDescent="0.25">
      <c r="B376359" s="78"/>
      <c r="C376359" s="77"/>
    </row>
    <row r="376360" spans="2:3" x14ac:dyDescent="0.25">
      <c r="B376360" s="78"/>
      <c r="C376360" s="77"/>
    </row>
    <row r="376361" spans="2:3" x14ac:dyDescent="0.25">
      <c r="B376361" s="78"/>
      <c r="C376361" s="77"/>
    </row>
    <row r="376362" spans="2:3" x14ac:dyDescent="0.25">
      <c r="B376362" s="78"/>
      <c r="C376362" s="77"/>
    </row>
    <row r="376363" spans="2:3" x14ac:dyDescent="0.25">
      <c r="B376363" s="78"/>
      <c r="C376363" s="77"/>
    </row>
    <row r="376364" spans="2:3" x14ac:dyDescent="0.25">
      <c r="B376364" s="78"/>
      <c r="C376364" s="77"/>
    </row>
    <row r="376365" spans="2:3" x14ac:dyDescent="0.25">
      <c r="B376365" s="78"/>
      <c r="C376365" s="77"/>
    </row>
    <row r="376366" spans="2:3" x14ac:dyDescent="0.25">
      <c r="B376366" s="78"/>
      <c r="C376366" s="77"/>
    </row>
    <row r="376367" spans="2:3" x14ac:dyDescent="0.25">
      <c r="B376367" s="78"/>
      <c r="C376367" s="77"/>
    </row>
    <row r="376368" spans="2:3" x14ac:dyDescent="0.25">
      <c r="B376368" s="78"/>
      <c r="C376368" s="77"/>
    </row>
    <row r="376478" spans="2:3" x14ac:dyDescent="0.25">
      <c r="B376478" s="78"/>
      <c r="C376478" s="77"/>
    </row>
    <row r="376479" spans="2:3" x14ac:dyDescent="0.25">
      <c r="B376479" s="78"/>
      <c r="C376479" s="77"/>
    </row>
    <row r="376480" spans="2:3" x14ac:dyDescent="0.25">
      <c r="B376480" s="78"/>
      <c r="C376480" s="77"/>
    </row>
    <row r="376481" spans="2:3" x14ac:dyDescent="0.25">
      <c r="B376481" s="78"/>
      <c r="C376481" s="77"/>
    </row>
    <row r="376482" spans="2:3" x14ac:dyDescent="0.25">
      <c r="B376482" s="78"/>
      <c r="C376482" s="77"/>
    </row>
    <row r="376483" spans="2:3" x14ac:dyDescent="0.25">
      <c r="B376483" s="78"/>
      <c r="C376483" s="77"/>
    </row>
    <row r="376484" spans="2:3" x14ac:dyDescent="0.25">
      <c r="B376484" s="78"/>
      <c r="C376484" s="77"/>
    </row>
    <row r="376485" spans="2:3" x14ac:dyDescent="0.25">
      <c r="B376485" s="78"/>
      <c r="C376485" s="77"/>
    </row>
    <row r="376486" spans="2:3" x14ac:dyDescent="0.25">
      <c r="B376486" s="78"/>
      <c r="C376486" s="77"/>
    </row>
    <row r="376487" spans="2:3" x14ac:dyDescent="0.25">
      <c r="B376487" s="78"/>
      <c r="C376487" s="77"/>
    </row>
    <row r="376488" spans="2:3" x14ac:dyDescent="0.25">
      <c r="B376488" s="78"/>
      <c r="C376488" s="77"/>
    </row>
    <row r="376489" spans="2:3" x14ac:dyDescent="0.25">
      <c r="B376489" s="78"/>
      <c r="C376489" s="77"/>
    </row>
    <row r="376490" spans="2:3" x14ac:dyDescent="0.25">
      <c r="B376490" s="78"/>
      <c r="C376490" s="77"/>
    </row>
    <row r="376600" spans="2:3" x14ac:dyDescent="0.25">
      <c r="B376600" s="78"/>
      <c r="C376600" s="77"/>
    </row>
    <row r="376601" spans="2:3" x14ac:dyDescent="0.25">
      <c r="B376601" s="78"/>
      <c r="C376601" s="77"/>
    </row>
    <row r="376602" spans="2:3" x14ac:dyDescent="0.25">
      <c r="B376602" s="78"/>
      <c r="C376602" s="77"/>
    </row>
    <row r="376603" spans="2:3" x14ac:dyDescent="0.25">
      <c r="B376603" s="78"/>
      <c r="C376603" s="77"/>
    </row>
    <row r="376604" spans="2:3" x14ac:dyDescent="0.25">
      <c r="B376604" s="78"/>
      <c r="C376604" s="77"/>
    </row>
    <row r="376605" spans="2:3" x14ac:dyDescent="0.25">
      <c r="B376605" s="78"/>
      <c r="C376605" s="77"/>
    </row>
    <row r="376606" spans="2:3" x14ac:dyDescent="0.25">
      <c r="B376606" s="78"/>
      <c r="C376606" s="77"/>
    </row>
    <row r="376607" spans="2:3" x14ac:dyDescent="0.25">
      <c r="B376607" s="78"/>
      <c r="C376607" s="77"/>
    </row>
    <row r="376608" spans="2:3" x14ac:dyDescent="0.25">
      <c r="B376608" s="78"/>
      <c r="C376608" s="77"/>
    </row>
    <row r="376609" spans="2:3" x14ac:dyDescent="0.25">
      <c r="B376609" s="78"/>
      <c r="C376609" s="77"/>
    </row>
    <row r="376610" spans="2:3" x14ac:dyDescent="0.25">
      <c r="B376610" s="78"/>
      <c r="C376610" s="77"/>
    </row>
    <row r="376611" spans="2:3" x14ac:dyDescent="0.25">
      <c r="B376611" s="78"/>
      <c r="C376611" s="77"/>
    </row>
    <row r="376612" spans="2:3" x14ac:dyDescent="0.25">
      <c r="B376612" s="78"/>
      <c r="C376612" s="77"/>
    </row>
    <row r="376722" spans="2:3" x14ac:dyDescent="0.25">
      <c r="B376722" s="78"/>
      <c r="C376722" s="77"/>
    </row>
    <row r="376723" spans="2:3" x14ac:dyDescent="0.25">
      <c r="B376723" s="78"/>
      <c r="C376723" s="77"/>
    </row>
    <row r="376724" spans="2:3" x14ac:dyDescent="0.25">
      <c r="B376724" s="78"/>
      <c r="C376724" s="77"/>
    </row>
    <row r="376725" spans="2:3" x14ac:dyDescent="0.25">
      <c r="B376725" s="78"/>
      <c r="C376725" s="77"/>
    </row>
    <row r="376726" spans="2:3" x14ac:dyDescent="0.25">
      <c r="B376726" s="78"/>
      <c r="C376726" s="77"/>
    </row>
    <row r="376727" spans="2:3" x14ac:dyDescent="0.25">
      <c r="B376727" s="78"/>
      <c r="C376727" s="77"/>
    </row>
    <row r="376728" spans="2:3" x14ac:dyDescent="0.25">
      <c r="B376728" s="78"/>
      <c r="C376728" s="77"/>
    </row>
    <row r="376729" spans="2:3" x14ac:dyDescent="0.25">
      <c r="B376729" s="78"/>
      <c r="C376729" s="77"/>
    </row>
    <row r="376730" spans="2:3" x14ac:dyDescent="0.25">
      <c r="B376730" s="78"/>
      <c r="C376730" s="77"/>
    </row>
    <row r="376731" spans="2:3" x14ac:dyDescent="0.25">
      <c r="B376731" s="78"/>
      <c r="C376731" s="77"/>
    </row>
    <row r="376732" spans="2:3" x14ac:dyDescent="0.25">
      <c r="B376732" s="78"/>
      <c r="C376732" s="77"/>
    </row>
    <row r="376733" spans="2:3" x14ac:dyDescent="0.25">
      <c r="B376733" s="78"/>
      <c r="C376733" s="77"/>
    </row>
    <row r="376734" spans="2:3" x14ac:dyDescent="0.25">
      <c r="B376734" s="78"/>
      <c r="C376734" s="77"/>
    </row>
    <row r="376844" spans="2:3" x14ac:dyDescent="0.25">
      <c r="B376844" s="78"/>
      <c r="C376844" s="77"/>
    </row>
    <row r="376845" spans="2:3" x14ac:dyDescent="0.25">
      <c r="B376845" s="78"/>
      <c r="C376845" s="77"/>
    </row>
    <row r="376846" spans="2:3" x14ac:dyDescent="0.25">
      <c r="B376846" s="78"/>
      <c r="C376846" s="77"/>
    </row>
    <row r="376847" spans="2:3" x14ac:dyDescent="0.25">
      <c r="B376847" s="78"/>
      <c r="C376847" s="77"/>
    </row>
    <row r="376848" spans="2:3" x14ac:dyDescent="0.25">
      <c r="B376848" s="78"/>
      <c r="C376848" s="77"/>
    </row>
    <row r="376849" spans="2:3" x14ac:dyDescent="0.25">
      <c r="B376849" s="78"/>
      <c r="C376849" s="77"/>
    </row>
    <row r="376850" spans="2:3" x14ac:dyDescent="0.25">
      <c r="B376850" s="78"/>
      <c r="C376850" s="77"/>
    </row>
    <row r="376851" spans="2:3" x14ac:dyDescent="0.25">
      <c r="B376851" s="78"/>
      <c r="C376851" s="77"/>
    </row>
    <row r="376852" spans="2:3" x14ac:dyDescent="0.25">
      <c r="B376852" s="78"/>
      <c r="C376852" s="77"/>
    </row>
    <row r="376853" spans="2:3" x14ac:dyDescent="0.25">
      <c r="B376853" s="78"/>
      <c r="C376853" s="77"/>
    </row>
    <row r="376854" spans="2:3" x14ac:dyDescent="0.25">
      <c r="B376854" s="78"/>
      <c r="C376854" s="77"/>
    </row>
    <row r="376855" spans="2:3" x14ac:dyDescent="0.25">
      <c r="B376855" s="78"/>
      <c r="C376855" s="77"/>
    </row>
    <row r="376856" spans="2:3" x14ac:dyDescent="0.25">
      <c r="B376856" s="78"/>
      <c r="C376856" s="77"/>
    </row>
    <row r="376966" spans="2:3" x14ac:dyDescent="0.25">
      <c r="B376966" s="78"/>
      <c r="C376966" s="77"/>
    </row>
    <row r="376967" spans="2:3" x14ac:dyDescent="0.25">
      <c r="B376967" s="78"/>
      <c r="C376967" s="77"/>
    </row>
    <row r="376968" spans="2:3" x14ac:dyDescent="0.25">
      <c r="B376968" s="78"/>
      <c r="C376968" s="77"/>
    </row>
    <row r="376969" spans="2:3" x14ac:dyDescent="0.25">
      <c r="B376969" s="78"/>
      <c r="C376969" s="77"/>
    </row>
    <row r="376970" spans="2:3" x14ac:dyDescent="0.25">
      <c r="B376970" s="78"/>
      <c r="C376970" s="77"/>
    </row>
    <row r="376971" spans="2:3" x14ac:dyDescent="0.25">
      <c r="B376971" s="78"/>
      <c r="C376971" s="77"/>
    </row>
    <row r="376972" spans="2:3" x14ac:dyDescent="0.25">
      <c r="B376972" s="78"/>
      <c r="C376972" s="77"/>
    </row>
    <row r="376973" spans="2:3" x14ac:dyDescent="0.25">
      <c r="B376973" s="78"/>
      <c r="C376973" s="77"/>
    </row>
    <row r="376974" spans="2:3" x14ac:dyDescent="0.25">
      <c r="B376974" s="78"/>
      <c r="C376974" s="77"/>
    </row>
    <row r="376975" spans="2:3" x14ac:dyDescent="0.25">
      <c r="B376975" s="78"/>
      <c r="C376975" s="77"/>
    </row>
    <row r="376976" spans="2:3" x14ac:dyDescent="0.25">
      <c r="B376976" s="78"/>
      <c r="C376976" s="77"/>
    </row>
    <row r="376977" spans="2:3" x14ac:dyDescent="0.25">
      <c r="B376977" s="78"/>
      <c r="C376977" s="77"/>
    </row>
    <row r="376978" spans="2:3" x14ac:dyDescent="0.25">
      <c r="B376978" s="78"/>
      <c r="C376978" s="77"/>
    </row>
    <row r="377088" spans="2:3" x14ac:dyDescent="0.25">
      <c r="B377088" s="78"/>
      <c r="C377088" s="77"/>
    </row>
    <row r="377089" spans="2:3" x14ac:dyDescent="0.25">
      <c r="B377089" s="78"/>
      <c r="C377089" s="77"/>
    </row>
    <row r="377090" spans="2:3" x14ac:dyDescent="0.25">
      <c r="B377090" s="78"/>
      <c r="C377090" s="77"/>
    </row>
    <row r="377091" spans="2:3" x14ac:dyDescent="0.25">
      <c r="B377091" s="78"/>
      <c r="C377091" s="77"/>
    </row>
    <row r="377092" spans="2:3" x14ac:dyDescent="0.25">
      <c r="B377092" s="78"/>
      <c r="C377092" s="77"/>
    </row>
    <row r="377093" spans="2:3" x14ac:dyDescent="0.25">
      <c r="B377093" s="78"/>
      <c r="C377093" s="77"/>
    </row>
    <row r="377094" spans="2:3" x14ac:dyDescent="0.25">
      <c r="B377094" s="78"/>
      <c r="C377094" s="77"/>
    </row>
    <row r="377095" spans="2:3" x14ac:dyDescent="0.25">
      <c r="B377095" s="78"/>
      <c r="C377095" s="77"/>
    </row>
    <row r="377096" spans="2:3" x14ac:dyDescent="0.25">
      <c r="B377096" s="78"/>
      <c r="C377096" s="77"/>
    </row>
    <row r="377097" spans="2:3" x14ac:dyDescent="0.25">
      <c r="B377097" s="78"/>
      <c r="C377097" s="77"/>
    </row>
    <row r="377098" spans="2:3" x14ac:dyDescent="0.25">
      <c r="B377098" s="78"/>
      <c r="C377098" s="77"/>
    </row>
    <row r="377099" spans="2:3" x14ac:dyDescent="0.25">
      <c r="B377099" s="78"/>
      <c r="C377099" s="77"/>
    </row>
    <row r="377100" spans="2:3" x14ac:dyDescent="0.25">
      <c r="B377100" s="78"/>
      <c r="C377100" s="77"/>
    </row>
    <row r="377210" spans="2:3" x14ac:dyDescent="0.25">
      <c r="B377210" s="78"/>
      <c r="C377210" s="77"/>
    </row>
    <row r="377211" spans="2:3" x14ac:dyDescent="0.25">
      <c r="B377211" s="78"/>
      <c r="C377211" s="77"/>
    </row>
    <row r="377212" spans="2:3" x14ac:dyDescent="0.25">
      <c r="B377212" s="78"/>
      <c r="C377212" s="77"/>
    </row>
    <row r="377213" spans="2:3" x14ac:dyDescent="0.25">
      <c r="B377213" s="78"/>
      <c r="C377213" s="77"/>
    </row>
    <row r="377214" spans="2:3" x14ac:dyDescent="0.25">
      <c r="B377214" s="78"/>
      <c r="C377214" s="77"/>
    </row>
    <row r="377215" spans="2:3" x14ac:dyDescent="0.25">
      <c r="B377215" s="78"/>
      <c r="C377215" s="77"/>
    </row>
    <row r="377216" spans="2:3" x14ac:dyDescent="0.25">
      <c r="B377216" s="78"/>
      <c r="C377216" s="77"/>
    </row>
    <row r="377217" spans="2:3" x14ac:dyDescent="0.25">
      <c r="B377217" s="78"/>
      <c r="C377217" s="77"/>
    </row>
    <row r="377218" spans="2:3" x14ac:dyDescent="0.25">
      <c r="B377218" s="78"/>
      <c r="C377218" s="77"/>
    </row>
    <row r="377219" spans="2:3" x14ac:dyDescent="0.25">
      <c r="B377219" s="78"/>
      <c r="C377219" s="77"/>
    </row>
    <row r="377220" spans="2:3" x14ac:dyDescent="0.25">
      <c r="B377220" s="78"/>
      <c r="C377220" s="77"/>
    </row>
    <row r="377221" spans="2:3" x14ac:dyDescent="0.25">
      <c r="B377221" s="78"/>
      <c r="C377221" s="77"/>
    </row>
    <row r="377222" spans="2:3" x14ac:dyDescent="0.25">
      <c r="B377222" s="78"/>
      <c r="C377222" s="77"/>
    </row>
    <row r="377332" spans="2:3" x14ac:dyDescent="0.25">
      <c r="B377332" s="78"/>
      <c r="C377332" s="77"/>
    </row>
    <row r="377333" spans="2:3" x14ac:dyDescent="0.25">
      <c r="B377333" s="78"/>
      <c r="C377333" s="77"/>
    </row>
    <row r="377334" spans="2:3" x14ac:dyDescent="0.25">
      <c r="B377334" s="78"/>
      <c r="C377334" s="77"/>
    </row>
    <row r="377335" spans="2:3" x14ac:dyDescent="0.25">
      <c r="B377335" s="78"/>
      <c r="C377335" s="77"/>
    </row>
    <row r="377336" spans="2:3" x14ac:dyDescent="0.25">
      <c r="B377336" s="78"/>
      <c r="C377336" s="77"/>
    </row>
    <row r="377337" spans="2:3" x14ac:dyDescent="0.25">
      <c r="B377337" s="78"/>
      <c r="C377337" s="77"/>
    </row>
    <row r="377338" spans="2:3" x14ac:dyDescent="0.25">
      <c r="B377338" s="78"/>
      <c r="C377338" s="77"/>
    </row>
    <row r="377339" spans="2:3" x14ac:dyDescent="0.25">
      <c r="B377339" s="78"/>
      <c r="C377339" s="77"/>
    </row>
    <row r="377340" spans="2:3" x14ac:dyDescent="0.25">
      <c r="B377340" s="78"/>
      <c r="C377340" s="77"/>
    </row>
    <row r="377341" spans="2:3" x14ac:dyDescent="0.25">
      <c r="B377341" s="78"/>
      <c r="C377341" s="77"/>
    </row>
    <row r="377342" spans="2:3" x14ac:dyDescent="0.25">
      <c r="B377342" s="78"/>
      <c r="C377342" s="77"/>
    </row>
    <row r="377343" spans="2:3" x14ac:dyDescent="0.25">
      <c r="B377343" s="78"/>
      <c r="C377343" s="77"/>
    </row>
    <row r="377344" spans="2:3" x14ac:dyDescent="0.25">
      <c r="B377344" s="78"/>
      <c r="C377344" s="77"/>
    </row>
    <row r="377454" spans="2:3" x14ac:dyDescent="0.25">
      <c r="B377454" s="78"/>
      <c r="C377454" s="77"/>
    </row>
    <row r="377455" spans="2:3" x14ac:dyDescent="0.25">
      <c r="B377455" s="78"/>
      <c r="C377455" s="77"/>
    </row>
    <row r="377456" spans="2:3" x14ac:dyDescent="0.25">
      <c r="B377456" s="78"/>
      <c r="C377456" s="77"/>
    </row>
    <row r="377457" spans="2:3" x14ac:dyDescent="0.25">
      <c r="B377457" s="78"/>
      <c r="C377457" s="77"/>
    </row>
    <row r="377458" spans="2:3" x14ac:dyDescent="0.25">
      <c r="B377458" s="78"/>
      <c r="C377458" s="77"/>
    </row>
    <row r="377459" spans="2:3" x14ac:dyDescent="0.25">
      <c r="B377459" s="78"/>
      <c r="C377459" s="77"/>
    </row>
    <row r="377460" spans="2:3" x14ac:dyDescent="0.25">
      <c r="B377460" s="78"/>
      <c r="C377460" s="77"/>
    </row>
    <row r="377461" spans="2:3" x14ac:dyDescent="0.25">
      <c r="B377461" s="78"/>
      <c r="C377461" s="77"/>
    </row>
    <row r="377462" spans="2:3" x14ac:dyDescent="0.25">
      <c r="B377462" s="78"/>
      <c r="C377462" s="77"/>
    </row>
    <row r="377463" spans="2:3" x14ac:dyDescent="0.25">
      <c r="B377463" s="78"/>
      <c r="C377463" s="77"/>
    </row>
    <row r="377464" spans="2:3" x14ac:dyDescent="0.25">
      <c r="B377464" s="78"/>
      <c r="C377464" s="77"/>
    </row>
    <row r="377465" spans="2:3" x14ac:dyDescent="0.25">
      <c r="B377465" s="78"/>
      <c r="C377465" s="77"/>
    </row>
    <row r="377466" spans="2:3" x14ac:dyDescent="0.25">
      <c r="B377466" s="78"/>
      <c r="C377466" s="77"/>
    </row>
    <row r="377576" spans="2:3" x14ac:dyDescent="0.25">
      <c r="B377576" s="78"/>
      <c r="C377576" s="77"/>
    </row>
    <row r="377577" spans="2:3" x14ac:dyDescent="0.25">
      <c r="B377577" s="78"/>
      <c r="C377577" s="77"/>
    </row>
    <row r="377578" spans="2:3" x14ac:dyDescent="0.25">
      <c r="B377578" s="78"/>
      <c r="C377578" s="77"/>
    </row>
    <row r="377579" spans="2:3" x14ac:dyDescent="0.25">
      <c r="B377579" s="78"/>
      <c r="C377579" s="77"/>
    </row>
    <row r="377580" spans="2:3" x14ac:dyDescent="0.25">
      <c r="B377580" s="78"/>
      <c r="C377580" s="77"/>
    </row>
    <row r="377581" spans="2:3" x14ac:dyDescent="0.25">
      <c r="B377581" s="78"/>
      <c r="C377581" s="77"/>
    </row>
    <row r="377582" spans="2:3" x14ac:dyDescent="0.25">
      <c r="B377582" s="78"/>
      <c r="C377582" s="77"/>
    </row>
    <row r="377583" spans="2:3" x14ac:dyDescent="0.25">
      <c r="B377583" s="78"/>
      <c r="C377583" s="77"/>
    </row>
    <row r="377584" spans="2:3" x14ac:dyDescent="0.25">
      <c r="B377584" s="78"/>
      <c r="C377584" s="77"/>
    </row>
    <row r="377585" spans="2:3" x14ac:dyDescent="0.25">
      <c r="B377585" s="78"/>
      <c r="C377585" s="77"/>
    </row>
    <row r="377586" spans="2:3" x14ac:dyDescent="0.25">
      <c r="B377586" s="78"/>
      <c r="C377586" s="77"/>
    </row>
    <row r="377587" spans="2:3" x14ac:dyDescent="0.25">
      <c r="B377587" s="78"/>
      <c r="C377587" s="77"/>
    </row>
    <row r="377588" spans="2:3" x14ac:dyDescent="0.25">
      <c r="B377588" s="78"/>
      <c r="C377588" s="77"/>
    </row>
    <row r="377698" spans="2:3" x14ac:dyDescent="0.25">
      <c r="B377698" s="78"/>
      <c r="C377698" s="77"/>
    </row>
    <row r="377699" spans="2:3" x14ac:dyDescent="0.25">
      <c r="B377699" s="78"/>
      <c r="C377699" s="77"/>
    </row>
    <row r="377700" spans="2:3" x14ac:dyDescent="0.25">
      <c r="B377700" s="78"/>
      <c r="C377700" s="77"/>
    </row>
    <row r="377701" spans="2:3" x14ac:dyDescent="0.25">
      <c r="B377701" s="78"/>
      <c r="C377701" s="77"/>
    </row>
    <row r="377702" spans="2:3" x14ac:dyDescent="0.25">
      <c r="B377702" s="78"/>
      <c r="C377702" s="77"/>
    </row>
    <row r="377703" spans="2:3" x14ac:dyDescent="0.25">
      <c r="B377703" s="78"/>
      <c r="C377703" s="77"/>
    </row>
    <row r="377704" spans="2:3" x14ac:dyDescent="0.25">
      <c r="B377704" s="78"/>
      <c r="C377704" s="77"/>
    </row>
    <row r="377705" spans="2:3" x14ac:dyDescent="0.25">
      <c r="B377705" s="78"/>
      <c r="C377705" s="77"/>
    </row>
    <row r="377706" spans="2:3" x14ac:dyDescent="0.25">
      <c r="B377706" s="78"/>
      <c r="C377706" s="77"/>
    </row>
    <row r="377707" spans="2:3" x14ac:dyDescent="0.25">
      <c r="B377707" s="78"/>
      <c r="C377707" s="77"/>
    </row>
    <row r="377708" spans="2:3" x14ac:dyDescent="0.25">
      <c r="B377708" s="78"/>
      <c r="C377708" s="77"/>
    </row>
    <row r="377709" spans="2:3" x14ac:dyDescent="0.25">
      <c r="B377709" s="78"/>
      <c r="C377709" s="77"/>
    </row>
    <row r="377710" spans="2:3" x14ac:dyDescent="0.25">
      <c r="B377710" s="78"/>
      <c r="C377710" s="77"/>
    </row>
    <row r="377820" spans="2:3" x14ac:dyDescent="0.25">
      <c r="B377820" s="78"/>
      <c r="C377820" s="77"/>
    </row>
    <row r="377821" spans="2:3" x14ac:dyDescent="0.25">
      <c r="B377821" s="78"/>
      <c r="C377821" s="77"/>
    </row>
    <row r="377822" spans="2:3" x14ac:dyDescent="0.25">
      <c r="B377822" s="78"/>
      <c r="C377822" s="77"/>
    </row>
    <row r="377823" spans="2:3" x14ac:dyDescent="0.25">
      <c r="B377823" s="78"/>
      <c r="C377823" s="77"/>
    </row>
    <row r="377824" spans="2:3" x14ac:dyDescent="0.25">
      <c r="B377824" s="78"/>
      <c r="C377824" s="77"/>
    </row>
    <row r="377825" spans="2:3" x14ac:dyDescent="0.25">
      <c r="B377825" s="78"/>
      <c r="C377825" s="77"/>
    </row>
    <row r="377826" spans="2:3" x14ac:dyDescent="0.25">
      <c r="B377826" s="78"/>
      <c r="C377826" s="77"/>
    </row>
    <row r="377827" spans="2:3" x14ac:dyDescent="0.25">
      <c r="B377827" s="78"/>
      <c r="C377827" s="77"/>
    </row>
    <row r="377828" spans="2:3" x14ac:dyDescent="0.25">
      <c r="B377828" s="78"/>
      <c r="C377828" s="77"/>
    </row>
    <row r="377829" spans="2:3" x14ac:dyDescent="0.25">
      <c r="B377829" s="78"/>
      <c r="C377829" s="77"/>
    </row>
    <row r="377830" spans="2:3" x14ac:dyDescent="0.25">
      <c r="B377830" s="78"/>
      <c r="C377830" s="77"/>
    </row>
    <row r="377831" spans="2:3" x14ac:dyDescent="0.25">
      <c r="B377831" s="78"/>
      <c r="C377831" s="77"/>
    </row>
    <row r="377832" spans="2:3" x14ac:dyDescent="0.25">
      <c r="B377832" s="78"/>
      <c r="C377832" s="77"/>
    </row>
    <row r="377942" spans="2:3" x14ac:dyDescent="0.25">
      <c r="B377942" s="78"/>
      <c r="C377942" s="77"/>
    </row>
    <row r="377943" spans="2:3" x14ac:dyDescent="0.25">
      <c r="B377943" s="78"/>
      <c r="C377943" s="77"/>
    </row>
    <row r="377944" spans="2:3" x14ac:dyDescent="0.25">
      <c r="B377944" s="78"/>
      <c r="C377944" s="77"/>
    </row>
    <row r="377945" spans="2:3" x14ac:dyDescent="0.25">
      <c r="B377945" s="78"/>
      <c r="C377945" s="77"/>
    </row>
    <row r="377946" spans="2:3" x14ac:dyDescent="0.25">
      <c r="B377946" s="78"/>
      <c r="C377946" s="77"/>
    </row>
    <row r="377947" spans="2:3" x14ac:dyDescent="0.25">
      <c r="B377947" s="78"/>
      <c r="C377947" s="77"/>
    </row>
    <row r="377948" spans="2:3" x14ac:dyDescent="0.25">
      <c r="B377948" s="78"/>
      <c r="C377948" s="77"/>
    </row>
    <row r="377949" spans="2:3" x14ac:dyDescent="0.25">
      <c r="B377949" s="78"/>
      <c r="C377949" s="77"/>
    </row>
    <row r="377950" spans="2:3" x14ac:dyDescent="0.25">
      <c r="B377950" s="78"/>
      <c r="C377950" s="77"/>
    </row>
    <row r="377951" spans="2:3" x14ac:dyDescent="0.25">
      <c r="B377951" s="78"/>
      <c r="C377951" s="77"/>
    </row>
    <row r="377952" spans="2:3" x14ac:dyDescent="0.25">
      <c r="B377952" s="78"/>
      <c r="C377952" s="77"/>
    </row>
    <row r="377953" spans="2:3" x14ac:dyDescent="0.25">
      <c r="B377953" s="78"/>
      <c r="C377953" s="77"/>
    </row>
    <row r="377954" spans="2:3" x14ac:dyDescent="0.25">
      <c r="B377954" s="78"/>
      <c r="C377954" s="77"/>
    </row>
    <row r="378064" spans="2:3" x14ac:dyDescent="0.25">
      <c r="B378064" s="78"/>
      <c r="C378064" s="77"/>
    </row>
    <row r="378065" spans="2:3" x14ac:dyDescent="0.25">
      <c r="B378065" s="78"/>
      <c r="C378065" s="77"/>
    </row>
    <row r="378066" spans="2:3" x14ac:dyDescent="0.25">
      <c r="B378066" s="78"/>
      <c r="C378066" s="77"/>
    </row>
    <row r="378067" spans="2:3" x14ac:dyDescent="0.25">
      <c r="B378067" s="78"/>
      <c r="C378067" s="77"/>
    </row>
    <row r="378068" spans="2:3" x14ac:dyDescent="0.25">
      <c r="B378068" s="78"/>
      <c r="C378068" s="77"/>
    </row>
    <row r="378069" spans="2:3" x14ac:dyDescent="0.25">
      <c r="B378069" s="78"/>
      <c r="C378069" s="77"/>
    </row>
    <row r="378070" spans="2:3" x14ac:dyDescent="0.25">
      <c r="B378070" s="78"/>
      <c r="C378070" s="77"/>
    </row>
    <row r="378071" spans="2:3" x14ac:dyDescent="0.25">
      <c r="B378071" s="78"/>
      <c r="C378071" s="77"/>
    </row>
    <row r="378072" spans="2:3" x14ac:dyDescent="0.25">
      <c r="B378072" s="78"/>
      <c r="C378072" s="77"/>
    </row>
    <row r="378073" spans="2:3" x14ac:dyDescent="0.25">
      <c r="B378073" s="78"/>
      <c r="C378073" s="77"/>
    </row>
    <row r="378074" spans="2:3" x14ac:dyDescent="0.25">
      <c r="B378074" s="78"/>
      <c r="C378074" s="77"/>
    </row>
    <row r="378075" spans="2:3" x14ac:dyDescent="0.25">
      <c r="B378075" s="78"/>
      <c r="C378075" s="77"/>
    </row>
    <row r="378076" spans="2:3" x14ac:dyDescent="0.25">
      <c r="B378076" s="78"/>
      <c r="C378076" s="77"/>
    </row>
    <row r="378186" spans="2:3" x14ac:dyDescent="0.25">
      <c r="B378186" s="78"/>
      <c r="C378186" s="77"/>
    </row>
    <row r="378187" spans="2:3" x14ac:dyDescent="0.25">
      <c r="B378187" s="78"/>
      <c r="C378187" s="77"/>
    </row>
    <row r="378188" spans="2:3" x14ac:dyDescent="0.25">
      <c r="B378188" s="78"/>
      <c r="C378188" s="77"/>
    </row>
    <row r="378189" spans="2:3" x14ac:dyDescent="0.25">
      <c r="B378189" s="78"/>
      <c r="C378189" s="77"/>
    </row>
    <row r="378190" spans="2:3" x14ac:dyDescent="0.25">
      <c r="B378190" s="78"/>
      <c r="C378190" s="77"/>
    </row>
    <row r="378191" spans="2:3" x14ac:dyDescent="0.25">
      <c r="B378191" s="78"/>
      <c r="C378191" s="77"/>
    </row>
    <row r="378192" spans="2:3" x14ac:dyDescent="0.25">
      <c r="B378192" s="78"/>
      <c r="C378192" s="77"/>
    </row>
    <row r="378193" spans="2:3" x14ac:dyDescent="0.25">
      <c r="B378193" s="78"/>
      <c r="C378193" s="77"/>
    </row>
    <row r="378194" spans="2:3" x14ac:dyDescent="0.25">
      <c r="B378194" s="78"/>
      <c r="C378194" s="77"/>
    </row>
    <row r="378195" spans="2:3" x14ac:dyDescent="0.25">
      <c r="B378195" s="78"/>
      <c r="C378195" s="77"/>
    </row>
    <row r="378196" spans="2:3" x14ac:dyDescent="0.25">
      <c r="B378196" s="78"/>
      <c r="C378196" s="77"/>
    </row>
    <row r="378197" spans="2:3" x14ac:dyDescent="0.25">
      <c r="B378197" s="78"/>
      <c r="C378197" s="77"/>
    </row>
    <row r="378198" spans="2:3" x14ac:dyDescent="0.25">
      <c r="B378198" s="78"/>
      <c r="C378198" s="77"/>
    </row>
    <row r="378308" spans="2:3" x14ac:dyDescent="0.25">
      <c r="B378308" s="78"/>
      <c r="C378308" s="77"/>
    </row>
    <row r="378309" spans="2:3" x14ac:dyDescent="0.25">
      <c r="B378309" s="78"/>
      <c r="C378309" s="77"/>
    </row>
    <row r="378310" spans="2:3" x14ac:dyDescent="0.25">
      <c r="B378310" s="78"/>
      <c r="C378310" s="77"/>
    </row>
    <row r="378311" spans="2:3" x14ac:dyDescent="0.25">
      <c r="B378311" s="78"/>
      <c r="C378311" s="77"/>
    </row>
    <row r="378312" spans="2:3" x14ac:dyDescent="0.25">
      <c r="B378312" s="78"/>
      <c r="C378312" s="77"/>
    </row>
    <row r="378313" spans="2:3" x14ac:dyDescent="0.25">
      <c r="B378313" s="78"/>
      <c r="C378313" s="77"/>
    </row>
    <row r="378314" spans="2:3" x14ac:dyDescent="0.25">
      <c r="B378314" s="78"/>
      <c r="C378314" s="77"/>
    </row>
    <row r="378315" spans="2:3" x14ac:dyDescent="0.25">
      <c r="B378315" s="78"/>
      <c r="C378315" s="77"/>
    </row>
    <row r="378316" spans="2:3" x14ac:dyDescent="0.25">
      <c r="B378316" s="78"/>
      <c r="C378316" s="77"/>
    </row>
    <row r="378317" spans="2:3" x14ac:dyDescent="0.25">
      <c r="B378317" s="78"/>
      <c r="C378317" s="77"/>
    </row>
    <row r="378318" spans="2:3" x14ac:dyDescent="0.25">
      <c r="B378318" s="78"/>
      <c r="C378318" s="77"/>
    </row>
    <row r="378319" spans="2:3" x14ac:dyDescent="0.25">
      <c r="B378319" s="78"/>
      <c r="C378319" s="77"/>
    </row>
    <row r="378320" spans="2:3" x14ac:dyDescent="0.25">
      <c r="B378320" s="78"/>
      <c r="C378320" s="77"/>
    </row>
    <row r="378430" spans="2:3" x14ac:dyDescent="0.25">
      <c r="B378430" s="78"/>
      <c r="C378430" s="77"/>
    </row>
    <row r="378431" spans="2:3" x14ac:dyDescent="0.25">
      <c r="B378431" s="78"/>
      <c r="C378431" s="77"/>
    </row>
    <row r="378432" spans="2:3" x14ac:dyDescent="0.25">
      <c r="B378432" s="78"/>
      <c r="C378432" s="77"/>
    </row>
    <row r="378433" spans="2:3" x14ac:dyDescent="0.25">
      <c r="B378433" s="78"/>
      <c r="C378433" s="77"/>
    </row>
    <row r="378434" spans="2:3" x14ac:dyDescent="0.25">
      <c r="B378434" s="78"/>
      <c r="C378434" s="77"/>
    </row>
    <row r="378435" spans="2:3" x14ac:dyDescent="0.25">
      <c r="B378435" s="78"/>
      <c r="C378435" s="77"/>
    </row>
    <row r="378436" spans="2:3" x14ac:dyDescent="0.25">
      <c r="B378436" s="78"/>
      <c r="C378436" s="77"/>
    </row>
    <row r="378437" spans="2:3" x14ac:dyDescent="0.25">
      <c r="B378437" s="78"/>
      <c r="C378437" s="77"/>
    </row>
    <row r="378438" spans="2:3" x14ac:dyDescent="0.25">
      <c r="B378438" s="78"/>
      <c r="C378438" s="77"/>
    </row>
    <row r="378439" spans="2:3" x14ac:dyDescent="0.25">
      <c r="B378439" s="78"/>
      <c r="C378439" s="77"/>
    </row>
    <row r="378440" spans="2:3" x14ac:dyDescent="0.25">
      <c r="B378440" s="78"/>
      <c r="C378440" s="77"/>
    </row>
    <row r="378441" spans="2:3" x14ac:dyDescent="0.25">
      <c r="B378441" s="78"/>
      <c r="C378441" s="77"/>
    </row>
    <row r="378442" spans="2:3" x14ac:dyDescent="0.25">
      <c r="B378442" s="78"/>
      <c r="C378442" s="77"/>
    </row>
    <row r="378552" spans="2:3" x14ac:dyDescent="0.25">
      <c r="B378552" s="78"/>
      <c r="C378552" s="77"/>
    </row>
    <row r="378553" spans="2:3" x14ac:dyDescent="0.25">
      <c r="B378553" s="78"/>
      <c r="C378553" s="77"/>
    </row>
    <row r="378554" spans="2:3" x14ac:dyDescent="0.25">
      <c r="B378554" s="78"/>
      <c r="C378554" s="77"/>
    </row>
    <row r="378555" spans="2:3" x14ac:dyDescent="0.25">
      <c r="B378555" s="78"/>
      <c r="C378555" s="77"/>
    </row>
    <row r="378556" spans="2:3" x14ac:dyDescent="0.25">
      <c r="B378556" s="78"/>
      <c r="C378556" s="77"/>
    </row>
    <row r="378557" spans="2:3" x14ac:dyDescent="0.25">
      <c r="B378557" s="78"/>
      <c r="C378557" s="77"/>
    </row>
    <row r="378558" spans="2:3" x14ac:dyDescent="0.25">
      <c r="B378558" s="78"/>
      <c r="C378558" s="77"/>
    </row>
    <row r="378559" spans="2:3" x14ac:dyDescent="0.25">
      <c r="B378559" s="78"/>
      <c r="C378559" s="77"/>
    </row>
    <row r="378560" spans="2:3" x14ac:dyDescent="0.25">
      <c r="B378560" s="78"/>
      <c r="C378560" s="77"/>
    </row>
    <row r="378561" spans="2:3" x14ac:dyDescent="0.25">
      <c r="B378561" s="78"/>
      <c r="C378561" s="77"/>
    </row>
    <row r="378562" spans="2:3" x14ac:dyDescent="0.25">
      <c r="B378562" s="78"/>
      <c r="C378562" s="77"/>
    </row>
    <row r="378563" spans="2:3" x14ac:dyDescent="0.25">
      <c r="B378563" s="78"/>
      <c r="C378563" s="77"/>
    </row>
    <row r="378564" spans="2:3" x14ac:dyDescent="0.25">
      <c r="B378564" s="78"/>
      <c r="C378564" s="77"/>
    </row>
    <row r="378674" spans="2:3" x14ac:dyDescent="0.25">
      <c r="B378674" s="78"/>
      <c r="C378674" s="77"/>
    </row>
    <row r="378675" spans="2:3" x14ac:dyDescent="0.25">
      <c r="B378675" s="78"/>
      <c r="C378675" s="77"/>
    </row>
    <row r="378676" spans="2:3" x14ac:dyDescent="0.25">
      <c r="B378676" s="78"/>
      <c r="C378676" s="77"/>
    </row>
    <row r="378677" spans="2:3" x14ac:dyDescent="0.25">
      <c r="B378677" s="78"/>
      <c r="C378677" s="77"/>
    </row>
    <row r="378678" spans="2:3" x14ac:dyDescent="0.25">
      <c r="B378678" s="78"/>
      <c r="C378678" s="77"/>
    </row>
    <row r="378679" spans="2:3" x14ac:dyDescent="0.25">
      <c r="B378679" s="78"/>
      <c r="C378679" s="77"/>
    </row>
    <row r="378680" spans="2:3" x14ac:dyDescent="0.25">
      <c r="B378680" s="78"/>
      <c r="C378680" s="77"/>
    </row>
    <row r="378681" spans="2:3" x14ac:dyDescent="0.25">
      <c r="B378681" s="78"/>
      <c r="C378681" s="77"/>
    </row>
    <row r="378682" spans="2:3" x14ac:dyDescent="0.25">
      <c r="B378682" s="78"/>
      <c r="C378682" s="77"/>
    </row>
    <row r="378683" spans="2:3" x14ac:dyDescent="0.25">
      <c r="B378683" s="78"/>
      <c r="C378683" s="77"/>
    </row>
    <row r="378684" spans="2:3" x14ac:dyDescent="0.25">
      <c r="B378684" s="78"/>
      <c r="C378684" s="77"/>
    </row>
    <row r="378685" spans="2:3" x14ac:dyDescent="0.25">
      <c r="B378685" s="78"/>
      <c r="C378685" s="77"/>
    </row>
    <row r="378686" spans="2:3" x14ac:dyDescent="0.25">
      <c r="B378686" s="78"/>
      <c r="C378686" s="77"/>
    </row>
    <row r="378796" spans="2:3" x14ac:dyDescent="0.25">
      <c r="B378796" s="78"/>
      <c r="C378796" s="77"/>
    </row>
    <row r="378797" spans="2:3" x14ac:dyDescent="0.25">
      <c r="B378797" s="78"/>
      <c r="C378797" s="77"/>
    </row>
    <row r="378798" spans="2:3" x14ac:dyDescent="0.25">
      <c r="B378798" s="78"/>
      <c r="C378798" s="77"/>
    </row>
    <row r="378799" spans="2:3" x14ac:dyDescent="0.25">
      <c r="B378799" s="78"/>
      <c r="C378799" s="77"/>
    </row>
    <row r="378800" spans="2:3" x14ac:dyDescent="0.25">
      <c r="B378800" s="78"/>
      <c r="C378800" s="77"/>
    </row>
    <row r="378801" spans="2:3" x14ac:dyDescent="0.25">
      <c r="B378801" s="78"/>
      <c r="C378801" s="77"/>
    </row>
    <row r="378802" spans="2:3" x14ac:dyDescent="0.25">
      <c r="B378802" s="78"/>
      <c r="C378802" s="77"/>
    </row>
    <row r="378803" spans="2:3" x14ac:dyDescent="0.25">
      <c r="B378803" s="78"/>
      <c r="C378803" s="77"/>
    </row>
    <row r="378804" spans="2:3" x14ac:dyDescent="0.25">
      <c r="B378804" s="78"/>
      <c r="C378804" s="77"/>
    </row>
    <row r="378805" spans="2:3" x14ac:dyDescent="0.25">
      <c r="B378805" s="78"/>
      <c r="C378805" s="77"/>
    </row>
    <row r="378806" spans="2:3" x14ac:dyDescent="0.25">
      <c r="B378806" s="78"/>
      <c r="C378806" s="77"/>
    </row>
    <row r="378807" spans="2:3" x14ac:dyDescent="0.25">
      <c r="B378807" s="78"/>
      <c r="C378807" s="77"/>
    </row>
    <row r="378808" spans="2:3" x14ac:dyDescent="0.25">
      <c r="B378808" s="78"/>
      <c r="C378808" s="77"/>
    </row>
    <row r="378918" spans="2:3" x14ac:dyDescent="0.25">
      <c r="B378918" s="78"/>
      <c r="C378918" s="77"/>
    </row>
    <row r="378919" spans="2:3" x14ac:dyDescent="0.25">
      <c r="B378919" s="78"/>
      <c r="C378919" s="77"/>
    </row>
    <row r="378920" spans="2:3" x14ac:dyDescent="0.25">
      <c r="B378920" s="78"/>
      <c r="C378920" s="77"/>
    </row>
    <row r="378921" spans="2:3" x14ac:dyDescent="0.25">
      <c r="B378921" s="78"/>
      <c r="C378921" s="77"/>
    </row>
    <row r="378922" spans="2:3" x14ac:dyDescent="0.25">
      <c r="B378922" s="78"/>
      <c r="C378922" s="77"/>
    </row>
    <row r="378923" spans="2:3" x14ac:dyDescent="0.25">
      <c r="B378923" s="78"/>
      <c r="C378923" s="77"/>
    </row>
    <row r="378924" spans="2:3" x14ac:dyDescent="0.25">
      <c r="B378924" s="78"/>
      <c r="C378924" s="77"/>
    </row>
    <row r="378925" spans="2:3" x14ac:dyDescent="0.25">
      <c r="B378925" s="78"/>
      <c r="C378925" s="77"/>
    </row>
    <row r="378926" spans="2:3" x14ac:dyDescent="0.25">
      <c r="B378926" s="78"/>
      <c r="C378926" s="77"/>
    </row>
    <row r="378927" spans="2:3" x14ac:dyDescent="0.25">
      <c r="B378927" s="78"/>
      <c r="C378927" s="77"/>
    </row>
    <row r="378928" spans="2:3" x14ac:dyDescent="0.25">
      <c r="B378928" s="78"/>
      <c r="C378928" s="77"/>
    </row>
    <row r="378929" spans="2:3" x14ac:dyDescent="0.25">
      <c r="B378929" s="78"/>
      <c r="C378929" s="77"/>
    </row>
    <row r="378930" spans="2:3" x14ac:dyDescent="0.25">
      <c r="B378930" s="78"/>
      <c r="C378930" s="77"/>
    </row>
    <row r="379040" spans="2:3" x14ac:dyDescent="0.25">
      <c r="B379040" s="78"/>
      <c r="C379040" s="77"/>
    </row>
    <row r="379041" spans="2:3" x14ac:dyDescent="0.25">
      <c r="B379041" s="78"/>
      <c r="C379041" s="77"/>
    </row>
    <row r="379042" spans="2:3" x14ac:dyDescent="0.25">
      <c r="B379042" s="78"/>
      <c r="C379042" s="77"/>
    </row>
    <row r="379043" spans="2:3" x14ac:dyDescent="0.25">
      <c r="B379043" s="78"/>
      <c r="C379043" s="77"/>
    </row>
    <row r="379044" spans="2:3" x14ac:dyDescent="0.25">
      <c r="B379044" s="78"/>
      <c r="C379044" s="77"/>
    </row>
    <row r="379045" spans="2:3" x14ac:dyDescent="0.25">
      <c r="B379045" s="78"/>
      <c r="C379045" s="77"/>
    </row>
    <row r="379046" spans="2:3" x14ac:dyDescent="0.25">
      <c r="B379046" s="78"/>
      <c r="C379046" s="77"/>
    </row>
    <row r="379047" spans="2:3" x14ac:dyDescent="0.25">
      <c r="B379047" s="78"/>
      <c r="C379047" s="77"/>
    </row>
    <row r="379048" spans="2:3" x14ac:dyDescent="0.25">
      <c r="B379048" s="78"/>
      <c r="C379048" s="77"/>
    </row>
    <row r="379049" spans="2:3" x14ac:dyDescent="0.25">
      <c r="B379049" s="78"/>
      <c r="C379049" s="77"/>
    </row>
    <row r="379050" spans="2:3" x14ac:dyDescent="0.25">
      <c r="B379050" s="78"/>
      <c r="C379050" s="77"/>
    </row>
    <row r="379051" spans="2:3" x14ac:dyDescent="0.25">
      <c r="B379051" s="78"/>
      <c r="C379051" s="77"/>
    </row>
    <row r="379052" spans="2:3" x14ac:dyDescent="0.25">
      <c r="B379052" s="78"/>
      <c r="C379052" s="77"/>
    </row>
    <row r="379162" spans="2:3" x14ac:dyDescent="0.25">
      <c r="B379162" s="78"/>
      <c r="C379162" s="77"/>
    </row>
    <row r="379163" spans="2:3" x14ac:dyDescent="0.25">
      <c r="B379163" s="78"/>
      <c r="C379163" s="77"/>
    </row>
    <row r="379164" spans="2:3" x14ac:dyDescent="0.25">
      <c r="B379164" s="78"/>
      <c r="C379164" s="77"/>
    </row>
    <row r="379165" spans="2:3" x14ac:dyDescent="0.25">
      <c r="B379165" s="78"/>
      <c r="C379165" s="77"/>
    </row>
    <row r="379166" spans="2:3" x14ac:dyDescent="0.25">
      <c r="B379166" s="78"/>
      <c r="C379166" s="77"/>
    </row>
    <row r="379167" spans="2:3" x14ac:dyDescent="0.25">
      <c r="B379167" s="78"/>
      <c r="C379167" s="77"/>
    </row>
    <row r="379168" spans="2:3" x14ac:dyDescent="0.25">
      <c r="B379168" s="78"/>
      <c r="C379168" s="77"/>
    </row>
    <row r="379169" spans="2:3" x14ac:dyDescent="0.25">
      <c r="B379169" s="78"/>
      <c r="C379169" s="77"/>
    </row>
    <row r="379170" spans="2:3" x14ac:dyDescent="0.25">
      <c r="B379170" s="78"/>
      <c r="C379170" s="77"/>
    </row>
    <row r="379171" spans="2:3" x14ac:dyDescent="0.25">
      <c r="B379171" s="78"/>
      <c r="C379171" s="77"/>
    </row>
    <row r="379172" spans="2:3" x14ac:dyDescent="0.25">
      <c r="B379172" s="78"/>
      <c r="C379172" s="77"/>
    </row>
    <row r="379173" spans="2:3" x14ac:dyDescent="0.25">
      <c r="B379173" s="78"/>
      <c r="C379173" s="77"/>
    </row>
    <row r="379174" spans="2:3" x14ac:dyDescent="0.25">
      <c r="B379174" s="78"/>
      <c r="C379174" s="77"/>
    </row>
    <row r="379284" spans="2:3" x14ac:dyDescent="0.25">
      <c r="B379284" s="78"/>
      <c r="C379284" s="77"/>
    </row>
    <row r="379285" spans="2:3" x14ac:dyDescent="0.25">
      <c r="B379285" s="78"/>
      <c r="C379285" s="77"/>
    </row>
    <row r="379286" spans="2:3" x14ac:dyDescent="0.25">
      <c r="B379286" s="78"/>
      <c r="C379286" s="77"/>
    </row>
    <row r="379287" spans="2:3" x14ac:dyDescent="0.25">
      <c r="B379287" s="78"/>
      <c r="C379287" s="77"/>
    </row>
    <row r="379288" spans="2:3" x14ac:dyDescent="0.25">
      <c r="B379288" s="78"/>
      <c r="C379288" s="77"/>
    </row>
    <row r="379289" spans="2:3" x14ac:dyDescent="0.25">
      <c r="B379289" s="78"/>
      <c r="C379289" s="77"/>
    </row>
    <row r="379290" spans="2:3" x14ac:dyDescent="0.25">
      <c r="B379290" s="78"/>
      <c r="C379290" s="77"/>
    </row>
    <row r="379291" spans="2:3" x14ac:dyDescent="0.25">
      <c r="B379291" s="78"/>
      <c r="C379291" s="77"/>
    </row>
    <row r="379292" spans="2:3" x14ac:dyDescent="0.25">
      <c r="B379292" s="78"/>
      <c r="C379292" s="77"/>
    </row>
    <row r="379293" spans="2:3" x14ac:dyDescent="0.25">
      <c r="B379293" s="78"/>
      <c r="C379293" s="77"/>
    </row>
    <row r="379294" spans="2:3" x14ac:dyDescent="0.25">
      <c r="B379294" s="78"/>
      <c r="C379294" s="77"/>
    </row>
    <row r="379295" spans="2:3" x14ac:dyDescent="0.25">
      <c r="B379295" s="78"/>
      <c r="C379295" s="77"/>
    </row>
    <row r="379296" spans="2:3" x14ac:dyDescent="0.25">
      <c r="B379296" s="78"/>
      <c r="C379296" s="77"/>
    </row>
    <row r="379406" spans="2:3" x14ac:dyDescent="0.25">
      <c r="B379406" s="78"/>
      <c r="C379406" s="77"/>
    </row>
    <row r="379407" spans="2:3" x14ac:dyDescent="0.25">
      <c r="B379407" s="78"/>
      <c r="C379407" s="77"/>
    </row>
    <row r="379408" spans="2:3" x14ac:dyDescent="0.25">
      <c r="B379408" s="78"/>
      <c r="C379408" s="77"/>
    </row>
    <row r="379409" spans="2:3" x14ac:dyDescent="0.25">
      <c r="B379409" s="78"/>
      <c r="C379409" s="77"/>
    </row>
    <row r="379410" spans="2:3" x14ac:dyDescent="0.25">
      <c r="B379410" s="78"/>
      <c r="C379410" s="77"/>
    </row>
    <row r="379411" spans="2:3" x14ac:dyDescent="0.25">
      <c r="B379411" s="78"/>
      <c r="C379411" s="77"/>
    </row>
    <row r="379412" spans="2:3" x14ac:dyDescent="0.25">
      <c r="B379412" s="78"/>
      <c r="C379412" s="77"/>
    </row>
    <row r="379413" spans="2:3" x14ac:dyDescent="0.25">
      <c r="B379413" s="78"/>
      <c r="C379413" s="77"/>
    </row>
    <row r="379414" spans="2:3" x14ac:dyDescent="0.25">
      <c r="B379414" s="78"/>
      <c r="C379414" s="77"/>
    </row>
    <row r="379415" spans="2:3" x14ac:dyDescent="0.25">
      <c r="B379415" s="78"/>
      <c r="C379415" s="77"/>
    </row>
    <row r="379416" spans="2:3" x14ac:dyDescent="0.25">
      <c r="B379416" s="78"/>
      <c r="C379416" s="77"/>
    </row>
    <row r="379417" spans="2:3" x14ac:dyDescent="0.25">
      <c r="B379417" s="78"/>
      <c r="C379417" s="77"/>
    </row>
    <row r="379418" spans="2:3" x14ac:dyDescent="0.25">
      <c r="B379418" s="78"/>
      <c r="C379418" s="77"/>
    </row>
    <row r="379528" spans="2:3" x14ac:dyDescent="0.25">
      <c r="B379528" s="78"/>
      <c r="C379528" s="77"/>
    </row>
    <row r="379529" spans="2:3" x14ac:dyDescent="0.25">
      <c r="B379529" s="78"/>
      <c r="C379529" s="77"/>
    </row>
    <row r="379530" spans="2:3" x14ac:dyDescent="0.25">
      <c r="B379530" s="78"/>
      <c r="C379530" s="77"/>
    </row>
    <row r="379531" spans="2:3" x14ac:dyDescent="0.25">
      <c r="B379531" s="78"/>
      <c r="C379531" s="77"/>
    </row>
    <row r="379532" spans="2:3" x14ac:dyDescent="0.25">
      <c r="B379532" s="78"/>
      <c r="C379532" s="77"/>
    </row>
    <row r="379533" spans="2:3" x14ac:dyDescent="0.25">
      <c r="B379533" s="78"/>
      <c r="C379533" s="77"/>
    </row>
    <row r="379534" spans="2:3" x14ac:dyDescent="0.25">
      <c r="B379534" s="78"/>
      <c r="C379534" s="77"/>
    </row>
    <row r="379535" spans="2:3" x14ac:dyDescent="0.25">
      <c r="B379535" s="78"/>
      <c r="C379535" s="77"/>
    </row>
    <row r="379536" spans="2:3" x14ac:dyDescent="0.25">
      <c r="B379536" s="78"/>
      <c r="C379536" s="77"/>
    </row>
    <row r="379537" spans="2:3" x14ac:dyDescent="0.25">
      <c r="B379537" s="78"/>
      <c r="C379537" s="77"/>
    </row>
    <row r="379538" spans="2:3" x14ac:dyDescent="0.25">
      <c r="B379538" s="78"/>
      <c r="C379538" s="77"/>
    </row>
    <row r="379539" spans="2:3" x14ac:dyDescent="0.25">
      <c r="B379539" s="78"/>
      <c r="C379539" s="77"/>
    </row>
    <row r="379540" spans="2:3" x14ac:dyDescent="0.25">
      <c r="B379540" s="78"/>
      <c r="C379540" s="77"/>
    </row>
    <row r="379650" spans="2:3" x14ac:dyDescent="0.25">
      <c r="B379650" s="78"/>
      <c r="C379650" s="77"/>
    </row>
    <row r="379651" spans="2:3" x14ac:dyDescent="0.25">
      <c r="B379651" s="78"/>
      <c r="C379651" s="77"/>
    </row>
    <row r="379652" spans="2:3" x14ac:dyDescent="0.25">
      <c r="B379652" s="78"/>
      <c r="C379652" s="77"/>
    </row>
    <row r="379653" spans="2:3" x14ac:dyDescent="0.25">
      <c r="B379653" s="78"/>
      <c r="C379653" s="77"/>
    </row>
    <row r="379654" spans="2:3" x14ac:dyDescent="0.25">
      <c r="B379654" s="78"/>
      <c r="C379654" s="77"/>
    </row>
    <row r="379655" spans="2:3" x14ac:dyDescent="0.25">
      <c r="B379655" s="78"/>
      <c r="C379655" s="77"/>
    </row>
    <row r="379656" spans="2:3" x14ac:dyDescent="0.25">
      <c r="B379656" s="78"/>
      <c r="C379656" s="77"/>
    </row>
    <row r="379657" spans="2:3" x14ac:dyDescent="0.25">
      <c r="B379657" s="78"/>
      <c r="C379657" s="77"/>
    </row>
    <row r="379658" spans="2:3" x14ac:dyDescent="0.25">
      <c r="B379658" s="78"/>
      <c r="C379658" s="77"/>
    </row>
    <row r="379659" spans="2:3" x14ac:dyDescent="0.25">
      <c r="B379659" s="78"/>
      <c r="C379659" s="77"/>
    </row>
    <row r="379660" spans="2:3" x14ac:dyDescent="0.25">
      <c r="B379660" s="78"/>
      <c r="C379660" s="77"/>
    </row>
    <row r="379661" spans="2:3" x14ac:dyDescent="0.25">
      <c r="B379661" s="78"/>
      <c r="C379661" s="77"/>
    </row>
    <row r="379662" spans="2:3" x14ac:dyDescent="0.25">
      <c r="B379662" s="78"/>
      <c r="C379662" s="77"/>
    </row>
    <row r="379772" spans="2:3" x14ac:dyDescent="0.25">
      <c r="B379772" s="78"/>
      <c r="C379772" s="77"/>
    </row>
    <row r="379773" spans="2:3" x14ac:dyDescent="0.25">
      <c r="B379773" s="78"/>
      <c r="C379773" s="77"/>
    </row>
    <row r="379774" spans="2:3" x14ac:dyDescent="0.25">
      <c r="B379774" s="78"/>
      <c r="C379774" s="77"/>
    </row>
    <row r="379775" spans="2:3" x14ac:dyDescent="0.25">
      <c r="B379775" s="78"/>
      <c r="C379775" s="77"/>
    </row>
    <row r="379776" spans="2:3" x14ac:dyDescent="0.25">
      <c r="B379776" s="78"/>
      <c r="C379776" s="77"/>
    </row>
    <row r="379777" spans="2:3" x14ac:dyDescent="0.25">
      <c r="B379777" s="78"/>
      <c r="C379777" s="77"/>
    </row>
    <row r="379778" spans="2:3" x14ac:dyDescent="0.25">
      <c r="B379778" s="78"/>
      <c r="C379778" s="77"/>
    </row>
    <row r="379779" spans="2:3" x14ac:dyDescent="0.25">
      <c r="B379779" s="78"/>
      <c r="C379779" s="77"/>
    </row>
    <row r="379780" spans="2:3" x14ac:dyDescent="0.25">
      <c r="B379780" s="78"/>
      <c r="C379780" s="77"/>
    </row>
    <row r="379781" spans="2:3" x14ac:dyDescent="0.25">
      <c r="B379781" s="78"/>
      <c r="C379781" s="77"/>
    </row>
    <row r="379782" spans="2:3" x14ac:dyDescent="0.25">
      <c r="B379782" s="78"/>
      <c r="C379782" s="77"/>
    </row>
    <row r="379783" spans="2:3" x14ac:dyDescent="0.25">
      <c r="B379783" s="78"/>
      <c r="C379783" s="77"/>
    </row>
    <row r="379784" spans="2:3" x14ac:dyDescent="0.25">
      <c r="B379784" s="78"/>
      <c r="C379784" s="77"/>
    </row>
    <row r="379894" spans="2:3" x14ac:dyDescent="0.25">
      <c r="B379894" s="78"/>
      <c r="C379894" s="77"/>
    </row>
    <row r="379895" spans="2:3" x14ac:dyDescent="0.25">
      <c r="B379895" s="78"/>
      <c r="C379895" s="77"/>
    </row>
    <row r="379896" spans="2:3" x14ac:dyDescent="0.25">
      <c r="B379896" s="78"/>
      <c r="C379896" s="77"/>
    </row>
    <row r="379897" spans="2:3" x14ac:dyDescent="0.25">
      <c r="B379897" s="78"/>
      <c r="C379897" s="77"/>
    </row>
    <row r="379898" spans="2:3" x14ac:dyDescent="0.25">
      <c r="B379898" s="78"/>
      <c r="C379898" s="77"/>
    </row>
    <row r="379899" spans="2:3" x14ac:dyDescent="0.25">
      <c r="B379899" s="78"/>
      <c r="C379899" s="77"/>
    </row>
    <row r="379900" spans="2:3" x14ac:dyDescent="0.25">
      <c r="B379900" s="78"/>
      <c r="C379900" s="77"/>
    </row>
    <row r="379901" spans="2:3" x14ac:dyDescent="0.25">
      <c r="B379901" s="78"/>
      <c r="C379901" s="77"/>
    </row>
    <row r="379902" spans="2:3" x14ac:dyDescent="0.25">
      <c r="B379902" s="78"/>
      <c r="C379902" s="77"/>
    </row>
    <row r="379903" spans="2:3" x14ac:dyDescent="0.25">
      <c r="B379903" s="78"/>
      <c r="C379903" s="77"/>
    </row>
    <row r="379904" spans="2:3" x14ac:dyDescent="0.25">
      <c r="B379904" s="78"/>
      <c r="C379904" s="77"/>
    </row>
    <row r="379905" spans="2:3" x14ac:dyDescent="0.25">
      <c r="B379905" s="78"/>
      <c r="C379905" s="77"/>
    </row>
    <row r="379906" spans="2:3" x14ac:dyDescent="0.25">
      <c r="B379906" s="78"/>
      <c r="C379906" s="77"/>
    </row>
    <row r="380016" spans="2:3" x14ac:dyDescent="0.25">
      <c r="B380016" s="78"/>
      <c r="C380016" s="77"/>
    </row>
    <row r="380017" spans="2:3" x14ac:dyDescent="0.25">
      <c r="B380017" s="78"/>
      <c r="C380017" s="77"/>
    </row>
    <row r="380018" spans="2:3" x14ac:dyDescent="0.25">
      <c r="B380018" s="78"/>
      <c r="C380018" s="77"/>
    </row>
    <row r="380019" spans="2:3" x14ac:dyDescent="0.25">
      <c r="B380019" s="78"/>
      <c r="C380019" s="77"/>
    </row>
    <row r="380020" spans="2:3" x14ac:dyDescent="0.25">
      <c r="B380020" s="78"/>
      <c r="C380020" s="77"/>
    </row>
    <row r="380021" spans="2:3" x14ac:dyDescent="0.25">
      <c r="B380021" s="78"/>
      <c r="C380021" s="77"/>
    </row>
    <row r="380022" spans="2:3" x14ac:dyDescent="0.25">
      <c r="B380022" s="78"/>
      <c r="C380022" s="77"/>
    </row>
    <row r="380023" spans="2:3" x14ac:dyDescent="0.25">
      <c r="B380023" s="78"/>
      <c r="C380023" s="77"/>
    </row>
    <row r="380024" spans="2:3" x14ac:dyDescent="0.25">
      <c r="B380024" s="78"/>
      <c r="C380024" s="77"/>
    </row>
    <row r="380025" spans="2:3" x14ac:dyDescent="0.25">
      <c r="B380025" s="78"/>
      <c r="C380025" s="77"/>
    </row>
    <row r="380026" spans="2:3" x14ac:dyDescent="0.25">
      <c r="B380026" s="78"/>
      <c r="C380026" s="77"/>
    </row>
    <row r="380027" spans="2:3" x14ac:dyDescent="0.25">
      <c r="B380027" s="78"/>
      <c r="C380027" s="77"/>
    </row>
    <row r="380028" spans="2:3" x14ac:dyDescent="0.25">
      <c r="B380028" s="78"/>
      <c r="C380028" s="77"/>
    </row>
    <row r="380138" spans="2:3" x14ac:dyDescent="0.25">
      <c r="B380138" s="78"/>
      <c r="C380138" s="77"/>
    </row>
    <row r="380139" spans="2:3" x14ac:dyDescent="0.25">
      <c r="B380139" s="78"/>
      <c r="C380139" s="77"/>
    </row>
    <row r="380140" spans="2:3" x14ac:dyDescent="0.25">
      <c r="B380140" s="78"/>
      <c r="C380140" s="77"/>
    </row>
    <row r="380141" spans="2:3" x14ac:dyDescent="0.25">
      <c r="B380141" s="78"/>
      <c r="C380141" s="77"/>
    </row>
    <row r="380142" spans="2:3" x14ac:dyDescent="0.25">
      <c r="B380142" s="78"/>
      <c r="C380142" s="77"/>
    </row>
    <row r="380143" spans="2:3" x14ac:dyDescent="0.25">
      <c r="B380143" s="78"/>
      <c r="C380143" s="77"/>
    </row>
    <row r="380144" spans="2:3" x14ac:dyDescent="0.25">
      <c r="B380144" s="78"/>
      <c r="C380144" s="77"/>
    </row>
    <row r="380145" spans="2:3" x14ac:dyDescent="0.25">
      <c r="B380145" s="78"/>
      <c r="C380145" s="77"/>
    </row>
    <row r="380146" spans="2:3" x14ac:dyDescent="0.25">
      <c r="B380146" s="78"/>
      <c r="C380146" s="77"/>
    </row>
    <row r="380147" spans="2:3" x14ac:dyDescent="0.25">
      <c r="B380147" s="78"/>
      <c r="C380147" s="77"/>
    </row>
    <row r="380148" spans="2:3" x14ac:dyDescent="0.25">
      <c r="B380148" s="78"/>
      <c r="C380148" s="77"/>
    </row>
    <row r="380149" spans="2:3" x14ac:dyDescent="0.25">
      <c r="B380149" s="78"/>
      <c r="C380149" s="77"/>
    </row>
    <row r="380150" spans="2:3" x14ac:dyDescent="0.25">
      <c r="B380150" s="78"/>
      <c r="C380150" s="77"/>
    </row>
    <row r="380260" spans="2:3" x14ac:dyDescent="0.25">
      <c r="B380260" s="78"/>
      <c r="C380260" s="77"/>
    </row>
    <row r="380261" spans="2:3" x14ac:dyDescent="0.25">
      <c r="B380261" s="78"/>
      <c r="C380261" s="77"/>
    </row>
    <row r="380262" spans="2:3" x14ac:dyDescent="0.25">
      <c r="B380262" s="78"/>
      <c r="C380262" s="77"/>
    </row>
    <row r="380263" spans="2:3" x14ac:dyDescent="0.25">
      <c r="B380263" s="78"/>
      <c r="C380263" s="77"/>
    </row>
    <row r="380264" spans="2:3" x14ac:dyDescent="0.25">
      <c r="B380264" s="78"/>
      <c r="C380264" s="77"/>
    </row>
    <row r="380265" spans="2:3" x14ac:dyDescent="0.25">
      <c r="B380265" s="78"/>
      <c r="C380265" s="77"/>
    </row>
    <row r="380266" spans="2:3" x14ac:dyDescent="0.25">
      <c r="B380266" s="78"/>
      <c r="C380266" s="77"/>
    </row>
    <row r="380267" spans="2:3" x14ac:dyDescent="0.25">
      <c r="B380267" s="78"/>
      <c r="C380267" s="77"/>
    </row>
    <row r="380268" spans="2:3" x14ac:dyDescent="0.25">
      <c r="B380268" s="78"/>
      <c r="C380268" s="77"/>
    </row>
    <row r="380269" spans="2:3" x14ac:dyDescent="0.25">
      <c r="B380269" s="78"/>
      <c r="C380269" s="77"/>
    </row>
    <row r="380270" spans="2:3" x14ac:dyDescent="0.25">
      <c r="B380270" s="78"/>
      <c r="C380270" s="77"/>
    </row>
    <row r="380271" spans="2:3" x14ac:dyDescent="0.25">
      <c r="B380271" s="78"/>
      <c r="C380271" s="77"/>
    </row>
    <row r="380272" spans="2:3" x14ac:dyDescent="0.25">
      <c r="B380272" s="78"/>
      <c r="C380272" s="77"/>
    </row>
    <row r="380382" spans="2:3" x14ac:dyDescent="0.25">
      <c r="B380382" s="78"/>
      <c r="C380382" s="77"/>
    </row>
    <row r="380383" spans="2:3" x14ac:dyDescent="0.25">
      <c r="B380383" s="78"/>
      <c r="C380383" s="77"/>
    </row>
    <row r="380384" spans="2:3" x14ac:dyDescent="0.25">
      <c r="B380384" s="78"/>
      <c r="C380384" s="77"/>
    </row>
    <row r="380385" spans="2:3" x14ac:dyDescent="0.25">
      <c r="B380385" s="78"/>
      <c r="C380385" s="77"/>
    </row>
    <row r="380386" spans="2:3" x14ac:dyDescent="0.25">
      <c r="B380386" s="78"/>
      <c r="C380386" s="77"/>
    </row>
    <row r="380387" spans="2:3" x14ac:dyDescent="0.25">
      <c r="B380387" s="78"/>
      <c r="C380387" s="77"/>
    </row>
    <row r="380388" spans="2:3" x14ac:dyDescent="0.25">
      <c r="B380388" s="78"/>
      <c r="C380388" s="77"/>
    </row>
    <row r="380389" spans="2:3" x14ac:dyDescent="0.25">
      <c r="B380389" s="78"/>
      <c r="C380389" s="77"/>
    </row>
    <row r="380390" spans="2:3" x14ac:dyDescent="0.25">
      <c r="B380390" s="78"/>
      <c r="C380390" s="77"/>
    </row>
    <row r="380391" spans="2:3" x14ac:dyDescent="0.25">
      <c r="B380391" s="78"/>
      <c r="C380391" s="77"/>
    </row>
    <row r="380392" spans="2:3" x14ac:dyDescent="0.25">
      <c r="B380392" s="78"/>
      <c r="C380392" s="77"/>
    </row>
    <row r="380393" spans="2:3" x14ac:dyDescent="0.25">
      <c r="B380393" s="78"/>
      <c r="C380393" s="77"/>
    </row>
    <row r="380394" spans="2:3" x14ac:dyDescent="0.25">
      <c r="B380394" s="78"/>
      <c r="C380394" s="77"/>
    </row>
    <row r="380504" spans="2:3" x14ac:dyDescent="0.25">
      <c r="B380504" s="78"/>
      <c r="C380504" s="77"/>
    </row>
    <row r="380505" spans="2:3" x14ac:dyDescent="0.25">
      <c r="B380505" s="78"/>
      <c r="C380505" s="77"/>
    </row>
    <row r="380506" spans="2:3" x14ac:dyDescent="0.25">
      <c r="B380506" s="78"/>
      <c r="C380506" s="77"/>
    </row>
    <row r="380507" spans="2:3" x14ac:dyDescent="0.25">
      <c r="B380507" s="78"/>
      <c r="C380507" s="77"/>
    </row>
    <row r="380508" spans="2:3" x14ac:dyDescent="0.25">
      <c r="B380508" s="78"/>
      <c r="C380508" s="77"/>
    </row>
    <row r="380509" spans="2:3" x14ac:dyDescent="0.25">
      <c r="B380509" s="78"/>
      <c r="C380509" s="77"/>
    </row>
    <row r="380510" spans="2:3" x14ac:dyDescent="0.25">
      <c r="B380510" s="78"/>
      <c r="C380510" s="77"/>
    </row>
    <row r="380511" spans="2:3" x14ac:dyDescent="0.25">
      <c r="B380511" s="78"/>
      <c r="C380511" s="77"/>
    </row>
    <row r="380512" spans="2:3" x14ac:dyDescent="0.25">
      <c r="B380512" s="78"/>
      <c r="C380512" s="77"/>
    </row>
    <row r="380513" spans="2:3" x14ac:dyDescent="0.25">
      <c r="B380513" s="78"/>
      <c r="C380513" s="77"/>
    </row>
    <row r="380514" spans="2:3" x14ac:dyDescent="0.25">
      <c r="B380514" s="78"/>
      <c r="C380514" s="77"/>
    </row>
    <row r="380515" spans="2:3" x14ac:dyDescent="0.25">
      <c r="B380515" s="78"/>
      <c r="C380515" s="77"/>
    </row>
    <row r="380516" spans="2:3" x14ac:dyDescent="0.25">
      <c r="B380516" s="78"/>
      <c r="C380516" s="77"/>
    </row>
    <row r="380626" spans="2:3" x14ac:dyDescent="0.25">
      <c r="B380626" s="78"/>
      <c r="C380626" s="77"/>
    </row>
    <row r="380627" spans="2:3" x14ac:dyDescent="0.25">
      <c r="B380627" s="78"/>
      <c r="C380627" s="77"/>
    </row>
    <row r="380628" spans="2:3" x14ac:dyDescent="0.25">
      <c r="B380628" s="78"/>
      <c r="C380628" s="77"/>
    </row>
    <row r="380629" spans="2:3" x14ac:dyDescent="0.25">
      <c r="B380629" s="78"/>
      <c r="C380629" s="77"/>
    </row>
    <row r="380630" spans="2:3" x14ac:dyDescent="0.25">
      <c r="B380630" s="78"/>
      <c r="C380630" s="77"/>
    </row>
    <row r="380631" spans="2:3" x14ac:dyDescent="0.25">
      <c r="B380631" s="78"/>
      <c r="C380631" s="77"/>
    </row>
    <row r="380632" spans="2:3" x14ac:dyDescent="0.25">
      <c r="B380632" s="78"/>
      <c r="C380632" s="77"/>
    </row>
    <row r="380633" spans="2:3" x14ac:dyDescent="0.25">
      <c r="B380633" s="78"/>
      <c r="C380633" s="77"/>
    </row>
    <row r="380634" spans="2:3" x14ac:dyDescent="0.25">
      <c r="B380634" s="78"/>
      <c r="C380634" s="77"/>
    </row>
    <row r="380635" spans="2:3" x14ac:dyDescent="0.25">
      <c r="B380635" s="78"/>
      <c r="C380635" s="77"/>
    </row>
    <row r="380636" spans="2:3" x14ac:dyDescent="0.25">
      <c r="B380636" s="78"/>
      <c r="C380636" s="77"/>
    </row>
    <row r="380637" spans="2:3" x14ac:dyDescent="0.25">
      <c r="B380637" s="78"/>
      <c r="C380637" s="77"/>
    </row>
    <row r="380638" spans="2:3" x14ac:dyDescent="0.25">
      <c r="B380638" s="78"/>
      <c r="C380638" s="77"/>
    </row>
    <row r="380748" spans="2:3" x14ac:dyDescent="0.25">
      <c r="B380748" s="78"/>
      <c r="C380748" s="77"/>
    </row>
    <row r="380749" spans="2:3" x14ac:dyDescent="0.25">
      <c r="B380749" s="78"/>
      <c r="C380749" s="77"/>
    </row>
    <row r="380750" spans="2:3" x14ac:dyDescent="0.25">
      <c r="B380750" s="78"/>
      <c r="C380750" s="77"/>
    </row>
    <row r="380751" spans="2:3" x14ac:dyDescent="0.25">
      <c r="B380751" s="78"/>
      <c r="C380751" s="77"/>
    </row>
    <row r="380752" spans="2:3" x14ac:dyDescent="0.25">
      <c r="B380752" s="78"/>
      <c r="C380752" s="77"/>
    </row>
    <row r="380753" spans="2:3" x14ac:dyDescent="0.25">
      <c r="B380753" s="78"/>
      <c r="C380753" s="77"/>
    </row>
    <row r="380754" spans="2:3" x14ac:dyDescent="0.25">
      <c r="B380754" s="78"/>
      <c r="C380754" s="77"/>
    </row>
    <row r="380755" spans="2:3" x14ac:dyDescent="0.25">
      <c r="B380755" s="78"/>
      <c r="C380755" s="77"/>
    </row>
    <row r="380756" spans="2:3" x14ac:dyDescent="0.25">
      <c r="B380756" s="78"/>
      <c r="C380756" s="77"/>
    </row>
    <row r="380757" spans="2:3" x14ac:dyDescent="0.25">
      <c r="B380757" s="78"/>
      <c r="C380757" s="77"/>
    </row>
    <row r="380758" spans="2:3" x14ac:dyDescent="0.25">
      <c r="B380758" s="78"/>
      <c r="C380758" s="77"/>
    </row>
    <row r="380759" spans="2:3" x14ac:dyDescent="0.25">
      <c r="B380759" s="78"/>
      <c r="C380759" s="77"/>
    </row>
    <row r="380760" spans="2:3" x14ac:dyDescent="0.25">
      <c r="B380760" s="78"/>
      <c r="C380760" s="77"/>
    </row>
    <row r="380870" spans="2:3" x14ac:dyDescent="0.25">
      <c r="B380870" s="78"/>
      <c r="C380870" s="77"/>
    </row>
    <row r="380871" spans="2:3" x14ac:dyDescent="0.25">
      <c r="B380871" s="78"/>
      <c r="C380871" s="77"/>
    </row>
    <row r="380872" spans="2:3" x14ac:dyDescent="0.25">
      <c r="B380872" s="78"/>
      <c r="C380872" s="77"/>
    </row>
    <row r="380873" spans="2:3" x14ac:dyDescent="0.25">
      <c r="B380873" s="78"/>
      <c r="C380873" s="77"/>
    </row>
    <row r="380874" spans="2:3" x14ac:dyDescent="0.25">
      <c r="B380874" s="78"/>
      <c r="C380874" s="77"/>
    </row>
    <row r="380875" spans="2:3" x14ac:dyDescent="0.25">
      <c r="B380875" s="78"/>
      <c r="C380875" s="77"/>
    </row>
    <row r="380876" spans="2:3" x14ac:dyDescent="0.25">
      <c r="B380876" s="78"/>
      <c r="C380876" s="77"/>
    </row>
    <row r="380877" spans="2:3" x14ac:dyDescent="0.25">
      <c r="B380877" s="78"/>
      <c r="C380877" s="77"/>
    </row>
    <row r="380878" spans="2:3" x14ac:dyDescent="0.25">
      <c r="B380878" s="78"/>
      <c r="C380878" s="77"/>
    </row>
    <row r="380879" spans="2:3" x14ac:dyDescent="0.25">
      <c r="B380879" s="78"/>
      <c r="C380879" s="77"/>
    </row>
    <row r="380880" spans="2:3" x14ac:dyDescent="0.25">
      <c r="B380880" s="78"/>
      <c r="C380880" s="77"/>
    </row>
    <row r="380881" spans="2:3" x14ac:dyDescent="0.25">
      <c r="B380881" s="78"/>
      <c r="C380881" s="77"/>
    </row>
    <row r="380882" spans="2:3" x14ac:dyDescent="0.25">
      <c r="B380882" s="78"/>
      <c r="C380882" s="77"/>
    </row>
    <row r="380992" spans="2:3" x14ac:dyDescent="0.25">
      <c r="B380992" s="78"/>
      <c r="C380992" s="77"/>
    </row>
    <row r="380993" spans="2:3" x14ac:dyDescent="0.25">
      <c r="B380993" s="78"/>
      <c r="C380993" s="77"/>
    </row>
    <row r="380994" spans="2:3" x14ac:dyDescent="0.25">
      <c r="B380994" s="78"/>
      <c r="C380994" s="77"/>
    </row>
    <row r="380995" spans="2:3" x14ac:dyDescent="0.25">
      <c r="B380995" s="78"/>
      <c r="C380995" s="77"/>
    </row>
    <row r="380996" spans="2:3" x14ac:dyDescent="0.25">
      <c r="B380996" s="78"/>
      <c r="C380996" s="77"/>
    </row>
    <row r="380997" spans="2:3" x14ac:dyDescent="0.25">
      <c r="B380997" s="78"/>
      <c r="C380997" s="77"/>
    </row>
    <row r="380998" spans="2:3" x14ac:dyDescent="0.25">
      <c r="B380998" s="78"/>
      <c r="C380998" s="77"/>
    </row>
    <row r="380999" spans="2:3" x14ac:dyDescent="0.25">
      <c r="B380999" s="78"/>
      <c r="C380999" s="77"/>
    </row>
    <row r="381000" spans="2:3" x14ac:dyDescent="0.25">
      <c r="B381000" s="78"/>
      <c r="C381000" s="77"/>
    </row>
    <row r="381001" spans="2:3" x14ac:dyDescent="0.25">
      <c r="B381001" s="78"/>
      <c r="C381001" s="77"/>
    </row>
    <row r="381002" spans="2:3" x14ac:dyDescent="0.25">
      <c r="B381002" s="78"/>
      <c r="C381002" s="77"/>
    </row>
    <row r="381003" spans="2:3" x14ac:dyDescent="0.25">
      <c r="B381003" s="78"/>
      <c r="C381003" s="77"/>
    </row>
    <row r="381004" spans="2:3" x14ac:dyDescent="0.25">
      <c r="B381004" s="78"/>
      <c r="C381004" s="77"/>
    </row>
    <row r="381114" spans="2:3" x14ac:dyDescent="0.25">
      <c r="B381114" s="78"/>
      <c r="C381114" s="77"/>
    </row>
    <row r="381115" spans="2:3" x14ac:dyDescent="0.25">
      <c r="B381115" s="78"/>
      <c r="C381115" s="77"/>
    </row>
    <row r="381116" spans="2:3" x14ac:dyDescent="0.25">
      <c r="B381116" s="78"/>
      <c r="C381116" s="77"/>
    </row>
    <row r="381117" spans="2:3" x14ac:dyDescent="0.25">
      <c r="B381117" s="78"/>
      <c r="C381117" s="77"/>
    </row>
    <row r="381118" spans="2:3" x14ac:dyDescent="0.25">
      <c r="B381118" s="78"/>
      <c r="C381118" s="77"/>
    </row>
    <row r="381119" spans="2:3" x14ac:dyDescent="0.25">
      <c r="B381119" s="78"/>
      <c r="C381119" s="77"/>
    </row>
    <row r="381120" spans="2:3" x14ac:dyDescent="0.25">
      <c r="B381120" s="78"/>
      <c r="C381120" s="77"/>
    </row>
    <row r="381121" spans="2:3" x14ac:dyDescent="0.25">
      <c r="B381121" s="78"/>
      <c r="C381121" s="77"/>
    </row>
    <row r="381122" spans="2:3" x14ac:dyDescent="0.25">
      <c r="B381122" s="78"/>
      <c r="C381122" s="77"/>
    </row>
    <row r="381123" spans="2:3" x14ac:dyDescent="0.25">
      <c r="B381123" s="78"/>
      <c r="C381123" s="77"/>
    </row>
    <row r="381124" spans="2:3" x14ac:dyDescent="0.25">
      <c r="B381124" s="78"/>
      <c r="C381124" s="77"/>
    </row>
    <row r="381125" spans="2:3" x14ac:dyDescent="0.25">
      <c r="B381125" s="78"/>
      <c r="C381125" s="77"/>
    </row>
    <row r="381126" spans="2:3" x14ac:dyDescent="0.25">
      <c r="B381126" s="78"/>
      <c r="C381126" s="77"/>
    </row>
    <row r="381236" spans="2:3" x14ac:dyDescent="0.25">
      <c r="B381236" s="78"/>
      <c r="C381236" s="77"/>
    </row>
    <row r="381237" spans="2:3" x14ac:dyDescent="0.25">
      <c r="B381237" s="78"/>
      <c r="C381237" s="77"/>
    </row>
    <row r="381238" spans="2:3" x14ac:dyDescent="0.25">
      <c r="B381238" s="78"/>
      <c r="C381238" s="77"/>
    </row>
    <row r="381239" spans="2:3" x14ac:dyDescent="0.25">
      <c r="B381239" s="78"/>
      <c r="C381239" s="77"/>
    </row>
    <row r="381240" spans="2:3" x14ac:dyDescent="0.25">
      <c r="B381240" s="78"/>
      <c r="C381240" s="77"/>
    </row>
    <row r="381241" spans="2:3" x14ac:dyDescent="0.25">
      <c r="B381241" s="78"/>
      <c r="C381241" s="77"/>
    </row>
    <row r="381242" spans="2:3" x14ac:dyDescent="0.25">
      <c r="B381242" s="78"/>
      <c r="C381242" s="77"/>
    </row>
    <row r="381243" spans="2:3" x14ac:dyDescent="0.25">
      <c r="B381243" s="78"/>
      <c r="C381243" s="77"/>
    </row>
    <row r="381244" spans="2:3" x14ac:dyDescent="0.25">
      <c r="B381244" s="78"/>
      <c r="C381244" s="77"/>
    </row>
    <row r="381245" spans="2:3" x14ac:dyDescent="0.25">
      <c r="B381245" s="78"/>
      <c r="C381245" s="77"/>
    </row>
    <row r="381246" spans="2:3" x14ac:dyDescent="0.25">
      <c r="B381246" s="78"/>
      <c r="C381246" s="77"/>
    </row>
    <row r="381247" spans="2:3" x14ac:dyDescent="0.25">
      <c r="B381247" s="78"/>
      <c r="C381247" s="77"/>
    </row>
    <row r="381248" spans="2:3" x14ac:dyDescent="0.25">
      <c r="B381248" s="78"/>
      <c r="C381248" s="77"/>
    </row>
    <row r="381358" spans="2:3" x14ac:dyDescent="0.25">
      <c r="B381358" s="78"/>
      <c r="C381358" s="77"/>
    </row>
    <row r="381359" spans="2:3" x14ac:dyDescent="0.25">
      <c r="B381359" s="78"/>
      <c r="C381359" s="77"/>
    </row>
    <row r="381360" spans="2:3" x14ac:dyDescent="0.25">
      <c r="B381360" s="78"/>
      <c r="C381360" s="77"/>
    </row>
    <row r="381361" spans="2:3" x14ac:dyDescent="0.25">
      <c r="B381361" s="78"/>
      <c r="C381361" s="77"/>
    </row>
    <row r="381362" spans="2:3" x14ac:dyDescent="0.25">
      <c r="B381362" s="78"/>
      <c r="C381362" s="77"/>
    </row>
    <row r="381363" spans="2:3" x14ac:dyDescent="0.25">
      <c r="B381363" s="78"/>
      <c r="C381363" s="77"/>
    </row>
    <row r="381364" spans="2:3" x14ac:dyDescent="0.25">
      <c r="B381364" s="78"/>
      <c r="C381364" s="77"/>
    </row>
    <row r="381365" spans="2:3" x14ac:dyDescent="0.25">
      <c r="B381365" s="78"/>
      <c r="C381365" s="77"/>
    </row>
    <row r="381366" spans="2:3" x14ac:dyDescent="0.25">
      <c r="B381366" s="78"/>
      <c r="C381366" s="77"/>
    </row>
    <row r="381367" spans="2:3" x14ac:dyDescent="0.25">
      <c r="B381367" s="78"/>
      <c r="C381367" s="77"/>
    </row>
    <row r="381368" spans="2:3" x14ac:dyDescent="0.25">
      <c r="B381368" s="78"/>
      <c r="C381368" s="77"/>
    </row>
    <row r="381369" spans="2:3" x14ac:dyDescent="0.25">
      <c r="B381369" s="78"/>
      <c r="C381369" s="77"/>
    </row>
    <row r="381370" spans="2:3" x14ac:dyDescent="0.25">
      <c r="B381370" s="78"/>
      <c r="C381370" s="77"/>
    </row>
    <row r="381480" spans="2:3" x14ac:dyDescent="0.25">
      <c r="B381480" s="78"/>
      <c r="C381480" s="77"/>
    </row>
    <row r="381481" spans="2:3" x14ac:dyDescent="0.25">
      <c r="B381481" s="78"/>
      <c r="C381481" s="77"/>
    </row>
    <row r="381482" spans="2:3" x14ac:dyDescent="0.25">
      <c r="B381482" s="78"/>
      <c r="C381482" s="77"/>
    </row>
    <row r="381483" spans="2:3" x14ac:dyDescent="0.25">
      <c r="B381483" s="78"/>
      <c r="C381483" s="77"/>
    </row>
    <row r="381484" spans="2:3" x14ac:dyDescent="0.25">
      <c r="B381484" s="78"/>
      <c r="C381484" s="77"/>
    </row>
    <row r="381485" spans="2:3" x14ac:dyDescent="0.25">
      <c r="B381485" s="78"/>
      <c r="C381485" s="77"/>
    </row>
    <row r="381486" spans="2:3" x14ac:dyDescent="0.25">
      <c r="B381486" s="78"/>
      <c r="C381486" s="77"/>
    </row>
    <row r="381487" spans="2:3" x14ac:dyDescent="0.25">
      <c r="B381487" s="78"/>
      <c r="C381487" s="77"/>
    </row>
    <row r="381488" spans="2:3" x14ac:dyDescent="0.25">
      <c r="B381488" s="78"/>
      <c r="C381488" s="77"/>
    </row>
    <row r="381489" spans="2:3" x14ac:dyDescent="0.25">
      <c r="B381489" s="78"/>
      <c r="C381489" s="77"/>
    </row>
    <row r="381490" spans="2:3" x14ac:dyDescent="0.25">
      <c r="B381490" s="78"/>
      <c r="C381490" s="77"/>
    </row>
    <row r="381491" spans="2:3" x14ac:dyDescent="0.25">
      <c r="B381491" s="78"/>
      <c r="C381491" s="77"/>
    </row>
    <row r="381492" spans="2:3" x14ac:dyDescent="0.25">
      <c r="B381492" s="78"/>
      <c r="C381492" s="77"/>
    </row>
    <row r="381602" spans="2:3" x14ac:dyDescent="0.25">
      <c r="B381602" s="78"/>
      <c r="C381602" s="77"/>
    </row>
    <row r="381603" spans="2:3" x14ac:dyDescent="0.25">
      <c r="B381603" s="78"/>
      <c r="C381603" s="77"/>
    </row>
    <row r="381604" spans="2:3" x14ac:dyDescent="0.25">
      <c r="B381604" s="78"/>
      <c r="C381604" s="77"/>
    </row>
    <row r="381605" spans="2:3" x14ac:dyDescent="0.25">
      <c r="B381605" s="78"/>
      <c r="C381605" s="77"/>
    </row>
    <row r="381606" spans="2:3" x14ac:dyDescent="0.25">
      <c r="B381606" s="78"/>
      <c r="C381606" s="77"/>
    </row>
    <row r="381607" spans="2:3" x14ac:dyDescent="0.25">
      <c r="B381607" s="78"/>
      <c r="C381607" s="77"/>
    </row>
    <row r="381608" spans="2:3" x14ac:dyDescent="0.25">
      <c r="B381608" s="78"/>
      <c r="C381608" s="77"/>
    </row>
    <row r="381609" spans="2:3" x14ac:dyDescent="0.25">
      <c r="B381609" s="78"/>
      <c r="C381609" s="77"/>
    </row>
    <row r="381610" spans="2:3" x14ac:dyDescent="0.25">
      <c r="B381610" s="78"/>
      <c r="C381610" s="77"/>
    </row>
    <row r="381611" spans="2:3" x14ac:dyDescent="0.25">
      <c r="B381611" s="78"/>
      <c r="C381611" s="77"/>
    </row>
    <row r="381612" spans="2:3" x14ac:dyDescent="0.25">
      <c r="B381612" s="78"/>
      <c r="C381612" s="77"/>
    </row>
    <row r="381613" spans="2:3" x14ac:dyDescent="0.25">
      <c r="B381613" s="78"/>
      <c r="C381613" s="77"/>
    </row>
    <row r="381614" spans="2:3" x14ac:dyDescent="0.25">
      <c r="B381614" s="78"/>
      <c r="C381614" s="77"/>
    </row>
    <row r="381724" spans="2:3" x14ac:dyDescent="0.25">
      <c r="B381724" s="78"/>
      <c r="C381724" s="77"/>
    </row>
    <row r="381725" spans="2:3" x14ac:dyDescent="0.25">
      <c r="B381725" s="78"/>
      <c r="C381725" s="77"/>
    </row>
    <row r="381726" spans="2:3" x14ac:dyDescent="0.25">
      <c r="B381726" s="78"/>
      <c r="C381726" s="77"/>
    </row>
    <row r="381727" spans="2:3" x14ac:dyDescent="0.25">
      <c r="B381727" s="78"/>
      <c r="C381727" s="77"/>
    </row>
    <row r="381728" spans="2:3" x14ac:dyDescent="0.25">
      <c r="B381728" s="78"/>
      <c r="C381728" s="77"/>
    </row>
    <row r="381729" spans="2:3" x14ac:dyDescent="0.25">
      <c r="B381729" s="78"/>
      <c r="C381729" s="77"/>
    </row>
    <row r="381730" spans="2:3" x14ac:dyDescent="0.25">
      <c r="B381730" s="78"/>
      <c r="C381730" s="77"/>
    </row>
    <row r="381731" spans="2:3" x14ac:dyDescent="0.25">
      <c r="B381731" s="78"/>
      <c r="C381731" s="77"/>
    </row>
    <row r="381732" spans="2:3" x14ac:dyDescent="0.25">
      <c r="B381732" s="78"/>
      <c r="C381732" s="77"/>
    </row>
    <row r="381733" spans="2:3" x14ac:dyDescent="0.25">
      <c r="B381733" s="78"/>
      <c r="C381733" s="77"/>
    </row>
    <row r="381734" spans="2:3" x14ac:dyDescent="0.25">
      <c r="B381734" s="78"/>
      <c r="C381734" s="77"/>
    </row>
    <row r="381735" spans="2:3" x14ac:dyDescent="0.25">
      <c r="B381735" s="78"/>
      <c r="C381735" s="77"/>
    </row>
    <row r="381736" spans="2:3" x14ac:dyDescent="0.25">
      <c r="B381736" s="78"/>
      <c r="C381736" s="77"/>
    </row>
    <row r="381846" spans="2:3" x14ac:dyDescent="0.25">
      <c r="B381846" s="78"/>
      <c r="C381846" s="77"/>
    </row>
    <row r="381847" spans="2:3" x14ac:dyDescent="0.25">
      <c r="B381847" s="78"/>
      <c r="C381847" s="77"/>
    </row>
    <row r="381848" spans="2:3" x14ac:dyDescent="0.25">
      <c r="B381848" s="78"/>
      <c r="C381848" s="77"/>
    </row>
    <row r="381849" spans="2:3" x14ac:dyDescent="0.25">
      <c r="B381849" s="78"/>
      <c r="C381849" s="77"/>
    </row>
    <row r="381850" spans="2:3" x14ac:dyDescent="0.25">
      <c r="B381850" s="78"/>
      <c r="C381850" s="77"/>
    </row>
    <row r="381851" spans="2:3" x14ac:dyDescent="0.25">
      <c r="B381851" s="78"/>
      <c r="C381851" s="77"/>
    </row>
    <row r="381852" spans="2:3" x14ac:dyDescent="0.25">
      <c r="B381852" s="78"/>
      <c r="C381852" s="77"/>
    </row>
    <row r="381853" spans="2:3" x14ac:dyDescent="0.25">
      <c r="B381853" s="78"/>
      <c r="C381853" s="77"/>
    </row>
    <row r="381854" spans="2:3" x14ac:dyDescent="0.25">
      <c r="B381854" s="78"/>
      <c r="C381854" s="77"/>
    </row>
    <row r="381855" spans="2:3" x14ac:dyDescent="0.25">
      <c r="B381855" s="78"/>
      <c r="C381855" s="77"/>
    </row>
    <row r="381856" spans="2:3" x14ac:dyDescent="0.25">
      <c r="B381856" s="78"/>
      <c r="C381856" s="77"/>
    </row>
    <row r="381857" spans="2:3" x14ac:dyDescent="0.25">
      <c r="B381857" s="78"/>
      <c r="C381857" s="77"/>
    </row>
    <row r="381858" spans="2:3" x14ac:dyDescent="0.25">
      <c r="B381858" s="78"/>
      <c r="C381858" s="77"/>
    </row>
    <row r="381968" spans="2:3" x14ac:dyDescent="0.25">
      <c r="B381968" s="78"/>
      <c r="C381968" s="77"/>
    </row>
    <row r="381969" spans="2:3" x14ac:dyDescent="0.25">
      <c r="B381969" s="78"/>
      <c r="C381969" s="77"/>
    </row>
    <row r="381970" spans="2:3" x14ac:dyDescent="0.25">
      <c r="B381970" s="78"/>
      <c r="C381970" s="77"/>
    </row>
    <row r="381971" spans="2:3" x14ac:dyDescent="0.25">
      <c r="B381971" s="78"/>
      <c r="C381971" s="77"/>
    </row>
    <row r="381972" spans="2:3" x14ac:dyDescent="0.25">
      <c r="B381972" s="78"/>
      <c r="C381972" s="77"/>
    </row>
    <row r="381973" spans="2:3" x14ac:dyDescent="0.25">
      <c r="B381973" s="78"/>
      <c r="C381973" s="77"/>
    </row>
    <row r="381974" spans="2:3" x14ac:dyDescent="0.25">
      <c r="B381974" s="78"/>
      <c r="C381974" s="77"/>
    </row>
    <row r="381975" spans="2:3" x14ac:dyDescent="0.25">
      <c r="B381975" s="78"/>
      <c r="C381975" s="77"/>
    </row>
    <row r="381976" spans="2:3" x14ac:dyDescent="0.25">
      <c r="B381976" s="78"/>
      <c r="C381976" s="77"/>
    </row>
    <row r="381977" spans="2:3" x14ac:dyDescent="0.25">
      <c r="B381977" s="78"/>
      <c r="C381977" s="77"/>
    </row>
    <row r="381978" spans="2:3" x14ac:dyDescent="0.25">
      <c r="B381978" s="78"/>
      <c r="C381978" s="77"/>
    </row>
    <row r="381979" spans="2:3" x14ac:dyDescent="0.25">
      <c r="B381979" s="78"/>
      <c r="C381979" s="77"/>
    </row>
    <row r="381980" spans="2:3" x14ac:dyDescent="0.25">
      <c r="B381980" s="78"/>
      <c r="C381980" s="77"/>
    </row>
    <row r="382090" spans="2:3" x14ac:dyDescent="0.25">
      <c r="B382090" s="78"/>
      <c r="C382090" s="77"/>
    </row>
    <row r="382091" spans="2:3" x14ac:dyDescent="0.25">
      <c r="B382091" s="78"/>
      <c r="C382091" s="77"/>
    </row>
    <row r="382092" spans="2:3" x14ac:dyDescent="0.25">
      <c r="B382092" s="78"/>
      <c r="C382092" s="77"/>
    </row>
    <row r="382093" spans="2:3" x14ac:dyDescent="0.25">
      <c r="B382093" s="78"/>
      <c r="C382093" s="77"/>
    </row>
    <row r="382094" spans="2:3" x14ac:dyDescent="0.25">
      <c r="B382094" s="78"/>
      <c r="C382094" s="77"/>
    </row>
    <row r="382095" spans="2:3" x14ac:dyDescent="0.25">
      <c r="B382095" s="78"/>
      <c r="C382095" s="77"/>
    </row>
    <row r="382096" spans="2:3" x14ac:dyDescent="0.25">
      <c r="B382096" s="78"/>
      <c r="C382096" s="77"/>
    </row>
    <row r="382097" spans="2:3" x14ac:dyDescent="0.25">
      <c r="B382097" s="78"/>
      <c r="C382097" s="77"/>
    </row>
    <row r="382098" spans="2:3" x14ac:dyDescent="0.25">
      <c r="B382098" s="78"/>
      <c r="C382098" s="77"/>
    </row>
    <row r="382099" spans="2:3" x14ac:dyDescent="0.25">
      <c r="B382099" s="78"/>
      <c r="C382099" s="77"/>
    </row>
    <row r="382100" spans="2:3" x14ac:dyDescent="0.25">
      <c r="B382100" s="78"/>
      <c r="C382100" s="77"/>
    </row>
    <row r="382101" spans="2:3" x14ac:dyDescent="0.25">
      <c r="B382101" s="78"/>
      <c r="C382101" s="77"/>
    </row>
    <row r="382102" spans="2:3" x14ac:dyDescent="0.25">
      <c r="B382102" s="78"/>
      <c r="C382102" s="77"/>
    </row>
    <row r="382212" spans="2:3" x14ac:dyDescent="0.25">
      <c r="B382212" s="78"/>
      <c r="C382212" s="77"/>
    </row>
    <row r="382213" spans="2:3" x14ac:dyDescent="0.25">
      <c r="B382213" s="78"/>
      <c r="C382213" s="77"/>
    </row>
    <row r="382214" spans="2:3" x14ac:dyDescent="0.25">
      <c r="B382214" s="78"/>
      <c r="C382214" s="77"/>
    </row>
    <row r="382215" spans="2:3" x14ac:dyDescent="0.25">
      <c r="B382215" s="78"/>
      <c r="C382215" s="77"/>
    </row>
    <row r="382216" spans="2:3" x14ac:dyDescent="0.25">
      <c r="B382216" s="78"/>
      <c r="C382216" s="77"/>
    </row>
    <row r="382217" spans="2:3" x14ac:dyDescent="0.25">
      <c r="B382217" s="78"/>
      <c r="C382217" s="77"/>
    </row>
    <row r="382218" spans="2:3" x14ac:dyDescent="0.25">
      <c r="B382218" s="78"/>
      <c r="C382218" s="77"/>
    </row>
    <row r="382219" spans="2:3" x14ac:dyDescent="0.25">
      <c r="B382219" s="78"/>
      <c r="C382219" s="77"/>
    </row>
    <row r="382220" spans="2:3" x14ac:dyDescent="0.25">
      <c r="B382220" s="78"/>
      <c r="C382220" s="77"/>
    </row>
    <row r="382221" spans="2:3" x14ac:dyDescent="0.25">
      <c r="B382221" s="78"/>
      <c r="C382221" s="77"/>
    </row>
    <row r="382222" spans="2:3" x14ac:dyDescent="0.25">
      <c r="B382222" s="78"/>
      <c r="C382222" s="77"/>
    </row>
    <row r="382223" spans="2:3" x14ac:dyDescent="0.25">
      <c r="B382223" s="78"/>
      <c r="C382223" s="77"/>
    </row>
    <row r="382224" spans="2:3" x14ac:dyDescent="0.25">
      <c r="B382224" s="78"/>
      <c r="C382224" s="77"/>
    </row>
    <row r="382334" spans="2:3" x14ac:dyDescent="0.25">
      <c r="B382334" s="78"/>
      <c r="C382334" s="77"/>
    </row>
    <row r="382335" spans="2:3" x14ac:dyDescent="0.25">
      <c r="B382335" s="78"/>
      <c r="C382335" s="77"/>
    </row>
    <row r="382336" spans="2:3" x14ac:dyDescent="0.25">
      <c r="B382336" s="78"/>
      <c r="C382336" s="77"/>
    </row>
    <row r="382337" spans="2:3" x14ac:dyDescent="0.25">
      <c r="B382337" s="78"/>
      <c r="C382337" s="77"/>
    </row>
    <row r="382338" spans="2:3" x14ac:dyDescent="0.25">
      <c r="B382338" s="78"/>
      <c r="C382338" s="77"/>
    </row>
    <row r="382339" spans="2:3" x14ac:dyDescent="0.25">
      <c r="B382339" s="78"/>
      <c r="C382339" s="77"/>
    </row>
    <row r="382340" spans="2:3" x14ac:dyDescent="0.25">
      <c r="B382340" s="78"/>
      <c r="C382340" s="77"/>
    </row>
    <row r="382341" spans="2:3" x14ac:dyDescent="0.25">
      <c r="B382341" s="78"/>
      <c r="C382341" s="77"/>
    </row>
    <row r="382342" spans="2:3" x14ac:dyDescent="0.25">
      <c r="B382342" s="78"/>
      <c r="C382342" s="77"/>
    </row>
    <row r="382343" spans="2:3" x14ac:dyDescent="0.25">
      <c r="B382343" s="78"/>
      <c r="C382343" s="77"/>
    </row>
    <row r="382344" spans="2:3" x14ac:dyDescent="0.25">
      <c r="B382344" s="78"/>
      <c r="C382344" s="77"/>
    </row>
    <row r="382345" spans="2:3" x14ac:dyDescent="0.25">
      <c r="B382345" s="78"/>
      <c r="C382345" s="77"/>
    </row>
    <row r="382346" spans="2:3" x14ac:dyDescent="0.25">
      <c r="B382346" s="78"/>
      <c r="C382346" s="77"/>
    </row>
    <row r="382456" spans="2:3" x14ac:dyDescent="0.25">
      <c r="B382456" s="78"/>
      <c r="C382456" s="77"/>
    </row>
    <row r="382457" spans="2:3" x14ac:dyDescent="0.25">
      <c r="B382457" s="78"/>
      <c r="C382457" s="77"/>
    </row>
    <row r="382458" spans="2:3" x14ac:dyDescent="0.25">
      <c r="B382458" s="78"/>
      <c r="C382458" s="77"/>
    </row>
    <row r="382459" spans="2:3" x14ac:dyDescent="0.25">
      <c r="B382459" s="78"/>
      <c r="C382459" s="77"/>
    </row>
    <row r="382460" spans="2:3" x14ac:dyDescent="0.25">
      <c r="B382460" s="78"/>
      <c r="C382460" s="77"/>
    </row>
    <row r="382461" spans="2:3" x14ac:dyDescent="0.25">
      <c r="B382461" s="78"/>
      <c r="C382461" s="77"/>
    </row>
    <row r="382462" spans="2:3" x14ac:dyDescent="0.25">
      <c r="B382462" s="78"/>
      <c r="C382462" s="77"/>
    </row>
    <row r="382463" spans="2:3" x14ac:dyDescent="0.25">
      <c r="B382463" s="78"/>
      <c r="C382463" s="77"/>
    </row>
    <row r="382464" spans="2:3" x14ac:dyDescent="0.25">
      <c r="B382464" s="78"/>
      <c r="C382464" s="77"/>
    </row>
    <row r="382465" spans="2:3" x14ac:dyDescent="0.25">
      <c r="B382465" s="78"/>
      <c r="C382465" s="77"/>
    </row>
    <row r="382466" spans="2:3" x14ac:dyDescent="0.25">
      <c r="B382466" s="78"/>
      <c r="C382466" s="77"/>
    </row>
    <row r="382467" spans="2:3" x14ac:dyDescent="0.25">
      <c r="B382467" s="78"/>
      <c r="C382467" s="77"/>
    </row>
    <row r="382468" spans="2:3" x14ac:dyDescent="0.25">
      <c r="B382468" s="78"/>
      <c r="C382468" s="77"/>
    </row>
    <row r="382578" spans="2:3" x14ac:dyDescent="0.25">
      <c r="B382578" s="78"/>
      <c r="C382578" s="77"/>
    </row>
    <row r="382579" spans="2:3" x14ac:dyDescent="0.25">
      <c r="B382579" s="78"/>
      <c r="C382579" s="77"/>
    </row>
    <row r="382580" spans="2:3" x14ac:dyDescent="0.25">
      <c r="B382580" s="78"/>
      <c r="C382580" s="77"/>
    </row>
    <row r="382581" spans="2:3" x14ac:dyDescent="0.25">
      <c r="B382581" s="78"/>
      <c r="C382581" s="77"/>
    </row>
    <row r="382582" spans="2:3" x14ac:dyDescent="0.25">
      <c r="B382582" s="78"/>
      <c r="C382582" s="77"/>
    </row>
    <row r="382583" spans="2:3" x14ac:dyDescent="0.25">
      <c r="B382583" s="78"/>
      <c r="C382583" s="77"/>
    </row>
    <row r="382584" spans="2:3" x14ac:dyDescent="0.25">
      <c r="B382584" s="78"/>
      <c r="C382584" s="77"/>
    </row>
    <row r="382585" spans="2:3" x14ac:dyDescent="0.25">
      <c r="B382585" s="78"/>
      <c r="C382585" s="77"/>
    </row>
    <row r="382586" spans="2:3" x14ac:dyDescent="0.25">
      <c r="B382586" s="78"/>
      <c r="C382586" s="77"/>
    </row>
    <row r="382587" spans="2:3" x14ac:dyDescent="0.25">
      <c r="B382587" s="78"/>
      <c r="C382587" s="77"/>
    </row>
    <row r="382588" spans="2:3" x14ac:dyDescent="0.25">
      <c r="B382588" s="78"/>
      <c r="C382588" s="77"/>
    </row>
    <row r="382589" spans="2:3" x14ac:dyDescent="0.25">
      <c r="B382589" s="78"/>
      <c r="C382589" s="77"/>
    </row>
    <row r="382590" spans="2:3" x14ac:dyDescent="0.25">
      <c r="B382590" s="78"/>
      <c r="C382590" s="77"/>
    </row>
    <row r="382700" spans="2:3" x14ac:dyDescent="0.25">
      <c r="B382700" s="78"/>
      <c r="C382700" s="77"/>
    </row>
    <row r="382701" spans="2:3" x14ac:dyDescent="0.25">
      <c r="B382701" s="78"/>
      <c r="C382701" s="77"/>
    </row>
    <row r="382702" spans="2:3" x14ac:dyDescent="0.25">
      <c r="B382702" s="78"/>
      <c r="C382702" s="77"/>
    </row>
    <row r="382703" spans="2:3" x14ac:dyDescent="0.25">
      <c r="B382703" s="78"/>
      <c r="C382703" s="77"/>
    </row>
    <row r="382704" spans="2:3" x14ac:dyDescent="0.25">
      <c r="B382704" s="78"/>
      <c r="C382704" s="77"/>
    </row>
    <row r="382705" spans="2:3" x14ac:dyDescent="0.25">
      <c r="B382705" s="78"/>
      <c r="C382705" s="77"/>
    </row>
    <row r="382706" spans="2:3" x14ac:dyDescent="0.25">
      <c r="B382706" s="78"/>
      <c r="C382706" s="77"/>
    </row>
    <row r="382707" spans="2:3" x14ac:dyDescent="0.25">
      <c r="B382707" s="78"/>
      <c r="C382707" s="77"/>
    </row>
    <row r="382708" spans="2:3" x14ac:dyDescent="0.25">
      <c r="B382708" s="78"/>
      <c r="C382708" s="77"/>
    </row>
    <row r="382709" spans="2:3" x14ac:dyDescent="0.25">
      <c r="B382709" s="78"/>
      <c r="C382709" s="77"/>
    </row>
    <row r="382710" spans="2:3" x14ac:dyDescent="0.25">
      <c r="B382710" s="78"/>
      <c r="C382710" s="77"/>
    </row>
    <row r="382711" spans="2:3" x14ac:dyDescent="0.25">
      <c r="B382711" s="78"/>
      <c r="C382711" s="77"/>
    </row>
    <row r="382712" spans="2:3" x14ac:dyDescent="0.25">
      <c r="B382712" s="78"/>
      <c r="C382712" s="77"/>
    </row>
    <row r="382822" spans="2:3" x14ac:dyDescent="0.25">
      <c r="B382822" s="78"/>
      <c r="C382822" s="77"/>
    </row>
    <row r="382823" spans="2:3" x14ac:dyDescent="0.25">
      <c r="B382823" s="78"/>
      <c r="C382823" s="77"/>
    </row>
    <row r="382824" spans="2:3" x14ac:dyDescent="0.25">
      <c r="B382824" s="78"/>
      <c r="C382824" s="77"/>
    </row>
    <row r="382825" spans="2:3" x14ac:dyDescent="0.25">
      <c r="B382825" s="78"/>
      <c r="C382825" s="77"/>
    </row>
    <row r="382826" spans="2:3" x14ac:dyDescent="0.25">
      <c r="B382826" s="78"/>
      <c r="C382826" s="77"/>
    </row>
    <row r="382827" spans="2:3" x14ac:dyDescent="0.25">
      <c r="B382827" s="78"/>
      <c r="C382827" s="77"/>
    </row>
    <row r="382828" spans="2:3" x14ac:dyDescent="0.25">
      <c r="B382828" s="78"/>
      <c r="C382828" s="77"/>
    </row>
    <row r="382829" spans="2:3" x14ac:dyDescent="0.25">
      <c r="B382829" s="78"/>
      <c r="C382829" s="77"/>
    </row>
    <row r="382830" spans="2:3" x14ac:dyDescent="0.25">
      <c r="B382830" s="78"/>
      <c r="C382830" s="77"/>
    </row>
    <row r="382831" spans="2:3" x14ac:dyDescent="0.25">
      <c r="B382831" s="78"/>
      <c r="C382831" s="77"/>
    </row>
    <row r="382832" spans="2:3" x14ac:dyDescent="0.25">
      <c r="B382832" s="78"/>
      <c r="C382832" s="77"/>
    </row>
    <row r="382833" spans="2:3" x14ac:dyDescent="0.25">
      <c r="B382833" s="78"/>
      <c r="C382833" s="77"/>
    </row>
    <row r="382834" spans="2:3" x14ac:dyDescent="0.25">
      <c r="B382834" s="78"/>
      <c r="C382834" s="77"/>
    </row>
    <row r="382944" spans="2:3" x14ac:dyDescent="0.25">
      <c r="B382944" s="78"/>
      <c r="C382944" s="77"/>
    </row>
    <row r="382945" spans="2:3" x14ac:dyDescent="0.25">
      <c r="B382945" s="78"/>
      <c r="C382945" s="77"/>
    </row>
    <row r="382946" spans="2:3" x14ac:dyDescent="0.25">
      <c r="B382946" s="78"/>
      <c r="C382946" s="77"/>
    </row>
    <row r="382947" spans="2:3" x14ac:dyDescent="0.25">
      <c r="B382947" s="78"/>
      <c r="C382947" s="77"/>
    </row>
    <row r="382948" spans="2:3" x14ac:dyDescent="0.25">
      <c r="B382948" s="78"/>
      <c r="C382948" s="77"/>
    </row>
    <row r="382949" spans="2:3" x14ac:dyDescent="0.25">
      <c r="B382949" s="78"/>
      <c r="C382949" s="77"/>
    </row>
    <row r="382950" spans="2:3" x14ac:dyDescent="0.25">
      <c r="B382950" s="78"/>
      <c r="C382950" s="77"/>
    </row>
    <row r="382951" spans="2:3" x14ac:dyDescent="0.25">
      <c r="B382951" s="78"/>
      <c r="C382951" s="77"/>
    </row>
    <row r="382952" spans="2:3" x14ac:dyDescent="0.25">
      <c r="B382952" s="78"/>
      <c r="C382952" s="77"/>
    </row>
    <row r="382953" spans="2:3" x14ac:dyDescent="0.25">
      <c r="B382953" s="78"/>
      <c r="C382953" s="77"/>
    </row>
    <row r="382954" spans="2:3" x14ac:dyDescent="0.25">
      <c r="B382954" s="78"/>
      <c r="C382954" s="77"/>
    </row>
    <row r="382955" spans="2:3" x14ac:dyDescent="0.25">
      <c r="B382955" s="78"/>
      <c r="C382955" s="77"/>
    </row>
    <row r="382956" spans="2:3" x14ac:dyDescent="0.25">
      <c r="B382956" s="78"/>
      <c r="C382956" s="77"/>
    </row>
    <row r="383066" spans="2:3" x14ac:dyDescent="0.25">
      <c r="B383066" s="78"/>
      <c r="C383066" s="77"/>
    </row>
    <row r="383067" spans="2:3" x14ac:dyDescent="0.25">
      <c r="B383067" s="78"/>
      <c r="C383067" s="77"/>
    </row>
    <row r="383068" spans="2:3" x14ac:dyDescent="0.25">
      <c r="B383068" s="78"/>
      <c r="C383068" s="77"/>
    </row>
    <row r="383069" spans="2:3" x14ac:dyDescent="0.25">
      <c r="B383069" s="78"/>
      <c r="C383069" s="77"/>
    </row>
    <row r="383070" spans="2:3" x14ac:dyDescent="0.25">
      <c r="B383070" s="78"/>
      <c r="C383070" s="77"/>
    </row>
    <row r="383071" spans="2:3" x14ac:dyDescent="0.25">
      <c r="B383071" s="78"/>
      <c r="C383071" s="77"/>
    </row>
    <row r="383072" spans="2:3" x14ac:dyDescent="0.25">
      <c r="B383072" s="78"/>
      <c r="C383072" s="77"/>
    </row>
    <row r="383073" spans="2:3" x14ac:dyDescent="0.25">
      <c r="B383073" s="78"/>
      <c r="C383073" s="77"/>
    </row>
    <row r="383074" spans="2:3" x14ac:dyDescent="0.25">
      <c r="B383074" s="78"/>
      <c r="C383074" s="77"/>
    </row>
    <row r="383075" spans="2:3" x14ac:dyDescent="0.25">
      <c r="B383075" s="78"/>
      <c r="C383075" s="77"/>
    </row>
    <row r="383076" spans="2:3" x14ac:dyDescent="0.25">
      <c r="B383076" s="78"/>
      <c r="C383076" s="77"/>
    </row>
    <row r="383077" spans="2:3" x14ac:dyDescent="0.25">
      <c r="B383077" s="78"/>
      <c r="C383077" s="77"/>
    </row>
    <row r="383078" spans="2:3" x14ac:dyDescent="0.25">
      <c r="B383078" s="78"/>
      <c r="C383078" s="77"/>
    </row>
    <row r="383188" spans="2:3" x14ac:dyDescent="0.25">
      <c r="B383188" s="78"/>
      <c r="C383188" s="77"/>
    </row>
    <row r="383189" spans="2:3" x14ac:dyDescent="0.25">
      <c r="B383189" s="78"/>
      <c r="C383189" s="77"/>
    </row>
    <row r="383190" spans="2:3" x14ac:dyDescent="0.25">
      <c r="B383190" s="78"/>
      <c r="C383190" s="77"/>
    </row>
    <row r="383191" spans="2:3" x14ac:dyDescent="0.25">
      <c r="B383191" s="78"/>
      <c r="C383191" s="77"/>
    </row>
    <row r="383192" spans="2:3" x14ac:dyDescent="0.25">
      <c r="B383192" s="78"/>
      <c r="C383192" s="77"/>
    </row>
    <row r="383193" spans="2:3" x14ac:dyDescent="0.25">
      <c r="B383193" s="78"/>
      <c r="C383193" s="77"/>
    </row>
    <row r="383194" spans="2:3" x14ac:dyDescent="0.25">
      <c r="B383194" s="78"/>
      <c r="C383194" s="77"/>
    </row>
    <row r="383195" spans="2:3" x14ac:dyDescent="0.25">
      <c r="B383195" s="78"/>
      <c r="C383195" s="77"/>
    </row>
    <row r="383196" spans="2:3" x14ac:dyDescent="0.25">
      <c r="B383196" s="78"/>
      <c r="C383196" s="77"/>
    </row>
    <row r="383197" spans="2:3" x14ac:dyDescent="0.25">
      <c r="B383197" s="78"/>
      <c r="C383197" s="77"/>
    </row>
    <row r="383198" spans="2:3" x14ac:dyDescent="0.25">
      <c r="B383198" s="78"/>
      <c r="C383198" s="77"/>
    </row>
    <row r="383199" spans="2:3" x14ac:dyDescent="0.25">
      <c r="B383199" s="78"/>
      <c r="C383199" s="77"/>
    </row>
    <row r="383200" spans="2:3" x14ac:dyDescent="0.25">
      <c r="B383200" s="78"/>
      <c r="C383200" s="77"/>
    </row>
    <row r="383310" spans="2:3" x14ac:dyDescent="0.25">
      <c r="B383310" s="78"/>
      <c r="C383310" s="77"/>
    </row>
    <row r="383311" spans="2:3" x14ac:dyDescent="0.25">
      <c r="B383311" s="78"/>
      <c r="C383311" s="77"/>
    </row>
    <row r="383312" spans="2:3" x14ac:dyDescent="0.25">
      <c r="B383312" s="78"/>
      <c r="C383312" s="77"/>
    </row>
    <row r="383313" spans="2:3" x14ac:dyDescent="0.25">
      <c r="B383313" s="78"/>
      <c r="C383313" s="77"/>
    </row>
    <row r="383314" spans="2:3" x14ac:dyDescent="0.25">
      <c r="B383314" s="78"/>
      <c r="C383314" s="77"/>
    </row>
    <row r="383315" spans="2:3" x14ac:dyDescent="0.25">
      <c r="B383315" s="78"/>
      <c r="C383315" s="77"/>
    </row>
    <row r="383316" spans="2:3" x14ac:dyDescent="0.25">
      <c r="B383316" s="78"/>
      <c r="C383316" s="77"/>
    </row>
    <row r="383317" spans="2:3" x14ac:dyDescent="0.25">
      <c r="B383317" s="78"/>
      <c r="C383317" s="77"/>
    </row>
    <row r="383318" spans="2:3" x14ac:dyDescent="0.25">
      <c r="B383318" s="78"/>
      <c r="C383318" s="77"/>
    </row>
    <row r="383319" spans="2:3" x14ac:dyDescent="0.25">
      <c r="B383319" s="78"/>
      <c r="C383319" s="77"/>
    </row>
    <row r="383320" spans="2:3" x14ac:dyDescent="0.25">
      <c r="B383320" s="78"/>
      <c r="C383320" s="77"/>
    </row>
    <row r="383321" spans="2:3" x14ac:dyDescent="0.25">
      <c r="B383321" s="78"/>
      <c r="C383321" s="77"/>
    </row>
    <row r="383322" spans="2:3" x14ac:dyDescent="0.25">
      <c r="B383322" s="78"/>
      <c r="C383322" s="77"/>
    </row>
    <row r="383432" spans="2:3" x14ac:dyDescent="0.25">
      <c r="B383432" s="78"/>
      <c r="C383432" s="77"/>
    </row>
    <row r="383433" spans="2:3" x14ac:dyDescent="0.25">
      <c r="B383433" s="78"/>
      <c r="C383433" s="77"/>
    </row>
    <row r="383434" spans="2:3" x14ac:dyDescent="0.25">
      <c r="B383434" s="78"/>
      <c r="C383434" s="77"/>
    </row>
    <row r="383435" spans="2:3" x14ac:dyDescent="0.25">
      <c r="B383435" s="78"/>
      <c r="C383435" s="77"/>
    </row>
    <row r="383436" spans="2:3" x14ac:dyDescent="0.25">
      <c r="B383436" s="78"/>
      <c r="C383436" s="77"/>
    </row>
    <row r="383437" spans="2:3" x14ac:dyDescent="0.25">
      <c r="B383437" s="78"/>
      <c r="C383437" s="77"/>
    </row>
    <row r="383438" spans="2:3" x14ac:dyDescent="0.25">
      <c r="B383438" s="78"/>
      <c r="C383438" s="77"/>
    </row>
    <row r="383439" spans="2:3" x14ac:dyDescent="0.25">
      <c r="B383439" s="78"/>
      <c r="C383439" s="77"/>
    </row>
    <row r="383440" spans="2:3" x14ac:dyDescent="0.25">
      <c r="B383440" s="78"/>
      <c r="C383440" s="77"/>
    </row>
    <row r="383441" spans="2:3" x14ac:dyDescent="0.25">
      <c r="B383441" s="78"/>
      <c r="C383441" s="77"/>
    </row>
    <row r="383442" spans="2:3" x14ac:dyDescent="0.25">
      <c r="B383442" s="78"/>
      <c r="C383442" s="77"/>
    </row>
    <row r="383443" spans="2:3" x14ac:dyDescent="0.25">
      <c r="B383443" s="78"/>
      <c r="C383443" s="77"/>
    </row>
    <row r="383444" spans="2:3" x14ac:dyDescent="0.25">
      <c r="B383444" s="78"/>
      <c r="C383444" s="77"/>
    </row>
    <row r="383554" spans="2:3" x14ac:dyDescent="0.25">
      <c r="B383554" s="78"/>
      <c r="C383554" s="77"/>
    </row>
    <row r="383555" spans="2:3" x14ac:dyDescent="0.25">
      <c r="B383555" s="78"/>
      <c r="C383555" s="77"/>
    </row>
    <row r="383556" spans="2:3" x14ac:dyDescent="0.25">
      <c r="B383556" s="78"/>
      <c r="C383556" s="77"/>
    </row>
    <row r="383557" spans="2:3" x14ac:dyDescent="0.25">
      <c r="B383557" s="78"/>
      <c r="C383557" s="77"/>
    </row>
    <row r="383558" spans="2:3" x14ac:dyDescent="0.25">
      <c r="B383558" s="78"/>
      <c r="C383558" s="77"/>
    </row>
    <row r="383559" spans="2:3" x14ac:dyDescent="0.25">
      <c r="B383559" s="78"/>
      <c r="C383559" s="77"/>
    </row>
    <row r="383560" spans="2:3" x14ac:dyDescent="0.25">
      <c r="B383560" s="78"/>
      <c r="C383560" s="77"/>
    </row>
    <row r="383561" spans="2:3" x14ac:dyDescent="0.25">
      <c r="B383561" s="78"/>
      <c r="C383561" s="77"/>
    </row>
    <row r="383562" spans="2:3" x14ac:dyDescent="0.25">
      <c r="B383562" s="78"/>
      <c r="C383562" s="77"/>
    </row>
    <row r="383563" spans="2:3" x14ac:dyDescent="0.25">
      <c r="B383563" s="78"/>
      <c r="C383563" s="77"/>
    </row>
    <row r="383564" spans="2:3" x14ac:dyDescent="0.25">
      <c r="B383564" s="78"/>
      <c r="C383564" s="77"/>
    </row>
    <row r="383565" spans="2:3" x14ac:dyDescent="0.25">
      <c r="B383565" s="78"/>
      <c r="C383565" s="77"/>
    </row>
    <row r="383566" spans="2:3" x14ac:dyDescent="0.25">
      <c r="B383566" s="78"/>
      <c r="C383566" s="77"/>
    </row>
    <row r="383676" spans="2:3" x14ac:dyDescent="0.25">
      <c r="B383676" s="78"/>
      <c r="C383676" s="77"/>
    </row>
    <row r="383677" spans="2:3" x14ac:dyDescent="0.25">
      <c r="B383677" s="78"/>
      <c r="C383677" s="77"/>
    </row>
    <row r="383678" spans="2:3" x14ac:dyDescent="0.25">
      <c r="B383678" s="78"/>
      <c r="C383678" s="77"/>
    </row>
    <row r="383679" spans="2:3" x14ac:dyDescent="0.25">
      <c r="B383679" s="78"/>
      <c r="C383679" s="77"/>
    </row>
    <row r="383680" spans="2:3" x14ac:dyDescent="0.25">
      <c r="B383680" s="78"/>
      <c r="C383680" s="77"/>
    </row>
    <row r="383681" spans="2:3" x14ac:dyDescent="0.25">
      <c r="B383681" s="78"/>
      <c r="C383681" s="77"/>
    </row>
    <row r="383682" spans="2:3" x14ac:dyDescent="0.25">
      <c r="B383682" s="78"/>
      <c r="C383682" s="77"/>
    </row>
    <row r="383683" spans="2:3" x14ac:dyDescent="0.25">
      <c r="B383683" s="78"/>
      <c r="C383683" s="77"/>
    </row>
    <row r="383684" spans="2:3" x14ac:dyDescent="0.25">
      <c r="B383684" s="78"/>
      <c r="C383684" s="77"/>
    </row>
    <row r="383685" spans="2:3" x14ac:dyDescent="0.25">
      <c r="B383685" s="78"/>
      <c r="C383685" s="77"/>
    </row>
    <row r="383686" spans="2:3" x14ac:dyDescent="0.25">
      <c r="B383686" s="78"/>
      <c r="C383686" s="77"/>
    </row>
    <row r="383687" spans="2:3" x14ac:dyDescent="0.25">
      <c r="B383687" s="78"/>
      <c r="C383687" s="77"/>
    </row>
    <row r="383688" spans="2:3" x14ac:dyDescent="0.25">
      <c r="B383688" s="78"/>
      <c r="C383688" s="77"/>
    </row>
    <row r="383798" spans="2:3" x14ac:dyDescent="0.25">
      <c r="B383798" s="78"/>
      <c r="C383798" s="77"/>
    </row>
    <row r="383799" spans="2:3" x14ac:dyDescent="0.25">
      <c r="B383799" s="78"/>
      <c r="C383799" s="77"/>
    </row>
    <row r="383800" spans="2:3" x14ac:dyDescent="0.25">
      <c r="B383800" s="78"/>
      <c r="C383800" s="77"/>
    </row>
    <row r="383801" spans="2:3" x14ac:dyDescent="0.25">
      <c r="B383801" s="78"/>
      <c r="C383801" s="77"/>
    </row>
    <row r="383802" spans="2:3" x14ac:dyDescent="0.25">
      <c r="B383802" s="78"/>
      <c r="C383802" s="77"/>
    </row>
    <row r="383803" spans="2:3" x14ac:dyDescent="0.25">
      <c r="B383803" s="78"/>
      <c r="C383803" s="77"/>
    </row>
    <row r="383804" spans="2:3" x14ac:dyDescent="0.25">
      <c r="B383804" s="78"/>
      <c r="C383804" s="77"/>
    </row>
    <row r="383805" spans="2:3" x14ac:dyDescent="0.25">
      <c r="B383805" s="78"/>
      <c r="C383805" s="77"/>
    </row>
    <row r="383806" spans="2:3" x14ac:dyDescent="0.25">
      <c r="B383806" s="78"/>
      <c r="C383806" s="77"/>
    </row>
    <row r="383807" spans="2:3" x14ac:dyDescent="0.25">
      <c r="B383807" s="78"/>
      <c r="C383807" s="77"/>
    </row>
    <row r="383808" spans="2:3" x14ac:dyDescent="0.25">
      <c r="B383808" s="78"/>
      <c r="C383808" s="77"/>
    </row>
    <row r="383809" spans="2:3" x14ac:dyDescent="0.25">
      <c r="B383809" s="78"/>
      <c r="C383809" s="77"/>
    </row>
    <row r="383810" spans="2:3" x14ac:dyDescent="0.25">
      <c r="B383810" s="78"/>
      <c r="C383810" s="77"/>
    </row>
    <row r="383920" spans="2:3" x14ac:dyDescent="0.25">
      <c r="B383920" s="78"/>
      <c r="C383920" s="77"/>
    </row>
    <row r="383921" spans="2:3" x14ac:dyDescent="0.25">
      <c r="B383921" s="78"/>
      <c r="C383921" s="77"/>
    </row>
    <row r="383922" spans="2:3" x14ac:dyDescent="0.25">
      <c r="B383922" s="78"/>
      <c r="C383922" s="77"/>
    </row>
    <row r="383923" spans="2:3" x14ac:dyDescent="0.25">
      <c r="B383923" s="78"/>
      <c r="C383923" s="77"/>
    </row>
    <row r="383924" spans="2:3" x14ac:dyDescent="0.25">
      <c r="B383924" s="78"/>
      <c r="C383924" s="77"/>
    </row>
    <row r="383925" spans="2:3" x14ac:dyDescent="0.25">
      <c r="B383925" s="78"/>
      <c r="C383925" s="77"/>
    </row>
    <row r="383926" spans="2:3" x14ac:dyDescent="0.25">
      <c r="B383926" s="78"/>
      <c r="C383926" s="77"/>
    </row>
    <row r="383927" spans="2:3" x14ac:dyDescent="0.25">
      <c r="B383927" s="78"/>
      <c r="C383927" s="77"/>
    </row>
    <row r="383928" spans="2:3" x14ac:dyDescent="0.25">
      <c r="B383928" s="78"/>
      <c r="C383928" s="77"/>
    </row>
    <row r="383929" spans="2:3" x14ac:dyDescent="0.25">
      <c r="B383929" s="78"/>
      <c r="C383929" s="77"/>
    </row>
    <row r="383930" spans="2:3" x14ac:dyDescent="0.25">
      <c r="B383930" s="78"/>
      <c r="C383930" s="77"/>
    </row>
    <row r="383931" spans="2:3" x14ac:dyDescent="0.25">
      <c r="B383931" s="78"/>
      <c r="C383931" s="77"/>
    </row>
    <row r="383932" spans="2:3" x14ac:dyDescent="0.25">
      <c r="B383932" s="78"/>
      <c r="C383932" s="77"/>
    </row>
    <row r="384042" spans="2:3" x14ac:dyDescent="0.25">
      <c r="B384042" s="78"/>
      <c r="C384042" s="77"/>
    </row>
    <row r="384043" spans="2:3" x14ac:dyDescent="0.25">
      <c r="B384043" s="78"/>
      <c r="C384043" s="77"/>
    </row>
    <row r="384044" spans="2:3" x14ac:dyDescent="0.25">
      <c r="B384044" s="78"/>
      <c r="C384044" s="77"/>
    </row>
    <row r="384045" spans="2:3" x14ac:dyDescent="0.25">
      <c r="B384045" s="78"/>
      <c r="C384045" s="77"/>
    </row>
    <row r="384046" spans="2:3" x14ac:dyDescent="0.25">
      <c r="B384046" s="78"/>
      <c r="C384046" s="77"/>
    </row>
    <row r="384047" spans="2:3" x14ac:dyDescent="0.25">
      <c r="B384047" s="78"/>
      <c r="C384047" s="77"/>
    </row>
    <row r="384048" spans="2:3" x14ac:dyDescent="0.25">
      <c r="B384048" s="78"/>
      <c r="C384048" s="77"/>
    </row>
    <row r="384049" spans="2:3" x14ac:dyDescent="0.25">
      <c r="B384049" s="78"/>
      <c r="C384049" s="77"/>
    </row>
    <row r="384050" spans="2:3" x14ac:dyDescent="0.25">
      <c r="B384050" s="78"/>
      <c r="C384050" s="77"/>
    </row>
    <row r="384051" spans="2:3" x14ac:dyDescent="0.25">
      <c r="B384051" s="78"/>
      <c r="C384051" s="77"/>
    </row>
    <row r="384052" spans="2:3" x14ac:dyDescent="0.25">
      <c r="B384052" s="78"/>
      <c r="C384052" s="77"/>
    </row>
    <row r="384053" spans="2:3" x14ac:dyDescent="0.25">
      <c r="B384053" s="78"/>
      <c r="C384053" s="77"/>
    </row>
    <row r="384054" spans="2:3" x14ac:dyDescent="0.25">
      <c r="B384054" s="78"/>
      <c r="C384054" s="77"/>
    </row>
    <row r="384164" spans="2:3" x14ac:dyDescent="0.25">
      <c r="B384164" s="78"/>
      <c r="C384164" s="77"/>
    </row>
    <row r="384165" spans="2:3" x14ac:dyDescent="0.25">
      <c r="B384165" s="78"/>
      <c r="C384165" s="77"/>
    </row>
    <row r="384166" spans="2:3" x14ac:dyDescent="0.25">
      <c r="B384166" s="78"/>
      <c r="C384166" s="77"/>
    </row>
    <row r="384167" spans="2:3" x14ac:dyDescent="0.25">
      <c r="B384167" s="78"/>
      <c r="C384167" s="77"/>
    </row>
    <row r="384168" spans="2:3" x14ac:dyDescent="0.25">
      <c r="B384168" s="78"/>
      <c r="C384168" s="77"/>
    </row>
    <row r="384169" spans="2:3" x14ac:dyDescent="0.25">
      <c r="B384169" s="78"/>
      <c r="C384169" s="77"/>
    </row>
    <row r="384170" spans="2:3" x14ac:dyDescent="0.25">
      <c r="B384170" s="78"/>
      <c r="C384170" s="77"/>
    </row>
    <row r="384171" spans="2:3" x14ac:dyDescent="0.25">
      <c r="B384171" s="78"/>
      <c r="C384171" s="77"/>
    </row>
    <row r="384172" spans="2:3" x14ac:dyDescent="0.25">
      <c r="B384172" s="78"/>
      <c r="C384172" s="77"/>
    </row>
    <row r="384173" spans="2:3" x14ac:dyDescent="0.25">
      <c r="B384173" s="78"/>
      <c r="C384173" s="77"/>
    </row>
    <row r="384174" spans="2:3" x14ac:dyDescent="0.25">
      <c r="B384174" s="78"/>
      <c r="C384174" s="77"/>
    </row>
    <row r="384175" spans="2:3" x14ac:dyDescent="0.25">
      <c r="B384175" s="78"/>
      <c r="C384175" s="77"/>
    </row>
    <row r="384176" spans="2:3" x14ac:dyDescent="0.25">
      <c r="B384176" s="78"/>
      <c r="C384176" s="77"/>
    </row>
    <row r="384286" spans="2:3" x14ac:dyDescent="0.25">
      <c r="B384286" s="78"/>
      <c r="C384286" s="77"/>
    </row>
    <row r="384287" spans="2:3" x14ac:dyDescent="0.25">
      <c r="B384287" s="78"/>
      <c r="C384287" s="77"/>
    </row>
    <row r="384288" spans="2:3" x14ac:dyDescent="0.25">
      <c r="B384288" s="78"/>
      <c r="C384288" s="77"/>
    </row>
    <row r="384289" spans="2:3" x14ac:dyDescent="0.25">
      <c r="B384289" s="78"/>
      <c r="C384289" s="77"/>
    </row>
    <row r="384290" spans="2:3" x14ac:dyDescent="0.25">
      <c r="B384290" s="78"/>
      <c r="C384290" s="77"/>
    </row>
    <row r="384291" spans="2:3" x14ac:dyDescent="0.25">
      <c r="B384291" s="78"/>
      <c r="C384291" s="77"/>
    </row>
    <row r="384292" spans="2:3" x14ac:dyDescent="0.25">
      <c r="B384292" s="78"/>
      <c r="C384292" s="77"/>
    </row>
    <row r="384293" spans="2:3" x14ac:dyDescent="0.25">
      <c r="B384293" s="78"/>
      <c r="C384293" s="77"/>
    </row>
    <row r="384294" spans="2:3" x14ac:dyDescent="0.25">
      <c r="B384294" s="78"/>
      <c r="C384294" s="77"/>
    </row>
    <row r="384295" spans="2:3" x14ac:dyDescent="0.25">
      <c r="B384295" s="78"/>
      <c r="C384295" s="77"/>
    </row>
    <row r="384296" spans="2:3" x14ac:dyDescent="0.25">
      <c r="B384296" s="78"/>
      <c r="C384296" s="77"/>
    </row>
    <row r="384297" spans="2:3" x14ac:dyDescent="0.25">
      <c r="B384297" s="78"/>
      <c r="C384297" s="77"/>
    </row>
    <row r="384298" spans="2:3" x14ac:dyDescent="0.25">
      <c r="B384298" s="78"/>
      <c r="C384298" s="77"/>
    </row>
    <row r="384408" spans="2:3" x14ac:dyDescent="0.25">
      <c r="B384408" s="78"/>
      <c r="C384408" s="77"/>
    </row>
    <row r="384409" spans="2:3" x14ac:dyDescent="0.25">
      <c r="B384409" s="78"/>
      <c r="C384409" s="77"/>
    </row>
    <row r="384410" spans="2:3" x14ac:dyDescent="0.25">
      <c r="B384410" s="78"/>
      <c r="C384410" s="77"/>
    </row>
    <row r="384411" spans="2:3" x14ac:dyDescent="0.25">
      <c r="B384411" s="78"/>
      <c r="C384411" s="77"/>
    </row>
    <row r="384412" spans="2:3" x14ac:dyDescent="0.25">
      <c r="B384412" s="78"/>
      <c r="C384412" s="77"/>
    </row>
    <row r="384413" spans="2:3" x14ac:dyDescent="0.25">
      <c r="B384413" s="78"/>
      <c r="C384413" s="77"/>
    </row>
    <row r="384414" spans="2:3" x14ac:dyDescent="0.25">
      <c r="B384414" s="78"/>
      <c r="C384414" s="77"/>
    </row>
    <row r="384415" spans="2:3" x14ac:dyDescent="0.25">
      <c r="B384415" s="78"/>
      <c r="C384415" s="77"/>
    </row>
    <row r="384416" spans="2:3" x14ac:dyDescent="0.25">
      <c r="B384416" s="78"/>
      <c r="C384416" s="77"/>
    </row>
    <row r="384417" spans="2:3" x14ac:dyDescent="0.25">
      <c r="B384417" s="78"/>
      <c r="C384417" s="77"/>
    </row>
    <row r="384418" spans="2:3" x14ac:dyDescent="0.25">
      <c r="B384418" s="78"/>
      <c r="C384418" s="77"/>
    </row>
    <row r="384419" spans="2:3" x14ac:dyDescent="0.25">
      <c r="B384419" s="78"/>
      <c r="C384419" s="77"/>
    </row>
    <row r="384420" spans="2:3" x14ac:dyDescent="0.25">
      <c r="B384420" s="78"/>
      <c r="C384420" s="77"/>
    </row>
    <row r="384530" spans="2:3" x14ac:dyDescent="0.25">
      <c r="B384530" s="78"/>
      <c r="C384530" s="77"/>
    </row>
    <row r="384531" spans="2:3" x14ac:dyDescent="0.25">
      <c r="B384531" s="78"/>
      <c r="C384531" s="77"/>
    </row>
    <row r="384532" spans="2:3" x14ac:dyDescent="0.25">
      <c r="B384532" s="78"/>
      <c r="C384532" s="77"/>
    </row>
    <row r="384533" spans="2:3" x14ac:dyDescent="0.25">
      <c r="B384533" s="78"/>
      <c r="C384533" s="77"/>
    </row>
    <row r="384534" spans="2:3" x14ac:dyDescent="0.25">
      <c r="B384534" s="78"/>
      <c r="C384534" s="77"/>
    </row>
    <row r="384535" spans="2:3" x14ac:dyDescent="0.25">
      <c r="B384535" s="78"/>
      <c r="C384535" s="77"/>
    </row>
    <row r="384536" spans="2:3" x14ac:dyDescent="0.25">
      <c r="B384536" s="78"/>
      <c r="C384536" s="77"/>
    </row>
    <row r="384537" spans="2:3" x14ac:dyDescent="0.25">
      <c r="B384537" s="78"/>
      <c r="C384537" s="77"/>
    </row>
    <row r="384538" spans="2:3" x14ac:dyDescent="0.25">
      <c r="B384538" s="78"/>
      <c r="C384538" s="77"/>
    </row>
    <row r="384539" spans="2:3" x14ac:dyDescent="0.25">
      <c r="B384539" s="78"/>
      <c r="C384539" s="77"/>
    </row>
    <row r="384540" spans="2:3" x14ac:dyDescent="0.25">
      <c r="B384540" s="78"/>
      <c r="C384540" s="77"/>
    </row>
    <row r="384541" spans="2:3" x14ac:dyDescent="0.25">
      <c r="B384541" s="78"/>
      <c r="C384541" s="77"/>
    </row>
    <row r="384542" spans="2:3" x14ac:dyDescent="0.25">
      <c r="B384542" s="78"/>
      <c r="C384542" s="77"/>
    </row>
    <row r="384652" spans="2:3" x14ac:dyDescent="0.25">
      <c r="B384652" s="78"/>
      <c r="C384652" s="77"/>
    </row>
    <row r="384653" spans="2:3" x14ac:dyDescent="0.25">
      <c r="B384653" s="78"/>
      <c r="C384653" s="77"/>
    </row>
    <row r="384654" spans="2:3" x14ac:dyDescent="0.25">
      <c r="B384654" s="78"/>
      <c r="C384654" s="77"/>
    </row>
    <row r="384655" spans="2:3" x14ac:dyDescent="0.25">
      <c r="B384655" s="78"/>
      <c r="C384655" s="77"/>
    </row>
    <row r="384656" spans="2:3" x14ac:dyDescent="0.25">
      <c r="B384656" s="78"/>
      <c r="C384656" s="77"/>
    </row>
    <row r="384657" spans="2:3" x14ac:dyDescent="0.25">
      <c r="B384657" s="78"/>
      <c r="C384657" s="77"/>
    </row>
    <row r="384658" spans="2:3" x14ac:dyDescent="0.25">
      <c r="B384658" s="78"/>
      <c r="C384658" s="77"/>
    </row>
    <row r="384659" spans="2:3" x14ac:dyDescent="0.25">
      <c r="B384659" s="78"/>
      <c r="C384659" s="77"/>
    </row>
    <row r="384660" spans="2:3" x14ac:dyDescent="0.25">
      <c r="B384660" s="78"/>
      <c r="C384660" s="77"/>
    </row>
    <row r="384661" spans="2:3" x14ac:dyDescent="0.25">
      <c r="B384661" s="78"/>
      <c r="C384661" s="77"/>
    </row>
    <row r="384662" spans="2:3" x14ac:dyDescent="0.25">
      <c r="B384662" s="78"/>
      <c r="C384662" s="77"/>
    </row>
    <row r="384663" spans="2:3" x14ac:dyDescent="0.25">
      <c r="B384663" s="78"/>
      <c r="C384663" s="77"/>
    </row>
    <row r="384664" spans="2:3" x14ac:dyDescent="0.25">
      <c r="B384664" s="78"/>
      <c r="C384664" s="77"/>
    </row>
    <row r="384774" spans="2:3" x14ac:dyDescent="0.25">
      <c r="B384774" s="78"/>
      <c r="C384774" s="77"/>
    </row>
    <row r="384775" spans="2:3" x14ac:dyDescent="0.25">
      <c r="B384775" s="78"/>
      <c r="C384775" s="77"/>
    </row>
    <row r="384776" spans="2:3" x14ac:dyDescent="0.25">
      <c r="B384776" s="78"/>
      <c r="C384776" s="77"/>
    </row>
    <row r="384777" spans="2:3" x14ac:dyDescent="0.25">
      <c r="B384777" s="78"/>
      <c r="C384777" s="77"/>
    </row>
    <row r="384778" spans="2:3" x14ac:dyDescent="0.25">
      <c r="B384778" s="78"/>
      <c r="C384778" s="77"/>
    </row>
    <row r="384779" spans="2:3" x14ac:dyDescent="0.25">
      <c r="B384779" s="78"/>
      <c r="C384779" s="77"/>
    </row>
    <row r="384780" spans="2:3" x14ac:dyDescent="0.25">
      <c r="B384780" s="78"/>
      <c r="C384780" s="77"/>
    </row>
    <row r="384781" spans="2:3" x14ac:dyDescent="0.25">
      <c r="B384781" s="78"/>
      <c r="C384781" s="77"/>
    </row>
    <row r="384782" spans="2:3" x14ac:dyDescent="0.25">
      <c r="B384782" s="78"/>
      <c r="C384782" s="77"/>
    </row>
    <row r="384783" spans="2:3" x14ac:dyDescent="0.25">
      <c r="B384783" s="78"/>
      <c r="C384783" s="77"/>
    </row>
    <row r="384784" spans="2:3" x14ac:dyDescent="0.25">
      <c r="B384784" s="78"/>
      <c r="C384784" s="77"/>
    </row>
    <row r="384785" spans="2:3" x14ac:dyDescent="0.25">
      <c r="B384785" s="78"/>
      <c r="C384785" s="77"/>
    </row>
    <row r="384786" spans="2:3" x14ac:dyDescent="0.25">
      <c r="B384786" s="78"/>
      <c r="C384786" s="77"/>
    </row>
    <row r="384896" spans="2:3" x14ac:dyDescent="0.25">
      <c r="B384896" s="78"/>
      <c r="C384896" s="77"/>
    </row>
    <row r="384897" spans="2:3" x14ac:dyDescent="0.25">
      <c r="B384897" s="78"/>
      <c r="C384897" s="77"/>
    </row>
    <row r="384898" spans="2:3" x14ac:dyDescent="0.25">
      <c r="B384898" s="78"/>
      <c r="C384898" s="77"/>
    </row>
    <row r="384899" spans="2:3" x14ac:dyDescent="0.25">
      <c r="B384899" s="78"/>
      <c r="C384899" s="77"/>
    </row>
    <row r="384900" spans="2:3" x14ac:dyDescent="0.25">
      <c r="B384900" s="78"/>
      <c r="C384900" s="77"/>
    </row>
    <row r="384901" spans="2:3" x14ac:dyDescent="0.25">
      <c r="B384901" s="78"/>
      <c r="C384901" s="77"/>
    </row>
    <row r="384902" spans="2:3" x14ac:dyDescent="0.25">
      <c r="B384902" s="78"/>
      <c r="C384902" s="77"/>
    </row>
    <row r="384903" spans="2:3" x14ac:dyDescent="0.25">
      <c r="B384903" s="78"/>
      <c r="C384903" s="77"/>
    </row>
    <row r="384904" spans="2:3" x14ac:dyDescent="0.25">
      <c r="B384904" s="78"/>
      <c r="C384904" s="77"/>
    </row>
    <row r="384905" spans="2:3" x14ac:dyDescent="0.25">
      <c r="B384905" s="78"/>
      <c r="C384905" s="77"/>
    </row>
    <row r="384906" spans="2:3" x14ac:dyDescent="0.25">
      <c r="B384906" s="78"/>
      <c r="C384906" s="77"/>
    </row>
    <row r="384907" spans="2:3" x14ac:dyDescent="0.25">
      <c r="B384907" s="78"/>
      <c r="C384907" s="77"/>
    </row>
    <row r="384908" spans="2:3" x14ac:dyDescent="0.25">
      <c r="B384908" s="78"/>
      <c r="C384908" s="77"/>
    </row>
    <row r="385018" spans="2:3" x14ac:dyDescent="0.25">
      <c r="B385018" s="78"/>
      <c r="C385018" s="77"/>
    </row>
    <row r="385019" spans="2:3" x14ac:dyDescent="0.25">
      <c r="B385019" s="78"/>
      <c r="C385019" s="77"/>
    </row>
    <row r="385020" spans="2:3" x14ac:dyDescent="0.25">
      <c r="B385020" s="78"/>
      <c r="C385020" s="77"/>
    </row>
    <row r="385021" spans="2:3" x14ac:dyDescent="0.25">
      <c r="B385021" s="78"/>
      <c r="C385021" s="77"/>
    </row>
    <row r="385022" spans="2:3" x14ac:dyDescent="0.25">
      <c r="B385022" s="78"/>
      <c r="C385022" s="77"/>
    </row>
    <row r="385023" spans="2:3" x14ac:dyDescent="0.25">
      <c r="B385023" s="78"/>
      <c r="C385023" s="77"/>
    </row>
    <row r="385024" spans="2:3" x14ac:dyDescent="0.25">
      <c r="B385024" s="78"/>
      <c r="C385024" s="77"/>
    </row>
    <row r="385025" spans="2:3" x14ac:dyDescent="0.25">
      <c r="B385025" s="78"/>
      <c r="C385025" s="77"/>
    </row>
    <row r="385026" spans="2:3" x14ac:dyDescent="0.25">
      <c r="B385026" s="78"/>
      <c r="C385026" s="77"/>
    </row>
    <row r="385027" spans="2:3" x14ac:dyDescent="0.25">
      <c r="B385027" s="78"/>
      <c r="C385027" s="77"/>
    </row>
    <row r="385028" spans="2:3" x14ac:dyDescent="0.25">
      <c r="B385028" s="78"/>
      <c r="C385028" s="77"/>
    </row>
    <row r="385029" spans="2:3" x14ac:dyDescent="0.25">
      <c r="B385029" s="78"/>
      <c r="C385029" s="77"/>
    </row>
    <row r="385030" spans="2:3" x14ac:dyDescent="0.25">
      <c r="B385030" s="78"/>
      <c r="C385030" s="77"/>
    </row>
    <row r="385140" spans="2:3" x14ac:dyDescent="0.25">
      <c r="B385140" s="78"/>
      <c r="C385140" s="77"/>
    </row>
    <row r="385141" spans="2:3" x14ac:dyDescent="0.25">
      <c r="B385141" s="78"/>
      <c r="C385141" s="77"/>
    </row>
    <row r="385142" spans="2:3" x14ac:dyDescent="0.25">
      <c r="B385142" s="78"/>
      <c r="C385142" s="77"/>
    </row>
    <row r="385143" spans="2:3" x14ac:dyDescent="0.25">
      <c r="B385143" s="78"/>
      <c r="C385143" s="77"/>
    </row>
    <row r="385144" spans="2:3" x14ac:dyDescent="0.25">
      <c r="B385144" s="78"/>
      <c r="C385144" s="77"/>
    </row>
    <row r="385145" spans="2:3" x14ac:dyDescent="0.25">
      <c r="B385145" s="78"/>
      <c r="C385145" s="77"/>
    </row>
    <row r="385146" spans="2:3" x14ac:dyDescent="0.25">
      <c r="B385146" s="78"/>
      <c r="C385146" s="77"/>
    </row>
    <row r="385147" spans="2:3" x14ac:dyDescent="0.25">
      <c r="B385147" s="78"/>
      <c r="C385147" s="77"/>
    </row>
    <row r="385148" spans="2:3" x14ac:dyDescent="0.25">
      <c r="B385148" s="78"/>
      <c r="C385148" s="77"/>
    </row>
    <row r="385149" spans="2:3" x14ac:dyDescent="0.25">
      <c r="B385149" s="78"/>
      <c r="C385149" s="77"/>
    </row>
    <row r="385150" spans="2:3" x14ac:dyDescent="0.25">
      <c r="B385150" s="78"/>
      <c r="C385150" s="77"/>
    </row>
    <row r="385151" spans="2:3" x14ac:dyDescent="0.25">
      <c r="B385151" s="78"/>
      <c r="C385151" s="77"/>
    </row>
    <row r="385152" spans="2:3" x14ac:dyDescent="0.25">
      <c r="B385152" s="78"/>
      <c r="C385152" s="77"/>
    </row>
    <row r="385262" spans="2:3" x14ac:dyDescent="0.25">
      <c r="B385262" s="78"/>
      <c r="C385262" s="77"/>
    </row>
    <row r="385263" spans="2:3" x14ac:dyDescent="0.25">
      <c r="B385263" s="78"/>
      <c r="C385263" s="77"/>
    </row>
    <row r="385264" spans="2:3" x14ac:dyDescent="0.25">
      <c r="B385264" s="78"/>
      <c r="C385264" s="77"/>
    </row>
    <row r="385265" spans="2:3" x14ac:dyDescent="0.25">
      <c r="B385265" s="78"/>
      <c r="C385265" s="77"/>
    </row>
    <row r="385266" spans="2:3" x14ac:dyDescent="0.25">
      <c r="B385266" s="78"/>
      <c r="C385266" s="77"/>
    </row>
    <row r="385267" spans="2:3" x14ac:dyDescent="0.25">
      <c r="B385267" s="78"/>
      <c r="C385267" s="77"/>
    </row>
    <row r="385268" spans="2:3" x14ac:dyDescent="0.25">
      <c r="B385268" s="78"/>
      <c r="C385268" s="77"/>
    </row>
    <row r="385269" spans="2:3" x14ac:dyDescent="0.25">
      <c r="B385269" s="78"/>
      <c r="C385269" s="77"/>
    </row>
    <row r="385270" spans="2:3" x14ac:dyDescent="0.25">
      <c r="B385270" s="78"/>
      <c r="C385270" s="77"/>
    </row>
    <row r="385271" spans="2:3" x14ac:dyDescent="0.25">
      <c r="B385271" s="78"/>
      <c r="C385271" s="77"/>
    </row>
    <row r="385272" spans="2:3" x14ac:dyDescent="0.25">
      <c r="B385272" s="78"/>
      <c r="C385272" s="77"/>
    </row>
    <row r="385273" spans="2:3" x14ac:dyDescent="0.25">
      <c r="B385273" s="78"/>
      <c r="C385273" s="77"/>
    </row>
    <row r="385274" spans="2:3" x14ac:dyDescent="0.25">
      <c r="B385274" s="78"/>
      <c r="C385274" s="77"/>
    </row>
    <row r="385384" spans="2:3" x14ac:dyDescent="0.25">
      <c r="B385384" s="78"/>
      <c r="C385384" s="77"/>
    </row>
    <row r="385385" spans="2:3" x14ac:dyDescent="0.25">
      <c r="B385385" s="78"/>
      <c r="C385385" s="77"/>
    </row>
    <row r="385386" spans="2:3" x14ac:dyDescent="0.25">
      <c r="B385386" s="78"/>
      <c r="C385386" s="77"/>
    </row>
    <row r="385387" spans="2:3" x14ac:dyDescent="0.25">
      <c r="B385387" s="78"/>
      <c r="C385387" s="77"/>
    </row>
    <row r="385388" spans="2:3" x14ac:dyDescent="0.25">
      <c r="B385388" s="78"/>
      <c r="C385388" s="77"/>
    </row>
    <row r="385389" spans="2:3" x14ac:dyDescent="0.25">
      <c r="B385389" s="78"/>
      <c r="C385389" s="77"/>
    </row>
    <row r="385390" spans="2:3" x14ac:dyDescent="0.25">
      <c r="B385390" s="78"/>
      <c r="C385390" s="77"/>
    </row>
    <row r="385391" spans="2:3" x14ac:dyDescent="0.25">
      <c r="B385391" s="78"/>
      <c r="C385391" s="77"/>
    </row>
    <row r="385392" spans="2:3" x14ac:dyDescent="0.25">
      <c r="B385392" s="78"/>
      <c r="C385392" s="77"/>
    </row>
    <row r="385393" spans="2:3" x14ac:dyDescent="0.25">
      <c r="B385393" s="78"/>
      <c r="C385393" s="77"/>
    </row>
    <row r="385394" spans="2:3" x14ac:dyDescent="0.25">
      <c r="B385394" s="78"/>
      <c r="C385394" s="77"/>
    </row>
    <row r="385395" spans="2:3" x14ac:dyDescent="0.25">
      <c r="B385395" s="78"/>
      <c r="C385395" s="77"/>
    </row>
    <row r="385396" spans="2:3" x14ac:dyDescent="0.25">
      <c r="B385396" s="78"/>
      <c r="C385396" s="77"/>
    </row>
    <row r="385506" spans="2:3" x14ac:dyDescent="0.25">
      <c r="B385506" s="78"/>
      <c r="C385506" s="77"/>
    </row>
    <row r="385507" spans="2:3" x14ac:dyDescent="0.25">
      <c r="B385507" s="78"/>
      <c r="C385507" s="77"/>
    </row>
    <row r="385508" spans="2:3" x14ac:dyDescent="0.25">
      <c r="B385508" s="78"/>
      <c r="C385508" s="77"/>
    </row>
    <row r="385509" spans="2:3" x14ac:dyDescent="0.25">
      <c r="B385509" s="78"/>
      <c r="C385509" s="77"/>
    </row>
    <row r="385510" spans="2:3" x14ac:dyDescent="0.25">
      <c r="B385510" s="78"/>
      <c r="C385510" s="77"/>
    </row>
    <row r="385511" spans="2:3" x14ac:dyDescent="0.25">
      <c r="B385511" s="78"/>
      <c r="C385511" s="77"/>
    </row>
    <row r="385512" spans="2:3" x14ac:dyDescent="0.25">
      <c r="B385512" s="78"/>
      <c r="C385512" s="77"/>
    </row>
    <row r="385513" spans="2:3" x14ac:dyDescent="0.25">
      <c r="B385513" s="78"/>
      <c r="C385513" s="77"/>
    </row>
    <row r="385514" spans="2:3" x14ac:dyDescent="0.25">
      <c r="B385514" s="78"/>
      <c r="C385514" s="77"/>
    </row>
    <row r="385515" spans="2:3" x14ac:dyDescent="0.25">
      <c r="B385515" s="78"/>
      <c r="C385515" s="77"/>
    </row>
    <row r="385516" spans="2:3" x14ac:dyDescent="0.25">
      <c r="B385516" s="78"/>
      <c r="C385516" s="77"/>
    </row>
    <row r="385517" spans="2:3" x14ac:dyDescent="0.25">
      <c r="B385517" s="78"/>
      <c r="C385517" s="77"/>
    </row>
    <row r="385518" spans="2:3" x14ac:dyDescent="0.25">
      <c r="B385518" s="78"/>
      <c r="C385518" s="77"/>
    </row>
    <row r="385628" spans="2:3" x14ac:dyDescent="0.25">
      <c r="B385628" s="78"/>
      <c r="C385628" s="77"/>
    </row>
    <row r="385629" spans="2:3" x14ac:dyDescent="0.25">
      <c r="B385629" s="78"/>
      <c r="C385629" s="77"/>
    </row>
    <row r="385630" spans="2:3" x14ac:dyDescent="0.25">
      <c r="B385630" s="78"/>
      <c r="C385630" s="77"/>
    </row>
    <row r="385631" spans="2:3" x14ac:dyDescent="0.25">
      <c r="B385631" s="78"/>
      <c r="C385631" s="77"/>
    </row>
    <row r="385632" spans="2:3" x14ac:dyDescent="0.25">
      <c r="B385632" s="78"/>
      <c r="C385632" s="77"/>
    </row>
    <row r="385633" spans="2:3" x14ac:dyDescent="0.25">
      <c r="B385633" s="78"/>
      <c r="C385633" s="77"/>
    </row>
    <row r="385634" spans="2:3" x14ac:dyDescent="0.25">
      <c r="B385634" s="78"/>
      <c r="C385634" s="77"/>
    </row>
    <row r="385635" spans="2:3" x14ac:dyDescent="0.25">
      <c r="B385635" s="78"/>
      <c r="C385635" s="77"/>
    </row>
    <row r="385636" spans="2:3" x14ac:dyDescent="0.25">
      <c r="B385636" s="78"/>
      <c r="C385636" s="77"/>
    </row>
    <row r="385637" spans="2:3" x14ac:dyDescent="0.25">
      <c r="B385637" s="78"/>
      <c r="C385637" s="77"/>
    </row>
    <row r="385638" spans="2:3" x14ac:dyDescent="0.25">
      <c r="B385638" s="78"/>
      <c r="C385638" s="77"/>
    </row>
    <row r="385639" spans="2:3" x14ac:dyDescent="0.25">
      <c r="B385639" s="78"/>
      <c r="C385639" s="77"/>
    </row>
    <row r="385640" spans="2:3" x14ac:dyDescent="0.25">
      <c r="B385640" s="78"/>
      <c r="C385640" s="77"/>
    </row>
    <row r="385750" spans="2:3" x14ac:dyDescent="0.25">
      <c r="B385750" s="78"/>
      <c r="C385750" s="77"/>
    </row>
    <row r="385751" spans="2:3" x14ac:dyDescent="0.25">
      <c r="B385751" s="78"/>
      <c r="C385751" s="77"/>
    </row>
    <row r="385752" spans="2:3" x14ac:dyDescent="0.25">
      <c r="B385752" s="78"/>
      <c r="C385752" s="77"/>
    </row>
    <row r="385753" spans="2:3" x14ac:dyDescent="0.25">
      <c r="B385753" s="78"/>
      <c r="C385753" s="77"/>
    </row>
    <row r="385754" spans="2:3" x14ac:dyDescent="0.25">
      <c r="B385754" s="78"/>
      <c r="C385754" s="77"/>
    </row>
    <row r="385755" spans="2:3" x14ac:dyDescent="0.25">
      <c r="B385755" s="78"/>
      <c r="C385755" s="77"/>
    </row>
    <row r="385756" spans="2:3" x14ac:dyDescent="0.25">
      <c r="B385756" s="78"/>
      <c r="C385756" s="77"/>
    </row>
    <row r="385757" spans="2:3" x14ac:dyDescent="0.25">
      <c r="B385757" s="78"/>
      <c r="C385757" s="77"/>
    </row>
    <row r="385758" spans="2:3" x14ac:dyDescent="0.25">
      <c r="B385758" s="78"/>
      <c r="C385758" s="77"/>
    </row>
    <row r="385759" spans="2:3" x14ac:dyDescent="0.25">
      <c r="B385759" s="78"/>
      <c r="C385759" s="77"/>
    </row>
    <row r="385760" spans="2:3" x14ac:dyDescent="0.25">
      <c r="B385760" s="78"/>
      <c r="C385760" s="77"/>
    </row>
    <row r="385761" spans="2:3" x14ac:dyDescent="0.25">
      <c r="B385761" s="78"/>
      <c r="C385761" s="77"/>
    </row>
    <row r="385762" spans="2:3" x14ac:dyDescent="0.25">
      <c r="B385762" s="78"/>
      <c r="C385762" s="77"/>
    </row>
    <row r="385872" spans="2:3" x14ac:dyDescent="0.25">
      <c r="B385872" s="78"/>
      <c r="C385872" s="77"/>
    </row>
    <row r="385873" spans="2:3" x14ac:dyDescent="0.25">
      <c r="B385873" s="78"/>
      <c r="C385873" s="77"/>
    </row>
    <row r="385874" spans="2:3" x14ac:dyDescent="0.25">
      <c r="B385874" s="78"/>
      <c r="C385874" s="77"/>
    </row>
    <row r="385875" spans="2:3" x14ac:dyDescent="0.25">
      <c r="B385875" s="78"/>
      <c r="C385875" s="77"/>
    </row>
    <row r="385876" spans="2:3" x14ac:dyDescent="0.25">
      <c r="B385876" s="78"/>
      <c r="C385876" s="77"/>
    </row>
    <row r="385877" spans="2:3" x14ac:dyDescent="0.25">
      <c r="B385877" s="78"/>
      <c r="C385877" s="77"/>
    </row>
    <row r="385878" spans="2:3" x14ac:dyDescent="0.25">
      <c r="B385878" s="78"/>
      <c r="C385878" s="77"/>
    </row>
    <row r="385879" spans="2:3" x14ac:dyDescent="0.25">
      <c r="B385879" s="78"/>
      <c r="C385879" s="77"/>
    </row>
    <row r="385880" spans="2:3" x14ac:dyDescent="0.25">
      <c r="B385880" s="78"/>
      <c r="C385880" s="77"/>
    </row>
    <row r="385881" spans="2:3" x14ac:dyDescent="0.25">
      <c r="B385881" s="78"/>
      <c r="C385881" s="77"/>
    </row>
    <row r="385882" spans="2:3" x14ac:dyDescent="0.25">
      <c r="B385882" s="78"/>
      <c r="C385882" s="77"/>
    </row>
    <row r="385883" spans="2:3" x14ac:dyDescent="0.25">
      <c r="B385883" s="78"/>
      <c r="C385883" s="77"/>
    </row>
    <row r="385884" spans="2:3" x14ac:dyDescent="0.25">
      <c r="B385884" s="78"/>
      <c r="C385884" s="77"/>
    </row>
    <row r="385994" spans="2:3" x14ac:dyDescent="0.25">
      <c r="B385994" s="78"/>
      <c r="C385994" s="77"/>
    </row>
    <row r="385995" spans="2:3" x14ac:dyDescent="0.25">
      <c r="B385995" s="78"/>
      <c r="C385995" s="77"/>
    </row>
    <row r="385996" spans="2:3" x14ac:dyDescent="0.25">
      <c r="B385996" s="78"/>
      <c r="C385996" s="77"/>
    </row>
    <row r="385997" spans="2:3" x14ac:dyDescent="0.25">
      <c r="B385997" s="78"/>
      <c r="C385997" s="77"/>
    </row>
    <row r="385998" spans="2:3" x14ac:dyDescent="0.25">
      <c r="B385998" s="78"/>
      <c r="C385998" s="77"/>
    </row>
    <row r="385999" spans="2:3" x14ac:dyDescent="0.25">
      <c r="B385999" s="78"/>
      <c r="C385999" s="77"/>
    </row>
    <row r="386000" spans="2:3" x14ac:dyDescent="0.25">
      <c r="B386000" s="78"/>
      <c r="C386000" s="77"/>
    </row>
    <row r="386001" spans="2:3" x14ac:dyDescent="0.25">
      <c r="B386001" s="78"/>
      <c r="C386001" s="77"/>
    </row>
    <row r="386002" spans="2:3" x14ac:dyDescent="0.25">
      <c r="B386002" s="78"/>
      <c r="C386002" s="77"/>
    </row>
    <row r="386003" spans="2:3" x14ac:dyDescent="0.25">
      <c r="B386003" s="78"/>
      <c r="C386003" s="77"/>
    </row>
    <row r="386004" spans="2:3" x14ac:dyDescent="0.25">
      <c r="B386004" s="78"/>
      <c r="C386004" s="77"/>
    </row>
    <row r="386005" spans="2:3" x14ac:dyDescent="0.25">
      <c r="B386005" s="78"/>
      <c r="C386005" s="77"/>
    </row>
    <row r="386006" spans="2:3" x14ac:dyDescent="0.25">
      <c r="B386006" s="78"/>
      <c r="C386006" s="77"/>
    </row>
    <row r="386116" spans="2:3" x14ac:dyDescent="0.25">
      <c r="B386116" s="78"/>
      <c r="C386116" s="77"/>
    </row>
    <row r="386117" spans="2:3" x14ac:dyDescent="0.25">
      <c r="B386117" s="78"/>
      <c r="C386117" s="77"/>
    </row>
    <row r="386118" spans="2:3" x14ac:dyDescent="0.25">
      <c r="B386118" s="78"/>
      <c r="C386118" s="77"/>
    </row>
    <row r="386119" spans="2:3" x14ac:dyDescent="0.25">
      <c r="B386119" s="78"/>
      <c r="C386119" s="77"/>
    </row>
    <row r="386120" spans="2:3" x14ac:dyDescent="0.25">
      <c r="B386120" s="78"/>
      <c r="C386120" s="77"/>
    </row>
    <row r="386121" spans="2:3" x14ac:dyDescent="0.25">
      <c r="B386121" s="78"/>
      <c r="C386121" s="77"/>
    </row>
    <row r="386122" spans="2:3" x14ac:dyDescent="0.25">
      <c r="B386122" s="78"/>
      <c r="C386122" s="77"/>
    </row>
    <row r="386123" spans="2:3" x14ac:dyDescent="0.25">
      <c r="B386123" s="78"/>
      <c r="C386123" s="77"/>
    </row>
    <row r="386124" spans="2:3" x14ac:dyDescent="0.25">
      <c r="B386124" s="78"/>
      <c r="C386124" s="77"/>
    </row>
    <row r="386125" spans="2:3" x14ac:dyDescent="0.25">
      <c r="B386125" s="78"/>
      <c r="C386125" s="77"/>
    </row>
    <row r="386126" spans="2:3" x14ac:dyDescent="0.25">
      <c r="B386126" s="78"/>
      <c r="C386126" s="77"/>
    </row>
    <row r="386127" spans="2:3" x14ac:dyDescent="0.25">
      <c r="B386127" s="78"/>
      <c r="C386127" s="77"/>
    </row>
    <row r="386128" spans="2:3" x14ac:dyDescent="0.25">
      <c r="B386128" s="78"/>
      <c r="C386128" s="77"/>
    </row>
    <row r="386238" spans="2:3" x14ac:dyDescent="0.25">
      <c r="B386238" s="78"/>
      <c r="C386238" s="77"/>
    </row>
    <row r="386239" spans="2:3" x14ac:dyDescent="0.25">
      <c r="B386239" s="78"/>
      <c r="C386239" s="77"/>
    </row>
    <row r="386240" spans="2:3" x14ac:dyDescent="0.25">
      <c r="B386240" s="78"/>
      <c r="C386240" s="77"/>
    </row>
    <row r="386241" spans="2:3" x14ac:dyDescent="0.25">
      <c r="B386241" s="78"/>
      <c r="C386241" s="77"/>
    </row>
    <row r="386242" spans="2:3" x14ac:dyDescent="0.25">
      <c r="B386242" s="78"/>
      <c r="C386242" s="77"/>
    </row>
    <row r="386243" spans="2:3" x14ac:dyDescent="0.25">
      <c r="B386243" s="78"/>
      <c r="C386243" s="77"/>
    </row>
    <row r="386244" spans="2:3" x14ac:dyDescent="0.25">
      <c r="B386244" s="78"/>
      <c r="C386244" s="77"/>
    </row>
    <row r="386245" spans="2:3" x14ac:dyDescent="0.25">
      <c r="B386245" s="78"/>
      <c r="C386245" s="77"/>
    </row>
    <row r="386246" spans="2:3" x14ac:dyDescent="0.25">
      <c r="B386246" s="78"/>
      <c r="C386246" s="77"/>
    </row>
    <row r="386247" spans="2:3" x14ac:dyDescent="0.25">
      <c r="B386247" s="78"/>
      <c r="C386247" s="77"/>
    </row>
    <row r="386248" spans="2:3" x14ac:dyDescent="0.25">
      <c r="B386248" s="78"/>
      <c r="C386248" s="77"/>
    </row>
    <row r="386249" spans="2:3" x14ac:dyDescent="0.25">
      <c r="B386249" s="78"/>
      <c r="C386249" s="77"/>
    </row>
    <row r="386250" spans="2:3" x14ac:dyDescent="0.25">
      <c r="B386250" s="78"/>
      <c r="C386250" s="77"/>
    </row>
    <row r="386360" spans="2:3" x14ac:dyDescent="0.25">
      <c r="B386360" s="78"/>
      <c r="C386360" s="77"/>
    </row>
    <row r="386361" spans="2:3" x14ac:dyDescent="0.25">
      <c r="B386361" s="78"/>
      <c r="C386361" s="77"/>
    </row>
    <row r="386362" spans="2:3" x14ac:dyDescent="0.25">
      <c r="B386362" s="78"/>
      <c r="C386362" s="77"/>
    </row>
    <row r="386363" spans="2:3" x14ac:dyDescent="0.25">
      <c r="B386363" s="78"/>
      <c r="C386363" s="77"/>
    </row>
    <row r="386364" spans="2:3" x14ac:dyDescent="0.25">
      <c r="B386364" s="78"/>
      <c r="C386364" s="77"/>
    </row>
    <row r="386365" spans="2:3" x14ac:dyDescent="0.25">
      <c r="B386365" s="78"/>
      <c r="C386365" s="77"/>
    </row>
    <row r="386366" spans="2:3" x14ac:dyDescent="0.25">
      <c r="B386366" s="78"/>
      <c r="C386366" s="77"/>
    </row>
    <row r="386367" spans="2:3" x14ac:dyDescent="0.25">
      <c r="B386367" s="78"/>
      <c r="C386367" s="77"/>
    </row>
    <row r="386368" spans="2:3" x14ac:dyDescent="0.25">
      <c r="B386368" s="78"/>
      <c r="C386368" s="77"/>
    </row>
    <row r="386369" spans="2:3" x14ac:dyDescent="0.25">
      <c r="B386369" s="78"/>
      <c r="C386369" s="77"/>
    </row>
    <row r="386370" spans="2:3" x14ac:dyDescent="0.25">
      <c r="B386370" s="78"/>
      <c r="C386370" s="77"/>
    </row>
    <row r="386371" spans="2:3" x14ac:dyDescent="0.25">
      <c r="B386371" s="78"/>
      <c r="C386371" s="77"/>
    </row>
    <row r="386372" spans="2:3" x14ac:dyDescent="0.25">
      <c r="B386372" s="78"/>
      <c r="C386372" s="77"/>
    </row>
    <row r="386482" spans="2:3" x14ac:dyDescent="0.25">
      <c r="B386482" s="78"/>
      <c r="C386482" s="77"/>
    </row>
    <row r="386483" spans="2:3" x14ac:dyDescent="0.25">
      <c r="B386483" s="78"/>
      <c r="C386483" s="77"/>
    </row>
    <row r="386484" spans="2:3" x14ac:dyDescent="0.25">
      <c r="B386484" s="78"/>
      <c r="C386484" s="77"/>
    </row>
    <row r="386485" spans="2:3" x14ac:dyDescent="0.25">
      <c r="B386485" s="78"/>
      <c r="C386485" s="77"/>
    </row>
    <row r="386486" spans="2:3" x14ac:dyDescent="0.25">
      <c r="B386486" s="78"/>
      <c r="C386486" s="77"/>
    </row>
    <row r="386487" spans="2:3" x14ac:dyDescent="0.25">
      <c r="B386487" s="78"/>
      <c r="C386487" s="77"/>
    </row>
    <row r="386488" spans="2:3" x14ac:dyDescent="0.25">
      <c r="B386488" s="78"/>
      <c r="C386488" s="77"/>
    </row>
    <row r="386489" spans="2:3" x14ac:dyDescent="0.25">
      <c r="B386489" s="78"/>
      <c r="C386489" s="77"/>
    </row>
    <row r="386490" spans="2:3" x14ac:dyDescent="0.25">
      <c r="B386490" s="78"/>
      <c r="C386490" s="77"/>
    </row>
    <row r="386491" spans="2:3" x14ac:dyDescent="0.25">
      <c r="B386491" s="78"/>
      <c r="C386491" s="77"/>
    </row>
    <row r="386492" spans="2:3" x14ac:dyDescent="0.25">
      <c r="B386492" s="78"/>
      <c r="C386492" s="77"/>
    </row>
    <row r="386493" spans="2:3" x14ac:dyDescent="0.25">
      <c r="B386493" s="78"/>
      <c r="C386493" s="77"/>
    </row>
    <row r="386494" spans="2:3" x14ac:dyDescent="0.25">
      <c r="B386494" s="78"/>
      <c r="C386494" s="77"/>
    </row>
    <row r="386604" spans="2:3" x14ac:dyDescent="0.25">
      <c r="B386604" s="78"/>
      <c r="C386604" s="77"/>
    </row>
    <row r="386605" spans="2:3" x14ac:dyDescent="0.25">
      <c r="B386605" s="78"/>
      <c r="C386605" s="77"/>
    </row>
    <row r="386606" spans="2:3" x14ac:dyDescent="0.25">
      <c r="B386606" s="78"/>
      <c r="C386606" s="77"/>
    </row>
    <row r="386607" spans="2:3" x14ac:dyDescent="0.25">
      <c r="B386607" s="78"/>
      <c r="C386607" s="77"/>
    </row>
    <row r="386608" spans="2:3" x14ac:dyDescent="0.25">
      <c r="B386608" s="78"/>
      <c r="C386608" s="77"/>
    </row>
    <row r="386609" spans="2:3" x14ac:dyDescent="0.25">
      <c r="B386609" s="78"/>
      <c r="C386609" s="77"/>
    </row>
    <row r="386610" spans="2:3" x14ac:dyDescent="0.25">
      <c r="B386610" s="78"/>
      <c r="C386610" s="77"/>
    </row>
    <row r="386611" spans="2:3" x14ac:dyDescent="0.25">
      <c r="B386611" s="78"/>
      <c r="C386611" s="77"/>
    </row>
    <row r="386612" spans="2:3" x14ac:dyDescent="0.25">
      <c r="B386612" s="78"/>
      <c r="C386612" s="77"/>
    </row>
    <row r="386613" spans="2:3" x14ac:dyDescent="0.25">
      <c r="B386613" s="78"/>
      <c r="C386613" s="77"/>
    </row>
    <row r="386614" spans="2:3" x14ac:dyDescent="0.25">
      <c r="B386614" s="78"/>
      <c r="C386614" s="77"/>
    </row>
    <row r="386615" spans="2:3" x14ac:dyDescent="0.25">
      <c r="B386615" s="78"/>
      <c r="C386615" s="77"/>
    </row>
    <row r="386616" spans="2:3" x14ac:dyDescent="0.25">
      <c r="B386616" s="78"/>
      <c r="C386616" s="77"/>
    </row>
    <row r="386726" spans="2:3" x14ac:dyDescent="0.25">
      <c r="B386726" s="78"/>
      <c r="C386726" s="77"/>
    </row>
    <row r="386727" spans="2:3" x14ac:dyDescent="0.25">
      <c r="B386727" s="78"/>
      <c r="C386727" s="77"/>
    </row>
    <row r="386728" spans="2:3" x14ac:dyDescent="0.25">
      <c r="B386728" s="78"/>
      <c r="C386728" s="77"/>
    </row>
    <row r="386729" spans="2:3" x14ac:dyDescent="0.25">
      <c r="B386729" s="78"/>
      <c r="C386729" s="77"/>
    </row>
    <row r="386730" spans="2:3" x14ac:dyDescent="0.25">
      <c r="B386730" s="78"/>
      <c r="C386730" s="77"/>
    </row>
    <row r="386731" spans="2:3" x14ac:dyDescent="0.25">
      <c r="B386731" s="78"/>
      <c r="C386731" s="77"/>
    </row>
    <row r="386732" spans="2:3" x14ac:dyDescent="0.25">
      <c r="B386732" s="78"/>
      <c r="C386732" s="77"/>
    </row>
    <row r="386733" spans="2:3" x14ac:dyDescent="0.25">
      <c r="B386733" s="78"/>
      <c r="C386733" s="77"/>
    </row>
    <row r="386734" spans="2:3" x14ac:dyDescent="0.25">
      <c r="B386734" s="78"/>
      <c r="C386734" s="77"/>
    </row>
    <row r="386735" spans="2:3" x14ac:dyDescent="0.25">
      <c r="B386735" s="78"/>
      <c r="C386735" s="77"/>
    </row>
    <row r="386736" spans="2:3" x14ac:dyDescent="0.25">
      <c r="B386736" s="78"/>
      <c r="C386736" s="77"/>
    </row>
    <row r="386737" spans="2:3" x14ac:dyDescent="0.25">
      <c r="B386737" s="78"/>
      <c r="C386737" s="77"/>
    </row>
    <row r="386738" spans="2:3" x14ac:dyDescent="0.25">
      <c r="B386738" s="78"/>
      <c r="C386738" s="77"/>
    </row>
    <row r="386848" spans="2:3" x14ac:dyDescent="0.25">
      <c r="B386848" s="78"/>
      <c r="C386848" s="77"/>
    </row>
    <row r="386849" spans="2:3" x14ac:dyDescent="0.25">
      <c r="B386849" s="78"/>
      <c r="C386849" s="77"/>
    </row>
    <row r="386850" spans="2:3" x14ac:dyDescent="0.25">
      <c r="B386850" s="78"/>
      <c r="C386850" s="77"/>
    </row>
    <row r="386851" spans="2:3" x14ac:dyDescent="0.25">
      <c r="B386851" s="78"/>
      <c r="C386851" s="77"/>
    </row>
    <row r="386852" spans="2:3" x14ac:dyDescent="0.25">
      <c r="B386852" s="78"/>
      <c r="C386852" s="77"/>
    </row>
    <row r="386853" spans="2:3" x14ac:dyDescent="0.25">
      <c r="B386853" s="78"/>
      <c r="C386853" s="77"/>
    </row>
    <row r="386854" spans="2:3" x14ac:dyDescent="0.25">
      <c r="B386854" s="78"/>
      <c r="C386854" s="77"/>
    </row>
    <row r="386855" spans="2:3" x14ac:dyDescent="0.25">
      <c r="B386855" s="78"/>
      <c r="C386855" s="77"/>
    </row>
    <row r="386856" spans="2:3" x14ac:dyDescent="0.25">
      <c r="B386856" s="78"/>
      <c r="C386856" s="77"/>
    </row>
    <row r="386857" spans="2:3" x14ac:dyDescent="0.25">
      <c r="B386857" s="78"/>
      <c r="C386857" s="77"/>
    </row>
    <row r="386858" spans="2:3" x14ac:dyDescent="0.25">
      <c r="B386858" s="78"/>
      <c r="C386858" s="77"/>
    </row>
    <row r="386859" spans="2:3" x14ac:dyDescent="0.25">
      <c r="B386859" s="78"/>
      <c r="C386859" s="77"/>
    </row>
    <row r="386860" spans="2:3" x14ac:dyDescent="0.25">
      <c r="B386860" s="78"/>
      <c r="C386860" s="77"/>
    </row>
    <row r="386970" spans="2:3" x14ac:dyDescent="0.25">
      <c r="B386970" s="78"/>
      <c r="C386970" s="77"/>
    </row>
    <row r="386971" spans="2:3" x14ac:dyDescent="0.25">
      <c r="B386971" s="78"/>
      <c r="C386971" s="77"/>
    </row>
    <row r="386972" spans="2:3" x14ac:dyDescent="0.25">
      <c r="B386972" s="78"/>
      <c r="C386972" s="77"/>
    </row>
    <row r="386973" spans="2:3" x14ac:dyDescent="0.25">
      <c r="B386973" s="78"/>
      <c r="C386973" s="77"/>
    </row>
    <row r="386974" spans="2:3" x14ac:dyDescent="0.25">
      <c r="B386974" s="78"/>
      <c r="C386974" s="77"/>
    </row>
    <row r="386975" spans="2:3" x14ac:dyDescent="0.25">
      <c r="B386975" s="78"/>
      <c r="C386975" s="77"/>
    </row>
    <row r="386976" spans="2:3" x14ac:dyDescent="0.25">
      <c r="B386976" s="78"/>
      <c r="C386976" s="77"/>
    </row>
    <row r="386977" spans="2:3" x14ac:dyDescent="0.25">
      <c r="B386977" s="78"/>
      <c r="C386977" s="77"/>
    </row>
    <row r="386978" spans="2:3" x14ac:dyDescent="0.25">
      <c r="B386978" s="78"/>
      <c r="C386978" s="77"/>
    </row>
    <row r="386979" spans="2:3" x14ac:dyDescent="0.25">
      <c r="B386979" s="78"/>
      <c r="C386979" s="77"/>
    </row>
    <row r="386980" spans="2:3" x14ac:dyDescent="0.25">
      <c r="B386980" s="78"/>
      <c r="C386980" s="77"/>
    </row>
    <row r="386981" spans="2:3" x14ac:dyDescent="0.25">
      <c r="B386981" s="78"/>
      <c r="C386981" s="77"/>
    </row>
    <row r="386982" spans="2:3" x14ac:dyDescent="0.25">
      <c r="B386982" s="78"/>
      <c r="C386982" s="77"/>
    </row>
    <row r="387092" spans="2:3" x14ac:dyDescent="0.25">
      <c r="B387092" s="78"/>
      <c r="C387092" s="77"/>
    </row>
    <row r="387093" spans="2:3" x14ac:dyDescent="0.25">
      <c r="B387093" s="78"/>
      <c r="C387093" s="77"/>
    </row>
    <row r="387094" spans="2:3" x14ac:dyDescent="0.25">
      <c r="B387094" s="78"/>
      <c r="C387094" s="77"/>
    </row>
    <row r="387095" spans="2:3" x14ac:dyDescent="0.25">
      <c r="B387095" s="78"/>
      <c r="C387095" s="77"/>
    </row>
    <row r="387096" spans="2:3" x14ac:dyDescent="0.25">
      <c r="B387096" s="78"/>
      <c r="C387096" s="77"/>
    </row>
    <row r="387097" spans="2:3" x14ac:dyDescent="0.25">
      <c r="B387097" s="78"/>
      <c r="C387097" s="77"/>
    </row>
    <row r="387098" spans="2:3" x14ac:dyDescent="0.25">
      <c r="B387098" s="78"/>
      <c r="C387098" s="77"/>
    </row>
    <row r="387099" spans="2:3" x14ac:dyDescent="0.25">
      <c r="B387099" s="78"/>
      <c r="C387099" s="77"/>
    </row>
    <row r="387100" spans="2:3" x14ac:dyDescent="0.25">
      <c r="B387100" s="78"/>
      <c r="C387100" s="77"/>
    </row>
    <row r="387101" spans="2:3" x14ac:dyDescent="0.25">
      <c r="B387101" s="78"/>
      <c r="C387101" s="77"/>
    </row>
    <row r="387102" spans="2:3" x14ac:dyDescent="0.25">
      <c r="B387102" s="78"/>
      <c r="C387102" s="77"/>
    </row>
    <row r="387103" spans="2:3" x14ac:dyDescent="0.25">
      <c r="B387103" s="78"/>
      <c r="C387103" s="77"/>
    </row>
    <row r="387104" spans="2:3" x14ac:dyDescent="0.25">
      <c r="B387104" s="78"/>
      <c r="C387104" s="77"/>
    </row>
    <row r="387214" spans="2:3" x14ac:dyDescent="0.25">
      <c r="B387214" s="78"/>
      <c r="C387214" s="77"/>
    </row>
    <row r="387215" spans="2:3" x14ac:dyDescent="0.25">
      <c r="B387215" s="78"/>
      <c r="C387215" s="77"/>
    </row>
    <row r="387216" spans="2:3" x14ac:dyDescent="0.25">
      <c r="B387216" s="78"/>
      <c r="C387216" s="77"/>
    </row>
    <row r="387217" spans="2:3" x14ac:dyDescent="0.25">
      <c r="B387217" s="78"/>
      <c r="C387217" s="77"/>
    </row>
    <row r="387218" spans="2:3" x14ac:dyDescent="0.25">
      <c r="B387218" s="78"/>
      <c r="C387218" s="77"/>
    </row>
    <row r="387219" spans="2:3" x14ac:dyDescent="0.25">
      <c r="B387219" s="78"/>
      <c r="C387219" s="77"/>
    </row>
    <row r="387220" spans="2:3" x14ac:dyDescent="0.25">
      <c r="B387220" s="78"/>
      <c r="C387220" s="77"/>
    </row>
    <row r="387221" spans="2:3" x14ac:dyDescent="0.25">
      <c r="B387221" s="78"/>
      <c r="C387221" s="77"/>
    </row>
    <row r="387222" spans="2:3" x14ac:dyDescent="0.25">
      <c r="B387222" s="78"/>
      <c r="C387222" s="77"/>
    </row>
    <row r="387223" spans="2:3" x14ac:dyDescent="0.25">
      <c r="B387223" s="78"/>
      <c r="C387223" s="77"/>
    </row>
    <row r="387224" spans="2:3" x14ac:dyDescent="0.25">
      <c r="B387224" s="78"/>
      <c r="C387224" s="77"/>
    </row>
    <row r="387225" spans="2:3" x14ac:dyDescent="0.25">
      <c r="B387225" s="78"/>
      <c r="C387225" s="77"/>
    </row>
    <row r="387226" spans="2:3" x14ac:dyDescent="0.25">
      <c r="B387226" s="78"/>
      <c r="C387226" s="77"/>
    </row>
    <row r="387336" spans="2:3" x14ac:dyDescent="0.25">
      <c r="B387336" s="78"/>
      <c r="C387336" s="77"/>
    </row>
    <row r="387337" spans="2:3" x14ac:dyDescent="0.25">
      <c r="B387337" s="78"/>
      <c r="C387337" s="77"/>
    </row>
    <row r="387338" spans="2:3" x14ac:dyDescent="0.25">
      <c r="B387338" s="78"/>
      <c r="C387338" s="77"/>
    </row>
    <row r="387339" spans="2:3" x14ac:dyDescent="0.25">
      <c r="B387339" s="78"/>
      <c r="C387339" s="77"/>
    </row>
    <row r="387340" spans="2:3" x14ac:dyDescent="0.25">
      <c r="B387340" s="78"/>
      <c r="C387340" s="77"/>
    </row>
    <row r="387341" spans="2:3" x14ac:dyDescent="0.25">
      <c r="B387341" s="78"/>
      <c r="C387341" s="77"/>
    </row>
    <row r="387342" spans="2:3" x14ac:dyDescent="0.25">
      <c r="B387342" s="78"/>
      <c r="C387342" s="77"/>
    </row>
    <row r="387343" spans="2:3" x14ac:dyDescent="0.25">
      <c r="B387343" s="78"/>
      <c r="C387343" s="77"/>
    </row>
    <row r="387344" spans="2:3" x14ac:dyDescent="0.25">
      <c r="B387344" s="78"/>
      <c r="C387344" s="77"/>
    </row>
    <row r="387345" spans="2:3" x14ac:dyDescent="0.25">
      <c r="B387345" s="78"/>
      <c r="C387345" s="77"/>
    </row>
    <row r="387346" spans="2:3" x14ac:dyDescent="0.25">
      <c r="B387346" s="78"/>
      <c r="C387346" s="77"/>
    </row>
    <row r="387347" spans="2:3" x14ac:dyDescent="0.25">
      <c r="B387347" s="78"/>
      <c r="C387347" s="77"/>
    </row>
    <row r="387348" spans="2:3" x14ac:dyDescent="0.25">
      <c r="B387348" s="78"/>
      <c r="C387348" s="77"/>
    </row>
    <row r="387458" spans="2:3" x14ac:dyDescent="0.25">
      <c r="B387458" s="78"/>
      <c r="C387458" s="77"/>
    </row>
    <row r="387459" spans="2:3" x14ac:dyDescent="0.25">
      <c r="B387459" s="78"/>
      <c r="C387459" s="77"/>
    </row>
    <row r="387460" spans="2:3" x14ac:dyDescent="0.25">
      <c r="B387460" s="78"/>
      <c r="C387460" s="77"/>
    </row>
    <row r="387461" spans="2:3" x14ac:dyDescent="0.25">
      <c r="B387461" s="78"/>
      <c r="C387461" s="77"/>
    </row>
    <row r="387462" spans="2:3" x14ac:dyDescent="0.25">
      <c r="B387462" s="78"/>
      <c r="C387462" s="77"/>
    </row>
    <row r="387463" spans="2:3" x14ac:dyDescent="0.25">
      <c r="B387463" s="78"/>
      <c r="C387463" s="77"/>
    </row>
    <row r="387464" spans="2:3" x14ac:dyDescent="0.25">
      <c r="B387464" s="78"/>
      <c r="C387464" s="77"/>
    </row>
    <row r="387465" spans="2:3" x14ac:dyDescent="0.25">
      <c r="B387465" s="78"/>
      <c r="C387465" s="77"/>
    </row>
    <row r="387466" spans="2:3" x14ac:dyDescent="0.25">
      <c r="B387466" s="78"/>
      <c r="C387466" s="77"/>
    </row>
    <row r="387467" spans="2:3" x14ac:dyDescent="0.25">
      <c r="B387467" s="78"/>
      <c r="C387467" s="77"/>
    </row>
    <row r="387468" spans="2:3" x14ac:dyDescent="0.25">
      <c r="B387468" s="78"/>
      <c r="C387468" s="77"/>
    </row>
    <row r="387469" spans="2:3" x14ac:dyDescent="0.25">
      <c r="B387469" s="78"/>
      <c r="C387469" s="77"/>
    </row>
    <row r="387470" spans="2:3" x14ac:dyDescent="0.25">
      <c r="B387470" s="78"/>
      <c r="C387470" s="77"/>
    </row>
    <row r="387580" spans="2:3" x14ac:dyDescent="0.25">
      <c r="B387580" s="78"/>
      <c r="C387580" s="77"/>
    </row>
    <row r="387581" spans="2:3" x14ac:dyDescent="0.25">
      <c r="B387581" s="78"/>
      <c r="C387581" s="77"/>
    </row>
    <row r="387582" spans="2:3" x14ac:dyDescent="0.25">
      <c r="B387582" s="78"/>
      <c r="C387582" s="77"/>
    </row>
    <row r="387583" spans="2:3" x14ac:dyDescent="0.25">
      <c r="B387583" s="78"/>
      <c r="C387583" s="77"/>
    </row>
    <row r="387584" spans="2:3" x14ac:dyDescent="0.25">
      <c r="B387584" s="78"/>
      <c r="C387584" s="77"/>
    </row>
    <row r="387585" spans="2:3" x14ac:dyDescent="0.25">
      <c r="B387585" s="78"/>
      <c r="C387585" s="77"/>
    </row>
    <row r="387586" spans="2:3" x14ac:dyDescent="0.25">
      <c r="B387586" s="78"/>
      <c r="C387586" s="77"/>
    </row>
    <row r="387587" spans="2:3" x14ac:dyDescent="0.25">
      <c r="B387587" s="78"/>
      <c r="C387587" s="77"/>
    </row>
    <row r="387588" spans="2:3" x14ac:dyDescent="0.25">
      <c r="B387588" s="78"/>
      <c r="C387588" s="77"/>
    </row>
    <row r="387589" spans="2:3" x14ac:dyDescent="0.25">
      <c r="B387589" s="78"/>
      <c r="C387589" s="77"/>
    </row>
    <row r="387590" spans="2:3" x14ac:dyDescent="0.25">
      <c r="B387590" s="78"/>
      <c r="C387590" s="77"/>
    </row>
    <row r="387591" spans="2:3" x14ac:dyDescent="0.25">
      <c r="B387591" s="78"/>
      <c r="C387591" s="77"/>
    </row>
    <row r="387592" spans="2:3" x14ac:dyDescent="0.25">
      <c r="B387592" s="78"/>
      <c r="C387592" s="77"/>
    </row>
    <row r="387702" spans="2:3" x14ac:dyDescent="0.25">
      <c r="B387702" s="78"/>
      <c r="C387702" s="77"/>
    </row>
    <row r="387703" spans="2:3" x14ac:dyDescent="0.25">
      <c r="B387703" s="78"/>
      <c r="C387703" s="77"/>
    </row>
    <row r="387704" spans="2:3" x14ac:dyDescent="0.25">
      <c r="B387704" s="78"/>
      <c r="C387704" s="77"/>
    </row>
    <row r="387705" spans="2:3" x14ac:dyDescent="0.25">
      <c r="B387705" s="78"/>
      <c r="C387705" s="77"/>
    </row>
    <row r="387706" spans="2:3" x14ac:dyDescent="0.25">
      <c r="B387706" s="78"/>
      <c r="C387706" s="77"/>
    </row>
    <row r="387707" spans="2:3" x14ac:dyDescent="0.25">
      <c r="B387707" s="78"/>
      <c r="C387707" s="77"/>
    </row>
    <row r="387708" spans="2:3" x14ac:dyDescent="0.25">
      <c r="B387708" s="78"/>
      <c r="C387708" s="77"/>
    </row>
    <row r="387709" spans="2:3" x14ac:dyDescent="0.25">
      <c r="B387709" s="78"/>
      <c r="C387709" s="77"/>
    </row>
    <row r="387710" spans="2:3" x14ac:dyDescent="0.25">
      <c r="B387710" s="78"/>
      <c r="C387710" s="77"/>
    </row>
    <row r="387711" spans="2:3" x14ac:dyDescent="0.25">
      <c r="B387711" s="78"/>
      <c r="C387711" s="77"/>
    </row>
    <row r="387712" spans="2:3" x14ac:dyDescent="0.25">
      <c r="B387712" s="78"/>
      <c r="C387712" s="77"/>
    </row>
    <row r="387713" spans="2:3" x14ac:dyDescent="0.25">
      <c r="B387713" s="78"/>
      <c r="C387713" s="77"/>
    </row>
    <row r="387714" spans="2:3" x14ac:dyDescent="0.25">
      <c r="B387714" s="78"/>
      <c r="C387714" s="77"/>
    </row>
    <row r="387824" spans="2:3" x14ac:dyDescent="0.25">
      <c r="B387824" s="78"/>
      <c r="C387824" s="77"/>
    </row>
    <row r="387825" spans="2:3" x14ac:dyDescent="0.25">
      <c r="B387825" s="78"/>
      <c r="C387825" s="77"/>
    </row>
    <row r="387826" spans="2:3" x14ac:dyDescent="0.25">
      <c r="B387826" s="78"/>
      <c r="C387826" s="77"/>
    </row>
    <row r="387827" spans="2:3" x14ac:dyDescent="0.25">
      <c r="B387827" s="78"/>
      <c r="C387827" s="77"/>
    </row>
    <row r="387828" spans="2:3" x14ac:dyDescent="0.25">
      <c r="B387828" s="78"/>
      <c r="C387828" s="77"/>
    </row>
    <row r="387829" spans="2:3" x14ac:dyDescent="0.25">
      <c r="B387829" s="78"/>
      <c r="C387829" s="77"/>
    </row>
    <row r="387830" spans="2:3" x14ac:dyDescent="0.25">
      <c r="B387830" s="78"/>
      <c r="C387830" s="77"/>
    </row>
    <row r="387831" spans="2:3" x14ac:dyDescent="0.25">
      <c r="B387831" s="78"/>
      <c r="C387831" s="77"/>
    </row>
    <row r="387832" spans="2:3" x14ac:dyDescent="0.25">
      <c r="B387832" s="78"/>
      <c r="C387832" s="77"/>
    </row>
    <row r="387833" spans="2:3" x14ac:dyDescent="0.25">
      <c r="B387833" s="78"/>
      <c r="C387833" s="77"/>
    </row>
    <row r="387834" spans="2:3" x14ac:dyDescent="0.25">
      <c r="B387834" s="78"/>
      <c r="C387834" s="77"/>
    </row>
    <row r="387835" spans="2:3" x14ac:dyDescent="0.25">
      <c r="B387835" s="78"/>
      <c r="C387835" s="77"/>
    </row>
    <row r="387836" spans="2:3" x14ac:dyDescent="0.25">
      <c r="B387836" s="78"/>
      <c r="C387836" s="77"/>
    </row>
    <row r="387946" spans="2:3" x14ac:dyDescent="0.25">
      <c r="B387946" s="78"/>
      <c r="C387946" s="77"/>
    </row>
    <row r="387947" spans="2:3" x14ac:dyDescent="0.25">
      <c r="B387947" s="78"/>
      <c r="C387947" s="77"/>
    </row>
    <row r="387948" spans="2:3" x14ac:dyDescent="0.25">
      <c r="B387948" s="78"/>
      <c r="C387948" s="77"/>
    </row>
    <row r="387949" spans="2:3" x14ac:dyDescent="0.25">
      <c r="B387949" s="78"/>
      <c r="C387949" s="77"/>
    </row>
    <row r="387950" spans="2:3" x14ac:dyDescent="0.25">
      <c r="B387950" s="78"/>
      <c r="C387950" s="77"/>
    </row>
    <row r="387951" spans="2:3" x14ac:dyDescent="0.25">
      <c r="B387951" s="78"/>
      <c r="C387951" s="77"/>
    </row>
    <row r="387952" spans="2:3" x14ac:dyDescent="0.25">
      <c r="B387952" s="78"/>
      <c r="C387952" s="77"/>
    </row>
    <row r="387953" spans="2:3" x14ac:dyDescent="0.25">
      <c r="B387953" s="78"/>
      <c r="C387953" s="77"/>
    </row>
    <row r="387954" spans="2:3" x14ac:dyDescent="0.25">
      <c r="B387954" s="78"/>
      <c r="C387954" s="77"/>
    </row>
    <row r="387955" spans="2:3" x14ac:dyDescent="0.25">
      <c r="B387955" s="78"/>
      <c r="C387955" s="77"/>
    </row>
    <row r="387956" spans="2:3" x14ac:dyDescent="0.25">
      <c r="B387956" s="78"/>
      <c r="C387956" s="77"/>
    </row>
    <row r="387957" spans="2:3" x14ac:dyDescent="0.25">
      <c r="B387957" s="78"/>
      <c r="C387957" s="77"/>
    </row>
    <row r="387958" spans="2:3" x14ac:dyDescent="0.25">
      <c r="B387958" s="78"/>
      <c r="C387958" s="77"/>
    </row>
    <row r="388068" spans="2:3" x14ac:dyDescent="0.25">
      <c r="B388068" s="78"/>
      <c r="C388068" s="77"/>
    </row>
    <row r="388069" spans="2:3" x14ac:dyDescent="0.25">
      <c r="B388069" s="78"/>
      <c r="C388069" s="77"/>
    </row>
    <row r="388070" spans="2:3" x14ac:dyDescent="0.25">
      <c r="B388070" s="78"/>
      <c r="C388070" s="77"/>
    </row>
    <row r="388071" spans="2:3" x14ac:dyDescent="0.25">
      <c r="B388071" s="78"/>
      <c r="C388071" s="77"/>
    </row>
    <row r="388072" spans="2:3" x14ac:dyDescent="0.25">
      <c r="B388072" s="78"/>
      <c r="C388072" s="77"/>
    </row>
    <row r="388073" spans="2:3" x14ac:dyDescent="0.25">
      <c r="B388073" s="78"/>
      <c r="C388073" s="77"/>
    </row>
    <row r="388074" spans="2:3" x14ac:dyDescent="0.25">
      <c r="B388074" s="78"/>
      <c r="C388074" s="77"/>
    </row>
    <row r="388075" spans="2:3" x14ac:dyDescent="0.25">
      <c r="B388075" s="78"/>
      <c r="C388075" s="77"/>
    </row>
    <row r="388076" spans="2:3" x14ac:dyDescent="0.25">
      <c r="B388076" s="78"/>
      <c r="C388076" s="77"/>
    </row>
    <row r="388077" spans="2:3" x14ac:dyDescent="0.25">
      <c r="B388077" s="78"/>
      <c r="C388077" s="77"/>
    </row>
    <row r="388078" spans="2:3" x14ac:dyDescent="0.25">
      <c r="B388078" s="78"/>
      <c r="C388078" s="77"/>
    </row>
    <row r="388079" spans="2:3" x14ac:dyDescent="0.25">
      <c r="B388079" s="78"/>
      <c r="C388079" s="77"/>
    </row>
    <row r="388080" spans="2:3" x14ac:dyDescent="0.25">
      <c r="B388080" s="78"/>
      <c r="C388080" s="77"/>
    </row>
    <row r="388190" spans="2:3" x14ac:dyDescent="0.25">
      <c r="B388190" s="78"/>
      <c r="C388190" s="77"/>
    </row>
    <row r="388191" spans="2:3" x14ac:dyDescent="0.25">
      <c r="B388191" s="78"/>
      <c r="C388191" s="77"/>
    </row>
    <row r="388192" spans="2:3" x14ac:dyDescent="0.25">
      <c r="B388192" s="78"/>
      <c r="C388192" s="77"/>
    </row>
    <row r="388193" spans="2:3" x14ac:dyDescent="0.25">
      <c r="B388193" s="78"/>
      <c r="C388193" s="77"/>
    </row>
    <row r="388194" spans="2:3" x14ac:dyDescent="0.25">
      <c r="B388194" s="78"/>
      <c r="C388194" s="77"/>
    </row>
    <row r="388195" spans="2:3" x14ac:dyDescent="0.25">
      <c r="B388195" s="78"/>
      <c r="C388195" s="77"/>
    </row>
    <row r="388196" spans="2:3" x14ac:dyDescent="0.25">
      <c r="B388196" s="78"/>
      <c r="C388196" s="77"/>
    </row>
    <row r="388197" spans="2:3" x14ac:dyDescent="0.25">
      <c r="B388197" s="78"/>
      <c r="C388197" s="77"/>
    </row>
    <row r="388198" spans="2:3" x14ac:dyDescent="0.25">
      <c r="B388198" s="78"/>
      <c r="C388198" s="77"/>
    </row>
    <row r="388199" spans="2:3" x14ac:dyDescent="0.25">
      <c r="B388199" s="78"/>
      <c r="C388199" s="77"/>
    </row>
    <row r="388200" spans="2:3" x14ac:dyDescent="0.25">
      <c r="B388200" s="78"/>
      <c r="C388200" s="77"/>
    </row>
    <row r="388201" spans="2:3" x14ac:dyDescent="0.25">
      <c r="B388201" s="78"/>
      <c r="C388201" s="77"/>
    </row>
    <row r="388202" spans="2:3" x14ac:dyDescent="0.25">
      <c r="B388202" s="78"/>
      <c r="C388202" s="77"/>
    </row>
    <row r="388312" spans="2:3" x14ac:dyDescent="0.25">
      <c r="B388312" s="78"/>
      <c r="C388312" s="77"/>
    </row>
    <row r="388313" spans="2:3" x14ac:dyDescent="0.25">
      <c r="B388313" s="78"/>
      <c r="C388313" s="77"/>
    </row>
    <row r="388314" spans="2:3" x14ac:dyDescent="0.25">
      <c r="B388314" s="78"/>
      <c r="C388314" s="77"/>
    </row>
    <row r="388315" spans="2:3" x14ac:dyDescent="0.25">
      <c r="B388315" s="78"/>
      <c r="C388315" s="77"/>
    </row>
    <row r="388316" spans="2:3" x14ac:dyDescent="0.25">
      <c r="B388316" s="78"/>
      <c r="C388316" s="77"/>
    </row>
    <row r="388317" spans="2:3" x14ac:dyDescent="0.25">
      <c r="B388317" s="78"/>
      <c r="C388317" s="77"/>
    </row>
    <row r="388318" spans="2:3" x14ac:dyDescent="0.25">
      <c r="B388318" s="78"/>
      <c r="C388318" s="77"/>
    </row>
    <row r="388319" spans="2:3" x14ac:dyDescent="0.25">
      <c r="B388319" s="78"/>
      <c r="C388319" s="77"/>
    </row>
    <row r="388320" spans="2:3" x14ac:dyDescent="0.25">
      <c r="B388320" s="78"/>
      <c r="C388320" s="77"/>
    </row>
    <row r="388321" spans="2:3" x14ac:dyDescent="0.25">
      <c r="B388321" s="78"/>
      <c r="C388321" s="77"/>
    </row>
    <row r="388322" spans="2:3" x14ac:dyDescent="0.25">
      <c r="B388322" s="78"/>
      <c r="C388322" s="77"/>
    </row>
    <row r="388323" spans="2:3" x14ac:dyDescent="0.25">
      <c r="B388323" s="78"/>
      <c r="C388323" s="77"/>
    </row>
    <row r="388324" spans="2:3" x14ac:dyDescent="0.25">
      <c r="B388324" s="78"/>
      <c r="C388324" s="77"/>
    </row>
    <row r="388434" spans="2:3" x14ac:dyDescent="0.25">
      <c r="B388434" s="78"/>
      <c r="C388434" s="77"/>
    </row>
    <row r="388435" spans="2:3" x14ac:dyDescent="0.25">
      <c r="B388435" s="78"/>
      <c r="C388435" s="77"/>
    </row>
    <row r="388436" spans="2:3" x14ac:dyDescent="0.25">
      <c r="B388436" s="78"/>
      <c r="C388436" s="77"/>
    </row>
    <row r="388437" spans="2:3" x14ac:dyDescent="0.25">
      <c r="B388437" s="78"/>
      <c r="C388437" s="77"/>
    </row>
    <row r="388438" spans="2:3" x14ac:dyDescent="0.25">
      <c r="B388438" s="78"/>
      <c r="C388438" s="77"/>
    </row>
    <row r="388439" spans="2:3" x14ac:dyDescent="0.25">
      <c r="B388439" s="78"/>
      <c r="C388439" s="77"/>
    </row>
    <row r="388440" spans="2:3" x14ac:dyDescent="0.25">
      <c r="B388440" s="78"/>
      <c r="C388440" s="77"/>
    </row>
    <row r="388441" spans="2:3" x14ac:dyDescent="0.25">
      <c r="B388441" s="78"/>
      <c r="C388441" s="77"/>
    </row>
    <row r="388442" spans="2:3" x14ac:dyDescent="0.25">
      <c r="B388442" s="78"/>
      <c r="C388442" s="77"/>
    </row>
    <row r="388443" spans="2:3" x14ac:dyDescent="0.25">
      <c r="B388443" s="78"/>
      <c r="C388443" s="77"/>
    </row>
    <row r="388444" spans="2:3" x14ac:dyDescent="0.25">
      <c r="B388444" s="78"/>
      <c r="C388444" s="77"/>
    </row>
    <row r="388445" spans="2:3" x14ac:dyDescent="0.25">
      <c r="B388445" s="78"/>
      <c r="C388445" s="77"/>
    </row>
    <row r="388446" spans="2:3" x14ac:dyDescent="0.25">
      <c r="B388446" s="78"/>
      <c r="C388446" s="77"/>
    </row>
    <row r="388556" spans="2:3" x14ac:dyDescent="0.25">
      <c r="B388556" s="78"/>
      <c r="C388556" s="77"/>
    </row>
    <row r="388557" spans="2:3" x14ac:dyDescent="0.25">
      <c r="B388557" s="78"/>
      <c r="C388557" s="77"/>
    </row>
    <row r="388558" spans="2:3" x14ac:dyDescent="0.25">
      <c r="B388558" s="78"/>
      <c r="C388558" s="77"/>
    </row>
    <row r="388559" spans="2:3" x14ac:dyDescent="0.25">
      <c r="B388559" s="78"/>
      <c r="C388559" s="77"/>
    </row>
    <row r="388560" spans="2:3" x14ac:dyDescent="0.25">
      <c r="B388560" s="78"/>
      <c r="C388560" s="77"/>
    </row>
    <row r="388561" spans="2:3" x14ac:dyDescent="0.25">
      <c r="B388561" s="78"/>
      <c r="C388561" s="77"/>
    </row>
    <row r="388562" spans="2:3" x14ac:dyDescent="0.25">
      <c r="B388562" s="78"/>
      <c r="C388562" s="77"/>
    </row>
    <row r="388563" spans="2:3" x14ac:dyDescent="0.25">
      <c r="B388563" s="78"/>
      <c r="C388563" s="77"/>
    </row>
    <row r="388564" spans="2:3" x14ac:dyDescent="0.25">
      <c r="B388564" s="78"/>
      <c r="C388564" s="77"/>
    </row>
    <row r="388565" spans="2:3" x14ac:dyDescent="0.25">
      <c r="B388565" s="78"/>
      <c r="C388565" s="77"/>
    </row>
    <row r="388566" spans="2:3" x14ac:dyDescent="0.25">
      <c r="B388566" s="78"/>
      <c r="C388566" s="77"/>
    </row>
    <row r="388567" spans="2:3" x14ac:dyDescent="0.25">
      <c r="B388567" s="78"/>
      <c r="C388567" s="77"/>
    </row>
    <row r="388568" spans="2:3" x14ac:dyDescent="0.25">
      <c r="B388568" s="78"/>
      <c r="C388568" s="77"/>
    </row>
    <row r="388678" spans="2:3" x14ac:dyDescent="0.25">
      <c r="B388678" s="78"/>
      <c r="C388678" s="77"/>
    </row>
    <row r="388679" spans="2:3" x14ac:dyDescent="0.25">
      <c r="B388679" s="78"/>
      <c r="C388679" s="77"/>
    </row>
    <row r="388680" spans="2:3" x14ac:dyDescent="0.25">
      <c r="B388680" s="78"/>
      <c r="C388680" s="77"/>
    </row>
    <row r="388681" spans="2:3" x14ac:dyDescent="0.25">
      <c r="B388681" s="78"/>
      <c r="C388681" s="77"/>
    </row>
    <row r="388682" spans="2:3" x14ac:dyDescent="0.25">
      <c r="B388682" s="78"/>
      <c r="C388682" s="77"/>
    </row>
    <row r="388683" spans="2:3" x14ac:dyDescent="0.25">
      <c r="B388683" s="78"/>
      <c r="C388683" s="77"/>
    </row>
    <row r="388684" spans="2:3" x14ac:dyDescent="0.25">
      <c r="B388684" s="78"/>
      <c r="C388684" s="77"/>
    </row>
    <row r="388685" spans="2:3" x14ac:dyDescent="0.25">
      <c r="B388685" s="78"/>
      <c r="C388685" s="77"/>
    </row>
    <row r="388686" spans="2:3" x14ac:dyDescent="0.25">
      <c r="B388686" s="78"/>
      <c r="C388686" s="77"/>
    </row>
    <row r="388687" spans="2:3" x14ac:dyDescent="0.25">
      <c r="B388687" s="78"/>
      <c r="C388687" s="77"/>
    </row>
    <row r="388688" spans="2:3" x14ac:dyDescent="0.25">
      <c r="B388688" s="78"/>
      <c r="C388688" s="77"/>
    </row>
    <row r="388689" spans="2:3" x14ac:dyDescent="0.25">
      <c r="B388689" s="78"/>
      <c r="C388689" s="77"/>
    </row>
    <row r="388690" spans="2:3" x14ac:dyDescent="0.25">
      <c r="B388690" s="78"/>
      <c r="C388690" s="77"/>
    </row>
    <row r="388800" spans="2:3" x14ac:dyDescent="0.25">
      <c r="B388800" s="78"/>
      <c r="C388800" s="77"/>
    </row>
    <row r="388801" spans="2:3" x14ac:dyDescent="0.25">
      <c r="B388801" s="78"/>
      <c r="C388801" s="77"/>
    </row>
    <row r="388802" spans="2:3" x14ac:dyDescent="0.25">
      <c r="B388802" s="78"/>
      <c r="C388802" s="77"/>
    </row>
    <row r="388803" spans="2:3" x14ac:dyDescent="0.25">
      <c r="B388803" s="78"/>
      <c r="C388803" s="77"/>
    </row>
    <row r="388804" spans="2:3" x14ac:dyDescent="0.25">
      <c r="B388804" s="78"/>
      <c r="C388804" s="77"/>
    </row>
    <row r="388805" spans="2:3" x14ac:dyDescent="0.25">
      <c r="B388805" s="78"/>
      <c r="C388805" s="77"/>
    </row>
    <row r="388806" spans="2:3" x14ac:dyDescent="0.25">
      <c r="B388806" s="78"/>
      <c r="C388806" s="77"/>
    </row>
    <row r="388807" spans="2:3" x14ac:dyDescent="0.25">
      <c r="B388807" s="78"/>
      <c r="C388807" s="77"/>
    </row>
    <row r="388808" spans="2:3" x14ac:dyDescent="0.25">
      <c r="B388808" s="78"/>
      <c r="C388808" s="77"/>
    </row>
    <row r="388809" spans="2:3" x14ac:dyDescent="0.25">
      <c r="B388809" s="78"/>
      <c r="C388809" s="77"/>
    </row>
    <row r="388810" spans="2:3" x14ac:dyDescent="0.25">
      <c r="B388810" s="78"/>
      <c r="C388810" s="77"/>
    </row>
    <row r="388811" spans="2:3" x14ac:dyDescent="0.25">
      <c r="B388811" s="78"/>
      <c r="C388811" s="77"/>
    </row>
    <row r="388812" spans="2:3" x14ac:dyDescent="0.25">
      <c r="B388812" s="78"/>
      <c r="C388812" s="77"/>
    </row>
    <row r="388922" spans="2:3" x14ac:dyDescent="0.25">
      <c r="B388922" s="78"/>
      <c r="C388922" s="77"/>
    </row>
    <row r="388923" spans="2:3" x14ac:dyDescent="0.25">
      <c r="B388923" s="78"/>
      <c r="C388923" s="77"/>
    </row>
    <row r="388924" spans="2:3" x14ac:dyDescent="0.25">
      <c r="B388924" s="78"/>
      <c r="C388924" s="77"/>
    </row>
    <row r="388925" spans="2:3" x14ac:dyDescent="0.25">
      <c r="B388925" s="78"/>
      <c r="C388925" s="77"/>
    </row>
    <row r="388926" spans="2:3" x14ac:dyDescent="0.25">
      <c r="B388926" s="78"/>
      <c r="C388926" s="77"/>
    </row>
    <row r="388927" spans="2:3" x14ac:dyDescent="0.25">
      <c r="B388927" s="78"/>
      <c r="C388927" s="77"/>
    </row>
    <row r="388928" spans="2:3" x14ac:dyDescent="0.25">
      <c r="B388928" s="78"/>
      <c r="C388928" s="77"/>
    </row>
    <row r="388929" spans="2:3" x14ac:dyDescent="0.25">
      <c r="B388929" s="78"/>
      <c r="C388929" s="77"/>
    </row>
    <row r="388930" spans="2:3" x14ac:dyDescent="0.25">
      <c r="B388930" s="78"/>
      <c r="C388930" s="77"/>
    </row>
    <row r="388931" spans="2:3" x14ac:dyDescent="0.25">
      <c r="B388931" s="78"/>
      <c r="C388931" s="77"/>
    </row>
    <row r="388932" spans="2:3" x14ac:dyDescent="0.25">
      <c r="B388932" s="78"/>
      <c r="C388932" s="77"/>
    </row>
    <row r="388933" spans="2:3" x14ac:dyDescent="0.25">
      <c r="B388933" s="78"/>
      <c r="C388933" s="77"/>
    </row>
    <row r="388934" spans="2:3" x14ac:dyDescent="0.25">
      <c r="B388934" s="78"/>
      <c r="C388934" s="77"/>
    </row>
    <row r="389044" spans="2:3" x14ac:dyDescent="0.25">
      <c r="B389044" s="78"/>
      <c r="C389044" s="77"/>
    </row>
    <row r="389045" spans="2:3" x14ac:dyDescent="0.25">
      <c r="B389045" s="78"/>
      <c r="C389045" s="77"/>
    </row>
    <row r="389046" spans="2:3" x14ac:dyDescent="0.25">
      <c r="B389046" s="78"/>
      <c r="C389046" s="77"/>
    </row>
    <row r="389047" spans="2:3" x14ac:dyDescent="0.25">
      <c r="B389047" s="78"/>
      <c r="C389047" s="77"/>
    </row>
    <row r="389048" spans="2:3" x14ac:dyDescent="0.25">
      <c r="B389048" s="78"/>
      <c r="C389048" s="77"/>
    </row>
    <row r="389049" spans="2:3" x14ac:dyDescent="0.25">
      <c r="B389049" s="78"/>
      <c r="C389049" s="77"/>
    </row>
    <row r="389050" spans="2:3" x14ac:dyDescent="0.25">
      <c r="B389050" s="78"/>
      <c r="C389050" s="77"/>
    </row>
    <row r="389051" spans="2:3" x14ac:dyDescent="0.25">
      <c r="B389051" s="78"/>
      <c r="C389051" s="77"/>
    </row>
    <row r="389052" spans="2:3" x14ac:dyDescent="0.25">
      <c r="B389052" s="78"/>
      <c r="C389052" s="77"/>
    </row>
    <row r="389053" spans="2:3" x14ac:dyDescent="0.25">
      <c r="B389053" s="78"/>
      <c r="C389053" s="77"/>
    </row>
    <row r="389054" spans="2:3" x14ac:dyDescent="0.25">
      <c r="B389054" s="78"/>
      <c r="C389054" s="77"/>
    </row>
    <row r="389055" spans="2:3" x14ac:dyDescent="0.25">
      <c r="B389055" s="78"/>
      <c r="C389055" s="77"/>
    </row>
    <row r="389056" spans="2:3" x14ac:dyDescent="0.25">
      <c r="B389056" s="78"/>
      <c r="C389056" s="77"/>
    </row>
    <row r="389166" spans="2:3" x14ac:dyDescent="0.25">
      <c r="B389166" s="78"/>
      <c r="C389166" s="77"/>
    </row>
    <row r="389167" spans="2:3" x14ac:dyDescent="0.25">
      <c r="B389167" s="78"/>
      <c r="C389167" s="77"/>
    </row>
    <row r="389168" spans="2:3" x14ac:dyDescent="0.25">
      <c r="B389168" s="78"/>
      <c r="C389168" s="77"/>
    </row>
    <row r="389169" spans="2:3" x14ac:dyDescent="0.25">
      <c r="B389169" s="78"/>
      <c r="C389169" s="77"/>
    </row>
    <row r="389170" spans="2:3" x14ac:dyDescent="0.25">
      <c r="B389170" s="78"/>
      <c r="C389170" s="77"/>
    </row>
    <row r="389171" spans="2:3" x14ac:dyDescent="0.25">
      <c r="B389171" s="78"/>
      <c r="C389171" s="77"/>
    </row>
    <row r="389172" spans="2:3" x14ac:dyDescent="0.25">
      <c r="B389172" s="78"/>
      <c r="C389172" s="77"/>
    </row>
    <row r="389173" spans="2:3" x14ac:dyDescent="0.25">
      <c r="B389173" s="78"/>
      <c r="C389173" s="77"/>
    </row>
    <row r="389174" spans="2:3" x14ac:dyDescent="0.25">
      <c r="B389174" s="78"/>
      <c r="C389174" s="77"/>
    </row>
    <row r="389175" spans="2:3" x14ac:dyDescent="0.25">
      <c r="B389175" s="78"/>
      <c r="C389175" s="77"/>
    </row>
    <row r="389176" spans="2:3" x14ac:dyDescent="0.25">
      <c r="B389176" s="78"/>
      <c r="C389176" s="77"/>
    </row>
    <row r="389177" spans="2:3" x14ac:dyDescent="0.25">
      <c r="B389177" s="78"/>
      <c r="C389177" s="77"/>
    </row>
    <row r="389178" spans="2:3" x14ac:dyDescent="0.25">
      <c r="B389178" s="78"/>
      <c r="C389178" s="77"/>
    </row>
    <row r="389288" spans="2:3" x14ac:dyDescent="0.25">
      <c r="B389288" s="78"/>
      <c r="C389288" s="77"/>
    </row>
    <row r="389289" spans="2:3" x14ac:dyDescent="0.25">
      <c r="B389289" s="78"/>
      <c r="C389289" s="77"/>
    </row>
    <row r="389290" spans="2:3" x14ac:dyDescent="0.25">
      <c r="B389290" s="78"/>
      <c r="C389290" s="77"/>
    </row>
    <row r="389291" spans="2:3" x14ac:dyDescent="0.25">
      <c r="B389291" s="78"/>
      <c r="C389291" s="77"/>
    </row>
    <row r="389292" spans="2:3" x14ac:dyDescent="0.25">
      <c r="B389292" s="78"/>
      <c r="C389292" s="77"/>
    </row>
    <row r="389293" spans="2:3" x14ac:dyDescent="0.25">
      <c r="B389293" s="78"/>
      <c r="C389293" s="77"/>
    </row>
    <row r="389294" spans="2:3" x14ac:dyDescent="0.25">
      <c r="B389294" s="78"/>
      <c r="C389294" s="77"/>
    </row>
    <row r="389295" spans="2:3" x14ac:dyDescent="0.25">
      <c r="B389295" s="78"/>
      <c r="C389295" s="77"/>
    </row>
    <row r="389296" spans="2:3" x14ac:dyDescent="0.25">
      <c r="B389296" s="78"/>
      <c r="C389296" s="77"/>
    </row>
    <row r="389297" spans="2:3" x14ac:dyDescent="0.25">
      <c r="B389297" s="78"/>
      <c r="C389297" s="77"/>
    </row>
    <row r="389298" spans="2:3" x14ac:dyDescent="0.25">
      <c r="B389298" s="78"/>
      <c r="C389298" s="77"/>
    </row>
    <row r="389299" spans="2:3" x14ac:dyDescent="0.25">
      <c r="B389299" s="78"/>
      <c r="C389299" s="77"/>
    </row>
    <row r="389300" spans="2:3" x14ac:dyDescent="0.25">
      <c r="B389300" s="78"/>
      <c r="C389300" s="77"/>
    </row>
    <row r="389410" spans="2:3" x14ac:dyDescent="0.25">
      <c r="B389410" s="78"/>
      <c r="C389410" s="77"/>
    </row>
    <row r="389411" spans="2:3" x14ac:dyDescent="0.25">
      <c r="B389411" s="78"/>
      <c r="C389411" s="77"/>
    </row>
    <row r="389412" spans="2:3" x14ac:dyDescent="0.25">
      <c r="B389412" s="78"/>
      <c r="C389412" s="77"/>
    </row>
    <row r="389413" spans="2:3" x14ac:dyDescent="0.25">
      <c r="B389413" s="78"/>
      <c r="C389413" s="77"/>
    </row>
    <row r="389414" spans="2:3" x14ac:dyDescent="0.25">
      <c r="B389414" s="78"/>
      <c r="C389414" s="77"/>
    </row>
    <row r="389415" spans="2:3" x14ac:dyDescent="0.25">
      <c r="B389415" s="78"/>
      <c r="C389415" s="77"/>
    </row>
    <row r="389416" spans="2:3" x14ac:dyDescent="0.25">
      <c r="B389416" s="78"/>
      <c r="C389416" s="77"/>
    </row>
    <row r="389417" spans="2:3" x14ac:dyDescent="0.25">
      <c r="B389417" s="78"/>
      <c r="C389417" s="77"/>
    </row>
    <row r="389418" spans="2:3" x14ac:dyDescent="0.25">
      <c r="B389418" s="78"/>
      <c r="C389418" s="77"/>
    </row>
    <row r="389419" spans="2:3" x14ac:dyDescent="0.25">
      <c r="B389419" s="78"/>
      <c r="C389419" s="77"/>
    </row>
    <row r="389420" spans="2:3" x14ac:dyDescent="0.25">
      <c r="B389420" s="78"/>
      <c r="C389420" s="77"/>
    </row>
    <row r="389421" spans="2:3" x14ac:dyDescent="0.25">
      <c r="B389421" s="78"/>
      <c r="C389421" s="77"/>
    </row>
    <row r="389422" spans="2:3" x14ac:dyDescent="0.25">
      <c r="B389422" s="78"/>
      <c r="C389422" s="77"/>
    </row>
    <row r="389532" spans="2:3" x14ac:dyDescent="0.25">
      <c r="B389532" s="78"/>
      <c r="C389532" s="77"/>
    </row>
    <row r="389533" spans="2:3" x14ac:dyDescent="0.25">
      <c r="B389533" s="78"/>
      <c r="C389533" s="77"/>
    </row>
    <row r="389534" spans="2:3" x14ac:dyDescent="0.25">
      <c r="B389534" s="78"/>
      <c r="C389534" s="77"/>
    </row>
    <row r="389535" spans="2:3" x14ac:dyDescent="0.25">
      <c r="B389535" s="78"/>
      <c r="C389535" s="77"/>
    </row>
    <row r="389536" spans="2:3" x14ac:dyDescent="0.25">
      <c r="B389536" s="78"/>
      <c r="C389536" s="77"/>
    </row>
    <row r="389537" spans="2:3" x14ac:dyDescent="0.25">
      <c r="B389537" s="78"/>
      <c r="C389537" s="77"/>
    </row>
    <row r="389538" spans="2:3" x14ac:dyDescent="0.25">
      <c r="B389538" s="78"/>
      <c r="C389538" s="77"/>
    </row>
    <row r="389539" spans="2:3" x14ac:dyDescent="0.25">
      <c r="B389539" s="78"/>
      <c r="C389539" s="77"/>
    </row>
    <row r="389540" spans="2:3" x14ac:dyDescent="0.25">
      <c r="B389540" s="78"/>
      <c r="C389540" s="77"/>
    </row>
    <row r="389541" spans="2:3" x14ac:dyDescent="0.25">
      <c r="B389541" s="78"/>
      <c r="C389541" s="77"/>
    </row>
    <row r="389542" spans="2:3" x14ac:dyDescent="0.25">
      <c r="B389542" s="78"/>
      <c r="C389542" s="77"/>
    </row>
    <row r="389543" spans="2:3" x14ac:dyDescent="0.25">
      <c r="B389543" s="78"/>
      <c r="C389543" s="77"/>
    </row>
    <row r="389544" spans="2:3" x14ac:dyDescent="0.25">
      <c r="B389544" s="78"/>
      <c r="C389544" s="77"/>
    </row>
    <row r="389654" spans="2:3" x14ac:dyDescent="0.25">
      <c r="B389654" s="78"/>
      <c r="C389654" s="77"/>
    </row>
    <row r="389655" spans="2:3" x14ac:dyDescent="0.25">
      <c r="B389655" s="78"/>
      <c r="C389655" s="77"/>
    </row>
    <row r="389656" spans="2:3" x14ac:dyDescent="0.25">
      <c r="B389656" s="78"/>
      <c r="C389656" s="77"/>
    </row>
    <row r="389657" spans="2:3" x14ac:dyDescent="0.25">
      <c r="B389657" s="78"/>
      <c r="C389657" s="77"/>
    </row>
    <row r="389658" spans="2:3" x14ac:dyDescent="0.25">
      <c r="B389658" s="78"/>
      <c r="C389658" s="77"/>
    </row>
    <row r="389659" spans="2:3" x14ac:dyDescent="0.25">
      <c r="B389659" s="78"/>
      <c r="C389659" s="77"/>
    </row>
    <row r="389660" spans="2:3" x14ac:dyDescent="0.25">
      <c r="B389660" s="78"/>
      <c r="C389660" s="77"/>
    </row>
    <row r="389661" spans="2:3" x14ac:dyDescent="0.25">
      <c r="B389661" s="78"/>
      <c r="C389661" s="77"/>
    </row>
    <row r="389662" spans="2:3" x14ac:dyDescent="0.25">
      <c r="B389662" s="78"/>
      <c r="C389662" s="77"/>
    </row>
    <row r="389663" spans="2:3" x14ac:dyDescent="0.25">
      <c r="B389663" s="78"/>
      <c r="C389663" s="77"/>
    </row>
    <row r="389664" spans="2:3" x14ac:dyDescent="0.25">
      <c r="B389664" s="78"/>
      <c r="C389664" s="77"/>
    </row>
    <row r="389665" spans="2:3" x14ac:dyDescent="0.25">
      <c r="B389665" s="78"/>
      <c r="C389665" s="77"/>
    </row>
    <row r="389666" spans="2:3" x14ac:dyDescent="0.25">
      <c r="B389666" s="78"/>
      <c r="C389666" s="77"/>
    </row>
    <row r="389776" spans="2:3" x14ac:dyDescent="0.25">
      <c r="B389776" s="78"/>
      <c r="C389776" s="77"/>
    </row>
    <row r="389777" spans="2:3" x14ac:dyDescent="0.25">
      <c r="B389777" s="78"/>
      <c r="C389777" s="77"/>
    </row>
    <row r="389778" spans="2:3" x14ac:dyDescent="0.25">
      <c r="B389778" s="78"/>
      <c r="C389778" s="77"/>
    </row>
    <row r="389779" spans="2:3" x14ac:dyDescent="0.25">
      <c r="B389779" s="78"/>
      <c r="C389779" s="77"/>
    </row>
    <row r="389780" spans="2:3" x14ac:dyDescent="0.25">
      <c r="B389780" s="78"/>
      <c r="C389780" s="77"/>
    </row>
    <row r="389781" spans="2:3" x14ac:dyDescent="0.25">
      <c r="B389781" s="78"/>
      <c r="C389781" s="77"/>
    </row>
    <row r="389782" spans="2:3" x14ac:dyDescent="0.25">
      <c r="B389782" s="78"/>
      <c r="C389782" s="77"/>
    </row>
    <row r="389783" spans="2:3" x14ac:dyDescent="0.25">
      <c r="B389783" s="78"/>
      <c r="C389783" s="77"/>
    </row>
    <row r="389784" spans="2:3" x14ac:dyDescent="0.25">
      <c r="B389784" s="78"/>
      <c r="C389784" s="77"/>
    </row>
    <row r="389785" spans="2:3" x14ac:dyDescent="0.25">
      <c r="B389785" s="78"/>
      <c r="C389785" s="77"/>
    </row>
    <row r="389786" spans="2:3" x14ac:dyDescent="0.25">
      <c r="B389786" s="78"/>
      <c r="C389786" s="77"/>
    </row>
    <row r="389787" spans="2:3" x14ac:dyDescent="0.25">
      <c r="B389787" s="78"/>
      <c r="C389787" s="77"/>
    </row>
    <row r="389788" spans="2:3" x14ac:dyDescent="0.25">
      <c r="B389788" s="78"/>
      <c r="C389788" s="77"/>
    </row>
    <row r="389898" spans="2:3" x14ac:dyDescent="0.25">
      <c r="B389898" s="78"/>
      <c r="C389898" s="77"/>
    </row>
    <row r="389899" spans="2:3" x14ac:dyDescent="0.25">
      <c r="B389899" s="78"/>
      <c r="C389899" s="77"/>
    </row>
    <row r="389900" spans="2:3" x14ac:dyDescent="0.25">
      <c r="B389900" s="78"/>
      <c r="C389900" s="77"/>
    </row>
    <row r="389901" spans="2:3" x14ac:dyDescent="0.25">
      <c r="B389901" s="78"/>
      <c r="C389901" s="77"/>
    </row>
    <row r="389902" spans="2:3" x14ac:dyDescent="0.25">
      <c r="B389902" s="78"/>
      <c r="C389902" s="77"/>
    </row>
    <row r="389903" spans="2:3" x14ac:dyDescent="0.25">
      <c r="B389903" s="78"/>
      <c r="C389903" s="77"/>
    </row>
    <row r="389904" spans="2:3" x14ac:dyDescent="0.25">
      <c r="B389904" s="78"/>
      <c r="C389904" s="77"/>
    </row>
    <row r="389905" spans="2:3" x14ac:dyDescent="0.25">
      <c r="B389905" s="78"/>
      <c r="C389905" s="77"/>
    </row>
    <row r="389906" spans="2:3" x14ac:dyDescent="0.25">
      <c r="B389906" s="78"/>
      <c r="C389906" s="77"/>
    </row>
    <row r="389907" spans="2:3" x14ac:dyDescent="0.25">
      <c r="B389907" s="78"/>
      <c r="C389907" s="77"/>
    </row>
    <row r="389908" spans="2:3" x14ac:dyDescent="0.25">
      <c r="B389908" s="78"/>
      <c r="C389908" s="77"/>
    </row>
    <row r="389909" spans="2:3" x14ac:dyDescent="0.25">
      <c r="B389909" s="78"/>
      <c r="C389909" s="77"/>
    </row>
    <row r="389910" spans="2:3" x14ac:dyDescent="0.25">
      <c r="B389910" s="78"/>
      <c r="C389910" s="77"/>
    </row>
    <row r="390020" spans="2:3" x14ac:dyDescent="0.25">
      <c r="B390020" s="78"/>
      <c r="C390020" s="77"/>
    </row>
    <row r="390021" spans="2:3" x14ac:dyDescent="0.25">
      <c r="B390021" s="78"/>
      <c r="C390021" s="77"/>
    </row>
    <row r="390022" spans="2:3" x14ac:dyDescent="0.25">
      <c r="B390022" s="78"/>
      <c r="C390022" s="77"/>
    </row>
    <row r="390023" spans="2:3" x14ac:dyDescent="0.25">
      <c r="B390023" s="78"/>
      <c r="C390023" s="77"/>
    </row>
    <row r="390024" spans="2:3" x14ac:dyDescent="0.25">
      <c r="B390024" s="78"/>
      <c r="C390024" s="77"/>
    </row>
    <row r="390025" spans="2:3" x14ac:dyDescent="0.25">
      <c r="B390025" s="78"/>
      <c r="C390025" s="77"/>
    </row>
    <row r="390026" spans="2:3" x14ac:dyDescent="0.25">
      <c r="B390026" s="78"/>
      <c r="C390026" s="77"/>
    </row>
    <row r="390027" spans="2:3" x14ac:dyDescent="0.25">
      <c r="B390027" s="78"/>
      <c r="C390027" s="77"/>
    </row>
    <row r="390028" spans="2:3" x14ac:dyDescent="0.25">
      <c r="B390028" s="78"/>
      <c r="C390028" s="77"/>
    </row>
    <row r="390029" spans="2:3" x14ac:dyDescent="0.25">
      <c r="B390029" s="78"/>
      <c r="C390029" s="77"/>
    </row>
    <row r="390030" spans="2:3" x14ac:dyDescent="0.25">
      <c r="B390030" s="78"/>
      <c r="C390030" s="77"/>
    </row>
    <row r="390031" spans="2:3" x14ac:dyDescent="0.25">
      <c r="B390031" s="78"/>
      <c r="C390031" s="77"/>
    </row>
    <row r="390032" spans="2:3" x14ac:dyDescent="0.25">
      <c r="B390032" s="78"/>
      <c r="C390032" s="77"/>
    </row>
    <row r="390142" spans="2:3" x14ac:dyDescent="0.25">
      <c r="B390142" s="78"/>
      <c r="C390142" s="77"/>
    </row>
    <row r="390143" spans="2:3" x14ac:dyDescent="0.25">
      <c r="B390143" s="78"/>
      <c r="C390143" s="77"/>
    </row>
    <row r="390144" spans="2:3" x14ac:dyDescent="0.25">
      <c r="B390144" s="78"/>
      <c r="C390144" s="77"/>
    </row>
    <row r="390145" spans="2:3" x14ac:dyDescent="0.25">
      <c r="B390145" s="78"/>
      <c r="C390145" s="77"/>
    </row>
    <row r="390146" spans="2:3" x14ac:dyDescent="0.25">
      <c r="B390146" s="78"/>
      <c r="C390146" s="77"/>
    </row>
    <row r="390147" spans="2:3" x14ac:dyDescent="0.25">
      <c r="B390147" s="78"/>
      <c r="C390147" s="77"/>
    </row>
    <row r="390148" spans="2:3" x14ac:dyDescent="0.25">
      <c r="B390148" s="78"/>
      <c r="C390148" s="77"/>
    </row>
    <row r="390149" spans="2:3" x14ac:dyDescent="0.25">
      <c r="B390149" s="78"/>
      <c r="C390149" s="77"/>
    </row>
    <row r="390150" spans="2:3" x14ac:dyDescent="0.25">
      <c r="B390150" s="78"/>
      <c r="C390150" s="77"/>
    </row>
    <row r="390151" spans="2:3" x14ac:dyDescent="0.25">
      <c r="B390151" s="78"/>
      <c r="C390151" s="77"/>
    </row>
    <row r="390152" spans="2:3" x14ac:dyDescent="0.25">
      <c r="B390152" s="78"/>
      <c r="C390152" s="77"/>
    </row>
    <row r="390153" spans="2:3" x14ac:dyDescent="0.25">
      <c r="B390153" s="78"/>
      <c r="C390153" s="77"/>
    </row>
    <row r="390154" spans="2:3" x14ac:dyDescent="0.25">
      <c r="B390154" s="78"/>
      <c r="C390154" s="77"/>
    </row>
    <row r="390264" spans="2:3" x14ac:dyDescent="0.25">
      <c r="B390264" s="78"/>
      <c r="C390264" s="77"/>
    </row>
    <row r="390265" spans="2:3" x14ac:dyDescent="0.25">
      <c r="B390265" s="78"/>
      <c r="C390265" s="77"/>
    </row>
    <row r="390266" spans="2:3" x14ac:dyDescent="0.25">
      <c r="B390266" s="78"/>
      <c r="C390266" s="77"/>
    </row>
    <row r="390267" spans="2:3" x14ac:dyDescent="0.25">
      <c r="B390267" s="78"/>
      <c r="C390267" s="77"/>
    </row>
    <row r="390268" spans="2:3" x14ac:dyDescent="0.25">
      <c r="B390268" s="78"/>
      <c r="C390268" s="77"/>
    </row>
    <row r="390269" spans="2:3" x14ac:dyDescent="0.25">
      <c r="B390269" s="78"/>
      <c r="C390269" s="77"/>
    </row>
    <row r="390270" spans="2:3" x14ac:dyDescent="0.25">
      <c r="B390270" s="78"/>
      <c r="C390270" s="77"/>
    </row>
    <row r="390271" spans="2:3" x14ac:dyDescent="0.25">
      <c r="B390271" s="78"/>
      <c r="C390271" s="77"/>
    </row>
    <row r="390272" spans="2:3" x14ac:dyDescent="0.25">
      <c r="B390272" s="78"/>
      <c r="C390272" s="77"/>
    </row>
    <row r="390273" spans="2:3" x14ac:dyDescent="0.25">
      <c r="B390273" s="78"/>
      <c r="C390273" s="77"/>
    </row>
    <row r="390274" spans="2:3" x14ac:dyDescent="0.25">
      <c r="B390274" s="78"/>
      <c r="C390274" s="77"/>
    </row>
    <row r="390275" spans="2:3" x14ac:dyDescent="0.25">
      <c r="B390275" s="78"/>
      <c r="C390275" s="77"/>
    </row>
    <row r="390276" spans="2:3" x14ac:dyDescent="0.25">
      <c r="B390276" s="78"/>
      <c r="C390276" s="77"/>
    </row>
    <row r="390386" spans="2:3" x14ac:dyDescent="0.25">
      <c r="B390386" s="78"/>
      <c r="C390386" s="77"/>
    </row>
    <row r="390387" spans="2:3" x14ac:dyDescent="0.25">
      <c r="B390387" s="78"/>
      <c r="C390387" s="77"/>
    </row>
    <row r="390388" spans="2:3" x14ac:dyDescent="0.25">
      <c r="B390388" s="78"/>
      <c r="C390388" s="77"/>
    </row>
    <row r="390389" spans="2:3" x14ac:dyDescent="0.25">
      <c r="B390389" s="78"/>
      <c r="C390389" s="77"/>
    </row>
    <row r="390390" spans="2:3" x14ac:dyDescent="0.25">
      <c r="B390390" s="78"/>
      <c r="C390390" s="77"/>
    </row>
    <row r="390391" spans="2:3" x14ac:dyDescent="0.25">
      <c r="B390391" s="78"/>
      <c r="C390391" s="77"/>
    </row>
    <row r="390392" spans="2:3" x14ac:dyDescent="0.25">
      <c r="B390392" s="78"/>
      <c r="C390392" s="77"/>
    </row>
    <row r="390393" spans="2:3" x14ac:dyDescent="0.25">
      <c r="B390393" s="78"/>
      <c r="C390393" s="77"/>
    </row>
    <row r="390394" spans="2:3" x14ac:dyDescent="0.25">
      <c r="B390394" s="78"/>
      <c r="C390394" s="77"/>
    </row>
    <row r="390395" spans="2:3" x14ac:dyDescent="0.25">
      <c r="B390395" s="78"/>
      <c r="C390395" s="77"/>
    </row>
    <row r="390396" spans="2:3" x14ac:dyDescent="0.25">
      <c r="B390396" s="78"/>
      <c r="C390396" s="77"/>
    </row>
    <row r="390397" spans="2:3" x14ac:dyDescent="0.25">
      <c r="B390397" s="78"/>
      <c r="C390397" s="77"/>
    </row>
    <row r="390398" spans="2:3" x14ac:dyDescent="0.25">
      <c r="B390398" s="78"/>
      <c r="C390398" s="77"/>
    </row>
    <row r="390508" spans="2:3" x14ac:dyDescent="0.25">
      <c r="B390508" s="78"/>
      <c r="C390508" s="77"/>
    </row>
    <row r="390509" spans="2:3" x14ac:dyDescent="0.25">
      <c r="B390509" s="78"/>
      <c r="C390509" s="77"/>
    </row>
    <row r="390510" spans="2:3" x14ac:dyDescent="0.25">
      <c r="B390510" s="78"/>
      <c r="C390510" s="77"/>
    </row>
    <row r="390511" spans="2:3" x14ac:dyDescent="0.25">
      <c r="B390511" s="78"/>
      <c r="C390511" s="77"/>
    </row>
    <row r="390512" spans="2:3" x14ac:dyDescent="0.25">
      <c r="B390512" s="78"/>
      <c r="C390512" s="77"/>
    </row>
    <row r="390513" spans="2:3" x14ac:dyDescent="0.25">
      <c r="B390513" s="78"/>
      <c r="C390513" s="77"/>
    </row>
    <row r="390514" spans="2:3" x14ac:dyDescent="0.25">
      <c r="B390514" s="78"/>
      <c r="C390514" s="77"/>
    </row>
    <row r="390515" spans="2:3" x14ac:dyDescent="0.25">
      <c r="B390515" s="78"/>
      <c r="C390515" s="77"/>
    </row>
    <row r="390516" spans="2:3" x14ac:dyDescent="0.25">
      <c r="B390516" s="78"/>
      <c r="C390516" s="77"/>
    </row>
    <row r="390517" spans="2:3" x14ac:dyDescent="0.25">
      <c r="B390517" s="78"/>
      <c r="C390517" s="77"/>
    </row>
    <row r="390518" spans="2:3" x14ac:dyDescent="0.25">
      <c r="B390518" s="78"/>
      <c r="C390518" s="77"/>
    </row>
    <row r="390519" spans="2:3" x14ac:dyDescent="0.25">
      <c r="B390519" s="78"/>
      <c r="C390519" s="77"/>
    </row>
    <row r="390520" spans="2:3" x14ac:dyDescent="0.25">
      <c r="B390520" s="78"/>
      <c r="C390520" s="77"/>
    </row>
    <row r="390630" spans="2:3" x14ac:dyDescent="0.25">
      <c r="B390630" s="78"/>
      <c r="C390630" s="77"/>
    </row>
    <row r="390631" spans="2:3" x14ac:dyDescent="0.25">
      <c r="B390631" s="78"/>
      <c r="C390631" s="77"/>
    </row>
    <row r="390632" spans="2:3" x14ac:dyDescent="0.25">
      <c r="B390632" s="78"/>
      <c r="C390632" s="77"/>
    </row>
    <row r="390633" spans="2:3" x14ac:dyDescent="0.25">
      <c r="B390633" s="78"/>
      <c r="C390633" s="77"/>
    </row>
    <row r="390634" spans="2:3" x14ac:dyDescent="0.25">
      <c r="B390634" s="78"/>
      <c r="C390634" s="77"/>
    </row>
    <row r="390635" spans="2:3" x14ac:dyDescent="0.25">
      <c r="B390635" s="78"/>
      <c r="C390635" s="77"/>
    </row>
    <row r="390636" spans="2:3" x14ac:dyDescent="0.25">
      <c r="B390636" s="78"/>
      <c r="C390636" s="77"/>
    </row>
    <row r="390637" spans="2:3" x14ac:dyDescent="0.25">
      <c r="B390637" s="78"/>
      <c r="C390637" s="77"/>
    </row>
    <row r="390638" spans="2:3" x14ac:dyDescent="0.25">
      <c r="B390638" s="78"/>
      <c r="C390638" s="77"/>
    </row>
    <row r="390639" spans="2:3" x14ac:dyDescent="0.25">
      <c r="B390639" s="78"/>
      <c r="C390639" s="77"/>
    </row>
    <row r="390640" spans="2:3" x14ac:dyDescent="0.25">
      <c r="B390640" s="78"/>
      <c r="C390640" s="77"/>
    </row>
    <row r="390641" spans="2:3" x14ac:dyDescent="0.25">
      <c r="B390641" s="78"/>
      <c r="C390641" s="77"/>
    </row>
    <row r="390642" spans="2:3" x14ac:dyDescent="0.25">
      <c r="B390642" s="78"/>
      <c r="C390642" s="77"/>
    </row>
    <row r="390752" spans="2:3" x14ac:dyDescent="0.25">
      <c r="B390752" s="78"/>
      <c r="C390752" s="77"/>
    </row>
    <row r="390753" spans="2:3" x14ac:dyDescent="0.25">
      <c r="B390753" s="78"/>
      <c r="C390753" s="77"/>
    </row>
    <row r="390754" spans="2:3" x14ac:dyDescent="0.25">
      <c r="B390754" s="78"/>
      <c r="C390754" s="77"/>
    </row>
    <row r="390755" spans="2:3" x14ac:dyDescent="0.25">
      <c r="B390755" s="78"/>
      <c r="C390755" s="77"/>
    </row>
    <row r="390756" spans="2:3" x14ac:dyDescent="0.25">
      <c r="B390756" s="78"/>
      <c r="C390756" s="77"/>
    </row>
    <row r="390757" spans="2:3" x14ac:dyDescent="0.25">
      <c r="B390757" s="78"/>
      <c r="C390757" s="77"/>
    </row>
    <row r="390758" spans="2:3" x14ac:dyDescent="0.25">
      <c r="B390758" s="78"/>
      <c r="C390758" s="77"/>
    </row>
    <row r="390759" spans="2:3" x14ac:dyDescent="0.25">
      <c r="B390759" s="78"/>
      <c r="C390759" s="77"/>
    </row>
    <row r="390760" spans="2:3" x14ac:dyDescent="0.25">
      <c r="B390760" s="78"/>
      <c r="C390760" s="77"/>
    </row>
    <row r="390761" spans="2:3" x14ac:dyDescent="0.25">
      <c r="B390761" s="78"/>
      <c r="C390761" s="77"/>
    </row>
    <row r="390762" spans="2:3" x14ac:dyDescent="0.25">
      <c r="B390762" s="78"/>
      <c r="C390762" s="77"/>
    </row>
    <row r="390763" spans="2:3" x14ac:dyDescent="0.25">
      <c r="B390763" s="78"/>
      <c r="C390763" s="77"/>
    </row>
    <row r="390764" spans="2:3" x14ac:dyDescent="0.25">
      <c r="B390764" s="78"/>
      <c r="C390764" s="77"/>
    </row>
    <row r="390874" spans="2:3" x14ac:dyDescent="0.25">
      <c r="B390874" s="78"/>
      <c r="C390874" s="77"/>
    </row>
    <row r="390875" spans="2:3" x14ac:dyDescent="0.25">
      <c r="B390875" s="78"/>
      <c r="C390875" s="77"/>
    </row>
    <row r="390876" spans="2:3" x14ac:dyDescent="0.25">
      <c r="B390876" s="78"/>
      <c r="C390876" s="77"/>
    </row>
    <row r="390877" spans="2:3" x14ac:dyDescent="0.25">
      <c r="B390877" s="78"/>
      <c r="C390877" s="77"/>
    </row>
    <row r="390878" spans="2:3" x14ac:dyDescent="0.25">
      <c r="B390878" s="78"/>
      <c r="C390878" s="77"/>
    </row>
    <row r="390879" spans="2:3" x14ac:dyDescent="0.25">
      <c r="B390879" s="78"/>
      <c r="C390879" s="77"/>
    </row>
    <row r="390880" spans="2:3" x14ac:dyDescent="0.25">
      <c r="B390880" s="78"/>
      <c r="C390880" s="77"/>
    </row>
    <row r="390881" spans="2:3" x14ac:dyDescent="0.25">
      <c r="B390881" s="78"/>
      <c r="C390881" s="77"/>
    </row>
    <row r="390882" spans="2:3" x14ac:dyDescent="0.25">
      <c r="B390882" s="78"/>
      <c r="C390882" s="77"/>
    </row>
    <row r="390883" spans="2:3" x14ac:dyDescent="0.25">
      <c r="B390883" s="78"/>
      <c r="C390883" s="77"/>
    </row>
    <row r="390884" spans="2:3" x14ac:dyDescent="0.25">
      <c r="B390884" s="78"/>
      <c r="C390884" s="77"/>
    </row>
    <row r="390885" spans="2:3" x14ac:dyDescent="0.25">
      <c r="B390885" s="78"/>
      <c r="C390885" s="77"/>
    </row>
    <row r="390886" spans="2:3" x14ac:dyDescent="0.25">
      <c r="B390886" s="78"/>
      <c r="C390886" s="77"/>
    </row>
    <row r="390996" spans="2:3" x14ac:dyDescent="0.25">
      <c r="B390996" s="78"/>
      <c r="C390996" s="77"/>
    </row>
    <row r="390997" spans="2:3" x14ac:dyDescent="0.25">
      <c r="B390997" s="78"/>
      <c r="C390997" s="77"/>
    </row>
    <row r="390998" spans="2:3" x14ac:dyDescent="0.25">
      <c r="B390998" s="78"/>
      <c r="C390998" s="77"/>
    </row>
    <row r="390999" spans="2:3" x14ac:dyDescent="0.25">
      <c r="B390999" s="78"/>
      <c r="C390999" s="77"/>
    </row>
    <row r="391000" spans="2:3" x14ac:dyDescent="0.25">
      <c r="B391000" s="78"/>
      <c r="C391000" s="77"/>
    </row>
    <row r="391001" spans="2:3" x14ac:dyDescent="0.25">
      <c r="B391001" s="78"/>
      <c r="C391001" s="77"/>
    </row>
    <row r="391002" spans="2:3" x14ac:dyDescent="0.25">
      <c r="B391002" s="78"/>
      <c r="C391002" s="77"/>
    </row>
    <row r="391003" spans="2:3" x14ac:dyDescent="0.25">
      <c r="B391003" s="78"/>
      <c r="C391003" s="77"/>
    </row>
    <row r="391004" spans="2:3" x14ac:dyDescent="0.25">
      <c r="B391004" s="78"/>
      <c r="C391004" s="77"/>
    </row>
    <row r="391005" spans="2:3" x14ac:dyDescent="0.25">
      <c r="B391005" s="78"/>
      <c r="C391005" s="77"/>
    </row>
    <row r="391006" spans="2:3" x14ac:dyDescent="0.25">
      <c r="B391006" s="78"/>
      <c r="C391006" s="77"/>
    </row>
    <row r="391007" spans="2:3" x14ac:dyDescent="0.25">
      <c r="B391007" s="78"/>
      <c r="C391007" s="77"/>
    </row>
    <row r="391008" spans="2:3" x14ac:dyDescent="0.25">
      <c r="B391008" s="78"/>
      <c r="C391008" s="77"/>
    </row>
    <row r="391118" spans="2:3" x14ac:dyDescent="0.25">
      <c r="B391118" s="78"/>
      <c r="C391118" s="77"/>
    </row>
    <row r="391119" spans="2:3" x14ac:dyDescent="0.25">
      <c r="B391119" s="78"/>
      <c r="C391119" s="77"/>
    </row>
    <row r="391120" spans="2:3" x14ac:dyDescent="0.25">
      <c r="B391120" s="78"/>
      <c r="C391120" s="77"/>
    </row>
    <row r="391121" spans="2:3" x14ac:dyDescent="0.25">
      <c r="B391121" s="78"/>
      <c r="C391121" s="77"/>
    </row>
    <row r="391122" spans="2:3" x14ac:dyDescent="0.25">
      <c r="B391122" s="78"/>
      <c r="C391122" s="77"/>
    </row>
    <row r="391123" spans="2:3" x14ac:dyDescent="0.25">
      <c r="B391123" s="78"/>
      <c r="C391123" s="77"/>
    </row>
    <row r="391124" spans="2:3" x14ac:dyDescent="0.25">
      <c r="B391124" s="78"/>
      <c r="C391124" s="77"/>
    </row>
    <row r="391125" spans="2:3" x14ac:dyDescent="0.25">
      <c r="B391125" s="78"/>
      <c r="C391125" s="77"/>
    </row>
    <row r="391126" spans="2:3" x14ac:dyDescent="0.25">
      <c r="B391126" s="78"/>
      <c r="C391126" s="77"/>
    </row>
    <row r="391127" spans="2:3" x14ac:dyDescent="0.25">
      <c r="B391127" s="78"/>
      <c r="C391127" s="77"/>
    </row>
    <row r="391128" spans="2:3" x14ac:dyDescent="0.25">
      <c r="B391128" s="78"/>
      <c r="C391128" s="77"/>
    </row>
    <row r="391129" spans="2:3" x14ac:dyDescent="0.25">
      <c r="B391129" s="78"/>
      <c r="C391129" s="77"/>
    </row>
    <row r="391130" spans="2:3" x14ac:dyDescent="0.25">
      <c r="B391130" s="78"/>
      <c r="C391130" s="77"/>
    </row>
    <row r="391240" spans="2:3" x14ac:dyDescent="0.25">
      <c r="B391240" s="78"/>
      <c r="C391240" s="77"/>
    </row>
    <row r="391241" spans="2:3" x14ac:dyDescent="0.25">
      <c r="B391241" s="78"/>
      <c r="C391241" s="77"/>
    </row>
    <row r="391242" spans="2:3" x14ac:dyDescent="0.25">
      <c r="B391242" s="78"/>
      <c r="C391242" s="77"/>
    </row>
    <row r="391243" spans="2:3" x14ac:dyDescent="0.25">
      <c r="B391243" s="78"/>
      <c r="C391243" s="77"/>
    </row>
    <row r="391244" spans="2:3" x14ac:dyDescent="0.25">
      <c r="B391244" s="78"/>
      <c r="C391244" s="77"/>
    </row>
    <row r="391245" spans="2:3" x14ac:dyDescent="0.25">
      <c r="B391245" s="78"/>
      <c r="C391245" s="77"/>
    </row>
    <row r="391246" spans="2:3" x14ac:dyDescent="0.25">
      <c r="B391246" s="78"/>
      <c r="C391246" s="77"/>
    </row>
    <row r="391247" spans="2:3" x14ac:dyDescent="0.25">
      <c r="B391247" s="78"/>
      <c r="C391247" s="77"/>
    </row>
    <row r="391248" spans="2:3" x14ac:dyDescent="0.25">
      <c r="B391248" s="78"/>
      <c r="C391248" s="77"/>
    </row>
    <row r="391249" spans="2:3" x14ac:dyDescent="0.25">
      <c r="B391249" s="78"/>
      <c r="C391249" s="77"/>
    </row>
    <row r="391250" spans="2:3" x14ac:dyDescent="0.25">
      <c r="B391250" s="78"/>
      <c r="C391250" s="77"/>
    </row>
    <row r="391251" spans="2:3" x14ac:dyDescent="0.25">
      <c r="B391251" s="78"/>
      <c r="C391251" s="77"/>
    </row>
    <row r="391252" spans="2:3" x14ac:dyDescent="0.25">
      <c r="B391252" s="78"/>
      <c r="C391252" s="77"/>
    </row>
    <row r="391362" spans="2:3" x14ac:dyDescent="0.25">
      <c r="B391362" s="78"/>
      <c r="C391362" s="77"/>
    </row>
    <row r="391363" spans="2:3" x14ac:dyDescent="0.25">
      <c r="B391363" s="78"/>
      <c r="C391363" s="77"/>
    </row>
    <row r="391364" spans="2:3" x14ac:dyDescent="0.25">
      <c r="B391364" s="78"/>
      <c r="C391364" s="77"/>
    </row>
    <row r="391365" spans="2:3" x14ac:dyDescent="0.25">
      <c r="B391365" s="78"/>
      <c r="C391365" s="77"/>
    </row>
    <row r="391366" spans="2:3" x14ac:dyDescent="0.25">
      <c r="B391366" s="78"/>
      <c r="C391366" s="77"/>
    </row>
    <row r="391367" spans="2:3" x14ac:dyDescent="0.25">
      <c r="B391367" s="78"/>
      <c r="C391367" s="77"/>
    </row>
    <row r="391368" spans="2:3" x14ac:dyDescent="0.25">
      <c r="B391368" s="78"/>
      <c r="C391368" s="77"/>
    </row>
    <row r="391369" spans="2:3" x14ac:dyDescent="0.25">
      <c r="B391369" s="78"/>
      <c r="C391369" s="77"/>
    </row>
    <row r="391370" spans="2:3" x14ac:dyDescent="0.25">
      <c r="B391370" s="78"/>
      <c r="C391370" s="77"/>
    </row>
    <row r="391371" spans="2:3" x14ac:dyDescent="0.25">
      <c r="B391371" s="78"/>
      <c r="C391371" s="77"/>
    </row>
    <row r="391372" spans="2:3" x14ac:dyDescent="0.25">
      <c r="B391372" s="78"/>
      <c r="C391372" s="77"/>
    </row>
    <row r="391373" spans="2:3" x14ac:dyDescent="0.25">
      <c r="B391373" s="78"/>
      <c r="C391373" s="77"/>
    </row>
    <row r="391374" spans="2:3" x14ac:dyDescent="0.25">
      <c r="B391374" s="78"/>
      <c r="C391374" s="77"/>
    </row>
    <row r="391484" spans="2:3" x14ac:dyDescent="0.25">
      <c r="B391484" s="78"/>
      <c r="C391484" s="77"/>
    </row>
    <row r="391485" spans="2:3" x14ac:dyDescent="0.25">
      <c r="B391485" s="78"/>
      <c r="C391485" s="77"/>
    </row>
    <row r="391486" spans="2:3" x14ac:dyDescent="0.25">
      <c r="B391486" s="78"/>
      <c r="C391486" s="77"/>
    </row>
    <row r="391487" spans="2:3" x14ac:dyDescent="0.25">
      <c r="B391487" s="78"/>
      <c r="C391487" s="77"/>
    </row>
    <row r="391488" spans="2:3" x14ac:dyDescent="0.25">
      <c r="B391488" s="78"/>
      <c r="C391488" s="77"/>
    </row>
    <row r="391489" spans="2:3" x14ac:dyDescent="0.25">
      <c r="B391489" s="78"/>
      <c r="C391489" s="77"/>
    </row>
    <row r="391490" spans="2:3" x14ac:dyDescent="0.25">
      <c r="B391490" s="78"/>
      <c r="C391490" s="77"/>
    </row>
    <row r="391491" spans="2:3" x14ac:dyDescent="0.25">
      <c r="B391491" s="78"/>
      <c r="C391491" s="77"/>
    </row>
    <row r="391492" spans="2:3" x14ac:dyDescent="0.25">
      <c r="B391492" s="78"/>
      <c r="C391492" s="77"/>
    </row>
    <row r="391493" spans="2:3" x14ac:dyDescent="0.25">
      <c r="B391493" s="78"/>
      <c r="C391493" s="77"/>
    </row>
    <row r="391494" spans="2:3" x14ac:dyDescent="0.25">
      <c r="B391494" s="78"/>
      <c r="C391494" s="77"/>
    </row>
    <row r="391495" spans="2:3" x14ac:dyDescent="0.25">
      <c r="B391495" s="78"/>
      <c r="C391495" s="77"/>
    </row>
    <row r="391496" spans="2:3" x14ac:dyDescent="0.25">
      <c r="B391496" s="78"/>
      <c r="C391496" s="77"/>
    </row>
    <row r="391606" spans="2:3" x14ac:dyDescent="0.25">
      <c r="B391606" s="78"/>
      <c r="C391606" s="77"/>
    </row>
    <row r="391607" spans="2:3" x14ac:dyDescent="0.25">
      <c r="B391607" s="78"/>
      <c r="C391607" s="77"/>
    </row>
    <row r="391608" spans="2:3" x14ac:dyDescent="0.25">
      <c r="B391608" s="78"/>
      <c r="C391608" s="77"/>
    </row>
    <row r="391609" spans="2:3" x14ac:dyDescent="0.25">
      <c r="B391609" s="78"/>
      <c r="C391609" s="77"/>
    </row>
    <row r="391610" spans="2:3" x14ac:dyDescent="0.25">
      <c r="B391610" s="78"/>
      <c r="C391610" s="77"/>
    </row>
    <row r="391611" spans="2:3" x14ac:dyDescent="0.25">
      <c r="B391611" s="78"/>
      <c r="C391611" s="77"/>
    </row>
    <row r="391612" spans="2:3" x14ac:dyDescent="0.25">
      <c r="B391612" s="78"/>
      <c r="C391612" s="77"/>
    </row>
    <row r="391613" spans="2:3" x14ac:dyDescent="0.25">
      <c r="B391613" s="78"/>
      <c r="C391613" s="77"/>
    </row>
    <row r="391614" spans="2:3" x14ac:dyDescent="0.25">
      <c r="B391614" s="78"/>
      <c r="C391614" s="77"/>
    </row>
    <row r="391615" spans="2:3" x14ac:dyDescent="0.25">
      <c r="B391615" s="78"/>
      <c r="C391615" s="77"/>
    </row>
    <row r="391616" spans="2:3" x14ac:dyDescent="0.25">
      <c r="B391616" s="78"/>
      <c r="C391616" s="77"/>
    </row>
    <row r="391617" spans="2:3" x14ac:dyDescent="0.25">
      <c r="B391617" s="78"/>
      <c r="C391617" s="77"/>
    </row>
    <row r="391618" spans="2:3" x14ac:dyDescent="0.25">
      <c r="B391618" s="78"/>
      <c r="C391618" s="77"/>
    </row>
    <row r="391728" spans="2:3" x14ac:dyDescent="0.25">
      <c r="B391728" s="78"/>
      <c r="C391728" s="77"/>
    </row>
    <row r="391729" spans="2:3" x14ac:dyDescent="0.25">
      <c r="B391729" s="78"/>
      <c r="C391729" s="77"/>
    </row>
    <row r="391730" spans="2:3" x14ac:dyDescent="0.25">
      <c r="B391730" s="78"/>
      <c r="C391730" s="77"/>
    </row>
    <row r="391731" spans="2:3" x14ac:dyDescent="0.25">
      <c r="B391731" s="78"/>
      <c r="C391731" s="77"/>
    </row>
    <row r="391732" spans="2:3" x14ac:dyDescent="0.25">
      <c r="B391732" s="78"/>
      <c r="C391732" s="77"/>
    </row>
    <row r="391733" spans="2:3" x14ac:dyDescent="0.25">
      <c r="B391733" s="78"/>
      <c r="C391733" s="77"/>
    </row>
    <row r="391734" spans="2:3" x14ac:dyDescent="0.25">
      <c r="B391734" s="78"/>
      <c r="C391734" s="77"/>
    </row>
    <row r="391735" spans="2:3" x14ac:dyDescent="0.25">
      <c r="B391735" s="78"/>
      <c r="C391735" s="77"/>
    </row>
    <row r="391736" spans="2:3" x14ac:dyDescent="0.25">
      <c r="B391736" s="78"/>
      <c r="C391736" s="77"/>
    </row>
    <row r="391737" spans="2:3" x14ac:dyDescent="0.25">
      <c r="B391737" s="78"/>
      <c r="C391737" s="77"/>
    </row>
    <row r="391738" spans="2:3" x14ac:dyDescent="0.25">
      <c r="B391738" s="78"/>
      <c r="C391738" s="77"/>
    </row>
    <row r="391739" spans="2:3" x14ac:dyDescent="0.25">
      <c r="B391739" s="78"/>
      <c r="C391739" s="77"/>
    </row>
    <row r="391740" spans="2:3" x14ac:dyDescent="0.25">
      <c r="B391740" s="78"/>
      <c r="C391740" s="77"/>
    </row>
    <row r="391850" spans="2:3" x14ac:dyDescent="0.25">
      <c r="B391850" s="78"/>
      <c r="C391850" s="77"/>
    </row>
    <row r="391851" spans="2:3" x14ac:dyDescent="0.25">
      <c r="B391851" s="78"/>
      <c r="C391851" s="77"/>
    </row>
    <row r="391852" spans="2:3" x14ac:dyDescent="0.25">
      <c r="B391852" s="78"/>
      <c r="C391852" s="77"/>
    </row>
    <row r="391853" spans="2:3" x14ac:dyDescent="0.25">
      <c r="B391853" s="78"/>
      <c r="C391853" s="77"/>
    </row>
    <row r="391854" spans="2:3" x14ac:dyDescent="0.25">
      <c r="B391854" s="78"/>
      <c r="C391854" s="77"/>
    </row>
    <row r="391855" spans="2:3" x14ac:dyDescent="0.25">
      <c r="B391855" s="78"/>
      <c r="C391855" s="77"/>
    </row>
    <row r="391856" spans="2:3" x14ac:dyDescent="0.25">
      <c r="B391856" s="78"/>
      <c r="C391856" s="77"/>
    </row>
    <row r="391857" spans="2:3" x14ac:dyDescent="0.25">
      <c r="B391857" s="78"/>
      <c r="C391857" s="77"/>
    </row>
    <row r="391858" spans="2:3" x14ac:dyDescent="0.25">
      <c r="B391858" s="78"/>
      <c r="C391858" s="77"/>
    </row>
    <row r="391859" spans="2:3" x14ac:dyDescent="0.25">
      <c r="B391859" s="78"/>
      <c r="C391859" s="77"/>
    </row>
    <row r="391860" spans="2:3" x14ac:dyDescent="0.25">
      <c r="B391860" s="78"/>
      <c r="C391860" s="77"/>
    </row>
    <row r="391861" spans="2:3" x14ac:dyDescent="0.25">
      <c r="B391861" s="78"/>
      <c r="C391861" s="77"/>
    </row>
    <row r="391862" spans="2:3" x14ac:dyDescent="0.25">
      <c r="B391862" s="78"/>
      <c r="C391862" s="77"/>
    </row>
    <row r="391972" spans="2:3" x14ac:dyDescent="0.25">
      <c r="B391972" s="78"/>
      <c r="C391972" s="77"/>
    </row>
    <row r="391973" spans="2:3" x14ac:dyDescent="0.25">
      <c r="B391973" s="78"/>
      <c r="C391973" s="77"/>
    </row>
    <row r="391974" spans="2:3" x14ac:dyDescent="0.25">
      <c r="B391974" s="78"/>
      <c r="C391974" s="77"/>
    </row>
    <row r="391975" spans="2:3" x14ac:dyDescent="0.25">
      <c r="B391975" s="78"/>
      <c r="C391975" s="77"/>
    </row>
    <row r="391976" spans="2:3" x14ac:dyDescent="0.25">
      <c r="B391976" s="78"/>
      <c r="C391976" s="77"/>
    </row>
    <row r="391977" spans="2:3" x14ac:dyDescent="0.25">
      <c r="B391977" s="78"/>
      <c r="C391977" s="77"/>
    </row>
    <row r="391978" spans="2:3" x14ac:dyDescent="0.25">
      <c r="B391978" s="78"/>
      <c r="C391978" s="77"/>
    </row>
    <row r="391979" spans="2:3" x14ac:dyDescent="0.25">
      <c r="B391979" s="78"/>
      <c r="C391979" s="77"/>
    </row>
    <row r="391980" spans="2:3" x14ac:dyDescent="0.25">
      <c r="B391980" s="78"/>
      <c r="C391980" s="77"/>
    </row>
    <row r="391981" spans="2:3" x14ac:dyDescent="0.25">
      <c r="B391981" s="78"/>
      <c r="C391981" s="77"/>
    </row>
    <row r="391982" spans="2:3" x14ac:dyDescent="0.25">
      <c r="B391982" s="78"/>
      <c r="C391982" s="77"/>
    </row>
    <row r="391983" spans="2:3" x14ac:dyDescent="0.25">
      <c r="B391983" s="78"/>
      <c r="C391983" s="77"/>
    </row>
    <row r="391984" spans="2:3" x14ac:dyDescent="0.25">
      <c r="B391984" s="78"/>
      <c r="C391984" s="77"/>
    </row>
    <row r="392094" spans="2:3" x14ac:dyDescent="0.25">
      <c r="B392094" s="78"/>
      <c r="C392094" s="77"/>
    </row>
    <row r="392095" spans="2:3" x14ac:dyDescent="0.25">
      <c r="B392095" s="78"/>
      <c r="C392095" s="77"/>
    </row>
    <row r="392096" spans="2:3" x14ac:dyDescent="0.25">
      <c r="B392096" s="78"/>
      <c r="C392096" s="77"/>
    </row>
    <row r="392097" spans="2:3" x14ac:dyDescent="0.25">
      <c r="B392097" s="78"/>
      <c r="C392097" s="77"/>
    </row>
    <row r="392098" spans="2:3" x14ac:dyDescent="0.25">
      <c r="B392098" s="78"/>
      <c r="C392098" s="77"/>
    </row>
    <row r="392099" spans="2:3" x14ac:dyDescent="0.25">
      <c r="B392099" s="78"/>
      <c r="C392099" s="77"/>
    </row>
    <row r="392100" spans="2:3" x14ac:dyDescent="0.25">
      <c r="B392100" s="78"/>
      <c r="C392100" s="77"/>
    </row>
    <row r="392101" spans="2:3" x14ac:dyDescent="0.25">
      <c r="B392101" s="78"/>
      <c r="C392101" s="77"/>
    </row>
    <row r="392102" spans="2:3" x14ac:dyDescent="0.25">
      <c r="B392102" s="78"/>
      <c r="C392102" s="77"/>
    </row>
    <row r="392103" spans="2:3" x14ac:dyDescent="0.25">
      <c r="B392103" s="78"/>
      <c r="C392103" s="77"/>
    </row>
    <row r="392104" spans="2:3" x14ac:dyDescent="0.25">
      <c r="B392104" s="78"/>
      <c r="C392104" s="77"/>
    </row>
    <row r="392105" spans="2:3" x14ac:dyDescent="0.25">
      <c r="B392105" s="78"/>
      <c r="C392105" s="77"/>
    </row>
    <row r="392106" spans="2:3" x14ac:dyDescent="0.25">
      <c r="B392106" s="78"/>
      <c r="C392106" s="77"/>
    </row>
    <row r="392216" spans="2:3" x14ac:dyDescent="0.25">
      <c r="B392216" s="78"/>
      <c r="C392216" s="77"/>
    </row>
    <row r="392217" spans="2:3" x14ac:dyDescent="0.25">
      <c r="B392217" s="78"/>
      <c r="C392217" s="77"/>
    </row>
    <row r="392218" spans="2:3" x14ac:dyDescent="0.25">
      <c r="B392218" s="78"/>
      <c r="C392218" s="77"/>
    </row>
    <row r="392219" spans="2:3" x14ac:dyDescent="0.25">
      <c r="B392219" s="78"/>
      <c r="C392219" s="77"/>
    </row>
    <row r="392220" spans="2:3" x14ac:dyDescent="0.25">
      <c r="B392220" s="78"/>
      <c r="C392220" s="77"/>
    </row>
    <row r="392221" spans="2:3" x14ac:dyDescent="0.25">
      <c r="B392221" s="78"/>
      <c r="C392221" s="77"/>
    </row>
    <row r="392222" spans="2:3" x14ac:dyDescent="0.25">
      <c r="B392222" s="78"/>
      <c r="C392222" s="77"/>
    </row>
    <row r="392223" spans="2:3" x14ac:dyDescent="0.25">
      <c r="B392223" s="78"/>
      <c r="C392223" s="77"/>
    </row>
    <row r="392224" spans="2:3" x14ac:dyDescent="0.25">
      <c r="B392224" s="78"/>
      <c r="C392224" s="77"/>
    </row>
    <row r="392225" spans="2:3" x14ac:dyDescent="0.25">
      <c r="B392225" s="78"/>
      <c r="C392225" s="77"/>
    </row>
    <row r="392226" spans="2:3" x14ac:dyDescent="0.25">
      <c r="B392226" s="78"/>
      <c r="C392226" s="77"/>
    </row>
    <row r="392227" spans="2:3" x14ac:dyDescent="0.25">
      <c r="B392227" s="78"/>
      <c r="C392227" s="77"/>
    </row>
    <row r="392228" spans="2:3" x14ac:dyDescent="0.25">
      <c r="B392228" s="78"/>
      <c r="C392228" s="77"/>
    </row>
    <row r="392338" spans="2:3" x14ac:dyDescent="0.25">
      <c r="B392338" s="78"/>
      <c r="C392338" s="77"/>
    </row>
    <row r="392339" spans="2:3" x14ac:dyDescent="0.25">
      <c r="B392339" s="78"/>
      <c r="C392339" s="77"/>
    </row>
    <row r="392340" spans="2:3" x14ac:dyDescent="0.25">
      <c r="B392340" s="78"/>
      <c r="C392340" s="77"/>
    </row>
    <row r="392341" spans="2:3" x14ac:dyDescent="0.25">
      <c r="B392341" s="78"/>
      <c r="C392341" s="77"/>
    </row>
    <row r="392342" spans="2:3" x14ac:dyDescent="0.25">
      <c r="B392342" s="78"/>
      <c r="C392342" s="77"/>
    </row>
    <row r="392343" spans="2:3" x14ac:dyDescent="0.25">
      <c r="B392343" s="78"/>
      <c r="C392343" s="77"/>
    </row>
    <row r="392344" spans="2:3" x14ac:dyDescent="0.25">
      <c r="B392344" s="78"/>
      <c r="C392344" s="77"/>
    </row>
    <row r="392345" spans="2:3" x14ac:dyDescent="0.25">
      <c r="B392345" s="78"/>
      <c r="C392345" s="77"/>
    </row>
    <row r="392346" spans="2:3" x14ac:dyDescent="0.25">
      <c r="B392346" s="78"/>
      <c r="C392346" s="77"/>
    </row>
    <row r="392347" spans="2:3" x14ac:dyDescent="0.25">
      <c r="B392347" s="78"/>
      <c r="C392347" s="77"/>
    </row>
    <row r="392348" spans="2:3" x14ac:dyDescent="0.25">
      <c r="B392348" s="78"/>
      <c r="C392348" s="77"/>
    </row>
    <row r="392349" spans="2:3" x14ac:dyDescent="0.25">
      <c r="B392349" s="78"/>
      <c r="C392349" s="77"/>
    </row>
    <row r="392350" spans="2:3" x14ac:dyDescent="0.25">
      <c r="B392350" s="78"/>
      <c r="C392350" s="77"/>
    </row>
    <row r="392460" spans="2:3" x14ac:dyDescent="0.25">
      <c r="B392460" s="78"/>
      <c r="C392460" s="77"/>
    </row>
    <row r="392461" spans="2:3" x14ac:dyDescent="0.25">
      <c r="B392461" s="78"/>
      <c r="C392461" s="77"/>
    </row>
    <row r="392462" spans="2:3" x14ac:dyDescent="0.25">
      <c r="B392462" s="78"/>
      <c r="C392462" s="77"/>
    </row>
    <row r="392463" spans="2:3" x14ac:dyDescent="0.25">
      <c r="B392463" s="78"/>
      <c r="C392463" s="77"/>
    </row>
    <row r="392464" spans="2:3" x14ac:dyDescent="0.25">
      <c r="B392464" s="78"/>
      <c r="C392464" s="77"/>
    </row>
    <row r="392465" spans="2:3" x14ac:dyDescent="0.25">
      <c r="B392465" s="78"/>
      <c r="C392465" s="77"/>
    </row>
    <row r="392466" spans="2:3" x14ac:dyDescent="0.25">
      <c r="B392466" s="78"/>
      <c r="C392466" s="77"/>
    </row>
    <row r="392467" spans="2:3" x14ac:dyDescent="0.25">
      <c r="B392467" s="78"/>
      <c r="C392467" s="77"/>
    </row>
    <row r="392468" spans="2:3" x14ac:dyDescent="0.25">
      <c r="B392468" s="78"/>
      <c r="C392468" s="77"/>
    </row>
    <row r="392469" spans="2:3" x14ac:dyDescent="0.25">
      <c r="B392469" s="78"/>
      <c r="C392469" s="77"/>
    </row>
    <row r="392470" spans="2:3" x14ac:dyDescent="0.25">
      <c r="B392470" s="78"/>
      <c r="C392470" s="77"/>
    </row>
    <row r="392471" spans="2:3" x14ac:dyDescent="0.25">
      <c r="B392471" s="78"/>
      <c r="C392471" s="77"/>
    </row>
    <row r="392472" spans="2:3" x14ac:dyDescent="0.25">
      <c r="B392472" s="78"/>
      <c r="C392472" s="77"/>
    </row>
    <row r="392582" spans="2:3" x14ac:dyDescent="0.25">
      <c r="B392582" s="78"/>
      <c r="C392582" s="77"/>
    </row>
    <row r="392583" spans="2:3" x14ac:dyDescent="0.25">
      <c r="B392583" s="78"/>
      <c r="C392583" s="77"/>
    </row>
    <row r="392584" spans="2:3" x14ac:dyDescent="0.25">
      <c r="B392584" s="78"/>
      <c r="C392584" s="77"/>
    </row>
    <row r="392585" spans="2:3" x14ac:dyDescent="0.25">
      <c r="B392585" s="78"/>
      <c r="C392585" s="77"/>
    </row>
    <row r="392586" spans="2:3" x14ac:dyDescent="0.25">
      <c r="B392586" s="78"/>
      <c r="C392586" s="77"/>
    </row>
    <row r="392587" spans="2:3" x14ac:dyDescent="0.25">
      <c r="B392587" s="78"/>
      <c r="C392587" s="77"/>
    </row>
    <row r="392588" spans="2:3" x14ac:dyDescent="0.25">
      <c r="B392588" s="78"/>
      <c r="C392588" s="77"/>
    </row>
    <row r="392589" spans="2:3" x14ac:dyDescent="0.25">
      <c r="B392589" s="78"/>
      <c r="C392589" s="77"/>
    </row>
    <row r="392590" spans="2:3" x14ac:dyDescent="0.25">
      <c r="B392590" s="78"/>
      <c r="C392590" s="77"/>
    </row>
    <row r="392591" spans="2:3" x14ac:dyDescent="0.25">
      <c r="B392591" s="78"/>
      <c r="C392591" s="77"/>
    </row>
    <row r="392592" spans="2:3" x14ac:dyDescent="0.25">
      <c r="B392592" s="78"/>
      <c r="C392592" s="77"/>
    </row>
    <row r="392593" spans="2:3" x14ac:dyDescent="0.25">
      <c r="B392593" s="78"/>
      <c r="C392593" s="77"/>
    </row>
    <row r="392594" spans="2:3" x14ac:dyDescent="0.25">
      <c r="B392594" s="78"/>
      <c r="C392594" s="77"/>
    </row>
    <row r="392704" spans="2:3" x14ac:dyDescent="0.25">
      <c r="B392704" s="78"/>
      <c r="C392704" s="77"/>
    </row>
    <row r="392705" spans="2:3" x14ac:dyDescent="0.25">
      <c r="B392705" s="78"/>
      <c r="C392705" s="77"/>
    </row>
    <row r="392706" spans="2:3" x14ac:dyDescent="0.25">
      <c r="B392706" s="78"/>
      <c r="C392706" s="77"/>
    </row>
    <row r="392707" spans="2:3" x14ac:dyDescent="0.25">
      <c r="B392707" s="78"/>
      <c r="C392707" s="77"/>
    </row>
    <row r="392708" spans="2:3" x14ac:dyDescent="0.25">
      <c r="B392708" s="78"/>
      <c r="C392708" s="77"/>
    </row>
    <row r="392709" spans="2:3" x14ac:dyDescent="0.25">
      <c r="B392709" s="78"/>
      <c r="C392709" s="77"/>
    </row>
    <row r="392710" spans="2:3" x14ac:dyDescent="0.25">
      <c r="B392710" s="78"/>
      <c r="C392710" s="77"/>
    </row>
    <row r="392711" spans="2:3" x14ac:dyDescent="0.25">
      <c r="B392711" s="78"/>
      <c r="C392711" s="77"/>
    </row>
    <row r="392712" spans="2:3" x14ac:dyDescent="0.25">
      <c r="B392712" s="78"/>
      <c r="C392712" s="77"/>
    </row>
    <row r="392713" spans="2:3" x14ac:dyDescent="0.25">
      <c r="B392713" s="78"/>
      <c r="C392713" s="77"/>
    </row>
    <row r="392714" spans="2:3" x14ac:dyDescent="0.25">
      <c r="B392714" s="78"/>
      <c r="C392714" s="77"/>
    </row>
    <row r="392715" spans="2:3" x14ac:dyDescent="0.25">
      <c r="B392715" s="78"/>
      <c r="C392715" s="77"/>
    </row>
    <row r="392716" spans="2:3" x14ac:dyDescent="0.25">
      <c r="B392716" s="78"/>
      <c r="C392716" s="77"/>
    </row>
    <row r="392826" spans="2:3" x14ac:dyDescent="0.25">
      <c r="B392826" s="78"/>
      <c r="C392826" s="77"/>
    </row>
    <row r="392827" spans="2:3" x14ac:dyDescent="0.25">
      <c r="B392827" s="78"/>
      <c r="C392827" s="77"/>
    </row>
    <row r="392828" spans="2:3" x14ac:dyDescent="0.25">
      <c r="B392828" s="78"/>
      <c r="C392828" s="77"/>
    </row>
    <row r="392829" spans="2:3" x14ac:dyDescent="0.25">
      <c r="B392829" s="78"/>
      <c r="C392829" s="77"/>
    </row>
    <row r="392830" spans="2:3" x14ac:dyDescent="0.25">
      <c r="B392830" s="78"/>
      <c r="C392830" s="77"/>
    </row>
    <row r="392831" spans="2:3" x14ac:dyDescent="0.25">
      <c r="B392831" s="78"/>
      <c r="C392831" s="77"/>
    </row>
    <row r="392832" spans="2:3" x14ac:dyDescent="0.25">
      <c r="B392832" s="78"/>
      <c r="C392832" s="77"/>
    </row>
    <row r="392833" spans="2:3" x14ac:dyDescent="0.25">
      <c r="B392833" s="78"/>
      <c r="C392833" s="77"/>
    </row>
    <row r="392834" spans="2:3" x14ac:dyDescent="0.25">
      <c r="B392834" s="78"/>
      <c r="C392834" s="77"/>
    </row>
    <row r="392835" spans="2:3" x14ac:dyDescent="0.25">
      <c r="B392835" s="78"/>
      <c r="C392835" s="77"/>
    </row>
    <row r="392836" spans="2:3" x14ac:dyDescent="0.25">
      <c r="B392836" s="78"/>
      <c r="C392836" s="77"/>
    </row>
    <row r="392837" spans="2:3" x14ac:dyDescent="0.25">
      <c r="B392837" s="78"/>
      <c r="C392837" s="77"/>
    </row>
    <row r="392838" spans="2:3" x14ac:dyDescent="0.25">
      <c r="B392838" s="78"/>
      <c r="C392838" s="77"/>
    </row>
    <row r="392948" spans="2:3" x14ac:dyDescent="0.25">
      <c r="B392948" s="78"/>
      <c r="C392948" s="77"/>
    </row>
    <row r="392949" spans="2:3" x14ac:dyDescent="0.25">
      <c r="B392949" s="78"/>
      <c r="C392949" s="77"/>
    </row>
    <row r="392950" spans="2:3" x14ac:dyDescent="0.25">
      <c r="B392950" s="78"/>
      <c r="C392950" s="77"/>
    </row>
    <row r="392951" spans="2:3" x14ac:dyDescent="0.25">
      <c r="B392951" s="78"/>
      <c r="C392951" s="77"/>
    </row>
    <row r="392952" spans="2:3" x14ac:dyDescent="0.25">
      <c r="B392952" s="78"/>
      <c r="C392952" s="77"/>
    </row>
    <row r="392953" spans="2:3" x14ac:dyDescent="0.25">
      <c r="B392953" s="78"/>
      <c r="C392953" s="77"/>
    </row>
    <row r="392954" spans="2:3" x14ac:dyDescent="0.25">
      <c r="B392954" s="78"/>
      <c r="C392954" s="77"/>
    </row>
    <row r="392955" spans="2:3" x14ac:dyDescent="0.25">
      <c r="B392955" s="78"/>
      <c r="C392955" s="77"/>
    </row>
    <row r="392956" spans="2:3" x14ac:dyDescent="0.25">
      <c r="B392956" s="78"/>
      <c r="C392956" s="77"/>
    </row>
    <row r="392957" spans="2:3" x14ac:dyDescent="0.25">
      <c r="B392957" s="78"/>
      <c r="C392957" s="77"/>
    </row>
    <row r="392958" spans="2:3" x14ac:dyDescent="0.25">
      <c r="B392958" s="78"/>
      <c r="C392958" s="77"/>
    </row>
    <row r="392959" spans="2:3" x14ac:dyDescent="0.25">
      <c r="B392959" s="78"/>
      <c r="C392959" s="77"/>
    </row>
    <row r="392960" spans="2:3" x14ac:dyDescent="0.25">
      <c r="B392960" s="78"/>
      <c r="C392960" s="77"/>
    </row>
    <row r="393070" spans="2:3" x14ac:dyDescent="0.25">
      <c r="B393070" s="78"/>
      <c r="C393070" s="77"/>
    </row>
    <row r="393071" spans="2:3" x14ac:dyDescent="0.25">
      <c r="B393071" s="78"/>
      <c r="C393071" s="77"/>
    </row>
    <row r="393072" spans="2:3" x14ac:dyDescent="0.25">
      <c r="B393072" s="78"/>
      <c r="C393072" s="77"/>
    </row>
    <row r="393073" spans="2:3" x14ac:dyDescent="0.25">
      <c r="B393073" s="78"/>
      <c r="C393073" s="77"/>
    </row>
    <row r="393074" spans="2:3" x14ac:dyDescent="0.25">
      <c r="B393074" s="78"/>
      <c r="C393074" s="77"/>
    </row>
    <row r="393075" spans="2:3" x14ac:dyDescent="0.25">
      <c r="B393075" s="78"/>
      <c r="C393075" s="77"/>
    </row>
    <row r="393076" spans="2:3" x14ac:dyDescent="0.25">
      <c r="B393076" s="78"/>
      <c r="C393076" s="77"/>
    </row>
    <row r="393077" spans="2:3" x14ac:dyDescent="0.25">
      <c r="B393077" s="78"/>
      <c r="C393077" s="77"/>
    </row>
    <row r="393078" spans="2:3" x14ac:dyDescent="0.25">
      <c r="B393078" s="78"/>
      <c r="C393078" s="77"/>
    </row>
    <row r="393079" spans="2:3" x14ac:dyDescent="0.25">
      <c r="B393079" s="78"/>
      <c r="C393079" s="77"/>
    </row>
    <row r="393080" spans="2:3" x14ac:dyDescent="0.25">
      <c r="B393080" s="78"/>
      <c r="C393080" s="77"/>
    </row>
    <row r="393081" spans="2:3" x14ac:dyDescent="0.25">
      <c r="B393081" s="78"/>
      <c r="C393081" s="77"/>
    </row>
    <row r="393082" spans="2:3" x14ac:dyDescent="0.25">
      <c r="B393082" s="78"/>
      <c r="C393082" s="77"/>
    </row>
    <row r="393192" spans="2:3" x14ac:dyDescent="0.25">
      <c r="B393192" s="78"/>
      <c r="C393192" s="77"/>
    </row>
    <row r="393193" spans="2:3" x14ac:dyDescent="0.25">
      <c r="B393193" s="78"/>
      <c r="C393193" s="77"/>
    </row>
    <row r="393194" spans="2:3" x14ac:dyDescent="0.25">
      <c r="B393194" s="78"/>
      <c r="C393194" s="77"/>
    </row>
    <row r="393195" spans="2:3" x14ac:dyDescent="0.25">
      <c r="B393195" s="78"/>
      <c r="C393195" s="77"/>
    </row>
    <row r="393196" spans="2:3" x14ac:dyDescent="0.25">
      <c r="B393196" s="78"/>
      <c r="C393196" s="77"/>
    </row>
    <row r="393197" spans="2:3" x14ac:dyDescent="0.25">
      <c r="B393197" s="78"/>
      <c r="C393197" s="77"/>
    </row>
    <row r="393198" spans="2:3" x14ac:dyDescent="0.25">
      <c r="B393198" s="78"/>
      <c r="C393198" s="77"/>
    </row>
    <row r="393199" spans="2:3" x14ac:dyDescent="0.25">
      <c r="B393199" s="78"/>
      <c r="C393199" s="77"/>
    </row>
    <row r="393200" spans="2:3" x14ac:dyDescent="0.25">
      <c r="B393200" s="78"/>
      <c r="C393200" s="77"/>
    </row>
    <row r="393201" spans="2:3" x14ac:dyDescent="0.25">
      <c r="B393201" s="78"/>
      <c r="C393201" s="77"/>
    </row>
    <row r="393202" spans="2:3" x14ac:dyDescent="0.25">
      <c r="B393202" s="78"/>
      <c r="C393202" s="77"/>
    </row>
    <row r="393203" spans="2:3" x14ac:dyDescent="0.25">
      <c r="B393203" s="78"/>
      <c r="C393203" s="77"/>
    </row>
    <row r="393204" spans="2:3" x14ac:dyDescent="0.25">
      <c r="B393204" s="78"/>
      <c r="C393204" s="77"/>
    </row>
    <row r="393314" spans="2:3" x14ac:dyDescent="0.25">
      <c r="B393314" s="78"/>
      <c r="C393314" s="77"/>
    </row>
    <row r="393315" spans="2:3" x14ac:dyDescent="0.25">
      <c r="B393315" s="78"/>
      <c r="C393315" s="77"/>
    </row>
    <row r="393316" spans="2:3" x14ac:dyDescent="0.25">
      <c r="B393316" s="78"/>
      <c r="C393316" s="77"/>
    </row>
    <row r="393317" spans="2:3" x14ac:dyDescent="0.25">
      <c r="B393317" s="78"/>
      <c r="C393317" s="77"/>
    </row>
    <row r="393318" spans="2:3" x14ac:dyDescent="0.25">
      <c r="B393318" s="78"/>
      <c r="C393318" s="77"/>
    </row>
    <row r="393319" spans="2:3" x14ac:dyDescent="0.25">
      <c r="B393319" s="78"/>
      <c r="C393319" s="77"/>
    </row>
    <row r="393320" spans="2:3" x14ac:dyDescent="0.25">
      <c r="B393320" s="78"/>
      <c r="C393320" s="77"/>
    </row>
    <row r="393321" spans="2:3" x14ac:dyDescent="0.25">
      <c r="B393321" s="78"/>
      <c r="C393321" s="77"/>
    </row>
    <row r="393322" spans="2:3" x14ac:dyDescent="0.25">
      <c r="B393322" s="78"/>
      <c r="C393322" s="77"/>
    </row>
    <row r="393323" spans="2:3" x14ac:dyDescent="0.25">
      <c r="B393323" s="78"/>
      <c r="C393323" s="77"/>
    </row>
    <row r="393324" spans="2:3" x14ac:dyDescent="0.25">
      <c r="B393324" s="78"/>
      <c r="C393324" s="77"/>
    </row>
    <row r="393325" spans="2:3" x14ac:dyDescent="0.25">
      <c r="B393325" s="78"/>
      <c r="C393325" s="77"/>
    </row>
    <row r="393326" spans="2:3" x14ac:dyDescent="0.25">
      <c r="B393326" s="78"/>
      <c r="C393326" s="77"/>
    </row>
    <row r="393436" spans="2:3" x14ac:dyDescent="0.25">
      <c r="B393436" s="78"/>
      <c r="C393436" s="77"/>
    </row>
    <row r="393437" spans="2:3" x14ac:dyDescent="0.25">
      <c r="B393437" s="78"/>
      <c r="C393437" s="77"/>
    </row>
    <row r="393438" spans="2:3" x14ac:dyDescent="0.25">
      <c r="B393438" s="78"/>
      <c r="C393438" s="77"/>
    </row>
    <row r="393439" spans="2:3" x14ac:dyDescent="0.25">
      <c r="B393439" s="78"/>
      <c r="C393439" s="77"/>
    </row>
    <row r="393440" spans="2:3" x14ac:dyDescent="0.25">
      <c r="B393440" s="78"/>
      <c r="C393440" s="77"/>
    </row>
    <row r="393441" spans="2:3" x14ac:dyDescent="0.25">
      <c r="B393441" s="78"/>
      <c r="C393441" s="77"/>
    </row>
    <row r="393442" spans="2:3" x14ac:dyDescent="0.25">
      <c r="B393442" s="78"/>
      <c r="C393442" s="77"/>
    </row>
    <row r="393443" spans="2:3" x14ac:dyDescent="0.25">
      <c r="B393443" s="78"/>
      <c r="C393443" s="77"/>
    </row>
    <row r="393444" spans="2:3" x14ac:dyDescent="0.25">
      <c r="B393444" s="78"/>
      <c r="C393444" s="77"/>
    </row>
    <row r="393445" spans="2:3" x14ac:dyDescent="0.25">
      <c r="B393445" s="78"/>
      <c r="C393445" s="77"/>
    </row>
    <row r="393446" spans="2:3" x14ac:dyDescent="0.25">
      <c r="B393446" s="78"/>
      <c r="C393446" s="77"/>
    </row>
    <row r="393447" spans="2:3" x14ac:dyDescent="0.25">
      <c r="B393447" s="78"/>
      <c r="C393447" s="77"/>
    </row>
    <row r="393448" spans="2:3" x14ac:dyDescent="0.25">
      <c r="B393448" s="78"/>
      <c r="C393448" s="77"/>
    </row>
    <row r="393558" spans="2:3" x14ac:dyDescent="0.25">
      <c r="B393558" s="78"/>
      <c r="C393558" s="77"/>
    </row>
    <row r="393559" spans="2:3" x14ac:dyDescent="0.25">
      <c r="B393559" s="78"/>
      <c r="C393559" s="77"/>
    </row>
    <row r="393560" spans="2:3" x14ac:dyDescent="0.25">
      <c r="B393560" s="78"/>
      <c r="C393560" s="77"/>
    </row>
    <row r="393561" spans="2:3" x14ac:dyDescent="0.25">
      <c r="B393561" s="78"/>
      <c r="C393561" s="77"/>
    </row>
    <row r="393562" spans="2:3" x14ac:dyDescent="0.25">
      <c r="B393562" s="78"/>
      <c r="C393562" s="77"/>
    </row>
    <row r="393563" spans="2:3" x14ac:dyDescent="0.25">
      <c r="B393563" s="78"/>
      <c r="C393563" s="77"/>
    </row>
    <row r="393564" spans="2:3" x14ac:dyDescent="0.25">
      <c r="B393564" s="78"/>
      <c r="C393564" s="77"/>
    </row>
    <row r="393565" spans="2:3" x14ac:dyDescent="0.25">
      <c r="B393565" s="78"/>
      <c r="C393565" s="77"/>
    </row>
    <row r="393566" spans="2:3" x14ac:dyDescent="0.25">
      <c r="B393566" s="78"/>
      <c r="C393566" s="77"/>
    </row>
    <row r="393567" spans="2:3" x14ac:dyDescent="0.25">
      <c r="B393567" s="78"/>
      <c r="C393567" s="77"/>
    </row>
    <row r="393568" spans="2:3" x14ac:dyDescent="0.25">
      <c r="B393568" s="78"/>
      <c r="C393568" s="77"/>
    </row>
    <row r="393569" spans="2:3" x14ac:dyDescent="0.25">
      <c r="B393569" s="78"/>
      <c r="C393569" s="77"/>
    </row>
    <row r="393570" spans="2:3" x14ac:dyDescent="0.25">
      <c r="B393570" s="78"/>
      <c r="C393570" s="77"/>
    </row>
    <row r="393680" spans="2:3" x14ac:dyDescent="0.25">
      <c r="B393680" s="78"/>
      <c r="C393680" s="77"/>
    </row>
    <row r="393681" spans="2:3" x14ac:dyDescent="0.25">
      <c r="B393681" s="78"/>
      <c r="C393681" s="77"/>
    </row>
    <row r="393682" spans="2:3" x14ac:dyDescent="0.25">
      <c r="B393682" s="78"/>
      <c r="C393682" s="77"/>
    </row>
    <row r="393683" spans="2:3" x14ac:dyDescent="0.25">
      <c r="B393683" s="78"/>
      <c r="C393683" s="77"/>
    </row>
    <row r="393684" spans="2:3" x14ac:dyDescent="0.25">
      <c r="B393684" s="78"/>
      <c r="C393684" s="77"/>
    </row>
    <row r="393685" spans="2:3" x14ac:dyDescent="0.25">
      <c r="B393685" s="78"/>
      <c r="C393685" s="77"/>
    </row>
    <row r="393686" spans="2:3" x14ac:dyDescent="0.25">
      <c r="B393686" s="78"/>
      <c r="C393686" s="77"/>
    </row>
    <row r="393687" spans="2:3" x14ac:dyDescent="0.25">
      <c r="B393687" s="78"/>
      <c r="C393687" s="77"/>
    </row>
    <row r="393688" spans="2:3" x14ac:dyDescent="0.25">
      <c r="B393688" s="78"/>
      <c r="C393688" s="77"/>
    </row>
    <row r="393689" spans="2:3" x14ac:dyDescent="0.25">
      <c r="B393689" s="78"/>
      <c r="C393689" s="77"/>
    </row>
    <row r="393690" spans="2:3" x14ac:dyDescent="0.25">
      <c r="B393690" s="78"/>
      <c r="C393690" s="77"/>
    </row>
    <row r="393691" spans="2:3" x14ac:dyDescent="0.25">
      <c r="B393691" s="78"/>
      <c r="C393691" s="77"/>
    </row>
    <row r="393692" spans="2:3" x14ac:dyDescent="0.25">
      <c r="B393692" s="78"/>
      <c r="C393692" s="77"/>
    </row>
    <row r="393802" spans="2:3" x14ac:dyDescent="0.25">
      <c r="B393802" s="78"/>
      <c r="C393802" s="77"/>
    </row>
    <row r="393803" spans="2:3" x14ac:dyDescent="0.25">
      <c r="B393803" s="78"/>
      <c r="C393803" s="77"/>
    </row>
    <row r="393804" spans="2:3" x14ac:dyDescent="0.25">
      <c r="B393804" s="78"/>
      <c r="C393804" s="77"/>
    </row>
    <row r="393805" spans="2:3" x14ac:dyDescent="0.25">
      <c r="B393805" s="78"/>
      <c r="C393805" s="77"/>
    </row>
    <row r="393806" spans="2:3" x14ac:dyDescent="0.25">
      <c r="B393806" s="78"/>
      <c r="C393806" s="77"/>
    </row>
    <row r="393807" spans="2:3" x14ac:dyDescent="0.25">
      <c r="B393807" s="78"/>
      <c r="C393807" s="77"/>
    </row>
    <row r="393808" spans="2:3" x14ac:dyDescent="0.25">
      <c r="B393808" s="78"/>
      <c r="C393808" s="77"/>
    </row>
    <row r="393809" spans="2:3" x14ac:dyDescent="0.25">
      <c r="B393809" s="78"/>
      <c r="C393809" s="77"/>
    </row>
    <row r="393810" spans="2:3" x14ac:dyDescent="0.25">
      <c r="B393810" s="78"/>
      <c r="C393810" s="77"/>
    </row>
    <row r="393811" spans="2:3" x14ac:dyDescent="0.25">
      <c r="B393811" s="78"/>
      <c r="C393811" s="77"/>
    </row>
    <row r="393812" spans="2:3" x14ac:dyDescent="0.25">
      <c r="B393812" s="78"/>
      <c r="C393812" s="77"/>
    </row>
    <row r="393813" spans="2:3" x14ac:dyDescent="0.25">
      <c r="B393813" s="78"/>
      <c r="C393813" s="77"/>
    </row>
    <row r="393814" spans="2:3" x14ac:dyDescent="0.25">
      <c r="B393814" s="78"/>
      <c r="C393814" s="77"/>
    </row>
    <row r="393924" spans="2:3" x14ac:dyDescent="0.25">
      <c r="B393924" s="78"/>
      <c r="C393924" s="77"/>
    </row>
    <row r="393925" spans="2:3" x14ac:dyDescent="0.25">
      <c r="B393925" s="78"/>
      <c r="C393925" s="77"/>
    </row>
    <row r="393926" spans="2:3" x14ac:dyDescent="0.25">
      <c r="B393926" s="78"/>
      <c r="C393926" s="77"/>
    </row>
    <row r="393927" spans="2:3" x14ac:dyDescent="0.25">
      <c r="B393927" s="78"/>
      <c r="C393927" s="77"/>
    </row>
    <row r="393928" spans="2:3" x14ac:dyDescent="0.25">
      <c r="B393928" s="78"/>
      <c r="C393928" s="77"/>
    </row>
    <row r="393929" spans="2:3" x14ac:dyDescent="0.25">
      <c r="B393929" s="78"/>
      <c r="C393929" s="77"/>
    </row>
    <row r="393930" spans="2:3" x14ac:dyDescent="0.25">
      <c r="B393930" s="78"/>
      <c r="C393930" s="77"/>
    </row>
    <row r="393931" spans="2:3" x14ac:dyDescent="0.25">
      <c r="B393931" s="78"/>
      <c r="C393931" s="77"/>
    </row>
    <row r="393932" spans="2:3" x14ac:dyDescent="0.25">
      <c r="B393932" s="78"/>
      <c r="C393932" s="77"/>
    </row>
    <row r="393933" spans="2:3" x14ac:dyDescent="0.25">
      <c r="B393933" s="78"/>
      <c r="C393933" s="77"/>
    </row>
    <row r="393934" spans="2:3" x14ac:dyDescent="0.25">
      <c r="B393934" s="78"/>
      <c r="C393934" s="77"/>
    </row>
    <row r="393935" spans="2:3" x14ac:dyDescent="0.25">
      <c r="B393935" s="78"/>
      <c r="C393935" s="77"/>
    </row>
    <row r="393936" spans="2:3" x14ac:dyDescent="0.25">
      <c r="B393936" s="78"/>
      <c r="C393936" s="77"/>
    </row>
    <row r="394046" spans="2:3" x14ac:dyDescent="0.25">
      <c r="B394046" s="78"/>
      <c r="C394046" s="77"/>
    </row>
    <row r="394047" spans="2:3" x14ac:dyDescent="0.25">
      <c r="B394047" s="78"/>
      <c r="C394047" s="77"/>
    </row>
    <row r="394048" spans="2:3" x14ac:dyDescent="0.25">
      <c r="B394048" s="78"/>
      <c r="C394048" s="77"/>
    </row>
    <row r="394049" spans="2:3" x14ac:dyDescent="0.25">
      <c r="B394049" s="78"/>
      <c r="C394049" s="77"/>
    </row>
    <row r="394050" spans="2:3" x14ac:dyDescent="0.25">
      <c r="B394050" s="78"/>
      <c r="C394050" s="77"/>
    </row>
    <row r="394051" spans="2:3" x14ac:dyDescent="0.25">
      <c r="B394051" s="78"/>
      <c r="C394051" s="77"/>
    </row>
    <row r="394052" spans="2:3" x14ac:dyDescent="0.25">
      <c r="B394052" s="78"/>
      <c r="C394052" s="77"/>
    </row>
    <row r="394053" spans="2:3" x14ac:dyDescent="0.25">
      <c r="B394053" s="78"/>
      <c r="C394053" s="77"/>
    </row>
    <row r="394054" spans="2:3" x14ac:dyDescent="0.25">
      <c r="B394054" s="78"/>
      <c r="C394054" s="77"/>
    </row>
    <row r="394055" spans="2:3" x14ac:dyDescent="0.25">
      <c r="B394055" s="78"/>
      <c r="C394055" s="77"/>
    </row>
    <row r="394056" spans="2:3" x14ac:dyDescent="0.25">
      <c r="B394056" s="78"/>
      <c r="C394056" s="77"/>
    </row>
    <row r="394057" spans="2:3" x14ac:dyDescent="0.25">
      <c r="B394057" s="78"/>
      <c r="C394057" s="77"/>
    </row>
    <row r="394058" spans="2:3" x14ac:dyDescent="0.25">
      <c r="B394058" s="78"/>
      <c r="C394058" s="77"/>
    </row>
    <row r="394168" spans="2:3" x14ac:dyDescent="0.25">
      <c r="B394168" s="78"/>
      <c r="C394168" s="77"/>
    </row>
    <row r="394169" spans="2:3" x14ac:dyDescent="0.25">
      <c r="B394169" s="78"/>
      <c r="C394169" s="77"/>
    </row>
    <row r="394170" spans="2:3" x14ac:dyDescent="0.25">
      <c r="B394170" s="78"/>
      <c r="C394170" s="77"/>
    </row>
    <row r="394171" spans="2:3" x14ac:dyDescent="0.25">
      <c r="B394171" s="78"/>
      <c r="C394171" s="77"/>
    </row>
    <row r="394172" spans="2:3" x14ac:dyDescent="0.25">
      <c r="B394172" s="78"/>
      <c r="C394172" s="77"/>
    </row>
    <row r="394173" spans="2:3" x14ac:dyDescent="0.25">
      <c r="B394173" s="78"/>
      <c r="C394173" s="77"/>
    </row>
    <row r="394174" spans="2:3" x14ac:dyDescent="0.25">
      <c r="B394174" s="78"/>
      <c r="C394174" s="77"/>
    </row>
    <row r="394175" spans="2:3" x14ac:dyDescent="0.25">
      <c r="B394175" s="78"/>
      <c r="C394175" s="77"/>
    </row>
    <row r="394176" spans="2:3" x14ac:dyDescent="0.25">
      <c r="B394176" s="78"/>
      <c r="C394176" s="77"/>
    </row>
    <row r="394177" spans="2:3" x14ac:dyDescent="0.25">
      <c r="B394177" s="78"/>
      <c r="C394177" s="77"/>
    </row>
    <row r="394178" spans="2:3" x14ac:dyDescent="0.25">
      <c r="B394178" s="78"/>
      <c r="C394178" s="77"/>
    </row>
    <row r="394179" spans="2:3" x14ac:dyDescent="0.25">
      <c r="B394179" s="78"/>
      <c r="C394179" s="77"/>
    </row>
    <row r="394180" spans="2:3" x14ac:dyDescent="0.25">
      <c r="B394180" s="78"/>
      <c r="C394180" s="77"/>
    </row>
    <row r="394290" spans="2:3" x14ac:dyDescent="0.25">
      <c r="B394290" s="78"/>
      <c r="C394290" s="77"/>
    </row>
    <row r="394291" spans="2:3" x14ac:dyDescent="0.25">
      <c r="B394291" s="78"/>
      <c r="C394291" s="77"/>
    </row>
    <row r="394292" spans="2:3" x14ac:dyDescent="0.25">
      <c r="B394292" s="78"/>
      <c r="C394292" s="77"/>
    </row>
    <row r="394293" spans="2:3" x14ac:dyDescent="0.25">
      <c r="B394293" s="78"/>
      <c r="C394293" s="77"/>
    </row>
    <row r="394294" spans="2:3" x14ac:dyDescent="0.25">
      <c r="B394294" s="78"/>
      <c r="C394294" s="77"/>
    </row>
    <row r="394295" spans="2:3" x14ac:dyDescent="0.25">
      <c r="B394295" s="78"/>
      <c r="C394295" s="77"/>
    </row>
    <row r="394296" spans="2:3" x14ac:dyDescent="0.25">
      <c r="B394296" s="78"/>
      <c r="C394296" s="77"/>
    </row>
    <row r="394297" spans="2:3" x14ac:dyDescent="0.25">
      <c r="B394297" s="78"/>
      <c r="C394297" s="77"/>
    </row>
    <row r="394298" spans="2:3" x14ac:dyDescent="0.25">
      <c r="B394298" s="78"/>
      <c r="C394298" s="77"/>
    </row>
    <row r="394299" spans="2:3" x14ac:dyDescent="0.25">
      <c r="B394299" s="78"/>
      <c r="C394299" s="77"/>
    </row>
    <row r="394300" spans="2:3" x14ac:dyDescent="0.25">
      <c r="B394300" s="78"/>
      <c r="C394300" s="77"/>
    </row>
    <row r="394301" spans="2:3" x14ac:dyDescent="0.25">
      <c r="B394301" s="78"/>
      <c r="C394301" s="77"/>
    </row>
    <row r="394302" spans="2:3" x14ac:dyDescent="0.25">
      <c r="B394302" s="78"/>
      <c r="C394302" s="77"/>
    </row>
    <row r="394412" spans="2:3" x14ac:dyDescent="0.25">
      <c r="B394412" s="78"/>
      <c r="C394412" s="77"/>
    </row>
    <row r="394413" spans="2:3" x14ac:dyDescent="0.25">
      <c r="B394413" s="78"/>
      <c r="C394413" s="77"/>
    </row>
    <row r="394414" spans="2:3" x14ac:dyDescent="0.25">
      <c r="B394414" s="78"/>
      <c r="C394414" s="77"/>
    </row>
    <row r="394415" spans="2:3" x14ac:dyDescent="0.25">
      <c r="B394415" s="78"/>
      <c r="C394415" s="77"/>
    </row>
    <row r="394416" spans="2:3" x14ac:dyDescent="0.25">
      <c r="B394416" s="78"/>
      <c r="C394416" s="77"/>
    </row>
    <row r="394417" spans="2:3" x14ac:dyDescent="0.25">
      <c r="B394417" s="78"/>
      <c r="C394417" s="77"/>
    </row>
    <row r="394418" spans="2:3" x14ac:dyDescent="0.25">
      <c r="B394418" s="78"/>
      <c r="C394418" s="77"/>
    </row>
    <row r="394419" spans="2:3" x14ac:dyDescent="0.25">
      <c r="B394419" s="78"/>
      <c r="C394419" s="77"/>
    </row>
    <row r="394420" spans="2:3" x14ac:dyDescent="0.25">
      <c r="B394420" s="78"/>
      <c r="C394420" s="77"/>
    </row>
    <row r="394421" spans="2:3" x14ac:dyDescent="0.25">
      <c r="B394421" s="78"/>
      <c r="C394421" s="77"/>
    </row>
    <row r="394422" spans="2:3" x14ac:dyDescent="0.25">
      <c r="B394422" s="78"/>
      <c r="C394422" s="77"/>
    </row>
    <row r="394423" spans="2:3" x14ac:dyDescent="0.25">
      <c r="B394423" s="78"/>
      <c r="C394423" s="77"/>
    </row>
    <row r="394424" spans="2:3" x14ac:dyDescent="0.25">
      <c r="B394424" s="78"/>
      <c r="C394424" s="77"/>
    </row>
    <row r="394534" spans="2:3" x14ac:dyDescent="0.25">
      <c r="B394534" s="78"/>
      <c r="C394534" s="77"/>
    </row>
    <row r="394535" spans="2:3" x14ac:dyDescent="0.25">
      <c r="B394535" s="78"/>
      <c r="C394535" s="77"/>
    </row>
    <row r="394536" spans="2:3" x14ac:dyDescent="0.25">
      <c r="B394536" s="78"/>
      <c r="C394536" s="77"/>
    </row>
    <row r="394537" spans="2:3" x14ac:dyDescent="0.25">
      <c r="B394537" s="78"/>
      <c r="C394537" s="77"/>
    </row>
    <row r="394538" spans="2:3" x14ac:dyDescent="0.25">
      <c r="B394538" s="78"/>
      <c r="C394538" s="77"/>
    </row>
    <row r="394539" spans="2:3" x14ac:dyDescent="0.25">
      <c r="B394539" s="78"/>
      <c r="C394539" s="77"/>
    </row>
    <row r="394540" spans="2:3" x14ac:dyDescent="0.25">
      <c r="B394540" s="78"/>
      <c r="C394540" s="77"/>
    </row>
    <row r="394541" spans="2:3" x14ac:dyDescent="0.25">
      <c r="B394541" s="78"/>
      <c r="C394541" s="77"/>
    </row>
    <row r="394542" spans="2:3" x14ac:dyDescent="0.25">
      <c r="B394542" s="78"/>
      <c r="C394542" s="77"/>
    </row>
    <row r="394543" spans="2:3" x14ac:dyDescent="0.25">
      <c r="B394543" s="78"/>
      <c r="C394543" s="77"/>
    </row>
    <row r="394544" spans="2:3" x14ac:dyDescent="0.25">
      <c r="B394544" s="78"/>
      <c r="C394544" s="77"/>
    </row>
    <row r="394545" spans="2:3" x14ac:dyDescent="0.25">
      <c r="B394545" s="78"/>
      <c r="C394545" s="77"/>
    </row>
    <row r="394546" spans="2:3" x14ac:dyDescent="0.25">
      <c r="B394546" s="78"/>
      <c r="C394546" s="77"/>
    </row>
    <row r="394656" spans="2:3" x14ac:dyDescent="0.25">
      <c r="B394656" s="78"/>
      <c r="C394656" s="77"/>
    </row>
    <row r="394657" spans="2:3" x14ac:dyDescent="0.25">
      <c r="B394657" s="78"/>
      <c r="C394657" s="77"/>
    </row>
    <row r="394658" spans="2:3" x14ac:dyDescent="0.25">
      <c r="B394658" s="78"/>
      <c r="C394658" s="77"/>
    </row>
    <row r="394659" spans="2:3" x14ac:dyDescent="0.25">
      <c r="B394659" s="78"/>
      <c r="C394659" s="77"/>
    </row>
    <row r="394660" spans="2:3" x14ac:dyDescent="0.25">
      <c r="B394660" s="78"/>
      <c r="C394660" s="77"/>
    </row>
    <row r="394661" spans="2:3" x14ac:dyDescent="0.25">
      <c r="B394661" s="78"/>
      <c r="C394661" s="77"/>
    </row>
    <row r="394662" spans="2:3" x14ac:dyDescent="0.25">
      <c r="B394662" s="78"/>
      <c r="C394662" s="77"/>
    </row>
    <row r="394663" spans="2:3" x14ac:dyDescent="0.25">
      <c r="B394663" s="78"/>
      <c r="C394663" s="77"/>
    </row>
    <row r="394664" spans="2:3" x14ac:dyDescent="0.25">
      <c r="B394664" s="78"/>
      <c r="C394664" s="77"/>
    </row>
    <row r="394665" spans="2:3" x14ac:dyDescent="0.25">
      <c r="B394665" s="78"/>
      <c r="C394665" s="77"/>
    </row>
    <row r="394666" spans="2:3" x14ac:dyDescent="0.25">
      <c r="B394666" s="78"/>
      <c r="C394666" s="77"/>
    </row>
    <row r="394667" spans="2:3" x14ac:dyDescent="0.25">
      <c r="B394667" s="78"/>
      <c r="C394667" s="77"/>
    </row>
    <row r="394668" spans="2:3" x14ac:dyDescent="0.25">
      <c r="B394668" s="78"/>
      <c r="C394668" s="77"/>
    </row>
    <row r="394778" spans="2:3" x14ac:dyDescent="0.25">
      <c r="B394778" s="78"/>
      <c r="C394778" s="77"/>
    </row>
    <row r="394779" spans="2:3" x14ac:dyDescent="0.25">
      <c r="B394779" s="78"/>
      <c r="C394779" s="77"/>
    </row>
    <row r="394780" spans="2:3" x14ac:dyDescent="0.25">
      <c r="B394780" s="78"/>
      <c r="C394780" s="77"/>
    </row>
    <row r="394781" spans="2:3" x14ac:dyDescent="0.25">
      <c r="B394781" s="78"/>
      <c r="C394781" s="77"/>
    </row>
    <row r="394782" spans="2:3" x14ac:dyDescent="0.25">
      <c r="B394782" s="78"/>
      <c r="C394782" s="77"/>
    </row>
    <row r="394783" spans="2:3" x14ac:dyDescent="0.25">
      <c r="B394783" s="78"/>
      <c r="C394783" s="77"/>
    </row>
    <row r="394784" spans="2:3" x14ac:dyDescent="0.25">
      <c r="B394784" s="78"/>
      <c r="C394784" s="77"/>
    </row>
    <row r="394785" spans="2:3" x14ac:dyDescent="0.25">
      <c r="B394785" s="78"/>
      <c r="C394785" s="77"/>
    </row>
    <row r="394786" spans="2:3" x14ac:dyDescent="0.25">
      <c r="B394786" s="78"/>
      <c r="C394786" s="77"/>
    </row>
    <row r="394787" spans="2:3" x14ac:dyDescent="0.25">
      <c r="B394787" s="78"/>
      <c r="C394787" s="77"/>
    </row>
    <row r="394788" spans="2:3" x14ac:dyDescent="0.25">
      <c r="B394788" s="78"/>
      <c r="C394788" s="77"/>
    </row>
    <row r="394789" spans="2:3" x14ac:dyDescent="0.25">
      <c r="B394789" s="78"/>
      <c r="C394789" s="77"/>
    </row>
    <row r="394790" spans="2:3" x14ac:dyDescent="0.25">
      <c r="B394790" s="78"/>
      <c r="C394790" s="77"/>
    </row>
    <row r="394900" spans="2:3" x14ac:dyDescent="0.25">
      <c r="B394900" s="78"/>
      <c r="C394900" s="77"/>
    </row>
    <row r="394901" spans="2:3" x14ac:dyDescent="0.25">
      <c r="B394901" s="78"/>
      <c r="C394901" s="77"/>
    </row>
    <row r="394902" spans="2:3" x14ac:dyDescent="0.25">
      <c r="B394902" s="78"/>
      <c r="C394902" s="77"/>
    </row>
    <row r="394903" spans="2:3" x14ac:dyDescent="0.25">
      <c r="B394903" s="78"/>
      <c r="C394903" s="77"/>
    </row>
    <row r="394904" spans="2:3" x14ac:dyDescent="0.25">
      <c r="B394904" s="78"/>
      <c r="C394904" s="77"/>
    </row>
    <row r="394905" spans="2:3" x14ac:dyDescent="0.25">
      <c r="B394905" s="78"/>
      <c r="C394905" s="77"/>
    </row>
    <row r="394906" spans="2:3" x14ac:dyDescent="0.25">
      <c r="B394906" s="78"/>
      <c r="C394906" s="77"/>
    </row>
    <row r="394907" spans="2:3" x14ac:dyDescent="0.25">
      <c r="B394907" s="78"/>
      <c r="C394907" s="77"/>
    </row>
    <row r="394908" spans="2:3" x14ac:dyDescent="0.25">
      <c r="B394908" s="78"/>
      <c r="C394908" s="77"/>
    </row>
    <row r="394909" spans="2:3" x14ac:dyDescent="0.25">
      <c r="B394909" s="78"/>
      <c r="C394909" s="77"/>
    </row>
    <row r="394910" spans="2:3" x14ac:dyDescent="0.25">
      <c r="B394910" s="78"/>
      <c r="C394910" s="77"/>
    </row>
    <row r="394911" spans="2:3" x14ac:dyDescent="0.25">
      <c r="B394911" s="78"/>
      <c r="C394911" s="77"/>
    </row>
    <row r="394912" spans="2:3" x14ac:dyDescent="0.25">
      <c r="B394912" s="78"/>
      <c r="C394912" s="77"/>
    </row>
    <row r="395022" spans="2:3" x14ac:dyDescent="0.25">
      <c r="B395022" s="78"/>
      <c r="C395022" s="77"/>
    </row>
    <row r="395023" spans="2:3" x14ac:dyDescent="0.25">
      <c r="B395023" s="78"/>
      <c r="C395023" s="77"/>
    </row>
    <row r="395024" spans="2:3" x14ac:dyDescent="0.25">
      <c r="B395024" s="78"/>
      <c r="C395024" s="77"/>
    </row>
    <row r="395025" spans="2:3" x14ac:dyDescent="0.25">
      <c r="B395025" s="78"/>
      <c r="C395025" s="77"/>
    </row>
    <row r="395026" spans="2:3" x14ac:dyDescent="0.25">
      <c r="B395026" s="78"/>
      <c r="C395026" s="77"/>
    </row>
    <row r="395027" spans="2:3" x14ac:dyDescent="0.25">
      <c r="B395027" s="78"/>
      <c r="C395027" s="77"/>
    </row>
    <row r="395028" spans="2:3" x14ac:dyDescent="0.25">
      <c r="B395028" s="78"/>
      <c r="C395028" s="77"/>
    </row>
    <row r="395029" spans="2:3" x14ac:dyDescent="0.25">
      <c r="B395029" s="78"/>
      <c r="C395029" s="77"/>
    </row>
    <row r="395030" spans="2:3" x14ac:dyDescent="0.25">
      <c r="B395030" s="78"/>
      <c r="C395030" s="77"/>
    </row>
    <row r="395031" spans="2:3" x14ac:dyDescent="0.25">
      <c r="B395031" s="78"/>
      <c r="C395031" s="77"/>
    </row>
    <row r="395032" spans="2:3" x14ac:dyDescent="0.25">
      <c r="B395032" s="78"/>
      <c r="C395032" s="77"/>
    </row>
    <row r="395033" spans="2:3" x14ac:dyDescent="0.25">
      <c r="B395033" s="78"/>
      <c r="C395033" s="77"/>
    </row>
    <row r="395034" spans="2:3" x14ac:dyDescent="0.25">
      <c r="B395034" s="78"/>
      <c r="C395034" s="77"/>
    </row>
    <row r="395144" spans="2:3" x14ac:dyDescent="0.25">
      <c r="B395144" s="78"/>
      <c r="C395144" s="77"/>
    </row>
    <row r="395145" spans="2:3" x14ac:dyDescent="0.25">
      <c r="B395145" s="78"/>
      <c r="C395145" s="77"/>
    </row>
    <row r="395146" spans="2:3" x14ac:dyDescent="0.25">
      <c r="B395146" s="78"/>
      <c r="C395146" s="77"/>
    </row>
    <row r="395147" spans="2:3" x14ac:dyDescent="0.25">
      <c r="B395147" s="78"/>
      <c r="C395147" s="77"/>
    </row>
    <row r="395148" spans="2:3" x14ac:dyDescent="0.25">
      <c r="B395148" s="78"/>
      <c r="C395148" s="77"/>
    </row>
    <row r="395149" spans="2:3" x14ac:dyDescent="0.25">
      <c r="B395149" s="78"/>
      <c r="C395149" s="77"/>
    </row>
    <row r="395150" spans="2:3" x14ac:dyDescent="0.25">
      <c r="B395150" s="78"/>
      <c r="C395150" s="77"/>
    </row>
    <row r="395151" spans="2:3" x14ac:dyDescent="0.25">
      <c r="B395151" s="78"/>
      <c r="C395151" s="77"/>
    </row>
    <row r="395152" spans="2:3" x14ac:dyDescent="0.25">
      <c r="B395152" s="78"/>
      <c r="C395152" s="77"/>
    </row>
    <row r="395153" spans="2:3" x14ac:dyDescent="0.25">
      <c r="B395153" s="78"/>
      <c r="C395153" s="77"/>
    </row>
    <row r="395154" spans="2:3" x14ac:dyDescent="0.25">
      <c r="B395154" s="78"/>
      <c r="C395154" s="77"/>
    </row>
    <row r="395155" spans="2:3" x14ac:dyDescent="0.25">
      <c r="B395155" s="78"/>
      <c r="C395155" s="77"/>
    </row>
    <row r="395156" spans="2:3" x14ac:dyDescent="0.25">
      <c r="B395156" s="78"/>
      <c r="C395156" s="77"/>
    </row>
    <row r="395266" spans="2:3" x14ac:dyDescent="0.25">
      <c r="B395266" s="78"/>
      <c r="C395266" s="77"/>
    </row>
    <row r="395267" spans="2:3" x14ac:dyDescent="0.25">
      <c r="B395267" s="78"/>
      <c r="C395267" s="77"/>
    </row>
    <row r="395268" spans="2:3" x14ac:dyDescent="0.25">
      <c r="B395268" s="78"/>
      <c r="C395268" s="77"/>
    </row>
    <row r="395269" spans="2:3" x14ac:dyDescent="0.25">
      <c r="B395269" s="78"/>
      <c r="C395269" s="77"/>
    </row>
    <row r="395270" spans="2:3" x14ac:dyDescent="0.25">
      <c r="B395270" s="78"/>
      <c r="C395270" s="77"/>
    </row>
    <row r="395271" spans="2:3" x14ac:dyDescent="0.25">
      <c r="B395271" s="78"/>
      <c r="C395271" s="77"/>
    </row>
    <row r="395272" spans="2:3" x14ac:dyDescent="0.25">
      <c r="B395272" s="78"/>
      <c r="C395272" s="77"/>
    </row>
    <row r="395273" spans="2:3" x14ac:dyDescent="0.25">
      <c r="B395273" s="78"/>
      <c r="C395273" s="77"/>
    </row>
    <row r="395274" spans="2:3" x14ac:dyDescent="0.25">
      <c r="B395274" s="78"/>
      <c r="C395274" s="77"/>
    </row>
    <row r="395275" spans="2:3" x14ac:dyDescent="0.25">
      <c r="B395275" s="78"/>
      <c r="C395275" s="77"/>
    </row>
    <row r="395276" spans="2:3" x14ac:dyDescent="0.25">
      <c r="B395276" s="78"/>
      <c r="C395276" s="77"/>
    </row>
    <row r="395277" spans="2:3" x14ac:dyDescent="0.25">
      <c r="B395277" s="78"/>
      <c r="C395277" s="77"/>
    </row>
    <row r="395278" spans="2:3" x14ac:dyDescent="0.25">
      <c r="B395278" s="78"/>
      <c r="C395278" s="77"/>
    </row>
    <row r="395388" spans="2:3" x14ac:dyDescent="0.25">
      <c r="B395388" s="78"/>
      <c r="C395388" s="77"/>
    </row>
    <row r="395389" spans="2:3" x14ac:dyDescent="0.25">
      <c r="B395389" s="78"/>
      <c r="C395389" s="77"/>
    </row>
    <row r="395390" spans="2:3" x14ac:dyDescent="0.25">
      <c r="B395390" s="78"/>
      <c r="C395390" s="77"/>
    </row>
    <row r="395391" spans="2:3" x14ac:dyDescent="0.25">
      <c r="B395391" s="78"/>
      <c r="C395391" s="77"/>
    </row>
    <row r="395392" spans="2:3" x14ac:dyDescent="0.25">
      <c r="B395392" s="78"/>
      <c r="C395392" s="77"/>
    </row>
    <row r="395393" spans="2:3" x14ac:dyDescent="0.25">
      <c r="B395393" s="78"/>
      <c r="C395393" s="77"/>
    </row>
    <row r="395394" spans="2:3" x14ac:dyDescent="0.25">
      <c r="B395394" s="78"/>
      <c r="C395394" s="77"/>
    </row>
    <row r="395395" spans="2:3" x14ac:dyDescent="0.25">
      <c r="B395395" s="78"/>
      <c r="C395395" s="77"/>
    </row>
    <row r="395396" spans="2:3" x14ac:dyDescent="0.25">
      <c r="B395396" s="78"/>
      <c r="C395396" s="77"/>
    </row>
    <row r="395397" spans="2:3" x14ac:dyDescent="0.25">
      <c r="B395397" s="78"/>
      <c r="C395397" s="77"/>
    </row>
    <row r="395398" spans="2:3" x14ac:dyDescent="0.25">
      <c r="B395398" s="78"/>
      <c r="C395398" s="77"/>
    </row>
    <row r="395399" spans="2:3" x14ac:dyDescent="0.25">
      <c r="B395399" s="78"/>
      <c r="C395399" s="77"/>
    </row>
    <row r="395400" spans="2:3" x14ac:dyDescent="0.25">
      <c r="B395400" s="78"/>
      <c r="C395400" s="77"/>
    </row>
    <row r="395510" spans="2:3" x14ac:dyDescent="0.25">
      <c r="B395510" s="78"/>
      <c r="C395510" s="77"/>
    </row>
    <row r="395511" spans="2:3" x14ac:dyDescent="0.25">
      <c r="B395511" s="78"/>
      <c r="C395511" s="77"/>
    </row>
    <row r="395512" spans="2:3" x14ac:dyDescent="0.25">
      <c r="B395512" s="78"/>
      <c r="C395512" s="77"/>
    </row>
    <row r="395513" spans="2:3" x14ac:dyDescent="0.25">
      <c r="B395513" s="78"/>
      <c r="C395513" s="77"/>
    </row>
    <row r="395514" spans="2:3" x14ac:dyDescent="0.25">
      <c r="B395514" s="78"/>
      <c r="C395514" s="77"/>
    </row>
    <row r="395515" spans="2:3" x14ac:dyDescent="0.25">
      <c r="B395515" s="78"/>
      <c r="C395515" s="77"/>
    </row>
    <row r="395516" spans="2:3" x14ac:dyDescent="0.25">
      <c r="B395516" s="78"/>
      <c r="C395516" s="77"/>
    </row>
    <row r="395517" spans="2:3" x14ac:dyDescent="0.25">
      <c r="B395517" s="78"/>
      <c r="C395517" s="77"/>
    </row>
    <row r="395518" spans="2:3" x14ac:dyDescent="0.25">
      <c r="B395518" s="78"/>
      <c r="C395518" s="77"/>
    </row>
    <row r="395519" spans="2:3" x14ac:dyDescent="0.25">
      <c r="B395519" s="78"/>
      <c r="C395519" s="77"/>
    </row>
    <row r="395520" spans="2:3" x14ac:dyDescent="0.25">
      <c r="B395520" s="78"/>
      <c r="C395520" s="77"/>
    </row>
    <row r="395521" spans="2:3" x14ac:dyDescent="0.25">
      <c r="B395521" s="78"/>
      <c r="C395521" s="77"/>
    </row>
    <row r="395522" spans="2:3" x14ac:dyDescent="0.25">
      <c r="B395522" s="78"/>
      <c r="C395522" s="77"/>
    </row>
    <row r="395632" spans="2:3" x14ac:dyDescent="0.25">
      <c r="B395632" s="78"/>
      <c r="C395632" s="77"/>
    </row>
    <row r="395633" spans="2:3" x14ac:dyDescent="0.25">
      <c r="B395633" s="78"/>
      <c r="C395633" s="77"/>
    </row>
    <row r="395634" spans="2:3" x14ac:dyDescent="0.25">
      <c r="B395634" s="78"/>
      <c r="C395634" s="77"/>
    </row>
    <row r="395635" spans="2:3" x14ac:dyDescent="0.25">
      <c r="B395635" s="78"/>
      <c r="C395635" s="77"/>
    </row>
    <row r="395636" spans="2:3" x14ac:dyDescent="0.25">
      <c r="B395636" s="78"/>
      <c r="C395636" s="77"/>
    </row>
    <row r="395637" spans="2:3" x14ac:dyDescent="0.25">
      <c r="B395637" s="78"/>
      <c r="C395637" s="77"/>
    </row>
    <row r="395638" spans="2:3" x14ac:dyDescent="0.25">
      <c r="B395638" s="78"/>
      <c r="C395638" s="77"/>
    </row>
    <row r="395639" spans="2:3" x14ac:dyDescent="0.25">
      <c r="B395639" s="78"/>
      <c r="C395639" s="77"/>
    </row>
    <row r="395640" spans="2:3" x14ac:dyDescent="0.25">
      <c r="B395640" s="78"/>
      <c r="C395640" s="77"/>
    </row>
    <row r="395641" spans="2:3" x14ac:dyDescent="0.25">
      <c r="B395641" s="78"/>
      <c r="C395641" s="77"/>
    </row>
    <row r="395642" spans="2:3" x14ac:dyDescent="0.25">
      <c r="B395642" s="78"/>
      <c r="C395642" s="77"/>
    </row>
    <row r="395643" spans="2:3" x14ac:dyDescent="0.25">
      <c r="B395643" s="78"/>
      <c r="C395643" s="77"/>
    </row>
    <row r="395644" spans="2:3" x14ac:dyDescent="0.25">
      <c r="B395644" s="78"/>
      <c r="C395644" s="77"/>
    </row>
    <row r="395754" spans="2:3" x14ac:dyDescent="0.25">
      <c r="B395754" s="78"/>
      <c r="C395754" s="77"/>
    </row>
    <row r="395755" spans="2:3" x14ac:dyDescent="0.25">
      <c r="B395755" s="78"/>
      <c r="C395755" s="77"/>
    </row>
    <row r="395756" spans="2:3" x14ac:dyDescent="0.25">
      <c r="B395756" s="78"/>
      <c r="C395756" s="77"/>
    </row>
    <row r="395757" spans="2:3" x14ac:dyDescent="0.25">
      <c r="B395757" s="78"/>
      <c r="C395757" s="77"/>
    </row>
    <row r="395758" spans="2:3" x14ac:dyDescent="0.25">
      <c r="B395758" s="78"/>
      <c r="C395758" s="77"/>
    </row>
    <row r="395759" spans="2:3" x14ac:dyDescent="0.25">
      <c r="B395759" s="78"/>
      <c r="C395759" s="77"/>
    </row>
    <row r="395760" spans="2:3" x14ac:dyDescent="0.25">
      <c r="B395760" s="78"/>
      <c r="C395760" s="77"/>
    </row>
    <row r="395761" spans="2:3" x14ac:dyDescent="0.25">
      <c r="B395761" s="78"/>
      <c r="C395761" s="77"/>
    </row>
    <row r="395762" spans="2:3" x14ac:dyDescent="0.25">
      <c r="B395762" s="78"/>
      <c r="C395762" s="77"/>
    </row>
    <row r="395763" spans="2:3" x14ac:dyDescent="0.25">
      <c r="B395763" s="78"/>
      <c r="C395763" s="77"/>
    </row>
    <row r="395764" spans="2:3" x14ac:dyDescent="0.25">
      <c r="B395764" s="78"/>
      <c r="C395764" s="77"/>
    </row>
    <row r="395765" spans="2:3" x14ac:dyDescent="0.25">
      <c r="B395765" s="78"/>
      <c r="C395765" s="77"/>
    </row>
    <row r="395766" spans="2:3" x14ac:dyDescent="0.25">
      <c r="B395766" s="78"/>
      <c r="C395766" s="77"/>
    </row>
    <row r="395876" spans="2:3" x14ac:dyDescent="0.25">
      <c r="B395876" s="78"/>
      <c r="C395876" s="77"/>
    </row>
    <row r="395877" spans="2:3" x14ac:dyDescent="0.25">
      <c r="B395877" s="78"/>
      <c r="C395877" s="77"/>
    </row>
    <row r="395878" spans="2:3" x14ac:dyDescent="0.25">
      <c r="B395878" s="78"/>
      <c r="C395878" s="77"/>
    </row>
    <row r="395879" spans="2:3" x14ac:dyDescent="0.25">
      <c r="B395879" s="78"/>
      <c r="C395879" s="77"/>
    </row>
    <row r="395880" spans="2:3" x14ac:dyDescent="0.25">
      <c r="B395880" s="78"/>
      <c r="C395880" s="77"/>
    </row>
    <row r="395881" spans="2:3" x14ac:dyDescent="0.25">
      <c r="B395881" s="78"/>
      <c r="C395881" s="77"/>
    </row>
    <row r="395882" spans="2:3" x14ac:dyDescent="0.25">
      <c r="B395882" s="78"/>
      <c r="C395882" s="77"/>
    </row>
    <row r="395883" spans="2:3" x14ac:dyDescent="0.25">
      <c r="B395883" s="78"/>
      <c r="C395883" s="77"/>
    </row>
    <row r="395884" spans="2:3" x14ac:dyDescent="0.25">
      <c r="B395884" s="78"/>
      <c r="C395884" s="77"/>
    </row>
    <row r="395885" spans="2:3" x14ac:dyDescent="0.25">
      <c r="B395885" s="78"/>
      <c r="C395885" s="77"/>
    </row>
    <row r="395886" spans="2:3" x14ac:dyDescent="0.25">
      <c r="B395886" s="78"/>
      <c r="C395886" s="77"/>
    </row>
    <row r="395887" spans="2:3" x14ac:dyDescent="0.25">
      <c r="B395887" s="78"/>
      <c r="C395887" s="77"/>
    </row>
    <row r="395888" spans="2:3" x14ac:dyDescent="0.25">
      <c r="B395888" s="78"/>
      <c r="C395888" s="77"/>
    </row>
    <row r="395998" spans="2:3" x14ac:dyDescent="0.25">
      <c r="B395998" s="78"/>
      <c r="C395998" s="77"/>
    </row>
    <row r="395999" spans="2:3" x14ac:dyDescent="0.25">
      <c r="B395999" s="78"/>
      <c r="C395999" s="77"/>
    </row>
    <row r="396000" spans="2:3" x14ac:dyDescent="0.25">
      <c r="B396000" s="78"/>
      <c r="C396000" s="77"/>
    </row>
    <row r="396001" spans="2:3" x14ac:dyDescent="0.25">
      <c r="B396001" s="78"/>
      <c r="C396001" s="77"/>
    </row>
    <row r="396002" spans="2:3" x14ac:dyDescent="0.25">
      <c r="B396002" s="78"/>
      <c r="C396002" s="77"/>
    </row>
    <row r="396003" spans="2:3" x14ac:dyDescent="0.25">
      <c r="B396003" s="78"/>
      <c r="C396003" s="77"/>
    </row>
    <row r="396004" spans="2:3" x14ac:dyDescent="0.25">
      <c r="B396004" s="78"/>
      <c r="C396004" s="77"/>
    </row>
    <row r="396005" spans="2:3" x14ac:dyDescent="0.25">
      <c r="B396005" s="78"/>
      <c r="C396005" s="77"/>
    </row>
    <row r="396006" spans="2:3" x14ac:dyDescent="0.25">
      <c r="B396006" s="78"/>
      <c r="C396006" s="77"/>
    </row>
    <row r="396007" spans="2:3" x14ac:dyDescent="0.25">
      <c r="B396007" s="78"/>
      <c r="C396007" s="77"/>
    </row>
    <row r="396008" spans="2:3" x14ac:dyDescent="0.25">
      <c r="B396008" s="78"/>
      <c r="C396008" s="77"/>
    </row>
    <row r="396009" spans="2:3" x14ac:dyDescent="0.25">
      <c r="B396009" s="78"/>
      <c r="C396009" s="77"/>
    </row>
    <row r="396010" spans="2:3" x14ac:dyDescent="0.25">
      <c r="B396010" s="78"/>
      <c r="C396010" s="77"/>
    </row>
    <row r="396120" spans="2:3" x14ac:dyDescent="0.25">
      <c r="B396120" s="78"/>
      <c r="C396120" s="77"/>
    </row>
    <row r="396121" spans="2:3" x14ac:dyDescent="0.25">
      <c r="B396121" s="78"/>
      <c r="C396121" s="77"/>
    </row>
    <row r="396122" spans="2:3" x14ac:dyDescent="0.25">
      <c r="B396122" s="78"/>
      <c r="C396122" s="77"/>
    </row>
    <row r="396123" spans="2:3" x14ac:dyDescent="0.25">
      <c r="B396123" s="78"/>
      <c r="C396123" s="77"/>
    </row>
    <row r="396124" spans="2:3" x14ac:dyDescent="0.25">
      <c r="B396124" s="78"/>
      <c r="C396124" s="77"/>
    </row>
    <row r="396125" spans="2:3" x14ac:dyDescent="0.25">
      <c r="B396125" s="78"/>
      <c r="C396125" s="77"/>
    </row>
    <row r="396126" spans="2:3" x14ac:dyDescent="0.25">
      <c r="B396126" s="78"/>
      <c r="C396126" s="77"/>
    </row>
    <row r="396127" spans="2:3" x14ac:dyDescent="0.25">
      <c r="B396127" s="78"/>
      <c r="C396127" s="77"/>
    </row>
    <row r="396128" spans="2:3" x14ac:dyDescent="0.25">
      <c r="B396128" s="78"/>
      <c r="C396128" s="77"/>
    </row>
    <row r="396129" spans="2:3" x14ac:dyDescent="0.25">
      <c r="B396129" s="78"/>
      <c r="C396129" s="77"/>
    </row>
    <row r="396130" spans="2:3" x14ac:dyDescent="0.25">
      <c r="B396130" s="78"/>
      <c r="C396130" s="77"/>
    </row>
    <row r="396131" spans="2:3" x14ac:dyDescent="0.25">
      <c r="B396131" s="78"/>
      <c r="C396131" s="77"/>
    </row>
    <row r="396132" spans="2:3" x14ac:dyDescent="0.25">
      <c r="B396132" s="78"/>
      <c r="C396132" s="77"/>
    </row>
    <row r="396242" spans="2:3" x14ac:dyDescent="0.25">
      <c r="B396242" s="78"/>
      <c r="C396242" s="77"/>
    </row>
    <row r="396243" spans="2:3" x14ac:dyDescent="0.25">
      <c r="B396243" s="78"/>
      <c r="C396243" s="77"/>
    </row>
    <row r="396244" spans="2:3" x14ac:dyDescent="0.25">
      <c r="B396244" s="78"/>
      <c r="C396244" s="77"/>
    </row>
    <row r="396245" spans="2:3" x14ac:dyDescent="0.25">
      <c r="B396245" s="78"/>
      <c r="C396245" s="77"/>
    </row>
    <row r="396246" spans="2:3" x14ac:dyDescent="0.25">
      <c r="B396246" s="78"/>
      <c r="C396246" s="77"/>
    </row>
    <row r="396247" spans="2:3" x14ac:dyDescent="0.25">
      <c r="B396247" s="78"/>
      <c r="C396247" s="77"/>
    </row>
    <row r="396248" spans="2:3" x14ac:dyDescent="0.25">
      <c r="B396248" s="78"/>
      <c r="C396248" s="77"/>
    </row>
    <row r="396249" spans="2:3" x14ac:dyDescent="0.25">
      <c r="B396249" s="78"/>
      <c r="C396249" s="77"/>
    </row>
    <row r="396250" spans="2:3" x14ac:dyDescent="0.25">
      <c r="B396250" s="78"/>
      <c r="C396250" s="77"/>
    </row>
    <row r="396251" spans="2:3" x14ac:dyDescent="0.25">
      <c r="B396251" s="78"/>
      <c r="C396251" s="77"/>
    </row>
    <row r="396252" spans="2:3" x14ac:dyDescent="0.25">
      <c r="B396252" s="78"/>
      <c r="C396252" s="77"/>
    </row>
    <row r="396253" spans="2:3" x14ac:dyDescent="0.25">
      <c r="B396253" s="78"/>
      <c r="C396253" s="77"/>
    </row>
    <row r="396254" spans="2:3" x14ac:dyDescent="0.25">
      <c r="B396254" s="78"/>
      <c r="C396254" s="77"/>
    </row>
    <row r="396364" spans="2:3" x14ac:dyDescent="0.25">
      <c r="B396364" s="78"/>
      <c r="C396364" s="77"/>
    </row>
    <row r="396365" spans="2:3" x14ac:dyDescent="0.25">
      <c r="B396365" s="78"/>
      <c r="C396365" s="77"/>
    </row>
    <row r="396366" spans="2:3" x14ac:dyDescent="0.25">
      <c r="B396366" s="78"/>
      <c r="C396366" s="77"/>
    </row>
    <row r="396367" spans="2:3" x14ac:dyDescent="0.25">
      <c r="B396367" s="78"/>
      <c r="C396367" s="77"/>
    </row>
    <row r="396368" spans="2:3" x14ac:dyDescent="0.25">
      <c r="B396368" s="78"/>
      <c r="C396368" s="77"/>
    </row>
    <row r="396369" spans="2:3" x14ac:dyDescent="0.25">
      <c r="B396369" s="78"/>
      <c r="C396369" s="77"/>
    </row>
    <row r="396370" spans="2:3" x14ac:dyDescent="0.25">
      <c r="B396370" s="78"/>
      <c r="C396370" s="77"/>
    </row>
    <row r="396371" spans="2:3" x14ac:dyDescent="0.25">
      <c r="B396371" s="78"/>
      <c r="C396371" s="77"/>
    </row>
    <row r="396372" spans="2:3" x14ac:dyDescent="0.25">
      <c r="B396372" s="78"/>
      <c r="C396372" s="77"/>
    </row>
    <row r="396373" spans="2:3" x14ac:dyDescent="0.25">
      <c r="B396373" s="78"/>
      <c r="C396373" s="77"/>
    </row>
    <row r="396374" spans="2:3" x14ac:dyDescent="0.25">
      <c r="B396374" s="78"/>
      <c r="C396374" s="77"/>
    </row>
    <row r="396375" spans="2:3" x14ac:dyDescent="0.25">
      <c r="B396375" s="78"/>
      <c r="C396375" s="77"/>
    </row>
    <row r="396376" spans="2:3" x14ac:dyDescent="0.25">
      <c r="B396376" s="78"/>
      <c r="C396376" s="77"/>
    </row>
    <row r="396486" spans="2:3" x14ac:dyDescent="0.25">
      <c r="B396486" s="78"/>
      <c r="C396486" s="77"/>
    </row>
    <row r="396487" spans="2:3" x14ac:dyDescent="0.25">
      <c r="B396487" s="78"/>
      <c r="C396487" s="77"/>
    </row>
    <row r="396488" spans="2:3" x14ac:dyDescent="0.25">
      <c r="B396488" s="78"/>
      <c r="C396488" s="77"/>
    </row>
    <row r="396489" spans="2:3" x14ac:dyDescent="0.25">
      <c r="B396489" s="78"/>
      <c r="C396489" s="77"/>
    </row>
    <row r="396490" spans="2:3" x14ac:dyDescent="0.25">
      <c r="B396490" s="78"/>
      <c r="C396490" s="77"/>
    </row>
    <row r="396491" spans="2:3" x14ac:dyDescent="0.25">
      <c r="B396491" s="78"/>
      <c r="C396491" s="77"/>
    </row>
    <row r="396492" spans="2:3" x14ac:dyDescent="0.25">
      <c r="B396492" s="78"/>
      <c r="C396492" s="77"/>
    </row>
    <row r="396493" spans="2:3" x14ac:dyDescent="0.25">
      <c r="B396493" s="78"/>
      <c r="C396493" s="77"/>
    </row>
    <row r="396494" spans="2:3" x14ac:dyDescent="0.25">
      <c r="B396494" s="78"/>
      <c r="C396494" s="77"/>
    </row>
    <row r="396495" spans="2:3" x14ac:dyDescent="0.25">
      <c r="B396495" s="78"/>
      <c r="C396495" s="77"/>
    </row>
    <row r="396496" spans="2:3" x14ac:dyDescent="0.25">
      <c r="B396496" s="78"/>
      <c r="C396496" s="77"/>
    </row>
    <row r="396497" spans="2:3" x14ac:dyDescent="0.25">
      <c r="B396497" s="78"/>
      <c r="C396497" s="77"/>
    </row>
    <row r="396498" spans="2:3" x14ac:dyDescent="0.25">
      <c r="B396498" s="78"/>
      <c r="C396498" s="77"/>
    </row>
    <row r="396608" spans="2:3" x14ac:dyDescent="0.25">
      <c r="B396608" s="78"/>
      <c r="C396608" s="77"/>
    </row>
    <row r="396609" spans="2:3" x14ac:dyDescent="0.25">
      <c r="B396609" s="78"/>
      <c r="C396609" s="77"/>
    </row>
    <row r="396610" spans="2:3" x14ac:dyDescent="0.25">
      <c r="B396610" s="78"/>
      <c r="C396610" s="77"/>
    </row>
    <row r="396611" spans="2:3" x14ac:dyDescent="0.25">
      <c r="B396611" s="78"/>
      <c r="C396611" s="77"/>
    </row>
    <row r="396612" spans="2:3" x14ac:dyDescent="0.25">
      <c r="B396612" s="78"/>
      <c r="C396612" s="77"/>
    </row>
    <row r="396613" spans="2:3" x14ac:dyDescent="0.25">
      <c r="B396613" s="78"/>
      <c r="C396613" s="77"/>
    </row>
    <row r="396614" spans="2:3" x14ac:dyDescent="0.25">
      <c r="B396614" s="78"/>
      <c r="C396614" s="77"/>
    </row>
    <row r="396615" spans="2:3" x14ac:dyDescent="0.25">
      <c r="B396615" s="78"/>
      <c r="C396615" s="77"/>
    </row>
    <row r="396616" spans="2:3" x14ac:dyDescent="0.25">
      <c r="B396616" s="78"/>
      <c r="C396616" s="77"/>
    </row>
    <row r="396617" spans="2:3" x14ac:dyDescent="0.25">
      <c r="B396617" s="78"/>
      <c r="C396617" s="77"/>
    </row>
    <row r="396618" spans="2:3" x14ac:dyDescent="0.25">
      <c r="B396618" s="78"/>
      <c r="C396618" s="77"/>
    </row>
    <row r="396619" spans="2:3" x14ac:dyDescent="0.25">
      <c r="B396619" s="78"/>
      <c r="C396619" s="77"/>
    </row>
    <row r="396620" spans="2:3" x14ac:dyDescent="0.25">
      <c r="B396620" s="78"/>
      <c r="C396620" s="77"/>
    </row>
    <row r="396730" spans="2:3" x14ac:dyDescent="0.25">
      <c r="B396730" s="78"/>
      <c r="C396730" s="77"/>
    </row>
    <row r="396731" spans="2:3" x14ac:dyDescent="0.25">
      <c r="B396731" s="78"/>
      <c r="C396731" s="77"/>
    </row>
    <row r="396732" spans="2:3" x14ac:dyDescent="0.25">
      <c r="B396732" s="78"/>
      <c r="C396732" s="77"/>
    </row>
    <row r="396733" spans="2:3" x14ac:dyDescent="0.25">
      <c r="B396733" s="78"/>
      <c r="C396733" s="77"/>
    </row>
    <row r="396734" spans="2:3" x14ac:dyDescent="0.25">
      <c r="B396734" s="78"/>
      <c r="C396734" s="77"/>
    </row>
    <row r="396735" spans="2:3" x14ac:dyDescent="0.25">
      <c r="B396735" s="78"/>
      <c r="C396735" s="77"/>
    </row>
    <row r="396736" spans="2:3" x14ac:dyDescent="0.25">
      <c r="B396736" s="78"/>
      <c r="C396736" s="77"/>
    </row>
    <row r="396737" spans="2:3" x14ac:dyDescent="0.25">
      <c r="B396737" s="78"/>
      <c r="C396737" s="77"/>
    </row>
    <row r="396738" spans="2:3" x14ac:dyDescent="0.25">
      <c r="B396738" s="78"/>
      <c r="C396738" s="77"/>
    </row>
    <row r="396739" spans="2:3" x14ac:dyDescent="0.25">
      <c r="B396739" s="78"/>
      <c r="C396739" s="77"/>
    </row>
    <row r="396740" spans="2:3" x14ac:dyDescent="0.25">
      <c r="B396740" s="78"/>
      <c r="C396740" s="77"/>
    </row>
    <row r="396741" spans="2:3" x14ac:dyDescent="0.25">
      <c r="B396741" s="78"/>
      <c r="C396741" s="77"/>
    </row>
    <row r="396742" spans="2:3" x14ac:dyDescent="0.25">
      <c r="B396742" s="78"/>
      <c r="C396742" s="77"/>
    </row>
    <row r="396852" spans="2:3" x14ac:dyDescent="0.25">
      <c r="B396852" s="78"/>
      <c r="C396852" s="77"/>
    </row>
    <row r="396853" spans="2:3" x14ac:dyDescent="0.25">
      <c r="B396853" s="78"/>
      <c r="C396853" s="77"/>
    </row>
    <row r="396854" spans="2:3" x14ac:dyDescent="0.25">
      <c r="B396854" s="78"/>
      <c r="C396854" s="77"/>
    </row>
    <row r="396855" spans="2:3" x14ac:dyDescent="0.25">
      <c r="B396855" s="78"/>
      <c r="C396855" s="77"/>
    </row>
    <row r="396856" spans="2:3" x14ac:dyDescent="0.25">
      <c r="B396856" s="78"/>
      <c r="C396856" s="77"/>
    </row>
    <row r="396857" spans="2:3" x14ac:dyDescent="0.25">
      <c r="B396857" s="78"/>
      <c r="C396857" s="77"/>
    </row>
    <row r="396858" spans="2:3" x14ac:dyDescent="0.25">
      <c r="B396858" s="78"/>
      <c r="C396858" s="77"/>
    </row>
    <row r="396859" spans="2:3" x14ac:dyDescent="0.25">
      <c r="B396859" s="78"/>
      <c r="C396859" s="77"/>
    </row>
    <row r="396860" spans="2:3" x14ac:dyDescent="0.25">
      <c r="B396860" s="78"/>
      <c r="C396860" s="77"/>
    </row>
    <row r="396861" spans="2:3" x14ac:dyDescent="0.25">
      <c r="B396861" s="78"/>
      <c r="C396861" s="77"/>
    </row>
    <row r="396862" spans="2:3" x14ac:dyDescent="0.25">
      <c r="B396862" s="78"/>
      <c r="C396862" s="77"/>
    </row>
    <row r="396863" spans="2:3" x14ac:dyDescent="0.25">
      <c r="B396863" s="78"/>
      <c r="C396863" s="77"/>
    </row>
    <row r="396864" spans="2:3" x14ac:dyDescent="0.25">
      <c r="B396864" s="78"/>
      <c r="C396864" s="77"/>
    </row>
    <row r="396974" spans="2:3" x14ac:dyDescent="0.25">
      <c r="B396974" s="78"/>
      <c r="C396974" s="77"/>
    </row>
    <row r="396975" spans="2:3" x14ac:dyDescent="0.25">
      <c r="B396975" s="78"/>
      <c r="C396975" s="77"/>
    </row>
    <row r="396976" spans="2:3" x14ac:dyDescent="0.25">
      <c r="B396976" s="78"/>
      <c r="C396976" s="77"/>
    </row>
    <row r="396977" spans="2:3" x14ac:dyDescent="0.25">
      <c r="B396977" s="78"/>
      <c r="C396977" s="77"/>
    </row>
    <row r="396978" spans="2:3" x14ac:dyDescent="0.25">
      <c r="B396978" s="78"/>
      <c r="C396978" s="77"/>
    </row>
    <row r="396979" spans="2:3" x14ac:dyDescent="0.25">
      <c r="B396979" s="78"/>
      <c r="C396979" s="77"/>
    </row>
    <row r="396980" spans="2:3" x14ac:dyDescent="0.25">
      <c r="B396980" s="78"/>
      <c r="C396980" s="77"/>
    </row>
    <row r="396981" spans="2:3" x14ac:dyDescent="0.25">
      <c r="B396981" s="78"/>
      <c r="C396981" s="77"/>
    </row>
    <row r="396982" spans="2:3" x14ac:dyDescent="0.25">
      <c r="B396982" s="78"/>
      <c r="C396982" s="77"/>
    </row>
    <row r="396983" spans="2:3" x14ac:dyDescent="0.25">
      <c r="B396983" s="78"/>
      <c r="C396983" s="77"/>
    </row>
    <row r="396984" spans="2:3" x14ac:dyDescent="0.25">
      <c r="B396984" s="78"/>
      <c r="C396984" s="77"/>
    </row>
    <row r="396985" spans="2:3" x14ac:dyDescent="0.25">
      <c r="B396985" s="78"/>
      <c r="C396985" s="77"/>
    </row>
    <row r="396986" spans="2:3" x14ac:dyDescent="0.25">
      <c r="B396986" s="78"/>
      <c r="C396986" s="77"/>
    </row>
    <row r="397096" spans="2:3" x14ac:dyDescent="0.25">
      <c r="B397096" s="78"/>
      <c r="C397096" s="77"/>
    </row>
    <row r="397097" spans="2:3" x14ac:dyDescent="0.25">
      <c r="B397097" s="78"/>
      <c r="C397097" s="77"/>
    </row>
    <row r="397098" spans="2:3" x14ac:dyDescent="0.25">
      <c r="B397098" s="78"/>
      <c r="C397098" s="77"/>
    </row>
    <row r="397099" spans="2:3" x14ac:dyDescent="0.25">
      <c r="B397099" s="78"/>
      <c r="C397099" s="77"/>
    </row>
    <row r="397100" spans="2:3" x14ac:dyDescent="0.25">
      <c r="B397100" s="78"/>
      <c r="C397100" s="77"/>
    </row>
    <row r="397101" spans="2:3" x14ac:dyDescent="0.25">
      <c r="B397101" s="78"/>
      <c r="C397101" s="77"/>
    </row>
    <row r="397102" spans="2:3" x14ac:dyDescent="0.25">
      <c r="B397102" s="78"/>
      <c r="C397102" s="77"/>
    </row>
    <row r="397103" spans="2:3" x14ac:dyDescent="0.25">
      <c r="B397103" s="78"/>
      <c r="C397103" s="77"/>
    </row>
    <row r="397104" spans="2:3" x14ac:dyDescent="0.25">
      <c r="B397104" s="78"/>
      <c r="C397104" s="77"/>
    </row>
    <row r="397105" spans="2:3" x14ac:dyDescent="0.25">
      <c r="B397105" s="78"/>
      <c r="C397105" s="77"/>
    </row>
    <row r="397106" spans="2:3" x14ac:dyDescent="0.25">
      <c r="B397106" s="78"/>
      <c r="C397106" s="77"/>
    </row>
    <row r="397107" spans="2:3" x14ac:dyDescent="0.25">
      <c r="B397107" s="78"/>
      <c r="C397107" s="77"/>
    </row>
    <row r="397108" spans="2:3" x14ac:dyDescent="0.25">
      <c r="B397108" s="78"/>
      <c r="C397108" s="77"/>
    </row>
    <row r="397218" spans="2:3" x14ac:dyDescent="0.25">
      <c r="B397218" s="78"/>
      <c r="C397218" s="77"/>
    </row>
    <row r="397219" spans="2:3" x14ac:dyDescent="0.25">
      <c r="B397219" s="78"/>
      <c r="C397219" s="77"/>
    </row>
    <row r="397220" spans="2:3" x14ac:dyDescent="0.25">
      <c r="B397220" s="78"/>
      <c r="C397220" s="77"/>
    </row>
    <row r="397221" spans="2:3" x14ac:dyDescent="0.25">
      <c r="B397221" s="78"/>
      <c r="C397221" s="77"/>
    </row>
    <row r="397222" spans="2:3" x14ac:dyDescent="0.25">
      <c r="B397222" s="78"/>
      <c r="C397222" s="77"/>
    </row>
    <row r="397223" spans="2:3" x14ac:dyDescent="0.25">
      <c r="B397223" s="78"/>
      <c r="C397223" s="77"/>
    </row>
    <row r="397224" spans="2:3" x14ac:dyDescent="0.25">
      <c r="B397224" s="78"/>
      <c r="C397224" s="77"/>
    </row>
    <row r="397225" spans="2:3" x14ac:dyDescent="0.25">
      <c r="B397225" s="78"/>
      <c r="C397225" s="77"/>
    </row>
    <row r="397226" spans="2:3" x14ac:dyDescent="0.25">
      <c r="B397226" s="78"/>
      <c r="C397226" s="77"/>
    </row>
    <row r="397227" spans="2:3" x14ac:dyDescent="0.25">
      <c r="B397227" s="78"/>
      <c r="C397227" s="77"/>
    </row>
    <row r="397228" spans="2:3" x14ac:dyDescent="0.25">
      <c r="B397228" s="78"/>
      <c r="C397228" s="77"/>
    </row>
    <row r="397229" spans="2:3" x14ac:dyDescent="0.25">
      <c r="B397229" s="78"/>
      <c r="C397229" s="77"/>
    </row>
    <row r="397230" spans="2:3" x14ac:dyDescent="0.25">
      <c r="B397230" s="78"/>
      <c r="C397230" s="77"/>
    </row>
    <row r="397340" spans="2:3" x14ac:dyDescent="0.25">
      <c r="B397340" s="78"/>
      <c r="C397340" s="77"/>
    </row>
    <row r="397341" spans="2:3" x14ac:dyDescent="0.25">
      <c r="B397341" s="78"/>
      <c r="C397341" s="77"/>
    </row>
    <row r="397342" spans="2:3" x14ac:dyDescent="0.25">
      <c r="B397342" s="78"/>
      <c r="C397342" s="77"/>
    </row>
    <row r="397343" spans="2:3" x14ac:dyDescent="0.25">
      <c r="B397343" s="78"/>
      <c r="C397343" s="77"/>
    </row>
    <row r="397344" spans="2:3" x14ac:dyDescent="0.25">
      <c r="B397344" s="78"/>
      <c r="C397344" s="77"/>
    </row>
    <row r="397345" spans="2:3" x14ac:dyDescent="0.25">
      <c r="B397345" s="78"/>
      <c r="C397345" s="77"/>
    </row>
    <row r="397346" spans="2:3" x14ac:dyDescent="0.25">
      <c r="B397346" s="78"/>
      <c r="C397346" s="77"/>
    </row>
    <row r="397347" spans="2:3" x14ac:dyDescent="0.25">
      <c r="B397347" s="78"/>
      <c r="C397347" s="77"/>
    </row>
    <row r="397348" spans="2:3" x14ac:dyDescent="0.25">
      <c r="B397348" s="78"/>
      <c r="C397348" s="77"/>
    </row>
    <row r="397349" spans="2:3" x14ac:dyDescent="0.25">
      <c r="B397349" s="78"/>
      <c r="C397349" s="77"/>
    </row>
    <row r="397350" spans="2:3" x14ac:dyDescent="0.25">
      <c r="B397350" s="78"/>
      <c r="C397350" s="77"/>
    </row>
    <row r="397351" spans="2:3" x14ac:dyDescent="0.25">
      <c r="B397351" s="78"/>
      <c r="C397351" s="77"/>
    </row>
    <row r="397352" spans="2:3" x14ac:dyDescent="0.25">
      <c r="B397352" s="78"/>
      <c r="C397352" s="77"/>
    </row>
    <row r="397462" spans="2:3" x14ac:dyDescent="0.25">
      <c r="B397462" s="78"/>
      <c r="C397462" s="77"/>
    </row>
    <row r="397463" spans="2:3" x14ac:dyDescent="0.25">
      <c r="B397463" s="78"/>
      <c r="C397463" s="77"/>
    </row>
    <row r="397464" spans="2:3" x14ac:dyDescent="0.25">
      <c r="B397464" s="78"/>
      <c r="C397464" s="77"/>
    </row>
    <row r="397465" spans="2:3" x14ac:dyDescent="0.25">
      <c r="B397465" s="78"/>
      <c r="C397465" s="77"/>
    </row>
    <row r="397466" spans="2:3" x14ac:dyDescent="0.25">
      <c r="B397466" s="78"/>
      <c r="C397466" s="77"/>
    </row>
    <row r="397467" spans="2:3" x14ac:dyDescent="0.25">
      <c r="B397467" s="78"/>
      <c r="C397467" s="77"/>
    </row>
    <row r="397468" spans="2:3" x14ac:dyDescent="0.25">
      <c r="B397468" s="78"/>
      <c r="C397468" s="77"/>
    </row>
    <row r="397469" spans="2:3" x14ac:dyDescent="0.25">
      <c r="B397469" s="78"/>
      <c r="C397469" s="77"/>
    </row>
    <row r="397470" spans="2:3" x14ac:dyDescent="0.25">
      <c r="B397470" s="78"/>
      <c r="C397470" s="77"/>
    </row>
    <row r="397471" spans="2:3" x14ac:dyDescent="0.25">
      <c r="B397471" s="78"/>
      <c r="C397471" s="77"/>
    </row>
    <row r="397472" spans="2:3" x14ac:dyDescent="0.25">
      <c r="B397472" s="78"/>
      <c r="C397472" s="77"/>
    </row>
    <row r="397473" spans="2:3" x14ac:dyDescent="0.25">
      <c r="B397473" s="78"/>
      <c r="C397473" s="77"/>
    </row>
    <row r="397474" spans="2:3" x14ac:dyDescent="0.25">
      <c r="B397474" s="78"/>
      <c r="C397474" s="77"/>
    </row>
    <row r="397584" spans="2:3" x14ac:dyDescent="0.25">
      <c r="B397584" s="78"/>
      <c r="C397584" s="77"/>
    </row>
    <row r="397585" spans="2:3" x14ac:dyDescent="0.25">
      <c r="B397585" s="78"/>
      <c r="C397585" s="77"/>
    </row>
    <row r="397586" spans="2:3" x14ac:dyDescent="0.25">
      <c r="B397586" s="78"/>
      <c r="C397586" s="77"/>
    </row>
    <row r="397587" spans="2:3" x14ac:dyDescent="0.25">
      <c r="B397587" s="78"/>
      <c r="C397587" s="77"/>
    </row>
    <row r="397588" spans="2:3" x14ac:dyDescent="0.25">
      <c r="B397588" s="78"/>
      <c r="C397588" s="77"/>
    </row>
    <row r="397589" spans="2:3" x14ac:dyDescent="0.25">
      <c r="B397589" s="78"/>
      <c r="C397589" s="77"/>
    </row>
    <row r="397590" spans="2:3" x14ac:dyDescent="0.25">
      <c r="B397590" s="78"/>
      <c r="C397590" s="77"/>
    </row>
    <row r="397591" spans="2:3" x14ac:dyDescent="0.25">
      <c r="B397591" s="78"/>
      <c r="C397591" s="77"/>
    </row>
    <row r="397592" spans="2:3" x14ac:dyDescent="0.25">
      <c r="B397592" s="78"/>
      <c r="C397592" s="77"/>
    </row>
    <row r="397593" spans="2:3" x14ac:dyDescent="0.25">
      <c r="B397593" s="78"/>
      <c r="C397593" s="77"/>
    </row>
    <row r="397594" spans="2:3" x14ac:dyDescent="0.25">
      <c r="B397594" s="78"/>
      <c r="C397594" s="77"/>
    </row>
    <row r="397595" spans="2:3" x14ac:dyDescent="0.25">
      <c r="B397595" s="78"/>
      <c r="C397595" s="77"/>
    </row>
    <row r="397596" spans="2:3" x14ac:dyDescent="0.25">
      <c r="B397596" s="78"/>
      <c r="C397596" s="77"/>
    </row>
    <row r="397706" spans="2:3" x14ac:dyDescent="0.25">
      <c r="B397706" s="78"/>
      <c r="C397706" s="77"/>
    </row>
    <row r="397707" spans="2:3" x14ac:dyDescent="0.25">
      <c r="B397707" s="78"/>
      <c r="C397707" s="77"/>
    </row>
    <row r="397708" spans="2:3" x14ac:dyDescent="0.25">
      <c r="B397708" s="78"/>
      <c r="C397708" s="77"/>
    </row>
    <row r="397709" spans="2:3" x14ac:dyDescent="0.25">
      <c r="B397709" s="78"/>
      <c r="C397709" s="77"/>
    </row>
    <row r="397710" spans="2:3" x14ac:dyDescent="0.25">
      <c r="B397710" s="78"/>
      <c r="C397710" s="77"/>
    </row>
    <row r="397711" spans="2:3" x14ac:dyDescent="0.25">
      <c r="B397711" s="78"/>
      <c r="C397711" s="77"/>
    </row>
    <row r="397712" spans="2:3" x14ac:dyDescent="0.25">
      <c r="B397712" s="78"/>
      <c r="C397712" s="77"/>
    </row>
    <row r="397713" spans="2:3" x14ac:dyDescent="0.25">
      <c r="B397713" s="78"/>
      <c r="C397713" s="77"/>
    </row>
    <row r="397714" spans="2:3" x14ac:dyDescent="0.25">
      <c r="B397714" s="78"/>
      <c r="C397714" s="77"/>
    </row>
    <row r="397715" spans="2:3" x14ac:dyDescent="0.25">
      <c r="B397715" s="78"/>
      <c r="C397715" s="77"/>
    </row>
    <row r="397716" spans="2:3" x14ac:dyDescent="0.25">
      <c r="B397716" s="78"/>
      <c r="C397716" s="77"/>
    </row>
    <row r="397717" spans="2:3" x14ac:dyDescent="0.25">
      <c r="B397717" s="78"/>
      <c r="C397717" s="77"/>
    </row>
    <row r="397718" spans="2:3" x14ac:dyDescent="0.25">
      <c r="B397718" s="78"/>
      <c r="C397718" s="77"/>
    </row>
    <row r="397828" spans="2:3" x14ac:dyDescent="0.25">
      <c r="B397828" s="78"/>
      <c r="C397828" s="77"/>
    </row>
    <row r="397829" spans="2:3" x14ac:dyDescent="0.25">
      <c r="B397829" s="78"/>
      <c r="C397829" s="77"/>
    </row>
    <row r="397830" spans="2:3" x14ac:dyDescent="0.25">
      <c r="B397830" s="78"/>
      <c r="C397830" s="77"/>
    </row>
    <row r="397831" spans="2:3" x14ac:dyDescent="0.25">
      <c r="B397831" s="78"/>
      <c r="C397831" s="77"/>
    </row>
    <row r="397832" spans="2:3" x14ac:dyDescent="0.25">
      <c r="B397832" s="78"/>
      <c r="C397832" s="77"/>
    </row>
    <row r="397833" spans="2:3" x14ac:dyDescent="0.25">
      <c r="B397833" s="78"/>
      <c r="C397833" s="77"/>
    </row>
    <row r="397834" spans="2:3" x14ac:dyDescent="0.25">
      <c r="B397834" s="78"/>
      <c r="C397834" s="77"/>
    </row>
    <row r="397835" spans="2:3" x14ac:dyDescent="0.25">
      <c r="B397835" s="78"/>
      <c r="C397835" s="77"/>
    </row>
    <row r="397836" spans="2:3" x14ac:dyDescent="0.25">
      <c r="B397836" s="78"/>
      <c r="C397836" s="77"/>
    </row>
    <row r="397837" spans="2:3" x14ac:dyDescent="0.25">
      <c r="B397837" s="78"/>
      <c r="C397837" s="77"/>
    </row>
    <row r="397838" spans="2:3" x14ac:dyDescent="0.25">
      <c r="B397838" s="78"/>
      <c r="C397838" s="77"/>
    </row>
    <row r="397839" spans="2:3" x14ac:dyDescent="0.25">
      <c r="B397839" s="78"/>
      <c r="C397839" s="77"/>
    </row>
    <row r="397840" spans="2:3" x14ac:dyDescent="0.25">
      <c r="B397840" s="78"/>
      <c r="C397840" s="77"/>
    </row>
    <row r="397950" spans="2:3" x14ac:dyDescent="0.25">
      <c r="B397950" s="78"/>
      <c r="C397950" s="77"/>
    </row>
    <row r="397951" spans="2:3" x14ac:dyDescent="0.25">
      <c r="B397951" s="78"/>
      <c r="C397951" s="77"/>
    </row>
    <row r="397952" spans="2:3" x14ac:dyDescent="0.25">
      <c r="B397952" s="78"/>
      <c r="C397952" s="77"/>
    </row>
    <row r="397953" spans="2:3" x14ac:dyDescent="0.25">
      <c r="B397953" s="78"/>
      <c r="C397953" s="77"/>
    </row>
    <row r="397954" spans="2:3" x14ac:dyDescent="0.25">
      <c r="B397954" s="78"/>
      <c r="C397954" s="77"/>
    </row>
    <row r="397955" spans="2:3" x14ac:dyDescent="0.25">
      <c r="B397955" s="78"/>
      <c r="C397955" s="77"/>
    </row>
    <row r="397956" spans="2:3" x14ac:dyDescent="0.25">
      <c r="B397956" s="78"/>
      <c r="C397956" s="77"/>
    </row>
    <row r="397957" spans="2:3" x14ac:dyDescent="0.25">
      <c r="B397957" s="78"/>
      <c r="C397957" s="77"/>
    </row>
    <row r="397958" spans="2:3" x14ac:dyDescent="0.25">
      <c r="B397958" s="78"/>
      <c r="C397958" s="77"/>
    </row>
    <row r="397959" spans="2:3" x14ac:dyDescent="0.25">
      <c r="B397959" s="78"/>
      <c r="C397959" s="77"/>
    </row>
    <row r="397960" spans="2:3" x14ac:dyDescent="0.25">
      <c r="B397960" s="78"/>
      <c r="C397960" s="77"/>
    </row>
    <row r="397961" spans="2:3" x14ac:dyDescent="0.25">
      <c r="B397961" s="78"/>
      <c r="C397961" s="77"/>
    </row>
    <row r="397962" spans="2:3" x14ac:dyDescent="0.25">
      <c r="B397962" s="78"/>
      <c r="C397962" s="77"/>
    </row>
    <row r="398072" spans="2:3" x14ac:dyDescent="0.25">
      <c r="B398072" s="78"/>
      <c r="C398072" s="77"/>
    </row>
    <row r="398073" spans="2:3" x14ac:dyDescent="0.25">
      <c r="B398073" s="78"/>
      <c r="C398073" s="77"/>
    </row>
    <row r="398074" spans="2:3" x14ac:dyDescent="0.25">
      <c r="B398074" s="78"/>
      <c r="C398074" s="77"/>
    </row>
    <row r="398075" spans="2:3" x14ac:dyDescent="0.25">
      <c r="B398075" s="78"/>
      <c r="C398075" s="77"/>
    </row>
    <row r="398076" spans="2:3" x14ac:dyDescent="0.25">
      <c r="B398076" s="78"/>
      <c r="C398076" s="77"/>
    </row>
    <row r="398077" spans="2:3" x14ac:dyDescent="0.25">
      <c r="B398077" s="78"/>
      <c r="C398077" s="77"/>
    </row>
    <row r="398078" spans="2:3" x14ac:dyDescent="0.25">
      <c r="B398078" s="78"/>
      <c r="C398078" s="77"/>
    </row>
    <row r="398079" spans="2:3" x14ac:dyDescent="0.25">
      <c r="B398079" s="78"/>
      <c r="C398079" s="77"/>
    </row>
    <row r="398080" spans="2:3" x14ac:dyDescent="0.25">
      <c r="B398080" s="78"/>
      <c r="C398080" s="77"/>
    </row>
    <row r="398081" spans="2:3" x14ac:dyDescent="0.25">
      <c r="B398081" s="78"/>
      <c r="C398081" s="77"/>
    </row>
    <row r="398082" spans="2:3" x14ac:dyDescent="0.25">
      <c r="B398082" s="78"/>
      <c r="C398082" s="77"/>
    </row>
    <row r="398083" spans="2:3" x14ac:dyDescent="0.25">
      <c r="B398083" s="78"/>
      <c r="C398083" s="77"/>
    </row>
    <row r="398084" spans="2:3" x14ac:dyDescent="0.25">
      <c r="B398084" s="78"/>
      <c r="C398084" s="77"/>
    </row>
    <row r="398194" spans="2:3" x14ac:dyDescent="0.25">
      <c r="B398194" s="78"/>
      <c r="C398194" s="77"/>
    </row>
    <row r="398195" spans="2:3" x14ac:dyDescent="0.25">
      <c r="B398195" s="78"/>
      <c r="C398195" s="77"/>
    </row>
    <row r="398196" spans="2:3" x14ac:dyDescent="0.25">
      <c r="B398196" s="78"/>
      <c r="C398196" s="77"/>
    </row>
    <row r="398197" spans="2:3" x14ac:dyDescent="0.25">
      <c r="B398197" s="78"/>
      <c r="C398197" s="77"/>
    </row>
    <row r="398198" spans="2:3" x14ac:dyDescent="0.25">
      <c r="B398198" s="78"/>
      <c r="C398198" s="77"/>
    </row>
    <row r="398199" spans="2:3" x14ac:dyDescent="0.25">
      <c r="B398199" s="78"/>
      <c r="C398199" s="77"/>
    </row>
    <row r="398200" spans="2:3" x14ac:dyDescent="0.25">
      <c r="B398200" s="78"/>
      <c r="C398200" s="77"/>
    </row>
    <row r="398201" spans="2:3" x14ac:dyDescent="0.25">
      <c r="B398201" s="78"/>
      <c r="C398201" s="77"/>
    </row>
    <row r="398202" spans="2:3" x14ac:dyDescent="0.25">
      <c r="B398202" s="78"/>
      <c r="C398202" s="77"/>
    </row>
    <row r="398203" spans="2:3" x14ac:dyDescent="0.25">
      <c r="B398203" s="78"/>
      <c r="C398203" s="77"/>
    </row>
    <row r="398204" spans="2:3" x14ac:dyDescent="0.25">
      <c r="B398204" s="78"/>
      <c r="C398204" s="77"/>
    </row>
    <row r="398205" spans="2:3" x14ac:dyDescent="0.25">
      <c r="B398205" s="78"/>
      <c r="C398205" s="77"/>
    </row>
    <row r="398206" spans="2:3" x14ac:dyDescent="0.25">
      <c r="B398206" s="78"/>
      <c r="C398206" s="77"/>
    </row>
    <row r="398316" spans="2:3" x14ac:dyDescent="0.25">
      <c r="B398316" s="78"/>
      <c r="C398316" s="77"/>
    </row>
    <row r="398317" spans="2:3" x14ac:dyDescent="0.25">
      <c r="B398317" s="78"/>
      <c r="C398317" s="77"/>
    </row>
    <row r="398318" spans="2:3" x14ac:dyDescent="0.25">
      <c r="B398318" s="78"/>
      <c r="C398318" s="77"/>
    </row>
    <row r="398319" spans="2:3" x14ac:dyDescent="0.25">
      <c r="B398319" s="78"/>
      <c r="C398319" s="77"/>
    </row>
    <row r="398320" spans="2:3" x14ac:dyDescent="0.25">
      <c r="B398320" s="78"/>
      <c r="C398320" s="77"/>
    </row>
    <row r="398321" spans="2:3" x14ac:dyDescent="0.25">
      <c r="B398321" s="78"/>
      <c r="C398321" s="77"/>
    </row>
    <row r="398322" spans="2:3" x14ac:dyDescent="0.25">
      <c r="B398322" s="78"/>
      <c r="C398322" s="77"/>
    </row>
    <row r="398323" spans="2:3" x14ac:dyDescent="0.25">
      <c r="B398323" s="78"/>
      <c r="C398323" s="77"/>
    </row>
    <row r="398324" spans="2:3" x14ac:dyDescent="0.25">
      <c r="B398324" s="78"/>
      <c r="C398324" s="77"/>
    </row>
    <row r="398325" spans="2:3" x14ac:dyDescent="0.25">
      <c r="B398325" s="78"/>
      <c r="C398325" s="77"/>
    </row>
    <row r="398326" spans="2:3" x14ac:dyDescent="0.25">
      <c r="B398326" s="78"/>
      <c r="C398326" s="77"/>
    </row>
    <row r="398327" spans="2:3" x14ac:dyDescent="0.25">
      <c r="B398327" s="78"/>
      <c r="C398327" s="77"/>
    </row>
    <row r="398328" spans="2:3" x14ac:dyDescent="0.25">
      <c r="B398328" s="78"/>
      <c r="C398328" s="77"/>
    </row>
    <row r="398438" spans="2:3" x14ac:dyDescent="0.25">
      <c r="B398438" s="78"/>
      <c r="C398438" s="77"/>
    </row>
    <row r="398439" spans="2:3" x14ac:dyDescent="0.25">
      <c r="B398439" s="78"/>
      <c r="C398439" s="77"/>
    </row>
    <row r="398440" spans="2:3" x14ac:dyDescent="0.25">
      <c r="B398440" s="78"/>
      <c r="C398440" s="77"/>
    </row>
    <row r="398441" spans="2:3" x14ac:dyDescent="0.25">
      <c r="B398441" s="78"/>
      <c r="C398441" s="77"/>
    </row>
    <row r="398442" spans="2:3" x14ac:dyDescent="0.25">
      <c r="B398442" s="78"/>
      <c r="C398442" s="77"/>
    </row>
    <row r="398443" spans="2:3" x14ac:dyDescent="0.25">
      <c r="B398443" s="78"/>
      <c r="C398443" s="77"/>
    </row>
    <row r="398444" spans="2:3" x14ac:dyDescent="0.25">
      <c r="B398444" s="78"/>
      <c r="C398444" s="77"/>
    </row>
    <row r="398445" spans="2:3" x14ac:dyDescent="0.25">
      <c r="B398445" s="78"/>
      <c r="C398445" s="77"/>
    </row>
    <row r="398446" spans="2:3" x14ac:dyDescent="0.25">
      <c r="B398446" s="78"/>
      <c r="C398446" s="77"/>
    </row>
    <row r="398447" spans="2:3" x14ac:dyDescent="0.25">
      <c r="B398447" s="78"/>
      <c r="C398447" s="77"/>
    </row>
    <row r="398448" spans="2:3" x14ac:dyDescent="0.25">
      <c r="B398448" s="78"/>
      <c r="C398448" s="77"/>
    </row>
    <row r="398449" spans="2:3" x14ac:dyDescent="0.25">
      <c r="B398449" s="78"/>
      <c r="C398449" s="77"/>
    </row>
    <row r="398450" spans="2:3" x14ac:dyDescent="0.25">
      <c r="B398450" s="78"/>
      <c r="C398450" s="77"/>
    </row>
    <row r="398560" spans="2:3" x14ac:dyDescent="0.25">
      <c r="B398560" s="78"/>
      <c r="C398560" s="77"/>
    </row>
    <row r="398561" spans="2:3" x14ac:dyDescent="0.25">
      <c r="B398561" s="78"/>
      <c r="C398561" s="77"/>
    </row>
    <row r="398562" spans="2:3" x14ac:dyDescent="0.25">
      <c r="B398562" s="78"/>
      <c r="C398562" s="77"/>
    </row>
    <row r="398563" spans="2:3" x14ac:dyDescent="0.25">
      <c r="B398563" s="78"/>
      <c r="C398563" s="77"/>
    </row>
    <row r="398564" spans="2:3" x14ac:dyDescent="0.25">
      <c r="B398564" s="78"/>
      <c r="C398564" s="77"/>
    </row>
    <row r="398565" spans="2:3" x14ac:dyDescent="0.25">
      <c r="B398565" s="78"/>
      <c r="C398565" s="77"/>
    </row>
    <row r="398566" spans="2:3" x14ac:dyDescent="0.25">
      <c r="B398566" s="78"/>
      <c r="C398566" s="77"/>
    </row>
    <row r="398567" spans="2:3" x14ac:dyDescent="0.25">
      <c r="B398567" s="78"/>
      <c r="C398567" s="77"/>
    </row>
    <row r="398568" spans="2:3" x14ac:dyDescent="0.25">
      <c r="B398568" s="78"/>
      <c r="C398568" s="77"/>
    </row>
    <row r="398569" spans="2:3" x14ac:dyDescent="0.25">
      <c r="B398569" s="78"/>
      <c r="C398569" s="77"/>
    </row>
    <row r="398570" spans="2:3" x14ac:dyDescent="0.25">
      <c r="B398570" s="78"/>
      <c r="C398570" s="77"/>
    </row>
    <row r="398571" spans="2:3" x14ac:dyDescent="0.25">
      <c r="B398571" s="78"/>
      <c r="C398571" s="77"/>
    </row>
    <row r="398572" spans="2:3" x14ac:dyDescent="0.25">
      <c r="B398572" s="78"/>
      <c r="C398572" s="77"/>
    </row>
    <row r="398682" spans="2:3" x14ac:dyDescent="0.25">
      <c r="B398682" s="78"/>
      <c r="C398682" s="77"/>
    </row>
    <row r="398683" spans="2:3" x14ac:dyDescent="0.25">
      <c r="B398683" s="78"/>
      <c r="C398683" s="77"/>
    </row>
    <row r="398684" spans="2:3" x14ac:dyDescent="0.25">
      <c r="B398684" s="78"/>
      <c r="C398684" s="77"/>
    </row>
    <row r="398685" spans="2:3" x14ac:dyDescent="0.25">
      <c r="B398685" s="78"/>
      <c r="C398685" s="77"/>
    </row>
    <row r="398686" spans="2:3" x14ac:dyDescent="0.25">
      <c r="B398686" s="78"/>
      <c r="C398686" s="77"/>
    </row>
    <row r="398687" spans="2:3" x14ac:dyDescent="0.25">
      <c r="B398687" s="78"/>
      <c r="C398687" s="77"/>
    </row>
    <row r="398688" spans="2:3" x14ac:dyDescent="0.25">
      <c r="B398688" s="78"/>
      <c r="C398688" s="77"/>
    </row>
    <row r="398689" spans="2:3" x14ac:dyDescent="0.25">
      <c r="B398689" s="78"/>
      <c r="C398689" s="77"/>
    </row>
    <row r="398690" spans="2:3" x14ac:dyDescent="0.25">
      <c r="B398690" s="78"/>
      <c r="C398690" s="77"/>
    </row>
    <row r="398691" spans="2:3" x14ac:dyDescent="0.25">
      <c r="B398691" s="78"/>
      <c r="C398691" s="77"/>
    </row>
    <row r="398692" spans="2:3" x14ac:dyDescent="0.25">
      <c r="B398692" s="78"/>
      <c r="C398692" s="77"/>
    </row>
    <row r="398693" spans="2:3" x14ac:dyDescent="0.25">
      <c r="B398693" s="78"/>
      <c r="C398693" s="77"/>
    </row>
    <row r="398694" spans="2:3" x14ac:dyDescent="0.25">
      <c r="B398694" s="78"/>
      <c r="C398694" s="77"/>
    </row>
    <row r="398804" spans="2:3" x14ac:dyDescent="0.25">
      <c r="B398804" s="78"/>
      <c r="C398804" s="77"/>
    </row>
    <row r="398805" spans="2:3" x14ac:dyDescent="0.25">
      <c r="B398805" s="78"/>
      <c r="C398805" s="77"/>
    </row>
    <row r="398806" spans="2:3" x14ac:dyDescent="0.25">
      <c r="B398806" s="78"/>
      <c r="C398806" s="77"/>
    </row>
    <row r="398807" spans="2:3" x14ac:dyDescent="0.25">
      <c r="B398807" s="78"/>
      <c r="C398807" s="77"/>
    </row>
    <row r="398808" spans="2:3" x14ac:dyDescent="0.25">
      <c r="B398808" s="78"/>
      <c r="C398808" s="77"/>
    </row>
    <row r="398809" spans="2:3" x14ac:dyDescent="0.25">
      <c r="B398809" s="78"/>
      <c r="C398809" s="77"/>
    </row>
    <row r="398810" spans="2:3" x14ac:dyDescent="0.25">
      <c r="B398810" s="78"/>
      <c r="C398810" s="77"/>
    </row>
    <row r="398811" spans="2:3" x14ac:dyDescent="0.25">
      <c r="B398811" s="78"/>
      <c r="C398811" s="77"/>
    </row>
    <row r="398812" spans="2:3" x14ac:dyDescent="0.25">
      <c r="B398812" s="78"/>
      <c r="C398812" s="77"/>
    </row>
    <row r="398813" spans="2:3" x14ac:dyDescent="0.25">
      <c r="B398813" s="78"/>
      <c r="C398813" s="77"/>
    </row>
    <row r="398814" spans="2:3" x14ac:dyDescent="0.25">
      <c r="B398814" s="78"/>
      <c r="C398814" s="77"/>
    </row>
    <row r="398815" spans="2:3" x14ac:dyDescent="0.25">
      <c r="B398815" s="78"/>
      <c r="C398815" s="77"/>
    </row>
    <row r="398816" spans="2:3" x14ac:dyDescent="0.25">
      <c r="B398816" s="78"/>
      <c r="C398816" s="77"/>
    </row>
    <row r="398926" spans="2:3" x14ac:dyDescent="0.25">
      <c r="B398926" s="78"/>
      <c r="C398926" s="77"/>
    </row>
    <row r="398927" spans="2:3" x14ac:dyDescent="0.25">
      <c r="B398927" s="78"/>
      <c r="C398927" s="77"/>
    </row>
    <row r="398928" spans="2:3" x14ac:dyDescent="0.25">
      <c r="B398928" s="78"/>
      <c r="C398928" s="77"/>
    </row>
    <row r="398929" spans="2:3" x14ac:dyDescent="0.25">
      <c r="B398929" s="78"/>
      <c r="C398929" s="77"/>
    </row>
    <row r="398930" spans="2:3" x14ac:dyDescent="0.25">
      <c r="B398930" s="78"/>
      <c r="C398930" s="77"/>
    </row>
    <row r="398931" spans="2:3" x14ac:dyDescent="0.25">
      <c r="B398931" s="78"/>
      <c r="C398931" s="77"/>
    </row>
    <row r="398932" spans="2:3" x14ac:dyDescent="0.25">
      <c r="B398932" s="78"/>
      <c r="C398932" s="77"/>
    </row>
    <row r="398933" spans="2:3" x14ac:dyDescent="0.25">
      <c r="B398933" s="78"/>
      <c r="C398933" s="77"/>
    </row>
    <row r="398934" spans="2:3" x14ac:dyDescent="0.25">
      <c r="B398934" s="78"/>
      <c r="C398934" s="77"/>
    </row>
    <row r="398935" spans="2:3" x14ac:dyDescent="0.25">
      <c r="B398935" s="78"/>
      <c r="C398935" s="77"/>
    </row>
    <row r="398936" spans="2:3" x14ac:dyDescent="0.25">
      <c r="B398936" s="78"/>
      <c r="C398936" s="77"/>
    </row>
    <row r="398937" spans="2:3" x14ac:dyDescent="0.25">
      <c r="B398937" s="78"/>
      <c r="C398937" s="77"/>
    </row>
    <row r="398938" spans="2:3" x14ac:dyDescent="0.25">
      <c r="B398938" s="78"/>
      <c r="C398938" s="77"/>
    </row>
    <row r="399048" spans="2:3" x14ac:dyDescent="0.25">
      <c r="B399048" s="78"/>
      <c r="C399048" s="77"/>
    </row>
    <row r="399049" spans="2:3" x14ac:dyDescent="0.25">
      <c r="B399049" s="78"/>
      <c r="C399049" s="77"/>
    </row>
    <row r="399050" spans="2:3" x14ac:dyDescent="0.25">
      <c r="B399050" s="78"/>
      <c r="C399050" s="77"/>
    </row>
    <row r="399051" spans="2:3" x14ac:dyDescent="0.25">
      <c r="B399051" s="78"/>
      <c r="C399051" s="77"/>
    </row>
    <row r="399052" spans="2:3" x14ac:dyDescent="0.25">
      <c r="B399052" s="78"/>
      <c r="C399052" s="77"/>
    </row>
    <row r="399053" spans="2:3" x14ac:dyDescent="0.25">
      <c r="B399053" s="78"/>
      <c r="C399053" s="77"/>
    </row>
    <row r="399054" spans="2:3" x14ac:dyDescent="0.25">
      <c r="B399054" s="78"/>
      <c r="C399054" s="77"/>
    </row>
    <row r="399055" spans="2:3" x14ac:dyDescent="0.25">
      <c r="B399055" s="78"/>
      <c r="C399055" s="77"/>
    </row>
    <row r="399056" spans="2:3" x14ac:dyDescent="0.25">
      <c r="B399056" s="78"/>
      <c r="C399056" s="77"/>
    </row>
    <row r="399057" spans="2:3" x14ac:dyDescent="0.25">
      <c r="B399057" s="78"/>
      <c r="C399057" s="77"/>
    </row>
    <row r="399058" spans="2:3" x14ac:dyDescent="0.25">
      <c r="B399058" s="78"/>
      <c r="C399058" s="77"/>
    </row>
    <row r="399059" spans="2:3" x14ac:dyDescent="0.25">
      <c r="B399059" s="78"/>
      <c r="C399059" s="77"/>
    </row>
    <row r="399060" spans="2:3" x14ac:dyDescent="0.25">
      <c r="B399060" s="78"/>
      <c r="C399060" s="77"/>
    </row>
    <row r="399170" spans="2:3" x14ac:dyDescent="0.25">
      <c r="B399170" s="78"/>
      <c r="C399170" s="77"/>
    </row>
    <row r="399171" spans="2:3" x14ac:dyDescent="0.25">
      <c r="B399171" s="78"/>
      <c r="C399171" s="77"/>
    </row>
    <row r="399172" spans="2:3" x14ac:dyDescent="0.25">
      <c r="B399172" s="78"/>
      <c r="C399172" s="77"/>
    </row>
    <row r="399173" spans="2:3" x14ac:dyDescent="0.25">
      <c r="B399173" s="78"/>
      <c r="C399173" s="77"/>
    </row>
    <row r="399174" spans="2:3" x14ac:dyDescent="0.25">
      <c r="B399174" s="78"/>
      <c r="C399174" s="77"/>
    </row>
    <row r="399175" spans="2:3" x14ac:dyDescent="0.25">
      <c r="B399175" s="78"/>
      <c r="C399175" s="77"/>
    </row>
    <row r="399176" spans="2:3" x14ac:dyDescent="0.25">
      <c r="B399176" s="78"/>
      <c r="C399176" s="77"/>
    </row>
    <row r="399177" spans="2:3" x14ac:dyDescent="0.25">
      <c r="B399177" s="78"/>
      <c r="C399177" s="77"/>
    </row>
    <row r="399178" spans="2:3" x14ac:dyDescent="0.25">
      <c r="B399178" s="78"/>
      <c r="C399178" s="77"/>
    </row>
    <row r="399179" spans="2:3" x14ac:dyDescent="0.25">
      <c r="B399179" s="78"/>
      <c r="C399179" s="77"/>
    </row>
    <row r="399180" spans="2:3" x14ac:dyDescent="0.25">
      <c r="B399180" s="78"/>
      <c r="C399180" s="77"/>
    </row>
    <row r="399181" spans="2:3" x14ac:dyDescent="0.25">
      <c r="B399181" s="78"/>
      <c r="C399181" s="77"/>
    </row>
    <row r="399182" spans="2:3" x14ac:dyDescent="0.25">
      <c r="B399182" s="78"/>
      <c r="C399182" s="77"/>
    </row>
    <row r="399292" spans="2:3" x14ac:dyDescent="0.25">
      <c r="B399292" s="78"/>
      <c r="C399292" s="77"/>
    </row>
    <row r="399293" spans="2:3" x14ac:dyDescent="0.25">
      <c r="B399293" s="78"/>
      <c r="C399293" s="77"/>
    </row>
    <row r="399294" spans="2:3" x14ac:dyDescent="0.25">
      <c r="B399294" s="78"/>
      <c r="C399294" s="77"/>
    </row>
    <row r="399295" spans="2:3" x14ac:dyDescent="0.25">
      <c r="B399295" s="78"/>
      <c r="C399295" s="77"/>
    </row>
    <row r="399296" spans="2:3" x14ac:dyDescent="0.25">
      <c r="B399296" s="78"/>
      <c r="C399296" s="77"/>
    </row>
    <row r="399297" spans="2:3" x14ac:dyDescent="0.25">
      <c r="B399297" s="78"/>
      <c r="C399297" s="77"/>
    </row>
    <row r="399298" spans="2:3" x14ac:dyDescent="0.25">
      <c r="B399298" s="78"/>
      <c r="C399298" s="77"/>
    </row>
    <row r="399299" spans="2:3" x14ac:dyDescent="0.25">
      <c r="B399299" s="78"/>
      <c r="C399299" s="77"/>
    </row>
    <row r="399300" spans="2:3" x14ac:dyDescent="0.25">
      <c r="B399300" s="78"/>
      <c r="C399300" s="77"/>
    </row>
    <row r="399301" spans="2:3" x14ac:dyDescent="0.25">
      <c r="B399301" s="78"/>
      <c r="C399301" s="77"/>
    </row>
    <row r="399302" spans="2:3" x14ac:dyDescent="0.25">
      <c r="B399302" s="78"/>
      <c r="C399302" s="77"/>
    </row>
    <row r="399303" spans="2:3" x14ac:dyDescent="0.25">
      <c r="B399303" s="78"/>
      <c r="C399303" s="77"/>
    </row>
    <row r="399304" spans="2:3" x14ac:dyDescent="0.25">
      <c r="B399304" s="78"/>
      <c r="C399304" s="77"/>
    </row>
    <row r="399414" spans="2:3" x14ac:dyDescent="0.25">
      <c r="B399414" s="78"/>
      <c r="C399414" s="77"/>
    </row>
    <row r="399415" spans="2:3" x14ac:dyDescent="0.25">
      <c r="B399415" s="78"/>
      <c r="C399415" s="77"/>
    </row>
    <row r="399416" spans="2:3" x14ac:dyDescent="0.25">
      <c r="B399416" s="78"/>
      <c r="C399416" s="77"/>
    </row>
    <row r="399417" spans="2:3" x14ac:dyDescent="0.25">
      <c r="B399417" s="78"/>
      <c r="C399417" s="77"/>
    </row>
    <row r="399418" spans="2:3" x14ac:dyDescent="0.25">
      <c r="B399418" s="78"/>
      <c r="C399418" s="77"/>
    </row>
    <row r="399419" spans="2:3" x14ac:dyDescent="0.25">
      <c r="B399419" s="78"/>
      <c r="C399419" s="77"/>
    </row>
    <row r="399420" spans="2:3" x14ac:dyDescent="0.25">
      <c r="B399420" s="78"/>
      <c r="C399420" s="77"/>
    </row>
    <row r="399421" spans="2:3" x14ac:dyDescent="0.25">
      <c r="B399421" s="78"/>
      <c r="C399421" s="77"/>
    </row>
    <row r="399422" spans="2:3" x14ac:dyDescent="0.25">
      <c r="B399422" s="78"/>
      <c r="C399422" s="77"/>
    </row>
    <row r="399423" spans="2:3" x14ac:dyDescent="0.25">
      <c r="B399423" s="78"/>
      <c r="C399423" s="77"/>
    </row>
    <row r="399424" spans="2:3" x14ac:dyDescent="0.25">
      <c r="B399424" s="78"/>
      <c r="C399424" s="77"/>
    </row>
    <row r="399425" spans="2:3" x14ac:dyDescent="0.25">
      <c r="B399425" s="78"/>
      <c r="C399425" s="77"/>
    </row>
    <row r="399426" spans="2:3" x14ac:dyDescent="0.25">
      <c r="B399426" s="78"/>
      <c r="C399426" s="77"/>
    </row>
    <row r="399536" spans="2:3" x14ac:dyDescent="0.25">
      <c r="B399536" s="78"/>
      <c r="C399536" s="77"/>
    </row>
    <row r="399537" spans="2:3" x14ac:dyDescent="0.25">
      <c r="B399537" s="78"/>
      <c r="C399537" s="77"/>
    </row>
    <row r="399538" spans="2:3" x14ac:dyDescent="0.25">
      <c r="B399538" s="78"/>
      <c r="C399538" s="77"/>
    </row>
    <row r="399539" spans="2:3" x14ac:dyDescent="0.25">
      <c r="B399539" s="78"/>
      <c r="C399539" s="77"/>
    </row>
    <row r="399540" spans="2:3" x14ac:dyDescent="0.25">
      <c r="B399540" s="78"/>
      <c r="C399540" s="77"/>
    </row>
    <row r="399541" spans="2:3" x14ac:dyDescent="0.25">
      <c r="B399541" s="78"/>
      <c r="C399541" s="77"/>
    </row>
    <row r="399542" spans="2:3" x14ac:dyDescent="0.25">
      <c r="B399542" s="78"/>
      <c r="C399542" s="77"/>
    </row>
    <row r="399543" spans="2:3" x14ac:dyDescent="0.25">
      <c r="B399543" s="78"/>
      <c r="C399543" s="77"/>
    </row>
    <row r="399544" spans="2:3" x14ac:dyDescent="0.25">
      <c r="B399544" s="78"/>
      <c r="C399544" s="77"/>
    </row>
    <row r="399545" spans="2:3" x14ac:dyDescent="0.25">
      <c r="B399545" s="78"/>
      <c r="C399545" s="77"/>
    </row>
    <row r="399546" spans="2:3" x14ac:dyDescent="0.25">
      <c r="B399546" s="78"/>
      <c r="C399546" s="77"/>
    </row>
    <row r="399547" spans="2:3" x14ac:dyDescent="0.25">
      <c r="B399547" s="78"/>
      <c r="C399547" s="77"/>
    </row>
    <row r="399548" spans="2:3" x14ac:dyDescent="0.25">
      <c r="B399548" s="78"/>
      <c r="C399548" s="77"/>
    </row>
    <row r="399658" spans="2:3" x14ac:dyDescent="0.25">
      <c r="B399658" s="78"/>
      <c r="C399658" s="77"/>
    </row>
    <row r="399659" spans="2:3" x14ac:dyDescent="0.25">
      <c r="B399659" s="78"/>
      <c r="C399659" s="77"/>
    </row>
    <row r="399660" spans="2:3" x14ac:dyDescent="0.25">
      <c r="B399660" s="78"/>
      <c r="C399660" s="77"/>
    </row>
    <row r="399661" spans="2:3" x14ac:dyDescent="0.25">
      <c r="B399661" s="78"/>
      <c r="C399661" s="77"/>
    </row>
    <row r="399662" spans="2:3" x14ac:dyDescent="0.25">
      <c r="B399662" s="78"/>
      <c r="C399662" s="77"/>
    </row>
    <row r="399663" spans="2:3" x14ac:dyDescent="0.25">
      <c r="B399663" s="78"/>
      <c r="C399663" s="77"/>
    </row>
    <row r="399664" spans="2:3" x14ac:dyDescent="0.25">
      <c r="B399664" s="78"/>
      <c r="C399664" s="77"/>
    </row>
    <row r="399665" spans="2:3" x14ac:dyDescent="0.25">
      <c r="B399665" s="78"/>
      <c r="C399665" s="77"/>
    </row>
    <row r="399666" spans="2:3" x14ac:dyDescent="0.25">
      <c r="B399666" s="78"/>
      <c r="C399666" s="77"/>
    </row>
    <row r="399667" spans="2:3" x14ac:dyDescent="0.25">
      <c r="B399667" s="78"/>
      <c r="C399667" s="77"/>
    </row>
    <row r="399668" spans="2:3" x14ac:dyDescent="0.25">
      <c r="B399668" s="78"/>
      <c r="C399668" s="77"/>
    </row>
    <row r="399669" spans="2:3" x14ac:dyDescent="0.25">
      <c r="B399669" s="78"/>
      <c r="C399669" s="77"/>
    </row>
    <row r="399670" spans="2:3" x14ac:dyDescent="0.25">
      <c r="B399670" s="78"/>
      <c r="C399670" s="77"/>
    </row>
    <row r="399780" spans="2:3" x14ac:dyDescent="0.25">
      <c r="B399780" s="78"/>
      <c r="C399780" s="77"/>
    </row>
    <row r="399781" spans="2:3" x14ac:dyDescent="0.25">
      <c r="B399781" s="78"/>
      <c r="C399781" s="77"/>
    </row>
    <row r="399782" spans="2:3" x14ac:dyDescent="0.25">
      <c r="B399782" s="78"/>
      <c r="C399782" s="77"/>
    </row>
    <row r="399783" spans="2:3" x14ac:dyDescent="0.25">
      <c r="B399783" s="78"/>
      <c r="C399783" s="77"/>
    </row>
    <row r="399784" spans="2:3" x14ac:dyDescent="0.25">
      <c r="B399784" s="78"/>
      <c r="C399784" s="77"/>
    </row>
    <row r="399785" spans="2:3" x14ac:dyDescent="0.25">
      <c r="B399785" s="78"/>
      <c r="C399785" s="77"/>
    </row>
    <row r="399786" spans="2:3" x14ac:dyDescent="0.25">
      <c r="B399786" s="78"/>
      <c r="C399786" s="77"/>
    </row>
    <row r="399787" spans="2:3" x14ac:dyDescent="0.25">
      <c r="B399787" s="78"/>
      <c r="C399787" s="77"/>
    </row>
    <row r="399788" spans="2:3" x14ac:dyDescent="0.25">
      <c r="B399788" s="78"/>
      <c r="C399788" s="77"/>
    </row>
    <row r="399789" spans="2:3" x14ac:dyDescent="0.25">
      <c r="B399789" s="78"/>
      <c r="C399789" s="77"/>
    </row>
    <row r="399790" spans="2:3" x14ac:dyDescent="0.25">
      <c r="B399790" s="78"/>
      <c r="C399790" s="77"/>
    </row>
    <row r="399791" spans="2:3" x14ac:dyDescent="0.25">
      <c r="B399791" s="78"/>
      <c r="C399791" s="77"/>
    </row>
    <row r="399792" spans="2:3" x14ac:dyDescent="0.25">
      <c r="B399792" s="78"/>
      <c r="C399792" s="77"/>
    </row>
    <row r="399902" spans="2:3" x14ac:dyDescent="0.25">
      <c r="B399902" s="78"/>
      <c r="C399902" s="77"/>
    </row>
    <row r="399903" spans="2:3" x14ac:dyDescent="0.25">
      <c r="B399903" s="78"/>
      <c r="C399903" s="77"/>
    </row>
    <row r="399904" spans="2:3" x14ac:dyDescent="0.25">
      <c r="B399904" s="78"/>
      <c r="C399904" s="77"/>
    </row>
    <row r="399905" spans="2:3" x14ac:dyDescent="0.25">
      <c r="B399905" s="78"/>
      <c r="C399905" s="77"/>
    </row>
    <row r="399906" spans="2:3" x14ac:dyDescent="0.25">
      <c r="B399906" s="78"/>
      <c r="C399906" s="77"/>
    </row>
    <row r="399907" spans="2:3" x14ac:dyDescent="0.25">
      <c r="B399907" s="78"/>
      <c r="C399907" s="77"/>
    </row>
    <row r="399908" spans="2:3" x14ac:dyDescent="0.25">
      <c r="B399908" s="78"/>
      <c r="C399908" s="77"/>
    </row>
    <row r="399909" spans="2:3" x14ac:dyDescent="0.25">
      <c r="B399909" s="78"/>
      <c r="C399909" s="77"/>
    </row>
    <row r="399910" spans="2:3" x14ac:dyDescent="0.25">
      <c r="B399910" s="78"/>
      <c r="C399910" s="77"/>
    </row>
    <row r="399911" spans="2:3" x14ac:dyDescent="0.25">
      <c r="B399911" s="78"/>
      <c r="C399911" s="77"/>
    </row>
    <row r="399912" spans="2:3" x14ac:dyDescent="0.25">
      <c r="B399912" s="78"/>
      <c r="C399912" s="77"/>
    </row>
    <row r="399913" spans="2:3" x14ac:dyDescent="0.25">
      <c r="B399913" s="78"/>
      <c r="C399913" s="77"/>
    </row>
    <row r="399914" spans="2:3" x14ac:dyDescent="0.25">
      <c r="B399914" s="78"/>
      <c r="C399914" s="77"/>
    </row>
    <row r="400024" spans="2:3" x14ac:dyDescent="0.25">
      <c r="B400024" s="78"/>
      <c r="C400024" s="77"/>
    </row>
    <row r="400025" spans="2:3" x14ac:dyDescent="0.25">
      <c r="B400025" s="78"/>
      <c r="C400025" s="77"/>
    </row>
    <row r="400026" spans="2:3" x14ac:dyDescent="0.25">
      <c r="B400026" s="78"/>
      <c r="C400026" s="77"/>
    </row>
    <row r="400027" spans="2:3" x14ac:dyDescent="0.25">
      <c r="B400027" s="78"/>
      <c r="C400027" s="77"/>
    </row>
    <row r="400028" spans="2:3" x14ac:dyDescent="0.25">
      <c r="B400028" s="78"/>
      <c r="C400028" s="77"/>
    </row>
    <row r="400029" spans="2:3" x14ac:dyDescent="0.25">
      <c r="B400029" s="78"/>
      <c r="C400029" s="77"/>
    </row>
    <row r="400030" spans="2:3" x14ac:dyDescent="0.25">
      <c r="B400030" s="78"/>
      <c r="C400030" s="77"/>
    </row>
    <row r="400031" spans="2:3" x14ac:dyDescent="0.25">
      <c r="B400031" s="78"/>
      <c r="C400031" s="77"/>
    </row>
    <row r="400032" spans="2:3" x14ac:dyDescent="0.25">
      <c r="B400032" s="78"/>
      <c r="C400032" s="77"/>
    </row>
    <row r="400033" spans="2:3" x14ac:dyDescent="0.25">
      <c r="B400033" s="78"/>
      <c r="C400033" s="77"/>
    </row>
    <row r="400034" spans="2:3" x14ac:dyDescent="0.25">
      <c r="B400034" s="78"/>
      <c r="C400034" s="77"/>
    </row>
    <row r="400035" spans="2:3" x14ac:dyDescent="0.25">
      <c r="B400035" s="78"/>
      <c r="C400035" s="77"/>
    </row>
    <row r="400036" spans="2:3" x14ac:dyDescent="0.25">
      <c r="B400036" s="78"/>
      <c r="C400036" s="77"/>
    </row>
    <row r="400146" spans="2:3" x14ac:dyDescent="0.25">
      <c r="B400146" s="78"/>
      <c r="C400146" s="77"/>
    </row>
    <row r="400147" spans="2:3" x14ac:dyDescent="0.25">
      <c r="B400147" s="78"/>
      <c r="C400147" s="77"/>
    </row>
    <row r="400148" spans="2:3" x14ac:dyDescent="0.25">
      <c r="B400148" s="78"/>
      <c r="C400148" s="77"/>
    </row>
    <row r="400149" spans="2:3" x14ac:dyDescent="0.25">
      <c r="B400149" s="78"/>
      <c r="C400149" s="77"/>
    </row>
    <row r="400150" spans="2:3" x14ac:dyDescent="0.25">
      <c r="B400150" s="78"/>
      <c r="C400150" s="77"/>
    </row>
    <row r="400151" spans="2:3" x14ac:dyDescent="0.25">
      <c r="B400151" s="78"/>
      <c r="C400151" s="77"/>
    </row>
    <row r="400152" spans="2:3" x14ac:dyDescent="0.25">
      <c r="B400152" s="78"/>
      <c r="C400152" s="77"/>
    </row>
    <row r="400153" spans="2:3" x14ac:dyDescent="0.25">
      <c r="B400153" s="78"/>
      <c r="C400153" s="77"/>
    </row>
    <row r="400154" spans="2:3" x14ac:dyDescent="0.25">
      <c r="B400154" s="78"/>
      <c r="C400154" s="77"/>
    </row>
    <row r="400155" spans="2:3" x14ac:dyDescent="0.25">
      <c r="B400155" s="78"/>
      <c r="C400155" s="77"/>
    </row>
    <row r="400156" spans="2:3" x14ac:dyDescent="0.25">
      <c r="B400156" s="78"/>
      <c r="C400156" s="77"/>
    </row>
    <row r="400157" spans="2:3" x14ac:dyDescent="0.25">
      <c r="B400157" s="78"/>
      <c r="C400157" s="77"/>
    </row>
    <row r="400158" spans="2:3" x14ac:dyDescent="0.25">
      <c r="B400158" s="78"/>
      <c r="C400158" s="77"/>
    </row>
    <row r="400268" spans="2:3" x14ac:dyDescent="0.25">
      <c r="B400268" s="78"/>
      <c r="C400268" s="77"/>
    </row>
    <row r="400269" spans="2:3" x14ac:dyDescent="0.25">
      <c r="B400269" s="78"/>
      <c r="C400269" s="77"/>
    </row>
    <row r="400270" spans="2:3" x14ac:dyDescent="0.25">
      <c r="B400270" s="78"/>
      <c r="C400270" s="77"/>
    </row>
    <row r="400271" spans="2:3" x14ac:dyDescent="0.25">
      <c r="B400271" s="78"/>
      <c r="C400271" s="77"/>
    </row>
    <row r="400272" spans="2:3" x14ac:dyDescent="0.25">
      <c r="B400272" s="78"/>
      <c r="C400272" s="77"/>
    </row>
    <row r="400273" spans="2:3" x14ac:dyDescent="0.25">
      <c r="B400273" s="78"/>
      <c r="C400273" s="77"/>
    </row>
    <row r="400274" spans="2:3" x14ac:dyDescent="0.25">
      <c r="B400274" s="78"/>
      <c r="C400274" s="77"/>
    </row>
    <row r="400275" spans="2:3" x14ac:dyDescent="0.25">
      <c r="B400275" s="78"/>
      <c r="C400275" s="77"/>
    </row>
    <row r="400276" spans="2:3" x14ac:dyDescent="0.25">
      <c r="B400276" s="78"/>
      <c r="C400276" s="77"/>
    </row>
    <row r="400277" spans="2:3" x14ac:dyDescent="0.25">
      <c r="B400277" s="78"/>
      <c r="C400277" s="77"/>
    </row>
    <row r="400278" spans="2:3" x14ac:dyDescent="0.25">
      <c r="B400278" s="78"/>
      <c r="C400278" s="77"/>
    </row>
    <row r="400279" spans="2:3" x14ac:dyDescent="0.25">
      <c r="B400279" s="78"/>
      <c r="C400279" s="77"/>
    </row>
    <row r="400280" spans="2:3" x14ac:dyDescent="0.25">
      <c r="B400280" s="78"/>
      <c r="C400280" s="77"/>
    </row>
    <row r="400390" spans="2:3" x14ac:dyDescent="0.25">
      <c r="B400390" s="78"/>
      <c r="C400390" s="77"/>
    </row>
    <row r="400391" spans="2:3" x14ac:dyDescent="0.25">
      <c r="B400391" s="78"/>
      <c r="C400391" s="77"/>
    </row>
    <row r="400392" spans="2:3" x14ac:dyDescent="0.25">
      <c r="B400392" s="78"/>
      <c r="C400392" s="77"/>
    </row>
    <row r="400393" spans="2:3" x14ac:dyDescent="0.25">
      <c r="B400393" s="78"/>
      <c r="C400393" s="77"/>
    </row>
    <row r="400394" spans="2:3" x14ac:dyDescent="0.25">
      <c r="B400394" s="78"/>
      <c r="C400394" s="77"/>
    </row>
    <row r="400395" spans="2:3" x14ac:dyDescent="0.25">
      <c r="B400395" s="78"/>
      <c r="C400395" s="77"/>
    </row>
    <row r="400396" spans="2:3" x14ac:dyDescent="0.25">
      <c r="B400396" s="78"/>
      <c r="C400396" s="77"/>
    </row>
    <row r="400397" spans="2:3" x14ac:dyDescent="0.25">
      <c r="B400397" s="78"/>
      <c r="C400397" s="77"/>
    </row>
    <row r="400398" spans="2:3" x14ac:dyDescent="0.25">
      <c r="B400398" s="78"/>
      <c r="C400398" s="77"/>
    </row>
    <row r="400399" spans="2:3" x14ac:dyDescent="0.25">
      <c r="B400399" s="78"/>
      <c r="C400399" s="77"/>
    </row>
    <row r="400400" spans="2:3" x14ac:dyDescent="0.25">
      <c r="B400400" s="78"/>
      <c r="C400400" s="77"/>
    </row>
    <row r="400401" spans="2:3" x14ac:dyDescent="0.25">
      <c r="B400401" s="78"/>
      <c r="C400401" s="77"/>
    </row>
    <row r="400402" spans="2:3" x14ac:dyDescent="0.25">
      <c r="B400402" s="78"/>
      <c r="C400402" s="77"/>
    </row>
    <row r="400512" spans="2:3" x14ac:dyDescent="0.25">
      <c r="B400512" s="78"/>
      <c r="C400512" s="77"/>
    </row>
    <row r="400513" spans="2:3" x14ac:dyDescent="0.25">
      <c r="B400513" s="78"/>
      <c r="C400513" s="77"/>
    </row>
    <row r="400514" spans="2:3" x14ac:dyDescent="0.25">
      <c r="B400514" s="78"/>
      <c r="C400514" s="77"/>
    </row>
    <row r="400515" spans="2:3" x14ac:dyDescent="0.25">
      <c r="B400515" s="78"/>
      <c r="C400515" s="77"/>
    </row>
    <row r="400516" spans="2:3" x14ac:dyDescent="0.25">
      <c r="B400516" s="78"/>
      <c r="C400516" s="77"/>
    </row>
    <row r="400517" spans="2:3" x14ac:dyDescent="0.25">
      <c r="B400517" s="78"/>
      <c r="C400517" s="77"/>
    </row>
    <row r="400518" spans="2:3" x14ac:dyDescent="0.25">
      <c r="B400518" s="78"/>
      <c r="C400518" s="77"/>
    </row>
    <row r="400519" spans="2:3" x14ac:dyDescent="0.25">
      <c r="B400519" s="78"/>
      <c r="C400519" s="77"/>
    </row>
    <row r="400520" spans="2:3" x14ac:dyDescent="0.25">
      <c r="B400520" s="78"/>
      <c r="C400520" s="77"/>
    </row>
    <row r="400521" spans="2:3" x14ac:dyDescent="0.25">
      <c r="B400521" s="78"/>
      <c r="C400521" s="77"/>
    </row>
    <row r="400522" spans="2:3" x14ac:dyDescent="0.25">
      <c r="B400522" s="78"/>
      <c r="C400522" s="77"/>
    </row>
    <row r="400523" spans="2:3" x14ac:dyDescent="0.25">
      <c r="B400523" s="78"/>
      <c r="C400523" s="77"/>
    </row>
    <row r="400524" spans="2:3" x14ac:dyDescent="0.25">
      <c r="B400524" s="78"/>
      <c r="C400524" s="77"/>
    </row>
    <row r="400634" spans="2:3" x14ac:dyDescent="0.25">
      <c r="B400634" s="78"/>
      <c r="C400634" s="77"/>
    </row>
    <row r="400635" spans="2:3" x14ac:dyDescent="0.25">
      <c r="B400635" s="78"/>
      <c r="C400635" s="77"/>
    </row>
    <row r="400636" spans="2:3" x14ac:dyDescent="0.25">
      <c r="B400636" s="78"/>
      <c r="C400636" s="77"/>
    </row>
    <row r="400637" spans="2:3" x14ac:dyDescent="0.25">
      <c r="B400637" s="78"/>
      <c r="C400637" s="77"/>
    </row>
    <row r="400638" spans="2:3" x14ac:dyDescent="0.25">
      <c r="B400638" s="78"/>
      <c r="C400638" s="77"/>
    </row>
    <row r="400639" spans="2:3" x14ac:dyDescent="0.25">
      <c r="B400639" s="78"/>
      <c r="C400639" s="77"/>
    </row>
    <row r="400640" spans="2:3" x14ac:dyDescent="0.25">
      <c r="B400640" s="78"/>
      <c r="C400640" s="77"/>
    </row>
    <row r="400641" spans="2:3" x14ac:dyDescent="0.25">
      <c r="B400641" s="78"/>
      <c r="C400641" s="77"/>
    </row>
    <row r="400642" spans="2:3" x14ac:dyDescent="0.25">
      <c r="B400642" s="78"/>
      <c r="C400642" s="77"/>
    </row>
    <row r="400643" spans="2:3" x14ac:dyDescent="0.25">
      <c r="B400643" s="78"/>
      <c r="C400643" s="77"/>
    </row>
    <row r="400644" spans="2:3" x14ac:dyDescent="0.25">
      <c r="B400644" s="78"/>
      <c r="C400644" s="77"/>
    </row>
    <row r="400645" spans="2:3" x14ac:dyDescent="0.25">
      <c r="B400645" s="78"/>
      <c r="C400645" s="77"/>
    </row>
    <row r="400646" spans="2:3" x14ac:dyDescent="0.25">
      <c r="B400646" s="78"/>
      <c r="C400646" s="77"/>
    </row>
    <row r="400756" spans="2:3" x14ac:dyDescent="0.25">
      <c r="B400756" s="78"/>
      <c r="C400756" s="77"/>
    </row>
    <row r="400757" spans="2:3" x14ac:dyDescent="0.25">
      <c r="B400757" s="78"/>
      <c r="C400757" s="77"/>
    </row>
    <row r="400758" spans="2:3" x14ac:dyDescent="0.25">
      <c r="B400758" s="78"/>
      <c r="C400758" s="77"/>
    </row>
    <row r="400759" spans="2:3" x14ac:dyDescent="0.25">
      <c r="B400759" s="78"/>
      <c r="C400759" s="77"/>
    </row>
    <row r="400760" spans="2:3" x14ac:dyDescent="0.25">
      <c r="B400760" s="78"/>
      <c r="C400760" s="77"/>
    </row>
    <row r="400761" spans="2:3" x14ac:dyDescent="0.25">
      <c r="B400761" s="78"/>
      <c r="C400761" s="77"/>
    </row>
    <row r="400762" spans="2:3" x14ac:dyDescent="0.25">
      <c r="B400762" s="78"/>
      <c r="C400762" s="77"/>
    </row>
    <row r="400763" spans="2:3" x14ac:dyDescent="0.25">
      <c r="B400763" s="78"/>
      <c r="C400763" s="77"/>
    </row>
    <row r="400764" spans="2:3" x14ac:dyDescent="0.25">
      <c r="B400764" s="78"/>
      <c r="C400764" s="77"/>
    </row>
    <row r="400765" spans="2:3" x14ac:dyDescent="0.25">
      <c r="B400765" s="78"/>
      <c r="C400765" s="77"/>
    </row>
    <row r="400766" spans="2:3" x14ac:dyDescent="0.25">
      <c r="B400766" s="78"/>
      <c r="C400766" s="77"/>
    </row>
    <row r="400767" spans="2:3" x14ac:dyDescent="0.25">
      <c r="B400767" s="78"/>
      <c r="C400767" s="77"/>
    </row>
    <row r="400768" spans="2:3" x14ac:dyDescent="0.25">
      <c r="B400768" s="78"/>
      <c r="C400768" s="77"/>
    </row>
    <row r="400878" spans="2:3" x14ac:dyDescent="0.25">
      <c r="B400878" s="78"/>
      <c r="C400878" s="77"/>
    </row>
    <row r="400879" spans="2:3" x14ac:dyDescent="0.25">
      <c r="B400879" s="78"/>
      <c r="C400879" s="77"/>
    </row>
    <row r="400880" spans="2:3" x14ac:dyDescent="0.25">
      <c r="B400880" s="78"/>
      <c r="C400880" s="77"/>
    </row>
    <row r="400881" spans="2:3" x14ac:dyDescent="0.25">
      <c r="B400881" s="78"/>
      <c r="C400881" s="77"/>
    </row>
    <row r="400882" spans="2:3" x14ac:dyDescent="0.25">
      <c r="B400882" s="78"/>
      <c r="C400882" s="77"/>
    </row>
    <row r="400883" spans="2:3" x14ac:dyDescent="0.25">
      <c r="B400883" s="78"/>
      <c r="C400883" s="77"/>
    </row>
    <row r="400884" spans="2:3" x14ac:dyDescent="0.25">
      <c r="B400884" s="78"/>
      <c r="C400884" s="77"/>
    </row>
    <row r="400885" spans="2:3" x14ac:dyDescent="0.25">
      <c r="B400885" s="78"/>
      <c r="C400885" s="77"/>
    </row>
    <row r="400886" spans="2:3" x14ac:dyDescent="0.25">
      <c r="B400886" s="78"/>
      <c r="C400886" s="77"/>
    </row>
    <row r="400887" spans="2:3" x14ac:dyDescent="0.25">
      <c r="B400887" s="78"/>
      <c r="C400887" s="77"/>
    </row>
    <row r="400888" spans="2:3" x14ac:dyDescent="0.25">
      <c r="B400888" s="78"/>
      <c r="C400888" s="77"/>
    </row>
    <row r="400889" spans="2:3" x14ac:dyDescent="0.25">
      <c r="B400889" s="78"/>
      <c r="C400889" s="77"/>
    </row>
    <row r="400890" spans="2:3" x14ac:dyDescent="0.25">
      <c r="B400890" s="78"/>
      <c r="C400890" s="77"/>
    </row>
    <row r="401000" spans="2:3" x14ac:dyDescent="0.25">
      <c r="B401000" s="78"/>
      <c r="C401000" s="77"/>
    </row>
    <row r="401001" spans="2:3" x14ac:dyDescent="0.25">
      <c r="B401001" s="78"/>
      <c r="C401001" s="77"/>
    </row>
    <row r="401002" spans="2:3" x14ac:dyDescent="0.25">
      <c r="B401002" s="78"/>
      <c r="C401002" s="77"/>
    </row>
    <row r="401003" spans="2:3" x14ac:dyDescent="0.25">
      <c r="B401003" s="78"/>
      <c r="C401003" s="77"/>
    </row>
    <row r="401004" spans="2:3" x14ac:dyDescent="0.25">
      <c r="B401004" s="78"/>
      <c r="C401004" s="77"/>
    </row>
    <row r="401005" spans="2:3" x14ac:dyDescent="0.25">
      <c r="B401005" s="78"/>
      <c r="C401005" s="77"/>
    </row>
    <row r="401006" spans="2:3" x14ac:dyDescent="0.25">
      <c r="B401006" s="78"/>
      <c r="C401006" s="77"/>
    </row>
    <row r="401007" spans="2:3" x14ac:dyDescent="0.25">
      <c r="B401007" s="78"/>
      <c r="C401007" s="77"/>
    </row>
    <row r="401008" spans="2:3" x14ac:dyDescent="0.25">
      <c r="B401008" s="78"/>
      <c r="C401008" s="77"/>
    </row>
    <row r="401009" spans="2:3" x14ac:dyDescent="0.25">
      <c r="B401009" s="78"/>
      <c r="C401009" s="77"/>
    </row>
    <row r="401010" spans="2:3" x14ac:dyDescent="0.25">
      <c r="B401010" s="78"/>
      <c r="C401010" s="77"/>
    </row>
    <row r="401011" spans="2:3" x14ac:dyDescent="0.25">
      <c r="B401011" s="78"/>
      <c r="C401011" s="77"/>
    </row>
    <row r="401012" spans="2:3" x14ac:dyDescent="0.25">
      <c r="B401012" s="78"/>
      <c r="C401012" s="77"/>
    </row>
    <row r="401122" spans="2:3" x14ac:dyDescent="0.25">
      <c r="B401122" s="78"/>
      <c r="C401122" s="77"/>
    </row>
    <row r="401123" spans="2:3" x14ac:dyDescent="0.25">
      <c r="B401123" s="78"/>
      <c r="C401123" s="77"/>
    </row>
    <row r="401124" spans="2:3" x14ac:dyDescent="0.25">
      <c r="B401124" s="78"/>
      <c r="C401124" s="77"/>
    </row>
    <row r="401125" spans="2:3" x14ac:dyDescent="0.25">
      <c r="B401125" s="78"/>
      <c r="C401125" s="77"/>
    </row>
    <row r="401126" spans="2:3" x14ac:dyDescent="0.25">
      <c r="B401126" s="78"/>
      <c r="C401126" s="77"/>
    </row>
    <row r="401127" spans="2:3" x14ac:dyDescent="0.25">
      <c r="B401127" s="78"/>
      <c r="C401127" s="77"/>
    </row>
    <row r="401128" spans="2:3" x14ac:dyDescent="0.25">
      <c r="B401128" s="78"/>
      <c r="C401128" s="77"/>
    </row>
    <row r="401129" spans="2:3" x14ac:dyDescent="0.25">
      <c r="B401129" s="78"/>
      <c r="C401129" s="77"/>
    </row>
    <row r="401130" spans="2:3" x14ac:dyDescent="0.25">
      <c r="B401130" s="78"/>
      <c r="C401130" s="77"/>
    </row>
    <row r="401131" spans="2:3" x14ac:dyDescent="0.25">
      <c r="B401131" s="78"/>
      <c r="C401131" s="77"/>
    </row>
    <row r="401132" spans="2:3" x14ac:dyDescent="0.25">
      <c r="B401132" s="78"/>
      <c r="C401132" s="77"/>
    </row>
    <row r="401133" spans="2:3" x14ac:dyDescent="0.25">
      <c r="B401133" s="78"/>
      <c r="C401133" s="77"/>
    </row>
    <row r="401134" spans="2:3" x14ac:dyDescent="0.25">
      <c r="B401134" s="78"/>
      <c r="C401134" s="77"/>
    </row>
    <row r="401244" spans="2:3" x14ac:dyDescent="0.25">
      <c r="B401244" s="78"/>
      <c r="C401244" s="77"/>
    </row>
    <row r="401245" spans="2:3" x14ac:dyDescent="0.25">
      <c r="B401245" s="78"/>
      <c r="C401245" s="77"/>
    </row>
    <row r="401246" spans="2:3" x14ac:dyDescent="0.25">
      <c r="B401246" s="78"/>
      <c r="C401246" s="77"/>
    </row>
    <row r="401247" spans="2:3" x14ac:dyDescent="0.25">
      <c r="B401247" s="78"/>
      <c r="C401247" s="77"/>
    </row>
    <row r="401248" spans="2:3" x14ac:dyDescent="0.25">
      <c r="B401248" s="78"/>
      <c r="C401248" s="77"/>
    </row>
    <row r="401249" spans="2:3" x14ac:dyDescent="0.25">
      <c r="B401249" s="78"/>
      <c r="C401249" s="77"/>
    </row>
    <row r="401250" spans="2:3" x14ac:dyDescent="0.25">
      <c r="B401250" s="78"/>
      <c r="C401250" s="77"/>
    </row>
    <row r="401251" spans="2:3" x14ac:dyDescent="0.25">
      <c r="B401251" s="78"/>
      <c r="C401251" s="77"/>
    </row>
    <row r="401252" spans="2:3" x14ac:dyDescent="0.25">
      <c r="B401252" s="78"/>
      <c r="C401252" s="77"/>
    </row>
    <row r="401253" spans="2:3" x14ac:dyDescent="0.25">
      <c r="B401253" s="78"/>
      <c r="C401253" s="77"/>
    </row>
    <row r="401254" spans="2:3" x14ac:dyDescent="0.25">
      <c r="B401254" s="78"/>
      <c r="C401254" s="77"/>
    </row>
    <row r="401255" spans="2:3" x14ac:dyDescent="0.25">
      <c r="B401255" s="78"/>
      <c r="C401255" s="77"/>
    </row>
    <row r="401256" spans="2:3" x14ac:dyDescent="0.25">
      <c r="B401256" s="78"/>
      <c r="C401256" s="77"/>
    </row>
    <row r="401366" spans="2:3" x14ac:dyDescent="0.25">
      <c r="B401366" s="78"/>
      <c r="C401366" s="77"/>
    </row>
    <row r="401367" spans="2:3" x14ac:dyDescent="0.25">
      <c r="B401367" s="78"/>
      <c r="C401367" s="77"/>
    </row>
    <row r="401368" spans="2:3" x14ac:dyDescent="0.25">
      <c r="B401368" s="78"/>
      <c r="C401368" s="77"/>
    </row>
    <row r="401369" spans="2:3" x14ac:dyDescent="0.25">
      <c r="B401369" s="78"/>
      <c r="C401369" s="77"/>
    </row>
    <row r="401370" spans="2:3" x14ac:dyDescent="0.25">
      <c r="B401370" s="78"/>
      <c r="C401370" s="77"/>
    </row>
    <row r="401371" spans="2:3" x14ac:dyDescent="0.25">
      <c r="B401371" s="78"/>
      <c r="C401371" s="77"/>
    </row>
    <row r="401372" spans="2:3" x14ac:dyDescent="0.25">
      <c r="B401372" s="78"/>
      <c r="C401372" s="77"/>
    </row>
    <row r="401373" spans="2:3" x14ac:dyDescent="0.25">
      <c r="B401373" s="78"/>
      <c r="C401373" s="77"/>
    </row>
    <row r="401374" spans="2:3" x14ac:dyDescent="0.25">
      <c r="B401374" s="78"/>
      <c r="C401374" s="77"/>
    </row>
    <row r="401375" spans="2:3" x14ac:dyDescent="0.25">
      <c r="B401375" s="78"/>
      <c r="C401375" s="77"/>
    </row>
    <row r="401376" spans="2:3" x14ac:dyDescent="0.25">
      <c r="B401376" s="78"/>
      <c r="C401376" s="77"/>
    </row>
    <row r="401377" spans="2:3" x14ac:dyDescent="0.25">
      <c r="B401377" s="78"/>
      <c r="C401377" s="77"/>
    </row>
    <row r="401378" spans="2:3" x14ac:dyDescent="0.25">
      <c r="B401378" s="78"/>
      <c r="C401378" s="77"/>
    </row>
    <row r="401488" spans="2:3" x14ac:dyDescent="0.25">
      <c r="B401488" s="78"/>
      <c r="C401488" s="77"/>
    </row>
    <row r="401489" spans="2:3" x14ac:dyDescent="0.25">
      <c r="B401489" s="78"/>
      <c r="C401489" s="77"/>
    </row>
    <row r="401490" spans="2:3" x14ac:dyDescent="0.25">
      <c r="B401490" s="78"/>
      <c r="C401490" s="77"/>
    </row>
    <row r="401491" spans="2:3" x14ac:dyDescent="0.25">
      <c r="B401491" s="78"/>
      <c r="C401491" s="77"/>
    </row>
    <row r="401492" spans="2:3" x14ac:dyDescent="0.25">
      <c r="B401492" s="78"/>
      <c r="C401492" s="77"/>
    </row>
    <row r="401493" spans="2:3" x14ac:dyDescent="0.25">
      <c r="B401493" s="78"/>
      <c r="C401493" s="77"/>
    </row>
    <row r="401494" spans="2:3" x14ac:dyDescent="0.25">
      <c r="B401494" s="78"/>
      <c r="C401494" s="77"/>
    </row>
    <row r="401495" spans="2:3" x14ac:dyDescent="0.25">
      <c r="B401495" s="78"/>
      <c r="C401495" s="77"/>
    </row>
    <row r="401496" spans="2:3" x14ac:dyDescent="0.25">
      <c r="B401496" s="78"/>
      <c r="C401496" s="77"/>
    </row>
    <row r="401497" spans="2:3" x14ac:dyDescent="0.25">
      <c r="B401497" s="78"/>
      <c r="C401497" s="77"/>
    </row>
    <row r="401498" spans="2:3" x14ac:dyDescent="0.25">
      <c r="B401498" s="78"/>
      <c r="C401498" s="77"/>
    </row>
    <row r="401499" spans="2:3" x14ac:dyDescent="0.25">
      <c r="B401499" s="78"/>
      <c r="C401499" s="77"/>
    </row>
    <row r="401500" spans="2:3" x14ac:dyDescent="0.25">
      <c r="B401500" s="78"/>
      <c r="C401500" s="77"/>
    </row>
    <row r="401610" spans="2:3" x14ac:dyDescent="0.25">
      <c r="B401610" s="78"/>
      <c r="C401610" s="77"/>
    </row>
    <row r="401611" spans="2:3" x14ac:dyDescent="0.25">
      <c r="B401611" s="78"/>
      <c r="C401611" s="77"/>
    </row>
    <row r="401612" spans="2:3" x14ac:dyDescent="0.25">
      <c r="B401612" s="78"/>
      <c r="C401612" s="77"/>
    </row>
    <row r="401613" spans="2:3" x14ac:dyDescent="0.25">
      <c r="B401613" s="78"/>
      <c r="C401613" s="77"/>
    </row>
    <row r="401614" spans="2:3" x14ac:dyDescent="0.25">
      <c r="B401614" s="78"/>
      <c r="C401614" s="77"/>
    </row>
    <row r="401615" spans="2:3" x14ac:dyDescent="0.25">
      <c r="B401615" s="78"/>
      <c r="C401615" s="77"/>
    </row>
    <row r="401616" spans="2:3" x14ac:dyDescent="0.25">
      <c r="B401616" s="78"/>
      <c r="C401616" s="77"/>
    </row>
    <row r="401617" spans="2:3" x14ac:dyDescent="0.25">
      <c r="B401617" s="78"/>
      <c r="C401617" s="77"/>
    </row>
    <row r="401618" spans="2:3" x14ac:dyDescent="0.25">
      <c r="B401618" s="78"/>
      <c r="C401618" s="77"/>
    </row>
    <row r="401619" spans="2:3" x14ac:dyDescent="0.25">
      <c r="B401619" s="78"/>
      <c r="C401619" s="77"/>
    </row>
    <row r="401620" spans="2:3" x14ac:dyDescent="0.25">
      <c r="B401620" s="78"/>
      <c r="C401620" s="77"/>
    </row>
    <row r="401621" spans="2:3" x14ac:dyDescent="0.25">
      <c r="B401621" s="78"/>
      <c r="C401621" s="77"/>
    </row>
    <row r="401622" spans="2:3" x14ac:dyDescent="0.25">
      <c r="B401622" s="78"/>
      <c r="C401622" s="77"/>
    </row>
    <row r="401732" spans="2:3" x14ac:dyDescent="0.25">
      <c r="B401732" s="78"/>
      <c r="C401732" s="77"/>
    </row>
    <row r="401733" spans="2:3" x14ac:dyDescent="0.25">
      <c r="B401733" s="78"/>
      <c r="C401733" s="77"/>
    </row>
    <row r="401734" spans="2:3" x14ac:dyDescent="0.25">
      <c r="B401734" s="78"/>
      <c r="C401734" s="77"/>
    </row>
    <row r="401735" spans="2:3" x14ac:dyDescent="0.25">
      <c r="B401735" s="78"/>
      <c r="C401735" s="77"/>
    </row>
    <row r="401736" spans="2:3" x14ac:dyDescent="0.25">
      <c r="B401736" s="78"/>
      <c r="C401736" s="77"/>
    </row>
    <row r="401737" spans="2:3" x14ac:dyDescent="0.25">
      <c r="B401737" s="78"/>
      <c r="C401737" s="77"/>
    </row>
    <row r="401738" spans="2:3" x14ac:dyDescent="0.25">
      <c r="B401738" s="78"/>
      <c r="C401738" s="77"/>
    </row>
    <row r="401739" spans="2:3" x14ac:dyDescent="0.25">
      <c r="B401739" s="78"/>
      <c r="C401739" s="77"/>
    </row>
    <row r="401740" spans="2:3" x14ac:dyDescent="0.25">
      <c r="B401740" s="78"/>
      <c r="C401740" s="77"/>
    </row>
    <row r="401741" spans="2:3" x14ac:dyDescent="0.25">
      <c r="B401741" s="78"/>
      <c r="C401741" s="77"/>
    </row>
    <row r="401742" spans="2:3" x14ac:dyDescent="0.25">
      <c r="B401742" s="78"/>
      <c r="C401742" s="77"/>
    </row>
    <row r="401743" spans="2:3" x14ac:dyDescent="0.25">
      <c r="B401743" s="78"/>
      <c r="C401743" s="77"/>
    </row>
    <row r="401744" spans="2:3" x14ac:dyDescent="0.25">
      <c r="B401744" s="78"/>
      <c r="C401744" s="77"/>
    </row>
    <row r="401854" spans="2:3" x14ac:dyDescent="0.25">
      <c r="B401854" s="78"/>
      <c r="C401854" s="77"/>
    </row>
    <row r="401855" spans="2:3" x14ac:dyDescent="0.25">
      <c r="B401855" s="78"/>
      <c r="C401855" s="77"/>
    </row>
    <row r="401856" spans="2:3" x14ac:dyDescent="0.25">
      <c r="B401856" s="78"/>
      <c r="C401856" s="77"/>
    </row>
    <row r="401857" spans="2:3" x14ac:dyDescent="0.25">
      <c r="B401857" s="78"/>
      <c r="C401857" s="77"/>
    </row>
    <row r="401858" spans="2:3" x14ac:dyDescent="0.25">
      <c r="B401858" s="78"/>
      <c r="C401858" s="77"/>
    </row>
    <row r="401859" spans="2:3" x14ac:dyDescent="0.25">
      <c r="B401859" s="78"/>
      <c r="C401859" s="77"/>
    </row>
    <row r="401860" spans="2:3" x14ac:dyDescent="0.25">
      <c r="B401860" s="78"/>
      <c r="C401860" s="77"/>
    </row>
    <row r="401861" spans="2:3" x14ac:dyDescent="0.25">
      <c r="B401861" s="78"/>
      <c r="C401861" s="77"/>
    </row>
    <row r="401862" spans="2:3" x14ac:dyDescent="0.25">
      <c r="B401862" s="78"/>
      <c r="C401862" s="77"/>
    </row>
    <row r="401863" spans="2:3" x14ac:dyDescent="0.25">
      <c r="B401863" s="78"/>
      <c r="C401863" s="77"/>
    </row>
    <row r="401864" spans="2:3" x14ac:dyDescent="0.25">
      <c r="B401864" s="78"/>
      <c r="C401864" s="77"/>
    </row>
    <row r="401865" spans="2:3" x14ac:dyDescent="0.25">
      <c r="B401865" s="78"/>
      <c r="C401865" s="77"/>
    </row>
    <row r="401866" spans="2:3" x14ac:dyDescent="0.25">
      <c r="B401866" s="78"/>
      <c r="C401866" s="77"/>
    </row>
    <row r="401976" spans="2:3" x14ac:dyDescent="0.25">
      <c r="B401976" s="78"/>
      <c r="C401976" s="77"/>
    </row>
    <row r="401977" spans="2:3" x14ac:dyDescent="0.25">
      <c r="B401977" s="78"/>
      <c r="C401977" s="77"/>
    </row>
    <row r="401978" spans="2:3" x14ac:dyDescent="0.25">
      <c r="B401978" s="78"/>
      <c r="C401978" s="77"/>
    </row>
    <row r="401979" spans="2:3" x14ac:dyDescent="0.25">
      <c r="B401979" s="78"/>
      <c r="C401979" s="77"/>
    </row>
    <row r="401980" spans="2:3" x14ac:dyDescent="0.25">
      <c r="B401980" s="78"/>
      <c r="C401980" s="77"/>
    </row>
    <row r="401981" spans="2:3" x14ac:dyDescent="0.25">
      <c r="B401981" s="78"/>
      <c r="C401981" s="77"/>
    </row>
    <row r="401982" spans="2:3" x14ac:dyDescent="0.25">
      <c r="B401982" s="78"/>
      <c r="C401982" s="77"/>
    </row>
    <row r="401983" spans="2:3" x14ac:dyDescent="0.25">
      <c r="B401983" s="78"/>
      <c r="C401983" s="77"/>
    </row>
    <row r="401984" spans="2:3" x14ac:dyDescent="0.25">
      <c r="B401984" s="78"/>
      <c r="C401984" s="77"/>
    </row>
    <row r="401985" spans="2:3" x14ac:dyDescent="0.25">
      <c r="B401985" s="78"/>
      <c r="C401985" s="77"/>
    </row>
    <row r="401986" spans="2:3" x14ac:dyDescent="0.25">
      <c r="B401986" s="78"/>
      <c r="C401986" s="77"/>
    </row>
    <row r="401987" spans="2:3" x14ac:dyDescent="0.25">
      <c r="B401987" s="78"/>
      <c r="C401987" s="77"/>
    </row>
    <row r="401988" spans="2:3" x14ac:dyDescent="0.25">
      <c r="B401988" s="78"/>
      <c r="C401988" s="77"/>
    </row>
    <row r="402098" spans="2:3" x14ac:dyDescent="0.25">
      <c r="B402098" s="78"/>
      <c r="C402098" s="77"/>
    </row>
    <row r="402099" spans="2:3" x14ac:dyDescent="0.25">
      <c r="B402099" s="78"/>
      <c r="C402099" s="77"/>
    </row>
    <row r="402100" spans="2:3" x14ac:dyDescent="0.25">
      <c r="B402100" s="78"/>
      <c r="C402100" s="77"/>
    </row>
    <row r="402101" spans="2:3" x14ac:dyDescent="0.25">
      <c r="B402101" s="78"/>
      <c r="C402101" s="77"/>
    </row>
    <row r="402102" spans="2:3" x14ac:dyDescent="0.25">
      <c r="B402102" s="78"/>
      <c r="C402102" s="77"/>
    </row>
    <row r="402103" spans="2:3" x14ac:dyDescent="0.25">
      <c r="B402103" s="78"/>
      <c r="C402103" s="77"/>
    </row>
    <row r="402104" spans="2:3" x14ac:dyDescent="0.25">
      <c r="B402104" s="78"/>
      <c r="C402104" s="77"/>
    </row>
    <row r="402105" spans="2:3" x14ac:dyDescent="0.25">
      <c r="B402105" s="78"/>
      <c r="C402105" s="77"/>
    </row>
    <row r="402106" spans="2:3" x14ac:dyDescent="0.25">
      <c r="B402106" s="78"/>
      <c r="C402106" s="77"/>
    </row>
    <row r="402107" spans="2:3" x14ac:dyDescent="0.25">
      <c r="B402107" s="78"/>
      <c r="C402107" s="77"/>
    </row>
    <row r="402108" spans="2:3" x14ac:dyDescent="0.25">
      <c r="B402108" s="78"/>
      <c r="C402108" s="77"/>
    </row>
    <row r="402109" spans="2:3" x14ac:dyDescent="0.25">
      <c r="B402109" s="78"/>
      <c r="C402109" s="77"/>
    </row>
    <row r="402110" spans="2:3" x14ac:dyDescent="0.25">
      <c r="B402110" s="78"/>
      <c r="C402110" s="77"/>
    </row>
    <row r="402220" spans="2:3" x14ac:dyDescent="0.25">
      <c r="B402220" s="78"/>
      <c r="C402220" s="77"/>
    </row>
    <row r="402221" spans="2:3" x14ac:dyDescent="0.25">
      <c r="B402221" s="78"/>
      <c r="C402221" s="77"/>
    </row>
    <row r="402222" spans="2:3" x14ac:dyDescent="0.25">
      <c r="B402222" s="78"/>
      <c r="C402222" s="77"/>
    </row>
    <row r="402223" spans="2:3" x14ac:dyDescent="0.25">
      <c r="B402223" s="78"/>
      <c r="C402223" s="77"/>
    </row>
    <row r="402224" spans="2:3" x14ac:dyDescent="0.25">
      <c r="B402224" s="78"/>
      <c r="C402224" s="77"/>
    </row>
    <row r="402225" spans="2:3" x14ac:dyDescent="0.25">
      <c r="B402225" s="78"/>
      <c r="C402225" s="77"/>
    </row>
    <row r="402226" spans="2:3" x14ac:dyDescent="0.25">
      <c r="B402226" s="78"/>
      <c r="C402226" s="77"/>
    </row>
    <row r="402227" spans="2:3" x14ac:dyDescent="0.25">
      <c r="B402227" s="78"/>
      <c r="C402227" s="77"/>
    </row>
    <row r="402228" spans="2:3" x14ac:dyDescent="0.25">
      <c r="B402228" s="78"/>
      <c r="C402228" s="77"/>
    </row>
    <row r="402229" spans="2:3" x14ac:dyDescent="0.25">
      <c r="B402229" s="78"/>
      <c r="C402229" s="77"/>
    </row>
    <row r="402230" spans="2:3" x14ac:dyDescent="0.25">
      <c r="B402230" s="78"/>
      <c r="C402230" s="77"/>
    </row>
    <row r="402231" spans="2:3" x14ac:dyDescent="0.25">
      <c r="B402231" s="78"/>
      <c r="C402231" s="77"/>
    </row>
    <row r="402232" spans="2:3" x14ac:dyDescent="0.25">
      <c r="B402232" s="78"/>
      <c r="C402232" s="77"/>
    </row>
    <row r="402342" spans="2:3" x14ac:dyDescent="0.25">
      <c r="B402342" s="78"/>
      <c r="C402342" s="77"/>
    </row>
    <row r="402343" spans="2:3" x14ac:dyDescent="0.25">
      <c r="B402343" s="78"/>
      <c r="C402343" s="77"/>
    </row>
    <row r="402344" spans="2:3" x14ac:dyDescent="0.25">
      <c r="B402344" s="78"/>
      <c r="C402344" s="77"/>
    </row>
    <row r="402345" spans="2:3" x14ac:dyDescent="0.25">
      <c r="B402345" s="78"/>
      <c r="C402345" s="77"/>
    </row>
    <row r="402346" spans="2:3" x14ac:dyDescent="0.25">
      <c r="B402346" s="78"/>
      <c r="C402346" s="77"/>
    </row>
    <row r="402347" spans="2:3" x14ac:dyDescent="0.25">
      <c r="B402347" s="78"/>
      <c r="C402347" s="77"/>
    </row>
    <row r="402348" spans="2:3" x14ac:dyDescent="0.25">
      <c r="B402348" s="78"/>
      <c r="C402348" s="77"/>
    </row>
    <row r="402349" spans="2:3" x14ac:dyDescent="0.25">
      <c r="B402349" s="78"/>
      <c r="C402349" s="77"/>
    </row>
    <row r="402350" spans="2:3" x14ac:dyDescent="0.25">
      <c r="B402350" s="78"/>
      <c r="C402350" s="77"/>
    </row>
    <row r="402351" spans="2:3" x14ac:dyDescent="0.25">
      <c r="B402351" s="78"/>
      <c r="C402351" s="77"/>
    </row>
    <row r="402352" spans="2:3" x14ac:dyDescent="0.25">
      <c r="B402352" s="78"/>
      <c r="C402352" s="77"/>
    </row>
    <row r="402353" spans="2:3" x14ac:dyDescent="0.25">
      <c r="B402353" s="78"/>
      <c r="C402353" s="77"/>
    </row>
    <row r="402354" spans="2:3" x14ac:dyDescent="0.25">
      <c r="B402354" s="78"/>
      <c r="C402354" s="77"/>
    </row>
    <row r="402464" spans="2:3" x14ac:dyDescent="0.25">
      <c r="B402464" s="78"/>
      <c r="C402464" s="77"/>
    </row>
    <row r="402465" spans="2:3" x14ac:dyDescent="0.25">
      <c r="B402465" s="78"/>
      <c r="C402465" s="77"/>
    </row>
    <row r="402466" spans="2:3" x14ac:dyDescent="0.25">
      <c r="B402466" s="78"/>
      <c r="C402466" s="77"/>
    </row>
    <row r="402467" spans="2:3" x14ac:dyDescent="0.25">
      <c r="B402467" s="78"/>
      <c r="C402467" s="77"/>
    </row>
    <row r="402468" spans="2:3" x14ac:dyDescent="0.25">
      <c r="B402468" s="78"/>
      <c r="C402468" s="77"/>
    </row>
    <row r="402469" spans="2:3" x14ac:dyDescent="0.25">
      <c r="B402469" s="78"/>
      <c r="C402469" s="77"/>
    </row>
    <row r="402470" spans="2:3" x14ac:dyDescent="0.25">
      <c r="B402470" s="78"/>
      <c r="C402470" s="77"/>
    </row>
    <row r="402471" spans="2:3" x14ac:dyDescent="0.25">
      <c r="B402471" s="78"/>
      <c r="C402471" s="77"/>
    </row>
    <row r="402472" spans="2:3" x14ac:dyDescent="0.25">
      <c r="B402472" s="78"/>
      <c r="C402472" s="77"/>
    </row>
    <row r="402473" spans="2:3" x14ac:dyDescent="0.25">
      <c r="B402473" s="78"/>
      <c r="C402473" s="77"/>
    </row>
    <row r="402474" spans="2:3" x14ac:dyDescent="0.25">
      <c r="B402474" s="78"/>
      <c r="C402474" s="77"/>
    </row>
    <row r="402475" spans="2:3" x14ac:dyDescent="0.25">
      <c r="B402475" s="78"/>
      <c r="C402475" s="77"/>
    </row>
    <row r="402476" spans="2:3" x14ac:dyDescent="0.25">
      <c r="B402476" s="78"/>
      <c r="C402476" s="77"/>
    </row>
    <row r="402586" spans="2:3" x14ac:dyDescent="0.25">
      <c r="B402586" s="78"/>
      <c r="C402586" s="77"/>
    </row>
    <row r="402587" spans="2:3" x14ac:dyDescent="0.25">
      <c r="B402587" s="78"/>
      <c r="C402587" s="77"/>
    </row>
    <row r="402588" spans="2:3" x14ac:dyDescent="0.25">
      <c r="B402588" s="78"/>
      <c r="C402588" s="77"/>
    </row>
    <row r="402589" spans="2:3" x14ac:dyDescent="0.25">
      <c r="B402589" s="78"/>
      <c r="C402589" s="77"/>
    </row>
    <row r="402590" spans="2:3" x14ac:dyDescent="0.25">
      <c r="B402590" s="78"/>
      <c r="C402590" s="77"/>
    </row>
    <row r="402591" spans="2:3" x14ac:dyDescent="0.25">
      <c r="B402591" s="78"/>
      <c r="C402591" s="77"/>
    </row>
    <row r="402592" spans="2:3" x14ac:dyDescent="0.25">
      <c r="B402592" s="78"/>
      <c r="C402592" s="77"/>
    </row>
    <row r="402593" spans="2:3" x14ac:dyDescent="0.25">
      <c r="B402593" s="78"/>
      <c r="C402593" s="77"/>
    </row>
    <row r="402594" spans="2:3" x14ac:dyDescent="0.25">
      <c r="B402594" s="78"/>
      <c r="C402594" s="77"/>
    </row>
    <row r="402595" spans="2:3" x14ac:dyDescent="0.25">
      <c r="B402595" s="78"/>
      <c r="C402595" s="77"/>
    </row>
    <row r="402596" spans="2:3" x14ac:dyDescent="0.25">
      <c r="B402596" s="78"/>
      <c r="C402596" s="77"/>
    </row>
    <row r="402597" spans="2:3" x14ac:dyDescent="0.25">
      <c r="B402597" s="78"/>
      <c r="C402597" s="77"/>
    </row>
    <row r="402598" spans="2:3" x14ac:dyDescent="0.25">
      <c r="B402598" s="78"/>
      <c r="C402598" s="77"/>
    </row>
    <row r="402708" spans="2:3" x14ac:dyDescent="0.25">
      <c r="B402708" s="78"/>
      <c r="C402708" s="77"/>
    </row>
    <row r="402709" spans="2:3" x14ac:dyDescent="0.25">
      <c r="B402709" s="78"/>
      <c r="C402709" s="77"/>
    </row>
    <row r="402710" spans="2:3" x14ac:dyDescent="0.25">
      <c r="B402710" s="78"/>
      <c r="C402710" s="77"/>
    </row>
    <row r="402711" spans="2:3" x14ac:dyDescent="0.25">
      <c r="B402711" s="78"/>
      <c r="C402711" s="77"/>
    </row>
    <row r="402712" spans="2:3" x14ac:dyDescent="0.25">
      <c r="B402712" s="78"/>
      <c r="C402712" s="77"/>
    </row>
    <row r="402713" spans="2:3" x14ac:dyDescent="0.25">
      <c r="B402713" s="78"/>
      <c r="C402713" s="77"/>
    </row>
    <row r="402714" spans="2:3" x14ac:dyDescent="0.25">
      <c r="B402714" s="78"/>
      <c r="C402714" s="77"/>
    </row>
    <row r="402715" spans="2:3" x14ac:dyDescent="0.25">
      <c r="B402715" s="78"/>
      <c r="C402715" s="77"/>
    </row>
    <row r="402716" spans="2:3" x14ac:dyDescent="0.25">
      <c r="B402716" s="78"/>
      <c r="C402716" s="77"/>
    </row>
    <row r="402717" spans="2:3" x14ac:dyDescent="0.25">
      <c r="B402717" s="78"/>
      <c r="C402717" s="77"/>
    </row>
    <row r="402718" spans="2:3" x14ac:dyDescent="0.25">
      <c r="B402718" s="78"/>
      <c r="C402718" s="77"/>
    </row>
    <row r="402719" spans="2:3" x14ac:dyDescent="0.25">
      <c r="B402719" s="78"/>
      <c r="C402719" s="77"/>
    </row>
    <row r="402720" spans="2:3" x14ac:dyDescent="0.25">
      <c r="B402720" s="78"/>
      <c r="C402720" s="77"/>
    </row>
    <row r="402830" spans="2:3" x14ac:dyDescent="0.25">
      <c r="B402830" s="78"/>
      <c r="C402830" s="77"/>
    </row>
    <row r="402831" spans="2:3" x14ac:dyDescent="0.25">
      <c r="B402831" s="78"/>
      <c r="C402831" s="77"/>
    </row>
    <row r="402832" spans="2:3" x14ac:dyDescent="0.25">
      <c r="B402832" s="78"/>
      <c r="C402832" s="77"/>
    </row>
    <row r="402833" spans="2:3" x14ac:dyDescent="0.25">
      <c r="B402833" s="78"/>
      <c r="C402833" s="77"/>
    </row>
    <row r="402834" spans="2:3" x14ac:dyDescent="0.25">
      <c r="B402834" s="78"/>
      <c r="C402834" s="77"/>
    </row>
    <row r="402835" spans="2:3" x14ac:dyDescent="0.25">
      <c r="B402835" s="78"/>
      <c r="C402835" s="77"/>
    </row>
    <row r="402836" spans="2:3" x14ac:dyDescent="0.25">
      <c r="B402836" s="78"/>
      <c r="C402836" s="77"/>
    </row>
    <row r="402837" spans="2:3" x14ac:dyDescent="0.25">
      <c r="B402837" s="78"/>
      <c r="C402837" s="77"/>
    </row>
    <row r="402838" spans="2:3" x14ac:dyDescent="0.25">
      <c r="B402838" s="78"/>
      <c r="C402838" s="77"/>
    </row>
    <row r="402839" spans="2:3" x14ac:dyDescent="0.25">
      <c r="B402839" s="78"/>
      <c r="C402839" s="77"/>
    </row>
    <row r="402840" spans="2:3" x14ac:dyDescent="0.25">
      <c r="B402840" s="78"/>
      <c r="C402840" s="77"/>
    </row>
    <row r="402841" spans="2:3" x14ac:dyDescent="0.25">
      <c r="B402841" s="78"/>
      <c r="C402841" s="77"/>
    </row>
    <row r="402842" spans="2:3" x14ac:dyDescent="0.25">
      <c r="B402842" s="78"/>
      <c r="C402842" s="77"/>
    </row>
    <row r="402952" spans="2:3" x14ac:dyDescent="0.25">
      <c r="B402952" s="78"/>
      <c r="C402952" s="77"/>
    </row>
    <row r="402953" spans="2:3" x14ac:dyDescent="0.25">
      <c r="B402953" s="78"/>
      <c r="C402953" s="77"/>
    </row>
    <row r="402954" spans="2:3" x14ac:dyDescent="0.25">
      <c r="B402954" s="78"/>
      <c r="C402954" s="77"/>
    </row>
    <row r="402955" spans="2:3" x14ac:dyDescent="0.25">
      <c r="B402955" s="78"/>
      <c r="C402955" s="77"/>
    </row>
    <row r="402956" spans="2:3" x14ac:dyDescent="0.25">
      <c r="B402956" s="78"/>
      <c r="C402956" s="77"/>
    </row>
    <row r="402957" spans="2:3" x14ac:dyDescent="0.25">
      <c r="B402957" s="78"/>
      <c r="C402957" s="77"/>
    </row>
    <row r="402958" spans="2:3" x14ac:dyDescent="0.25">
      <c r="B402958" s="78"/>
      <c r="C402958" s="77"/>
    </row>
    <row r="402959" spans="2:3" x14ac:dyDescent="0.25">
      <c r="B402959" s="78"/>
      <c r="C402959" s="77"/>
    </row>
    <row r="402960" spans="2:3" x14ac:dyDescent="0.25">
      <c r="B402960" s="78"/>
      <c r="C402960" s="77"/>
    </row>
    <row r="402961" spans="2:3" x14ac:dyDescent="0.25">
      <c r="B402961" s="78"/>
      <c r="C402961" s="77"/>
    </row>
    <row r="402962" spans="2:3" x14ac:dyDescent="0.25">
      <c r="B402962" s="78"/>
      <c r="C402962" s="77"/>
    </row>
    <row r="402963" spans="2:3" x14ac:dyDescent="0.25">
      <c r="B402963" s="78"/>
      <c r="C402963" s="77"/>
    </row>
    <row r="402964" spans="2:3" x14ac:dyDescent="0.25">
      <c r="B402964" s="78"/>
      <c r="C402964" s="77"/>
    </row>
    <row r="403074" spans="2:3" x14ac:dyDescent="0.25">
      <c r="B403074" s="78"/>
      <c r="C403074" s="77"/>
    </row>
    <row r="403075" spans="2:3" x14ac:dyDescent="0.25">
      <c r="B403075" s="78"/>
      <c r="C403075" s="77"/>
    </row>
    <row r="403076" spans="2:3" x14ac:dyDescent="0.25">
      <c r="B403076" s="78"/>
      <c r="C403076" s="77"/>
    </row>
    <row r="403077" spans="2:3" x14ac:dyDescent="0.25">
      <c r="B403077" s="78"/>
      <c r="C403077" s="77"/>
    </row>
    <row r="403078" spans="2:3" x14ac:dyDescent="0.25">
      <c r="B403078" s="78"/>
      <c r="C403078" s="77"/>
    </row>
    <row r="403079" spans="2:3" x14ac:dyDescent="0.25">
      <c r="B403079" s="78"/>
      <c r="C403079" s="77"/>
    </row>
    <row r="403080" spans="2:3" x14ac:dyDescent="0.25">
      <c r="B403080" s="78"/>
      <c r="C403080" s="77"/>
    </row>
    <row r="403081" spans="2:3" x14ac:dyDescent="0.25">
      <c r="B403081" s="78"/>
      <c r="C403081" s="77"/>
    </row>
    <row r="403082" spans="2:3" x14ac:dyDescent="0.25">
      <c r="B403082" s="78"/>
      <c r="C403082" s="77"/>
    </row>
    <row r="403083" spans="2:3" x14ac:dyDescent="0.25">
      <c r="B403083" s="78"/>
      <c r="C403083" s="77"/>
    </row>
    <row r="403084" spans="2:3" x14ac:dyDescent="0.25">
      <c r="B403084" s="78"/>
      <c r="C403084" s="77"/>
    </row>
    <row r="403085" spans="2:3" x14ac:dyDescent="0.25">
      <c r="B403085" s="78"/>
      <c r="C403085" s="77"/>
    </row>
    <row r="403086" spans="2:3" x14ac:dyDescent="0.25">
      <c r="B403086" s="78"/>
      <c r="C403086" s="77"/>
    </row>
    <row r="403196" spans="2:3" x14ac:dyDescent="0.25">
      <c r="B403196" s="78"/>
      <c r="C403196" s="77"/>
    </row>
    <row r="403197" spans="2:3" x14ac:dyDescent="0.25">
      <c r="B403197" s="78"/>
      <c r="C403197" s="77"/>
    </row>
    <row r="403198" spans="2:3" x14ac:dyDescent="0.25">
      <c r="B403198" s="78"/>
      <c r="C403198" s="77"/>
    </row>
    <row r="403199" spans="2:3" x14ac:dyDescent="0.25">
      <c r="B403199" s="78"/>
      <c r="C403199" s="77"/>
    </row>
    <row r="403200" spans="2:3" x14ac:dyDescent="0.25">
      <c r="B403200" s="78"/>
      <c r="C403200" s="77"/>
    </row>
    <row r="403201" spans="2:3" x14ac:dyDescent="0.25">
      <c r="B403201" s="78"/>
      <c r="C403201" s="77"/>
    </row>
    <row r="403202" spans="2:3" x14ac:dyDescent="0.25">
      <c r="B403202" s="78"/>
      <c r="C403202" s="77"/>
    </row>
    <row r="403203" spans="2:3" x14ac:dyDescent="0.25">
      <c r="B403203" s="78"/>
      <c r="C403203" s="77"/>
    </row>
    <row r="403204" spans="2:3" x14ac:dyDescent="0.25">
      <c r="B403204" s="78"/>
      <c r="C403204" s="77"/>
    </row>
    <row r="403205" spans="2:3" x14ac:dyDescent="0.25">
      <c r="B403205" s="78"/>
      <c r="C403205" s="77"/>
    </row>
    <row r="403206" spans="2:3" x14ac:dyDescent="0.25">
      <c r="B403206" s="78"/>
      <c r="C403206" s="77"/>
    </row>
    <row r="403207" spans="2:3" x14ac:dyDescent="0.25">
      <c r="B403207" s="78"/>
      <c r="C403207" s="77"/>
    </row>
    <row r="403208" spans="2:3" x14ac:dyDescent="0.25">
      <c r="B403208" s="78"/>
      <c r="C403208" s="77"/>
    </row>
    <row r="403318" spans="2:3" x14ac:dyDescent="0.25">
      <c r="B403318" s="78"/>
      <c r="C403318" s="77"/>
    </row>
    <row r="403319" spans="2:3" x14ac:dyDescent="0.25">
      <c r="B403319" s="78"/>
      <c r="C403319" s="77"/>
    </row>
    <row r="403320" spans="2:3" x14ac:dyDescent="0.25">
      <c r="B403320" s="78"/>
      <c r="C403320" s="77"/>
    </row>
    <row r="403321" spans="2:3" x14ac:dyDescent="0.25">
      <c r="B403321" s="78"/>
      <c r="C403321" s="77"/>
    </row>
    <row r="403322" spans="2:3" x14ac:dyDescent="0.25">
      <c r="B403322" s="78"/>
      <c r="C403322" s="77"/>
    </row>
    <row r="403323" spans="2:3" x14ac:dyDescent="0.25">
      <c r="B403323" s="78"/>
      <c r="C403323" s="77"/>
    </row>
    <row r="403324" spans="2:3" x14ac:dyDescent="0.25">
      <c r="B403324" s="78"/>
      <c r="C403324" s="77"/>
    </row>
    <row r="403325" spans="2:3" x14ac:dyDescent="0.25">
      <c r="B403325" s="78"/>
      <c r="C403325" s="77"/>
    </row>
    <row r="403326" spans="2:3" x14ac:dyDescent="0.25">
      <c r="B403326" s="78"/>
      <c r="C403326" s="77"/>
    </row>
    <row r="403327" spans="2:3" x14ac:dyDescent="0.25">
      <c r="B403327" s="78"/>
      <c r="C403327" s="77"/>
    </row>
    <row r="403328" spans="2:3" x14ac:dyDescent="0.25">
      <c r="B403328" s="78"/>
      <c r="C403328" s="77"/>
    </row>
    <row r="403329" spans="2:3" x14ac:dyDescent="0.25">
      <c r="B403329" s="78"/>
      <c r="C403329" s="77"/>
    </row>
    <row r="403330" spans="2:3" x14ac:dyDescent="0.25">
      <c r="B403330" s="78"/>
      <c r="C403330" s="77"/>
    </row>
    <row r="403440" spans="2:3" x14ac:dyDescent="0.25">
      <c r="B403440" s="78"/>
      <c r="C403440" s="77"/>
    </row>
    <row r="403441" spans="2:3" x14ac:dyDescent="0.25">
      <c r="B403441" s="78"/>
      <c r="C403441" s="77"/>
    </row>
    <row r="403442" spans="2:3" x14ac:dyDescent="0.25">
      <c r="B403442" s="78"/>
      <c r="C403442" s="77"/>
    </row>
    <row r="403443" spans="2:3" x14ac:dyDescent="0.25">
      <c r="B403443" s="78"/>
      <c r="C403443" s="77"/>
    </row>
    <row r="403444" spans="2:3" x14ac:dyDescent="0.25">
      <c r="B403444" s="78"/>
      <c r="C403444" s="77"/>
    </row>
    <row r="403445" spans="2:3" x14ac:dyDescent="0.25">
      <c r="B403445" s="78"/>
      <c r="C403445" s="77"/>
    </row>
    <row r="403446" spans="2:3" x14ac:dyDescent="0.25">
      <c r="B403446" s="78"/>
      <c r="C403446" s="77"/>
    </row>
    <row r="403447" spans="2:3" x14ac:dyDescent="0.25">
      <c r="B403447" s="78"/>
      <c r="C403447" s="77"/>
    </row>
    <row r="403448" spans="2:3" x14ac:dyDescent="0.25">
      <c r="B403448" s="78"/>
      <c r="C403448" s="77"/>
    </row>
    <row r="403449" spans="2:3" x14ac:dyDescent="0.25">
      <c r="B403449" s="78"/>
      <c r="C403449" s="77"/>
    </row>
    <row r="403450" spans="2:3" x14ac:dyDescent="0.25">
      <c r="B403450" s="78"/>
      <c r="C403450" s="77"/>
    </row>
    <row r="403451" spans="2:3" x14ac:dyDescent="0.25">
      <c r="B403451" s="78"/>
      <c r="C403451" s="77"/>
    </row>
    <row r="403452" spans="2:3" x14ac:dyDescent="0.25">
      <c r="B403452" s="78"/>
      <c r="C403452" s="77"/>
    </row>
    <row r="403562" spans="2:3" x14ac:dyDescent="0.25">
      <c r="B403562" s="78"/>
      <c r="C403562" s="77"/>
    </row>
    <row r="403563" spans="2:3" x14ac:dyDescent="0.25">
      <c r="B403563" s="78"/>
      <c r="C403563" s="77"/>
    </row>
    <row r="403564" spans="2:3" x14ac:dyDescent="0.25">
      <c r="B403564" s="78"/>
      <c r="C403564" s="77"/>
    </row>
    <row r="403565" spans="2:3" x14ac:dyDescent="0.25">
      <c r="B403565" s="78"/>
      <c r="C403565" s="77"/>
    </row>
    <row r="403566" spans="2:3" x14ac:dyDescent="0.25">
      <c r="B403566" s="78"/>
      <c r="C403566" s="77"/>
    </row>
    <row r="403567" spans="2:3" x14ac:dyDescent="0.25">
      <c r="B403567" s="78"/>
      <c r="C403567" s="77"/>
    </row>
    <row r="403568" spans="2:3" x14ac:dyDescent="0.25">
      <c r="B403568" s="78"/>
      <c r="C403568" s="77"/>
    </row>
    <row r="403569" spans="2:3" x14ac:dyDescent="0.25">
      <c r="B403569" s="78"/>
      <c r="C403569" s="77"/>
    </row>
    <row r="403570" spans="2:3" x14ac:dyDescent="0.25">
      <c r="B403570" s="78"/>
      <c r="C403570" s="77"/>
    </row>
    <row r="403571" spans="2:3" x14ac:dyDescent="0.25">
      <c r="B403571" s="78"/>
      <c r="C403571" s="77"/>
    </row>
    <row r="403572" spans="2:3" x14ac:dyDescent="0.25">
      <c r="B403572" s="78"/>
      <c r="C403572" s="77"/>
    </row>
    <row r="403573" spans="2:3" x14ac:dyDescent="0.25">
      <c r="B403573" s="78"/>
      <c r="C403573" s="77"/>
    </row>
    <row r="403574" spans="2:3" x14ac:dyDescent="0.25">
      <c r="B403574" s="78"/>
      <c r="C403574" s="77"/>
    </row>
    <row r="403684" spans="2:3" x14ac:dyDescent="0.25">
      <c r="B403684" s="78"/>
      <c r="C403684" s="77"/>
    </row>
    <row r="403685" spans="2:3" x14ac:dyDescent="0.25">
      <c r="B403685" s="78"/>
      <c r="C403685" s="77"/>
    </row>
    <row r="403686" spans="2:3" x14ac:dyDescent="0.25">
      <c r="B403686" s="78"/>
      <c r="C403686" s="77"/>
    </row>
    <row r="403687" spans="2:3" x14ac:dyDescent="0.25">
      <c r="B403687" s="78"/>
      <c r="C403687" s="77"/>
    </row>
    <row r="403688" spans="2:3" x14ac:dyDescent="0.25">
      <c r="B403688" s="78"/>
      <c r="C403688" s="77"/>
    </row>
    <row r="403689" spans="2:3" x14ac:dyDescent="0.25">
      <c r="B403689" s="78"/>
      <c r="C403689" s="77"/>
    </row>
    <row r="403690" spans="2:3" x14ac:dyDescent="0.25">
      <c r="B403690" s="78"/>
      <c r="C403690" s="77"/>
    </row>
    <row r="403691" spans="2:3" x14ac:dyDescent="0.25">
      <c r="B403691" s="78"/>
      <c r="C403691" s="77"/>
    </row>
    <row r="403692" spans="2:3" x14ac:dyDescent="0.25">
      <c r="B403692" s="78"/>
      <c r="C403692" s="77"/>
    </row>
    <row r="403693" spans="2:3" x14ac:dyDescent="0.25">
      <c r="B403693" s="78"/>
      <c r="C403693" s="77"/>
    </row>
    <row r="403694" spans="2:3" x14ac:dyDescent="0.25">
      <c r="B403694" s="78"/>
      <c r="C403694" s="77"/>
    </row>
    <row r="403695" spans="2:3" x14ac:dyDescent="0.25">
      <c r="B403695" s="78"/>
      <c r="C403695" s="77"/>
    </row>
    <row r="403696" spans="2:3" x14ac:dyDescent="0.25">
      <c r="B403696" s="78"/>
      <c r="C403696" s="77"/>
    </row>
    <row r="403806" spans="2:3" x14ac:dyDescent="0.25">
      <c r="B403806" s="78"/>
      <c r="C403806" s="77"/>
    </row>
    <row r="403807" spans="2:3" x14ac:dyDescent="0.25">
      <c r="B403807" s="78"/>
      <c r="C403807" s="77"/>
    </row>
    <row r="403808" spans="2:3" x14ac:dyDescent="0.25">
      <c r="B403808" s="78"/>
      <c r="C403808" s="77"/>
    </row>
    <row r="403809" spans="2:3" x14ac:dyDescent="0.25">
      <c r="B403809" s="78"/>
      <c r="C403809" s="77"/>
    </row>
    <row r="403810" spans="2:3" x14ac:dyDescent="0.25">
      <c r="B403810" s="78"/>
      <c r="C403810" s="77"/>
    </row>
    <row r="403811" spans="2:3" x14ac:dyDescent="0.25">
      <c r="B403811" s="78"/>
      <c r="C403811" s="77"/>
    </row>
    <row r="403812" spans="2:3" x14ac:dyDescent="0.25">
      <c r="B403812" s="78"/>
      <c r="C403812" s="77"/>
    </row>
    <row r="403813" spans="2:3" x14ac:dyDescent="0.25">
      <c r="B403813" s="78"/>
      <c r="C403813" s="77"/>
    </row>
    <row r="403814" spans="2:3" x14ac:dyDescent="0.25">
      <c r="B403814" s="78"/>
      <c r="C403814" s="77"/>
    </row>
    <row r="403815" spans="2:3" x14ac:dyDescent="0.25">
      <c r="B403815" s="78"/>
      <c r="C403815" s="77"/>
    </row>
    <row r="403816" spans="2:3" x14ac:dyDescent="0.25">
      <c r="B403816" s="78"/>
      <c r="C403816" s="77"/>
    </row>
    <row r="403817" spans="2:3" x14ac:dyDescent="0.25">
      <c r="B403817" s="78"/>
      <c r="C403817" s="77"/>
    </row>
    <row r="403818" spans="2:3" x14ac:dyDescent="0.25">
      <c r="B403818" s="78"/>
      <c r="C403818" s="77"/>
    </row>
    <row r="403928" spans="2:3" x14ac:dyDescent="0.25">
      <c r="B403928" s="78"/>
      <c r="C403928" s="77"/>
    </row>
    <row r="403929" spans="2:3" x14ac:dyDescent="0.25">
      <c r="B403929" s="78"/>
      <c r="C403929" s="77"/>
    </row>
    <row r="403930" spans="2:3" x14ac:dyDescent="0.25">
      <c r="B403930" s="78"/>
      <c r="C403930" s="77"/>
    </row>
    <row r="403931" spans="2:3" x14ac:dyDescent="0.25">
      <c r="B403931" s="78"/>
      <c r="C403931" s="77"/>
    </row>
    <row r="403932" spans="2:3" x14ac:dyDescent="0.25">
      <c r="B403932" s="78"/>
      <c r="C403932" s="77"/>
    </row>
    <row r="403933" spans="2:3" x14ac:dyDescent="0.25">
      <c r="B403933" s="78"/>
      <c r="C403933" s="77"/>
    </row>
    <row r="403934" spans="2:3" x14ac:dyDescent="0.25">
      <c r="B403934" s="78"/>
      <c r="C403934" s="77"/>
    </row>
    <row r="403935" spans="2:3" x14ac:dyDescent="0.25">
      <c r="B403935" s="78"/>
      <c r="C403935" s="77"/>
    </row>
    <row r="403936" spans="2:3" x14ac:dyDescent="0.25">
      <c r="B403936" s="78"/>
      <c r="C403936" s="77"/>
    </row>
    <row r="403937" spans="2:3" x14ac:dyDescent="0.25">
      <c r="B403937" s="78"/>
      <c r="C403937" s="77"/>
    </row>
    <row r="403938" spans="2:3" x14ac:dyDescent="0.25">
      <c r="B403938" s="78"/>
      <c r="C403938" s="77"/>
    </row>
    <row r="403939" spans="2:3" x14ac:dyDescent="0.25">
      <c r="B403939" s="78"/>
      <c r="C403939" s="77"/>
    </row>
    <row r="403940" spans="2:3" x14ac:dyDescent="0.25">
      <c r="B403940" s="78"/>
      <c r="C403940" s="77"/>
    </row>
    <row r="404050" spans="2:3" x14ac:dyDescent="0.25">
      <c r="B404050" s="78"/>
      <c r="C404050" s="77"/>
    </row>
    <row r="404051" spans="2:3" x14ac:dyDescent="0.25">
      <c r="B404051" s="78"/>
      <c r="C404051" s="77"/>
    </row>
    <row r="404052" spans="2:3" x14ac:dyDescent="0.25">
      <c r="B404052" s="78"/>
      <c r="C404052" s="77"/>
    </row>
    <row r="404053" spans="2:3" x14ac:dyDescent="0.25">
      <c r="B404053" s="78"/>
      <c r="C404053" s="77"/>
    </row>
    <row r="404054" spans="2:3" x14ac:dyDescent="0.25">
      <c r="B404054" s="78"/>
      <c r="C404054" s="77"/>
    </row>
    <row r="404055" spans="2:3" x14ac:dyDescent="0.25">
      <c r="B404055" s="78"/>
      <c r="C404055" s="77"/>
    </row>
    <row r="404056" spans="2:3" x14ac:dyDescent="0.25">
      <c r="B404056" s="78"/>
      <c r="C404056" s="77"/>
    </row>
    <row r="404057" spans="2:3" x14ac:dyDescent="0.25">
      <c r="B404057" s="78"/>
      <c r="C404057" s="77"/>
    </row>
    <row r="404058" spans="2:3" x14ac:dyDescent="0.25">
      <c r="B404058" s="78"/>
      <c r="C404058" s="77"/>
    </row>
    <row r="404059" spans="2:3" x14ac:dyDescent="0.25">
      <c r="B404059" s="78"/>
      <c r="C404059" s="77"/>
    </row>
    <row r="404060" spans="2:3" x14ac:dyDescent="0.25">
      <c r="B404060" s="78"/>
      <c r="C404060" s="77"/>
    </row>
    <row r="404061" spans="2:3" x14ac:dyDescent="0.25">
      <c r="B404061" s="78"/>
      <c r="C404061" s="77"/>
    </row>
    <row r="404062" spans="2:3" x14ac:dyDescent="0.25">
      <c r="B404062" s="78"/>
      <c r="C404062" s="77"/>
    </row>
    <row r="404172" spans="2:3" x14ac:dyDescent="0.25">
      <c r="B404172" s="78"/>
      <c r="C404172" s="77"/>
    </row>
    <row r="404173" spans="2:3" x14ac:dyDescent="0.25">
      <c r="B404173" s="78"/>
      <c r="C404173" s="77"/>
    </row>
    <row r="404174" spans="2:3" x14ac:dyDescent="0.25">
      <c r="B404174" s="78"/>
      <c r="C404174" s="77"/>
    </row>
    <row r="404175" spans="2:3" x14ac:dyDescent="0.25">
      <c r="B404175" s="78"/>
      <c r="C404175" s="77"/>
    </row>
    <row r="404176" spans="2:3" x14ac:dyDescent="0.25">
      <c r="B404176" s="78"/>
      <c r="C404176" s="77"/>
    </row>
    <row r="404177" spans="2:3" x14ac:dyDescent="0.25">
      <c r="B404177" s="78"/>
      <c r="C404177" s="77"/>
    </row>
    <row r="404178" spans="2:3" x14ac:dyDescent="0.25">
      <c r="B404178" s="78"/>
      <c r="C404178" s="77"/>
    </row>
    <row r="404179" spans="2:3" x14ac:dyDescent="0.25">
      <c r="B404179" s="78"/>
      <c r="C404179" s="77"/>
    </row>
    <row r="404180" spans="2:3" x14ac:dyDescent="0.25">
      <c r="B404180" s="78"/>
      <c r="C404180" s="77"/>
    </row>
    <row r="404181" spans="2:3" x14ac:dyDescent="0.25">
      <c r="B404181" s="78"/>
      <c r="C404181" s="77"/>
    </row>
    <row r="404182" spans="2:3" x14ac:dyDescent="0.25">
      <c r="B404182" s="78"/>
      <c r="C404182" s="77"/>
    </row>
    <row r="404183" spans="2:3" x14ac:dyDescent="0.25">
      <c r="B404183" s="78"/>
      <c r="C404183" s="77"/>
    </row>
    <row r="404184" spans="2:3" x14ac:dyDescent="0.25">
      <c r="B404184" s="78"/>
      <c r="C404184" s="77"/>
    </row>
    <row r="404294" spans="2:3" x14ac:dyDescent="0.25">
      <c r="B404294" s="78"/>
      <c r="C404294" s="77"/>
    </row>
    <row r="404295" spans="2:3" x14ac:dyDescent="0.25">
      <c r="B404295" s="78"/>
      <c r="C404295" s="77"/>
    </row>
    <row r="404296" spans="2:3" x14ac:dyDescent="0.25">
      <c r="B404296" s="78"/>
      <c r="C404296" s="77"/>
    </row>
    <row r="404297" spans="2:3" x14ac:dyDescent="0.25">
      <c r="B404297" s="78"/>
      <c r="C404297" s="77"/>
    </row>
    <row r="404298" spans="2:3" x14ac:dyDescent="0.25">
      <c r="B404298" s="78"/>
      <c r="C404298" s="77"/>
    </row>
    <row r="404299" spans="2:3" x14ac:dyDescent="0.25">
      <c r="B404299" s="78"/>
      <c r="C404299" s="77"/>
    </row>
    <row r="404300" spans="2:3" x14ac:dyDescent="0.25">
      <c r="B404300" s="78"/>
      <c r="C404300" s="77"/>
    </row>
    <row r="404301" spans="2:3" x14ac:dyDescent="0.25">
      <c r="B404301" s="78"/>
      <c r="C404301" s="77"/>
    </row>
    <row r="404302" spans="2:3" x14ac:dyDescent="0.25">
      <c r="B404302" s="78"/>
      <c r="C404302" s="77"/>
    </row>
    <row r="404303" spans="2:3" x14ac:dyDescent="0.25">
      <c r="B404303" s="78"/>
      <c r="C404303" s="77"/>
    </row>
    <row r="404304" spans="2:3" x14ac:dyDescent="0.25">
      <c r="B404304" s="78"/>
      <c r="C404304" s="77"/>
    </row>
    <row r="404305" spans="2:3" x14ac:dyDescent="0.25">
      <c r="B404305" s="78"/>
      <c r="C404305" s="77"/>
    </row>
    <row r="404306" spans="2:3" x14ac:dyDescent="0.25">
      <c r="B404306" s="78"/>
      <c r="C404306" s="77"/>
    </row>
    <row r="404416" spans="2:3" x14ac:dyDescent="0.25">
      <c r="B404416" s="78"/>
      <c r="C404416" s="77"/>
    </row>
    <row r="404417" spans="2:3" x14ac:dyDescent="0.25">
      <c r="B404417" s="78"/>
      <c r="C404417" s="77"/>
    </row>
    <row r="404418" spans="2:3" x14ac:dyDescent="0.25">
      <c r="B404418" s="78"/>
      <c r="C404418" s="77"/>
    </row>
    <row r="404419" spans="2:3" x14ac:dyDescent="0.25">
      <c r="B404419" s="78"/>
      <c r="C404419" s="77"/>
    </row>
    <row r="404420" spans="2:3" x14ac:dyDescent="0.25">
      <c r="B404420" s="78"/>
      <c r="C404420" s="77"/>
    </row>
    <row r="404421" spans="2:3" x14ac:dyDescent="0.25">
      <c r="B404421" s="78"/>
      <c r="C404421" s="77"/>
    </row>
    <row r="404422" spans="2:3" x14ac:dyDescent="0.25">
      <c r="B404422" s="78"/>
      <c r="C404422" s="77"/>
    </row>
    <row r="404423" spans="2:3" x14ac:dyDescent="0.25">
      <c r="B404423" s="78"/>
      <c r="C404423" s="77"/>
    </row>
    <row r="404424" spans="2:3" x14ac:dyDescent="0.25">
      <c r="B404424" s="78"/>
      <c r="C404424" s="77"/>
    </row>
    <row r="404425" spans="2:3" x14ac:dyDescent="0.25">
      <c r="B404425" s="78"/>
      <c r="C404425" s="77"/>
    </row>
    <row r="404426" spans="2:3" x14ac:dyDescent="0.25">
      <c r="B404426" s="78"/>
      <c r="C404426" s="77"/>
    </row>
    <row r="404427" spans="2:3" x14ac:dyDescent="0.25">
      <c r="B404427" s="78"/>
      <c r="C404427" s="77"/>
    </row>
    <row r="404428" spans="2:3" x14ac:dyDescent="0.25">
      <c r="B404428" s="78"/>
      <c r="C404428" s="77"/>
    </row>
    <row r="404538" spans="2:3" x14ac:dyDescent="0.25">
      <c r="B404538" s="78"/>
      <c r="C404538" s="77"/>
    </row>
    <row r="404539" spans="2:3" x14ac:dyDescent="0.25">
      <c r="B404539" s="78"/>
      <c r="C404539" s="77"/>
    </row>
    <row r="404540" spans="2:3" x14ac:dyDescent="0.25">
      <c r="B404540" s="78"/>
      <c r="C404540" s="77"/>
    </row>
    <row r="404541" spans="2:3" x14ac:dyDescent="0.25">
      <c r="B404541" s="78"/>
      <c r="C404541" s="77"/>
    </row>
    <row r="404542" spans="2:3" x14ac:dyDescent="0.25">
      <c r="B404542" s="78"/>
      <c r="C404542" s="77"/>
    </row>
    <row r="404543" spans="2:3" x14ac:dyDescent="0.25">
      <c r="B404543" s="78"/>
      <c r="C404543" s="77"/>
    </row>
    <row r="404544" spans="2:3" x14ac:dyDescent="0.25">
      <c r="B404544" s="78"/>
      <c r="C404544" s="77"/>
    </row>
    <row r="404545" spans="2:3" x14ac:dyDescent="0.25">
      <c r="B404545" s="78"/>
      <c r="C404545" s="77"/>
    </row>
    <row r="404546" spans="2:3" x14ac:dyDescent="0.25">
      <c r="B404546" s="78"/>
      <c r="C404546" s="77"/>
    </row>
    <row r="404547" spans="2:3" x14ac:dyDescent="0.25">
      <c r="B404547" s="78"/>
      <c r="C404547" s="77"/>
    </row>
    <row r="404548" spans="2:3" x14ac:dyDescent="0.25">
      <c r="B404548" s="78"/>
      <c r="C404548" s="77"/>
    </row>
    <row r="404549" spans="2:3" x14ac:dyDescent="0.25">
      <c r="B404549" s="78"/>
      <c r="C404549" s="77"/>
    </row>
    <row r="404550" spans="2:3" x14ac:dyDescent="0.25">
      <c r="B404550" s="78"/>
      <c r="C404550" s="77"/>
    </row>
    <row r="404660" spans="2:3" x14ac:dyDescent="0.25">
      <c r="B404660" s="78"/>
      <c r="C404660" s="77"/>
    </row>
    <row r="404661" spans="2:3" x14ac:dyDescent="0.25">
      <c r="B404661" s="78"/>
      <c r="C404661" s="77"/>
    </row>
    <row r="404662" spans="2:3" x14ac:dyDescent="0.25">
      <c r="B404662" s="78"/>
      <c r="C404662" s="77"/>
    </row>
    <row r="404663" spans="2:3" x14ac:dyDescent="0.25">
      <c r="B404663" s="78"/>
      <c r="C404663" s="77"/>
    </row>
    <row r="404664" spans="2:3" x14ac:dyDescent="0.25">
      <c r="B404664" s="78"/>
      <c r="C404664" s="77"/>
    </row>
    <row r="404665" spans="2:3" x14ac:dyDescent="0.25">
      <c r="B404665" s="78"/>
      <c r="C404665" s="77"/>
    </row>
    <row r="404666" spans="2:3" x14ac:dyDescent="0.25">
      <c r="B404666" s="78"/>
      <c r="C404666" s="77"/>
    </row>
    <row r="404667" spans="2:3" x14ac:dyDescent="0.25">
      <c r="B404667" s="78"/>
      <c r="C404667" s="77"/>
    </row>
    <row r="404668" spans="2:3" x14ac:dyDescent="0.25">
      <c r="B404668" s="78"/>
      <c r="C404668" s="77"/>
    </row>
    <row r="404669" spans="2:3" x14ac:dyDescent="0.25">
      <c r="B404669" s="78"/>
      <c r="C404669" s="77"/>
    </row>
    <row r="404670" spans="2:3" x14ac:dyDescent="0.25">
      <c r="B404670" s="78"/>
      <c r="C404670" s="77"/>
    </row>
    <row r="404671" spans="2:3" x14ac:dyDescent="0.25">
      <c r="B404671" s="78"/>
      <c r="C404671" s="77"/>
    </row>
    <row r="404672" spans="2:3" x14ac:dyDescent="0.25">
      <c r="B404672" s="78"/>
      <c r="C404672" s="77"/>
    </row>
    <row r="404782" spans="2:3" x14ac:dyDescent="0.25">
      <c r="B404782" s="78"/>
      <c r="C404782" s="77"/>
    </row>
    <row r="404783" spans="2:3" x14ac:dyDescent="0.25">
      <c r="B404783" s="78"/>
      <c r="C404783" s="77"/>
    </row>
    <row r="404784" spans="2:3" x14ac:dyDescent="0.25">
      <c r="B404784" s="78"/>
      <c r="C404784" s="77"/>
    </row>
    <row r="404785" spans="2:3" x14ac:dyDescent="0.25">
      <c r="B404785" s="78"/>
      <c r="C404785" s="77"/>
    </row>
    <row r="404786" spans="2:3" x14ac:dyDescent="0.25">
      <c r="B404786" s="78"/>
      <c r="C404786" s="77"/>
    </row>
    <row r="404787" spans="2:3" x14ac:dyDescent="0.25">
      <c r="B404787" s="78"/>
      <c r="C404787" s="77"/>
    </row>
    <row r="404788" spans="2:3" x14ac:dyDescent="0.25">
      <c r="B404788" s="78"/>
      <c r="C404788" s="77"/>
    </row>
    <row r="404789" spans="2:3" x14ac:dyDescent="0.25">
      <c r="B404789" s="78"/>
      <c r="C404789" s="77"/>
    </row>
    <row r="404790" spans="2:3" x14ac:dyDescent="0.25">
      <c r="B404790" s="78"/>
      <c r="C404790" s="77"/>
    </row>
    <row r="404791" spans="2:3" x14ac:dyDescent="0.25">
      <c r="B404791" s="78"/>
      <c r="C404791" s="77"/>
    </row>
    <row r="404792" spans="2:3" x14ac:dyDescent="0.25">
      <c r="B404792" s="78"/>
      <c r="C404792" s="77"/>
    </row>
    <row r="404793" spans="2:3" x14ac:dyDescent="0.25">
      <c r="B404793" s="78"/>
      <c r="C404793" s="77"/>
    </row>
    <row r="404794" spans="2:3" x14ac:dyDescent="0.25">
      <c r="B404794" s="78"/>
      <c r="C404794" s="77"/>
    </row>
    <row r="404904" spans="2:3" x14ac:dyDescent="0.25">
      <c r="B404904" s="78"/>
      <c r="C404904" s="77"/>
    </row>
    <row r="404905" spans="2:3" x14ac:dyDescent="0.25">
      <c r="B404905" s="78"/>
      <c r="C404905" s="77"/>
    </row>
    <row r="404906" spans="2:3" x14ac:dyDescent="0.25">
      <c r="B404906" s="78"/>
      <c r="C404906" s="77"/>
    </row>
    <row r="404907" spans="2:3" x14ac:dyDescent="0.25">
      <c r="B404907" s="78"/>
      <c r="C404907" s="77"/>
    </row>
    <row r="404908" spans="2:3" x14ac:dyDescent="0.25">
      <c r="B404908" s="78"/>
      <c r="C404908" s="77"/>
    </row>
    <row r="404909" spans="2:3" x14ac:dyDescent="0.25">
      <c r="B404909" s="78"/>
      <c r="C404909" s="77"/>
    </row>
    <row r="404910" spans="2:3" x14ac:dyDescent="0.25">
      <c r="B404910" s="78"/>
      <c r="C404910" s="77"/>
    </row>
    <row r="404911" spans="2:3" x14ac:dyDescent="0.25">
      <c r="B404911" s="78"/>
      <c r="C404911" s="77"/>
    </row>
    <row r="404912" spans="2:3" x14ac:dyDescent="0.25">
      <c r="B404912" s="78"/>
      <c r="C404912" s="77"/>
    </row>
    <row r="404913" spans="2:3" x14ac:dyDescent="0.25">
      <c r="B404913" s="78"/>
      <c r="C404913" s="77"/>
    </row>
    <row r="404914" spans="2:3" x14ac:dyDescent="0.25">
      <c r="B404914" s="78"/>
      <c r="C404914" s="77"/>
    </row>
    <row r="404915" spans="2:3" x14ac:dyDescent="0.25">
      <c r="B404915" s="78"/>
      <c r="C404915" s="77"/>
    </row>
    <row r="404916" spans="2:3" x14ac:dyDescent="0.25">
      <c r="B404916" s="78"/>
      <c r="C404916" s="77"/>
    </row>
    <row r="405026" spans="2:3" x14ac:dyDescent="0.25">
      <c r="B405026" s="78"/>
      <c r="C405026" s="77"/>
    </row>
    <row r="405027" spans="2:3" x14ac:dyDescent="0.25">
      <c r="B405027" s="78"/>
      <c r="C405027" s="77"/>
    </row>
    <row r="405028" spans="2:3" x14ac:dyDescent="0.25">
      <c r="B405028" s="78"/>
      <c r="C405028" s="77"/>
    </row>
    <row r="405029" spans="2:3" x14ac:dyDescent="0.25">
      <c r="B405029" s="78"/>
      <c r="C405029" s="77"/>
    </row>
    <row r="405030" spans="2:3" x14ac:dyDescent="0.25">
      <c r="B405030" s="78"/>
      <c r="C405030" s="77"/>
    </row>
    <row r="405031" spans="2:3" x14ac:dyDescent="0.25">
      <c r="B405031" s="78"/>
      <c r="C405031" s="77"/>
    </row>
    <row r="405032" spans="2:3" x14ac:dyDescent="0.25">
      <c r="B405032" s="78"/>
      <c r="C405032" s="77"/>
    </row>
    <row r="405033" spans="2:3" x14ac:dyDescent="0.25">
      <c r="B405033" s="78"/>
      <c r="C405033" s="77"/>
    </row>
    <row r="405034" spans="2:3" x14ac:dyDescent="0.25">
      <c r="B405034" s="78"/>
      <c r="C405034" s="77"/>
    </row>
    <row r="405035" spans="2:3" x14ac:dyDescent="0.25">
      <c r="B405035" s="78"/>
      <c r="C405035" s="77"/>
    </row>
    <row r="405036" spans="2:3" x14ac:dyDescent="0.25">
      <c r="B405036" s="78"/>
      <c r="C405036" s="77"/>
    </row>
    <row r="405037" spans="2:3" x14ac:dyDescent="0.25">
      <c r="B405037" s="78"/>
      <c r="C405037" s="77"/>
    </row>
    <row r="405038" spans="2:3" x14ac:dyDescent="0.25">
      <c r="B405038" s="78"/>
      <c r="C405038" s="77"/>
    </row>
    <row r="405148" spans="2:3" x14ac:dyDescent="0.25">
      <c r="B405148" s="78"/>
      <c r="C405148" s="77"/>
    </row>
    <row r="405149" spans="2:3" x14ac:dyDescent="0.25">
      <c r="B405149" s="78"/>
      <c r="C405149" s="77"/>
    </row>
    <row r="405150" spans="2:3" x14ac:dyDescent="0.25">
      <c r="B405150" s="78"/>
      <c r="C405150" s="77"/>
    </row>
    <row r="405151" spans="2:3" x14ac:dyDescent="0.25">
      <c r="B405151" s="78"/>
      <c r="C405151" s="77"/>
    </row>
    <row r="405152" spans="2:3" x14ac:dyDescent="0.25">
      <c r="B405152" s="78"/>
      <c r="C405152" s="77"/>
    </row>
    <row r="405153" spans="2:3" x14ac:dyDescent="0.25">
      <c r="B405153" s="78"/>
      <c r="C405153" s="77"/>
    </row>
    <row r="405154" spans="2:3" x14ac:dyDescent="0.25">
      <c r="B405154" s="78"/>
      <c r="C405154" s="77"/>
    </row>
    <row r="405155" spans="2:3" x14ac:dyDescent="0.25">
      <c r="B405155" s="78"/>
      <c r="C405155" s="77"/>
    </row>
    <row r="405156" spans="2:3" x14ac:dyDescent="0.25">
      <c r="B405156" s="78"/>
      <c r="C405156" s="77"/>
    </row>
    <row r="405157" spans="2:3" x14ac:dyDescent="0.25">
      <c r="B405157" s="78"/>
      <c r="C405157" s="77"/>
    </row>
    <row r="405158" spans="2:3" x14ac:dyDescent="0.25">
      <c r="B405158" s="78"/>
      <c r="C405158" s="77"/>
    </row>
    <row r="405159" spans="2:3" x14ac:dyDescent="0.25">
      <c r="B405159" s="78"/>
      <c r="C405159" s="77"/>
    </row>
    <row r="405160" spans="2:3" x14ac:dyDescent="0.25">
      <c r="B405160" s="78"/>
      <c r="C405160" s="77"/>
    </row>
    <row r="405270" spans="2:3" x14ac:dyDescent="0.25">
      <c r="B405270" s="78"/>
      <c r="C405270" s="77"/>
    </row>
    <row r="405271" spans="2:3" x14ac:dyDescent="0.25">
      <c r="B405271" s="78"/>
      <c r="C405271" s="77"/>
    </row>
    <row r="405272" spans="2:3" x14ac:dyDescent="0.25">
      <c r="B405272" s="78"/>
      <c r="C405272" s="77"/>
    </row>
    <row r="405273" spans="2:3" x14ac:dyDescent="0.25">
      <c r="B405273" s="78"/>
      <c r="C405273" s="77"/>
    </row>
    <row r="405274" spans="2:3" x14ac:dyDescent="0.25">
      <c r="B405274" s="78"/>
      <c r="C405274" s="77"/>
    </row>
    <row r="405275" spans="2:3" x14ac:dyDescent="0.25">
      <c r="B405275" s="78"/>
      <c r="C405275" s="77"/>
    </row>
    <row r="405276" spans="2:3" x14ac:dyDescent="0.25">
      <c r="B405276" s="78"/>
      <c r="C405276" s="77"/>
    </row>
    <row r="405277" spans="2:3" x14ac:dyDescent="0.25">
      <c r="B405277" s="78"/>
      <c r="C405277" s="77"/>
    </row>
    <row r="405278" spans="2:3" x14ac:dyDescent="0.25">
      <c r="B405278" s="78"/>
      <c r="C405278" s="77"/>
    </row>
    <row r="405279" spans="2:3" x14ac:dyDescent="0.25">
      <c r="B405279" s="78"/>
      <c r="C405279" s="77"/>
    </row>
    <row r="405280" spans="2:3" x14ac:dyDescent="0.25">
      <c r="B405280" s="78"/>
      <c r="C405280" s="77"/>
    </row>
    <row r="405281" spans="2:3" x14ac:dyDescent="0.25">
      <c r="B405281" s="78"/>
      <c r="C405281" s="77"/>
    </row>
    <row r="405282" spans="2:3" x14ac:dyDescent="0.25">
      <c r="B405282" s="78"/>
      <c r="C405282" s="77"/>
    </row>
    <row r="405392" spans="2:3" x14ac:dyDescent="0.25">
      <c r="B405392" s="78"/>
      <c r="C405392" s="77"/>
    </row>
    <row r="405393" spans="2:3" x14ac:dyDescent="0.25">
      <c r="B405393" s="78"/>
      <c r="C405393" s="77"/>
    </row>
    <row r="405394" spans="2:3" x14ac:dyDescent="0.25">
      <c r="B405394" s="78"/>
      <c r="C405394" s="77"/>
    </row>
    <row r="405395" spans="2:3" x14ac:dyDescent="0.25">
      <c r="B405395" s="78"/>
      <c r="C405395" s="77"/>
    </row>
    <row r="405396" spans="2:3" x14ac:dyDescent="0.25">
      <c r="B405396" s="78"/>
      <c r="C405396" s="77"/>
    </row>
    <row r="405397" spans="2:3" x14ac:dyDescent="0.25">
      <c r="B405397" s="78"/>
      <c r="C405397" s="77"/>
    </row>
    <row r="405398" spans="2:3" x14ac:dyDescent="0.25">
      <c r="B405398" s="78"/>
      <c r="C405398" s="77"/>
    </row>
    <row r="405399" spans="2:3" x14ac:dyDescent="0.25">
      <c r="B405399" s="78"/>
      <c r="C405399" s="77"/>
    </row>
    <row r="405400" spans="2:3" x14ac:dyDescent="0.25">
      <c r="B405400" s="78"/>
      <c r="C405400" s="77"/>
    </row>
    <row r="405401" spans="2:3" x14ac:dyDescent="0.25">
      <c r="B405401" s="78"/>
      <c r="C405401" s="77"/>
    </row>
    <row r="405402" spans="2:3" x14ac:dyDescent="0.25">
      <c r="B405402" s="78"/>
      <c r="C405402" s="77"/>
    </row>
    <row r="405403" spans="2:3" x14ac:dyDescent="0.25">
      <c r="B405403" s="78"/>
      <c r="C405403" s="77"/>
    </row>
    <row r="405404" spans="2:3" x14ac:dyDescent="0.25">
      <c r="B405404" s="78"/>
      <c r="C405404" s="77"/>
    </row>
    <row r="405514" spans="2:3" x14ac:dyDescent="0.25">
      <c r="B405514" s="78"/>
      <c r="C405514" s="77"/>
    </row>
    <row r="405515" spans="2:3" x14ac:dyDescent="0.25">
      <c r="B405515" s="78"/>
      <c r="C405515" s="77"/>
    </row>
    <row r="405516" spans="2:3" x14ac:dyDescent="0.25">
      <c r="B405516" s="78"/>
      <c r="C405516" s="77"/>
    </row>
    <row r="405517" spans="2:3" x14ac:dyDescent="0.25">
      <c r="B405517" s="78"/>
      <c r="C405517" s="77"/>
    </row>
    <row r="405518" spans="2:3" x14ac:dyDescent="0.25">
      <c r="B405518" s="78"/>
      <c r="C405518" s="77"/>
    </row>
    <row r="405519" spans="2:3" x14ac:dyDescent="0.25">
      <c r="B405519" s="78"/>
      <c r="C405519" s="77"/>
    </row>
    <row r="405520" spans="2:3" x14ac:dyDescent="0.25">
      <c r="B405520" s="78"/>
      <c r="C405520" s="77"/>
    </row>
    <row r="405521" spans="2:3" x14ac:dyDescent="0.25">
      <c r="B405521" s="78"/>
      <c r="C405521" s="77"/>
    </row>
    <row r="405522" spans="2:3" x14ac:dyDescent="0.25">
      <c r="B405522" s="78"/>
      <c r="C405522" s="77"/>
    </row>
    <row r="405523" spans="2:3" x14ac:dyDescent="0.25">
      <c r="B405523" s="78"/>
      <c r="C405523" s="77"/>
    </row>
    <row r="405524" spans="2:3" x14ac:dyDescent="0.25">
      <c r="B405524" s="78"/>
      <c r="C405524" s="77"/>
    </row>
    <row r="405525" spans="2:3" x14ac:dyDescent="0.25">
      <c r="B405525" s="78"/>
      <c r="C405525" s="77"/>
    </row>
    <row r="405526" spans="2:3" x14ac:dyDescent="0.25">
      <c r="B405526" s="78"/>
      <c r="C405526" s="77"/>
    </row>
    <row r="405636" spans="2:3" x14ac:dyDescent="0.25">
      <c r="B405636" s="78"/>
      <c r="C405636" s="77"/>
    </row>
    <row r="405637" spans="2:3" x14ac:dyDescent="0.25">
      <c r="B405637" s="78"/>
      <c r="C405637" s="77"/>
    </row>
    <row r="405638" spans="2:3" x14ac:dyDescent="0.25">
      <c r="B405638" s="78"/>
      <c r="C405638" s="77"/>
    </row>
    <row r="405639" spans="2:3" x14ac:dyDescent="0.25">
      <c r="B405639" s="78"/>
      <c r="C405639" s="77"/>
    </row>
    <row r="405640" spans="2:3" x14ac:dyDescent="0.25">
      <c r="B405640" s="78"/>
      <c r="C405640" s="77"/>
    </row>
    <row r="405641" spans="2:3" x14ac:dyDescent="0.25">
      <c r="B405641" s="78"/>
      <c r="C405641" s="77"/>
    </row>
    <row r="405642" spans="2:3" x14ac:dyDescent="0.25">
      <c r="B405642" s="78"/>
      <c r="C405642" s="77"/>
    </row>
    <row r="405643" spans="2:3" x14ac:dyDescent="0.25">
      <c r="B405643" s="78"/>
      <c r="C405643" s="77"/>
    </row>
    <row r="405644" spans="2:3" x14ac:dyDescent="0.25">
      <c r="B405644" s="78"/>
      <c r="C405644" s="77"/>
    </row>
    <row r="405645" spans="2:3" x14ac:dyDescent="0.25">
      <c r="B405645" s="78"/>
      <c r="C405645" s="77"/>
    </row>
    <row r="405646" spans="2:3" x14ac:dyDescent="0.25">
      <c r="B405646" s="78"/>
      <c r="C405646" s="77"/>
    </row>
    <row r="405647" spans="2:3" x14ac:dyDescent="0.25">
      <c r="B405647" s="78"/>
      <c r="C405647" s="77"/>
    </row>
    <row r="405648" spans="2:3" x14ac:dyDescent="0.25">
      <c r="B405648" s="78"/>
      <c r="C405648" s="77"/>
    </row>
    <row r="405758" spans="2:3" x14ac:dyDescent="0.25">
      <c r="B405758" s="78"/>
      <c r="C405758" s="77"/>
    </row>
    <row r="405759" spans="2:3" x14ac:dyDescent="0.25">
      <c r="B405759" s="78"/>
      <c r="C405759" s="77"/>
    </row>
    <row r="405760" spans="2:3" x14ac:dyDescent="0.25">
      <c r="B405760" s="78"/>
      <c r="C405760" s="77"/>
    </row>
    <row r="405761" spans="2:3" x14ac:dyDescent="0.25">
      <c r="B405761" s="78"/>
      <c r="C405761" s="77"/>
    </row>
    <row r="405762" spans="2:3" x14ac:dyDescent="0.25">
      <c r="B405762" s="78"/>
      <c r="C405762" s="77"/>
    </row>
    <row r="405763" spans="2:3" x14ac:dyDescent="0.25">
      <c r="B405763" s="78"/>
      <c r="C405763" s="77"/>
    </row>
    <row r="405764" spans="2:3" x14ac:dyDescent="0.25">
      <c r="B405764" s="78"/>
      <c r="C405764" s="77"/>
    </row>
    <row r="405765" spans="2:3" x14ac:dyDescent="0.25">
      <c r="B405765" s="78"/>
      <c r="C405765" s="77"/>
    </row>
    <row r="405766" spans="2:3" x14ac:dyDescent="0.25">
      <c r="B405766" s="78"/>
      <c r="C405766" s="77"/>
    </row>
    <row r="405767" spans="2:3" x14ac:dyDescent="0.25">
      <c r="B405767" s="78"/>
      <c r="C405767" s="77"/>
    </row>
    <row r="405768" spans="2:3" x14ac:dyDescent="0.25">
      <c r="B405768" s="78"/>
      <c r="C405768" s="77"/>
    </row>
    <row r="405769" spans="2:3" x14ac:dyDescent="0.25">
      <c r="B405769" s="78"/>
      <c r="C405769" s="77"/>
    </row>
    <row r="405770" spans="2:3" x14ac:dyDescent="0.25">
      <c r="B405770" s="78"/>
      <c r="C405770" s="77"/>
    </row>
    <row r="405880" spans="2:3" x14ac:dyDescent="0.25">
      <c r="B405880" s="78"/>
      <c r="C405880" s="77"/>
    </row>
    <row r="405881" spans="2:3" x14ac:dyDescent="0.25">
      <c r="B405881" s="78"/>
      <c r="C405881" s="77"/>
    </row>
    <row r="405882" spans="2:3" x14ac:dyDescent="0.25">
      <c r="B405882" s="78"/>
      <c r="C405882" s="77"/>
    </row>
    <row r="405883" spans="2:3" x14ac:dyDescent="0.25">
      <c r="B405883" s="78"/>
      <c r="C405883" s="77"/>
    </row>
    <row r="405884" spans="2:3" x14ac:dyDescent="0.25">
      <c r="B405884" s="78"/>
      <c r="C405884" s="77"/>
    </row>
    <row r="405885" spans="2:3" x14ac:dyDescent="0.25">
      <c r="B405885" s="78"/>
      <c r="C405885" s="77"/>
    </row>
    <row r="405886" spans="2:3" x14ac:dyDescent="0.25">
      <c r="B405886" s="78"/>
      <c r="C405886" s="77"/>
    </row>
    <row r="405887" spans="2:3" x14ac:dyDescent="0.25">
      <c r="B405887" s="78"/>
      <c r="C405887" s="77"/>
    </row>
    <row r="405888" spans="2:3" x14ac:dyDescent="0.25">
      <c r="B405888" s="78"/>
      <c r="C405888" s="77"/>
    </row>
    <row r="405889" spans="2:3" x14ac:dyDescent="0.25">
      <c r="B405889" s="78"/>
      <c r="C405889" s="77"/>
    </row>
    <row r="405890" spans="2:3" x14ac:dyDescent="0.25">
      <c r="B405890" s="78"/>
      <c r="C405890" s="77"/>
    </row>
    <row r="405891" spans="2:3" x14ac:dyDescent="0.25">
      <c r="B405891" s="78"/>
      <c r="C405891" s="77"/>
    </row>
    <row r="405892" spans="2:3" x14ac:dyDescent="0.25">
      <c r="B405892" s="78"/>
      <c r="C405892" s="77"/>
    </row>
    <row r="406002" spans="2:3" x14ac:dyDescent="0.25">
      <c r="B406002" s="78"/>
      <c r="C406002" s="77"/>
    </row>
    <row r="406003" spans="2:3" x14ac:dyDescent="0.25">
      <c r="B406003" s="78"/>
      <c r="C406003" s="77"/>
    </row>
    <row r="406004" spans="2:3" x14ac:dyDescent="0.25">
      <c r="B406004" s="78"/>
      <c r="C406004" s="77"/>
    </row>
    <row r="406005" spans="2:3" x14ac:dyDescent="0.25">
      <c r="B406005" s="78"/>
      <c r="C406005" s="77"/>
    </row>
    <row r="406006" spans="2:3" x14ac:dyDescent="0.25">
      <c r="B406006" s="78"/>
      <c r="C406006" s="77"/>
    </row>
    <row r="406007" spans="2:3" x14ac:dyDescent="0.25">
      <c r="B406007" s="78"/>
      <c r="C406007" s="77"/>
    </row>
    <row r="406008" spans="2:3" x14ac:dyDescent="0.25">
      <c r="B406008" s="78"/>
      <c r="C406008" s="77"/>
    </row>
    <row r="406009" spans="2:3" x14ac:dyDescent="0.25">
      <c r="B406009" s="78"/>
      <c r="C406009" s="77"/>
    </row>
    <row r="406010" spans="2:3" x14ac:dyDescent="0.25">
      <c r="B406010" s="78"/>
      <c r="C406010" s="77"/>
    </row>
    <row r="406011" spans="2:3" x14ac:dyDescent="0.25">
      <c r="B406011" s="78"/>
      <c r="C406011" s="77"/>
    </row>
    <row r="406012" spans="2:3" x14ac:dyDescent="0.25">
      <c r="B406012" s="78"/>
      <c r="C406012" s="77"/>
    </row>
    <row r="406013" spans="2:3" x14ac:dyDescent="0.25">
      <c r="B406013" s="78"/>
      <c r="C406013" s="77"/>
    </row>
    <row r="406014" spans="2:3" x14ac:dyDescent="0.25">
      <c r="B406014" s="78"/>
      <c r="C406014" s="77"/>
    </row>
    <row r="406124" spans="2:3" x14ac:dyDescent="0.25">
      <c r="B406124" s="78"/>
      <c r="C406124" s="77"/>
    </row>
    <row r="406125" spans="2:3" x14ac:dyDescent="0.25">
      <c r="B406125" s="78"/>
      <c r="C406125" s="77"/>
    </row>
    <row r="406126" spans="2:3" x14ac:dyDescent="0.25">
      <c r="B406126" s="78"/>
      <c r="C406126" s="77"/>
    </row>
    <row r="406127" spans="2:3" x14ac:dyDescent="0.25">
      <c r="B406127" s="78"/>
      <c r="C406127" s="77"/>
    </row>
    <row r="406128" spans="2:3" x14ac:dyDescent="0.25">
      <c r="B406128" s="78"/>
      <c r="C406128" s="77"/>
    </row>
    <row r="406129" spans="2:3" x14ac:dyDescent="0.25">
      <c r="B406129" s="78"/>
      <c r="C406129" s="77"/>
    </row>
    <row r="406130" spans="2:3" x14ac:dyDescent="0.25">
      <c r="B406130" s="78"/>
      <c r="C406130" s="77"/>
    </row>
    <row r="406131" spans="2:3" x14ac:dyDescent="0.25">
      <c r="B406131" s="78"/>
      <c r="C406131" s="77"/>
    </row>
    <row r="406132" spans="2:3" x14ac:dyDescent="0.25">
      <c r="B406132" s="78"/>
      <c r="C406132" s="77"/>
    </row>
    <row r="406133" spans="2:3" x14ac:dyDescent="0.25">
      <c r="B406133" s="78"/>
      <c r="C406133" s="77"/>
    </row>
    <row r="406134" spans="2:3" x14ac:dyDescent="0.25">
      <c r="B406134" s="78"/>
      <c r="C406134" s="77"/>
    </row>
    <row r="406135" spans="2:3" x14ac:dyDescent="0.25">
      <c r="B406135" s="78"/>
      <c r="C406135" s="77"/>
    </row>
    <row r="406136" spans="2:3" x14ac:dyDescent="0.25">
      <c r="B406136" s="78"/>
      <c r="C406136" s="77"/>
    </row>
    <row r="406246" spans="2:3" x14ac:dyDescent="0.25">
      <c r="B406246" s="78"/>
      <c r="C406246" s="77"/>
    </row>
    <row r="406247" spans="2:3" x14ac:dyDescent="0.25">
      <c r="B406247" s="78"/>
      <c r="C406247" s="77"/>
    </row>
    <row r="406248" spans="2:3" x14ac:dyDescent="0.25">
      <c r="B406248" s="78"/>
      <c r="C406248" s="77"/>
    </row>
    <row r="406249" spans="2:3" x14ac:dyDescent="0.25">
      <c r="B406249" s="78"/>
      <c r="C406249" s="77"/>
    </row>
    <row r="406250" spans="2:3" x14ac:dyDescent="0.25">
      <c r="B406250" s="78"/>
      <c r="C406250" s="77"/>
    </row>
    <row r="406251" spans="2:3" x14ac:dyDescent="0.25">
      <c r="B406251" s="78"/>
      <c r="C406251" s="77"/>
    </row>
    <row r="406252" spans="2:3" x14ac:dyDescent="0.25">
      <c r="B406252" s="78"/>
      <c r="C406252" s="77"/>
    </row>
    <row r="406253" spans="2:3" x14ac:dyDescent="0.25">
      <c r="B406253" s="78"/>
      <c r="C406253" s="77"/>
    </row>
    <row r="406254" spans="2:3" x14ac:dyDescent="0.25">
      <c r="B406254" s="78"/>
      <c r="C406254" s="77"/>
    </row>
    <row r="406255" spans="2:3" x14ac:dyDescent="0.25">
      <c r="B406255" s="78"/>
      <c r="C406255" s="77"/>
    </row>
    <row r="406256" spans="2:3" x14ac:dyDescent="0.25">
      <c r="B406256" s="78"/>
      <c r="C406256" s="77"/>
    </row>
    <row r="406257" spans="2:3" x14ac:dyDescent="0.25">
      <c r="B406257" s="78"/>
      <c r="C406257" s="77"/>
    </row>
    <row r="406258" spans="2:3" x14ac:dyDescent="0.25">
      <c r="B406258" s="78"/>
      <c r="C406258" s="77"/>
    </row>
    <row r="406368" spans="2:3" x14ac:dyDescent="0.25">
      <c r="B406368" s="78"/>
      <c r="C406368" s="77"/>
    </row>
    <row r="406369" spans="2:3" x14ac:dyDescent="0.25">
      <c r="B406369" s="78"/>
      <c r="C406369" s="77"/>
    </row>
    <row r="406370" spans="2:3" x14ac:dyDescent="0.25">
      <c r="B406370" s="78"/>
      <c r="C406370" s="77"/>
    </row>
    <row r="406371" spans="2:3" x14ac:dyDescent="0.25">
      <c r="B406371" s="78"/>
      <c r="C406371" s="77"/>
    </row>
    <row r="406372" spans="2:3" x14ac:dyDescent="0.25">
      <c r="B406372" s="78"/>
      <c r="C406372" s="77"/>
    </row>
    <row r="406373" spans="2:3" x14ac:dyDescent="0.25">
      <c r="B406373" s="78"/>
      <c r="C406373" s="77"/>
    </row>
    <row r="406374" spans="2:3" x14ac:dyDescent="0.25">
      <c r="B406374" s="78"/>
      <c r="C406374" s="77"/>
    </row>
    <row r="406375" spans="2:3" x14ac:dyDescent="0.25">
      <c r="B406375" s="78"/>
      <c r="C406375" s="77"/>
    </row>
    <row r="406376" spans="2:3" x14ac:dyDescent="0.25">
      <c r="B406376" s="78"/>
      <c r="C406376" s="77"/>
    </row>
    <row r="406377" spans="2:3" x14ac:dyDescent="0.25">
      <c r="B406377" s="78"/>
      <c r="C406377" s="77"/>
    </row>
    <row r="406378" spans="2:3" x14ac:dyDescent="0.25">
      <c r="B406378" s="78"/>
      <c r="C406378" s="77"/>
    </row>
    <row r="406379" spans="2:3" x14ac:dyDescent="0.25">
      <c r="B406379" s="78"/>
      <c r="C406379" s="77"/>
    </row>
    <row r="406380" spans="2:3" x14ac:dyDescent="0.25">
      <c r="B406380" s="78"/>
      <c r="C406380" s="77"/>
    </row>
    <row r="406490" spans="2:3" x14ac:dyDescent="0.25">
      <c r="B406490" s="78"/>
      <c r="C406490" s="77"/>
    </row>
    <row r="406491" spans="2:3" x14ac:dyDescent="0.25">
      <c r="B406491" s="78"/>
      <c r="C406491" s="77"/>
    </row>
    <row r="406492" spans="2:3" x14ac:dyDescent="0.25">
      <c r="B406492" s="78"/>
      <c r="C406492" s="77"/>
    </row>
    <row r="406493" spans="2:3" x14ac:dyDescent="0.25">
      <c r="B406493" s="78"/>
      <c r="C406493" s="77"/>
    </row>
    <row r="406494" spans="2:3" x14ac:dyDescent="0.25">
      <c r="B406494" s="78"/>
      <c r="C406494" s="77"/>
    </row>
    <row r="406495" spans="2:3" x14ac:dyDescent="0.25">
      <c r="B406495" s="78"/>
      <c r="C406495" s="77"/>
    </row>
    <row r="406496" spans="2:3" x14ac:dyDescent="0.25">
      <c r="B406496" s="78"/>
      <c r="C406496" s="77"/>
    </row>
    <row r="406497" spans="2:3" x14ac:dyDescent="0.25">
      <c r="B406497" s="78"/>
      <c r="C406497" s="77"/>
    </row>
    <row r="406498" spans="2:3" x14ac:dyDescent="0.25">
      <c r="B406498" s="78"/>
      <c r="C406498" s="77"/>
    </row>
    <row r="406499" spans="2:3" x14ac:dyDescent="0.25">
      <c r="B406499" s="78"/>
      <c r="C406499" s="77"/>
    </row>
    <row r="406500" spans="2:3" x14ac:dyDescent="0.25">
      <c r="B406500" s="78"/>
      <c r="C406500" s="77"/>
    </row>
    <row r="406501" spans="2:3" x14ac:dyDescent="0.25">
      <c r="B406501" s="78"/>
      <c r="C406501" s="77"/>
    </row>
    <row r="406502" spans="2:3" x14ac:dyDescent="0.25">
      <c r="B406502" s="78"/>
      <c r="C406502" s="77"/>
    </row>
    <row r="406612" spans="2:3" x14ac:dyDescent="0.25">
      <c r="B406612" s="78"/>
      <c r="C406612" s="77"/>
    </row>
    <row r="406613" spans="2:3" x14ac:dyDescent="0.25">
      <c r="B406613" s="78"/>
      <c r="C406613" s="77"/>
    </row>
    <row r="406614" spans="2:3" x14ac:dyDescent="0.25">
      <c r="B406614" s="78"/>
      <c r="C406614" s="77"/>
    </row>
    <row r="406615" spans="2:3" x14ac:dyDescent="0.25">
      <c r="B406615" s="78"/>
      <c r="C406615" s="77"/>
    </row>
    <row r="406616" spans="2:3" x14ac:dyDescent="0.25">
      <c r="B406616" s="78"/>
      <c r="C406616" s="77"/>
    </row>
    <row r="406617" spans="2:3" x14ac:dyDescent="0.25">
      <c r="B406617" s="78"/>
      <c r="C406617" s="77"/>
    </row>
    <row r="406618" spans="2:3" x14ac:dyDescent="0.25">
      <c r="B406618" s="78"/>
      <c r="C406618" s="77"/>
    </row>
    <row r="406619" spans="2:3" x14ac:dyDescent="0.25">
      <c r="B406619" s="78"/>
      <c r="C406619" s="77"/>
    </row>
    <row r="406620" spans="2:3" x14ac:dyDescent="0.25">
      <c r="B406620" s="78"/>
      <c r="C406620" s="77"/>
    </row>
    <row r="406621" spans="2:3" x14ac:dyDescent="0.25">
      <c r="B406621" s="78"/>
      <c r="C406621" s="77"/>
    </row>
    <row r="406622" spans="2:3" x14ac:dyDescent="0.25">
      <c r="B406622" s="78"/>
      <c r="C406622" s="77"/>
    </row>
    <row r="406623" spans="2:3" x14ac:dyDescent="0.25">
      <c r="B406623" s="78"/>
      <c r="C406623" s="77"/>
    </row>
    <row r="406624" spans="2:3" x14ac:dyDescent="0.25">
      <c r="B406624" s="78"/>
      <c r="C406624" s="77"/>
    </row>
    <row r="406734" spans="2:3" x14ac:dyDescent="0.25">
      <c r="B406734" s="78"/>
      <c r="C406734" s="77"/>
    </row>
    <row r="406735" spans="2:3" x14ac:dyDescent="0.25">
      <c r="B406735" s="78"/>
      <c r="C406735" s="77"/>
    </row>
    <row r="406736" spans="2:3" x14ac:dyDescent="0.25">
      <c r="B406736" s="78"/>
      <c r="C406736" s="77"/>
    </row>
    <row r="406737" spans="2:3" x14ac:dyDescent="0.25">
      <c r="B406737" s="78"/>
      <c r="C406737" s="77"/>
    </row>
    <row r="406738" spans="2:3" x14ac:dyDescent="0.25">
      <c r="B406738" s="78"/>
      <c r="C406738" s="77"/>
    </row>
    <row r="406739" spans="2:3" x14ac:dyDescent="0.25">
      <c r="B406739" s="78"/>
      <c r="C406739" s="77"/>
    </row>
    <row r="406740" spans="2:3" x14ac:dyDescent="0.25">
      <c r="B406740" s="78"/>
      <c r="C406740" s="77"/>
    </row>
    <row r="406741" spans="2:3" x14ac:dyDescent="0.25">
      <c r="B406741" s="78"/>
      <c r="C406741" s="77"/>
    </row>
    <row r="406742" spans="2:3" x14ac:dyDescent="0.25">
      <c r="B406742" s="78"/>
      <c r="C406742" s="77"/>
    </row>
    <row r="406743" spans="2:3" x14ac:dyDescent="0.25">
      <c r="B406743" s="78"/>
      <c r="C406743" s="77"/>
    </row>
    <row r="406744" spans="2:3" x14ac:dyDescent="0.25">
      <c r="B406744" s="78"/>
      <c r="C406744" s="77"/>
    </row>
    <row r="406745" spans="2:3" x14ac:dyDescent="0.25">
      <c r="B406745" s="78"/>
      <c r="C406745" s="77"/>
    </row>
    <row r="406746" spans="2:3" x14ac:dyDescent="0.25">
      <c r="B406746" s="78"/>
      <c r="C406746" s="77"/>
    </row>
    <row r="406856" spans="2:3" x14ac:dyDescent="0.25">
      <c r="B406856" s="78"/>
      <c r="C406856" s="77"/>
    </row>
    <row r="406857" spans="2:3" x14ac:dyDescent="0.25">
      <c r="B406857" s="78"/>
      <c r="C406857" s="77"/>
    </row>
    <row r="406858" spans="2:3" x14ac:dyDescent="0.25">
      <c r="B406858" s="78"/>
      <c r="C406858" s="77"/>
    </row>
    <row r="406859" spans="2:3" x14ac:dyDescent="0.25">
      <c r="B406859" s="78"/>
      <c r="C406859" s="77"/>
    </row>
    <row r="406860" spans="2:3" x14ac:dyDescent="0.25">
      <c r="B406860" s="78"/>
      <c r="C406860" s="77"/>
    </row>
    <row r="406861" spans="2:3" x14ac:dyDescent="0.25">
      <c r="B406861" s="78"/>
      <c r="C406861" s="77"/>
    </row>
    <row r="406862" spans="2:3" x14ac:dyDescent="0.25">
      <c r="B406862" s="78"/>
      <c r="C406862" s="77"/>
    </row>
    <row r="406863" spans="2:3" x14ac:dyDescent="0.25">
      <c r="B406863" s="78"/>
      <c r="C406863" s="77"/>
    </row>
    <row r="406864" spans="2:3" x14ac:dyDescent="0.25">
      <c r="B406864" s="78"/>
      <c r="C406864" s="77"/>
    </row>
    <row r="406865" spans="2:3" x14ac:dyDescent="0.25">
      <c r="B406865" s="78"/>
      <c r="C406865" s="77"/>
    </row>
    <row r="406866" spans="2:3" x14ac:dyDescent="0.25">
      <c r="B406866" s="78"/>
      <c r="C406866" s="77"/>
    </row>
    <row r="406867" spans="2:3" x14ac:dyDescent="0.25">
      <c r="B406867" s="78"/>
      <c r="C406867" s="77"/>
    </row>
    <row r="406868" spans="2:3" x14ac:dyDescent="0.25">
      <c r="B406868" s="78"/>
      <c r="C406868" s="77"/>
    </row>
    <row r="406978" spans="2:3" x14ac:dyDescent="0.25">
      <c r="B406978" s="78"/>
      <c r="C406978" s="77"/>
    </row>
    <row r="406979" spans="2:3" x14ac:dyDescent="0.25">
      <c r="B406979" s="78"/>
      <c r="C406979" s="77"/>
    </row>
    <row r="406980" spans="2:3" x14ac:dyDescent="0.25">
      <c r="B406980" s="78"/>
      <c r="C406980" s="77"/>
    </row>
    <row r="406981" spans="2:3" x14ac:dyDescent="0.25">
      <c r="B406981" s="78"/>
      <c r="C406981" s="77"/>
    </row>
    <row r="406982" spans="2:3" x14ac:dyDescent="0.25">
      <c r="B406982" s="78"/>
      <c r="C406982" s="77"/>
    </row>
    <row r="406983" spans="2:3" x14ac:dyDescent="0.25">
      <c r="B406983" s="78"/>
      <c r="C406983" s="77"/>
    </row>
    <row r="406984" spans="2:3" x14ac:dyDescent="0.25">
      <c r="B406984" s="78"/>
      <c r="C406984" s="77"/>
    </row>
    <row r="406985" spans="2:3" x14ac:dyDescent="0.25">
      <c r="B406985" s="78"/>
      <c r="C406985" s="77"/>
    </row>
    <row r="406986" spans="2:3" x14ac:dyDescent="0.25">
      <c r="B406986" s="78"/>
      <c r="C406986" s="77"/>
    </row>
    <row r="406987" spans="2:3" x14ac:dyDescent="0.25">
      <c r="B406987" s="78"/>
      <c r="C406987" s="77"/>
    </row>
    <row r="406988" spans="2:3" x14ac:dyDescent="0.25">
      <c r="B406988" s="78"/>
      <c r="C406988" s="77"/>
    </row>
    <row r="406989" spans="2:3" x14ac:dyDescent="0.25">
      <c r="B406989" s="78"/>
      <c r="C406989" s="77"/>
    </row>
    <row r="406990" spans="2:3" x14ac:dyDescent="0.25">
      <c r="B406990" s="78"/>
      <c r="C406990" s="77"/>
    </row>
    <row r="407100" spans="2:3" x14ac:dyDescent="0.25">
      <c r="B407100" s="78"/>
      <c r="C407100" s="77"/>
    </row>
    <row r="407101" spans="2:3" x14ac:dyDescent="0.25">
      <c r="B407101" s="78"/>
      <c r="C407101" s="77"/>
    </row>
    <row r="407102" spans="2:3" x14ac:dyDescent="0.25">
      <c r="B407102" s="78"/>
      <c r="C407102" s="77"/>
    </row>
    <row r="407103" spans="2:3" x14ac:dyDescent="0.25">
      <c r="B407103" s="78"/>
      <c r="C407103" s="77"/>
    </row>
    <row r="407104" spans="2:3" x14ac:dyDescent="0.25">
      <c r="B407104" s="78"/>
      <c r="C407104" s="77"/>
    </row>
    <row r="407105" spans="2:3" x14ac:dyDescent="0.25">
      <c r="B407105" s="78"/>
      <c r="C407105" s="77"/>
    </row>
    <row r="407106" spans="2:3" x14ac:dyDescent="0.25">
      <c r="B407106" s="78"/>
      <c r="C407106" s="77"/>
    </row>
    <row r="407107" spans="2:3" x14ac:dyDescent="0.25">
      <c r="B407107" s="78"/>
      <c r="C407107" s="77"/>
    </row>
    <row r="407108" spans="2:3" x14ac:dyDescent="0.25">
      <c r="B407108" s="78"/>
      <c r="C407108" s="77"/>
    </row>
    <row r="407109" spans="2:3" x14ac:dyDescent="0.25">
      <c r="B407109" s="78"/>
      <c r="C407109" s="77"/>
    </row>
    <row r="407110" spans="2:3" x14ac:dyDescent="0.25">
      <c r="B407110" s="78"/>
      <c r="C407110" s="77"/>
    </row>
    <row r="407111" spans="2:3" x14ac:dyDescent="0.25">
      <c r="B407111" s="78"/>
      <c r="C407111" s="77"/>
    </row>
    <row r="407112" spans="2:3" x14ac:dyDescent="0.25">
      <c r="B407112" s="78"/>
      <c r="C407112" s="77"/>
    </row>
    <row r="407222" spans="2:3" x14ac:dyDescent="0.25">
      <c r="B407222" s="78"/>
      <c r="C407222" s="77"/>
    </row>
    <row r="407223" spans="2:3" x14ac:dyDescent="0.25">
      <c r="B407223" s="78"/>
      <c r="C407223" s="77"/>
    </row>
    <row r="407224" spans="2:3" x14ac:dyDescent="0.25">
      <c r="B407224" s="78"/>
      <c r="C407224" s="77"/>
    </row>
    <row r="407225" spans="2:3" x14ac:dyDescent="0.25">
      <c r="B407225" s="78"/>
      <c r="C407225" s="77"/>
    </row>
    <row r="407226" spans="2:3" x14ac:dyDescent="0.25">
      <c r="B407226" s="78"/>
      <c r="C407226" s="77"/>
    </row>
    <row r="407227" spans="2:3" x14ac:dyDescent="0.25">
      <c r="B407227" s="78"/>
      <c r="C407227" s="77"/>
    </row>
    <row r="407228" spans="2:3" x14ac:dyDescent="0.25">
      <c r="B407228" s="78"/>
      <c r="C407228" s="77"/>
    </row>
    <row r="407229" spans="2:3" x14ac:dyDescent="0.25">
      <c r="B407229" s="78"/>
      <c r="C407229" s="77"/>
    </row>
    <row r="407230" spans="2:3" x14ac:dyDescent="0.25">
      <c r="B407230" s="78"/>
      <c r="C407230" s="77"/>
    </row>
    <row r="407231" spans="2:3" x14ac:dyDescent="0.25">
      <c r="B407231" s="78"/>
      <c r="C407231" s="77"/>
    </row>
    <row r="407232" spans="2:3" x14ac:dyDescent="0.25">
      <c r="B407232" s="78"/>
      <c r="C407232" s="77"/>
    </row>
    <row r="407233" spans="2:3" x14ac:dyDescent="0.25">
      <c r="B407233" s="78"/>
      <c r="C407233" s="77"/>
    </row>
    <row r="407234" spans="2:3" x14ac:dyDescent="0.25">
      <c r="B407234" s="78"/>
      <c r="C407234" s="77"/>
    </row>
    <row r="407344" spans="2:3" x14ac:dyDescent="0.25">
      <c r="B407344" s="78"/>
      <c r="C407344" s="77"/>
    </row>
    <row r="407345" spans="2:3" x14ac:dyDescent="0.25">
      <c r="B407345" s="78"/>
      <c r="C407345" s="77"/>
    </row>
    <row r="407346" spans="2:3" x14ac:dyDescent="0.25">
      <c r="B407346" s="78"/>
      <c r="C407346" s="77"/>
    </row>
    <row r="407347" spans="2:3" x14ac:dyDescent="0.25">
      <c r="B407347" s="78"/>
      <c r="C407347" s="77"/>
    </row>
    <row r="407348" spans="2:3" x14ac:dyDescent="0.25">
      <c r="B407348" s="78"/>
      <c r="C407348" s="77"/>
    </row>
    <row r="407349" spans="2:3" x14ac:dyDescent="0.25">
      <c r="B407349" s="78"/>
      <c r="C407349" s="77"/>
    </row>
    <row r="407350" spans="2:3" x14ac:dyDescent="0.25">
      <c r="B407350" s="78"/>
      <c r="C407350" s="77"/>
    </row>
    <row r="407351" spans="2:3" x14ac:dyDescent="0.25">
      <c r="B407351" s="78"/>
      <c r="C407351" s="77"/>
    </row>
    <row r="407352" spans="2:3" x14ac:dyDescent="0.25">
      <c r="B407352" s="78"/>
      <c r="C407352" s="77"/>
    </row>
    <row r="407353" spans="2:3" x14ac:dyDescent="0.25">
      <c r="B407353" s="78"/>
      <c r="C407353" s="77"/>
    </row>
    <row r="407354" spans="2:3" x14ac:dyDescent="0.25">
      <c r="B407354" s="78"/>
      <c r="C407354" s="77"/>
    </row>
    <row r="407355" spans="2:3" x14ac:dyDescent="0.25">
      <c r="B407355" s="78"/>
      <c r="C407355" s="77"/>
    </row>
    <row r="407356" spans="2:3" x14ac:dyDescent="0.25">
      <c r="B407356" s="78"/>
      <c r="C407356" s="77"/>
    </row>
    <row r="407466" spans="2:3" x14ac:dyDescent="0.25">
      <c r="B407466" s="78"/>
      <c r="C407466" s="77"/>
    </row>
    <row r="407467" spans="2:3" x14ac:dyDescent="0.25">
      <c r="B407467" s="78"/>
      <c r="C407467" s="77"/>
    </row>
    <row r="407468" spans="2:3" x14ac:dyDescent="0.25">
      <c r="B407468" s="78"/>
      <c r="C407468" s="77"/>
    </row>
    <row r="407469" spans="2:3" x14ac:dyDescent="0.25">
      <c r="B407469" s="78"/>
      <c r="C407469" s="77"/>
    </row>
    <row r="407470" spans="2:3" x14ac:dyDescent="0.25">
      <c r="B407470" s="78"/>
      <c r="C407470" s="77"/>
    </row>
    <row r="407471" spans="2:3" x14ac:dyDescent="0.25">
      <c r="B407471" s="78"/>
      <c r="C407471" s="77"/>
    </row>
    <row r="407472" spans="2:3" x14ac:dyDescent="0.25">
      <c r="B407472" s="78"/>
      <c r="C407472" s="77"/>
    </row>
    <row r="407473" spans="2:3" x14ac:dyDescent="0.25">
      <c r="B407473" s="78"/>
      <c r="C407473" s="77"/>
    </row>
    <row r="407474" spans="2:3" x14ac:dyDescent="0.25">
      <c r="B407474" s="78"/>
      <c r="C407474" s="77"/>
    </row>
    <row r="407475" spans="2:3" x14ac:dyDescent="0.25">
      <c r="B407475" s="78"/>
      <c r="C407475" s="77"/>
    </row>
    <row r="407476" spans="2:3" x14ac:dyDescent="0.25">
      <c r="B407476" s="78"/>
      <c r="C407476" s="77"/>
    </row>
    <row r="407477" spans="2:3" x14ac:dyDescent="0.25">
      <c r="B407477" s="78"/>
      <c r="C407477" s="77"/>
    </row>
    <row r="407478" spans="2:3" x14ac:dyDescent="0.25">
      <c r="B407478" s="78"/>
      <c r="C407478" s="77"/>
    </row>
    <row r="407588" spans="2:3" x14ac:dyDescent="0.25">
      <c r="B407588" s="78"/>
      <c r="C407588" s="77"/>
    </row>
    <row r="407589" spans="2:3" x14ac:dyDescent="0.25">
      <c r="B407589" s="78"/>
      <c r="C407589" s="77"/>
    </row>
    <row r="407590" spans="2:3" x14ac:dyDescent="0.25">
      <c r="B407590" s="78"/>
      <c r="C407590" s="77"/>
    </row>
    <row r="407591" spans="2:3" x14ac:dyDescent="0.25">
      <c r="B407591" s="78"/>
      <c r="C407591" s="77"/>
    </row>
    <row r="407592" spans="2:3" x14ac:dyDescent="0.25">
      <c r="B407592" s="78"/>
      <c r="C407592" s="77"/>
    </row>
    <row r="407593" spans="2:3" x14ac:dyDescent="0.25">
      <c r="B407593" s="78"/>
      <c r="C407593" s="77"/>
    </row>
    <row r="407594" spans="2:3" x14ac:dyDescent="0.25">
      <c r="B407594" s="78"/>
      <c r="C407594" s="77"/>
    </row>
    <row r="407595" spans="2:3" x14ac:dyDescent="0.25">
      <c r="B407595" s="78"/>
      <c r="C407595" s="77"/>
    </row>
    <row r="407596" spans="2:3" x14ac:dyDescent="0.25">
      <c r="B407596" s="78"/>
      <c r="C407596" s="77"/>
    </row>
    <row r="407597" spans="2:3" x14ac:dyDescent="0.25">
      <c r="B407597" s="78"/>
      <c r="C407597" s="77"/>
    </row>
    <row r="407598" spans="2:3" x14ac:dyDescent="0.25">
      <c r="B407598" s="78"/>
      <c r="C407598" s="77"/>
    </row>
    <row r="407599" spans="2:3" x14ac:dyDescent="0.25">
      <c r="B407599" s="78"/>
      <c r="C407599" s="77"/>
    </row>
    <row r="407600" spans="2:3" x14ac:dyDescent="0.25">
      <c r="B407600" s="78"/>
      <c r="C407600" s="77"/>
    </row>
    <row r="407710" spans="2:3" x14ac:dyDescent="0.25">
      <c r="B407710" s="78"/>
      <c r="C407710" s="77"/>
    </row>
    <row r="407711" spans="2:3" x14ac:dyDescent="0.25">
      <c r="B407711" s="78"/>
      <c r="C407711" s="77"/>
    </row>
    <row r="407712" spans="2:3" x14ac:dyDescent="0.25">
      <c r="B407712" s="78"/>
      <c r="C407712" s="77"/>
    </row>
    <row r="407713" spans="2:3" x14ac:dyDescent="0.25">
      <c r="B407713" s="78"/>
      <c r="C407713" s="77"/>
    </row>
    <row r="407714" spans="2:3" x14ac:dyDescent="0.25">
      <c r="B407714" s="78"/>
      <c r="C407714" s="77"/>
    </row>
    <row r="407715" spans="2:3" x14ac:dyDescent="0.25">
      <c r="B407715" s="78"/>
      <c r="C407715" s="77"/>
    </row>
    <row r="407716" spans="2:3" x14ac:dyDescent="0.25">
      <c r="B407716" s="78"/>
      <c r="C407716" s="77"/>
    </row>
    <row r="407717" spans="2:3" x14ac:dyDescent="0.25">
      <c r="B407717" s="78"/>
      <c r="C407717" s="77"/>
    </row>
    <row r="407718" spans="2:3" x14ac:dyDescent="0.25">
      <c r="B407718" s="78"/>
      <c r="C407718" s="77"/>
    </row>
    <row r="407719" spans="2:3" x14ac:dyDescent="0.25">
      <c r="B407719" s="78"/>
      <c r="C407719" s="77"/>
    </row>
    <row r="407720" spans="2:3" x14ac:dyDescent="0.25">
      <c r="B407720" s="78"/>
      <c r="C407720" s="77"/>
    </row>
    <row r="407721" spans="2:3" x14ac:dyDescent="0.25">
      <c r="B407721" s="78"/>
      <c r="C407721" s="77"/>
    </row>
    <row r="407722" spans="2:3" x14ac:dyDescent="0.25">
      <c r="B407722" s="78"/>
      <c r="C407722" s="77"/>
    </row>
    <row r="407832" spans="2:3" x14ac:dyDescent="0.25">
      <c r="B407832" s="78"/>
      <c r="C407832" s="77"/>
    </row>
    <row r="407833" spans="2:3" x14ac:dyDescent="0.25">
      <c r="B407833" s="78"/>
      <c r="C407833" s="77"/>
    </row>
    <row r="407834" spans="2:3" x14ac:dyDescent="0.25">
      <c r="B407834" s="78"/>
      <c r="C407834" s="77"/>
    </row>
    <row r="407835" spans="2:3" x14ac:dyDescent="0.25">
      <c r="B407835" s="78"/>
      <c r="C407835" s="77"/>
    </row>
    <row r="407836" spans="2:3" x14ac:dyDescent="0.25">
      <c r="B407836" s="78"/>
      <c r="C407836" s="77"/>
    </row>
    <row r="407837" spans="2:3" x14ac:dyDescent="0.25">
      <c r="B407837" s="78"/>
      <c r="C407837" s="77"/>
    </row>
    <row r="407838" spans="2:3" x14ac:dyDescent="0.25">
      <c r="B407838" s="78"/>
      <c r="C407838" s="77"/>
    </row>
    <row r="407839" spans="2:3" x14ac:dyDescent="0.25">
      <c r="B407839" s="78"/>
      <c r="C407839" s="77"/>
    </row>
    <row r="407840" spans="2:3" x14ac:dyDescent="0.25">
      <c r="B407840" s="78"/>
      <c r="C407840" s="77"/>
    </row>
    <row r="407841" spans="2:3" x14ac:dyDescent="0.25">
      <c r="B407841" s="78"/>
      <c r="C407841" s="77"/>
    </row>
    <row r="407842" spans="2:3" x14ac:dyDescent="0.25">
      <c r="B407842" s="78"/>
      <c r="C407842" s="77"/>
    </row>
    <row r="407843" spans="2:3" x14ac:dyDescent="0.25">
      <c r="B407843" s="78"/>
      <c r="C407843" s="77"/>
    </row>
    <row r="407844" spans="2:3" x14ac:dyDescent="0.25">
      <c r="B407844" s="78"/>
      <c r="C407844" s="77"/>
    </row>
    <row r="407954" spans="2:3" x14ac:dyDescent="0.25">
      <c r="B407954" s="78"/>
      <c r="C407954" s="77"/>
    </row>
    <row r="407955" spans="2:3" x14ac:dyDescent="0.25">
      <c r="B407955" s="78"/>
      <c r="C407955" s="77"/>
    </row>
    <row r="407956" spans="2:3" x14ac:dyDescent="0.25">
      <c r="B407956" s="78"/>
      <c r="C407956" s="77"/>
    </row>
    <row r="407957" spans="2:3" x14ac:dyDescent="0.25">
      <c r="B407957" s="78"/>
      <c r="C407957" s="77"/>
    </row>
    <row r="407958" spans="2:3" x14ac:dyDescent="0.25">
      <c r="B407958" s="78"/>
      <c r="C407958" s="77"/>
    </row>
    <row r="407959" spans="2:3" x14ac:dyDescent="0.25">
      <c r="B407959" s="78"/>
      <c r="C407959" s="77"/>
    </row>
    <row r="407960" spans="2:3" x14ac:dyDescent="0.25">
      <c r="B407960" s="78"/>
      <c r="C407960" s="77"/>
    </row>
    <row r="407961" spans="2:3" x14ac:dyDescent="0.25">
      <c r="B407961" s="78"/>
      <c r="C407961" s="77"/>
    </row>
    <row r="407962" spans="2:3" x14ac:dyDescent="0.25">
      <c r="B407962" s="78"/>
      <c r="C407962" s="77"/>
    </row>
    <row r="407963" spans="2:3" x14ac:dyDescent="0.25">
      <c r="B407963" s="78"/>
      <c r="C407963" s="77"/>
    </row>
    <row r="407964" spans="2:3" x14ac:dyDescent="0.25">
      <c r="B407964" s="78"/>
      <c r="C407964" s="77"/>
    </row>
    <row r="407965" spans="2:3" x14ac:dyDescent="0.25">
      <c r="B407965" s="78"/>
      <c r="C407965" s="77"/>
    </row>
    <row r="407966" spans="2:3" x14ac:dyDescent="0.25">
      <c r="B407966" s="78"/>
      <c r="C407966" s="77"/>
    </row>
    <row r="408076" spans="2:3" x14ac:dyDescent="0.25">
      <c r="B408076" s="78"/>
      <c r="C408076" s="77"/>
    </row>
    <row r="408077" spans="2:3" x14ac:dyDescent="0.25">
      <c r="B408077" s="78"/>
      <c r="C408077" s="77"/>
    </row>
    <row r="408078" spans="2:3" x14ac:dyDescent="0.25">
      <c r="B408078" s="78"/>
      <c r="C408078" s="77"/>
    </row>
    <row r="408079" spans="2:3" x14ac:dyDescent="0.25">
      <c r="B408079" s="78"/>
      <c r="C408079" s="77"/>
    </row>
    <row r="408080" spans="2:3" x14ac:dyDescent="0.25">
      <c r="B408080" s="78"/>
      <c r="C408080" s="77"/>
    </row>
    <row r="408081" spans="2:3" x14ac:dyDescent="0.25">
      <c r="B408081" s="78"/>
      <c r="C408081" s="77"/>
    </row>
    <row r="408082" spans="2:3" x14ac:dyDescent="0.25">
      <c r="B408082" s="78"/>
      <c r="C408082" s="77"/>
    </row>
    <row r="408083" spans="2:3" x14ac:dyDescent="0.25">
      <c r="B408083" s="78"/>
      <c r="C408083" s="77"/>
    </row>
    <row r="408084" spans="2:3" x14ac:dyDescent="0.25">
      <c r="B408084" s="78"/>
      <c r="C408084" s="77"/>
    </row>
    <row r="408085" spans="2:3" x14ac:dyDescent="0.25">
      <c r="B408085" s="78"/>
      <c r="C408085" s="77"/>
    </row>
    <row r="408086" spans="2:3" x14ac:dyDescent="0.25">
      <c r="B408086" s="78"/>
      <c r="C408086" s="77"/>
    </row>
    <row r="408087" spans="2:3" x14ac:dyDescent="0.25">
      <c r="B408087" s="78"/>
      <c r="C408087" s="77"/>
    </row>
    <row r="408088" spans="2:3" x14ac:dyDescent="0.25">
      <c r="B408088" s="78"/>
      <c r="C408088" s="77"/>
    </row>
    <row r="408198" spans="2:3" x14ac:dyDescent="0.25">
      <c r="B408198" s="78"/>
      <c r="C408198" s="77"/>
    </row>
    <row r="408199" spans="2:3" x14ac:dyDescent="0.25">
      <c r="B408199" s="78"/>
      <c r="C408199" s="77"/>
    </row>
    <row r="408200" spans="2:3" x14ac:dyDescent="0.25">
      <c r="B408200" s="78"/>
      <c r="C408200" s="77"/>
    </row>
    <row r="408201" spans="2:3" x14ac:dyDescent="0.25">
      <c r="B408201" s="78"/>
      <c r="C408201" s="77"/>
    </row>
    <row r="408202" spans="2:3" x14ac:dyDescent="0.25">
      <c r="B408202" s="78"/>
      <c r="C408202" s="77"/>
    </row>
    <row r="408203" spans="2:3" x14ac:dyDescent="0.25">
      <c r="B408203" s="78"/>
      <c r="C408203" s="77"/>
    </row>
    <row r="408204" spans="2:3" x14ac:dyDescent="0.25">
      <c r="B408204" s="78"/>
      <c r="C408204" s="77"/>
    </row>
    <row r="408205" spans="2:3" x14ac:dyDescent="0.25">
      <c r="B408205" s="78"/>
      <c r="C408205" s="77"/>
    </row>
    <row r="408206" spans="2:3" x14ac:dyDescent="0.25">
      <c r="B408206" s="78"/>
      <c r="C408206" s="77"/>
    </row>
    <row r="408207" spans="2:3" x14ac:dyDescent="0.25">
      <c r="B408207" s="78"/>
      <c r="C408207" s="77"/>
    </row>
    <row r="408208" spans="2:3" x14ac:dyDescent="0.25">
      <c r="B408208" s="78"/>
      <c r="C408208" s="77"/>
    </row>
    <row r="408209" spans="2:3" x14ac:dyDescent="0.25">
      <c r="B408209" s="78"/>
      <c r="C408209" s="77"/>
    </row>
    <row r="408210" spans="2:3" x14ac:dyDescent="0.25">
      <c r="B408210" s="78"/>
      <c r="C408210" s="77"/>
    </row>
    <row r="408320" spans="2:3" x14ac:dyDescent="0.25">
      <c r="B408320" s="78"/>
      <c r="C408320" s="77"/>
    </row>
    <row r="408321" spans="2:3" x14ac:dyDescent="0.25">
      <c r="B408321" s="78"/>
      <c r="C408321" s="77"/>
    </row>
    <row r="408322" spans="2:3" x14ac:dyDescent="0.25">
      <c r="B408322" s="78"/>
      <c r="C408322" s="77"/>
    </row>
    <row r="408323" spans="2:3" x14ac:dyDescent="0.25">
      <c r="B408323" s="78"/>
      <c r="C408323" s="77"/>
    </row>
    <row r="408324" spans="2:3" x14ac:dyDescent="0.25">
      <c r="B408324" s="78"/>
      <c r="C408324" s="77"/>
    </row>
    <row r="408325" spans="2:3" x14ac:dyDescent="0.25">
      <c r="B408325" s="78"/>
      <c r="C408325" s="77"/>
    </row>
    <row r="408326" spans="2:3" x14ac:dyDescent="0.25">
      <c r="B408326" s="78"/>
      <c r="C408326" s="77"/>
    </row>
    <row r="408327" spans="2:3" x14ac:dyDescent="0.25">
      <c r="B408327" s="78"/>
      <c r="C408327" s="77"/>
    </row>
    <row r="408328" spans="2:3" x14ac:dyDescent="0.25">
      <c r="B408328" s="78"/>
      <c r="C408328" s="77"/>
    </row>
    <row r="408329" spans="2:3" x14ac:dyDescent="0.25">
      <c r="B408329" s="78"/>
      <c r="C408329" s="77"/>
    </row>
    <row r="408330" spans="2:3" x14ac:dyDescent="0.25">
      <c r="B408330" s="78"/>
      <c r="C408330" s="77"/>
    </row>
    <row r="408331" spans="2:3" x14ac:dyDescent="0.25">
      <c r="B408331" s="78"/>
      <c r="C408331" s="77"/>
    </row>
    <row r="408332" spans="2:3" x14ac:dyDescent="0.25">
      <c r="B408332" s="78"/>
      <c r="C408332" s="77"/>
    </row>
    <row r="408442" spans="2:3" x14ac:dyDescent="0.25">
      <c r="B408442" s="78"/>
      <c r="C408442" s="77"/>
    </row>
    <row r="408443" spans="2:3" x14ac:dyDescent="0.25">
      <c r="B408443" s="78"/>
      <c r="C408443" s="77"/>
    </row>
    <row r="408444" spans="2:3" x14ac:dyDescent="0.25">
      <c r="B408444" s="78"/>
      <c r="C408444" s="77"/>
    </row>
    <row r="408445" spans="2:3" x14ac:dyDescent="0.25">
      <c r="B408445" s="78"/>
      <c r="C408445" s="77"/>
    </row>
    <row r="408446" spans="2:3" x14ac:dyDescent="0.25">
      <c r="B408446" s="78"/>
      <c r="C408446" s="77"/>
    </row>
    <row r="408447" spans="2:3" x14ac:dyDescent="0.25">
      <c r="B408447" s="78"/>
      <c r="C408447" s="77"/>
    </row>
    <row r="408448" spans="2:3" x14ac:dyDescent="0.25">
      <c r="B408448" s="78"/>
      <c r="C408448" s="77"/>
    </row>
    <row r="408449" spans="2:3" x14ac:dyDescent="0.25">
      <c r="B408449" s="78"/>
      <c r="C408449" s="77"/>
    </row>
    <row r="408450" spans="2:3" x14ac:dyDescent="0.25">
      <c r="B408450" s="78"/>
      <c r="C408450" s="77"/>
    </row>
    <row r="408451" spans="2:3" x14ac:dyDescent="0.25">
      <c r="B408451" s="78"/>
      <c r="C408451" s="77"/>
    </row>
    <row r="408452" spans="2:3" x14ac:dyDescent="0.25">
      <c r="B408452" s="78"/>
      <c r="C408452" s="77"/>
    </row>
    <row r="408453" spans="2:3" x14ac:dyDescent="0.25">
      <c r="B408453" s="78"/>
      <c r="C408453" s="77"/>
    </row>
    <row r="408454" spans="2:3" x14ac:dyDescent="0.25">
      <c r="B408454" s="78"/>
      <c r="C408454" s="77"/>
    </row>
    <row r="408564" spans="2:3" x14ac:dyDescent="0.25">
      <c r="B408564" s="78"/>
      <c r="C408564" s="77"/>
    </row>
    <row r="408565" spans="2:3" x14ac:dyDescent="0.25">
      <c r="B408565" s="78"/>
      <c r="C408565" s="77"/>
    </row>
    <row r="408566" spans="2:3" x14ac:dyDescent="0.25">
      <c r="B408566" s="78"/>
      <c r="C408566" s="77"/>
    </row>
    <row r="408567" spans="2:3" x14ac:dyDescent="0.25">
      <c r="B408567" s="78"/>
      <c r="C408567" s="77"/>
    </row>
    <row r="408568" spans="2:3" x14ac:dyDescent="0.25">
      <c r="B408568" s="78"/>
      <c r="C408568" s="77"/>
    </row>
    <row r="408569" spans="2:3" x14ac:dyDescent="0.25">
      <c r="B408569" s="78"/>
      <c r="C408569" s="77"/>
    </row>
    <row r="408570" spans="2:3" x14ac:dyDescent="0.25">
      <c r="B408570" s="78"/>
      <c r="C408570" s="77"/>
    </row>
    <row r="408571" spans="2:3" x14ac:dyDescent="0.25">
      <c r="B408571" s="78"/>
      <c r="C408571" s="77"/>
    </row>
    <row r="408572" spans="2:3" x14ac:dyDescent="0.25">
      <c r="B408572" s="78"/>
      <c r="C408572" s="77"/>
    </row>
    <row r="408573" spans="2:3" x14ac:dyDescent="0.25">
      <c r="B408573" s="78"/>
      <c r="C408573" s="77"/>
    </row>
    <row r="408574" spans="2:3" x14ac:dyDescent="0.25">
      <c r="B408574" s="78"/>
      <c r="C408574" s="77"/>
    </row>
    <row r="408575" spans="2:3" x14ac:dyDescent="0.25">
      <c r="B408575" s="78"/>
      <c r="C408575" s="77"/>
    </row>
    <row r="408576" spans="2:3" x14ac:dyDescent="0.25">
      <c r="B408576" s="78"/>
      <c r="C408576" s="77"/>
    </row>
    <row r="408686" spans="2:3" x14ac:dyDescent="0.25">
      <c r="B408686" s="78"/>
      <c r="C408686" s="77"/>
    </row>
    <row r="408687" spans="2:3" x14ac:dyDescent="0.25">
      <c r="B408687" s="78"/>
      <c r="C408687" s="77"/>
    </row>
    <row r="408688" spans="2:3" x14ac:dyDescent="0.25">
      <c r="B408688" s="78"/>
      <c r="C408688" s="77"/>
    </row>
    <row r="408689" spans="2:3" x14ac:dyDescent="0.25">
      <c r="B408689" s="78"/>
      <c r="C408689" s="77"/>
    </row>
    <row r="408690" spans="2:3" x14ac:dyDescent="0.25">
      <c r="B408690" s="78"/>
      <c r="C408690" s="77"/>
    </row>
    <row r="408691" spans="2:3" x14ac:dyDescent="0.25">
      <c r="B408691" s="78"/>
      <c r="C408691" s="77"/>
    </row>
    <row r="408692" spans="2:3" x14ac:dyDescent="0.25">
      <c r="B408692" s="78"/>
      <c r="C408692" s="77"/>
    </row>
    <row r="408693" spans="2:3" x14ac:dyDescent="0.25">
      <c r="B408693" s="78"/>
      <c r="C408693" s="77"/>
    </row>
    <row r="408694" spans="2:3" x14ac:dyDescent="0.25">
      <c r="B408694" s="78"/>
      <c r="C408694" s="77"/>
    </row>
    <row r="408695" spans="2:3" x14ac:dyDescent="0.25">
      <c r="B408695" s="78"/>
      <c r="C408695" s="77"/>
    </row>
    <row r="408696" spans="2:3" x14ac:dyDescent="0.25">
      <c r="B408696" s="78"/>
      <c r="C408696" s="77"/>
    </row>
    <row r="408697" spans="2:3" x14ac:dyDescent="0.25">
      <c r="B408697" s="78"/>
      <c r="C408697" s="77"/>
    </row>
    <row r="408698" spans="2:3" x14ac:dyDescent="0.25">
      <c r="B408698" s="78"/>
      <c r="C408698" s="77"/>
    </row>
    <row r="408808" spans="2:3" x14ac:dyDescent="0.25">
      <c r="B408808" s="78"/>
      <c r="C408808" s="77"/>
    </row>
    <row r="408809" spans="2:3" x14ac:dyDescent="0.25">
      <c r="B408809" s="78"/>
      <c r="C408809" s="77"/>
    </row>
    <row r="408810" spans="2:3" x14ac:dyDescent="0.25">
      <c r="B408810" s="78"/>
      <c r="C408810" s="77"/>
    </row>
    <row r="408811" spans="2:3" x14ac:dyDescent="0.25">
      <c r="B408811" s="78"/>
      <c r="C408811" s="77"/>
    </row>
    <row r="408812" spans="2:3" x14ac:dyDescent="0.25">
      <c r="B408812" s="78"/>
      <c r="C408812" s="77"/>
    </row>
    <row r="408813" spans="2:3" x14ac:dyDescent="0.25">
      <c r="B408813" s="78"/>
      <c r="C408813" s="77"/>
    </row>
    <row r="408814" spans="2:3" x14ac:dyDescent="0.25">
      <c r="B408814" s="78"/>
      <c r="C408814" s="77"/>
    </row>
    <row r="408815" spans="2:3" x14ac:dyDescent="0.25">
      <c r="B408815" s="78"/>
      <c r="C408815" s="77"/>
    </row>
    <row r="408816" spans="2:3" x14ac:dyDescent="0.25">
      <c r="B408816" s="78"/>
      <c r="C408816" s="77"/>
    </row>
    <row r="408817" spans="2:3" x14ac:dyDescent="0.25">
      <c r="B408817" s="78"/>
      <c r="C408817" s="77"/>
    </row>
    <row r="408818" spans="2:3" x14ac:dyDescent="0.25">
      <c r="B408818" s="78"/>
      <c r="C408818" s="77"/>
    </row>
    <row r="408819" spans="2:3" x14ac:dyDescent="0.25">
      <c r="B408819" s="78"/>
      <c r="C408819" s="77"/>
    </row>
    <row r="408820" spans="2:3" x14ac:dyDescent="0.25">
      <c r="B408820" s="78"/>
      <c r="C408820" s="77"/>
    </row>
    <row r="408930" spans="2:3" x14ac:dyDescent="0.25">
      <c r="B408930" s="78"/>
      <c r="C408930" s="77"/>
    </row>
    <row r="408931" spans="2:3" x14ac:dyDescent="0.25">
      <c r="B408931" s="78"/>
      <c r="C408931" s="77"/>
    </row>
    <row r="408932" spans="2:3" x14ac:dyDescent="0.25">
      <c r="B408932" s="78"/>
      <c r="C408932" s="77"/>
    </row>
    <row r="408933" spans="2:3" x14ac:dyDescent="0.25">
      <c r="B408933" s="78"/>
      <c r="C408933" s="77"/>
    </row>
    <row r="408934" spans="2:3" x14ac:dyDescent="0.25">
      <c r="B408934" s="78"/>
      <c r="C408934" s="77"/>
    </row>
    <row r="408935" spans="2:3" x14ac:dyDescent="0.25">
      <c r="B408935" s="78"/>
      <c r="C408935" s="77"/>
    </row>
    <row r="408936" spans="2:3" x14ac:dyDescent="0.25">
      <c r="B408936" s="78"/>
      <c r="C408936" s="77"/>
    </row>
    <row r="408937" spans="2:3" x14ac:dyDescent="0.25">
      <c r="B408937" s="78"/>
      <c r="C408937" s="77"/>
    </row>
    <row r="408938" spans="2:3" x14ac:dyDescent="0.25">
      <c r="B408938" s="78"/>
      <c r="C408938" s="77"/>
    </row>
    <row r="408939" spans="2:3" x14ac:dyDescent="0.25">
      <c r="B408939" s="78"/>
      <c r="C408939" s="77"/>
    </row>
    <row r="408940" spans="2:3" x14ac:dyDescent="0.25">
      <c r="B408940" s="78"/>
      <c r="C408940" s="77"/>
    </row>
    <row r="408941" spans="2:3" x14ac:dyDescent="0.25">
      <c r="B408941" s="78"/>
      <c r="C408941" s="77"/>
    </row>
    <row r="408942" spans="2:3" x14ac:dyDescent="0.25">
      <c r="B408942" s="78"/>
      <c r="C408942" s="77"/>
    </row>
    <row r="409052" spans="2:3" x14ac:dyDescent="0.25">
      <c r="B409052" s="78"/>
      <c r="C409052" s="77"/>
    </row>
    <row r="409053" spans="2:3" x14ac:dyDescent="0.25">
      <c r="B409053" s="78"/>
      <c r="C409053" s="77"/>
    </row>
    <row r="409054" spans="2:3" x14ac:dyDescent="0.25">
      <c r="B409054" s="78"/>
      <c r="C409054" s="77"/>
    </row>
    <row r="409055" spans="2:3" x14ac:dyDescent="0.25">
      <c r="B409055" s="78"/>
      <c r="C409055" s="77"/>
    </row>
    <row r="409056" spans="2:3" x14ac:dyDescent="0.25">
      <c r="B409056" s="78"/>
      <c r="C409056" s="77"/>
    </row>
    <row r="409057" spans="2:3" x14ac:dyDescent="0.25">
      <c r="B409057" s="78"/>
      <c r="C409057" s="77"/>
    </row>
    <row r="409058" spans="2:3" x14ac:dyDescent="0.25">
      <c r="B409058" s="78"/>
      <c r="C409058" s="77"/>
    </row>
    <row r="409059" spans="2:3" x14ac:dyDescent="0.25">
      <c r="B409059" s="78"/>
      <c r="C409059" s="77"/>
    </row>
    <row r="409060" spans="2:3" x14ac:dyDescent="0.25">
      <c r="B409060" s="78"/>
      <c r="C409060" s="77"/>
    </row>
    <row r="409061" spans="2:3" x14ac:dyDescent="0.25">
      <c r="B409061" s="78"/>
      <c r="C409061" s="77"/>
    </row>
    <row r="409062" spans="2:3" x14ac:dyDescent="0.25">
      <c r="B409062" s="78"/>
      <c r="C409062" s="77"/>
    </row>
    <row r="409063" spans="2:3" x14ac:dyDescent="0.25">
      <c r="B409063" s="78"/>
      <c r="C409063" s="77"/>
    </row>
    <row r="409064" spans="2:3" x14ac:dyDescent="0.25">
      <c r="B409064" s="78"/>
      <c r="C409064" s="77"/>
    </row>
    <row r="409174" spans="2:3" x14ac:dyDescent="0.25">
      <c r="B409174" s="78"/>
      <c r="C409174" s="77"/>
    </row>
    <row r="409175" spans="2:3" x14ac:dyDescent="0.25">
      <c r="B409175" s="78"/>
      <c r="C409175" s="77"/>
    </row>
    <row r="409176" spans="2:3" x14ac:dyDescent="0.25">
      <c r="B409176" s="78"/>
      <c r="C409176" s="77"/>
    </row>
    <row r="409177" spans="2:3" x14ac:dyDescent="0.25">
      <c r="B409177" s="78"/>
      <c r="C409177" s="77"/>
    </row>
    <row r="409178" spans="2:3" x14ac:dyDescent="0.25">
      <c r="B409178" s="78"/>
      <c r="C409178" s="77"/>
    </row>
    <row r="409179" spans="2:3" x14ac:dyDescent="0.25">
      <c r="B409179" s="78"/>
      <c r="C409179" s="77"/>
    </row>
    <row r="409180" spans="2:3" x14ac:dyDescent="0.25">
      <c r="B409180" s="78"/>
      <c r="C409180" s="77"/>
    </row>
    <row r="409181" spans="2:3" x14ac:dyDescent="0.25">
      <c r="B409181" s="78"/>
      <c r="C409181" s="77"/>
    </row>
    <row r="409182" spans="2:3" x14ac:dyDescent="0.25">
      <c r="B409182" s="78"/>
      <c r="C409182" s="77"/>
    </row>
    <row r="409183" spans="2:3" x14ac:dyDescent="0.25">
      <c r="B409183" s="78"/>
      <c r="C409183" s="77"/>
    </row>
    <row r="409184" spans="2:3" x14ac:dyDescent="0.25">
      <c r="B409184" s="78"/>
      <c r="C409184" s="77"/>
    </row>
    <row r="409185" spans="2:3" x14ac:dyDescent="0.25">
      <c r="B409185" s="78"/>
      <c r="C409185" s="77"/>
    </row>
    <row r="409186" spans="2:3" x14ac:dyDescent="0.25">
      <c r="B409186" s="78"/>
      <c r="C409186" s="77"/>
    </row>
    <row r="409296" spans="2:3" x14ac:dyDescent="0.25">
      <c r="B409296" s="78"/>
      <c r="C409296" s="77"/>
    </row>
    <row r="409297" spans="2:3" x14ac:dyDescent="0.25">
      <c r="B409297" s="78"/>
      <c r="C409297" s="77"/>
    </row>
    <row r="409298" spans="2:3" x14ac:dyDescent="0.25">
      <c r="B409298" s="78"/>
      <c r="C409298" s="77"/>
    </row>
    <row r="409299" spans="2:3" x14ac:dyDescent="0.25">
      <c r="B409299" s="78"/>
      <c r="C409299" s="77"/>
    </row>
    <row r="409300" spans="2:3" x14ac:dyDescent="0.25">
      <c r="B409300" s="78"/>
      <c r="C409300" s="77"/>
    </row>
    <row r="409301" spans="2:3" x14ac:dyDescent="0.25">
      <c r="B409301" s="78"/>
      <c r="C409301" s="77"/>
    </row>
    <row r="409302" spans="2:3" x14ac:dyDescent="0.25">
      <c r="B409302" s="78"/>
      <c r="C409302" s="77"/>
    </row>
    <row r="409303" spans="2:3" x14ac:dyDescent="0.25">
      <c r="B409303" s="78"/>
      <c r="C409303" s="77"/>
    </row>
    <row r="409304" spans="2:3" x14ac:dyDescent="0.25">
      <c r="B409304" s="78"/>
      <c r="C409304" s="77"/>
    </row>
    <row r="409305" spans="2:3" x14ac:dyDescent="0.25">
      <c r="B409305" s="78"/>
      <c r="C409305" s="77"/>
    </row>
    <row r="409306" spans="2:3" x14ac:dyDescent="0.25">
      <c r="B409306" s="78"/>
      <c r="C409306" s="77"/>
    </row>
    <row r="409307" spans="2:3" x14ac:dyDescent="0.25">
      <c r="B409307" s="78"/>
      <c r="C409307" s="77"/>
    </row>
    <row r="409308" spans="2:3" x14ac:dyDescent="0.25">
      <c r="B409308" s="78"/>
      <c r="C409308" s="77"/>
    </row>
    <row r="409418" spans="2:3" x14ac:dyDescent="0.25">
      <c r="B409418" s="78"/>
      <c r="C409418" s="77"/>
    </row>
    <row r="409419" spans="2:3" x14ac:dyDescent="0.25">
      <c r="B409419" s="78"/>
      <c r="C409419" s="77"/>
    </row>
    <row r="409420" spans="2:3" x14ac:dyDescent="0.25">
      <c r="B409420" s="78"/>
      <c r="C409420" s="77"/>
    </row>
    <row r="409421" spans="2:3" x14ac:dyDescent="0.25">
      <c r="B409421" s="78"/>
      <c r="C409421" s="77"/>
    </row>
    <row r="409422" spans="2:3" x14ac:dyDescent="0.25">
      <c r="B409422" s="78"/>
      <c r="C409422" s="77"/>
    </row>
    <row r="409423" spans="2:3" x14ac:dyDescent="0.25">
      <c r="B409423" s="78"/>
      <c r="C409423" s="77"/>
    </row>
    <row r="409424" spans="2:3" x14ac:dyDescent="0.25">
      <c r="B409424" s="78"/>
      <c r="C409424" s="77"/>
    </row>
    <row r="409425" spans="2:3" x14ac:dyDescent="0.25">
      <c r="B409425" s="78"/>
      <c r="C409425" s="77"/>
    </row>
    <row r="409426" spans="2:3" x14ac:dyDescent="0.25">
      <c r="B409426" s="78"/>
      <c r="C409426" s="77"/>
    </row>
    <row r="409427" spans="2:3" x14ac:dyDescent="0.25">
      <c r="B409427" s="78"/>
      <c r="C409427" s="77"/>
    </row>
    <row r="409428" spans="2:3" x14ac:dyDescent="0.25">
      <c r="B409428" s="78"/>
      <c r="C409428" s="77"/>
    </row>
    <row r="409429" spans="2:3" x14ac:dyDescent="0.25">
      <c r="B409429" s="78"/>
      <c r="C409429" s="77"/>
    </row>
    <row r="409430" spans="2:3" x14ac:dyDescent="0.25">
      <c r="B409430" s="78"/>
      <c r="C409430" s="77"/>
    </row>
    <row r="409540" spans="2:3" x14ac:dyDescent="0.25">
      <c r="B409540" s="78"/>
      <c r="C409540" s="77"/>
    </row>
    <row r="409541" spans="2:3" x14ac:dyDescent="0.25">
      <c r="B409541" s="78"/>
      <c r="C409541" s="77"/>
    </row>
    <row r="409542" spans="2:3" x14ac:dyDescent="0.25">
      <c r="B409542" s="78"/>
      <c r="C409542" s="77"/>
    </row>
    <row r="409543" spans="2:3" x14ac:dyDescent="0.25">
      <c r="B409543" s="78"/>
      <c r="C409543" s="77"/>
    </row>
    <row r="409544" spans="2:3" x14ac:dyDescent="0.25">
      <c r="B409544" s="78"/>
      <c r="C409544" s="77"/>
    </row>
    <row r="409545" spans="2:3" x14ac:dyDescent="0.25">
      <c r="B409545" s="78"/>
      <c r="C409545" s="77"/>
    </row>
    <row r="409546" spans="2:3" x14ac:dyDescent="0.25">
      <c r="B409546" s="78"/>
      <c r="C409546" s="77"/>
    </row>
    <row r="409547" spans="2:3" x14ac:dyDescent="0.25">
      <c r="B409547" s="78"/>
      <c r="C409547" s="77"/>
    </row>
    <row r="409548" spans="2:3" x14ac:dyDescent="0.25">
      <c r="B409548" s="78"/>
      <c r="C409548" s="77"/>
    </row>
    <row r="409549" spans="2:3" x14ac:dyDescent="0.25">
      <c r="B409549" s="78"/>
      <c r="C409549" s="77"/>
    </row>
    <row r="409550" spans="2:3" x14ac:dyDescent="0.25">
      <c r="B409550" s="78"/>
      <c r="C409550" s="77"/>
    </row>
    <row r="409551" spans="2:3" x14ac:dyDescent="0.25">
      <c r="B409551" s="78"/>
      <c r="C409551" s="77"/>
    </row>
    <row r="409552" spans="2:3" x14ac:dyDescent="0.25">
      <c r="B409552" s="78"/>
      <c r="C409552" s="77"/>
    </row>
    <row r="409662" spans="2:3" x14ac:dyDescent="0.25">
      <c r="B409662" s="78"/>
      <c r="C409662" s="77"/>
    </row>
    <row r="409663" spans="2:3" x14ac:dyDescent="0.25">
      <c r="B409663" s="78"/>
      <c r="C409663" s="77"/>
    </row>
    <row r="409664" spans="2:3" x14ac:dyDescent="0.25">
      <c r="B409664" s="78"/>
      <c r="C409664" s="77"/>
    </row>
    <row r="409665" spans="2:3" x14ac:dyDescent="0.25">
      <c r="B409665" s="78"/>
      <c r="C409665" s="77"/>
    </row>
    <row r="409666" spans="2:3" x14ac:dyDescent="0.25">
      <c r="B409666" s="78"/>
      <c r="C409666" s="77"/>
    </row>
    <row r="409667" spans="2:3" x14ac:dyDescent="0.25">
      <c r="B409667" s="78"/>
      <c r="C409667" s="77"/>
    </row>
    <row r="409668" spans="2:3" x14ac:dyDescent="0.25">
      <c r="B409668" s="78"/>
      <c r="C409668" s="77"/>
    </row>
    <row r="409669" spans="2:3" x14ac:dyDescent="0.25">
      <c r="B409669" s="78"/>
      <c r="C409669" s="77"/>
    </row>
    <row r="409670" spans="2:3" x14ac:dyDescent="0.25">
      <c r="B409670" s="78"/>
      <c r="C409670" s="77"/>
    </row>
    <row r="409671" spans="2:3" x14ac:dyDescent="0.25">
      <c r="B409671" s="78"/>
      <c r="C409671" s="77"/>
    </row>
    <row r="409672" spans="2:3" x14ac:dyDescent="0.25">
      <c r="B409672" s="78"/>
      <c r="C409672" s="77"/>
    </row>
    <row r="409673" spans="2:3" x14ac:dyDescent="0.25">
      <c r="B409673" s="78"/>
      <c r="C409673" s="77"/>
    </row>
    <row r="409674" spans="2:3" x14ac:dyDescent="0.25">
      <c r="B409674" s="78"/>
      <c r="C409674" s="77"/>
    </row>
    <row r="409784" spans="2:3" x14ac:dyDescent="0.25">
      <c r="B409784" s="78"/>
      <c r="C409784" s="77"/>
    </row>
    <row r="409785" spans="2:3" x14ac:dyDescent="0.25">
      <c r="B409785" s="78"/>
      <c r="C409785" s="77"/>
    </row>
    <row r="409786" spans="2:3" x14ac:dyDescent="0.25">
      <c r="B409786" s="78"/>
      <c r="C409786" s="77"/>
    </row>
    <row r="409787" spans="2:3" x14ac:dyDescent="0.25">
      <c r="B409787" s="78"/>
      <c r="C409787" s="77"/>
    </row>
    <row r="409788" spans="2:3" x14ac:dyDescent="0.25">
      <c r="B409788" s="78"/>
      <c r="C409788" s="77"/>
    </row>
    <row r="409789" spans="2:3" x14ac:dyDescent="0.25">
      <c r="B409789" s="78"/>
      <c r="C409789" s="77"/>
    </row>
    <row r="409790" spans="2:3" x14ac:dyDescent="0.25">
      <c r="B409790" s="78"/>
      <c r="C409790" s="77"/>
    </row>
    <row r="409791" spans="2:3" x14ac:dyDescent="0.25">
      <c r="B409791" s="78"/>
      <c r="C409791" s="77"/>
    </row>
    <row r="409792" spans="2:3" x14ac:dyDescent="0.25">
      <c r="B409792" s="78"/>
      <c r="C409792" s="77"/>
    </row>
    <row r="409793" spans="2:3" x14ac:dyDescent="0.25">
      <c r="B409793" s="78"/>
      <c r="C409793" s="77"/>
    </row>
    <row r="409794" spans="2:3" x14ac:dyDescent="0.25">
      <c r="B409794" s="78"/>
      <c r="C409794" s="77"/>
    </row>
    <row r="409795" spans="2:3" x14ac:dyDescent="0.25">
      <c r="B409795" s="78"/>
      <c r="C409795" s="77"/>
    </row>
    <row r="409796" spans="2:3" x14ac:dyDescent="0.25">
      <c r="B409796" s="78"/>
      <c r="C409796" s="77"/>
    </row>
    <row r="409906" spans="2:3" x14ac:dyDescent="0.25">
      <c r="B409906" s="78"/>
      <c r="C409906" s="77"/>
    </row>
    <row r="409907" spans="2:3" x14ac:dyDescent="0.25">
      <c r="B409907" s="78"/>
      <c r="C409907" s="77"/>
    </row>
    <row r="409908" spans="2:3" x14ac:dyDescent="0.25">
      <c r="B409908" s="78"/>
      <c r="C409908" s="77"/>
    </row>
    <row r="409909" spans="2:3" x14ac:dyDescent="0.25">
      <c r="B409909" s="78"/>
      <c r="C409909" s="77"/>
    </row>
    <row r="409910" spans="2:3" x14ac:dyDescent="0.25">
      <c r="B409910" s="78"/>
      <c r="C409910" s="77"/>
    </row>
    <row r="409911" spans="2:3" x14ac:dyDescent="0.25">
      <c r="B409911" s="78"/>
      <c r="C409911" s="77"/>
    </row>
    <row r="409912" spans="2:3" x14ac:dyDescent="0.25">
      <c r="B409912" s="78"/>
      <c r="C409912" s="77"/>
    </row>
    <row r="409913" spans="2:3" x14ac:dyDescent="0.25">
      <c r="B409913" s="78"/>
      <c r="C409913" s="77"/>
    </row>
    <row r="409914" spans="2:3" x14ac:dyDescent="0.25">
      <c r="B409914" s="78"/>
      <c r="C409914" s="77"/>
    </row>
    <row r="409915" spans="2:3" x14ac:dyDescent="0.25">
      <c r="B409915" s="78"/>
      <c r="C409915" s="77"/>
    </row>
    <row r="409916" spans="2:3" x14ac:dyDescent="0.25">
      <c r="B409916" s="78"/>
      <c r="C409916" s="77"/>
    </row>
    <row r="409917" spans="2:3" x14ac:dyDescent="0.25">
      <c r="B409917" s="78"/>
      <c r="C409917" s="77"/>
    </row>
    <row r="409918" spans="2:3" x14ac:dyDescent="0.25">
      <c r="B409918" s="78"/>
      <c r="C409918" s="77"/>
    </row>
    <row r="410028" spans="2:3" x14ac:dyDescent="0.25">
      <c r="B410028" s="78"/>
      <c r="C410028" s="77"/>
    </row>
    <row r="410029" spans="2:3" x14ac:dyDescent="0.25">
      <c r="B410029" s="78"/>
      <c r="C410029" s="77"/>
    </row>
    <row r="410030" spans="2:3" x14ac:dyDescent="0.25">
      <c r="B410030" s="78"/>
      <c r="C410030" s="77"/>
    </row>
    <row r="410031" spans="2:3" x14ac:dyDescent="0.25">
      <c r="B410031" s="78"/>
      <c r="C410031" s="77"/>
    </row>
    <row r="410032" spans="2:3" x14ac:dyDescent="0.25">
      <c r="B410032" s="78"/>
      <c r="C410032" s="77"/>
    </row>
    <row r="410033" spans="2:3" x14ac:dyDescent="0.25">
      <c r="B410033" s="78"/>
      <c r="C410033" s="77"/>
    </row>
    <row r="410034" spans="2:3" x14ac:dyDescent="0.25">
      <c r="B410034" s="78"/>
      <c r="C410034" s="77"/>
    </row>
    <row r="410035" spans="2:3" x14ac:dyDescent="0.25">
      <c r="B410035" s="78"/>
      <c r="C410035" s="77"/>
    </row>
    <row r="410036" spans="2:3" x14ac:dyDescent="0.25">
      <c r="B410036" s="78"/>
      <c r="C410036" s="77"/>
    </row>
    <row r="410037" spans="2:3" x14ac:dyDescent="0.25">
      <c r="B410037" s="78"/>
      <c r="C410037" s="77"/>
    </row>
    <row r="410038" spans="2:3" x14ac:dyDescent="0.25">
      <c r="B410038" s="78"/>
      <c r="C410038" s="77"/>
    </row>
    <row r="410039" spans="2:3" x14ac:dyDescent="0.25">
      <c r="B410039" s="78"/>
      <c r="C410039" s="77"/>
    </row>
    <row r="410040" spans="2:3" x14ac:dyDescent="0.25">
      <c r="B410040" s="78"/>
      <c r="C410040" s="77"/>
    </row>
    <row r="410150" spans="2:3" x14ac:dyDescent="0.25">
      <c r="B410150" s="78"/>
      <c r="C410150" s="77"/>
    </row>
    <row r="410151" spans="2:3" x14ac:dyDescent="0.25">
      <c r="B410151" s="78"/>
      <c r="C410151" s="77"/>
    </row>
    <row r="410152" spans="2:3" x14ac:dyDescent="0.25">
      <c r="B410152" s="78"/>
      <c r="C410152" s="77"/>
    </row>
    <row r="410153" spans="2:3" x14ac:dyDescent="0.25">
      <c r="B410153" s="78"/>
      <c r="C410153" s="77"/>
    </row>
    <row r="410154" spans="2:3" x14ac:dyDescent="0.25">
      <c r="B410154" s="78"/>
      <c r="C410154" s="77"/>
    </row>
    <row r="410155" spans="2:3" x14ac:dyDescent="0.25">
      <c r="B410155" s="78"/>
      <c r="C410155" s="77"/>
    </row>
    <row r="410156" spans="2:3" x14ac:dyDescent="0.25">
      <c r="B410156" s="78"/>
      <c r="C410156" s="77"/>
    </row>
    <row r="410157" spans="2:3" x14ac:dyDescent="0.25">
      <c r="B410157" s="78"/>
      <c r="C410157" s="77"/>
    </row>
    <row r="410158" spans="2:3" x14ac:dyDescent="0.25">
      <c r="B410158" s="78"/>
      <c r="C410158" s="77"/>
    </row>
    <row r="410159" spans="2:3" x14ac:dyDescent="0.25">
      <c r="B410159" s="78"/>
      <c r="C410159" s="77"/>
    </row>
    <row r="410160" spans="2:3" x14ac:dyDescent="0.25">
      <c r="B410160" s="78"/>
      <c r="C410160" s="77"/>
    </row>
    <row r="410161" spans="2:3" x14ac:dyDescent="0.25">
      <c r="B410161" s="78"/>
      <c r="C410161" s="77"/>
    </row>
    <row r="410162" spans="2:3" x14ac:dyDescent="0.25">
      <c r="B410162" s="78"/>
      <c r="C410162" s="77"/>
    </row>
    <row r="410272" spans="2:3" x14ac:dyDescent="0.25">
      <c r="B410272" s="78"/>
      <c r="C410272" s="77"/>
    </row>
    <row r="410273" spans="2:3" x14ac:dyDescent="0.25">
      <c r="B410273" s="78"/>
      <c r="C410273" s="77"/>
    </row>
    <row r="410274" spans="2:3" x14ac:dyDescent="0.25">
      <c r="B410274" s="78"/>
      <c r="C410274" s="77"/>
    </row>
    <row r="410275" spans="2:3" x14ac:dyDescent="0.25">
      <c r="B410275" s="78"/>
      <c r="C410275" s="77"/>
    </row>
    <row r="410276" spans="2:3" x14ac:dyDescent="0.25">
      <c r="B410276" s="78"/>
      <c r="C410276" s="77"/>
    </row>
    <row r="410277" spans="2:3" x14ac:dyDescent="0.25">
      <c r="B410277" s="78"/>
      <c r="C410277" s="77"/>
    </row>
    <row r="410278" spans="2:3" x14ac:dyDescent="0.25">
      <c r="B410278" s="78"/>
      <c r="C410278" s="77"/>
    </row>
    <row r="410279" spans="2:3" x14ac:dyDescent="0.25">
      <c r="B410279" s="78"/>
      <c r="C410279" s="77"/>
    </row>
    <row r="410280" spans="2:3" x14ac:dyDescent="0.25">
      <c r="B410280" s="78"/>
      <c r="C410280" s="77"/>
    </row>
    <row r="410281" spans="2:3" x14ac:dyDescent="0.25">
      <c r="B410281" s="78"/>
      <c r="C410281" s="77"/>
    </row>
    <row r="410282" spans="2:3" x14ac:dyDescent="0.25">
      <c r="B410282" s="78"/>
      <c r="C410282" s="77"/>
    </row>
    <row r="410283" spans="2:3" x14ac:dyDescent="0.25">
      <c r="B410283" s="78"/>
      <c r="C410283" s="77"/>
    </row>
    <row r="410284" spans="2:3" x14ac:dyDescent="0.25">
      <c r="B410284" s="78"/>
      <c r="C410284" s="77"/>
    </row>
    <row r="410394" spans="2:3" x14ac:dyDescent="0.25">
      <c r="B410394" s="78"/>
      <c r="C410394" s="77"/>
    </row>
    <row r="410395" spans="2:3" x14ac:dyDescent="0.25">
      <c r="B410395" s="78"/>
      <c r="C410395" s="77"/>
    </row>
    <row r="410396" spans="2:3" x14ac:dyDescent="0.25">
      <c r="B410396" s="78"/>
      <c r="C410396" s="77"/>
    </row>
    <row r="410397" spans="2:3" x14ac:dyDescent="0.25">
      <c r="B410397" s="78"/>
      <c r="C410397" s="77"/>
    </row>
    <row r="410398" spans="2:3" x14ac:dyDescent="0.25">
      <c r="B410398" s="78"/>
      <c r="C410398" s="77"/>
    </row>
    <row r="410399" spans="2:3" x14ac:dyDescent="0.25">
      <c r="B410399" s="78"/>
      <c r="C410399" s="77"/>
    </row>
    <row r="410400" spans="2:3" x14ac:dyDescent="0.25">
      <c r="B410400" s="78"/>
      <c r="C410400" s="77"/>
    </row>
    <row r="410401" spans="2:3" x14ac:dyDescent="0.25">
      <c r="B410401" s="78"/>
      <c r="C410401" s="77"/>
    </row>
    <row r="410402" spans="2:3" x14ac:dyDescent="0.25">
      <c r="B410402" s="78"/>
      <c r="C410402" s="77"/>
    </row>
    <row r="410403" spans="2:3" x14ac:dyDescent="0.25">
      <c r="B410403" s="78"/>
      <c r="C410403" s="77"/>
    </row>
    <row r="410404" spans="2:3" x14ac:dyDescent="0.25">
      <c r="B410404" s="78"/>
      <c r="C410404" s="77"/>
    </row>
    <row r="410405" spans="2:3" x14ac:dyDescent="0.25">
      <c r="B410405" s="78"/>
      <c r="C410405" s="77"/>
    </row>
    <row r="410406" spans="2:3" x14ac:dyDescent="0.25">
      <c r="B410406" s="78"/>
      <c r="C410406" s="77"/>
    </row>
    <row r="410516" spans="2:3" x14ac:dyDescent="0.25">
      <c r="B410516" s="78"/>
      <c r="C410516" s="77"/>
    </row>
    <row r="410517" spans="2:3" x14ac:dyDescent="0.25">
      <c r="B410517" s="78"/>
      <c r="C410517" s="77"/>
    </row>
    <row r="410518" spans="2:3" x14ac:dyDescent="0.25">
      <c r="B410518" s="78"/>
      <c r="C410518" s="77"/>
    </row>
    <row r="410519" spans="2:3" x14ac:dyDescent="0.25">
      <c r="B410519" s="78"/>
      <c r="C410519" s="77"/>
    </row>
    <row r="410520" spans="2:3" x14ac:dyDescent="0.25">
      <c r="B410520" s="78"/>
      <c r="C410520" s="77"/>
    </row>
    <row r="410521" spans="2:3" x14ac:dyDescent="0.25">
      <c r="B410521" s="78"/>
      <c r="C410521" s="77"/>
    </row>
    <row r="410522" spans="2:3" x14ac:dyDescent="0.25">
      <c r="B410522" s="78"/>
      <c r="C410522" s="77"/>
    </row>
    <row r="410523" spans="2:3" x14ac:dyDescent="0.25">
      <c r="B410523" s="78"/>
      <c r="C410523" s="77"/>
    </row>
    <row r="410524" spans="2:3" x14ac:dyDescent="0.25">
      <c r="B410524" s="78"/>
      <c r="C410524" s="77"/>
    </row>
    <row r="410525" spans="2:3" x14ac:dyDescent="0.25">
      <c r="B410525" s="78"/>
      <c r="C410525" s="77"/>
    </row>
    <row r="410526" spans="2:3" x14ac:dyDescent="0.25">
      <c r="B410526" s="78"/>
      <c r="C410526" s="77"/>
    </row>
    <row r="410527" spans="2:3" x14ac:dyDescent="0.25">
      <c r="B410527" s="78"/>
      <c r="C410527" s="77"/>
    </row>
    <row r="410528" spans="2:3" x14ac:dyDescent="0.25">
      <c r="B410528" s="78"/>
      <c r="C410528" s="77"/>
    </row>
    <row r="410638" spans="2:3" x14ac:dyDescent="0.25">
      <c r="B410638" s="78"/>
      <c r="C410638" s="77"/>
    </row>
    <row r="410639" spans="2:3" x14ac:dyDescent="0.25">
      <c r="B410639" s="78"/>
      <c r="C410639" s="77"/>
    </row>
    <row r="410640" spans="2:3" x14ac:dyDescent="0.25">
      <c r="B410640" s="78"/>
      <c r="C410640" s="77"/>
    </row>
    <row r="410641" spans="2:3" x14ac:dyDescent="0.25">
      <c r="B410641" s="78"/>
      <c r="C410641" s="77"/>
    </row>
    <row r="410642" spans="2:3" x14ac:dyDescent="0.25">
      <c r="B410642" s="78"/>
      <c r="C410642" s="77"/>
    </row>
    <row r="410643" spans="2:3" x14ac:dyDescent="0.25">
      <c r="B410643" s="78"/>
      <c r="C410643" s="77"/>
    </row>
    <row r="410644" spans="2:3" x14ac:dyDescent="0.25">
      <c r="B410644" s="78"/>
      <c r="C410644" s="77"/>
    </row>
    <row r="410645" spans="2:3" x14ac:dyDescent="0.25">
      <c r="B410645" s="78"/>
      <c r="C410645" s="77"/>
    </row>
    <row r="410646" spans="2:3" x14ac:dyDescent="0.25">
      <c r="B410646" s="78"/>
      <c r="C410646" s="77"/>
    </row>
    <row r="410647" spans="2:3" x14ac:dyDescent="0.25">
      <c r="B410647" s="78"/>
      <c r="C410647" s="77"/>
    </row>
    <row r="410648" spans="2:3" x14ac:dyDescent="0.25">
      <c r="B410648" s="78"/>
      <c r="C410648" s="77"/>
    </row>
    <row r="410649" spans="2:3" x14ac:dyDescent="0.25">
      <c r="B410649" s="78"/>
      <c r="C410649" s="77"/>
    </row>
    <row r="410650" spans="2:3" x14ac:dyDescent="0.25">
      <c r="B410650" s="78"/>
      <c r="C410650" s="77"/>
    </row>
    <row r="410760" spans="2:3" x14ac:dyDescent="0.25">
      <c r="B410760" s="78"/>
      <c r="C410760" s="77"/>
    </row>
    <row r="410761" spans="2:3" x14ac:dyDescent="0.25">
      <c r="B410761" s="78"/>
      <c r="C410761" s="77"/>
    </row>
    <row r="410762" spans="2:3" x14ac:dyDescent="0.25">
      <c r="B410762" s="78"/>
      <c r="C410762" s="77"/>
    </row>
    <row r="410763" spans="2:3" x14ac:dyDescent="0.25">
      <c r="B410763" s="78"/>
      <c r="C410763" s="77"/>
    </row>
    <row r="410764" spans="2:3" x14ac:dyDescent="0.25">
      <c r="B410764" s="78"/>
      <c r="C410764" s="77"/>
    </row>
    <row r="410765" spans="2:3" x14ac:dyDescent="0.25">
      <c r="B410765" s="78"/>
      <c r="C410765" s="77"/>
    </row>
    <row r="410766" spans="2:3" x14ac:dyDescent="0.25">
      <c r="B410766" s="78"/>
      <c r="C410766" s="77"/>
    </row>
    <row r="410767" spans="2:3" x14ac:dyDescent="0.25">
      <c r="B410767" s="78"/>
      <c r="C410767" s="77"/>
    </row>
    <row r="410768" spans="2:3" x14ac:dyDescent="0.25">
      <c r="B410768" s="78"/>
      <c r="C410768" s="77"/>
    </row>
    <row r="410769" spans="2:3" x14ac:dyDescent="0.25">
      <c r="B410769" s="78"/>
      <c r="C410769" s="77"/>
    </row>
    <row r="410770" spans="2:3" x14ac:dyDescent="0.25">
      <c r="B410770" s="78"/>
      <c r="C410770" s="77"/>
    </row>
    <row r="410771" spans="2:3" x14ac:dyDescent="0.25">
      <c r="B410771" s="78"/>
      <c r="C410771" s="77"/>
    </row>
    <row r="410772" spans="2:3" x14ac:dyDescent="0.25">
      <c r="B410772" s="78"/>
      <c r="C410772" s="77"/>
    </row>
    <row r="410882" spans="2:3" x14ac:dyDescent="0.25">
      <c r="B410882" s="78"/>
      <c r="C410882" s="77"/>
    </row>
    <row r="410883" spans="2:3" x14ac:dyDescent="0.25">
      <c r="B410883" s="78"/>
      <c r="C410883" s="77"/>
    </row>
    <row r="410884" spans="2:3" x14ac:dyDescent="0.25">
      <c r="B410884" s="78"/>
      <c r="C410884" s="77"/>
    </row>
    <row r="410885" spans="2:3" x14ac:dyDescent="0.25">
      <c r="B410885" s="78"/>
      <c r="C410885" s="77"/>
    </row>
    <row r="410886" spans="2:3" x14ac:dyDescent="0.25">
      <c r="B410886" s="78"/>
      <c r="C410886" s="77"/>
    </row>
    <row r="410887" spans="2:3" x14ac:dyDescent="0.25">
      <c r="B410887" s="78"/>
      <c r="C410887" s="77"/>
    </row>
    <row r="410888" spans="2:3" x14ac:dyDescent="0.25">
      <c r="B410888" s="78"/>
      <c r="C410888" s="77"/>
    </row>
    <row r="410889" spans="2:3" x14ac:dyDescent="0.25">
      <c r="B410889" s="78"/>
      <c r="C410889" s="77"/>
    </row>
    <row r="410890" spans="2:3" x14ac:dyDescent="0.25">
      <c r="B410890" s="78"/>
      <c r="C410890" s="77"/>
    </row>
    <row r="410891" spans="2:3" x14ac:dyDescent="0.25">
      <c r="B410891" s="78"/>
      <c r="C410891" s="77"/>
    </row>
    <row r="410892" spans="2:3" x14ac:dyDescent="0.25">
      <c r="B410892" s="78"/>
      <c r="C410892" s="77"/>
    </row>
    <row r="410893" spans="2:3" x14ac:dyDescent="0.25">
      <c r="B410893" s="78"/>
      <c r="C410893" s="77"/>
    </row>
    <row r="410894" spans="2:3" x14ac:dyDescent="0.25">
      <c r="B410894" s="78"/>
      <c r="C410894" s="77"/>
    </row>
    <row r="411004" spans="2:3" x14ac:dyDescent="0.25">
      <c r="B411004" s="78"/>
      <c r="C411004" s="77"/>
    </row>
    <row r="411005" spans="2:3" x14ac:dyDescent="0.25">
      <c r="B411005" s="78"/>
      <c r="C411005" s="77"/>
    </row>
    <row r="411006" spans="2:3" x14ac:dyDescent="0.25">
      <c r="B411006" s="78"/>
      <c r="C411006" s="77"/>
    </row>
    <row r="411007" spans="2:3" x14ac:dyDescent="0.25">
      <c r="B411007" s="78"/>
      <c r="C411007" s="77"/>
    </row>
    <row r="411008" spans="2:3" x14ac:dyDescent="0.25">
      <c r="B411008" s="78"/>
      <c r="C411008" s="77"/>
    </row>
    <row r="411009" spans="2:3" x14ac:dyDescent="0.25">
      <c r="B411009" s="78"/>
      <c r="C411009" s="77"/>
    </row>
    <row r="411010" spans="2:3" x14ac:dyDescent="0.25">
      <c r="B411010" s="78"/>
      <c r="C411010" s="77"/>
    </row>
    <row r="411011" spans="2:3" x14ac:dyDescent="0.25">
      <c r="B411011" s="78"/>
      <c r="C411011" s="77"/>
    </row>
    <row r="411012" spans="2:3" x14ac:dyDescent="0.25">
      <c r="B411012" s="78"/>
      <c r="C411012" s="77"/>
    </row>
    <row r="411013" spans="2:3" x14ac:dyDescent="0.25">
      <c r="B411013" s="78"/>
      <c r="C411013" s="77"/>
    </row>
    <row r="411014" spans="2:3" x14ac:dyDescent="0.25">
      <c r="B411014" s="78"/>
      <c r="C411014" s="77"/>
    </row>
    <row r="411015" spans="2:3" x14ac:dyDescent="0.25">
      <c r="B411015" s="78"/>
      <c r="C411015" s="77"/>
    </row>
    <row r="411016" spans="2:3" x14ac:dyDescent="0.25">
      <c r="B411016" s="78"/>
      <c r="C411016" s="77"/>
    </row>
    <row r="411126" spans="2:3" x14ac:dyDescent="0.25">
      <c r="B411126" s="78"/>
      <c r="C411126" s="77"/>
    </row>
    <row r="411127" spans="2:3" x14ac:dyDescent="0.25">
      <c r="B411127" s="78"/>
      <c r="C411127" s="77"/>
    </row>
    <row r="411128" spans="2:3" x14ac:dyDescent="0.25">
      <c r="B411128" s="78"/>
      <c r="C411128" s="77"/>
    </row>
    <row r="411129" spans="2:3" x14ac:dyDescent="0.25">
      <c r="B411129" s="78"/>
      <c r="C411129" s="77"/>
    </row>
    <row r="411130" spans="2:3" x14ac:dyDescent="0.25">
      <c r="B411130" s="78"/>
      <c r="C411130" s="77"/>
    </row>
    <row r="411131" spans="2:3" x14ac:dyDescent="0.25">
      <c r="B411131" s="78"/>
      <c r="C411131" s="77"/>
    </row>
    <row r="411132" spans="2:3" x14ac:dyDescent="0.25">
      <c r="B411132" s="78"/>
      <c r="C411132" s="77"/>
    </row>
    <row r="411133" spans="2:3" x14ac:dyDescent="0.25">
      <c r="B411133" s="78"/>
      <c r="C411133" s="77"/>
    </row>
    <row r="411134" spans="2:3" x14ac:dyDescent="0.25">
      <c r="B411134" s="78"/>
      <c r="C411134" s="77"/>
    </row>
    <row r="411135" spans="2:3" x14ac:dyDescent="0.25">
      <c r="B411135" s="78"/>
      <c r="C411135" s="77"/>
    </row>
    <row r="411136" spans="2:3" x14ac:dyDescent="0.25">
      <c r="B411136" s="78"/>
      <c r="C411136" s="77"/>
    </row>
    <row r="411137" spans="2:3" x14ac:dyDescent="0.25">
      <c r="B411137" s="78"/>
      <c r="C411137" s="77"/>
    </row>
    <row r="411138" spans="2:3" x14ac:dyDescent="0.25">
      <c r="B411138" s="78"/>
      <c r="C411138" s="77"/>
    </row>
    <row r="411248" spans="2:3" x14ac:dyDescent="0.25">
      <c r="B411248" s="78"/>
      <c r="C411248" s="77"/>
    </row>
    <row r="411249" spans="2:3" x14ac:dyDescent="0.25">
      <c r="B411249" s="78"/>
      <c r="C411249" s="77"/>
    </row>
    <row r="411250" spans="2:3" x14ac:dyDescent="0.25">
      <c r="B411250" s="78"/>
      <c r="C411250" s="77"/>
    </row>
    <row r="411251" spans="2:3" x14ac:dyDescent="0.25">
      <c r="B411251" s="78"/>
      <c r="C411251" s="77"/>
    </row>
    <row r="411252" spans="2:3" x14ac:dyDescent="0.25">
      <c r="B411252" s="78"/>
      <c r="C411252" s="77"/>
    </row>
    <row r="411253" spans="2:3" x14ac:dyDescent="0.25">
      <c r="B411253" s="78"/>
      <c r="C411253" s="77"/>
    </row>
    <row r="411254" spans="2:3" x14ac:dyDescent="0.25">
      <c r="B411254" s="78"/>
      <c r="C411254" s="77"/>
    </row>
    <row r="411255" spans="2:3" x14ac:dyDescent="0.25">
      <c r="B411255" s="78"/>
      <c r="C411255" s="77"/>
    </row>
    <row r="411256" spans="2:3" x14ac:dyDescent="0.25">
      <c r="B411256" s="78"/>
      <c r="C411256" s="77"/>
    </row>
    <row r="411257" spans="2:3" x14ac:dyDescent="0.25">
      <c r="B411257" s="78"/>
      <c r="C411257" s="77"/>
    </row>
    <row r="411258" spans="2:3" x14ac:dyDescent="0.25">
      <c r="B411258" s="78"/>
      <c r="C411258" s="77"/>
    </row>
    <row r="411259" spans="2:3" x14ac:dyDescent="0.25">
      <c r="B411259" s="78"/>
      <c r="C411259" s="77"/>
    </row>
    <row r="411260" spans="2:3" x14ac:dyDescent="0.25">
      <c r="B411260" s="78"/>
      <c r="C411260" s="77"/>
    </row>
    <row r="411370" spans="2:3" x14ac:dyDescent="0.25">
      <c r="B411370" s="78"/>
      <c r="C411370" s="77"/>
    </row>
    <row r="411371" spans="2:3" x14ac:dyDescent="0.25">
      <c r="B411371" s="78"/>
      <c r="C411371" s="77"/>
    </row>
    <row r="411372" spans="2:3" x14ac:dyDescent="0.25">
      <c r="B411372" s="78"/>
      <c r="C411372" s="77"/>
    </row>
    <row r="411373" spans="2:3" x14ac:dyDescent="0.25">
      <c r="B411373" s="78"/>
      <c r="C411373" s="77"/>
    </row>
    <row r="411374" spans="2:3" x14ac:dyDescent="0.25">
      <c r="B411374" s="78"/>
      <c r="C411374" s="77"/>
    </row>
    <row r="411375" spans="2:3" x14ac:dyDescent="0.25">
      <c r="B411375" s="78"/>
      <c r="C411375" s="77"/>
    </row>
    <row r="411376" spans="2:3" x14ac:dyDescent="0.25">
      <c r="B411376" s="78"/>
      <c r="C411376" s="77"/>
    </row>
    <row r="411377" spans="2:3" x14ac:dyDescent="0.25">
      <c r="B411377" s="78"/>
      <c r="C411377" s="77"/>
    </row>
    <row r="411378" spans="2:3" x14ac:dyDescent="0.25">
      <c r="B411378" s="78"/>
      <c r="C411378" s="77"/>
    </row>
    <row r="411379" spans="2:3" x14ac:dyDescent="0.25">
      <c r="B411379" s="78"/>
      <c r="C411379" s="77"/>
    </row>
    <row r="411380" spans="2:3" x14ac:dyDescent="0.25">
      <c r="B411380" s="78"/>
      <c r="C411380" s="77"/>
    </row>
    <row r="411381" spans="2:3" x14ac:dyDescent="0.25">
      <c r="B411381" s="78"/>
      <c r="C411381" s="77"/>
    </row>
    <row r="411382" spans="2:3" x14ac:dyDescent="0.25">
      <c r="B411382" s="78"/>
      <c r="C411382" s="77"/>
    </row>
    <row r="411492" spans="2:3" x14ac:dyDescent="0.25">
      <c r="B411492" s="78"/>
      <c r="C411492" s="77"/>
    </row>
    <row r="411493" spans="2:3" x14ac:dyDescent="0.25">
      <c r="B411493" s="78"/>
      <c r="C411493" s="77"/>
    </row>
    <row r="411494" spans="2:3" x14ac:dyDescent="0.25">
      <c r="B411494" s="78"/>
      <c r="C411494" s="77"/>
    </row>
    <row r="411495" spans="2:3" x14ac:dyDescent="0.25">
      <c r="B411495" s="78"/>
      <c r="C411495" s="77"/>
    </row>
    <row r="411496" spans="2:3" x14ac:dyDescent="0.25">
      <c r="B411496" s="78"/>
      <c r="C411496" s="77"/>
    </row>
    <row r="411497" spans="2:3" x14ac:dyDescent="0.25">
      <c r="B411497" s="78"/>
      <c r="C411497" s="77"/>
    </row>
    <row r="411498" spans="2:3" x14ac:dyDescent="0.25">
      <c r="B411498" s="78"/>
      <c r="C411498" s="77"/>
    </row>
    <row r="411499" spans="2:3" x14ac:dyDescent="0.25">
      <c r="B411499" s="78"/>
      <c r="C411499" s="77"/>
    </row>
    <row r="411500" spans="2:3" x14ac:dyDescent="0.25">
      <c r="B411500" s="78"/>
      <c r="C411500" s="77"/>
    </row>
    <row r="411501" spans="2:3" x14ac:dyDescent="0.25">
      <c r="B411501" s="78"/>
      <c r="C411501" s="77"/>
    </row>
    <row r="411502" spans="2:3" x14ac:dyDescent="0.25">
      <c r="B411502" s="78"/>
      <c r="C411502" s="77"/>
    </row>
    <row r="411503" spans="2:3" x14ac:dyDescent="0.25">
      <c r="B411503" s="78"/>
      <c r="C411503" s="77"/>
    </row>
    <row r="411504" spans="2:3" x14ac:dyDescent="0.25">
      <c r="B411504" s="78"/>
      <c r="C411504" s="77"/>
    </row>
    <row r="411614" spans="2:3" x14ac:dyDescent="0.25">
      <c r="B411614" s="78"/>
      <c r="C411614" s="77"/>
    </row>
    <row r="411615" spans="2:3" x14ac:dyDescent="0.25">
      <c r="B411615" s="78"/>
      <c r="C411615" s="77"/>
    </row>
    <row r="411616" spans="2:3" x14ac:dyDescent="0.25">
      <c r="B411616" s="78"/>
      <c r="C411616" s="77"/>
    </row>
    <row r="411617" spans="2:3" x14ac:dyDescent="0.25">
      <c r="B411617" s="78"/>
      <c r="C411617" s="77"/>
    </row>
    <row r="411618" spans="2:3" x14ac:dyDescent="0.25">
      <c r="B411618" s="78"/>
      <c r="C411618" s="77"/>
    </row>
    <row r="411619" spans="2:3" x14ac:dyDescent="0.25">
      <c r="B411619" s="78"/>
      <c r="C411619" s="77"/>
    </row>
    <row r="411620" spans="2:3" x14ac:dyDescent="0.25">
      <c r="B411620" s="78"/>
      <c r="C411620" s="77"/>
    </row>
    <row r="411621" spans="2:3" x14ac:dyDescent="0.25">
      <c r="B411621" s="78"/>
      <c r="C411621" s="77"/>
    </row>
    <row r="411622" spans="2:3" x14ac:dyDescent="0.25">
      <c r="B411622" s="78"/>
      <c r="C411622" s="77"/>
    </row>
    <row r="411623" spans="2:3" x14ac:dyDescent="0.25">
      <c r="B411623" s="78"/>
      <c r="C411623" s="77"/>
    </row>
    <row r="411624" spans="2:3" x14ac:dyDescent="0.25">
      <c r="B411624" s="78"/>
      <c r="C411624" s="77"/>
    </row>
    <row r="411625" spans="2:3" x14ac:dyDescent="0.25">
      <c r="B411625" s="78"/>
      <c r="C411625" s="77"/>
    </row>
    <row r="411626" spans="2:3" x14ac:dyDescent="0.25">
      <c r="B411626" s="78"/>
      <c r="C411626" s="77"/>
    </row>
    <row r="411736" spans="2:3" x14ac:dyDescent="0.25">
      <c r="B411736" s="78"/>
      <c r="C411736" s="77"/>
    </row>
    <row r="411737" spans="2:3" x14ac:dyDescent="0.25">
      <c r="B411737" s="78"/>
      <c r="C411737" s="77"/>
    </row>
    <row r="411738" spans="2:3" x14ac:dyDescent="0.25">
      <c r="B411738" s="78"/>
      <c r="C411738" s="77"/>
    </row>
    <row r="411739" spans="2:3" x14ac:dyDescent="0.25">
      <c r="B411739" s="78"/>
      <c r="C411739" s="77"/>
    </row>
    <row r="411740" spans="2:3" x14ac:dyDescent="0.25">
      <c r="B411740" s="78"/>
      <c r="C411740" s="77"/>
    </row>
    <row r="411741" spans="2:3" x14ac:dyDescent="0.25">
      <c r="B411741" s="78"/>
      <c r="C411741" s="77"/>
    </row>
    <row r="411742" spans="2:3" x14ac:dyDescent="0.25">
      <c r="B411742" s="78"/>
      <c r="C411742" s="77"/>
    </row>
    <row r="411743" spans="2:3" x14ac:dyDescent="0.25">
      <c r="B411743" s="78"/>
      <c r="C411743" s="77"/>
    </row>
    <row r="411744" spans="2:3" x14ac:dyDescent="0.25">
      <c r="B411744" s="78"/>
      <c r="C411744" s="77"/>
    </row>
    <row r="411745" spans="2:3" x14ac:dyDescent="0.25">
      <c r="B411745" s="78"/>
      <c r="C411745" s="77"/>
    </row>
    <row r="411746" spans="2:3" x14ac:dyDescent="0.25">
      <c r="B411746" s="78"/>
      <c r="C411746" s="77"/>
    </row>
    <row r="411747" spans="2:3" x14ac:dyDescent="0.25">
      <c r="B411747" s="78"/>
      <c r="C411747" s="77"/>
    </row>
    <row r="411748" spans="2:3" x14ac:dyDescent="0.25">
      <c r="B411748" s="78"/>
      <c r="C411748" s="77"/>
    </row>
    <row r="411858" spans="2:3" x14ac:dyDescent="0.25">
      <c r="B411858" s="78"/>
      <c r="C411858" s="77"/>
    </row>
    <row r="411859" spans="2:3" x14ac:dyDescent="0.25">
      <c r="B411859" s="78"/>
      <c r="C411859" s="77"/>
    </row>
    <row r="411860" spans="2:3" x14ac:dyDescent="0.25">
      <c r="B411860" s="78"/>
      <c r="C411860" s="77"/>
    </row>
    <row r="411861" spans="2:3" x14ac:dyDescent="0.25">
      <c r="B411861" s="78"/>
      <c r="C411861" s="77"/>
    </row>
    <row r="411862" spans="2:3" x14ac:dyDescent="0.25">
      <c r="B411862" s="78"/>
      <c r="C411862" s="77"/>
    </row>
    <row r="411863" spans="2:3" x14ac:dyDescent="0.25">
      <c r="B411863" s="78"/>
      <c r="C411863" s="77"/>
    </row>
    <row r="411864" spans="2:3" x14ac:dyDescent="0.25">
      <c r="B411864" s="78"/>
      <c r="C411864" s="77"/>
    </row>
    <row r="411865" spans="2:3" x14ac:dyDescent="0.25">
      <c r="B411865" s="78"/>
      <c r="C411865" s="77"/>
    </row>
    <row r="411866" spans="2:3" x14ac:dyDescent="0.25">
      <c r="B411866" s="78"/>
      <c r="C411866" s="77"/>
    </row>
    <row r="411867" spans="2:3" x14ac:dyDescent="0.25">
      <c r="B411867" s="78"/>
      <c r="C411867" s="77"/>
    </row>
    <row r="411868" spans="2:3" x14ac:dyDescent="0.25">
      <c r="B411868" s="78"/>
      <c r="C411868" s="77"/>
    </row>
    <row r="411869" spans="2:3" x14ac:dyDescent="0.25">
      <c r="B411869" s="78"/>
      <c r="C411869" s="77"/>
    </row>
    <row r="411870" spans="2:3" x14ac:dyDescent="0.25">
      <c r="B411870" s="78"/>
      <c r="C411870" s="77"/>
    </row>
    <row r="411980" spans="2:3" x14ac:dyDescent="0.25">
      <c r="B411980" s="78"/>
      <c r="C411980" s="77"/>
    </row>
    <row r="411981" spans="2:3" x14ac:dyDescent="0.25">
      <c r="B411981" s="78"/>
      <c r="C411981" s="77"/>
    </row>
    <row r="411982" spans="2:3" x14ac:dyDescent="0.25">
      <c r="B411982" s="78"/>
      <c r="C411982" s="77"/>
    </row>
    <row r="411983" spans="2:3" x14ac:dyDescent="0.25">
      <c r="B411983" s="78"/>
      <c r="C411983" s="77"/>
    </row>
    <row r="411984" spans="2:3" x14ac:dyDescent="0.25">
      <c r="B411984" s="78"/>
      <c r="C411984" s="77"/>
    </row>
    <row r="411985" spans="2:3" x14ac:dyDescent="0.25">
      <c r="B411985" s="78"/>
      <c r="C411985" s="77"/>
    </row>
    <row r="411986" spans="2:3" x14ac:dyDescent="0.25">
      <c r="B411986" s="78"/>
      <c r="C411986" s="77"/>
    </row>
    <row r="411987" spans="2:3" x14ac:dyDescent="0.25">
      <c r="B411987" s="78"/>
      <c r="C411987" s="77"/>
    </row>
    <row r="411988" spans="2:3" x14ac:dyDescent="0.25">
      <c r="B411988" s="78"/>
      <c r="C411988" s="77"/>
    </row>
    <row r="411989" spans="2:3" x14ac:dyDescent="0.25">
      <c r="B411989" s="78"/>
      <c r="C411989" s="77"/>
    </row>
    <row r="411990" spans="2:3" x14ac:dyDescent="0.25">
      <c r="B411990" s="78"/>
      <c r="C411990" s="77"/>
    </row>
    <row r="411991" spans="2:3" x14ac:dyDescent="0.25">
      <c r="B411991" s="78"/>
      <c r="C411991" s="77"/>
    </row>
    <row r="411992" spans="2:3" x14ac:dyDescent="0.25">
      <c r="B411992" s="78"/>
      <c r="C411992" s="77"/>
    </row>
    <row r="412102" spans="2:3" x14ac:dyDescent="0.25">
      <c r="B412102" s="78"/>
      <c r="C412102" s="77"/>
    </row>
    <row r="412103" spans="2:3" x14ac:dyDescent="0.25">
      <c r="B412103" s="78"/>
      <c r="C412103" s="77"/>
    </row>
    <row r="412104" spans="2:3" x14ac:dyDescent="0.25">
      <c r="B412104" s="78"/>
      <c r="C412104" s="77"/>
    </row>
    <row r="412105" spans="2:3" x14ac:dyDescent="0.25">
      <c r="B412105" s="78"/>
      <c r="C412105" s="77"/>
    </row>
    <row r="412106" spans="2:3" x14ac:dyDescent="0.25">
      <c r="B412106" s="78"/>
      <c r="C412106" s="77"/>
    </row>
    <row r="412107" spans="2:3" x14ac:dyDescent="0.25">
      <c r="B412107" s="78"/>
      <c r="C412107" s="77"/>
    </row>
    <row r="412108" spans="2:3" x14ac:dyDescent="0.25">
      <c r="B412108" s="78"/>
      <c r="C412108" s="77"/>
    </row>
    <row r="412109" spans="2:3" x14ac:dyDescent="0.25">
      <c r="B412109" s="78"/>
      <c r="C412109" s="77"/>
    </row>
    <row r="412110" spans="2:3" x14ac:dyDescent="0.25">
      <c r="B412110" s="78"/>
      <c r="C412110" s="77"/>
    </row>
    <row r="412111" spans="2:3" x14ac:dyDescent="0.25">
      <c r="B412111" s="78"/>
      <c r="C412111" s="77"/>
    </row>
    <row r="412112" spans="2:3" x14ac:dyDescent="0.25">
      <c r="B412112" s="78"/>
      <c r="C412112" s="77"/>
    </row>
    <row r="412113" spans="2:3" x14ac:dyDescent="0.25">
      <c r="B412113" s="78"/>
      <c r="C412113" s="77"/>
    </row>
    <row r="412114" spans="2:3" x14ac:dyDescent="0.25">
      <c r="B412114" s="78"/>
      <c r="C412114" s="77"/>
    </row>
    <row r="412224" spans="2:3" x14ac:dyDescent="0.25">
      <c r="B412224" s="78"/>
      <c r="C412224" s="77"/>
    </row>
    <row r="412225" spans="2:3" x14ac:dyDescent="0.25">
      <c r="B412225" s="78"/>
      <c r="C412225" s="77"/>
    </row>
    <row r="412226" spans="2:3" x14ac:dyDescent="0.25">
      <c r="B412226" s="78"/>
      <c r="C412226" s="77"/>
    </row>
    <row r="412227" spans="2:3" x14ac:dyDescent="0.25">
      <c r="B412227" s="78"/>
      <c r="C412227" s="77"/>
    </row>
    <row r="412228" spans="2:3" x14ac:dyDescent="0.25">
      <c r="B412228" s="78"/>
      <c r="C412228" s="77"/>
    </row>
    <row r="412229" spans="2:3" x14ac:dyDescent="0.25">
      <c r="B412229" s="78"/>
      <c r="C412229" s="77"/>
    </row>
    <row r="412230" spans="2:3" x14ac:dyDescent="0.25">
      <c r="B412230" s="78"/>
      <c r="C412230" s="77"/>
    </row>
    <row r="412231" spans="2:3" x14ac:dyDescent="0.25">
      <c r="B412231" s="78"/>
      <c r="C412231" s="77"/>
    </row>
    <row r="412232" spans="2:3" x14ac:dyDescent="0.25">
      <c r="B412232" s="78"/>
      <c r="C412232" s="77"/>
    </row>
    <row r="412233" spans="2:3" x14ac:dyDescent="0.25">
      <c r="B412233" s="78"/>
      <c r="C412233" s="77"/>
    </row>
    <row r="412234" spans="2:3" x14ac:dyDescent="0.25">
      <c r="B412234" s="78"/>
      <c r="C412234" s="77"/>
    </row>
    <row r="412235" spans="2:3" x14ac:dyDescent="0.25">
      <c r="B412235" s="78"/>
      <c r="C412235" s="77"/>
    </row>
    <row r="412236" spans="2:3" x14ac:dyDescent="0.25">
      <c r="B412236" s="78"/>
      <c r="C412236" s="77"/>
    </row>
    <row r="412346" spans="2:3" x14ac:dyDescent="0.25">
      <c r="B412346" s="78"/>
      <c r="C412346" s="77"/>
    </row>
    <row r="412347" spans="2:3" x14ac:dyDescent="0.25">
      <c r="B412347" s="78"/>
      <c r="C412347" s="77"/>
    </row>
    <row r="412348" spans="2:3" x14ac:dyDescent="0.25">
      <c r="B412348" s="78"/>
      <c r="C412348" s="77"/>
    </row>
    <row r="412349" spans="2:3" x14ac:dyDescent="0.25">
      <c r="B412349" s="78"/>
      <c r="C412349" s="77"/>
    </row>
    <row r="412350" spans="2:3" x14ac:dyDescent="0.25">
      <c r="B412350" s="78"/>
      <c r="C412350" s="77"/>
    </row>
    <row r="412351" spans="2:3" x14ac:dyDescent="0.25">
      <c r="B412351" s="78"/>
      <c r="C412351" s="77"/>
    </row>
    <row r="412352" spans="2:3" x14ac:dyDescent="0.25">
      <c r="B412352" s="78"/>
      <c r="C412352" s="77"/>
    </row>
    <row r="412353" spans="2:3" x14ac:dyDescent="0.25">
      <c r="B412353" s="78"/>
      <c r="C412353" s="77"/>
    </row>
    <row r="412354" spans="2:3" x14ac:dyDescent="0.25">
      <c r="B412354" s="78"/>
      <c r="C412354" s="77"/>
    </row>
    <row r="412355" spans="2:3" x14ac:dyDescent="0.25">
      <c r="B412355" s="78"/>
      <c r="C412355" s="77"/>
    </row>
    <row r="412356" spans="2:3" x14ac:dyDescent="0.25">
      <c r="B412356" s="78"/>
      <c r="C412356" s="77"/>
    </row>
    <row r="412357" spans="2:3" x14ac:dyDescent="0.25">
      <c r="B412357" s="78"/>
      <c r="C412357" s="77"/>
    </row>
    <row r="412358" spans="2:3" x14ac:dyDescent="0.25">
      <c r="B412358" s="78"/>
      <c r="C412358" s="77"/>
    </row>
    <row r="412468" spans="2:3" x14ac:dyDescent="0.25">
      <c r="B412468" s="78"/>
      <c r="C412468" s="77"/>
    </row>
    <row r="412469" spans="2:3" x14ac:dyDescent="0.25">
      <c r="B412469" s="78"/>
      <c r="C412469" s="77"/>
    </row>
    <row r="412470" spans="2:3" x14ac:dyDescent="0.25">
      <c r="B412470" s="78"/>
      <c r="C412470" s="77"/>
    </row>
    <row r="412471" spans="2:3" x14ac:dyDescent="0.25">
      <c r="B412471" s="78"/>
      <c r="C412471" s="77"/>
    </row>
    <row r="412472" spans="2:3" x14ac:dyDescent="0.25">
      <c r="B412472" s="78"/>
      <c r="C412472" s="77"/>
    </row>
    <row r="412473" spans="2:3" x14ac:dyDescent="0.25">
      <c r="B412473" s="78"/>
      <c r="C412473" s="77"/>
    </row>
    <row r="412474" spans="2:3" x14ac:dyDescent="0.25">
      <c r="B412474" s="78"/>
      <c r="C412474" s="77"/>
    </row>
    <row r="412475" spans="2:3" x14ac:dyDescent="0.25">
      <c r="B412475" s="78"/>
      <c r="C412475" s="77"/>
    </row>
    <row r="412476" spans="2:3" x14ac:dyDescent="0.25">
      <c r="B412476" s="78"/>
      <c r="C412476" s="77"/>
    </row>
    <row r="412477" spans="2:3" x14ac:dyDescent="0.25">
      <c r="B412477" s="78"/>
      <c r="C412477" s="77"/>
    </row>
    <row r="412478" spans="2:3" x14ac:dyDescent="0.25">
      <c r="B412478" s="78"/>
      <c r="C412478" s="77"/>
    </row>
    <row r="412479" spans="2:3" x14ac:dyDescent="0.25">
      <c r="B412479" s="78"/>
      <c r="C412479" s="77"/>
    </row>
    <row r="412480" spans="2:3" x14ac:dyDescent="0.25">
      <c r="B412480" s="78"/>
      <c r="C412480" s="77"/>
    </row>
    <row r="412590" spans="2:3" x14ac:dyDescent="0.25">
      <c r="B412590" s="78"/>
      <c r="C412590" s="77"/>
    </row>
    <row r="412591" spans="2:3" x14ac:dyDescent="0.25">
      <c r="B412591" s="78"/>
      <c r="C412591" s="77"/>
    </row>
    <row r="412592" spans="2:3" x14ac:dyDescent="0.25">
      <c r="B412592" s="78"/>
      <c r="C412592" s="77"/>
    </row>
    <row r="412593" spans="2:3" x14ac:dyDescent="0.25">
      <c r="B412593" s="78"/>
      <c r="C412593" s="77"/>
    </row>
    <row r="412594" spans="2:3" x14ac:dyDescent="0.25">
      <c r="B412594" s="78"/>
      <c r="C412594" s="77"/>
    </row>
    <row r="412595" spans="2:3" x14ac:dyDescent="0.25">
      <c r="B412595" s="78"/>
      <c r="C412595" s="77"/>
    </row>
    <row r="412596" spans="2:3" x14ac:dyDescent="0.25">
      <c r="B412596" s="78"/>
      <c r="C412596" s="77"/>
    </row>
    <row r="412597" spans="2:3" x14ac:dyDescent="0.25">
      <c r="B412597" s="78"/>
      <c r="C412597" s="77"/>
    </row>
    <row r="412598" spans="2:3" x14ac:dyDescent="0.25">
      <c r="B412598" s="78"/>
      <c r="C412598" s="77"/>
    </row>
    <row r="412599" spans="2:3" x14ac:dyDescent="0.25">
      <c r="B412599" s="78"/>
      <c r="C412599" s="77"/>
    </row>
    <row r="412600" spans="2:3" x14ac:dyDescent="0.25">
      <c r="B412600" s="78"/>
      <c r="C412600" s="77"/>
    </row>
    <row r="412601" spans="2:3" x14ac:dyDescent="0.25">
      <c r="B412601" s="78"/>
      <c r="C412601" s="77"/>
    </row>
    <row r="412602" spans="2:3" x14ac:dyDescent="0.25">
      <c r="B412602" s="78"/>
      <c r="C412602" s="77"/>
    </row>
    <row r="412712" spans="2:3" x14ac:dyDescent="0.25">
      <c r="B412712" s="78"/>
      <c r="C412712" s="77"/>
    </row>
    <row r="412713" spans="2:3" x14ac:dyDescent="0.25">
      <c r="B412713" s="78"/>
      <c r="C412713" s="77"/>
    </row>
    <row r="412714" spans="2:3" x14ac:dyDescent="0.25">
      <c r="B412714" s="78"/>
      <c r="C412714" s="77"/>
    </row>
    <row r="412715" spans="2:3" x14ac:dyDescent="0.25">
      <c r="B412715" s="78"/>
      <c r="C412715" s="77"/>
    </row>
    <row r="412716" spans="2:3" x14ac:dyDescent="0.25">
      <c r="B412716" s="78"/>
      <c r="C412716" s="77"/>
    </row>
    <row r="412717" spans="2:3" x14ac:dyDescent="0.25">
      <c r="B412717" s="78"/>
      <c r="C412717" s="77"/>
    </row>
    <row r="412718" spans="2:3" x14ac:dyDescent="0.25">
      <c r="B412718" s="78"/>
      <c r="C412718" s="77"/>
    </row>
    <row r="412719" spans="2:3" x14ac:dyDescent="0.25">
      <c r="B412719" s="78"/>
      <c r="C412719" s="77"/>
    </row>
    <row r="412720" spans="2:3" x14ac:dyDescent="0.25">
      <c r="B412720" s="78"/>
      <c r="C412720" s="77"/>
    </row>
    <row r="412721" spans="2:3" x14ac:dyDescent="0.25">
      <c r="B412721" s="78"/>
      <c r="C412721" s="77"/>
    </row>
    <row r="412722" spans="2:3" x14ac:dyDescent="0.25">
      <c r="B412722" s="78"/>
      <c r="C412722" s="77"/>
    </row>
    <row r="412723" spans="2:3" x14ac:dyDescent="0.25">
      <c r="B412723" s="78"/>
      <c r="C412723" s="77"/>
    </row>
    <row r="412724" spans="2:3" x14ac:dyDescent="0.25">
      <c r="B412724" s="78"/>
      <c r="C412724" s="77"/>
    </row>
    <row r="412834" spans="2:3" x14ac:dyDescent="0.25">
      <c r="B412834" s="78"/>
      <c r="C412834" s="77"/>
    </row>
    <row r="412835" spans="2:3" x14ac:dyDescent="0.25">
      <c r="B412835" s="78"/>
      <c r="C412835" s="77"/>
    </row>
    <row r="412836" spans="2:3" x14ac:dyDescent="0.25">
      <c r="B412836" s="78"/>
      <c r="C412836" s="77"/>
    </row>
    <row r="412837" spans="2:3" x14ac:dyDescent="0.25">
      <c r="B412837" s="78"/>
      <c r="C412837" s="77"/>
    </row>
    <row r="412838" spans="2:3" x14ac:dyDescent="0.25">
      <c r="B412838" s="78"/>
      <c r="C412838" s="77"/>
    </row>
    <row r="412839" spans="2:3" x14ac:dyDescent="0.25">
      <c r="B412839" s="78"/>
      <c r="C412839" s="77"/>
    </row>
    <row r="412840" spans="2:3" x14ac:dyDescent="0.25">
      <c r="B412840" s="78"/>
      <c r="C412840" s="77"/>
    </row>
    <row r="412841" spans="2:3" x14ac:dyDescent="0.25">
      <c r="B412841" s="78"/>
      <c r="C412841" s="77"/>
    </row>
    <row r="412842" spans="2:3" x14ac:dyDescent="0.25">
      <c r="B412842" s="78"/>
      <c r="C412842" s="77"/>
    </row>
    <row r="412843" spans="2:3" x14ac:dyDescent="0.25">
      <c r="B412843" s="78"/>
      <c r="C412843" s="77"/>
    </row>
    <row r="412844" spans="2:3" x14ac:dyDescent="0.25">
      <c r="B412844" s="78"/>
      <c r="C412844" s="77"/>
    </row>
    <row r="412845" spans="2:3" x14ac:dyDescent="0.25">
      <c r="B412845" s="78"/>
      <c r="C412845" s="77"/>
    </row>
    <row r="412846" spans="2:3" x14ac:dyDescent="0.25">
      <c r="B412846" s="78"/>
      <c r="C412846" s="77"/>
    </row>
    <row r="412956" spans="2:3" x14ac:dyDescent="0.25">
      <c r="B412956" s="78"/>
      <c r="C412956" s="77"/>
    </row>
    <row r="412957" spans="2:3" x14ac:dyDescent="0.25">
      <c r="B412957" s="78"/>
      <c r="C412957" s="77"/>
    </row>
    <row r="412958" spans="2:3" x14ac:dyDescent="0.25">
      <c r="B412958" s="78"/>
      <c r="C412958" s="77"/>
    </row>
    <row r="412959" spans="2:3" x14ac:dyDescent="0.25">
      <c r="B412959" s="78"/>
      <c r="C412959" s="77"/>
    </row>
    <row r="412960" spans="2:3" x14ac:dyDescent="0.25">
      <c r="B412960" s="78"/>
      <c r="C412960" s="77"/>
    </row>
    <row r="412961" spans="2:3" x14ac:dyDescent="0.25">
      <c r="B412961" s="78"/>
      <c r="C412961" s="77"/>
    </row>
    <row r="412962" spans="2:3" x14ac:dyDescent="0.25">
      <c r="B412962" s="78"/>
      <c r="C412962" s="77"/>
    </row>
    <row r="412963" spans="2:3" x14ac:dyDescent="0.25">
      <c r="B412963" s="78"/>
      <c r="C412963" s="77"/>
    </row>
    <row r="412964" spans="2:3" x14ac:dyDescent="0.25">
      <c r="B412964" s="78"/>
      <c r="C412964" s="77"/>
    </row>
    <row r="412965" spans="2:3" x14ac:dyDescent="0.25">
      <c r="B412965" s="78"/>
      <c r="C412965" s="77"/>
    </row>
    <row r="412966" spans="2:3" x14ac:dyDescent="0.25">
      <c r="B412966" s="78"/>
      <c r="C412966" s="77"/>
    </row>
    <row r="412967" spans="2:3" x14ac:dyDescent="0.25">
      <c r="B412967" s="78"/>
      <c r="C412967" s="77"/>
    </row>
    <row r="412968" spans="2:3" x14ac:dyDescent="0.25">
      <c r="B412968" s="78"/>
      <c r="C412968" s="77"/>
    </row>
    <row r="413078" spans="2:3" x14ac:dyDescent="0.25">
      <c r="B413078" s="78"/>
      <c r="C413078" s="77"/>
    </row>
    <row r="413079" spans="2:3" x14ac:dyDescent="0.25">
      <c r="B413079" s="78"/>
      <c r="C413079" s="77"/>
    </row>
    <row r="413080" spans="2:3" x14ac:dyDescent="0.25">
      <c r="B413080" s="78"/>
      <c r="C413080" s="77"/>
    </row>
    <row r="413081" spans="2:3" x14ac:dyDescent="0.25">
      <c r="B413081" s="78"/>
      <c r="C413081" s="77"/>
    </row>
    <row r="413082" spans="2:3" x14ac:dyDescent="0.25">
      <c r="B413082" s="78"/>
      <c r="C413082" s="77"/>
    </row>
    <row r="413083" spans="2:3" x14ac:dyDescent="0.25">
      <c r="B413083" s="78"/>
      <c r="C413083" s="77"/>
    </row>
    <row r="413084" spans="2:3" x14ac:dyDescent="0.25">
      <c r="B413084" s="78"/>
      <c r="C413084" s="77"/>
    </row>
    <row r="413085" spans="2:3" x14ac:dyDescent="0.25">
      <c r="B413085" s="78"/>
      <c r="C413085" s="77"/>
    </row>
    <row r="413086" spans="2:3" x14ac:dyDescent="0.25">
      <c r="B413086" s="78"/>
      <c r="C413086" s="77"/>
    </row>
    <row r="413087" spans="2:3" x14ac:dyDescent="0.25">
      <c r="B413087" s="78"/>
      <c r="C413087" s="77"/>
    </row>
    <row r="413088" spans="2:3" x14ac:dyDescent="0.25">
      <c r="B413088" s="78"/>
      <c r="C413088" s="77"/>
    </row>
    <row r="413089" spans="2:3" x14ac:dyDescent="0.25">
      <c r="B413089" s="78"/>
      <c r="C413089" s="77"/>
    </row>
    <row r="413090" spans="2:3" x14ac:dyDescent="0.25">
      <c r="B413090" s="78"/>
      <c r="C413090" s="77"/>
    </row>
    <row r="413200" spans="2:3" x14ac:dyDescent="0.25">
      <c r="B413200" s="78"/>
      <c r="C413200" s="77"/>
    </row>
    <row r="413201" spans="2:3" x14ac:dyDescent="0.25">
      <c r="B413201" s="78"/>
      <c r="C413201" s="77"/>
    </row>
    <row r="413202" spans="2:3" x14ac:dyDescent="0.25">
      <c r="B413202" s="78"/>
      <c r="C413202" s="77"/>
    </row>
    <row r="413203" spans="2:3" x14ac:dyDescent="0.25">
      <c r="B413203" s="78"/>
      <c r="C413203" s="77"/>
    </row>
    <row r="413204" spans="2:3" x14ac:dyDescent="0.25">
      <c r="B413204" s="78"/>
      <c r="C413204" s="77"/>
    </row>
    <row r="413205" spans="2:3" x14ac:dyDescent="0.25">
      <c r="B413205" s="78"/>
      <c r="C413205" s="77"/>
    </row>
    <row r="413206" spans="2:3" x14ac:dyDescent="0.25">
      <c r="B413206" s="78"/>
      <c r="C413206" s="77"/>
    </row>
    <row r="413207" spans="2:3" x14ac:dyDescent="0.25">
      <c r="B413207" s="78"/>
      <c r="C413207" s="77"/>
    </row>
    <row r="413208" spans="2:3" x14ac:dyDescent="0.25">
      <c r="B413208" s="78"/>
      <c r="C413208" s="77"/>
    </row>
    <row r="413209" spans="2:3" x14ac:dyDescent="0.25">
      <c r="B413209" s="78"/>
      <c r="C413209" s="77"/>
    </row>
    <row r="413210" spans="2:3" x14ac:dyDescent="0.25">
      <c r="B413210" s="78"/>
      <c r="C413210" s="77"/>
    </row>
    <row r="413211" spans="2:3" x14ac:dyDescent="0.25">
      <c r="B413211" s="78"/>
      <c r="C413211" s="77"/>
    </row>
    <row r="413212" spans="2:3" x14ac:dyDescent="0.25">
      <c r="B413212" s="78"/>
      <c r="C413212" s="77"/>
    </row>
    <row r="413322" spans="2:3" x14ac:dyDescent="0.25">
      <c r="B413322" s="78"/>
      <c r="C413322" s="77"/>
    </row>
    <row r="413323" spans="2:3" x14ac:dyDescent="0.25">
      <c r="B413323" s="78"/>
      <c r="C413323" s="77"/>
    </row>
    <row r="413324" spans="2:3" x14ac:dyDescent="0.25">
      <c r="B413324" s="78"/>
      <c r="C413324" s="77"/>
    </row>
    <row r="413325" spans="2:3" x14ac:dyDescent="0.25">
      <c r="B413325" s="78"/>
      <c r="C413325" s="77"/>
    </row>
    <row r="413326" spans="2:3" x14ac:dyDescent="0.25">
      <c r="B413326" s="78"/>
      <c r="C413326" s="77"/>
    </row>
    <row r="413327" spans="2:3" x14ac:dyDescent="0.25">
      <c r="B413327" s="78"/>
      <c r="C413327" s="77"/>
    </row>
    <row r="413328" spans="2:3" x14ac:dyDescent="0.25">
      <c r="B413328" s="78"/>
      <c r="C413328" s="77"/>
    </row>
    <row r="413329" spans="2:3" x14ac:dyDescent="0.25">
      <c r="B413329" s="78"/>
      <c r="C413329" s="77"/>
    </row>
    <row r="413330" spans="2:3" x14ac:dyDescent="0.25">
      <c r="B413330" s="78"/>
      <c r="C413330" s="77"/>
    </row>
    <row r="413331" spans="2:3" x14ac:dyDescent="0.25">
      <c r="B413331" s="78"/>
      <c r="C413331" s="77"/>
    </row>
    <row r="413332" spans="2:3" x14ac:dyDescent="0.25">
      <c r="B413332" s="78"/>
      <c r="C413332" s="77"/>
    </row>
    <row r="413333" spans="2:3" x14ac:dyDescent="0.25">
      <c r="B413333" s="78"/>
      <c r="C413333" s="77"/>
    </row>
    <row r="413334" spans="2:3" x14ac:dyDescent="0.25">
      <c r="B413334" s="78"/>
      <c r="C413334" s="77"/>
    </row>
    <row r="413444" spans="2:3" x14ac:dyDescent="0.25">
      <c r="B413444" s="78"/>
      <c r="C413444" s="77"/>
    </row>
    <row r="413445" spans="2:3" x14ac:dyDescent="0.25">
      <c r="B413445" s="78"/>
      <c r="C413445" s="77"/>
    </row>
    <row r="413446" spans="2:3" x14ac:dyDescent="0.25">
      <c r="B413446" s="78"/>
      <c r="C413446" s="77"/>
    </row>
    <row r="413447" spans="2:3" x14ac:dyDescent="0.25">
      <c r="B413447" s="78"/>
      <c r="C413447" s="77"/>
    </row>
    <row r="413448" spans="2:3" x14ac:dyDescent="0.25">
      <c r="B413448" s="78"/>
      <c r="C413448" s="77"/>
    </row>
    <row r="413449" spans="2:3" x14ac:dyDescent="0.25">
      <c r="B413449" s="78"/>
      <c r="C413449" s="77"/>
    </row>
    <row r="413450" spans="2:3" x14ac:dyDescent="0.25">
      <c r="B413450" s="78"/>
      <c r="C413450" s="77"/>
    </row>
    <row r="413451" spans="2:3" x14ac:dyDescent="0.25">
      <c r="B413451" s="78"/>
      <c r="C413451" s="77"/>
    </row>
    <row r="413452" spans="2:3" x14ac:dyDescent="0.25">
      <c r="B413452" s="78"/>
      <c r="C413452" s="77"/>
    </row>
    <row r="413453" spans="2:3" x14ac:dyDescent="0.25">
      <c r="B413453" s="78"/>
      <c r="C413453" s="77"/>
    </row>
    <row r="413454" spans="2:3" x14ac:dyDescent="0.25">
      <c r="B413454" s="78"/>
      <c r="C413454" s="77"/>
    </row>
    <row r="413455" spans="2:3" x14ac:dyDescent="0.25">
      <c r="B413455" s="78"/>
      <c r="C413455" s="77"/>
    </row>
    <row r="413456" spans="2:3" x14ac:dyDescent="0.25">
      <c r="B413456" s="78"/>
      <c r="C413456" s="77"/>
    </row>
    <row r="413566" spans="2:3" x14ac:dyDescent="0.25">
      <c r="B413566" s="78"/>
      <c r="C413566" s="77"/>
    </row>
    <row r="413567" spans="2:3" x14ac:dyDescent="0.25">
      <c r="B413567" s="78"/>
      <c r="C413567" s="77"/>
    </row>
    <row r="413568" spans="2:3" x14ac:dyDescent="0.25">
      <c r="B413568" s="78"/>
      <c r="C413568" s="77"/>
    </row>
    <row r="413569" spans="2:3" x14ac:dyDescent="0.25">
      <c r="B413569" s="78"/>
      <c r="C413569" s="77"/>
    </row>
    <row r="413570" spans="2:3" x14ac:dyDescent="0.25">
      <c r="B413570" s="78"/>
      <c r="C413570" s="77"/>
    </row>
    <row r="413571" spans="2:3" x14ac:dyDescent="0.25">
      <c r="B413571" s="78"/>
      <c r="C413571" s="77"/>
    </row>
    <row r="413572" spans="2:3" x14ac:dyDescent="0.25">
      <c r="B413572" s="78"/>
      <c r="C413572" s="77"/>
    </row>
    <row r="413573" spans="2:3" x14ac:dyDescent="0.25">
      <c r="B413573" s="78"/>
      <c r="C413573" s="77"/>
    </row>
    <row r="413574" spans="2:3" x14ac:dyDescent="0.25">
      <c r="B413574" s="78"/>
      <c r="C413574" s="77"/>
    </row>
    <row r="413575" spans="2:3" x14ac:dyDescent="0.25">
      <c r="B413575" s="78"/>
      <c r="C413575" s="77"/>
    </row>
    <row r="413576" spans="2:3" x14ac:dyDescent="0.25">
      <c r="B413576" s="78"/>
      <c r="C413576" s="77"/>
    </row>
    <row r="413577" spans="2:3" x14ac:dyDescent="0.25">
      <c r="B413577" s="78"/>
      <c r="C413577" s="77"/>
    </row>
    <row r="413578" spans="2:3" x14ac:dyDescent="0.25">
      <c r="B413578" s="78"/>
      <c r="C413578" s="77"/>
    </row>
    <row r="413688" spans="2:3" x14ac:dyDescent="0.25">
      <c r="B413688" s="78"/>
      <c r="C413688" s="77"/>
    </row>
    <row r="413689" spans="2:3" x14ac:dyDescent="0.25">
      <c r="B413689" s="78"/>
      <c r="C413689" s="77"/>
    </row>
    <row r="413690" spans="2:3" x14ac:dyDescent="0.25">
      <c r="B413690" s="78"/>
      <c r="C413690" s="77"/>
    </row>
    <row r="413691" spans="2:3" x14ac:dyDescent="0.25">
      <c r="B413691" s="78"/>
      <c r="C413691" s="77"/>
    </row>
    <row r="413692" spans="2:3" x14ac:dyDescent="0.25">
      <c r="B413692" s="78"/>
      <c r="C413692" s="77"/>
    </row>
    <row r="413693" spans="2:3" x14ac:dyDescent="0.25">
      <c r="B413693" s="78"/>
      <c r="C413693" s="77"/>
    </row>
    <row r="413694" spans="2:3" x14ac:dyDescent="0.25">
      <c r="B413694" s="78"/>
      <c r="C413694" s="77"/>
    </row>
    <row r="413695" spans="2:3" x14ac:dyDescent="0.25">
      <c r="B413695" s="78"/>
      <c r="C413695" s="77"/>
    </row>
    <row r="413696" spans="2:3" x14ac:dyDescent="0.25">
      <c r="B413696" s="78"/>
      <c r="C413696" s="77"/>
    </row>
    <row r="413697" spans="2:3" x14ac:dyDescent="0.25">
      <c r="B413697" s="78"/>
      <c r="C413697" s="77"/>
    </row>
    <row r="413698" spans="2:3" x14ac:dyDescent="0.25">
      <c r="B413698" s="78"/>
      <c r="C413698" s="77"/>
    </row>
    <row r="413699" spans="2:3" x14ac:dyDescent="0.25">
      <c r="B413699" s="78"/>
      <c r="C413699" s="77"/>
    </row>
    <row r="413700" spans="2:3" x14ac:dyDescent="0.25">
      <c r="B413700" s="78"/>
      <c r="C413700" s="77"/>
    </row>
    <row r="413810" spans="2:3" x14ac:dyDescent="0.25">
      <c r="B413810" s="78"/>
      <c r="C413810" s="77"/>
    </row>
    <row r="413811" spans="2:3" x14ac:dyDescent="0.25">
      <c r="B413811" s="78"/>
      <c r="C413811" s="77"/>
    </row>
    <row r="413812" spans="2:3" x14ac:dyDescent="0.25">
      <c r="B413812" s="78"/>
      <c r="C413812" s="77"/>
    </row>
    <row r="413813" spans="2:3" x14ac:dyDescent="0.25">
      <c r="B413813" s="78"/>
      <c r="C413813" s="77"/>
    </row>
    <row r="413814" spans="2:3" x14ac:dyDescent="0.25">
      <c r="B413814" s="78"/>
      <c r="C413814" s="77"/>
    </row>
    <row r="413815" spans="2:3" x14ac:dyDescent="0.25">
      <c r="B413815" s="78"/>
      <c r="C413815" s="77"/>
    </row>
    <row r="413816" spans="2:3" x14ac:dyDescent="0.25">
      <c r="B413816" s="78"/>
      <c r="C413816" s="77"/>
    </row>
    <row r="413817" spans="2:3" x14ac:dyDescent="0.25">
      <c r="B413817" s="78"/>
      <c r="C413817" s="77"/>
    </row>
    <row r="413818" spans="2:3" x14ac:dyDescent="0.25">
      <c r="B413818" s="78"/>
      <c r="C413818" s="77"/>
    </row>
    <row r="413819" spans="2:3" x14ac:dyDescent="0.25">
      <c r="B413819" s="78"/>
      <c r="C413819" s="77"/>
    </row>
    <row r="413820" spans="2:3" x14ac:dyDescent="0.25">
      <c r="B413820" s="78"/>
      <c r="C413820" s="77"/>
    </row>
    <row r="413821" spans="2:3" x14ac:dyDescent="0.25">
      <c r="B413821" s="78"/>
      <c r="C413821" s="77"/>
    </row>
    <row r="413822" spans="2:3" x14ac:dyDescent="0.25">
      <c r="B413822" s="78"/>
      <c r="C413822" s="77"/>
    </row>
    <row r="413932" spans="2:3" x14ac:dyDescent="0.25">
      <c r="B413932" s="78"/>
      <c r="C413932" s="77"/>
    </row>
    <row r="413933" spans="2:3" x14ac:dyDescent="0.25">
      <c r="B413933" s="78"/>
      <c r="C413933" s="77"/>
    </row>
    <row r="413934" spans="2:3" x14ac:dyDescent="0.25">
      <c r="B413934" s="78"/>
      <c r="C413934" s="77"/>
    </row>
    <row r="413935" spans="2:3" x14ac:dyDescent="0.25">
      <c r="B413935" s="78"/>
      <c r="C413935" s="77"/>
    </row>
    <row r="413936" spans="2:3" x14ac:dyDescent="0.25">
      <c r="B413936" s="78"/>
      <c r="C413936" s="77"/>
    </row>
    <row r="413937" spans="2:3" x14ac:dyDescent="0.25">
      <c r="B413937" s="78"/>
      <c r="C413937" s="77"/>
    </row>
    <row r="413938" spans="2:3" x14ac:dyDescent="0.25">
      <c r="B413938" s="78"/>
      <c r="C413938" s="77"/>
    </row>
    <row r="413939" spans="2:3" x14ac:dyDescent="0.25">
      <c r="B413939" s="78"/>
      <c r="C413939" s="77"/>
    </row>
    <row r="413940" spans="2:3" x14ac:dyDescent="0.25">
      <c r="B413940" s="78"/>
      <c r="C413940" s="77"/>
    </row>
    <row r="413941" spans="2:3" x14ac:dyDescent="0.25">
      <c r="B413941" s="78"/>
      <c r="C413941" s="77"/>
    </row>
    <row r="413942" spans="2:3" x14ac:dyDescent="0.25">
      <c r="B413942" s="78"/>
      <c r="C413942" s="77"/>
    </row>
    <row r="413943" spans="2:3" x14ac:dyDescent="0.25">
      <c r="B413943" s="78"/>
      <c r="C413943" s="77"/>
    </row>
    <row r="413944" spans="2:3" x14ac:dyDescent="0.25">
      <c r="B413944" s="78"/>
      <c r="C413944" s="77"/>
    </row>
    <row r="414054" spans="2:3" x14ac:dyDescent="0.25">
      <c r="B414054" s="78"/>
      <c r="C414054" s="77"/>
    </row>
    <row r="414055" spans="2:3" x14ac:dyDescent="0.25">
      <c r="B414055" s="78"/>
      <c r="C414055" s="77"/>
    </row>
    <row r="414056" spans="2:3" x14ac:dyDescent="0.25">
      <c r="B414056" s="78"/>
      <c r="C414056" s="77"/>
    </row>
    <row r="414057" spans="2:3" x14ac:dyDescent="0.25">
      <c r="B414057" s="78"/>
      <c r="C414057" s="77"/>
    </row>
    <row r="414058" spans="2:3" x14ac:dyDescent="0.25">
      <c r="B414058" s="78"/>
      <c r="C414058" s="77"/>
    </row>
    <row r="414059" spans="2:3" x14ac:dyDescent="0.25">
      <c r="B414059" s="78"/>
      <c r="C414059" s="77"/>
    </row>
    <row r="414060" spans="2:3" x14ac:dyDescent="0.25">
      <c r="B414060" s="78"/>
      <c r="C414060" s="77"/>
    </row>
    <row r="414061" spans="2:3" x14ac:dyDescent="0.25">
      <c r="B414061" s="78"/>
      <c r="C414061" s="77"/>
    </row>
    <row r="414062" spans="2:3" x14ac:dyDescent="0.25">
      <c r="B414062" s="78"/>
      <c r="C414062" s="77"/>
    </row>
    <row r="414063" spans="2:3" x14ac:dyDescent="0.25">
      <c r="B414063" s="78"/>
      <c r="C414063" s="77"/>
    </row>
    <row r="414064" spans="2:3" x14ac:dyDescent="0.25">
      <c r="B414064" s="78"/>
      <c r="C414064" s="77"/>
    </row>
    <row r="414065" spans="2:3" x14ac:dyDescent="0.25">
      <c r="B414065" s="78"/>
      <c r="C414065" s="77"/>
    </row>
    <row r="414066" spans="2:3" x14ac:dyDescent="0.25">
      <c r="B414066" s="78"/>
      <c r="C414066" s="77"/>
    </row>
    <row r="414176" spans="2:3" x14ac:dyDescent="0.25">
      <c r="B414176" s="78"/>
      <c r="C414176" s="77"/>
    </row>
    <row r="414177" spans="2:3" x14ac:dyDescent="0.25">
      <c r="B414177" s="78"/>
      <c r="C414177" s="77"/>
    </row>
    <row r="414178" spans="2:3" x14ac:dyDescent="0.25">
      <c r="B414178" s="78"/>
      <c r="C414178" s="77"/>
    </row>
    <row r="414179" spans="2:3" x14ac:dyDescent="0.25">
      <c r="B414179" s="78"/>
      <c r="C414179" s="77"/>
    </row>
    <row r="414180" spans="2:3" x14ac:dyDescent="0.25">
      <c r="B414180" s="78"/>
      <c r="C414180" s="77"/>
    </row>
    <row r="414181" spans="2:3" x14ac:dyDescent="0.25">
      <c r="B414181" s="78"/>
      <c r="C414181" s="77"/>
    </row>
    <row r="414182" spans="2:3" x14ac:dyDescent="0.25">
      <c r="B414182" s="78"/>
      <c r="C414182" s="77"/>
    </row>
    <row r="414183" spans="2:3" x14ac:dyDescent="0.25">
      <c r="B414183" s="78"/>
      <c r="C414183" s="77"/>
    </row>
    <row r="414184" spans="2:3" x14ac:dyDescent="0.25">
      <c r="B414184" s="78"/>
      <c r="C414184" s="77"/>
    </row>
    <row r="414185" spans="2:3" x14ac:dyDescent="0.25">
      <c r="B414185" s="78"/>
      <c r="C414185" s="77"/>
    </row>
    <row r="414186" spans="2:3" x14ac:dyDescent="0.25">
      <c r="B414186" s="78"/>
      <c r="C414186" s="77"/>
    </row>
    <row r="414187" spans="2:3" x14ac:dyDescent="0.25">
      <c r="B414187" s="78"/>
      <c r="C414187" s="77"/>
    </row>
    <row r="414188" spans="2:3" x14ac:dyDescent="0.25">
      <c r="B414188" s="78"/>
      <c r="C414188" s="77"/>
    </row>
    <row r="414298" spans="2:3" x14ac:dyDescent="0.25">
      <c r="B414298" s="78"/>
      <c r="C414298" s="77"/>
    </row>
    <row r="414299" spans="2:3" x14ac:dyDescent="0.25">
      <c r="B414299" s="78"/>
      <c r="C414299" s="77"/>
    </row>
    <row r="414300" spans="2:3" x14ac:dyDescent="0.25">
      <c r="B414300" s="78"/>
      <c r="C414300" s="77"/>
    </row>
    <row r="414301" spans="2:3" x14ac:dyDescent="0.25">
      <c r="B414301" s="78"/>
      <c r="C414301" s="77"/>
    </row>
    <row r="414302" spans="2:3" x14ac:dyDescent="0.25">
      <c r="B414302" s="78"/>
      <c r="C414302" s="77"/>
    </row>
    <row r="414303" spans="2:3" x14ac:dyDescent="0.25">
      <c r="B414303" s="78"/>
      <c r="C414303" s="77"/>
    </row>
    <row r="414304" spans="2:3" x14ac:dyDescent="0.25">
      <c r="B414304" s="78"/>
      <c r="C414304" s="77"/>
    </row>
    <row r="414305" spans="2:3" x14ac:dyDescent="0.25">
      <c r="B414305" s="78"/>
      <c r="C414305" s="77"/>
    </row>
    <row r="414306" spans="2:3" x14ac:dyDescent="0.25">
      <c r="B414306" s="78"/>
      <c r="C414306" s="77"/>
    </row>
    <row r="414307" spans="2:3" x14ac:dyDescent="0.25">
      <c r="B414307" s="78"/>
      <c r="C414307" s="77"/>
    </row>
    <row r="414308" spans="2:3" x14ac:dyDescent="0.25">
      <c r="B414308" s="78"/>
      <c r="C414308" s="77"/>
    </row>
    <row r="414309" spans="2:3" x14ac:dyDescent="0.25">
      <c r="B414309" s="78"/>
      <c r="C414309" s="77"/>
    </row>
    <row r="414310" spans="2:3" x14ac:dyDescent="0.25">
      <c r="B414310" s="78"/>
      <c r="C414310" s="77"/>
    </row>
    <row r="414420" spans="2:3" x14ac:dyDescent="0.25">
      <c r="B414420" s="78"/>
      <c r="C414420" s="77"/>
    </row>
    <row r="414421" spans="2:3" x14ac:dyDescent="0.25">
      <c r="B414421" s="78"/>
      <c r="C414421" s="77"/>
    </row>
    <row r="414422" spans="2:3" x14ac:dyDescent="0.25">
      <c r="B414422" s="78"/>
      <c r="C414422" s="77"/>
    </row>
    <row r="414423" spans="2:3" x14ac:dyDescent="0.25">
      <c r="B414423" s="78"/>
      <c r="C414423" s="77"/>
    </row>
    <row r="414424" spans="2:3" x14ac:dyDescent="0.25">
      <c r="B414424" s="78"/>
      <c r="C414424" s="77"/>
    </row>
    <row r="414425" spans="2:3" x14ac:dyDescent="0.25">
      <c r="B414425" s="78"/>
      <c r="C414425" s="77"/>
    </row>
    <row r="414426" spans="2:3" x14ac:dyDescent="0.25">
      <c r="B414426" s="78"/>
      <c r="C414426" s="77"/>
    </row>
    <row r="414427" spans="2:3" x14ac:dyDescent="0.25">
      <c r="B414427" s="78"/>
      <c r="C414427" s="77"/>
    </row>
    <row r="414428" spans="2:3" x14ac:dyDescent="0.25">
      <c r="B414428" s="78"/>
      <c r="C414428" s="77"/>
    </row>
    <row r="414429" spans="2:3" x14ac:dyDescent="0.25">
      <c r="B414429" s="78"/>
      <c r="C414429" s="77"/>
    </row>
    <row r="414430" spans="2:3" x14ac:dyDescent="0.25">
      <c r="B414430" s="78"/>
      <c r="C414430" s="77"/>
    </row>
    <row r="414431" spans="2:3" x14ac:dyDescent="0.25">
      <c r="B414431" s="78"/>
      <c r="C414431" s="77"/>
    </row>
    <row r="414432" spans="2:3" x14ac:dyDescent="0.25">
      <c r="B414432" s="78"/>
      <c r="C414432" s="77"/>
    </row>
    <row r="414542" spans="2:3" x14ac:dyDescent="0.25">
      <c r="B414542" s="78"/>
      <c r="C414542" s="77"/>
    </row>
    <row r="414543" spans="2:3" x14ac:dyDescent="0.25">
      <c r="B414543" s="78"/>
      <c r="C414543" s="77"/>
    </row>
    <row r="414544" spans="2:3" x14ac:dyDescent="0.25">
      <c r="B414544" s="78"/>
      <c r="C414544" s="77"/>
    </row>
    <row r="414545" spans="2:3" x14ac:dyDescent="0.25">
      <c r="B414545" s="78"/>
      <c r="C414545" s="77"/>
    </row>
    <row r="414546" spans="2:3" x14ac:dyDescent="0.25">
      <c r="B414546" s="78"/>
      <c r="C414546" s="77"/>
    </row>
    <row r="414547" spans="2:3" x14ac:dyDescent="0.25">
      <c r="B414547" s="78"/>
      <c r="C414547" s="77"/>
    </row>
    <row r="414548" spans="2:3" x14ac:dyDescent="0.25">
      <c r="B414548" s="78"/>
      <c r="C414548" s="77"/>
    </row>
    <row r="414549" spans="2:3" x14ac:dyDescent="0.25">
      <c r="B414549" s="78"/>
      <c r="C414549" s="77"/>
    </row>
    <row r="414550" spans="2:3" x14ac:dyDescent="0.25">
      <c r="B414550" s="78"/>
      <c r="C414550" s="77"/>
    </row>
    <row r="414551" spans="2:3" x14ac:dyDescent="0.25">
      <c r="B414551" s="78"/>
      <c r="C414551" s="77"/>
    </row>
    <row r="414552" spans="2:3" x14ac:dyDescent="0.25">
      <c r="B414552" s="78"/>
      <c r="C414552" s="77"/>
    </row>
    <row r="414553" spans="2:3" x14ac:dyDescent="0.25">
      <c r="B414553" s="78"/>
      <c r="C414553" s="77"/>
    </row>
    <row r="414554" spans="2:3" x14ac:dyDescent="0.25">
      <c r="B414554" s="78"/>
      <c r="C414554" s="77"/>
    </row>
    <row r="414664" spans="2:3" x14ac:dyDescent="0.25">
      <c r="B414664" s="78"/>
      <c r="C414664" s="77"/>
    </row>
    <row r="414665" spans="2:3" x14ac:dyDescent="0.25">
      <c r="B414665" s="78"/>
      <c r="C414665" s="77"/>
    </row>
    <row r="414666" spans="2:3" x14ac:dyDescent="0.25">
      <c r="B414666" s="78"/>
      <c r="C414666" s="77"/>
    </row>
    <row r="414667" spans="2:3" x14ac:dyDescent="0.25">
      <c r="B414667" s="78"/>
      <c r="C414667" s="77"/>
    </row>
    <row r="414668" spans="2:3" x14ac:dyDescent="0.25">
      <c r="B414668" s="78"/>
      <c r="C414668" s="77"/>
    </row>
    <row r="414669" spans="2:3" x14ac:dyDescent="0.25">
      <c r="B414669" s="78"/>
      <c r="C414669" s="77"/>
    </row>
    <row r="414670" spans="2:3" x14ac:dyDescent="0.25">
      <c r="B414670" s="78"/>
      <c r="C414670" s="77"/>
    </row>
    <row r="414671" spans="2:3" x14ac:dyDescent="0.25">
      <c r="B414671" s="78"/>
      <c r="C414671" s="77"/>
    </row>
    <row r="414672" spans="2:3" x14ac:dyDescent="0.25">
      <c r="B414672" s="78"/>
      <c r="C414672" s="77"/>
    </row>
    <row r="414673" spans="2:3" x14ac:dyDescent="0.25">
      <c r="B414673" s="78"/>
      <c r="C414673" s="77"/>
    </row>
    <row r="414674" spans="2:3" x14ac:dyDescent="0.25">
      <c r="B414674" s="78"/>
      <c r="C414674" s="77"/>
    </row>
    <row r="414675" spans="2:3" x14ac:dyDescent="0.25">
      <c r="B414675" s="78"/>
      <c r="C414675" s="77"/>
    </row>
    <row r="414676" spans="2:3" x14ac:dyDescent="0.25">
      <c r="B414676" s="78"/>
      <c r="C414676" s="77"/>
    </row>
    <row r="414786" spans="2:3" x14ac:dyDescent="0.25">
      <c r="B414786" s="78"/>
      <c r="C414786" s="77"/>
    </row>
    <row r="414787" spans="2:3" x14ac:dyDescent="0.25">
      <c r="B414787" s="78"/>
      <c r="C414787" s="77"/>
    </row>
    <row r="414788" spans="2:3" x14ac:dyDescent="0.25">
      <c r="B414788" s="78"/>
      <c r="C414788" s="77"/>
    </row>
    <row r="414789" spans="2:3" x14ac:dyDescent="0.25">
      <c r="B414789" s="78"/>
      <c r="C414789" s="77"/>
    </row>
    <row r="414790" spans="2:3" x14ac:dyDescent="0.25">
      <c r="B414790" s="78"/>
      <c r="C414790" s="77"/>
    </row>
    <row r="414791" spans="2:3" x14ac:dyDescent="0.25">
      <c r="B414791" s="78"/>
      <c r="C414791" s="77"/>
    </row>
    <row r="414792" spans="2:3" x14ac:dyDescent="0.25">
      <c r="B414792" s="78"/>
      <c r="C414792" s="77"/>
    </row>
    <row r="414793" spans="2:3" x14ac:dyDescent="0.25">
      <c r="B414793" s="78"/>
      <c r="C414793" s="77"/>
    </row>
    <row r="414794" spans="2:3" x14ac:dyDescent="0.25">
      <c r="B414794" s="78"/>
      <c r="C414794" s="77"/>
    </row>
    <row r="414795" spans="2:3" x14ac:dyDescent="0.25">
      <c r="B414795" s="78"/>
      <c r="C414795" s="77"/>
    </row>
    <row r="414796" spans="2:3" x14ac:dyDescent="0.25">
      <c r="B414796" s="78"/>
      <c r="C414796" s="77"/>
    </row>
    <row r="414797" spans="2:3" x14ac:dyDescent="0.25">
      <c r="B414797" s="78"/>
      <c r="C414797" s="77"/>
    </row>
    <row r="414798" spans="2:3" x14ac:dyDescent="0.25">
      <c r="B414798" s="78"/>
      <c r="C414798" s="77"/>
    </row>
    <row r="414908" spans="2:3" x14ac:dyDescent="0.25">
      <c r="B414908" s="78"/>
      <c r="C414908" s="77"/>
    </row>
    <row r="414909" spans="2:3" x14ac:dyDescent="0.25">
      <c r="B414909" s="78"/>
      <c r="C414909" s="77"/>
    </row>
    <row r="414910" spans="2:3" x14ac:dyDescent="0.25">
      <c r="B414910" s="78"/>
      <c r="C414910" s="77"/>
    </row>
    <row r="414911" spans="2:3" x14ac:dyDescent="0.25">
      <c r="B414911" s="78"/>
      <c r="C414911" s="77"/>
    </row>
    <row r="414912" spans="2:3" x14ac:dyDescent="0.25">
      <c r="B414912" s="78"/>
      <c r="C414912" s="77"/>
    </row>
    <row r="414913" spans="2:3" x14ac:dyDescent="0.25">
      <c r="B414913" s="78"/>
      <c r="C414913" s="77"/>
    </row>
    <row r="414914" spans="2:3" x14ac:dyDescent="0.25">
      <c r="B414914" s="78"/>
      <c r="C414914" s="77"/>
    </row>
    <row r="414915" spans="2:3" x14ac:dyDescent="0.25">
      <c r="B414915" s="78"/>
      <c r="C414915" s="77"/>
    </row>
    <row r="414916" spans="2:3" x14ac:dyDescent="0.25">
      <c r="B414916" s="78"/>
      <c r="C414916" s="77"/>
    </row>
    <row r="414917" spans="2:3" x14ac:dyDescent="0.25">
      <c r="B414917" s="78"/>
      <c r="C414917" s="77"/>
    </row>
    <row r="414918" spans="2:3" x14ac:dyDescent="0.25">
      <c r="B414918" s="78"/>
      <c r="C414918" s="77"/>
    </row>
    <row r="414919" spans="2:3" x14ac:dyDescent="0.25">
      <c r="B414919" s="78"/>
      <c r="C414919" s="77"/>
    </row>
    <row r="414920" spans="2:3" x14ac:dyDescent="0.25">
      <c r="B414920" s="78"/>
      <c r="C414920" s="77"/>
    </row>
    <row r="415030" spans="2:3" x14ac:dyDescent="0.25">
      <c r="B415030" s="78"/>
      <c r="C415030" s="77"/>
    </row>
    <row r="415031" spans="2:3" x14ac:dyDescent="0.25">
      <c r="B415031" s="78"/>
      <c r="C415031" s="77"/>
    </row>
    <row r="415032" spans="2:3" x14ac:dyDescent="0.25">
      <c r="B415032" s="78"/>
      <c r="C415032" s="77"/>
    </row>
    <row r="415033" spans="2:3" x14ac:dyDescent="0.25">
      <c r="B415033" s="78"/>
      <c r="C415033" s="77"/>
    </row>
    <row r="415034" spans="2:3" x14ac:dyDescent="0.25">
      <c r="B415034" s="78"/>
      <c r="C415034" s="77"/>
    </row>
    <row r="415035" spans="2:3" x14ac:dyDescent="0.25">
      <c r="B415035" s="78"/>
      <c r="C415035" s="77"/>
    </row>
    <row r="415036" spans="2:3" x14ac:dyDescent="0.25">
      <c r="B415036" s="78"/>
      <c r="C415036" s="77"/>
    </row>
    <row r="415037" spans="2:3" x14ac:dyDescent="0.25">
      <c r="B415037" s="78"/>
      <c r="C415037" s="77"/>
    </row>
    <row r="415038" spans="2:3" x14ac:dyDescent="0.25">
      <c r="B415038" s="78"/>
      <c r="C415038" s="77"/>
    </row>
    <row r="415039" spans="2:3" x14ac:dyDescent="0.25">
      <c r="B415039" s="78"/>
      <c r="C415039" s="77"/>
    </row>
    <row r="415040" spans="2:3" x14ac:dyDescent="0.25">
      <c r="B415040" s="78"/>
      <c r="C415040" s="77"/>
    </row>
    <row r="415041" spans="2:3" x14ac:dyDescent="0.25">
      <c r="B415041" s="78"/>
      <c r="C415041" s="77"/>
    </row>
    <row r="415042" spans="2:3" x14ac:dyDescent="0.25">
      <c r="B415042" s="78"/>
      <c r="C415042" s="77"/>
    </row>
    <row r="415152" spans="2:3" x14ac:dyDescent="0.25">
      <c r="B415152" s="78"/>
      <c r="C415152" s="77"/>
    </row>
    <row r="415153" spans="2:3" x14ac:dyDescent="0.25">
      <c r="B415153" s="78"/>
      <c r="C415153" s="77"/>
    </row>
    <row r="415154" spans="2:3" x14ac:dyDescent="0.25">
      <c r="B415154" s="78"/>
      <c r="C415154" s="77"/>
    </row>
    <row r="415155" spans="2:3" x14ac:dyDescent="0.25">
      <c r="B415155" s="78"/>
      <c r="C415155" s="77"/>
    </row>
    <row r="415156" spans="2:3" x14ac:dyDescent="0.25">
      <c r="B415156" s="78"/>
      <c r="C415156" s="77"/>
    </row>
    <row r="415157" spans="2:3" x14ac:dyDescent="0.25">
      <c r="B415157" s="78"/>
      <c r="C415157" s="77"/>
    </row>
    <row r="415158" spans="2:3" x14ac:dyDescent="0.25">
      <c r="B415158" s="78"/>
      <c r="C415158" s="77"/>
    </row>
    <row r="415159" spans="2:3" x14ac:dyDescent="0.25">
      <c r="B415159" s="78"/>
      <c r="C415159" s="77"/>
    </row>
    <row r="415160" spans="2:3" x14ac:dyDescent="0.25">
      <c r="B415160" s="78"/>
      <c r="C415160" s="77"/>
    </row>
    <row r="415161" spans="2:3" x14ac:dyDescent="0.25">
      <c r="B415161" s="78"/>
      <c r="C415161" s="77"/>
    </row>
    <row r="415162" spans="2:3" x14ac:dyDescent="0.25">
      <c r="B415162" s="78"/>
      <c r="C415162" s="77"/>
    </row>
    <row r="415163" spans="2:3" x14ac:dyDescent="0.25">
      <c r="B415163" s="78"/>
      <c r="C415163" s="77"/>
    </row>
    <row r="415164" spans="2:3" x14ac:dyDescent="0.25">
      <c r="B415164" s="78"/>
      <c r="C415164" s="77"/>
    </row>
    <row r="415274" spans="2:3" x14ac:dyDescent="0.25">
      <c r="B415274" s="78"/>
      <c r="C415274" s="77"/>
    </row>
    <row r="415275" spans="2:3" x14ac:dyDescent="0.25">
      <c r="B415275" s="78"/>
      <c r="C415275" s="77"/>
    </row>
    <row r="415276" spans="2:3" x14ac:dyDescent="0.25">
      <c r="B415276" s="78"/>
      <c r="C415276" s="77"/>
    </row>
    <row r="415277" spans="2:3" x14ac:dyDescent="0.25">
      <c r="B415277" s="78"/>
      <c r="C415277" s="77"/>
    </row>
    <row r="415278" spans="2:3" x14ac:dyDescent="0.25">
      <c r="B415278" s="78"/>
      <c r="C415278" s="77"/>
    </row>
    <row r="415279" spans="2:3" x14ac:dyDescent="0.25">
      <c r="B415279" s="78"/>
      <c r="C415279" s="77"/>
    </row>
    <row r="415280" spans="2:3" x14ac:dyDescent="0.25">
      <c r="B415280" s="78"/>
      <c r="C415280" s="77"/>
    </row>
    <row r="415281" spans="2:3" x14ac:dyDescent="0.25">
      <c r="B415281" s="78"/>
      <c r="C415281" s="77"/>
    </row>
    <row r="415282" spans="2:3" x14ac:dyDescent="0.25">
      <c r="B415282" s="78"/>
      <c r="C415282" s="77"/>
    </row>
    <row r="415283" spans="2:3" x14ac:dyDescent="0.25">
      <c r="B415283" s="78"/>
      <c r="C415283" s="77"/>
    </row>
    <row r="415284" spans="2:3" x14ac:dyDescent="0.25">
      <c r="B415284" s="78"/>
      <c r="C415284" s="77"/>
    </row>
    <row r="415285" spans="2:3" x14ac:dyDescent="0.25">
      <c r="B415285" s="78"/>
      <c r="C415285" s="77"/>
    </row>
    <row r="415286" spans="2:3" x14ac:dyDescent="0.25">
      <c r="B415286" s="78"/>
      <c r="C415286" s="77"/>
    </row>
    <row r="415396" spans="2:3" x14ac:dyDescent="0.25">
      <c r="B415396" s="78"/>
      <c r="C415396" s="77"/>
    </row>
    <row r="415397" spans="2:3" x14ac:dyDescent="0.25">
      <c r="B415397" s="78"/>
      <c r="C415397" s="77"/>
    </row>
    <row r="415398" spans="2:3" x14ac:dyDescent="0.25">
      <c r="B415398" s="78"/>
      <c r="C415398" s="77"/>
    </row>
    <row r="415399" spans="2:3" x14ac:dyDescent="0.25">
      <c r="B415399" s="78"/>
      <c r="C415399" s="77"/>
    </row>
    <row r="415400" spans="2:3" x14ac:dyDescent="0.25">
      <c r="B415400" s="78"/>
      <c r="C415400" s="77"/>
    </row>
    <row r="415401" spans="2:3" x14ac:dyDescent="0.25">
      <c r="B415401" s="78"/>
      <c r="C415401" s="77"/>
    </row>
    <row r="415402" spans="2:3" x14ac:dyDescent="0.25">
      <c r="B415402" s="78"/>
      <c r="C415402" s="77"/>
    </row>
    <row r="415403" spans="2:3" x14ac:dyDescent="0.25">
      <c r="B415403" s="78"/>
      <c r="C415403" s="77"/>
    </row>
    <row r="415404" spans="2:3" x14ac:dyDescent="0.25">
      <c r="B415404" s="78"/>
      <c r="C415404" s="77"/>
    </row>
    <row r="415405" spans="2:3" x14ac:dyDescent="0.25">
      <c r="B415405" s="78"/>
      <c r="C415405" s="77"/>
    </row>
    <row r="415406" spans="2:3" x14ac:dyDescent="0.25">
      <c r="B415406" s="78"/>
      <c r="C415406" s="77"/>
    </row>
    <row r="415407" spans="2:3" x14ac:dyDescent="0.25">
      <c r="B415407" s="78"/>
      <c r="C415407" s="77"/>
    </row>
    <row r="415408" spans="2:3" x14ac:dyDescent="0.25">
      <c r="B415408" s="78"/>
      <c r="C415408" s="77"/>
    </row>
    <row r="415518" spans="2:3" x14ac:dyDescent="0.25">
      <c r="B415518" s="78"/>
      <c r="C415518" s="77"/>
    </row>
    <row r="415519" spans="2:3" x14ac:dyDescent="0.25">
      <c r="B415519" s="78"/>
      <c r="C415519" s="77"/>
    </row>
    <row r="415520" spans="2:3" x14ac:dyDescent="0.25">
      <c r="B415520" s="78"/>
      <c r="C415520" s="77"/>
    </row>
    <row r="415521" spans="2:3" x14ac:dyDescent="0.25">
      <c r="B415521" s="78"/>
      <c r="C415521" s="77"/>
    </row>
    <row r="415522" spans="2:3" x14ac:dyDescent="0.25">
      <c r="B415522" s="78"/>
      <c r="C415522" s="77"/>
    </row>
    <row r="415523" spans="2:3" x14ac:dyDescent="0.25">
      <c r="B415523" s="78"/>
      <c r="C415523" s="77"/>
    </row>
    <row r="415524" spans="2:3" x14ac:dyDescent="0.25">
      <c r="B415524" s="78"/>
      <c r="C415524" s="77"/>
    </row>
    <row r="415525" spans="2:3" x14ac:dyDescent="0.25">
      <c r="B415525" s="78"/>
      <c r="C415525" s="77"/>
    </row>
    <row r="415526" spans="2:3" x14ac:dyDescent="0.25">
      <c r="B415526" s="78"/>
      <c r="C415526" s="77"/>
    </row>
    <row r="415527" spans="2:3" x14ac:dyDescent="0.25">
      <c r="B415527" s="78"/>
      <c r="C415527" s="77"/>
    </row>
    <row r="415528" spans="2:3" x14ac:dyDescent="0.25">
      <c r="B415528" s="78"/>
      <c r="C415528" s="77"/>
    </row>
    <row r="415529" spans="2:3" x14ac:dyDescent="0.25">
      <c r="B415529" s="78"/>
      <c r="C415529" s="77"/>
    </row>
    <row r="415530" spans="2:3" x14ac:dyDescent="0.25">
      <c r="B415530" s="78"/>
      <c r="C415530" s="77"/>
    </row>
    <row r="415640" spans="2:3" x14ac:dyDescent="0.25">
      <c r="B415640" s="78"/>
      <c r="C415640" s="77"/>
    </row>
    <row r="415641" spans="2:3" x14ac:dyDescent="0.25">
      <c r="B415641" s="78"/>
      <c r="C415641" s="77"/>
    </row>
    <row r="415642" spans="2:3" x14ac:dyDescent="0.25">
      <c r="B415642" s="78"/>
      <c r="C415642" s="77"/>
    </row>
    <row r="415643" spans="2:3" x14ac:dyDescent="0.25">
      <c r="B415643" s="78"/>
      <c r="C415643" s="77"/>
    </row>
    <row r="415644" spans="2:3" x14ac:dyDescent="0.25">
      <c r="B415644" s="78"/>
      <c r="C415644" s="77"/>
    </row>
    <row r="415645" spans="2:3" x14ac:dyDescent="0.25">
      <c r="B415645" s="78"/>
      <c r="C415645" s="77"/>
    </row>
    <row r="415646" spans="2:3" x14ac:dyDescent="0.25">
      <c r="B415646" s="78"/>
      <c r="C415646" s="77"/>
    </row>
    <row r="415647" spans="2:3" x14ac:dyDescent="0.25">
      <c r="B415647" s="78"/>
      <c r="C415647" s="77"/>
    </row>
    <row r="415648" spans="2:3" x14ac:dyDescent="0.25">
      <c r="B415648" s="78"/>
      <c r="C415648" s="77"/>
    </row>
    <row r="415649" spans="2:3" x14ac:dyDescent="0.25">
      <c r="B415649" s="78"/>
      <c r="C415649" s="77"/>
    </row>
    <row r="415650" spans="2:3" x14ac:dyDescent="0.25">
      <c r="B415650" s="78"/>
      <c r="C415650" s="77"/>
    </row>
    <row r="415651" spans="2:3" x14ac:dyDescent="0.25">
      <c r="B415651" s="78"/>
      <c r="C415651" s="77"/>
    </row>
    <row r="415652" spans="2:3" x14ac:dyDescent="0.25">
      <c r="B415652" s="78"/>
      <c r="C415652" s="77"/>
    </row>
    <row r="415762" spans="2:3" x14ac:dyDescent="0.25">
      <c r="B415762" s="78"/>
      <c r="C415762" s="77"/>
    </row>
    <row r="415763" spans="2:3" x14ac:dyDescent="0.25">
      <c r="B415763" s="78"/>
      <c r="C415763" s="77"/>
    </row>
    <row r="415764" spans="2:3" x14ac:dyDescent="0.25">
      <c r="B415764" s="78"/>
      <c r="C415764" s="77"/>
    </row>
    <row r="415765" spans="2:3" x14ac:dyDescent="0.25">
      <c r="B415765" s="78"/>
      <c r="C415765" s="77"/>
    </row>
    <row r="415766" spans="2:3" x14ac:dyDescent="0.25">
      <c r="B415766" s="78"/>
      <c r="C415766" s="77"/>
    </row>
    <row r="415767" spans="2:3" x14ac:dyDescent="0.25">
      <c r="B415767" s="78"/>
      <c r="C415767" s="77"/>
    </row>
    <row r="415768" spans="2:3" x14ac:dyDescent="0.25">
      <c r="B415768" s="78"/>
      <c r="C415768" s="77"/>
    </row>
    <row r="415769" spans="2:3" x14ac:dyDescent="0.25">
      <c r="B415769" s="78"/>
      <c r="C415769" s="77"/>
    </row>
    <row r="415770" spans="2:3" x14ac:dyDescent="0.25">
      <c r="B415770" s="78"/>
      <c r="C415770" s="77"/>
    </row>
    <row r="415771" spans="2:3" x14ac:dyDescent="0.25">
      <c r="B415771" s="78"/>
      <c r="C415771" s="77"/>
    </row>
    <row r="415772" spans="2:3" x14ac:dyDescent="0.25">
      <c r="B415772" s="78"/>
      <c r="C415772" s="77"/>
    </row>
    <row r="415773" spans="2:3" x14ac:dyDescent="0.25">
      <c r="B415773" s="78"/>
      <c r="C415773" s="77"/>
    </row>
    <row r="415774" spans="2:3" x14ac:dyDescent="0.25">
      <c r="B415774" s="78"/>
      <c r="C415774" s="77"/>
    </row>
    <row r="415884" spans="2:3" x14ac:dyDescent="0.25">
      <c r="B415884" s="78"/>
      <c r="C415884" s="77"/>
    </row>
    <row r="415885" spans="2:3" x14ac:dyDescent="0.25">
      <c r="B415885" s="78"/>
      <c r="C415885" s="77"/>
    </row>
    <row r="415886" spans="2:3" x14ac:dyDescent="0.25">
      <c r="B415886" s="78"/>
      <c r="C415886" s="77"/>
    </row>
    <row r="415887" spans="2:3" x14ac:dyDescent="0.25">
      <c r="B415887" s="78"/>
      <c r="C415887" s="77"/>
    </row>
    <row r="415888" spans="2:3" x14ac:dyDescent="0.25">
      <c r="B415888" s="78"/>
      <c r="C415888" s="77"/>
    </row>
    <row r="415889" spans="2:3" x14ac:dyDescent="0.25">
      <c r="B415889" s="78"/>
      <c r="C415889" s="77"/>
    </row>
    <row r="415890" spans="2:3" x14ac:dyDescent="0.25">
      <c r="B415890" s="78"/>
      <c r="C415890" s="77"/>
    </row>
    <row r="415891" spans="2:3" x14ac:dyDescent="0.25">
      <c r="B415891" s="78"/>
      <c r="C415891" s="77"/>
    </row>
    <row r="415892" spans="2:3" x14ac:dyDescent="0.25">
      <c r="B415892" s="78"/>
      <c r="C415892" s="77"/>
    </row>
    <row r="415893" spans="2:3" x14ac:dyDescent="0.25">
      <c r="B415893" s="78"/>
      <c r="C415893" s="77"/>
    </row>
    <row r="415894" spans="2:3" x14ac:dyDescent="0.25">
      <c r="B415894" s="78"/>
      <c r="C415894" s="77"/>
    </row>
    <row r="415895" spans="2:3" x14ac:dyDescent="0.25">
      <c r="B415895" s="78"/>
      <c r="C415895" s="77"/>
    </row>
    <row r="415896" spans="2:3" x14ac:dyDescent="0.25">
      <c r="B415896" s="78"/>
      <c r="C415896" s="77"/>
    </row>
    <row r="416006" spans="2:3" x14ac:dyDescent="0.25">
      <c r="B416006" s="78"/>
      <c r="C416006" s="77"/>
    </row>
    <row r="416007" spans="2:3" x14ac:dyDescent="0.25">
      <c r="B416007" s="78"/>
      <c r="C416007" s="77"/>
    </row>
    <row r="416008" spans="2:3" x14ac:dyDescent="0.25">
      <c r="B416008" s="78"/>
      <c r="C416008" s="77"/>
    </row>
    <row r="416009" spans="2:3" x14ac:dyDescent="0.25">
      <c r="B416009" s="78"/>
      <c r="C416009" s="77"/>
    </row>
    <row r="416010" spans="2:3" x14ac:dyDescent="0.25">
      <c r="B416010" s="78"/>
      <c r="C416010" s="77"/>
    </row>
    <row r="416011" spans="2:3" x14ac:dyDescent="0.25">
      <c r="B416011" s="78"/>
      <c r="C416011" s="77"/>
    </row>
    <row r="416012" spans="2:3" x14ac:dyDescent="0.25">
      <c r="B416012" s="78"/>
      <c r="C416012" s="77"/>
    </row>
    <row r="416013" spans="2:3" x14ac:dyDescent="0.25">
      <c r="B416013" s="78"/>
      <c r="C416013" s="77"/>
    </row>
    <row r="416014" spans="2:3" x14ac:dyDescent="0.25">
      <c r="B416014" s="78"/>
      <c r="C416014" s="77"/>
    </row>
    <row r="416015" spans="2:3" x14ac:dyDescent="0.25">
      <c r="B416015" s="78"/>
      <c r="C416015" s="77"/>
    </row>
    <row r="416016" spans="2:3" x14ac:dyDescent="0.25">
      <c r="B416016" s="78"/>
      <c r="C416016" s="77"/>
    </row>
    <row r="416017" spans="2:3" x14ac:dyDescent="0.25">
      <c r="B416017" s="78"/>
      <c r="C416017" s="77"/>
    </row>
    <row r="416018" spans="2:3" x14ac:dyDescent="0.25">
      <c r="B416018" s="78"/>
      <c r="C416018" s="77"/>
    </row>
    <row r="416128" spans="2:3" x14ac:dyDescent="0.25">
      <c r="B416128" s="78"/>
      <c r="C416128" s="77"/>
    </row>
    <row r="416129" spans="2:3" x14ac:dyDescent="0.25">
      <c r="B416129" s="78"/>
      <c r="C416129" s="77"/>
    </row>
    <row r="416130" spans="2:3" x14ac:dyDescent="0.25">
      <c r="B416130" s="78"/>
      <c r="C416130" s="77"/>
    </row>
    <row r="416131" spans="2:3" x14ac:dyDescent="0.25">
      <c r="B416131" s="78"/>
      <c r="C416131" s="77"/>
    </row>
    <row r="416132" spans="2:3" x14ac:dyDescent="0.25">
      <c r="B416132" s="78"/>
      <c r="C416132" s="77"/>
    </row>
    <row r="416133" spans="2:3" x14ac:dyDescent="0.25">
      <c r="B416133" s="78"/>
      <c r="C416133" s="77"/>
    </row>
    <row r="416134" spans="2:3" x14ac:dyDescent="0.25">
      <c r="B416134" s="78"/>
      <c r="C416134" s="77"/>
    </row>
    <row r="416135" spans="2:3" x14ac:dyDescent="0.25">
      <c r="B416135" s="78"/>
      <c r="C416135" s="77"/>
    </row>
    <row r="416136" spans="2:3" x14ac:dyDescent="0.25">
      <c r="B416136" s="78"/>
      <c r="C416136" s="77"/>
    </row>
    <row r="416137" spans="2:3" x14ac:dyDescent="0.25">
      <c r="B416137" s="78"/>
      <c r="C416137" s="77"/>
    </row>
    <row r="416138" spans="2:3" x14ac:dyDescent="0.25">
      <c r="B416138" s="78"/>
      <c r="C416138" s="77"/>
    </row>
    <row r="416139" spans="2:3" x14ac:dyDescent="0.25">
      <c r="B416139" s="78"/>
      <c r="C416139" s="77"/>
    </row>
    <row r="416140" spans="2:3" x14ac:dyDescent="0.25">
      <c r="B416140" s="78"/>
      <c r="C416140" s="77"/>
    </row>
    <row r="416250" spans="2:3" x14ac:dyDescent="0.25">
      <c r="B416250" s="78"/>
      <c r="C416250" s="77"/>
    </row>
    <row r="416251" spans="2:3" x14ac:dyDescent="0.25">
      <c r="B416251" s="78"/>
      <c r="C416251" s="77"/>
    </row>
    <row r="416252" spans="2:3" x14ac:dyDescent="0.25">
      <c r="B416252" s="78"/>
      <c r="C416252" s="77"/>
    </row>
    <row r="416253" spans="2:3" x14ac:dyDescent="0.25">
      <c r="B416253" s="78"/>
      <c r="C416253" s="77"/>
    </row>
    <row r="416254" spans="2:3" x14ac:dyDescent="0.25">
      <c r="B416254" s="78"/>
      <c r="C416254" s="77"/>
    </row>
    <row r="416255" spans="2:3" x14ac:dyDescent="0.25">
      <c r="B416255" s="78"/>
      <c r="C416255" s="77"/>
    </row>
    <row r="416256" spans="2:3" x14ac:dyDescent="0.25">
      <c r="B416256" s="78"/>
      <c r="C416256" s="77"/>
    </row>
    <row r="416257" spans="2:3" x14ac:dyDescent="0.25">
      <c r="B416257" s="78"/>
      <c r="C416257" s="77"/>
    </row>
    <row r="416258" spans="2:3" x14ac:dyDescent="0.25">
      <c r="B416258" s="78"/>
      <c r="C416258" s="77"/>
    </row>
    <row r="416259" spans="2:3" x14ac:dyDescent="0.25">
      <c r="B416259" s="78"/>
      <c r="C416259" s="77"/>
    </row>
    <row r="416260" spans="2:3" x14ac:dyDescent="0.25">
      <c r="B416260" s="78"/>
      <c r="C416260" s="77"/>
    </row>
    <row r="416261" spans="2:3" x14ac:dyDescent="0.25">
      <c r="B416261" s="78"/>
      <c r="C416261" s="77"/>
    </row>
    <row r="416262" spans="2:3" x14ac:dyDescent="0.25">
      <c r="B416262" s="78"/>
      <c r="C416262" s="77"/>
    </row>
    <row r="416372" spans="2:3" x14ac:dyDescent="0.25">
      <c r="B416372" s="78"/>
      <c r="C416372" s="77"/>
    </row>
    <row r="416373" spans="2:3" x14ac:dyDescent="0.25">
      <c r="B416373" s="78"/>
      <c r="C416373" s="77"/>
    </row>
    <row r="416374" spans="2:3" x14ac:dyDescent="0.25">
      <c r="B416374" s="78"/>
      <c r="C416374" s="77"/>
    </row>
    <row r="416375" spans="2:3" x14ac:dyDescent="0.25">
      <c r="B416375" s="78"/>
      <c r="C416375" s="77"/>
    </row>
    <row r="416376" spans="2:3" x14ac:dyDescent="0.25">
      <c r="B416376" s="78"/>
      <c r="C416376" s="77"/>
    </row>
    <row r="416377" spans="2:3" x14ac:dyDescent="0.25">
      <c r="B416377" s="78"/>
      <c r="C416377" s="77"/>
    </row>
    <row r="416378" spans="2:3" x14ac:dyDescent="0.25">
      <c r="B416378" s="78"/>
      <c r="C416378" s="77"/>
    </row>
    <row r="416379" spans="2:3" x14ac:dyDescent="0.25">
      <c r="B416379" s="78"/>
      <c r="C416379" s="77"/>
    </row>
    <row r="416380" spans="2:3" x14ac:dyDescent="0.25">
      <c r="B416380" s="78"/>
      <c r="C416380" s="77"/>
    </row>
    <row r="416381" spans="2:3" x14ac:dyDescent="0.25">
      <c r="B416381" s="78"/>
      <c r="C416381" s="77"/>
    </row>
    <row r="416382" spans="2:3" x14ac:dyDescent="0.25">
      <c r="B416382" s="78"/>
      <c r="C416382" s="77"/>
    </row>
    <row r="416383" spans="2:3" x14ac:dyDescent="0.25">
      <c r="B416383" s="78"/>
      <c r="C416383" s="77"/>
    </row>
    <row r="416384" spans="2:3" x14ac:dyDescent="0.25">
      <c r="B416384" s="78"/>
      <c r="C416384" s="77"/>
    </row>
    <row r="416494" spans="2:3" x14ac:dyDescent="0.25">
      <c r="B416494" s="78"/>
      <c r="C416494" s="77"/>
    </row>
    <row r="416495" spans="2:3" x14ac:dyDescent="0.25">
      <c r="B416495" s="78"/>
      <c r="C416495" s="77"/>
    </row>
    <row r="416496" spans="2:3" x14ac:dyDescent="0.25">
      <c r="B416496" s="78"/>
      <c r="C416496" s="77"/>
    </row>
    <row r="416497" spans="2:3" x14ac:dyDescent="0.25">
      <c r="B416497" s="78"/>
      <c r="C416497" s="77"/>
    </row>
    <row r="416498" spans="2:3" x14ac:dyDescent="0.25">
      <c r="B416498" s="78"/>
      <c r="C416498" s="77"/>
    </row>
    <row r="416499" spans="2:3" x14ac:dyDescent="0.25">
      <c r="B416499" s="78"/>
      <c r="C416499" s="77"/>
    </row>
    <row r="416500" spans="2:3" x14ac:dyDescent="0.25">
      <c r="B416500" s="78"/>
      <c r="C416500" s="77"/>
    </row>
    <row r="416501" spans="2:3" x14ac:dyDescent="0.25">
      <c r="B416501" s="78"/>
      <c r="C416501" s="77"/>
    </row>
    <row r="416502" spans="2:3" x14ac:dyDescent="0.25">
      <c r="B416502" s="78"/>
      <c r="C416502" s="77"/>
    </row>
    <row r="416503" spans="2:3" x14ac:dyDescent="0.25">
      <c r="B416503" s="78"/>
      <c r="C416503" s="77"/>
    </row>
    <row r="416504" spans="2:3" x14ac:dyDescent="0.25">
      <c r="B416504" s="78"/>
      <c r="C416504" s="77"/>
    </row>
    <row r="416505" spans="2:3" x14ac:dyDescent="0.25">
      <c r="B416505" s="78"/>
      <c r="C416505" s="77"/>
    </row>
    <row r="416506" spans="2:3" x14ac:dyDescent="0.25">
      <c r="B416506" s="78"/>
      <c r="C416506" s="77"/>
    </row>
    <row r="416616" spans="2:3" x14ac:dyDescent="0.25">
      <c r="B416616" s="78"/>
      <c r="C416616" s="77"/>
    </row>
    <row r="416617" spans="2:3" x14ac:dyDescent="0.25">
      <c r="B416617" s="78"/>
      <c r="C416617" s="77"/>
    </row>
    <row r="416618" spans="2:3" x14ac:dyDescent="0.25">
      <c r="B416618" s="78"/>
      <c r="C416618" s="77"/>
    </row>
    <row r="416619" spans="2:3" x14ac:dyDescent="0.25">
      <c r="B416619" s="78"/>
      <c r="C416619" s="77"/>
    </row>
    <row r="416620" spans="2:3" x14ac:dyDescent="0.25">
      <c r="B416620" s="78"/>
      <c r="C416620" s="77"/>
    </row>
    <row r="416621" spans="2:3" x14ac:dyDescent="0.25">
      <c r="B416621" s="78"/>
      <c r="C416621" s="77"/>
    </row>
    <row r="416622" spans="2:3" x14ac:dyDescent="0.25">
      <c r="B416622" s="78"/>
      <c r="C416622" s="77"/>
    </row>
    <row r="416623" spans="2:3" x14ac:dyDescent="0.25">
      <c r="B416623" s="78"/>
      <c r="C416623" s="77"/>
    </row>
    <row r="416624" spans="2:3" x14ac:dyDescent="0.25">
      <c r="B416624" s="78"/>
      <c r="C416624" s="77"/>
    </row>
    <row r="416625" spans="2:3" x14ac:dyDescent="0.25">
      <c r="B416625" s="78"/>
      <c r="C416625" s="77"/>
    </row>
    <row r="416626" spans="2:3" x14ac:dyDescent="0.25">
      <c r="B416626" s="78"/>
      <c r="C416626" s="77"/>
    </row>
    <row r="416627" spans="2:3" x14ac:dyDescent="0.25">
      <c r="B416627" s="78"/>
      <c r="C416627" s="77"/>
    </row>
    <row r="416628" spans="2:3" x14ac:dyDescent="0.25">
      <c r="B416628" s="78"/>
      <c r="C416628" s="77"/>
    </row>
    <row r="416738" spans="2:3" x14ac:dyDescent="0.25">
      <c r="B416738" s="78"/>
      <c r="C416738" s="77"/>
    </row>
    <row r="416739" spans="2:3" x14ac:dyDescent="0.25">
      <c r="B416739" s="78"/>
      <c r="C416739" s="77"/>
    </row>
    <row r="416740" spans="2:3" x14ac:dyDescent="0.25">
      <c r="B416740" s="78"/>
      <c r="C416740" s="77"/>
    </row>
    <row r="416741" spans="2:3" x14ac:dyDescent="0.25">
      <c r="B416741" s="78"/>
      <c r="C416741" s="77"/>
    </row>
    <row r="416742" spans="2:3" x14ac:dyDescent="0.25">
      <c r="B416742" s="78"/>
      <c r="C416742" s="77"/>
    </row>
    <row r="416743" spans="2:3" x14ac:dyDescent="0.25">
      <c r="B416743" s="78"/>
      <c r="C416743" s="77"/>
    </row>
    <row r="416744" spans="2:3" x14ac:dyDescent="0.25">
      <c r="B416744" s="78"/>
      <c r="C416744" s="77"/>
    </row>
    <row r="416745" spans="2:3" x14ac:dyDescent="0.25">
      <c r="B416745" s="78"/>
      <c r="C416745" s="77"/>
    </row>
    <row r="416746" spans="2:3" x14ac:dyDescent="0.25">
      <c r="B416746" s="78"/>
      <c r="C416746" s="77"/>
    </row>
    <row r="416747" spans="2:3" x14ac:dyDescent="0.25">
      <c r="B416747" s="78"/>
      <c r="C416747" s="77"/>
    </row>
    <row r="416748" spans="2:3" x14ac:dyDescent="0.25">
      <c r="B416748" s="78"/>
      <c r="C416748" s="77"/>
    </row>
    <row r="416749" spans="2:3" x14ac:dyDescent="0.25">
      <c r="B416749" s="78"/>
      <c r="C416749" s="77"/>
    </row>
    <row r="416750" spans="2:3" x14ac:dyDescent="0.25">
      <c r="B416750" s="78"/>
      <c r="C416750" s="77"/>
    </row>
    <row r="416860" spans="2:3" x14ac:dyDescent="0.25">
      <c r="B416860" s="78"/>
      <c r="C416860" s="77"/>
    </row>
    <row r="416861" spans="2:3" x14ac:dyDescent="0.25">
      <c r="B416861" s="78"/>
      <c r="C416861" s="77"/>
    </row>
    <row r="416862" spans="2:3" x14ac:dyDescent="0.25">
      <c r="B416862" s="78"/>
      <c r="C416862" s="77"/>
    </row>
    <row r="416863" spans="2:3" x14ac:dyDescent="0.25">
      <c r="B416863" s="78"/>
      <c r="C416863" s="77"/>
    </row>
    <row r="416864" spans="2:3" x14ac:dyDescent="0.25">
      <c r="B416864" s="78"/>
      <c r="C416864" s="77"/>
    </row>
    <row r="416865" spans="2:3" x14ac:dyDescent="0.25">
      <c r="B416865" s="78"/>
      <c r="C416865" s="77"/>
    </row>
    <row r="416866" spans="2:3" x14ac:dyDescent="0.25">
      <c r="B416866" s="78"/>
      <c r="C416866" s="77"/>
    </row>
    <row r="416867" spans="2:3" x14ac:dyDescent="0.25">
      <c r="B416867" s="78"/>
      <c r="C416867" s="77"/>
    </row>
    <row r="416868" spans="2:3" x14ac:dyDescent="0.25">
      <c r="B416868" s="78"/>
      <c r="C416868" s="77"/>
    </row>
    <row r="416869" spans="2:3" x14ac:dyDescent="0.25">
      <c r="B416869" s="78"/>
      <c r="C416869" s="77"/>
    </row>
    <row r="416870" spans="2:3" x14ac:dyDescent="0.25">
      <c r="B416870" s="78"/>
      <c r="C416870" s="77"/>
    </row>
    <row r="416871" spans="2:3" x14ac:dyDescent="0.25">
      <c r="B416871" s="78"/>
      <c r="C416871" s="77"/>
    </row>
    <row r="416872" spans="2:3" x14ac:dyDescent="0.25">
      <c r="B416872" s="78"/>
      <c r="C416872" s="77"/>
    </row>
    <row r="416982" spans="2:3" x14ac:dyDescent="0.25">
      <c r="B416982" s="78"/>
      <c r="C416982" s="77"/>
    </row>
    <row r="416983" spans="2:3" x14ac:dyDescent="0.25">
      <c r="B416983" s="78"/>
      <c r="C416983" s="77"/>
    </row>
    <row r="416984" spans="2:3" x14ac:dyDescent="0.25">
      <c r="B416984" s="78"/>
      <c r="C416984" s="77"/>
    </row>
    <row r="416985" spans="2:3" x14ac:dyDescent="0.25">
      <c r="B416985" s="78"/>
      <c r="C416985" s="77"/>
    </row>
    <row r="416986" spans="2:3" x14ac:dyDescent="0.25">
      <c r="B416986" s="78"/>
      <c r="C416986" s="77"/>
    </row>
    <row r="416987" spans="2:3" x14ac:dyDescent="0.25">
      <c r="B416987" s="78"/>
      <c r="C416987" s="77"/>
    </row>
    <row r="416988" spans="2:3" x14ac:dyDescent="0.25">
      <c r="B416988" s="78"/>
      <c r="C416988" s="77"/>
    </row>
    <row r="416989" spans="2:3" x14ac:dyDescent="0.25">
      <c r="B416989" s="78"/>
      <c r="C416989" s="77"/>
    </row>
    <row r="416990" spans="2:3" x14ac:dyDescent="0.25">
      <c r="B416990" s="78"/>
      <c r="C416990" s="77"/>
    </row>
    <row r="416991" spans="2:3" x14ac:dyDescent="0.25">
      <c r="B416991" s="78"/>
      <c r="C416991" s="77"/>
    </row>
    <row r="416992" spans="2:3" x14ac:dyDescent="0.25">
      <c r="B416992" s="78"/>
      <c r="C416992" s="77"/>
    </row>
    <row r="416993" spans="2:3" x14ac:dyDescent="0.25">
      <c r="B416993" s="78"/>
      <c r="C416993" s="77"/>
    </row>
    <row r="416994" spans="2:3" x14ac:dyDescent="0.25">
      <c r="B416994" s="78"/>
      <c r="C416994" s="77"/>
    </row>
    <row r="417104" spans="2:3" x14ac:dyDescent="0.25">
      <c r="B417104" s="78"/>
      <c r="C417104" s="77"/>
    </row>
    <row r="417105" spans="2:3" x14ac:dyDescent="0.25">
      <c r="B417105" s="78"/>
      <c r="C417105" s="77"/>
    </row>
    <row r="417106" spans="2:3" x14ac:dyDescent="0.25">
      <c r="B417106" s="78"/>
      <c r="C417106" s="77"/>
    </row>
    <row r="417107" spans="2:3" x14ac:dyDescent="0.25">
      <c r="B417107" s="78"/>
      <c r="C417107" s="77"/>
    </row>
    <row r="417108" spans="2:3" x14ac:dyDescent="0.25">
      <c r="B417108" s="78"/>
      <c r="C417108" s="77"/>
    </row>
    <row r="417109" spans="2:3" x14ac:dyDescent="0.25">
      <c r="B417109" s="78"/>
      <c r="C417109" s="77"/>
    </row>
    <row r="417110" spans="2:3" x14ac:dyDescent="0.25">
      <c r="B417110" s="78"/>
      <c r="C417110" s="77"/>
    </row>
    <row r="417111" spans="2:3" x14ac:dyDescent="0.25">
      <c r="B417111" s="78"/>
      <c r="C417111" s="77"/>
    </row>
    <row r="417112" spans="2:3" x14ac:dyDescent="0.25">
      <c r="B417112" s="78"/>
      <c r="C417112" s="77"/>
    </row>
    <row r="417113" spans="2:3" x14ac:dyDescent="0.25">
      <c r="B417113" s="78"/>
      <c r="C417113" s="77"/>
    </row>
    <row r="417114" spans="2:3" x14ac:dyDescent="0.25">
      <c r="B417114" s="78"/>
      <c r="C417114" s="77"/>
    </row>
    <row r="417115" spans="2:3" x14ac:dyDescent="0.25">
      <c r="B417115" s="78"/>
      <c r="C417115" s="77"/>
    </row>
    <row r="417116" spans="2:3" x14ac:dyDescent="0.25">
      <c r="B417116" s="78"/>
      <c r="C417116" s="77"/>
    </row>
    <row r="417226" spans="2:3" x14ac:dyDescent="0.25">
      <c r="B417226" s="78"/>
      <c r="C417226" s="77"/>
    </row>
    <row r="417227" spans="2:3" x14ac:dyDescent="0.25">
      <c r="B417227" s="78"/>
      <c r="C417227" s="77"/>
    </row>
    <row r="417228" spans="2:3" x14ac:dyDescent="0.25">
      <c r="B417228" s="78"/>
      <c r="C417228" s="77"/>
    </row>
    <row r="417229" spans="2:3" x14ac:dyDescent="0.25">
      <c r="B417229" s="78"/>
      <c r="C417229" s="77"/>
    </row>
    <row r="417230" spans="2:3" x14ac:dyDescent="0.25">
      <c r="B417230" s="78"/>
      <c r="C417230" s="77"/>
    </row>
    <row r="417231" spans="2:3" x14ac:dyDescent="0.25">
      <c r="B417231" s="78"/>
      <c r="C417231" s="77"/>
    </row>
    <row r="417232" spans="2:3" x14ac:dyDescent="0.25">
      <c r="B417232" s="78"/>
      <c r="C417232" s="77"/>
    </row>
    <row r="417233" spans="2:3" x14ac:dyDescent="0.25">
      <c r="B417233" s="78"/>
      <c r="C417233" s="77"/>
    </row>
    <row r="417234" spans="2:3" x14ac:dyDescent="0.25">
      <c r="B417234" s="78"/>
      <c r="C417234" s="77"/>
    </row>
    <row r="417235" spans="2:3" x14ac:dyDescent="0.25">
      <c r="B417235" s="78"/>
      <c r="C417235" s="77"/>
    </row>
    <row r="417236" spans="2:3" x14ac:dyDescent="0.25">
      <c r="B417236" s="78"/>
      <c r="C417236" s="77"/>
    </row>
    <row r="417237" spans="2:3" x14ac:dyDescent="0.25">
      <c r="B417237" s="78"/>
      <c r="C417237" s="77"/>
    </row>
    <row r="417238" spans="2:3" x14ac:dyDescent="0.25">
      <c r="B417238" s="78"/>
      <c r="C417238" s="77"/>
    </row>
    <row r="417348" spans="2:3" x14ac:dyDescent="0.25">
      <c r="B417348" s="78"/>
      <c r="C417348" s="77"/>
    </row>
    <row r="417349" spans="2:3" x14ac:dyDescent="0.25">
      <c r="B417349" s="78"/>
      <c r="C417349" s="77"/>
    </row>
    <row r="417350" spans="2:3" x14ac:dyDescent="0.25">
      <c r="B417350" s="78"/>
      <c r="C417350" s="77"/>
    </row>
    <row r="417351" spans="2:3" x14ac:dyDescent="0.25">
      <c r="B417351" s="78"/>
      <c r="C417351" s="77"/>
    </row>
    <row r="417352" spans="2:3" x14ac:dyDescent="0.25">
      <c r="B417352" s="78"/>
      <c r="C417352" s="77"/>
    </row>
    <row r="417353" spans="2:3" x14ac:dyDescent="0.25">
      <c r="B417353" s="78"/>
      <c r="C417353" s="77"/>
    </row>
    <row r="417354" spans="2:3" x14ac:dyDescent="0.25">
      <c r="B417354" s="78"/>
      <c r="C417354" s="77"/>
    </row>
    <row r="417355" spans="2:3" x14ac:dyDescent="0.25">
      <c r="B417355" s="78"/>
      <c r="C417355" s="77"/>
    </row>
    <row r="417356" spans="2:3" x14ac:dyDescent="0.25">
      <c r="B417356" s="78"/>
      <c r="C417356" s="77"/>
    </row>
    <row r="417357" spans="2:3" x14ac:dyDescent="0.25">
      <c r="B417357" s="78"/>
      <c r="C417357" s="77"/>
    </row>
    <row r="417358" spans="2:3" x14ac:dyDescent="0.25">
      <c r="B417358" s="78"/>
      <c r="C417358" s="77"/>
    </row>
    <row r="417359" spans="2:3" x14ac:dyDescent="0.25">
      <c r="B417359" s="78"/>
      <c r="C417359" s="77"/>
    </row>
    <row r="417360" spans="2:3" x14ac:dyDescent="0.25">
      <c r="B417360" s="78"/>
      <c r="C417360" s="77"/>
    </row>
    <row r="417470" spans="2:3" x14ac:dyDescent="0.25">
      <c r="B417470" s="78"/>
      <c r="C417470" s="77"/>
    </row>
    <row r="417471" spans="2:3" x14ac:dyDescent="0.25">
      <c r="B417471" s="78"/>
      <c r="C417471" s="77"/>
    </row>
    <row r="417472" spans="2:3" x14ac:dyDescent="0.25">
      <c r="B417472" s="78"/>
      <c r="C417472" s="77"/>
    </row>
    <row r="417473" spans="2:3" x14ac:dyDescent="0.25">
      <c r="B417473" s="78"/>
      <c r="C417473" s="77"/>
    </row>
    <row r="417474" spans="2:3" x14ac:dyDescent="0.25">
      <c r="B417474" s="78"/>
      <c r="C417474" s="77"/>
    </row>
    <row r="417475" spans="2:3" x14ac:dyDescent="0.25">
      <c r="B417475" s="78"/>
      <c r="C417475" s="77"/>
    </row>
    <row r="417476" spans="2:3" x14ac:dyDescent="0.25">
      <c r="B417476" s="78"/>
      <c r="C417476" s="77"/>
    </row>
    <row r="417477" spans="2:3" x14ac:dyDescent="0.25">
      <c r="B417477" s="78"/>
      <c r="C417477" s="77"/>
    </row>
    <row r="417478" spans="2:3" x14ac:dyDescent="0.25">
      <c r="B417478" s="78"/>
      <c r="C417478" s="77"/>
    </row>
    <row r="417479" spans="2:3" x14ac:dyDescent="0.25">
      <c r="B417479" s="78"/>
      <c r="C417479" s="77"/>
    </row>
    <row r="417480" spans="2:3" x14ac:dyDescent="0.25">
      <c r="B417480" s="78"/>
      <c r="C417480" s="77"/>
    </row>
    <row r="417481" spans="2:3" x14ac:dyDescent="0.25">
      <c r="B417481" s="78"/>
      <c r="C417481" s="77"/>
    </row>
    <row r="417482" spans="2:3" x14ac:dyDescent="0.25">
      <c r="B417482" s="78"/>
      <c r="C417482" s="77"/>
    </row>
    <row r="417592" spans="2:3" x14ac:dyDescent="0.25">
      <c r="B417592" s="78"/>
      <c r="C417592" s="77"/>
    </row>
    <row r="417593" spans="2:3" x14ac:dyDescent="0.25">
      <c r="B417593" s="78"/>
      <c r="C417593" s="77"/>
    </row>
    <row r="417594" spans="2:3" x14ac:dyDescent="0.25">
      <c r="B417594" s="78"/>
      <c r="C417594" s="77"/>
    </row>
    <row r="417595" spans="2:3" x14ac:dyDescent="0.25">
      <c r="B417595" s="78"/>
      <c r="C417595" s="77"/>
    </row>
    <row r="417596" spans="2:3" x14ac:dyDescent="0.25">
      <c r="B417596" s="78"/>
      <c r="C417596" s="77"/>
    </row>
    <row r="417597" spans="2:3" x14ac:dyDescent="0.25">
      <c r="B417597" s="78"/>
      <c r="C417597" s="77"/>
    </row>
    <row r="417598" spans="2:3" x14ac:dyDescent="0.25">
      <c r="B417598" s="78"/>
      <c r="C417598" s="77"/>
    </row>
    <row r="417599" spans="2:3" x14ac:dyDescent="0.25">
      <c r="B417599" s="78"/>
      <c r="C417599" s="77"/>
    </row>
    <row r="417600" spans="2:3" x14ac:dyDescent="0.25">
      <c r="B417600" s="78"/>
      <c r="C417600" s="77"/>
    </row>
    <row r="417601" spans="2:3" x14ac:dyDescent="0.25">
      <c r="B417601" s="78"/>
      <c r="C417601" s="77"/>
    </row>
    <row r="417602" spans="2:3" x14ac:dyDescent="0.25">
      <c r="B417602" s="78"/>
      <c r="C417602" s="77"/>
    </row>
    <row r="417603" spans="2:3" x14ac:dyDescent="0.25">
      <c r="B417603" s="78"/>
      <c r="C417603" s="77"/>
    </row>
    <row r="417604" spans="2:3" x14ac:dyDescent="0.25">
      <c r="B417604" s="78"/>
      <c r="C417604" s="77"/>
    </row>
    <row r="417714" spans="2:3" x14ac:dyDescent="0.25">
      <c r="B417714" s="78"/>
      <c r="C417714" s="77"/>
    </row>
    <row r="417715" spans="2:3" x14ac:dyDescent="0.25">
      <c r="B417715" s="78"/>
      <c r="C417715" s="77"/>
    </row>
    <row r="417716" spans="2:3" x14ac:dyDescent="0.25">
      <c r="B417716" s="78"/>
      <c r="C417716" s="77"/>
    </row>
    <row r="417717" spans="2:3" x14ac:dyDescent="0.25">
      <c r="B417717" s="78"/>
      <c r="C417717" s="77"/>
    </row>
    <row r="417718" spans="2:3" x14ac:dyDescent="0.25">
      <c r="B417718" s="78"/>
      <c r="C417718" s="77"/>
    </row>
    <row r="417719" spans="2:3" x14ac:dyDescent="0.25">
      <c r="B417719" s="78"/>
      <c r="C417719" s="77"/>
    </row>
    <row r="417720" spans="2:3" x14ac:dyDescent="0.25">
      <c r="B417720" s="78"/>
      <c r="C417720" s="77"/>
    </row>
    <row r="417721" spans="2:3" x14ac:dyDescent="0.25">
      <c r="B417721" s="78"/>
      <c r="C417721" s="77"/>
    </row>
    <row r="417722" spans="2:3" x14ac:dyDescent="0.25">
      <c r="B417722" s="78"/>
      <c r="C417722" s="77"/>
    </row>
    <row r="417723" spans="2:3" x14ac:dyDescent="0.25">
      <c r="B417723" s="78"/>
      <c r="C417723" s="77"/>
    </row>
    <row r="417724" spans="2:3" x14ac:dyDescent="0.25">
      <c r="B417724" s="78"/>
      <c r="C417724" s="77"/>
    </row>
    <row r="417725" spans="2:3" x14ac:dyDescent="0.25">
      <c r="B417725" s="78"/>
      <c r="C417725" s="77"/>
    </row>
    <row r="417726" spans="2:3" x14ac:dyDescent="0.25">
      <c r="B417726" s="78"/>
      <c r="C417726" s="77"/>
    </row>
    <row r="417836" spans="2:3" x14ac:dyDescent="0.25">
      <c r="B417836" s="78"/>
      <c r="C417836" s="77"/>
    </row>
    <row r="417837" spans="2:3" x14ac:dyDescent="0.25">
      <c r="B417837" s="78"/>
      <c r="C417837" s="77"/>
    </row>
    <row r="417838" spans="2:3" x14ac:dyDescent="0.25">
      <c r="B417838" s="78"/>
      <c r="C417838" s="77"/>
    </row>
    <row r="417839" spans="2:3" x14ac:dyDescent="0.25">
      <c r="B417839" s="78"/>
      <c r="C417839" s="77"/>
    </row>
    <row r="417840" spans="2:3" x14ac:dyDescent="0.25">
      <c r="B417840" s="78"/>
      <c r="C417840" s="77"/>
    </row>
    <row r="417841" spans="2:3" x14ac:dyDescent="0.25">
      <c r="B417841" s="78"/>
      <c r="C417841" s="77"/>
    </row>
    <row r="417842" spans="2:3" x14ac:dyDescent="0.25">
      <c r="B417842" s="78"/>
      <c r="C417842" s="77"/>
    </row>
    <row r="417843" spans="2:3" x14ac:dyDescent="0.25">
      <c r="B417843" s="78"/>
      <c r="C417843" s="77"/>
    </row>
    <row r="417844" spans="2:3" x14ac:dyDescent="0.25">
      <c r="B417844" s="78"/>
      <c r="C417844" s="77"/>
    </row>
    <row r="417845" spans="2:3" x14ac:dyDescent="0.25">
      <c r="B417845" s="78"/>
      <c r="C417845" s="77"/>
    </row>
    <row r="417846" spans="2:3" x14ac:dyDescent="0.25">
      <c r="B417846" s="78"/>
      <c r="C417846" s="77"/>
    </row>
    <row r="417847" spans="2:3" x14ac:dyDescent="0.25">
      <c r="B417847" s="78"/>
      <c r="C417847" s="77"/>
    </row>
    <row r="417848" spans="2:3" x14ac:dyDescent="0.25">
      <c r="B417848" s="78"/>
      <c r="C417848" s="77"/>
    </row>
    <row r="417958" spans="2:3" x14ac:dyDescent="0.25">
      <c r="B417958" s="78"/>
      <c r="C417958" s="77"/>
    </row>
    <row r="417959" spans="2:3" x14ac:dyDescent="0.25">
      <c r="B417959" s="78"/>
      <c r="C417959" s="77"/>
    </row>
    <row r="417960" spans="2:3" x14ac:dyDescent="0.25">
      <c r="B417960" s="78"/>
      <c r="C417960" s="77"/>
    </row>
    <row r="417961" spans="2:3" x14ac:dyDescent="0.25">
      <c r="B417961" s="78"/>
      <c r="C417961" s="77"/>
    </row>
    <row r="417962" spans="2:3" x14ac:dyDescent="0.25">
      <c r="B417962" s="78"/>
      <c r="C417962" s="77"/>
    </row>
    <row r="417963" spans="2:3" x14ac:dyDescent="0.25">
      <c r="B417963" s="78"/>
      <c r="C417963" s="77"/>
    </row>
    <row r="417964" spans="2:3" x14ac:dyDescent="0.25">
      <c r="B417964" s="78"/>
      <c r="C417964" s="77"/>
    </row>
    <row r="417965" spans="2:3" x14ac:dyDescent="0.25">
      <c r="B417965" s="78"/>
      <c r="C417965" s="77"/>
    </row>
    <row r="417966" spans="2:3" x14ac:dyDescent="0.25">
      <c r="B417966" s="78"/>
      <c r="C417966" s="77"/>
    </row>
    <row r="417967" spans="2:3" x14ac:dyDescent="0.25">
      <c r="B417967" s="78"/>
      <c r="C417967" s="77"/>
    </row>
    <row r="417968" spans="2:3" x14ac:dyDescent="0.25">
      <c r="B417968" s="78"/>
      <c r="C417968" s="77"/>
    </row>
    <row r="417969" spans="2:3" x14ac:dyDescent="0.25">
      <c r="B417969" s="78"/>
      <c r="C417969" s="77"/>
    </row>
    <row r="417970" spans="2:3" x14ac:dyDescent="0.25">
      <c r="B417970" s="78"/>
      <c r="C417970" s="77"/>
    </row>
    <row r="418080" spans="2:3" x14ac:dyDescent="0.25">
      <c r="B418080" s="78"/>
      <c r="C418080" s="77"/>
    </row>
    <row r="418081" spans="2:3" x14ac:dyDescent="0.25">
      <c r="B418081" s="78"/>
      <c r="C418081" s="77"/>
    </row>
    <row r="418082" spans="2:3" x14ac:dyDescent="0.25">
      <c r="B418082" s="78"/>
      <c r="C418082" s="77"/>
    </row>
    <row r="418083" spans="2:3" x14ac:dyDescent="0.25">
      <c r="B418083" s="78"/>
      <c r="C418083" s="77"/>
    </row>
    <row r="418084" spans="2:3" x14ac:dyDescent="0.25">
      <c r="B418084" s="78"/>
      <c r="C418084" s="77"/>
    </row>
    <row r="418085" spans="2:3" x14ac:dyDescent="0.25">
      <c r="B418085" s="78"/>
      <c r="C418085" s="77"/>
    </row>
    <row r="418086" spans="2:3" x14ac:dyDescent="0.25">
      <c r="B418086" s="78"/>
      <c r="C418086" s="77"/>
    </row>
    <row r="418087" spans="2:3" x14ac:dyDescent="0.25">
      <c r="B418087" s="78"/>
      <c r="C418087" s="77"/>
    </row>
    <row r="418088" spans="2:3" x14ac:dyDescent="0.25">
      <c r="B418088" s="78"/>
      <c r="C418088" s="77"/>
    </row>
    <row r="418089" spans="2:3" x14ac:dyDescent="0.25">
      <c r="B418089" s="78"/>
      <c r="C418089" s="77"/>
    </row>
    <row r="418090" spans="2:3" x14ac:dyDescent="0.25">
      <c r="B418090" s="78"/>
      <c r="C418090" s="77"/>
    </row>
    <row r="418091" spans="2:3" x14ac:dyDescent="0.25">
      <c r="B418091" s="78"/>
      <c r="C418091" s="77"/>
    </row>
    <row r="418092" spans="2:3" x14ac:dyDescent="0.25">
      <c r="B418092" s="78"/>
      <c r="C418092" s="77"/>
    </row>
    <row r="418202" spans="2:3" x14ac:dyDescent="0.25">
      <c r="B418202" s="78"/>
      <c r="C418202" s="77"/>
    </row>
    <row r="418203" spans="2:3" x14ac:dyDescent="0.25">
      <c r="B418203" s="78"/>
      <c r="C418203" s="77"/>
    </row>
    <row r="418204" spans="2:3" x14ac:dyDescent="0.25">
      <c r="B418204" s="78"/>
      <c r="C418204" s="77"/>
    </row>
    <row r="418205" spans="2:3" x14ac:dyDescent="0.25">
      <c r="B418205" s="78"/>
      <c r="C418205" s="77"/>
    </row>
    <row r="418206" spans="2:3" x14ac:dyDescent="0.25">
      <c r="B418206" s="78"/>
      <c r="C418206" s="77"/>
    </row>
    <row r="418207" spans="2:3" x14ac:dyDescent="0.25">
      <c r="B418207" s="78"/>
      <c r="C418207" s="77"/>
    </row>
    <row r="418208" spans="2:3" x14ac:dyDescent="0.25">
      <c r="B418208" s="78"/>
      <c r="C418208" s="77"/>
    </row>
    <row r="418209" spans="2:3" x14ac:dyDescent="0.25">
      <c r="B418209" s="78"/>
      <c r="C418209" s="77"/>
    </row>
    <row r="418210" spans="2:3" x14ac:dyDescent="0.25">
      <c r="B418210" s="78"/>
      <c r="C418210" s="77"/>
    </row>
    <row r="418211" spans="2:3" x14ac:dyDescent="0.25">
      <c r="B418211" s="78"/>
      <c r="C418211" s="77"/>
    </row>
    <row r="418212" spans="2:3" x14ac:dyDescent="0.25">
      <c r="B418212" s="78"/>
      <c r="C418212" s="77"/>
    </row>
    <row r="418213" spans="2:3" x14ac:dyDescent="0.25">
      <c r="B418213" s="78"/>
      <c r="C418213" s="77"/>
    </row>
    <row r="418214" spans="2:3" x14ac:dyDescent="0.25">
      <c r="B418214" s="78"/>
      <c r="C418214" s="77"/>
    </row>
    <row r="418324" spans="2:3" x14ac:dyDescent="0.25">
      <c r="B418324" s="78"/>
      <c r="C418324" s="77"/>
    </row>
    <row r="418325" spans="2:3" x14ac:dyDescent="0.25">
      <c r="B418325" s="78"/>
      <c r="C418325" s="77"/>
    </row>
    <row r="418326" spans="2:3" x14ac:dyDescent="0.25">
      <c r="B418326" s="78"/>
      <c r="C418326" s="77"/>
    </row>
    <row r="418327" spans="2:3" x14ac:dyDescent="0.25">
      <c r="B418327" s="78"/>
      <c r="C418327" s="77"/>
    </row>
    <row r="418328" spans="2:3" x14ac:dyDescent="0.25">
      <c r="B418328" s="78"/>
      <c r="C418328" s="77"/>
    </row>
    <row r="418329" spans="2:3" x14ac:dyDescent="0.25">
      <c r="B418329" s="78"/>
      <c r="C418329" s="77"/>
    </row>
    <row r="418330" spans="2:3" x14ac:dyDescent="0.25">
      <c r="B418330" s="78"/>
      <c r="C418330" s="77"/>
    </row>
    <row r="418331" spans="2:3" x14ac:dyDescent="0.25">
      <c r="B418331" s="78"/>
      <c r="C418331" s="77"/>
    </row>
    <row r="418332" spans="2:3" x14ac:dyDescent="0.25">
      <c r="B418332" s="78"/>
      <c r="C418332" s="77"/>
    </row>
    <row r="418333" spans="2:3" x14ac:dyDescent="0.25">
      <c r="B418333" s="78"/>
      <c r="C418333" s="77"/>
    </row>
    <row r="418334" spans="2:3" x14ac:dyDescent="0.25">
      <c r="B418334" s="78"/>
      <c r="C418334" s="77"/>
    </row>
    <row r="418335" spans="2:3" x14ac:dyDescent="0.25">
      <c r="B418335" s="78"/>
      <c r="C418335" s="77"/>
    </row>
    <row r="418336" spans="2:3" x14ac:dyDescent="0.25">
      <c r="B418336" s="78"/>
      <c r="C418336" s="77"/>
    </row>
    <row r="418446" spans="2:3" x14ac:dyDescent="0.25">
      <c r="B418446" s="78"/>
      <c r="C418446" s="77"/>
    </row>
    <row r="418447" spans="2:3" x14ac:dyDescent="0.25">
      <c r="B418447" s="78"/>
      <c r="C418447" s="77"/>
    </row>
    <row r="418448" spans="2:3" x14ac:dyDescent="0.25">
      <c r="B418448" s="78"/>
      <c r="C418448" s="77"/>
    </row>
    <row r="418449" spans="2:3" x14ac:dyDescent="0.25">
      <c r="B418449" s="78"/>
      <c r="C418449" s="77"/>
    </row>
    <row r="418450" spans="2:3" x14ac:dyDescent="0.25">
      <c r="B418450" s="78"/>
      <c r="C418450" s="77"/>
    </row>
    <row r="418451" spans="2:3" x14ac:dyDescent="0.25">
      <c r="B418451" s="78"/>
      <c r="C418451" s="77"/>
    </row>
    <row r="418452" spans="2:3" x14ac:dyDescent="0.25">
      <c r="B418452" s="78"/>
      <c r="C418452" s="77"/>
    </row>
    <row r="418453" spans="2:3" x14ac:dyDescent="0.25">
      <c r="B418453" s="78"/>
      <c r="C418453" s="77"/>
    </row>
    <row r="418454" spans="2:3" x14ac:dyDescent="0.25">
      <c r="B418454" s="78"/>
      <c r="C418454" s="77"/>
    </row>
    <row r="418455" spans="2:3" x14ac:dyDescent="0.25">
      <c r="B418455" s="78"/>
      <c r="C418455" s="77"/>
    </row>
    <row r="418456" spans="2:3" x14ac:dyDescent="0.25">
      <c r="B418456" s="78"/>
      <c r="C418456" s="77"/>
    </row>
    <row r="418457" spans="2:3" x14ac:dyDescent="0.25">
      <c r="B418457" s="78"/>
      <c r="C418457" s="77"/>
    </row>
    <row r="418458" spans="2:3" x14ac:dyDescent="0.25">
      <c r="B418458" s="78"/>
      <c r="C418458" s="77"/>
    </row>
    <row r="418568" spans="2:3" x14ac:dyDescent="0.25">
      <c r="B418568" s="78"/>
      <c r="C418568" s="77"/>
    </row>
    <row r="418569" spans="2:3" x14ac:dyDescent="0.25">
      <c r="B418569" s="78"/>
      <c r="C418569" s="77"/>
    </row>
    <row r="418570" spans="2:3" x14ac:dyDescent="0.25">
      <c r="B418570" s="78"/>
      <c r="C418570" s="77"/>
    </row>
    <row r="418571" spans="2:3" x14ac:dyDescent="0.25">
      <c r="B418571" s="78"/>
      <c r="C418571" s="77"/>
    </row>
    <row r="418572" spans="2:3" x14ac:dyDescent="0.25">
      <c r="B418572" s="78"/>
      <c r="C418572" s="77"/>
    </row>
    <row r="418573" spans="2:3" x14ac:dyDescent="0.25">
      <c r="B418573" s="78"/>
      <c r="C418573" s="77"/>
    </row>
    <row r="418574" spans="2:3" x14ac:dyDescent="0.25">
      <c r="B418574" s="78"/>
      <c r="C418574" s="77"/>
    </row>
    <row r="418575" spans="2:3" x14ac:dyDescent="0.25">
      <c r="B418575" s="78"/>
      <c r="C418575" s="77"/>
    </row>
    <row r="418576" spans="2:3" x14ac:dyDescent="0.25">
      <c r="B418576" s="78"/>
      <c r="C418576" s="77"/>
    </row>
    <row r="418577" spans="2:3" x14ac:dyDescent="0.25">
      <c r="B418577" s="78"/>
      <c r="C418577" s="77"/>
    </row>
    <row r="418578" spans="2:3" x14ac:dyDescent="0.25">
      <c r="B418578" s="78"/>
      <c r="C418578" s="77"/>
    </row>
    <row r="418579" spans="2:3" x14ac:dyDescent="0.25">
      <c r="B418579" s="78"/>
      <c r="C418579" s="77"/>
    </row>
    <row r="418580" spans="2:3" x14ac:dyDescent="0.25">
      <c r="B418580" s="78"/>
      <c r="C418580" s="77"/>
    </row>
    <row r="418690" spans="2:3" x14ac:dyDescent="0.25">
      <c r="B418690" s="78"/>
      <c r="C418690" s="77"/>
    </row>
    <row r="418691" spans="2:3" x14ac:dyDescent="0.25">
      <c r="B418691" s="78"/>
      <c r="C418691" s="77"/>
    </row>
    <row r="418692" spans="2:3" x14ac:dyDescent="0.25">
      <c r="B418692" s="78"/>
      <c r="C418692" s="77"/>
    </row>
    <row r="418693" spans="2:3" x14ac:dyDescent="0.25">
      <c r="B418693" s="78"/>
      <c r="C418693" s="77"/>
    </row>
    <row r="418694" spans="2:3" x14ac:dyDescent="0.25">
      <c r="B418694" s="78"/>
      <c r="C418694" s="77"/>
    </row>
    <row r="418695" spans="2:3" x14ac:dyDescent="0.25">
      <c r="B418695" s="78"/>
      <c r="C418695" s="77"/>
    </row>
    <row r="418696" spans="2:3" x14ac:dyDescent="0.25">
      <c r="B418696" s="78"/>
      <c r="C418696" s="77"/>
    </row>
    <row r="418697" spans="2:3" x14ac:dyDescent="0.25">
      <c r="B418697" s="78"/>
      <c r="C418697" s="77"/>
    </row>
    <row r="418698" spans="2:3" x14ac:dyDescent="0.25">
      <c r="B418698" s="78"/>
      <c r="C418698" s="77"/>
    </row>
    <row r="418699" spans="2:3" x14ac:dyDescent="0.25">
      <c r="B418699" s="78"/>
      <c r="C418699" s="77"/>
    </row>
    <row r="418700" spans="2:3" x14ac:dyDescent="0.25">
      <c r="B418700" s="78"/>
      <c r="C418700" s="77"/>
    </row>
    <row r="418701" spans="2:3" x14ac:dyDescent="0.25">
      <c r="B418701" s="78"/>
      <c r="C418701" s="77"/>
    </row>
    <row r="418702" spans="2:3" x14ac:dyDescent="0.25">
      <c r="B418702" s="78"/>
      <c r="C418702" s="77"/>
    </row>
    <row r="418812" spans="2:3" x14ac:dyDescent="0.25">
      <c r="B418812" s="78"/>
      <c r="C418812" s="77"/>
    </row>
    <row r="418813" spans="2:3" x14ac:dyDescent="0.25">
      <c r="B418813" s="78"/>
      <c r="C418813" s="77"/>
    </row>
    <row r="418814" spans="2:3" x14ac:dyDescent="0.25">
      <c r="B418814" s="78"/>
      <c r="C418814" s="77"/>
    </row>
    <row r="418815" spans="2:3" x14ac:dyDescent="0.25">
      <c r="B418815" s="78"/>
      <c r="C418815" s="77"/>
    </row>
    <row r="418816" spans="2:3" x14ac:dyDescent="0.25">
      <c r="B418816" s="78"/>
      <c r="C418816" s="77"/>
    </row>
    <row r="418817" spans="2:3" x14ac:dyDescent="0.25">
      <c r="B418817" s="78"/>
      <c r="C418817" s="77"/>
    </row>
    <row r="418818" spans="2:3" x14ac:dyDescent="0.25">
      <c r="B418818" s="78"/>
      <c r="C418818" s="77"/>
    </row>
    <row r="418819" spans="2:3" x14ac:dyDescent="0.25">
      <c r="B418819" s="78"/>
      <c r="C418819" s="77"/>
    </row>
    <row r="418820" spans="2:3" x14ac:dyDescent="0.25">
      <c r="B418820" s="78"/>
      <c r="C418820" s="77"/>
    </row>
    <row r="418821" spans="2:3" x14ac:dyDescent="0.25">
      <c r="B418821" s="78"/>
      <c r="C418821" s="77"/>
    </row>
    <row r="418822" spans="2:3" x14ac:dyDescent="0.25">
      <c r="B418822" s="78"/>
      <c r="C418822" s="77"/>
    </row>
    <row r="418823" spans="2:3" x14ac:dyDescent="0.25">
      <c r="B418823" s="78"/>
      <c r="C418823" s="77"/>
    </row>
    <row r="418824" spans="2:3" x14ac:dyDescent="0.25">
      <c r="B418824" s="78"/>
      <c r="C418824" s="77"/>
    </row>
    <row r="418934" spans="2:3" x14ac:dyDescent="0.25">
      <c r="B418934" s="78"/>
      <c r="C418934" s="77"/>
    </row>
    <row r="418935" spans="2:3" x14ac:dyDescent="0.25">
      <c r="B418935" s="78"/>
      <c r="C418935" s="77"/>
    </row>
    <row r="418936" spans="2:3" x14ac:dyDescent="0.25">
      <c r="B418936" s="78"/>
      <c r="C418936" s="77"/>
    </row>
    <row r="418937" spans="2:3" x14ac:dyDescent="0.25">
      <c r="B418937" s="78"/>
      <c r="C418937" s="77"/>
    </row>
    <row r="418938" spans="2:3" x14ac:dyDescent="0.25">
      <c r="B418938" s="78"/>
      <c r="C418938" s="77"/>
    </row>
    <row r="418939" spans="2:3" x14ac:dyDescent="0.25">
      <c r="B418939" s="78"/>
      <c r="C418939" s="77"/>
    </row>
    <row r="418940" spans="2:3" x14ac:dyDescent="0.25">
      <c r="B418940" s="78"/>
      <c r="C418940" s="77"/>
    </row>
    <row r="418941" spans="2:3" x14ac:dyDescent="0.25">
      <c r="B418941" s="78"/>
      <c r="C418941" s="77"/>
    </row>
    <row r="418942" spans="2:3" x14ac:dyDescent="0.25">
      <c r="B418942" s="78"/>
      <c r="C418942" s="77"/>
    </row>
    <row r="418943" spans="2:3" x14ac:dyDescent="0.25">
      <c r="B418943" s="78"/>
      <c r="C418943" s="77"/>
    </row>
    <row r="418944" spans="2:3" x14ac:dyDescent="0.25">
      <c r="B418944" s="78"/>
      <c r="C418944" s="77"/>
    </row>
    <row r="418945" spans="2:3" x14ac:dyDescent="0.25">
      <c r="B418945" s="78"/>
      <c r="C418945" s="77"/>
    </row>
    <row r="418946" spans="2:3" x14ac:dyDescent="0.25">
      <c r="B418946" s="78"/>
      <c r="C418946" s="77"/>
    </row>
    <row r="419056" spans="2:3" x14ac:dyDescent="0.25">
      <c r="B419056" s="78"/>
      <c r="C419056" s="77"/>
    </row>
    <row r="419057" spans="2:3" x14ac:dyDescent="0.25">
      <c r="B419057" s="78"/>
      <c r="C419057" s="77"/>
    </row>
    <row r="419058" spans="2:3" x14ac:dyDescent="0.25">
      <c r="B419058" s="78"/>
      <c r="C419058" s="77"/>
    </row>
    <row r="419059" spans="2:3" x14ac:dyDescent="0.25">
      <c r="B419059" s="78"/>
      <c r="C419059" s="77"/>
    </row>
    <row r="419060" spans="2:3" x14ac:dyDescent="0.25">
      <c r="B419060" s="78"/>
      <c r="C419060" s="77"/>
    </row>
    <row r="419061" spans="2:3" x14ac:dyDescent="0.25">
      <c r="B419061" s="78"/>
      <c r="C419061" s="77"/>
    </row>
    <row r="419062" spans="2:3" x14ac:dyDescent="0.25">
      <c r="B419062" s="78"/>
      <c r="C419062" s="77"/>
    </row>
    <row r="419063" spans="2:3" x14ac:dyDescent="0.25">
      <c r="B419063" s="78"/>
      <c r="C419063" s="77"/>
    </row>
    <row r="419064" spans="2:3" x14ac:dyDescent="0.25">
      <c r="B419064" s="78"/>
      <c r="C419064" s="77"/>
    </row>
    <row r="419065" spans="2:3" x14ac:dyDescent="0.25">
      <c r="B419065" s="78"/>
      <c r="C419065" s="77"/>
    </row>
    <row r="419066" spans="2:3" x14ac:dyDescent="0.25">
      <c r="B419066" s="78"/>
      <c r="C419066" s="77"/>
    </row>
    <row r="419067" spans="2:3" x14ac:dyDescent="0.25">
      <c r="B419067" s="78"/>
      <c r="C419067" s="77"/>
    </row>
    <row r="419068" spans="2:3" x14ac:dyDescent="0.25">
      <c r="B419068" s="78"/>
      <c r="C419068" s="77"/>
    </row>
    <row r="419178" spans="2:3" x14ac:dyDescent="0.25">
      <c r="B419178" s="78"/>
      <c r="C419178" s="77"/>
    </row>
    <row r="419179" spans="2:3" x14ac:dyDescent="0.25">
      <c r="B419179" s="78"/>
      <c r="C419179" s="77"/>
    </row>
    <row r="419180" spans="2:3" x14ac:dyDescent="0.25">
      <c r="B419180" s="78"/>
      <c r="C419180" s="77"/>
    </row>
    <row r="419181" spans="2:3" x14ac:dyDescent="0.25">
      <c r="B419181" s="78"/>
      <c r="C419181" s="77"/>
    </row>
    <row r="419182" spans="2:3" x14ac:dyDescent="0.25">
      <c r="B419182" s="78"/>
      <c r="C419182" s="77"/>
    </row>
    <row r="419183" spans="2:3" x14ac:dyDescent="0.25">
      <c r="B419183" s="78"/>
      <c r="C419183" s="77"/>
    </row>
    <row r="419184" spans="2:3" x14ac:dyDescent="0.25">
      <c r="B419184" s="78"/>
      <c r="C419184" s="77"/>
    </row>
    <row r="419185" spans="2:3" x14ac:dyDescent="0.25">
      <c r="B419185" s="78"/>
      <c r="C419185" s="77"/>
    </row>
    <row r="419186" spans="2:3" x14ac:dyDescent="0.25">
      <c r="B419186" s="78"/>
      <c r="C419186" s="77"/>
    </row>
    <row r="419187" spans="2:3" x14ac:dyDescent="0.25">
      <c r="B419187" s="78"/>
      <c r="C419187" s="77"/>
    </row>
    <row r="419188" spans="2:3" x14ac:dyDescent="0.25">
      <c r="B419188" s="78"/>
      <c r="C419188" s="77"/>
    </row>
    <row r="419189" spans="2:3" x14ac:dyDescent="0.25">
      <c r="B419189" s="78"/>
      <c r="C419189" s="77"/>
    </row>
    <row r="419190" spans="2:3" x14ac:dyDescent="0.25">
      <c r="B419190" s="78"/>
      <c r="C419190" s="77"/>
    </row>
    <row r="419300" spans="2:3" x14ac:dyDescent="0.25">
      <c r="B419300" s="78"/>
      <c r="C419300" s="77"/>
    </row>
    <row r="419301" spans="2:3" x14ac:dyDescent="0.25">
      <c r="B419301" s="78"/>
      <c r="C419301" s="77"/>
    </row>
    <row r="419302" spans="2:3" x14ac:dyDescent="0.25">
      <c r="B419302" s="78"/>
      <c r="C419302" s="77"/>
    </row>
    <row r="419303" spans="2:3" x14ac:dyDescent="0.25">
      <c r="B419303" s="78"/>
      <c r="C419303" s="77"/>
    </row>
    <row r="419304" spans="2:3" x14ac:dyDescent="0.25">
      <c r="B419304" s="78"/>
      <c r="C419304" s="77"/>
    </row>
    <row r="419305" spans="2:3" x14ac:dyDescent="0.25">
      <c r="B419305" s="78"/>
      <c r="C419305" s="77"/>
    </row>
    <row r="419306" spans="2:3" x14ac:dyDescent="0.25">
      <c r="B419306" s="78"/>
      <c r="C419306" s="77"/>
    </row>
    <row r="419307" spans="2:3" x14ac:dyDescent="0.25">
      <c r="B419307" s="78"/>
      <c r="C419307" s="77"/>
    </row>
    <row r="419308" spans="2:3" x14ac:dyDescent="0.25">
      <c r="B419308" s="78"/>
      <c r="C419308" s="77"/>
    </row>
    <row r="419309" spans="2:3" x14ac:dyDescent="0.25">
      <c r="B419309" s="78"/>
      <c r="C419309" s="77"/>
    </row>
    <row r="419310" spans="2:3" x14ac:dyDescent="0.25">
      <c r="B419310" s="78"/>
      <c r="C419310" s="77"/>
    </row>
    <row r="419311" spans="2:3" x14ac:dyDescent="0.25">
      <c r="B419311" s="78"/>
      <c r="C419311" s="77"/>
    </row>
    <row r="419312" spans="2:3" x14ac:dyDescent="0.25">
      <c r="B419312" s="78"/>
      <c r="C419312" s="77"/>
    </row>
    <row r="419422" spans="2:3" x14ac:dyDescent="0.25">
      <c r="B419422" s="78"/>
      <c r="C419422" s="77"/>
    </row>
    <row r="419423" spans="2:3" x14ac:dyDescent="0.25">
      <c r="B419423" s="78"/>
      <c r="C419423" s="77"/>
    </row>
    <row r="419424" spans="2:3" x14ac:dyDescent="0.25">
      <c r="B419424" s="78"/>
      <c r="C419424" s="77"/>
    </row>
    <row r="419425" spans="2:3" x14ac:dyDescent="0.25">
      <c r="B419425" s="78"/>
      <c r="C419425" s="77"/>
    </row>
    <row r="419426" spans="2:3" x14ac:dyDescent="0.25">
      <c r="B419426" s="78"/>
      <c r="C419426" s="77"/>
    </row>
    <row r="419427" spans="2:3" x14ac:dyDescent="0.25">
      <c r="B419427" s="78"/>
      <c r="C419427" s="77"/>
    </row>
    <row r="419428" spans="2:3" x14ac:dyDescent="0.25">
      <c r="B419428" s="78"/>
      <c r="C419428" s="77"/>
    </row>
    <row r="419429" spans="2:3" x14ac:dyDescent="0.25">
      <c r="B419429" s="78"/>
      <c r="C419429" s="77"/>
    </row>
    <row r="419430" spans="2:3" x14ac:dyDescent="0.25">
      <c r="B419430" s="78"/>
      <c r="C419430" s="77"/>
    </row>
    <row r="419431" spans="2:3" x14ac:dyDescent="0.25">
      <c r="B419431" s="78"/>
      <c r="C419431" s="77"/>
    </row>
    <row r="419432" spans="2:3" x14ac:dyDescent="0.25">
      <c r="B419432" s="78"/>
      <c r="C419432" s="77"/>
    </row>
    <row r="419433" spans="2:3" x14ac:dyDescent="0.25">
      <c r="B419433" s="78"/>
      <c r="C419433" s="77"/>
    </row>
    <row r="419434" spans="2:3" x14ac:dyDescent="0.25">
      <c r="B419434" s="78"/>
      <c r="C419434" s="77"/>
    </row>
    <row r="419544" spans="2:3" x14ac:dyDescent="0.25">
      <c r="B419544" s="78"/>
      <c r="C419544" s="77"/>
    </row>
    <row r="419545" spans="2:3" x14ac:dyDescent="0.25">
      <c r="B419545" s="78"/>
      <c r="C419545" s="77"/>
    </row>
    <row r="419546" spans="2:3" x14ac:dyDescent="0.25">
      <c r="B419546" s="78"/>
      <c r="C419546" s="77"/>
    </row>
    <row r="419547" spans="2:3" x14ac:dyDescent="0.25">
      <c r="B419547" s="78"/>
      <c r="C419547" s="77"/>
    </row>
    <row r="419548" spans="2:3" x14ac:dyDescent="0.25">
      <c r="B419548" s="78"/>
      <c r="C419548" s="77"/>
    </row>
    <row r="419549" spans="2:3" x14ac:dyDescent="0.25">
      <c r="B419549" s="78"/>
      <c r="C419549" s="77"/>
    </row>
    <row r="419550" spans="2:3" x14ac:dyDescent="0.25">
      <c r="B419550" s="78"/>
      <c r="C419550" s="77"/>
    </row>
    <row r="419551" spans="2:3" x14ac:dyDescent="0.25">
      <c r="B419551" s="78"/>
      <c r="C419551" s="77"/>
    </row>
    <row r="419552" spans="2:3" x14ac:dyDescent="0.25">
      <c r="B419552" s="78"/>
      <c r="C419552" s="77"/>
    </row>
    <row r="419553" spans="2:3" x14ac:dyDescent="0.25">
      <c r="B419553" s="78"/>
      <c r="C419553" s="77"/>
    </row>
    <row r="419554" spans="2:3" x14ac:dyDescent="0.25">
      <c r="B419554" s="78"/>
      <c r="C419554" s="77"/>
    </row>
    <row r="419555" spans="2:3" x14ac:dyDescent="0.25">
      <c r="B419555" s="78"/>
      <c r="C419555" s="77"/>
    </row>
    <row r="419556" spans="2:3" x14ac:dyDescent="0.25">
      <c r="B419556" s="78"/>
      <c r="C419556" s="77"/>
    </row>
    <row r="419666" spans="2:3" x14ac:dyDescent="0.25">
      <c r="B419666" s="78"/>
      <c r="C419666" s="77"/>
    </row>
    <row r="419667" spans="2:3" x14ac:dyDescent="0.25">
      <c r="B419667" s="78"/>
      <c r="C419667" s="77"/>
    </row>
    <row r="419668" spans="2:3" x14ac:dyDescent="0.25">
      <c r="B419668" s="78"/>
      <c r="C419668" s="77"/>
    </row>
    <row r="419669" spans="2:3" x14ac:dyDescent="0.25">
      <c r="B419669" s="78"/>
      <c r="C419669" s="77"/>
    </row>
    <row r="419670" spans="2:3" x14ac:dyDescent="0.25">
      <c r="B419670" s="78"/>
      <c r="C419670" s="77"/>
    </row>
    <row r="419671" spans="2:3" x14ac:dyDescent="0.25">
      <c r="B419671" s="78"/>
      <c r="C419671" s="77"/>
    </row>
    <row r="419672" spans="2:3" x14ac:dyDescent="0.25">
      <c r="B419672" s="78"/>
      <c r="C419672" s="77"/>
    </row>
    <row r="419673" spans="2:3" x14ac:dyDescent="0.25">
      <c r="B419673" s="78"/>
      <c r="C419673" s="77"/>
    </row>
    <row r="419674" spans="2:3" x14ac:dyDescent="0.25">
      <c r="B419674" s="78"/>
      <c r="C419674" s="77"/>
    </row>
    <row r="419675" spans="2:3" x14ac:dyDescent="0.25">
      <c r="B419675" s="78"/>
      <c r="C419675" s="77"/>
    </row>
    <row r="419676" spans="2:3" x14ac:dyDescent="0.25">
      <c r="B419676" s="78"/>
      <c r="C419676" s="77"/>
    </row>
    <row r="419677" spans="2:3" x14ac:dyDescent="0.25">
      <c r="B419677" s="78"/>
      <c r="C419677" s="77"/>
    </row>
    <row r="419678" spans="2:3" x14ac:dyDescent="0.25">
      <c r="B419678" s="78"/>
      <c r="C419678" s="77"/>
    </row>
    <row r="419788" spans="2:3" x14ac:dyDescent="0.25">
      <c r="B419788" s="78"/>
      <c r="C419788" s="77"/>
    </row>
    <row r="419789" spans="2:3" x14ac:dyDescent="0.25">
      <c r="B419789" s="78"/>
      <c r="C419789" s="77"/>
    </row>
    <row r="419790" spans="2:3" x14ac:dyDescent="0.25">
      <c r="B419790" s="78"/>
      <c r="C419790" s="77"/>
    </row>
    <row r="419791" spans="2:3" x14ac:dyDescent="0.25">
      <c r="B419791" s="78"/>
      <c r="C419791" s="77"/>
    </row>
    <row r="419792" spans="2:3" x14ac:dyDescent="0.25">
      <c r="B419792" s="78"/>
      <c r="C419792" s="77"/>
    </row>
    <row r="419793" spans="2:3" x14ac:dyDescent="0.25">
      <c r="B419793" s="78"/>
      <c r="C419793" s="77"/>
    </row>
    <row r="419794" spans="2:3" x14ac:dyDescent="0.25">
      <c r="B419794" s="78"/>
      <c r="C419794" s="77"/>
    </row>
    <row r="419795" spans="2:3" x14ac:dyDescent="0.25">
      <c r="B419795" s="78"/>
      <c r="C419795" s="77"/>
    </row>
    <row r="419796" spans="2:3" x14ac:dyDescent="0.25">
      <c r="B419796" s="78"/>
      <c r="C419796" s="77"/>
    </row>
    <row r="419797" spans="2:3" x14ac:dyDescent="0.25">
      <c r="B419797" s="78"/>
      <c r="C419797" s="77"/>
    </row>
    <row r="419798" spans="2:3" x14ac:dyDescent="0.25">
      <c r="B419798" s="78"/>
      <c r="C419798" s="77"/>
    </row>
    <row r="419799" spans="2:3" x14ac:dyDescent="0.25">
      <c r="B419799" s="78"/>
      <c r="C419799" s="77"/>
    </row>
    <row r="419800" spans="2:3" x14ac:dyDescent="0.25">
      <c r="B419800" s="78"/>
      <c r="C419800" s="77"/>
    </row>
    <row r="419910" spans="2:3" x14ac:dyDescent="0.25">
      <c r="B419910" s="78"/>
      <c r="C419910" s="77"/>
    </row>
    <row r="419911" spans="2:3" x14ac:dyDescent="0.25">
      <c r="B419911" s="78"/>
      <c r="C419911" s="77"/>
    </row>
    <row r="419912" spans="2:3" x14ac:dyDescent="0.25">
      <c r="B419912" s="78"/>
      <c r="C419912" s="77"/>
    </row>
    <row r="419913" spans="2:3" x14ac:dyDescent="0.25">
      <c r="B419913" s="78"/>
      <c r="C419913" s="77"/>
    </row>
    <row r="419914" spans="2:3" x14ac:dyDescent="0.25">
      <c r="B419914" s="78"/>
      <c r="C419914" s="77"/>
    </row>
    <row r="419915" spans="2:3" x14ac:dyDescent="0.25">
      <c r="B419915" s="78"/>
      <c r="C419915" s="77"/>
    </row>
    <row r="419916" spans="2:3" x14ac:dyDescent="0.25">
      <c r="B419916" s="78"/>
      <c r="C419916" s="77"/>
    </row>
    <row r="419917" spans="2:3" x14ac:dyDescent="0.25">
      <c r="B419917" s="78"/>
      <c r="C419917" s="77"/>
    </row>
    <row r="419918" spans="2:3" x14ac:dyDescent="0.25">
      <c r="B419918" s="78"/>
      <c r="C419918" s="77"/>
    </row>
    <row r="419919" spans="2:3" x14ac:dyDescent="0.25">
      <c r="B419919" s="78"/>
      <c r="C419919" s="77"/>
    </row>
    <row r="419920" spans="2:3" x14ac:dyDescent="0.25">
      <c r="B419920" s="78"/>
      <c r="C419920" s="77"/>
    </row>
    <row r="419921" spans="2:3" x14ac:dyDescent="0.25">
      <c r="B419921" s="78"/>
      <c r="C419921" s="77"/>
    </row>
    <row r="419922" spans="2:3" x14ac:dyDescent="0.25">
      <c r="B419922" s="78"/>
      <c r="C419922" s="77"/>
    </row>
    <row r="420032" spans="2:3" x14ac:dyDescent="0.25">
      <c r="B420032" s="78"/>
      <c r="C420032" s="77"/>
    </row>
    <row r="420033" spans="2:3" x14ac:dyDescent="0.25">
      <c r="B420033" s="78"/>
      <c r="C420033" s="77"/>
    </row>
    <row r="420034" spans="2:3" x14ac:dyDescent="0.25">
      <c r="B420034" s="78"/>
      <c r="C420034" s="77"/>
    </row>
    <row r="420035" spans="2:3" x14ac:dyDescent="0.25">
      <c r="B420035" s="78"/>
      <c r="C420035" s="77"/>
    </row>
    <row r="420036" spans="2:3" x14ac:dyDescent="0.25">
      <c r="B420036" s="78"/>
      <c r="C420036" s="77"/>
    </row>
    <row r="420037" spans="2:3" x14ac:dyDescent="0.25">
      <c r="B420037" s="78"/>
      <c r="C420037" s="77"/>
    </row>
    <row r="420038" spans="2:3" x14ac:dyDescent="0.25">
      <c r="B420038" s="78"/>
      <c r="C420038" s="77"/>
    </row>
    <row r="420039" spans="2:3" x14ac:dyDescent="0.25">
      <c r="B420039" s="78"/>
      <c r="C420039" s="77"/>
    </row>
    <row r="420040" spans="2:3" x14ac:dyDescent="0.25">
      <c r="B420040" s="78"/>
      <c r="C420040" s="77"/>
    </row>
    <row r="420041" spans="2:3" x14ac:dyDescent="0.25">
      <c r="B420041" s="78"/>
      <c r="C420041" s="77"/>
    </row>
    <row r="420042" spans="2:3" x14ac:dyDescent="0.25">
      <c r="B420042" s="78"/>
      <c r="C420042" s="77"/>
    </row>
    <row r="420043" spans="2:3" x14ac:dyDescent="0.25">
      <c r="B420043" s="78"/>
      <c r="C420043" s="77"/>
    </row>
    <row r="420044" spans="2:3" x14ac:dyDescent="0.25">
      <c r="B420044" s="78"/>
      <c r="C420044" s="77"/>
    </row>
    <row r="420154" spans="2:3" x14ac:dyDescent="0.25">
      <c r="B420154" s="78"/>
      <c r="C420154" s="77"/>
    </row>
    <row r="420155" spans="2:3" x14ac:dyDescent="0.25">
      <c r="B420155" s="78"/>
      <c r="C420155" s="77"/>
    </row>
    <row r="420156" spans="2:3" x14ac:dyDescent="0.25">
      <c r="B420156" s="78"/>
      <c r="C420156" s="77"/>
    </row>
    <row r="420157" spans="2:3" x14ac:dyDescent="0.25">
      <c r="B420157" s="78"/>
      <c r="C420157" s="77"/>
    </row>
    <row r="420158" spans="2:3" x14ac:dyDescent="0.25">
      <c r="B420158" s="78"/>
      <c r="C420158" s="77"/>
    </row>
    <row r="420159" spans="2:3" x14ac:dyDescent="0.25">
      <c r="B420159" s="78"/>
      <c r="C420159" s="77"/>
    </row>
    <row r="420160" spans="2:3" x14ac:dyDescent="0.25">
      <c r="B420160" s="78"/>
      <c r="C420160" s="77"/>
    </row>
    <row r="420161" spans="2:3" x14ac:dyDescent="0.25">
      <c r="B420161" s="78"/>
      <c r="C420161" s="77"/>
    </row>
    <row r="420162" spans="2:3" x14ac:dyDescent="0.25">
      <c r="B420162" s="78"/>
      <c r="C420162" s="77"/>
    </row>
    <row r="420163" spans="2:3" x14ac:dyDescent="0.25">
      <c r="B420163" s="78"/>
      <c r="C420163" s="77"/>
    </row>
    <row r="420164" spans="2:3" x14ac:dyDescent="0.25">
      <c r="B420164" s="78"/>
      <c r="C420164" s="77"/>
    </row>
    <row r="420165" spans="2:3" x14ac:dyDescent="0.25">
      <c r="B420165" s="78"/>
      <c r="C420165" s="77"/>
    </row>
    <row r="420166" spans="2:3" x14ac:dyDescent="0.25">
      <c r="B420166" s="78"/>
      <c r="C420166" s="77"/>
    </row>
    <row r="420276" spans="2:3" x14ac:dyDescent="0.25">
      <c r="B420276" s="78"/>
      <c r="C420276" s="77"/>
    </row>
    <row r="420277" spans="2:3" x14ac:dyDescent="0.25">
      <c r="B420277" s="78"/>
      <c r="C420277" s="77"/>
    </row>
    <row r="420278" spans="2:3" x14ac:dyDescent="0.25">
      <c r="B420278" s="78"/>
      <c r="C420278" s="77"/>
    </row>
    <row r="420279" spans="2:3" x14ac:dyDescent="0.25">
      <c r="B420279" s="78"/>
      <c r="C420279" s="77"/>
    </row>
    <row r="420280" spans="2:3" x14ac:dyDescent="0.25">
      <c r="B420280" s="78"/>
      <c r="C420280" s="77"/>
    </row>
    <row r="420281" spans="2:3" x14ac:dyDescent="0.25">
      <c r="B420281" s="78"/>
      <c r="C420281" s="77"/>
    </row>
    <row r="420282" spans="2:3" x14ac:dyDescent="0.25">
      <c r="B420282" s="78"/>
      <c r="C420282" s="77"/>
    </row>
    <row r="420283" spans="2:3" x14ac:dyDescent="0.25">
      <c r="B420283" s="78"/>
      <c r="C420283" s="77"/>
    </row>
    <row r="420284" spans="2:3" x14ac:dyDescent="0.25">
      <c r="B420284" s="78"/>
      <c r="C420284" s="77"/>
    </row>
    <row r="420285" spans="2:3" x14ac:dyDescent="0.25">
      <c r="B420285" s="78"/>
      <c r="C420285" s="77"/>
    </row>
    <row r="420286" spans="2:3" x14ac:dyDescent="0.25">
      <c r="B420286" s="78"/>
      <c r="C420286" s="77"/>
    </row>
    <row r="420287" spans="2:3" x14ac:dyDescent="0.25">
      <c r="B420287" s="78"/>
      <c r="C420287" s="77"/>
    </row>
    <row r="420288" spans="2:3" x14ac:dyDescent="0.25">
      <c r="B420288" s="78"/>
      <c r="C420288" s="77"/>
    </row>
    <row r="420398" spans="2:3" x14ac:dyDescent="0.25">
      <c r="B420398" s="78"/>
      <c r="C420398" s="77"/>
    </row>
    <row r="420399" spans="2:3" x14ac:dyDescent="0.25">
      <c r="B420399" s="78"/>
      <c r="C420399" s="77"/>
    </row>
    <row r="420400" spans="2:3" x14ac:dyDescent="0.25">
      <c r="B420400" s="78"/>
      <c r="C420400" s="77"/>
    </row>
    <row r="420401" spans="2:3" x14ac:dyDescent="0.25">
      <c r="B420401" s="78"/>
      <c r="C420401" s="77"/>
    </row>
    <row r="420402" spans="2:3" x14ac:dyDescent="0.25">
      <c r="B420402" s="78"/>
      <c r="C420402" s="77"/>
    </row>
    <row r="420403" spans="2:3" x14ac:dyDescent="0.25">
      <c r="B420403" s="78"/>
      <c r="C420403" s="77"/>
    </row>
    <row r="420404" spans="2:3" x14ac:dyDescent="0.25">
      <c r="B420404" s="78"/>
      <c r="C420404" s="77"/>
    </row>
    <row r="420405" spans="2:3" x14ac:dyDescent="0.25">
      <c r="B420405" s="78"/>
      <c r="C420405" s="77"/>
    </row>
    <row r="420406" spans="2:3" x14ac:dyDescent="0.25">
      <c r="B420406" s="78"/>
      <c r="C420406" s="77"/>
    </row>
    <row r="420407" spans="2:3" x14ac:dyDescent="0.25">
      <c r="B420407" s="78"/>
      <c r="C420407" s="77"/>
    </row>
    <row r="420408" spans="2:3" x14ac:dyDescent="0.25">
      <c r="B420408" s="78"/>
      <c r="C420408" s="77"/>
    </row>
    <row r="420409" spans="2:3" x14ac:dyDescent="0.25">
      <c r="B420409" s="78"/>
      <c r="C420409" s="77"/>
    </row>
    <row r="420410" spans="2:3" x14ac:dyDescent="0.25">
      <c r="B420410" s="78"/>
      <c r="C420410" s="77"/>
    </row>
    <row r="420520" spans="2:3" x14ac:dyDescent="0.25">
      <c r="B420520" s="78"/>
      <c r="C420520" s="77"/>
    </row>
    <row r="420521" spans="2:3" x14ac:dyDescent="0.25">
      <c r="B420521" s="78"/>
      <c r="C420521" s="77"/>
    </row>
    <row r="420522" spans="2:3" x14ac:dyDescent="0.25">
      <c r="B420522" s="78"/>
      <c r="C420522" s="77"/>
    </row>
    <row r="420523" spans="2:3" x14ac:dyDescent="0.25">
      <c r="B420523" s="78"/>
      <c r="C420523" s="77"/>
    </row>
    <row r="420524" spans="2:3" x14ac:dyDescent="0.25">
      <c r="B420524" s="78"/>
      <c r="C420524" s="77"/>
    </row>
    <row r="420525" spans="2:3" x14ac:dyDescent="0.25">
      <c r="B420525" s="78"/>
      <c r="C420525" s="77"/>
    </row>
    <row r="420526" spans="2:3" x14ac:dyDescent="0.25">
      <c r="B420526" s="78"/>
      <c r="C420526" s="77"/>
    </row>
    <row r="420527" spans="2:3" x14ac:dyDescent="0.25">
      <c r="B420527" s="78"/>
      <c r="C420527" s="77"/>
    </row>
    <row r="420528" spans="2:3" x14ac:dyDescent="0.25">
      <c r="B420528" s="78"/>
      <c r="C420528" s="77"/>
    </row>
    <row r="420529" spans="2:3" x14ac:dyDescent="0.25">
      <c r="B420529" s="78"/>
      <c r="C420529" s="77"/>
    </row>
    <row r="420530" spans="2:3" x14ac:dyDescent="0.25">
      <c r="B420530" s="78"/>
      <c r="C420530" s="77"/>
    </row>
    <row r="420531" spans="2:3" x14ac:dyDescent="0.25">
      <c r="B420531" s="78"/>
      <c r="C420531" s="77"/>
    </row>
    <row r="420532" spans="2:3" x14ac:dyDescent="0.25">
      <c r="B420532" s="78"/>
      <c r="C420532" s="77"/>
    </row>
    <row r="420642" spans="2:3" x14ac:dyDescent="0.25">
      <c r="B420642" s="78"/>
      <c r="C420642" s="77"/>
    </row>
    <row r="420643" spans="2:3" x14ac:dyDescent="0.25">
      <c r="B420643" s="78"/>
      <c r="C420643" s="77"/>
    </row>
    <row r="420644" spans="2:3" x14ac:dyDescent="0.25">
      <c r="B420644" s="78"/>
      <c r="C420644" s="77"/>
    </row>
    <row r="420645" spans="2:3" x14ac:dyDescent="0.25">
      <c r="B420645" s="78"/>
      <c r="C420645" s="77"/>
    </row>
    <row r="420646" spans="2:3" x14ac:dyDescent="0.25">
      <c r="B420646" s="78"/>
      <c r="C420646" s="77"/>
    </row>
    <row r="420647" spans="2:3" x14ac:dyDescent="0.25">
      <c r="B420647" s="78"/>
      <c r="C420647" s="77"/>
    </row>
    <row r="420648" spans="2:3" x14ac:dyDescent="0.25">
      <c r="B420648" s="78"/>
      <c r="C420648" s="77"/>
    </row>
    <row r="420649" spans="2:3" x14ac:dyDescent="0.25">
      <c r="B420649" s="78"/>
      <c r="C420649" s="77"/>
    </row>
    <row r="420650" spans="2:3" x14ac:dyDescent="0.25">
      <c r="B420650" s="78"/>
      <c r="C420650" s="77"/>
    </row>
    <row r="420651" spans="2:3" x14ac:dyDescent="0.25">
      <c r="B420651" s="78"/>
      <c r="C420651" s="77"/>
    </row>
    <row r="420652" spans="2:3" x14ac:dyDescent="0.25">
      <c r="B420652" s="78"/>
      <c r="C420652" s="77"/>
    </row>
    <row r="420653" spans="2:3" x14ac:dyDescent="0.25">
      <c r="B420653" s="78"/>
      <c r="C420653" s="77"/>
    </row>
    <row r="420654" spans="2:3" x14ac:dyDescent="0.25">
      <c r="B420654" s="78"/>
      <c r="C420654" s="77"/>
    </row>
    <row r="420764" spans="2:3" x14ac:dyDescent="0.25">
      <c r="B420764" s="78"/>
      <c r="C420764" s="77"/>
    </row>
    <row r="420765" spans="2:3" x14ac:dyDescent="0.25">
      <c r="B420765" s="78"/>
      <c r="C420765" s="77"/>
    </row>
    <row r="420766" spans="2:3" x14ac:dyDescent="0.25">
      <c r="B420766" s="78"/>
      <c r="C420766" s="77"/>
    </row>
    <row r="420767" spans="2:3" x14ac:dyDescent="0.25">
      <c r="B420767" s="78"/>
      <c r="C420767" s="77"/>
    </row>
    <row r="420768" spans="2:3" x14ac:dyDescent="0.25">
      <c r="B420768" s="78"/>
      <c r="C420768" s="77"/>
    </row>
    <row r="420769" spans="2:3" x14ac:dyDescent="0.25">
      <c r="B420769" s="78"/>
      <c r="C420769" s="77"/>
    </row>
    <row r="420770" spans="2:3" x14ac:dyDescent="0.25">
      <c r="B420770" s="78"/>
      <c r="C420770" s="77"/>
    </row>
    <row r="420771" spans="2:3" x14ac:dyDescent="0.25">
      <c r="B420771" s="78"/>
      <c r="C420771" s="77"/>
    </row>
    <row r="420772" spans="2:3" x14ac:dyDescent="0.25">
      <c r="B420772" s="78"/>
      <c r="C420772" s="77"/>
    </row>
    <row r="420773" spans="2:3" x14ac:dyDescent="0.25">
      <c r="B420773" s="78"/>
      <c r="C420773" s="77"/>
    </row>
    <row r="420774" spans="2:3" x14ac:dyDescent="0.25">
      <c r="B420774" s="78"/>
      <c r="C420774" s="77"/>
    </row>
    <row r="420775" spans="2:3" x14ac:dyDescent="0.25">
      <c r="B420775" s="78"/>
      <c r="C420775" s="77"/>
    </row>
    <row r="420776" spans="2:3" x14ac:dyDescent="0.25">
      <c r="B420776" s="78"/>
      <c r="C420776" s="77"/>
    </row>
    <row r="420886" spans="2:3" x14ac:dyDescent="0.25">
      <c r="B420886" s="78"/>
      <c r="C420886" s="77"/>
    </row>
    <row r="420887" spans="2:3" x14ac:dyDescent="0.25">
      <c r="B420887" s="78"/>
      <c r="C420887" s="77"/>
    </row>
    <row r="420888" spans="2:3" x14ac:dyDescent="0.25">
      <c r="B420888" s="78"/>
      <c r="C420888" s="77"/>
    </row>
    <row r="420889" spans="2:3" x14ac:dyDescent="0.25">
      <c r="B420889" s="78"/>
      <c r="C420889" s="77"/>
    </row>
    <row r="420890" spans="2:3" x14ac:dyDescent="0.25">
      <c r="B420890" s="78"/>
      <c r="C420890" s="77"/>
    </row>
    <row r="420891" spans="2:3" x14ac:dyDescent="0.25">
      <c r="B420891" s="78"/>
      <c r="C420891" s="77"/>
    </row>
    <row r="420892" spans="2:3" x14ac:dyDescent="0.25">
      <c r="B420892" s="78"/>
      <c r="C420892" s="77"/>
    </row>
    <row r="420893" spans="2:3" x14ac:dyDescent="0.25">
      <c r="B420893" s="78"/>
      <c r="C420893" s="77"/>
    </row>
    <row r="420894" spans="2:3" x14ac:dyDescent="0.25">
      <c r="B420894" s="78"/>
      <c r="C420894" s="77"/>
    </row>
    <row r="420895" spans="2:3" x14ac:dyDescent="0.25">
      <c r="B420895" s="78"/>
      <c r="C420895" s="77"/>
    </row>
    <row r="420896" spans="2:3" x14ac:dyDescent="0.25">
      <c r="B420896" s="78"/>
      <c r="C420896" s="77"/>
    </row>
    <row r="420897" spans="2:3" x14ac:dyDescent="0.25">
      <c r="B420897" s="78"/>
      <c r="C420897" s="77"/>
    </row>
    <row r="420898" spans="2:3" x14ac:dyDescent="0.25">
      <c r="B420898" s="78"/>
      <c r="C420898" s="77"/>
    </row>
    <row r="421008" spans="2:3" x14ac:dyDescent="0.25">
      <c r="B421008" s="78"/>
      <c r="C421008" s="77"/>
    </row>
    <row r="421009" spans="2:3" x14ac:dyDescent="0.25">
      <c r="B421009" s="78"/>
      <c r="C421009" s="77"/>
    </row>
    <row r="421010" spans="2:3" x14ac:dyDescent="0.25">
      <c r="B421010" s="78"/>
      <c r="C421010" s="77"/>
    </row>
    <row r="421011" spans="2:3" x14ac:dyDescent="0.25">
      <c r="B421011" s="78"/>
      <c r="C421011" s="77"/>
    </row>
    <row r="421012" spans="2:3" x14ac:dyDescent="0.25">
      <c r="B421012" s="78"/>
      <c r="C421012" s="77"/>
    </row>
    <row r="421013" spans="2:3" x14ac:dyDescent="0.25">
      <c r="B421013" s="78"/>
      <c r="C421013" s="77"/>
    </row>
    <row r="421014" spans="2:3" x14ac:dyDescent="0.25">
      <c r="B421014" s="78"/>
      <c r="C421014" s="77"/>
    </row>
    <row r="421015" spans="2:3" x14ac:dyDescent="0.25">
      <c r="B421015" s="78"/>
      <c r="C421015" s="77"/>
    </row>
    <row r="421016" spans="2:3" x14ac:dyDescent="0.25">
      <c r="B421016" s="78"/>
      <c r="C421016" s="77"/>
    </row>
    <row r="421017" spans="2:3" x14ac:dyDescent="0.25">
      <c r="B421017" s="78"/>
      <c r="C421017" s="77"/>
    </row>
    <row r="421018" spans="2:3" x14ac:dyDescent="0.25">
      <c r="B421018" s="78"/>
      <c r="C421018" s="77"/>
    </row>
    <row r="421019" spans="2:3" x14ac:dyDescent="0.25">
      <c r="B421019" s="78"/>
      <c r="C421019" s="77"/>
    </row>
    <row r="421020" spans="2:3" x14ac:dyDescent="0.25">
      <c r="B421020" s="78"/>
      <c r="C421020" s="77"/>
    </row>
    <row r="421130" spans="2:3" x14ac:dyDescent="0.25">
      <c r="B421130" s="78"/>
      <c r="C421130" s="77"/>
    </row>
    <row r="421131" spans="2:3" x14ac:dyDescent="0.25">
      <c r="B421131" s="78"/>
      <c r="C421131" s="77"/>
    </row>
    <row r="421132" spans="2:3" x14ac:dyDescent="0.25">
      <c r="B421132" s="78"/>
      <c r="C421132" s="77"/>
    </row>
    <row r="421133" spans="2:3" x14ac:dyDescent="0.25">
      <c r="B421133" s="78"/>
      <c r="C421133" s="77"/>
    </row>
    <row r="421134" spans="2:3" x14ac:dyDescent="0.25">
      <c r="B421134" s="78"/>
      <c r="C421134" s="77"/>
    </row>
    <row r="421135" spans="2:3" x14ac:dyDescent="0.25">
      <c r="B421135" s="78"/>
      <c r="C421135" s="77"/>
    </row>
    <row r="421136" spans="2:3" x14ac:dyDescent="0.25">
      <c r="B421136" s="78"/>
      <c r="C421136" s="77"/>
    </row>
    <row r="421137" spans="2:3" x14ac:dyDescent="0.25">
      <c r="B421137" s="78"/>
      <c r="C421137" s="77"/>
    </row>
    <row r="421138" spans="2:3" x14ac:dyDescent="0.25">
      <c r="B421138" s="78"/>
      <c r="C421138" s="77"/>
    </row>
    <row r="421139" spans="2:3" x14ac:dyDescent="0.25">
      <c r="B421139" s="78"/>
      <c r="C421139" s="77"/>
    </row>
    <row r="421140" spans="2:3" x14ac:dyDescent="0.25">
      <c r="B421140" s="78"/>
      <c r="C421140" s="77"/>
    </row>
    <row r="421141" spans="2:3" x14ac:dyDescent="0.25">
      <c r="B421141" s="78"/>
      <c r="C421141" s="77"/>
    </row>
    <row r="421142" spans="2:3" x14ac:dyDescent="0.25">
      <c r="B421142" s="78"/>
      <c r="C421142" s="77"/>
    </row>
    <row r="421252" spans="2:3" x14ac:dyDescent="0.25">
      <c r="B421252" s="78"/>
      <c r="C421252" s="77"/>
    </row>
    <row r="421253" spans="2:3" x14ac:dyDescent="0.25">
      <c r="B421253" s="78"/>
      <c r="C421253" s="77"/>
    </row>
    <row r="421254" spans="2:3" x14ac:dyDescent="0.25">
      <c r="B421254" s="78"/>
      <c r="C421254" s="77"/>
    </row>
    <row r="421255" spans="2:3" x14ac:dyDescent="0.25">
      <c r="B421255" s="78"/>
      <c r="C421255" s="77"/>
    </row>
    <row r="421256" spans="2:3" x14ac:dyDescent="0.25">
      <c r="B421256" s="78"/>
      <c r="C421256" s="77"/>
    </row>
    <row r="421257" spans="2:3" x14ac:dyDescent="0.25">
      <c r="B421257" s="78"/>
      <c r="C421257" s="77"/>
    </row>
    <row r="421258" spans="2:3" x14ac:dyDescent="0.25">
      <c r="B421258" s="78"/>
      <c r="C421258" s="77"/>
    </row>
    <row r="421259" spans="2:3" x14ac:dyDescent="0.25">
      <c r="B421259" s="78"/>
      <c r="C421259" s="77"/>
    </row>
    <row r="421260" spans="2:3" x14ac:dyDescent="0.25">
      <c r="B421260" s="78"/>
      <c r="C421260" s="77"/>
    </row>
    <row r="421261" spans="2:3" x14ac:dyDescent="0.25">
      <c r="B421261" s="78"/>
      <c r="C421261" s="77"/>
    </row>
    <row r="421262" spans="2:3" x14ac:dyDescent="0.25">
      <c r="B421262" s="78"/>
      <c r="C421262" s="77"/>
    </row>
    <row r="421263" spans="2:3" x14ac:dyDescent="0.25">
      <c r="B421263" s="78"/>
      <c r="C421263" s="77"/>
    </row>
    <row r="421264" spans="2:3" x14ac:dyDescent="0.25">
      <c r="B421264" s="78"/>
      <c r="C421264" s="77"/>
    </row>
    <row r="421374" spans="2:3" x14ac:dyDescent="0.25">
      <c r="B421374" s="78"/>
      <c r="C421374" s="77"/>
    </row>
    <row r="421375" spans="2:3" x14ac:dyDescent="0.25">
      <c r="B421375" s="78"/>
      <c r="C421375" s="77"/>
    </row>
    <row r="421376" spans="2:3" x14ac:dyDescent="0.25">
      <c r="B421376" s="78"/>
      <c r="C421376" s="77"/>
    </row>
    <row r="421377" spans="2:3" x14ac:dyDescent="0.25">
      <c r="B421377" s="78"/>
      <c r="C421377" s="77"/>
    </row>
    <row r="421378" spans="2:3" x14ac:dyDescent="0.25">
      <c r="B421378" s="78"/>
      <c r="C421378" s="77"/>
    </row>
    <row r="421379" spans="2:3" x14ac:dyDescent="0.25">
      <c r="B421379" s="78"/>
      <c r="C421379" s="77"/>
    </row>
    <row r="421380" spans="2:3" x14ac:dyDescent="0.25">
      <c r="B421380" s="78"/>
      <c r="C421380" s="77"/>
    </row>
    <row r="421381" spans="2:3" x14ac:dyDescent="0.25">
      <c r="B421381" s="78"/>
      <c r="C421381" s="77"/>
    </row>
    <row r="421382" spans="2:3" x14ac:dyDescent="0.25">
      <c r="B421382" s="78"/>
      <c r="C421382" s="77"/>
    </row>
    <row r="421383" spans="2:3" x14ac:dyDescent="0.25">
      <c r="B421383" s="78"/>
      <c r="C421383" s="77"/>
    </row>
    <row r="421384" spans="2:3" x14ac:dyDescent="0.25">
      <c r="B421384" s="78"/>
      <c r="C421384" s="77"/>
    </row>
    <row r="421385" spans="2:3" x14ac:dyDescent="0.25">
      <c r="B421385" s="78"/>
      <c r="C421385" s="77"/>
    </row>
    <row r="421386" spans="2:3" x14ac:dyDescent="0.25">
      <c r="B421386" s="78"/>
      <c r="C421386" s="77"/>
    </row>
    <row r="421496" spans="2:3" x14ac:dyDescent="0.25">
      <c r="B421496" s="78"/>
      <c r="C421496" s="77"/>
    </row>
    <row r="421497" spans="2:3" x14ac:dyDescent="0.25">
      <c r="B421497" s="78"/>
      <c r="C421497" s="77"/>
    </row>
    <row r="421498" spans="2:3" x14ac:dyDescent="0.25">
      <c r="B421498" s="78"/>
      <c r="C421498" s="77"/>
    </row>
    <row r="421499" spans="2:3" x14ac:dyDescent="0.25">
      <c r="B421499" s="78"/>
      <c r="C421499" s="77"/>
    </row>
    <row r="421500" spans="2:3" x14ac:dyDescent="0.25">
      <c r="B421500" s="78"/>
      <c r="C421500" s="77"/>
    </row>
    <row r="421501" spans="2:3" x14ac:dyDescent="0.25">
      <c r="B421501" s="78"/>
      <c r="C421501" s="77"/>
    </row>
    <row r="421502" spans="2:3" x14ac:dyDescent="0.25">
      <c r="B421502" s="78"/>
      <c r="C421502" s="77"/>
    </row>
    <row r="421503" spans="2:3" x14ac:dyDescent="0.25">
      <c r="B421503" s="78"/>
      <c r="C421503" s="77"/>
    </row>
    <row r="421504" spans="2:3" x14ac:dyDescent="0.25">
      <c r="B421504" s="78"/>
      <c r="C421504" s="77"/>
    </row>
    <row r="421505" spans="2:3" x14ac:dyDescent="0.25">
      <c r="B421505" s="78"/>
      <c r="C421505" s="77"/>
    </row>
    <row r="421506" spans="2:3" x14ac:dyDescent="0.25">
      <c r="B421506" s="78"/>
      <c r="C421506" s="77"/>
    </row>
    <row r="421507" spans="2:3" x14ac:dyDescent="0.25">
      <c r="B421507" s="78"/>
      <c r="C421507" s="77"/>
    </row>
    <row r="421508" spans="2:3" x14ac:dyDescent="0.25">
      <c r="B421508" s="78"/>
      <c r="C421508" s="77"/>
    </row>
    <row r="421618" spans="2:3" x14ac:dyDescent="0.25">
      <c r="B421618" s="78"/>
      <c r="C421618" s="77"/>
    </row>
    <row r="421619" spans="2:3" x14ac:dyDescent="0.25">
      <c r="B421619" s="78"/>
      <c r="C421619" s="77"/>
    </row>
    <row r="421620" spans="2:3" x14ac:dyDescent="0.25">
      <c r="B421620" s="78"/>
      <c r="C421620" s="77"/>
    </row>
    <row r="421621" spans="2:3" x14ac:dyDescent="0.25">
      <c r="B421621" s="78"/>
      <c r="C421621" s="77"/>
    </row>
    <row r="421622" spans="2:3" x14ac:dyDescent="0.25">
      <c r="B421622" s="78"/>
      <c r="C421622" s="77"/>
    </row>
    <row r="421623" spans="2:3" x14ac:dyDescent="0.25">
      <c r="B421623" s="78"/>
      <c r="C421623" s="77"/>
    </row>
    <row r="421624" spans="2:3" x14ac:dyDescent="0.25">
      <c r="B421624" s="78"/>
      <c r="C421624" s="77"/>
    </row>
    <row r="421625" spans="2:3" x14ac:dyDescent="0.25">
      <c r="B421625" s="78"/>
      <c r="C421625" s="77"/>
    </row>
    <row r="421626" spans="2:3" x14ac:dyDescent="0.25">
      <c r="B421626" s="78"/>
      <c r="C421626" s="77"/>
    </row>
    <row r="421627" spans="2:3" x14ac:dyDescent="0.25">
      <c r="B421627" s="78"/>
      <c r="C421627" s="77"/>
    </row>
    <row r="421628" spans="2:3" x14ac:dyDescent="0.25">
      <c r="B421628" s="78"/>
      <c r="C421628" s="77"/>
    </row>
    <row r="421629" spans="2:3" x14ac:dyDescent="0.25">
      <c r="B421629" s="78"/>
      <c r="C421629" s="77"/>
    </row>
    <row r="421630" spans="2:3" x14ac:dyDescent="0.25">
      <c r="B421630" s="78"/>
      <c r="C421630" s="77"/>
    </row>
    <row r="421740" spans="2:3" x14ac:dyDescent="0.25">
      <c r="B421740" s="78"/>
      <c r="C421740" s="77"/>
    </row>
    <row r="421741" spans="2:3" x14ac:dyDescent="0.25">
      <c r="B421741" s="78"/>
      <c r="C421741" s="77"/>
    </row>
    <row r="421742" spans="2:3" x14ac:dyDescent="0.25">
      <c r="B421742" s="78"/>
      <c r="C421742" s="77"/>
    </row>
    <row r="421743" spans="2:3" x14ac:dyDescent="0.25">
      <c r="B421743" s="78"/>
      <c r="C421743" s="77"/>
    </row>
    <row r="421744" spans="2:3" x14ac:dyDescent="0.25">
      <c r="B421744" s="78"/>
      <c r="C421744" s="77"/>
    </row>
    <row r="421745" spans="2:3" x14ac:dyDescent="0.25">
      <c r="B421745" s="78"/>
      <c r="C421745" s="77"/>
    </row>
    <row r="421746" spans="2:3" x14ac:dyDescent="0.25">
      <c r="B421746" s="78"/>
      <c r="C421746" s="77"/>
    </row>
    <row r="421747" spans="2:3" x14ac:dyDescent="0.25">
      <c r="B421747" s="78"/>
      <c r="C421747" s="77"/>
    </row>
    <row r="421748" spans="2:3" x14ac:dyDescent="0.25">
      <c r="B421748" s="78"/>
      <c r="C421748" s="77"/>
    </row>
    <row r="421749" spans="2:3" x14ac:dyDescent="0.25">
      <c r="B421749" s="78"/>
      <c r="C421749" s="77"/>
    </row>
    <row r="421750" spans="2:3" x14ac:dyDescent="0.25">
      <c r="B421750" s="78"/>
      <c r="C421750" s="77"/>
    </row>
    <row r="421751" spans="2:3" x14ac:dyDescent="0.25">
      <c r="B421751" s="78"/>
      <c r="C421751" s="77"/>
    </row>
    <row r="421752" spans="2:3" x14ac:dyDescent="0.25">
      <c r="B421752" s="78"/>
      <c r="C421752" s="77"/>
    </row>
    <row r="421862" spans="2:3" x14ac:dyDescent="0.25">
      <c r="B421862" s="78"/>
      <c r="C421862" s="77"/>
    </row>
    <row r="421863" spans="2:3" x14ac:dyDescent="0.25">
      <c r="B421863" s="78"/>
      <c r="C421863" s="77"/>
    </row>
    <row r="421864" spans="2:3" x14ac:dyDescent="0.25">
      <c r="B421864" s="78"/>
      <c r="C421864" s="77"/>
    </row>
    <row r="421865" spans="2:3" x14ac:dyDescent="0.25">
      <c r="B421865" s="78"/>
      <c r="C421865" s="77"/>
    </row>
    <row r="421866" spans="2:3" x14ac:dyDescent="0.25">
      <c r="B421866" s="78"/>
      <c r="C421866" s="77"/>
    </row>
    <row r="421867" spans="2:3" x14ac:dyDescent="0.25">
      <c r="B421867" s="78"/>
      <c r="C421867" s="77"/>
    </row>
    <row r="421868" spans="2:3" x14ac:dyDescent="0.25">
      <c r="B421868" s="78"/>
      <c r="C421868" s="77"/>
    </row>
    <row r="421869" spans="2:3" x14ac:dyDescent="0.25">
      <c r="B421869" s="78"/>
      <c r="C421869" s="77"/>
    </row>
    <row r="421870" spans="2:3" x14ac:dyDescent="0.25">
      <c r="B421870" s="78"/>
      <c r="C421870" s="77"/>
    </row>
    <row r="421871" spans="2:3" x14ac:dyDescent="0.25">
      <c r="B421871" s="78"/>
      <c r="C421871" s="77"/>
    </row>
    <row r="421872" spans="2:3" x14ac:dyDescent="0.25">
      <c r="B421872" s="78"/>
      <c r="C421872" s="77"/>
    </row>
    <row r="421873" spans="2:3" x14ac:dyDescent="0.25">
      <c r="B421873" s="78"/>
      <c r="C421873" s="77"/>
    </row>
    <row r="421874" spans="2:3" x14ac:dyDescent="0.25">
      <c r="B421874" s="78"/>
      <c r="C421874" s="77"/>
    </row>
    <row r="421984" spans="2:3" x14ac:dyDescent="0.25">
      <c r="B421984" s="78"/>
      <c r="C421984" s="77"/>
    </row>
    <row r="421985" spans="2:3" x14ac:dyDescent="0.25">
      <c r="B421985" s="78"/>
      <c r="C421985" s="77"/>
    </row>
    <row r="421986" spans="2:3" x14ac:dyDescent="0.25">
      <c r="B421986" s="78"/>
      <c r="C421986" s="77"/>
    </row>
    <row r="421987" spans="2:3" x14ac:dyDescent="0.25">
      <c r="B421987" s="78"/>
      <c r="C421987" s="77"/>
    </row>
    <row r="421988" spans="2:3" x14ac:dyDescent="0.25">
      <c r="B421988" s="78"/>
      <c r="C421988" s="77"/>
    </row>
    <row r="421989" spans="2:3" x14ac:dyDescent="0.25">
      <c r="B421989" s="78"/>
      <c r="C421989" s="77"/>
    </row>
    <row r="421990" spans="2:3" x14ac:dyDescent="0.25">
      <c r="B421990" s="78"/>
      <c r="C421990" s="77"/>
    </row>
    <row r="421991" spans="2:3" x14ac:dyDescent="0.25">
      <c r="B421991" s="78"/>
      <c r="C421991" s="77"/>
    </row>
    <row r="421992" spans="2:3" x14ac:dyDescent="0.25">
      <c r="B421992" s="78"/>
      <c r="C421992" s="77"/>
    </row>
    <row r="421993" spans="2:3" x14ac:dyDescent="0.25">
      <c r="B421993" s="78"/>
      <c r="C421993" s="77"/>
    </row>
    <row r="421994" spans="2:3" x14ac:dyDescent="0.25">
      <c r="B421994" s="78"/>
      <c r="C421994" s="77"/>
    </row>
    <row r="421995" spans="2:3" x14ac:dyDescent="0.25">
      <c r="B421995" s="78"/>
      <c r="C421995" s="77"/>
    </row>
    <row r="421996" spans="2:3" x14ac:dyDescent="0.25">
      <c r="B421996" s="78"/>
      <c r="C421996" s="77"/>
    </row>
    <row r="422106" spans="2:3" x14ac:dyDescent="0.25">
      <c r="B422106" s="78"/>
      <c r="C422106" s="77"/>
    </row>
    <row r="422107" spans="2:3" x14ac:dyDescent="0.25">
      <c r="B422107" s="78"/>
      <c r="C422107" s="77"/>
    </row>
    <row r="422108" spans="2:3" x14ac:dyDescent="0.25">
      <c r="B422108" s="78"/>
      <c r="C422108" s="77"/>
    </row>
    <row r="422109" spans="2:3" x14ac:dyDescent="0.25">
      <c r="B422109" s="78"/>
      <c r="C422109" s="77"/>
    </row>
    <row r="422110" spans="2:3" x14ac:dyDescent="0.25">
      <c r="B422110" s="78"/>
      <c r="C422110" s="77"/>
    </row>
    <row r="422111" spans="2:3" x14ac:dyDescent="0.25">
      <c r="B422111" s="78"/>
      <c r="C422111" s="77"/>
    </row>
    <row r="422112" spans="2:3" x14ac:dyDescent="0.25">
      <c r="B422112" s="78"/>
      <c r="C422112" s="77"/>
    </row>
    <row r="422113" spans="2:3" x14ac:dyDescent="0.25">
      <c r="B422113" s="78"/>
      <c r="C422113" s="77"/>
    </row>
    <row r="422114" spans="2:3" x14ac:dyDescent="0.25">
      <c r="B422114" s="78"/>
      <c r="C422114" s="77"/>
    </row>
    <row r="422115" spans="2:3" x14ac:dyDescent="0.25">
      <c r="B422115" s="78"/>
      <c r="C422115" s="77"/>
    </row>
    <row r="422116" spans="2:3" x14ac:dyDescent="0.25">
      <c r="B422116" s="78"/>
      <c r="C422116" s="77"/>
    </row>
    <row r="422117" spans="2:3" x14ac:dyDescent="0.25">
      <c r="B422117" s="78"/>
      <c r="C422117" s="77"/>
    </row>
    <row r="422118" spans="2:3" x14ac:dyDescent="0.25">
      <c r="B422118" s="78"/>
      <c r="C422118" s="77"/>
    </row>
    <row r="422228" spans="2:3" x14ac:dyDescent="0.25">
      <c r="B422228" s="78"/>
      <c r="C422228" s="77"/>
    </row>
    <row r="422229" spans="2:3" x14ac:dyDescent="0.25">
      <c r="B422229" s="78"/>
      <c r="C422229" s="77"/>
    </row>
    <row r="422230" spans="2:3" x14ac:dyDescent="0.25">
      <c r="B422230" s="78"/>
      <c r="C422230" s="77"/>
    </row>
    <row r="422231" spans="2:3" x14ac:dyDescent="0.25">
      <c r="B422231" s="78"/>
      <c r="C422231" s="77"/>
    </row>
    <row r="422232" spans="2:3" x14ac:dyDescent="0.25">
      <c r="B422232" s="78"/>
      <c r="C422232" s="77"/>
    </row>
    <row r="422233" spans="2:3" x14ac:dyDescent="0.25">
      <c r="B422233" s="78"/>
      <c r="C422233" s="77"/>
    </row>
    <row r="422234" spans="2:3" x14ac:dyDescent="0.25">
      <c r="B422234" s="78"/>
      <c r="C422234" s="77"/>
    </row>
    <row r="422235" spans="2:3" x14ac:dyDescent="0.25">
      <c r="B422235" s="78"/>
      <c r="C422235" s="77"/>
    </row>
    <row r="422236" spans="2:3" x14ac:dyDescent="0.25">
      <c r="B422236" s="78"/>
      <c r="C422236" s="77"/>
    </row>
    <row r="422237" spans="2:3" x14ac:dyDescent="0.25">
      <c r="B422237" s="78"/>
      <c r="C422237" s="77"/>
    </row>
    <row r="422238" spans="2:3" x14ac:dyDescent="0.25">
      <c r="B422238" s="78"/>
      <c r="C422238" s="77"/>
    </row>
    <row r="422239" spans="2:3" x14ac:dyDescent="0.25">
      <c r="B422239" s="78"/>
      <c r="C422239" s="77"/>
    </row>
    <row r="422240" spans="2:3" x14ac:dyDescent="0.25">
      <c r="B422240" s="78"/>
      <c r="C422240" s="77"/>
    </row>
    <row r="422350" spans="2:3" x14ac:dyDescent="0.25">
      <c r="B422350" s="78"/>
      <c r="C422350" s="77"/>
    </row>
    <row r="422351" spans="2:3" x14ac:dyDescent="0.25">
      <c r="B422351" s="78"/>
      <c r="C422351" s="77"/>
    </row>
    <row r="422352" spans="2:3" x14ac:dyDescent="0.25">
      <c r="B422352" s="78"/>
      <c r="C422352" s="77"/>
    </row>
    <row r="422353" spans="2:3" x14ac:dyDescent="0.25">
      <c r="B422353" s="78"/>
      <c r="C422353" s="77"/>
    </row>
    <row r="422354" spans="2:3" x14ac:dyDescent="0.25">
      <c r="B422354" s="78"/>
      <c r="C422354" s="77"/>
    </row>
    <row r="422355" spans="2:3" x14ac:dyDescent="0.25">
      <c r="B422355" s="78"/>
      <c r="C422355" s="77"/>
    </row>
    <row r="422356" spans="2:3" x14ac:dyDescent="0.25">
      <c r="B422356" s="78"/>
      <c r="C422356" s="77"/>
    </row>
    <row r="422357" spans="2:3" x14ac:dyDescent="0.25">
      <c r="B422357" s="78"/>
      <c r="C422357" s="77"/>
    </row>
    <row r="422358" spans="2:3" x14ac:dyDescent="0.25">
      <c r="B422358" s="78"/>
      <c r="C422358" s="77"/>
    </row>
    <row r="422359" spans="2:3" x14ac:dyDescent="0.25">
      <c r="B422359" s="78"/>
      <c r="C422359" s="77"/>
    </row>
    <row r="422360" spans="2:3" x14ac:dyDescent="0.25">
      <c r="B422360" s="78"/>
      <c r="C422360" s="77"/>
    </row>
    <row r="422361" spans="2:3" x14ac:dyDescent="0.25">
      <c r="B422361" s="78"/>
      <c r="C422361" s="77"/>
    </row>
    <row r="422362" spans="2:3" x14ac:dyDescent="0.25">
      <c r="B422362" s="78"/>
      <c r="C422362" s="77"/>
    </row>
    <row r="422472" spans="2:3" x14ac:dyDescent="0.25">
      <c r="B422472" s="78"/>
      <c r="C422472" s="77"/>
    </row>
    <row r="422473" spans="2:3" x14ac:dyDescent="0.25">
      <c r="B422473" s="78"/>
      <c r="C422473" s="77"/>
    </row>
    <row r="422474" spans="2:3" x14ac:dyDescent="0.25">
      <c r="B422474" s="78"/>
      <c r="C422474" s="77"/>
    </row>
    <row r="422475" spans="2:3" x14ac:dyDescent="0.25">
      <c r="B422475" s="78"/>
      <c r="C422475" s="77"/>
    </row>
    <row r="422476" spans="2:3" x14ac:dyDescent="0.25">
      <c r="B422476" s="78"/>
      <c r="C422476" s="77"/>
    </row>
    <row r="422477" spans="2:3" x14ac:dyDescent="0.25">
      <c r="B422477" s="78"/>
      <c r="C422477" s="77"/>
    </row>
    <row r="422478" spans="2:3" x14ac:dyDescent="0.25">
      <c r="B422478" s="78"/>
      <c r="C422478" s="77"/>
    </row>
    <row r="422479" spans="2:3" x14ac:dyDescent="0.25">
      <c r="B422479" s="78"/>
      <c r="C422479" s="77"/>
    </row>
    <row r="422480" spans="2:3" x14ac:dyDescent="0.25">
      <c r="B422480" s="78"/>
      <c r="C422480" s="77"/>
    </row>
    <row r="422481" spans="2:3" x14ac:dyDescent="0.25">
      <c r="B422481" s="78"/>
      <c r="C422481" s="77"/>
    </row>
    <row r="422482" spans="2:3" x14ac:dyDescent="0.25">
      <c r="B422482" s="78"/>
      <c r="C422482" s="77"/>
    </row>
    <row r="422483" spans="2:3" x14ac:dyDescent="0.25">
      <c r="B422483" s="78"/>
      <c r="C422483" s="77"/>
    </row>
    <row r="422484" spans="2:3" x14ac:dyDescent="0.25">
      <c r="B422484" s="78"/>
      <c r="C422484" s="77"/>
    </row>
    <row r="422594" spans="2:3" x14ac:dyDescent="0.25">
      <c r="B422594" s="78"/>
      <c r="C422594" s="77"/>
    </row>
    <row r="422595" spans="2:3" x14ac:dyDescent="0.25">
      <c r="B422595" s="78"/>
      <c r="C422595" s="77"/>
    </row>
    <row r="422596" spans="2:3" x14ac:dyDescent="0.25">
      <c r="B422596" s="78"/>
      <c r="C422596" s="77"/>
    </row>
    <row r="422597" spans="2:3" x14ac:dyDescent="0.25">
      <c r="B422597" s="78"/>
      <c r="C422597" s="77"/>
    </row>
    <row r="422598" spans="2:3" x14ac:dyDescent="0.25">
      <c r="B422598" s="78"/>
      <c r="C422598" s="77"/>
    </row>
    <row r="422599" spans="2:3" x14ac:dyDescent="0.25">
      <c r="B422599" s="78"/>
      <c r="C422599" s="77"/>
    </row>
    <row r="422600" spans="2:3" x14ac:dyDescent="0.25">
      <c r="B422600" s="78"/>
      <c r="C422600" s="77"/>
    </row>
    <row r="422601" spans="2:3" x14ac:dyDescent="0.25">
      <c r="B422601" s="78"/>
      <c r="C422601" s="77"/>
    </row>
    <row r="422602" spans="2:3" x14ac:dyDescent="0.25">
      <c r="B422602" s="78"/>
      <c r="C422602" s="77"/>
    </row>
    <row r="422603" spans="2:3" x14ac:dyDescent="0.25">
      <c r="B422603" s="78"/>
      <c r="C422603" s="77"/>
    </row>
    <row r="422604" spans="2:3" x14ac:dyDescent="0.25">
      <c r="B422604" s="78"/>
      <c r="C422604" s="77"/>
    </row>
    <row r="422605" spans="2:3" x14ac:dyDescent="0.25">
      <c r="B422605" s="78"/>
      <c r="C422605" s="77"/>
    </row>
    <row r="422606" spans="2:3" x14ac:dyDescent="0.25">
      <c r="B422606" s="78"/>
      <c r="C422606" s="77"/>
    </row>
    <row r="422716" spans="2:3" x14ac:dyDescent="0.25">
      <c r="B422716" s="78"/>
      <c r="C422716" s="77"/>
    </row>
    <row r="422717" spans="2:3" x14ac:dyDescent="0.25">
      <c r="B422717" s="78"/>
      <c r="C422717" s="77"/>
    </row>
    <row r="422718" spans="2:3" x14ac:dyDescent="0.25">
      <c r="B422718" s="78"/>
      <c r="C422718" s="77"/>
    </row>
    <row r="422719" spans="2:3" x14ac:dyDescent="0.25">
      <c r="B422719" s="78"/>
      <c r="C422719" s="77"/>
    </row>
    <row r="422720" spans="2:3" x14ac:dyDescent="0.25">
      <c r="B422720" s="78"/>
      <c r="C422720" s="77"/>
    </row>
    <row r="422721" spans="2:3" x14ac:dyDescent="0.25">
      <c r="B422721" s="78"/>
      <c r="C422721" s="77"/>
    </row>
    <row r="422722" spans="2:3" x14ac:dyDescent="0.25">
      <c r="B422722" s="78"/>
      <c r="C422722" s="77"/>
    </row>
    <row r="422723" spans="2:3" x14ac:dyDescent="0.25">
      <c r="B422723" s="78"/>
      <c r="C422723" s="77"/>
    </row>
    <row r="422724" spans="2:3" x14ac:dyDescent="0.25">
      <c r="B422724" s="78"/>
      <c r="C422724" s="77"/>
    </row>
    <row r="422725" spans="2:3" x14ac:dyDescent="0.25">
      <c r="B422725" s="78"/>
      <c r="C422725" s="77"/>
    </row>
    <row r="422726" spans="2:3" x14ac:dyDescent="0.25">
      <c r="B422726" s="78"/>
      <c r="C422726" s="77"/>
    </row>
    <row r="422727" spans="2:3" x14ac:dyDescent="0.25">
      <c r="B422727" s="78"/>
      <c r="C422727" s="77"/>
    </row>
    <row r="422728" spans="2:3" x14ac:dyDescent="0.25">
      <c r="B422728" s="78"/>
      <c r="C422728" s="77"/>
    </row>
    <row r="422838" spans="2:3" x14ac:dyDescent="0.25">
      <c r="B422838" s="78"/>
      <c r="C422838" s="77"/>
    </row>
    <row r="422839" spans="2:3" x14ac:dyDescent="0.25">
      <c r="B422839" s="78"/>
      <c r="C422839" s="77"/>
    </row>
    <row r="422840" spans="2:3" x14ac:dyDescent="0.25">
      <c r="B422840" s="78"/>
      <c r="C422840" s="77"/>
    </row>
    <row r="422841" spans="2:3" x14ac:dyDescent="0.25">
      <c r="B422841" s="78"/>
      <c r="C422841" s="77"/>
    </row>
    <row r="422842" spans="2:3" x14ac:dyDescent="0.25">
      <c r="B422842" s="78"/>
      <c r="C422842" s="77"/>
    </row>
    <row r="422843" spans="2:3" x14ac:dyDescent="0.25">
      <c r="B422843" s="78"/>
      <c r="C422843" s="77"/>
    </row>
    <row r="422844" spans="2:3" x14ac:dyDescent="0.25">
      <c r="B422844" s="78"/>
      <c r="C422844" s="77"/>
    </row>
    <row r="422845" spans="2:3" x14ac:dyDescent="0.25">
      <c r="B422845" s="78"/>
      <c r="C422845" s="77"/>
    </row>
    <row r="422846" spans="2:3" x14ac:dyDescent="0.25">
      <c r="B422846" s="78"/>
      <c r="C422846" s="77"/>
    </row>
    <row r="422847" spans="2:3" x14ac:dyDescent="0.25">
      <c r="B422847" s="78"/>
      <c r="C422847" s="77"/>
    </row>
    <row r="422848" spans="2:3" x14ac:dyDescent="0.25">
      <c r="B422848" s="78"/>
      <c r="C422848" s="77"/>
    </row>
    <row r="422849" spans="2:3" x14ac:dyDescent="0.25">
      <c r="B422849" s="78"/>
      <c r="C422849" s="77"/>
    </row>
    <row r="422850" spans="2:3" x14ac:dyDescent="0.25">
      <c r="B422850" s="78"/>
      <c r="C422850" s="77"/>
    </row>
    <row r="422960" spans="2:3" x14ac:dyDescent="0.25">
      <c r="B422960" s="78"/>
      <c r="C422960" s="77"/>
    </row>
    <row r="422961" spans="2:3" x14ac:dyDescent="0.25">
      <c r="B422961" s="78"/>
      <c r="C422961" s="77"/>
    </row>
    <row r="422962" spans="2:3" x14ac:dyDescent="0.25">
      <c r="B422962" s="78"/>
      <c r="C422962" s="77"/>
    </row>
    <row r="422963" spans="2:3" x14ac:dyDescent="0.25">
      <c r="B422963" s="78"/>
      <c r="C422963" s="77"/>
    </row>
    <row r="422964" spans="2:3" x14ac:dyDescent="0.25">
      <c r="B422964" s="78"/>
      <c r="C422964" s="77"/>
    </row>
    <row r="422965" spans="2:3" x14ac:dyDescent="0.25">
      <c r="B422965" s="78"/>
      <c r="C422965" s="77"/>
    </row>
    <row r="422966" spans="2:3" x14ac:dyDescent="0.25">
      <c r="B422966" s="78"/>
      <c r="C422966" s="77"/>
    </row>
    <row r="422967" spans="2:3" x14ac:dyDescent="0.25">
      <c r="B422967" s="78"/>
      <c r="C422967" s="77"/>
    </row>
    <row r="422968" spans="2:3" x14ac:dyDescent="0.25">
      <c r="B422968" s="78"/>
      <c r="C422968" s="77"/>
    </row>
    <row r="422969" spans="2:3" x14ac:dyDescent="0.25">
      <c r="B422969" s="78"/>
      <c r="C422969" s="77"/>
    </row>
    <row r="422970" spans="2:3" x14ac:dyDescent="0.25">
      <c r="B422970" s="78"/>
      <c r="C422970" s="77"/>
    </row>
    <row r="422971" spans="2:3" x14ac:dyDescent="0.25">
      <c r="B422971" s="78"/>
      <c r="C422971" s="77"/>
    </row>
    <row r="422972" spans="2:3" x14ac:dyDescent="0.25">
      <c r="B422972" s="78"/>
      <c r="C422972" s="77"/>
    </row>
    <row r="423082" spans="2:3" x14ac:dyDescent="0.25">
      <c r="B423082" s="78"/>
      <c r="C423082" s="77"/>
    </row>
    <row r="423083" spans="2:3" x14ac:dyDescent="0.25">
      <c r="B423083" s="78"/>
      <c r="C423083" s="77"/>
    </row>
    <row r="423084" spans="2:3" x14ac:dyDescent="0.25">
      <c r="B423084" s="78"/>
      <c r="C423084" s="77"/>
    </row>
    <row r="423085" spans="2:3" x14ac:dyDescent="0.25">
      <c r="B423085" s="78"/>
      <c r="C423085" s="77"/>
    </row>
    <row r="423086" spans="2:3" x14ac:dyDescent="0.25">
      <c r="B423086" s="78"/>
      <c r="C423086" s="77"/>
    </row>
    <row r="423087" spans="2:3" x14ac:dyDescent="0.25">
      <c r="B423087" s="78"/>
      <c r="C423087" s="77"/>
    </row>
    <row r="423088" spans="2:3" x14ac:dyDescent="0.25">
      <c r="B423088" s="78"/>
      <c r="C423088" s="77"/>
    </row>
    <row r="423089" spans="2:3" x14ac:dyDescent="0.25">
      <c r="B423089" s="78"/>
      <c r="C423089" s="77"/>
    </row>
    <row r="423090" spans="2:3" x14ac:dyDescent="0.25">
      <c r="B423090" s="78"/>
      <c r="C423090" s="77"/>
    </row>
    <row r="423091" spans="2:3" x14ac:dyDescent="0.25">
      <c r="B423091" s="78"/>
      <c r="C423091" s="77"/>
    </row>
    <row r="423092" spans="2:3" x14ac:dyDescent="0.25">
      <c r="B423092" s="78"/>
      <c r="C423092" s="77"/>
    </row>
    <row r="423093" spans="2:3" x14ac:dyDescent="0.25">
      <c r="B423093" s="78"/>
      <c r="C423093" s="77"/>
    </row>
    <row r="423094" spans="2:3" x14ac:dyDescent="0.25">
      <c r="B423094" s="78"/>
      <c r="C423094" s="77"/>
    </row>
    <row r="423204" spans="2:3" x14ac:dyDescent="0.25">
      <c r="B423204" s="78"/>
      <c r="C423204" s="77"/>
    </row>
    <row r="423205" spans="2:3" x14ac:dyDescent="0.25">
      <c r="B423205" s="78"/>
      <c r="C423205" s="77"/>
    </row>
    <row r="423206" spans="2:3" x14ac:dyDescent="0.25">
      <c r="B423206" s="78"/>
      <c r="C423206" s="77"/>
    </row>
    <row r="423207" spans="2:3" x14ac:dyDescent="0.25">
      <c r="B423207" s="78"/>
      <c r="C423207" s="77"/>
    </row>
    <row r="423208" spans="2:3" x14ac:dyDescent="0.25">
      <c r="B423208" s="78"/>
      <c r="C423208" s="77"/>
    </row>
    <row r="423209" spans="2:3" x14ac:dyDescent="0.25">
      <c r="B423209" s="78"/>
      <c r="C423209" s="77"/>
    </row>
    <row r="423210" spans="2:3" x14ac:dyDescent="0.25">
      <c r="B423210" s="78"/>
      <c r="C423210" s="77"/>
    </row>
    <row r="423211" spans="2:3" x14ac:dyDescent="0.25">
      <c r="B423211" s="78"/>
      <c r="C423211" s="77"/>
    </row>
    <row r="423212" spans="2:3" x14ac:dyDescent="0.25">
      <c r="B423212" s="78"/>
      <c r="C423212" s="77"/>
    </row>
    <row r="423213" spans="2:3" x14ac:dyDescent="0.25">
      <c r="B423213" s="78"/>
      <c r="C423213" s="77"/>
    </row>
    <row r="423214" spans="2:3" x14ac:dyDescent="0.25">
      <c r="B423214" s="78"/>
      <c r="C423214" s="77"/>
    </row>
    <row r="423215" spans="2:3" x14ac:dyDescent="0.25">
      <c r="B423215" s="78"/>
      <c r="C423215" s="77"/>
    </row>
    <row r="423216" spans="2:3" x14ac:dyDescent="0.25">
      <c r="B423216" s="78"/>
      <c r="C423216" s="77"/>
    </row>
    <row r="423326" spans="2:3" x14ac:dyDescent="0.25">
      <c r="B423326" s="78"/>
      <c r="C423326" s="77"/>
    </row>
    <row r="423327" spans="2:3" x14ac:dyDescent="0.25">
      <c r="B423327" s="78"/>
      <c r="C423327" s="77"/>
    </row>
    <row r="423328" spans="2:3" x14ac:dyDescent="0.25">
      <c r="B423328" s="78"/>
      <c r="C423328" s="77"/>
    </row>
    <row r="423329" spans="2:3" x14ac:dyDescent="0.25">
      <c r="B423329" s="78"/>
      <c r="C423329" s="77"/>
    </row>
    <row r="423330" spans="2:3" x14ac:dyDescent="0.25">
      <c r="B423330" s="78"/>
      <c r="C423330" s="77"/>
    </row>
    <row r="423331" spans="2:3" x14ac:dyDescent="0.25">
      <c r="B423331" s="78"/>
      <c r="C423331" s="77"/>
    </row>
    <row r="423332" spans="2:3" x14ac:dyDescent="0.25">
      <c r="B423332" s="78"/>
      <c r="C423332" s="77"/>
    </row>
    <row r="423333" spans="2:3" x14ac:dyDescent="0.25">
      <c r="B423333" s="78"/>
      <c r="C423333" s="77"/>
    </row>
    <row r="423334" spans="2:3" x14ac:dyDescent="0.25">
      <c r="B423334" s="78"/>
      <c r="C423334" s="77"/>
    </row>
    <row r="423335" spans="2:3" x14ac:dyDescent="0.25">
      <c r="B423335" s="78"/>
      <c r="C423335" s="77"/>
    </row>
    <row r="423336" spans="2:3" x14ac:dyDescent="0.25">
      <c r="B423336" s="78"/>
      <c r="C423336" s="77"/>
    </row>
    <row r="423337" spans="2:3" x14ac:dyDescent="0.25">
      <c r="B423337" s="78"/>
      <c r="C423337" s="77"/>
    </row>
    <row r="423338" spans="2:3" x14ac:dyDescent="0.25">
      <c r="B423338" s="78"/>
      <c r="C423338" s="77"/>
    </row>
    <row r="423448" spans="2:3" x14ac:dyDescent="0.25">
      <c r="B423448" s="78"/>
      <c r="C423448" s="77"/>
    </row>
    <row r="423449" spans="2:3" x14ac:dyDescent="0.25">
      <c r="B423449" s="78"/>
      <c r="C423449" s="77"/>
    </row>
    <row r="423450" spans="2:3" x14ac:dyDescent="0.25">
      <c r="B423450" s="78"/>
      <c r="C423450" s="77"/>
    </row>
    <row r="423451" spans="2:3" x14ac:dyDescent="0.25">
      <c r="B423451" s="78"/>
      <c r="C423451" s="77"/>
    </row>
    <row r="423452" spans="2:3" x14ac:dyDescent="0.25">
      <c r="B423452" s="78"/>
      <c r="C423452" s="77"/>
    </row>
    <row r="423453" spans="2:3" x14ac:dyDescent="0.25">
      <c r="B423453" s="78"/>
      <c r="C423453" s="77"/>
    </row>
    <row r="423454" spans="2:3" x14ac:dyDescent="0.25">
      <c r="B423454" s="78"/>
      <c r="C423454" s="77"/>
    </row>
    <row r="423455" spans="2:3" x14ac:dyDescent="0.25">
      <c r="B423455" s="78"/>
      <c r="C423455" s="77"/>
    </row>
    <row r="423456" spans="2:3" x14ac:dyDescent="0.25">
      <c r="B423456" s="78"/>
      <c r="C423456" s="77"/>
    </row>
    <row r="423457" spans="2:3" x14ac:dyDescent="0.25">
      <c r="B423457" s="78"/>
      <c r="C423457" s="77"/>
    </row>
    <row r="423458" spans="2:3" x14ac:dyDescent="0.25">
      <c r="B423458" s="78"/>
      <c r="C423458" s="77"/>
    </row>
    <row r="423459" spans="2:3" x14ac:dyDescent="0.25">
      <c r="B423459" s="78"/>
      <c r="C423459" s="77"/>
    </row>
    <row r="423460" spans="2:3" x14ac:dyDescent="0.25">
      <c r="B423460" s="78"/>
      <c r="C423460" s="77"/>
    </row>
    <row r="423570" spans="2:3" x14ac:dyDescent="0.25">
      <c r="B423570" s="78"/>
      <c r="C423570" s="77"/>
    </row>
    <row r="423571" spans="2:3" x14ac:dyDescent="0.25">
      <c r="B423571" s="78"/>
      <c r="C423571" s="77"/>
    </row>
    <row r="423572" spans="2:3" x14ac:dyDescent="0.25">
      <c r="B423572" s="78"/>
      <c r="C423572" s="77"/>
    </row>
    <row r="423573" spans="2:3" x14ac:dyDescent="0.25">
      <c r="B423573" s="78"/>
      <c r="C423573" s="77"/>
    </row>
    <row r="423574" spans="2:3" x14ac:dyDescent="0.25">
      <c r="B423574" s="78"/>
      <c r="C423574" s="77"/>
    </row>
    <row r="423575" spans="2:3" x14ac:dyDescent="0.25">
      <c r="B423575" s="78"/>
      <c r="C423575" s="77"/>
    </row>
    <row r="423576" spans="2:3" x14ac:dyDescent="0.25">
      <c r="B423576" s="78"/>
      <c r="C423576" s="77"/>
    </row>
    <row r="423577" spans="2:3" x14ac:dyDescent="0.25">
      <c r="B423577" s="78"/>
      <c r="C423577" s="77"/>
    </row>
    <row r="423578" spans="2:3" x14ac:dyDescent="0.25">
      <c r="B423578" s="78"/>
      <c r="C423578" s="77"/>
    </row>
    <row r="423579" spans="2:3" x14ac:dyDescent="0.25">
      <c r="B423579" s="78"/>
      <c r="C423579" s="77"/>
    </row>
    <row r="423580" spans="2:3" x14ac:dyDescent="0.25">
      <c r="B423580" s="78"/>
      <c r="C423580" s="77"/>
    </row>
    <row r="423581" spans="2:3" x14ac:dyDescent="0.25">
      <c r="B423581" s="78"/>
      <c r="C423581" s="77"/>
    </row>
    <row r="423582" spans="2:3" x14ac:dyDescent="0.25">
      <c r="B423582" s="78"/>
      <c r="C423582" s="77"/>
    </row>
    <row r="423692" spans="2:3" x14ac:dyDescent="0.25">
      <c r="B423692" s="78"/>
      <c r="C423692" s="77"/>
    </row>
    <row r="423693" spans="2:3" x14ac:dyDescent="0.25">
      <c r="B423693" s="78"/>
      <c r="C423693" s="77"/>
    </row>
    <row r="423694" spans="2:3" x14ac:dyDescent="0.25">
      <c r="B423694" s="78"/>
      <c r="C423694" s="77"/>
    </row>
    <row r="423695" spans="2:3" x14ac:dyDescent="0.25">
      <c r="B423695" s="78"/>
      <c r="C423695" s="77"/>
    </row>
    <row r="423696" spans="2:3" x14ac:dyDescent="0.25">
      <c r="B423696" s="78"/>
      <c r="C423696" s="77"/>
    </row>
    <row r="423697" spans="2:3" x14ac:dyDescent="0.25">
      <c r="B423697" s="78"/>
      <c r="C423697" s="77"/>
    </row>
    <row r="423698" spans="2:3" x14ac:dyDescent="0.25">
      <c r="B423698" s="78"/>
      <c r="C423698" s="77"/>
    </row>
    <row r="423699" spans="2:3" x14ac:dyDescent="0.25">
      <c r="B423699" s="78"/>
      <c r="C423699" s="77"/>
    </row>
    <row r="423700" spans="2:3" x14ac:dyDescent="0.25">
      <c r="B423700" s="78"/>
      <c r="C423700" s="77"/>
    </row>
    <row r="423701" spans="2:3" x14ac:dyDescent="0.25">
      <c r="B423701" s="78"/>
      <c r="C423701" s="77"/>
    </row>
    <row r="423702" spans="2:3" x14ac:dyDescent="0.25">
      <c r="B423702" s="78"/>
      <c r="C423702" s="77"/>
    </row>
    <row r="423703" spans="2:3" x14ac:dyDescent="0.25">
      <c r="B423703" s="78"/>
      <c r="C423703" s="77"/>
    </row>
    <row r="423704" spans="2:3" x14ac:dyDescent="0.25">
      <c r="B423704" s="78"/>
      <c r="C423704" s="77"/>
    </row>
    <row r="423814" spans="2:3" x14ac:dyDescent="0.25">
      <c r="B423814" s="78"/>
      <c r="C423814" s="77"/>
    </row>
    <row r="423815" spans="2:3" x14ac:dyDescent="0.25">
      <c r="B423815" s="78"/>
      <c r="C423815" s="77"/>
    </row>
    <row r="423816" spans="2:3" x14ac:dyDescent="0.25">
      <c r="B423816" s="78"/>
      <c r="C423816" s="77"/>
    </row>
    <row r="423817" spans="2:3" x14ac:dyDescent="0.25">
      <c r="B423817" s="78"/>
      <c r="C423817" s="77"/>
    </row>
    <row r="423818" spans="2:3" x14ac:dyDescent="0.25">
      <c r="B423818" s="78"/>
      <c r="C423818" s="77"/>
    </row>
    <row r="423819" spans="2:3" x14ac:dyDescent="0.25">
      <c r="B423819" s="78"/>
      <c r="C423819" s="77"/>
    </row>
    <row r="423820" spans="2:3" x14ac:dyDescent="0.25">
      <c r="B423820" s="78"/>
      <c r="C423820" s="77"/>
    </row>
    <row r="423821" spans="2:3" x14ac:dyDescent="0.25">
      <c r="B423821" s="78"/>
      <c r="C423821" s="77"/>
    </row>
    <row r="423822" spans="2:3" x14ac:dyDescent="0.25">
      <c r="B423822" s="78"/>
      <c r="C423822" s="77"/>
    </row>
    <row r="423823" spans="2:3" x14ac:dyDescent="0.25">
      <c r="B423823" s="78"/>
      <c r="C423823" s="77"/>
    </row>
    <row r="423824" spans="2:3" x14ac:dyDescent="0.25">
      <c r="B423824" s="78"/>
      <c r="C423824" s="77"/>
    </row>
    <row r="423825" spans="2:3" x14ac:dyDescent="0.25">
      <c r="B423825" s="78"/>
      <c r="C423825" s="77"/>
    </row>
    <row r="423826" spans="2:3" x14ac:dyDescent="0.25">
      <c r="B423826" s="78"/>
      <c r="C423826" s="77"/>
    </row>
    <row r="423936" spans="2:3" x14ac:dyDescent="0.25">
      <c r="B423936" s="78"/>
      <c r="C423936" s="77"/>
    </row>
    <row r="423937" spans="2:3" x14ac:dyDescent="0.25">
      <c r="B423937" s="78"/>
      <c r="C423937" s="77"/>
    </row>
    <row r="423938" spans="2:3" x14ac:dyDescent="0.25">
      <c r="B423938" s="78"/>
      <c r="C423938" s="77"/>
    </row>
    <row r="423939" spans="2:3" x14ac:dyDescent="0.25">
      <c r="B423939" s="78"/>
      <c r="C423939" s="77"/>
    </row>
    <row r="423940" spans="2:3" x14ac:dyDescent="0.25">
      <c r="B423940" s="78"/>
      <c r="C423940" s="77"/>
    </row>
    <row r="423941" spans="2:3" x14ac:dyDescent="0.25">
      <c r="B423941" s="78"/>
      <c r="C423941" s="77"/>
    </row>
    <row r="423942" spans="2:3" x14ac:dyDescent="0.25">
      <c r="B423942" s="78"/>
      <c r="C423942" s="77"/>
    </row>
    <row r="423943" spans="2:3" x14ac:dyDescent="0.25">
      <c r="B423943" s="78"/>
      <c r="C423943" s="77"/>
    </row>
    <row r="423944" spans="2:3" x14ac:dyDescent="0.25">
      <c r="B423944" s="78"/>
      <c r="C423944" s="77"/>
    </row>
    <row r="423945" spans="2:3" x14ac:dyDescent="0.25">
      <c r="B423945" s="78"/>
      <c r="C423945" s="77"/>
    </row>
    <row r="423946" spans="2:3" x14ac:dyDescent="0.25">
      <c r="B423946" s="78"/>
      <c r="C423946" s="77"/>
    </row>
    <row r="423947" spans="2:3" x14ac:dyDescent="0.25">
      <c r="B423947" s="78"/>
      <c r="C423947" s="77"/>
    </row>
    <row r="423948" spans="2:3" x14ac:dyDescent="0.25">
      <c r="B423948" s="78"/>
      <c r="C423948" s="77"/>
    </row>
    <row r="424058" spans="2:3" x14ac:dyDescent="0.25">
      <c r="B424058" s="78"/>
      <c r="C424058" s="77"/>
    </row>
    <row r="424059" spans="2:3" x14ac:dyDescent="0.25">
      <c r="B424059" s="78"/>
      <c r="C424059" s="77"/>
    </row>
    <row r="424060" spans="2:3" x14ac:dyDescent="0.25">
      <c r="B424060" s="78"/>
      <c r="C424060" s="77"/>
    </row>
    <row r="424061" spans="2:3" x14ac:dyDescent="0.25">
      <c r="B424061" s="78"/>
      <c r="C424061" s="77"/>
    </row>
    <row r="424062" spans="2:3" x14ac:dyDescent="0.25">
      <c r="B424062" s="78"/>
      <c r="C424062" s="77"/>
    </row>
    <row r="424063" spans="2:3" x14ac:dyDescent="0.25">
      <c r="B424063" s="78"/>
      <c r="C424063" s="77"/>
    </row>
    <row r="424064" spans="2:3" x14ac:dyDescent="0.25">
      <c r="B424064" s="78"/>
      <c r="C424064" s="77"/>
    </row>
    <row r="424065" spans="2:3" x14ac:dyDescent="0.25">
      <c r="B424065" s="78"/>
      <c r="C424065" s="77"/>
    </row>
    <row r="424066" spans="2:3" x14ac:dyDescent="0.25">
      <c r="B424066" s="78"/>
      <c r="C424066" s="77"/>
    </row>
    <row r="424067" spans="2:3" x14ac:dyDescent="0.25">
      <c r="B424067" s="78"/>
      <c r="C424067" s="77"/>
    </row>
    <row r="424068" spans="2:3" x14ac:dyDescent="0.25">
      <c r="B424068" s="78"/>
      <c r="C424068" s="77"/>
    </row>
    <row r="424069" spans="2:3" x14ac:dyDescent="0.25">
      <c r="B424069" s="78"/>
      <c r="C424069" s="77"/>
    </row>
    <row r="424070" spans="2:3" x14ac:dyDescent="0.25">
      <c r="B424070" s="78"/>
      <c r="C424070" s="77"/>
    </row>
    <row r="424180" spans="2:3" x14ac:dyDescent="0.25">
      <c r="B424180" s="78"/>
      <c r="C424180" s="77"/>
    </row>
    <row r="424181" spans="2:3" x14ac:dyDescent="0.25">
      <c r="B424181" s="78"/>
      <c r="C424181" s="77"/>
    </row>
    <row r="424182" spans="2:3" x14ac:dyDescent="0.25">
      <c r="B424182" s="78"/>
      <c r="C424182" s="77"/>
    </row>
    <row r="424183" spans="2:3" x14ac:dyDescent="0.25">
      <c r="B424183" s="78"/>
      <c r="C424183" s="77"/>
    </row>
    <row r="424184" spans="2:3" x14ac:dyDescent="0.25">
      <c r="B424184" s="78"/>
      <c r="C424184" s="77"/>
    </row>
    <row r="424185" spans="2:3" x14ac:dyDescent="0.25">
      <c r="B424185" s="78"/>
      <c r="C424185" s="77"/>
    </row>
    <row r="424186" spans="2:3" x14ac:dyDescent="0.25">
      <c r="B424186" s="78"/>
      <c r="C424186" s="77"/>
    </row>
    <row r="424187" spans="2:3" x14ac:dyDescent="0.25">
      <c r="B424187" s="78"/>
      <c r="C424187" s="77"/>
    </row>
    <row r="424188" spans="2:3" x14ac:dyDescent="0.25">
      <c r="B424188" s="78"/>
      <c r="C424188" s="77"/>
    </row>
    <row r="424189" spans="2:3" x14ac:dyDescent="0.25">
      <c r="B424189" s="78"/>
      <c r="C424189" s="77"/>
    </row>
    <row r="424190" spans="2:3" x14ac:dyDescent="0.25">
      <c r="B424190" s="78"/>
      <c r="C424190" s="77"/>
    </row>
    <row r="424191" spans="2:3" x14ac:dyDescent="0.25">
      <c r="B424191" s="78"/>
      <c r="C424191" s="77"/>
    </row>
    <row r="424192" spans="2:3" x14ac:dyDescent="0.25">
      <c r="B424192" s="78"/>
      <c r="C424192" s="77"/>
    </row>
    <row r="424302" spans="2:3" x14ac:dyDescent="0.25">
      <c r="B424302" s="78"/>
      <c r="C424302" s="77"/>
    </row>
    <row r="424303" spans="2:3" x14ac:dyDescent="0.25">
      <c r="B424303" s="78"/>
      <c r="C424303" s="77"/>
    </row>
    <row r="424304" spans="2:3" x14ac:dyDescent="0.25">
      <c r="B424304" s="78"/>
      <c r="C424304" s="77"/>
    </row>
    <row r="424305" spans="2:3" x14ac:dyDescent="0.25">
      <c r="B424305" s="78"/>
      <c r="C424305" s="77"/>
    </row>
    <row r="424306" spans="2:3" x14ac:dyDescent="0.25">
      <c r="B424306" s="78"/>
      <c r="C424306" s="77"/>
    </row>
    <row r="424307" spans="2:3" x14ac:dyDescent="0.25">
      <c r="B424307" s="78"/>
      <c r="C424307" s="77"/>
    </row>
    <row r="424308" spans="2:3" x14ac:dyDescent="0.25">
      <c r="B424308" s="78"/>
      <c r="C424308" s="77"/>
    </row>
    <row r="424309" spans="2:3" x14ac:dyDescent="0.25">
      <c r="B424309" s="78"/>
      <c r="C424309" s="77"/>
    </row>
    <row r="424310" spans="2:3" x14ac:dyDescent="0.25">
      <c r="B424310" s="78"/>
      <c r="C424310" s="77"/>
    </row>
    <row r="424311" spans="2:3" x14ac:dyDescent="0.25">
      <c r="B424311" s="78"/>
      <c r="C424311" s="77"/>
    </row>
    <row r="424312" spans="2:3" x14ac:dyDescent="0.25">
      <c r="B424312" s="78"/>
      <c r="C424312" s="77"/>
    </row>
    <row r="424313" spans="2:3" x14ac:dyDescent="0.25">
      <c r="B424313" s="78"/>
      <c r="C424313" s="77"/>
    </row>
    <row r="424314" spans="2:3" x14ac:dyDescent="0.25">
      <c r="B424314" s="78"/>
      <c r="C424314" s="77"/>
    </row>
    <row r="424424" spans="2:3" x14ac:dyDescent="0.25">
      <c r="B424424" s="78"/>
      <c r="C424424" s="77"/>
    </row>
    <row r="424425" spans="2:3" x14ac:dyDescent="0.25">
      <c r="B424425" s="78"/>
      <c r="C424425" s="77"/>
    </row>
    <row r="424426" spans="2:3" x14ac:dyDescent="0.25">
      <c r="B424426" s="78"/>
      <c r="C424426" s="77"/>
    </row>
    <row r="424427" spans="2:3" x14ac:dyDescent="0.25">
      <c r="B424427" s="78"/>
      <c r="C424427" s="77"/>
    </row>
    <row r="424428" spans="2:3" x14ac:dyDescent="0.25">
      <c r="B424428" s="78"/>
      <c r="C424428" s="77"/>
    </row>
    <row r="424429" spans="2:3" x14ac:dyDescent="0.25">
      <c r="B424429" s="78"/>
      <c r="C424429" s="77"/>
    </row>
    <row r="424430" spans="2:3" x14ac:dyDescent="0.25">
      <c r="B424430" s="78"/>
      <c r="C424430" s="77"/>
    </row>
    <row r="424431" spans="2:3" x14ac:dyDescent="0.25">
      <c r="B424431" s="78"/>
      <c r="C424431" s="77"/>
    </row>
    <row r="424432" spans="2:3" x14ac:dyDescent="0.25">
      <c r="B424432" s="78"/>
      <c r="C424432" s="77"/>
    </row>
    <row r="424433" spans="2:3" x14ac:dyDescent="0.25">
      <c r="B424433" s="78"/>
      <c r="C424433" s="77"/>
    </row>
    <row r="424434" spans="2:3" x14ac:dyDescent="0.25">
      <c r="B424434" s="78"/>
      <c r="C424434" s="77"/>
    </row>
    <row r="424435" spans="2:3" x14ac:dyDescent="0.25">
      <c r="B424435" s="78"/>
      <c r="C424435" s="77"/>
    </row>
    <row r="424436" spans="2:3" x14ac:dyDescent="0.25">
      <c r="B424436" s="78"/>
      <c r="C424436" s="77"/>
    </row>
    <row r="424546" spans="2:3" x14ac:dyDescent="0.25">
      <c r="B424546" s="78"/>
      <c r="C424546" s="77"/>
    </row>
    <row r="424547" spans="2:3" x14ac:dyDescent="0.25">
      <c r="B424547" s="78"/>
      <c r="C424547" s="77"/>
    </row>
    <row r="424548" spans="2:3" x14ac:dyDescent="0.25">
      <c r="B424548" s="78"/>
      <c r="C424548" s="77"/>
    </row>
    <row r="424549" spans="2:3" x14ac:dyDescent="0.25">
      <c r="B424549" s="78"/>
      <c r="C424549" s="77"/>
    </row>
    <row r="424550" spans="2:3" x14ac:dyDescent="0.25">
      <c r="B424550" s="78"/>
      <c r="C424550" s="77"/>
    </row>
    <row r="424551" spans="2:3" x14ac:dyDescent="0.25">
      <c r="B424551" s="78"/>
      <c r="C424551" s="77"/>
    </row>
    <row r="424552" spans="2:3" x14ac:dyDescent="0.25">
      <c r="B424552" s="78"/>
      <c r="C424552" s="77"/>
    </row>
    <row r="424553" spans="2:3" x14ac:dyDescent="0.25">
      <c r="B424553" s="78"/>
      <c r="C424553" s="77"/>
    </row>
    <row r="424554" spans="2:3" x14ac:dyDescent="0.25">
      <c r="B424554" s="78"/>
      <c r="C424554" s="77"/>
    </row>
    <row r="424555" spans="2:3" x14ac:dyDescent="0.25">
      <c r="B424555" s="78"/>
      <c r="C424555" s="77"/>
    </row>
    <row r="424556" spans="2:3" x14ac:dyDescent="0.25">
      <c r="B424556" s="78"/>
      <c r="C424556" s="77"/>
    </row>
    <row r="424557" spans="2:3" x14ac:dyDescent="0.25">
      <c r="B424557" s="78"/>
      <c r="C424557" s="77"/>
    </row>
    <row r="424558" spans="2:3" x14ac:dyDescent="0.25">
      <c r="B424558" s="78"/>
      <c r="C424558" s="77"/>
    </row>
    <row r="424668" spans="2:3" x14ac:dyDescent="0.25">
      <c r="B424668" s="78"/>
      <c r="C424668" s="77"/>
    </row>
    <row r="424669" spans="2:3" x14ac:dyDescent="0.25">
      <c r="B424669" s="78"/>
      <c r="C424669" s="77"/>
    </row>
    <row r="424670" spans="2:3" x14ac:dyDescent="0.25">
      <c r="B424670" s="78"/>
      <c r="C424670" s="77"/>
    </row>
    <row r="424671" spans="2:3" x14ac:dyDescent="0.25">
      <c r="B424671" s="78"/>
      <c r="C424671" s="77"/>
    </row>
    <row r="424672" spans="2:3" x14ac:dyDescent="0.25">
      <c r="B424672" s="78"/>
      <c r="C424672" s="77"/>
    </row>
    <row r="424673" spans="2:3" x14ac:dyDescent="0.25">
      <c r="B424673" s="78"/>
      <c r="C424673" s="77"/>
    </row>
    <row r="424674" spans="2:3" x14ac:dyDescent="0.25">
      <c r="B424674" s="78"/>
      <c r="C424674" s="77"/>
    </row>
    <row r="424675" spans="2:3" x14ac:dyDescent="0.25">
      <c r="B424675" s="78"/>
      <c r="C424675" s="77"/>
    </row>
    <row r="424676" spans="2:3" x14ac:dyDescent="0.25">
      <c r="B424676" s="78"/>
      <c r="C424676" s="77"/>
    </row>
    <row r="424677" spans="2:3" x14ac:dyDescent="0.25">
      <c r="B424677" s="78"/>
      <c r="C424677" s="77"/>
    </row>
    <row r="424678" spans="2:3" x14ac:dyDescent="0.25">
      <c r="B424678" s="78"/>
      <c r="C424678" s="77"/>
    </row>
    <row r="424679" spans="2:3" x14ac:dyDescent="0.25">
      <c r="B424679" s="78"/>
      <c r="C424679" s="77"/>
    </row>
    <row r="424680" spans="2:3" x14ac:dyDescent="0.25">
      <c r="B424680" s="78"/>
      <c r="C424680" s="77"/>
    </row>
    <row r="424790" spans="2:3" x14ac:dyDescent="0.25">
      <c r="B424790" s="78"/>
      <c r="C424790" s="77"/>
    </row>
    <row r="424791" spans="2:3" x14ac:dyDescent="0.25">
      <c r="B424791" s="78"/>
      <c r="C424791" s="77"/>
    </row>
    <row r="424792" spans="2:3" x14ac:dyDescent="0.25">
      <c r="B424792" s="78"/>
      <c r="C424792" s="77"/>
    </row>
    <row r="424793" spans="2:3" x14ac:dyDescent="0.25">
      <c r="B424793" s="78"/>
      <c r="C424793" s="77"/>
    </row>
    <row r="424794" spans="2:3" x14ac:dyDescent="0.25">
      <c r="B424794" s="78"/>
      <c r="C424794" s="77"/>
    </row>
    <row r="424795" spans="2:3" x14ac:dyDescent="0.25">
      <c r="B424795" s="78"/>
      <c r="C424795" s="77"/>
    </row>
    <row r="424796" spans="2:3" x14ac:dyDescent="0.25">
      <c r="B424796" s="78"/>
      <c r="C424796" s="77"/>
    </row>
    <row r="424797" spans="2:3" x14ac:dyDescent="0.25">
      <c r="B424797" s="78"/>
      <c r="C424797" s="77"/>
    </row>
    <row r="424798" spans="2:3" x14ac:dyDescent="0.25">
      <c r="B424798" s="78"/>
      <c r="C424798" s="77"/>
    </row>
    <row r="424799" spans="2:3" x14ac:dyDescent="0.25">
      <c r="B424799" s="78"/>
      <c r="C424799" s="77"/>
    </row>
    <row r="424800" spans="2:3" x14ac:dyDescent="0.25">
      <c r="B424800" s="78"/>
      <c r="C424800" s="77"/>
    </row>
    <row r="424801" spans="2:3" x14ac:dyDescent="0.25">
      <c r="B424801" s="78"/>
      <c r="C424801" s="77"/>
    </row>
    <row r="424802" spans="2:3" x14ac:dyDescent="0.25">
      <c r="B424802" s="78"/>
      <c r="C424802" s="77"/>
    </row>
    <row r="424912" spans="2:3" x14ac:dyDescent="0.25">
      <c r="B424912" s="78"/>
      <c r="C424912" s="77"/>
    </row>
    <row r="424913" spans="2:3" x14ac:dyDescent="0.25">
      <c r="B424913" s="78"/>
      <c r="C424913" s="77"/>
    </row>
    <row r="424914" spans="2:3" x14ac:dyDescent="0.25">
      <c r="B424914" s="78"/>
      <c r="C424914" s="77"/>
    </row>
    <row r="424915" spans="2:3" x14ac:dyDescent="0.25">
      <c r="B424915" s="78"/>
      <c r="C424915" s="77"/>
    </row>
    <row r="424916" spans="2:3" x14ac:dyDescent="0.25">
      <c r="B424916" s="78"/>
      <c r="C424916" s="77"/>
    </row>
    <row r="424917" spans="2:3" x14ac:dyDescent="0.25">
      <c r="B424917" s="78"/>
      <c r="C424917" s="77"/>
    </row>
    <row r="424918" spans="2:3" x14ac:dyDescent="0.25">
      <c r="B424918" s="78"/>
      <c r="C424918" s="77"/>
    </row>
    <row r="424919" spans="2:3" x14ac:dyDescent="0.25">
      <c r="B424919" s="78"/>
      <c r="C424919" s="77"/>
    </row>
    <row r="424920" spans="2:3" x14ac:dyDescent="0.25">
      <c r="B424920" s="78"/>
      <c r="C424920" s="77"/>
    </row>
    <row r="424921" spans="2:3" x14ac:dyDescent="0.25">
      <c r="B424921" s="78"/>
      <c r="C424921" s="77"/>
    </row>
    <row r="424922" spans="2:3" x14ac:dyDescent="0.25">
      <c r="B424922" s="78"/>
      <c r="C424922" s="77"/>
    </row>
    <row r="424923" spans="2:3" x14ac:dyDescent="0.25">
      <c r="B424923" s="78"/>
      <c r="C424923" s="77"/>
    </row>
    <row r="424924" spans="2:3" x14ac:dyDescent="0.25">
      <c r="B424924" s="78"/>
      <c r="C424924" s="77"/>
    </row>
    <row r="425034" spans="2:3" x14ac:dyDescent="0.25">
      <c r="B425034" s="78"/>
      <c r="C425034" s="77"/>
    </row>
    <row r="425035" spans="2:3" x14ac:dyDescent="0.25">
      <c r="B425035" s="78"/>
      <c r="C425035" s="77"/>
    </row>
    <row r="425036" spans="2:3" x14ac:dyDescent="0.25">
      <c r="B425036" s="78"/>
      <c r="C425036" s="77"/>
    </row>
    <row r="425037" spans="2:3" x14ac:dyDescent="0.25">
      <c r="B425037" s="78"/>
      <c r="C425037" s="77"/>
    </row>
    <row r="425038" spans="2:3" x14ac:dyDescent="0.25">
      <c r="B425038" s="78"/>
      <c r="C425038" s="77"/>
    </row>
    <row r="425039" spans="2:3" x14ac:dyDescent="0.25">
      <c r="B425039" s="78"/>
      <c r="C425039" s="77"/>
    </row>
    <row r="425040" spans="2:3" x14ac:dyDescent="0.25">
      <c r="B425040" s="78"/>
      <c r="C425040" s="77"/>
    </row>
    <row r="425041" spans="2:3" x14ac:dyDescent="0.25">
      <c r="B425041" s="78"/>
      <c r="C425041" s="77"/>
    </row>
    <row r="425042" spans="2:3" x14ac:dyDescent="0.25">
      <c r="B425042" s="78"/>
      <c r="C425042" s="77"/>
    </row>
    <row r="425043" spans="2:3" x14ac:dyDescent="0.25">
      <c r="B425043" s="78"/>
      <c r="C425043" s="77"/>
    </row>
    <row r="425044" spans="2:3" x14ac:dyDescent="0.25">
      <c r="B425044" s="78"/>
      <c r="C425044" s="77"/>
    </row>
    <row r="425045" spans="2:3" x14ac:dyDescent="0.25">
      <c r="B425045" s="78"/>
      <c r="C425045" s="77"/>
    </row>
    <row r="425046" spans="2:3" x14ac:dyDescent="0.25">
      <c r="B425046" s="78"/>
      <c r="C425046" s="77"/>
    </row>
    <row r="425156" spans="2:3" x14ac:dyDescent="0.25">
      <c r="B425156" s="78"/>
      <c r="C425156" s="77"/>
    </row>
    <row r="425157" spans="2:3" x14ac:dyDescent="0.25">
      <c r="B425157" s="78"/>
      <c r="C425157" s="77"/>
    </row>
    <row r="425158" spans="2:3" x14ac:dyDescent="0.25">
      <c r="B425158" s="78"/>
      <c r="C425158" s="77"/>
    </row>
    <row r="425159" spans="2:3" x14ac:dyDescent="0.25">
      <c r="B425159" s="78"/>
      <c r="C425159" s="77"/>
    </row>
    <row r="425160" spans="2:3" x14ac:dyDescent="0.25">
      <c r="B425160" s="78"/>
      <c r="C425160" s="77"/>
    </row>
    <row r="425161" spans="2:3" x14ac:dyDescent="0.25">
      <c r="B425161" s="78"/>
      <c r="C425161" s="77"/>
    </row>
    <row r="425162" spans="2:3" x14ac:dyDescent="0.25">
      <c r="B425162" s="78"/>
      <c r="C425162" s="77"/>
    </row>
    <row r="425163" spans="2:3" x14ac:dyDescent="0.25">
      <c r="B425163" s="78"/>
      <c r="C425163" s="77"/>
    </row>
    <row r="425164" spans="2:3" x14ac:dyDescent="0.25">
      <c r="B425164" s="78"/>
      <c r="C425164" s="77"/>
    </row>
    <row r="425165" spans="2:3" x14ac:dyDescent="0.25">
      <c r="B425165" s="78"/>
      <c r="C425165" s="77"/>
    </row>
    <row r="425166" spans="2:3" x14ac:dyDescent="0.25">
      <c r="B425166" s="78"/>
      <c r="C425166" s="77"/>
    </row>
    <row r="425167" spans="2:3" x14ac:dyDescent="0.25">
      <c r="B425167" s="78"/>
      <c r="C425167" s="77"/>
    </row>
    <row r="425168" spans="2:3" x14ac:dyDescent="0.25">
      <c r="B425168" s="78"/>
      <c r="C425168" s="77"/>
    </row>
    <row r="425278" spans="2:3" x14ac:dyDescent="0.25">
      <c r="B425278" s="78"/>
      <c r="C425278" s="77"/>
    </row>
    <row r="425279" spans="2:3" x14ac:dyDescent="0.25">
      <c r="B425279" s="78"/>
      <c r="C425279" s="77"/>
    </row>
    <row r="425280" spans="2:3" x14ac:dyDescent="0.25">
      <c r="B425280" s="78"/>
      <c r="C425280" s="77"/>
    </row>
    <row r="425281" spans="2:3" x14ac:dyDescent="0.25">
      <c r="B425281" s="78"/>
      <c r="C425281" s="77"/>
    </row>
    <row r="425282" spans="2:3" x14ac:dyDescent="0.25">
      <c r="B425282" s="78"/>
      <c r="C425282" s="77"/>
    </row>
    <row r="425283" spans="2:3" x14ac:dyDescent="0.25">
      <c r="B425283" s="78"/>
      <c r="C425283" s="77"/>
    </row>
    <row r="425284" spans="2:3" x14ac:dyDescent="0.25">
      <c r="B425284" s="78"/>
      <c r="C425284" s="77"/>
    </row>
    <row r="425285" spans="2:3" x14ac:dyDescent="0.25">
      <c r="B425285" s="78"/>
      <c r="C425285" s="77"/>
    </row>
    <row r="425286" spans="2:3" x14ac:dyDescent="0.25">
      <c r="B425286" s="78"/>
      <c r="C425286" s="77"/>
    </row>
    <row r="425287" spans="2:3" x14ac:dyDescent="0.25">
      <c r="B425287" s="78"/>
      <c r="C425287" s="77"/>
    </row>
    <row r="425288" spans="2:3" x14ac:dyDescent="0.25">
      <c r="B425288" s="78"/>
      <c r="C425288" s="77"/>
    </row>
    <row r="425289" spans="2:3" x14ac:dyDescent="0.25">
      <c r="B425289" s="78"/>
      <c r="C425289" s="77"/>
    </row>
    <row r="425290" spans="2:3" x14ac:dyDescent="0.25">
      <c r="B425290" s="78"/>
      <c r="C425290" s="77"/>
    </row>
    <row r="425400" spans="2:3" x14ac:dyDescent="0.25">
      <c r="B425400" s="78"/>
      <c r="C425400" s="77"/>
    </row>
    <row r="425401" spans="2:3" x14ac:dyDescent="0.25">
      <c r="B425401" s="78"/>
      <c r="C425401" s="77"/>
    </row>
    <row r="425402" spans="2:3" x14ac:dyDescent="0.25">
      <c r="B425402" s="78"/>
      <c r="C425402" s="77"/>
    </row>
    <row r="425403" spans="2:3" x14ac:dyDescent="0.25">
      <c r="B425403" s="78"/>
      <c r="C425403" s="77"/>
    </row>
    <row r="425404" spans="2:3" x14ac:dyDescent="0.25">
      <c r="B425404" s="78"/>
      <c r="C425404" s="77"/>
    </row>
    <row r="425405" spans="2:3" x14ac:dyDescent="0.25">
      <c r="B425405" s="78"/>
      <c r="C425405" s="77"/>
    </row>
    <row r="425406" spans="2:3" x14ac:dyDescent="0.25">
      <c r="B425406" s="78"/>
      <c r="C425406" s="77"/>
    </row>
    <row r="425407" spans="2:3" x14ac:dyDescent="0.25">
      <c r="B425407" s="78"/>
      <c r="C425407" s="77"/>
    </row>
    <row r="425408" spans="2:3" x14ac:dyDescent="0.25">
      <c r="B425408" s="78"/>
      <c r="C425408" s="77"/>
    </row>
    <row r="425409" spans="2:3" x14ac:dyDescent="0.25">
      <c r="B425409" s="78"/>
      <c r="C425409" s="77"/>
    </row>
    <row r="425410" spans="2:3" x14ac:dyDescent="0.25">
      <c r="B425410" s="78"/>
      <c r="C425410" s="77"/>
    </row>
    <row r="425411" spans="2:3" x14ac:dyDescent="0.25">
      <c r="B425411" s="78"/>
      <c r="C425411" s="77"/>
    </row>
    <row r="425412" spans="2:3" x14ac:dyDescent="0.25">
      <c r="B425412" s="78"/>
      <c r="C425412" s="77"/>
    </row>
    <row r="425522" spans="2:3" x14ac:dyDescent="0.25">
      <c r="B425522" s="78"/>
      <c r="C425522" s="77"/>
    </row>
    <row r="425523" spans="2:3" x14ac:dyDescent="0.25">
      <c r="B425523" s="78"/>
      <c r="C425523" s="77"/>
    </row>
    <row r="425524" spans="2:3" x14ac:dyDescent="0.25">
      <c r="B425524" s="78"/>
      <c r="C425524" s="77"/>
    </row>
    <row r="425525" spans="2:3" x14ac:dyDescent="0.25">
      <c r="B425525" s="78"/>
      <c r="C425525" s="77"/>
    </row>
    <row r="425526" spans="2:3" x14ac:dyDescent="0.25">
      <c r="B425526" s="78"/>
      <c r="C425526" s="77"/>
    </row>
    <row r="425527" spans="2:3" x14ac:dyDescent="0.25">
      <c r="B425527" s="78"/>
      <c r="C425527" s="77"/>
    </row>
    <row r="425528" spans="2:3" x14ac:dyDescent="0.25">
      <c r="B425528" s="78"/>
      <c r="C425528" s="77"/>
    </row>
    <row r="425529" spans="2:3" x14ac:dyDescent="0.25">
      <c r="B425529" s="78"/>
      <c r="C425529" s="77"/>
    </row>
    <row r="425530" spans="2:3" x14ac:dyDescent="0.25">
      <c r="B425530" s="78"/>
      <c r="C425530" s="77"/>
    </row>
    <row r="425531" spans="2:3" x14ac:dyDescent="0.25">
      <c r="B425531" s="78"/>
      <c r="C425531" s="77"/>
    </row>
    <row r="425532" spans="2:3" x14ac:dyDescent="0.25">
      <c r="B425532" s="78"/>
      <c r="C425532" s="77"/>
    </row>
    <row r="425533" spans="2:3" x14ac:dyDescent="0.25">
      <c r="B425533" s="78"/>
      <c r="C425533" s="77"/>
    </row>
    <row r="425534" spans="2:3" x14ac:dyDescent="0.25">
      <c r="B425534" s="78"/>
      <c r="C425534" s="77"/>
    </row>
    <row r="425644" spans="2:3" x14ac:dyDescent="0.25">
      <c r="B425644" s="78"/>
      <c r="C425644" s="77"/>
    </row>
    <row r="425645" spans="2:3" x14ac:dyDescent="0.25">
      <c r="B425645" s="78"/>
      <c r="C425645" s="77"/>
    </row>
    <row r="425646" spans="2:3" x14ac:dyDescent="0.25">
      <c r="B425646" s="78"/>
      <c r="C425646" s="77"/>
    </row>
    <row r="425647" spans="2:3" x14ac:dyDescent="0.25">
      <c r="B425647" s="78"/>
      <c r="C425647" s="77"/>
    </row>
    <row r="425648" spans="2:3" x14ac:dyDescent="0.25">
      <c r="B425648" s="78"/>
      <c r="C425648" s="77"/>
    </row>
    <row r="425649" spans="2:3" x14ac:dyDescent="0.25">
      <c r="B425649" s="78"/>
      <c r="C425649" s="77"/>
    </row>
    <row r="425650" spans="2:3" x14ac:dyDescent="0.25">
      <c r="B425650" s="78"/>
      <c r="C425650" s="77"/>
    </row>
    <row r="425651" spans="2:3" x14ac:dyDescent="0.25">
      <c r="B425651" s="78"/>
      <c r="C425651" s="77"/>
    </row>
    <row r="425652" spans="2:3" x14ac:dyDescent="0.25">
      <c r="B425652" s="78"/>
      <c r="C425652" s="77"/>
    </row>
    <row r="425653" spans="2:3" x14ac:dyDescent="0.25">
      <c r="B425653" s="78"/>
      <c r="C425653" s="77"/>
    </row>
    <row r="425654" spans="2:3" x14ac:dyDescent="0.25">
      <c r="B425654" s="78"/>
      <c r="C425654" s="77"/>
    </row>
    <row r="425655" spans="2:3" x14ac:dyDescent="0.25">
      <c r="B425655" s="78"/>
      <c r="C425655" s="77"/>
    </row>
    <row r="425656" spans="2:3" x14ac:dyDescent="0.25">
      <c r="B425656" s="78"/>
      <c r="C425656" s="77"/>
    </row>
    <row r="425766" spans="2:3" x14ac:dyDescent="0.25">
      <c r="B425766" s="78"/>
      <c r="C425766" s="77"/>
    </row>
    <row r="425767" spans="2:3" x14ac:dyDescent="0.25">
      <c r="B425767" s="78"/>
      <c r="C425767" s="77"/>
    </row>
    <row r="425768" spans="2:3" x14ac:dyDescent="0.25">
      <c r="B425768" s="78"/>
      <c r="C425768" s="77"/>
    </row>
    <row r="425769" spans="2:3" x14ac:dyDescent="0.25">
      <c r="B425769" s="78"/>
      <c r="C425769" s="77"/>
    </row>
    <row r="425770" spans="2:3" x14ac:dyDescent="0.25">
      <c r="B425770" s="78"/>
      <c r="C425770" s="77"/>
    </row>
    <row r="425771" spans="2:3" x14ac:dyDescent="0.25">
      <c r="B425771" s="78"/>
      <c r="C425771" s="77"/>
    </row>
    <row r="425772" spans="2:3" x14ac:dyDescent="0.25">
      <c r="B425772" s="78"/>
      <c r="C425772" s="77"/>
    </row>
    <row r="425773" spans="2:3" x14ac:dyDescent="0.25">
      <c r="B425773" s="78"/>
      <c r="C425773" s="77"/>
    </row>
    <row r="425774" spans="2:3" x14ac:dyDescent="0.25">
      <c r="B425774" s="78"/>
      <c r="C425774" s="77"/>
    </row>
    <row r="425775" spans="2:3" x14ac:dyDescent="0.25">
      <c r="B425775" s="78"/>
      <c r="C425775" s="77"/>
    </row>
    <row r="425776" spans="2:3" x14ac:dyDescent="0.25">
      <c r="B425776" s="78"/>
      <c r="C425776" s="77"/>
    </row>
    <row r="425777" spans="2:3" x14ac:dyDescent="0.25">
      <c r="B425777" s="78"/>
      <c r="C425777" s="77"/>
    </row>
    <row r="425778" spans="2:3" x14ac:dyDescent="0.25">
      <c r="B425778" s="78"/>
      <c r="C425778" s="77"/>
    </row>
    <row r="425888" spans="2:3" x14ac:dyDescent="0.25">
      <c r="B425888" s="78"/>
      <c r="C425888" s="77"/>
    </row>
    <row r="425889" spans="2:3" x14ac:dyDescent="0.25">
      <c r="B425889" s="78"/>
      <c r="C425889" s="77"/>
    </row>
    <row r="425890" spans="2:3" x14ac:dyDescent="0.25">
      <c r="B425890" s="78"/>
      <c r="C425890" s="77"/>
    </row>
    <row r="425891" spans="2:3" x14ac:dyDescent="0.25">
      <c r="B425891" s="78"/>
      <c r="C425891" s="77"/>
    </row>
    <row r="425892" spans="2:3" x14ac:dyDescent="0.25">
      <c r="B425892" s="78"/>
      <c r="C425892" s="77"/>
    </row>
    <row r="425893" spans="2:3" x14ac:dyDescent="0.25">
      <c r="B425893" s="78"/>
      <c r="C425893" s="77"/>
    </row>
    <row r="425894" spans="2:3" x14ac:dyDescent="0.25">
      <c r="B425894" s="78"/>
      <c r="C425894" s="77"/>
    </row>
    <row r="425895" spans="2:3" x14ac:dyDescent="0.25">
      <c r="B425895" s="78"/>
      <c r="C425895" s="77"/>
    </row>
    <row r="425896" spans="2:3" x14ac:dyDescent="0.25">
      <c r="B425896" s="78"/>
      <c r="C425896" s="77"/>
    </row>
    <row r="425897" spans="2:3" x14ac:dyDescent="0.25">
      <c r="B425897" s="78"/>
      <c r="C425897" s="77"/>
    </row>
    <row r="425898" spans="2:3" x14ac:dyDescent="0.25">
      <c r="B425898" s="78"/>
      <c r="C425898" s="77"/>
    </row>
    <row r="425899" spans="2:3" x14ac:dyDescent="0.25">
      <c r="B425899" s="78"/>
      <c r="C425899" s="77"/>
    </row>
    <row r="425900" spans="2:3" x14ac:dyDescent="0.25">
      <c r="B425900" s="78"/>
      <c r="C425900" s="77"/>
    </row>
    <row r="426010" spans="2:3" x14ac:dyDescent="0.25">
      <c r="B426010" s="78"/>
      <c r="C426010" s="77"/>
    </row>
    <row r="426011" spans="2:3" x14ac:dyDescent="0.25">
      <c r="B426011" s="78"/>
      <c r="C426011" s="77"/>
    </row>
    <row r="426012" spans="2:3" x14ac:dyDescent="0.25">
      <c r="B426012" s="78"/>
      <c r="C426012" s="77"/>
    </row>
    <row r="426013" spans="2:3" x14ac:dyDescent="0.25">
      <c r="B426013" s="78"/>
      <c r="C426013" s="77"/>
    </row>
    <row r="426014" spans="2:3" x14ac:dyDescent="0.25">
      <c r="B426014" s="78"/>
      <c r="C426014" s="77"/>
    </row>
    <row r="426015" spans="2:3" x14ac:dyDescent="0.25">
      <c r="B426015" s="78"/>
      <c r="C426015" s="77"/>
    </row>
    <row r="426016" spans="2:3" x14ac:dyDescent="0.25">
      <c r="B426016" s="78"/>
      <c r="C426016" s="77"/>
    </row>
    <row r="426017" spans="2:3" x14ac:dyDescent="0.25">
      <c r="B426017" s="78"/>
      <c r="C426017" s="77"/>
    </row>
    <row r="426018" spans="2:3" x14ac:dyDescent="0.25">
      <c r="B426018" s="78"/>
      <c r="C426018" s="77"/>
    </row>
    <row r="426019" spans="2:3" x14ac:dyDescent="0.25">
      <c r="B426019" s="78"/>
      <c r="C426019" s="77"/>
    </row>
    <row r="426020" spans="2:3" x14ac:dyDescent="0.25">
      <c r="B426020" s="78"/>
      <c r="C426020" s="77"/>
    </row>
    <row r="426021" spans="2:3" x14ac:dyDescent="0.25">
      <c r="B426021" s="78"/>
      <c r="C426021" s="77"/>
    </row>
    <row r="426022" spans="2:3" x14ac:dyDescent="0.25">
      <c r="B426022" s="78"/>
      <c r="C426022" s="77"/>
    </row>
    <row r="426132" spans="2:3" x14ac:dyDescent="0.25">
      <c r="B426132" s="78"/>
      <c r="C426132" s="77"/>
    </row>
    <row r="426133" spans="2:3" x14ac:dyDescent="0.25">
      <c r="B426133" s="78"/>
      <c r="C426133" s="77"/>
    </row>
    <row r="426134" spans="2:3" x14ac:dyDescent="0.25">
      <c r="B426134" s="78"/>
      <c r="C426134" s="77"/>
    </row>
    <row r="426135" spans="2:3" x14ac:dyDescent="0.25">
      <c r="B426135" s="78"/>
      <c r="C426135" s="77"/>
    </row>
    <row r="426136" spans="2:3" x14ac:dyDescent="0.25">
      <c r="B426136" s="78"/>
      <c r="C426136" s="77"/>
    </row>
    <row r="426137" spans="2:3" x14ac:dyDescent="0.25">
      <c r="B426137" s="78"/>
      <c r="C426137" s="77"/>
    </row>
    <row r="426138" spans="2:3" x14ac:dyDescent="0.25">
      <c r="B426138" s="78"/>
      <c r="C426138" s="77"/>
    </row>
    <row r="426139" spans="2:3" x14ac:dyDescent="0.25">
      <c r="B426139" s="78"/>
      <c r="C426139" s="77"/>
    </row>
    <row r="426140" spans="2:3" x14ac:dyDescent="0.25">
      <c r="B426140" s="78"/>
      <c r="C426140" s="77"/>
    </row>
    <row r="426141" spans="2:3" x14ac:dyDescent="0.25">
      <c r="B426141" s="78"/>
      <c r="C426141" s="77"/>
    </row>
    <row r="426142" spans="2:3" x14ac:dyDescent="0.25">
      <c r="B426142" s="78"/>
      <c r="C426142" s="77"/>
    </row>
    <row r="426143" spans="2:3" x14ac:dyDescent="0.25">
      <c r="B426143" s="78"/>
      <c r="C426143" s="77"/>
    </row>
    <row r="426144" spans="2:3" x14ac:dyDescent="0.25">
      <c r="B426144" s="78"/>
      <c r="C426144" s="77"/>
    </row>
    <row r="426254" spans="2:3" x14ac:dyDescent="0.25">
      <c r="B426254" s="78"/>
      <c r="C426254" s="77"/>
    </row>
    <row r="426255" spans="2:3" x14ac:dyDescent="0.25">
      <c r="B426255" s="78"/>
      <c r="C426255" s="77"/>
    </row>
    <row r="426256" spans="2:3" x14ac:dyDescent="0.25">
      <c r="B426256" s="78"/>
      <c r="C426256" s="77"/>
    </row>
    <row r="426257" spans="2:3" x14ac:dyDescent="0.25">
      <c r="B426257" s="78"/>
      <c r="C426257" s="77"/>
    </row>
    <row r="426258" spans="2:3" x14ac:dyDescent="0.25">
      <c r="B426258" s="78"/>
      <c r="C426258" s="77"/>
    </row>
    <row r="426259" spans="2:3" x14ac:dyDescent="0.25">
      <c r="B426259" s="78"/>
      <c r="C426259" s="77"/>
    </row>
    <row r="426260" spans="2:3" x14ac:dyDescent="0.25">
      <c r="B426260" s="78"/>
      <c r="C426260" s="77"/>
    </row>
    <row r="426261" spans="2:3" x14ac:dyDescent="0.25">
      <c r="B426261" s="78"/>
      <c r="C426261" s="77"/>
    </row>
    <row r="426262" spans="2:3" x14ac:dyDescent="0.25">
      <c r="B426262" s="78"/>
      <c r="C426262" s="77"/>
    </row>
    <row r="426263" spans="2:3" x14ac:dyDescent="0.25">
      <c r="B426263" s="78"/>
      <c r="C426263" s="77"/>
    </row>
    <row r="426264" spans="2:3" x14ac:dyDescent="0.25">
      <c r="B426264" s="78"/>
      <c r="C426264" s="77"/>
    </row>
    <row r="426265" spans="2:3" x14ac:dyDescent="0.25">
      <c r="B426265" s="78"/>
      <c r="C426265" s="77"/>
    </row>
    <row r="426266" spans="2:3" x14ac:dyDescent="0.25">
      <c r="B426266" s="78"/>
      <c r="C426266" s="77"/>
    </row>
    <row r="426376" spans="2:3" x14ac:dyDescent="0.25">
      <c r="B426376" s="78"/>
      <c r="C426376" s="77"/>
    </row>
    <row r="426377" spans="2:3" x14ac:dyDescent="0.25">
      <c r="B426377" s="78"/>
      <c r="C426377" s="77"/>
    </row>
    <row r="426378" spans="2:3" x14ac:dyDescent="0.25">
      <c r="B426378" s="78"/>
      <c r="C426378" s="77"/>
    </row>
    <row r="426379" spans="2:3" x14ac:dyDescent="0.25">
      <c r="B426379" s="78"/>
      <c r="C426379" s="77"/>
    </row>
    <row r="426380" spans="2:3" x14ac:dyDescent="0.25">
      <c r="B426380" s="78"/>
      <c r="C426380" s="77"/>
    </row>
    <row r="426381" spans="2:3" x14ac:dyDescent="0.25">
      <c r="B426381" s="78"/>
      <c r="C426381" s="77"/>
    </row>
    <row r="426382" spans="2:3" x14ac:dyDescent="0.25">
      <c r="B426382" s="78"/>
      <c r="C426382" s="77"/>
    </row>
    <row r="426383" spans="2:3" x14ac:dyDescent="0.25">
      <c r="B426383" s="78"/>
      <c r="C426383" s="77"/>
    </row>
    <row r="426384" spans="2:3" x14ac:dyDescent="0.25">
      <c r="B426384" s="78"/>
      <c r="C426384" s="77"/>
    </row>
    <row r="426385" spans="2:3" x14ac:dyDescent="0.25">
      <c r="B426385" s="78"/>
      <c r="C426385" s="77"/>
    </row>
    <row r="426386" spans="2:3" x14ac:dyDescent="0.25">
      <c r="B426386" s="78"/>
      <c r="C426386" s="77"/>
    </row>
    <row r="426387" spans="2:3" x14ac:dyDescent="0.25">
      <c r="B426387" s="78"/>
      <c r="C426387" s="77"/>
    </row>
    <row r="426388" spans="2:3" x14ac:dyDescent="0.25">
      <c r="B426388" s="78"/>
      <c r="C426388" s="77"/>
    </row>
    <row r="426498" spans="2:3" x14ac:dyDescent="0.25">
      <c r="B426498" s="78"/>
      <c r="C426498" s="77"/>
    </row>
    <row r="426499" spans="2:3" x14ac:dyDescent="0.25">
      <c r="B426499" s="78"/>
      <c r="C426499" s="77"/>
    </row>
    <row r="426500" spans="2:3" x14ac:dyDescent="0.25">
      <c r="B426500" s="78"/>
      <c r="C426500" s="77"/>
    </row>
    <row r="426501" spans="2:3" x14ac:dyDescent="0.25">
      <c r="B426501" s="78"/>
      <c r="C426501" s="77"/>
    </row>
    <row r="426502" spans="2:3" x14ac:dyDescent="0.25">
      <c r="B426502" s="78"/>
      <c r="C426502" s="77"/>
    </row>
    <row r="426503" spans="2:3" x14ac:dyDescent="0.25">
      <c r="B426503" s="78"/>
      <c r="C426503" s="77"/>
    </row>
    <row r="426504" spans="2:3" x14ac:dyDescent="0.25">
      <c r="B426504" s="78"/>
      <c r="C426504" s="77"/>
    </row>
    <row r="426505" spans="2:3" x14ac:dyDescent="0.25">
      <c r="B426505" s="78"/>
      <c r="C426505" s="77"/>
    </row>
    <row r="426506" spans="2:3" x14ac:dyDescent="0.25">
      <c r="B426506" s="78"/>
      <c r="C426506" s="77"/>
    </row>
    <row r="426507" spans="2:3" x14ac:dyDescent="0.25">
      <c r="B426507" s="78"/>
      <c r="C426507" s="77"/>
    </row>
    <row r="426508" spans="2:3" x14ac:dyDescent="0.25">
      <c r="B426508" s="78"/>
      <c r="C426508" s="77"/>
    </row>
    <row r="426509" spans="2:3" x14ac:dyDescent="0.25">
      <c r="B426509" s="78"/>
      <c r="C426509" s="77"/>
    </row>
    <row r="426510" spans="2:3" x14ac:dyDescent="0.25">
      <c r="B426510" s="78"/>
      <c r="C426510" s="77"/>
    </row>
    <row r="426620" spans="2:3" x14ac:dyDescent="0.25">
      <c r="B426620" s="78"/>
      <c r="C426620" s="77"/>
    </row>
    <row r="426621" spans="2:3" x14ac:dyDescent="0.25">
      <c r="B426621" s="78"/>
      <c r="C426621" s="77"/>
    </row>
    <row r="426622" spans="2:3" x14ac:dyDescent="0.25">
      <c r="B426622" s="78"/>
      <c r="C426622" s="77"/>
    </row>
    <row r="426623" spans="2:3" x14ac:dyDescent="0.25">
      <c r="B426623" s="78"/>
      <c r="C426623" s="77"/>
    </row>
    <row r="426624" spans="2:3" x14ac:dyDescent="0.25">
      <c r="B426624" s="78"/>
      <c r="C426624" s="77"/>
    </row>
    <row r="426625" spans="2:3" x14ac:dyDescent="0.25">
      <c r="B426625" s="78"/>
      <c r="C426625" s="77"/>
    </row>
    <row r="426626" spans="2:3" x14ac:dyDescent="0.25">
      <c r="B426626" s="78"/>
      <c r="C426626" s="77"/>
    </row>
    <row r="426627" spans="2:3" x14ac:dyDescent="0.25">
      <c r="B426627" s="78"/>
      <c r="C426627" s="77"/>
    </row>
    <row r="426628" spans="2:3" x14ac:dyDescent="0.25">
      <c r="B426628" s="78"/>
      <c r="C426628" s="77"/>
    </row>
    <row r="426629" spans="2:3" x14ac:dyDescent="0.25">
      <c r="B426629" s="78"/>
      <c r="C426629" s="77"/>
    </row>
    <row r="426630" spans="2:3" x14ac:dyDescent="0.25">
      <c r="B426630" s="78"/>
      <c r="C426630" s="77"/>
    </row>
    <row r="426631" spans="2:3" x14ac:dyDescent="0.25">
      <c r="B426631" s="78"/>
      <c r="C426631" s="77"/>
    </row>
    <row r="426632" spans="2:3" x14ac:dyDescent="0.25">
      <c r="B426632" s="78"/>
      <c r="C426632" s="77"/>
    </row>
    <row r="426742" spans="2:3" x14ac:dyDescent="0.25">
      <c r="B426742" s="78"/>
      <c r="C426742" s="77"/>
    </row>
    <row r="426743" spans="2:3" x14ac:dyDescent="0.25">
      <c r="B426743" s="78"/>
      <c r="C426743" s="77"/>
    </row>
    <row r="426744" spans="2:3" x14ac:dyDescent="0.25">
      <c r="B426744" s="78"/>
      <c r="C426744" s="77"/>
    </row>
    <row r="426745" spans="2:3" x14ac:dyDescent="0.25">
      <c r="B426745" s="78"/>
      <c r="C426745" s="77"/>
    </row>
    <row r="426746" spans="2:3" x14ac:dyDescent="0.25">
      <c r="B426746" s="78"/>
      <c r="C426746" s="77"/>
    </row>
    <row r="426747" spans="2:3" x14ac:dyDescent="0.25">
      <c r="B426747" s="78"/>
      <c r="C426747" s="77"/>
    </row>
    <row r="426748" spans="2:3" x14ac:dyDescent="0.25">
      <c r="B426748" s="78"/>
      <c r="C426748" s="77"/>
    </row>
    <row r="426749" spans="2:3" x14ac:dyDescent="0.25">
      <c r="B426749" s="78"/>
      <c r="C426749" s="77"/>
    </row>
    <row r="426750" spans="2:3" x14ac:dyDescent="0.25">
      <c r="B426750" s="78"/>
      <c r="C426750" s="77"/>
    </row>
    <row r="426751" spans="2:3" x14ac:dyDescent="0.25">
      <c r="B426751" s="78"/>
      <c r="C426751" s="77"/>
    </row>
    <row r="426752" spans="2:3" x14ac:dyDescent="0.25">
      <c r="B426752" s="78"/>
      <c r="C426752" s="77"/>
    </row>
    <row r="426753" spans="2:3" x14ac:dyDescent="0.25">
      <c r="B426753" s="78"/>
      <c r="C426753" s="77"/>
    </row>
    <row r="426754" spans="2:3" x14ac:dyDescent="0.25">
      <c r="B426754" s="78"/>
      <c r="C426754" s="77"/>
    </row>
    <row r="426864" spans="2:3" x14ac:dyDescent="0.25">
      <c r="B426864" s="78"/>
      <c r="C426864" s="77"/>
    </row>
    <row r="426865" spans="2:3" x14ac:dyDescent="0.25">
      <c r="B426865" s="78"/>
      <c r="C426865" s="77"/>
    </row>
    <row r="426866" spans="2:3" x14ac:dyDescent="0.25">
      <c r="B426866" s="78"/>
      <c r="C426866" s="77"/>
    </row>
    <row r="426867" spans="2:3" x14ac:dyDescent="0.25">
      <c r="B426867" s="78"/>
      <c r="C426867" s="77"/>
    </row>
    <row r="426868" spans="2:3" x14ac:dyDescent="0.25">
      <c r="B426868" s="78"/>
      <c r="C426868" s="77"/>
    </row>
    <row r="426869" spans="2:3" x14ac:dyDescent="0.25">
      <c r="B426869" s="78"/>
      <c r="C426869" s="77"/>
    </row>
    <row r="426870" spans="2:3" x14ac:dyDescent="0.25">
      <c r="B426870" s="78"/>
      <c r="C426870" s="77"/>
    </row>
    <row r="426871" spans="2:3" x14ac:dyDescent="0.25">
      <c r="B426871" s="78"/>
      <c r="C426871" s="77"/>
    </row>
    <row r="426872" spans="2:3" x14ac:dyDescent="0.25">
      <c r="B426872" s="78"/>
      <c r="C426872" s="77"/>
    </row>
    <row r="426873" spans="2:3" x14ac:dyDescent="0.25">
      <c r="B426873" s="78"/>
      <c r="C426873" s="77"/>
    </row>
    <row r="426874" spans="2:3" x14ac:dyDescent="0.25">
      <c r="B426874" s="78"/>
      <c r="C426874" s="77"/>
    </row>
    <row r="426875" spans="2:3" x14ac:dyDescent="0.25">
      <c r="B426875" s="78"/>
      <c r="C426875" s="77"/>
    </row>
    <row r="426876" spans="2:3" x14ac:dyDescent="0.25">
      <c r="B426876" s="78"/>
      <c r="C426876" s="77"/>
    </row>
    <row r="426986" spans="2:3" x14ac:dyDescent="0.25">
      <c r="B426986" s="78"/>
      <c r="C426986" s="77"/>
    </row>
    <row r="426987" spans="2:3" x14ac:dyDescent="0.25">
      <c r="B426987" s="78"/>
      <c r="C426987" s="77"/>
    </row>
    <row r="426988" spans="2:3" x14ac:dyDescent="0.25">
      <c r="B426988" s="78"/>
      <c r="C426988" s="77"/>
    </row>
    <row r="426989" spans="2:3" x14ac:dyDescent="0.25">
      <c r="B426989" s="78"/>
      <c r="C426989" s="77"/>
    </row>
    <row r="426990" spans="2:3" x14ac:dyDescent="0.25">
      <c r="B426990" s="78"/>
      <c r="C426990" s="77"/>
    </row>
    <row r="426991" spans="2:3" x14ac:dyDescent="0.25">
      <c r="B426991" s="78"/>
      <c r="C426991" s="77"/>
    </row>
    <row r="426992" spans="2:3" x14ac:dyDescent="0.25">
      <c r="B426992" s="78"/>
      <c r="C426992" s="77"/>
    </row>
    <row r="426993" spans="2:3" x14ac:dyDescent="0.25">
      <c r="B426993" s="78"/>
      <c r="C426993" s="77"/>
    </row>
    <row r="426994" spans="2:3" x14ac:dyDescent="0.25">
      <c r="B426994" s="78"/>
      <c r="C426994" s="77"/>
    </row>
    <row r="426995" spans="2:3" x14ac:dyDescent="0.25">
      <c r="B426995" s="78"/>
      <c r="C426995" s="77"/>
    </row>
    <row r="426996" spans="2:3" x14ac:dyDescent="0.25">
      <c r="B426996" s="78"/>
      <c r="C426996" s="77"/>
    </row>
    <row r="426997" spans="2:3" x14ac:dyDescent="0.25">
      <c r="B426997" s="78"/>
      <c r="C426997" s="77"/>
    </row>
    <row r="426998" spans="2:3" x14ac:dyDescent="0.25">
      <c r="B426998" s="78"/>
      <c r="C426998" s="77"/>
    </row>
    <row r="427108" spans="2:3" x14ac:dyDescent="0.25">
      <c r="B427108" s="78"/>
      <c r="C427108" s="77"/>
    </row>
    <row r="427109" spans="2:3" x14ac:dyDescent="0.25">
      <c r="B427109" s="78"/>
      <c r="C427109" s="77"/>
    </row>
    <row r="427110" spans="2:3" x14ac:dyDescent="0.25">
      <c r="B427110" s="78"/>
      <c r="C427110" s="77"/>
    </row>
    <row r="427111" spans="2:3" x14ac:dyDescent="0.25">
      <c r="B427111" s="78"/>
      <c r="C427111" s="77"/>
    </row>
    <row r="427112" spans="2:3" x14ac:dyDescent="0.25">
      <c r="B427112" s="78"/>
      <c r="C427112" s="77"/>
    </row>
    <row r="427113" spans="2:3" x14ac:dyDescent="0.25">
      <c r="B427113" s="78"/>
      <c r="C427113" s="77"/>
    </row>
    <row r="427114" spans="2:3" x14ac:dyDescent="0.25">
      <c r="B427114" s="78"/>
      <c r="C427114" s="77"/>
    </row>
    <row r="427115" spans="2:3" x14ac:dyDescent="0.25">
      <c r="B427115" s="78"/>
      <c r="C427115" s="77"/>
    </row>
    <row r="427116" spans="2:3" x14ac:dyDescent="0.25">
      <c r="B427116" s="78"/>
      <c r="C427116" s="77"/>
    </row>
    <row r="427117" spans="2:3" x14ac:dyDescent="0.25">
      <c r="B427117" s="78"/>
      <c r="C427117" s="77"/>
    </row>
    <row r="427118" spans="2:3" x14ac:dyDescent="0.25">
      <c r="B427118" s="78"/>
      <c r="C427118" s="77"/>
    </row>
    <row r="427119" spans="2:3" x14ac:dyDescent="0.25">
      <c r="B427119" s="78"/>
      <c r="C427119" s="77"/>
    </row>
    <row r="427120" spans="2:3" x14ac:dyDescent="0.25">
      <c r="B427120" s="78"/>
      <c r="C427120" s="77"/>
    </row>
    <row r="427230" spans="2:3" x14ac:dyDescent="0.25">
      <c r="B427230" s="78"/>
      <c r="C427230" s="77"/>
    </row>
    <row r="427231" spans="2:3" x14ac:dyDescent="0.25">
      <c r="B427231" s="78"/>
      <c r="C427231" s="77"/>
    </row>
    <row r="427232" spans="2:3" x14ac:dyDescent="0.25">
      <c r="B427232" s="78"/>
      <c r="C427232" s="77"/>
    </row>
    <row r="427233" spans="2:3" x14ac:dyDescent="0.25">
      <c r="B427233" s="78"/>
      <c r="C427233" s="77"/>
    </row>
    <row r="427234" spans="2:3" x14ac:dyDescent="0.25">
      <c r="B427234" s="78"/>
      <c r="C427234" s="77"/>
    </row>
    <row r="427235" spans="2:3" x14ac:dyDescent="0.25">
      <c r="B427235" s="78"/>
      <c r="C427235" s="77"/>
    </row>
    <row r="427236" spans="2:3" x14ac:dyDescent="0.25">
      <c r="B427236" s="78"/>
      <c r="C427236" s="77"/>
    </row>
    <row r="427237" spans="2:3" x14ac:dyDescent="0.25">
      <c r="B427237" s="78"/>
      <c r="C427237" s="77"/>
    </row>
    <row r="427238" spans="2:3" x14ac:dyDescent="0.25">
      <c r="B427238" s="78"/>
      <c r="C427238" s="77"/>
    </row>
    <row r="427239" spans="2:3" x14ac:dyDescent="0.25">
      <c r="B427239" s="78"/>
      <c r="C427239" s="77"/>
    </row>
    <row r="427240" spans="2:3" x14ac:dyDescent="0.25">
      <c r="B427240" s="78"/>
      <c r="C427240" s="77"/>
    </row>
    <row r="427241" spans="2:3" x14ac:dyDescent="0.25">
      <c r="B427241" s="78"/>
      <c r="C427241" s="77"/>
    </row>
    <row r="427242" spans="2:3" x14ac:dyDescent="0.25">
      <c r="B427242" s="78"/>
      <c r="C427242" s="77"/>
    </row>
    <row r="427352" spans="2:3" x14ac:dyDescent="0.25">
      <c r="B427352" s="78"/>
      <c r="C427352" s="77"/>
    </row>
    <row r="427353" spans="2:3" x14ac:dyDescent="0.25">
      <c r="B427353" s="78"/>
      <c r="C427353" s="77"/>
    </row>
    <row r="427354" spans="2:3" x14ac:dyDescent="0.25">
      <c r="B427354" s="78"/>
      <c r="C427354" s="77"/>
    </row>
    <row r="427355" spans="2:3" x14ac:dyDescent="0.25">
      <c r="B427355" s="78"/>
      <c r="C427355" s="77"/>
    </row>
    <row r="427356" spans="2:3" x14ac:dyDescent="0.25">
      <c r="B427356" s="78"/>
      <c r="C427356" s="77"/>
    </row>
    <row r="427357" spans="2:3" x14ac:dyDescent="0.25">
      <c r="B427357" s="78"/>
      <c r="C427357" s="77"/>
    </row>
    <row r="427358" spans="2:3" x14ac:dyDescent="0.25">
      <c r="B427358" s="78"/>
      <c r="C427358" s="77"/>
    </row>
    <row r="427359" spans="2:3" x14ac:dyDescent="0.25">
      <c r="B427359" s="78"/>
      <c r="C427359" s="77"/>
    </row>
    <row r="427360" spans="2:3" x14ac:dyDescent="0.25">
      <c r="B427360" s="78"/>
      <c r="C427360" s="77"/>
    </row>
    <row r="427361" spans="2:3" x14ac:dyDescent="0.25">
      <c r="B427361" s="78"/>
      <c r="C427361" s="77"/>
    </row>
    <row r="427362" spans="2:3" x14ac:dyDescent="0.25">
      <c r="B427362" s="78"/>
      <c r="C427362" s="77"/>
    </row>
    <row r="427363" spans="2:3" x14ac:dyDescent="0.25">
      <c r="B427363" s="78"/>
      <c r="C427363" s="77"/>
    </row>
    <row r="427364" spans="2:3" x14ac:dyDescent="0.25">
      <c r="B427364" s="78"/>
      <c r="C427364" s="77"/>
    </row>
    <row r="427474" spans="2:3" x14ac:dyDescent="0.25">
      <c r="B427474" s="78"/>
      <c r="C427474" s="77"/>
    </row>
    <row r="427475" spans="2:3" x14ac:dyDescent="0.25">
      <c r="B427475" s="78"/>
      <c r="C427475" s="77"/>
    </row>
    <row r="427476" spans="2:3" x14ac:dyDescent="0.25">
      <c r="B427476" s="78"/>
      <c r="C427476" s="77"/>
    </row>
    <row r="427477" spans="2:3" x14ac:dyDescent="0.25">
      <c r="B427477" s="78"/>
      <c r="C427477" s="77"/>
    </row>
    <row r="427478" spans="2:3" x14ac:dyDescent="0.25">
      <c r="B427478" s="78"/>
      <c r="C427478" s="77"/>
    </row>
    <row r="427479" spans="2:3" x14ac:dyDescent="0.25">
      <c r="B427479" s="78"/>
      <c r="C427479" s="77"/>
    </row>
    <row r="427480" spans="2:3" x14ac:dyDescent="0.25">
      <c r="B427480" s="78"/>
      <c r="C427480" s="77"/>
    </row>
    <row r="427481" spans="2:3" x14ac:dyDescent="0.25">
      <c r="B427481" s="78"/>
      <c r="C427481" s="77"/>
    </row>
    <row r="427482" spans="2:3" x14ac:dyDescent="0.25">
      <c r="B427482" s="78"/>
      <c r="C427482" s="77"/>
    </row>
    <row r="427483" spans="2:3" x14ac:dyDescent="0.25">
      <c r="B427483" s="78"/>
      <c r="C427483" s="77"/>
    </row>
    <row r="427484" spans="2:3" x14ac:dyDescent="0.25">
      <c r="B427484" s="78"/>
      <c r="C427484" s="77"/>
    </row>
    <row r="427485" spans="2:3" x14ac:dyDescent="0.25">
      <c r="B427485" s="78"/>
      <c r="C427485" s="77"/>
    </row>
    <row r="427486" spans="2:3" x14ac:dyDescent="0.25">
      <c r="B427486" s="78"/>
      <c r="C427486" s="77"/>
    </row>
    <row r="427596" spans="2:3" x14ac:dyDescent="0.25">
      <c r="B427596" s="78"/>
      <c r="C427596" s="77"/>
    </row>
    <row r="427597" spans="2:3" x14ac:dyDescent="0.25">
      <c r="B427597" s="78"/>
      <c r="C427597" s="77"/>
    </row>
    <row r="427598" spans="2:3" x14ac:dyDescent="0.25">
      <c r="B427598" s="78"/>
      <c r="C427598" s="77"/>
    </row>
    <row r="427599" spans="2:3" x14ac:dyDescent="0.25">
      <c r="B427599" s="78"/>
      <c r="C427599" s="77"/>
    </row>
    <row r="427600" spans="2:3" x14ac:dyDescent="0.25">
      <c r="B427600" s="78"/>
      <c r="C427600" s="77"/>
    </row>
    <row r="427601" spans="2:3" x14ac:dyDescent="0.25">
      <c r="B427601" s="78"/>
      <c r="C427601" s="77"/>
    </row>
    <row r="427602" spans="2:3" x14ac:dyDescent="0.25">
      <c r="B427602" s="78"/>
      <c r="C427602" s="77"/>
    </row>
    <row r="427603" spans="2:3" x14ac:dyDescent="0.25">
      <c r="B427603" s="78"/>
      <c r="C427603" s="77"/>
    </row>
    <row r="427604" spans="2:3" x14ac:dyDescent="0.25">
      <c r="B427604" s="78"/>
      <c r="C427604" s="77"/>
    </row>
    <row r="427605" spans="2:3" x14ac:dyDescent="0.25">
      <c r="B427605" s="78"/>
      <c r="C427605" s="77"/>
    </row>
    <row r="427606" spans="2:3" x14ac:dyDescent="0.25">
      <c r="B427606" s="78"/>
      <c r="C427606" s="77"/>
    </row>
    <row r="427607" spans="2:3" x14ac:dyDescent="0.25">
      <c r="B427607" s="78"/>
      <c r="C427607" s="77"/>
    </row>
    <row r="427608" spans="2:3" x14ac:dyDescent="0.25">
      <c r="B427608" s="78"/>
      <c r="C427608" s="77"/>
    </row>
    <row r="427718" spans="2:3" x14ac:dyDescent="0.25">
      <c r="B427718" s="78"/>
      <c r="C427718" s="77"/>
    </row>
    <row r="427719" spans="2:3" x14ac:dyDescent="0.25">
      <c r="B427719" s="78"/>
      <c r="C427719" s="77"/>
    </row>
    <row r="427720" spans="2:3" x14ac:dyDescent="0.25">
      <c r="B427720" s="78"/>
      <c r="C427720" s="77"/>
    </row>
    <row r="427721" spans="2:3" x14ac:dyDescent="0.25">
      <c r="B427721" s="78"/>
      <c r="C427721" s="77"/>
    </row>
    <row r="427722" spans="2:3" x14ac:dyDescent="0.25">
      <c r="B427722" s="78"/>
      <c r="C427722" s="77"/>
    </row>
    <row r="427723" spans="2:3" x14ac:dyDescent="0.25">
      <c r="B427723" s="78"/>
      <c r="C427723" s="77"/>
    </row>
    <row r="427724" spans="2:3" x14ac:dyDescent="0.25">
      <c r="B427724" s="78"/>
      <c r="C427724" s="77"/>
    </row>
    <row r="427725" spans="2:3" x14ac:dyDescent="0.25">
      <c r="B427725" s="78"/>
      <c r="C427725" s="77"/>
    </row>
    <row r="427726" spans="2:3" x14ac:dyDescent="0.25">
      <c r="B427726" s="78"/>
      <c r="C427726" s="77"/>
    </row>
    <row r="427727" spans="2:3" x14ac:dyDescent="0.25">
      <c r="B427727" s="78"/>
      <c r="C427727" s="77"/>
    </row>
    <row r="427728" spans="2:3" x14ac:dyDescent="0.25">
      <c r="B427728" s="78"/>
      <c r="C427728" s="77"/>
    </row>
    <row r="427729" spans="2:3" x14ac:dyDescent="0.25">
      <c r="B427729" s="78"/>
      <c r="C427729" s="77"/>
    </row>
    <row r="427730" spans="2:3" x14ac:dyDescent="0.25">
      <c r="B427730" s="78"/>
      <c r="C427730" s="77"/>
    </row>
    <row r="427840" spans="2:3" x14ac:dyDescent="0.25">
      <c r="B427840" s="78"/>
      <c r="C427840" s="77"/>
    </row>
    <row r="427841" spans="2:3" x14ac:dyDescent="0.25">
      <c r="B427841" s="78"/>
      <c r="C427841" s="77"/>
    </row>
    <row r="427842" spans="2:3" x14ac:dyDescent="0.25">
      <c r="B427842" s="78"/>
      <c r="C427842" s="77"/>
    </row>
    <row r="427843" spans="2:3" x14ac:dyDescent="0.25">
      <c r="B427843" s="78"/>
      <c r="C427843" s="77"/>
    </row>
    <row r="427844" spans="2:3" x14ac:dyDescent="0.25">
      <c r="B427844" s="78"/>
      <c r="C427844" s="77"/>
    </row>
    <row r="427845" spans="2:3" x14ac:dyDescent="0.25">
      <c r="B427845" s="78"/>
      <c r="C427845" s="77"/>
    </row>
    <row r="427846" spans="2:3" x14ac:dyDescent="0.25">
      <c r="B427846" s="78"/>
      <c r="C427846" s="77"/>
    </row>
    <row r="427847" spans="2:3" x14ac:dyDescent="0.25">
      <c r="B427847" s="78"/>
      <c r="C427847" s="77"/>
    </row>
    <row r="427848" spans="2:3" x14ac:dyDescent="0.25">
      <c r="B427848" s="78"/>
      <c r="C427848" s="77"/>
    </row>
    <row r="427849" spans="2:3" x14ac:dyDescent="0.25">
      <c r="B427849" s="78"/>
      <c r="C427849" s="77"/>
    </row>
    <row r="427850" spans="2:3" x14ac:dyDescent="0.25">
      <c r="B427850" s="78"/>
      <c r="C427850" s="77"/>
    </row>
    <row r="427851" spans="2:3" x14ac:dyDescent="0.25">
      <c r="B427851" s="78"/>
      <c r="C427851" s="77"/>
    </row>
    <row r="427852" spans="2:3" x14ac:dyDescent="0.25">
      <c r="B427852" s="78"/>
      <c r="C427852" s="77"/>
    </row>
    <row r="427962" spans="2:3" x14ac:dyDescent="0.25">
      <c r="B427962" s="78"/>
      <c r="C427962" s="77"/>
    </row>
    <row r="427963" spans="2:3" x14ac:dyDescent="0.25">
      <c r="B427963" s="78"/>
      <c r="C427963" s="77"/>
    </row>
    <row r="427964" spans="2:3" x14ac:dyDescent="0.25">
      <c r="B427964" s="78"/>
      <c r="C427964" s="77"/>
    </row>
    <row r="427965" spans="2:3" x14ac:dyDescent="0.25">
      <c r="B427965" s="78"/>
      <c r="C427965" s="77"/>
    </row>
    <row r="427966" spans="2:3" x14ac:dyDescent="0.25">
      <c r="B427966" s="78"/>
      <c r="C427966" s="77"/>
    </row>
    <row r="427967" spans="2:3" x14ac:dyDescent="0.25">
      <c r="B427967" s="78"/>
      <c r="C427967" s="77"/>
    </row>
    <row r="427968" spans="2:3" x14ac:dyDescent="0.25">
      <c r="B427968" s="78"/>
      <c r="C427968" s="77"/>
    </row>
    <row r="427969" spans="2:3" x14ac:dyDescent="0.25">
      <c r="B427969" s="78"/>
      <c r="C427969" s="77"/>
    </row>
    <row r="427970" spans="2:3" x14ac:dyDescent="0.25">
      <c r="B427970" s="78"/>
      <c r="C427970" s="77"/>
    </row>
    <row r="427971" spans="2:3" x14ac:dyDescent="0.25">
      <c r="B427971" s="78"/>
      <c r="C427971" s="77"/>
    </row>
    <row r="427972" spans="2:3" x14ac:dyDescent="0.25">
      <c r="B427972" s="78"/>
      <c r="C427972" s="77"/>
    </row>
    <row r="427973" spans="2:3" x14ac:dyDescent="0.25">
      <c r="B427973" s="78"/>
      <c r="C427973" s="77"/>
    </row>
    <row r="427974" spans="2:3" x14ac:dyDescent="0.25">
      <c r="B427974" s="78"/>
      <c r="C427974" s="77"/>
    </row>
    <row r="428084" spans="2:3" x14ac:dyDescent="0.25">
      <c r="B428084" s="78"/>
      <c r="C428084" s="77"/>
    </row>
    <row r="428085" spans="2:3" x14ac:dyDescent="0.25">
      <c r="B428085" s="78"/>
      <c r="C428085" s="77"/>
    </row>
    <row r="428086" spans="2:3" x14ac:dyDescent="0.25">
      <c r="B428086" s="78"/>
      <c r="C428086" s="77"/>
    </row>
    <row r="428087" spans="2:3" x14ac:dyDescent="0.25">
      <c r="B428087" s="78"/>
      <c r="C428087" s="77"/>
    </row>
    <row r="428088" spans="2:3" x14ac:dyDescent="0.25">
      <c r="B428088" s="78"/>
      <c r="C428088" s="77"/>
    </row>
    <row r="428089" spans="2:3" x14ac:dyDescent="0.25">
      <c r="B428089" s="78"/>
      <c r="C428089" s="77"/>
    </row>
    <row r="428090" spans="2:3" x14ac:dyDescent="0.25">
      <c r="B428090" s="78"/>
      <c r="C428090" s="77"/>
    </row>
    <row r="428091" spans="2:3" x14ac:dyDescent="0.25">
      <c r="B428091" s="78"/>
      <c r="C428091" s="77"/>
    </row>
    <row r="428092" spans="2:3" x14ac:dyDescent="0.25">
      <c r="B428092" s="78"/>
      <c r="C428092" s="77"/>
    </row>
    <row r="428093" spans="2:3" x14ac:dyDescent="0.25">
      <c r="B428093" s="78"/>
      <c r="C428093" s="77"/>
    </row>
    <row r="428094" spans="2:3" x14ac:dyDescent="0.25">
      <c r="B428094" s="78"/>
      <c r="C428094" s="77"/>
    </row>
    <row r="428095" spans="2:3" x14ac:dyDescent="0.25">
      <c r="B428095" s="78"/>
      <c r="C428095" s="77"/>
    </row>
    <row r="428096" spans="2:3" x14ac:dyDescent="0.25">
      <c r="B428096" s="78"/>
      <c r="C428096" s="77"/>
    </row>
    <row r="428206" spans="2:3" x14ac:dyDescent="0.25">
      <c r="B428206" s="78"/>
      <c r="C428206" s="77"/>
    </row>
    <row r="428207" spans="2:3" x14ac:dyDescent="0.25">
      <c r="B428207" s="78"/>
      <c r="C428207" s="77"/>
    </row>
    <row r="428208" spans="2:3" x14ac:dyDescent="0.25">
      <c r="B428208" s="78"/>
      <c r="C428208" s="77"/>
    </row>
    <row r="428209" spans="2:3" x14ac:dyDescent="0.25">
      <c r="B428209" s="78"/>
      <c r="C428209" s="77"/>
    </row>
    <row r="428210" spans="2:3" x14ac:dyDescent="0.25">
      <c r="B428210" s="78"/>
      <c r="C428210" s="77"/>
    </row>
    <row r="428211" spans="2:3" x14ac:dyDescent="0.25">
      <c r="B428211" s="78"/>
      <c r="C428211" s="77"/>
    </row>
    <row r="428212" spans="2:3" x14ac:dyDescent="0.25">
      <c r="B428212" s="78"/>
      <c r="C428212" s="77"/>
    </row>
    <row r="428213" spans="2:3" x14ac:dyDescent="0.25">
      <c r="B428213" s="78"/>
      <c r="C428213" s="77"/>
    </row>
    <row r="428214" spans="2:3" x14ac:dyDescent="0.25">
      <c r="B428214" s="78"/>
      <c r="C428214" s="77"/>
    </row>
    <row r="428215" spans="2:3" x14ac:dyDescent="0.25">
      <c r="B428215" s="78"/>
      <c r="C428215" s="77"/>
    </row>
    <row r="428216" spans="2:3" x14ac:dyDescent="0.25">
      <c r="B428216" s="78"/>
      <c r="C428216" s="77"/>
    </row>
    <row r="428217" spans="2:3" x14ac:dyDescent="0.25">
      <c r="B428217" s="78"/>
      <c r="C428217" s="77"/>
    </row>
    <row r="428218" spans="2:3" x14ac:dyDescent="0.25">
      <c r="B428218" s="78"/>
      <c r="C428218" s="77"/>
    </row>
    <row r="428328" spans="2:3" x14ac:dyDescent="0.25">
      <c r="B428328" s="78"/>
      <c r="C428328" s="77"/>
    </row>
    <row r="428329" spans="2:3" x14ac:dyDescent="0.25">
      <c r="B428329" s="78"/>
      <c r="C428329" s="77"/>
    </row>
    <row r="428330" spans="2:3" x14ac:dyDescent="0.25">
      <c r="B428330" s="78"/>
      <c r="C428330" s="77"/>
    </row>
    <row r="428331" spans="2:3" x14ac:dyDescent="0.25">
      <c r="B428331" s="78"/>
      <c r="C428331" s="77"/>
    </row>
    <row r="428332" spans="2:3" x14ac:dyDescent="0.25">
      <c r="B428332" s="78"/>
      <c r="C428332" s="77"/>
    </row>
    <row r="428333" spans="2:3" x14ac:dyDescent="0.25">
      <c r="B428333" s="78"/>
      <c r="C428333" s="77"/>
    </row>
    <row r="428334" spans="2:3" x14ac:dyDescent="0.25">
      <c r="B428334" s="78"/>
      <c r="C428334" s="77"/>
    </row>
    <row r="428335" spans="2:3" x14ac:dyDescent="0.25">
      <c r="B428335" s="78"/>
      <c r="C428335" s="77"/>
    </row>
    <row r="428336" spans="2:3" x14ac:dyDescent="0.25">
      <c r="B428336" s="78"/>
      <c r="C428336" s="77"/>
    </row>
    <row r="428337" spans="2:3" x14ac:dyDescent="0.25">
      <c r="B428337" s="78"/>
      <c r="C428337" s="77"/>
    </row>
    <row r="428338" spans="2:3" x14ac:dyDescent="0.25">
      <c r="B428338" s="78"/>
      <c r="C428338" s="77"/>
    </row>
    <row r="428339" spans="2:3" x14ac:dyDescent="0.25">
      <c r="B428339" s="78"/>
      <c r="C428339" s="77"/>
    </row>
    <row r="428340" spans="2:3" x14ac:dyDescent="0.25">
      <c r="B428340" s="78"/>
      <c r="C428340" s="77"/>
    </row>
    <row r="428450" spans="2:3" x14ac:dyDescent="0.25">
      <c r="B428450" s="78"/>
      <c r="C428450" s="77"/>
    </row>
    <row r="428451" spans="2:3" x14ac:dyDescent="0.25">
      <c r="B428451" s="78"/>
      <c r="C428451" s="77"/>
    </row>
    <row r="428452" spans="2:3" x14ac:dyDescent="0.25">
      <c r="B428452" s="78"/>
      <c r="C428452" s="77"/>
    </row>
    <row r="428453" spans="2:3" x14ac:dyDescent="0.25">
      <c r="B428453" s="78"/>
      <c r="C428453" s="77"/>
    </row>
    <row r="428454" spans="2:3" x14ac:dyDescent="0.25">
      <c r="B428454" s="78"/>
      <c r="C428454" s="77"/>
    </row>
    <row r="428455" spans="2:3" x14ac:dyDescent="0.25">
      <c r="B428455" s="78"/>
      <c r="C428455" s="77"/>
    </row>
    <row r="428456" spans="2:3" x14ac:dyDescent="0.25">
      <c r="B428456" s="78"/>
      <c r="C428456" s="77"/>
    </row>
    <row r="428457" spans="2:3" x14ac:dyDescent="0.25">
      <c r="B428457" s="78"/>
      <c r="C428457" s="77"/>
    </row>
    <row r="428458" spans="2:3" x14ac:dyDescent="0.25">
      <c r="B428458" s="78"/>
      <c r="C428458" s="77"/>
    </row>
    <row r="428459" spans="2:3" x14ac:dyDescent="0.25">
      <c r="B428459" s="78"/>
      <c r="C428459" s="77"/>
    </row>
    <row r="428460" spans="2:3" x14ac:dyDescent="0.25">
      <c r="B428460" s="78"/>
      <c r="C428460" s="77"/>
    </row>
    <row r="428461" spans="2:3" x14ac:dyDescent="0.25">
      <c r="B428461" s="78"/>
      <c r="C428461" s="77"/>
    </row>
    <row r="428462" spans="2:3" x14ac:dyDescent="0.25">
      <c r="B428462" s="78"/>
      <c r="C428462" s="77"/>
    </row>
    <row r="428572" spans="2:3" x14ac:dyDescent="0.25">
      <c r="B428572" s="78"/>
      <c r="C428572" s="77"/>
    </row>
    <row r="428573" spans="2:3" x14ac:dyDescent="0.25">
      <c r="B428573" s="78"/>
      <c r="C428573" s="77"/>
    </row>
    <row r="428574" spans="2:3" x14ac:dyDescent="0.25">
      <c r="B428574" s="78"/>
      <c r="C428574" s="77"/>
    </row>
    <row r="428575" spans="2:3" x14ac:dyDescent="0.25">
      <c r="B428575" s="78"/>
      <c r="C428575" s="77"/>
    </row>
    <row r="428576" spans="2:3" x14ac:dyDescent="0.25">
      <c r="B428576" s="78"/>
      <c r="C428576" s="77"/>
    </row>
    <row r="428577" spans="2:3" x14ac:dyDescent="0.25">
      <c r="B428577" s="78"/>
      <c r="C428577" s="77"/>
    </row>
    <row r="428578" spans="2:3" x14ac:dyDescent="0.25">
      <c r="B428578" s="78"/>
      <c r="C428578" s="77"/>
    </row>
    <row r="428579" spans="2:3" x14ac:dyDescent="0.25">
      <c r="B428579" s="78"/>
      <c r="C428579" s="77"/>
    </row>
    <row r="428580" spans="2:3" x14ac:dyDescent="0.25">
      <c r="B428580" s="78"/>
      <c r="C428580" s="77"/>
    </row>
    <row r="428581" spans="2:3" x14ac:dyDescent="0.25">
      <c r="B428581" s="78"/>
      <c r="C428581" s="77"/>
    </row>
    <row r="428582" spans="2:3" x14ac:dyDescent="0.25">
      <c r="B428582" s="78"/>
      <c r="C428582" s="77"/>
    </row>
    <row r="428583" spans="2:3" x14ac:dyDescent="0.25">
      <c r="B428583" s="78"/>
      <c r="C428583" s="77"/>
    </row>
    <row r="428584" spans="2:3" x14ac:dyDescent="0.25">
      <c r="B428584" s="78"/>
      <c r="C428584" s="77"/>
    </row>
    <row r="428694" spans="2:3" x14ac:dyDescent="0.25">
      <c r="B428694" s="78"/>
      <c r="C428694" s="77"/>
    </row>
    <row r="428695" spans="2:3" x14ac:dyDescent="0.25">
      <c r="B428695" s="78"/>
      <c r="C428695" s="77"/>
    </row>
    <row r="428696" spans="2:3" x14ac:dyDescent="0.25">
      <c r="B428696" s="78"/>
      <c r="C428696" s="77"/>
    </row>
    <row r="428697" spans="2:3" x14ac:dyDescent="0.25">
      <c r="B428697" s="78"/>
      <c r="C428697" s="77"/>
    </row>
    <row r="428698" spans="2:3" x14ac:dyDescent="0.25">
      <c r="B428698" s="78"/>
      <c r="C428698" s="77"/>
    </row>
    <row r="428699" spans="2:3" x14ac:dyDescent="0.25">
      <c r="B428699" s="78"/>
      <c r="C428699" s="77"/>
    </row>
    <row r="428700" spans="2:3" x14ac:dyDescent="0.25">
      <c r="B428700" s="78"/>
      <c r="C428700" s="77"/>
    </row>
    <row r="428701" spans="2:3" x14ac:dyDescent="0.25">
      <c r="B428701" s="78"/>
      <c r="C428701" s="77"/>
    </row>
    <row r="428702" spans="2:3" x14ac:dyDescent="0.25">
      <c r="B428702" s="78"/>
      <c r="C428702" s="77"/>
    </row>
    <row r="428703" spans="2:3" x14ac:dyDescent="0.25">
      <c r="B428703" s="78"/>
      <c r="C428703" s="77"/>
    </row>
    <row r="428704" spans="2:3" x14ac:dyDescent="0.25">
      <c r="B428704" s="78"/>
      <c r="C428704" s="77"/>
    </row>
    <row r="428705" spans="2:3" x14ac:dyDescent="0.25">
      <c r="B428705" s="78"/>
      <c r="C428705" s="77"/>
    </row>
    <row r="428706" spans="2:3" x14ac:dyDescent="0.25">
      <c r="B428706" s="78"/>
      <c r="C428706" s="77"/>
    </row>
    <row r="428816" spans="2:3" x14ac:dyDescent="0.25">
      <c r="B428816" s="78"/>
      <c r="C428816" s="77"/>
    </row>
    <row r="428817" spans="2:3" x14ac:dyDescent="0.25">
      <c r="B428817" s="78"/>
      <c r="C428817" s="77"/>
    </row>
    <row r="428818" spans="2:3" x14ac:dyDescent="0.25">
      <c r="B428818" s="78"/>
      <c r="C428818" s="77"/>
    </row>
    <row r="428819" spans="2:3" x14ac:dyDescent="0.25">
      <c r="B428819" s="78"/>
      <c r="C428819" s="77"/>
    </row>
    <row r="428820" spans="2:3" x14ac:dyDescent="0.25">
      <c r="B428820" s="78"/>
      <c r="C428820" s="77"/>
    </row>
    <row r="428821" spans="2:3" x14ac:dyDescent="0.25">
      <c r="B428821" s="78"/>
      <c r="C428821" s="77"/>
    </row>
    <row r="428822" spans="2:3" x14ac:dyDescent="0.25">
      <c r="B428822" s="78"/>
      <c r="C428822" s="77"/>
    </row>
    <row r="428823" spans="2:3" x14ac:dyDescent="0.25">
      <c r="B428823" s="78"/>
      <c r="C428823" s="77"/>
    </row>
    <row r="428824" spans="2:3" x14ac:dyDescent="0.25">
      <c r="B428824" s="78"/>
      <c r="C428824" s="77"/>
    </row>
    <row r="428825" spans="2:3" x14ac:dyDescent="0.25">
      <c r="B428825" s="78"/>
      <c r="C428825" s="77"/>
    </row>
    <row r="428826" spans="2:3" x14ac:dyDescent="0.25">
      <c r="B428826" s="78"/>
      <c r="C428826" s="77"/>
    </row>
    <row r="428827" spans="2:3" x14ac:dyDescent="0.25">
      <c r="B428827" s="78"/>
      <c r="C428827" s="77"/>
    </row>
    <row r="428828" spans="2:3" x14ac:dyDescent="0.25">
      <c r="B428828" s="78"/>
      <c r="C428828" s="77"/>
    </row>
    <row r="428938" spans="2:3" x14ac:dyDescent="0.25">
      <c r="B428938" s="78"/>
      <c r="C428938" s="77"/>
    </row>
    <row r="428939" spans="2:3" x14ac:dyDescent="0.25">
      <c r="B428939" s="78"/>
      <c r="C428939" s="77"/>
    </row>
    <row r="428940" spans="2:3" x14ac:dyDescent="0.25">
      <c r="B428940" s="78"/>
      <c r="C428940" s="77"/>
    </row>
    <row r="428941" spans="2:3" x14ac:dyDescent="0.25">
      <c r="B428941" s="78"/>
      <c r="C428941" s="77"/>
    </row>
    <row r="428942" spans="2:3" x14ac:dyDescent="0.25">
      <c r="B428942" s="78"/>
      <c r="C428942" s="77"/>
    </row>
    <row r="428943" spans="2:3" x14ac:dyDescent="0.25">
      <c r="B428943" s="78"/>
      <c r="C428943" s="77"/>
    </row>
    <row r="428944" spans="2:3" x14ac:dyDescent="0.25">
      <c r="B428944" s="78"/>
      <c r="C428944" s="77"/>
    </row>
    <row r="428945" spans="2:3" x14ac:dyDescent="0.25">
      <c r="B428945" s="78"/>
      <c r="C428945" s="77"/>
    </row>
    <row r="428946" spans="2:3" x14ac:dyDescent="0.25">
      <c r="B428946" s="78"/>
      <c r="C428946" s="77"/>
    </row>
    <row r="428947" spans="2:3" x14ac:dyDescent="0.25">
      <c r="B428947" s="78"/>
      <c r="C428947" s="77"/>
    </row>
    <row r="428948" spans="2:3" x14ac:dyDescent="0.25">
      <c r="B428948" s="78"/>
      <c r="C428948" s="77"/>
    </row>
    <row r="428949" spans="2:3" x14ac:dyDescent="0.25">
      <c r="B428949" s="78"/>
      <c r="C428949" s="77"/>
    </row>
    <row r="428950" spans="2:3" x14ac:dyDescent="0.25">
      <c r="B428950" s="78"/>
      <c r="C428950" s="77"/>
    </row>
    <row r="429060" spans="2:3" x14ac:dyDescent="0.25">
      <c r="B429060" s="78"/>
      <c r="C429060" s="77"/>
    </row>
    <row r="429061" spans="2:3" x14ac:dyDescent="0.25">
      <c r="B429061" s="78"/>
      <c r="C429061" s="77"/>
    </row>
    <row r="429062" spans="2:3" x14ac:dyDescent="0.25">
      <c r="B429062" s="78"/>
      <c r="C429062" s="77"/>
    </row>
    <row r="429063" spans="2:3" x14ac:dyDescent="0.25">
      <c r="B429063" s="78"/>
      <c r="C429063" s="77"/>
    </row>
    <row r="429064" spans="2:3" x14ac:dyDescent="0.25">
      <c r="B429064" s="78"/>
      <c r="C429064" s="77"/>
    </row>
    <row r="429065" spans="2:3" x14ac:dyDescent="0.25">
      <c r="B429065" s="78"/>
      <c r="C429065" s="77"/>
    </row>
    <row r="429066" spans="2:3" x14ac:dyDescent="0.25">
      <c r="B429066" s="78"/>
      <c r="C429066" s="77"/>
    </row>
    <row r="429067" spans="2:3" x14ac:dyDescent="0.25">
      <c r="B429067" s="78"/>
      <c r="C429067" s="77"/>
    </row>
    <row r="429068" spans="2:3" x14ac:dyDescent="0.25">
      <c r="B429068" s="78"/>
      <c r="C429068" s="77"/>
    </row>
    <row r="429069" spans="2:3" x14ac:dyDescent="0.25">
      <c r="B429069" s="78"/>
      <c r="C429069" s="77"/>
    </row>
    <row r="429070" spans="2:3" x14ac:dyDescent="0.25">
      <c r="B429070" s="78"/>
      <c r="C429070" s="77"/>
    </row>
    <row r="429071" spans="2:3" x14ac:dyDescent="0.25">
      <c r="B429071" s="78"/>
      <c r="C429071" s="77"/>
    </row>
    <row r="429072" spans="2:3" x14ac:dyDescent="0.25">
      <c r="B429072" s="78"/>
      <c r="C429072" s="77"/>
    </row>
    <row r="429182" spans="2:3" x14ac:dyDescent="0.25">
      <c r="B429182" s="78"/>
      <c r="C429182" s="77"/>
    </row>
    <row r="429183" spans="2:3" x14ac:dyDescent="0.25">
      <c r="B429183" s="78"/>
      <c r="C429183" s="77"/>
    </row>
    <row r="429184" spans="2:3" x14ac:dyDescent="0.25">
      <c r="B429184" s="78"/>
      <c r="C429184" s="77"/>
    </row>
    <row r="429185" spans="2:3" x14ac:dyDescent="0.25">
      <c r="B429185" s="78"/>
      <c r="C429185" s="77"/>
    </row>
    <row r="429186" spans="2:3" x14ac:dyDescent="0.25">
      <c r="B429186" s="78"/>
      <c r="C429186" s="77"/>
    </row>
    <row r="429187" spans="2:3" x14ac:dyDescent="0.25">
      <c r="B429187" s="78"/>
      <c r="C429187" s="77"/>
    </row>
    <row r="429188" spans="2:3" x14ac:dyDescent="0.25">
      <c r="B429188" s="78"/>
      <c r="C429188" s="77"/>
    </row>
    <row r="429189" spans="2:3" x14ac:dyDescent="0.25">
      <c r="B429189" s="78"/>
      <c r="C429189" s="77"/>
    </row>
    <row r="429190" spans="2:3" x14ac:dyDescent="0.25">
      <c r="B429190" s="78"/>
      <c r="C429190" s="77"/>
    </row>
    <row r="429191" spans="2:3" x14ac:dyDescent="0.25">
      <c r="B429191" s="78"/>
      <c r="C429191" s="77"/>
    </row>
    <row r="429192" spans="2:3" x14ac:dyDescent="0.25">
      <c r="B429192" s="78"/>
      <c r="C429192" s="77"/>
    </row>
    <row r="429193" spans="2:3" x14ac:dyDescent="0.25">
      <c r="B429193" s="78"/>
      <c r="C429193" s="77"/>
    </row>
    <row r="429194" spans="2:3" x14ac:dyDescent="0.25">
      <c r="B429194" s="78"/>
      <c r="C429194" s="77"/>
    </row>
    <row r="429304" spans="2:3" x14ac:dyDescent="0.25">
      <c r="B429304" s="78"/>
      <c r="C429304" s="77"/>
    </row>
    <row r="429305" spans="2:3" x14ac:dyDescent="0.25">
      <c r="B429305" s="78"/>
      <c r="C429305" s="77"/>
    </row>
    <row r="429306" spans="2:3" x14ac:dyDescent="0.25">
      <c r="B429306" s="78"/>
      <c r="C429306" s="77"/>
    </row>
    <row r="429307" spans="2:3" x14ac:dyDescent="0.25">
      <c r="B429307" s="78"/>
      <c r="C429307" s="77"/>
    </row>
    <row r="429308" spans="2:3" x14ac:dyDescent="0.25">
      <c r="B429308" s="78"/>
      <c r="C429308" s="77"/>
    </row>
    <row r="429309" spans="2:3" x14ac:dyDescent="0.25">
      <c r="B429309" s="78"/>
      <c r="C429309" s="77"/>
    </row>
    <row r="429310" spans="2:3" x14ac:dyDescent="0.25">
      <c r="B429310" s="78"/>
      <c r="C429310" s="77"/>
    </row>
    <row r="429311" spans="2:3" x14ac:dyDescent="0.25">
      <c r="B429311" s="78"/>
      <c r="C429311" s="77"/>
    </row>
    <row r="429312" spans="2:3" x14ac:dyDescent="0.25">
      <c r="B429312" s="78"/>
      <c r="C429312" s="77"/>
    </row>
    <row r="429313" spans="2:3" x14ac:dyDescent="0.25">
      <c r="B429313" s="78"/>
      <c r="C429313" s="77"/>
    </row>
    <row r="429314" spans="2:3" x14ac:dyDescent="0.25">
      <c r="B429314" s="78"/>
      <c r="C429314" s="77"/>
    </row>
    <row r="429315" spans="2:3" x14ac:dyDescent="0.25">
      <c r="B429315" s="78"/>
      <c r="C429315" s="77"/>
    </row>
    <row r="429316" spans="2:3" x14ac:dyDescent="0.25">
      <c r="B429316" s="78"/>
      <c r="C429316" s="77"/>
    </row>
    <row r="429426" spans="2:3" x14ac:dyDescent="0.25">
      <c r="B429426" s="78"/>
      <c r="C429426" s="77"/>
    </row>
    <row r="429427" spans="2:3" x14ac:dyDescent="0.25">
      <c r="B429427" s="78"/>
      <c r="C429427" s="77"/>
    </row>
    <row r="429428" spans="2:3" x14ac:dyDescent="0.25">
      <c r="B429428" s="78"/>
      <c r="C429428" s="77"/>
    </row>
    <row r="429429" spans="2:3" x14ac:dyDescent="0.25">
      <c r="B429429" s="78"/>
      <c r="C429429" s="77"/>
    </row>
    <row r="429430" spans="2:3" x14ac:dyDescent="0.25">
      <c r="B429430" s="78"/>
      <c r="C429430" s="77"/>
    </row>
    <row r="429431" spans="2:3" x14ac:dyDescent="0.25">
      <c r="B429431" s="78"/>
      <c r="C429431" s="77"/>
    </row>
    <row r="429432" spans="2:3" x14ac:dyDescent="0.25">
      <c r="B429432" s="78"/>
      <c r="C429432" s="77"/>
    </row>
    <row r="429433" spans="2:3" x14ac:dyDescent="0.25">
      <c r="B429433" s="78"/>
      <c r="C429433" s="77"/>
    </row>
    <row r="429434" spans="2:3" x14ac:dyDescent="0.25">
      <c r="B429434" s="78"/>
      <c r="C429434" s="77"/>
    </row>
    <row r="429435" spans="2:3" x14ac:dyDescent="0.25">
      <c r="B429435" s="78"/>
      <c r="C429435" s="77"/>
    </row>
    <row r="429436" spans="2:3" x14ac:dyDescent="0.25">
      <c r="B429436" s="78"/>
      <c r="C429436" s="77"/>
    </row>
    <row r="429437" spans="2:3" x14ac:dyDescent="0.25">
      <c r="B429437" s="78"/>
      <c r="C429437" s="77"/>
    </row>
    <row r="429438" spans="2:3" x14ac:dyDescent="0.25">
      <c r="B429438" s="78"/>
      <c r="C429438" s="77"/>
    </row>
    <row r="429548" spans="2:3" x14ac:dyDescent="0.25">
      <c r="B429548" s="78"/>
      <c r="C429548" s="77"/>
    </row>
    <row r="429549" spans="2:3" x14ac:dyDescent="0.25">
      <c r="B429549" s="78"/>
      <c r="C429549" s="77"/>
    </row>
    <row r="429550" spans="2:3" x14ac:dyDescent="0.25">
      <c r="B429550" s="78"/>
      <c r="C429550" s="77"/>
    </row>
    <row r="429551" spans="2:3" x14ac:dyDescent="0.25">
      <c r="B429551" s="78"/>
      <c r="C429551" s="77"/>
    </row>
    <row r="429552" spans="2:3" x14ac:dyDescent="0.25">
      <c r="B429552" s="78"/>
      <c r="C429552" s="77"/>
    </row>
    <row r="429553" spans="2:3" x14ac:dyDescent="0.25">
      <c r="B429553" s="78"/>
      <c r="C429553" s="77"/>
    </row>
    <row r="429554" spans="2:3" x14ac:dyDescent="0.25">
      <c r="B429554" s="78"/>
      <c r="C429554" s="77"/>
    </row>
    <row r="429555" spans="2:3" x14ac:dyDescent="0.25">
      <c r="B429555" s="78"/>
      <c r="C429555" s="77"/>
    </row>
    <row r="429556" spans="2:3" x14ac:dyDescent="0.25">
      <c r="B429556" s="78"/>
      <c r="C429556" s="77"/>
    </row>
    <row r="429557" spans="2:3" x14ac:dyDescent="0.25">
      <c r="B429557" s="78"/>
      <c r="C429557" s="77"/>
    </row>
    <row r="429558" spans="2:3" x14ac:dyDescent="0.25">
      <c r="B429558" s="78"/>
      <c r="C429558" s="77"/>
    </row>
    <row r="429559" spans="2:3" x14ac:dyDescent="0.25">
      <c r="B429559" s="78"/>
      <c r="C429559" s="77"/>
    </row>
    <row r="429560" spans="2:3" x14ac:dyDescent="0.25">
      <c r="B429560" s="78"/>
      <c r="C429560" s="77"/>
    </row>
    <row r="429670" spans="2:3" x14ac:dyDescent="0.25">
      <c r="B429670" s="78"/>
      <c r="C429670" s="77"/>
    </row>
    <row r="429671" spans="2:3" x14ac:dyDescent="0.25">
      <c r="B429671" s="78"/>
      <c r="C429671" s="77"/>
    </row>
    <row r="429672" spans="2:3" x14ac:dyDescent="0.25">
      <c r="B429672" s="78"/>
      <c r="C429672" s="77"/>
    </row>
    <row r="429673" spans="2:3" x14ac:dyDescent="0.25">
      <c r="B429673" s="78"/>
      <c r="C429673" s="77"/>
    </row>
    <row r="429674" spans="2:3" x14ac:dyDescent="0.25">
      <c r="B429674" s="78"/>
      <c r="C429674" s="77"/>
    </row>
    <row r="429675" spans="2:3" x14ac:dyDescent="0.25">
      <c r="B429675" s="78"/>
      <c r="C429675" s="77"/>
    </row>
    <row r="429676" spans="2:3" x14ac:dyDescent="0.25">
      <c r="B429676" s="78"/>
      <c r="C429676" s="77"/>
    </row>
    <row r="429677" spans="2:3" x14ac:dyDescent="0.25">
      <c r="B429677" s="78"/>
      <c r="C429677" s="77"/>
    </row>
    <row r="429678" spans="2:3" x14ac:dyDescent="0.25">
      <c r="B429678" s="78"/>
      <c r="C429678" s="77"/>
    </row>
    <row r="429679" spans="2:3" x14ac:dyDescent="0.25">
      <c r="B429679" s="78"/>
      <c r="C429679" s="77"/>
    </row>
    <row r="429680" spans="2:3" x14ac:dyDescent="0.25">
      <c r="B429680" s="78"/>
      <c r="C429680" s="77"/>
    </row>
    <row r="429681" spans="2:3" x14ac:dyDescent="0.25">
      <c r="B429681" s="78"/>
      <c r="C429681" s="77"/>
    </row>
    <row r="429682" spans="2:3" x14ac:dyDescent="0.25">
      <c r="B429682" s="78"/>
      <c r="C429682" s="77"/>
    </row>
    <row r="429792" spans="2:3" x14ac:dyDescent="0.25">
      <c r="B429792" s="78"/>
      <c r="C429792" s="77"/>
    </row>
    <row r="429793" spans="2:3" x14ac:dyDescent="0.25">
      <c r="B429793" s="78"/>
      <c r="C429793" s="77"/>
    </row>
    <row r="429794" spans="2:3" x14ac:dyDescent="0.25">
      <c r="B429794" s="78"/>
      <c r="C429794" s="77"/>
    </row>
    <row r="429795" spans="2:3" x14ac:dyDescent="0.25">
      <c r="B429795" s="78"/>
      <c r="C429795" s="77"/>
    </row>
    <row r="429796" spans="2:3" x14ac:dyDescent="0.25">
      <c r="B429796" s="78"/>
      <c r="C429796" s="77"/>
    </row>
    <row r="429797" spans="2:3" x14ac:dyDescent="0.25">
      <c r="B429797" s="78"/>
      <c r="C429797" s="77"/>
    </row>
    <row r="429798" spans="2:3" x14ac:dyDescent="0.25">
      <c r="B429798" s="78"/>
      <c r="C429798" s="77"/>
    </row>
    <row r="429799" spans="2:3" x14ac:dyDescent="0.25">
      <c r="B429799" s="78"/>
      <c r="C429799" s="77"/>
    </row>
    <row r="429800" spans="2:3" x14ac:dyDescent="0.25">
      <c r="B429800" s="78"/>
      <c r="C429800" s="77"/>
    </row>
    <row r="429801" spans="2:3" x14ac:dyDescent="0.25">
      <c r="B429801" s="78"/>
      <c r="C429801" s="77"/>
    </row>
    <row r="429802" spans="2:3" x14ac:dyDescent="0.25">
      <c r="B429802" s="78"/>
      <c r="C429802" s="77"/>
    </row>
    <row r="429803" spans="2:3" x14ac:dyDescent="0.25">
      <c r="B429803" s="78"/>
      <c r="C429803" s="77"/>
    </row>
    <row r="429804" spans="2:3" x14ac:dyDescent="0.25">
      <c r="B429804" s="78"/>
      <c r="C429804" s="77"/>
    </row>
    <row r="429914" spans="2:3" x14ac:dyDescent="0.25">
      <c r="B429914" s="78"/>
      <c r="C429914" s="77"/>
    </row>
    <row r="429915" spans="2:3" x14ac:dyDescent="0.25">
      <c r="B429915" s="78"/>
      <c r="C429915" s="77"/>
    </row>
    <row r="429916" spans="2:3" x14ac:dyDescent="0.25">
      <c r="B429916" s="78"/>
      <c r="C429916" s="77"/>
    </row>
    <row r="429917" spans="2:3" x14ac:dyDescent="0.25">
      <c r="B429917" s="78"/>
      <c r="C429917" s="77"/>
    </row>
    <row r="429918" spans="2:3" x14ac:dyDescent="0.25">
      <c r="B429918" s="78"/>
      <c r="C429918" s="77"/>
    </row>
    <row r="429919" spans="2:3" x14ac:dyDescent="0.25">
      <c r="B429919" s="78"/>
      <c r="C429919" s="77"/>
    </row>
    <row r="429920" spans="2:3" x14ac:dyDescent="0.25">
      <c r="B429920" s="78"/>
      <c r="C429920" s="77"/>
    </row>
    <row r="429921" spans="2:3" x14ac:dyDescent="0.25">
      <c r="B429921" s="78"/>
      <c r="C429921" s="77"/>
    </row>
    <row r="429922" spans="2:3" x14ac:dyDescent="0.25">
      <c r="B429922" s="78"/>
      <c r="C429922" s="77"/>
    </row>
    <row r="429923" spans="2:3" x14ac:dyDescent="0.25">
      <c r="B429923" s="78"/>
      <c r="C429923" s="77"/>
    </row>
    <row r="429924" spans="2:3" x14ac:dyDescent="0.25">
      <c r="B429924" s="78"/>
      <c r="C429924" s="77"/>
    </row>
    <row r="429925" spans="2:3" x14ac:dyDescent="0.25">
      <c r="B429925" s="78"/>
      <c r="C429925" s="77"/>
    </row>
    <row r="429926" spans="2:3" x14ac:dyDescent="0.25">
      <c r="B429926" s="78"/>
      <c r="C429926" s="77"/>
    </row>
    <row r="430036" spans="2:3" x14ac:dyDescent="0.25">
      <c r="B430036" s="78"/>
      <c r="C430036" s="77"/>
    </row>
    <row r="430037" spans="2:3" x14ac:dyDescent="0.25">
      <c r="B430037" s="78"/>
      <c r="C430037" s="77"/>
    </row>
    <row r="430038" spans="2:3" x14ac:dyDescent="0.25">
      <c r="B430038" s="78"/>
      <c r="C430038" s="77"/>
    </row>
    <row r="430039" spans="2:3" x14ac:dyDescent="0.25">
      <c r="B430039" s="78"/>
      <c r="C430039" s="77"/>
    </row>
    <row r="430040" spans="2:3" x14ac:dyDescent="0.25">
      <c r="B430040" s="78"/>
      <c r="C430040" s="77"/>
    </row>
    <row r="430041" spans="2:3" x14ac:dyDescent="0.25">
      <c r="B430041" s="78"/>
      <c r="C430041" s="77"/>
    </row>
    <row r="430042" spans="2:3" x14ac:dyDescent="0.25">
      <c r="B430042" s="78"/>
      <c r="C430042" s="77"/>
    </row>
    <row r="430043" spans="2:3" x14ac:dyDescent="0.25">
      <c r="B430043" s="78"/>
      <c r="C430043" s="77"/>
    </row>
    <row r="430044" spans="2:3" x14ac:dyDescent="0.25">
      <c r="B430044" s="78"/>
      <c r="C430044" s="77"/>
    </row>
    <row r="430045" spans="2:3" x14ac:dyDescent="0.25">
      <c r="B430045" s="78"/>
      <c r="C430045" s="77"/>
    </row>
    <row r="430046" spans="2:3" x14ac:dyDescent="0.25">
      <c r="B430046" s="78"/>
      <c r="C430046" s="77"/>
    </row>
    <row r="430047" spans="2:3" x14ac:dyDescent="0.25">
      <c r="B430047" s="78"/>
      <c r="C430047" s="77"/>
    </row>
    <row r="430048" spans="2:3" x14ac:dyDescent="0.25">
      <c r="B430048" s="78"/>
      <c r="C430048" s="77"/>
    </row>
    <row r="430158" spans="2:3" x14ac:dyDescent="0.25">
      <c r="B430158" s="78"/>
      <c r="C430158" s="77"/>
    </row>
    <row r="430159" spans="2:3" x14ac:dyDescent="0.25">
      <c r="B430159" s="78"/>
      <c r="C430159" s="77"/>
    </row>
    <row r="430160" spans="2:3" x14ac:dyDescent="0.25">
      <c r="B430160" s="78"/>
      <c r="C430160" s="77"/>
    </row>
    <row r="430161" spans="2:3" x14ac:dyDescent="0.25">
      <c r="B430161" s="78"/>
      <c r="C430161" s="77"/>
    </row>
    <row r="430162" spans="2:3" x14ac:dyDescent="0.25">
      <c r="B430162" s="78"/>
      <c r="C430162" s="77"/>
    </row>
    <row r="430163" spans="2:3" x14ac:dyDescent="0.25">
      <c r="B430163" s="78"/>
      <c r="C430163" s="77"/>
    </row>
    <row r="430164" spans="2:3" x14ac:dyDescent="0.25">
      <c r="B430164" s="78"/>
      <c r="C430164" s="77"/>
    </row>
    <row r="430165" spans="2:3" x14ac:dyDescent="0.25">
      <c r="B430165" s="78"/>
      <c r="C430165" s="77"/>
    </row>
    <row r="430166" spans="2:3" x14ac:dyDescent="0.25">
      <c r="B430166" s="78"/>
      <c r="C430166" s="77"/>
    </row>
    <row r="430167" spans="2:3" x14ac:dyDescent="0.25">
      <c r="B430167" s="78"/>
      <c r="C430167" s="77"/>
    </row>
    <row r="430168" spans="2:3" x14ac:dyDescent="0.25">
      <c r="B430168" s="78"/>
      <c r="C430168" s="77"/>
    </row>
    <row r="430169" spans="2:3" x14ac:dyDescent="0.25">
      <c r="B430169" s="78"/>
      <c r="C430169" s="77"/>
    </row>
    <row r="430170" spans="2:3" x14ac:dyDescent="0.25">
      <c r="B430170" s="78"/>
      <c r="C430170" s="77"/>
    </row>
    <row r="430280" spans="2:3" x14ac:dyDescent="0.25">
      <c r="B430280" s="78"/>
      <c r="C430280" s="77"/>
    </row>
    <row r="430281" spans="2:3" x14ac:dyDescent="0.25">
      <c r="B430281" s="78"/>
      <c r="C430281" s="77"/>
    </row>
    <row r="430282" spans="2:3" x14ac:dyDescent="0.25">
      <c r="B430282" s="78"/>
      <c r="C430282" s="77"/>
    </row>
    <row r="430283" spans="2:3" x14ac:dyDescent="0.25">
      <c r="B430283" s="78"/>
      <c r="C430283" s="77"/>
    </row>
    <row r="430284" spans="2:3" x14ac:dyDescent="0.25">
      <c r="B430284" s="78"/>
      <c r="C430284" s="77"/>
    </row>
    <row r="430285" spans="2:3" x14ac:dyDescent="0.25">
      <c r="B430285" s="78"/>
      <c r="C430285" s="77"/>
    </row>
    <row r="430286" spans="2:3" x14ac:dyDescent="0.25">
      <c r="B430286" s="78"/>
      <c r="C430286" s="77"/>
    </row>
    <row r="430287" spans="2:3" x14ac:dyDescent="0.25">
      <c r="B430287" s="78"/>
      <c r="C430287" s="77"/>
    </row>
    <row r="430288" spans="2:3" x14ac:dyDescent="0.25">
      <c r="B430288" s="78"/>
      <c r="C430288" s="77"/>
    </row>
    <row r="430289" spans="2:3" x14ac:dyDescent="0.25">
      <c r="B430289" s="78"/>
      <c r="C430289" s="77"/>
    </row>
    <row r="430290" spans="2:3" x14ac:dyDescent="0.25">
      <c r="B430290" s="78"/>
      <c r="C430290" s="77"/>
    </row>
    <row r="430291" spans="2:3" x14ac:dyDescent="0.25">
      <c r="B430291" s="78"/>
      <c r="C430291" s="77"/>
    </row>
    <row r="430292" spans="2:3" x14ac:dyDescent="0.25">
      <c r="B430292" s="78"/>
      <c r="C430292" s="77"/>
    </row>
    <row r="430402" spans="2:3" x14ac:dyDescent="0.25">
      <c r="B430402" s="78"/>
      <c r="C430402" s="77"/>
    </row>
    <row r="430403" spans="2:3" x14ac:dyDescent="0.25">
      <c r="B430403" s="78"/>
      <c r="C430403" s="77"/>
    </row>
    <row r="430404" spans="2:3" x14ac:dyDescent="0.25">
      <c r="B430404" s="78"/>
      <c r="C430404" s="77"/>
    </row>
    <row r="430405" spans="2:3" x14ac:dyDescent="0.25">
      <c r="B430405" s="78"/>
      <c r="C430405" s="77"/>
    </row>
    <row r="430406" spans="2:3" x14ac:dyDescent="0.25">
      <c r="B430406" s="78"/>
      <c r="C430406" s="77"/>
    </row>
    <row r="430407" spans="2:3" x14ac:dyDescent="0.25">
      <c r="B430407" s="78"/>
      <c r="C430407" s="77"/>
    </row>
    <row r="430408" spans="2:3" x14ac:dyDescent="0.25">
      <c r="B430408" s="78"/>
      <c r="C430408" s="77"/>
    </row>
    <row r="430409" spans="2:3" x14ac:dyDescent="0.25">
      <c r="B430409" s="78"/>
      <c r="C430409" s="77"/>
    </row>
    <row r="430410" spans="2:3" x14ac:dyDescent="0.25">
      <c r="B430410" s="78"/>
      <c r="C430410" s="77"/>
    </row>
    <row r="430411" spans="2:3" x14ac:dyDescent="0.25">
      <c r="B430411" s="78"/>
      <c r="C430411" s="77"/>
    </row>
    <row r="430412" spans="2:3" x14ac:dyDescent="0.25">
      <c r="B430412" s="78"/>
      <c r="C430412" s="77"/>
    </row>
    <row r="430413" spans="2:3" x14ac:dyDescent="0.25">
      <c r="B430413" s="78"/>
      <c r="C430413" s="77"/>
    </row>
    <row r="430414" spans="2:3" x14ac:dyDescent="0.25">
      <c r="B430414" s="78"/>
      <c r="C430414" s="77"/>
    </row>
    <row r="430524" spans="2:3" x14ac:dyDescent="0.25">
      <c r="B430524" s="78"/>
      <c r="C430524" s="77"/>
    </row>
    <row r="430525" spans="2:3" x14ac:dyDescent="0.25">
      <c r="B430525" s="78"/>
      <c r="C430525" s="77"/>
    </row>
    <row r="430526" spans="2:3" x14ac:dyDescent="0.25">
      <c r="B430526" s="78"/>
      <c r="C430526" s="77"/>
    </row>
    <row r="430527" spans="2:3" x14ac:dyDescent="0.25">
      <c r="B430527" s="78"/>
      <c r="C430527" s="77"/>
    </row>
    <row r="430528" spans="2:3" x14ac:dyDescent="0.25">
      <c r="B430528" s="78"/>
      <c r="C430528" s="77"/>
    </row>
    <row r="430529" spans="2:3" x14ac:dyDescent="0.25">
      <c r="B430529" s="78"/>
      <c r="C430529" s="77"/>
    </row>
    <row r="430530" spans="2:3" x14ac:dyDescent="0.25">
      <c r="B430530" s="78"/>
      <c r="C430530" s="77"/>
    </row>
    <row r="430531" spans="2:3" x14ac:dyDescent="0.25">
      <c r="B430531" s="78"/>
      <c r="C430531" s="77"/>
    </row>
    <row r="430532" spans="2:3" x14ac:dyDescent="0.25">
      <c r="B430532" s="78"/>
      <c r="C430532" s="77"/>
    </row>
    <row r="430533" spans="2:3" x14ac:dyDescent="0.25">
      <c r="B430533" s="78"/>
      <c r="C430533" s="77"/>
    </row>
    <row r="430534" spans="2:3" x14ac:dyDescent="0.25">
      <c r="B430534" s="78"/>
      <c r="C430534" s="77"/>
    </row>
    <row r="430535" spans="2:3" x14ac:dyDescent="0.25">
      <c r="B430535" s="78"/>
      <c r="C430535" s="77"/>
    </row>
    <row r="430536" spans="2:3" x14ac:dyDescent="0.25">
      <c r="B430536" s="78"/>
      <c r="C430536" s="77"/>
    </row>
    <row r="430646" spans="2:3" x14ac:dyDescent="0.25">
      <c r="B430646" s="78"/>
      <c r="C430646" s="77"/>
    </row>
    <row r="430647" spans="2:3" x14ac:dyDescent="0.25">
      <c r="B430647" s="78"/>
      <c r="C430647" s="77"/>
    </row>
    <row r="430648" spans="2:3" x14ac:dyDescent="0.25">
      <c r="B430648" s="78"/>
      <c r="C430648" s="77"/>
    </row>
    <row r="430649" spans="2:3" x14ac:dyDescent="0.25">
      <c r="B430649" s="78"/>
      <c r="C430649" s="77"/>
    </row>
    <row r="430650" spans="2:3" x14ac:dyDescent="0.25">
      <c r="B430650" s="78"/>
      <c r="C430650" s="77"/>
    </row>
    <row r="430651" spans="2:3" x14ac:dyDescent="0.25">
      <c r="B430651" s="78"/>
      <c r="C430651" s="77"/>
    </row>
    <row r="430652" spans="2:3" x14ac:dyDescent="0.25">
      <c r="B430652" s="78"/>
      <c r="C430652" s="77"/>
    </row>
    <row r="430653" spans="2:3" x14ac:dyDescent="0.25">
      <c r="B430653" s="78"/>
      <c r="C430653" s="77"/>
    </row>
    <row r="430654" spans="2:3" x14ac:dyDescent="0.25">
      <c r="B430654" s="78"/>
      <c r="C430654" s="77"/>
    </row>
    <row r="430655" spans="2:3" x14ac:dyDescent="0.25">
      <c r="B430655" s="78"/>
      <c r="C430655" s="77"/>
    </row>
    <row r="430656" spans="2:3" x14ac:dyDescent="0.25">
      <c r="B430656" s="78"/>
      <c r="C430656" s="77"/>
    </row>
    <row r="430657" spans="2:3" x14ac:dyDescent="0.25">
      <c r="B430657" s="78"/>
      <c r="C430657" s="77"/>
    </row>
    <row r="430658" spans="2:3" x14ac:dyDescent="0.25">
      <c r="B430658" s="78"/>
      <c r="C430658" s="77"/>
    </row>
    <row r="430768" spans="2:3" x14ac:dyDescent="0.25">
      <c r="B430768" s="78"/>
      <c r="C430768" s="77"/>
    </row>
    <row r="430769" spans="2:3" x14ac:dyDescent="0.25">
      <c r="B430769" s="78"/>
      <c r="C430769" s="77"/>
    </row>
    <row r="430770" spans="2:3" x14ac:dyDescent="0.25">
      <c r="B430770" s="78"/>
      <c r="C430770" s="77"/>
    </row>
    <row r="430771" spans="2:3" x14ac:dyDescent="0.25">
      <c r="B430771" s="78"/>
      <c r="C430771" s="77"/>
    </row>
    <row r="430772" spans="2:3" x14ac:dyDescent="0.25">
      <c r="B430772" s="78"/>
      <c r="C430772" s="77"/>
    </row>
    <row r="430773" spans="2:3" x14ac:dyDescent="0.25">
      <c r="B430773" s="78"/>
      <c r="C430773" s="77"/>
    </row>
    <row r="430774" spans="2:3" x14ac:dyDescent="0.25">
      <c r="B430774" s="78"/>
      <c r="C430774" s="77"/>
    </row>
    <row r="430775" spans="2:3" x14ac:dyDescent="0.25">
      <c r="B430775" s="78"/>
      <c r="C430775" s="77"/>
    </row>
    <row r="430776" spans="2:3" x14ac:dyDescent="0.25">
      <c r="B430776" s="78"/>
      <c r="C430776" s="77"/>
    </row>
    <row r="430777" spans="2:3" x14ac:dyDescent="0.25">
      <c r="B430777" s="78"/>
      <c r="C430777" s="77"/>
    </row>
    <row r="430778" spans="2:3" x14ac:dyDescent="0.25">
      <c r="B430778" s="78"/>
      <c r="C430778" s="77"/>
    </row>
    <row r="430779" spans="2:3" x14ac:dyDescent="0.25">
      <c r="B430779" s="78"/>
      <c r="C430779" s="77"/>
    </row>
    <row r="430780" spans="2:3" x14ac:dyDescent="0.25">
      <c r="B430780" s="78"/>
      <c r="C430780" s="77"/>
    </row>
    <row r="430890" spans="2:3" x14ac:dyDescent="0.25">
      <c r="B430890" s="78"/>
      <c r="C430890" s="77"/>
    </row>
    <row r="430891" spans="2:3" x14ac:dyDescent="0.25">
      <c r="B430891" s="78"/>
      <c r="C430891" s="77"/>
    </row>
    <row r="430892" spans="2:3" x14ac:dyDescent="0.25">
      <c r="B430892" s="78"/>
      <c r="C430892" s="77"/>
    </row>
    <row r="430893" spans="2:3" x14ac:dyDescent="0.25">
      <c r="B430893" s="78"/>
      <c r="C430893" s="77"/>
    </row>
    <row r="430894" spans="2:3" x14ac:dyDescent="0.25">
      <c r="B430894" s="78"/>
      <c r="C430894" s="77"/>
    </row>
    <row r="430895" spans="2:3" x14ac:dyDescent="0.25">
      <c r="B430895" s="78"/>
      <c r="C430895" s="77"/>
    </row>
    <row r="430896" spans="2:3" x14ac:dyDescent="0.25">
      <c r="B430896" s="78"/>
      <c r="C430896" s="77"/>
    </row>
    <row r="430897" spans="2:3" x14ac:dyDescent="0.25">
      <c r="B430897" s="78"/>
      <c r="C430897" s="77"/>
    </row>
    <row r="430898" spans="2:3" x14ac:dyDescent="0.25">
      <c r="B430898" s="78"/>
      <c r="C430898" s="77"/>
    </row>
    <row r="430899" spans="2:3" x14ac:dyDescent="0.25">
      <c r="B430899" s="78"/>
      <c r="C430899" s="77"/>
    </row>
    <row r="430900" spans="2:3" x14ac:dyDescent="0.25">
      <c r="B430900" s="78"/>
      <c r="C430900" s="77"/>
    </row>
    <row r="430901" spans="2:3" x14ac:dyDescent="0.25">
      <c r="B430901" s="78"/>
      <c r="C430901" s="77"/>
    </row>
    <row r="430902" spans="2:3" x14ac:dyDescent="0.25">
      <c r="B430902" s="78"/>
      <c r="C430902" s="77"/>
    </row>
    <row r="431012" spans="2:3" x14ac:dyDescent="0.25">
      <c r="B431012" s="78"/>
      <c r="C431012" s="77"/>
    </row>
    <row r="431013" spans="2:3" x14ac:dyDescent="0.25">
      <c r="B431013" s="78"/>
      <c r="C431013" s="77"/>
    </row>
    <row r="431014" spans="2:3" x14ac:dyDescent="0.25">
      <c r="B431014" s="78"/>
      <c r="C431014" s="77"/>
    </row>
    <row r="431015" spans="2:3" x14ac:dyDescent="0.25">
      <c r="B431015" s="78"/>
      <c r="C431015" s="77"/>
    </row>
    <row r="431016" spans="2:3" x14ac:dyDescent="0.25">
      <c r="B431016" s="78"/>
      <c r="C431016" s="77"/>
    </row>
    <row r="431017" spans="2:3" x14ac:dyDescent="0.25">
      <c r="B431017" s="78"/>
      <c r="C431017" s="77"/>
    </row>
    <row r="431018" spans="2:3" x14ac:dyDescent="0.25">
      <c r="B431018" s="78"/>
      <c r="C431018" s="77"/>
    </row>
    <row r="431019" spans="2:3" x14ac:dyDescent="0.25">
      <c r="B431019" s="78"/>
      <c r="C431019" s="77"/>
    </row>
    <row r="431020" spans="2:3" x14ac:dyDescent="0.25">
      <c r="B431020" s="78"/>
      <c r="C431020" s="77"/>
    </row>
    <row r="431021" spans="2:3" x14ac:dyDescent="0.25">
      <c r="B431021" s="78"/>
      <c r="C431021" s="77"/>
    </row>
    <row r="431022" spans="2:3" x14ac:dyDescent="0.25">
      <c r="B431022" s="78"/>
      <c r="C431022" s="77"/>
    </row>
    <row r="431023" spans="2:3" x14ac:dyDescent="0.25">
      <c r="B431023" s="78"/>
      <c r="C431023" s="77"/>
    </row>
    <row r="431024" spans="2:3" x14ac:dyDescent="0.25">
      <c r="B431024" s="78"/>
      <c r="C431024" s="77"/>
    </row>
    <row r="431134" spans="2:3" x14ac:dyDescent="0.25">
      <c r="B431134" s="78"/>
      <c r="C431134" s="77"/>
    </row>
    <row r="431135" spans="2:3" x14ac:dyDescent="0.25">
      <c r="B431135" s="78"/>
      <c r="C431135" s="77"/>
    </row>
    <row r="431136" spans="2:3" x14ac:dyDescent="0.25">
      <c r="B431136" s="78"/>
      <c r="C431136" s="77"/>
    </row>
    <row r="431137" spans="2:3" x14ac:dyDescent="0.25">
      <c r="B431137" s="78"/>
      <c r="C431137" s="77"/>
    </row>
    <row r="431138" spans="2:3" x14ac:dyDescent="0.25">
      <c r="B431138" s="78"/>
      <c r="C431138" s="77"/>
    </row>
    <row r="431139" spans="2:3" x14ac:dyDescent="0.25">
      <c r="B431139" s="78"/>
      <c r="C431139" s="77"/>
    </row>
    <row r="431140" spans="2:3" x14ac:dyDescent="0.25">
      <c r="B431140" s="78"/>
      <c r="C431140" s="77"/>
    </row>
    <row r="431141" spans="2:3" x14ac:dyDescent="0.25">
      <c r="B431141" s="78"/>
      <c r="C431141" s="77"/>
    </row>
    <row r="431142" spans="2:3" x14ac:dyDescent="0.25">
      <c r="B431142" s="78"/>
      <c r="C431142" s="77"/>
    </row>
    <row r="431143" spans="2:3" x14ac:dyDescent="0.25">
      <c r="B431143" s="78"/>
      <c r="C431143" s="77"/>
    </row>
    <row r="431144" spans="2:3" x14ac:dyDescent="0.25">
      <c r="B431144" s="78"/>
      <c r="C431144" s="77"/>
    </row>
    <row r="431145" spans="2:3" x14ac:dyDescent="0.25">
      <c r="B431145" s="78"/>
      <c r="C431145" s="77"/>
    </row>
    <row r="431146" spans="2:3" x14ac:dyDescent="0.25">
      <c r="B431146" s="78"/>
      <c r="C431146" s="77"/>
    </row>
    <row r="431256" spans="2:3" x14ac:dyDescent="0.25">
      <c r="B431256" s="78"/>
      <c r="C431256" s="77"/>
    </row>
    <row r="431257" spans="2:3" x14ac:dyDescent="0.25">
      <c r="B431257" s="78"/>
      <c r="C431257" s="77"/>
    </row>
    <row r="431258" spans="2:3" x14ac:dyDescent="0.25">
      <c r="B431258" s="78"/>
      <c r="C431258" s="77"/>
    </row>
    <row r="431259" spans="2:3" x14ac:dyDescent="0.25">
      <c r="B431259" s="78"/>
      <c r="C431259" s="77"/>
    </row>
    <row r="431260" spans="2:3" x14ac:dyDescent="0.25">
      <c r="B431260" s="78"/>
      <c r="C431260" s="77"/>
    </row>
    <row r="431261" spans="2:3" x14ac:dyDescent="0.25">
      <c r="B431261" s="78"/>
      <c r="C431261" s="77"/>
    </row>
    <row r="431262" spans="2:3" x14ac:dyDescent="0.25">
      <c r="B431262" s="78"/>
      <c r="C431262" s="77"/>
    </row>
    <row r="431263" spans="2:3" x14ac:dyDescent="0.25">
      <c r="B431263" s="78"/>
      <c r="C431263" s="77"/>
    </row>
    <row r="431264" spans="2:3" x14ac:dyDescent="0.25">
      <c r="B431264" s="78"/>
      <c r="C431264" s="77"/>
    </row>
    <row r="431265" spans="2:3" x14ac:dyDescent="0.25">
      <c r="B431265" s="78"/>
      <c r="C431265" s="77"/>
    </row>
    <row r="431266" spans="2:3" x14ac:dyDescent="0.25">
      <c r="B431266" s="78"/>
      <c r="C431266" s="77"/>
    </row>
    <row r="431267" spans="2:3" x14ac:dyDescent="0.25">
      <c r="B431267" s="78"/>
      <c r="C431267" s="77"/>
    </row>
    <row r="431268" spans="2:3" x14ac:dyDescent="0.25">
      <c r="B431268" s="78"/>
      <c r="C431268" s="77"/>
    </row>
    <row r="431378" spans="2:3" x14ac:dyDescent="0.25">
      <c r="B431378" s="78"/>
      <c r="C431378" s="77"/>
    </row>
    <row r="431379" spans="2:3" x14ac:dyDescent="0.25">
      <c r="B431379" s="78"/>
      <c r="C431379" s="77"/>
    </row>
    <row r="431380" spans="2:3" x14ac:dyDescent="0.25">
      <c r="B431380" s="78"/>
      <c r="C431380" s="77"/>
    </row>
    <row r="431381" spans="2:3" x14ac:dyDescent="0.25">
      <c r="B431381" s="78"/>
      <c r="C431381" s="77"/>
    </row>
    <row r="431382" spans="2:3" x14ac:dyDescent="0.25">
      <c r="B431382" s="78"/>
      <c r="C431382" s="77"/>
    </row>
    <row r="431383" spans="2:3" x14ac:dyDescent="0.25">
      <c r="B431383" s="78"/>
      <c r="C431383" s="77"/>
    </row>
    <row r="431384" spans="2:3" x14ac:dyDescent="0.25">
      <c r="B431384" s="78"/>
      <c r="C431384" s="77"/>
    </row>
    <row r="431385" spans="2:3" x14ac:dyDescent="0.25">
      <c r="B431385" s="78"/>
      <c r="C431385" s="77"/>
    </row>
    <row r="431386" spans="2:3" x14ac:dyDescent="0.25">
      <c r="B431386" s="78"/>
      <c r="C431386" s="77"/>
    </row>
    <row r="431387" spans="2:3" x14ac:dyDescent="0.25">
      <c r="B431387" s="78"/>
      <c r="C431387" s="77"/>
    </row>
    <row r="431388" spans="2:3" x14ac:dyDescent="0.25">
      <c r="B431388" s="78"/>
      <c r="C431388" s="77"/>
    </row>
    <row r="431389" spans="2:3" x14ac:dyDescent="0.25">
      <c r="B431389" s="78"/>
      <c r="C431389" s="77"/>
    </row>
    <row r="431390" spans="2:3" x14ac:dyDescent="0.25">
      <c r="B431390" s="78"/>
      <c r="C431390" s="77"/>
    </row>
    <row r="431500" spans="2:3" x14ac:dyDescent="0.25">
      <c r="B431500" s="78"/>
      <c r="C431500" s="77"/>
    </row>
    <row r="431501" spans="2:3" x14ac:dyDescent="0.25">
      <c r="B431501" s="78"/>
      <c r="C431501" s="77"/>
    </row>
    <row r="431502" spans="2:3" x14ac:dyDescent="0.25">
      <c r="B431502" s="78"/>
      <c r="C431502" s="77"/>
    </row>
    <row r="431503" spans="2:3" x14ac:dyDescent="0.25">
      <c r="B431503" s="78"/>
      <c r="C431503" s="77"/>
    </row>
    <row r="431504" spans="2:3" x14ac:dyDescent="0.25">
      <c r="B431504" s="78"/>
      <c r="C431504" s="77"/>
    </row>
    <row r="431505" spans="2:3" x14ac:dyDescent="0.25">
      <c r="B431505" s="78"/>
      <c r="C431505" s="77"/>
    </row>
    <row r="431506" spans="2:3" x14ac:dyDescent="0.25">
      <c r="B431506" s="78"/>
      <c r="C431506" s="77"/>
    </row>
    <row r="431507" spans="2:3" x14ac:dyDescent="0.25">
      <c r="B431507" s="78"/>
      <c r="C431507" s="77"/>
    </row>
    <row r="431508" spans="2:3" x14ac:dyDescent="0.25">
      <c r="B431508" s="78"/>
      <c r="C431508" s="77"/>
    </row>
    <row r="431509" spans="2:3" x14ac:dyDescent="0.25">
      <c r="B431509" s="78"/>
      <c r="C431509" s="77"/>
    </row>
    <row r="431510" spans="2:3" x14ac:dyDescent="0.25">
      <c r="B431510" s="78"/>
      <c r="C431510" s="77"/>
    </row>
    <row r="431511" spans="2:3" x14ac:dyDescent="0.25">
      <c r="B431511" s="78"/>
      <c r="C431511" s="77"/>
    </row>
    <row r="431512" spans="2:3" x14ac:dyDescent="0.25">
      <c r="B431512" s="78"/>
      <c r="C431512" s="77"/>
    </row>
    <row r="431622" spans="2:3" x14ac:dyDescent="0.25">
      <c r="B431622" s="78"/>
      <c r="C431622" s="77"/>
    </row>
    <row r="431623" spans="2:3" x14ac:dyDescent="0.25">
      <c r="B431623" s="78"/>
      <c r="C431623" s="77"/>
    </row>
    <row r="431624" spans="2:3" x14ac:dyDescent="0.25">
      <c r="B431624" s="78"/>
      <c r="C431624" s="77"/>
    </row>
    <row r="431625" spans="2:3" x14ac:dyDescent="0.25">
      <c r="B431625" s="78"/>
      <c r="C431625" s="77"/>
    </row>
    <row r="431626" spans="2:3" x14ac:dyDescent="0.25">
      <c r="B431626" s="78"/>
      <c r="C431626" s="77"/>
    </row>
    <row r="431627" spans="2:3" x14ac:dyDescent="0.25">
      <c r="B431627" s="78"/>
      <c r="C431627" s="77"/>
    </row>
    <row r="431628" spans="2:3" x14ac:dyDescent="0.25">
      <c r="B431628" s="78"/>
      <c r="C431628" s="77"/>
    </row>
    <row r="431629" spans="2:3" x14ac:dyDescent="0.25">
      <c r="B431629" s="78"/>
      <c r="C431629" s="77"/>
    </row>
    <row r="431630" spans="2:3" x14ac:dyDescent="0.25">
      <c r="B431630" s="78"/>
      <c r="C431630" s="77"/>
    </row>
    <row r="431631" spans="2:3" x14ac:dyDescent="0.25">
      <c r="B431631" s="78"/>
      <c r="C431631" s="77"/>
    </row>
    <row r="431632" spans="2:3" x14ac:dyDescent="0.25">
      <c r="B431632" s="78"/>
      <c r="C431632" s="77"/>
    </row>
    <row r="431633" spans="2:3" x14ac:dyDescent="0.25">
      <c r="B431633" s="78"/>
      <c r="C431633" s="77"/>
    </row>
    <row r="431634" spans="2:3" x14ac:dyDescent="0.25">
      <c r="B431634" s="78"/>
      <c r="C431634" s="77"/>
    </row>
    <row r="431744" spans="2:3" x14ac:dyDescent="0.25">
      <c r="B431744" s="78"/>
      <c r="C431744" s="77"/>
    </row>
    <row r="431745" spans="2:3" x14ac:dyDescent="0.25">
      <c r="B431745" s="78"/>
      <c r="C431745" s="77"/>
    </row>
    <row r="431746" spans="2:3" x14ac:dyDescent="0.25">
      <c r="B431746" s="78"/>
      <c r="C431746" s="77"/>
    </row>
    <row r="431747" spans="2:3" x14ac:dyDescent="0.25">
      <c r="B431747" s="78"/>
      <c r="C431747" s="77"/>
    </row>
    <row r="431748" spans="2:3" x14ac:dyDescent="0.25">
      <c r="B431748" s="78"/>
      <c r="C431748" s="77"/>
    </row>
    <row r="431749" spans="2:3" x14ac:dyDescent="0.25">
      <c r="B431749" s="78"/>
      <c r="C431749" s="77"/>
    </row>
    <row r="431750" spans="2:3" x14ac:dyDescent="0.25">
      <c r="B431750" s="78"/>
      <c r="C431750" s="77"/>
    </row>
    <row r="431751" spans="2:3" x14ac:dyDescent="0.25">
      <c r="B431751" s="78"/>
      <c r="C431751" s="77"/>
    </row>
    <row r="431752" spans="2:3" x14ac:dyDescent="0.25">
      <c r="B431752" s="78"/>
      <c r="C431752" s="77"/>
    </row>
    <row r="431753" spans="2:3" x14ac:dyDescent="0.25">
      <c r="B431753" s="78"/>
      <c r="C431753" s="77"/>
    </row>
    <row r="431754" spans="2:3" x14ac:dyDescent="0.25">
      <c r="B431754" s="78"/>
      <c r="C431754" s="77"/>
    </row>
    <row r="431755" spans="2:3" x14ac:dyDescent="0.25">
      <c r="B431755" s="78"/>
      <c r="C431755" s="77"/>
    </row>
    <row r="431756" spans="2:3" x14ac:dyDescent="0.25">
      <c r="B431756" s="78"/>
      <c r="C431756" s="77"/>
    </row>
    <row r="431866" spans="2:3" x14ac:dyDescent="0.25">
      <c r="B431866" s="78"/>
      <c r="C431866" s="77"/>
    </row>
    <row r="431867" spans="2:3" x14ac:dyDescent="0.25">
      <c r="B431867" s="78"/>
      <c r="C431867" s="77"/>
    </row>
    <row r="431868" spans="2:3" x14ac:dyDescent="0.25">
      <c r="B431868" s="78"/>
      <c r="C431868" s="77"/>
    </row>
    <row r="431869" spans="2:3" x14ac:dyDescent="0.25">
      <c r="B431869" s="78"/>
      <c r="C431869" s="77"/>
    </row>
    <row r="431870" spans="2:3" x14ac:dyDescent="0.25">
      <c r="B431870" s="78"/>
      <c r="C431870" s="77"/>
    </row>
    <row r="431871" spans="2:3" x14ac:dyDescent="0.25">
      <c r="B431871" s="78"/>
      <c r="C431871" s="77"/>
    </row>
    <row r="431872" spans="2:3" x14ac:dyDescent="0.25">
      <c r="B431872" s="78"/>
      <c r="C431872" s="77"/>
    </row>
    <row r="431873" spans="2:3" x14ac:dyDescent="0.25">
      <c r="B431873" s="78"/>
      <c r="C431873" s="77"/>
    </row>
    <row r="431874" spans="2:3" x14ac:dyDescent="0.25">
      <c r="B431874" s="78"/>
      <c r="C431874" s="77"/>
    </row>
    <row r="431875" spans="2:3" x14ac:dyDescent="0.25">
      <c r="B431875" s="78"/>
      <c r="C431875" s="77"/>
    </row>
    <row r="431876" spans="2:3" x14ac:dyDescent="0.25">
      <c r="B431876" s="78"/>
      <c r="C431876" s="77"/>
    </row>
    <row r="431877" spans="2:3" x14ac:dyDescent="0.25">
      <c r="B431877" s="78"/>
      <c r="C431877" s="77"/>
    </row>
    <row r="431878" spans="2:3" x14ac:dyDescent="0.25">
      <c r="B431878" s="78"/>
      <c r="C431878" s="77"/>
    </row>
    <row r="431988" spans="2:3" x14ac:dyDescent="0.25">
      <c r="B431988" s="78"/>
      <c r="C431988" s="77"/>
    </row>
    <row r="431989" spans="2:3" x14ac:dyDescent="0.25">
      <c r="B431989" s="78"/>
      <c r="C431989" s="77"/>
    </row>
    <row r="431990" spans="2:3" x14ac:dyDescent="0.25">
      <c r="B431990" s="78"/>
      <c r="C431990" s="77"/>
    </row>
    <row r="431991" spans="2:3" x14ac:dyDescent="0.25">
      <c r="B431991" s="78"/>
      <c r="C431991" s="77"/>
    </row>
    <row r="431992" spans="2:3" x14ac:dyDescent="0.25">
      <c r="B431992" s="78"/>
      <c r="C431992" s="77"/>
    </row>
    <row r="431993" spans="2:3" x14ac:dyDescent="0.25">
      <c r="B431993" s="78"/>
      <c r="C431993" s="77"/>
    </row>
    <row r="431994" spans="2:3" x14ac:dyDescent="0.25">
      <c r="B431994" s="78"/>
      <c r="C431994" s="77"/>
    </row>
    <row r="431995" spans="2:3" x14ac:dyDescent="0.25">
      <c r="B431995" s="78"/>
      <c r="C431995" s="77"/>
    </row>
    <row r="431996" spans="2:3" x14ac:dyDescent="0.25">
      <c r="B431996" s="78"/>
      <c r="C431996" s="77"/>
    </row>
    <row r="431997" spans="2:3" x14ac:dyDescent="0.25">
      <c r="B431997" s="78"/>
      <c r="C431997" s="77"/>
    </row>
    <row r="431998" spans="2:3" x14ac:dyDescent="0.25">
      <c r="B431998" s="78"/>
      <c r="C431998" s="77"/>
    </row>
    <row r="431999" spans="2:3" x14ac:dyDescent="0.25">
      <c r="B431999" s="78"/>
      <c r="C431999" s="77"/>
    </row>
    <row r="432000" spans="2:3" x14ac:dyDescent="0.25">
      <c r="B432000" s="78"/>
      <c r="C432000" s="77"/>
    </row>
    <row r="432110" spans="2:3" x14ac:dyDescent="0.25">
      <c r="B432110" s="78"/>
      <c r="C432110" s="77"/>
    </row>
    <row r="432111" spans="2:3" x14ac:dyDescent="0.25">
      <c r="B432111" s="78"/>
      <c r="C432111" s="77"/>
    </row>
    <row r="432112" spans="2:3" x14ac:dyDescent="0.25">
      <c r="B432112" s="78"/>
      <c r="C432112" s="77"/>
    </row>
    <row r="432113" spans="2:3" x14ac:dyDescent="0.25">
      <c r="B432113" s="78"/>
      <c r="C432113" s="77"/>
    </row>
    <row r="432114" spans="2:3" x14ac:dyDescent="0.25">
      <c r="B432114" s="78"/>
      <c r="C432114" s="77"/>
    </row>
    <row r="432115" spans="2:3" x14ac:dyDescent="0.25">
      <c r="B432115" s="78"/>
      <c r="C432115" s="77"/>
    </row>
    <row r="432116" spans="2:3" x14ac:dyDescent="0.25">
      <c r="B432116" s="78"/>
      <c r="C432116" s="77"/>
    </row>
    <row r="432117" spans="2:3" x14ac:dyDescent="0.25">
      <c r="B432117" s="78"/>
      <c r="C432117" s="77"/>
    </row>
    <row r="432118" spans="2:3" x14ac:dyDescent="0.25">
      <c r="B432118" s="78"/>
      <c r="C432118" s="77"/>
    </row>
    <row r="432119" spans="2:3" x14ac:dyDescent="0.25">
      <c r="B432119" s="78"/>
      <c r="C432119" s="77"/>
    </row>
    <row r="432120" spans="2:3" x14ac:dyDescent="0.25">
      <c r="B432120" s="78"/>
      <c r="C432120" s="77"/>
    </row>
    <row r="432121" spans="2:3" x14ac:dyDescent="0.25">
      <c r="B432121" s="78"/>
      <c r="C432121" s="77"/>
    </row>
    <row r="432122" spans="2:3" x14ac:dyDescent="0.25">
      <c r="B432122" s="78"/>
      <c r="C432122" s="77"/>
    </row>
    <row r="432232" spans="2:3" x14ac:dyDescent="0.25">
      <c r="B432232" s="78"/>
      <c r="C432232" s="77"/>
    </row>
    <row r="432233" spans="2:3" x14ac:dyDescent="0.25">
      <c r="B432233" s="78"/>
      <c r="C432233" s="77"/>
    </row>
    <row r="432234" spans="2:3" x14ac:dyDescent="0.25">
      <c r="B432234" s="78"/>
      <c r="C432234" s="77"/>
    </row>
    <row r="432235" spans="2:3" x14ac:dyDescent="0.25">
      <c r="B432235" s="78"/>
      <c r="C432235" s="77"/>
    </row>
    <row r="432236" spans="2:3" x14ac:dyDescent="0.25">
      <c r="B432236" s="78"/>
      <c r="C432236" s="77"/>
    </row>
    <row r="432237" spans="2:3" x14ac:dyDescent="0.25">
      <c r="B432237" s="78"/>
      <c r="C432237" s="77"/>
    </row>
    <row r="432238" spans="2:3" x14ac:dyDescent="0.25">
      <c r="B432238" s="78"/>
      <c r="C432238" s="77"/>
    </row>
    <row r="432239" spans="2:3" x14ac:dyDescent="0.25">
      <c r="B432239" s="78"/>
      <c r="C432239" s="77"/>
    </row>
    <row r="432240" spans="2:3" x14ac:dyDescent="0.25">
      <c r="B432240" s="78"/>
      <c r="C432240" s="77"/>
    </row>
    <row r="432241" spans="2:3" x14ac:dyDescent="0.25">
      <c r="B432241" s="78"/>
      <c r="C432241" s="77"/>
    </row>
    <row r="432242" spans="2:3" x14ac:dyDescent="0.25">
      <c r="B432242" s="78"/>
      <c r="C432242" s="77"/>
    </row>
    <row r="432243" spans="2:3" x14ac:dyDescent="0.25">
      <c r="B432243" s="78"/>
      <c r="C432243" s="77"/>
    </row>
    <row r="432244" spans="2:3" x14ac:dyDescent="0.25">
      <c r="B432244" s="78"/>
      <c r="C432244" s="77"/>
    </row>
    <row r="432354" spans="2:3" x14ac:dyDescent="0.25">
      <c r="B432354" s="78"/>
      <c r="C432354" s="77"/>
    </row>
    <row r="432355" spans="2:3" x14ac:dyDescent="0.25">
      <c r="B432355" s="78"/>
      <c r="C432355" s="77"/>
    </row>
    <row r="432356" spans="2:3" x14ac:dyDescent="0.25">
      <c r="B432356" s="78"/>
      <c r="C432356" s="77"/>
    </row>
    <row r="432357" spans="2:3" x14ac:dyDescent="0.25">
      <c r="B432357" s="78"/>
      <c r="C432357" s="77"/>
    </row>
    <row r="432358" spans="2:3" x14ac:dyDescent="0.25">
      <c r="B432358" s="78"/>
      <c r="C432358" s="77"/>
    </row>
    <row r="432359" spans="2:3" x14ac:dyDescent="0.25">
      <c r="B432359" s="78"/>
      <c r="C432359" s="77"/>
    </row>
    <row r="432360" spans="2:3" x14ac:dyDescent="0.25">
      <c r="B432360" s="78"/>
      <c r="C432360" s="77"/>
    </row>
    <row r="432361" spans="2:3" x14ac:dyDescent="0.25">
      <c r="B432361" s="78"/>
      <c r="C432361" s="77"/>
    </row>
    <row r="432362" spans="2:3" x14ac:dyDescent="0.25">
      <c r="B432362" s="78"/>
      <c r="C432362" s="77"/>
    </row>
    <row r="432363" spans="2:3" x14ac:dyDescent="0.25">
      <c r="B432363" s="78"/>
      <c r="C432363" s="77"/>
    </row>
    <row r="432364" spans="2:3" x14ac:dyDescent="0.25">
      <c r="B432364" s="78"/>
      <c r="C432364" s="77"/>
    </row>
    <row r="432365" spans="2:3" x14ac:dyDescent="0.25">
      <c r="B432365" s="78"/>
      <c r="C432365" s="77"/>
    </row>
    <row r="432366" spans="2:3" x14ac:dyDescent="0.25">
      <c r="B432366" s="78"/>
      <c r="C432366" s="77"/>
    </row>
    <row r="432476" spans="2:3" x14ac:dyDescent="0.25">
      <c r="B432476" s="78"/>
      <c r="C432476" s="77"/>
    </row>
    <row r="432477" spans="2:3" x14ac:dyDescent="0.25">
      <c r="B432477" s="78"/>
      <c r="C432477" s="77"/>
    </row>
    <row r="432478" spans="2:3" x14ac:dyDescent="0.25">
      <c r="B432478" s="78"/>
      <c r="C432478" s="77"/>
    </row>
    <row r="432479" spans="2:3" x14ac:dyDescent="0.25">
      <c r="B432479" s="78"/>
      <c r="C432479" s="77"/>
    </row>
    <row r="432480" spans="2:3" x14ac:dyDescent="0.25">
      <c r="B432480" s="78"/>
      <c r="C432480" s="77"/>
    </row>
    <row r="432481" spans="2:3" x14ac:dyDescent="0.25">
      <c r="B432481" s="78"/>
      <c r="C432481" s="77"/>
    </row>
    <row r="432482" spans="2:3" x14ac:dyDescent="0.25">
      <c r="B432482" s="78"/>
      <c r="C432482" s="77"/>
    </row>
    <row r="432483" spans="2:3" x14ac:dyDescent="0.25">
      <c r="B432483" s="78"/>
      <c r="C432483" s="77"/>
    </row>
    <row r="432484" spans="2:3" x14ac:dyDescent="0.25">
      <c r="B432484" s="78"/>
      <c r="C432484" s="77"/>
    </row>
    <row r="432485" spans="2:3" x14ac:dyDescent="0.25">
      <c r="B432485" s="78"/>
      <c r="C432485" s="77"/>
    </row>
    <row r="432486" spans="2:3" x14ac:dyDescent="0.25">
      <c r="B432486" s="78"/>
      <c r="C432486" s="77"/>
    </row>
    <row r="432487" spans="2:3" x14ac:dyDescent="0.25">
      <c r="B432487" s="78"/>
      <c r="C432487" s="77"/>
    </row>
    <row r="432488" spans="2:3" x14ac:dyDescent="0.25">
      <c r="B432488" s="78"/>
      <c r="C432488" s="77"/>
    </row>
    <row r="432598" spans="2:3" x14ac:dyDescent="0.25">
      <c r="B432598" s="78"/>
      <c r="C432598" s="77"/>
    </row>
    <row r="432599" spans="2:3" x14ac:dyDescent="0.25">
      <c r="B432599" s="78"/>
      <c r="C432599" s="77"/>
    </row>
    <row r="432600" spans="2:3" x14ac:dyDescent="0.25">
      <c r="B432600" s="78"/>
      <c r="C432600" s="77"/>
    </row>
    <row r="432601" spans="2:3" x14ac:dyDescent="0.25">
      <c r="B432601" s="78"/>
      <c r="C432601" s="77"/>
    </row>
    <row r="432602" spans="2:3" x14ac:dyDescent="0.25">
      <c r="B432602" s="78"/>
      <c r="C432602" s="77"/>
    </row>
    <row r="432603" spans="2:3" x14ac:dyDescent="0.25">
      <c r="B432603" s="78"/>
      <c r="C432603" s="77"/>
    </row>
    <row r="432604" spans="2:3" x14ac:dyDescent="0.25">
      <c r="B432604" s="78"/>
      <c r="C432604" s="77"/>
    </row>
    <row r="432605" spans="2:3" x14ac:dyDescent="0.25">
      <c r="B432605" s="78"/>
      <c r="C432605" s="77"/>
    </row>
    <row r="432606" spans="2:3" x14ac:dyDescent="0.25">
      <c r="B432606" s="78"/>
      <c r="C432606" s="77"/>
    </row>
    <row r="432607" spans="2:3" x14ac:dyDescent="0.25">
      <c r="B432607" s="78"/>
      <c r="C432607" s="77"/>
    </row>
    <row r="432608" spans="2:3" x14ac:dyDescent="0.25">
      <c r="B432608" s="78"/>
      <c r="C432608" s="77"/>
    </row>
    <row r="432609" spans="2:3" x14ac:dyDescent="0.25">
      <c r="B432609" s="78"/>
      <c r="C432609" s="77"/>
    </row>
    <row r="432610" spans="2:3" x14ac:dyDescent="0.25">
      <c r="B432610" s="78"/>
      <c r="C432610" s="77"/>
    </row>
    <row r="432720" spans="2:3" x14ac:dyDescent="0.25">
      <c r="B432720" s="78"/>
      <c r="C432720" s="77"/>
    </row>
    <row r="432721" spans="2:3" x14ac:dyDescent="0.25">
      <c r="B432721" s="78"/>
      <c r="C432721" s="77"/>
    </row>
    <row r="432722" spans="2:3" x14ac:dyDescent="0.25">
      <c r="B432722" s="78"/>
      <c r="C432722" s="77"/>
    </row>
    <row r="432723" spans="2:3" x14ac:dyDescent="0.25">
      <c r="B432723" s="78"/>
      <c r="C432723" s="77"/>
    </row>
    <row r="432724" spans="2:3" x14ac:dyDescent="0.25">
      <c r="B432724" s="78"/>
      <c r="C432724" s="77"/>
    </row>
    <row r="432725" spans="2:3" x14ac:dyDescent="0.25">
      <c r="B432725" s="78"/>
      <c r="C432725" s="77"/>
    </row>
    <row r="432726" spans="2:3" x14ac:dyDescent="0.25">
      <c r="B432726" s="78"/>
      <c r="C432726" s="77"/>
    </row>
    <row r="432727" spans="2:3" x14ac:dyDescent="0.25">
      <c r="B432727" s="78"/>
      <c r="C432727" s="77"/>
    </row>
    <row r="432728" spans="2:3" x14ac:dyDescent="0.25">
      <c r="B432728" s="78"/>
      <c r="C432728" s="77"/>
    </row>
    <row r="432729" spans="2:3" x14ac:dyDescent="0.25">
      <c r="B432729" s="78"/>
      <c r="C432729" s="77"/>
    </row>
    <row r="432730" spans="2:3" x14ac:dyDescent="0.25">
      <c r="B432730" s="78"/>
      <c r="C432730" s="77"/>
    </row>
    <row r="432731" spans="2:3" x14ac:dyDescent="0.25">
      <c r="B432731" s="78"/>
      <c r="C432731" s="77"/>
    </row>
    <row r="432732" spans="2:3" x14ac:dyDescent="0.25">
      <c r="B432732" s="78"/>
      <c r="C432732" s="77"/>
    </row>
    <row r="432842" spans="2:3" x14ac:dyDescent="0.25">
      <c r="B432842" s="78"/>
      <c r="C432842" s="77"/>
    </row>
    <row r="432843" spans="2:3" x14ac:dyDescent="0.25">
      <c r="B432843" s="78"/>
      <c r="C432843" s="77"/>
    </row>
    <row r="432844" spans="2:3" x14ac:dyDescent="0.25">
      <c r="B432844" s="78"/>
      <c r="C432844" s="77"/>
    </row>
    <row r="432845" spans="2:3" x14ac:dyDescent="0.25">
      <c r="B432845" s="78"/>
      <c r="C432845" s="77"/>
    </row>
    <row r="432846" spans="2:3" x14ac:dyDescent="0.25">
      <c r="B432846" s="78"/>
      <c r="C432846" s="77"/>
    </row>
    <row r="432847" spans="2:3" x14ac:dyDescent="0.25">
      <c r="B432847" s="78"/>
      <c r="C432847" s="77"/>
    </row>
    <row r="432848" spans="2:3" x14ac:dyDescent="0.25">
      <c r="B432848" s="78"/>
      <c r="C432848" s="77"/>
    </row>
    <row r="432849" spans="2:3" x14ac:dyDescent="0.25">
      <c r="B432849" s="78"/>
      <c r="C432849" s="77"/>
    </row>
    <row r="432850" spans="2:3" x14ac:dyDescent="0.25">
      <c r="B432850" s="78"/>
      <c r="C432850" s="77"/>
    </row>
    <row r="432851" spans="2:3" x14ac:dyDescent="0.25">
      <c r="B432851" s="78"/>
      <c r="C432851" s="77"/>
    </row>
    <row r="432852" spans="2:3" x14ac:dyDescent="0.25">
      <c r="B432852" s="78"/>
      <c r="C432852" s="77"/>
    </row>
    <row r="432853" spans="2:3" x14ac:dyDescent="0.25">
      <c r="B432853" s="78"/>
      <c r="C432853" s="77"/>
    </row>
    <row r="432854" spans="2:3" x14ac:dyDescent="0.25">
      <c r="B432854" s="78"/>
      <c r="C432854" s="77"/>
    </row>
    <row r="432964" spans="2:3" x14ac:dyDescent="0.25">
      <c r="B432964" s="78"/>
      <c r="C432964" s="77"/>
    </row>
    <row r="432965" spans="2:3" x14ac:dyDescent="0.25">
      <c r="B432965" s="78"/>
      <c r="C432965" s="77"/>
    </row>
    <row r="432966" spans="2:3" x14ac:dyDescent="0.25">
      <c r="B432966" s="78"/>
      <c r="C432966" s="77"/>
    </row>
    <row r="432967" spans="2:3" x14ac:dyDescent="0.25">
      <c r="B432967" s="78"/>
      <c r="C432967" s="77"/>
    </row>
    <row r="432968" spans="2:3" x14ac:dyDescent="0.25">
      <c r="B432968" s="78"/>
      <c r="C432968" s="77"/>
    </row>
    <row r="432969" spans="2:3" x14ac:dyDescent="0.25">
      <c r="B432969" s="78"/>
      <c r="C432969" s="77"/>
    </row>
    <row r="432970" spans="2:3" x14ac:dyDescent="0.25">
      <c r="B432970" s="78"/>
      <c r="C432970" s="77"/>
    </row>
    <row r="432971" spans="2:3" x14ac:dyDescent="0.25">
      <c r="B432971" s="78"/>
      <c r="C432971" s="77"/>
    </row>
    <row r="432972" spans="2:3" x14ac:dyDescent="0.25">
      <c r="B432972" s="78"/>
      <c r="C432972" s="77"/>
    </row>
    <row r="432973" spans="2:3" x14ac:dyDescent="0.25">
      <c r="B432973" s="78"/>
      <c r="C432973" s="77"/>
    </row>
    <row r="432974" spans="2:3" x14ac:dyDescent="0.25">
      <c r="B432974" s="78"/>
      <c r="C432974" s="77"/>
    </row>
    <row r="432975" spans="2:3" x14ac:dyDescent="0.25">
      <c r="B432975" s="78"/>
      <c r="C432975" s="77"/>
    </row>
    <row r="432976" spans="2:3" x14ac:dyDescent="0.25">
      <c r="B432976" s="78"/>
      <c r="C432976" s="77"/>
    </row>
    <row r="433086" spans="2:3" x14ac:dyDescent="0.25">
      <c r="B433086" s="78"/>
      <c r="C433086" s="77"/>
    </row>
    <row r="433087" spans="2:3" x14ac:dyDescent="0.25">
      <c r="B433087" s="78"/>
      <c r="C433087" s="77"/>
    </row>
    <row r="433088" spans="2:3" x14ac:dyDescent="0.25">
      <c r="B433088" s="78"/>
      <c r="C433088" s="77"/>
    </row>
    <row r="433089" spans="2:3" x14ac:dyDescent="0.25">
      <c r="B433089" s="78"/>
      <c r="C433089" s="77"/>
    </row>
    <row r="433090" spans="2:3" x14ac:dyDescent="0.25">
      <c r="B433090" s="78"/>
      <c r="C433090" s="77"/>
    </row>
    <row r="433091" spans="2:3" x14ac:dyDescent="0.25">
      <c r="B433091" s="78"/>
      <c r="C433091" s="77"/>
    </row>
    <row r="433092" spans="2:3" x14ac:dyDescent="0.25">
      <c r="B433092" s="78"/>
      <c r="C433092" s="77"/>
    </row>
    <row r="433093" spans="2:3" x14ac:dyDescent="0.25">
      <c r="B433093" s="78"/>
      <c r="C433093" s="77"/>
    </row>
    <row r="433094" spans="2:3" x14ac:dyDescent="0.25">
      <c r="B433094" s="78"/>
      <c r="C433094" s="77"/>
    </row>
    <row r="433095" spans="2:3" x14ac:dyDescent="0.25">
      <c r="B433095" s="78"/>
      <c r="C433095" s="77"/>
    </row>
    <row r="433096" spans="2:3" x14ac:dyDescent="0.25">
      <c r="B433096" s="78"/>
      <c r="C433096" s="77"/>
    </row>
    <row r="433097" spans="2:3" x14ac:dyDescent="0.25">
      <c r="B433097" s="78"/>
      <c r="C433097" s="77"/>
    </row>
    <row r="433098" spans="2:3" x14ac:dyDescent="0.25">
      <c r="B433098" s="78"/>
      <c r="C433098" s="77"/>
    </row>
    <row r="433208" spans="2:3" x14ac:dyDescent="0.25">
      <c r="B433208" s="78"/>
      <c r="C433208" s="77"/>
    </row>
    <row r="433209" spans="2:3" x14ac:dyDescent="0.25">
      <c r="B433209" s="78"/>
      <c r="C433209" s="77"/>
    </row>
    <row r="433210" spans="2:3" x14ac:dyDescent="0.25">
      <c r="B433210" s="78"/>
      <c r="C433210" s="77"/>
    </row>
    <row r="433211" spans="2:3" x14ac:dyDescent="0.25">
      <c r="B433211" s="78"/>
      <c r="C433211" s="77"/>
    </row>
    <row r="433212" spans="2:3" x14ac:dyDescent="0.25">
      <c r="B433212" s="78"/>
      <c r="C433212" s="77"/>
    </row>
    <row r="433213" spans="2:3" x14ac:dyDescent="0.25">
      <c r="B433213" s="78"/>
      <c r="C433213" s="77"/>
    </row>
    <row r="433214" spans="2:3" x14ac:dyDescent="0.25">
      <c r="B433214" s="78"/>
      <c r="C433214" s="77"/>
    </row>
    <row r="433215" spans="2:3" x14ac:dyDescent="0.25">
      <c r="B433215" s="78"/>
      <c r="C433215" s="77"/>
    </row>
    <row r="433216" spans="2:3" x14ac:dyDescent="0.25">
      <c r="B433216" s="78"/>
      <c r="C433216" s="77"/>
    </row>
    <row r="433217" spans="2:3" x14ac:dyDescent="0.25">
      <c r="B433217" s="78"/>
      <c r="C433217" s="77"/>
    </row>
    <row r="433218" spans="2:3" x14ac:dyDescent="0.25">
      <c r="B433218" s="78"/>
      <c r="C433218" s="77"/>
    </row>
    <row r="433219" spans="2:3" x14ac:dyDescent="0.25">
      <c r="B433219" s="78"/>
      <c r="C433219" s="77"/>
    </row>
    <row r="433220" spans="2:3" x14ac:dyDescent="0.25">
      <c r="B433220" s="78"/>
      <c r="C433220" s="77"/>
    </row>
    <row r="433330" spans="2:3" x14ac:dyDescent="0.25">
      <c r="B433330" s="78"/>
      <c r="C433330" s="77"/>
    </row>
    <row r="433331" spans="2:3" x14ac:dyDescent="0.25">
      <c r="B433331" s="78"/>
      <c r="C433331" s="77"/>
    </row>
    <row r="433332" spans="2:3" x14ac:dyDescent="0.25">
      <c r="B433332" s="78"/>
      <c r="C433332" s="77"/>
    </row>
    <row r="433333" spans="2:3" x14ac:dyDescent="0.25">
      <c r="B433333" s="78"/>
      <c r="C433333" s="77"/>
    </row>
    <row r="433334" spans="2:3" x14ac:dyDescent="0.25">
      <c r="B433334" s="78"/>
      <c r="C433334" s="77"/>
    </row>
    <row r="433335" spans="2:3" x14ac:dyDescent="0.25">
      <c r="B433335" s="78"/>
      <c r="C433335" s="77"/>
    </row>
    <row r="433336" spans="2:3" x14ac:dyDescent="0.25">
      <c r="B433336" s="78"/>
      <c r="C433336" s="77"/>
    </row>
    <row r="433337" spans="2:3" x14ac:dyDescent="0.25">
      <c r="B433337" s="78"/>
      <c r="C433337" s="77"/>
    </row>
    <row r="433338" spans="2:3" x14ac:dyDescent="0.25">
      <c r="B433338" s="78"/>
      <c r="C433338" s="77"/>
    </row>
    <row r="433339" spans="2:3" x14ac:dyDescent="0.25">
      <c r="B433339" s="78"/>
      <c r="C433339" s="77"/>
    </row>
    <row r="433340" spans="2:3" x14ac:dyDescent="0.25">
      <c r="B433340" s="78"/>
      <c r="C433340" s="77"/>
    </row>
    <row r="433341" spans="2:3" x14ac:dyDescent="0.25">
      <c r="B433341" s="78"/>
      <c r="C433341" s="77"/>
    </row>
    <row r="433342" spans="2:3" x14ac:dyDescent="0.25">
      <c r="B433342" s="78"/>
      <c r="C433342" s="77"/>
    </row>
    <row r="433452" spans="2:3" x14ac:dyDescent="0.25">
      <c r="B433452" s="78"/>
      <c r="C433452" s="77"/>
    </row>
    <row r="433453" spans="2:3" x14ac:dyDescent="0.25">
      <c r="B433453" s="78"/>
      <c r="C433453" s="77"/>
    </row>
    <row r="433454" spans="2:3" x14ac:dyDescent="0.25">
      <c r="B433454" s="78"/>
      <c r="C433454" s="77"/>
    </row>
    <row r="433455" spans="2:3" x14ac:dyDescent="0.25">
      <c r="B433455" s="78"/>
      <c r="C433455" s="77"/>
    </row>
    <row r="433456" spans="2:3" x14ac:dyDescent="0.25">
      <c r="B433456" s="78"/>
      <c r="C433456" s="77"/>
    </row>
    <row r="433457" spans="2:3" x14ac:dyDescent="0.25">
      <c r="B433457" s="78"/>
      <c r="C433457" s="77"/>
    </row>
    <row r="433458" spans="2:3" x14ac:dyDescent="0.25">
      <c r="B433458" s="78"/>
      <c r="C433458" s="77"/>
    </row>
    <row r="433459" spans="2:3" x14ac:dyDescent="0.25">
      <c r="B433459" s="78"/>
      <c r="C433459" s="77"/>
    </row>
    <row r="433460" spans="2:3" x14ac:dyDescent="0.25">
      <c r="B433460" s="78"/>
      <c r="C433460" s="77"/>
    </row>
    <row r="433461" spans="2:3" x14ac:dyDescent="0.25">
      <c r="B433461" s="78"/>
      <c r="C433461" s="77"/>
    </row>
    <row r="433462" spans="2:3" x14ac:dyDescent="0.25">
      <c r="B433462" s="78"/>
      <c r="C433462" s="77"/>
    </row>
    <row r="433463" spans="2:3" x14ac:dyDescent="0.25">
      <c r="B433463" s="78"/>
      <c r="C433463" s="77"/>
    </row>
    <row r="433464" spans="2:3" x14ac:dyDescent="0.25">
      <c r="B433464" s="78"/>
      <c r="C433464" s="77"/>
    </row>
    <row r="433574" spans="2:3" x14ac:dyDescent="0.25">
      <c r="B433574" s="78"/>
      <c r="C433574" s="77"/>
    </row>
    <row r="433575" spans="2:3" x14ac:dyDescent="0.25">
      <c r="B433575" s="78"/>
      <c r="C433575" s="77"/>
    </row>
    <row r="433576" spans="2:3" x14ac:dyDescent="0.25">
      <c r="B433576" s="78"/>
      <c r="C433576" s="77"/>
    </row>
    <row r="433577" spans="2:3" x14ac:dyDescent="0.25">
      <c r="B433577" s="78"/>
      <c r="C433577" s="77"/>
    </row>
    <row r="433578" spans="2:3" x14ac:dyDescent="0.25">
      <c r="B433578" s="78"/>
      <c r="C433578" s="77"/>
    </row>
    <row r="433579" spans="2:3" x14ac:dyDescent="0.25">
      <c r="B433579" s="78"/>
      <c r="C433579" s="77"/>
    </row>
    <row r="433580" spans="2:3" x14ac:dyDescent="0.25">
      <c r="B433580" s="78"/>
      <c r="C433580" s="77"/>
    </row>
    <row r="433581" spans="2:3" x14ac:dyDescent="0.25">
      <c r="B433581" s="78"/>
      <c r="C433581" s="77"/>
    </row>
    <row r="433582" spans="2:3" x14ac:dyDescent="0.25">
      <c r="B433582" s="78"/>
      <c r="C433582" s="77"/>
    </row>
    <row r="433583" spans="2:3" x14ac:dyDescent="0.25">
      <c r="B433583" s="78"/>
      <c r="C433583" s="77"/>
    </row>
    <row r="433584" spans="2:3" x14ac:dyDescent="0.25">
      <c r="B433584" s="78"/>
      <c r="C433584" s="77"/>
    </row>
    <row r="433585" spans="2:3" x14ac:dyDescent="0.25">
      <c r="B433585" s="78"/>
      <c r="C433585" s="77"/>
    </row>
    <row r="433586" spans="2:3" x14ac:dyDescent="0.25">
      <c r="B433586" s="78"/>
      <c r="C433586" s="77"/>
    </row>
    <row r="433696" spans="2:3" x14ac:dyDescent="0.25">
      <c r="B433696" s="78"/>
      <c r="C433696" s="77"/>
    </row>
    <row r="433697" spans="2:3" x14ac:dyDescent="0.25">
      <c r="B433697" s="78"/>
      <c r="C433697" s="77"/>
    </row>
    <row r="433698" spans="2:3" x14ac:dyDescent="0.25">
      <c r="B433698" s="78"/>
      <c r="C433698" s="77"/>
    </row>
    <row r="433699" spans="2:3" x14ac:dyDescent="0.25">
      <c r="B433699" s="78"/>
      <c r="C433699" s="77"/>
    </row>
    <row r="433700" spans="2:3" x14ac:dyDescent="0.25">
      <c r="B433700" s="78"/>
      <c r="C433700" s="77"/>
    </row>
    <row r="433701" spans="2:3" x14ac:dyDescent="0.25">
      <c r="B433701" s="78"/>
      <c r="C433701" s="77"/>
    </row>
    <row r="433702" spans="2:3" x14ac:dyDescent="0.25">
      <c r="B433702" s="78"/>
      <c r="C433702" s="77"/>
    </row>
    <row r="433703" spans="2:3" x14ac:dyDescent="0.25">
      <c r="B433703" s="78"/>
      <c r="C433703" s="77"/>
    </row>
    <row r="433704" spans="2:3" x14ac:dyDescent="0.25">
      <c r="B433704" s="78"/>
      <c r="C433704" s="77"/>
    </row>
    <row r="433705" spans="2:3" x14ac:dyDescent="0.25">
      <c r="B433705" s="78"/>
      <c r="C433705" s="77"/>
    </row>
    <row r="433706" spans="2:3" x14ac:dyDescent="0.25">
      <c r="B433706" s="78"/>
      <c r="C433706" s="77"/>
    </row>
    <row r="433707" spans="2:3" x14ac:dyDescent="0.25">
      <c r="B433707" s="78"/>
      <c r="C433707" s="77"/>
    </row>
    <row r="433708" spans="2:3" x14ac:dyDescent="0.25">
      <c r="B433708" s="78"/>
      <c r="C433708" s="77"/>
    </row>
    <row r="433818" spans="2:3" x14ac:dyDescent="0.25">
      <c r="B433818" s="78"/>
      <c r="C433818" s="77"/>
    </row>
    <row r="433819" spans="2:3" x14ac:dyDescent="0.25">
      <c r="B433819" s="78"/>
      <c r="C433819" s="77"/>
    </row>
    <row r="433820" spans="2:3" x14ac:dyDescent="0.25">
      <c r="B433820" s="78"/>
      <c r="C433820" s="77"/>
    </row>
    <row r="433821" spans="2:3" x14ac:dyDescent="0.25">
      <c r="B433821" s="78"/>
      <c r="C433821" s="77"/>
    </row>
    <row r="433822" spans="2:3" x14ac:dyDescent="0.25">
      <c r="B433822" s="78"/>
      <c r="C433822" s="77"/>
    </row>
    <row r="433823" spans="2:3" x14ac:dyDescent="0.25">
      <c r="B433823" s="78"/>
      <c r="C433823" s="77"/>
    </row>
    <row r="433824" spans="2:3" x14ac:dyDescent="0.25">
      <c r="B433824" s="78"/>
      <c r="C433824" s="77"/>
    </row>
    <row r="433825" spans="2:3" x14ac:dyDescent="0.25">
      <c r="B433825" s="78"/>
      <c r="C433825" s="77"/>
    </row>
    <row r="433826" spans="2:3" x14ac:dyDescent="0.25">
      <c r="B433826" s="78"/>
      <c r="C433826" s="77"/>
    </row>
    <row r="433827" spans="2:3" x14ac:dyDescent="0.25">
      <c r="B433827" s="78"/>
      <c r="C433827" s="77"/>
    </row>
    <row r="433828" spans="2:3" x14ac:dyDescent="0.25">
      <c r="B433828" s="78"/>
      <c r="C433828" s="77"/>
    </row>
    <row r="433829" spans="2:3" x14ac:dyDescent="0.25">
      <c r="B433829" s="78"/>
      <c r="C433829" s="77"/>
    </row>
    <row r="433830" spans="2:3" x14ac:dyDescent="0.25">
      <c r="B433830" s="78"/>
      <c r="C433830" s="77"/>
    </row>
    <row r="433940" spans="2:3" x14ac:dyDescent="0.25">
      <c r="B433940" s="78"/>
      <c r="C433940" s="77"/>
    </row>
    <row r="433941" spans="2:3" x14ac:dyDescent="0.25">
      <c r="B433941" s="78"/>
      <c r="C433941" s="77"/>
    </row>
    <row r="433942" spans="2:3" x14ac:dyDescent="0.25">
      <c r="B433942" s="78"/>
      <c r="C433942" s="77"/>
    </row>
    <row r="433943" spans="2:3" x14ac:dyDescent="0.25">
      <c r="B433943" s="78"/>
      <c r="C433943" s="77"/>
    </row>
    <row r="433944" spans="2:3" x14ac:dyDescent="0.25">
      <c r="B433944" s="78"/>
      <c r="C433944" s="77"/>
    </row>
    <row r="433945" spans="2:3" x14ac:dyDescent="0.25">
      <c r="B433945" s="78"/>
      <c r="C433945" s="77"/>
    </row>
    <row r="433946" spans="2:3" x14ac:dyDescent="0.25">
      <c r="B433946" s="78"/>
      <c r="C433946" s="77"/>
    </row>
    <row r="433947" spans="2:3" x14ac:dyDescent="0.25">
      <c r="B433947" s="78"/>
      <c r="C433947" s="77"/>
    </row>
    <row r="433948" spans="2:3" x14ac:dyDescent="0.25">
      <c r="B433948" s="78"/>
      <c r="C433948" s="77"/>
    </row>
    <row r="433949" spans="2:3" x14ac:dyDescent="0.25">
      <c r="B433949" s="78"/>
      <c r="C433949" s="77"/>
    </row>
    <row r="433950" spans="2:3" x14ac:dyDescent="0.25">
      <c r="B433950" s="78"/>
      <c r="C433950" s="77"/>
    </row>
    <row r="433951" spans="2:3" x14ac:dyDescent="0.25">
      <c r="B433951" s="78"/>
      <c r="C433951" s="77"/>
    </row>
    <row r="433952" spans="2:3" x14ac:dyDescent="0.25">
      <c r="B433952" s="78"/>
      <c r="C433952" s="77"/>
    </row>
    <row r="434062" spans="2:3" x14ac:dyDescent="0.25">
      <c r="B434062" s="78"/>
      <c r="C434062" s="77"/>
    </row>
    <row r="434063" spans="2:3" x14ac:dyDescent="0.25">
      <c r="B434063" s="78"/>
      <c r="C434063" s="77"/>
    </row>
    <row r="434064" spans="2:3" x14ac:dyDescent="0.25">
      <c r="B434064" s="78"/>
      <c r="C434064" s="77"/>
    </row>
    <row r="434065" spans="2:3" x14ac:dyDescent="0.25">
      <c r="B434065" s="78"/>
      <c r="C434065" s="77"/>
    </row>
    <row r="434066" spans="2:3" x14ac:dyDescent="0.25">
      <c r="B434066" s="78"/>
      <c r="C434066" s="77"/>
    </row>
    <row r="434067" spans="2:3" x14ac:dyDescent="0.25">
      <c r="B434067" s="78"/>
      <c r="C434067" s="77"/>
    </row>
    <row r="434068" spans="2:3" x14ac:dyDescent="0.25">
      <c r="B434068" s="78"/>
      <c r="C434068" s="77"/>
    </row>
    <row r="434069" spans="2:3" x14ac:dyDescent="0.25">
      <c r="B434069" s="78"/>
      <c r="C434069" s="77"/>
    </row>
    <row r="434070" spans="2:3" x14ac:dyDescent="0.25">
      <c r="B434070" s="78"/>
      <c r="C434070" s="77"/>
    </row>
    <row r="434071" spans="2:3" x14ac:dyDescent="0.25">
      <c r="B434071" s="78"/>
      <c r="C434071" s="77"/>
    </row>
    <row r="434072" spans="2:3" x14ac:dyDescent="0.25">
      <c r="B434072" s="78"/>
      <c r="C434072" s="77"/>
    </row>
    <row r="434073" spans="2:3" x14ac:dyDescent="0.25">
      <c r="B434073" s="78"/>
      <c r="C434073" s="77"/>
    </row>
    <row r="434074" spans="2:3" x14ac:dyDescent="0.25">
      <c r="B434074" s="78"/>
      <c r="C434074" s="77"/>
    </row>
    <row r="434184" spans="2:3" x14ac:dyDescent="0.25">
      <c r="B434184" s="78"/>
      <c r="C434184" s="77"/>
    </row>
    <row r="434185" spans="2:3" x14ac:dyDescent="0.25">
      <c r="B434185" s="78"/>
      <c r="C434185" s="77"/>
    </row>
    <row r="434186" spans="2:3" x14ac:dyDescent="0.25">
      <c r="B434186" s="78"/>
      <c r="C434186" s="77"/>
    </row>
    <row r="434187" spans="2:3" x14ac:dyDescent="0.25">
      <c r="B434187" s="78"/>
      <c r="C434187" s="77"/>
    </row>
    <row r="434188" spans="2:3" x14ac:dyDescent="0.25">
      <c r="B434188" s="78"/>
      <c r="C434188" s="77"/>
    </row>
    <row r="434189" spans="2:3" x14ac:dyDescent="0.25">
      <c r="B434189" s="78"/>
      <c r="C434189" s="77"/>
    </row>
    <row r="434190" spans="2:3" x14ac:dyDescent="0.25">
      <c r="B434190" s="78"/>
      <c r="C434190" s="77"/>
    </row>
    <row r="434191" spans="2:3" x14ac:dyDescent="0.25">
      <c r="B434191" s="78"/>
      <c r="C434191" s="77"/>
    </row>
    <row r="434192" spans="2:3" x14ac:dyDescent="0.25">
      <c r="B434192" s="78"/>
      <c r="C434192" s="77"/>
    </row>
    <row r="434193" spans="2:3" x14ac:dyDescent="0.25">
      <c r="B434193" s="78"/>
      <c r="C434193" s="77"/>
    </row>
    <row r="434194" spans="2:3" x14ac:dyDescent="0.25">
      <c r="B434194" s="78"/>
      <c r="C434194" s="77"/>
    </row>
    <row r="434195" spans="2:3" x14ac:dyDescent="0.25">
      <c r="B434195" s="78"/>
      <c r="C434195" s="77"/>
    </row>
    <row r="434196" spans="2:3" x14ac:dyDescent="0.25">
      <c r="B434196" s="78"/>
      <c r="C434196" s="77"/>
    </row>
    <row r="434306" spans="2:3" x14ac:dyDescent="0.25">
      <c r="B434306" s="78"/>
      <c r="C434306" s="77"/>
    </row>
    <row r="434307" spans="2:3" x14ac:dyDescent="0.25">
      <c r="B434307" s="78"/>
      <c r="C434307" s="77"/>
    </row>
    <row r="434308" spans="2:3" x14ac:dyDescent="0.25">
      <c r="B434308" s="78"/>
      <c r="C434308" s="77"/>
    </row>
    <row r="434309" spans="2:3" x14ac:dyDescent="0.25">
      <c r="B434309" s="78"/>
      <c r="C434309" s="77"/>
    </row>
    <row r="434310" spans="2:3" x14ac:dyDescent="0.25">
      <c r="B434310" s="78"/>
      <c r="C434310" s="77"/>
    </row>
    <row r="434311" spans="2:3" x14ac:dyDescent="0.25">
      <c r="B434311" s="78"/>
      <c r="C434311" s="77"/>
    </row>
    <row r="434312" spans="2:3" x14ac:dyDescent="0.25">
      <c r="B434312" s="78"/>
      <c r="C434312" s="77"/>
    </row>
    <row r="434313" spans="2:3" x14ac:dyDescent="0.25">
      <c r="B434313" s="78"/>
      <c r="C434313" s="77"/>
    </row>
    <row r="434314" spans="2:3" x14ac:dyDescent="0.25">
      <c r="B434314" s="78"/>
      <c r="C434314" s="77"/>
    </row>
    <row r="434315" spans="2:3" x14ac:dyDescent="0.25">
      <c r="B434315" s="78"/>
      <c r="C434315" s="77"/>
    </row>
    <row r="434316" spans="2:3" x14ac:dyDescent="0.25">
      <c r="B434316" s="78"/>
      <c r="C434316" s="77"/>
    </row>
    <row r="434317" spans="2:3" x14ac:dyDescent="0.25">
      <c r="B434317" s="78"/>
      <c r="C434317" s="77"/>
    </row>
    <row r="434318" spans="2:3" x14ac:dyDescent="0.25">
      <c r="B434318" s="78"/>
      <c r="C434318" s="77"/>
    </row>
    <row r="434428" spans="2:3" x14ac:dyDescent="0.25">
      <c r="B434428" s="78"/>
      <c r="C434428" s="77"/>
    </row>
    <row r="434429" spans="2:3" x14ac:dyDescent="0.25">
      <c r="B434429" s="78"/>
      <c r="C434429" s="77"/>
    </row>
    <row r="434430" spans="2:3" x14ac:dyDescent="0.25">
      <c r="B434430" s="78"/>
      <c r="C434430" s="77"/>
    </row>
    <row r="434431" spans="2:3" x14ac:dyDescent="0.25">
      <c r="B434431" s="78"/>
      <c r="C434431" s="77"/>
    </row>
    <row r="434432" spans="2:3" x14ac:dyDescent="0.25">
      <c r="B434432" s="78"/>
      <c r="C434432" s="77"/>
    </row>
    <row r="434433" spans="2:3" x14ac:dyDescent="0.25">
      <c r="B434433" s="78"/>
      <c r="C434433" s="77"/>
    </row>
    <row r="434434" spans="2:3" x14ac:dyDescent="0.25">
      <c r="B434434" s="78"/>
      <c r="C434434" s="77"/>
    </row>
    <row r="434435" spans="2:3" x14ac:dyDescent="0.25">
      <c r="B434435" s="78"/>
      <c r="C434435" s="77"/>
    </row>
    <row r="434436" spans="2:3" x14ac:dyDescent="0.25">
      <c r="B434436" s="78"/>
      <c r="C434436" s="77"/>
    </row>
    <row r="434437" spans="2:3" x14ac:dyDescent="0.25">
      <c r="B434437" s="78"/>
      <c r="C434437" s="77"/>
    </row>
    <row r="434438" spans="2:3" x14ac:dyDescent="0.25">
      <c r="B434438" s="78"/>
      <c r="C434438" s="77"/>
    </row>
    <row r="434439" spans="2:3" x14ac:dyDescent="0.25">
      <c r="B434439" s="78"/>
      <c r="C434439" s="77"/>
    </row>
    <row r="434440" spans="2:3" x14ac:dyDescent="0.25">
      <c r="B434440" s="78"/>
      <c r="C434440" s="77"/>
    </row>
    <row r="434550" spans="2:3" x14ac:dyDescent="0.25">
      <c r="B434550" s="78"/>
      <c r="C434550" s="77"/>
    </row>
    <row r="434551" spans="2:3" x14ac:dyDescent="0.25">
      <c r="B434551" s="78"/>
      <c r="C434551" s="77"/>
    </row>
    <row r="434552" spans="2:3" x14ac:dyDescent="0.25">
      <c r="B434552" s="78"/>
      <c r="C434552" s="77"/>
    </row>
    <row r="434553" spans="2:3" x14ac:dyDescent="0.25">
      <c r="B434553" s="78"/>
      <c r="C434553" s="77"/>
    </row>
    <row r="434554" spans="2:3" x14ac:dyDescent="0.25">
      <c r="B434554" s="78"/>
      <c r="C434554" s="77"/>
    </row>
    <row r="434555" spans="2:3" x14ac:dyDescent="0.25">
      <c r="B434555" s="78"/>
      <c r="C434555" s="77"/>
    </row>
    <row r="434556" spans="2:3" x14ac:dyDescent="0.25">
      <c r="B434556" s="78"/>
      <c r="C434556" s="77"/>
    </row>
    <row r="434557" spans="2:3" x14ac:dyDescent="0.25">
      <c r="B434557" s="78"/>
      <c r="C434557" s="77"/>
    </row>
    <row r="434558" spans="2:3" x14ac:dyDescent="0.25">
      <c r="B434558" s="78"/>
      <c r="C434558" s="77"/>
    </row>
    <row r="434559" spans="2:3" x14ac:dyDescent="0.25">
      <c r="B434559" s="78"/>
      <c r="C434559" s="77"/>
    </row>
    <row r="434560" spans="2:3" x14ac:dyDescent="0.25">
      <c r="B434560" s="78"/>
      <c r="C434560" s="77"/>
    </row>
    <row r="434561" spans="2:3" x14ac:dyDescent="0.25">
      <c r="B434561" s="78"/>
      <c r="C434561" s="77"/>
    </row>
    <row r="434562" spans="2:3" x14ac:dyDescent="0.25">
      <c r="B434562" s="78"/>
      <c r="C434562" s="77"/>
    </row>
    <row r="434672" spans="2:3" x14ac:dyDescent="0.25">
      <c r="B434672" s="78"/>
      <c r="C434672" s="77"/>
    </row>
    <row r="434673" spans="2:3" x14ac:dyDescent="0.25">
      <c r="B434673" s="78"/>
      <c r="C434673" s="77"/>
    </row>
    <row r="434674" spans="2:3" x14ac:dyDescent="0.25">
      <c r="B434674" s="78"/>
      <c r="C434674" s="77"/>
    </row>
    <row r="434675" spans="2:3" x14ac:dyDescent="0.25">
      <c r="B434675" s="78"/>
      <c r="C434675" s="77"/>
    </row>
    <row r="434676" spans="2:3" x14ac:dyDescent="0.25">
      <c r="B434676" s="78"/>
      <c r="C434676" s="77"/>
    </row>
    <row r="434677" spans="2:3" x14ac:dyDescent="0.25">
      <c r="B434677" s="78"/>
      <c r="C434677" s="77"/>
    </row>
    <row r="434678" spans="2:3" x14ac:dyDescent="0.25">
      <c r="B434678" s="78"/>
      <c r="C434678" s="77"/>
    </row>
    <row r="434679" spans="2:3" x14ac:dyDescent="0.25">
      <c r="B434679" s="78"/>
      <c r="C434679" s="77"/>
    </row>
    <row r="434680" spans="2:3" x14ac:dyDescent="0.25">
      <c r="B434680" s="78"/>
      <c r="C434680" s="77"/>
    </row>
    <row r="434681" spans="2:3" x14ac:dyDescent="0.25">
      <c r="B434681" s="78"/>
      <c r="C434681" s="77"/>
    </row>
    <row r="434682" spans="2:3" x14ac:dyDescent="0.25">
      <c r="B434682" s="78"/>
      <c r="C434682" s="77"/>
    </row>
    <row r="434683" spans="2:3" x14ac:dyDescent="0.25">
      <c r="B434683" s="78"/>
      <c r="C434683" s="77"/>
    </row>
    <row r="434684" spans="2:3" x14ac:dyDescent="0.25">
      <c r="B434684" s="78"/>
      <c r="C434684" s="77"/>
    </row>
    <row r="434794" spans="2:3" x14ac:dyDescent="0.25">
      <c r="B434794" s="78"/>
      <c r="C434794" s="77"/>
    </row>
    <row r="434795" spans="2:3" x14ac:dyDescent="0.25">
      <c r="B434795" s="78"/>
      <c r="C434795" s="77"/>
    </row>
    <row r="434796" spans="2:3" x14ac:dyDescent="0.25">
      <c r="B434796" s="78"/>
      <c r="C434796" s="77"/>
    </row>
    <row r="434797" spans="2:3" x14ac:dyDescent="0.25">
      <c r="B434797" s="78"/>
      <c r="C434797" s="77"/>
    </row>
    <row r="434798" spans="2:3" x14ac:dyDescent="0.25">
      <c r="B434798" s="78"/>
      <c r="C434798" s="77"/>
    </row>
    <row r="434799" spans="2:3" x14ac:dyDescent="0.25">
      <c r="B434799" s="78"/>
      <c r="C434799" s="77"/>
    </row>
    <row r="434800" spans="2:3" x14ac:dyDescent="0.25">
      <c r="B434800" s="78"/>
      <c r="C434800" s="77"/>
    </row>
    <row r="434801" spans="2:3" x14ac:dyDescent="0.25">
      <c r="B434801" s="78"/>
      <c r="C434801" s="77"/>
    </row>
    <row r="434802" spans="2:3" x14ac:dyDescent="0.25">
      <c r="B434802" s="78"/>
      <c r="C434802" s="77"/>
    </row>
    <row r="434803" spans="2:3" x14ac:dyDescent="0.25">
      <c r="B434803" s="78"/>
      <c r="C434803" s="77"/>
    </row>
    <row r="434804" spans="2:3" x14ac:dyDescent="0.25">
      <c r="B434804" s="78"/>
      <c r="C434804" s="77"/>
    </row>
    <row r="434805" spans="2:3" x14ac:dyDescent="0.25">
      <c r="B434805" s="78"/>
      <c r="C434805" s="77"/>
    </row>
    <row r="434806" spans="2:3" x14ac:dyDescent="0.25">
      <c r="B434806" s="78"/>
      <c r="C434806" s="77"/>
    </row>
    <row r="434916" spans="2:3" x14ac:dyDescent="0.25">
      <c r="B434916" s="78"/>
      <c r="C434916" s="77"/>
    </row>
    <row r="434917" spans="2:3" x14ac:dyDescent="0.25">
      <c r="B434917" s="78"/>
      <c r="C434917" s="77"/>
    </row>
    <row r="434918" spans="2:3" x14ac:dyDescent="0.25">
      <c r="B434918" s="78"/>
      <c r="C434918" s="77"/>
    </row>
    <row r="434919" spans="2:3" x14ac:dyDescent="0.25">
      <c r="B434919" s="78"/>
      <c r="C434919" s="77"/>
    </row>
    <row r="434920" spans="2:3" x14ac:dyDescent="0.25">
      <c r="B434920" s="78"/>
      <c r="C434920" s="77"/>
    </row>
    <row r="434921" spans="2:3" x14ac:dyDescent="0.25">
      <c r="B434921" s="78"/>
      <c r="C434921" s="77"/>
    </row>
    <row r="434922" spans="2:3" x14ac:dyDescent="0.25">
      <c r="B434922" s="78"/>
      <c r="C434922" s="77"/>
    </row>
    <row r="434923" spans="2:3" x14ac:dyDescent="0.25">
      <c r="B434923" s="78"/>
      <c r="C434923" s="77"/>
    </row>
    <row r="434924" spans="2:3" x14ac:dyDescent="0.25">
      <c r="B434924" s="78"/>
      <c r="C434924" s="77"/>
    </row>
    <row r="434925" spans="2:3" x14ac:dyDescent="0.25">
      <c r="B434925" s="78"/>
      <c r="C434925" s="77"/>
    </row>
    <row r="434926" spans="2:3" x14ac:dyDescent="0.25">
      <c r="B434926" s="78"/>
      <c r="C434926" s="77"/>
    </row>
    <row r="434927" spans="2:3" x14ac:dyDescent="0.25">
      <c r="B434927" s="78"/>
      <c r="C434927" s="77"/>
    </row>
    <row r="434928" spans="2:3" x14ac:dyDescent="0.25">
      <c r="B434928" s="78"/>
      <c r="C434928" s="77"/>
    </row>
    <row r="435038" spans="2:3" x14ac:dyDescent="0.25">
      <c r="B435038" s="78"/>
      <c r="C435038" s="77"/>
    </row>
    <row r="435039" spans="2:3" x14ac:dyDescent="0.25">
      <c r="B435039" s="78"/>
      <c r="C435039" s="77"/>
    </row>
    <row r="435040" spans="2:3" x14ac:dyDescent="0.25">
      <c r="B435040" s="78"/>
      <c r="C435040" s="77"/>
    </row>
    <row r="435041" spans="2:3" x14ac:dyDescent="0.25">
      <c r="B435041" s="78"/>
      <c r="C435041" s="77"/>
    </row>
    <row r="435042" spans="2:3" x14ac:dyDescent="0.25">
      <c r="B435042" s="78"/>
      <c r="C435042" s="77"/>
    </row>
    <row r="435043" spans="2:3" x14ac:dyDescent="0.25">
      <c r="B435043" s="78"/>
      <c r="C435043" s="77"/>
    </row>
    <row r="435044" spans="2:3" x14ac:dyDescent="0.25">
      <c r="B435044" s="78"/>
      <c r="C435044" s="77"/>
    </row>
    <row r="435045" spans="2:3" x14ac:dyDescent="0.25">
      <c r="B435045" s="78"/>
      <c r="C435045" s="77"/>
    </row>
    <row r="435046" spans="2:3" x14ac:dyDescent="0.25">
      <c r="B435046" s="78"/>
      <c r="C435046" s="77"/>
    </row>
    <row r="435047" spans="2:3" x14ac:dyDescent="0.25">
      <c r="B435047" s="78"/>
      <c r="C435047" s="77"/>
    </row>
    <row r="435048" spans="2:3" x14ac:dyDescent="0.25">
      <c r="B435048" s="78"/>
      <c r="C435048" s="77"/>
    </row>
    <row r="435049" spans="2:3" x14ac:dyDescent="0.25">
      <c r="B435049" s="78"/>
      <c r="C435049" s="77"/>
    </row>
    <row r="435050" spans="2:3" x14ac:dyDescent="0.25">
      <c r="B435050" s="78"/>
      <c r="C435050" s="77"/>
    </row>
    <row r="435160" spans="2:3" x14ac:dyDescent="0.25">
      <c r="B435160" s="78"/>
      <c r="C435160" s="77"/>
    </row>
    <row r="435161" spans="2:3" x14ac:dyDescent="0.25">
      <c r="B435161" s="78"/>
      <c r="C435161" s="77"/>
    </row>
    <row r="435162" spans="2:3" x14ac:dyDescent="0.25">
      <c r="B435162" s="78"/>
      <c r="C435162" s="77"/>
    </row>
    <row r="435163" spans="2:3" x14ac:dyDescent="0.25">
      <c r="B435163" s="78"/>
      <c r="C435163" s="77"/>
    </row>
    <row r="435164" spans="2:3" x14ac:dyDescent="0.25">
      <c r="B435164" s="78"/>
      <c r="C435164" s="77"/>
    </row>
    <row r="435165" spans="2:3" x14ac:dyDescent="0.25">
      <c r="B435165" s="78"/>
      <c r="C435165" s="77"/>
    </row>
    <row r="435166" spans="2:3" x14ac:dyDescent="0.25">
      <c r="B435166" s="78"/>
      <c r="C435166" s="77"/>
    </row>
    <row r="435167" spans="2:3" x14ac:dyDescent="0.25">
      <c r="B435167" s="78"/>
      <c r="C435167" s="77"/>
    </row>
    <row r="435168" spans="2:3" x14ac:dyDescent="0.25">
      <c r="B435168" s="78"/>
      <c r="C435168" s="77"/>
    </row>
    <row r="435169" spans="2:3" x14ac:dyDescent="0.25">
      <c r="B435169" s="78"/>
      <c r="C435169" s="77"/>
    </row>
    <row r="435170" spans="2:3" x14ac:dyDescent="0.25">
      <c r="B435170" s="78"/>
      <c r="C435170" s="77"/>
    </row>
    <row r="435171" spans="2:3" x14ac:dyDescent="0.25">
      <c r="B435171" s="78"/>
      <c r="C435171" s="77"/>
    </row>
    <row r="435172" spans="2:3" x14ac:dyDescent="0.25">
      <c r="B435172" s="78"/>
      <c r="C435172" s="77"/>
    </row>
    <row r="435282" spans="2:3" x14ac:dyDescent="0.25">
      <c r="B435282" s="78"/>
      <c r="C435282" s="77"/>
    </row>
    <row r="435283" spans="2:3" x14ac:dyDescent="0.25">
      <c r="B435283" s="78"/>
      <c r="C435283" s="77"/>
    </row>
    <row r="435284" spans="2:3" x14ac:dyDescent="0.25">
      <c r="B435284" s="78"/>
      <c r="C435284" s="77"/>
    </row>
    <row r="435285" spans="2:3" x14ac:dyDescent="0.25">
      <c r="B435285" s="78"/>
      <c r="C435285" s="77"/>
    </row>
    <row r="435286" spans="2:3" x14ac:dyDescent="0.25">
      <c r="B435286" s="78"/>
      <c r="C435286" s="77"/>
    </row>
    <row r="435287" spans="2:3" x14ac:dyDescent="0.25">
      <c r="B435287" s="78"/>
      <c r="C435287" s="77"/>
    </row>
    <row r="435288" spans="2:3" x14ac:dyDescent="0.25">
      <c r="B435288" s="78"/>
      <c r="C435288" s="77"/>
    </row>
    <row r="435289" spans="2:3" x14ac:dyDescent="0.25">
      <c r="B435289" s="78"/>
      <c r="C435289" s="77"/>
    </row>
    <row r="435290" spans="2:3" x14ac:dyDescent="0.25">
      <c r="B435290" s="78"/>
      <c r="C435290" s="77"/>
    </row>
    <row r="435291" spans="2:3" x14ac:dyDescent="0.25">
      <c r="B435291" s="78"/>
      <c r="C435291" s="77"/>
    </row>
    <row r="435292" spans="2:3" x14ac:dyDescent="0.25">
      <c r="B435292" s="78"/>
      <c r="C435292" s="77"/>
    </row>
    <row r="435293" spans="2:3" x14ac:dyDescent="0.25">
      <c r="B435293" s="78"/>
      <c r="C435293" s="77"/>
    </row>
    <row r="435294" spans="2:3" x14ac:dyDescent="0.25">
      <c r="B435294" s="78"/>
      <c r="C435294" s="77"/>
    </row>
    <row r="435404" spans="2:3" x14ac:dyDescent="0.25">
      <c r="B435404" s="78"/>
      <c r="C435404" s="77"/>
    </row>
    <row r="435405" spans="2:3" x14ac:dyDescent="0.25">
      <c r="B435405" s="78"/>
      <c r="C435405" s="77"/>
    </row>
    <row r="435406" spans="2:3" x14ac:dyDescent="0.25">
      <c r="B435406" s="78"/>
      <c r="C435406" s="77"/>
    </row>
    <row r="435407" spans="2:3" x14ac:dyDescent="0.25">
      <c r="B435407" s="78"/>
      <c r="C435407" s="77"/>
    </row>
    <row r="435408" spans="2:3" x14ac:dyDescent="0.25">
      <c r="B435408" s="78"/>
      <c r="C435408" s="77"/>
    </row>
    <row r="435409" spans="2:3" x14ac:dyDescent="0.25">
      <c r="B435409" s="78"/>
      <c r="C435409" s="77"/>
    </row>
    <row r="435410" spans="2:3" x14ac:dyDescent="0.25">
      <c r="B435410" s="78"/>
      <c r="C435410" s="77"/>
    </row>
    <row r="435411" spans="2:3" x14ac:dyDescent="0.25">
      <c r="B435411" s="78"/>
      <c r="C435411" s="77"/>
    </row>
    <row r="435412" spans="2:3" x14ac:dyDescent="0.25">
      <c r="B435412" s="78"/>
      <c r="C435412" s="77"/>
    </row>
    <row r="435413" spans="2:3" x14ac:dyDescent="0.25">
      <c r="B435413" s="78"/>
      <c r="C435413" s="77"/>
    </row>
    <row r="435414" spans="2:3" x14ac:dyDescent="0.25">
      <c r="B435414" s="78"/>
      <c r="C435414" s="77"/>
    </row>
    <row r="435415" spans="2:3" x14ac:dyDescent="0.25">
      <c r="B435415" s="78"/>
      <c r="C435415" s="77"/>
    </row>
    <row r="435416" spans="2:3" x14ac:dyDescent="0.25">
      <c r="B435416" s="78"/>
      <c r="C435416" s="77"/>
    </row>
    <row r="435526" spans="2:3" x14ac:dyDescent="0.25">
      <c r="B435526" s="78"/>
      <c r="C435526" s="77"/>
    </row>
    <row r="435527" spans="2:3" x14ac:dyDescent="0.25">
      <c r="B435527" s="78"/>
      <c r="C435527" s="77"/>
    </row>
    <row r="435528" spans="2:3" x14ac:dyDescent="0.25">
      <c r="B435528" s="78"/>
      <c r="C435528" s="77"/>
    </row>
    <row r="435529" spans="2:3" x14ac:dyDescent="0.25">
      <c r="B435529" s="78"/>
      <c r="C435529" s="77"/>
    </row>
    <row r="435530" spans="2:3" x14ac:dyDescent="0.25">
      <c r="B435530" s="78"/>
      <c r="C435530" s="77"/>
    </row>
    <row r="435531" spans="2:3" x14ac:dyDescent="0.25">
      <c r="B435531" s="78"/>
      <c r="C435531" s="77"/>
    </row>
    <row r="435532" spans="2:3" x14ac:dyDescent="0.25">
      <c r="B435532" s="78"/>
      <c r="C435532" s="77"/>
    </row>
    <row r="435533" spans="2:3" x14ac:dyDescent="0.25">
      <c r="B435533" s="78"/>
      <c r="C435533" s="77"/>
    </row>
    <row r="435534" spans="2:3" x14ac:dyDescent="0.25">
      <c r="B435534" s="78"/>
      <c r="C435534" s="77"/>
    </row>
    <row r="435535" spans="2:3" x14ac:dyDescent="0.25">
      <c r="B435535" s="78"/>
      <c r="C435535" s="77"/>
    </row>
    <row r="435536" spans="2:3" x14ac:dyDescent="0.25">
      <c r="B435536" s="78"/>
      <c r="C435536" s="77"/>
    </row>
    <row r="435537" spans="2:3" x14ac:dyDescent="0.25">
      <c r="B435537" s="78"/>
      <c r="C435537" s="77"/>
    </row>
    <row r="435538" spans="2:3" x14ac:dyDescent="0.25">
      <c r="B435538" s="78"/>
      <c r="C435538" s="77"/>
    </row>
    <row r="435648" spans="2:3" x14ac:dyDescent="0.25">
      <c r="B435648" s="78"/>
      <c r="C435648" s="77"/>
    </row>
    <row r="435649" spans="2:3" x14ac:dyDescent="0.25">
      <c r="B435649" s="78"/>
      <c r="C435649" s="77"/>
    </row>
    <row r="435650" spans="2:3" x14ac:dyDescent="0.25">
      <c r="B435650" s="78"/>
      <c r="C435650" s="77"/>
    </row>
    <row r="435651" spans="2:3" x14ac:dyDescent="0.25">
      <c r="B435651" s="78"/>
      <c r="C435651" s="77"/>
    </row>
    <row r="435652" spans="2:3" x14ac:dyDescent="0.25">
      <c r="B435652" s="78"/>
      <c r="C435652" s="77"/>
    </row>
    <row r="435653" spans="2:3" x14ac:dyDescent="0.25">
      <c r="B435653" s="78"/>
      <c r="C435653" s="77"/>
    </row>
    <row r="435654" spans="2:3" x14ac:dyDescent="0.25">
      <c r="B435654" s="78"/>
      <c r="C435654" s="77"/>
    </row>
    <row r="435655" spans="2:3" x14ac:dyDescent="0.25">
      <c r="B435655" s="78"/>
      <c r="C435655" s="77"/>
    </row>
    <row r="435656" spans="2:3" x14ac:dyDescent="0.25">
      <c r="B435656" s="78"/>
      <c r="C435656" s="77"/>
    </row>
    <row r="435657" spans="2:3" x14ac:dyDescent="0.25">
      <c r="B435657" s="78"/>
      <c r="C435657" s="77"/>
    </row>
    <row r="435658" spans="2:3" x14ac:dyDescent="0.25">
      <c r="B435658" s="78"/>
      <c r="C435658" s="77"/>
    </row>
    <row r="435659" spans="2:3" x14ac:dyDescent="0.25">
      <c r="B435659" s="78"/>
      <c r="C435659" s="77"/>
    </row>
    <row r="435660" spans="2:3" x14ac:dyDescent="0.25">
      <c r="B435660" s="78"/>
      <c r="C435660" s="77"/>
    </row>
    <row r="435770" spans="2:3" x14ac:dyDescent="0.25">
      <c r="B435770" s="78"/>
      <c r="C435770" s="77"/>
    </row>
    <row r="435771" spans="2:3" x14ac:dyDescent="0.25">
      <c r="B435771" s="78"/>
      <c r="C435771" s="77"/>
    </row>
    <row r="435772" spans="2:3" x14ac:dyDescent="0.25">
      <c r="B435772" s="78"/>
      <c r="C435772" s="77"/>
    </row>
    <row r="435773" spans="2:3" x14ac:dyDescent="0.25">
      <c r="B435773" s="78"/>
      <c r="C435773" s="77"/>
    </row>
    <row r="435774" spans="2:3" x14ac:dyDescent="0.25">
      <c r="B435774" s="78"/>
      <c r="C435774" s="77"/>
    </row>
    <row r="435775" spans="2:3" x14ac:dyDescent="0.25">
      <c r="B435775" s="78"/>
      <c r="C435775" s="77"/>
    </row>
    <row r="435776" spans="2:3" x14ac:dyDescent="0.25">
      <c r="B435776" s="78"/>
      <c r="C435776" s="77"/>
    </row>
    <row r="435777" spans="2:3" x14ac:dyDescent="0.25">
      <c r="B435777" s="78"/>
      <c r="C435777" s="77"/>
    </row>
    <row r="435778" spans="2:3" x14ac:dyDescent="0.25">
      <c r="B435778" s="78"/>
      <c r="C435778" s="77"/>
    </row>
    <row r="435779" spans="2:3" x14ac:dyDescent="0.25">
      <c r="B435779" s="78"/>
      <c r="C435779" s="77"/>
    </row>
    <row r="435780" spans="2:3" x14ac:dyDescent="0.25">
      <c r="B435780" s="78"/>
      <c r="C435780" s="77"/>
    </row>
    <row r="435781" spans="2:3" x14ac:dyDescent="0.25">
      <c r="B435781" s="78"/>
      <c r="C435781" s="77"/>
    </row>
    <row r="435782" spans="2:3" x14ac:dyDescent="0.25">
      <c r="B435782" s="78"/>
      <c r="C435782" s="77"/>
    </row>
    <row r="435892" spans="2:3" x14ac:dyDescent="0.25">
      <c r="B435892" s="78"/>
      <c r="C435892" s="77"/>
    </row>
    <row r="435893" spans="2:3" x14ac:dyDescent="0.25">
      <c r="B435893" s="78"/>
      <c r="C435893" s="77"/>
    </row>
    <row r="435894" spans="2:3" x14ac:dyDescent="0.25">
      <c r="B435894" s="78"/>
      <c r="C435894" s="77"/>
    </row>
    <row r="435895" spans="2:3" x14ac:dyDescent="0.25">
      <c r="B435895" s="78"/>
      <c r="C435895" s="77"/>
    </row>
    <row r="435896" spans="2:3" x14ac:dyDescent="0.25">
      <c r="B435896" s="78"/>
      <c r="C435896" s="77"/>
    </row>
    <row r="435897" spans="2:3" x14ac:dyDescent="0.25">
      <c r="B435897" s="78"/>
      <c r="C435897" s="77"/>
    </row>
    <row r="435898" spans="2:3" x14ac:dyDescent="0.25">
      <c r="B435898" s="78"/>
      <c r="C435898" s="77"/>
    </row>
    <row r="435899" spans="2:3" x14ac:dyDescent="0.25">
      <c r="B435899" s="78"/>
      <c r="C435899" s="77"/>
    </row>
    <row r="435900" spans="2:3" x14ac:dyDescent="0.25">
      <c r="B435900" s="78"/>
      <c r="C435900" s="77"/>
    </row>
    <row r="435901" spans="2:3" x14ac:dyDescent="0.25">
      <c r="B435901" s="78"/>
      <c r="C435901" s="77"/>
    </row>
    <row r="435902" spans="2:3" x14ac:dyDescent="0.25">
      <c r="B435902" s="78"/>
      <c r="C435902" s="77"/>
    </row>
    <row r="435903" spans="2:3" x14ac:dyDescent="0.25">
      <c r="B435903" s="78"/>
      <c r="C435903" s="77"/>
    </row>
    <row r="435904" spans="2:3" x14ac:dyDescent="0.25">
      <c r="B435904" s="78"/>
      <c r="C435904" s="77"/>
    </row>
    <row r="436014" spans="2:3" x14ac:dyDescent="0.25">
      <c r="B436014" s="78"/>
      <c r="C436014" s="77"/>
    </row>
    <row r="436015" spans="2:3" x14ac:dyDescent="0.25">
      <c r="B436015" s="78"/>
      <c r="C436015" s="77"/>
    </row>
    <row r="436016" spans="2:3" x14ac:dyDescent="0.25">
      <c r="B436016" s="78"/>
      <c r="C436016" s="77"/>
    </row>
    <row r="436017" spans="2:3" x14ac:dyDescent="0.25">
      <c r="B436017" s="78"/>
      <c r="C436017" s="77"/>
    </row>
    <row r="436018" spans="2:3" x14ac:dyDescent="0.25">
      <c r="B436018" s="78"/>
      <c r="C436018" s="77"/>
    </row>
    <row r="436019" spans="2:3" x14ac:dyDescent="0.25">
      <c r="B436019" s="78"/>
      <c r="C436019" s="77"/>
    </row>
    <row r="436020" spans="2:3" x14ac:dyDescent="0.25">
      <c r="B436020" s="78"/>
      <c r="C436020" s="77"/>
    </row>
    <row r="436021" spans="2:3" x14ac:dyDescent="0.25">
      <c r="B436021" s="78"/>
      <c r="C436021" s="77"/>
    </row>
    <row r="436022" spans="2:3" x14ac:dyDescent="0.25">
      <c r="B436022" s="78"/>
      <c r="C436022" s="77"/>
    </row>
    <row r="436023" spans="2:3" x14ac:dyDescent="0.25">
      <c r="B436023" s="78"/>
      <c r="C436023" s="77"/>
    </row>
    <row r="436024" spans="2:3" x14ac:dyDescent="0.25">
      <c r="B436024" s="78"/>
      <c r="C436024" s="77"/>
    </row>
    <row r="436025" spans="2:3" x14ac:dyDescent="0.25">
      <c r="B436025" s="78"/>
      <c r="C436025" s="77"/>
    </row>
    <row r="436026" spans="2:3" x14ac:dyDescent="0.25">
      <c r="B436026" s="78"/>
      <c r="C436026" s="77"/>
    </row>
    <row r="436136" spans="2:3" x14ac:dyDescent="0.25">
      <c r="B436136" s="78"/>
      <c r="C436136" s="77"/>
    </row>
    <row r="436137" spans="2:3" x14ac:dyDescent="0.25">
      <c r="B436137" s="78"/>
      <c r="C436137" s="77"/>
    </row>
    <row r="436138" spans="2:3" x14ac:dyDescent="0.25">
      <c r="B436138" s="78"/>
      <c r="C436138" s="77"/>
    </row>
    <row r="436139" spans="2:3" x14ac:dyDescent="0.25">
      <c r="B436139" s="78"/>
      <c r="C436139" s="77"/>
    </row>
    <row r="436140" spans="2:3" x14ac:dyDescent="0.25">
      <c r="B436140" s="78"/>
      <c r="C436140" s="77"/>
    </row>
    <row r="436141" spans="2:3" x14ac:dyDescent="0.25">
      <c r="B436141" s="78"/>
      <c r="C436141" s="77"/>
    </row>
    <row r="436142" spans="2:3" x14ac:dyDescent="0.25">
      <c r="B436142" s="78"/>
      <c r="C436142" s="77"/>
    </row>
    <row r="436143" spans="2:3" x14ac:dyDescent="0.25">
      <c r="B436143" s="78"/>
      <c r="C436143" s="77"/>
    </row>
    <row r="436144" spans="2:3" x14ac:dyDescent="0.25">
      <c r="B436144" s="78"/>
      <c r="C436144" s="77"/>
    </row>
    <row r="436145" spans="2:3" x14ac:dyDescent="0.25">
      <c r="B436145" s="78"/>
      <c r="C436145" s="77"/>
    </row>
    <row r="436146" spans="2:3" x14ac:dyDescent="0.25">
      <c r="B436146" s="78"/>
      <c r="C436146" s="77"/>
    </row>
    <row r="436147" spans="2:3" x14ac:dyDescent="0.25">
      <c r="B436147" s="78"/>
      <c r="C436147" s="77"/>
    </row>
    <row r="436148" spans="2:3" x14ac:dyDescent="0.25">
      <c r="B436148" s="78"/>
      <c r="C436148" s="77"/>
    </row>
    <row r="436258" spans="2:3" x14ac:dyDescent="0.25">
      <c r="B436258" s="78"/>
      <c r="C436258" s="77"/>
    </row>
    <row r="436259" spans="2:3" x14ac:dyDescent="0.25">
      <c r="B436259" s="78"/>
      <c r="C436259" s="77"/>
    </row>
    <row r="436260" spans="2:3" x14ac:dyDescent="0.25">
      <c r="B436260" s="78"/>
      <c r="C436260" s="77"/>
    </row>
    <row r="436261" spans="2:3" x14ac:dyDescent="0.25">
      <c r="B436261" s="78"/>
      <c r="C436261" s="77"/>
    </row>
    <row r="436262" spans="2:3" x14ac:dyDescent="0.25">
      <c r="B436262" s="78"/>
      <c r="C436262" s="77"/>
    </row>
    <row r="436263" spans="2:3" x14ac:dyDescent="0.25">
      <c r="B436263" s="78"/>
      <c r="C436263" s="77"/>
    </row>
    <row r="436264" spans="2:3" x14ac:dyDescent="0.25">
      <c r="B436264" s="78"/>
      <c r="C436264" s="77"/>
    </row>
    <row r="436265" spans="2:3" x14ac:dyDescent="0.25">
      <c r="B436265" s="78"/>
      <c r="C436265" s="77"/>
    </row>
    <row r="436266" spans="2:3" x14ac:dyDescent="0.25">
      <c r="B436266" s="78"/>
      <c r="C436266" s="77"/>
    </row>
    <row r="436267" spans="2:3" x14ac:dyDescent="0.25">
      <c r="B436267" s="78"/>
      <c r="C436267" s="77"/>
    </row>
    <row r="436268" spans="2:3" x14ac:dyDescent="0.25">
      <c r="B436268" s="78"/>
      <c r="C436268" s="77"/>
    </row>
    <row r="436269" spans="2:3" x14ac:dyDescent="0.25">
      <c r="B436269" s="78"/>
      <c r="C436269" s="77"/>
    </row>
    <row r="436270" spans="2:3" x14ac:dyDescent="0.25">
      <c r="B436270" s="78"/>
      <c r="C436270" s="77"/>
    </row>
    <row r="436380" spans="2:3" x14ac:dyDescent="0.25">
      <c r="B436380" s="78"/>
      <c r="C436380" s="77"/>
    </row>
    <row r="436381" spans="2:3" x14ac:dyDescent="0.25">
      <c r="B436381" s="78"/>
      <c r="C436381" s="77"/>
    </row>
    <row r="436382" spans="2:3" x14ac:dyDescent="0.25">
      <c r="B436382" s="78"/>
      <c r="C436382" s="77"/>
    </row>
    <row r="436383" spans="2:3" x14ac:dyDescent="0.25">
      <c r="B436383" s="78"/>
      <c r="C436383" s="77"/>
    </row>
    <row r="436384" spans="2:3" x14ac:dyDescent="0.25">
      <c r="B436384" s="78"/>
      <c r="C436384" s="77"/>
    </row>
    <row r="436385" spans="2:3" x14ac:dyDescent="0.25">
      <c r="B436385" s="78"/>
      <c r="C436385" s="77"/>
    </row>
    <row r="436386" spans="2:3" x14ac:dyDescent="0.25">
      <c r="B436386" s="78"/>
      <c r="C436386" s="77"/>
    </row>
    <row r="436387" spans="2:3" x14ac:dyDescent="0.25">
      <c r="B436387" s="78"/>
      <c r="C436387" s="77"/>
    </row>
    <row r="436388" spans="2:3" x14ac:dyDescent="0.25">
      <c r="B436388" s="78"/>
      <c r="C436388" s="77"/>
    </row>
    <row r="436389" spans="2:3" x14ac:dyDescent="0.25">
      <c r="B436389" s="78"/>
      <c r="C436389" s="77"/>
    </row>
    <row r="436390" spans="2:3" x14ac:dyDescent="0.25">
      <c r="B436390" s="78"/>
      <c r="C436390" s="77"/>
    </row>
    <row r="436391" spans="2:3" x14ac:dyDescent="0.25">
      <c r="B436391" s="78"/>
      <c r="C436391" s="77"/>
    </row>
    <row r="436392" spans="2:3" x14ac:dyDescent="0.25">
      <c r="B436392" s="78"/>
      <c r="C436392" s="77"/>
    </row>
    <row r="436502" spans="2:3" x14ac:dyDescent="0.25">
      <c r="B436502" s="78"/>
      <c r="C436502" s="77"/>
    </row>
    <row r="436503" spans="2:3" x14ac:dyDescent="0.25">
      <c r="B436503" s="78"/>
      <c r="C436503" s="77"/>
    </row>
    <row r="436504" spans="2:3" x14ac:dyDescent="0.25">
      <c r="B436504" s="78"/>
      <c r="C436504" s="77"/>
    </row>
    <row r="436505" spans="2:3" x14ac:dyDescent="0.25">
      <c r="B436505" s="78"/>
      <c r="C436505" s="77"/>
    </row>
    <row r="436506" spans="2:3" x14ac:dyDescent="0.25">
      <c r="B436506" s="78"/>
      <c r="C436506" s="77"/>
    </row>
    <row r="436507" spans="2:3" x14ac:dyDescent="0.25">
      <c r="B436507" s="78"/>
      <c r="C436507" s="77"/>
    </row>
    <row r="436508" spans="2:3" x14ac:dyDescent="0.25">
      <c r="B436508" s="78"/>
      <c r="C436508" s="77"/>
    </row>
    <row r="436509" spans="2:3" x14ac:dyDescent="0.25">
      <c r="B436509" s="78"/>
      <c r="C436509" s="77"/>
    </row>
    <row r="436510" spans="2:3" x14ac:dyDescent="0.25">
      <c r="B436510" s="78"/>
      <c r="C436510" s="77"/>
    </row>
    <row r="436511" spans="2:3" x14ac:dyDescent="0.25">
      <c r="B436511" s="78"/>
      <c r="C436511" s="77"/>
    </row>
    <row r="436512" spans="2:3" x14ac:dyDescent="0.25">
      <c r="B436512" s="78"/>
      <c r="C436512" s="77"/>
    </row>
    <row r="436513" spans="2:3" x14ac:dyDescent="0.25">
      <c r="B436513" s="78"/>
      <c r="C436513" s="77"/>
    </row>
    <row r="436514" spans="2:3" x14ac:dyDescent="0.25">
      <c r="B436514" s="78"/>
      <c r="C436514" s="77"/>
    </row>
    <row r="436624" spans="2:3" x14ac:dyDescent="0.25">
      <c r="B436624" s="78"/>
      <c r="C436624" s="77"/>
    </row>
    <row r="436625" spans="2:3" x14ac:dyDescent="0.25">
      <c r="B436625" s="78"/>
      <c r="C436625" s="77"/>
    </row>
    <row r="436626" spans="2:3" x14ac:dyDescent="0.25">
      <c r="B436626" s="78"/>
      <c r="C436626" s="77"/>
    </row>
    <row r="436627" spans="2:3" x14ac:dyDescent="0.25">
      <c r="B436627" s="78"/>
      <c r="C436627" s="77"/>
    </row>
    <row r="436628" spans="2:3" x14ac:dyDescent="0.25">
      <c r="B436628" s="78"/>
      <c r="C436628" s="77"/>
    </row>
    <row r="436629" spans="2:3" x14ac:dyDescent="0.25">
      <c r="B436629" s="78"/>
      <c r="C436629" s="77"/>
    </row>
    <row r="436630" spans="2:3" x14ac:dyDescent="0.25">
      <c r="B436630" s="78"/>
      <c r="C436630" s="77"/>
    </row>
    <row r="436631" spans="2:3" x14ac:dyDescent="0.25">
      <c r="B436631" s="78"/>
      <c r="C436631" s="77"/>
    </row>
    <row r="436632" spans="2:3" x14ac:dyDescent="0.25">
      <c r="B436632" s="78"/>
      <c r="C436632" s="77"/>
    </row>
    <row r="436633" spans="2:3" x14ac:dyDescent="0.25">
      <c r="B436633" s="78"/>
      <c r="C436633" s="77"/>
    </row>
    <row r="436634" spans="2:3" x14ac:dyDescent="0.25">
      <c r="B436634" s="78"/>
      <c r="C436634" s="77"/>
    </row>
    <row r="436635" spans="2:3" x14ac:dyDescent="0.25">
      <c r="B436635" s="78"/>
      <c r="C436635" s="77"/>
    </row>
    <row r="436636" spans="2:3" x14ac:dyDescent="0.25">
      <c r="B436636" s="78"/>
      <c r="C436636" s="77"/>
    </row>
    <row r="436746" spans="2:3" x14ac:dyDescent="0.25">
      <c r="B436746" s="78"/>
      <c r="C436746" s="77"/>
    </row>
    <row r="436747" spans="2:3" x14ac:dyDescent="0.25">
      <c r="B436747" s="78"/>
      <c r="C436747" s="77"/>
    </row>
    <row r="436748" spans="2:3" x14ac:dyDescent="0.25">
      <c r="B436748" s="78"/>
      <c r="C436748" s="77"/>
    </row>
    <row r="436749" spans="2:3" x14ac:dyDescent="0.25">
      <c r="B436749" s="78"/>
      <c r="C436749" s="77"/>
    </row>
    <row r="436750" spans="2:3" x14ac:dyDescent="0.25">
      <c r="B436750" s="78"/>
      <c r="C436750" s="77"/>
    </row>
    <row r="436751" spans="2:3" x14ac:dyDescent="0.25">
      <c r="B436751" s="78"/>
      <c r="C436751" s="77"/>
    </row>
    <row r="436752" spans="2:3" x14ac:dyDescent="0.25">
      <c r="B436752" s="78"/>
      <c r="C436752" s="77"/>
    </row>
    <row r="436753" spans="2:3" x14ac:dyDescent="0.25">
      <c r="B436753" s="78"/>
      <c r="C436753" s="77"/>
    </row>
    <row r="436754" spans="2:3" x14ac:dyDescent="0.25">
      <c r="B436754" s="78"/>
      <c r="C436754" s="77"/>
    </row>
    <row r="436755" spans="2:3" x14ac:dyDescent="0.25">
      <c r="B436755" s="78"/>
      <c r="C436755" s="77"/>
    </row>
    <row r="436756" spans="2:3" x14ac:dyDescent="0.25">
      <c r="B436756" s="78"/>
      <c r="C436756" s="77"/>
    </row>
    <row r="436757" spans="2:3" x14ac:dyDescent="0.25">
      <c r="B436757" s="78"/>
      <c r="C436757" s="77"/>
    </row>
    <row r="436758" spans="2:3" x14ac:dyDescent="0.25">
      <c r="B436758" s="78"/>
      <c r="C436758" s="77"/>
    </row>
    <row r="436868" spans="2:3" x14ac:dyDescent="0.25">
      <c r="B436868" s="78"/>
      <c r="C436868" s="77"/>
    </row>
    <row r="436869" spans="2:3" x14ac:dyDescent="0.25">
      <c r="B436869" s="78"/>
      <c r="C436869" s="77"/>
    </row>
    <row r="436870" spans="2:3" x14ac:dyDescent="0.25">
      <c r="B436870" s="78"/>
      <c r="C436870" s="77"/>
    </row>
    <row r="436871" spans="2:3" x14ac:dyDescent="0.25">
      <c r="B436871" s="78"/>
      <c r="C436871" s="77"/>
    </row>
    <row r="436872" spans="2:3" x14ac:dyDescent="0.25">
      <c r="B436872" s="78"/>
      <c r="C436872" s="77"/>
    </row>
    <row r="436873" spans="2:3" x14ac:dyDescent="0.25">
      <c r="B436873" s="78"/>
      <c r="C436873" s="77"/>
    </row>
    <row r="436874" spans="2:3" x14ac:dyDescent="0.25">
      <c r="B436874" s="78"/>
      <c r="C436874" s="77"/>
    </row>
    <row r="436875" spans="2:3" x14ac:dyDescent="0.25">
      <c r="B436875" s="78"/>
      <c r="C436875" s="77"/>
    </row>
    <row r="436876" spans="2:3" x14ac:dyDescent="0.25">
      <c r="B436876" s="78"/>
      <c r="C436876" s="77"/>
    </row>
    <row r="436877" spans="2:3" x14ac:dyDescent="0.25">
      <c r="B436877" s="78"/>
      <c r="C436877" s="77"/>
    </row>
    <row r="436878" spans="2:3" x14ac:dyDescent="0.25">
      <c r="B436878" s="78"/>
      <c r="C436878" s="77"/>
    </row>
    <row r="436879" spans="2:3" x14ac:dyDescent="0.25">
      <c r="B436879" s="78"/>
      <c r="C436879" s="77"/>
    </row>
    <row r="436880" spans="2:3" x14ac:dyDescent="0.25">
      <c r="B436880" s="78"/>
      <c r="C436880" s="77"/>
    </row>
    <row r="436990" spans="2:3" x14ac:dyDescent="0.25">
      <c r="B436990" s="78"/>
      <c r="C436990" s="77"/>
    </row>
    <row r="436991" spans="2:3" x14ac:dyDescent="0.25">
      <c r="B436991" s="78"/>
      <c r="C436991" s="77"/>
    </row>
    <row r="436992" spans="2:3" x14ac:dyDescent="0.25">
      <c r="B436992" s="78"/>
      <c r="C436992" s="77"/>
    </row>
    <row r="436993" spans="2:3" x14ac:dyDescent="0.25">
      <c r="B436993" s="78"/>
      <c r="C436993" s="77"/>
    </row>
    <row r="436994" spans="2:3" x14ac:dyDescent="0.25">
      <c r="B436994" s="78"/>
      <c r="C436994" s="77"/>
    </row>
    <row r="436995" spans="2:3" x14ac:dyDescent="0.25">
      <c r="B436995" s="78"/>
      <c r="C436995" s="77"/>
    </row>
    <row r="436996" spans="2:3" x14ac:dyDescent="0.25">
      <c r="B436996" s="78"/>
      <c r="C436996" s="77"/>
    </row>
    <row r="436997" spans="2:3" x14ac:dyDescent="0.25">
      <c r="B436997" s="78"/>
      <c r="C436997" s="77"/>
    </row>
    <row r="436998" spans="2:3" x14ac:dyDescent="0.25">
      <c r="B436998" s="78"/>
      <c r="C436998" s="77"/>
    </row>
    <row r="436999" spans="2:3" x14ac:dyDescent="0.25">
      <c r="B436999" s="78"/>
      <c r="C436999" s="77"/>
    </row>
    <row r="437000" spans="2:3" x14ac:dyDescent="0.25">
      <c r="B437000" s="78"/>
      <c r="C437000" s="77"/>
    </row>
    <row r="437001" spans="2:3" x14ac:dyDescent="0.25">
      <c r="B437001" s="78"/>
      <c r="C437001" s="77"/>
    </row>
    <row r="437002" spans="2:3" x14ac:dyDescent="0.25">
      <c r="B437002" s="78"/>
      <c r="C437002" s="77"/>
    </row>
    <row r="437112" spans="2:3" x14ac:dyDescent="0.25">
      <c r="B437112" s="78"/>
      <c r="C437112" s="77"/>
    </row>
    <row r="437113" spans="2:3" x14ac:dyDescent="0.25">
      <c r="B437113" s="78"/>
      <c r="C437113" s="77"/>
    </row>
    <row r="437114" spans="2:3" x14ac:dyDescent="0.25">
      <c r="B437114" s="78"/>
      <c r="C437114" s="77"/>
    </row>
    <row r="437115" spans="2:3" x14ac:dyDescent="0.25">
      <c r="B437115" s="78"/>
      <c r="C437115" s="77"/>
    </row>
    <row r="437116" spans="2:3" x14ac:dyDescent="0.25">
      <c r="B437116" s="78"/>
      <c r="C437116" s="77"/>
    </row>
    <row r="437117" spans="2:3" x14ac:dyDescent="0.25">
      <c r="B437117" s="78"/>
      <c r="C437117" s="77"/>
    </row>
    <row r="437118" spans="2:3" x14ac:dyDescent="0.25">
      <c r="B437118" s="78"/>
      <c r="C437118" s="77"/>
    </row>
    <row r="437119" spans="2:3" x14ac:dyDescent="0.25">
      <c r="B437119" s="78"/>
      <c r="C437119" s="77"/>
    </row>
    <row r="437120" spans="2:3" x14ac:dyDescent="0.25">
      <c r="B437120" s="78"/>
      <c r="C437120" s="77"/>
    </row>
    <row r="437121" spans="2:3" x14ac:dyDescent="0.25">
      <c r="B437121" s="78"/>
      <c r="C437121" s="77"/>
    </row>
    <row r="437122" spans="2:3" x14ac:dyDescent="0.25">
      <c r="B437122" s="78"/>
      <c r="C437122" s="77"/>
    </row>
    <row r="437123" spans="2:3" x14ac:dyDescent="0.25">
      <c r="B437123" s="78"/>
      <c r="C437123" s="77"/>
    </row>
    <row r="437124" spans="2:3" x14ac:dyDescent="0.25">
      <c r="B437124" s="78"/>
      <c r="C437124" s="77"/>
    </row>
    <row r="437234" spans="2:3" x14ac:dyDescent="0.25">
      <c r="B437234" s="78"/>
      <c r="C437234" s="77"/>
    </row>
    <row r="437235" spans="2:3" x14ac:dyDescent="0.25">
      <c r="B437235" s="78"/>
      <c r="C437235" s="77"/>
    </row>
    <row r="437236" spans="2:3" x14ac:dyDescent="0.25">
      <c r="B437236" s="78"/>
      <c r="C437236" s="77"/>
    </row>
    <row r="437237" spans="2:3" x14ac:dyDescent="0.25">
      <c r="B437237" s="78"/>
      <c r="C437237" s="77"/>
    </row>
    <row r="437238" spans="2:3" x14ac:dyDescent="0.25">
      <c r="B437238" s="78"/>
      <c r="C437238" s="77"/>
    </row>
    <row r="437239" spans="2:3" x14ac:dyDescent="0.25">
      <c r="B437239" s="78"/>
      <c r="C437239" s="77"/>
    </row>
    <row r="437240" spans="2:3" x14ac:dyDescent="0.25">
      <c r="B437240" s="78"/>
      <c r="C437240" s="77"/>
    </row>
    <row r="437241" spans="2:3" x14ac:dyDescent="0.25">
      <c r="B437241" s="78"/>
      <c r="C437241" s="77"/>
    </row>
    <row r="437242" spans="2:3" x14ac:dyDescent="0.25">
      <c r="B437242" s="78"/>
      <c r="C437242" s="77"/>
    </row>
    <row r="437243" spans="2:3" x14ac:dyDescent="0.25">
      <c r="B437243" s="78"/>
      <c r="C437243" s="77"/>
    </row>
    <row r="437244" spans="2:3" x14ac:dyDescent="0.25">
      <c r="B437244" s="78"/>
      <c r="C437244" s="77"/>
    </row>
    <row r="437245" spans="2:3" x14ac:dyDescent="0.25">
      <c r="B437245" s="78"/>
      <c r="C437245" s="77"/>
    </row>
    <row r="437246" spans="2:3" x14ac:dyDescent="0.25">
      <c r="B437246" s="78"/>
      <c r="C437246" s="77"/>
    </row>
    <row r="437356" spans="2:3" x14ac:dyDescent="0.25">
      <c r="B437356" s="78"/>
      <c r="C437356" s="77"/>
    </row>
    <row r="437357" spans="2:3" x14ac:dyDescent="0.25">
      <c r="B437357" s="78"/>
      <c r="C437357" s="77"/>
    </row>
    <row r="437358" spans="2:3" x14ac:dyDescent="0.25">
      <c r="B437358" s="78"/>
      <c r="C437358" s="77"/>
    </row>
    <row r="437359" spans="2:3" x14ac:dyDescent="0.25">
      <c r="B437359" s="78"/>
      <c r="C437359" s="77"/>
    </row>
    <row r="437360" spans="2:3" x14ac:dyDescent="0.25">
      <c r="B437360" s="78"/>
      <c r="C437360" s="77"/>
    </row>
    <row r="437361" spans="2:3" x14ac:dyDescent="0.25">
      <c r="B437361" s="78"/>
      <c r="C437361" s="77"/>
    </row>
    <row r="437362" spans="2:3" x14ac:dyDescent="0.25">
      <c r="B437362" s="78"/>
      <c r="C437362" s="77"/>
    </row>
    <row r="437363" spans="2:3" x14ac:dyDescent="0.25">
      <c r="B437363" s="78"/>
      <c r="C437363" s="77"/>
    </row>
    <row r="437364" spans="2:3" x14ac:dyDescent="0.25">
      <c r="B437364" s="78"/>
      <c r="C437364" s="77"/>
    </row>
    <row r="437365" spans="2:3" x14ac:dyDescent="0.25">
      <c r="B437365" s="78"/>
      <c r="C437365" s="77"/>
    </row>
    <row r="437366" spans="2:3" x14ac:dyDescent="0.25">
      <c r="B437366" s="78"/>
      <c r="C437366" s="77"/>
    </row>
    <row r="437367" spans="2:3" x14ac:dyDescent="0.25">
      <c r="B437367" s="78"/>
      <c r="C437367" s="77"/>
    </row>
    <row r="437368" spans="2:3" x14ac:dyDescent="0.25">
      <c r="B437368" s="78"/>
      <c r="C437368" s="77"/>
    </row>
    <row r="437478" spans="2:3" x14ac:dyDescent="0.25">
      <c r="B437478" s="78"/>
      <c r="C437478" s="77"/>
    </row>
    <row r="437479" spans="2:3" x14ac:dyDescent="0.25">
      <c r="B437479" s="78"/>
      <c r="C437479" s="77"/>
    </row>
    <row r="437480" spans="2:3" x14ac:dyDescent="0.25">
      <c r="B437480" s="78"/>
      <c r="C437480" s="77"/>
    </row>
    <row r="437481" spans="2:3" x14ac:dyDescent="0.25">
      <c r="B437481" s="78"/>
      <c r="C437481" s="77"/>
    </row>
    <row r="437482" spans="2:3" x14ac:dyDescent="0.25">
      <c r="B437482" s="78"/>
      <c r="C437482" s="77"/>
    </row>
    <row r="437483" spans="2:3" x14ac:dyDescent="0.25">
      <c r="B437483" s="78"/>
      <c r="C437483" s="77"/>
    </row>
    <row r="437484" spans="2:3" x14ac:dyDescent="0.25">
      <c r="B437484" s="78"/>
      <c r="C437484" s="77"/>
    </row>
    <row r="437485" spans="2:3" x14ac:dyDescent="0.25">
      <c r="B437485" s="78"/>
      <c r="C437485" s="77"/>
    </row>
    <row r="437486" spans="2:3" x14ac:dyDescent="0.25">
      <c r="B437486" s="78"/>
      <c r="C437486" s="77"/>
    </row>
    <row r="437487" spans="2:3" x14ac:dyDescent="0.25">
      <c r="B437487" s="78"/>
      <c r="C437487" s="77"/>
    </row>
    <row r="437488" spans="2:3" x14ac:dyDescent="0.25">
      <c r="B437488" s="78"/>
      <c r="C437488" s="77"/>
    </row>
    <row r="437489" spans="2:3" x14ac:dyDescent="0.25">
      <c r="B437489" s="78"/>
      <c r="C437489" s="77"/>
    </row>
    <row r="437490" spans="2:3" x14ac:dyDescent="0.25">
      <c r="B437490" s="78"/>
      <c r="C437490" s="77"/>
    </row>
    <row r="437600" spans="2:3" x14ac:dyDescent="0.25">
      <c r="B437600" s="78"/>
      <c r="C437600" s="77"/>
    </row>
    <row r="437601" spans="2:3" x14ac:dyDescent="0.25">
      <c r="B437601" s="78"/>
      <c r="C437601" s="77"/>
    </row>
    <row r="437602" spans="2:3" x14ac:dyDescent="0.25">
      <c r="B437602" s="78"/>
      <c r="C437602" s="77"/>
    </row>
    <row r="437603" spans="2:3" x14ac:dyDescent="0.25">
      <c r="B437603" s="78"/>
      <c r="C437603" s="77"/>
    </row>
    <row r="437604" spans="2:3" x14ac:dyDescent="0.25">
      <c r="B437604" s="78"/>
      <c r="C437604" s="77"/>
    </row>
    <row r="437605" spans="2:3" x14ac:dyDescent="0.25">
      <c r="B437605" s="78"/>
      <c r="C437605" s="77"/>
    </row>
    <row r="437606" spans="2:3" x14ac:dyDescent="0.25">
      <c r="B437606" s="78"/>
      <c r="C437606" s="77"/>
    </row>
    <row r="437607" spans="2:3" x14ac:dyDescent="0.25">
      <c r="B437607" s="78"/>
      <c r="C437607" s="77"/>
    </row>
    <row r="437608" spans="2:3" x14ac:dyDescent="0.25">
      <c r="B437608" s="78"/>
      <c r="C437608" s="77"/>
    </row>
    <row r="437609" spans="2:3" x14ac:dyDescent="0.25">
      <c r="B437609" s="78"/>
      <c r="C437609" s="77"/>
    </row>
    <row r="437610" spans="2:3" x14ac:dyDescent="0.25">
      <c r="B437610" s="78"/>
      <c r="C437610" s="77"/>
    </row>
    <row r="437611" spans="2:3" x14ac:dyDescent="0.25">
      <c r="B437611" s="78"/>
      <c r="C437611" s="77"/>
    </row>
    <row r="437612" spans="2:3" x14ac:dyDescent="0.25">
      <c r="B437612" s="78"/>
      <c r="C437612" s="77"/>
    </row>
    <row r="437722" spans="2:3" x14ac:dyDescent="0.25">
      <c r="B437722" s="78"/>
      <c r="C437722" s="77"/>
    </row>
    <row r="437723" spans="2:3" x14ac:dyDescent="0.25">
      <c r="B437723" s="78"/>
      <c r="C437723" s="77"/>
    </row>
    <row r="437724" spans="2:3" x14ac:dyDescent="0.25">
      <c r="B437724" s="78"/>
      <c r="C437724" s="77"/>
    </row>
    <row r="437725" spans="2:3" x14ac:dyDescent="0.25">
      <c r="B437725" s="78"/>
      <c r="C437725" s="77"/>
    </row>
    <row r="437726" spans="2:3" x14ac:dyDescent="0.25">
      <c r="B437726" s="78"/>
      <c r="C437726" s="77"/>
    </row>
    <row r="437727" spans="2:3" x14ac:dyDescent="0.25">
      <c r="B437727" s="78"/>
      <c r="C437727" s="77"/>
    </row>
    <row r="437728" spans="2:3" x14ac:dyDescent="0.25">
      <c r="B437728" s="78"/>
      <c r="C437728" s="77"/>
    </row>
    <row r="437729" spans="2:3" x14ac:dyDescent="0.25">
      <c r="B437729" s="78"/>
      <c r="C437729" s="77"/>
    </row>
    <row r="437730" spans="2:3" x14ac:dyDescent="0.25">
      <c r="B437730" s="78"/>
      <c r="C437730" s="77"/>
    </row>
    <row r="437731" spans="2:3" x14ac:dyDescent="0.25">
      <c r="B437731" s="78"/>
      <c r="C437731" s="77"/>
    </row>
    <row r="437732" spans="2:3" x14ac:dyDescent="0.25">
      <c r="B437732" s="78"/>
      <c r="C437732" s="77"/>
    </row>
    <row r="437733" spans="2:3" x14ac:dyDescent="0.25">
      <c r="B437733" s="78"/>
      <c r="C437733" s="77"/>
    </row>
    <row r="437734" spans="2:3" x14ac:dyDescent="0.25">
      <c r="B437734" s="78"/>
      <c r="C437734" s="77"/>
    </row>
    <row r="437844" spans="2:3" x14ac:dyDescent="0.25">
      <c r="B437844" s="78"/>
      <c r="C437844" s="77"/>
    </row>
    <row r="437845" spans="2:3" x14ac:dyDescent="0.25">
      <c r="B437845" s="78"/>
      <c r="C437845" s="77"/>
    </row>
    <row r="437846" spans="2:3" x14ac:dyDescent="0.25">
      <c r="B437846" s="78"/>
      <c r="C437846" s="77"/>
    </row>
    <row r="437847" spans="2:3" x14ac:dyDescent="0.25">
      <c r="B437847" s="78"/>
      <c r="C437847" s="77"/>
    </row>
    <row r="437848" spans="2:3" x14ac:dyDescent="0.25">
      <c r="B437848" s="78"/>
      <c r="C437848" s="77"/>
    </row>
    <row r="437849" spans="2:3" x14ac:dyDescent="0.25">
      <c r="B437849" s="78"/>
      <c r="C437849" s="77"/>
    </row>
    <row r="437850" spans="2:3" x14ac:dyDescent="0.25">
      <c r="B437850" s="78"/>
      <c r="C437850" s="77"/>
    </row>
    <row r="437851" spans="2:3" x14ac:dyDescent="0.25">
      <c r="B437851" s="78"/>
      <c r="C437851" s="77"/>
    </row>
    <row r="437852" spans="2:3" x14ac:dyDescent="0.25">
      <c r="B437852" s="78"/>
      <c r="C437852" s="77"/>
    </row>
    <row r="437853" spans="2:3" x14ac:dyDescent="0.25">
      <c r="B437853" s="78"/>
      <c r="C437853" s="77"/>
    </row>
    <row r="437854" spans="2:3" x14ac:dyDescent="0.25">
      <c r="B437854" s="78"/>
      <c r="C437854" s="77"/>
    </row>
    <row r="437855" spans="2:3" x14ac:dyDescent="0.25">
      <c r="B437855" s="78"/>
      <c r="C437855" s="77"/>
    </row>
    <row r="437856" spans="2:3" x14ac:dyDescent="0.25">
      <c r="B437856" s="78"/>
      <c r="C437856" s="77"/>
    </row>
    <row r="437966" spans="2:3" x14ac:dyDescent="0.25">
      <c r="B437966" s="78"/>
      <c r="C437966" s="77"/>
    </row>
    <row r="437967" spans="2:3" x14ac:dyDescent="0.25">
      <c r="B437967" s="78"/>
      <c r="C437967" s="77"/>
    </row>
    <row r="437968" spans="2:3" x14ac:dyDescent="0.25">
      <c r="B437968" s="78"/>
      <c r="C437968" s="77"/>
    </row>
    <row r="437969" spans="2:3" x14ac:dyDescent="0.25">
      <c r="B437969" s="78"/>
      <c r="C437969" s="77"/>
    </row>
    <row r="437970" spans="2:3" x14ac:dyDescent="0.25">
      <c r="B437970" s="78"/>
      <c r="C437970" s="77"/>
    </row>
    <row r="437971" spans="2:3" x14ac:dyDescent="0.25">
      <c r="B437971" s="78"/>
      <c r="C437971" s="77"/>
    </row>
    <row r="437972" spans="2:3" x14ac:dyDescent="0.25">
      <c r="B437972" s="78"/>
      <c r="C437972" s="77"/>
    </row>
    <row r="437973" spans="2:3" x14ac:dyDescent="0.25">
      <c r="B437973" s="78"/>
      <c r="C437973" s="77"/>
    </row>
    <row r="437974" spans="2:3" x14ac:dyDescent="0.25">
      <c r="B437974" s="78"/>
      <c r="C437974" s="77"/>
    </row>
    <row r="437975" spans="2:3" x14ac:dyDescent="0.25">
      <c r="B437975" s="78"/>
      <c r="C437975" s="77"/>
    </row>
    <row r="437976" spans="2:3" x14ac:dyDescent="0.25">
      <c r="B437976" s="78"/>
      <c r="C437976" s="77"/>
    </row>
    <row r="437977" spans="2:3" x14ac:dyDescent="0.25">
      <c r="B437977" s="78"/>
      <c r="C437977" s="77"/>
    </row>
    <row r="437978" spans="2:3" x14ac:dyDescent="0.25">
      <c r="B437978" s="78"/>
      <c r="C437978" s="77"/>
    </row>
    <row r="438088" spans="2:3" x14ac:dyDescent="0.25">
      <c r="B438088" s="78"/>
      <c r="C438088" s="77"/>
    </row>
    <row r="438089" spans="2:3" x14ac:dyDescent="0.25">
      <c r="B438089" s="78"/>
      <c r="C438089" s="77"/>
    </row>
    <row r="438090" spans="2:3" x14ac:dyDescent="0.25">
      <c r="B438090" s="78"/>
      <c r="C438090" s="77"/>
    </row>
    <row r="438091" spans="2:3" x14ac:dyDescent="0.25">
      <c r="B438091" s="78"/>
      <c r="C438091" s="77"/>
    </row>
    <row r="438092" spans="2:3" x14ac:dyDescent="0.25">
      <c r="B438092" s="78"/>
      <c r="C438092" s="77"/>
    </row>
    <row r="438093" spans="2:3" x14ac:dyDescent="0.25">
      <c r="B438093" s="78"/>
      <c r="C438093" s="77"/>
    </row>
    <row r="438094" spans="2:3" x14ac:dyDescent="0.25">
      <c r="B438094" s="78"/>
      <c r="C438094" s="77"/>
    </row>
    <row r="438095" spans="2:3" x14ac:dyDescent="0.25">
      <c r="B438095" s="78"/>
      <c r="C438095" s="77"/>
    </row>
    <row r="438096" spans="2:3" x14ac:dyDescent="0.25">
      <c r="B438096" s="78"/>
      <c r="C438096" s="77"/>
    </row>
    <row r="438097" spans="2:3" x14ac:dyDescent="0.25">
      <c r="B438097" s="78"/>
      <c r="C438097" s="77"/>
    </row>
    <row r="438098" spans="2:3" x14ac:dyDescent="0.25">
      <c r="B438098" s="78"/>
      <c r="C438098" s="77"/>
    </row>
    <row r="438099" spans="2:3" x14ac:dyDescent="0.25">
      <c r="B438099" s="78"/>
      <c r="C438099" s="77"/>
    </row>
    <row r="438100" spans="2:3" x14ac:dyDescent="0.25">
      <c r="B438100" s="78"/>
      <c r="C438100" s="77"/>
    </row>
    <row r="438210" spans="2:3" x14ac:dyDescent="0.25">
      <c r="B438210" s="78"/>
      <c r="C438210" s="77"/>
    </row>
    <row r="438211" spans="2:3" x14ac:dyDescent="0.25">
      <c r="B438211" s="78"/>
      <c r="C438211" s="77"/>
    </row>
    <row r="438212" spans="2:3" x14ac:dyDescent="0.25">
      <c r="B438212" s="78"/>
      <c r="C438212" s="77"/>
    </row>
    <row r="438213" spans="2:3" x14ac:dyDescent="0.25">
      <c r="B438213" s="78"/>
      <c r="C438213" s="77"/>
    </row>
    <row r="438214" spans="2:3" x14ac:dyDescent="0.25">
      <c r="B438214" s="78"/>
      <c r="C438214" s="77"/>
    </row>
    <row r="438215" spans="2:3" x14ac:dyDescent="0.25">
      <c r="B438215" s="78"/>
      <c r="C438215" s="77"/>
    </row>
    <row r="438216" spans="2:3" x14ac:dyDescent="0.25">
      <c r="B438216" s="78"/>
      <c r="C438216" s="77"/>
    </row>
    <row r="438217" spans="2:3" x14ac:dyDescent="0.25">
      <c r="B438217" s="78"/>
      <c r="C438217" s="77"/>
    </row>
    <row r="438218" spans="2:3" x14ac:dyDescent="0.25">
      <c r="B438218" s="78"/>
      <c r="C438218" s="77"/>
    </row>
    <row r="438219" spans="2:3" x14ac:dyDescent="0.25">
      <c r="B438219" s="78"/>
      <c r="C438219" s="77"/>
    </row>
    <row r="438220" spans="2:3" x14ac:dyDescent="0.25">
      <c r="B438220" s="78"/>
      <c r="C438220" s="77"/>
    </row>
    <row r="438221" spans="2:3" x14ac:dyDescent="0.25">
      <c r="B438221" s="78"/>
      <c r="C438221" s="77"/>
    </row>
    <row r="438222" spans="2:3" x14ac:dyDescent="0.25">
      <c r="B438222" s="78"/>
      <c r="C438222" s="77"/>
    </row>
    <row r="438332" spans="2:3" x14ac:dyDescent="0.25">
      <c r="B438332" s="78"/>
      <c r="C438332" s="77"/>
    </row>
    <row r="438333" spans="2:3" x14ac:dyDescent="0.25">
      <c r="B438333" s="78"/>
      <c r="C438333" s="77"/>
    </row>
    <row r="438334" spans="2:3" x14ac:dyDescent="0.25">
      <c r="B438334" s="78"/>
      <c r="C438334" s="77"/>
    </row>
    <row r="438335" spans="2:3" x14ac:dyDescent="0.25">
      <c r="B438335" s="78"/>
      <c r="C438335" s="77"/>
    </row>
    <row r="438336" spans="2:3" x14ac:dyDescent="0.25">
      <c r="B438336" s="78"/>
      <c r="C438336" s="77"/>
    </row>
    <row r="438337" spans="2:3" x14ac:dyDescent="0.25">
      <c r="B438337" s="78"/>
      <c r="C438337" s="77"/>
    </row>
    <row r="438338" spans="2:3" x14ac:dyDescent="0.25">
      <c r="B438338" s="78"/>
      <c r="C438338" s="77"/>
    </row>
    <row r="438339" spans="2:3" x14ac:dyDescent="0.25">
      <c r="B438339" s="78"/>
      <c r="C438339" s="77"/>
    </row>
    <row r="438340" spans="2:3" x14ac:dyDescent="0.25">
      <c r="B438340" s="78"/>
      <c r="C438340" s="77"/>
    </row>
    <row r="438341" spans="2:3" x14ac:dyDescent="0.25">
      <c r="B438341" s="78"/>
      <c r="C438341" s="77"/>
    </row>
    <row r="438342" spans="2:3" x14ac:dyDescent="0.25">
      <c r="B438342" s="78"/>
      <c r="C438342" s="77"/>
    </row>
    <row r="438343" spans="2:3" x14ac:dyDescent="0.25">
      <c r="B438343" s="78"/>
      <c r="C438343" s="77"/>
    </row>
    <row r="438344" spans="2:3" x14ac:dyDescent="0.25">
      <c r="B438344" s="78"/>
      <c r="C438344" s="77"/>
    </row>
    <row r="438454" spans="2:3" x14ac:dyDescent="0.25">
      <c r="B438454" s="78"/>
      <c r="C438454" s="77"/>
    </row>
    <row r="438455" spans="2:3" x14ac:dyDescent="0.25">
      <c r="B438455" s="78"/>
      <c r="C438455" s="77"/>
    </row>
    <row r="438456" spans="2:3" x14ac:dyDescent="0.25">
      <c r="B438456" s="78"/>
      <c r="C438456" s="77"/>
    </row>
    <row r="438457" spans="2:3" x14ac:dyDescent="0.25">
      <c r="B438457" s="78"/>
      <c r="C438457" s="77"/>
    </row>
    <row r="438458" spans="2:3" x14ac:dyDescent="0.25">
      <c r="B438458" s="78"/>
      <c r="C438458" s="77"/>
    </row>
    <row r="438459" spans="2:3" x14ac:dyDescent="0.25">
      <c r="B438459" s="78"/>
      <c r="C438459" s="77"/>
    </row>
    <row r="438460" spans="2:3" x14ac:dyDescent="0.25">
      <c r="B438460" s="78"/>
      <c r="C438460" s="77"/>
    </row>
    <row r="438461" spans="2:3" x14ac:dyDescent="0.25">
      <c r="B438461" s="78"/>
      <c r="C438461" s="77"/>
    </row>
    <row r="438462" spans="2:3" x14ac:dyDescent="0.25">
      <c r="B438462" s="78"/>
      <c r="C438462" s="77"/>
    </row>
    <row r="438463" spans="2:3" x14ac:dyDescent="0.25">
      <c r="B438463" s="78"/>
      <c r="C438463" s="77"/>
    </row>
    <row r="438464" spans="2:3" x14ac:dyDescent="0.25">
      <c r="B438464" s="78"/>
      <c r="C438464" s="77"/>
    </row>
    <row r="438465" spans="2:3" x14ac:dyDescent="0.25">
      <c r="B438465" s="78"/>
      <c r="C438465" s="77"/>
    </row>
    <row r="438466" spans="2:3" x14ac:dyDescent="0.25">
      <c r="B438466" s="78"/>
      <c r="C438466" s="77"/>
    </row>
    <row r="438576" spans="2:3" x14ac:dyDescent="0.25">
      <c r="B438576" s="78"/>
      <c r="C438576" s="77"/>
    </row>
    <row r="438577" spans="2:3" x14ac:dyDescent="0.25">
      <c r="B438577" s="78"/>
      <c r="C438577" s="77"/>
    </row>
    <row r="438578" spans="2:3" x14ac:dyDescent="0.25">
      <c r="B438578" s="78"/>
      <c r="C438578" s="77"/>
    </row>
    <row r="438579" spans="2:3" x14ac:dyDescent="0.25">
      <c r="B438579" s="78"/>
      <c r="C438579" s="77"/>
    </row>
    <row r="438580" spans="2:3" x14ac:dyDescent="0.25">
      <c r="B438580" s="78"/>
      <c r="C438580" s="77"/>
    </row>
    <row r="438581" spans="2:3" x14ac:dyDescent="0.25">
      <c r="B438581" s="78"/>
      <c r="C438581" s="77"/>
    </row>
    <row r="438582" spans="2:3" x14ac:dyDescent="0.25">
      <c r="B438582" s="78"/>
      <c r="C438582" s="77"/>
    </row>
    <row r="438583" spans="2:3" x14ac:dyDescent="0.25">
      <c r="B438583" s="78"/>
      <c r="C438583" s="77"/>
    </row>
    <row r="438584" spans="2:3" x14ac:dyDescent="0.25">
      <c r="B438584" s="78"/>
      <c r="C438584" s="77"/>
    </row>
    <row r="438585" spans="2:3" x14ac:dyDescent="0.25">
      <c r="B438585" s="78"/>
      <c r="C438585" s="77"/>
    </row>
    <row r="438586" spans="2:3" x14ac:dyDescent="0.25">
      <c r="B438586" s="78"/>
      <c r="C438586" s="77"/>
    </row>
    <row r="438587" spans="2:3" x14ac:dyDescent="0.25">
      <c r="B438587" s="78"/>
      <c r="C438587" s="77"/>
    </row>
    <row r="438588" spans="2:3" x14ac:dyDescent="0.25">
      <c r="B438588" s="78"/>
      <c r="C438588" s="77"/>
    </row>
    <row r="438698" spans="2:3" x14ac:dyDescent="0.25">
      <c r="B438698" s="78"/>
      <c r="C438698" s="77"/>
    </row>
    <row r="438699" spans="2:3" x14ac:dyDescent="0.25">
      <c r="B438699" s="78"/>
      <c r="C438699" s="77"/>
    </row>
    <row r="438700" spans="2:3" x14ac:dyDescent="0.25">
      <c r="B438700" s="78"/>
      <c r="C438700" s="77"/>
    </row>
    <row r="438701" spans="2:3" x14ac:dyDescent="0.25">
      <c r="B438701" s="78"/>
      <c r="C438701" s="77"/>
    </row>
    <row r="438702" spans="2:3" x14ac:dyDescent="0.25">
      <c r="B438702" s="78"/>
      <c r="C438702" s="77"/>
    </row>
    <row r="438703" spans="2:3" x14ac:dyDescent="0.25">
      <c r="B438703" s="78"/>
      <c r="C438703" s="77"/>
    </row>
    <row r="438704" spans="2:3" x14ac:dyDescent="0.25">
      <c r="B438704" s="78"/>
      <c r="C438704" s="77"/>
    </row>
    <row r="438705" spans="2:3" x14ac:dyDescent="0.25">
      <c r="B438705" s="78"/>
      <c r="C438705" s="77"/>
    </row>
    <row r="438706" spans="2:3" x14ac:dyDescent="0.25">
      <c r="B438706" s="78"/>
      <c r="C438706" s="77"/>
    </row>
    <row r="438707" spans="2:3" x14ac:dyDescent="0.25">
      <c r="B438707" s="78"/>
      <c r="C438707" s="77"/>
    </row>
    <row r="438708" spans="2:3" x14ac:dyDescent="0.25">
      <c r="B438708" s="78"/>
      <c r="C438708" s="77"/>
    </row>
    <row r="438709" spans="2:3" x14ac:dyDescent="0.25">
      <c r="B438709" s="78"/>
      <c r="C438709" s="77"/>
    </row>
    <row r="438710" spans="2:3" x14ac:dyDescent="0.25">
      <c r="B438710" s="78"/>
      <c r="C438710" s="77"/>
    </row>
    <row r="438820" spans="2:3" x14ac:dyDescent="0.25">
      <c r="B438820" s="78"/>
      <c r="C438820" s="77"/>
    </row>
    <row r="438821" spans="2:3" x14ac:dyDescent="0.25">
      <c r="B438821" s="78"/>
      <c r="C438821" s="77"/>
    </row>
    <row r="438822" spans="2:3" x14ac:dyDescent="0.25">
      <c r="B438822" s="78"/>
      <c r="C438822" s="77"/>
    </row>
    <row r="438823" spans="2:3" x14ac:dyDescent="0.25">
      <c r="B438823" s="78"/>
      <c r="C438823" s="77"/>
    </row>
    <row r="438824" spans="2:3" x14ac:dyDescent="0.25">
      <c r="B438824" s="78"/>
      <c r="C438824" s="77"/>
    </row>
    <row r="438825" spans="2:3" x14ac:dyDescent="0.25">
      <c r="B438825" s="78"/>
      <c r="C438825" s="77"/>
    </row>
    <row r="438826" spans="2:3" x14ac:dyDescent="0.25">
      <c r="B438826" s="78"/>
      <c r="C438826" s="77"/>
    </row>
    <row r="438827" spans="2:3" x14ac:dyDescent="0.25">
      <c r="B438827" s="78"/>
      <c r="C438827" s="77"/>
    </row>
    <row r="438828" spans="2:3" x14ac:dyDescent="0.25">
      <c r="B438828" s="78"/>
      <c r="C438828" s="77"/>
    </row>
    <row r="438829" spans="2:3" x14ac:dyDescent="0.25">
      <c r="B438829" s="78"/>
      <c r="C438829" s="77"/>
    </row>
    <row r="438830" spans="2:3" x14ac:dyDescent="0.25">
      <c r="B438830" s="78"/>
      <c r="C438830" s="77"/>
    </row>
    <row r="438831" spans="2:3" x14ac:dyDescent="0.25">
      <c r="B438831" s="78"/>
      <c r="C438831" s="77"/>
    </row>
    <row r="438832" spans="2:3" x14ac:dyDescent="0.25">
      <c r="B438832" s="78"/>
      <c r="C438832" s="77"/>
    </row>
    <row r="438942" spans="2:3" x14ac:dyDescent="0.25">
      <c r="B438942" s="78"/>
      <c r="C438942" s="77"/>
    </row>
    <row r="438943" spans="2:3" x14ac:dyDescent="0.25">
      <c r="B438943" s="78"/>
      <c r="C438943" s="77"/>
    </row>
    <row r="438944" spans="2:3" x14ac:dyDescent="0.25">
      <c r="B438944" s="78"/>
      <c r="C438944" s="77"/>
    </row>
    <row r="438945" spans="2:3" x14ac:dyDescent="0.25">
      <c r="B438945" s="78"/>
      <c r="C438945" s="77"/>
    </row>
    <row r="438946" spans="2:3" x14ac:dyDescent="0.25">
      <c r="B438946" s="78"/>
      <c r="C438946" s="77"/>
    </row>
    <row r="438947" spans="2:3" x14ac:dyDescent="0.25">
      <c r="B438947" s="78"/>
      <c r="C438947" s="77"/>
    </row>
    <row r="438948" spans="2:3" x14ac:dyDescent="0.25">
      <c r="B438948" s="78"/>
      <c r="C438948" s="77"/>
    </row>
    <row r="438949" spans="2:3" x14ac:dyDescent="0.25">
      <c r="B438949" s="78"/>
      <c r="C438949" s="77"/>
    </row>
    <row r="438950" spans="2:3" x14ac:dyDescent="0.25">
      <c r="B438950" s="78"/>
      <c r="C438950" s="77"/>
    </row>
    <row r="438951" spans="2:3" x14ac:dyDescent="0.25">
      <c r="B438951" s="78"/>
      <c r="C438951" s="77"/>
    </row>
    <row r="438952" spans="2:3" x14ac:dyDescent="0.25">
      <c r="B438952" s="78"/>
      <c r="C438952" s="77"/>
    </row>
    <row r="438953" spans="2:3" x14ac:dyDescent="0.25">
      <c r="B438953" s="78"/>
      <c r="C438953" s="77"/>
    </row>
    <row r="438954" spans="2:3" x14ac:dyDescent="0.25">
      <c r="B438954" s="78"/>
      <c r="C438954" s="77"/>
    </row>
    <row r="439064" spans="2:3" x14ac:dyDescent="0.25">
      <c r="B439064" s="78"/>
      <c r="C439064" s="77"/>
    </row>
    <row r="439065" spans="2:3" x14ac:dyDescent="0.25">
      <c r="B439065" s="78"/>
      <c r="C439065" s="77"/>
    </row>
    <row r="439066" spans="2:3" x14ac:dyDescent="0.25">
      <c r="B439066" s="78"/>
      <c r="C439066" s="77"/>
    </row>
    <row r="439067" spans="2:3" x14ac:dyDescent="0.25">
      <c r="B439067" s="78"/>
      <c r="C439067" s="77"/>
    </row>
    <row r="439068" spans="2:3" x14ac:dyDescent="0.25">
      <c r="B439068" s="78"/>
      <c r="C439068" s="77"/>
    </row>
    <row r="439069" spans="2:3" x14ac:dyDescent="0.25">
      <c r="B439069" s="78"/>
      <c r="C439069" s="77"/>
    </row>
    <row r="439070" spans="2:3" x14ac:dyDescent="0.25">
      <c r="B439070" s="78"/>
      <c r="C439070" s="77"/>
    </row>
    <row r="439071" spans="2:3" x14ac:dyDescent="0.25">
      <c r="B439071" s="78"/>
      <c r="C439071" s="77"/>
    </row>
    <row r="439072" spans="2:3" x14ac:dyDescent="0.25">
      <c r="B439072" s="78"/>
      <c r="C439072" s="77"/>
    </row>
    <row r="439073" spans="2:3" x14ac:dyDescent="0.25">
      <c r="B439073" s="78"/>
      <c r="C439073" s="77"/>
    </row>
    <row r="439074" spans="2:3" x14ac:dyDescent="0.25">
      <c r="B439074" s="78"/>
      <c r="C439074" s="77"/>
    </row>
    <row r="439075" spans="2:3" x14ac:dyDescent="0.25">
      <c r="B439075" s="78"/>
      <c r="C439075" s="77"/>
    </row>
    <row r="439076" spans="2:3" x14ac:dyDescent="0.25">
      <c r="B439076" s="78"/>
      <c r="C439076" s="77"/>
    </row>
    <row r="439186" spans="2:3" x14ac:dyDescent="0.25">
      <c r="B439186" s="78"/>
      <c r="C439186" s="77"/>
    </row>
    <row r="439187" spans="2:3" x14ac:dyDescent="0.25">
      <c r="B439187" s="78"/>
      <c r="C439187" s="77"/>
    </row>
    <row r="439188" spans="2:3" x14ac:dyDescent="0.25">
      <c r="B439188" s="78"/>
      <c r="C439188" s="77"/>
    </row>
    <row r="439189" spans="2:3" x14ac:dyDescent="0.25">
      <c r="B439189" s="78"/>
      <c r="C439189" s="77"/>
    </row>
    <row r="439190" spans="2:3" x14ac:dyDescent="0.25">
      <c r="B439190" s="78"/>
      <c r="C439190" s="77"/>
    </row>
    <row r="439191" spans="2:3" x14ac:dyDescent="0.25">
      <c r="B439191" s="78"/>
      <c r="C439191" s="77"/>
    </row>
    <row r="439192" spans="2:3" x14ac:dyDescent="0.25">
      <c r="B439192" s="78"/>
      <c r="C439192" s="77"/>
    </row>
    <row r="439193" spans="2:3" x14ac:dyDescent="0.25">
      <c r="B439193" s="78"/>
      <c r="C439193" s="77"/>
    </row>
    <row r="439194" spans="2:3" x14ac:dyDescent="0.25">
      <c r="B439194" s="78"/>
      <c r="C439194" s="77"/>
    </row>
    <row r="439195" spans="2:3" x14ac:dyDescent="0.25">
      <c r="B439195" s="78"/>
      <c r="C439195" s="77"/>
    </row>
    <row r="439196" spans="2:3" x14ac:dyDescent="0.25">
      <c r="B439196" s="78"/>
      <c r="C439196" s="77"/>
    </row>
    <row r="439197" spans="2:3" x14ac:dyDescent="0.25">
      <c r="B439197" s="78"/>
      <c r="C439197" s="77"/>
    </row>
    <row r="439198" spans="2:3" x14ac:dyDescent="0.25">
      <c r="B439198" s="78"/>
      <c r="C439198" s="77"/>
    </row>
    <row r="439308" spans="2:3" x14ac:dyDescent="0.25">
      <c r="B439308" s="78"/>
      <c r="C439308" s="77"/>
    </row>
    <row r="439309" spans="2:3" x14ac:dyDescent="0.25">
      <c r="B439309" s="78"/>
      <c r="C439309" s="77"/>
    </row>
    <row r="439310" spans="2:3" x14ac:dyDescent="0.25">
      <c r="B439310" s="78"/>
      <c r="C439310" s="77"/>
    </row>
    <row r="439311" spans="2:3" x14ac:dyDescent="0.25">
      <c r="B439311" s="78"/>
      <c r="C439311" s="77"/>
    </row>
    <row r="439312" spans="2:3" x14ac:dyDescent="0.25">
      <c r="B439312" s="78"/>
      <c r="C439312" s="77"/>
    </row>
    <row r="439313" spans="2:3" x14ac:dyDescent="0.25">
      <c r="B439313" s="78"/>
      <c r="C439313" s="77"/>
    </row>
    <row r="439314" spans="2:3" x14ac:dyDescent="0.25">
      <c r="B439314" s="78"/>
      <c r="C439314" s="77"/>
    </row>
    <row r="439315" spans="2:3" x14ac:dyDescent="0.25">
      <c r="B439315" s="78"/>
      <c r="C439315" s="77"/>
    </row>
    <row r="439316" spans="2:3" x14ac:dyDescent="0.25">
      <c r="B439316" s="78"/>
      <c r="C439316" s="77"/>
    </row>
    <row r="439317" spans="2:3" x14ac:dyDescent="0.25">
      <c r="B439317" s="78"/>
      <c r="C439317" s="77"/>
    </row>
    <row r="439318" spans="2:3" x14ac:dyDescent="0.25">
      <c r="B439318" s="78"/>
      <c r="C439318" s="77"/>
    </row>
    <row r="439319" spans="2:3" x14ac:dyDescent="0.25">
      <c r="B439319" s="78"/>
      <c r="C439319" s="77"/>
    </row>
    <row r="439320" spans="2:3" x14ac:dyDescent="0.25">
      <c r="B439320" s="78"/>
      <c r="C439320" s="77"/>
    </row>
    <row r="439430" spans="2:3" x14ac:dyDescent="0.25">
      <c r="B439430" s="78"/>
      <c r="C439430" s="77"/>
    </row>
    <row r="439431" spans="2:3" x14ac:dyDescent="0.25">
      <c r="B439431" s="78"/>
      <c r="C439431" s="77"/>
    </row>
    <row r="439432" spans="2:3" x14ac:dyDescent="0.25">
      <c r="B439432" s="78"/>
      <c r="C439432" s="77"/>
    </row>
    <row r="439433" spans="2:3" x14ac:dyDescent="0.25">
      <c r="B439433" s="78"/>
      <c r="C439433" s="77"/>
    </row>
    <row r="439434" spans="2:3" x14ac:dyDescent="0.25">
      <c r="B439434" s="78"/>
      <c r="C439434" s="77"/>
    </row>
    <row r="439435" spans="2:3" x14ac:dyDescent="0.25">
      <c r="B439435" s="78"/>
      <c r="C439435" s="77"/>
    </row>
    <row r="439436" spans="2:3" x14ac:dyDescent="0.25">
      <c r="B439436" s="78"/>
      <c r="C439436" s="77"/>
    </row>
    <row r="439437" spans="2:3" x14ac:dyDescent="0.25">
      <c r="B439437" s="78"/>
      <c r="C439437" s="77"/>
    </row>
    <row r="439438" spans="2:3" x14ac:dyDescent="0.25">
      <c r="B439438" s="78"/>
      <c r="C439438" s="77"/>
    </row>
    <row r="439439" spans="2:3" x14ac:dyDescent="0.25">
      <c r="B439439" s="78"/>
      <c r="C439439" s="77"/>
    </row>
    <row r="439440" spans="2:3" x14ac:dyDescent="0.25">
      <c r="B439440" s="78"/>
      <c r="C439440" s="77"/>
    </row>
    <row r="439441" spans="2:3" x14ac:dyDescent="0.25">
      <c r="B439441" s="78"/>
      <c r="C439441" s="77"/>
    </row>
    <row r="439442" spans="2:3" x14ac:dyDescent="0.25">
      <c r="B439442" s="78"/>
      <c r="C439442" s="77"/>
    </row>
    <row r="439552" spans="2:3" x14ac:dyDescent="0.25">
      <c r="B439552" s="78"/>
      <c r="C439552" s="77"/>
    </row>
    <row r="439553" spans="2:3" x14ac:dyDescent="0.25">
      <c r="B439553" s="78"/>
      <c r="C439553" s="77"/>
    </row>
    <row r="439554" spans="2:3" x14ac:dyDescent="0.25">
      <c r="B439554" s="78"/>
      <c r="C439554" s="77"/>
    </row>
    <row r="439555" spans="2:3" x14ac:dyDescent="0.25">
      <c r="B439555" s="78"/>
      <c r="C439555" s="77"/>
    </row>
    <row r="439556" spans="2:3" x14ac:dyDescent="0.25">
      <c r="B439556" s="78"/>
      <c r="C439556" s="77"/>
    </row>
    <row r="439557" spans="2:3" x14ac:dyDescent="0.25">
      <c r="B439557" s="78"/>
      <c r="C439557" s="77"/>
    </row>
    <row r="439558" spans="2:3" x14ac:dyDescent="0.25">
      <c r="B439558" s="78"/>
      <c r="C439558" s="77"/>
    </row>
    <row r="439559" spans="2:3" x14ac:dyDescent="0.25">
      <c r="B439559" s="78"/>
      <c r="C439559" s="77"/>
    </row>
    <row r="439560" spans="2:3" x14ac:dyDescent="0.25">
      <c r="B439560" s="78"/>
      <c r="C439560" s="77"/>
    </row>
    <row r="439561" spans="2:3" x14ac:dyDescent="0.25">
      <c r="B439561" s="78"/>
      <c r="C439561" s="77"/>
    </row>
    <row r="439562" spans="2:3" x14ac:dyDescent="0.25">
      <c r="B439562" s="78"/>
      <c r="C439562" s="77"/>
    </row>
    <row r="439563" spans="2:3" x14ac:dyDescent="0.25">
      <c r="B439563" s="78"/>
      <c r="C439563" s="77"/>
    </row>
    <row r="439564" spans="2:3" x14ac:dyDescent="0.25">
      <c r="B439564" s="78"/>
      <c r="C439564" s="77"/>
    </row>
    <row r="439674" spans="2:3" x14ac:dyDescent="0.25">
      <c r="B439674" s="78"/>
      <c r="C439674" s="77"/>
    </row>
    <row r="439675" spans="2:3" x14ac:dyDescent="0.25">
      <c r="B439675" s="78"/>
      <c r="C439675" s="77"/>
    </row>
    <row r="439676" spans="2:3" x14ac:dyDescent="0.25">
      <c r="B439676" s="78"/>
      <c r="C439676" s="77"/>
    </row>
    <row r="439677" spans="2:3" x14ac:dyDescent="0.25">
      <c r="B439677" s="78"/>
      <c r="C439677" s="77"/>
    </row>
    <row r="439678" spans="2:3" x14ac:dyDescent="0.25">
      <c r="B439678" s="78"/>
      <c r="C439678" s="77"/>
    </row>
    <row r="439679" spans="2:3" x14ac:dyDescent="0.25">
      <c r="B439679" s="78"/>
      <c r="C439679" s="77"/>
    </row>
    <row r="439680" spans="2:3" x14ac:dyDescent="0.25">
      <c r="B439680" s="78"/>
      <c r="C439680" s="77"/>
    </row>
    <row r="439681" spans="2:3" x14ac:dyDescent="0.25">
      <c r="B439681" s="78"/>
      <c r="C439681" s="77"/>
    </row>
    <row r="439682" spans="2:3" x14ac:dyDescent="0.25">
      <c r="B439682" s="78"/>
      <c r="C439682" s="77"/>
    </row>
    <row r="439683" spans="2:3" x14ac:dyDescent="0.25">
      <c r="B439683" s="78"/>
      <c r="C439683" s="77"/>
    </row>
    <row r="439684" spans="2:3" x14ac:dyDescent="0.25">
      <c r="B439684" s="78"/>
      <c r="C439684" s="77"/>
    </row>
    <row r="439685" spans="2:3" x14ac:dyDescent="0.25">
      <c r="B439685" s="78"/>
      <c r="C439685" s="77"/>
    </row>
    <row r="439686" spans="2:3" x14ac:dyDescent="0.25">
      <c r="B439686" s="78"/>
      <c r="C439686" s="77"/>
    </row>
    <row r="439796" spans="2:3" x14ac:dyDescent="0.25">
      <c r="B439796" s="78"/>
      <c r="C439796" s="77"/>
    </row>
    <row r="439797" spans="2:3" x14ac:dyDescent="0.25">
      <c r="B439797" s="78"/>
      <c r="C439797" s="77"/>
    </row>
    <row r="439798" spans="2:3" x14ac:dyDescent="0.25">
      <c r="B439798" s="78"/>
      <c r="C439798" s="77"/>
    </row>
    <row r="439799" spans="2:3" x14ac:dyDescent="0.25">
      <c r="B439799" s="78"/>
      <c r="C439799" s="77"/>
    </row>
    <row r="439800" spans="2:3" x14ac:dyDescent="0.25">
      <c r="B439800" s="78"/>
      <c r="C439800" s="77"/>
    </row>
    <row r="439801" spans="2:3" x14ac:dyDescent="0.25">
      <c r="B439801" s="78"/>
      <c r="C439801" s="77"/>
    </row>
    <row r="439802" spans="2:3" x14ac:dyDescent="0.25">
      <c r="B439802" s="78"/>
      <c r="C439802" s="77"/>
    </row>
    <row r="439803" spans="2:3" x14ac:dyDescent="0.25">
      <c r="B439803" s="78"/>
      <c r="C439803" s="77"/>
    </row>
    <row r="439804" spans="2:3" x14ac:dyDescent="0.25">
      <c r="B439804" s="78"/>
      <c r="C439804" s="77"/>
    </row>
    <row r="439805" spans="2:3" x14ac:dyDescent="0.25">
      <c r="B439805" s="78"/>
      <c r="C439805" s="77"/>
    </row>
    <row r="439806" spans="2:3" x14ac:dyDescent="0.25">
      <c r="B439806" s="78"/>
      <c r="C439806" s="77"/>
    </row>
    <row r="439807" spans="2:3" x14ac:dyDescent="0.25">
      <c r="B439807" s="78"/>
      <c r="C439807" s="77"/>
    </row>
    <row r="439808" spans="2:3" x14ac:dyDescent="0.25">
      <c r="B439808" s="78"/>
      <c r="C439808" s="77"/>
    </row>
    <row r="439918" spans="2:3" x14ac:dyDescent="0.25">
      <c r="B439918" s="78"/>
      <c r="C439918" s="77"/>
    </row>
    <row r="439919" spans="2:3" x14ac:dyDescent="0.25">
      <c r="B439919" s="78"/>
      <c r="C439919" s="77"/>
    </row>
    <row r="439920" spans="2:3" x14ac:dyDescent="0.25">
      <c r="B439920" s="78"/>
      <c r="C439920" s="77"/>
    </row>
    <row r="439921" spans="2:3" x14ac:dyDescent="0.25">
      <c r="B439921" s="78"/>
      <c r="C439921" s="77"/>
    </row>
    <row r="439922" spans="2:3" x14ac:dyDescent="0.25">
      <c r="B439922" s="78"/>
      <c r="C439922" s="77"/>
    </row>
    <row r="439923" spans="2:3" x14ac:dyDescent="0.25">
      <c r="B439923" s="78"/>
      <c r="C439923" s="77"/>
    </row>
    <row r="439924" spans="2:3" x14ac:dyDescent="0.25">
      <c r="B439924" s="78"/>
      <c r="C439924" s="77"/>
    </row>
    <row r="439925" spans="2:3" x14ac:dyDescent="0.25">
      <c r="B439925" s="78"/>
      <c r="C439925" s="77"/>
    </row>
    <row r="439926" spans="2:3" x14ac:dyDescent="0.25">
      <c r="B439926" s="78"/>
      <c r="C439926" s="77"/>
    </row>
    <row r="439927" spans="2:3" x14ac:dyDescent="0.25">
      <c r="B439927" s="78"/>
      <c r="C439927" s="77"/>
    </row>
    <row r="439928" spans="2:3" x14ac:dyDescent="0.25">
      <c r="B439928" s="78"/>
      <c r="C439928" s="77"/>
    </row>
    <row r="439929" spans="2:3" x14ac:dyDescent="0.25">
      <c r="B439929" s="78"/>
      <c r="C439929" s="77"/>
    </row>
    <row r="439930" spans="2:3" x14ac:dyDescent="0.25">
      <c r="B439930" s="78"/>
      <c r="C439930" s="77"/>
    </row>
    <row r="440040" spans="2:3" x14ac:dyDescent="0.25">
      <c r="B440040" s="78"/>
      <c r="C440040" s="77"/>
    </row>
    <row r="440041" spans="2:3" x14ac:dyDescent="0.25">
      <c r="B440041" s="78"/>
      <c r="C440041" s="77"/>
    </row>
    <row r="440042" spans="2:3" x14ac:dyDescent="0.25">
      <c r="B440042" s="78"/>
      <c r="C440042" s="77"/>
    </row>
    <row r="440043" spans="2:3" x14ac:dyDescent="0.25">
      <c r="B440043" s="78"/>
      <c r="C440043" s="77"/>
    </row>
    <row r="440044" spans="2:3" x14ac:dyDescent="0.25">
      <c r="B440044" s="78"/>
      <c r="C440044" s="77"/>
    </row>
    <row r="440045" spans="2:3" x14ac:dyDescent="0.25">
      <c r="B440045" s="78"/>
      <c r="C440045" s="77"/>
    </row>
    <row r="440046" spans="2:3" x14ac:dyDescent="0.25">
      <c r="B440046" s="78"/>
      <c r="C440046" s="77"/>
    </row>
    <row r="440047" spans="2:3" x14ac:dyDescent="0.25">
      <c r="B440047" s="78"/>
      <c r="C440047" s="77"/>
    </row>
    <row r="440048" spans="2:3" x14ac:dyDescent="0.25">
      <c r="B440048" s="78"/>
      <c r="C440048" s="77"/>
    </row>
    <row r="440049" spans="2:3" x14ac:dyDescent="0.25">
      <c r="B440049" s="78"/>
      <c r="C440049" s="77"/>
    </row>
    <row r="440050" spans="2:3" x14ac:dyDescent="0.25">
      <c r="B440050" s="78"/>
      <c r="C440050" s="77"/>
    </row>
    <row r="440051" spans="2:3" x14ac:dyDescent="0.25">
      <c r="B440051" s="78"/>
      <c r="C440051" s="77"/>
    </row>
    <row r="440052" spans="2:3" x14ac:dyDescent="0.25">
      <c r="B440052" s="78"/>
      <c r="C440052" s="77"/>
    </row>
    <row r="440162" spans="2:3" x14ac:dyDescent="0.25">
      <c r="B440162" s="78"/>
      <c r="C440162" s="77"/>
    </row>
    <row r="440163" spans="2:3" x14ac:dyDescent="0.25">
      <c r="B440163" s="78"/>
      <c r="C440163" s="77"/>
    </row>
    <row r="440164" spans="2:3" x14ac:dyDescent="0.25">
      <c r="B440164" s="78"/>
      <c r="C440164" s="77"/>
    </row>
    <row r="440165" spans="2:3" x14ac:dyDescent="0.25">
      <c r="B440165" s="78"/>
      <c r="C440165" s="77"/>
    </row>
    <row r="440166" spans="2:3" x14ac:dyDescent="0.25">
      <c r="B440166" s="78"/>
      <c r="C440166" s="77"/>
    </row>
    <row r="440167" spans="2:3" x14ac:dyDescent="0.25">
      <c r="B440167" s="78"/>
      <c r="C440167" s="77"/>
    </row>
    <row r="440168" spans="2:3" x14ac:dyDescent="0.25">
      <c r="B440168" s="78"/>
      <c r="C440168" s="77"/>
    </row>
    <row r="440169" spans="2:3" x14ac:dyDescent="0.25">
      <c r="B440169" s="78"/>
      <c r="C440169" s="77"/>
    </row>
    <row r="440170" spans="2:3" x14ac:dyDescent="0.25">
      <c r="B440170" s="78"/>
      <c r="C440170" s="77"/>
    </row>
    <row r="440171" spans="2:3" x14ac:dyDescent="0.25">
      <c r="B440171" s="78"/>
      <c r="C440171" s="77"/>
    </row>
    <row r="440172" spans="2:3" x14ac:dyDescent="0.25">
      <c r="B440172" s="78"/>
      <c r="C440172" s="77"/>
    </row>
    <row r="440173" spans="2:3" x14ac:dyDescent="0.25">
      <c r="B440173" s="78"/>
      <c r="C440173" s="77"/>
    </row>
    <row r="440174" spans="2:3" x14ac:dyDescent="0.25">
      <c r="B440174" s="78"/>
      <c r="C440174" s="77"/>
    </row>
    <row r="440284" spans="2:3" x14ac:dyDescent="0.25">
      <c r="B440284" s="78"/>
      <c r="C440284" s="77"/>
    </row>
    <row r="440285" spans="2:3" x14ac:dyDescent="0.25">
      <c r="B440285" s="78"/>
      <c r="C440285" s="77"/>
    </row>
    <row r="440286" spans="2:3" x14ac:dyDescent="0.25">
      <c r="B440286" s="78"/>
      <c r="C440286" s="77"/>
    </row>
    <row r="440287" spans="2:3" x14ac:dyDescent="0.25">
      <c r="B440287" s="78"/>
      <c r="C440287" s="77"/>
    </row>
    <row r="440288" spans="2:3" x14ac:dyDescent="0.25">
      <c r="B440288" s="78"/>
      <c r="C440288" s="77"/>
    </row>
    <row r="440289" spans="2:3" x14ac:dyDescent="0.25">
      <c r="B440289" s="78"/>
      <c r="C440289" s="77"/>
    </row>
    <row r="440290" spans="2:3" x14ac:dyDescent="0.25">
      <c r="B440290" s="78"/>
      <c r="C440290" s="77"/>
    </row>
    <row r="440291" spans="2:3" x14ac:dyDescent="0.25">
      <c r="B440291" s="78"/>
      <c r="C440291" s="77"/>
    </row>
    <row r="440292" spans="2:3" x14ac:dyDescent="0.25">
      <c r="B440292" s="78"/>
      <c r="C440292" s="77"/>
    </row>
    <row r="440293" spans="2:3" x14ac:dyDescent="0.25">
      <c r="B440293" s="78"/>
      <c r="C440293" s="77"/>
    </row>
    <row r="440294" spans="2:3" x14ac:dyDescent="0.25">
      <c r="B440294" s="78"/>
      <c r="C440294" s="77"/>
    </row>
    <row r="440295" spans="2:3" x14ac:dyDescent="0.25">
      <c r="B440295" s="78"/>
      <c r="C440295" s="77"/>
    </row>
    <row r="440296" spans="2:3" x14ac:dyDescent="0.25">
      <c r="B440296" s="78"/>
      <c r="C440296" s="77"/>
    </row>
    <row r="440406" spans="2:3" x14ac:dyDescent="0.25">
      <c r="B440406" s="78"/>
      <c r="C440406" s="77"/>
    </row>
    <row r="440407" spans="2:3" x14ac:dyDescent="0.25">
      <c r="B440407" s="78"/>
      <c r="C440407" s="77"/>
    </row>
    <row r="440408" spans="2:3" x14ac:dyDescent="0.25">
      <c r="B440408" s="78"/>
      <c r="C440408" s="77"/>
    </row>
    <row r="440409" spans="2:3" x14ac:dyDescent="0.25">
      <c r="B440409" s="78"/>
      <c r="C440409" s="77"/>
    </row>
    <row r="440410" spans="2:3" x14ac:dyDescent="0.25">
      <c r="B440410" s="78"/>
      <c r="C440410" s="77"/>
    </row>
    <row r="440411" spans="2:3" x14ac:dyDescent="0.25">
      <c r="B440411" s="78"/>
      <c r="C440411" s="77"/>
    </row>
    <row r="440412" spans="2:3" x14ac:dyDescent="0.25">
      <c r="B440412" s="78"/>
      <c r="C440412" s="77"/>
    </row>
    <row r="440413" spans="2:3" x14ac:dyDescent="0.25">
      <c r="B440413" s="78"/>
      <c r="C440413" s="77"/>
    </row>
    <row r="440414" spans="2:3" x14ac:dyDescent="0.25">
      <c r="B440414" s="78"/>
      <c r="C440414" s="77"/>
    </row>
    <row r="440415" spans="2:3" x14ac:dyDescent="0.25">
      <c r="B440415" s="78"/>
      <c r="C440415" s="77"/>
    </row>
    <row r="440416" spans="2:3" x14ac:dyDescent="0.25">
      <c r="B440416" s="78"/>
      <c r="C440416" s="77"/>
    </row>
    <row r="440417" spans="2:3" x14ac:dyDescent="0.25">
      <c r="B440417" s="78"/>
      <c r="C440417" s="77"/>
    </row>
    <row r="440418" spans="2:3" x14ac:dyDescent="0.25">
      <c r="B440418" s="78"/>
      <c r="C440418" s="77"/>
    </row>
    <row r="440528" spans="2:3" x14ac:dyDescent="0.25">
      <c r="B440528" s="78"/>
      <c r="C440528" s="77"/>
    </row>
    <row r="440529" spans="2:3" x14ac:dyDescent="0.25">
      <c r="B440529" s="78"/>
      <c r="C440529" s="77"/>
    </row>
    <row r="440530" spans="2:3" x14ac:dyDescent="0.25">
      <c r="B440530" s="78"/>
      <c r="C440530" s="77"/>
    </row>
    <row r="440531" spans="2:3" x14ac:dyDescent="0.25">
      <c r="B440531" s="78"/>
      <c r="C440531" s="77"/>
    </row>
    <row r="440532" spans="2:3" x14ac:dyDescent="0.25">
      <c r="B440532" s="78"/>
      <c r="C440532" s="77"/>
    </row>
    <row r="440533" spans="2:3" x14ac:dyDescent="0.25">
      <c r="B440533" s="78"/>
      <c r="C440533" s="77"/>
    </row>
    <row r="440534" spans="2:3" x14ac:dyDescent="0.25">
      <c r="B440534" s="78"/>
      <c r="C440534" s="77"/>
    </row>
    <row r="440535" spans="2:3" x14ac:dyDescent="0.25">
      <c r="B440535" s="78"/>
      <c r="C440535" s="77"/>
    </row>
    <row r="440536" spans="2:3" x14ac:dyDescent="0.25">
      <c r="B440536" s="78"/>
      <c r="C440536" s="77"/>
    </row>
    <row r="440537" spans="2:3" x14ac:dyDescent="0.25">
      <c r="B440537" s="78"/>
      <c r="C440537" s="77"/>
    </row>
    <row r="440538" spans="2:3" x14ac:dyDescent="0.25">
      <c r="B440538" s="78"/>
      <c r="C440538" s="77"/>
    </row>
    <row r="440539" spans="2:3" x14ac:dyDescent="0.25">
      <c r="B440539" s="78"/>
      <c r="C440539" s="77"/>
    </row>
    <row r="440540" spans="2:3" x14ac:dyDescent="0.25">
      <c r="B440540" s="78"/>
      <c r="C440540" s="77"/>
    </row>
    <row r="440650" spans="2:3" x14ac:dyDescent="0.25">
      <c r="B440650" s="78"/>
      <c r="C440650" s="77"/>
    </row>
    <row r="440651" spans="2:3" x14ac:dyDescent="0.25">
      <c r="B440651" s="78"/>
      <c r="C440651" s="77"/>
    </row>
    <row r="440652" spans="2:3" x14ac:dyDescent="0.25">
      <c r="B440652" s="78"/>
      <c r="C440652" s="77"/>
    </row>
    <row r="440653" spans="2:3" x14ac:dyDescent="0.25">
      <c r="B440653" s="78"/>
      <c r="C440653" s="77"/>
    </row>
    <row r="440654" spans="2:3" x14ac:dyDescent="0.25">
      <c r="B440654" s="78"/>
      <c r="C440654" s="77"/>
    </row>
    <row r="440655" spans="2:3" x14ac:dyDescent="0.25">
      <c r="B440655" s="78"/>
      <c r="C440655" s="77"/>
    </row>
    <row r="440656" spans="2:3" x14ac:dyDescent="0.25">
      <c r="B440656" s="78"/>
      <c r="C440656" s="77"/>
    </row>
    <row r="440657" spans="2:3" x14ac:dyDescent="0.25">
      <c r="B440657" s="78"/>
      <c r="C440657" s="77"/>
    </row>
    <row r="440658" spans="2:3" x14ac:dyDescent="0.25">
      <c r="B440658" s="78"/>
      <c r="C440658" s="77"/>
    </row>
    <row r="440659" spans="2:3" x14ac:dyDescent="0.25">
      <c r="B440659" s="78"/>
      <c r="C440659" s="77"/>
    </row>
    <row r="440660" spans="2:3" x14ac:dyDescent="0.25">
      <c r="B440660" s="78"/>
      <c r="C440660" s="77"/>
    </row>
    <row r="440661" spans="2:3" x14ac:dyDescent="0.25">
      <c r="B440661" s="78"/>
      <c r="C440661" s="77"/>
    </row>
    <row r="440662" spans="2:3" x14ac:dyDescent="0.25">
      <c r="B440662" s="78"/>
      <c r="C440662" s="77"/>
    </row>
    <row r="440772" spans="2:3" x14ac:dyDescent="0.25">
      <c r="B440772" s="78"/>
      <c r="C440772" s="77"/>
    </row>
    <row r="440773" spans="2:3" x14ac:dyDescent="0.25">
      <c r="B440773" s="78"/>
      <c r="C440773" s="77"/>
    </row>
    <row r="440774" spans="2:3" x14ac:dyDescent="0.25">
      <c r="B440774" s="78"/>
      <c r="C440774" s="77"/>
    </row>
    <row r="440775" spans="2:3" x14ac:dyDescent="0.25">
      <c r="B440775" s="78"/>
      <c r="C440775" s="77"/>
    </row>
    <row r="440776" spans="2:3" x14ac:dyDescent="0.25">
      <c r="B440776" s="78"/>
      <c r="C440776" s="77"/>
    </row>
    <row r="440777" spans="2:3" x14ac:dyDescent="0.25">
      <c r="B440777" s="78"/>
      <c r="C440777" s="77"/>
    </row>
    <row r="440778" spans="2:3" x14ac:dyDescent="0.25">
      <c r="B440778" s="78"/>
      <c r="C440778" s="77"/>
    </row>
    <row r="440779" spans="2:3" x14ac:dyDescent="0.25">
      <c r="B440779" s="78"/>
      <c r="C440779" s="77"/>
    </row>
    <row r="440780" spans="2:3" x14ac:dyDescent="0.25">
      <c r="B440780" s="78"/>
      <c r="C440780" s="77"/>
    </row>
    <row r="440781" spans="2:3" x14ac:dyDescent="0.25">
      <c r="B440781" s="78"/>
      <c r="C440781" s="77"/>
    </row>
    <row r="440782" spans="2:3" x14ac:dyDescent="0.25">
      <c r="B440782" s="78"/>
      <c r="C440782" s="77"/>
    </row>
    <row r="440783" spans="2:3" x14ac:dyDescent="0.25">
      <c r="B440783" s="78"/>
      <c r="C440783" s="77"/>
    </row>
    <row r="440784" spans="2:3" x14ac:dyDescent="0.25">
      <c r="B440784" s="78"/>
      <c r="C440784" s="77"/>
    </row>
    <row r="440894" spans="2:3" x14ac:dyDescent="0.25">
      <c r="B440894" s="78"/>
      <c r="C440894" s="77"/>
    </row>
    <row r="440895" spans="2:3" x14ac:dyDescent="0.25">
      <c r="B440895" s="78"/>
      <c r="C440895" s="77"/>
    </row>
    <row r="440896" spans="2:3" x14ac:dyDescent="0.25">
      <c r="B440896" s="78"/>
      <c r="C440896" s="77"/>
    </row>
    <row r="440897" spans="2:3" x14ac:dyDescent="0.25">
      <c r="B440897" s="78"/>
      <c r="C440897" s="77"/>
    </row>
    <row r="440898" spans="2:3" x14ac:dyDescent="0.25">
      <c r="B440898" s="78"/>
      <c r="C440898" s="77"/>
    </row>
    <row r="440899" spans="2:3" x14ac:dyDescent="0.25">
      <c r="B440899" s="78"/>
      <c r="C440899" s="77"/>
    </row>
    <row r="440900" spans="2:3" x14ac:dyDescent="0.25">
      <c r="B440900" s="78"/>
      <c r="C440900" s="77"/>
    </row>
    <row r="440901" spans="2:3" x14ac:dyDescent="0.25">
      <c r="B440901" s="78"/>
      <c r="C440901" s="77"/>
    </row>
    <row r="440902" spans="2:3" x14ac:dyDescent="0.25">
      <c r="B440902" s="78"/>
      <c r="C440902" s="77"/>
    </row>
    <row r="440903" spans="2:3" x14ac:dyDescent="0.25">
      <c r="B440903" s="78"/>
      <c r="C440903" s="77"/>
    </row>
    <row r="440904" spans="2:3" x14ac:dyDescent="0.25">
      <c r="B440904" s="78"/>
      <c r="C440904" s="77"/>
    </row>
    <row r="440905" spans="2:3" x14ac:dyDescent="0.25">
      <c r="B440905" s="78"/>
      <c r="C440905" s="77"/>
    </row>
    <row r="440906" spans="2:3" x14ac:dyDescent="0.25">
      <c r="B440906" s="78"/>
      <c r="C440906" s="77"/>
    </row>
    <row r="441016" spans="2:3" x14ac:dyDescent="0.25">
      <c r="B441016" s="78"/>
      <c r="C441016" s="77"/>
    </row>
    <row r="441017" spans="2:3" x14ac:dyDescent="0.25">
      <c r="B441017" s="78"/>
      <c r="C441017" s="77"/>
    </row>
    <row r="441018" spans="2:3" x14ac:dyDescent="0.25">
      <c r="B441018" s="78"/>
      <c r="C441018" s="77"/>
    </row>
    <row r="441019" spans="2:3" x14ac:dyDescent="0.25">
      <c r="B441019" s="78"/>
      <c r="C441019" s="77"/>
    </row>
    <row r="441020" spans="2:3" x14ac:dyDescent="0.25">
      <c r="B441020" s="78"/>
      <c r="C441020" s="77"/>
    </row>
    <row r="441021" spans="2:3" x14ac:dyDescent="0.25">
      <c r="B441021" s="78"/>
      <c r="C441021" s="77"/>
    </row>
    <row r="441022" spans="2:3" x14ac:dyDescent="0.25">
      <c r="B441022" s="78"/>
      <c r="C441022" s="77"/>
    </row>
    <row r="441023" spans="2:3" x14ac:dyDescent="0.25">
      <c r="B441023" s="78"/>
      <c r="C441023" s="77"/>
    </row>
    <row r="441024" spans="2:3" x14ac:dyDescent="0.25">
      <c r="B441024" s="78"/>
      <c r="C441024" s="77"/>
    </row>
    <row r="441025" spans="2:3" x14ac:dyDescent="0.25">
      <c r="B441025" s="78"/>
      <c r="C441025" s="77"/>
    </row>
    <row r="441026" spans="2:3" x14ac:dyDescent="0.25">
      <c r="B441026" s="78"/>
      <c r="C441026" s="77"/>
    </row>
    <row r="441027" spans="2:3" x14ac:dyDescent="0.25">
      <c r="B441027" s="78"/>
      <c r="C441027" s="77"/>
    </row>
    <row r="441028" spans="2:3" x14ac:dyDescent="0.25">
      <c r="B441028" s="78"/>
      <c r="C441028" s="77"/>
    </row>
    <row r="441138" spans="2:3" x14ac:dyDescent="0.25">
      <c r="B441138" s="78"/>
      <c r="C441138" s="77"/>
    </row>
    <row r="441139" spans="2:3" x14ac:dyDescent="0.25">
      <c r="B441139" s="78"/>
      <c r="C441139" s="77"/>
    </row>
    <row r="441140" spans="2:3" x14ac:dyDescent="0.25">
      <c r="B441140" s="78"/>
      <c r="C441140" s="77"/>
    </row>
    <row r="441141" spans="2:3" x14ac:dyDescent="0.25">
      <c r="B441141" s="78"/>
      <c r="C441141" s="77"/>
    </row>
    <row r="441142" spans="2:3" x14ac:dyDescent="0.25">
      <c r="B441142" s="78"/>
      <c r="C441142" s="77"/>
    </row>
    <row r="441143" spans="2:3" x14ac:dyDescent="0.25">
      <c r="B441143" s="78"/>
      <c r="C441143" s="77"/>
    </row>
    <row r="441144" spans="2:3" x14ac:dyDescent="0.25">
      <c r="B441144" s="78"/>
      <c r="C441144" s="77"/>
    </row>
    <row r="441145" spans="2:3" x14ac:dyDescent="0.25">
      <c r="B441145" s="78"/>
      <c r="C441145" s="77"/>
    </row>
    <row r="441146" spans="2:3" x14ac:dyDescent="0.25">
      <c r="B441146" s="78"/>
      <c r="C441146" s="77"/>
    </row>
    <row r="441147" spans="2:3" x14ac:dyDescent="0.25">
      <c r="B441147" s="78"/>
      <c r="C441147" s="77"/>
    </row>
    <row r="441148" spans="2:3" x14ac:dyDescent="0.25">
      <c r="B441148" s="78"/>
      <c r="C441148" s="77"/>
    </row>
    <row r="441149" spans="2:3" x14ac:dyDescent="0.25">
      <c r="B441149" s="78"/>
      <c r="C441149" s="77"/>
    </row>
    <row r="441150" spans="2:3" x14ac:dyDescent="0.25">
      <c r="B441150" s="78"/>
      <c r="C441150" s="77"/>
    </row>
    <row r="441260" spans="2:3" x14ac:dyDescent="0.25">
      <c r="B441260" s="78"/>
      <c r="C441260" s="77"/>
    </row>
    <row r="441261" spans="2:3" x14ac:dyDescent="0.25">
      <c r="B441261" s="78"/>
      <c r="C441261" s="77"/>
    </row>
    <row r="441262" spans="2:3" x14ac:dyDescent="0.25">
      <c r="B441262" s="78"/>
      <c r="C441262" s="77"/>
    </row>
    <row r="441263" spans="2:3" x14ac:dyDescent="0.25">
      <c r="B441263" s="78"/>
      <c r="C441263" s="77"/>
    </row>
    <row r="441264" spans="2:3" x14ac:dyDescent="0.25">
      <c r="B441264" s="78"/>
      <c r="C441264" s="77"/>
    </row>
    <row r="441265" spans="2:3" x14ac:dyDescent="0.25">
      <c r="B441265" s="78"/>
      <c r="C441265" s="77"/>
    </row>
    <row r="441266" spans="2:3" x14ac:dyDescent="0.25">
      <c r="B441266" s="78"/>
      <c r="C441266" s="77"/>
    </row>
    <row r="441267" spans="2:3" x14ac:dyDescent="0.25">
      <c r="B441267" s="78"/>
      <c r="C441267" s="77"/>
    </row>
    <row r="441268" spans="2:3" x14ac:dyDescent="0.25">
      <c r="B441268" s="78"/>
      <c r="C441268" s="77"/>
    </row>
    <row r="441269" spans="2:3" x14ac:dyDescent="0.25">
      <c r="B441269" s="78"/>
      <c r="C441269" s="77"/>
    </row>
    <row r="441270" spans="2:3" x14ac:dyDescent="0.25">
      <c r="B441270" s="78"/>
      <c r="C441270" s="77"/>
    </row>
    <row r="441271" spans="2:3" x14ac:dyDescent="0.25">
      <c r="B441271" s="78"/>
      <c r="C441271" s="77"/>
    </row>
    <row r="441272" spans="2:3" x14ac:dyDescent="0.25">
      <c r="B441272" s="78"/>
      <c r="C441272" s="77"/>
    </row>
    <row r="441382" spans="2:3" x14ac:dyDescent="0.25">
      <c r="B441382" s="78"/>
      <c r="C441382" s="77"/>
    </row>
    <row r="441383" spans="2:3" x14ac:dyDescent="0.25">
      <c r="B441383" s="78"/>
      <c r="C441383" s="77"/>
    </row>
    <row r="441384" spans="2:3" x14ac:dyDescent="0.25">
      <c r="B441384" s="78"/>
      <c r="C441384" s="77"/>
    </row>
    <row r="441385" spans="2:3" x14ac:dyDescent="0.25">
      <c r="B441385" s="78"/>
      <c r="C441385" s="77"/>
    </row>
    <row r="441386" spans="2:3" x14ac:dyDescent="0.25">
      <c r="B441386" s="78"/>
      <c r="C441386" s="77"/>
    </row>
    <row r="441387" spans="2:3" x14ac:dyDescent="0.25">
      <c r="B441387" s="78"/>
      <c r="C441387" s="77"/>
    </row>
    <row r="441388" spans="2:3" x14ac:dyDescent="0.25">
      <c r="B441388" s="78"/>
      <c r="C441388" s="77"/>
    </row>
    <row r="441389" spans="2:3" x14ac:dyDescent="0.25">
      <c r="B441389" s="78"/>
      <c r="C441389" s="77"/>
    </row>
    <row r="441390" spans="2:3" x14ac:dyDescent="0.25">
      <c r="B441390" s="78"/>
      <c r="C441390" s="77"/>
    </row>
    <row r="441391" spans="2:3" x14ac:dyDescent="0.25">
      <c r="B441391" s="78"/>
      <c r="C441391" s="77"/>
    </row>
    <row r="441392" spans="2:3" x14ac:dyDescent="0.25">
      <c r="B441392" s="78"/>
      <c r="C441392" s="77"/>
    </row>
    <row r="441393" spans="2:3" x14ac:dyDescent="0.25">
      <c r="B441393" s="78"/>
      <c r="C441393" s="77"/>
    </row>
    <row r="441394" spans="2:3" x14ac:dyDescent="0.25">
      <c r="B441394" s="78"/>
      <c r="C441394" s="77"/>
    </row>
    <row r="441504" spans="2:3" x14ac:dyDescent="0.25">
      <c r="B441504" s="78"/>
      <c r="C441504" s="77"/>
    </row>
    <row r="441505" spans="2:3" x14ac:dyDescent="0.25">
      <c r="B441505" s="78"/>
      <c r="C441505" s="77"/>
    </row>
    <row r="441506" spans="2:3" x14ac:dyDescent="0.25">
      <c r="B441506" s="78"/>
      <c r="C441506" s="77"/>
    </row>
    <row r="441507" spans="2:3" x14ac:dyDescent="0.25">
      <c r="B441507" s="78"/>
      <c r="C441507" s="77"/>
    </row>
    <row r="441508" spans="2:3" x14ac:dyDescent="0.25">
      <c r="B441508" s="78"/>
      <c r="C441508" s="77"/>
    </row>
    <row r="441509" spans="2:3" x14ac:dyDescent="0.25">
      <c r="B441509" s="78"/>
      <c r="C441509" s="77"/>
    </row>
    <row r="441510" spans="2:3" x14ac:dyDescent="0.25">
      <c r="B441510" s="78"/>
      <c r="C441510" s="77"/>
    </row>
    <row r="441511" spans="2:3" x14ac:dyDescent="0.25">
      <c r="B441511" s="78"/>
      <c r="C441511" s="77"/>
    </row>
    <row r="441512" spans="2:3" x14ac:dyDescent="0.25">
      <c r="B441512" s="78"/>
      <c r="C441512" s="77"/>
    </row>
    <row r="441513" spans="2:3" x14ac:dyDescent="0.25">
      <c r="B441513" s="78"/>
      <c r="C441513" s="77"/>
    </row>
    <row r="441514" spans="2:3" x14ac:dyDescent="0.25">
      <c r="B441514" s="78"/>
      <c r="C441514" s="77"/>
    </row>
    <row r="441515" spans="2:3" x14ac:dyDescent="0.25">
      <c r="B441515" s="78"/>
      <c r="C441515" s="77"/>
    </row>
    <row r="441516" spans="2:3" x14ac:dyDescent="0.25">
      <c r="B441516" s="78"/>
      <c r="C441516" s="77"/>
    </row>
    <row r="441626" spans="2:3" x14ac:dyDescent="0.25">
      <c r="B441626" s="78"/>
      <c r="C441626" s="77"/>
    </row>
    <row r="441627" spans="2:3" x14ac:dyDescent="0.25">
      <c r="B441627" s="78"/>
      <c r="C441627" s="77"/>
    </row>
    <row r="441628" spans="2:3" x14ac:dyDescent="0.25">
      <c r="B441628" s="78"/>
      <c r="C441628" s="77"/>
    </row>
    <row r="441629" spans="2:3" x14ac:dyDescent="0.25">
      <c r="B441629" s="78"/>
      <c r="C441629" s="77"/>
    </row>
    <row r="441630" spans="2:3" x14ac:dyDescent="0.25">
      <c r="B441630" s="78"/>
      <c r="C441630" s="77"/>
    </row>
    <row r="441631" spans="2:3" x14ac:dyDescent="0.25">
      <c r="B441631" s="78"/>
      <c r="C441631" s="77"/>
    </row>
    <row r="441632" spans="2:3" x14ac:dyDescent="0.25">
      <c r="B441632" s="78"/>
      <c r="C441632" s="77"/>
    </row>
    <row r="441633" spans="2:3" x14ac:dyDescent="0.25">
      <c r="B441633" s="78"/>
      <c r="C441633" s="77"/>
    </row>
    <row r="441634" spans="2:3" x14ac:dyDescent="0.25">
      <c r="B441634" s="78"/>
      <c r="C441634" s="77"/>
    </row>
    <row r="441635" spans="2:3" x14ac:dyDescent="0.25">
      <c r="B441635" s="78"/>
      <c r="C441635" s="77"/>
    </row>
    <row r="441636" spans="2:3" x14ac:dyDescent="0.25">
      <c r="B441636" s="78"/>
      <c r="C441636" s="77"/>
    </row>
    <row r="441637" spans="2:3" x14ac:dyDescent="0.25">
      <c r="B441637" s="78"/>
      <c r="C441637" s="77"/>
    </row>
    <row r="441638" spans="2:3" x14ac:dyDescent="0.25">
      <c r="B441638" s="78"/>
      <c r="C441638" s="77"/>
    </row>
    <row r="441748" spans="2:3" x14ac:dyDescent="0.25">
      <c r="B441748" s="78"/>
      <c r="C441748" s="77"/>
    </row>
    <row r="441749" spans="2:3" x14ac:dyDescent="0.25">
      <c r="B441749" s="78"/>
      <c r="C441749" s="77"/>
    </row>
    <row r="441750" spans="2:3" x14ac:dyDescent="0.25">
      <c r="B441750" s="78"/>
      <c r="C441750" s="77"/>
    </row>
    <row r="441751" spans="2:3" x14ac:dyDescent="0.25">
      <c r="B441751" s="78"/>
      <c r="C441751" s="77"/>
    </row>
    <row r="441752" spans="2:3" x14ac:dyDescent="0.25">
      <c r="B441752" s="78"/>
      <c r="C441752" s="77"/>
    </row>
    <row r="441753" spans="2:3" x14ac:dyDescent="0.25">
      <c r="B441753" s="78"/>
      <c r="C441753" s="77"/>
    </row>
    <row r="441754" spans="2:3" x14ac:dyDescent="0.25">
      <c r="B441754" s="78"/>
      <c r="C441754" s="77"/>
    </row>
    <row r="441755" spans="2:3" x14ac:dyDescent="0.25">
      <c r="B441755" s="78"/>
      <c r="C441755" s="77"/>
    </row>
    <row r="441756" spans="2:3" x14ac:dyDescent="0.25">
      <c r="B441756" s="78"/>
      <c r="C441756" s="77"/>
    </row>
    <row r="441757" spans="2:3" x14ac:dyDescent="0.25">
      <c r="B441757" s="78"/>
      <c r="C441757" s="77"/>
    </row>
    <row r="441758" spans="2:3" x14ac:dyDescent="0.25">
      <c r="B441758" s="78"/>
      <c r="C441758" s="77"/>
    </row>
    <row r="441759" spans="2:3" x14ac:dyDescent="0.25">
      <c r="B441759" s="78"/>
      <c r="C441759" s="77"/>
    </row>
    <row r="441760" spans="2:3" x14ac:dyDescent="0.25">
      <c r="B441760" s="78"/>
      <c r="C441760" s="77"/>
    </row>
    <row r="441870" spans="2:3" x14ac:dyDescent="0.25">
      <c r="B441870" s="78"/>
      <c r="C441870" s="77"/>
    </row>
    <row r="441871" spans="2:3" x14ac:dyDescent="0.25">
      <c r="B441871" s="78"/>
      <c r="C441871" s="77"/>
    </row>
    <row r="441872" spans="2:3" x14ac:dyDescent="0.25">
      <c r="B441872" s="78"/>
      <c r="C441872" s="77"/>
    </row>
    <row r="441873" spans="2:3" x14ac:dyDescent="0.25">
      <c r="B441873" s="78"/>
      <c r="C441873" s="77"/>
    </row>
    <row r="441874" spans="2:3" x14ac:dyDescent="0.25">
      <c r="B441874" s="78"/>
      <c r="C441874" s="77"/>
    </row>
    <row r="441875" spans="2:3" x14ac:dyDescent="0.25">
      <c r="B441875" s="78"/>
      <c r="C441875" s="77"/>
    </row>
    <row r="441876" spans="2:3" x14ac:dyDescent="0.25">
      <c r="B441876" s="78"/>
      <c r="C441876" s="77"/>
    </row>
    <row r="441877" spans="2:3" x14ac:dyDescent="0.25">
      <c r="B441877" s="78"/>
      <c r="C441877" s="77"/>
    </row>
    <row r="441878" spans="2:3" x14ac:dyDescent="0.25">
      <c r="B441878" s="78"/>
      <c r="C441878" s="77"/>
    </row>
    <row r="441879" spans="2:3" x14ac:dyDescent="0.25">
      <c r="B441879" s="78"/>
      <c r="C441879" s="77"/>
    </row>
    <row r="441880" spans="2:3" x14ac:dyDescent="0.25">
      <c r="B441880" s="78"/>
      <c r="C441880" s="77"/>
    </row>
    <row r="441881" spans="2:3" x14ac:dyDescent="0.25">
      <c r="B441881" s="78"/>
      <c r="C441881" s="77"/>
    </row>
    <row r="441882" spans="2:3" x14ac:dyDescent="0.25">
      <c r="B441882" s="78"/>
      <c r="C441882" s="77"/>
    </row>
    <row r="441992" spans="2:3" x14ac:dyDescent="0.25">
      <c r="B441992" s="78"/>
      <c r="C441992" s="77"/>
    </row>
    <row r="441993" spans="2:3" x14ac:dyDescent="0.25">
      <c r="B441993" s="78"/>
      <c r="C441993" s="77"/>
    </row>
    <row r="441994" spans="2:3" x14ac:dyDescent="0.25">
      <c r="B441994" s="78"/>
      <c r="C441994" s="77"/>
    </row>
    <row r="441995" spans="2:3" x14ac:dyDescent="0.25">
      <c r="B441995" s="78"/>
      <c r="C441995" s="77"/>
    </row>
    <row r="441996" spans="2:3" x14ac:dyDescent="0.25">
      <c r="B441996" s="78"/>
      <c r="C441996" s="77"/>
    </row>
    <row r="441997" spans="2:3" x14ac:dyDescent="0.25">
      <c r="B441997" s="78"/>
      <c r="C441997" s="77"/>
    </row>
    <row r="441998" spans="2:3" x14ac:dyDescent="0.25">
      <c r="B441998" s="78"/>
      <c r="C441998" s="77"/>
    </row>
    <row r="441999" spans="2:3" x14ac:dyDescent="0.25">
      <c r="B441999" s="78"/>
      <c r="C441999" s="77"/>
    </row>
    <row r="442000" spans="2:3" x14ac:dyDescent="0.25">
      <c r="B442000" s="78"/>
      <c r="C442000" s="77"/>
    </row>
    <row r="442001" spans="2:3" x14ac:dyDescent="0.25">
      <c r="B442001" s="78"/>
      <c r="C442001" s="77"/>
    </row>
    <row r="442002" spans="2:3" x14ac:dyDescent="0.25">
      <c r="B442002" s="78"/>
      <c r="C442002" s="77"/>
    </row>
    <row r="442003" spans="2:3" x14ac:dyDescent="0.25">
      <c r="B442003" s="78"/>
      <c r="C442003" s="77"/>
    </row>
    <row r="442004" spans="2:3" x14ac:dyDescent="0.25">
      <c r="B442004" s="78"/>
      <c r="C442004" s="77"/>
    </row>
    <row r="442114" spans="2:3" x14ac:dyDescent="0.25">
      <c r="B442114" s="78"/>
      <c r="C442114" s="77"/>
    </row>
    <row r="442115" spans="2:3" x14ac:dyDescent="0.25">
      <c r="B442115" s="78"/>
      <c r="C442115" s="77"/>
    </row>
    <row r="442116" spans="2:3" x14ac:dyDescent="0.25">
      <c r="B442116" s="78"/>
      <c r="C442116" s="77"/>
    </row>
    <row r="442117" spans="2:3" x14ac:dyDescent="0.25">
      <c r="B442117" s="78"/>
      <c r="C442117" s="77"/>
    </row>
    <row r="442118" spans="2:3" x14ac:dyDescent="0.25">
      <c r="B442118" s="78"/>
      <c r="C442118" s="77"/>
    </row>
    <row r="442119" spans="2:3" x14ac:dyDescent="0.25">
      <c r="B442119" s="78"/>
      <c r="C442119" s="77"/>
    </row>
    <row r="442120" spans="2:3" x14ac:dyDescent="0.25">
      <c r="B442120" s="78"/>
      <c r="C442120" s="77"/>
    </row>
    <row r="442121" spans="2:3" x14ac:dyDescent="0.25">
      <c r="B442121" s="78"/>
      <c r="C442121" s="77"/>
    </row>
    <row r="442122" spans="2:3" x14ac:dyDescent="0.25">
      <c r="B442122" s="78"/>
      <c r="C442122" s="77"/>
    </row>
    <row r="442123" spans="2:3" x14ac:dyDescent="0.25">
      <c r="B442123" s="78"/>
      <c r="C442123" s="77"/>
    </row>
    <row r="442124" spans="2:3" x14ac:dyDescent="0.25">
      <c r="B442124" s="78"/>
      <c r="C442124" s="77"/>
    </row>
    <row r="442125" spans="2:3" x14ac:dyDescent="0.25">
      <c r="B442125" s="78"/>
      <c r="C442125" s="77"/>
    </row>
    <row r="442126" spans="2:3" x14ac:dyDescent="0.25">
      <c r="B442126" s="78"/>
      <c r="C442126" s="77"/>
    </row>
    <row r="442236" spans="2:3" x14ac:dyDescent="0.25">
      <c r="B442236" s="78"/>
      <c r="C442236" s="77"/>
    </row>
    <row r="442237" spans="2:3" x14ac:dyDescent="0.25">
      <c r="B442237" s="78"/>
      <c r="C442237" s="77"/>
    </row>
    <row r="442238" spans="2:3" x14ac:dyDescent="0.25">
      <c r="B442238" s="78"/>
      <c r="C442238" s="77"/>
    </row>
    <row r="442239" spans="2:3" x14ac:dyDescent="0.25">
      <c r="B442239" s="78"/>
      <c r="C442239" s="77"/>
    </row>
    <row r="442240" spans="2:3" x14ac:dyDescent="0.25">
      <c r="B442240" s="78"/>
      <c r="C442240" s="77"/>
    </row>
    <row r="442241" spans="2:3" x14ac:dyDescent="0.25">
      <c r="B442241" s="78"/>
      <c r="C442241" s="77"/>
    </row>
    <row r="442242" spans="2:3" x14ac:dyDescent="0.25">
      <c r="B442242" s="78"/>
      <c r="C442242" s="77"/>
    </row>
    <row r="442243" spans="2:3" x14ac:dyDescent="0.25">
      <c r="B442243" s="78"/>
      <c r="C442243" s="77"/>
    </row>
    <row r="442244" spans="2:3" x14ac:dyDescent="0.25">
      <c r="B442244" s="78"/>
      <c r="C442244" s="77"/>
    </row>
    <row r="442245" spans="2:3" x14ac:dyDescent="0.25">
      <c r="B442245" s="78"/>
      <c r="C442245" s="77"/>
    </row>
    <row r="442246" spans="2:3" x14ac:dyDescent="0.25">
      <c r="B442246" s="78"/>
      <c r="C442246" s="77"/>
    </row>
    <row r="442247" spans="2:3" x14ac:dyDescent="0.25">
      <c r="B442247" s="78"/>
      <c r="C442247" s="77"/>
    </row>
    <row r="442248" spans="2:3" x14ac:dyDescent="0.25">
      <c r="B442248" s="78"/>
      <c r="C442248" s="77"/>
    </row>
    <row r="442358" spans="2:3" x14ac:dyDescent="0.25">
      <c r="B442358" s="78"/>
      <c r="C442358" s="77"/>
    </row>
    <row r="442359" spans="2:3" x14ac:dyDescent="0.25">
      <c r="B442359" s="78"/>
      <c r="C442359" s="77"/>
    </row>
    <row r="442360" spans="2:3" x14ac:dyDescent="0.25">
      <c r="B442360" s="78"/>
      <c r="C442360" s="77"/>
    </row>
    <row r="442361" spans="2:3" x14ac:dyDescent="0.25">
      <c r="B442361" s="78"/>
      <c r="C442361" s="77"/>
    </row>
    <row r="442362" spans="2:3" x14ac:dyDescent="0.25">
      <c r="B442362" s="78"/>
      <c r="C442362" s="77"/>
    </row>
    <row r="442363" spans="2:3" x14ac:dyDescent="0.25">
      <c r="B442363" s="78"/>
      <c r="C442363" s="77"/>
    </row>
    <row r="442364" spans="2:3" x14ac:dyDescent="0.25">
      <c r="B442364" s="78"/>
      <c r="C442364" s="77"/>
    </row>
    <row r="442365" spans="2:3" x14ac:dyDescent="0.25">
      <c r="B442365" s="78"/>
      <c r="C442365" s="77"/>
    </row>
    <row r="442366" spans="2:3" x14ac:dyDescent="0.25">
      <c r="B442366" s="78"/>
      <c r="C442366" s="77"/>
    </row>
    <row r="442367" spans="2:3" x14ac:dyDescent="0.25">
      <c r="B442367" s="78"/>
      <c r="C442367" s="77"/>
    </row>
    <row r="442368" spans="2:3" x14ac:dyDescent="0.25">
      <c r="B442368" s="78"/>
      <c r="C442368" s="77"/>
    </row>
    <row r="442369" spans="2:3" x14ac:dyDescent="0.25">
      <c r="B442369" s="78"/>
      <c r="C442369" s="77"/>
    </row>
    <row r="442370" spans="2:3" x14ac:dyDescent="0.25">
      <c r="B442370" s="78"/>
      <c r="C442370" s="77"/>
    </row>
    <row r="442480" spans="2:3" x14ac:dyDescent="0.25">
      <c r="B442480" s="78"/>
      <c r="C442480" s="77"/>
    </row>
    <row r="442481" spans="2:3" x14ac:dyDescent="0.25">
      <c r="B442481" s="78"/>
      <c r="C442481" s="77"/>
    </row>
    <row r="442482" spans="2:3" x14ac:dyDescent="0.25">
      <c r="B442482" s="78"/>
      <c r="C442482" s="77"/>
    </row>
    <row r="442483" spans="2:3" x14ac:dyDescent="0.25">
      <c r="B442483" s="78"/>
      <c r="C442483" s="77"/>
    </row>
    <row r="442484" spans="2:3" x14ac:dyDescent="0.25">
      <c r="B442484" s="78"/>
      <c r="C442484" s="77"/>
    </row>
    <row r="442485" spans="2:3" x14ac:dyDescent="0.25">
      <c r="B442485" s="78"/>
      <c r="C442485" s="77"/>
    </row>
    <row r="442486" spans="2:3" x14ac:dyDescent="0.25">
      <c r="B442486" s="78"/>
      <c r="C442486" s="77"/>
    </row>
    <row r="442487" spans="2:3" x14ac:dyDescent="0.25">
      <c r="B442487" s="78"/>
      <c r="C442487" s="77"/>
    </row>
    <row r="442488" spans="2:3" x14ac:dyDescent="0.25">
      <c r="B442488" s="78"/>
      <c r="C442488" s="77"/>
    </row>
    <row r="442489" spans="2:3" x14ac:dyDescent="0.25">
      <c r="B442489" s="78"/>
      <c r="C442489" s="77"/>
    </row>
    <row r="442490" spans="2:3" x14ac:dyDescent="0.25">
      <c r="B442490" s="78"/>
      <c r="C442490" s="77"/>
    </row>
    <row r="442491" spans="2:3" x14ac:dyDescent="0.25">
      <c r="B442491" s="78"/>
      <c r="C442491" s="77"/>
    </row>
    <row r="442492" spans="2:3" x14ac:dyDescent="0.25">
      <c r="B442492" s="78"/>
      <c r="C442492" s="77"/>
    </row>
    <row r="442602" spans="2:3" x14ac:dyDescent="0.25">
      <c r="B442602" s="78"/>
      <c r="C442602" s="77"/>
    </row>
    <row r="442603" spans="2:3" x14ac:dyDescent="0.25">
      <c r="B442603" s="78"/>
      <c r="C442603" s="77"/>
    </row>
    <row r="442604" spans="2:3" x14ac:dyDescent="0.25">
      <c r="B442604" s="78"/>
      <c r="C442604" s="77"/>
    </row>
    <row r="442605" spans="2:3" x14ac:dyDescent="0.25">
      <c r="B442605" s="78"/>
      <c r="C442605" s="77"/>
    </row>
    <row r="442606" spans="2:3" x14ac:dyDescent="0.25">
      <c r="B442606" s="78"/>
      <c r="C442606" s="77"/>
    </row>
    <row r="442607" spans="2:3" x14ac:dyDescent="0.25">
      <c r="B442607" s="78"/>
      <c r="C442607" s="77"/>
    </row>
    <row r="442608" spans="2:3" x14ac:dyDescent="0.25">
      <c r="B442608" s="78"/>
      <c r="C442608" s="77"/>
    </row>
    <row r="442609" spans="2:3" x14ac:dyDescent="0.25">
      <c r="B442609" s="78"/>
      <c r="C442609" s="77"/>
    </row>
    <row r="442610" spans="2:3" x14ac:dyDescent="0.25">
      <c r="B442610" s="78"/>
      <c r="C442610" s="77"/>
    </row>
    <row r="442611" spans="2:3" x14ac:dyDescent="0.25">
      <c r="B442611" s="78"/>
      <c r="C442611" s="77"/>
    </row>
    <row r="442612" spans="2:3" x14ac:dyDescent="0.25">
      <c r="B442612" s="78"/>
      <c r="C442612" s="77"/>
    </row>
    <row r="442613" spans="2:3" x14ac:dyDescent="0.25">
      <c r="B442613" s="78"/>
      <c r="C442613" s="77"/>
    </row>
    <row r="442614" spans="2:3" x14ac:dyDescent="0.25">
      <c r="B442614" s="78"/>
      <c r="C442614" s="77"/>
    </row>
    <row r="442724" spans="2:3" x14ac:dyDescent="0.25">
      <c r="B442724" s="78"/>
      <c r="C442724" s="77"/>
    </row>
    <row r="442725" spans="2:3" x14ac:dyDescent="0.25">
      <c r="B442725" s="78"/>
      <c r="C442725" s="77"/>
    </row>
    <row r="442726" spans="2:3" x14ac:dyDescent="0.25">
      <c r="B442726" s="78"/>
      <c r="C442726" s="77"/>
    </row>
    <row r="442727" spans="2:3" x14ac:dyDescent="0.25">
      <c r="B442727" s="78"/>
      <c r="C442727" s="77"/>
    </row>
    <row r="442728" spans="2:3" x14ac:dyDescent="0.25">
      <c r="B442728" s="78"/>
      <c r="C442728" s="77"/>
    </row>
    <row r="442729" spans="2:3" x14ac:dyDescent="0.25">
      <c r="B442729" s="78"/>
      <c r="C442729" s="77"/>
    </row>
    <row r="442730" spans="2:3" x14ac:dyDescent="0.25">
      <c r="B442730" s="78"/>
      <c r="C442730" s="77"/>
    </row>
    <row r="442731" spans="2:3" x14ac:dyDescent="0.25">
      <c r="B442731" s="78"/>
      <c r="C442731" s="77"/>
    </row>
    <row r="442732" spans="2:3" x14ac:dyDescent="0.25">
      <c r="B442732" s="78"/>
      <c r="C442732" s="77"/>
    </row>
    <row r="442733" spans="2:3" x14ac:dyDescent="0.25">
      <c r="B442733" s="78"/>
      <c r="C442733" s="77"/>
    </row>
    <row r="442734" spans="2:3" x14ac:dyDescent="0.25">
      <c r="B442734" s="78"/>
      <c r="C442734" s="77"/>
    </row>
    <row r="442735" spans="2:3" x14ac:dyDescent="0.25">
      <c r="B442735" s="78"/>
      <c r="C442735" s="77"/>
    </row>
    <row r="442736" spans="2:3" x14ac:dyDescent="0.25">
      <c r="B442736" s="78"/>
      <c r="C442736" s="77"/>
    </row>
    <row r="442846" spans="2:3" x14ac:dyDescent="0.25">
      <c r="B442846" s="78"/>
      <c r="C442846" s="77"/>
    </row>
    <row r="442847" spans="2:3" x14ac:dyDescent="0.25">
      <c r="B442847" s="78"/>
      <c r="C442847" s="77"/>
    </row>
    <row r="442848" spans="2:3" x14ac:dyDescent="0.25">
      <c r="B442848" s="78"/>
      <c r="C442848" s="77"/>
    </row>
    <row r="442849" spans="2:3" x14ac:dyDescent="0.25">
      <c r="B442849" s="78"/>
      <c r="C442849" s="77"/>
    </row>
    <row r="442850" spans="2:3" x14ac:dyDescent="0.25">
      <c r="B442850" s="78"/>
      <c r="C442850" s="77"/>
    </row>
    <row r="442851" spans="2:3" x14ac:dyDescent="0.25">
      <c r="B442851" s="78"/>
      <c r="C442851" s="77"/>
    </row>
    <row r="442852" spans="2:3" x14ac:dyDescent="0.25">
      <c r="B442852" s="78"/>
      <c r="C442852" s="77"/>
    </row>
    <row r="442853" spans="2:3" x14ac:dyDescent="0.25">
      <c r="B442853" s="78"/>
      <c r="C442853" s="77"/>
    </row>
    <row r="442854" spans="2:3" x14ac:dyDescent="0.25">
      <c r="B442854" s="78"/>
      <c r="C442854" s="77"/>
    </row>
    <row r="442855" spans="2:3" x14ac:dyDescent="0.25">
      <c r="B442855" s="78"/>
      <c r="C442855" s="77"/>
    </row>
    <row r="442856" spans="2:3" x14ac:dyDescent="0.25">
      <c r="B442856" s="78"/>
      <c r="C442856" s="77"/>
    </row>
    <row r="442857" spans="2:3" x14ac:dyDescent="0.25">
      <c r="B442857" s="78"/>
      <c r="C442857" s="77"/>
    </row>
    <row r="442858" spans="2:3" x14ac:dyDescent="0.25">
      <c r="B442858" s="78"/>
      <c r="C442858" s="77"/>
    </row>
    <row r="442968" spans="2:3" x14ac:dyDescent="0.25">
      <c r="B442968" s="78"/>
      <c r="C442968" s="77"/>
    </row>
    <row r="442969" spans="2:3" x14ac:dyDescent="0.25">
      <c r="B442969" s="78"/>
      <c r="C442969" s="77"/>
    </row>
    <row r="442970" spans="2:3" x14ac:dyDescent="0.25">
      <c r="B442970" s="78"/>
      <c r="C442970" s="77"/>
    </row>
    <row r="442971" spans="2:3" x14ac:dyDescent="0.25">
      <c r="B442971" s="78"/>
      <c r="C442971" s="77"/>
    </row>
    <row r="442972" spans="2:3" x14ac:dyDescent="0.25">
      <c r="B442972" s="78"/>
      <c r="C442972" s="77"/>
    </row>
    <row r="442973" spans="2:3" x14ac:dyDescent="0.25">
      <c r="B442973" s="78"/>
      <c r="C442973" s="77"/>
    </row>
    <row r="442974" spans="2:3" x14ac:dyDescent="0.25">
      <c r="B442974" s="78"/>
      <c r="C442974" s="77"/>
    </row>
    <row r="442975" spans="2:3" x14ac:dyDescent="0.25">
      <c r="B442975" s="78"/>
      <c r="C442975" s="77"/>
    </row>
    <row r="442976" spans="2:3" x14ac:dyDescent="0.25">
      <c r="B442976" s="78"/>
      <c r="C442976" s="77"/>
    </row>
    <row r="442977" spans="2:3" x14ac:dyDescent="0.25">
      <c r="B442977" s="78"/>
      <c r="C442977" s="77"/>
    </row>
    <row r="442978" spans="2:3" x14ac:dyDescent="0.25">
      <c r="B442978" s="78"/>
      <c r="C442978" s="77"/>
    </row>
    <row r="442979" spans="2:3" x14ac:dyDescent="0.25">
      <c r="B442979" s="78"/>
      <c r="C442979" s="77"/>
    </row>
    <row r="442980" spans="2:3" x14ac:dyDescent="0.25">
      <c r="B442980" s="78"/>
      <c r="C442980" s="77"/>
    </row>
    <row r="443090" spans="2:3" x14ac:dyDescent="0.25">
      <c r="B443090" s="78"/>
      <c r="C443090" s="77"/>
    </row>
    <row r="443091" spans="2:3" x14ac:dyDescent="0.25">
      <c r="B443091" s="78"/>
      <c r="C443091" s="77"/>
    </row>
    <row r="443092" spans="2:3" x14ac:dyDescent="0.25">
      <c r="B443092" s="78"/>
      <c r="C443092" s="77"/>
    </row>
    <row r="443093" spans="2:3" x14ac:dyDescent="0.25">
      <c r="B443093" s="78"/>
      <c r="C443093" s="77"/>
    </row>
    <row r="443094" spans="2:3" x14ac:dyDescent="0.25">
      <c r="B443094" s="78"/>
      <c r="C443094" s="77"/>
    </row>
    <row r="443095" spans="2:3" x14ac:dyDescent="0.25">
      <c r="B443095" s="78"/>
      <c r="C443095" s="77"/>
    </row>
    <row r="443096" spans="2:3" x14ac:dyDescent="0.25">
      <c r="B443096" s="78"/>
      <c r="C443096" s="77"/>
    </row>
    <row r="443097" spans="2:3" x14ac:dyDescent="0.25">
      <c r="B443097" s="78"/>
      <c r="C443097" s="77"/>
    </row>
    <row r="443098" spans="2:3" x14ac:dyDescent="0.25">
      <c r="B443098" s="78"/>
      <c r="C443098" s="77"/>
    </row>
    <row r="443099" spans="2:3" x14ac:dyDescent="0.25">
      <c r="B443099" s="78"/>
      <c r="C443099" s="77"/>
    </row>
    <row r="443100" spans="2:3" x14ac:dyDescent="0.25">
      <c r="B443100" s="78"/>
      <c r="C443100" s="77"/>
    </row>
    <row r="443101" spans="2:3" x14ac:dyDescent="0.25">
      <c r="B443101" s="78"/>
      <c r="C443101" s="77"/>
    </row>
    <row r="443102" spans="2:3" x14ac:dyDescent="0.25">
      <c r="B443102" s="78"/>
      <c r="C443102" s="77"/>
    </row>
    <row r="443212" spans="2:3" x14ac:dyDescent="0.25">
      <c r="B443212" s="78"/>
      <c r="C443212" s="77"/>
    </row>
    <row r="443213" spans="2:3" x14ac:dyDescent="0.25">
      <c r="B443213" s="78"/>
      <c r="C443213" s="77"/>
    </row>
    <row r="443214" spans="2:3" x14ac:dyDescent="0.25">
      <c r="B443214" s="78"/>
      <c r="C443214" s="77"/>
    </row>
    <row r="443215" spans="2:3" x14ac:dyDescent="0.25">
      <c r="B443215" s="78"/>
      <c r="C443215" s="77"/>
    </row>
    <row r="443216" spans="2:3" x14ac:dyDescent="0.25">
      <c r="B443216" s="78"/>
      <c r="C443216" s="77"/>
    </row>
    <row r="443217" spans="2:3" x14ac:dyDescent="0.25">
      <c r="B443217" s="78"/>
      <c r="C443217" s="77"/>
    </row>
    <row r="443218" spans="2:3" x14ac:dyDescent="0.25">
      <c r="B443218" s="78"/>
      <c r="C443218" s="77"/>
    </row>
    <row r="443219" spans="2:3" x14ac:dyDescent="0.25">
      <c r="B443219" s="78"/>
      <c r="C443219" s="77"/>
    </row>
    <row r="443220" spans="2:3" x14ac:dyDescent="0.25">
      <c r="B443220" s="78"/>
      <c r="C443220" s="77"/>
    </row>
    <row r="443221" spans="2:3" x14ac:dyDescent="0.25">
      <c r="B443221" s="78"/>
      <c r="C443221" s="77"/>
    </row>
    <row r="443222" spans="2:3" x14ac:dyDescent="0.25">
      <c r="B443222" s="78"/>
      <c r="C443222" s="77"/>
    </row>
    <row r="443223" spans="2:3" x14ac:dyDescent="0.25">
      <c r="B443223" s="78"/>
      <c r="C443223" s="77"/>
    </row>
    <row r="443224" spans="2:3" x14ac:dyDescent="0.25">
      <c r="B443224" s="78"/>
      <c r="C443224" s="77"/>
    </row>
    <row r="443334" spans="2:3" x14ac:dyDescent="0.25">
      <c r="B443334" s="78"/>
      <c r="C443334" s="77"/>
    </row>
    <row r="443335" spans="2:3" x14ac:dyDescent="0.25">
      <c r="B443335" s="78"/>
      <c r="C443335" s="77"/>
    </row>
    <row r="443336" spans="2:3" x14ac:dyDescent="0.25">
      <c r="B443336" s="78"/>
      <c r="C443336" s="77"/>
    </row>
    <row r="443337" spans="2:3" x14ac:dyDescent="0.25">
      <c r="B443337" s="78"/>
      <c r="C443337" s="77"/>
    </row>
    <row r="443338" spans="2:3" x14ac:dyDescent="0.25">
      <c r="B443338" s="78"/>
      <c r="C443338" s="77"/>
    </row>
    <row r="443339" spans="2:3" x14ac:dyDescent="0.25">
      <c r="B443339" s="78"/>
      <c r="C443339" s="77"/>
    </row>
    <row r="443340" spans="2:3" x14ac:dyDescent="0.25">
      <c r="B443340" s="78"/>
      <c r="C443340" s="77"/>
    </row>
    <row r="443341" spans="2:3" x14ac:dyDescent="0.25">
      <c r="B443341" s="78"/>
      <c r="C443341" s="77"/>
    </row>
    <row r="443342" spans="2:3" x14ac:dyDescent="0.25">
      <c r="B443342" s="78"/>
      <c r="C443342" s="77"/>
    </row>
    <row r="443343" spans="2:3" x14ac:dyDescent="0.25">
      <c r="B443343" s="78"/>
      <c r="C443343" s="77"/>
    </row>
    <row r="443344" spans="2:3" x14ac:dyDescent="0.25">
      <c r="B443344" s="78"/>
      <c r="C443344" s="77"/>
    </row>
    <row r="443345" spans="2:3" x14ac:dyDescent="0.25">
      <c r="B443345" s="78"/>
      <c r="C443345" s="77"/>
    </row>
    <row r="443346" spans="2:3" x14ac:dyDescent="0.25">
      <c r="B443346" s="78"/>
      <c r="C443346" s="77"/>
    </row>
    <row r="443456" spans="2:3" x14ac:dyDescent="0.25">
      <c r="B443456" s="78"/>
      <c r="C443456" s="77"/>
    </row>
    <row r="443457" spans="2:3" x14ac:dyDescent="0.25">
      <c r="B443457" s="78"/>
      <c r="C443457" s="77"/>
    </row>
    <row r="443458" spans="2:3" x14ac:dyDescent="0.25">
      <c r="B443458" s="78"/>
      <c r="C443458" s="77"/>
    </row>
    <row r="443459" spans="2:3" x14ac:dyDescent="0.25">
      <c r="B443459" s="78"/>
      <c r="C443459" s="77"/>
    </row>
    <row r="443460" spans="2:3" x14ac:dyDescent="0.25">
      <c r="B443460" s="78"/>
      <c r="C443460" s="77"/>
    </row>
    <row r="443461" spans="2:3" x14ac:dyDescent="0.25">
      <c r="B443461" s="78"/>
      <c r="C443461" s="77"/>
    </row>
    <row r="443462" spans="2:3" x14ac:dyDescent="0.25">
      <c r="B443462" s="78"/>
      <c r="C443462" s="77"/>
    </row>
    <row r="443463" spans="2:3" x14ac:dyDescent="0.25">
      <c r="B443463" s="78"/>
      <c r="C443463" s="77"/>
    </row>
    <row r="443464" spans="2:3" x14ac:dyDescent="0.25">
      <c r="B443464" s="78"/>
      <c r="C443464" s="77"/>
    </row>
    <row r="443465" spans="2:3" x14ac:dyDescent="0.25">
      <c r="B443465" s="78"/>
      <c r="C443465" s="77"/>
    </row>
    <row r="443466" spans="2:3" x14ac:dyDescent="0.25">
      <c r="B443466" s="78"/>
      <c r="C443466" s="77"/>
    </row>
    <row r="443467" spans="2:3" x14ac:dyDescent="0.25">
      <c r="B443467" s="78"/>
      <c r="C443467" s="77"/>
    </row>
    <row r="443468" spans="2:3" x14ac:dyDescent="0.25">
      <c r="B443468" s="78"/>
      <c r="C443468" s="77"/>
    </row>
    <row r="443578" spans="2:3" x14ac:dyDescent="0.25">
      <c r="B443578" s="78"/>
      <c r="C443578" s="77"/>
    </row>
    <row r="443579" spans="2:3" x14ac:dyDescent="0.25">
      <c r="B443579" s="78"/>
      <c r="C443579" s="77"/>
    </row>
    <row r="443580" spans="2:3" x14ac:dyDescent="0.25">
      <c r="B443580" s="78"/>
      <c r="C443580" s="77"/>
    </row>
    <row r="443581" spans="2:3" x14ac:dyDescent="0.25">
      <c r="B443581" s="78"/>
      <c r="C443581" s="77"/>
    </row>
    <row r="443582" spans="2:3" x14ac:dyDescent="0.25">
      <c r="B443582" s="78"/>
      <c r="C443582" s="77"/>
    </row>
    <row r="443583" spans="2:3" x14ac:dyDescent="0.25">
      <c r="B443583" s="78"/>
      <c r="C443583" s="77"/>
    </row>
    <row r="443584" spans="2:3" x14ac:dyDescent="0.25">
      <c r="B443584" s="78"/>
      <c r="C443584" s="77"/>
    </row>
    <row r="443585" spans="2:3" x14ac:dyDescent="0.25">
      <c r="B443585" s="78"/>
      <c r="C443585" s="77"/>
    </row>
    <row r="443586" spans="2:3" x14ac:dyDescent="0.25">
      <c r="B443586" s="78"/>
      <c r="C443586" s="77"/>
    </row>
    <row r="443587" spans="2:3" x14ac:dyDescent="0.25">
      <c r="B443587" s="78"/>
      <c r="C443587" s="77"/>
    </row>
    <row r="443588" spans="2:3" x14ac:dyDescent="0.25">
      <c r="B443588" s="78"/>
      <c r="C443588" s="77"/>
    </row>
    <row r="443589" spans="2:3" x14ac:dyDescent="0.25">
      <c r="B443589" s="78"/>
      <c r="C443589" s="77"/>
    </row>
    <row r="443590" spans="2:3" x14ac:dyDescent="0.25">
      <c r="B443590" s="78"/>
      <c r="C443590" s="77"/>
    </row>
    <row r="443700" spans="2:3" x14ac:dyDescent="0.25">
      <c r="B443700" s="78"/>
      <c r="C443700" s="77"/>
    </row>
    <row r="443701" spans="2:3" x14ac:dyDescent="0.25">
      <c r="B443701" s="78"/>
      <c r="C443701" s="77"/>
    </row>
    <row r="443702" spans="2:3" x14ac:dyDescent="0.25">
      <c r="B443702" s="78"/>
      <c r="C443702" s="77"/>
    </row>
    <row r="443703" spans="2:3" x14ac:dyDescent="0.25">
      <c r="B443703" s="78"/>
      <c r="C443703" s="77"/>
    </row>
    <row r="443704" spans="2:3" x14ac:dyDescent="0.25">
      <c r="B443704" s="78"/>
      <c r="C443704" s="77"/>
    </row>
    <row r="443705" spans="2:3" x14ac:dyDescent="0.25">
      <c r="B443705" s="78"/>
      <c r="C443705" s="77"/>
    </row>
    <row r="443706" spans="2:3" x14ac:dyDescent="0.25">
      <c r="B443706" s="78"/>
      <c r="C443706" s="77"/>
    </row>
    <row r="443707" spans="2:3" x14ac:dyDescent="0.25">
      <c r="B443707" s="78"/>
      <c r="C443707" s="77"/>
    </row>
    <row r="443708" spans="2:3" x14ac:dyDescent="0.25">
      <c r="B443708" s="78"/>
      <c r="C443708" s="77"/>
    </row>
    <row r="443709" spans="2:3" x14ac:dyDescent="0.25">
      <c r="B443709" s="78"/>
      <c r="C443709" s="77"/>
    </row>
    <row r="443710" spans="2:3" x14ac:dyDescent="0.25">
      <c r="B443710" s="78"/>
      <c r="C443710" s="77"/>
    </row>
    <row r="443711" spans="2:3" x14ac:dyDescent="0.25">
      <c r="B443711" s="78"/>
      <c r="C443711" s="77"/>
    </row>
    <row r="443712" spans="2:3" x14ac:dyDescent="0.25">
      <c r="B443712" s="78"/>
      <c r="C443712" s="77"/>
    </row>
    <row r="443822" spans="2:3" x14ac:dyDescent="0.25">
      <c r="B443822" s="78"/>
      <c r="C443822" s="77"/>
    </row>
    <row r="443823" spans="2:3" x14ac:dyDescent="0.25">
      <c r="B443823" s="78"/>
      <c r="C443823" s="77"/>
    </row>
    <row r="443824" spans="2:3" x14ac:dyDescent="0.25">
      <c r="B443824" s="78"/>
      <c r="C443824" s="77"/>
    </row>
    <row r="443825" spans="2:3" x14ac:dyDescent="0.25">
      <c r="B443825" s="78"/>
      <c r="C443825" s="77"/>
    </row>
    <row r="443826" spans="2:3" x14ac:dyDescent="0.25">
      <c r="B443826" s="78"/>
      <c r="C443826" s="77"/>
    </row>
    <row r="443827" spans="2:3" x14ac:dyDescent="0.25">
      <c r="B443827" s="78"/>
      <c r="C443827" s="77"/>
    </row>
    <row r="443828" spans="2:3" x14ac:dyDescent="0.25">
      <c r="B443828" s="78"/>
      <c r="C443828" s="77"/>
    </row>
    <row r="443829" spans="2:3" x14ac:dyDescent="0.25">
      <c r="B443829" s="78"/>
      <c r="C443829" s="77"/>
    </row>
    <row r="443830" spans="2:3" x14ac:dyDescent="0.25">
      <c r="B443830" s="78"/>
      <c r="C443830" s="77"/>
    </row>
    <row r="443831" spans="2:3" x14ac:dyDescent="0.25">
      <c r="B443831" s="78"/>
      <c r="C443831" s="77"/>
    </row>
    <row r="443832" spans="2:3" x14ac:dyDescent="0.25">
      <c r="B443832" s="78"/>
      <c r="C443832" s="77"/>
    </row>
    <row r="443833" spans="2:3" x14ac:dyDescent="0.25">
      <c r="B443833" s="78"/>
      <c r="C443833" s="77"/>
    </row>
    <row r="443834" spans="2:3" x14ac:dyDescent="0.25">
      <c r="B443834" s="78"/>
      <c r="C443834" s="77"/>
    </row>
    <row r="443944" spans="2:3" x14ac:dyDescent="0.25">
      <c r="B443944" s="78"/>
      <c r="C443944" s="77"/>
    </row>
    <row r="443945" spans="2:3" x14ac:dyDescent="0.25">
      <c r="B443945" s="78"/>
      <c r="C443945" s="77"/>
    </row>
    <row r="443946" spans="2:3" x14ac:dyDescent="0.25">
      <c r="B443946" s="78"/>
      <c r="C443946" s="77"/>
    </row>
    <row r="443947" spans="2:3" x14ac:dyDescent="0.25">
      <c r="B443947" s="78"/>
      <c r="C443947" s="77"/>
    </row>
    <row r="443948" spans="2:3" x14ac:dyDescent="0.25">
      <c r="B443948" s="78"/>
      <c r="C443948" s="77"/>
    </row>
    <row r="443949" spans="2:3" x14ac:dyDescent="0.25">
      <c r="B443949" s="78"/>
      <c r="C443949" s="77"/>
    </row>
    <row r="443950" spans="2:3" x14ac:dyDescent="0.25">
      <c r="B443950" s="78"/>
      <c r="C443950" s="77"/>
    </row>
    <row r="443951" spans="2:3" x14ac:dyDescent="0.25">
      <c r="B443951" s="78"/>
      <c r="C443951" s="77"/>
    </row>
    <row r="443952" spans="2:3" x14ac:dyDescent="0.25">
      <c r="B443952" s="78"/>
      <c r="C443952" s="77"/>
    </row>
    <row r="443953" spans="2:3" x14ac:dyDescent="0.25">
      <c r="B443953" s="78"/>
      <c r="C443953" s="77"/>
    </row>
    <row r="443954" spans="2:3" x14ac:dyDescent="0.25">
      <c r="B443954" s="78"/>
      <c r="C443954" s="77"/>
    </row>
    <row r="443955" spans="2:3" x14ac:dyDescent="0.25">
      <c r="B443955" s="78"/>
      <c r="C443955" s="77"/>
    </row>
    <row r="443956" spans="2:3" x14ac:dyDescent="0.25">
      <c r="B443956" s="78"/>
      <c r="C443956" s="77"/>
    </row>
    <row r="444066" spans="2:3" x14ac:dyDescent="0.25">
      <c r="B444066" s="78"/>
      <c r="C444066" s="77"/>
    </row>
    <row r="444067" spans="2:3" x14ac:dyDescent="0.25">
      <c r="B444067" s="78"/>
      <c r="C444067" s="77"/>
    </row>
    <row r="444068" spans="2:3" x14ac:dyDescent="0.25">
      <c r="B444068" s="78"/>
      <c r="C444068" s="77"/>
    </row>
    <row r="444069" spans="2:3" x14ac:dyDescent="0.25">
      <c r="B444069" s="78"/>
      <c r="C444069" s="77"/>
    </row>
    <row r="444070" spans="2:3" x14ac:dyDescent="0.25">
      <c r="B444070" s="78"/>
      <c r="C444070" s="77"/>
    </row>
    <row r="444071" spans="2:3" x14ac:dyDescent="0.25">
      <c r="B444071" s="78"/>
      <c r="C444071" s="77"/>
    </row>
    <row r="444072" spans="2:3" x14ac:dyDescent="0.25">
      <c r="B444072" s="78"/>
      <c r="C444072" s="77"/>
    </row>
    <row r="444073" spans="2:3" x14ac:dyDescent="0.25">
      <c r="B444073" s="78"/>
      <c r="C444073" s="77"/>
    </row>
    <row r="444074" spans="2:3" x14ac:dyDescent="0.25">
      <c r="B444074" s="78"/>
      <c r="C444074" s="77"/>
    </row>
    <row r="444075" spans="2:3" x14ac:dyDescent="0.25">
      <c r="B444075" s="78"/>
      <c r="C444075" s="77"/>
    </row>
    <row r="444076" spans="2:3" x14ac:dyDescent="0.25">
      <c r="B444076" s="78"/>
      <c r="C444076" s="77"/>
    </row>
    <row r="444077" spans="2:3" x14ac:dyDescent="0.25">
      <c r="B444077" s="78"/>
      <c r="C444077" s="77"/>
    </row>
    <row r="444078" spans="2:3" x14ac:dyDescent="0.25">
      <c r="B444078" s="78"/>
      <c r="C444078" s="77"/>
    </row>
    <row r="444188" spans="2:3" x14ac:dyDescent="0.25">
      <c r="B444188" s="78"/>
      <c r="C444188" s="77"/>
    </row>
    <row r="444189" spans="2:3" x14ac:dyDescent="0.25">
      <c r="B444189" s="78"/>
      <c r="C444189" s="77"/>
    </row>
    <row r="444190" spans="2:3" x14ac:dyDescent="0.25">
      <c r="B444190" s="78"/>
      <c r="C444190" s="77"/>
    </row>
    <row r="444191" spans="2:3" x14ac:dyDescent="0.25">
      <c r="B444191" s="78"/>
      <c r="C444191" s="77"/>
    </row>
    <row r="444192" spans="2:3" x14ac:dyDescent="0.25">
      <c r="B444192" s="78"/>
      <c r="C444192" s="77"/>
    </row>
    <row r="444193" spans="2:3" x14ac:dyDescent="0.25">
      <c r="B444193" s="78"/>
      <c r="C444193" s="77"/>
    </row>
    <row r="444194" spans="2:3" x14ac:dyDescent="0.25">
      <c r="B444194" s="78"/>
      <c r="C444194" s="77"/>
    </row>
    <row r="444195" spans="2:3" x14ac:dyDescent="0.25">
      <c r="B444195" s="78"/>
      <c r="C444195" s="77"/>
    </row>
    <row r="444196" spans="2:3" x14ac:dyDescent="0.25">
      <c r="B444196" s="78"/>
      <c r="C444196" s="77"/>
    </row>
    <row r="444197" spans="2:3" x14ac:dyDescent="0.25">
      <c r="B444197" s="78"/>
      <c r="C444197" s="77"/>
    </row>
    <row r="444198" spans="2:3" x14ac:dyDescent="0.25">
      <c r="B444198" s="78"/>
      <c r="C444198" s="77"/>
    </row>
    <row r="444199" spans="2:3" x14ac:dyDescent="0.25">
      <c r="B444199" s="78"/>
      <c r="C444199" s="77"/>
    </row>
    <row r="444200" spans="2:3" x14ac:dyDescent="0.25">
      <c r="B444200" s="78"/>
      <c r="C444200" s="77"/>
    </row>
    <row r="444310" spans="2:3" x14ac:dyDescent="0.25">
      <c r="B444310" s="78"/>
      <c r="C444310" s="77"/>
    </row>
    <row r="444311" spans="2:3" x14ac:dyDescent="0.25">
      <c r="B444311" s="78"/>
      <c r="C444311" s="77"/>
    </row>
    <row r="444312" spans="2:3" x14ac:dyDescent="0.25">
      <c r="B444312" s="78"/>
      <c r="C444312" s="77"/>
    </row>
    <row r="444313" spans="2:3" x14ac:dyDescent="0.25">
      <c r="B444313" s="78"/>
      <c r="C444313" s="77"/>
    </row>
    <row r="444314" spans="2:3" x14ac:dyDescent="0.25">
      <c r="B444314" s="78"/>
      <c r="C444314" s="77"/>
    </row>
    <row r="444315" spans="2:3" x14ac:dyDescent="0.25">
      <c r="B444315" s="78"/>
      <c r="C444315" s="77"/>
    </row>
    <row r="444316" spans="2:3" x14ac:dyDescent="0.25">
      <c r="B444316" s="78"/>
      <c r="C444316" s="77"/>
    </row>
    <row r="444317" spans="2:3" x14ac:dyDescent="0.25">
      <c r="B444317" s="78"/>
      <c r="C444317" s="77"/>
    </row>
    <row r="444318" spans="2:3" x14ac:dyDescent="0.25">
      <c r="B444318" s="78"/>
      <c r="C444318" s="77"/>
    </row>
    <row r="444319" spans="2:3" x14ac:dyDescent="0.25">
      <c r="B444319" s="78"/>
      <c r="C444319" s="77"/>
    </row>
    <row r="444320" spans="2:3" x14ac:dyDescent="0.25">
      <c r="B444320" s="78"/>
      <c r="C444320" s="77"/>
    </row>
    <row r="444321" spans="2:3" x14ac:dyDescent="0.25">
      <c r="B444321" s="78"/>
      <c r="C444321" s="77"/>
    </row>
    <row r="444322" spans="2:3" x14ac:dyDescent="0.25">
      <c r="B444322" s="78"/>
      <c r="C444322" s="77"/>
    </row>
    <row r="444432" spans="2:3" x14ac:dyDescent="0.25">
      <c r="B444432" s="78"/>
      <c r="C444432" s="77"/>
    </row>
    <row r="444433" spans="2:3" x14ac:dyDescent="0.25">
      <c r="B444433" s="78"/>
      <c r="C444433" s="77"/>
    </row>
    <row r="444434" spans="2:3" x14ac:dyDescent="0.25">
      <c r="B444434" s="78"/>
      <c r="C444434" s="77"/>
    </row>
    <row r="444435" spans="2:3" x14ac:dyDescent="0.25">
      <c r="B444435" s="78"/>
      <c r="C444435" s="77"/>
    </row>
    <row r="444436" spans="2:3" x14ac:dyDescent="0.25">
      <c r="B444436" s="78"/>
      <c r="C444436" s="77"/>
    </row>
    <row r="444437" spans="2:3" x14ac:dyDescent="0.25">
      <c r="B444437" s="78"/>
      <c r="C444437" s="77"/>
    </row>
    <row r="444438" spans="2:3" x14ac:dyDescent="0.25">
      <c r="B444438" s="78"/>
      <c r="C444438" s="77"/>
    </row>
    <row r="444439" spans="2:3" x14ac:dyDescent="0.25">
      <c r="B444439" s="78"/>
      <c r="C444439" s="77"/>
    </row>
    <row r="444440" spans="2:3" x14ac:dyDescent="0.25">
      <c r="B444440" s="78"/>
      <c r="C444440" s="77"/>
    </row>
    <row r="444441" spans="2:3" x14ac:dyDescent="0.25">
      <c r="B444441" s="78"/>
      <c r="C444441" s="77"/>
    </row>
    <row r="444442" spans="2:3" x14ac:dyDescent="0.25">
      <c r="B444442" s="78"/>
      <c r="C444442" s="77"/>
    </row>
    <row r="444443" spans="2:3" x14ac:dyDescent="0.25">
      <c r="B444443" s="78"/>
      <c r="C444443" s="77"/>
    </row>
    <row r="444444" spans="2:3" x14ac:dyDescent="0.25">
      <c r="B444444" s="78"/>
      <c r="C444444" s="77"/>
    </row>
    <row r="444554" spans="2:3" x14ac:dyDescent="0.25">
      <c r="B444554" s="78"/>
      <c r="C444554" s="77"/>
    </row>
    <row r="444555" spans="2:3" x14ac:dyDescent="0.25">
      <c r="B444555" s="78"/>
      <c r="C444555" s="77"/>
    </row>
    <row r="444556" spans="2:3" x14ac:dyDescent="0.25">
      <c r="B444556" s="78"/>
      <c r="C444556" s="77"/>
    </row>
    <row r="444557" spans="2:3" x14ac:dyDescent="0.25">
      <c r="B444557" s="78"/>
      <c r="C444557" s="77"/>
    </row>
    <row r="444558" spans="2:3" x14ac:dyDescent="0.25">
      <c r="B444558" s="78"/>
      <c r="C444558" s="77"/>
    </row>
    <row r="444559" spans="2:3" x14ac:dyDescent="0.25">
      <c r="B444559" s="78"/>
      <c r="C444559" s="77"/>
    </row>
    <row r="444560" spans="2:3" x14ac:dyDescent="0.25">
      <c r="B444560" s="78"/>
      <c r="C444560" s="77"/>
    </row>
    <row r="444561" spans="2:3" x14ac:dyDescent="0.25">
      <c r="B444561" s="78"/>
      <c r="C444561" s="77"/>
    </row>
    <row r="444562" spans="2:3" x14ac:dyDescent="0.25">
      <c r="B444562" s="78"/>
      <c r="C444562" s="77"/>
    </row>
    <row r="444563" spans="2:3" x14ac:dyDescent="0.25">
      <c r="B444563" s="78"/>
      <c r="C444563" s="77"/>
    </row>
    <row r="444564" spans="2:3" x14ac:dyDescent="0.25">
      <c r="B444564" s="78"/>
      <c r="C444564" s="77"/>
    </row>
    <row r="444565" spans="2:3" x14ac:dyDescent="0.25">
      <c r="B444565" s="78"/>
      <c r="C444565" s="77"/>
    </row>
    <row r="444566" spans="2:3" x14ac:dyDescent="0.25">
      <c r="B444566" s="78"/>
      <c r="C444566" s="77"/>
    </row>
    <row r="444676" spans="2:3" x14ac:dyDescent="0.25">
      <c r="B444676" s="78"/>
      <c r="C444676" s="77"/>
    </row>
    <row r="444677" spans="2:3" x14ac:dyDescent="0.25">
      <c r="B444677" s="78"/>
      <c r="C444677" s="77"/>
    </row>
    <row r="444678" spans="2:3" x14ac:dyDescent="0.25">
      <c r="B444678" s="78"/>
      <c r="C444678" s="77"/>
    </row>
    <row r="444679" spans="2:3" x14ac:dyDescent="0.25">
      <c r="B444679" s="78"/>
      <c r="C444679" s="77"/>
    </row>
    <row r="444680" spans="2:3" x14ac:dyDescent="0.25">
      <c r="B444680" s="78"/>
      <c r="C444680" s="77"/>
    </row>
    <row r="444681" spans="2:3" x14ac:dyDescent="0.25">
      <c r="B444681" s="78"/>
      <c r="C444681" s="77"/>
    </row>
    <row r="444682" spans="2:3" x14ac:dyDescent="0.25">
      <c r="B444682" s="78"/>
      <c r="C444682" s="77"/>
    </row>
    <row r="444683" spans="2:3" x14ac:dyDescent="0.25">
      <c r="B444683" s="78"/>
      <c r="C444683" s="77"/>
    </row>
    <row r="444684" spans="2:3" x14ac:dyDescent="0.25">
      <c r="B444684" s="78"/>
      <c r="C444684" s="77"/>
    </row>
    <row r="444685" spans="2:3" x14ac:dyDescent="0.25">
      <c r="B444685" s="78"/>
      <c r="C444685" s="77"/>
    </row>
    <row r="444686" spans="2:3" x14ac:dyDescent="0.25">
      <c r="B444686" s="78"/>
      <c r="C444686" s="77"/>
    </row>
    <row r="444687" spans="2:3" x14ac:dyDescent="0.25">
      <c r="B444687" s="78"/>
      <c r="C444687" s="77"/>
    </row>
    <row r="444688" spans="2:3" x14ac:dyDescent="0.25">
      <c r="B444688" s="78"/>
      <c r="C444688" s="77"/>
    </row>
    <row r="444798" spans="2:3" x14ac:dyDescent="0.25">
      <c r="B444798" s="78"/>
      <c r="C444798" s="77"/>
    </row>
    <row r="444799" spans="2:3" x14ac:dyDescent="0.25">
      <c r="B444799" s="78"/>
      <c r="C444799" s="77"/>
    </row>
    <row r="444800" spans="2:3" x14ac:dyDescent="0.25">
      <c r="B444800" s="78"/>
      <c r="C444800" s="77"/>
    </row>
    <row r="444801" spans="2:3" x14ac:dyDescent="0.25">
      <c r="B444801" s="78"/>
      <c r="C444801" s="77"/>
    </row>
    <row r="444802" spans="2:3" x14ac:dyDescent="0.25">
      <c r="B444802" s="78"/>
      <c r="C444802" s="77"/>
    </row>
    <row r="444803" spans="2:3" x14ac:dyDescent="0.25">
      <c r="B444803" s="78"/>
      <c r="C444803" s="77"/>
    </row>
    <row r="444804" spans="2:3" x14ac:dyDescent="0.25">
      <c r="B444804" s="78"/>
      <c r="C444804" s="77"/>
    </row>
    <row r="444805" spans="2:3" x14ac:dyDescent="0.25">
      <c r="B444805" s="78"/>
      <c r="C444805" s="77"/>
    </row>
    <row r="444806" spans="2:3" x14ac:dyDescent="0.25">
      <c r="B444806" s="78"/>
      <c r="C444806" s="77"/>
    </row>
    <row r="444807" spans="2:3" x14ac:dyDescent="0.25">
      <c r="B444807" s="78"/>
      <c r="C444807" s="77"/>
    </row>
    <row r="444808" spans="2:3" x14ac:dyDescent="0.25">
      <c r="B444808" s="78"/>
      <c r="C444808" s="77"/>
    </row>
    <row r="444809" spans="2:3" x14ac:dyDescent="0.25">
      <c r="B444809" s="78"/>
      <c r="C444809" s="77"/>
    </row>
    <row r="444810" spans="2:3" x14ac:dyDescent="0.25">
      <c r="B444810" s="78"/>
      <c r="C444810" s="77"/>
    </row>
    <row r="444920" spans="2:3" x14ac:dyDescent="0.25">
      <c r="B444920" s="78"/>
      <c r="C444920" s="77"/>
    </row>
    <row r="444921" spans="2:3" x14ac:dyDescent="0.25">
      <c r="B444921" s="78"/>
      <c r="C444921" s="77"/>
    </row>
    <row r="444922" spans="2:3" x14ac:dyDescent="0.25">
      <c r="B444922" s="78"/>
      <c r="C444922" s="77"/>
    </row>
    <row r="444923" spans="2:3" x14ac:dyDescent="0.25">
      <c r="B444923" s="78"/>
      <c r="C444923" s="77"/>
    </row>
    <row r="444924" spans="2:3" x14ac:dyDescent="0.25">
      <c r="B444924" s="78"/>
      <c r="C444924" s="77"/>
    </row>
    <row r="444925" spans="2:3" x14ac:dyDescent="0.25">
      <c r="B444925" s="78"/>
      <c r="C444925" s="77"/>
    </row>
    <row r="444926" spans="2:3" x14ac:dyDescent="0.25">
      <c r="B444926" s="78"/>
      <c r="C444926" s="77"/>
    </row>
    <row r="444927" spans="2:3" x14ac:dyDescent="0.25">
      <c r="B444927" s="78"/>
      <c r="C444927" s="77"/>
    </row>
    <row r="444928" spans="2:3" x14ac:dyDescent="0.25">
      <c r="B444928" s="78"/>
      <c r="C444928" s="77"/>
    </row>
    <row r="444929" spans="2:3" x14ac:dyDescent="0.25">
      <c r="B444929" s="78"/>
      <c r="C444929" s="77"/>
    </row>
    <row r="444930" spans="2:3" x14ac:dyDescent="0.25">
      <c r="B444930" s="78"/>
      <c r="C444930" s="77"/>
    </row>
    <row r="444931" spans="2:3" x14ac:dyDescent="0.25">
      <c r="B444931" s="78"/>
      <c r="C444931" s="77"/>
    </row>
    <row r="444932" spans="2:3" x14ac:dyDescent="0.25">
      <c r="B444932" s="78"/>
      <c r="C444932" s="77"/>
    </row>
    <row r="445042" spans="2:3" x14ac:dyDescent="0.25">
      <c r="B445042" s="78"/>
      <c r="C445042" s="77"/>
    </row>
    <row r="445043" spans="2:3" x14ac:dyDescent="0.25">
      <c r="B445043" s="78"/>
      <c r="C445043" s="77"/>
    </row>
    <row r="445044" spans="2:3" x14ac:dyDescent="0.25">
      <c r="B445044" s="78"/>
      <c r="C445044" s="77"/>
    </row>
    <row r="445045" spans="2:3" x14ac:dyDescent="0.25">
      <c r="B445045" s="78"/>
      <c r="C445045" s="77"/>
    </row>
    <row r="445046" spans="2:3" x14ac:dyDescent="0.25">
      <c r="B445046" s="78"/>
      <c r="C445046" s="77"/>
    </row>
    <row r="445047" spans="2:3" x14ac:dyDescent="0.25">
      <c r="B445047" s="78"/>
      <c r="C445047" s="77"/>
    </row>
    <row r="445048" spans="2:3" x14ac:dyDescent="0.25">
      <c r="B445048" s="78"/>
      <c r="C445048" s="77"/>
    </row>
    <row r="445049" spans="2:3" x14ac:dyDescent="0.25">
      <c r="B445049" s="78"/>
      <c r="C445049" s="77"/>
    </row>
    <row r="445050" spans="2:3" x14ac:dyDescent="0.25">
      <c r="B445050" s="78"/>
      <c r="C445050" s="77"/>
    </row>
    <row r="445051" spans="2:3" x14ac:dyDescent="0.25">
      <c r="B445051" s="78"/>
      <c r="C445051" s="77"/>
    </row>
    <row r="445052" spans="2:3" x14ac:dyDescent="0.25">
      <c r="B445052" s="78"/>
      <c r="C445052" s="77"/>
    </row>
    <row r="445053" spans="2:3" x14ac:dyDescent="0.25">
      <c r="B445053" s="78"/>
      <c r="C445053" s="77"/>
    </row>
    <row r="445054" spans="2:3" x14ac:dyDescent="0.25">
      <c r="B445054" s="78"/>
      <c r="C445054" s="77"/>
    </row>
    <row r="445164" spans="2:3" x14ac:dyDescent="0.25">
      <c r="B445164" s="78"/>
      <c r="C445164" s="77"/>
    </row>
    <row r="445165" spans="2:3" x14ac:dyDescent="0.25">
      <c r="B445165" s="78"/>
      <c r="C445165" s="77"/>
    </row>
    <row r="445166" spans="2:3" x14ac:dyDescent="0.25">
      <c r="B445166" s="78"/>
      <c r="C445166" s="77"/>
    </row>
    <row r="445167" spans="2:3" x14ac:dyDescent="0.25">
      <c r="B445167" s="78"/>
      <c r="C445167" s="77"/>
    </row>
    <row r="445168" spans="2:3" x14ac:dyDescent="0.25">
      <c r="B445168" s="78"/>
      <c r="C445168" s="77"/>
    </row>
    <row r="445169" spans="2:3" x14ac:dyDescent="0.25">
      <c r="B445169" s="78"/>
      <c r="C445169" s="77"/>
    </row>
    <row r="445170" spans="2:3" x14ac:dyDescent="0.25">
      <c r="B445170" s="78"/>
      <c r="C445170" s="77"/>
    </row>
    <row r="445171" spans="2:3" x14ac:dyDescent="0.25">
      <c r="B445171" s="78"/>
      <c r="C445171" s="77"/>
    </row>
    <row r="445172" spans="2:3" x14ac:dyDescent="0.25">
      <c r="B445172" s="78"/>
      <c r="C445172" s="77"/>
    </row>
    <row r="445173" spans="2:3" x14ac:dyDescent="0.25">
      <c r="B445173" s="78"/>
      <c r="C445173" s="77"/>
    </row>
    <row r="445174" spans="2:3" x14ac:dyDescent="0.25">
      <c r="B445174" s="78"/>
      <c r="C445174" s="77"/>
    </row>
    <row r="445175" spans="2:3" x14ac:dyDescent="0.25">
      <c r="B445175" s="78"/>
      <c r="C445175" s="77"/>
    </row>
    <row r="445176" spans="2:3" x14ac:dyDescent="0.25">
      <c r="B445176" s="78"/>
      <c r="C445176" s="77"/>
    </row>
    <row r="445286" spans="2:3" x14ac:dyDescent="0.25">
      <c r="B445286" s="78"/>
      <c r="C445286" s="77"/>
    </row>
    <row r="445287" spans="2:3" x14ac:dyDescent="0.25">
      <c r="B445287" s="78"/>
      <c r="C445287" s="77"/>
    </row>
    <row r="445288" spans="2:3" x14ac:dyDescent="0.25">
      <c r="B445288" s="78"/>
      <c r="C445288" s="77"/>
    </row>
    <row r="445289" spans="2:3" x14ac:dyDescent="0.25">
      <c r="B445289" s="78"/>
      <c r="C445289" s="77"/>
    </row>
    <row r="445290" spans="2:3" x14ac:dyDescent="0.25">
      <c r="B445290" s="78"/>
      <c r="C445290" s="77"/>
    </row>
    <row r="445291" spans="2:3" x14ac:dyDescent="0.25">
      <c r="B445291" s="78"/>
      <c r="C445291" s="77"/>
    </row>
    <row r="445292" spans="2:3" x14ac:dyDescent="0.25">
      <c r="B445292" s="78"/>
      <c r="C445292" s="77"/>
    </row>
    <row r="445293" spans="2:3" x14ac:dyDescent="0.25">
      <c r="B445293" s="78"/>
      <c r="C445293" s="77"/>
    </row>
    <row r="445294" spans="2:3" x14ac:dyDescent="0.25">
      <c r="B445294" s="78"/>
      <c r="C445294" s="77"/>
    </row>
    <row r="445295" spans="2:3" x14ac:dyDescent="0.25">
      <c r="B445295" s="78"/>
      <c r="C445295" s="77"/>
    </row>
    <row r="445296" spans="2:3" x14ac:dyDescent="0.25">
      <c r="B445296" s="78"/>
      <c r="C445296" s="77"/>
    </row>
    <row r="445297" spans="2:3" x14ac:dyDescent="0.25">
      <c r="B445297" s="78"/>
      <c r="C445297" s="77"/>
    </row>
    <row r="445298" spans="2:3" x14ac:dyDescent="0.25">
      <c r="B445298" s="78"/>
      <c r="C445298" s="77"/>
    </row>
    <row r="445408" spans="2:3" x14ac:dyDescent="0.25">
      <c r="B445408" s="78"/>
      <c r="C445408" s="77"/>
    </row>
    <row r="445409" spans="2:3" x14ac:dyDescent="0.25">
      <c r="B445409" s="78"/>
      <c r="C445409" s="77"/>
    </row>
    <row r="445410" spans="2:3" x14ac:dyDescent="0.25">
      <c r="B445410" s="78"/>
      <c r="C445410" s="77"/>
    </row>
    <row r="445411" spans="2:3" x14ac:dyDescent="0.25">
      <c r="B445411" s="78"/>
      <c r="C445411" s="77"/>
    </row>
    <row r="445412" spans="2:3" x14ac:dyDescent="0.25">
      <c r="B445412" s="78"/>
      <c r="C445412" s="77"/>
    </row>
    <row r="445413" spans="2:3" x14ac:dyDescent="0.25">
      <c r="B445413" s="78"/>
      <c r="C445413" s="77"/>
    </row>
    <row r="445414" spans="2:3" x14ac:dyDescent="0.25">
      <c r="B445414" s="78"/>
      <c r="C445414" s="77"/>
    </row>
    <row r="445415" spans="2:3" x14ac:dyDescent="0.25">
      <c r="B445415" s="78"/>
      <c r="C445415" s="77"/>
    </row>
    <row r="445416" spans="2:3" x14ac:dyDescent="0.25">
      <c r="B445416" s="78"/>
      <c r="C445416" s="77"/>
    </row>
    <row r="445417" spans="2:3" x14ac:dyDescent="0.25">
      <c r="B445417" s="78"/>
      <c r="C445417" s="77"/>
    </row>
    <row r="445418" spans="2:3" x14ac:dyDescent="0.25">
      <c r="B445418" s="78"/>
      <c r="C445418" s="77"/>
    </row>
    <row r="445419" spans="2:3" x14ac:dyDescent="0.25">
      <c r="B445419" s="78"/>
      <c r="C445419" s="77"/>
    </row>
    <row r="445420" spans="2:3" x14ac:dyDescent="0.25">
      <c r="B445420" s="78"/>
      <c r="C445420" s="77"/>
    </row>
    <row r="445530" spans="2:3" x14ac:dyDescent="0.25">
      <c r="B445530" s="78"/>
      <c r="C445530" s="77"/>
    </row>
    <row r="445531" spans="2:3" x14ac:dyDescent="0.25">
      <c r="B445531" s="78"/>
      <c r="C445531" s="77"/>
    </row>
    <row r="445532" spans="2:3" x14ac:dyDescent="0.25">
      <c r="B445532" s="78"/>
      <c r="C445532" s="77"/>
    </row>
    <row r="445533" spans="2:3" x14ac:dyDescent="0.25">
      <c r="B445533" s="78"/>
      <c r="C445533" s="77"/>
    </row>
    <row r="445534" spans="2:3" x14ac:dyDescent="0.25">
      <c r="B445534" s="78"/>
      <c r="C445534" s="77"/>
    </row>
    <row r="445535" spans="2:3" x14ac:dyDescent="0.25">
      <c r="B445535" s="78"/>
      <c r="C445535" s="77"/>
    </row>
    <row r="445536" spans="2:3" x14ac:dyDescent="0.25">
      <c r="B445536" s="78"/>
      <c r="C445536" s="77"/>
    </row>
    <row r="445537" spans="2:3" x14ac:dyDescent="0.25">
      <c r="B445537" s="78"/>
      <c r="C445537" s="77"/>
    </row>
    <row r="445538" spans="2:3" x14ac:dyDescent="0.25">
      <c r="B445538" s="78"/>
      <c r="C445538" s="77"/>
    </row>
    <row r="445539" spans="2:3" x14ac:dyDescent="0.25">
      <c r="B445539" s="78"/>
      <c r="C445539" s="77"/>
    </row>
    <row r="445540" spans="2:3" x14ac:dyDescent="0.25">
      <c r="B445540" s="78"/>
      <c r="C445540" s="77"/>
    </row>
    <row r="445541" spans="2:3" x14ac:dyDescent="0.25">
      <c r="B445541" s="78"/>
      <c r="C445541" s="77"/>
    </row>
    <row r="445542" spans="2:3" x14ac:dyDescent="0.25">
      <c r="B445542" s="78"/>
      <c r="C445542" s="77"/>
    </row>
    <row r="445652" spans="2:3" x14ac:dyDescent="0.25">
      <c r="B445652" s="78"/>
      <c r="C445652" s="77"/>
    </row>
    <row r="445653" spans="2:3" x14ac:dyDescent="0.25">
      <c r="B445653" s="78"/>
      <c r="C445653" s="77"/>
    </row>
    <row r="445654" spans="2:3" x14ac:dyDescent="0.25">
      <c r="B445654" s="78"/>
      <c r="C445654" s="77"/>
    </row>
    <row r="445655" spans="2:3" x14ac:dyDescent="0.25">
      <c r="B445655" s="78"/>
      <c r="C445655" s="77"/>
    </row>
    <row r="445656" spans="2:3" x14ac:dyDescent="0.25">
      <c r="B445656" s="78"/>
      <c r="C445656" s="77"/>
    </row>
    <row r="445657" spans="2:3" x14ac:dyDescent="0.25">
      <c r="B445657" s="78"/>
      <c r="C445657" s="77"/>
    </row>
    <row r="445658" spans="2:3" x14ac:dyDescent="0.25">
      <c r="B445658" s="78"/>
      <c r="C445658" s="77"/>
    </row>
    <row r="445659" spans="2:3" x14ac:dyDescent="0.25">
      <c r="B445659" s="78"/>
      <c r="C445659" s="77"/>
    </row>
    <row r="445660" spans="2:3" x14ac:dyDescent="0.25">
      <c r="B445660" s="78"/>
      <c r="C445660" s="77"/>
    </row>
    <row r="445661" spans="2:3" x14ac:dyDescent="0.25">
      <c r="B445661" s="78"/>
      <c r="C445661" s="77"/>
    </row>
    <row r="445662" spans="2:3" x14ac:dyDescent="0.25">
      <c r="B445662" s="78"/>
      <c r="C445662" s="77"/>
    </row>
    <row r="445663" spans="2:3" x14ac:dyDescent="0.25">
      <c r="B445663" s="78"/>
      <c r="C445663" s="77"/>
    </row>
    <row r="445664" spans="2:3" x14ac:dyDescent="0.25">
      <c r="B445664" s="78"/>
      <c r="C445664" s="77"/>
    </row>
    <row r="445774" spans="2:3" x14ac:dyDescent="0.25">
      <c r="B445774" s="78"/>
      <c r="C445774" s="77"/>
    </row>
    <row r="445775" spans="2:3" x14ac:dyDescent="0.25">
      <c r="B445775" s="78"/>
      <c r="C445775" s="77"/>
    </row>
    <row r="445776" spans="2:3" x14ac:dyDescent="0.25">
      <c r="B445776" s="78"/>
      <c r="C445776" s="77"/>
    </row>
    <row r="445777" spans="2:3" x14ac:dyDescent="0.25">
      <c r="B445777" s="78"/>
      <c r="C445777" s="77"/>
    </row>
    <row r="445778" spans="2:3" x14ac:dyDescent="0.25">
      <c r="B445778" s="78"/>
      <c r="C445778" s="77"/>
    </row>
    <row r="445779" spans="2:3" x14ac:dyDescent="0.25">
      <c r="B445779" s="78"/>
      <c r="C445779" s="77"/>
    </row>
    <row r="445780" spans="2:3" x14ac:dyDescent="0.25">
      <c r="B445780" s="78"/>
      <c r="C445780" s="77"/>
    </row>
    <row r="445781" spans="2:3" x14ac:dyDescent="0.25">
      <c r="B445781" s="78"/>
      <c r="C445781" s="77"/>
    </row>
    <row r="445782" spans="2:3" x14ac:dyDescent="0.25">
      <c r="B445782" s="78"/>
      <c r="C445782" s="77"/>
    </row>
    <row r="445783" spans="2:3" x14ac:dyDescent="0.25">
      <c r="B445783" s="78"/>
      <c r="C445783" s="77"/>
    </row>
    <row r="445784" spans="2:3" x14ac:dyDescent="0.25">
      <c r="B445784" s="78"/>
      <c r="C445784" s="77"/>
    </row>
    <row r="445785" spans="2:3" x14ac:dyDescent="0.25">
      <c r="B445785" s="78"/>
      <c r="C445785" s="77"/>
    </row>
    <row r="445786" spans="2:3" x14ac:dyDescent="0.25">
      <c r="B445786" s="78"/>
      <c r="C445786" s="77"/>
    </row>
    <row r="445896" spans="2:3" x14ac:dyDescent="0.25">
      <c r="B445896" s="78"/>
      <c r="C445896" s="77"/>
    </row>
    <row r="445897" spans="2:3" x14ac:dyDescent="0.25">
      <c r="B445897" s="78"/>
      <c r="C445897" s="77"/>
    </row>
    <row r="445898" spans="2:3" x14ac:dyDescent="0.25">
      <c r="B445898" s="78"/>
      <c r="C445898" s="77"/>
    </row>
    <row r="445899" spans="2:3" x14ac:dyDescent="0.25">
      <c r="B445899" s="78"/>
      <c r="C445899" s="77"/>
    </row>
    <row r="445900" spans="2:3" x14ac:dyDescent="0.25">
      <c r="B445900" s="78"/>
      <c r="C445900" s="77"/>
    </row>
    <row r="445901" spans="2:3" x14ac:dyDescent="0.25">
      <c r="B445901" s="78"/>
      <c r="C445901" s="77"/>
    </row>
    <row r="445902" spans="2:3" x14ac:dyDescent="0.25">
      <c r="B445902" s="78"/>
      <c r="C445902" s="77"/>
    </row>
    <row r="445903" spans="2:3" x14ac:dyDescent="0.25">
      <c r="B445903" s="78"/>
      <c r="C445903" s="77"/>
    </row>
    <row r="445904" spans="2:3" x14ac:dyDescent="0.25">
      <c r="B445904" s="78"/>
      <c r="C445904" s="77"/>
    </row>
    <row r="445905" spans="2:3" x14ac:dyDescent="0.25">
      <c r="B445905" s="78"/>
      <c r="C445905" s="77"/>
    </row>
    <row r="445906" spans="2:3" x14ac:dyDescent="0.25">
      <c r="B445906" s="78"/>
      <c r="C445906" s="77"/>
    </row>
    <row r="445907" spans="2:3" x14ac:dyDescent="0.25">
      <c r="B445907" s="78"/>
      <c r="C445907" s="77"/>
    </row>
    <row r="445908" spans="2:3" x14ac:dyDescent="0.25">
      <c r="B445908" s="78"/>
      <c r="C445908" s="77"/>
    </row>
    <row r="446018" spans="2:3" x14ac:dyDescent="0.25">
      <c r="B446018" s="78"/>
      <c r="C446018" s="77"/>
    </row>
    <row r="446019" spans="2:3" x14ac:dyDescent="0.25">
      <c r="B446019" s="78"/>
      <c r="C446019" s="77"/>
    </row>
    <row r="446020" spans="2:3" x14ac:dyDescent="0.25">
      <c r="B446020" s="78"/>
      <c r="C446020" s="77"/>
    </row>
    <row r="446021" spans="2:3" x14ac:dyDescent="0.25">
      <c r="B446021" s="78"/>
      <c r="C446021" s="77"/>
    </row>
    <row r="446022" spans="2:3" x14ac:dyDescent="0.25">
      <c r="B446022" s="78"/>
      <c r="C446022" s="77"/>
    </row>
    <row r="446023" spans="2:3" x14ac:dyDescent="0.25">
      <c r="B446023" s="78"/>
      <c r="C446023" s="77"/>
    </row>
    <row r="446024" spans="2:3" x14ac:dyDescent="0.25">
      <c r="B446024" s="78"/>
      <c r="C446024" s="77"/>
    </row>
    <row r="446025" spans="2:3" x14ac:dyDescent="0.25">
      <c r="B446025" s="78"/>
      <c r="C446025" s="77"/>
    </row>
    <row r="446026" spans="2:3" x14ac:dyDescent="0.25">
      <c r="B446026" s="78"/>
      <c r="C446026" s="77"/>
    </row>
    <row r="446027" spans="2:3" x14ac:dyDescent="0.25">
      <c r="B446027" s="78"/>
      <c r="C446027" s="77"/>
    </row>
    <row r="446028" spans="2:3" x14ac:dyDescent="0.25">
      <c r="B446028" s="78"/>
      <c r="C446028" s="77"/>
    </row>
    <row r="446029" spans="2:3" x14ac:dyDescent="0.25">
      <c r="B446029" s="78"/>
      <c r="C446029" s="77"/>
    </row>
    <row r="446030" spans="2:3" x14ac:dyDescent="0.25">
      <c r="B446030" s="78"/>
      <c r="C446030" s="77"/>
    </row>
    <row r="446140" spans="2:3" x14ac:dyDescent="0.25">
      <c r="B446140" s="78"/>
      <c r="C446140" s="77"/>
    </row>
    <row r="446141" spans="2:3" x14ac:dyDescent="0.25">
      <c r="B446141" s="78"/>
      <c r="C446141" s="77"/>
    </row>
    <row r="446142" spans="2:3" x14ac:dyDescent="0.25">
      <c r="B446142" s="78"/>
      <c r="C446142" s="77"/>
    </row>
    <row r="446143" spans="2:3" x14ac:dyDescent="0.25">
      <c r="B446143" s="78"/>
      <c r="C446143" s="77"/>
    </row>
    <row r="446144" spans="2:3" x14ac:dyDescent="0.25">
      <c r="B446144" s="78"/>
      <c r="C446144" s="77"/>
    </row>
    <row r="446145" spans="2:3" x14ac:dyDescent="0.25">
      <c r="B446145" s="78"/>
      <c r="C446145" s="77"/>
    </row>
    <row r="446146" spans="2:3" x14ac:dyDescent="0.25">
      <c r="B446146" s="78"/>
      <c r="C446146" s="77"/>
    </row>
    <row r="446147" spans="2:3" x14ac:dyDescent="0.25">
      <c r="B446147" s="78"/>
      <c r="C446147" s="77"/>
    </row>
    <row r="446148" spans="2:3" x14ac:dyDescent="0.25">
      <c r="B446148" s="78"/>
      <c r="C446148" s="77"/>
    </row>
    <row r="446149" spans="2:3" x14ac:dyDescent="0.25">
      <c r="B446149" s="78"/>
      <c r="C446149" s="77"/>
    </row>
    <row r="446150" spans="2:3" x14ac:dyDescent="0.25">
      <c r="B446150" s="78"/>
      <c r="C446150" s="77"/>
    </row>
    <row r="446151" spans="2:3" x14ac:dyDescent="0.25">
      <c r="B446151" s="78"/>
      <c r="C446151" s="77"/>
    </row>
    <row r="446152" spans="2:3" x14ac:dyDescent="0.25">
      <c r="B446152" s="78"/>
      <c r="C446152" s="77"/>
    </row>
    <row r="446262" spans="2:3" x14ac:dyDescent="0.25">
      <c r="B446262" s="78"/>
      <c r="C446262" s="77"/>
    </row>
    <row r="446263" spans="2:3" x14ac:dyDescent="0.25">
      <c r="B446263" s="78"/>
      <c r="C446263" s="77"/>
    </row>
    <row r="446264" spans="2:3" x14ac:dyDescent="0.25">
      <c r="B446264" s="78"/>
      <c r="C446264" s="77"/>
    </row>
    <row r="446265" spans="2:3" x14ac:dyDescent="0.25">
      <c r="B446265" s="78"/>
      <c r="C446265" s="77"/>
    </row>
    <row r="446266" spans="2:3" x14ac:dyDescent="0.25">
      <c r="B446266" s="78"/>
      <c r="C446266" s="77"/>
    </row>
    <row r="446267" spans="2:3" x14ac:dyDescent="0.25">
      <c r="B446267" s="78"/>
      <c r="C446267" s="77"/>
    </row>
    <row r="446268" spans="2:3" x14ac:dyDescent="0.25">
      <c r="B446268" s="78"/>
      <c r="C446268" s="77"/>
    </row>
    <row r="446269" spans="2:3" x14ac:dyDescent="0.25">
      <c r="B446269" s="78"/>
      <c r="C446269" s="77"/>
    </row>
    <row r="446270" spans="2:3" x14ac:dyDescent="0.25">
      <c r="B446270" s="78"/>
      <c r="C446270" s="77"/>
    </row>
    <row r="446271" spans="2:3" x14ac:dyDescent="0.25">
      <c r="B446271" s="78"/>
      <c r="C446271" s="77"/>
    </row>
    <row r="446272" spans="2:3" x14ac:dyDescent="0.25">
      <c r="B446272" s="78"/>
      <c r="C446272" s="77"/>
    </row>
    <row r="446273" spans="2:3" x14ac:dyDescent="0.25">
      <c r="B446273" s="78"/>
      <c r="C446273" s="77"/>
    </row>
    <row r="446274" spans="2:3" x14ac:dyDescent="0.25">
      <c r="B446274" s="78"/>
      <c r="C446274" s="77"/>
    </row>
    <row r="446384" spans="2:3" x14ac:dyDescent="0.25">
      <c r="B446384" s="78"/>
      <c r="C446384" s="77"/>
    </row>
    <row r="446385" spans="2:3" x14ac:dyDescent="0.25">
      <c r="B446385" s="78"/>
      <c r="C446385" s="77"/>
    </row>
    <row r="446386" spans="2:3" x14ac:dyDescent="0.25">
      <c r="B446386" s="78"/>
      <c r="C446386" s="77"/>
    </row>
    <row r="446387" spans="2:3" x14ac:dyDescent="0.25">
      <c r="B446387" s="78"/>
      <c r="C446387" s="77"/>
    </row>
    <row r="446388" spans="2:3" x14ac:dyDescent="0.25">
      <c r="B446388" s="78"/>
      <c r="C446388" s="77"/>
    </row>
    <row r="446389" spans="2:3" x14ac:dyDescent="0.25">
      <c r="B446389" s="78"/>
      <c r="C446389" s="77"/>
    </row>
    <row r="446390" spans="2:3" x14ac:dyDescent="0.25">
      <c r="B446390" s="78"/>
      <c r="C446390" s="77"/>
    </row>
    <row r="446391" spans="2:3" x14ac:dyDescent="0.25">
      <c r="B446391" s="78"/>
      <c r="C446391" s="77"/>
    </row>
    <row r="446392" spans="2:3" x14ac:dyDescent="0.25">
      <c r="B446392" s="78"/>
      <c r="C446392" s="77"/>
    </row>
    <row r="446393" spans="2:3" x14ac:dyDescent="0.25">
      <c r="B446393" s="78"/>
      <c r="C446393" s="77"/>
    </row>
    <row r="446394" spans="2:3" x14ac:dyDescent="0.25">
      <c r="B446394" s="78"/>
      <c r="C446394" s="77"/>
    </row>
    <row r="446395" spans="2:3" x14ac:dyDescent="0.25">
      <c r="B446395" s="78"/>
      <c r="C446395" s="77"/>
    </row>
    <row r="446396" spans="2:3" x14ac:dyDescent="0.25">
      <c r="B446396" s="78"/>
      <c r="C446396" s="77"/>
    </row>
    <row r="446506" spans="2:3" x14ac:dyDescent="0.25">
      <c r="B446506" s="78"/>
      <c r="C446506" s="77"/>
    </row>
    <row r="446507" spans="2:3" x14ac:dyDescent="0.25">
      <c r="B446507" s="78"/>
      <c r="C446507" s="77"/>
    </row>
    <row r="446508" spans="2:3" x14ac:dyDescent="0.25">
      <c r="B446508" s="78"/>
      <c r="C446508" s="77"/>
    </row>
    <row r="446509" spans="2:3" x14ac:dyDescent="0.25">
      <c r="B446509" s="78"/>
      <c r="C446509" s="77"/>
    </row>
    <row r="446510" spans="2:3" x14ac:dyDescent="0.25">
      <c r="B446510" s="78"/>
      <c r="C446510" s="77"/>
    </row>
    <row r="446511" spans="2:3" x14ac:dyDescent="0.25">
      <c r="B446511" s="78"/>
      <c r="C446511" s="77"/>
    </row>
    <row r="446512" spans="2:3" x14ac:dyDescent="0.25">
      <c r="B446512" s="78"/>
      <c r="C446512" s="77"/>
    </row>
    <row r="446513" spans="2:3" x14ac:dyDescent="0.25">
      <c r="B446513" s="78"/>
      <c r="C446513" s="77"/>
    </row>
    <row r="446514" spans="2:3" x14ac:dyDescent="0.25">
      <c r="B446514" s="78"/>
      <c r="C446514" s="77"/>
    </row>
    <row r="446515" spans="2:3" x14ac:dyDescent="0.25">
      <c r="B446515" s="78"/>
      <c r="C446515" s="77"/>
    </row>
    <row r="446516" spans="2:3" x14ac:dyDescent="0.25">
      <c r="B446516" s="78"/>
      <c r="C446516" s="77"/>
    </row>
    <row r="446517" spans="2:3" x14ac:dyDescent="0.25">
      <c r="B446517" s="78"/>
      <c r="C446517" s="77"/>
    </row>
    <row r="446518" spans="2:3" x14ac:dyDescent="0.25">
      <c r="B446518" s="78"/>
      <c r="C446518" s="77"/>
    </row>
    <row r="446628" spans="2:3" x14ac:dyDescent="0.25">
      <c r="B446628" s="78"/>
      <c r="C446628" s="77"/>
    </row>
    <row r="446629" spans="2:3" x14ac:dyDescent="0.25">
      <c r="B446629" s="78"/>
      <c r="C446629" s="77"/>
    </row>
    <row r="446630" spans="2:3" x14ac:dyDescent="0.25">
      <c r="B446630" s="78"/>
      <c r="C446630" s="77"/>
    </row>
    <row r="446631" spans="2:3" x14ac:dyDescent="0.25">
      <c r="B446631" s="78"/>
      <c r="C446631" s="77"/>
    </row>
    <row r="446632" spans="2:3" x14ac:dyDescent="0.25">
      <c r="B446632" s="78"/>
      <c r="C446632" s="77"/>
    </row>
    <row r="446633" spans="2:3" x14ac:dyDescent="0.25">
      <c r="B446633" s="78"/>
      <c r="C446633" s="77"/>
    </row>
    <row r="446634" spans="2:3" x14ac:dyDescent="0.25">
      <c r="B446634" s="78"/>
      <c r="C446634" s="77"/>
    </row>
    <row r="446635" spans="2:3" x14ac:dyDescent="0.25">
      <c r="B446635" s="78"/>
      <c r="C446635" s="77"/>
    </row>
    <row r="446636" spans="2:3" x14ac:dyDescent="0.25">
      <c r="B446636" s="78"/>
      <c r="C446636" s="77"/>
    </row>
    <row r="446637" spans="2:3" x14ac:dyDescent="0.25">
      <c r="B446637" s="78"/>
      <c r="C446637" s="77"/>
    </row>
    <row r="446638" spans="2:3" x14ac:dyDescent="0.25">
      <c r="B446638" s="78"/>
      <c r="C446638" s="77"/>
    </row>
    <row r="446639" spans="2:3" x14ac:dyDescent="0.25">
      <c r="B446639" s="78"/>
      <c r="C446639" s="77"/>
    </row>
    <row r="446640" spans="2:3" x14ac:dyDescent="0.25">
      <c r="B446640" s="78"/>
      <c r="C446640" s="77"/>
    </row>
    <row r="446750" spans="2:3" x14ac:dyDescent="0.25">
      <c r="B446750" s="78"/>
      <c r="C446750" s="77"/>
    </row>
    <row r="446751" spans="2:3" x14ac:dyDescent="0.25">
      <c r="B446751" s="78"/>
      <c r="C446751" s="77"/>
    </row>
    <row r="446752" spans="2:3" x14ac:dyDescent="0.25">
      <c r="B446752" s="78"/>
      <c r="C446752" s="77"/>
    </row>
    <row r="446753" spans="2:3" x14ac:dyDescent="0.25">
      <c r="B446753" s="78"/>
      <c r="C446753" s="77"/>
    </row>
    <row r="446754" spans="2:3" x14ac:dyDescent="0.25">
      <c r="B446754" s="78"/>
      <c r="C446754" s="77"/>
    </row>
    <row r="446755" spans="2:3" x14ac:dyDescent="0.25">
      <c r="B446755" s="78"/>
      <c r="C446755" s="77"/>
    </row>
    <row r="446756" spans="2:3" x14ac:dyDescent="0.25">
      <c r="B446756" s="78"/>
      <c r="C446756" s="77"/>
    </row>
    <row r="446757" spans="2:3" x14ac:dyDescent="0.25">
      <c r="B446757" s="78"/>
      <c r="C446757" s="77"/>
    </row>
    <row r="446758" spans="2:3" x14ac:dyDescent="0.25">
      <c r="B446758" s="78"/>
      <c r="C446758" s="77"/>
    </row>
    <row r="446759" spans="2:3" x14ac:dyDescent="0.25">
      <c r="B446759" s="78"/>
      <c r="C446759" s="77"/>
    </row>
    <row r="446760" spans="2:3" x14ac:dyDescent="0.25">
      <c r="B446760" s="78"/>
      <c r="C446760" s="77"/>
    </row>
    <row r="446761" spans="2:3" x14ac:dyDescent="0.25">
      <c r="B446761" s="78"/>
      <c r="C446761" s="77"/>
    </row>
    <row r="446762" spans="2:3" x14ac:dyDescent="0.25">
      <c r="B446762" s="78"/>
      <c r="C446762" s="77"/>
    </row>
    <row r="446872" spans="2:3" x14ac:dyDescent="0.25">
      <c r="B446872" s="78"/>
      <c r="C446872" s="77"/>
    </row>
    <row r="446873" spans="2:3" x14ac:dyDescent="0.25">
      <c r="B446873" s="78"/>
      <c r="C446873" s="77"/>
    </row>
    <row r="446874" spans="2:3" x14ac:dyDescent="0.25">
      <c r="B446874" s="78"/>
      <c r="C446874" s="77"/>
    </row>
    <row r="446875" spans="2:3" x14ac:dyDescent="0.25">
      <c r="B446875" s="78"/>
      <c r="C446875" s="77"/>
    </row>
    <row r="446876" spans="2:3" x14ac:dyDescent="0.25">
      <c r="B446876" s="78"/>
      <c r="C446876" s="77"/>
    </row>
    <row r="446877" spans="2:3" x14ac:dyDescent="0.25">
      <c r="B446877" s="78"/>
      <c r="C446877" s="77"/>
    </row>
    <row r="446878" spans="2:3" x14ac:dyDescent="0.25">
      <c r="B446878" s="78"/>
      <c r="C446878" s="77"/>
    </row>
    <row r="446879" spans="2:3" x14ac:dyDescent="0.25">
      <c r="B446879" s="78"/>
      <c r="C446879" s="77"/>
    </row>
    <row r="446880" spans="2:3" x14ac:dyDescent="0.25">
      <c r="B446880" s="78"/>
      <c r="C446880" s="77"/>
    </row>
    <row r="446881" spans="2:3" x14ac:dyDescent="0.25">
      <c r="B446881" s="78"/>
      <c r="C446881" s="77"/>
    </row>
    <row r="446882" spans="2:3" x14ac:dyDescent="0.25">
      <c r="B446882" s="78"/>
      <c r="C446882" s="77"/>
    </row>
    <row r="446883" spans="2:3" x14ac:dyDescent="0.25">
      <c r="B446883" s="78"/>
      <c r="C446883" s="77"/>
    </row>
    <row r="446884" spans="2:3" x14ac:dyDescent="0.25">
      <c r="B446884" s="78"/>
      <c r="C446884" s="77"/>
    </row>
    <row r="446994" spans="2:3" x14ac:dyDescent="0.25">
      <c r="B446994" s="78"/>
      <c r="C446994" s="77"/>
    </row>
    <row r="446995" spans="2:3" x14ac:dyDescent="0.25">
      <c r="B446995" s="78"/>
      <c r="C446995" s="77"/>
    </row>
    <row r="446996" spans="2:3" x14ac:dyDescent="0.25">
      <c r="B446996" s="78"/>
      <c r="C446996" s="77"/>
    </row>
    <row r="446997" spans="2:3" x14ac:dyDescent="0.25">
      <c r="B446997" s="78"/>
      <c r="C446997" s="77"/>
    </row>
    <row r="446998" spans="2:3" x14ac:dyDescent="0.25">
      <c r="B446998" s="78"/>
      <c r="C446998" s="77"/>
    </row>
    <row r="446999" spans="2:3" x14ac:dyDescent="0.25">
      <c r="B446999" s="78"/>
      <c r="C446999" s="77"/>
    </row>
    <row r="447000" spans="2:3" x14ac:dyDescent="0.25">
      <c r="B447000" s="78"/>
      <c r="C447000" s="77"/>
    </row>
    <row r="447001" spans="2:3" x14ac:dyDescent="0.25">
      <c r="B447001" s="78"/>
      <c r="C447001" s="77"/>
    </row>
    <row r="447002" spans="2:3" x14ac:dyDescent="0.25">
      <c r="B447002" s="78"/>
      <c r="C447002" s="77"/>
    </row>
    <row r="447003" spans="2:3" x14ac:dyDescent="0.25">
      <c r="B447003" s="78"/>
      <c r="C447003" s="77"/>
    </row>
    <row r="447004" spans="2:3" x14ac:dyDescent="0.25">
      <c r="B447004" s="78"/>
      <c r="C447004" s="77"/>
    </row>
    <row r="447005" spans="2:3" x14ac:dyDescent="0.25">
      <c r="B447005" s="78"/>
      <c r="C447005" s="77"/>
    </row>
    <row r="447006" spans="2:3" x14ac:dyDescent="0.25">
      <c r="B447006" s="78"/>
      <c r="C447006" s="77"/>
    </row>
    <row r="447116" spans="2:3" x14ac:dyDescent="0.25">
      <c r="B447116" s="78"/>
      <c r="C447116" s="77"/>
    </row>
    <row r="447117" spans="2:3" x14ac:dyDescent="0.25">
      <c r="B447117" s="78"/>
      <c r="C447117" s="77"/>
    </row>
    <row r="447118" spans="2:3" x14ac:dyDescent="0.25">
      <c r="B447118" s="78"/>
      <c r="C447118" s="77"/>
    </row>
    <row r="447119" spans="2:3" x14ac:dyDescent="0.25">
      <c r="B447119" s="78"/>
      <c r="C447119" s="77"/>
    </row>
    <row r="447120" spans="2:3" x14ac:dyDescent="0.25">
      <c r="B447120" s="78"/>
      <c r="C447120" s="77"/>
    </row>
    <row r="447121" spans="2:3" x14ac:dyDescent="0.25">
      <c r="B447121" s="78"/>
      <c r="C447121" s="77"/>
    </row>
    <row r="447122" spans="2:3" x14ac:dyDescent="0.25">
      <c r="B447122" s="78"/>
      <c r="C447122" s="77"/>
    </row>
    <row r="447123" spans="2:3" x14ac:dyDescent="0.25">
      <c r="B447123" s="78"/>
      <c r="C447123" s="77"/>
    </row>
    <row r="447124" spans="2:3" x14ac:dyDescent="0.25">
      <c r="B447124" s="78"/>
      <c r="C447124" s="77"/>
    </row>
    <row r="447125" spans="2:3" x14ac:dyDescent="0.25">
      <c r="B447125" s="78"/>
      <c r="C447125" s="77"/>
    </row>
    <row r="447126" spans="2:3" x14ac:dyDescent="0.25">
      <c r="B447126" s="78"/>
      <c r="C447126" s="77"/>
    </row>
    <row r="447127" spans="2:3" x14ac:dyDescent="0.25">
      <c r="B447127" s="78"/>
      <c r="C447127" s="77"/>
    </row>
    <row r="447128" spans="2:3" x14ac:dyDescent="0.25">
      <c r="B447128" s="78"/>
      <c r="C447128" s="77"/>
    </row>
    <row r="447238" spans="2:3" x14ac:dyDescent="0.25">
      <c r="B447238" s="78"/>
      <c r="C447238" s="77"/>
    </row>
    <row r="447239" spans="2:3" x14ac:dyDescent="0.25">
      <c r="B447239" s="78"/>
      <c r="C447239" s="77"/>
    </row>
    <row r="447240" spans="2:3" x14ac:dyDescent="0.25">
      <c r="B447240" s="78"/>
      <c r="C447240" s="77"/>
    </row>
    <row r="447241" spans="2:3" x14ac:dyDescent="0.25">
      <c r="B447241" s="78"/>
      <c r="C447241" s="77"/>
    </row>
    <row r="447242" spans="2:3" x14ac:dyDescent="0.25">
      <c r="B447242" s="78"/>
      <c r="C447242" s="77"/>
    </row>
    <row r="447243" spans="2:3" x14ac:dyDescent="0.25">
      <c r="B447243" s="78"/>
      <c r="C447243" s="77"/>
    </row>
    <row r="447244" spans="2:3" x14ac:dyDescent="0.25">
      <c r="B447244" s="78"/>
      <c r="C447244" s="77"/>
    </row>
    <row r="447245" spans="2:3" x14ac:dyDescent="0.25">
      <c r="B447245" s="78"/>
      <c r="C447245" s="77"/>
    </row>
    <row r="447246" spans="2:3" x14ac:dyDescent="0.25">
      <c r="B447246" s="78"/>
      <c r="C447246" s="77"/>
    </row>
    <row r="447247" spans="2:3" x14ac:dyDescent="0.25">
      <c r="B447247" s="78"/>
      <c r="C447247" s="77"/>
    </row>
    <row r="447248" spans="2:3" x14ac:dyDescent="0.25">
      <c r="B447248" s="78"/>
      <c r="C447248" s="77"/>
    </row>
    <row r="447249" spans="2:3" x14ac:dyDescent="0.25">
      <c r="B447249" s="78"/>
      <c r="C447249" s="77"/>
    </row>
    <row r="447250" spans="2:3" x14ac:dyDescent="0.25">
      <c r="B447250" s="78"/>
      <c r="C447250" s="77"/>
    </row>
    <row r="447360" spans="2:3" x14ac:dyDescent="0.25">
      <c r="B447360" s="78"/>
      <c r="C447360" s="77"/>
    </row>
    <row r="447361" spans="2:3" x14ac:dyDescent="0.25">
      <c r="B447361" s="78"/>
      <c r="C447361" s="77"/>
    </row>
    <row r="447362" spans="2:3" x14ac:dyDescent="0.25">
      <c r="B447362" s="78"/>
      <c r="C447362" s="77"/>
    </row>
    <row r="447363" spans="2:3" x14ac:dyDescent="0.25">
      <c r="B447363" s="78"/>
      <c r="C447363" s="77"/>
    </row>
    <row r="447364" spans="2:3" x14ac:dyDescent="0.25">
      <c r="B447364" s="78"/>
      <c r="C447364" s="77"/>
    </row>
    <row r="447365" spans="2:3" x14ac:dyDescent="0.25">
      <c r="B447365" s="78"/>
      <c r="C447365" s="77"/>
    </row>
    <row r="447366" spans="2:3" x14ac:dyDescent="0.25">
      <c r="B447366" s="78"/>
      <c r="C447366" s="77"/>
    </row>
    <row r="447367" spans="2:3" x14ac:dyDescent="0.25">
      <c r="B447367" s="78"/>
      <c r="C447367" s="77"/>
    </row>
    <row r="447368" spans="2:3" x14ac:dyDescent="0.25">
      <c r="B447368" s="78"/>
      <c r="C447368" s="77"/>
    </row>
    <row r="447369" spans="2:3" x14ac:dyDescent="0.25">
      <c r="B447369" s="78"/>
      <c r="C447369" s="77"/>
    </row>
    <row r="447370" spans="2:3" x14ac:dyDescent="0.25">
      <c r="B447370" s="78"/>
      <c r="C447370" s="77"/>
    </row>
    <row r="447371" spans="2:3" x14ac:dyDescent="0.25">
      <c r="B447371" s="78"/>
      <c r="C447371" s="77"/>
    </row>
    <row r="447372" spans="2:3" x14ac:dyDescent="0.25">
      <c r="B447372" s="78"/>
      <c r="C447372" s="77"/>
    </row>
    <row r="447482" spans="2:3" x14ac:dyDescent="0.25">
      <c r="B447482" s="78"/>
      <c r="C447482" s="77"/>
    </row>
    <row r="447483" spans="2:3" x14ac:dyDescent="0.25">
      <c r="B447483" s="78"/>
      <c r="C447483" s="77"/>
    </row>
    <row r="447484" spans="2:3" x14ac:dyDescent="0.25">
      <c r="B447484" s="78"/>
      <c r="C447484" s="77"/>
    </row>
    <row r="447485" spans="2:3" x14ac:dyDescent="0.25">
      <c r="B447485" s="78"/>
      <c r="C447485" s="77"/>
    </row>
    <row r="447486" spans="2:3" x14ac:dyDescent="0.25">
      <c r="B447486" s="78"/>
      <c r="C447486" s="77"/>
    </row>
    <row r="447487" spans="2:3" x14ac:dyDescent="0.25">
      <c r="B447487" s="78"/>
      <c r="C447487" s="77"/>
    </row>
    <row r="447488" spans="2:3" x14ac:dyDescent="0.25">
      <c r="B447488" s="78"/>
      <c r="C447488" s="77"/>
    </row>
    <row r="447489" spans="2:3" x14ac:dyDescent="0.25">
      <c r="B447489" s="78"/>
      <c r="C447489" s="77"/>
    </row>
    <row r="447490" spans="2:3" x14ac:dyDescent="0.25">
      <c r="B447490" s="78"/>
      <c r="C447490" s="77"/>
    </row>
    <row r="447491" spans="2:3" x14ac:dyDescent="0.25">
      <c r="B447491" s="78"/>
      <c r="C447491" s="77"/>
    </row>
    <row r="447492" spans="2:3" x14ac:dyDescent="0.25">
      <c r="B447492" s="78"/>
      <c r="C447492" s="77"/>
    </row>
    <row r="447493" spans="2:3" x14ac:dyDescent="0.25">
      <c r="B447493" s="78"/>
      <c r="C447493" s="77"/>
    </row>
    <row r="447494" spans="2:3" x14ac:dyDescent="0.25">
      <c r="B447494" s="78"/>
      <c r="C447494" s="77"/>
    </row>
    <row r="447604" spans="2:3" x14ac:dyDescent="0.25">
      <c r="B447604" s="78"/>
      <c r="C447604" s="77"/>
    </row>
    <row r="447605" spans="2:3" x14ac:dyDescent="0.25">
      <c r="B447605" s="78"/>
      <c r="C447605" s="77"/>
    </row>
    <row r="447606" spans="2:3" x14ac:dyDescent="0.25">
      <c r="B447606" s="78"/>
      <c r="C447606" s="77"/>
    </row>
    <row r="447607" spans="2:3" x14ac:dyDescent="0.25">
      <c r="B447607" s="78"/>
      <c r="C447607" s="77"/>
    </row>
    <row r="447608" spans="2:3" x14ac:dyDescent="0.25">
      <c r="B447608" s="78"/>
      <c r="C447608" s="77"/>
    </row>
    <row r="447609" spans="2:3" x14ac:dyDescent="0.25">
      <c r="B447609" s="78"/>
      <c r="C447609" s="77"/>
    </row>
    <row r="447610" spans="2:3" x14ac:dyDescent="0.25">
      <c r="B447610" s="78"/>
      <c r="C447610" s="77"/>
    </row>
    <row r="447611" spans="2:3" x14ac:dyDescent="0.25">
      <c r="B447611" s="78"/>
      <c r="C447611" s="77"/>
    </row>
    <row r="447612" spans="2:3" x14ac:dyDescent="0.25">
      <c r="B447612" s="78"/>
      <c r="C447612" s="77"/>
    </row>
    <row r="447613" spans="2:3" x14ac:dyDescent="0.25">
      <c r="B447613" s="78"/>
      <c r="C447613" s="77"/>
    </row>
    <row r="447614" spans="2:3" x14ac:dyDescent="0.25">
      <c r="B447614" s="78"/>
      <c r="C447614" s="77"/>
    </row>
    <row r="447615" spans="2:3" x14ac:dyDescent="0.25">
      <c r="B447615" s="78"/>
      <c r="C447615" s="77"/>
    </row>
    <row r="447616" spans="2:3" x14ac:dyDescent="0.25">
      <c r="B447616" s="78"/>
      <c r="C447616" s="77"/>
    </row>
    <row r="447726" spans="2:3" x14ac:dyDescent="0.25">
      <c r="B447726" s="78"/>
      <c r="C447726" s="77"/>
    </row>
    <row r="447727" spans="2:3" x14ac:dyDescent="0.25">
      <c r="B447727" s="78"/>
      <c r="C447727" s="77"/>
    </row>
    <row r="447728" spans="2:3" x14ac:dyDescent="0.25">
      <c r="B447728" s="78"/>
      <c r="C447728" s="77"/>
    </row>
    <row r="447729" spans="2:3" x14ac:dyDescent="0.25">
      <c r="B447729" s="78"/>
      <c r="C447729" s="77"/>
    </row>
    <row r="447730" spans="2:3" x14ac:dyDescent="0.25">
      <c r="B447730" s="78"/>
      <c r="C447730" s="77"/>
    </row>
    <row r="447731" spans="2:3" x14ac:dyDescent="0.25">
      <c r="B447731" s="78"/>
      <c r="C447731" s="77"/>
    </row>
    <row r="447732" spans="2:3" x14ac:dyDescent="0.25">
      <c r="B447732" s="78"/>
      <c r="C447732" s="77"/>
    </row>
    <row r="447733" spans="2:3" x14ac:dyDescent="0.25">
      <c r="B447733" s="78"/>
      <c r="C447733" s="77"/>
    </row>
    <row r="447734" spans="2:3" x14ac:dyDescent="0.25">
      <c r="B447734" s="78"/>
      <c r="C447734" s="77"/>
    </row>
    <row r="447735" spans="2:3" x14ac:dyDescent="0.25">
      <c r="B447735" s="78"/>
      <c r="C447735" s="77"/>
    </row>
    <row r="447736" spans="2:3" x14ac:dyDescent="0.25">
      <c r="B447736" s="78"/>
      <c r="C447736" s="77"/>
    </row>
    <row r="447737" spans="2:3" x14ac:dyDescent="0.25">
      <c r="B447737" s="78"/>
      <c r="C447737" s="77"/>
    </row>
    <row r="447738" spans="2:3" x14ac:dyDescent="0.25">
      <c r="B447738" s="78"/>
      <c r="C447738" s="77"/>
    </row>
    <row r="447848" spans="2:3" x14ac:dyDescent="0.25">
      <c r="B447848" s="78"/>
      <c r="C447848" s="77"/>
    </row>
    <row r="447849" spans="2:3" x14ac:dyDescent="0.25">
      <c r="B447849" s="78"/>
      <c r="C447849" s="77"/>
    </row>
    <row r="447850" spans="2:3" x14ac:dyDescent="0.25">
      <c r="B447850" s="78"/>
      <c r="C447850" s="77"/>
    </row>
    <row r="447851" spans="2:3" x14ac:dyDescent="0.25">
      <c r="B447851" s="78"/>
      <c r="C447851" s="77"/>
    </row>
    <row r="447852" spans="2:3" x14ac:dyDescent="0.25">
      <c r="B447852" s="78"/>
      <c r="C447852" s="77"/>
    </row>
    <row r="447853" spans="2:3" x14ac:dyDescent="0.25">
      <c r="B447853" s="78"/>
      <c r="C447853" s="77"/>
    </row>
    <row r="447854" spans="2:3" x14ac:dyDescent="0.25">
      <c r="B447854" s="78"/>
      <c r="C447854" s="77"/>
    </row>
    <row r="447855" spans="2:3" x14ac:dyDescent="0.25">
      <c r="B447855" s="78"/>
      <c r="C447855" s="77"/>
    </row>
    <row r="447856" spans="2:3" x14ac:dyDescent="0.25">
      <c r="B447856" s="78"/>
      <c r="C447856" s="77"/>
    </row>
    <row r="447857" spans="2:3" x14ac:dyDescent="0.25">
      <c r="B447857" s="78"/>
      <c r="C447857" s="77"/>
    </row>
    <row r="447858" spans="2:3" x14ac:dyDescent="0.25">
      <c r="B447858" s="78"/>
      <c r="C447858" s="77"/>
    </row>
    <row r="447859" spans="2:3" x14ac:dyDescent="0.25">
      <c r="B447859" s="78"/>
      <c r="C447859" s="77"/>
    </row>
    <row r="447860" spans="2:3" x14ac:dyDescent="0.25">
      <c r="B447860" s="78"/>
      <c r="C447860" s="77"/>
    </row>
    <row r="447970" spans="2:3" x14ac:dyDescent="0.25">
      <c r="B447970" s="78"/>
      <c r="C447970" s="77"/>
    </row>
    <row r="447971" spans="2:3" x14ac:dyDescent="0.25">
      <c r="B447971" s="78"/>
      <c r="C447971" s="77"/>
    </row>
    <row r="447972" spans="2:3" x14ac:dyDescent="0.25">
      <c r="B447972" s="78"/>
      <c r="C447972" s="77"/>
    </row>
    <row r="447973" spans="2:3" x14ac:dyDescent="0.25">
      <c r="B447973" s="78"/>
      <c r="C447973" s="77"/>
    </row>
    <row r="447974" spans="2:3" x14ac:dyDescent="0.25">
      <c r="B447974" s="78"/>
      <c r="C447974" s="77"/>
    </row>
    <row r="447975" spans="2:3" x14ac:dyDescent="0.25">
      <c r="B447975" s="78"/>
      <c r="C447975" s="77"/>
    </row>
    <row r="447976" spans="2:3" x14ac:dyDescent="0.25">
      <c r="B447976" s="78"/>
      <c r="C447976" s="77"/>
    </row>
    <row r="447977" spans="2:3" x14ac:dyDescent="0.25">
      <c r="B447977" s="78"/>
      <c r="C447977" s="77"/>
    </row>
    <row r="447978" spans="2:3" x14ac:dyDescent="0.25">
      <c r="B447978" s="78"/>
      <c r="C447978" s="77"/>
    </row>
    <row r="447979" spans="2:3" x14ac:dyDescent="0.25">
      <c r="B447979" s="78"/>
      <c r="C447979" s="77"/>
    </row>
    <row r="447980" spans="2:3" x14ac:dyDescent="0.25">
      <c r="B447980" s="78"/>
      <c r="C447980" s="77"/>
    </row>
    <row r="447981" spans="2:3" x14ac:dyDescent="0.25">
      <c r="B447981" s="78"/>
      <c r="C447981" s="77"/>
    </row>
    <row r="447982" spans="2:3" x14ac:dyDescent="0.25">
      <c r="B447982" s="78"/>
      <c r="C447982" s="77"/>
    </row>
    <row r="448092" spans="2:3" x14ac:dyDescent="0.25">
      <c r="B448092" s="78"/>
      <c r="C448092" s="77"/>
    </row>
    <row r="448093" spans="2:3" x14ac:dyDescent="0.25">
      <c r="B448093" s="78"/>
      <c r="C448093" s="77"/>
    </row>
    <row r="448094" spans="2:3" x14ac:dyDescent="0.25">
      <c r="B448094" s="78"/>
      <c r="C448094" s="77"/>
    </row>
    <row r="448095" spans="2:3" x14ac:dyDescent="0.25">
      <c r="B448095" s="78"/>
      <c r="C448095" s="77"/>
    </row>
    <row r="448096" spans="2:3" x14ac:dyDescent="0.25">
      <c r="B448096" s="78"/>
      <c r="C448096" s="77"/>
    </row>
    <row r="448097" spans="2:3" x14ac:dyDescent="0.25">
      <c r="B448097" s="78"/>
      <c r="C448097" s="77"/>
    </row>
    <row r="448098" spans="2:3" x14ac:dyDescent="0.25">
      <c r="B448098" s="78"/>
      <c r="C448098" s="77"/>
    </row>
    <row r="448099" spans="2:3" x14ac:dyDescent="0.25">
      <c r="B448099" s="78"/>
      <c r="C448099" s="77"/>
    </row>
    <row r="448100" spans="2:3" x14ac:dyDescent="0.25">
      <c r="B448100" s="78"/>
      <c r="C448100" s="77"/>
    </row>
    <row r="448101" spans="2:3" x14ac:dyDescent="0.25">
      <c r="B448101" s="78"/>
      <c r="C448101" s="77"/>
    </row>
    <row r="448102" spans="2:3" x14ac:dyDescent="0.25">
      <c r="B448102" s="78"/>
      <c r="C448102" s="77"/>
    </row>
    <row r="448103" spans="2:3" x14ac:dyDescent="0.25">
      <c r="B448103" s="78"/>
      <c r="C448103" s="77"/>
    </row>
    <row r="448104" spans="2:3" x14ac:dyDescent="0.25">
      <c r="B448104" s="78"/>
      <c r="C448104" s="77"/>
    </row>
    <row r="448214" spans="2:3" x14ac:dyDescent="0.25">
      <c r="B448214" s="78"/>
      <c r="C448214" s="77"/>
    </row>
    <row r="448215" spans="2:3" x14ac:dyDescent="0.25">
      <c r="B448215" s="78"/>
      <c r="C448215" s="77"/>
    </row>
    <row r="448216" spans="2:3" x14ac:dyDescent="0.25">
      <c r="B448216" s="78"/>
      <c r="C448216" s="77"/>
    </row>
    <row r="448217" spans="2:3" x14ac:dyDescent="0.25">
      <c r="B448217" s="78"/>
      <c r="C448217" s="77"/>
    </row>
    <row r="448218" spans="2:3" x14ac:dyDescent="0.25">
      <c r="B448218" s="78"/>
      <c r="C448218" s="77"/>
    </row>
    <row r="448219" spans="2:3" x14ac:dyDescent="0.25">
      <c r="B448219" s="78"/>
      <c r="C448219" s="77"/>
    </row>
    <row r="448220" spans="2:3" x14ac:dyDescent="0.25">
      <c r="B448220" s="78"/>
      <c r="C448220" s="77"/>
    </row>
    <row r="448221" spans="2:3" x14ac:dyDescent="0.25">
      <c r="B448221" s="78"/>
      <c r="C448221" s="77"/>
    </row>
    <row r="448222" spans="2:3" x14ac:dyDescent="0.25">
      <c r="B448222" s="78"/>
      <c r="C448222" s="77"/>
    </row>
    <row r="448223" spans="2:3" x14ac:dyDescent="0.25">
      <c r="B448223" s="78"/>
      <c r="C448223" s="77"/>
    </row>
    <row r="448224" spans="2:3" x14ac:dyDescent="0.25">
      <c r="B448224" s="78"/>
      <c r="C448224" s="77"/>
    </row>
    <row r="448225" spans="2:3" x14ac:dyDescent="0.25">
      <c r="B448225" s="78"/>
      <c r="C448225" s="77"/>
    </row>
    <row r="448226" spans="2:3" x14ac:dyDescent="0.25">
      <c r="B448226" s="78"/>
      <c r="C448226" s="77"/>
    </row>
    <row r="448336" spans="2:3" x14ac:dyDescent="0.25">
      <c r="B448336" s="78"/>
      <c r="C448336" s="77"/>
    </row>
    <row r="448337" spans="2:3" x14ac:dyDescent="0.25">
      <c r="B448337" s="78"/>
      <c r="C448337" s="77"/>
    </row>
    <row r="448338" spans="2:3" x14ac:dyDescent="0.25">
      <c r="B448338" s="78"/>
      <c r="C448338" s="77"/>
    </row>
    <row r="448339" spans="2:3" x14ac:dyDescent="0.25">
      <c r="B448339" s="78"/>
      <c r="C448339" s="77"/>
    </row>
    <row r="448340" spans="2:3" x14ac:dyDescent="0.25">
      <c r="B448340" s="78"/>
      <c r="C448340" s="77"/>
    </row>
    <row r="448341" spans="2:3" x14ac:dyDescent="0.25">
      <c r="B448341" s="78"/>
      <c r="C448341" s="77"/>
    </row>
    <row r="448342" spans="2:3" x14ac:dyDescent="0.25">
      <c r="B448342" s="78"/>
      <c r="C448342" s="77"/>
    </row>
    <row r="448343" spans="2:3" x14ac:dyDescent="0.25">
      <c r="B448343" s="78"/>
      <c r="C448343" s="77"/>
    </row>
    <row r="448344" spans="2:3" x14ac:dyDescent="0.25">
      <c r="B448344" s="78"/>
      <c r="C448344" s="77"/>
    </row>
    <row r="448345" spans="2:3" x14ac:dyDescent="0.25">
      <c r="B448345" s="78"/>
      <c r="C448345" s="77"/>
    </row>
    <row r="448346" spans="2:3" x14ac:dyDescent="0.25">
      <c r="B448346" s="78"/>
      <c r="C448346" s="77"/>
    </row>
    <row r="448347" spans="2:3" x14ac:dyDescent="0.25">
      <c r="B448347" s="78"/>
      <c r="C448347" s="77"/>
    </row>
    <row r="448348" spans="2:3" x14ac:dyDescent="0.25">
      <c r="B448348" s="78"/>
      <c r="C448348" s="77"/>
    </row>
    <row r="448458" spans="2:3" x14ac:dyDescent="0.25">
      <c r="B448458" s="78"/>
      <c r="C448458" s="77"/>
    </row>
    <row r="448459" spans="2:3" x14ac:dyDescent="0.25">
      <c r="B448459" s="78"/>
      <c r="C448459" s="77"/>
    </row>
    <row r="448460" spans="2:3" x14ac:dyDescent="0.25">
      <c r="B448460" s="78"/>
      <c r="C448460" s="77"/>
    </row>
    <row r="448461" spans="2:3" x14ac:dyDescent="0.25">
      <c r="B448461" s="78"/>
      <c r="C448461" s="77"/>
    </row>
    <row r="448462" spans="2:3" x14ac:dyDescent="0.25">
      <c r="B448462" s="78"/>
      <c r="C448462" s="77"/>
    </row>
    <row r="448463" spans="2:3" x14ac:dyDescent="0.25">
      <c r="B448463" s="78"/>
      <c r="C448463" s="77"/>
    </row>
    <row r="448464" spans="2:3" x14ac:dyDescent="0.25">
      <c r="B448464" s="78"/>
      <c r="C448464" s="77"/>
    </row>
    <row r="448465" spans="2:3" x14ac:dyDescent="0.25">
      <c r="B448465" s="78"/>
      <c r="C448465" s="77"/>
    </row>
    <row r="448466" spans="2:3" x14ac:dyDescent="0.25">
      <c r="B448466" s="78"/>
      <c r="C448466" s="77"/>
    </row>
    <row r="448467" spans="2:3" x14ac:dyDescent="0.25">
      <c r="B448467" s="78"/>
      <c r="C448467" s="77"/>
    </row>
    <row r="448468" spans="2:3" x14ac:dyDescent="0.25">
      <c r="B448468" s="78"/>
      <c r="C448468" s="77"/>
    </row>
    <row r="448469" spans="2:3" x14ac:dyDescent="0.25">
      <c r="B448469" s="78"/>
      <c r="C448469" s="77"/>
    </row>
    <row r="448470" spans="2:3" x14ac:dyDescent="0.25">
      <c r="B448470" s="78"/>
      <c r="C448470" s="77"/>
    </row>
    <row r="448580" spans="2:3" x14ac:dyDescent="0.25">
      <c r="B448580" s="78"/>
      <c r="C448580" s="77"/>
    </row>
    <row r="448581" spans="2:3" x14ac:dyDescent="0.25">
      <c r="B448581" s="78"/>
      <c r="C448581" s="77"/>
    </row>
    <row r="448582" spans="2:3" x14ac:dyDescent="0.25">
      <c r="B448582" s="78"/>
      <c r="C448582" s="77"/>
    </row>
    <row r="448583" spans="2:3" x14ac:dyDescent="0.25">
      <c r="B448583" s="78"/>
      <c r="C448583" s="77"/>
    </row>
    <row r="448584" spans="2:3" x14ac:dyDescent="0.25">
      <c r="B448584" s="78"/>
      <c r="C448584" s="77"/>
    </row>
    <row r="448585" spans="2:3" x14ac:dyDescent="0.25">
      <c r="B448585" s="78"/>
      <c r="C448585" s="77"/>
    </row>
    <row r="448586" spans="2:3" x14ac:dyDescent="0.25">
      <c r="B448586" s="78"/>
      <c r="C448586" s="77"/>
    </row>
    <row r="448587" spans="2:3" x14ac:dyDescent="0.25">
      <c r="B448587" s="78"/>
      <c r="C448587" s="77"/>
    </row>
    <row r="448588" spans="2:3" x14ac:dyDescent="0.25">
      <c r="B448588" s="78"/>
      <c r="C448588" s="77"/>
    </row>
    <row r="448589" spans="2:3" x14ac:dyDescent="0.25">
      <c r="B448589" s="78"/>
      <c r="C448589" s="77"/>
    </row>
    <row r="448590" spans="2:3" x14ac:dyDescent="0.25">
      <c r="B448590" s="78"/>
      <c r="C448590" s="77"/>
    </row>
    <row r="448591" spans="2:3" x14ac:dyDescent="0.25">
      <c r="B448591" s="78"/>
      <c r="C448591" s="77"/>
    </row>
    <row r="448592" spans="2:3" x14ac:dyDescent="0.25">
      <c r="B448592" s="78"/>
      <c r="C448592" s="77"/>
    </row>
    <row r="448702" spans="2:3" x14ac:dyDescent="0.25">
      <c r="B448702" s="78"/>
      <c r="C448702" s="77"/>
    </row>
    <row r="448703" spans="2:3" x14ac:dyDescent="0.25">
      <c r="B448703" s="78"/>
      <c r="C448703" s="77"/>
    </row>
    <row r="448704" spans="2:3" x14ac:dyDescent="0.25">
      <c r="B448704" s="78"/>
      <c r="C448704" s="77"/>
    </row>
    <row r="448705" spans="2:3" x14ac:dyDescent="0.25">
      <c r="B448705" s="78"/>
      <c r="C448705" s="77"/>
    </row>
    <row r="448706" spans="2:3" x14ac:dyDescent="0.25">
      <c r="B448706" s="78"/>
      <c r="C448706" s="77"/>
    </row>
    <row r="448707" spans="2:3" x14ac:dyDescent="0.25">
      <c r="B448707" s="78"/>
      <c r="C448707" s="77"/>
    </row>
    <row r="448708" spans="2:3" x14ac:dyDescent="0.25">
      <c r="B448708" s="78"/>
      <c r="C448708" s="77"/>
    </row>
    <row r="448709" spans="2:3" x14ac:dyDescent="0.25">
      <c r="B448709" s="78"/>
      <c r="C448709" s="77"/>
    </row>
    <row r="448710" spans="2:3" x14ac:dyDescent="0.25">
      <c r="B448710" s="78"/>
      <c r="C448710" s="77"/>
    </row>
    <row r="448711" spans="2:3" x14ac:dyDescent="0.25">
      <c r="B448711" s="78"/>
      <c r="C448711" s="77"/>
    </row>
    <row r="448712" spans="2:3" x14ac:dyDescent="0.25">
      <c r="B448712" s="78"/>
      <c r="C448712" s="77"/>
    </row>
    <row r="448713" spans="2:3" x14ac:dyDescent="0.25">
      <c r="B448713" s="78"/>
      <c r="C448713" s="77"/>
    </row>
    <row r="448714" spans="2:3" x14ac:dyDescent="0.25">
      <c r="B448714" s="78"/>
      <c r="C448714" s="77"/>
    </row>
    <row r="448824" spans="2:3" x14ac:dyDescent="0.25">
      <c r="B448824" s="78"/>
      <c r="C448824" s="77"/>
    </row>
    <row r="448825" spans="2:3" x14ac:dyDescent="0.25">
      <c r="B448825" s="78"/>
      <c r="C448825" s="77"/>
    </row>
    <row r="448826" spans="2:3" x14ac:dyDescent="0.25">
      <c r="B448826" s="78"/>
      <c r="C448826" s="77"/>
    </row>
    <row r="448827" spans="2:3" x14ac:dyDescent="0.25">
      <c r="B448827" s="78"/>
      <c r="C448827" s="77"/>
    </row>
    <row r="448828" spans="2:3" x14ac:dyDescent="0.25">
      <c r="B448828" s="78"/>
      <c r="C448828" s="77"/>
    </row>
    <row r="448829" spans="2:3" x14ac:dyDescent="0.25">
      <c r="B448829" s="78"/>
      <c r="C448829" s="77"/>
    </row>
    <row r="448830" spans="2:3" x14ac:dyDescent="0.25">
      <c r="B448830" s="78"/>
      <c r="C448830" s="77"/>
    </row>
    <row r="448831" spans="2:3" x14ac:dyDescent="0.25">
      <c r="B448831" s="78"/>
      <c r="C448831" s="77"/>
    </row>
    <row r="448832" spans="2:3" x14ac:dyDescent="0.25">
      <c r="B448832" s="78"/>
      <c r="C448832" s="77"/>
    </row>
    <row r="448833" spans="2:3" x14ac:dyDescent="0.25">
      <c r="B448833" s="78"/>
      <c r="C448833" s="77"/>
    </row>
    <row r="448834" spans="2:3" x14ac:dyDescent="0.25">
      <c r="B448834" s="78"/>
      <c r="C448834" s="77"/>
    </row>
    <row r="448835" spans="2:3" x14ac:dyDescent="0.25">
      <c r="B448835" s="78"/>
      <c r="C448835" s="77"/>
    </row>
    <row r="448836" spans="2:3" x14ac:dyDescent="0.25">
      <c r="B448836" s="78"/>
      <c r="C448836" s="77"/>
    </row>
    <row r="448946" spans="2:3" x14ac:dyDescent="0.25">
      <c r="B448946" s="78"/>
      <c r="C448946" s="77"/>
    </row>
    <row r="448947" spans="2:3" x14ac:dyDescent="0.25">
      <c r="B448947" s="78"/>
      <c r="C448947" s="77"/>
    </row>
    <row r="448948" spans="2:3" x14ac:dyDescent="0.25">
      <c r="B448948" s="78"/>
      <c r="C448948" s="77"/>
    </row>
    <row r="448949" spans="2:3" x14ac:dyDescent="0.25">
      <c r="B448949" s="78"/>
      <c r="C448949" s="77"/>
    </row>
    <row r="448950" spans="2:3" x14ac:dyDescent="0.25">
      <c r="B448950" s="78"/>
      <c r="C448950" s="77"/>
    </row>
    <row r="448951" spans="2:3" x14ac:dyDescent="0.25">
      <c r="B448951" s="78"/>
      <c r="C448951" s="77"/>
    </row>
    <row r="448952" spans="2:3" x14ac:dyDescent="0.25">
      <c r="B448952" s="78"/>
      <c r="C448952" s="77"/>
    </row>
    <row r="448953" spans="2:3" x14ac:dyDescent="0.25">
      <c r="B448953" s="78"/>
      <c r="C448953" s="77"/>
    </row>
    <row r="448954" spans="2:3" x14ac:dyDescent="0.25">
      <c r="B448954" s="78"/>
      <c r="C448954" s="77"/>
    </row>
    <row r="448955" spans="2:3" x14ac:dyDescent="0.25">
      <c r="B448955" s="78"/>
      <c r="C448955" s="77"/>
    </row>
    <row r="448956" spans="2:3" x14ac:dyDescent="0.25">
      <c r="B448956" s="78"/>
      <c r="C448956" s="77"/>
    </row>
    <row r="448957" spans="2:3" x14ac:dyDescent="0.25">
      <c r="B448957" s="78"/>
      <c r="C448957" s="77"/>
    </row>
    <row r="448958" spans="2:3" x14ac:dyDescent="0.25">
      <c r="B448958" s="78"/>
      <c r="C448958" s="77"/>
    </row>
    <row r="449068" spans="2:3" x14ac:dyDescent="0.25">
      <c r="B449068" s="78"/>
      <c r="C449068" s="77"/>
    </row>
    <row r="449069" spans="2:3" x14ac:dyDescent="0.25">
      <c r="B449069" s="78"/>
      <c r="C449069" s="77"/>
    </row>
    <row r="449070" spans="2:3" x14ac:dyDescent="0.25">
      <c r="B449070" s="78"/>
      <c r="C449070" s="77"/>
    </row>
    <row r="449071" spans="2:3" x14ac:dyDescent="0.25">
      <c r="B449071" s="78"/>
      <c r="C449071" s="77"/>
    </row>
    <row r="449072" spans="2:3" x14ac:dyDescent="0.25">
      <c r="B449072" s="78"/>
      <c r="C449072" s="77"/>
    </row>
    <row r="449073" spans="2:3" x14ac:dyDescent="0.25">
      <c r="B449073" s="78"/>
      <c r="C449073" s="77"/>
    </row>
    <row r="449074" spans="2:3" x14ac:dyDescent="0.25">
      <c r="B449074" s="78"/>
      <c r="C449074" s="77"/>
    </row>
    <row r="449075" spans="2:3" x14ac:dyDescent="0.25">
      <c r="B449075" s="78"/>
      <c r="C449075" s="77"/>
    </row>
    <row r="449076" spans="2:3" x14ac:dyDescent="0.25">
      <c r="B449076" s="78"/>
      <c r="C449076" s="77"/>
    </row>
    <row r="449077" spans="2:3" x14ac:dyDescent="0.25">
      <c r="B449077" s="78"/>
      <c r="C449077" s="77"/>
    </row>
    <row r="449078" spans="2:3" x14ac:dyDescent="0.25">
      <c r="B449078" s="78"/>
      <c r="C449078" s="77"/>
    </row>
    <row r="449079" spans="2:3" x14ac:dyDescent="0.25">
      <c r="B449079" s="78"/>
      <c r="C449079" s="77"/>
    </row>
    <row r="449080" spans="2:3" x14ac:dyDescent="0.25">
      <c r="B449080" s="78"/>
      <c r="C449080" s="77"/>
    </row>
    <row r="449190" spans="2:3" x14ac:dyDescent="0.25">
      <c r="B449190" s="78"/>
      <c r="C449190" s="77"/>
    </row>
    <row r="449191" spans="2:3" x14ac:dyDescent="0.25">
      <c r="B449191" s="78"/>
      <c r="C449191" s="77"/>
    </row>
    <row r="449192" spans="2:3" x14ac:dyDescent="0.25">
      <c r="B449192" s="78"/>
      <c r="C449192" s="77"/>
    </row>
    <row r="449193" spans="2:3" x14ac:dyDescent="0.25">
      <c r="B449193" s="78"/>
      <c r="C449193" s="77"/>
    </row>
    <row r="449194" spans="2:3" x14ac:dyDescent="0.25">
      <c r="B449194" s="78"/>
      <c r="C449194" s="77"/>
    </row>
    <row r="449195" spans="2:3" x14ac:dyDescent="0.25">
      <c r="B449195" s="78"/>
      <c r="C449195" s="77"/>
    </row>
    <row r="449196" spans="2:3" x14ac:dyDescent="0.25">
      <c r="B449196" s="78"/>
      <c r="C449196" s="77"/>
    </row>
    <row r="449197" spans="2:3" x14ac:dyDescent="0.25">
      <c r="B449197" s="78"/>
      <c r="C449197" s="77"/>
    </row>
    <row r="449198" spans="2:3" x14ac:dyDescent="0.25">
      <c r="B449198" s="78"/>
      <c r="C449198" s="77"/>
    </row>
    <row r="449199" spans="2:3" x14ac:dyDescent="0.25">
      <c r="B449199" s="78"/>
      <c r="C449199" s="77"/>
    </row>
    <row r="449200" spans="2:3" x14ac:dyDescent="0.25">
      <c r="B449200" s="78"/>
      <c r="C449200" s="77"/>
    </row>
    <row r="449201" spans="2:3" x14ac:dyDescent="0.25">
      <c r="B449201" s="78"/>
      <c r="C449201" s="77"/>
    </row>
    <row r="449202" spans="2:3" x14ac:dyDescent="0.25">
      <c r="B449202" s="78"/>
      <c r="C449202" s="77"/>
    </row>
    <row r="449312" spans="2:3" x14ac:dyDescent="0.25">
      <c r="B449312" s="78"/>
      <c r="C449312" s="77"/>
    </row>
    <row r="449313" spans="2:3" x14ac:dyDescent="0.25">
      <c r="B449313" s="78"/>
      <c r="C449313" s="77"/>
    </row>
    <row r="449314" spans="2:3" x14ac:dyDescent="0.25">
      <c r="B449314" s="78"/>
      <c r="C449314" s="77"/>
    </row>
    <row r="449315" spans="2:3" x14ac:dyDescent="0.25">
      <c r="B449315" s="78"/>
      <c r="C449315" s="77"/>
    </row>
    <row r="449316" spans="2:3" x14ac:dyDescent="0.25">
      <c r="B449316" s="78"/>
      <c r="C449316" s="77"/>
    </row>
    <row r="449317" spans="2:3" x14ac:dyDescent="0.25">
      <c r="B449317" s="78"/>
      <c r="C449317" s="77"/>
    </row>
    <row r="449318" spans="2:3" x14ac:dyDescent="0.25">
      <c r="B449318" s="78"/>
      <c r="C449318" s="77"/>
    </row>
    <row r="449319" spans="2:3" x14ac:dyDescent="0.25">
      <c r="B449319" s="78"/>
      <c r="C449319" s="77"/>
    </row>
    <row r="449320" spans="2:3" x14ac:dyDescent="0.25">
      <c r="B449320" s="78"/>
      <c r="C449320" s="77"/>
    </row>
    <row r="449321" spans="2:3" x14ac:dyDescent="0.25">
      <c r="B449321" s="78"/>
      <c r="C449321" s="77"/>
    </row>
    <row r="449322" spans="2:3" x14ac:dyDescent="0.25">
      <c r="B449322" s="78"/>
      <c r="C449322" s="77"/>
    </row>
    <row r="449323" spans="2:3" x14ac:dyDescent="0.25">
      <c r="B449323" s="78"/>
      <c r="C449323" s="77"/>
    </row>
    <row r="449324" spans="2:3" x14ac:dyDescent="0.25">
      <c r="B449324" s="78"/>
      <c r="C449324" s="77"/>
    </row>
    <row r="449434" spans="2:3" x14ac:dyDescent="0.25">
      <c r="B449434" s="78"/>
      <c r="C449434" s="77"/>
    </row>
    <row r="449435" spans="2:3" x14ac:dyDescent="0.25">
      <c r="B449435" s="78"/>
      <c r="C449435" s="77"/>
    </row>
    <row r="449436" spans="2:3" x14ac:dyDescent="0.25">
      <c r="B449436" s="78"/>
      <c r="C449436" s="77"/>
    </row>
    <row r="449437" spans="2:3" x14ac:dyDescent="0.25">
      <c r="B449437" s="78"/>
      <c r="C449437" s="77"/>
    </row>
    <row r="449438" spans="2:3" x14ac:dyDescent="0.25">
      <c r="B449438" s="78"/>
      <c r="C449438" s="77"/>
    </row>
    <row r="449439" spans="2:3" x14ac:dyDescent="0.25">
      <c r="B449439" s="78"/>
      <c r="C449439" s="77"/>
    </row>
    <row r="449440" spans="2:3" x14ac:dyDescent="0.25">
      <c r="B449440" s="78"/>
      <c r="C449440" s="77"/>
    </row>
    <row r="449441" spans="2:3" x14ac:dyDescent="0.25">
      <c r="B449441" s="78"/>
      <c r="C449441" s="77"/>
    </row>
    <row r="449442" spans="2:3" x14ac:dyDescent="0.25">
      <c r="B449442" s="78"/>
      <c r="C449442" s="77"/>
    </row>
    <row r="449443" spans="2:3" x14ac:dyDescent="0.25">
      <c r="B449443" s="78"/>
      <c r="C449443" s="77"/>
    </row>
    <row r="449444" spans="2:3" x14ac:dyDescent="0.25">
      <c r="B449444" s="78"/>
      <c r="C449444" s="77"/>
    </row>
    <row r="449445" spans="2:3" x14ac:dyDescent="0.25">
      <c r="B449445" s="78"/>
      <c r="C449445" s="77"/>
    </row>
    <row r="449446" spans="2:3" x14ac:dyDescent="0.25">
      <c r="B449446" s="78"/>
      <c r="C449446" s="77"/>
    </row>
    <row r="449556" spans="2:3" x14ac:dyDescent="0.25">
      <c r="B449556" s="78"/>
      <c r="C449556" s="77"/>
    </row>
    <row r="449557" spans="2:3" x14ac:dyDescent="0.25">
      <c r="B449557" s="78"/>
      <c r="C449557" s="77"/>
    </row>
    <row r="449558" spans="2:3" x14ac:dyDescent="0.25">
      <c r="B449558" s="78"/>
      <c r="C449558" s="77"/>
    </row>
    <row r="449559" spans="2:3" x14ac:dyDescent="0.25">
      <c r="B449559" s="78"/>
      <c r="C449559" s="77"/>
    </row>
    <row r="449560" spans="2:3" x14ac:dyDescent="0.25">
      <c r="B449560" s="78"/>
      <c r="C449560" s="77"/>
    </row>
    <row r="449561" spans="2:3" x14ac:dyDescent="0.25">
      <c r="B449561" s="78"/>
      <c r="C449561" s="77"/>
    </row>
    <row r="449562" spans="2:3" x14ac:dyDescent="0.25">
      <c r="B449562" s="78"/>
      <c r="C449562" s="77"/>
    </row>
    <row r="449563" spans="2:3" x14ac:dyDescent="0.25">
      <c r="B449563" s="78"/>
      <c r="C449563" s="77"/>
    </row>
    <row r="449564" spans="2:3" x14ac:dyDescent="0.25">
      <c r="B449564" s="78"/>
      <c r="C449564" s="77"/>
    </row>
    <row r="449565" spans="2:3" x14ac:dyDescent="0.25">
      <c r="B449565" s="78"/>
      <c r="C449565" s="77"/>
    </row>
    <row r="449566" spans="2:3" x14ac:dyDescent="0.25">
      <c r="B449566" s="78"/>
      <c r="C449566" s="77"/>
    </row>
    <row r="449567" spans="2:3" x14ac:dyDescent="0.25">
      <c r="B449567" s="78"/>
      <c r="C449567" s="77"/>
    </row>
    <row r="449568" spans="2:3" x14ac:dyDescent="0.25">
      <c r="B449568" s="78"/>
      <c r="C449568" s="77"/>
    </row>
    <row r="449678" spans="2:3" x14ac:dyDescent="0.25">
      <c r="B449678" s="78"/>
      <c r="C449678" s="77"/>
    </row>
    <row r="449679" spans="2:3" x14ac:dyDescent="0.25">
      <c r="B449679" s="78"/>
      <c r="C449679" s="77"/>
    </row>
    <row r="449680" spans="2:3" x14ac:dyDescent="0.25">
      <c r="B449680" s="78"/>
      <c r="C449680" s="77"/>
    </row>
    <row r="449681" spans="2:3" x14ac:dyDescent="0.25">
      <c r="B449681" s="78"/>
      <c r="C449681" s="77"/>
    </row>
    <row r="449682" spans="2:3" x14ac:dyDescent="0.25">
      <c r="B449682" s="78"/>
      <c r="C449682" s="77"/>
    </row>
    <row r="449683" spans="2:3" x14ac:dyDescent="0.25">
      <c r="B449683" s="78"/>
      <c r="C449683" s="77"/>
    </row>
    <row r="449684" spans="2:3" x14ac:dyDescent="0.25">
      <c r="B449684" s="78"/>
      <c r="C449684" s="77"/>
    </row>
    <row r="449685" spans="2:3" x14ac:dyDescent="0.25">
      <c r="B449685" s="78"/>
      <c r="C449685" s="77"/>
    </row>
    <row r="449686" spans="2:3" x14ac:dyDescent="0.25">
      <c r="B449686" s="78"/>
      <c r="C449686" s="77"/>
    </row>
    <row r="449687" spans="2:3" x14ac:dyDescent="0.25">
      <c r="B449687" s="78"/>
      <c r="C449687" s="77"/>
    </row>
    <row r="449688" spans="2:3" x14ac:dyDescent="0.25">
      <c r="B449688" s="78"/>
      <c r="C449688" s="77"/>
    </row>
    <row r="449689" spans="2:3" x14ac:dyDescent="0.25">
      <c r="B449689" s="78"/>
      <c r="C449689" s="77"/>
    </row>
    <row r="449690" spans="2:3" x14ac:dyDescent="0.25">
      <c r="B449690" s="78"/>
      <c r="C449690" s="77"/>
    </row>
    <row r="449800" spans="2:3" x14ac:dyDescent="0.25">
      <c r="B449800" s="78"/>
      <c r="C449800" s="77"/>
    </row>
    <row r="449801" spans="2:3" x14ac:dyDescent="0.25">
      <c r="B449801" s="78"/>
      <c r="C449801" s="77"/>
    </row>
    <row r="449802" spans="2:3" x14ac:dyDescent="0.25">
      <c r="B449802" s="78"/>
      <c r="C449802" s="77"/>
    </row>
    <row r="449803" spans="2:3" x14ac:dyDescent="0.25">
      <c r="B449803" s="78"/>
      <c r="C449803" s="77"/>
    </row>
    <row r="449804" spans="2:3" x14ac:dyDescent="0.25">
      <c r="B449804" s="78"/>
      <c r="C449804" s="77"/>
    </row>
    <row r="449805" spans="2:3" x14ac:dyDescent="0.25">
      <c r="B449805" s="78"/>
      <c r="C449805" s="77"/>
    </row>
    <row r="449806" spans="2:3" x14ac:dyDescent="0.25">
      <c r="B449806" s="78"/>
      <c r="C449806" s="77"/>
    </row>
    <row r="449807" spans="2:3" x14ac:dyDescent="0.25">
      <c r="B449807" s="78"/>
      <c r="C449807" s="77"/>
    </row>
    <row r="449808" spans="2:3" x14ac:dyDescent="0.25">
      <c r="B449808" s="78"/>
      <c r="C449808" s="77"/>
    </row>
    <row r="449809" spans="2:3" x14ac:dyDescent="0.25">
      <c r="B449809" s="78"/>
      <c r="C449809" s="77"/>
    </row>
    <row r="449810" spans="2:3" x14ac:dyDescent="0.25">
      <c r="B449810" s="78"/>
      <c r="C449810" s="77"/>
    </row>
    <row r="449811" spans="2:3" x14ac:dyDescent="0.25">
      <c r="B449811" s="78"/>
      <c r="C449811" s="77"/>
    </row>
    <row r="449812" spans="2:3" x14ac:dyDescent="0.25">
      <c r="B449812" s="78"/>
      <c r="C449812" s="77"/>
    </row>
    <row r="449922" spans="2:3" x14ac:dyDescent="0.25">
      <c r="B449922" s="78"/>
      <c r="C449922" s="77"/>
    </row>
    <row r="449923" spans="2:3" x14ac:dyDescent="0.25">
      <c r="B449923" s="78"/>
      <c r="C449923" s="77"/>
    </row>
    <row r="449924" spans="2:3" x14ac:dyDescent="0.25">
      <c r="B449924" s="78"/>
      <c r="C449924" s="77"/>
    </row>
    <row r="449925" spans="2:3" x14ac:dyDescent="0.25">
      <c r="B449925" s="78"/>
      <c r="C449925" s="77"/>
    </row>
    <row r="449926" spans="2:3" x14ac:dyDescent="0.25">
      <c r="B449926" s="78"/>
      <c r="C449926" s="77"/>
    </row>
    <row r="449927" spans="2:3" x14ac:dyDescent="0.25">
      <c r="B449927" s="78"/>
      <c r="C449927" s="77"/>
    </row>
    <row r="449928" spans="2:3" x14ac:dyDescent="0.25">
      <c r="B449928" s="78"/>
      <c r="C449928" s="77"/>
    </row>
    <row r="449929" spans="2:3" x14ac:dyDescent="0.25">
      <c r="B449929" s="78"/>
      <c r="C449929" s="77"/>
    </row>
    <row r="449930" spans="2:3" x14ac:dyDescent="0.25">
      <c r="B449930" s="78"/>
      <c r="C449930" s="77"/>
    </row>
    <row r="449931" spans="2:3" x14ac:dyDescent="0.25">
      <c r="B449931" s="78"/>
      <c r="C449931" s="77"/>
    </row>
    <row r="449932" spans="2:3" x14ac:dyDescent="0.25">
      <c r="B449932" s="78"/>
      <c r="C449932" s="77"/>
    </row>
    <row r="449933" spans="2:3" x14ac:dyDescent="0.25">
      <c r="B449933" s="78"/>
      <c r="C449933" s="77"/>
    </row>
    <row r="449934" spans="2:3" x14ac:dyDescent="0.25">
      <c r="B449934" s="78"/>
      <c r="C449934" s="77"/>
    </row>
    <row r="450044" spans="2:3" x14ac:dyDescent="0.25">
      <c r="B450044" s="78"/>
      <c r="C450044" s="77"/>
    </row>
    <row r="450045" spans="2:3" x14ac:dyDescent="0.25">
      <c r="B450045" s="78"/>
      <c r="C450045" s="77"/>
    </row>
    <row r="450046" spans="2:3" x14ac:dyDescent="0.25">
      <c r="B450046" s="78"/>
      <c r="C450046" s="77"/>
    </row>
    <row r="450047" spans="2:3" x14ac:dyDescent="0.25">
      <c r="B450047" s="78"/>
      <c r="C450047" s="77"/>
    </row>
    <row r="450048" spans="2:3" x14ac:dyDescent="0.25">
      <c r="B450048" s="78"/>
      <c r="C450048" s="77"/>
    </row>
    <row r="450049" spans="2:3" x14ac:dyDescent="0.25">
      <c r="B450049" s="78"/>
      <c r="C450049" s="77"/>
    </row>
    <row r="450050" spans="2:3" x14ac:dyDescent="0.25">
      <c r="B450050" s="78"/>
      <c r="C450050" s="77"/>
    </row>
    <row r="450051" spans="2:3" x14ac:dyDescent="0.25">
      <c r="B450051" s="78"/>
      <c r="C450051" s="77"/>
    </row>
    <row r="450052" spans="2:3" x14ac:dyDescent="0.25">
      <c r="B450052" s="78"/>
      <c r="C450052" s="77"/>
    </row>
    <row r="450053" spans="2:3" x14ac:dyDescent="0.25">
      <c r="B450053" s="78"/>
      <c r="C450053" s="77"/>
    </row>
    <row r="450054" spans="2:3" x14ac:dyDescent="0.25">
      <c r="B450054" s="78"/>
      <c r="C450054" s="77"/>
    </row>
    <row r="450055" spans="2:3" x14ac:dyDescent="0.25">
      <c r="B450055" s="78"/>
      <c r="C450055" s="77"/>
    </row>
    <row r="450056" spans="2:3" x14ac:dyDescent="0.25">
      <c r="B450056" s="78"/>
      <c r="C450056" s="77"/>
    </row>
    <row r="450166" spans="2:3" x14ac:dyDescent="0.25">
      <c r="B450166" s="78"/>
      <c r="C450166" s="77"/>
    </row>
    <row r="450167" spans="2:3" x14ac:dyDescent="0.25">
      <c r="B450167" s="78"/>
      <c r="C450167" s="77"/>
    </row>
    <row r="450168" spans="2:3" x14ac:dyDescent="0.25">
      <c r="B450168" s="78"/>
      <c r="C450168" s="77"/>
    </row>
    <row r="450169" spans="2:3" x14ac:dyDescent="0.25">
      <c r="B450169" s="78"/>
      <c r="C450169" s="77"/>
    </row>
    <row r="450170" spans="2:3" x14ac:dyDescent="0.25">
      <c r="B450170" s="78"/>
      <c r="C450170" s="77"/>
    </row>
    <row r="450171" spans="2:3" x14ac:dyDescent="0.25">
      <c r="B450171" s="78"/>
      <c r="C450171" s="77"/>
    </row>
    <row r="450172" spans="2:3" x14ac:dyDescent="0.25">
      <c r="B450172" s="78"/>
      <c r="C450172" s="77"/>
    </row>
    <row r="450173" spans="2:3" x14ac:dyDescent="0.25">
      <c r="B450173" s="78"/>
      <c r="C450173" s="77"/>
    </row>
    <row r="450174" spans="2:3" x14ac:dyDescent="0.25">
      <c r="B450174" s="78"/>
      <c r="C450174" s="77"/>
    </row>
    <row r="450175" spans="2:3" x14ac:dyDescent="0.25">
      <c r="B450175" s="78"/>
      <c r="C450175" s="77"/>
    </row>
    <row r="450176" spans="2:3" x14ac:dyDescent="0.25">
      <c r="B450176" s="78"/>
      <c r="C450176" s="77"/>
    </row>
    <row r="450177" spans="2:3" x14ac:dyDescent="0.25">
      <c r="B450177" s="78"/>
      <c r="C450177" s="77"/>
    </row>
    <row r="450178" spans="2:3" x14ac:dyDescent="0.25">
      <c r="B450178" s="78"/>
      <c r="C450178" s="77"/>
    </row>
    <row r="450288" spans="2:3" x14ac:dyDescent="0.25">
      <c r="B450288" s="78"/>
      <c r="C450288" s="77"/>
    </row>
    <row r="450289" spans="2:3" x14ac:dyDescent="0.25">
      <c r="B450289" s="78"/>
      <c r="C450289" s="77"/>
    </row>
    <row r="450290" spans="2:3" x14ac:dyDescent="0.25">
      <c r="B450290" s="78"/>
      <c r="C450290" s="77"/>
    </row>
    <row r="450291" spans="2:3" x14ac:dyDescent="0.25">
      <c r="B450291" s="78"/>
      <c r="C450291" s="77"/>
    </row>
    <row r="450292" spans="2:3" x14ac:dyDescent="0.25">
      <c r="B450292" s="78"/>
      <c r="C450292" s="77"/>
    </row>
    <row r="450293" spans="2:3" x14ac:dyDescent="0.25">
      <c r="B450293" s="78"/>
      <c r="C450293" s="77"/>
    </row>
    <row r="450294" spans="2:3" x14ac:dyDescent="0.25">
      <c r="B450294" s="78"/>
      <c r="C450294" s="77"/>
    </row>
    <row r="450295" spans="2:3" x14ac:dyDescent="0.25">
      <c r="B450295" s="78"/>
      <c r="C450295" s="77"/>
    </row>
    <row r="450296" spans="2:3" x14ac:dyDescent="0.25">
      <c r="B450296" s="78"/>
      <c r="C450296" s="77"/>
    </row>
    <row r="450297" spans="2:3" x14ac:dyDescent="0.25">
      <c r="B450297" s="78"/>
      <c r="C450297" s="77"/>
    </row>
    <row r="450298" spans="2:3" x14ac:dyDescent="0.25">
      <c r="B450298" s="78"/>
      <c r="C450298" s="77"/>
    </row>
    <row r="450299" spans="2:3" x14ac:dyDescent="0.25">
      <c r="B450299" s="78"/>
      <c r="C450299" s="77"/>
    </row>
    <row r="450300" spans="2:3" x14ac:dyDescent="0.25">
      <c r="B450300" s="78"/>
      <c r="C450300" s="77"/>
    </row>
    <row r="450410" spans="2:3" x14ac:dyDescent="0.25">
      <c r="B450410" s="78"/>
      <c r="C450410" s="77"/>
    </row>
    <row r="450411" spans="2:3" x14ac:dyDescent="0.25">
      <c r="B450411" s="78"/>
      <c r="C450411" s="77"/>
    </row>
    <row r="450412" spans="2:3" x14ac:dyDescent="0.25">
      <c r="B450412" s="78"/>
      <c r="C450412" s="77"/>
    </row>
    <row r="450413" spans="2:3" x14ac:dyDescent="0.25">
      <c r="B450413" s="78"/>
      <c r="C450413" s="77"/>
    </row>
    <row r="450414" spans="2:3" x14ac:dyDescent="0.25">
      <c r="B450414" s="78"/>
      <c r="C450414" s="77"/>
    </row>
    <row r="450415" spans="2:3" x14ac:dyDescent="0.25">
      <c r="B450415" s="78"/>
      <c r="C450415" s="77"/>
    </row>
    <row r="450416" spans="2:3" x14ac:dyDescent="0.25">
      <c r="B450416" s="78"/>
      <c r="C450416" s="77"/>
    </row>
    <row r="450417" spans="2:3" x14ac:dyDescent="0.25">
      <c r="B450417" s="78"/>
      <c r="C450417" s="77"/>
    </row>
    <row r="450418" spans="2:3" x14ac:dyDescent="0.25">
      <c r="B450418" s="78"/>
      <c r="C450418" s="77"/>
    </row>
    <row r="450419" spans="2:3" x14ac:dyDescent="0.25">
      <c r="B450419" s="78"/>
      <c r="C450419" s="77"/>
    </row>
    <row r="450420" spans="2:3" x14ac:dyDescent="0.25">
      <c r="B450420" s="78"/>
      <c r="C450420" s="77"/>
    </row>
    <row r="450421" spans="2:3" x14ac:dyDescent="0.25">
      <c r="B450421" s="78"/>
      <c r="C450421" s="77"/>
    </row>
    <row r="450422" spans="2:3" x14ac:dyDescent="0.25">
      <c r="B450422" s="78"/>
      <c r="C450422" s="77"/>
    </row>
    <row r="450532" spans="2:3" x14ac:dyDescent="0.25">
      <c r="B450532" s="78"/>
      <c r="C450532" s="77"/>
    </row>
    <row r="450533" spans="2:3" x14ac:dyDescent="0.25">
      <c r="B450533" s="78"/>
      <c r="C450533" s="77"/>
    </row>
    <row r="450534" spans="2:3" x14ac:dyDescent="0.25">
      <c r="B450534" s="78"/>
      <c r="C450534" s="77"/>
    </row>
    <row r="450535" spans="2:3" x14ac:dyDescent="0.25">
      <c r="B450535" s="78"/>
      <c r="C450535" s="77"/>
    </row>
    <row r="450536" spans="2:3" x14ac:dyDescent="0.25">
      <c r="B450536" s="78"/>
      <c r="C450536" s="77"/>
    </row>
    <row r="450537" spans="2:3" x14ac:dyDescent="0.25">
      <c r="B450537" s="78"/>
      <c r="C450537" s="77"/>
    </row>
    <row r="450538" spans="2:3" x14ac:dyDescent="0.25">
      <c r="B450538" s="78"/>
      <c r="C450538" s="77"/>
    </row>
    <row r="450539" spans="2:3" x14ac:dyDescent="0.25">
      <c r="B450539" s="78"/>
      <c r="C450539" s="77"/>
    </row>
    <row r="450540" spans="2:3" x14ac:dyDescent="0.25">
      <c r="B450540" s="78"/>
      <c r="C450540" s="77"/>
    </row>
    <row r="450541" spans="2:3" x14ac:dyDescent="0.25">
      <c r="B450541" s="78"/>
      <c r="C450541" s="77"/>
    </row>
    <row r="450542" spans="2:3" x14ac:dyDescent="0.25">
      <c r="B450542" s="78"/>
      <c r="C450542" s="77"/>
    </row>
    <row r="450543" spans="2:3" x14ac:dyDescent="0.25">
      <c r="B450543" s="78"/>
      <c r="C450543" s="77"/>
    </row>
    <row r="450544" spans="2:3" x14ac:dyDescent="0.25">
      <c r="B450544" s="78"/>
      <c r="C450544" s="77"/>
    </row>
    <row r="450654" spans="2:3" x14ac:dyDescent="0.25">
      <c r="B450654" s="78"/>
      <c r="C450654" s="77"/>
    </row>
    <row r="450655" spans="2:3" x14ac:dyDescent="0.25">
      <c r="B450655" s="78"/>
      <c r="C450655" s="77"/>
    </row>
    <row r="450656" spans="2:3" x14ac:dyDescent="0.25">
      <c r="B450656" s="78"/>
      <c r="C450656" s="77"/>
    </row>
    <row r="450657" spans="2:3" x14ac:dyDescent="0.25">
      <c r="B450657" s="78"/>
      <c r="C450657" s="77"/>
    </row>
    <row r="450658" spans="2:3" x14ac:dyDescent="0.25">
      <c r="B450658" s="78"/>
      <c r="C450658" s="77"/>
    </row>
    <row r="450659" spans="2:3" x14ac:dyDescent="0.25">
      <c r="B450659" s="78"/>
      <c r="C450659" s="77"/>
    </row>
    <row r="450660" spans="2:3" x14ac:dyDescent="0.25">
      <c r="B450660" s="78"/>
      <c r="C450660" s="77"/>
    </row>
    <row r="450661" spans="2:3" x14ac:dyDescent="0.25">
      <c r="B450661" s="78"/>
      <c r="C450661" s="77"/>
    </row>
    <row r="450662" spans="2:3" x14ac:dyDescent="0.25">
      <c r="B450662" s="78"/>
      <c r="C450662" s="77"/>
    </row>
    <row r="450663" spans="2:3" x14ac:dyDescent="0.25">
      <c r="B450663" s="78"/>
      <c r="C450663" s="77"/>
    </row>
    <row r="450664" spans="2:3" x14ac:dyDescent="0.25">
      <c r="B450664" s="78"/>
      <c r="C450664" s="77"/>
    </row>
    <row r="450665" spans="2:3" x14ac:dyDescent="0.25">
      <c r="B450665" s="78"/>
      <c r="C450665" s="77"/>
    </row>
    <row r="450666" spans="2:3" x14ac:dyDescent="0.25">
      <c r="B450666" s="78"/>
      <c r="C450666" s="77"/>
    </row>
    <row r="450776" spans="2:3" x14ac:dyDescent="0.25">
      <c r="B450776" s="78"/>
      <c r="C450776" s="77"/>
    </row>
    <row r="450777" spans="2:3" x14ac:dyDescent="0.25">
      <c r="B450777" s="78"/>
      <c r="C450777" s="77"/>
    </row>
    <row r="450778" spans="2:3" x14ac:dyDescent="0.25">
      <c r="B450778" s="78"/>
      <c r="C450778" s="77"/>
    </row>
    <row r="450779" spans="2:3" x14ac:dyDescent="0.25">
      <c r="B450779" s="78"/>
      <c r="C450779" s="77"/>
    </row>
    <row r="450780" spans="2:3" x14ac:dyDescent="0.25">
      <c r="B450780" s="78"/>
      <c r="C450780" s="77"/>
    </row>
    <row r="450781" spans="2:3" x14ac:dyDescent="0.25">
      <c r="B450781" s="78"/>
      <c r="C450781" s="77"/>
    </row>
    <row r="450782" spans="2:3" x14ac:dyDescent="0.25">
      <c r="B450782" s="78"/>
      <c r="C450782" s="77"/>
    </row>
    <row r="450783" spans="2:3" x14ac:dyDescent="0.25">
      <c r="B450783" s="78"/>
      <c r="C450783" s="77"/>
    </row>
    <row r="450784" spans="2:3" x14ac:dyDescent="0.25">
      <c r="B450784" s="78"/>
      <c r="C450784" s="77"/>
    </row>
    <row r="450785" spans="2:3" x14ac:dyDescent="0.25">
      <c r="B450785" s="78"/>
      <c r="C450785" s="77"/>
    </row>
    <row r="450786" spans="2:3" x14ac:dyDescent="0.25">
      <c r="B450786" s="78"/>
      <c r="C450786" s="77"/>
    </row>
    <row r="450787" spans="2:3" x14ac:dyDescent="0.25">
      <c r="B450787" s="78"/>
      <c r="C450787" s="77"/>
    </row>
    <row r="450788" spans="2:3" x14ac:dyDescent="0.25">
      <c r="B450788" s="78"/>
      <c r="C450788" s="77"/>
    </row>
    <row r="450898" spans="2:3" x14ac:dyDescent="0.25">
      <c r="B450898" s="78"/>
      <c r="C450898" s="77"/>
    </row>
    <row r="450899" spans="2:3" x14ac:dyDescent="0.25">
      <c r="B450899" s="78"/>
      <c r="C450899" s="77"/>
    </row>
    <row r="450900" spans="2:3" x14ac:dyDescent="0.25">
      <c r="B450900" s="78"/>
      <c r="C450900" s="77"/>
    </row>
    <row r="450901" spans="2:3" x14ac:dyDescent="0.25">
      <c r="B450901" s="78"/>
      <c r="C450901" s="77"/>
    </row>
    <row r="450902" spans="2:3" x14ac:dyDescent="0.25">
      <c r="B450902" s="78"/>
      <c r="C450902" s="77"/>
    </row>
    <row r="450903" spans="2:3" x14ac:dyDescent="0.25">
      <c r="B450903" s="78"/>
      <c r="C450903" s="77"/>
    </row>
    <row r="450904" spans="2:3" x14ac:dyDescent="0.25">
      <c r="B450904" s="78"/>
      <c r="C450904" s="77"/>
    </row>
    <row r="450905" spans="2:3" x14ac:dyDescent="0.25">
      <c r="B450905" s="78"/>
      <c r="C450905" s="77"/>
    </row>
    <row r="450906" spans="2:3" x14ac:dyDescent="0.25">
      <c r="B450906" s="78"/>
      <c r="C450906" s="77"/>
    </row>
    <row r="450907" spans="2:3" x14ac:dyDescent="0.25">
      <c r="B450907" s="78"/>
      <c r="C450907" s="77"/>
    </row>
    <row r="450908" spans="2:3" x14ac:dyDescent="0.25">
      <c r="B450908" s="78"/>
      <c r="C450908" s="77"/>
    </row>
    <row r="450909" spans="2:3" x14ac:dyDescent="0.25">
      <c r="B450909" s="78"/>
      <c r="C450909" s="77"/>
    </row>
    <row r="450910" spans="2:3" x14ac:dyDescent="0.25">
      <c r="B450910" s="78"/>
      <c r="C450910" s="77"/>
    </row>
    <row r="451020" spans="2:3" x14ac:dyDescent="0.25">
      <c r="B451020" s="78"/>
      <c r="C451020" s="77"/>
    </row>
    <row r="451021" spans="2:3" x14ac:dyDescent="0.25">
      <c r="B451021" s="78"/>
      <c r="C451021" s="77"/>
    </row>
    <row r="451022" spans="2:3" x14ac:dyDescent="0.25">
      <c r="B451022" s="78"/>
      <c r="C451022" s="77"/>
    </row>
    <row r="451023" spans="2:3" x14ac:dyDescent="0.25">
      <c r="B451023" s="78"/>
      <c r="C451023" s="77"/>
    </row>
    <row r="451024" spans="2:3" x14ac:dyDescent="0.25">
      <c r="B451024" s="78"/>
      <c r="C451024" s="77"/>
    </row>
    <row r="451025" spans="2:3" x14ac:dyDescent="0.25">
      <c r="B451025" s="78"/>
      <c r="C451025" s="77"/>
    </row>
    <row r="451026" spans="2:3" x14ac:dyDescent="0.25">
      <c r="B451026" s="78"/>
      <c r="C451026" s="77"/>
    </row>
    <row r="451027" spans="2:3" x14ac:dyDescent="0.25">
      <c r="B451027" s="78"/>
      <c r="C451027" s="77"/>
    </row>
    <row r="451028" spans="2:3" x14ac:dyDescent="0.25">
      <c r="B451028" s="78"/>
      <c r="C451028" s="77"/>
    </row>
    <row r="451029" spans="2:3" x14ac:dyDescent="0.25">
      <c r="B451029" s="78"/>
      <c r="C451029" s="77"/>
    </row>
    <row r="451030" spans="2:3" x14ac:dyDescent="0.25">
      <c r="B451030" s="78"/>
      <c r="C451030" s="77"/>
    </row>
    <row r="451031" spans="2:3" x14ac:dyDescent="0.25">
      <c r="B451031" s="78"/>
      <c r="C451031" s="77"/>
    </row>
    <row r="451032" spans="2:3" x14ac:dyDescent="0.25">
      <c r="B451032" s="78"/>
      <c r="C451032" s="77"/>
    </row>
    <row r="451142" spans="2:3" x14ac:dyDescent="0.25">
      <c r="B451142" s="78"/>
      <c r="C451142" s="77"/>
    </row>
    <row r="451143" spans="2:3" x14ac:dyDescent="0.25">
      <c r="B451143" s="78"/>
      <c r="C451143" s="77"/>
    </row>
    <row r="451144" spans="2:3" x14ac:dyDescent="0.25">
      <c r="B451144" s="78"/>
      <c r="C451144" s="77"/>
    </row>
    <row r="451145" spans="2:3" x14ac:dyDescent="0.25">
      <c r="B451145" s="78"/>
      <c r="C451145" s="77"/>
    </row>
    <row r="451146" spans="2:3" x14ac:dyDescent="0.25">
      <c r="B451146" s="78"/>
      <c r="C451146" s="77"/>
    </row>
    <row r="451147" spans="2:3" x14ac:dyDescent="0.25">
      <c r="B451147" s="78"/>
      <c r="C451147" s="77"/>
    </row>
    <row r="451148" spans="2:3" x14ac:dyDescent="0.25">
      <c r="B451148" s="78"/>
      <c r="C451148" s="77"/>
    </row>
    <row r="451149" spans="2:3" x14ac:dyDescent="0.25">
      <c r="B451149" s="78"/>
      <c r="C451149" s="77"/>
    </row>
    <row r="451150" spans="2:3" x14ac:dyDescent="0.25">
      <c r="B451150" s="78"/>
      <c r="C451150" s="77"/>
    </row>
    <row r="451151" spans="2:3" x14ac:dyDescent="0.25">
      <c r="B451151" s="78"/>
      <c r="C451151" s="77"/>
    </row>
    <row r="451152" spans="2:3" x14ac:dyDescent="0.25">
      <c r="B451152" s="78"/>
      <c r="C451152" s="77"/>
    </row>
    <row r="451153" spans="2:3" x14ac:dyDescent="0.25">
      <c r="B451153" s="78"/>
      <c r="C451153" s="77"/>
    </row>
    <row r="451154" spans="2:3" x14ac:dyDescent="0.25">
      <c r="B451154" s="78"/>
      <c r="C451154" s="77"/>
    </row>
    <row r="451264" spans="2:3" x14ac:dyDescent="0.25">
      <c r="B451264" s="78"/>
      <c r="C451264" s="77"/>
    </row>
    <row r="451265" spans="2:3" x14ac:dyDescent="0.25">
      <c r="B451265" s="78"/>
      <c r="C451265" s="77"/>
    </row>
    <row r="451266" spans="2:3" x14ac:dyDescent="0.25">
      <c r="B451266" s="78"/>
      <c r="C451266" s="77"/>
    </row>
    <row r="451267" spans="2:3" x14ac:dyDescent="0.25">
      <c r="B451267" s="78"/>
      <c r="C451267" s="77"/>
    </row>
    <row r="451268" spans="2:3" x14ac:dyDescent="0.25">
      <c r="B451268" s="78"/>
      <c r="C451268" s="77"/>
    </row>
    <row r="451269" spans="2:3" x14ac:dyDescent="0.25">
      <c r="B451269" s="78"/>
      <c r="C451269" s="77"/>
    </row>
    <row r="451270" spans="2:3" x14ac:dyDescent="0.25">
      <c r="B451270" s="78"/>
      <c r="C451270" s="77"/>
    </row>
    <row r="451271" spans="2:3" x14ac:dyDescent="0.25">
      <c r="B451271" s="78"/>
      <c r="C451271" s="77"/>
    </row>
    <row r="451272" spans="2:3" x14ac:dyDescent="0.25">
      <c r="B451272" s="78"/>
      <c r="C451272" s="77"/>
    </row>
    <row r="451273" spans="2:3" x14ac:dyDescent="0.25">
      <c r="B451273" s="78"/>
      <c r="C451273" s="77"/>
    </row>
    <row r="451274" spans="2:3" x14ac:dyDescent="0.25">
      <c r="B451274" s="78"/>
      <c r="C451274" s="77"/>
    </row>
    <row r="451275" spans="2:3" x14ac:dyDescent="0.25">
      <c r="B451275" s="78"/>
      <c r="C451275" s="77"/>
    </row>
    <row r="451276" spans="2:3" x14ac:dyDescent="0.25">
      <c r="B451276" s="78"/>
      <c r="C451276" s="77"/>
    </row>
    <row r="451386" spans="2:3" x14ac:dyDescent="0.25">
      <c r="B451386" s="78"/>
      <c r="C451386" s="77"/>
    </row>
    <row r="451387" spans="2:3" x14ac:dyDescent="0.25">
      <c r="B451387" s="78"/>
      <c r="C451387" s="77"/>
    </row>
    <row r="451388" spans="2:3" x14ac:dyDescent="0.25">
      <c r="B451388" s="78"/>
      <c r="C451388" s="77"/>
    </row>
    <row r="451389" spans="2:3" x14ac:dyDescent="0.25">
      <c r="B451389" s="78"/>
      <c r="C451389" s="77"/>
    </row>
    <row r="451390" spans="2:3" x14ac:dyDescent="0.25">
      <c r="B451390" s="78"/>
      <c r="C451390" s="77"/>
    </row>
    <row r="451391" spans="2:3" x14ac:dyDescent="0.25">
      <c r="B451391" s="78"/>
      <c r="C451391" s="77"/>
    </row>
    <row r="451392" spans="2:3" x14ac:dyDescent="0.25">
      <c r="B451392" s="78"/>
      <c r="C451392" s="77"/>
    </row>
    <row r="451393" spans="2:3" x14ac:dyDescent="0.25">
      <c r="B451393" s="78"/>
      <c r="C451393" s="77"/>
    </row>
    <row r="451394" spans="2:3" x14ac:dyDescent="0.25">
      <c r="B451394" s="78"/>
      <c r="C451394" s="77"/>
    </row>
    <row r="451395" spans="2:3" x14ac:dyDescent="0.25">
      <c r="B451395" s="78"/>
      <c r="C451395" s="77"/>
    </row>
    <row r="451396" spans="2:3" x14ac:dyDescent="0.25">
      <c r="B451396" s="78"/>
      <c r="C451396" s="77"/>
    </row>
    <row r="451397" spans="2:3" x14ac:dyDescent="0.25">
      <c r="B451397" s="78"/>
      <c r="C451397" s="77"/>
    </row>
    <row r="451398" spans="2:3" x14ac:dyDescent="0.25">
      <c r="B451398" s="78"/>
      <c r="C451398" s="77"/>
    </row>
    <row r="451508" spans="2:3" x14ac:dyDescent="0.25">
      <c r="B451508" s="78"/>
      <c r="C451508" s="77"/>
    </row>
    <row r="451509" spans="2:3" x14ac:dyDescent="0.25">
      <c r="B451509" s="78"/>
      <c r="C451509" s="77"/>
    </row>
    <row r="451510" spans="2:3" x14ac:dyDescent="0.25">
      <c r="B451510" s="78"/>
      <c r="C451510" s="77"/>
    </row>
    <row r="451511" spans="2:3" x14ac:dyDescent="0.25">
      <c r="B451511" s="78"/>
      <c r="C451511" s="77"/>
    </row>
    <row r="451512" spans="2:3" x14ac:dyDescent="0.25">
      <c r="B451512" s="78"/>
      <c r="C451512" s="77"/>
    </row>
    <row r="451513" spans="2:3" x14ac:dyDescent="0.25">
      <c r="B451513" s="78"/>
      <c r="C451513" s="77"/>
    </row>
    <row r="451514" spans="2:3" x14ac:dyDescent="0.25">
      <c r="B451514" s="78"/>
      <c r="C451514" s="77"/>
    </row>
    <row r="451515" spans="2:3" x14ac:dyDescent="0.25">
      <c r="B451515" s="78"/>
      <c r="C451515" s="77"/>
    </row>
    <row r="451516" spans="2:3" x14ac:dyDescent="0.25">
      <c r="B451516" s="78"/>
      <c r="C451516" s="77"/>
    </row>
    <row r="451517" spans="2:3" x14ac:dyDescent="0.25">
      <c r="B451517" s="78"/>
      <c r="C451517" s="77"/>
    </row>
    <row r="451518" spans="2:3" x14ac:dyDescent="0.25">
      <c r="B451518" s="78"/>
      <c r="C451518" s="77"/>
    </row>
    <row r="451519" spans="2:3" x14ac:dyDescent="0.25">
      <c r="B451519" s="78"/>
      <c r="C451519" s="77"/>
    </row>
    <row r="451520" spans="2:3" x14ac:dyDescent="0.25">
      <c r="B451520" s="78"/>
      <c r="C451520" s="77"/>
    </row>
    <row r="451630" spans="2:3" x14ac:dyDescent="0.25">
      <c r="B451630" s="78"/>
      <c r="C451630" s="77"/>
    </row>
    <row r="451631" spans="2:3" x14ac:dyDescent="0.25">
      <c r="B451631" s="78"/>
      <c r="C451631" s="77"/>
    </row>
    <row r="451632" spans="2:3" x14ac:dyDescent="0.25">
      <c r="B451632" s="78"/>
      <c r="C451632" s="77"/>
    </row>
    <row r="451633" spans="2:3" x14ac:dyDescent="0.25">
      <c r="B451633" s="78"/>
      <c r="C451633" s="77"/>
    </row>
    <row r="451634" spans="2:3" x14ac:dyDescent="0.25">
      <c r="B451634" s="78"/>
      <c r="C451634" s="77"/>
    </row>
    <row r="451635" spans="2:3" x14ac:dyDescent="0.25">
      <c r="B451635" s="78"/>
      <c r="C451635" s="77"/>
    </row>
    <row r="451636" spans="2:3" x14ac:dyDescent="0.25">
      <c r="B451636" s="78"/>
      <c r="C451636" s="77"/>
    </row>
    <row r="451637" spans="2:3" x14ac:dyDescent="0.25">
      <c r="B451637" s="78"/>
      <c r="C451637" s="77"/>
    </row>
    <row r="451638" spans="2:3" x14ac:dyDescent="0.25">
      <c r="B451638" s="78"/>
      <c r="C451638" s="77"/>
    </row>
    <row r="451639" spans="2:3" x14ac:dyDescent="0.25">
      <c r="B451639" s="78"/>
      <c r="C451639" s="77"/>
    </row>
    <row r="451640" spans="2:3" x14ac:dyDescent="0.25">
      <c r="B451640" s="78"/>
      <c r="C451640" s="77"/>
    </row>
    <row r="451641" spans="2:3" x14ac:dyDescent="0.25">
      <c r="B451641" s="78"/>
      <c r="C451641" s="77"/>
    </row>
    <row r="451642" spans="2:3" x14ac:dyDescent="0.25">
      <c r="B451642" s="78"/>
      <c r="C451642" s="77"/>
    </row>
    <row r="451752" spans="2:3" x14ac:dyDescent="0.25">
      <c r="B451752" s="78"/>
      <c r="C451752" s="77"/>
    </row>
    <row r="451753" spans="2:3" x14ac:dyDescent="0.25">
      <c r="B451753" s="78"/>
      <c r="C451753" s="77"/>
    </row>
    <row r="451754" spans="2:3" x14ac:dyDescent="0.25">
      <c r="B451754" s="78"/>
      <c r="C451754" s="77"/>
    </row>
    <row r="451755" spans="2:3" x14ac:dyDescent="0.25">
      <c r="B451755" s="78"/>
      <c r="C451755" s="77"/>
    </row>
    <row r="451756" spans="2:3" x14ac:dyDescent="0.25">
      <c r="B451756" s="78"/>
      <c r="C451756" s="77"/>
    </row>
    <row r="451757" spans="2:3" x14ac:dyDescent="0.25">
      <c r="B451757" s="78"/>
      <c r="C451757" s="77"/>
    </row>
    <row r="451758" spans="2:3" x14ac:dyDescent="0.25">
      <c r="B451758" s="78"/>
      <c r="C451758" s="77"/>
    </row>
    <row r="451759" spans="2:3" x14ac:dyDescent="0.25">
      <c r="B451759" s="78"/>
      <c r="C451759" s="77"/>
    </row>
    <row r="451760" spans="2:3" x14ac:dyDescent="0.25">
      <c r="B451760" s="78"/>
      <c r="C451760" s="77"/>
    </row>
    <row r="451761" spans="2:3" x14ac:dyDescent="0.25">
      <c r="B451761" s="78"/>
      <c r="C451761" s="77"/>
    </row>
    <row r="451762" spans="2:3" x14ac:dyDescent="0.25">
      <c r="B451762" s="78"/>
      <c r="C451762" s="77"/>
    </row>
    <row r="451763" spans="2:3" x14ac:dyDescent="0.25">
      <c r="B451763" s="78"/>
      <c r="C451763" s="77"/>
    </row>
    <row r="451764" spans="2:3" x14ac:dyDescent="0.25">
      <c r="B451764" s="78"/>
      <c r="C451764" s="77"/>
    </row>
    <row r="451874" spans="2:3" x14ac:dyDescent="0.25">
      <c r="B451874" s="78"/>
      <c r="C451874" s="77"/>
    </row>
    <row r="451875" spans="2:3" x14ac:dyDescent="0.25">
      <c r="B451875" s="78"/>
      <c r="C451875" s="77"/>
    </row>
    <row r="451876" spans="2:3" x14ac:dyDescent="0.25">
      <c r="B451876" s="78"/>
      <c r="C451876" s="77"/>
    </row>
    <row r="451877" spans="2:3" x14ac:dyDescent="0.25">
      <c r="B451877" s="78"/>
      <c r="C451877" s="77"/>
    </row>
    <row r="451878" spans="2:3" x14ac:dyDescent="0.25">
      <c r="B451878" s="78"/>
      <c r="C451878" s="77"/>
    </row>
    <row r="451879" spans="2:3" x14ac:dyDescent="0.25">
      <c r="B451879" s="78"/>
      <c r="C451879" s="77"/>
    </row>
    <row r="451880" spans="2:3" x14ac:dyDescent="0.25">
      <c r="B451880" s="78"/>
      <c r="C451880" s="77"/>
    </row>
    <row r="451881" spans="2:3" x14ac:dyDescent="0.25">
      <c r="B451881" s="78"/>
      <c r="C451881" s="77"/>
    </row>
    <row r="451882" spans="2:3" x14ac:dyDescent="0.25">
      <c r="B451882" s="78"/>
      <c r="C451882" s="77"/>
    </row>
    <row r="451883" spans="2:3" x14ac:dyDescent="0.25">
      <c r="B451883" s="78"/>
      <c r="C451883" s="77"/>
    </row>
    <row r="451884" spans="2:3" x14ac:dyDescent="0.25">
      <c r="B451884" s="78"/>
      <c r="C451884" s="77"/>
    </row>
    <row r="451885" spans="2:3" x14ac:dyDescent="0.25">
      <c r="B451885" s="78"/>
      <c r="C451885" s="77"/>
    </row>
    <row r="451886" spans="2:3" x14ac:dyDescent="0.25">
      <c r="B451886" s="78"/>
      <c r="C451886" s="77"/>
    </row>
    <row r="451996" spans="2:3" x14ac:dyDescent="0.25">
      <c r="B451996" s="78"/>
      <c r="C451996" s="77"/>
    </row>
    <row r="451997" spans="2:3" x14ac:dyDescent="0.25">
      <c r="B451997" s="78"/>
      <c r="C451997" s="77"/>
    </row>
    <row r="451998" spans="2:3" x14ac:dyDescent="0.25">
      <c r="B451998" s="78"/>
      <c r="C451998" s="77"/>
    </row>
    <row r="451999" spans="2:3" x14ac:dyDescent="0.25">
      <c r="B451999" s="78"/>
      <c r="C451999" s="77"/>
    </row>
    <row r="452000" spans="2:3" x14ac:dyDescent="0.25">
      <c r="B452000" s="78"/>
      <c r="C452000" s="77"/>
    </row>
    <row r="452001" spans="2:3" x14ac:dyDescent="0.25">
      <c r="B452001" s="78"/>
      <c r="C452001" s="77"/>
    </row>
    <row r="452002" spans="2:3" x14ac:dyDescent="0.25">
      <c r="B452002" s="78"/>
      <c r="C452002" s="77"/>
    </row>
    <row r="452003" spans="2:3" x14ac:dyDescent="0.25">
      <c r="B452003" s="78"/>
      <c r="C452003" s="77"/>
    </row>
    <row r="452004" spans="2:3" x14ac:dyDescent="0.25">
      <c r="B452004" s="78"/>
      <c r="C452004" s="77"/>
    </row>
    <row r="452005" spans="2:3" x14ac:dyDescent="0.25">
      <c r="B452005" s="78"/>
      <c r="C452005" s="77"/>
    </row>
    <row r="452006" spans="2:3" x14ac:dyDescent="0.25">
      <c r="B452006" s="78"/>
      <c r="C452006" s="77"/>
    </row>
    <row r="452007" spans="2:3" x14ac:dyDescent="0.25">
      <c r="B452007" s="78"/>
      <c r="C452007" s="77"/>
    </row>
    <row r="452008" spans="2:3" x14ac:dyDescent="0.25">
      <c r="B452008" s="78"/>
      <c r="C452008" s="77"/>
    </row>
    <row r="452118" spans="2:3" x14ac:dyDescent="0.25">
      <c r="B452118" s="78"/>
      <c r="C452118" s="77"/>
    </row>
    <row r="452119" spans="2:3" x14ac:dyDescent="0.25">
      <c r="B452119" s="78"/>
      <c r="C452119" s="77"/>
    </row>
    <row r="452120" spans="2:3" x14ac:dyDescent="0.25">
      <c r="B452120" s="78"/>
      <c r="C452120" s="77"/>
    </row>
    <row r="452121" spans="2:3" x14ac:dyDescent="0.25">
      <c r="B452121" s="78"/>
      <c r="C452121" s="77"/>
    </row>
    <row r="452122" spans="2:3" x14ac:dyDescent="0.25">
      <c r="B452122" s="78"/>
      <c r="C452122" s="77"/>
    </row>
    <row r="452123" spans="2:3" x14ac:dyDescent="0.25">
      <c r="B452123" s="78"/>
      <c r="C452123" s="77"/>
    </row>
    <row r="452124" spans="2:3" x14ac:dyDescent="0.25">
      <c r="B452124" s="78"/>
      <c r="C452124" s="77"/>
    </row>
    <row r="452125" spans="2:3" x14ac:dyDescent="0.25">
      <c r="B452125" s="78"/>
      <c r="C452125" s="77"/>
    </row>
    <row r="452126" spans="2:3" x14ac:dyDescent="0.25">
      <c r="B452126" s="78"/>
      <c r="C452126" s="77"/>
    </row>
    <row r="452127" spans="2:3" x14ac:dyDescent="0.25">
      <c r="B452127" s="78"/>
      <c r="C452127" s="77"/>
    </row>
    <row r="452128" spans="2:3" x14ac:dyDescent="0.25">
      <c r="B452128" s="78"/>
      <c r="C452128" s="77"/>
    </row>
    <row r="452129" spans="2:3" x14ac:dyDescent="0.25">
      <c r="B452129" s="78"/>
      <c r="C452129" s="77"/>
    </row>
    <row r="452130" spans="2:3" x14ac:dyDescent="0.25">
      <c r="B452130" s="78"/>
      <c r="C452130" s="77"/>
    </row>
    <row r="452240" spans="2:3" x14ac:dyDescent="0.25">
      <c r="B452240" s="78"/>
      <c r="C452240" s="77"/>
    </row>
    <row r="452241" spans="2:3" x14ac:dyDescent="0.25">
      <c r="B452241" s="78"/>
      <c r="C452241" s="77"/>
    </row>
    <row r="452242" spans="2:3" x14ac:dyDescent="0.25">
      <c r="B452242" s="78"/>
      <c r="C452242" s="77"/>
    </row>
    <row r="452243" spans="2:3" x14ac:dyDescent="0.25">
      <c r="B452243" s="78"/>
      <c r="C452243" s="77"/>
    </row>
    <row r="452244" spans="2:3" x14ac:dyDescent="0.25">
      <c r="B452244" s="78"/>
      <c r="C452244" s="77"/>
    </row>
    <row r="452245" spans="2:3" x14ac:dyDescent="0.25">
      <c r="B452245" s="78"/>
      <c r="C452245" s="77"/>
    </row>
    <row r="452246" spans="2:3" x14ac:dyDescent="0.25">
      <c r="B452246" s="78"/>
      <c r="C452246" s="77"/>
    </row>
    <row r="452247" spans="2:3" x14ac:dyDescent="0.25">
      <c r="B452247" s="78"/>
      <c r="C452247" s="77"/>
    </row>
    <row r="452248" spans="2:3" x14ac:dyDescent="0.25">
      <c r="B452248" s="78"/>
      <c r="C452248" s="77"/>
    </row>
    <row r="452249" spans="2:3" x14ac:dyDescent="0.25">
      <c r="B452249" s="78"/>
      <c r="C452249" s="77"/>
    </row>
    <row r="452250" spans="2:3" x14ac:dyDescent="0.25">
      <c r="B452250" s="78"/>
      <c r="C452250" s="77"/>
    </row>
    <row r="452251" spans="2:3" x14ac:dyDescent="0.25">
      <c r="B452251" s="78"/>
      <c r="C452251" s="77"/>
    </row>
    <row r="452252" spans="2:3" x14ac:dyDescent="0.25">
      <c r="B452252" s="78"/>
      <c r="C452252" s="77"/>
    </row>
    <row r="452362" spans="2:3" x14ac:dyDescent="0.25">
      <c r="B452362" s="78"/>
      <c r="C452362" s="77"/>
    </row>
    <row r="452363" spans="2:3" x14ac:dyDescent="0.25">
      <c r="B452363" s="78"/>
      <c r="C452363" s="77"/>
    </row>
    <row r="452364" spans="2:3" x14ac:dyDescent="0.25">
      <c r="B452364" s="78"/>
      <c r="C452364" s="77"/>
    </row>
    <row r="452365" spans="2:3" x14ac:dyDescent="0.25">
      <c r="B452365" s="78"/>
      <c r="C452365" s="77"/>
    </row>
    <row r="452366" spans="2:3" x14ac:dyDescent="0.25">
      <c r="B452366" s="78"/>
      <c r="C452366" s="77"/>
    </row>
    <row r="452367" spans="2:3" x14ac:dyDescent="0.25">
      <c r="B452367" s="78"/>
      <c r="C452367" s="77"/>
    </row>
    <row r="452368" spans="2:3" x14ac:dyDescent="0.25">
      <c r="B452368" s="78"/>
      <c r="C452368" s="77"/>
    </row>
    <row r="452369" spans="2:3" x14ac:dyDescent="0.25">
      <c r="B452369" s="78"/>
      <c r="C452369" s="77"/>
    </row>
    <row r="452370" spans="2:3" x14ac:dyDescent="0.25">
      <c r="B452370" s="78"/>
      <c r="C452370" s="77"/>
    </row>
    <row r="452371" spans="2:3" x14ac:dyDescent="0.25">
      <c r="B452371" s="78"/>
      <c r="C452371" s="77"/>
    </row>
    <row r="452372" spans="2:3" x14ac:dyDescent="0.25">
      <c r="B452372" s="78"/>
      <c r="C452372" s="77"/>
    </row>
    <row r="452373" spans="2:3" x14ac:dyDescent="0.25">
      <c r="B452373" s="78"/>
      <c r="C452373" s="77"/>
    </row>
    <row r="452374" spans="2:3" x14ac:dyDescent="0.25">
      <c r="B452374" s="78"/>
      <c r="C452374" s="77"/>
    </row>
    <row r="452484" spans="2:3" x14ac:dyDescent="0.25">
      <c r="B452484" s="78"/>
      <c r="C452484" s="77"/>
    </row>
    <row r="452485" spans="2:3" x14ac:dyDescent="0.25">
      <c r="B452485" s="78"/>
      <c r="C452485" s="77"/>
    </row>
    <row r="452486" spans="2:3" x14ac:dyDescent="0.25">
      <c r="B452486" s="78"/>
      <c r="C452486" s="77"/>
    </row>
    <row r="452487" spans="2:3" x14ac:dyDescent="0.25">
      <c r="B452487" s="78"/>
      <c r="C452487" s="77"/>
    </row>
    <row r="452488" spans="2:3" x14ac:dyDescent="0.25">
      <c r="B452488" s="78"/>
      <c r="C452488" s="77"/>
    </row>
    <row r="452489" spans="2:3" x14ac:dyDescent="0.25">
      <c r="B452489" s="78"/>
      <c r="C452489" s="77"/>
    </row>
    <row r="452490" spans="2:3" x14ac:dyDescent="0.25">
      <c r="B452490" s="78"/>
      <c r="C452490" s="77"/>
    </row>
    <row r="452491" spans="2:3" x14ac:dyDescent="0.25">
      <c r="B452491" s="78"/>
      <c r="C452491" s="77"/>
    </row>
    <row r="452492" spans="2:3" x14ac:dyDescent="0.25">
      <c r="B452492" s="78"/>
      <c r="C452492" s="77"/>
    </row>
    <row r="452493" spans="2:3" x14ac:dyDescent="0.25">
      <c r="B452493" s="78"/>
      <c r="C452493" s="77"/>
    </row>
    <row r="452494" spans="2:3" x14ac:dyDescent="0.25">
      <c r="B452494" s="78"/>
      <c r="C452494" s="77"/>
    </row>
    <row r="452495" spans="2:3" x14ac:dyDescent="0.25">
      <c r="B452495" s="78"/>
      <c r="C452495" s="77"/>
    </row>
    <row r="452496" spans="2:3" x14ac:dyDescent="0.25">
      <c r="B452496" s="78"/>
      <c r="C452496" s="77"/>
    </row>
    <row r="452606" spans="2:3" x14ac:dyDescent="0.25">
      <c r="B452606" s="78"/>
      <c r="C452606" s="77"/>
    </row>
    <row r="452607" spans="2:3" x14ac:dyDescent="0.25">
      <c r="B452607" s="78"/>
      <c r="C452607" s="77"/>
    </row>
    <row r="452608" spans="2:3" x14ac:dyDescent="0.25">
      <c r="B452608" s="78"/>
      <c r="C452608" s="77"/>
    </row>
    <row r="452609" spans="2:3" x14ac:dyDescent="0.25">
      <c r="B452609" s="78"/>
      <c r="C452609" s="77"/>
    </row>
    <row r="452610" spans="2:3" x14ac:dyDescent="0.25">
      <c r="B452610" s="78"/>
      <c r="C452610" s="77"/>
    </row>
    <row r="452611" spans="2:3" x14ac:dyDescent="0.25">
      <c r="B452611" s="78"/>
      <c r="C452611" s="77"/>
    </row>
    <row r="452612" spans="2:3" x14ac:dyDescent="0.25">
      <c r="B452612" s="78"/>
      <c r="C452612" s="77"/>
    </row>
    <row r="452613" spans="2:3" x14ac:dyDescent="0.25">
      <c r="B452613" s="78"/>
      <c r="C452613" s="77"/>
    </row>
    <row r="452614" spans="2:3" x14ac:dyDescent="0.25">
      <c r="B452614" s="78"/>
      <c r="C452614" s="77"/>
    </row>
    <row r="452615" spans="2:3" x14ac:dyDescent="0.25">
      <c r="B452615" s="78"/>
      <c r="C452615" s="77"/>
    </row>
    <row r="452616" spans="2:3" x14ac:dyDescent="0.25">
      <c r="B452616" s="78"/>
      <c r="C452616" s="77"/>
    </row>
    <row r="452617" spans="2:3" x14ac:dyDescent="0.25">
      <c r="B452617" s="78"/>
      <c r="C452617" s="77"/>
    </row>
    <row r="452618" spans="2:3" x14ac:dyDescent="0.25">
      <c r="B452618" s="78"/>
      <c r="C452618" s="77"/>
    </row>
    <row r="452728" spans="2:3" x14ac:dyDescent="0.25">
      <c r="B452728" s="78"/>
      <c r="C452728" s="77"/>
    </row>
    <row r="452729" spans="2:3" x14ac:dyDescent="0.25">
      <c r="B452729" s="78"/>
      <c r="C452729" s="77"/>
    </row>
    <row r="452730" spans="2:3" x14ac:dyDescent="0.25">
      <c r="B452730" s="78"/>
      <c r="C452730" s="77"/>
    </row>
    <row r="452731" spans="2:3" x14ac:dyDescent="0.25">
      <c r="B452731" s="78"/>
      <c r="C452731" s="77"/>
    </row>
    <row r="452732" spans="2:3" x14ac:dyDescent="0.25">
      <c r="B452732" s="78"/>
      <c r="C452732" s="77"/>
    </row>
    <row r="452733" spans="2:3" x14ac:dyDescent="0.25">
      <c r="B452733" s="78"/>
      <c r="C452733" s="77"/>
    </row>
    <row r="452734" spans="2:3" x14ac:dyDescent="0.25">
      <c r="B452734" s="78"/>
      <c r="C452734" s="77"/>
    </row>
    <row r="452735" spans="2:3" x14ac:dyDescent="0.25">
      <c r="B452735" s="78"/>
      <c r="C452735" s="77"/>
    </row>
    <row r="452736" spans="2:3" x14ac:dyDescent="0.25">
      <c r="B452736" s="78"/>
      <c r="C452736" s="77"/>
    </row>
    <row r="452737" spans="2:3" x14ac:dyDescent="0.25">
      <c r="B452737" s="78"/>
      <c r="C452737" s="77"/>
    </row>
    <row r="452738" spans="2:3" x14ac:dyDescent="0.25">
      <c r="B452738" s="78"/>
      <c r="C452738" s="77"/>
    </row>
    <row r="452739" spans="2:3" x14ac:dyDescent="0.25">
      <c r="B452739" s="78"/>
      <c r="C452739" s="77"/>
    </row>
    <row r="452740" spans="2:3" x14ac:dyDescent="0.25">
      <c r="B452740" s="78"/>
      <c r="C452740" s="77"/>
    </row>
    <row r="452850" spans="2:3" x14ac:dyDescent="0.25">
      <c r="B452850" s="78"/>
      <c r="C452850" s="77"/>
    </row>
    <row r="452851" spans="2:3" x14ac:dyDescent="0.25">
      <c r="B452851" s="78"/>
      <c r="C452851" s="77"/>
    </row>
    <row r="452852" spans="2:3" x14ac:dyDescent="0.25">
      <c r="B452852" s="78"/>
      <c r="C452852" s="77"/>
    </row>
    <row r="452853" spans="2:3" x14ac:dyDescent="0.25">
      <c r="B452853" s="78"/>
      <c r="C452853" s="77"/>
    </row>
    <row r="452854" spans="2:3" x14ac:dyDescent="0.25">
      <c r="B452854" s="78"/>
      <c r="C452854" s="77"/>
    </row>
    <row r="452855" spans="2:3" x14ac:dyDescent="0.25">
      <c r="B452855" s="78"/>
      <c r="C452855" s="77"/>
    </row>
    <row r="452856" spans="2:3" x14ac:dyDescent="0.25">
      <c r="B452856" s="78"/>
      <c r="C452856" s="77"/>
    </row>
    <row r="452857" spans="2:3" x14ac:dyDescent="0.25">
      <c r="B452857" s="78"/>
      <c r="C452857" s="77"/>
    </row>
    <row r="452858" spans="2:3" x14ac:dyDescent="0.25">
      <c r="B452858" s="78"/>
      <c r="C452858" s="77"/>
    </row>
    <row r="452859" spans="2:3" x14ac:dyDescent="0.25">
      <c r="B452859" s="78"/>
      <c r="C452859" s="77"/>
    </row>
    <row r="452860" spans="2:3" x14ac:dyDescent="0.25">
      <c r="B452860" s="78"/>
      <c r="C452860" s="77"/>
    </row>
    <row r="452861" spans="2:3" x14ac:dyDescent="0.25">
      <c r="B452861" s="78"/>
      <c r="C452861" s="77"/>
    </row>
    <row r="452862" spans="2:3" x14ac:dyDescent="0.25">
      <c r="B452862" s="78"/>
      <c r="C452862" s="77"/>
    </row>
    <row r="452972" spans="2:3" x14ac:dyDescent="0.25">
      <c r="B452972" s="78"/>
      <c r="C452972" s="77"/>
    </row>
    <row r="452973" spans="2:3" x14ac:dyDescent="0.25">
      <c r="B452973" s="78"/>
      <c r="C452973" s="77"/>
    </row>
    <row r="452974" spans="2:3" x14ac:dyDescent="0.25">
      <c r="B452974" s="78"/>
      <c r="C452974" s="77"/>
    </row>
    <row r="452975" spans="2:3" x14ac:dyDescent="0.25">
      <c r="B452975" s="78"/>
      <c r="C452975" s="77"/>
    </row>
    <row r="452976" spans="2:3" x14ac:dyDescent="0.25">
      <c r="B452976" s="78"/>
      <c r="C452976" s="77"/>
    </row>
    <row r="452977" spans="2:3" x14ac:dyDescent="0.25">
      <c r="B452977" s="78"/>
      <c r="C452977" s="77"/>
    </row>
    <row r="452978" spans="2:3" x14ac:dyDescent="0.25">
      <c r="B452978" s="78"/>
      <c r="C452978" s="77"/>
    </row>
    <row r="452979" spans="2:3" x14ac:dyDescent="0.25">
      <c r="B452979" s="78"/>
      <c r="C452979" s="77"/>
    </row>
    <row r="452980" spans="2:3" x14ac:dyDescent="0.25">
      <c r="B452980" s="78"/>
      <c r="C452980" s="77"/>
    </row>
    <row r="452981" spans="2:3" x14ac:dyDescent="0.25">
      <c r="B452981" s="78"/>
      <c r="C452981" s="77"/>
    </row>
    <row r="452982" spans="2:3" x14ac:dyDescent="0.25">
      <c r="B452982" s="78"/>
      <c r="C452982" s="77"/>
    </row>
    <row r="452983" spans="2:3" x14ac:dyDescent="0.25">
      <c r="B452983" s="78"/>
      <c r="C452983" s="77"/>
    </row>
    <row r="452984" spans="2:3" x14ac:dyDescent="0.25">
      <c r="B452984" s="78"/>
      <c r="C452984" s="77"/>
    </row>
    <row r="453094" spans="2:3" x14ac:dyDescent="0.25">
      <c r="B453094" s="78"/>
      <c r="C453094" s="77"/>
    </row>
    <row r="453095" spans="2:3" x14ac:dyDescent="0.25">
      <c r="B453095" s="78"/>
      <c r="C453095" s="77"/>
    </row>
    <row r="453096" spans="2:3" x14ac:dyDescent="0.25">
      <c r="B453096" s="78"/>
      <c r="C453096" s="77"/>
    </row>
    <row r="453097" spans="2:3" x14ac:dyDescent="0.25">
      <c r="B453097" s="78"/>
      <c r="C453097" s="77"/>
    </row>
    <row r="453098" spans="2:3" x14ac:dyDescent="0.25">
      <c r="B453098" s="78"/>
      <c r="C453098" s="77"/>
    </row>
    <row r="453099" spans="2:3" x14ac:dyDescent="0.25">
      <c r="B453099" s="78"/>
      <c r="C453099" s="77"/>
    </row>
    <row r="453100" spans="2:3" x14ac:dyDescent="0.25">
      <c r="B453100" s="78"/>
      <c r="C453100" s="77"/>
    </row>
    <row r="453101" spans="2:3" x14ac:dyDescent="0.25">
      <c r="B453101" s="78"/>
      <c r="C453101" s="77"/>
    </row>
    <row r="453102" spans="2:3" x14ac:dyDescent="0.25">
      <c r="B453102" s="78"/>
      <c r="C453102" s="77"/>
    </row>
    <row r="453103" spans="2:3" x14ac:dyDescent="0.25">
      <c r="B453103" s="78"/>
      <c r="C453103" s="77"/>
    </row>
    <row r="453104" spans="2:3" x14ac:dyDescent="0.25">
      <c r="B453104" s="78"/>
      <c r="C453104" s="77"/>
    </row>
    <row r="453105" spans="2:3" x14ac:dyDescent="0.25">
      <c r="B453105" s="78"/>
      <c r="C453105" s="77"/>
    </row>
    <row r="453106" spans="2:3" x14ac:dyDescent="0.25">
      <c r="B453106" s="78"/>
      <c r="C453106" s="77"/>
    </row>
    <row r="453216" spans="2:3" x14ac:dyDescent="0.25">
      <c r="B453216" s="78"/>
      <c r="C453216" s="77"/>
    </row>
    <row r="453217" spans="2:3" x14ac:dyDescent="0.25">
      <c r="B453217" s="78"/>
      <c r="C453217" s="77"/>
    </row>
    <row r="453218" spans="2:3" x14ac:dyDescent="0.25">
      <c r="B453218" s="78"/>
      <c r="C453218" s="77"/>
    </row>
    <row r="453219" spans="2:3" x14ac:dyDescent="0.25">
      <c r="B453219" s="78"/>
      <c r="C453219" s="77"/>
    </row>
    <row r="453220" spans="2:3" x14ac:dyDescent="0.25">
      <c r="B453220" s="78"/>
      <c r="C453220" s="77"/>
    </row>
    <row r="453221" spans="2:3" x14ac:dyDescent="0.25">
      <c r="B453221" s="78"/>
      <c r="C453221" s="77"/>
    </row>
    <row r="453222" spans="2:3" x14ac:dyDescent="0.25">
      <c r="B453222" s="78"/>
      <c r="C453222" s="77"/>
    </row>
    <row r="453223" spans="2:3" x14ac:dyDescent="0.25">
      <c r="B453223" s="78"/>
      <c r="C453223" s="77"/>
    </row>
    <row r="453224" spans="2:3" x14ac:dyDescent="0.25">
      <c r="B453224" s="78"/>
      <c r="C453224" s="77"/>
    </row>
    <row r="453225" spans="2:3" x14ac:dyDescent="0.25">
      <c r="B453225" s="78"/>
      <c r="C453225" s="77"/>
    </row>
    <row r="453226" spans="2:3" x14ac:dyDescent="0.25">
      <c r="B453226" s="78"/>
      <c r="C453226" s="77"/>
    </row>
    <row r="453227" spans="2:3" x14ac:dyDescent="0.25">
      <c r="B453227" s="78"/>
      <c r="C453227" s="77"/>
    </row>
    <row r="453228" spans="2:3" x14ac:dyDescent="0.25">
      <c r="B453228" s="78"/>
      <c r="C453228" s="77"/>
    </row>
    <row r="453338" spans="2:3" x14ac:dyDescent="0.25">
      <c r="B453338" s="78"/>
      <c r="C453338" s="77"/>
    </row>
    <row r="453339" spans="2:3" x14ac:dyDescent="0.25">
      <c r="B453339" s="78"/>
      <c r="C453339" s="77"/>
    </row>
    <row r="453340" spans="2:3" x14ac:dyDescent="0.25">
      <c r="B453340" s="78"/>
      <c r="C453340" s="77"/>
    </row>
    <row r="453341" spans="2:3" x14ac:dyDescent="0.25">
      <c r="B453341" s="78"/>
      <c r="C453341" s="77"/>
    </row>
    <row r="453342" spans="2:3" x14ac:dyDescent="0.25">
      <c r="B453342" s="78"/>
      <c r="C453342" s="77"/>
    </row>
    <row r="453343" spans="2:3" x14ac:dyDescent="0.25">
      <c r="B453343" s="78"/>
      <c r="C453343" s="77"/>
    </row>
    <row r="453344" spans="2:3" x14ac:dyDescent="0.25">
      <c r="B453344" s="78"/>
      <c r="C453344" s="77"/>
    </row>
    <row r="453345" spans="2:3" x14ac:dyDescent="0.25">
      <c r="B453345" s="78"/>
      <c r="C453345" s="77"/>
    </row>
    <row r="453346" spans="2:3" x14ac:dyDescent="0.25">
      <c r="B453346" s="78"/>
      <c r="C453346" s="77"/>
    </row>
    <row r="453347" spans="2:3" x14ac:dyDescent="0.25">
      <c r="B453347" s="78"/>
      <c r="C453347" s="77"/>
    </row>
    <row r="453348" spans="2:3" x14ac:dyDescent="0.25">
      <c r="B453348" s="78"/>
      <c r="C453348" s="77"/>
    </row>
    <row r="453349" spans="2:3" x14ac:dyDescent="0.25">
      <c r="B453349" s="78"/>
      <c r="C453349" s="77"/>
    </row>
    <row r="453350" spans="2:3" x14ac:dyDescent="0.25">
      <c r="B453350" s="78"/>
      <c r="C453350" s="77"/>
    </row>
    <row r="453460" spans="2:3" x14ac:dyDescent="0.25">
      <c r="B453460" s="78"/>
      <c r="C453460" s="77"/>
    </row>
    <row r="453461" spans="2:3" x14ac:dyDescent="0.25">
      <c r="B453461" s="78"/>
      <c r="C453461" s="77"/>
    </row>
    <row r="453462" spans="2:3" x14ac:dyDescent="0.25">
      <c r="B453462" s="78"/>
      <c r="C453462" s="77"/>
    </row>
    <row r="453463" spans="2:3" x14ac:dyDescent="0.25">
      <c r="B453463" s="78"/>
      <c r="C453463" s="77"/>
    </row>
    <row r="453464" spans="2:3" x14ac:dyDescent="0.25">
      <c r="B453464" s="78"/>
      <c r="C453464" s="77"/>
    </row>
    <row r="453465" spans="2:3" x14ac:dyDescent="0.25">
      <c r="B453465" s="78"/>
      <c r="C453465" s="77"/>
    </row>
    <row r="453466" spans="2:3" x14ac:dyDescent="0.25">
      <c r="B453466" s="78"/>
      <c r="C453466" s="77"/>
    </row>
    <row r="453467" spans="2:3" x14ac:dyDescent="0.25">
      <c r="B453467" s="78"/>
      <c r="C453467" s="77"/>
    </row>
    <row r="453468" spans="2:3" x14ac:dyDescent="0.25">
      <c r="B453468" s="78"/>
      <c r="C453468" s="77"/>
    </row>
    <row r="453469" spans="2:3" x14ac:dyDescent="0.25">
      <c r="B453469" s="78"/>
      <c r="C453469" s="77"/>
    </row>
    <row r="453470" spans="2:3" x14ac:dyDescent="0.25">
      <c r="B453470" s="78"/>
      <c r="C453470" s="77"/>
    </row>
    <row r="453471" spans="2:3" x14ac:dyDescent="0.25">
      <c r="B453471" s="78"/>
      <c r="C453471" s="77"/>
    </row>
    <row r="453472" spans="2:3" x14ac:dyDescent="0.25">
      <c r="B453472" s="78"/>
      <c r="C453472" s="77"/>
    </row>
    <row r="453582" spans="2:3" x14ac:dyDescent="0.25">
      <c r="B453582" s="78"/>
      <c r="C453582" s="77"/>
    </row>
    <row r="453583" spans="2:3" x14ac:dyDescent="0.25">
      <c r="B453583" s="78"/>
      <c r="C453583" s="77"/>
    </row>
    <row r="453584" spans="2:3" x14ac:dyDescent="0.25">
      <c r="B453584" s="78"/>
      <c r="C453584" s="77"/>
    </row>
    <row r="453585" spans="2:3" x14ac:dyDescent="0.25">
      <c r="B453585" s="78"/>
      <c r="C453585" s="77"/>
    </row>
    <row r="453586" spans="2:3" x14ac:dyDescent="0.25">
      <c r="B453586" s="78"/>
      <c r="C453586" s="77"/>
    </row>
    <row r="453587" spans="2:3" x14ac:dyDescent="0.25">
      <c r="B453587" s="78"/>
      <c r="C453587" s="77"/>
    </row>
    <row r="453588" spans="2:3" x14ac:dyDescent="0.25">
      <c r="B453588" s="78"/>
      <c r="C453588" s="77"/>
    </row>
    <row r="453589" spans="2:3" x14ac:dyDescent="0.25">
      <c r="B453589" s="78"/>
      <c r="C453589" s="77"/>
    </row>
    <row r="453590" spans="2:3" x14ac:dyDescent="0.25">
      <c r="B453590" s="78"/>
      <c r="C453590" s="77"/>
    </row>
    <row r="453591" spans="2:3" x14ac:dyDescent="0.25">
      <c r="B453591" s="78"/>
      <c r="C453591" s="77"/>
    </row>
    <row r="453592" spans="2:3" x14ac:dyDescent="0.25">
      <c r="B453592" s="78"/>
      <c r="C453592" s="77"/>
    </row>
    <row r="453593" spans="2:3" x14ac:dyDescent="0.25">
      <c r="B453593" s="78"/>
      <c r="C453593" s="77"/>
    </row>
    <row r="453594" spans="2:3" x14ac:dyDescent="0.25">
      <c r="B453594" s="78"/>
      <c r="C453594" s="77"/>
    </row>
    <row r="453704" spans="2:3" x14ac:dyDescent="0.25">
      <c r="B453704" s="78"/>
      <c r="C453704" s="77"/>
    </row>
    <row r="453705" spans="2:3" x14ac:dyDescent="0.25">
      <c r="B453705" s="78"/>
      <c r="C453705" s="77"/>
    </row>
    <row r="453706" spans="2:3" x14ac:dyDescent="0.25">
      <c r="B453706" s="78"/>
      <c r="C453706" s="77"/>
    </row>
    <row r="453707" spans="2:3" x14ac:dyDescent="0.25">
      <c r="B453707" s="78"/>
      <c r="C453707" s="77"/>
    </row>
    <row r="453708" spans="2:3" x14ac:dyDescent="0.25">
      <c r="B453708" s="78"/>
      <c r="C453708" s="77"/>
    </row>
    <row r="453709" spans="2:3" x14ac:dyDescent="0.25">
      <c r="B453709" s="78"/>
      <c r="C453709" s="77"/>
    </row>
    <row r="453710" spans="2:3" x14ac:dyDescent="0.25">
      <c r="B453710" s="78"/>
      <c r="C453710" s="77"/>
    </row>
    <row r="453711" spans="2:3" x14ac:dyDescent="0.25">
      <c r="B453711" s="78"/>
      <c r="C453711" s="77"/>
    </row>
    <row r="453712" spans="2:3" x14ac:dyDescent="0.25">
      <c r="B453712" s="78"/>
      <c r="C453712" s="77"/>
    </row>
    <row r="453713" spans="2:3" x14ac:dyDescent="0.25">
      <c r="B453713" s="78"/>
      <c r="C453713" s="77"/>
    </row>
    <row r="453714" spans="2:3" x14ac:dyDescent="0.25">
      <c r="B453714" s="78"/>
      <c r="C453714" s="77"/>
    </row>
    <row r="453715" spans="2:3" x14ac:dyDescent="0.25">
      <c r="B453715" s="78"/>
      <c r="C453715" s="77"/>
    </row>
    <row r="453716" spans="2:3" x14ac:dyDescent="0.25">
      <c r="B453716" s="78"/>
      <c r="C453716" s="77"/>
    </row>
    <row r="453826" spans="2:3" x14ac:dyDescent="0.25">
      <c r="B453826" s="78"/>
      <c r="C453826" s="77"/>
    </row>
    <row r="453827" spans="2:3" x14ac:dyDescent="0.25">
      <c r="B453827" s="78"/>
      <c r="C453827" s="77"/>
    </row>
    <row r="453828" spans="2:3" x14ac:dyDescent="0.25">
      <c r="B453828" s="78"/>
      <c r="C453828" s="77"/>
    </row>
    <row r="453829" spans="2:3" x14ac:dyDescent="0.25">
      <c r="B453829" s="78"/>
      <c r="C453829" s="77"/>
    </row>
    <row r="453830" spans="2:3" x14ac:dyDescent="0.25">
      <c r="B453830" s="78"/>
      <c r="C453830" s="77"/>
    </row>
    <row r="453831" spans="2:3" x14ac:dyDescent="0.25">
      <c r="B453831" s="78"/>
      <c r="C453831" s="77"/>
    </row>
    <row r="453832" spans="2:3" x14ac:dyDescent="0.25">
      <c r="B453832" s="78"/>
      <c r="C453832" s="77"/>
    </row>
    <row r="453833" spans="2:3" x14ac:dyDescent="0.25">
      <c r="B453833" s="78"/>
      <c r="C453833" s="77"/>
    </row>
    <row r="453834" spans="2:3" x14ac:dyDescent="0.25">
      <c r="B453834" s="78"/>
      <c r="C453834" s="77"/>
    </row>
    <row r="453835" spans="2:3" x14ac:dyDescent="0.25">
      <c r="B453835" s="78"/>
      <c r="C453835" s="77"/>
    </row>
    <row r="453836" spans="2:3" x14ac:dyDescent="0.25">
      <c r="B453836" s="78"/>
      <c r="C453836" s="77"/>
    </row>
    <row r="453837" spans="2:3" x14ac:dyDescent="0.25">
      <c r="B453837" s="78"/>
      <c r="C453837" s="77"/>
    </row>
    <row r="453838" spans="2:3" x14ac:dyDescent="0.25">
      <c r="B453838" s="78"/>
      <c r="C453838" s="77"/>
    </row>
    <row r="453948" spans="2:3" x14ac:dyDescent="0.25">
      <c r="B453948" s="78"/>
      <c r="C453948" s="77"/>
    </row>
    <row r="453949" spans="2:3" x14ac:dyDescent="0.25">
      <c r="B453949" s="78"/>
      <c r="C453949" s="77"/>
    </row>
    <row r="453950" spans="2:3" x14ac:dyDescent="0.25">
      <c r="B453950" s="78"/>
      <c r="C453950" s="77"/>
    </row>
    <row r="453951" spans="2:3" x14ac:dyDescent="0.25">
      <c r="B453951" s="78"/>
      <c r="C453951" s="77"/>
    </row>
    <row r="453952" spans="2:3" x14ac:dyDescent="0.25">
      <c r="B453952" s="78"/>
      <c r="C453952" s="77"/>
    </row>
    <row r="453953" spans="2:3" x14ac:dyDescent="0.25">
      <c r="B453953" s="78"/>
      <c r="C453953" s="77"/>
    </row>
    <row r="453954" spans="2:3" x14ac:dyDescent="0.25">
      <c r="B453954" s="78"/>
      <c r="C453954" s="77"/>
    </row>
    <row r="453955" spans="2:3" x14ac:dyDescent="0.25">
      <c r="B453955" s="78"/>
      <c r="C453955" s="77"/>
    </row>
    <row r="453956" spans="2:3" x14ac:dyDescent="0.25">
      <c r="B453956" s="78"/>
      <c r="C453956" s="77"/>
    </row>
    <row r="453957" spans="2:3" x14ac:dyDescent="0.25">
      <c r="B453957" s="78"/>
      <c r="C453957" s="77"/>
    </row>
    <row r="453958" spans="2:3" x14ac:dyDescent="0.25">
      <c r="B453958" s="78"/>
      <c r="C453958" s="77"/>
    </row>
    <row r="453959" spans="2:3" x14ac:dyDescent="0.25">
      <c r="B453959" s="78"/>
      <c r="C453959" s="77"/>
    </row>
    <row r="453960" spans="2:3" x14ac:dyDescent="0.25">
      <c r="B453960" s="78"/>
      <c r="C453960" s="77"/>
    </row>
    <row r="454070" spans="2:3" x14ac:dyDescent="0.25">
      <c r="B454070" s="78"/>
      <c r="C454070" s="77"/>
    </row>
    <row r="454071" spans="2:3" x14ac:dyDescent="0.25">
      <c r="B454071" s="78"/>
      <c r="C454071" s="77"/>
    </row>
    <row r="454072" spans="2:3" x14ac:dyDescent="0.25">
      <c r="B454072" s="78"/>
      <c r="C454072" s="77"/>
    </row>
    <row r="454073" spans="2:3" x14ac:dyDescent="0.25">
      <c r="B454073" s="78"/>
      <c r="C454073" s="77"/>
    </row>
    <row r="454074" spans="2:3" x14ac:dyDescent="0.25">
      <c r="B454074" s="78"/>
      <c r="C454074" s="77"/>
    </row>
    <row r="454075" spans="2:3" x14ac:dyDescent="0.25">
      <c r="B454075" s="78"/>
      <c r="C454075" s="77"/>
    </row>
    <row r="454076" spans="2:3" x14ac:dyDescent="0.25">
      <c r="B454076" s="78"/>
      <c r="C454076" s="77"/>
    </row>
    <row r="454077" spans="2:3" x14ac:dyDescent="0.25">
      <c r="B454077" s="78"/>
      <c r="C454077" s="77"/>
    </row>
    <row r="454078" spans="2:3" x14ac:dyDescent="0.25">
      <c r="B454078" s="78"/>
      <c r="C454078" s="77"/>
    </row>
    <row r="454079" spans="2:3" x14ac:dyDescent="0.25">
      <c r="B454079" s="78"/>
      <c r="C454079" s="77"/>
    </row>
    <row r="454080" spans="2:3" x14ac:dyDescent="0.25">
      <c r="B454080" s="78"/>
      <c r="C454080" s="77"/>
    </row>
    <row r="454081" spans="2:3" x14ac:dyDescent="0.25">
      <c r="B454081" s="78"/>
      <c r="C454081" s="77"/>
    </row>
    <row r="454082" spans="2:3" x14ac:dyDescent="0.25">
      <c r="B454082" s="78"/>
      <c r="C454082" s="77"/>
    </row>
    <row r="454192" spans="2:3" x14ac:dyDescent="0.25">
      <c r="B454192" s="78"/>
      <c r="C454192" s="77"/>
    </row>
    <row r="454193" spans="2:3" x14ac:dyDescent="0.25">
      <c r="B454193" s="78"/>
      <c r="C454193" s="77"/>
    </row>
    <row r="454194" spans="2:3" x14ac:dyDescent="0.25">
      <c r="B454194" s="78"/>
      <c r="C454194" s="77"/>
    </row>
    <row r="454195" spans="2:3" x14ac:dyDescent="0.25">
      <c r="B454195" s="78"/>
      <c r="C454195" s="77"/>
    </row>
    <row r="454196" spans="2:3" x14ac:dyDescent="0.25">
      <c r="B454196" s="78"/>
      <c r="C454196" s="77"/>
    </row>
    <row r="454197" spans="2:3" x14ac:dyDescent="0.25">
      <c r="B454197" s="78"/>
      <c r="C454197" s="77"/>
    </row>
    <row r="454198" spans="2:3" x14ac:dyDescent="0.25">
      <c r="B454198" s="78"/>
      <c r="C454198" s="77"/>
    </row>
    <row r="454199" spans="2:3" x14ac:dyDescent="0.25">
      <c r="B454199" s="78"/>
      <c r="C454199" s="77"/>
    </row>
    <row r="454200" spans="2:3" x14ac:dyDescent="0.25">
      <c r="B454200" s="78"/>
      <c r="C454200" s="77"/>
    </row>
    <row r="454201" spans="2:3" x14ac:dyDescent="0.25">
      <c r="B454201" s="78"/>
      <c r="C454201" s="77"/>
    </row>
    <row r="454202" spans="2:3" x14ac:dyDescent="0.25">
      <c r="B454202" s="78"/>
      <c r="C454202" s="77"/>
    </row>
    <row r="454203" spans="2:3" x14ac:dyDescent="0.25">
      <c r="B454203" s="78"/>
      <c r="C454203" s="77"/>
    </row>
    <row r="454204" spans="2:3" x14ac:dyDescent="0.25">
      <c r="B454204" s="78"/>
      <c r="C454204" s="77"/>
    </row>
    <row r="454314" spans="2:3" x14ac:dyDescent="0.25">
      <c r="B454314" s="78"/>
      <c r="C454314" s="77"/>
    </row>
    <row r="454315" spans="2:3" x14ac:dyDescent="0.25">
      <c r="B454315" s="78"/>
      <c r="C454315" s="77"/>
    </row>
    <row r="454316" spans="2:3" x14ac:dyDescent="0.25">
      <c r="B454316" s="78"/>
      <c r="C454316" s="77"/>
    </row>
    <row r="454317" spans="2:3" x14ac:dyDescent="0.25">
      <c r="B454317" s="78"/>
      <c r="C454317" s="77"/>
    </row>
    <row r="454318" spans="2:3" x14ac:dyDescent="0.25">
      <c r="B454318" s="78"/>
      <c r="C454318" s="77"/>
    </row>
    <row r="454319" spans="2:3" x14ac:dyDescent="0.25">
      <c r="B454319" s="78"/>
      <c r="C454319" s="77"/>
    </row>
    <row r="454320" spans="2:3" x14ac:dyDescent="0.25">
      <c r="B454320" s="78"/>
      <c r="C454320" s="77"/>
    </row>
    <row r="454321" spans="2:3" x14ac:dyDescent="0.25">
      <c r="B454321" s="78"/>
      <c r="C454321" s="77"/>
    </row>
    <row r="454322" spans="2:3" x14ac:dyDescent="0.25">
      <c r="B454322" s="78"/>
      <c r="C454322" s="77"/>
    </row>
    <row r="454323" spans="2:3" x14ac:dyDescent="0.25">
      <c r="B454323" s="78"/>
      <c r="C454323" s="77"/>
    </row>
    <row r="454324" spans="2:3" x14ac:dyDescent="0.25">
      <c r="B454324" s="78"/>
      <c r="C454324" s="77"/>
    </row>
    <row r="454325" spans="2:3" x14ac:dyDescent="0.25">
      <c r="B454325" s="78"/>
      <c r="C454325" s="77"/>
    </row>
    <row r="454326" spans="2:3" x14ac:dyDescent="0.25">
      <c r="B454326" s="78"/>
      <c r="C454326" s="77"/>
    </row>
    <row r="454436" spans="2:3" x14ac:dyDescent="0.25">
      <c r="B454436" s="78"/>
      <c r="C454436" s="77"/>
    </row>
    <row r="454437" spans="2:3" x14ac:dyDescent="0.25">
      <c r="B454437" s="78"/>
      <c r="C454437" s="77"/>
    </row>
    <row r="454438" spans="2:3" x14ac:dyDescent="0.25">
      <c r="B454438" s="78"/>
      <c r="C454438" s="77"/>
    </row>
    <row r="454439" spans="2:3" x14ac:dyDescent="0.25">
      <c r="B454439" s="78"/>
      <c r="C454439" s="77"/>
    </row>
    <row r="454440" spans="2:3" x14ac:dyDescent="0.25">
      <c r="B454440" s="78"/>
      <c r="C454440" s="77"/>
    </row>
    <row r="454441" spans="2:3" x14ac:dyDescent="0.25">
      <c r="B454441" s="78"/>
      <c r="C454441" s="77"/>
    </row>
    <row r="454442" spans="2:3" x14ac:dyDescent="0.25">
      <c r="B454442" s="78"/>
      <c r="C454442" s="77"/>
    </row>
    <row r="454443" spans="2:3" x14ac:dyDescent="0.25">
      <c r="B454443" s="78"/>
      <c r="C454443" s="77"/>
    </row>
    <row r="454444" spans="2:3" x14ac:dyDescent="0.25">
      <c r="B454444" s="78"/>
      <c r="C454444" s="77"/>
    </row>
    <row r="454445" spans="2:3" x14ac:dyDescent="0.25">
      <c r="B454445" s="78"/>
      <c r="C454445" s="77"/>
    </row>
    <row r="454446" spans="2:3" x14ac:dyDescent="0.25">
      <c r="B454446" s="78"/>
      <c r="C454446" s="77"/>
    </row>
    <row r="454447" spans="2:3" x14ac:dyDescent="0.25">
      <c r="B454447" s="78"/>
      <c r="C454447" s="77"/>
    </row>
    <row r="454448" spans="2:3" x14ac:dyDescent="0.25">
      <c r="B454448" s="78"/>
      <c r="C454448" s="77"/>
    </row>
    <row r="454558" spans="2:3" x14ac:dyDescent="0.25">
      <c r="B454558" s="78"/>
      <c r="C454558" s="77"/>
    </row>
    <row r="454559" spans="2:3" x14ac:dyDescent="0.25">
      <c r="B454559" s="78"/>
      <c r="C454559" s="77"/>
    </row>
    <row r="454560" spans="2:3" x14ac:dyDescent="0.25">
      <c r="B454560" s="78"/>
      <c r="C454560" s="77"/>
    </row>
    <row r="454561" spans="2:3" x14ac:dyDescent="0.25">
      <c r="B454561" s="78"/>
      <c r="C454561" s="77"/>
    </row>
    <row r="454562" spans="2:3" x14ac:dyDescent="0.25">
      <c r="B454562" s="78"/>
      <c r="C454562" s="77"/>
    </row>
    <row r="454563" spans="2:3" x14ac:dyDescent="0.25">
      <c r="B454563" s="78"/>
      <c r="C454563" s="77"/>
    </row>
    <row r="454564" spans="2:3" x14ac:dyDescent="0.25">
      <c r="B454564" s="78"/>
      <c r="C454564" s="77"/>
    </row>
    <row r="454565" spans="2:3" x14ac:dyDescent="0.25">
      <c r="B454565" s="78"/>
      <c r="C454565" s="77"/>
    </row>
    <row r="454566" spans="2:3" x14ac:dyDescent="0.25">
      <c r="B454566" s="78"/>
      <c r="C454566" s="77"/>
    </row>
    <row r="454567" spans="2:3" x14ac:dyDescent="0.25">
      <c r="B454567" s="78"/>
      <c r="C454567" s="77"/>
    </row>
    <row r="454568" spans="2:3" x14ac:dyDescent="0.25">
      <c r="B454568" s="78"/>
      <c r="C454568" s="77"/>
    </row>
    <row r="454569" spans="2:3" x14ac:dyDescent="0.25">
      <c r="B454569" s="78"/>
      <c r="C454569" s="77"/>
    </row>
    <row r="454570" spans="2:3" x14ac:dyDescent="0.25">
      <c r="B454570" s="78"/>
      <c r="C454570" s="77"/>
    </row>
    <row r="454680" spans="2:3" x14ac:dyDescent="0.25">
      <c r="B454680" s="78"/>
      <c r="C454680" s="77"/>
    </row>
    <row r="454681" spans="2:3" x14ac:dyDescent="0.25">
      <c r="B454681" s="78"/>
      <c r="C454681" s="77"/>
    </row>
    <row r="454682" spans="2:3" x14ac:dyDescent="0.25">
      <c r="B454682" s="78"/>
      <c r="C454682" s="77"/>
    </row>
    <row r="454683" spans="2:3" x14ac:dyDescent="0.25">
      <c r="B454683" s="78"/>
      <c r="C454683" s="77"/>
    </row>
    <row r="454684" spans="2:3" x14ac:dyDescent="0.25">
      <c r="B454684" s="78"/>
      <c r="C454684" s="77"/>
    </row>
    <row r="454685" spans="2:3" x14ac:dyDescent="0.25">
      <c r="B454685" s="78"/>
      <c r="C454685" s="77"/>
    </row>
    <row r="454686" spans="2:3" x14ac:dyDescent="0.25">
      <c r="B454686" s="78"/>
      <c r="C454686" s="77"/>
    </row>
    <row r="454687" spans="2:3" x14ac:dyDescent="0.25">
      <c r="B454687" s="78"/>
      <c r="C454687" s="77"/>
    </row>
    <row r="454688" spans="2:3" x14ac:dyDescent="0.25">
      <c r="B454688" s="78"/>
      <c r="C454688" s="77"/>
    </row>
    <row r="454689" spans="2:3" x14ac:dyDescent="0.25">
      <c r="B454689" s="78"/>
      <c r="C454689" s="77"/>
    </row>
    <row r="454690" spans="2:3" x14ac:dyDescent="0.25">
      <c r="B454690" s="78"/>
      <c r="C454690" s="77"/>
    </row>
    <row r="454691" spans="2:3" x14ac:dyDescent="0.25">
      <c r="B454691" s="78"/>
      <c r="C454691" s="77"/>
    </row>
    <row r="454692" spans="2:3" x14ac:dyDescent="0.25">
      <c r="B454692" s="78"/>
      <c r="C454692" s="77"/>
    </row>
    <row r="454802" spans="2:3" x14ac:dyDescent="0.25">
      <c r="B454802" s="78"/>
      <c r="C454802" s="77"/>
    </row>
    <row r="454803" spans="2:3" x14ac:dyDescent="0.25">
      <c r="B454803" s="78"/>
      <c r="C454803" s="77"/>
    </row>
    <row r="454804" spans="2:3" x14ac:dyDescent="0.25">
      <c r="B454804" s="78"/>
      <c r="C454804" s="77"/>
    </row>
    <row r="454805" spans="2:3" x14ac:dyDescent="0.25">
      <c r="B454805" s="78"/>
      <c r="C454805" s="77"/>
    </row>
    <row r="454806" spans="2:3" x14ac:dyDescent="0.25">
      <c r="B454806" s="78"/>
      <c r="C454806" s="77"/>
    </row>
    <row r="454807" spans="2:3" x14ac:dyDescent="0.25">
      <c r="B454807" s="78"/>
      <c r="C454807" s="77"/>
    </row>
    <row r="454808" spans="2:3" x14ac:dyDescent="0.25">
      <c r="B454808" s="78"/>
      <c r="C454808" s="77"/>
    </row>
    <row r="454809" spans="2:3" x14ac:dyDescent="0.25">
      <c r="B454809" s="78"/>
      <c r="C454809" s="77"/>
    </row>
    <row r="454810" spans="2:3" x14ac:dyDescent="0.25">
      <c r="B454810" s="78"/>
      <c r="C454810" s="77"/>
    </row>
    <row r="454811" spans="2:3" x14ac:dyDescent="0.25">
      <c r="B454811" s="78"/>
      <c r="C454811" s="77"/>
    </row>
    <row r="454812" spans="2:3" x14ac:dyDescent="0.25">
      <c r="B454812" s="78"/>
      <c r="C454812" s="77"/>
    </row>
    <row r="454813" spans="2:3" x14ac:dyDescent="0.25">
      <c r="B454813" s="78"/>
      <c r="C454813" s="77"/>
    </row>
    <row r="454814" spans="2:3" x14ac:dyDescent="0.25">
      <c r="B454814" s="78"/>
      <c r="C454814" s="77"/>
    </row>
    <row r="454924" spans="2:3" x14ac:dyDescent="0.25">
      <c r="B454924" s="78"/>
      <c r="C454924" s="77"/>
    </row>
    <row r="454925" spans="2:3" x14ac:dyDescent="0.25">
      <c r="B454925" s="78"/>
      <c r="C454925" s="77"/>
    </row>
    <row r="454926" spans="2:3" x14ac:dyDescent="0.25">
      <c r="B454926" s="78"/>
      <c r="C454926" s="77"/>
    </row>
    <row r="454927" spans="2:3" x14ac:dyDescent="0.25">
      <c r="B454927" s="78"/>
      <c r="C454927" s="77"/>
    </row>
    <row r="454928" spans="2:3" x14ac:dyDescent="0.25">
      <c r="B454928" s="78"/>
      <c r="C454928" s="77"/>
    </row>
    <row r="454929" spans="2:3" x14ac:dyDescent="0.25">
      <c r="B454929" s="78"/>
      <c r="C454929" s="77"/>
    </row>
    <row r="454930" spans="2:3" x14ac:dyDescent="0.25">
      <c r="B454930" s="78"/>
      <c r="C454930" s="77"/>
    </row>
    <row r="454931" spans="2:3" x14ac:dyDescent="0.25">
      <c r="B454931" s="78"/>
      <c r="C454931" s="77"/>
    </row>
    <row r="454932" spans="2:3" x14ac:dyDescent="0.25">
      <c r="B454932" s="78"/>
      <c r="C454932" s="77"/>
    </row>
    <row r="454933" spans="2:3" x14ac:dyDescent="0.25">
      <c r="B454933" s="78"/>
      <c r="C454933" s="77"/>
    </row>
    <row r="454934" spans="2:3" x14ac:dyDescent="0.25">
      <c r="B454934" s="78"/>
      <c r="C454934" s="77"/>
    </row>
    <row r="454935" spans="2:3" x14ac:dyDescent="0.25">
      <c r="B454935" s="78"/>
      <c r="C454935" s="77"/>
    </row>
    <row r="454936" spans="2:3" x14ac:dyDescent="0.25">
      <c r="B454936" s="78"/>
      <c r="C454936" s="77"/>
    </row>
    <row r="455046" spans="2:3" x14ac:dyDescent="0.25">
      <c r="B455046" s="78"/>
      <c r="C455046" s="77"/>
    </row>
    <row r="455047" spans="2:3" x14ac:dyDescent="0.25">
      <c r="B455047" s="78"/>
      <c r="C455047" s="77"/>
    </row>
    <row r="455048" spans="2:3" x14ac:dyDescent="0.25">
      <c r="B455048" s="78"/>
      <c r="C455048" s="77"/>
    </row>
    <row r="455049" spans="2:3" x14ac:dyDescent="0.25">
      <c r="B455049" s="78"/>
      <c r="C455049" s="77"/>
    </row>
    <row r="455050" spans="2:3" x14ac:dyDescent="0.25">
      <c r="B455050" s="78"/>
      <c r="C455050" s="77"/>
    </row>
    <row r="455051" spans="2:3" x14ac:dyDescent="0.25">
      <c r="B455051" s="78"/>
      <c r="C455051" s="77"/>
    </row>
    <row r="455052" spans="2:3" x14ac:dyDescent="0.25">
      <c r="B455052" s="78"/>
      <c r="C455052" s="77"/>
    </row>
    <row r="455053" spans="2:3" x14ac:dyDescent="0.25">
      <c r="B455053" s="78"/>
      <c r="C455053" s="77"/>
    </row>
    <row r="455054" spans="2:3" x14ac:dyDescent="0.25">
      <c r="B455054" s="78"/>
      <c r="C455054" s="77"/>
    </row>
    <row r="455055" spans="2:3" x14ac:dyDescent="0.25">
      <c r="B455055" s="78"/>
      <c r="C455055" s="77"/>
    </row>
    <row r="455056" spans="2:3" x14ac:dyDescent="0.25">
      <c r="B455056" s="78"/>
      <c r="C455056" s="77"/>
    </row>
    <row r="455057" spans="2:3" x14ac:dyDescent="0.25">
      <c r="B455057" s="78"/>
      <c r="C455057" s="77"/>
    </row>
    <row r="455058" spans="2:3" x14ac:dyDescent="0.25">
      <c r="B455058" s="78"/>
      <c r="C455058" s="77"/>
    </row>
    <row r="455168" spans="2:3" x14ac:dyDescent="0.25">
      <c r="B455168" s="78"/>
      <c r="C455168" s="77"/>
    </row>
    <row r="455169" spans="2:3" x14ac:dyDescent="0.25">
      <c r="B455169" s="78"/>
      <c r="C455169" s="77"/>
    </row>
    <row r="455170" spans="2:3" x14ac:dyDescent="0.25">
      <c r="B455170" s="78"/>
      <c r="C455170" s="77"/>
    </row>
    <row r="455171" spans="2:3" x14ac:dyDescent="0.25">
      <c r="B455171" s="78"/>
      <c r="C455171" s="77"/>
    </row>
    <row r="455172" spans="2:3" x14ac:dyDescent="0.25">
      <c r="B455172" s="78"/>
      <c r="C455172" s="77"/>
    </row>
    <row r="455173" spans="2:3" x14ac:dyDescent="0.25">
      <c r="B455173" s="78"/>
      <c r="C455173" s="77"/>
    </row>
    <row r="455174" spans="2:3" x14ac:dyDescent="0.25">
      <c r="B455174" s="78"/>
      <c r="C455174" s="77"/>
    </row>
    <row r="455175" spans="2:3" x14ac:dyDescent="0.25">
      <c r="B455175" s="78"/>
      <c r="C455175" s="77"/>
    </row>
    <row r="455176" spans="2:3" x14ac:dyDescent="0.25">
      <c r="B455176" s="78"/>
      <c r="C455176" s="77"/>
    </row>
    <row r="455177" spans="2:3" x14ac:dyDescent="0.25">
      <c r="B455177" s="78"/>
      <c r="C455177" s="77"/>
    </row>
    <row r="455178" spans="2:3" x14ac:dyDescent="0.25">
      <c r="B455178" s="78"/>
      <c r="C455178" s="77"/>
    </row>
    <row r="455179" spans="2:3" x14ac:dyDescent="0.25">
      <c r="B455179" s="78"/>
      <c r="C455179" s="77"/>
    </row>
    <row r="455180" spans="2:3" x14ac:dyDescent="0.25">
      <c r="B455180" s="78"/>
      <c r="C455180" s="77"/>
    </row>
    <row r="455290" spans="2:3" x14ac:dyDescent="0.25">
      <c r="B455290" s="78"/>
      <c r="C455290" s="77"/>
    </row>
    <row r="455291" spans="2:3" x14ac:dyDescent="0.25">
      <c r="B455291" s="78"/>
      <c r="C455291" s="77"/>
    </row>
    <row r="455292" spans="2:3" x14ac:dyDescent="0.25">
      <c r="B455292" s="78"/>
      <c r="C455292" s="77"/>
    </row>
    <row r="455293" spans="2:3" x14ac:dyDescent="0.25">
      <c r="B455293" s="78"/>
      <c r="C455293" s="77"/>
    </row>
    <row r="455294" spans="2:3" x14ac:dyDescent="0.25">
      <c r="B455294" s="78"/>
      <c r="C455294" s="77"/>
    </row>
    <row r="455295" spans="2:3" x14ac:dyDescent="0.25">
      <c r="B455295" s="78"/>
      <c r="C455295" s="77"/>
    </row>
    <row r="455296" spans="2:3" x14ac:dyDescent="0.25">
      <c r="B455296" s="78"/>
      <c r="C455296" s="77"/>
    </row>
    <row r="455297" spans="2:3" x14ac:dyDescent="0.25">
      <c r="B455297" s="78"/>
      <c r="C455297" s="77"/>
    </row>
    <row r="455298" spans="2:3" x14ac:dyDescent="0.25">
      <c r="B455298" s="78"/>
      <c r="C455298" s="77"/>
    </row>
    <row r="455299" spans="2:3" x14ac:dyDescent="0.25">
      <c r="B455299" s="78"/>
      <c r="C455299" s="77"/>
    </row>
    <row r="455300" spans="2:3" x14ac:dyDescent="0.25">
      <c r="B455300" s="78"/>
      <c r="C455300" s="77"/>
    </row>
    <row r="455301" spans="2:3" x14ac:dyDescent="0.25">
      <c r="B455301" s="78"/>
      <c r="C455301" s="77"/>
    </row>
    <row r="455302" spans="2:3" x14ac:dyDescent="0.25">
      <c r="B455302" s="78"/>
      <c r="C455302" s="77"/>
    </row>
    <row r="455412" spans="2:3" x14ac:dyDescent="0.25">
      <c r="B455412" s="78"/>
      <c r="C455412" s="77"/>
    </row>
    <row r="455413" spans="2:3" x14ac:dyDescent="0.25">
      <c r="B455413" s="78"/>
      <c r="C455413" s="77"/>
    </row>
    <row r="455414" spans="2:3" x14ac:dyDescent="0.25">
      <c r="B455414" s="78"/>
      <c r="C455414" s="77"/>
    </row>
    <row r="455415" spans="2:3" x14ac:dyDescent="0.25">
      <c r="B455415" s="78"/>
      <c r="C455415" s="77"/>
    </row>
    <row r="455416" spans="2:3" x14ac:dyDescent="0.25">
      <c r="B455416" s="78"/>
      <c r="C455416" s="77"/>
    </row>
    <row r="455417" spans="2:3" x14ac:dyDescent="0.25">
      <c r="B455417" s="78"/>
      <c r="C455417" s="77"/>
    </row>
    <row r="455418" spans="2:3" x14ac:dyDescent="0.25">
      <c r="B455418" s="78"/>
      <c r="C455418" s="77"/>
    </row>
    <row r="455419" spans="2:3" x14ac:dyDescent="0.25">
      <c r="B455419" s="78"/>
      <c r="C455419" s="77"/>
    </row>
    <row r="455420" spans="2:3" x14ac:dyDescent="0.25">
      <c r="B455420" s="78"/>
      <c r="C455420" s="77"/>
    </row>
    <row r="455421" spans="2:3" x14ac:dyDescent="0.25">
      <c r="B455421" s="78"/>
      <c r="C455421" s="77"/>
    </row>
    <row r="455422" spans="2:3" x14ac:dyDescent="0.25">
      <c r="B455422" s="78"/>
      <c r="C455422" s="77"/>
    </row>
    <row r="455423" spans="2:3" x14ac:dyDescent="0.25">
      <c r="B455423" s="78"/>
      <c r="C455423" s="77"/>
    </row>
    <row r="455424" spans="2:3" x14ac:dyDescent="0.25">
      <c r="B455424" s="78"/>
      <c r="C455424" s="77"/>
    </row>
    <row r="455534" spans="2:3" x14ac:dyDescent="0.25">
      <c r="B455534" s="78"/>
      <c r="C455534" s="77"/>
    </row>
    <row r="455535" spans="2:3" x14ac:dyDescent="0.25">
      <c r="B455535" s="78"/>
      <c r="C455535" s="77"/>
    </row>
    <row r="455536" spans="2:3" x14ac:dyDescent="0.25">
      <c r="B455536" s="78"/>
      <c r="C455536" s="77"/>
    </row>
    <row r="455537" spans="2:3" x14ac:dyDescent="0.25">
      <c r="B455537" s="78"/>
      <c r="C455537" s="77"/>
    </row>
    <row r="455538" spans="2:3" x14ac:dyDescent="0.25">
      <c r="B455538" s="78"/>
      <c r="C455538" s="77"/>
    </row>
    <row r="455539" spans="2:3" x14ac:dyDescent="0.25">
      <c r="B455539" s="78"/>
      <c r="C455539" s="77"/>
    </row>
    <row r="455540" spans="2:3" x14ac:dyDescent="0.25">
      <c r="B455540" s="78"/>
      <c r="C455540" s="77"/>
    </row>
    <row r="455541" spans="2:3" x14ac:dyDescent="0.25">
      <c r="B455541" s="78"/>
      <c r="C455541" s="77"/>
    </row>
    <row r="455542" spans="2:3" x14ac:dyDescent="0.25">
      <c r="B455542" s="78"/>
      <c r="C455542" s="77"/>
    </row>
    <row r="455543" spans="2:3" x14ac:dyDescent="0.25">
      <c r="B455543" s="78"/>
      <c r="C455543" s="77"/>
    </row>
    <row r="455544" spans="2:3" x14ac:dyDescent="0.25">
      <c r="B455544" s="78"/>
      <c r="C455544" s="77"/>
    </row>
    <row r="455545" spans="2:3" x14ac:dyDescent="0.25">
      <c r="B455545" s="78"/>
      <c r="C455545" s="77"/>
    </row>
    <row r="455546" spans="2:3" x14ac:dyDescent="0.25">
      <c r="B455546" s="78"/>
      <c r="C455546" s="77"/>
    </row>
    <row r="455656" spans="2:3" x14ac:dyDescent="0.25">
      <c r="B455656" s="78"/>
      <c r="C455656" s="77"/>
    </row>
    <row r="455657" spans="2:3" x14ac:dyDescent="0.25">
      <c r="B455657" s="78"/>
      <c r="C455657" s="77"/>
    </row>
    <row r="455658" spans="2:3" x14ac:dyDescent="0.25">
      <c r="B455658" s="78"/>
      <c r="C455658" s="77"/>
    </row>
    <row r="455659" spans="2:3" x14ac:dyDescent="0.25">
      <c r="B455659" s="78"/>
      <c r="C455659" s="77"/>
    </row>
    <row r="455660" spans="2:3" x14ac:dyDescent="0.25">
      <c r="B455660" s="78"/>
      <c r="C455660" s="77"/>
    </row>
    <row r="455661" spans="2:3" x14ac:dyDescent="0.25">
      <c r="B455661" s="78"/>
      <c r="C455661" s="77"/>
    </row>
    <row r="455662" spans="2:3" x14ac:dyDescent="0.25">
      <c r="B455662" s="78"/>
      <c r="C455662" s="77"/>
    </row>
    <row r="455663" spans="2:3" x14ac:dyDescent="0.25">
      <c r="B455663" s="78"/>
      <c r="C455663" s="77"/>
    </row>
    <row r="455664" spans="2:3" x14ac:dyDescent="0.25">
      <c r="B455664" s="78"/>
      <c r="C455664" s="77"/>
    </row>
    <row r="455665" spans="2:3" x14ac:dyDescent="0.25">
      <c r="B455665" s="78"/>
      <c r="C455665" s="77"/>
    </row>
    <row r="455666" spans="2:3" x14ac:dyDescent="0.25">
      <c r="B455666" s="78"/>
      <c r="C455666" s="77"/>
    </row>
    <row r="455667" spans="2:3" x14ac:dyDescent="0.25">
      <c r="B455667" s="78"/>
      <c r="C455667" s="77"/>
    </row>
    <row r="455668" spans="2:3" x14ac:dyDescent="0.25">
      <c r="B455668" s="78"/>
      <c r="C455668" s="77"/>
    </row>
    <row r="455778" spans="2:3" x14ac:dyDescent="0.25">
      <c r="B455778" s="78"/>
      <c r="C455778" s="77"/>
    </row>
    <row r="455779" spans="2:3" x14ac:dyDescent="0.25">
      <c r="B455779" s="78"/>
      <c r="C455779" s="77"/>
    </row>
    <row r="455780" spans="2:3" x14ac:dyDescent="0.25">
      <c r="B455780" s="78"/>
      <c r="C455780" s="77"/>
    </row>
    <row r="455781" spans="2:3" x14ac:dyDescent="0.25">
      <c r="B455781" s="78"/>
      <c r="C455781" s="77"/>
    </row>
    <row r="455782" spans="2:3" x14ac:dyDescent="0.25">
      <c r="B455782" s="78"/>
      <c r="C455782" s="77"/>
    </row>
    <row r="455783" spans="2:3" x14ac:dyDescent="0.25">
      <c r="B455783" s="78"/>
      <c r="C455783" s="77"/>
    </row>
    <row r="455784" spans="2:3" x14ac:dyDescent="0.25">
      <c r="B455784" s="78"/>
      <c r="C455784" s="77"/>
    </row>
    <row r="455785" spans="2:3" x14ac:dyDescent="0.25">
      <c r="B455785" s="78"/>
      <c r="C455785" s="77"/>
    </row>
    <row r="455786" spans="2:3" x14ac:dyDescent="0.25">
      <c r="B455786" s="78"/>
      <c r="C455786" s="77"/>
    </row>
    <row r="455787" spans="2:3" x14ac:dyDescent="0.25">
      <c r="B455787" s="78"/>
      <c r="C455787" s="77"/>
    </row>
    <row r="455788" spans="2:3" x14ac:dyDescent="0.25">
      <c r="B455788" s="78"/>
      <c r="C455788" s="77"/>
    </row>
    <row r="455789" spans="2:3" x14ac:dyDescent="0.25">
      <c r="B455789" s="78"/>
      <c r="C455789" s="77"/>
    </row>
    <row r="455790" spans="2:3" x14ac:dyDescent="0.25">
      <c r="B455790" s="78"/>
      <c r="C455790" s="77"/>
    </row>
    <row r="455900" spans="2:3" x14ac:dyDescent="0.25">
      <c r="B455900" s="78"/>
      <c r="C455900" s="77"/>
    </row>
    <row r="455901" spans="2:3" x14ac:dyDescent="0.25">
      <c r="B455901" s="78"/>
      <c r="C455901" s="77"/>
    </row>
    <row r="455902" spans="2:3" x14ac:dyDescent="0.25">
      <c r="B455902" s="78"/>
      <c r="C455902" s="77"/>
    </row>
    <row r="455903" spans="2:3" x14ac:dyDescent="0.25">
      <c r="B455903" s="78"/>
      <c r="C455903" s="77"/>
    </row>
    <row r="455904" spans="2:3" x14ac:dyDescent="0.25">
      <c r="B455904" s="78"/>
      <c r="C455904" s="77"/>
    </row>
    <row r="455905" spans="2:3" x14ac:dyDescent="0.25">
      <c r="B455905" s="78"/>
      <c r="C455905" s="77"/>
    </row>
    <row r="455906" spans="2:3" x14ac:dyDescent="0.25">
      <c r="B455906" s="78"/>
      <c r="C455906" s="77"/>
    </row>
    <row r="455907" spans="2:3" x14ac:dyDescent="0.25">
      <c r="B455907" s="78"/>
      <c r="C455907" s="77"/>
    </row>
    <row r="455908" spans="2:3" x14ac:dyDescent="0.25">
      <c r="B455908" s="78"/>
      <c r="C455908" s="77"/>
    </row>
    <row r="455909" spans="2:3" x14ac:dyDescent="0.25">
      <c r="B455909" s="78"/>
      <c r="C455909" s="77"/>
    </row>
    <row r="455910" spans="2:3" x14ac:dyDescent="0.25">
      <c r="B455910" s="78"/>
      <c r="C455910" s="77"/>
    </row>
    <row r="455911" spans="2:3" x14ac:dyDescent="0.25">
      <c r="B455911" s="78"/>
      <c r="C455911" s="77"/>
    </row>
    <row r="455912" spans="2:3" x14ac:dyDescent="0.25">
      <c r="B455912" s="78"/>
      <c r="C455912" s="77"/>
    </row>
    <row r="456022" spans="2:3" x14ac:dyDescent="0.25">
      <c r="B456022" s="78"/>
      <c r="C456022" s="77"/>
    </row>
    <row r="456023" spans="2:3" x14ac:dyDescent="0.25">
      <c r="B456023" s="78"/>
      <c r="C456023" s="77"/>
    </row>
    <row r="456024" spans="2:3" x14ac:dyDescent="0.25">
      <c r="B456024" s="78"/>
      <c r="C456024" s="77"/>
    </row>
    <row r="456025" spans="2:3" x14ac:dyDescent="0.25">
      <c r="B456025" s="78"/>
      <c r="C456025" s="77"/>
    </row>
    <row r="456026" spans="2:3" x14ac:dyDescent="0.25">
      <c r="B456026" s="78"/>
      <c r="C456026" s="77"/>
    </row>
    <row r="456027" spans="2:3" x14ac:dyDescent="0.25">
      <c r="B456027" s="78"/>
      <c r="C456027" s="77"/>
    </row>
    <row r="456028" spans="2:3" x14ac:dyDescent="0.25">
      <c r="B456028" s="78"/>
      <c r="C456028" s="77"/>
    </row>
    <row r="456029" spans="2:3" x14ac:dyDescent="0.25">
      <c r="B456029" s="78"/>
      <c r="C456029" s="77"/>
    </row>
    <row r="456030" spans="2:3" x14ac:dyDescent="0.25">
      <c r="B456030" s="78"/>
      <c r="C456030" s="77"/>
    </row>
    <row r="456031" spans="2:3" x14ac:dyDescent="0.25">
      <c r="B456031" s="78"/>
      <c r="C456031" s="77"/>
    </row>
    <row r="456032" spans="2:3" x14ac:dyDescent="0.25">
      <c r="B456032" s="78"/>
      <c r="C456032" s="77"/>
    </row>
    <row r="456033" spans="2:3" x14ac:dyDescent="0.25">
      <c r="B456033" s="78"/>
      <c r="C456033" s="77"/>
    </row>
    <row r="456034" spans="2:3" x14ac:dyDescent="0.25">
      <c r="B456034" s="78"/>
      <c r="C456034" s="77"/>
    </row>
    <row r="456144" spans="2:3" x14ac:dyDescent="0.25">
      <c r="B456144" s="78"/>
      <c r="C456144" s="77"/>
    </row>
    <row r="456145" spans="2:3" x14ac:dyDescent="0.25">
      <c r="B456145" s="78"/>
      <c r="C456145" s="77"/>
    </row>
    <row r="456146" spans="2:3" x14ac:dyDescent="0.25">
      <c r="B456146" s="78"/>
      <c r="C456146" s="77"/>
    </row>
    <row r="456147" spans="2:3" x14ac:dyDescent="0.25">
      <c r="B456147" s="78"/>
      <c r="C456147" s="77"/>
    </row>
    <row r="456148" spans="2:3" x14ac:dyDescent="0.25">
      <c r="B456148" s="78"/>
      <c r="C456148" s="77"/>
    </row>
    <row r="456149" spans="2:3" x14ac:dyDescent="0.25">
      <c r="B456149" s="78"/>
      <c r="C456149" s="77"/>
    </row>
    <row r="456150" spans="2:3" x14ac:dyDescent="0.25">
      <c r="B456150" s="78"/>
      <c r="C456150" s="77"/>
    </row>
    <row r="456151" spans="2:3" x14ac:dyDescent="0.25">
      <c r="B456151" s="78"/>
      <c r="C456151" s="77"/>
    </row>
    <row r="456152" spans="2:3" x14ac:dyDescent="0.25">
      <c r="B456152" s="78"/>
      <c r="C456152" s="77"/>
    </row>
    <row r="456153" spans="2:3" x14ac:dyDescent="0.25">
      <c r="B456153" s="78"/>
      <c r="C456153" s="77"/>
    </row>
    <row r="456154" spans="2:3" x14ac:dyDescent="0.25">
      <c r="B456154" s="78"/>
      <c r="C456154" s="77"/>
    </row>
    <row r="456155" spans="2:3" x14ac:dyDescent="0.25">
      <c r="B456155" s="78"/>
      <c r="C456155" s="77"/>
    </row>
    <row r="456156" spans="2:3" x14ac:dyDescent="0.25">
      <c r="B456156" s="78"/>
      <c r="C456156" s="77"/>
    </row>
    <row r="456266" spans="2:3" x14ac:dyDescent="0.25">
      <c r="B456266" s="78"/>
      <c r="C456266" s="77"/>
    </row>
    <row r="456267" spans="2:3" x14ac:dyDescent="0.25">
      <c r="B456267" s="78"/>
      <c r="C456267" s="77"/>
    </row>
    <row r="456268" spans="2:3" x14ac:dyDescent="0.25">
      <c r="B456268" s="78"/>
      <c r="C456268" s="77"/>
    </row>
    <row r="456269" spans="2:3" x14ac:dyDescent="0.25">
      <c r="B456269" s="78"/>
      <c r="C456269" s="77"/>
    </row>
    <row r="456270" spans="2:3" x14ac:dyDescent="0.25">
      <c r="B456270" s="78"/>
      <c r="C456270" s="77"/>
    </row>
    <row r="456271" spans="2:3" x14ac:dyDescent="0.25">
      <c r="B456271" s="78"/>
      <c r="C456271" s="77"/>
    </row>
    <row r="456272" spans="2:3" x14ac:dyDescent="0.25">
      <c r="B456272" s="78"/>
      <c r="C456272" s="77"/>
    </row>
    <row r="456273" spans="2:3" x14ac:dyDescent="0.25">
      <c r="B456273" s="78"/>
      <c r="C456273" s="77"/>
    </row>
    <row r="456274" spans="2:3" x14ac:dyDescent="0.25">
      <c r="B456274" s="78"/>
      <c r="C456274" s="77"/>
    </row>
    <row r="456275" spans="2:3" x14ac:dyDescent="0.25">
      <c r="B456275" s="78"/>
      <c r="C456275" s="77"/>
    </row>
    <row r="456276" spans="2:3" x14ac:dyDescent="0.25">
      <c r="B456276" s="78"/>
      <c r="C456276" s="77"/>
    </row>
    <row r="456277" spans="2:3" x14ac:dyDescent="0.25">
      <c r="B456277" s="78"/>
      <c r="C456277" s="77"/>
    </row>
    <row r="456278" spans="2:3" x14ac:dyDescent="0.25">
      <c r="B456278" s="78"/>
      <c r="C456278" s="77"/>
    </row>
    <row r="456388" spans="2:3" x14ac:dyDescent="0.25">
      <c r="B456388" s="78"/>
      <c r="C456388" s="77"/>
    </row>
    <row r="456389" spans="2:3" x14ac:dyDescent="0.25">
      <c r="B456389" s="78"/>
      <c r="C456389" s="77"/>
    </row>
    <row r="456390" spans="2:3" x14ac:dyDescent="0.25">
      <c r="B456390" s="78"/>
      <c r="C456390" s="77"/>
    </row>
    <row r="456391" spans="2:3" x14ac:dyDescent="0.25">
      <c r="B456391" s="78"/>
      <c r="C456391" s="77"/>
    </row>
    <row r="456392" spans="2:3" x14ac:dyDescent="0.25">
      <c r="B456392" s="78"/>
      <c r="C456392" s="77"/>
    </row>
    <row r="456393" spans="2:3" x14ac:dyDescent="0.25">
      <c r="B456393" s="78"/>
      <c r="C456393" s="77"/>
    </row>
    <row r="456394" spans="2:3" x14ac:dyDescent="0.25">
      <c r="B456394" s="78"/>
      <c r="C456394" s="77"/>
    </row>
    <row r="456395" spans="2:3" x14ac:dyDescent="0.25">
      <c r="B456395" s="78"/>
      <c r="C456395" s="77"/>
    </row>
    <row r="456396" spans="2:3" x14ac:dyDescent="0.25">
      <c r="B456396" s="78"/>
      <c r="C456396" s="77"/>
    </row>
    <row r="456397" spans="2:3" x14ac:dyDescent="0.25">
      <c r="B456397" s="78"/>
      <c r="C456397" s="77"/>
    </row>
    <row r="456398" spans="2:3" x14ac:dyDescent="0.25">
      <c r="B456398" s="78"/>
      <c r="C456398" s="77"/>
    </row>
    <row r="456399" spans="2:3" x14ac:dyDescent="0.25">
      <c r="B456399" s="78"/>
      <c r="C456399" s="77"/>
    </row>
    <row r="456400" spans="2:3" x14ac:dyDescent="0.25">
      <c r="B456400" s="78"/>
      <c r="C456400" s="77"/>
    </row>
    <row r="456510" spans="2:3" x14ac:dyDescent="0.25">
      <c r="B456510" s="78"/>
      <c r="C456510" s="77"/>
    </row>
    <row r="456511" spans="2:3" x14ac:dyDescent="0.25">
      <c r="B456511" s="78"/>
      <c r="C456511" s="77"/>
    </row>
    <row r="456512" spans="2:3" x14ac:dyDescent="0.25">
      <c r="B456512" s="78"/>
      <c r="C456512" s="77"/>
    </row>
    <row r="456513" spans="2:3" x14ac:dyDescent="0.25">
      <c r="B456513" s="78"/>
      <c r="C456513" s="77"/>
    </row>
    <row r="456514" spans="2:3" x14ac:dyDescent="0.25">
      <c r="B456514" s="78"/>
      <c r="C456514" s="77"/>
    </row>
    <row r="456515" spans="2:3" x14ac:dyDescent="0.25">
      <c r="B456515" s="78"/>
      <c r="C456515" s="77"/>
    </row>
    <row r="456516" spans="2:3" x14ac:dyDescent="0.25">
      <c r="B456516" s="78"/>
      <c r="C456516" s="77"/>
    </row>
    <row r="456517" spans="2:3" x14ac:dyDescent="0.25">
      <c r="B456517" s="78"/>
      <c r="C456517" s="77"/>
    </row>
    <row r="456518" spans="2:3" x14ac:dyDescent="0.25">
      <c r="B456518" s="78"/>
      <c r="C456518" s="77"/>
    </row>
    <row r="456519" spans="2:3" x14ac:dyDescent="0.25">
      <c r="B456519" s="78"/>
      <c r="C456519" s="77"/>
    </row>
    <row r="456520" spans="2:3" x14ac:dyDescent="0.25">
      <c r="B456520" s="78"/>
      <c r="C456520" s="77"/>
    </row>
    <row r="456521" spans="2:3" x14ac:dyDescent="0.25">
      <c r="B456521" s="78"/>
      <c r="C456521" s="77"/>
    </row>
    <row r="456522" spans="2:3" x14ac:dyDescent="0.25">
      <c r="B456522" s="78"/>
      <c r="C456522" s="77"/>
    </row>
    <row r="456632" spans="2:3" x14ac:dyDescent="0.25">
      <c r="B456632" s="78"/>
      <c r="C456632" s="77"/>
    </row>
    <row r="456633" spans="2:3" x14ac:dyDescent="0.25">
      <c r="B456633" s="78"/>
      <c r="C456633" s="77"/>
    </row>
    <row r="456634" spans="2:3" x14ac:dyDescent="0.25">
      <c r="B456634" s="78"/>
      <c r="C456634" s="77"/>
    </row>
    <row r="456635" spans="2:3" x14ac:dyDescent="0.25">
      <c r="B456635" s="78"/>
      <c r="C456635" s="77"/>
    </row>
    <row r="456636" spans="2:3" x14ac:dyDescent="0.25">
      <c r="B456636" s="78"/>
      <c r="C456636" s="77"/>
    </row>
    <row r="456637" spans="2:3" x14ac:dyDescent="0.25">
      <c r="B456637" s="78"/>
      <c r="C456637" s="77"/>
    </row>
    <row r="456638" spans="2:3" x14ac:dyDescent="0.25">
      <c r="B456638" s="78"/>
      <c r="C456638" s="77"/>
    </row>
    <row r="456639" spans="2:3" x14ac:dyDescent="0.25">
      <c r="B456639" s="78"/>
      <c r="C456639" s="77"/>
    </row>
    <row r="456640" spans="2:3" x14ac:dyDescent="0.25">
      <c r="B456640" s="78"/>
      <c r="C456640" s="77"/>
    </row>
    <row r="456641" spans="2:3" x14ac:dyDescent="0.25">
      <c r="B456641" s="78"/>
      <c r="C456641" s="77"/>
    </row>
    <row r="456642" spans="2:3" x14ac:dyDescent="0.25">
      <c r="B456642" s="78"/>
      <c r="C456642" s="77"/>
    </row>
    <row r="456643" spans="2:3" x14ac:dyDescent="0.25">
      <c r="B456643" s="78"/>
      <c r="C456643" s="77"/>
    </row>
    <row r="456644" spans="2:3" x14ac:dyDescent="0.25">
      <c r="B456644" s="78"/>
      <c r="C456644" s="77"/>
    </row>
    <row r="456754" spans="2:3" x14ac:dyDescent="0.25">
      <c r="B456754" s="78"/>
      <c r="C456754" s="77"/>
    </row>
    <row r="456755" spans="2:3" x14ac:dyDescent="0.25">
      <c r="B456755" s="78"/>
      <c r="C456755" s="77"/>
    </row>
    <row r="456756" spans="2:3" x14ac:dyDescent="0.25">
      <c r="B456756" s="78"/>
      <c r="C456756" s="77"/>
    </row>
    <row r="456757" spans="2:3" x14ac:dyDescent="0.25">
      <c r="B456757" s="78"/>
      <c r="C456757" s="77"/>
    </row>
    <row r="456758" spans="2:3" x14ac:dyDescent="0.25">
      <c r="B456758" s="78"/>
      <c r="C456758" s="77"/>
    </row>
    <row r="456759" spans="2:3" x14ac:dyDescent="0.25">
      <c r="B456759" s="78"/>
      <c r="C456759" s="77"/>
    </row>
    <row r="456760" spans="2:3" x14ac:dyDescent="0.25">
      <c r="B456760" s="78"/>
      <c r="C456760" s="77"/>
    </row>
    <row r="456761" spans="2:3" x14ac:dyDescent="0.25">
      <c r="B456761" s="78"/>
      <c r="C456761" s="77"/>
    </row>
    <row r="456762" spans="2:3" x14ac:dyDescent="0.25">
      <c r="B456762" s="78"/>
      <c r="C456762" s="77"/>
    </row>
    <row r="456763" spans="2:3" x14ac:dyDescent="0.25">
      <c r="B456763" s="78"/>
      <c r="C456763" s="77"/>
    </row>
    <row r="456764" spans="2:3" x14ac:dyDescent="0.25">
      <c r="B456764" s="78"/>
      <c r="C456764" s="77"/>
    </row>
    <row r="456765" spans="2:3" x14ac:dyDescent="0.25">
      <c r="B456765" s="78"/>
      <c r="C456765" s="77"/>
    </row>
    <row r="456766" spans="2:3" x14ac:dyDescent="0.25">
      <c r="B456766" s="78"/>
      <c r="C456766" s="77"/>
    </row>
    <row r="456876" spans="2:3" x14ac:dyDescent="0.25">
      <c r="B456876" s="78"/>
      <c r="C456876" s="77"/>
    </row>
    <row r="456877" spans="2:3" x14ac:dyDescent="0.25">
      <c r="B456877" s="78"/>
      <c r="C456877" s="77"/>
    </row>
    <row r="456878" spans="2:3" x14ac:dyDescent="0.25">
      <c r="B456878" s="78"/>
      <c r="C456878" s="77"/>
    </row>
    <row r="456879" spans="2:3" x14ac:dyDescent="0.25">
      <c r="B456879" s="78"/>
      <c r="C456879" s="77"/>
    </row>
    <row r="456880" spans="2:3" x14ac:dyDescent="0.25">
      <c r="B456880" s="78"/>
      <c r="C456880" s="77"/>
    </row>
    <row r="456881" spans="2:3" x14ac:dyDescent="0.25">
      <c r="B456881" s="78"/>
      <c r="C456881" s="77"/>
    </row>
    <row r="456882" spans="2:3" x14ac:dyDescent="0.25">
      <c r="B456882" s="78"/>
      <c r="C456882" s="77"/>
    </row>
    <row r="456883" spans="2:3" x14ac:dyDescent="0.25">
      <c r="B456883" s="78"/>
      <c r="C456883" s="77"/>
    </row>
    <row r="456884" spans="2:3" x14ac:dyDescent="0.25">
      <c r="B456884" s="78"/>
      <c r="C456884" s="77"/>
    </row>
    <row r="456885" spans="2:3" x14ac:dyDescent="0.25">
      <c r="B456885" s="78"/>
      <c r="C456885" s="77"/>
    </row>
    <row r="456886" spans="2:3" x14ac:dyDescent="0.25">
      <c r="B456886" s="78"/>
      <c r="C456886" s="77"/>
    </row>
    <row r="456887" spans="2:3" x14ac:dyDescent="0.25">
      <c r="B456887" s="78"/>
      <c r="C456887" s="77"/>
    </row>
    <row r="456888" spans="2:3" x14ac:dyDescent="0.25">
      <c r="B456888" s="78"/>
      <c r="C456888" s="77"/>
    </row>
    <row r="456998" spans="2:3" x14ac:dyDescent="0.25">
      <c r="B456998" s="78"/>
      <c r="C456998" s="77"/>
    </row>
    <row r="456999" spans="2:3" x14ac:dyDescent="0.25">
      <c r="B456999" s="78"/>
      <c r="C456999" s="77"/>
    </row>
    <row r="457000" spans="2:3" x14ac:dyDescent="0.25">
      <c r="B457000" s="78"/>
      <c r="C457000" s="77"/>
    </row>
    <row r="457001" spans="2:3" x14ac:dyDescent="0.25">
      <c r="B457001" s="78"/>
      <c r="C457001" s="77"/>
    </row>
    <row r="457002" spans="2:3" x14ac:dyDescent="0.25">
      <c r="B457002" s="78"/>
      <c r="C457002" s="77"/>
    </row>
    <row r="457003" spans="2:3" x14ac:dyDescent="0.25">
      <c r="B457003" s="78"/>
      <c r="C457003" s="77"/>
    </row>
    <row r="457004" spans="2:3" x14ac:dyDescent="0.25">
      <c r="B457004" s="78"/>
      <c r="C457004" s="77"/>
    </row>
    <row r="457005" spans="2:3" x14ac:dyDescent="0.25">
      <c r="B457005" s="78"/>
      <c r="C457005" s="77"/>
    </row>
    <row r="457006" spans="2:3" x14ac:dyDescent="0.25">
      <c r="B457006" s="78"/>
      <c r="C457006" s="77"/>
    </row>
    <row r="457007" spans="2:3" x14ac:dyDescent="0.25">
      <c r="B457007" s="78"/>
      <c r="C457007" s="77"/>
    </row>
    <row r="457008" spans="2:3" x14ac:dyDescent="0.25">
      <c r="B457008" s="78"/>
      <c r="C457008" s="77"/>
    </row>
    <row r="457009" spans="2:3" x14ac:dyDescent="0.25">
      <c r="B457009" s="78"/>
      <c r="C457009" s="77"/>
    </row>
    <row r="457010" spans="2:3" x14ac:dyDescent="0.25">
      <c r="B457010" s="78"/>
      <c r="C457010" s="77"/>
    </row>
    <row r="457120" spans="2:3" x14ac:dyDescent="0.25">
      <c r="B457120" s="78"/>
      <c r="C457120" s="77"/>
    </row>
    <row r="457121" spans="2:3" x14ac:dyDescent="0.25">
      <c r="B457121" s="78"/>
      <c r="C457121" s="77"/>
    </row>
    <row r="457122" spans="2:3" x14ac:dyDescent="0.25">
      <c r="B457122" s="78"/>
      <c r="C457122" s="77"/>
    </row>
    <row r="457123" spans="2:3" x14ac:dyDescent="0.25">
      <c r="B457123" s="78"/>
      <c r="C457123" s="77"/>
    </row>
    <row r="457124" spans="2:3" x14ac:dyDescent="0.25">
      <c r="B457124" s="78"/>
      <c r="C457124" s="77"/>
    </row>
    <row r="457125" spans="2:3" x14ac:dyDescent="0.25">
      <c r="B457125" s="78"/>
      <c r="C457125" s="77"/>
    </row>
    <row r="457126" spans="2:3" x14ac:dyDescent="0.25">
      <c r="B457126" s="78"/>
      <c r="C457126" s="77"/>
    </row>
    <row r="457127" spans="2:3" x14ac:dyDescent="0.25">
      <c r="B457127" s="78"/>
      <c r="C457127" s="77"/>
    </row>
    <row r="457128" spans="2:3" x14ac:dyDescent="0.25">
      <c r="B457128" s="78"/>
      <c r="C457128" s="77"/>
    </row>
    <row r="457129" spans="2:3" x14ac:dyDescent="0.25">
      <c r="B457129" s="78"/>
      <c r="C457129" s="77"/>
    </row>
    <row r="457130" spans="2:3" x14ac:dyDescent="0.25">
      <c r="B457130" s="78"/>
      <c r="C457130" s="77"/>
    </row>
    <row r="457131" spans="2:3" x14ac:dyDescent="0.25">
      <c r="B457131" s="78"/>
      <c r="C457131" s="77"/>
    </row>
    <row r="457132" spans="2:3" x14ac:dyDescent="0.25">
      <c r="B457132" s="78"/>
      <c r="C457132" s="77"/>
    </row>
    <row r="457242" spans="2:3" x14ac:dyDescent="0.25">
      <c r="B457242" s="78"/>
      <c r="C457242" s="77"/>
    </row>
    <row r="457243" spans="2:3" x14ac:dyDescent="0.25">
      <c r="B457243" s="78"/>
      <c r="C457243" s="77"/>
    </row>
    <row r="457244" spans="2:3" x14ac:dyDescent="0.25">
      <c r="B457244" s="78"/>
      <c r="C457244" s="77"/>
    </row>
    <row r="457245" spans="2:3" x14ac:dyDescent="0.25">
      <c r="B457245" s="78"/>
      <c r="C457245" s="77"/>
    </row>
    <row r="457246" spans="2:3" x14ac:dyDescent="0.25">
      <c r="B457246" s="78"/>
      <c r="C457246" s="77"/>
    </row>
    <row r="457247" spans="2:3" x14ac:dyDescent="0.25">
      <c r="B457247" s="78"/>
      <c r="C457247" s="77"/>
    </row>
    <row r="457248" spans="2:3" x14ac:dyDescent="0.25">
      <c r="B457248" s="78"/>
      <c r="C457248" s="77"/>
    </row>
    <row r="457249" spans="2:3" x14ac:dyDescent="0.25">
      <c r="B457249" s="78"/>
      <c r="C457249" s="77"/>
    </row>
    <row r="457250" spans="2:3" x14ac:dyDescent="0.25">
      <c r="B457250" s="78"/>
      <c r="C457250" s="77"/>
    </row>
    <row r="457251" spans="2:3" x14ac:dyDescent="0.25">
      <c r="B457251" s="78"/>
      <c r="C457251" s="77"/>
    </row>
    <row r="457252" spans="2:3" x14ac:dyDescent="0.25">
      <c r="B457252" s="78"/>
      <c r="C457252" s="77"/>
    </row>
    <row r="457253" spans="2:3" x14ac:dyDescent="0.25">
      <c r="B457253" s="78"/>
      <c r="C457253" s="77"/>
    </row>
    <row r="457254" spans="2:3" x14ac:dyDescent="0.25">
      <c r="B457254" s="78"/>
      <c r="C457254" s="77"/>
    </row>
    <row r="457364" spans="2:3" x14ac:dyDescent="0.25">
      <c r="B457364" s="78"/>
      <c r="C457364" s="77"/>
    </row>
    <row r="457365" spans="2:3" x14ac:dyDescent="0.25">
      <c r="B457365" s="78"/>
      <c r="C457365" s="77"/>
    </row>
    <row r="457366" spans="2:3" x14ac:dyDescent="0.25">
      <c r="B457366" s="78"/>
      <c r="C457366" s="77"/>
    </row>
    <row r="457367" spans="2:3" x14ac:dyDescent="0.25">
      <c r="B457367" s="78"/>
      <c r="C457367" s="77"/>
    </row>
    <row r="457368" spans="2:3" x14ac:dyDescent="0.25">
      <c r="B457368" s="78"/>
      <c r="C457368" s="77"/>
    </row>
    <row r="457369" spans="2:3" x14ac:dyDescent="0.25">
      <c r="B457369" s="78"/>
      <c r="C457369" s="77"/>
    </row>
    <row r="457370" spans="2:3" x14ac:dyDescent="0.25">
      <c r="B457370" s="78"/>
      <c r="C457370" s="77"/>
    </row>
    <row r="457371" spans="2:3" x14ac:dyDescent="0.25">
      <c r="B457371" s="78"/>
      <c r="C457371" s="77"/>
    </row>
    <row r="457372" spans="2:3" x14ac:dyDescent="0.25">
      <c r="B457372" s="78"/>
      <c r="C457372" s="77"/>
    </row>
    <row r="457373" spans="2:3" x14ac:dyDescent="0.25">
      <c r="B457373" s="78"/>
      <c r="C457373" s="77"/>
    </row>
    <row r="457374" spans="2:3" x14ac:dyDescent="0.25">
      <c r="B457374" s="78"/>
      <c r="C457374" s="77"/>
    </row>
    <row r="457375" spans="2:3" x14ac:dyDescent="0.25">
      <c r="B457375" s="78"/>
      <c r="C457375" s="77"/>
    </row>
    <row r="457376" spans="2:3" x14ac:dyDescent="0.25">
      <c r="B457376" s="78"/>
      <c r="C457376" s="77"/>
    </row>
    <row r="457486" spans="2:3" x14ac:dyDescent="0.25">
      <c r="B457486" s="78"/>
      <c r="C457486" s="77"/>
    </row>
    <row r="457487" spans="2:3" x14ac:dyDescent="0.25">
      <c r="B457487" s="78"/>
      <c r="C457487" s="77"/>
    </row>
    <row r="457488" spans="2:3" x14ac:dyDescent="0.25">
      <c r="B457488" s="78"/>
      <c r="C457488" s="77"/>
    </row>
    <row r="457489" spans="2:3" x14ac:dyDescent="0.25">
      <c r="B457489" s="78"/>
      <c r="C457489" s="77"/>
    </row>
    <row r="457490" spans="2:3" x14ac:dyDescent="0.25">
      <c r="B457490" s="78"/>
      <c r="C457490" s="77"/>
    </row>
    <row r="457491" spans="2:3" x14ac:dyDescent="0.25">
      <c r="B457491" s="78"/>
      <c r="C457491" s="77"/>
    </row>
    <row r="457492" spans="2:3" x14ac:dyDescent="0.25">
      <c r="B457492" s="78"/>
      <c r="C457492" s="77"/>
    </row>
    <row r="457493" spans="2:3" x14ac:dyDescent="0.25">
      <c r="B457493" s="78"/>
      <c r="C457493" s="77"/>
    </row>
    <row r="457494" spans="2:3" x14ac:dyDescent="0.25">
      <c r="B457494" s="78"/>
      <c r="C457494" s="77"/>
    </row>
    <row r="457495" spans="2:3" x14ac:dyDescent="0.25">
      <c r="B457495" s="78"/>
      <c r="C457495" s="77"/>
    </row>
    <row r="457496" spans="2:3" x14ac:dyDescent="0.25">
      <c r="B457496" s="78"/>
      <c r="C457496" s="77"/>
    </row>
    <row r="457497" spans="2:3" x14ac:dyDescent="0.25">
      <c r="B457497" s="78"/>
      <c r="C457497" s="77"/>
    </row>
    <row r="457498" spans="2:3" x14ac:dyDescent="0.25">
      <c r="B457498" s="78"/>
      <c r="C457498" s="77"/>
    </row>
    <row r="457608" spans="2:3" x14ac:dyDescent="0.25">
      <c r="B457608" s="78"/>
      <c r="C457608" s="77"/>
    </row>
    <row r="457609" spans="2:3" x14ac:dyDescent="0.25">
      <c r="B457609" s="78"/>
      <c r="C457609" s="77"/>
    </row>
    <row r="457610" spans="2:3" x14ac:dyDescent="0.25">
      <c r="B457610" s="78"/>
      <c r="C457610" s="77"/>
    </row>
    <row r="457611" spans="2:3" x14ac:dyDescent="0.25">
      <c r="B457611" s="78"/>
      <c r="C457611" s="77"/>
    </row>
    <row r="457612" spans="2:3" x14ac:dyDescent="0.25">
      <c r="B457612" s="78"/>
      <c r="C457612" s="77"/>
    </row>
    <row r="457613" spans="2:3" x14ac:dyDescent="0.25">
      <c r="B457613" s="78"/>
      <c r="C457613" s="77"/>
    </row>
    <row r="457614" spans="2:3" x14ac:dyDescent="0.25">
      <c r="B457614" s="78"/>
      <c r="C457614" s="77"/>
    </row>
    <row r="457615" spans="2:3" x14ac:dyDescent="0.25">
      <c r="B457615" s="78"/>
      <c r="C457615" s="77"/>
    </row>
    <row r="457616" spans="2:3" x14ac:dyDescent="0.25">
      <c r="B457616" s="78"/>
      <c r="C457616" s="77"/>
    </row>
    <row r="457617" spans="2:3" x14ac:dyDescent="0.25">
      <c r="B457617" s="78"/>
      <c r="C457617" s="77"/>
    </row>
    <row r="457618" spans="2:3" x14ac:dyDescent="0.25">
      <c r="B457618" s="78"/>
      <c r="C457618" s="77"/>
    </row>
    <row r="457619" spans="2:3" x14ac:dyDescent="0.25">
      <c r="B457619" s="78"/>
      <c r="C457619" s="77"/>
    </row>
    <row r="457620" spans="2:3" x14ac:dyDescent="0.25">
      <c r="B457620" s="78"/>
      <c r="C457620" s="77"/>
    </row>
    <row r="457730" spans="2:3" x14ac:dyDescent="0.25">
      <c r="B457730" s="78"/>
      <c r="C457730" s="77"/>
    </row>
    <row r="457731" spans="2:3" x14ac:dyDescent="0.25">
      <c r="B457731" s="78"/>
      <c r="C457731" s="77"/>
    </row>
    <row r="457732" spans="2:3" x14ac:dyDescent="0.25">
      <c r="B457732" s="78"/>
      <c r="C457732" s="77"/>
    </row>
    <row r="457733" spans="2:3" x14ac:dyDescent="0.25">
      <c r="B457733" s="78"/>
      <c r="C457733" s="77"/>
    </row>
    <row r="457734" spans="2:3" x14ac:dyDescent="0.25">
      <c r="B457734" s="78"/>
      <c r="C457734" s="77"/>
    </row>
    <row r="457735" spans="2:3" x14ac:dyDescent="0.25">
      <c r="B457735" s="78"/>
      <c r="C457735" s="77"/>
    </row>
    <row r="457736" spans="2:3" x14ac:dyDescent="0.25">
      <c r="B457736" s="78"/>
      <c r="C457736" s="77"/>
    </row>
    <row r="457737" spans="2:3" x14ac:dyDescent="0.25">
      <c r="B457737" s="78"/>
      <c r="C457737" s="77"/>
    </row>
    <row r="457738" spans="2:3" x14ac:dyDescent="0.25">
      <c r="B457738" s="78"/>
      <c r="C457738" s="77"/>
    </row>
    <row r="457739" spans="2:3" x14ac:dyDescent="0.25">
      <c r="B457739" s="78"/>
      <c r="C457739" s="77"/>
    </row>
    <row r="457740" spans="2:3" x14ac:dyDescent="0.25">
      <c r="B457740" s="78"/>
      <c r="C457740" s="77"/>
    </row>
    <row r="457741" spans="2:3" x14ac:dyDescent="0.25">
      <c r="B457741" s="78"/>
      <c r="C457741" s="77"/>
    </row>
    <row r="457742" spans="2:3" x14ac:dyDescent="0.25">
      <c r="B457742" s="78"/>
      <c r="C457742" s="77"/>
    </row>
    <row r="457852" spans="2:3" x14ac:dyDescent="0.25">
      <c r="B457852" s="78"/>
      <c r="C457852" s="77"/>
    </row>
    <row r="457853" spans="2:3" x14ac:dyDescent="0.25">
      <c r="B457853" s="78"/>
      <c r="C457853" s="77"/>
    </row>
    <row r="457854" spans="2:3" x14ac:dyDescent="0.25">
      <c r="B457854" s="78"/>
      <c r="C457854" s="77"/>
    </row>
    <row r="457855" spans="2:3" x14ac:dyDescent="0.25">
      <c r="B457855" s="78"/>
      <c r="C457855" s="77"/>
    </row>
    <row r="457856" spans="2:3" x14ac:dyDescent="0.25">
      <c r="B457856" s="78"/>
      <c r="C457856" s="77"/>
    </row>
    <row r="457857" spans="2:3" x14ac:dyDescent="0.25">
      <c r="B457857" s="78"/>
      <c r="C457857" s="77"/>
    </row>
    <row r="457858" spans="2:3" x14ac:dyDescent="0.25">
      <c r="B457858" s="78"/>
      <c r="C457858" s="77"/>
    </row>
    <row r="457859" spans="2:3" x14ac:dyDescent="0.25">
      <c r="B457859" s="78"/>
      <c r="C457859" s="77"/>
    </row>
    <row r="457860" spans="2:3" x14ac:dyDescent="0.25">
      <c r="B457860" s="78"/>
      <c r="C457860" s="77"/>
    </row>
    <row r="457861" spans="2:3" x14ac:dyDescent="0.25">
      <c r="B457861" s="78"/>
      <c r="C457861" s="77"/>
    </row>
    <row r="457862" spans="2:3" x14ac:dyDescent="0.25">
      <c r="B457862" s="78"/>
      <c r="C457862" s="77"/>
    </row>
    <row r="457863" spans="2:3" x14ac:dyDescent="0.25">
      <c r="B457863" s="78"/>
      <c r="C457863" s="77"/>
    </row>
    <row r="457864" spans="2:3" x14ac:dyDescent="0.25">
      <c r="B457864" s="78"/>
      <c r="C457864" s="77"/>
    </row>
    <row r="457974" spans="2:3" x14ac:dyDescent="0.25">
      <c r="B457974" s="78"/>
      <c r="C457974" s="77"/>
    </row>
    <row r="457975" spans="2:3" x14ac:dyDescent="0.25">
      <c r="B457975" s="78"/>
      <c r="C457975" s="77"/>
    </row>
    <row r="457976" spans="2:3" x14ac:dyDescent="0.25">
      <c r="B457976" s="78"/>
      <c r="C457976" s="77"/>
    </row>
    <row r="457977" spans="2:3" x14ac:dyDescent="0.25">
      <c r="B457977" s="78"/>
      <c r="C457977" s="77"/>
    </row>
    <row r="457978" spans="2:3" x14ac:dyDescent="0.25">
      <c r="B457978" s="78"/>
      <c r="C457978" s="77"/>
    </row>
    <row r="457979" spans="2:3" x14ac:dyDescent="0.25">
      <c r="B457979" s="78"/>
      <c r="C457979" s="77"/>
    </row>
    <row r="457980" spans="2:3" x14ac:dyDescent="0.25">
      <c r="B457980" s="78"/>
      <c r="C457980" s="77"/>
    </row>
    <row r="457981" spans="2:3" x14ac:dyDescent="0.25">
      <c r="B457981" s="78"/>
      <c r="C457981" s="77"/>
    </row>
    <row r="457982" spans="2:3" x14ac:dyDescent="0.25">
      <c r="B457982" s="78"/>
      <c r="C457982" s="77"/>
    </row>
    <row r="457983" spans="2:3" x14ac:dyDescent="0.25">
      <c r="B457983" s="78"/>
      <c r="C457983" s="77"/>
    </row>
    <row r="457984" spans="2:3" x14ac:dyDescent="0.25">
      <c r="B457984" s="78"/>
      <c r="C457984" s="77"/>
    </row>
    <row r="457985" spans="2:3" x14ac:dyDescent="0.25">
      <c r="B457985" s="78"/>
      <c r="C457985" s="77"/>
    </row>
    <row r="457986" spans="2:3" x14ac:dyDescent="0.25">
      <c r="B457986" s="78"/>
      <c r="C457986" s="77"/>
    </row>
    <row r="458096" spans="2:3" x14ac:dyDescent="0.25">
      <c r="B458096" s="78"/>
      <c r="C458096" s="77"/>
    </row>
    <row r="458097" spans="2:3" x14ac:dyDescent="0.25">
      <c r="B458097" s="78"/>
      <c r="C458097" s="77"/>
    </row>
    <row r="458098" spans="2:3" x14ac:dyDescent="0.25">
      <c r="B458098" s="78"/>
      <c r="C458098" s="77"/>
    </row>
    <row r="458099" spans="2:3" x14ac:dyDescent="0.25">
      <c r="B458099" s="78"/>
      <c r="C458099" s="77"/>
    </row>
    <row r="458100" spans="2:3" x14ac:dyDescent="0.25">
      <c r="B458100" s="78"/>
      <c r="C458100" s="77"/>
    </row>
    <row r="458101" spans="2:3" x14ac:dyDescent="0.25">
      <c r="B458101" s="78"/>
      <c r="C458101" s="77"/>
    </row>
    <row r="458102" spans="2:3" x14ac:dyDescent="0.25">
      <c r="B458102" s="78"/>
      <c r="C458102" s="77"/>
    </row>
    <row r="458103" spans="2:3" x14ac:dyDescent="0.25">
      <c r="B458103" s="78"/>
      <c r="C458103" s="77"/>
    </row>
    <row r="458104" spans="2:3" x14ac:dyDescent="0.25">
      <c r="B458104" s="78"/>
      <c r="C458104" s="77"/>
    </row>
    <row r="458105" spans="2:3" x14ac:dyDescent="0.25">
      <c r="B458105" s="78"/>
      <c r="C458105" s="77"/>
    </row>
    <row r="458106" spans="2:3" x14ac:dyDescent="0.25">
      <c r="B458106" s="78"/>
      <c r="C458106" s="77"/>
    </row>
    <row r="458107" spans="2:3" x14ac:dyDescent="0.25">
      <c r="B458107" s="78"/>
      <c r="C458107" s="77"/>
    </row>
    <row r="458108" spans="2:3" x14ac:dyDescent="0.25">
      <c r="B458108" s="78"/>
      <c r="C458108" s="77"/>
    </row>
    <row r="458218" spans="2:3" x14ac:dyDescent="0.25">
      <c r="B458218" s="78"/>
      <c r="C458218" s="77"/>
    </row>
    <row r="458219" spans="2:3" x14ac:dyDescent="0.25">
      <c r="B458219" s="78"/>
      <c r="C458219" s="77"/>
    </row>
    <row r="458220" spans="2:3" x14ac:dyDescent="0.25">
      <c r="B458220" s="78"/>
      <c r="C458220" s="77"/>
    </row>
    <row r="458221" spans="2:3" x14ac:dyDescent="0.25">
      <c r="B458221" s="78"/>
      <c r="C458221" s="77"/>
    </row>
    <row r="458222" spans="2:3" x14ac:dyDescent="0.25">
      <c r="B458222" s="78"/>
      <c r="C458222" s="77"/>
    </row>
    <row r="458223" spans="2:3" x14ac:dyDescent="0.25">
      <c r="B458223" s="78"/>
      <c r="C458223" s="77"/>
    </row>
    <row r="458224" spans="2:3" x14ac:dyDescent="0.25">
      <c r="B458224" s="78"/>
      <c r="C458224" s="77"/>
    </row>
    <row r="458225" spans="2:3" x14ac:dyDescent="0.25">
      <c r="B458225" s="78"/>
      <c r="C458225" s="77"/>
    </row>
    <row r="458226" spans="2:3" x14ac:dyDescent="0.25">
      <c r="B458226" s="78"/>
      <c r="C458226" s="77"/>
    </row>
    <row r="458227" spans="2:3" x14ac:dyDescent="0.25">
      <c r="B458227" s="78"/>
      <c r="C458227" s="77"/>
    </row>
    <row r="458228" spans="2:3" x14ac:dyDescent="0.25">
      <c r="B458228" s="78"/>
      <c r="C458228" s="77"/>
    </row>
    <row r="458229" spans="2:3" x14ac:dyDescent="0.25">
      <c r="B458229" s="78"/>
      <c r="C458229" s="77"/>
    </row>
    <row r="458230" spans="2:3" x14ac:dyDescent="0.25">
      <c r="B458230" s="78"/>
      <c r="C458230" s="77"/>
    </row>
    <row r="458340" spans="2:3" x14ac:dyDescent="0.25">
      <c r="B458340" s="78"/>
      <c r="C458340" s="77"/>
    </row>
    <row r="458341" spans="2:3" x14ac:dyDescent="0.25">
      <c r="B458341" s="78"/>
      <c r="C458341" s="77"/>
    </row>
    <row r="458342" spans="2:3" x14ac:dyDescent="0.25">
      <c r="B458342" s="78"/>
      <c r="C458342" s="77"/>
    </row>
    <row r="458343" spans="2:3" x14ac:dyDescent="0.25">
      <c r="B458343" s="78"/>
      <c r="C458343" s="77"/>
    </row>
    <row r="458344" spans="2:3" x14ac:dyDescent="0.25">
      <c r="B458344" s="78"/>
      <c r="C458344" s="77"/>
    </row>
    <row r="458345" spans="2:3" x14ac:dyDescent="0.25">
      <c r="B458345" s="78"/>
      <c r="C458345" s="77"/>
    </row>
    <row r="458346" spans="2:3" x14ac:dyDescent="0.25">
      <c r="B458346" s="78"/>
      <c r="C458346" s="77"/>
    </row>
    <row r="458347" spans="2:3" x14ac:dyDescent="0.25">
      <c r="B458347" s="78"/>
      <c r="C458347" s="77"/>
    </row>
    <row r="458348" spans="2:3" x14ac:dyDescent="0.25">
      <c r="B458348" s="78"/>
      <c r="C458348" s="77"/>
    </row>
    <row r="458349" spans="2:3" x14ac:dyDescent="0.25">
      <c r="B458349" s="78"/>
      <c r="C458349" s="77"/>
    </row>
    <row r="458350" spans="2:3" x14ac:dyDescent="0.25">
      <c r="B458350" s="78"/>
      <c r="C458350" s="77"/>
    </row>
    <row r="458351" spans="2:3" x14ac:dyDescent="0.25">
      <c r="B458351" s="78"/>
      <c r="C458351" s="77"/>
    </row>
    <row r="458352" spans="2:3" x14ac:dyDescent="0.25">
      <c r="B458352" s="78"/>
      <c r="C458352" s="77"/>
    </row>
    <row r="458462" spans="2:3" x14ac:dyDescent="0.25">
      <c r="B458462" s="78"/>
      <c r="C458462" s="77"/>
    </row>
    <row r="458463" spans="2:3" x14ac:dyDescent="0.25">
      <c r="B458463" s="78"/>
      <c r="C458463" s="77"/>
    </row>
    <row r="458464" spans="2:3" x14ac:dyDescent="0.25">
      <c r="B458464" s="78"/>
      <c r="C458464" s="77"/>
    </row>
    <row r="458465" spans="2:3" x14ac:dyDescent="0.25">
      <c r="B458465" s="78"/>
      <c r="C458465" s="77"/>
    </row>
    <row r="458466" spans="2:3" x14ac:dyDescent="0.25">
      <c r="B458466" s="78"/>
      <c r="C458466" s="77"/>
    </row>
    <row r="458467" spans="2:3" x14ac:dyDescent="0.25">
      <c r="B458467" s="78"/>
      <c r="C458467" s="77"/>
    </row>
    <row r="458468" spans="2:3" x14ac:dyDescent="0.25">
      <c r="B458468" s="78"/>
      <c r="C458468" s="77"/>
    </row>
    <row r="458469" spans="2:3" x14ac:dyDescent="0.25">
      <c r="B458469" s="78"/>
      <c r="C458469" s="77"/>
    </row>
    <row r="458470" spans="2:3" x14ac:dyDescent="0.25">
      <c r="B458470" s="78"/>
      <c r="C458470" s="77"/>
    </row>
    <row r="458471" spans="2:3" x14ac:dyDescent="0.25">
      <c r="B458471" s="78"/>
      <c r="C458471" s="77"/>
    </row>
    <row r="458472" spans="2:3" x14ac:dyDescent="0.25">
      <c r="B458472" s="78"/>
      <c r="C458472" s="77"/>
    </row>
    <row r="458473" spans="2:3" x14ac:dyDescent="0.25">
      <c r="B458473" s="78"/>
      <c r="C458473" s="77"/>
    </row>
    <row r="458474" spans="2:3" x14ac:dyDescent="0.25">
      <c r="B458474" s="78"/>
      <c r="C458474" s="77"/>
    </row>
    <row r="458584" spans="2:3" x14ac:dyDescent="0.25">
      <c r="B458584" s="78"/>
      <c r="C458584" s="77"/>
    </row>
    <row r="458585" spans="2:3" x14ac:dyDescent="0.25">
      <c r="B458585" s="78"/>
      <c r="C458585" s="77"/>
    </row>
    <row r="458586" spans="2:3" x14ac:dyDescent="0.25">
      <c r="B458586" s="78"/>
      <c r="C458586" s="77"/>
    </row>
    <row r="458587" spans="2:3" x14ac:dyDescent="0.25">
      <c r="B458587" s="78"/>
      <c r="C458587" s="77"/>
    </row>
    <row r="458588" spans="2:3" x14ac:dyDescent="0.25">
      <c r="B458588" s="78"/>
      <c r="C458588" s="77"/>
    </row>
    <row r="458589" spans="2:3" x14ac:dyDescent="0.25">
      <c r="B458589" s="78"/>
      <c r="C458589" s="77"/>
    </row>
    <row r="458590" spans="2:3" x14ac:dyDescent="0.25">
      <c r="B458590" s="78"/>
      <c r="C458590" s="77"/>
    </row>
    <row r="458591" spans="2:3" x14ac:dyDescent="0.25">
      <c r="B458591" s="78"/>
      <c r="C458591" s="77"/>
    </row>
    <row r="458592" spans="2:3" x14ac:dyDescent="0.25">
      <c r="B458592" s="78"/>
      <c r="C458592" s="77"/>
    </row>
    <row r="458593" spans="2:3" x14ac:dyDescent="0.25">
      <c r="B458593" s="78"/>
      <c r="C458593" s="77"/>
    </row>
    <row r="458594" spans="2:3" x14ac:dyDescent="0.25">
      <c r="B458594" s="78"/>
      <c r="C458594" s="77"/>
    </row>
    <row r="458595" spans="2:3" x14ac:dyDescent="0.25">
      <c r="B458595" s="78"/>
      <c r="C458595" s="77"/>
    </row>
    <row r="458596" spans="2:3" x14ac:dyDescent="0.25">
      <c r="B458596" s="78"/>
      <c r="C458596" s="77"/>
    </row>
    <row r="458706" spans="2:3" x14ac:dyDescent="0.25">
      <c r="B458706" s="78"/>
      <c r="C458706" s="77"/>
    </row>
    <row r="458707" spans="2:3" x14ac:dyDescent="0.25">
      <c r="B458707" s="78"/>
      <c r="C458707" s="77"/>
    </row>
    <row r="458708" spans="2:3" x14ac:dyDescent="0.25">
      <c r="B458708" s="78"/>
      <c r="C458708" s="77"/>
    </row>
    <row r="458709" spans="2:3" x14ac:dyDescent="0.25">
      <c r="B458709" s="78"/>
      <c r="C458709" s="77"/>
    </row>
    <row r="458710" spans="2:3" x14ac:dyDescent="0.25">
      <c r="B458710" s="78"/>
      <c r="C458710" s="77"/>
    </row>
    <row r="458711" spans="2:3" x14ac:dyDescent="0.25">
      <c r="B458711" s="78"/>
      <c r="C458711" s="77"/>
    </row>
    <row r="458712" spans="2:3" x14ac:dyDescent="0.25">
      <c r="B458712" s="78"/>
      <c r="C458712" s="77"/>
    </row>
    <row r="458713" spans="2:3" x14ac:dyDescent="0.25">
      <c r="B458713" s="78"/>
      <c r="C458713" s="77"/>
    </row>
    <row r="458714" spans="2:3" x14ac:dyDescent="0.25">
      <c r="B458714" s="78"/>
      <c r="C458714" s="77"/>
    </row>
    <row r="458715" spans="2:3" x14ac:dyDescent="0.25">
      <c r="B458715" s="78"/>
      <c r="C458715" s="77"/>
    </row>
    <row r="458716" spans="2:3" x14ac:dyDescent="0.25">
      <c r="B458716" s="78"/>
      <c r="C458716" s="77"/>
    </row>
    <row r="458717" spans="2:3" x14ac:dyDescent="0.25">
      <c r="B458717" s="78"/>
      <c r="C458717" s="77"/>
    </row>
    <row r="458718" spans="2:3" x14ac:dyDescent="0.25">
      <c r="B458718" s="78"/>
      <c r="C458718" s="77"/>
    </row>
    <row r="458828" spans="2:3" x14ac:dyDescent="0.25">
      <c r="B458828" s="78"/>
      <c r="C458828" s="77"/>
    </row>
    <row r="458829" spans="2:3" x14ac:dyDescent="0.25">
      <c r="B458829" s="78"/>
      <c r="C458829" s="77"/>
    </row>
    <row r="458830" spans="2:3" x14ac:dyDescent="0.25">
      <c r="B458830" s="78"/>
      <c r="C458830" s="77"/>
    </row>
    <row r="458831" spans="2:3" x14ac:dyDescent="0.25">
      <c r="B458831" s="78"/>
      <c r="C458831" s="77"/>
    </row>
    <row r="458832" spans="2:3" x14ac:dyDescent="0.25">
      <c r="B458832" s="78"/>
      <c r="C458832" s="77"/>
    </row>
    <row r="458833" spans="2:3" x14ac:dyDescent="0.25">
      <c r="B458833" s="78"/>
      <c r="C458833" s="77"/>
    </row>
    <row r="458834" spans="2:3" x14ac:dyDescent="0.25">
      <c r="B458834" s="78"/>
      <c r="C458834" s="77"/>
    </row>
    <row r="458835" spans="2:3" x14ac:dyDescent="0.25">
      <c r="B458835" s="78"/>
      <c r="C458835" s="77"/>
    </row>
    <row r="458836" spans="2:3" x14ac:dyDescent="0.25">
      <c r="B458836" s="78"/>
      <c r="C458836" s="77"/>
    </row>
    <row r="458837" spans="2:3" x14ac:dyDescent="0.25">
      <c r="B458837" s="78"/>
      <c r="C458837" s="77"/>
    </row>
    <row r="458838" spans="2:3" x14ac:dyDescent="0.25">
      <c r="B458838" s="78"/>
      <c r="C458838" s="77"/>
    </row>
    <row r="458839" spans="2:3" x14ac:dyDescent="0.25">
      <c r="B458839" s="78"/>
      <c r="C458839" s="77"/>
    </row>
    <row r="458840" spans="2:3" x14ac:dyDescent="0.25">
      <c r="B458840" s="78"/>
      <c r="C458840" s="77"/>
    </row>
    <row r="458950" spans="2:3" x14ac:dyDescent="0.25">
      <c r="B458950" s="78"/>
      <c r="C458950" s="77"/>
    </row>
    <row r="458951" spans="2:3" x14ac:dyDescent="0.25">
      <c r="B458951" s="78"/>
      <c r="C458951" s="77"/>
    </row>
    <row r="458952" spans="2:3" x14ac:dyDescent="0.25">
      <c r="B458952" s="78"/>
      <c r="C458952" s="77"/>
    </row>
    <row r="458953" spans="2:3" x14ac:dyDescent="0.25">
      <c r="B458953" s="78"/>
      <c r="C458953" s="77"/>
    </row>
    <row r="458954" spans="2:3" x14ac:dyDescent="0.25">
      <c r="B458954" s="78"/>
      <c r="C458954" s="77"/>
    </row>
    <row r="458955" spans="2:3" x14ac:dyDescent="0.25">
      <c r="B458955" s="78"/>
      <c r="C458955" s="77"/>
    </row>
    <row r="458956" spans="2:3" x14ac:dyDescent="0.25">
      <c r="B458956" s="78"/>
      <c r="C458956" s="77"/>
    </row>
    <row r="458957" spans="2:3" x14ac:dyDescent="0.25">
      <c r="B458957" s="78"/>
      <c r="C458957" s="77"/>
    </row>
    <row r="458958" spans="2:3" x14ac:dyDescent="0.25">
      <c r="B458958" s="78"/>
      <c r="C458958" s="77"/>
    </row>
    <row r="458959" spans="2:3" x14ac:dyDescent="0.25">
      <c r="B458959" s="78"/>
      <c r="C458959" s="77"/>
    </row>
    <row r="458960" spans="2:3" x14ac:dyDescent="0.25">
      <c r="B458960" s="78"/>
      <c r="C458960" s="77"/>
    </row>
    <row r="458961" spans="2:3" x14ac:dyDescent="0.25">
      <c r="B458961" s="78"/>
      <c r="C458961" s="77"/>
    </row>
    <row r="458962" spans="2:3" x14ac:dyDescent="0.25">
      <c r="B458962" s="78"/>
      <c r="C458962" s="77"/>
    </row>
    <row r="459072" spans="2:3" x14ac:dyDescent="0.25">
      <c r="B459072" s="78"/>
      <c r="C459072" s="77"/>
    </row>
    <row r="459073" spans="2:3" x14ac:dyDescent="0.25">
      <c r="B459073" s="78"/>
      <c r="C459073" s="77"/>
    </row>
    <row r="459074" spans="2:3" x14ac:dyDescent="0.25">
      <c r="B459074" s="78"/>
      <c r="C459074" s="77"/>
    </row>
    <row r="459075" spans="2:3" x14ac:dyDescent="0.25">
      <c r="B459075" s="78"/>
      <c r="C459075" s="77"/>
    </row>
    <row r="459076" spans="2:3" x14ac:dyDescent="0.25">
      <c r="B459076" s="78"/>
      <c r="C459076" s="77"/>
    </row>
    <row r="459077" spans="2:3" x14ac:dyDescent="0.25">
      <c r="B459077" s="78"/>
      <c r="C459077" s="77"/>
    </row>
    <row r="459078" spans="2:3" x14ac:dyDescent="0.25">
      <c r="B459078" s="78"/>
      <c r="C459078" s="77"/>
    </row>
    <row r="459079" spans="2:3" x14ac:dyDescent="0.25">
      <c r="B459079" s="78"/>
      <c r="C459079" s="77"/>
    </row>
    <row r="459080" spans="2:3" x14ac:dyDescent="0.25">
      <c r="B459080" s="78"/>
      <c r="C459080" s="77"/>
    </row>
    <row r="459081" spans="2:3" x14ac:dyDescent="0.25">
      <c r="B459081" s="78"/>
      <c r="C459081" s="77"/>
    </row>
    <row r="459082" spans="2:3" x14ac:dyDescent="0.25">
      <c r="B459082" s="78"/>
      <c r="C459082" s="77"/>
    </row>
    <row r="459083" spans="2:3" x14ac:dyDescent="0.25">
      <c r="B459083" s="78"/>
      <c r="C459083" s="77"/>
    </row>
    <row r="459084" spans="2:3" x14ac:dyDescent="0.25">
      <c r="B459084" s="78"/>
      <c r="C459084" s="77"/>
    </row>
    <row r="459194" spans="2:3" x14ac:dyDescent="0.25">
      <c r="B459194" s="78"/>
      <c r="C459194" s="77"/>
    </row>
    <row r="459195" spans="2:3" x14ac:dyDescent="0.25">
      <c r="B459195" s="78"/>
      <c r="C459195" s="77"/>
    </row>
    <row r="459196" spans="2:3" x14ac:dyDescent="0.25">
      <c r="B459196" s="78"/>
      <c r="C459196" s="77"/>
    </row>
    <row r="459197" spans="2:3" x14ac:dyDescent="0.25">
      <c r="B459197" s="78"/>
      <c r="C459197" s="77"/>
    </row>
    <row r="459198" spans="2:3" x14ac:dyDescent="0.25">
      <c r="B459198" s="78"/>
      <c r="C459198" s="77"/>
    </row>
    <row r="459199" spans="2:3" x14ac:dyDescent="0.25">
      <c r="B459199" s="78"/>
      <c r="C459199" s="77"/>
    </row>
    <row r="459200" spans="2:3" x14ac:dyDescent="0.25">
      <c r="B459200" s="78"/>
      <c r="C459200" s="77"/>
    </row>
    <row r="459201" spans="2:3" x14ac:dyDescent="0.25">
      <c r="B459201" s="78"/>
      <c r="C459201" s="77"/>
    </row>
    <row r="459202" spans="2:3" x14ac:dyDescent="0.25">
      <c r="B459202" s="78"/>
      <c r="C459202" s="77"/>
    </row>
    <row r="459203" spans="2:3" x14ac:dyDescent="0.25">
      <c r="B459203" s="78"/>
      <c r="C459203" s="77"/>
    </row>
    <row r="459204" spans="2:3" x14ac:dyDescent="0.25">
      <c r="B459204" s="78"/>
      <c r="C459204" s="77"/>
    </row>
    <row r="459205" spans="2:3" x14ac:dyDescent="0.25">
      <c r="B459205" s="78"/>
      <c r="C459205" s="77"/>
    </row>
    <row r="459206" spans="2:3" x14ac:dyDescent="0.25">
      <c r="B459206" s="78"/>
      <c r="C459206" s="77"/>
    </row>
    <row r="459316" spans="2:3" x14ac:dyDescent="0.25">
      <c r="B459316" s="78"/>
      <c r="C459316" s="77"/>
    </row>
    <row r="459317" spans="2:3" x14ac:dyDescent="0.25">
      <c r="B459317" s="78"/>
      <c r="C459317" s="77"/>
    </row>
    <row r="459318" spans="2:3" x14ac:dyDescent="0.25">
      <c r="B459318" s="78"/>
      <c r="C459318" s="77"/>
    </row>
    <row r="459319" spans="2:3" x14ac:dyDescent="0.25">
      <c r="B459319" s="78"/>
      <c r="C459319" s="77"/>
    </row>
    <row r="459320" spans="2:3" x14ac:dyDescent="0.25">
      <c r="B459320" s="78"/>
      <c r="C459320" s="77"/>
    </row>
    <row r="459321" spans="2:3" x14ac:dyDescent="0.25">
      <c r="B459321" s="78"/>
      <c r="C459321" s="77"/>
    </row>
    <row r="459322" spans="2:3" x14ac:dyDescent="0.25">
      <c r="B459322" s="78"/>
      <c r="C459322" s="77"/>
    </row>
    <row r="459323" spans="2:3" x14ac:dyDescent="0.25">
      <c r="B459323" s="78"/>
      <c r="C459323" s="77"/>
    </row>
    <row r="459324" spans="2:3" x14ac:dyDescent="0.25">
      <c r="B459324" s="78"/>
      <c r="C459324" s="77"/>
    </row>
    <row r="459325" spans="2:3" x14ac:dyDescent="0.25">
      <c r="B459325" s="78"/>
      <c r="C459325" s="77"/>
    </row>
    <row r="459326" spans="2:3" x14ac:dyDescent="0.25">
      <c r="B459326" s="78"/>
      <c r="C459326" s="77"/>
    </row>
    <row r="459327" spans="2:3" x14ac:dyDescent="0.25">
      <c r="B459327" s="78"/>
      <c r="C459327" s="77"/>
    </row>
    <row r="459328" spans="2:3" x14ac:dyDescent="0.25">
      <c r="B459328" s="78"/>
      <c r="C459328" s="77"/>
    </row>
    <row r="459438" spans="2:3" x14ac:dyDescent="0.25">
      <c r="B459438" s="78"/>
      <c r="C459438" s="77"/>
    </row>
    <row r="459439" spans="2:3" x14ac:dyDescent="0.25">
      <c r="B459439" s="78"/>
      <c r="C459439" s="77"/>
    </row>
    <row r="459440" spans="2:3" x14ac:dyDescent="0.25">
      <c r="B459440" s="78"/>
      <c r="C459440" s="77"/>
    </row>
    <row r="459441" spans="2:3" x14ac:dyDescent="0.25">
      <c r="B459441" s="78"/>
      <c r="C459441" s="77"/>
    </row>
    <row r="459442" spans="2:3" x14ac:dyDescent="0.25">
      <c r="B459442" s="78"/>
      <c r="C459442" s="77"/>
    </row>
    <row r="459443" spans="2:3" x14ac:dyDescent="0.25">
      <c r="B459443" s="78"/>
      <c r="C459443" s="77"/>
    </row>
    <row r="459444" spans="2:3" x14ac:dyDescent="0.25">
      <c r="B459444" s="78"/>
      <c r="C459444" s="77"/>
    </row>
    <row r="459445" spans="2:3" x14ac:dyDescent="0.25">
      <c r="B459445" s="78"/>
      <c r="C459445" s="77"/>
    </row>
    <row r="459446" spans="2:3" x14ac:dyDescent="0.25">
      <c r="B459446" s="78"/>
      <c r="C459446" s="77"/>
    </row>
    <row r="459447" spans="2:3" x14ac:dyDescent="0.25">
      <c r="B459447" s="78"/>
      <c r="C459447" s="77"/>
    </row>
    <row r="459448" spans="2:3" x14ac:dyDescent="0.25">
      <c r="B459448" s="78"/>
      <c r="C459448" s="77"/>
    </row>
    <row r="459449" spans="2:3" x14ac:dyDescent="0.25">
      <c r="B459449" s="78"/>
      <c r="C459449" s="77"/>
    </row>
    <row r="459450" spans="2:3" x14ac:dyDescent="0.25">
      <c r="B459450" s="78"/>
      <c r="C459450" s="77"/>
    </row>
    <row r="459560" spans="2:3" x14ac:dyDescent="0.25">
      <c r="B459560" s="78"/>
      <c r="C459560" s="77"/>
    </row>
    <row r="459561" spans="2:3" x14ac:dyDescent="0.25">
      <c r="B459561" s="78"/>
      <c r="C459561" s="77"/>
    </row>
    <row r="459562" spans="2:3" x14ac:dyDescent="0.25">
      <c r="B459562" s="78"/>
      <c r="C459562" s="77"/>
    </row>
    <row r="459563" spans="2:3" x14ac:dyDescent="0.25">
      <c r="B459563" s="78"/>
      <c r="C459563" s="77"/>
    </row>
    <row r="459564" spans="2:3" x14ac:dyDescent="0.25">
      <c r="B459564" s="78"/>
      <c r="C459564" s="77"/>
    </row>
    <row r="459565" spans="2:3" x14ac:dyDescent="0.25">
      <c r="B459565" s="78"/>
      <c r="C459565" s="77"/>
    </row>
    <row r="459566" spans="2:3" x14ac:dyDescent="0.25">
      <c r="B459566" s="78"/>
      <c r="C459566" s="77"/>
    </row>
    <row r="459567" spans="2:3" x14ac:dyDescent="0.25">
      <c r="B459567" s="78"/>
      <c r="C459567" s="77"/>
    </row>
    <row r="459568" spans="2:3" x14ac:dyDescent="0.25">
      <c r="B459568" s="78"/>
      <c r="C459568" s="77"/>
    </row>
    <row r="459569" spans="2:3" x14ac:dyDescent="0.25">
      <c r="B459569" s="78"/>
      <c r="C459569" s="77"/>
    </row>
    <row r="459570" spans="2:3" x14ac:dyDescent="0.25">
      <c r="B459570" s="78"/>
      <c r="C459570" s="77"/>
    </row>
    <row r="459571" spans="2:3" x14ac:dyDescent="0.25">
      <c r="B459571" s="78"/>
      <c r="C459571" s="77"/>
    </row>
    <row r="459572" spans="2:3" x14ac:dyDescent="0.25">
      <c r="B459572" s="78"/>
      <c r="C459572" s="77"/>
    </row>
    <row r="459682" spans="2:3" x14ac:dyDescent="0.25">
      <c r="B459682" s="78"/>
      <c r="C459682" s="77"/>
    </row>
    <row r="459683" spans="2:3" x14ac:dyDescent="0.25">
      <c r="B459683" s="78"/>
      <c r="C459683" s="77"/>
    </row>
    <row r="459684" spans="2:3" x14ac:dyDescent="0.25">
      <c r="B459684" s="78"/>
      <c r="C459684" s="77"/>
    </row>
    <row r="459685" spans="2:3" x14ac:dyDescent="0.25">
      <c r="B459685" s="78"/>
      <c r="C459685" s="77"/>
    </row>
    <row r="459686" spans="2:3" x14ac:dyDescent="0.25">
      <c r="B459686" s="78"/>
      <c r="C459686" s="77"/>
    </row>
    <row r="459687" spans="2:3" x14ac:dyDescent="0.25">
      <c r="B459687" s="78"/>
      <c r="C459687" s="77"/>
    </row>
    <row r="459688" spans="2:3" x14ac:dyDescent="0.25">
      <c r="B459688" s="78"/>
      <c r="C459688" s="77"/>
    </row>
    <row r="459689" spans="2:3" x14ac:dyDescent="0.25">
      <c r="B459689" s="78"/>
      <c r="C459689" s="77"/>
    </row>
    <row r="459690" spans="2:3" x14ac:dyDescent="0.25">
      <c r="B459690" s="78"/>
      <c r="C459690" s="77"/>
    </row>
    <row r="459691" spans="2:3" x14ac:dyDescent="0.25">
      <c r="B459691" s="78"/>
      <c r="C459691" s="77"/>
    </row>
    <row r="459692" spans="2:3" x14ac:dyDescent="0.25">
      <c r="B459692" s="78"/>
      <c r="C459692" s="77"/>
    </row>
    <row r="459693" spans="2:3" x14ac:dyDescent="0.25">
      <c r="B459693" s="78"/>
      <c r="C459693" s="77"/>
    </row>
    <row r="459694" spans="2:3" x14ac:dyDescent="0.25">
      <c r="B459694" s="78"/>
      <c r="C459694" s="77"/>
    </row>
    <row r="459804" spans="2:3" x14ac:dyDescent="0.25">
      <c r="B459804" s="78"/>
      <c r="C459804" s="77"/>
    </row>
    <row r="459805" spans="2:3" x14ac:dyDescent="0.25">
      <c r="B459805" s="78"/>
      <c r="C459805" s="77"/>
    </row>
    <row r="459806" spans="2:3" x14ac:dyDescent="0.25">
      <c r="B459806" s="78"/>
      <c r="C459806" s="77"/>
    </row>
    <row r="459807" spans="2:3" x14ac:dyDescent="0.25">
      <c r="B459807" s="78"/>
      <c r="C459807" s="77"/>
    </row>
    <row r="459808" spans="2:3" x14ac:dyDescent="0.25">
      <c r="B459808" s="78"/>
      <c r="C459808" s="77"/>
    </row>
    <row r="459809" spans="2:3" x14ac:dyDescent="0.25">
      <c r="B459809" s="78"/>
      <c r="C459809" s="77"/>
    </row>
    <row r="459810" spans="2:3" x14ac:dyDescent="0.25">
      <c r="B459810" s="78"/>
      <c r="C459810" s="77"/>
    </row>
    <row r="459811" spans="2:3" x14ac:dyDescent="0.25">
      <c r="B459811" s="78"/>
      <c r="C459811" s="77"/>
    </row>
    <row r="459812" spans="2:3" x14ac:dyDescent="0.25">
      <c r="B459812" s="78"/>
      <c r="C459812" s="77"/>
    </row>
    <row r="459813" spans="2:3" x14ac:dyDescent="0.25">
      <c r="B459813" s="78"/>
      <c r="C459813" s="77"/>
    </row>
    <row r="459814" spans="2:3" x14ac:dyDescent="0.25">
      <c r="B459814" s="78"/>
      <c r="C459814" s="77"/>
    </row>
    <row r="459815" spans="2:3" x14ac:dyDescent="0.25">
      <c r="B459815" s="78"/>
      <c r="C459815" s="77"/>
    </row>
    <row r="459816" spans="2:3" x14ac:dyDescent="0.25">
      <c r="B459816" s="78"/>
      <c r="C459816" s="77"/>
    </row>
    <row r="459926" spans="2:3" x14ac:dyDescent="0.25">
      <c r="B459926" s="78"/>
      <c r="C459926" s="77"/>
    </row>
    <row r="459927" spans="2:3" x14ac:dyDescent="0.25">
      <c r="B459927" s="78"/>
      <c r="C459927" s="77"/>
    </row>
    <row r="459928" spans="2:3" x14ac:dyDescent="0.25">
      <c r="B459928" s="78"/>
      <c r="C459928" s="77"/>
    </row>
    <row r="459929" spans="2:3" x14ac:dyDescent="0.25">
      <c r="B459929" s="78"/>
      <c r="C459929" s="77"/>
    </row>
    <row r="459930" spans="2:3" x14ac:dyDescent="0.25">
      <c r="B459930" s="78"/>
      <c r="C459930" s="77"/>
    </row>
    <row r="459931" spans="2:3" x14ac:dyDescent="0.25">
      <c r="B459931" s="78"/>
      <c r="C459931" s="77"/>
    </row>
    <row r="459932" spans="2:3" x14ac:dyDescent="0.25">
      <c r="B459932" s="78"/>
      <c r="C459932" s="77"/>
    </row>
    <row r="459933" spans="2:3" x14ac:dyDescent="0.25">
      <c r="B459933" s="78"/>
      <c r="C459933" s="77"/>
    </row>
    <row r="459934" spans="2:3" x14ac:dyDescent="0.25">
      <c r="B459934" s="78"/>
      <c r="C459934" s="77"/>
    </row>
    <row r="459935" spans="2:3" x14ac:dyDescent="0.25">
      <c r="B459935" s="78"/>
      <c r="C459935" s="77"/>
    </row>
    <row r="459936" spans="2:3" x14ac:dyDescent="0.25">
      <c r="B459936" s="78"/>
      <c r="C459936" s="77"/>
    </row>
    <row r="459937" spans="2:3" x14ac:dyDescent="0.25">
      <c r="B459937" s="78"/>
      <c r="C459937" s="77"/>
    </row>
    <row r="459938" spans="2:3" x14ac:dyDescent="0.25">
      <c r="B459938" s="78"/>
      <c r="C459938" s="77"/>
    </row>
    <row r="460048" spans="2:3" x14ac:dyDescent="0.25">
      <c r="B460048" s="78"/>
      <c r="C460048" s="77"/>
    </row>
    <row r="460049" spans="2:3" x14ac:dyDescent="0.25">
      <c r="B460049" s="78"/>
      <c r="C460049" s="77"/>
    </row>
    <row r="460050" spans="2:3" x14ac:dyDescent="0.25">
      <c r="B460050" s="78"/>
      <c r="C460050" s="77"/>
    </row>
    <row r="460051" spans="2:3" x14ac:dyDescent="0.25">
      <c r="B460051" s="78"/>
      <c r="C460051" s="77"/>
    </row>
    <row r="460052" spans="2:3" x14ac:dyDescent="0.25">
      <c r="B460052" s="78"/>
      <c r="C460052" s="77"/>
    </row>
    <row r="460053" spans="2:3" x14ac:dyDescent="0.25">
      <c r="B460053" s="78"/>
      <c r="C460053" s="77"/>
    </row>
    <row r="460054" spans="2:3" x14ac:dyDescent="0.25">
      <c r="B460054" s="78"/>
      <c r="C460054" s="77"/>
    </row>
    <row r="460055" spans="2:3" x14ac:dyDescent="0.25">
      <c r="B460055" s="78"/>
      <c r="C460055" s="77"/>
    </row>
    <row r="460056" spans="2:3" x14ac:dyDescent="0.25">
      <c r="B460056" s="78"/>
      <c r="C460056" s="77"/>
    </row>
    <row r="460057" spans="2:3" x14ac:dyDescent="0.25">
      <c r="B460057" s="78"/>
      <c r="C460057" s="77"/>
    </row>
    <row r="460058" spans="2:3" x14ac:dyDescent="0.25">
      <c r="B460058" s="78"/>
      <c r="C460058" s="77"/>
    </row>
    <row r="460059" spans="2:3" x14ac:dyDescent="0.25">
      <c r="B460059" s="78"/>
      <c r="C460059" s="77"/>
    </row>
    <row r="460060" spans="2:3" x14ac:dyDescent="0.25">
      <c r="B460060" s="78"/>
      <c r="C460060" s="77"/>
    </row>
    <row r="460170" spans="2:3" x14ac:dyDescent="0.25">
      <c r="B460170" s="78"/>
      <c r="C460170" s="77"/>
    </row>
    <row r="460171" spans="2:3" x14ac:dyDescent="0.25">
      <c r="B460171" s="78"/>
      <c r="C460171" s="77"/>
    </row>
    <row r="460172" spans="2:3" x14ac:dyDescent="0.25">
      <c r="B460172" s="78"/>
      <c r="C460172" s="77"/>
    </row>
    <row r="460173" spans="2:3" x14ac:dyDescent="0.25">
      <c r="B460173" s="78"/>
      <c r="C460173" s="77"/>
    </row>
    <row r="460174" spans="2:3" x14ac:dyDescent="0.25">
      <c r="B460174" s="78"/>
      <c r="C460174" s="77"/>
    </row>
    <row r="460175" spans="2:3" x14ac:dyDescent="0.25">
      <c r="B460175" s="78"/>
      <c r="C460175" s="77"/>
    </row>
    <row r="460176" spans="2:3" x14ac:dyDescent="0.25">
      <c r="B460176" s="78"/>
      <c r="C460176" s="77"/>
    </row>
    <row r="460177" spans="2:3" x14ac:dyDescent="0.25">
      <c r="B460177" s="78"/>
      <c r="C460177" s="77"/>
    </row>
    <row r="460178" spans="2:3" x14ac:dyDescent="0.25">
      <c r="B460178" s="78"/>
      <c r="C460178" s="77"/>
    </row>
    <row r="460179" spans="2:3" x14ac:dyDescent="0.25">
      <c r="B460179" s="78"/>
      <c r="C460179" s="77"/>
    </row>
    <row r="460180" spans="2:3" x14ac:dyDescent="0.25">
      <c r="B460180" s="78"/>
      <c r="C460180" s="77"/>
    </row>
    <row r="460181" spans="2:3" x14ac:dyDescent="0.25">
      <c r="B460181" s="78"/>
      <c r="C460181" s="77"/>
    </row>
    <row r="460182" spans="2:3" x14ac:dyDescent="0.25">
      <c r="B460182" s="78"/>
      <c r="C460182" s="77"/>
    </row>
    <row r="460292" spans="2:3" x14ac:dyDescent="0.25">
      <c r="B460292" s="78"/>
      <c r="C460292" s="77"/>
    </row>
    <row r="460293" spans="2:3" x14ac:dyDescent="0.25">
      <c r="B460293" s="78"/>
      <c r="C460293" s="77"/>
    </row>
    <row r="460294" spans="2:3" x14ac:dyDescent="0.25">
      <c r="B460294" s="78"/>
      <c r="C460294" s="77"/>
    </row>
    <row r="460295" spans="2:3" x14ac:dyDescent="0.25">
      <c r="B460295" s="78"/>
      <c r="C460295" s="77"/>
    </row>
    <row r="460296" spans="2:3" x14ac:dyDescent="0.25">
      <c r="B460296" s="78"/>
      <c r="C460296" s="77"/>
    </row>
    <row r="460297" spans="2:3" x14ac:dyDescent="0.25">
      <c r="B460297" s="78"/>
      <c r="C460297" s="77"/>
    </row>
    <row r="460298" spans="2:3" x14ac:dyDescent="0.25">
      <c r="B460298" s="78"/>
      <c r="C460298" s="77"/>
    </row>
    <row r="460299" spans="2:3" x14ac:dyDescent="0.25">
      <c r="B460299" s="78"/>
      <c r="C460299" s="77"/>
    </row>
    <row r="460300" spans="2:3" x14ac:dyDescent="0.25">
      <c r="B460300" s="78"/>
      <c r="C460300" s="77"/>
    </row>
    <row r="460301" spans="2:3" x14ac:dyDescent="0.25">
      <c r="B460301" s="78"/>
      <c r="C460301" s="77"/>
    </row>
    <row r="460302" spans="2:3" x14ac:dyDescent="0.25">
      <c r="B460302" s="78"/>
      <c r="C460302" s="77"/>
    </row>
    <row r="460303" spans="2:3" x14ac:dyDescent="0.25">
      <c r="B460303" s="78"/>
      <c r="C460303" s="77"/>
    </row>
    <row r="460304" spans="2:3" x14ac:dyDescent="0.25">
      <c r="B460304" s="78"/>
      <c r="C460304" s="77"/>
    </row>
    <row r="460414" spans="2:3" x14ac:dyDescent="0.25">
      <c r="B460414" s="78"/>
      <c r="C460414" s="77"/>
    </row>
    <row r="460415" spans="2:3" x14ac:dyDescent="0.25">
      <c r="B460415" s="78"/>
      <c r="C460415" s="77"/>
    </row>
    <row r="460416" spans="2:3" x14ac:dyDescent="0.25">
      <c r="B460416" s="78"/>
      <c r="C460416" s="77"/>
    </row>
    <row r="460417" spans="2:3" x14ac:dyDescent="0.25">
      <c r="B460417" s="78"/>
      <c r="C460417" s="77"/>
    </row>
    <row r="460418" spans="2:3" x14ac:dyDescent="0.25">
      <c r="B460418" s="78"/>
      <c r="C460418" s="77"/>
    </row>
    <row r="460419" spans="2:3" x14ac:dyDescent="0.25">
      <c r="B460419" s="78"/>
      <c r="C460419" s="77"/>
    </row>
    <row r="460420" spans="2:3" x14ac:dyDescent="0.25">
      <c r="B460420" s="78"/>
      <c r="C460420" s="77"/>
    </row>
    <row r="460421" spans="2:3" x14ac:dyDescent="0.25">
      <c r="B460421" s="78"/>
      <c r="C460421" s="77"/>
    </row>
    <row r="460422" spans="2:3" x14ac:dyDescent="0.25">
      <c r="B460422" s="78"/>
      <c r="C460422" s="77"/>
    </row>
    <row r="460423" spans="2:3" x14ac:dyDescent="0.25">
      <c r="B460423" s="78"/>
      <c r="C460423" s="77"/>
    </row>
    <row r="460424" spans="2:3" x14ac:dyDescent="0.25">
      <c r="B460424" s="78"/>
      <c r="C460424" s="77"/>
    </row>
    <row r="460425" spans="2:3" x14ac:dyDescent="0.25">
      <c r="B460425" s="78"/>
      <c r="C460425" s="77"/>
    </row>
    <row r="460426" spans="2:3" x14ac:dyDescent="0.25">
      <c r="B460426" s="78"/>
      <c r="C460426" s="77"/>
    </row>
    <row r="460536" spans="2:3" x14ac:dyDescent="0.25">
      <c r="B460536" s="78"/>
      <c r="C460536" s="77"/>
    </row>
    <row r="460537" spans="2:3" x14ac:dyDescent="0.25">
      <c r="B460537" s="78"/>
      <c r="C460537" s="77"/>
    </row>
    <row r="460538" spans="2:3" x14ac:dyDescent="0.25">
      <c r="B460538" s="78"/>
      <c r="C460538" s="77"/>
    </row>
    <row r="460539" spans="2:3" x14ac:dyDescent="0.25">
      <c r="B460539" s="78"/>
      <c r="C460539" s="77"/>
    </row>
    <row r="460540" spans="2:3" x14ac:dyDescent="0.25">
      <c r="B460540" s="78"/>
      <c r="C460540" s="77"/>
    </row>
    <row r="460541" spans="2:3" x14ac:dyDescent="0.25">
      <c r="B460541" s="78"/>
      <c r="C460541" s="77"/>
    </row>
    <row r="460542" spans="2:3" x14ac:dyDescent="0.25">
      <c r="B460542" s="78"/>
      <c r="C460542" s="77"/>
    </row>
    <row r="460543" spans="2:3" x14ac:dyDescent="0.25">
      <c r="B460543" s="78"/>
      <c r="C460543" s="77"/>
    </row>
    <row r="460544" spans="2:3" x14ac:dyDescent="0.25">
      <c r="B460544" s="78"/>
      <c r="C460544" s="77"/>
    </row>
    <row r="460545" spans="2:3" x14ac:dyDescent="0.25">
      <c r="B460545" s="78"/>
      <c r="C460545" s="77"/>
    </row>
    <row r="460546" spans="2:3" x14ac:dyDescent="0.25">
      <c r="B460546" s="78"/>
      <c r="C460546" s="77"/>
    </row>
    <row r="460547" spans="2:3" x14ac:dyDescent="0.25">
      <c r="B460547" s="78"/>
      <c r="C460547" s="77"/>
    </row>
    <row r="460548" spans="2:3" x14ac:dyDescent="0.25">
      <c r="B460548" s="78"/>
      <c r="C460548" s="77"/>
    </row>
    <row r="460658" spans="2:3" x14ac:dyDescent="0.25">
      <c r="B460658" s="78"/>
      <c r="C460658" s="77"/>
    </row>
    <row r="460659" spans="2:3" x14ac:dyDescent="0.25">
      <c r="B460659" s="78"/>
      <c r="C460659" s="77"/>
    </row>
    <row r="460660" spans="2:3" x14ac:dyDescent="0.25">
      <c r="B460660" s="78"/>
      <c r="C460660" s="77"/>
    </row>
    <row r="460661" spans="2:3" x14ac:dyDescent="0.25">
      <c r="B460661" s="78"/>
      <c r="C460661" s="77"/>
    </row>
    <row r="460662" spans="2:3" x14ac:dyDescent="0.25">
      <c r="B460662" s="78"/>
      <c r="C460662" s="77"/>
    </row>
    <row r="460663" spans="2:3" x14ac:dyDescent="0.25">
      <c r="B460663" s="78"/>
      <c r="C460663" s="77"/>
    </row>
    <row r="460664" spans="2:3" x14ac:dyDescent="0.25">
      <c r="B460664" s="78"/>
      <c r="C460664" s="77"/>
    </row>
    <row r="460665" spans="2:3" x14ac:dyDescent="0.25">
      <c r="B460665" s="78"/>
      <c r="C460665" s="77"/>
    </row>
    <row r="460666" spans="2:3" x14ac:dyDescent="0.25">
      <c r="B460666" s="78"/>
      <c r="C460666" s="77"/>
    </row>
    <row r="460667" spans="2:3" x14ac:dyDescent="0.25">
      <c r="B460667" s="78"/>
      <c r="C460667" s="77"/>
    </row>
    <row r="460668" spans="2:3" x14ac:dyDescent="0.25">
      <c r="B460668" s="78"/>
      <c r="C460668" s="77"/>
    </row>
    <row r="460669" spans="2:3" x14ac:dyDescent="0.25">
      <c r="B460669" s="78"/>
      <c r="C460669" s="77"/>
    </row>
    <row r="460670" spans="2:3" x14ac:dyDescent="0.25">
      <c r="B460670" s="78"/>
      <c r="C460670" s="77"/>
    </row>
    <row r="460780" spans="2:3" x14ac:dyDescent="0.25">
      <c r="B460780" s="78"/>
      <c r="C460780" s="77"/>
    </row>
    <row r="460781" spans="2:3" x14ac:dyDescent="0.25">
      <c r="B460781" s="78"/>
      <c r="C460781" s="77"/>
    </row>
    <row r="460782" spans="2:3" x14ac:dyDescent="0.25">
      <c r="B460782" s="78"/>
      <c r="C460782" s="77"/>
    </row>
    <row r="460783" spans="2:3" x14ac:dyDescent="0.25">
      <c r="B460783" s="78"/>
      <c r="C460783" s="77"/>
    </row>
    <row r="460784" spans="2:3" x14ac:dyDescent="0.25">
      <c r="B460784" s="78"/>
      <c r="C460784" s="77"/>
    </row>
    <row r="460785" spans="2:3" x14ac:dyDescent="0.25">
      <c r="B460785" s="78"/>
      <c r="C460785" s="77"/>
    </row>
    <row r="460786" spans="2:3" x14ac:dyDescent="0.25">
      <c r="B460786" s="78"/>
      <c r="C460786" s="77"/>
    </row>
    <row r="460787" spans="2:3" x14ac:dyDescent="0.25">
      <c r="B460787" s="78"/>
      <c r="C460787" s="77"/>
    </row>
    <row r="460788" spans="2:3" x14ac:dyDescent="0.25">
      <c r="B460788" s="78"/>
      <c r="C460788" s="77"/>
    </row>
    <row r="460789" spans="2:3" x14ac:dyDescent="0.25">
      <c r="B460789" s="78"/>
      <c r="C460789" s="77"/>
    </row>
    <row r="460790" spans="2:3" x14ac:dyDescent="0.25">
      <c r="B460790" s="78"/>
      <c r="C460790" s="77"/>
    </row>
    <row r="460791" spans="2:3" x14ac:dyDescent="0.25">
      <c r="B460791" s="78"/>
      <c r="C460791" s="77"/>
    </row>
    <row r="460792" spans="2:3" x14ac:dyDescent="0.25">
      <c r="B460792" s="78"/>
      <c r="C460792" s="77"/>
    </row>
    <row r="460902" spans="2:3" x14ac:dyDescent="0.25">
      <c r="B460902" s="78"/>
      <c r="C460902" s="77"/>
    </row>
    <row r="460903" spans="2:3" x14ac:dyDescent="0.25">
      <c r="B460903" s="78"/>
      <c r="C460903" s="77"/>
    </row>
    <row r="460904" spans="2:3" x14ac:dyDescent="0.25">
      <c r="B460904" s="78"/>
      <c r="C460904" s="77"/>
    </row>
    <row r="460905" spans="2:3" x14ac:dyDescent="0.25">
      <c r="B460905" s="78"/>
      <c r="C460905" s="77"/>
    </row>
    <row r="460906" spans="2:3" x14ac:dyDescent="0.25">
      <c r="B460906" s="78"/>
      <c r="C460906" s="77"/>
    </row>
    <row r="460907" spans="2:3" x14ac:dyDescent="0.25">
      <c r="B460907" s="78"/>
      <c r="C460907" s="77"/>
    </row>
    <row r="460908" spans="2:3" x14ac:dyDescent="0.25">
      <c r="B460908" s="78"/>
      <c r="C460908" s="77"/>
    </row>
    <row r="460909" spans="2:3" x14ac:dyDescent="0.25">
      <c r="B460909" s="78"/>
      <c r="C460909" s="77"/>
    </row>
    <row r="460910" spans="2:3" x14ac:dyDescent="0.25">
      <c r="B460910" s="78"/>
      <c r="C460910" s="77"/>
    </row>
    <row r="460911" spans="2:3" x14ac:dyDescent="0.25">
      <c r="B460911" s="78"/>
      <c r="C460911" s="77"/>
    </row>
    <row r="460912" spans="2:3" x14ac:dyDescent="0.25">
      <c r="B460912" s="78"/>
      <c r="C460912" s="77"/>
    </row>
    <row r="460913" spans="2:3" x14ac:dyDescent="0.25">
      <c r="B460913" s="78"/>
      <c r="C460913" s="77"/>
    </row>
    <row r="460914" spans="2:3" x14ac:dyDescent="0.25">
      <c r="B460914" s="78"/>
      <c r="C460914" s="77"/>
    </row>
    <row r="461024" spans="2:3" x14ac:dyDescent="0.25">
      <c r="B461024" s="78"/>
      <c r="C461024" s="77"/>
    </row>
    <row r="461025" spans="2:3" x14ac:dyDescent="0.25">
      <c r="B461025" s="78"/>
      <c r="C461025" s="77"/>
    </row>
    <row r="461026" spans="2:3" x14ac:dyDescent="0.25">
      <c r="B461026" s="78"/>
      <c r="C461026" s="77"/>
    </row>
    <row r="461027" spans="2:3" x14ac:dyDescent="0.25">
      <c r="B461027" s="78"/>
      <c r="C461027" s="77"/>
    </row>
    <row r="461028" spans="2:3" x14ac:dyDescent="0.25">
      <c r="B461028" s="78"/>
      <c r="C461028" s="77"/>
    </row>
    <row r="461029" spans="2:3" x14ac:dyDescent="0.25">
      <c r="B461029" s="78"/>
      <c r="C461029" s="77"/>
    </row>
    <row r="461030" spans="2:3" x14ac:dyDescent="0.25">
      <c r="B461030" s="78"/>
      <c r="C461030" s="77"/>
    </row>
    <row r="461031" spans="2:3" x14ac:dyDescent="0.25">
      <c r="B461031" s="78"/>
      <c r="C461031" s="77"/>
    </row>
    <row r="461032" spans="2:3" x14ac:dyDescent="0.25">
      <c r="B461032" s="78"/>
      <c r="C461032" s="77"/>
    </row>
    <row r="461033" spans="2:3" x14ac:dyDescent="0.25">
      <c r="B461033" s="78"/>
      <c r="C461033" s="77"/>
    </row>
    <row r="461034" spans="2:3" x14ac:dyDescent="0.25">
      <c r="B461034" s="78"/>
      <c r="C461034" s="77"/>
    </row>
    <row r="461035" spans="2:3" x14ac:dyDescent="0.25">
      <c r="B461035" s="78"/>
      <c r="C461035" s="77"/>
    </row>
    <row r="461036" spans="2:3" x14ac:dyDescent="0.25">
      <c r="B461036" s="78"/>
      <c r="C461036" s="77"/>
    </row>
    <row r="461146" spans="2:3" x14ac:dyDescent="0.25">
      <c r="B461146" s="78"/>
      <c r="C461146" s="77"/>
    </row>
    <row r="461147" spans="2:3" x14ac:dyDescent="0.25">
      <c r="B461147" s="78"/>
      <c r="C461147" s="77"/>
    </row>
    <row r="461148" spans="2:3" x14ac:dyDescent="0.25">
      <c r="B461148" s="78"/>
      <c r="C461148" s="77"/>
    </row>
    <row r="461149" spans="2:3" x14ac:dyDescent="0.25">
      <c r="B461149" s="78"/>
      <c r="C461149" s="77"/>
    </row>
    <row r="461150" spans="2:3" x14ac:dyDescent="0.25">
      <c r="B461150" s="78"/>
      <c r="C461150" s="77"/>
    </row>
    <row r="461151" spans="2:3" x14ac:dyDescent="0.25">
      <c r="B461151" s="78"/>
      <c r="C461151" s="77"/>
    </row>
    <row r="461152" spans="2:3" x14ac:dyDescent="0.25">
      <c r="B461152" s="78"/>
      <c r="C461152" s="77"/>
    </row>
    <row r="461153" spans="2:3" x14ac:dyDescent="0.25">
      <c r="B461153" s="78"/>
      <c r="C461153" s="77"/>
    </row>
    <row r="461154" spans="2:3" x14ac:dyDescent="0.25">
      <c r="B461154" s="78"/>
      <c r="C461154" s="77"/>
    </row>
    <row r="461155" spans="2:3" x14ac:dyDescent="0.25">
      <c r="B461155" s="78"/>
      <c r="C461155" s="77"/>
    </row>
    <row r="461156" spans="2:3" x14ac:dyDescent="0.25">
      <c r="B461156" s="78"/>
      <c r="C461156" s="77"/>
    </row>
    <row r="461157" spans="2:3" x14ac:dyDescent="0.25">
      <c r="B461157" s="78"/>
      <c r="C461157" s="77"/>
    </row>
    <row r="461158" spans="2:3" x14ac:dyDescent="0.25">
      <c r="B461158" s="78"/>
      <c r="C461158" s="77"/>
    </row>
    <row r="461268" spans="2:3" x14ac:dyDescent="0.25">
      <c r="B461268" s="78"/>
      <c r="C461268" s="77"/>
    </row>
    <row r="461269" spans="2:3" x14ac:dyDescent="0.25">
      <c r="B461269" s="78"/>
      <c r="C461269" s="77"/>
    </row>
    <row r="461270" spans="2:3" x14ac:dyDescent="0.25">
      <c r="B461270" s="78"/>
      <c r="C461270" s="77"/>
    </row>
    <row r="461271" spans="2:3" x14ac:dyDescent="0.25">
      <c r="B461271" s="78"/>
      <c r="C461271" s="77"/>
    </row>
    <row r="461272" spans="2:3" x14ac:dyDescent="0.25">
      <c r="B461272" s="78"/>
      <c r="C461272" s="77"/>
    </row>
    <row r="461273" spans="2:3" x14ac:dyDescent="0.25">
      <c r="B461273" s="78"/>
      <c r="C461273" s="77"/>
    </row>
    <row r="461274" spans="2:3" x14ac:dyDescent="0.25">
      <c r="B461274" s="78"/>
      <c r="C461274" s="77"/>
    </row>
    <row r="461275" spans="2:3" x14ac:dyDescent="0.25">
      <c r="B461275" s="78"/>
      <c r="C461275" s="77"/>
    </row>
    <row r="461276" spans="2:3" x14ac:dyDescent="0.25">
      <c r="B461276" s="78"/>
      <c r="C461276" s="77"/>
    </row>
    <row r="461277" spans="2:3" x14ac:dyDescent="0.25">
      <c r="B461277" s="78"/>
      <c r="C461277" s="77"/>
    </row>
    <row r="461278" spans="2:3" x14ac:dyDescent="0.25">
      <c r="B461278" s="78"/>
      <c r="C461278" s="77"/>
    </row>
    <row r="461279" spans="2:3" x14ac:dyDescent="0.25">
      <c r="B461279" s="78"/>
      <c r="C461279" s="77"/>
    </row>
    <row r="461280" spans="2:3" x14ac:dyDescent="0.25">
      <c r="B461280" s="78"/>
      <c r="C461280" s="77"/>
    </row>
    <row r="461390" spans="2:3" x14ac:dyDescent="0.25">
      <c r="B461390" s="78"/>
      <c r="C461390" s="77"/>
    </row>
    <row r="461391" spans="2:3" x14ac:dyDescent="0.25">
      <c r="B461391" s="78"/>
      <c r="C461391" s="77"/>
    </row>
    <row r="461392" spans="2:3" x14ac:dyDescent="0.25">
      <c r="B461392" s="78"/>
      <c r="C461392" s="77"/>
    </row>
    <row r="461393" spans="2:3" x14ac:dyDescent="0.25">
      <c r="B461393" s="78"/>
      <c r="C461393" s="77"/>
    </row>
    <row r="461394" spans="2:3" x14ac:dyDescent="0.25">
      <c r="B461394" s="78"/>
      <c r="C461394" s="77"/>
    </row>
    <row r="461395" spans="2:3" x14ac:dyDescent="0.25">
      <c r="B461395" s="78"/>
      <c r="C461395" s="77"/>
    </row>
    <row r="461396" spans="2:3" x14ac:dyDescent="0.25">
      <c r="B461396" s="78"/>
      <c r="C461396" s="77"/>
    </row>
    <row r="461397" spans="2:3" x14ac:dyDescent="0.25">
      <c r="B461397" s="78"/>
      <c r="C461397" s="77"/>
    </row>
    <row r="461398" spans="2:3" x14ac:dyDescent="0.25">
      <c r="B461398" s="78"/>
      <c r="C461398" s="77"/>
    </row>
    <row r="461399" spans="2:3" x14ac:dyDescent="0.25">
      <c r="B461399" s="78"/>
      <c r="C461399" s="77"/>
    </row>
    <row r="461400" spans="2:3" x14ac:dyDescent="0.25">
      <c r="B461400" s="78"/>
      <c r="C461400" s="77"/>
    </row>
    <row r="461401" spans="2:3" x14ac:dyDescent="0.25">
      <c r="B461401" s="78"/>
      <c r="C461401" s="77"/>
    </row>
    <row r="461402" spans="2:3" x14ac:dyDescent="0.25">
      <c r="B461402" s="78"/>
      <c r="C461402" s="77"/>
    </row>
    <row r="461512" spans="2:3" x14ac:dyDescent="0.25">
      <c r="B461512" s="78"/>
      <c r="C461512" s="77"/>
    </row>
    <row r="461513" spans="2:3" x14ac:dyDescent="0.25">
      <c r="B461513" s="78"/>
      <c r="C461513" s="77"/>
    </row>
    <row r="461514" spans="2:3" x14ac:dyDescent="0.25">
      <c r="B461514" s="78"/>
      <c r="C461514" s="77"/>
    </row>
    <row r="461515" spans="2:3" x14ac:dyDescent="0.25">
      <c r="B461515" s="78"/>
      <c r="C461515" s="77"/>
    </row>
    <row r="461516" spans="2:3" x14ac:dyDescent="0.25">
      <c r="B461516" s="78"/>
      <c r="C461516" s="77"/>
    </row>
    <row r="461517" spans="2:3" x14ac:dyDescent="0.25">
      <c r="B461517" s="78"/>
      <c r="C461517" s="77"/>
    </row>
    <row r="461518" spans="2:3" x14ac:dyDescent="0.25">
      <c r="B461518" s="78"/>
      <c r="C461518" s="77"/>
    </row>
    <row r="461519" spans="2:3" x14ac:dyDescent="0.25">
      <c r="B461519" s="78"/>
      <c r="C461519" s="77"/>
    </row>
    <row r="461520" spans="2:3" x14ac:dyDescent="0.25">
      <c r="B461520" s="78"/>
      <c r="C461520" s="77"/>
    </row>
    <row r="461521" spans="2:3" x14ac:dyDescent="0.25">
      <c r="B461521" s="78"/>
      <c r="C461521" s="77"/>
    </row>
    <row r="461522" spans="2:3" x14ac:dyDescent="0.25">
      <c r="B461522" s="78"/>
      <c r="C461522" s="77"/>
    </row>
    <row r="461523" spans="2:3" x14ac:dyDescent="0.25">
      <c r="B461523" s="78"/>
      <c r="C461523" s="77"/>
    </row>
    <row r="461524" spans="2:3" x14ac:dyDescent="0.25">
      <c r="B461524" s="78"/>
      <c r="C461524" s="77"/>
    </row>
    <row r="461634" spans="2:3" x14ac:dyDescent="0.25">
      <c r="B461634" s="78"/>
      <c r="C461634" s="77"/>
    </row>
    <row r="461635" spans="2:3" x14ac:dyDescent="0.25">
      <c r="B461635" s="78"/>
      <c r="C461635" s="77"/>
    </row>
    <row r="461636" spans="2:3" x14ac:dyDescent="0.25">
      <c r="B461636" s="78"/>
      <c r="C461636" s="77"/>
    </row>
    <row r="461637" spans="2:3" x14ac:dyDescent="0.25">
      <c r="B461637" s="78"/>
      <c r="C461637" s="77"/>
    </row>
    <row r="461638" spans="2:3" x14ac:dyDescent="0.25">
      <c r="B461638" s="78"/>
      <c r="C461638" s="77"/>
    </row>
    <row r="461639" spans="2:3" x14ac:dyDescent="0.25">
      <c r="B461639" s="78"/>
      <c r="C461639" s="77"/>
    </row>
    <row r="461640" spans="2:3" x14ac:dyDescent="0.25">
      <c r="B461640" s="78"/>
      <c r="C461640" s="77"/>
    </row>
    <row r="461641" spans="2:3" x14ac:dyDescent="0.25">
      <c r="B461641" s="78"/>
      <c r="C461641" s="77"/>
    </row>
    <row r="461642" spans="2:3" x14ac:dyDescent="0.25">
      <c r="B461642" s="78"/>
      <c r="C461642" s="77"/>
    </row>
    <row r="461643" spans="2:3" x14ac:dyDescent="0.25">
      <c r="B461643" s="78"/>
      <c r="C461643" s="77"/>
    </row>
    <row r="461644" spans="2:3" x14ac:dyDescent="0.25">
      <c r="B461644" s="78"/>
      <c r="C461644" s="77"/>
    </row>
    <row r="461645" spans="2:3" x14ac:dyDescent="0.25">
      <c r="B461645" s="78"/>
      <c r="C461645" s="77"/>
    </row>
    <row r="461646" spans="2:3" x14ac:dyDescent="0.25">
      <c r="B461646" s="78"/>
      <c r="C461646" s="77"/>
    </row>
    <row r="461756" spans="2:3" x14ac:dyDescent="0.25">
      <c r="B461756" s="78"/>
      <c r="C461756" s="77"/>
    </row>
    <row r="461757" spans="2:3" x14ac:dyDescent="0.25">
      <c r="B461757" s="78"/>
      <c r="C461757" s="77"/>
    </row>
    <row r="461758" spans="2:3" x14ac:dyDescent="0.25">
      <c r="B461758" s="78"/>
      <c r="C461758" s="77"/>
    </row>
    <row r="461759" spans="2:3" x14ac:dyDescent="0.25">
      <c r="B461759" s="78"/>
      <c r="C461759" s="77"/>
    </row>
    <row r="461760" spans="2:3" x14ac:dyDescent="0.25">
      <c r="B461760" s="78"/>
      <c r="C461760" s="77"/>
    </row>
    <row r="461761" spans="2:3" x14ac:dyDescent="0.25">
      <c r="B461761" s="78"/>
      <c r="C461761" s="77"/>
    </row>
    <row r="461762" spans="2:3" x14ac:dyDescent="0.25">
      <c r="B461762" s="78"/>
      <c r="C461762" s="77"/>
    </row>
    <row r="461763" spans="2:3" x14ac:dyDescent="0.25">
      <c r="B461763" s="78"/>
      <c r="C461763" s="77"/>
    </row>
    <row r="461764" spans="2:3" x14ac:dyDescent="0.25">
      <c r="B461764" s="78"/>
      <c r="C461764" s="77"/>
    </row>
    <row r="461765" spans="2:3" x14ac:dyDescent="0.25">
      <c r="B461765" s="78"/>
      <c r="C461765" s="77"/>
    </row>
    <row r="461766" spans="2:3" x14ac:dyDescent="0.25">
      <c r="B461766" s="78"/>
      <c r="C461766" s="77"/>
    </row>
    <row r="461767" spans="2:3" x14ac:dyDescent="0.25">
      <c r="B461767" s="78"/>
      <c r="C461767" s="77"/>
    </row>
    <row r="461768" spans="2:3" x14ac:dyDescent="0.25">
      <c r="B461768" s="78"/>
      <c r="C461768" s="77"/>
    </row>
    <row r="461878" spans="2:3" x14ac:dyDescent="0.25">
      <c r="B461878" s="78"/>
      <c r="C461878" s="77"/>
    </row>
    <row r="461879" spans="2:3" x14ac:dyDescent="0.25">
      <c r="B461879" s="78"/>
      <c r="C461879" s="77"/>
    </row>
    <row r="461880" spans="2:3" x14ac:dyDescent="0.25">
      <c r="B461880" s="78"/>
      <c r="C461880" s="77"/>
    </row>
    <row r="461881" spans="2:3" x14ac:dyDescent="0.25">
      <c r="B461881" s="78"/>
      <c r="C461881" s="77"/>
    </row>
    <row r="461882" spans="2:3" x14ac:dyDescent="0.25">
      <c r="B461882" s="78"/>
      <c r="C461882" s="77"/>
    </row>
    <row r="461883" spans="2:3" x14ac:dyDescent="0.25">
      <c r="B461883" s="78"/>
      <c r="C461883" s="77"/>
    </row>
    <row r="461884" spans="2:3" x14ac:dyDescent="0.25">
      <c r="B461884" s="78"/>
      <c r="C461884" s="77"/>
    </row>
    <row r="461885" spans="2:3" x14ac:dyDescent="0.25">
      <c r="B461885" s="78"/>
      <c r="C461885" s="77"/>
    </row>
    <row r="461886" spans="2:3" x14ac:dyDescent="0.25">
      <c r="B461886" s="78"/>
      <c r="C461886" s="77"/>
    </row>
    <row r="461887" spans="2:3" x14ac:dyDescent="0.25">
      <c r="B461887" s="78"/>
      <c r="C461887" s="77"/>
    </row>
    <row r="461888" spans="2:3" x14ac:dyDescent="0.25">
      <c r="B461888" s="78"/>
      <c r="C461888" s="77"/>
    </row>
    <row r="461889" spans="2:3" x14ac:dyDescent="0.25">
      <c r="B461889" s="78"/>
      <c r="C461889" s="77"/>
    </row>
    <row r="461890" spans="2:3" x14ac:dyDescent="0.25">
      <c r="B461890" s="78"/>
      <c r="C461890" s="77"/>
    </row>
    <row r="462000" spans="2:3" x14ac:dyDescent="0.25">
      <c r="B462000" s="78"/>
      <c r="C462000" s="77"/>
    </row>
    <row r="462001" spans="2:3" x14ac:dyDescent="0.25">
      <c r="B462001" s="78"/>
      <c r="C462001" s="77"/>
    </row>
    <row r="462002" spans="2:3" x14ac:dyDescent="0.25">
      <c r="B462002" s="78"/>
      <c r="C462002" s="77"/>
    </row>
    <row r="462003" spans="2:3" x14ac:dyDescent="0.25">
      <c r="B462003" s="78"/>
      <c r="C462003" s="77"/>
    </row>
    <row r="462004" spans="2:3" x14ac:dyDescent="0.25">
      <c r="B462004" s="78"/>
      <c r="C462004" s="77"/>
    </row>
    <row r="462005" spans="2:3" x14ac:dyDescent="0.25">
      <c r="B462005" s="78"/>
      <c r="C462005" s="77"/>
    </row>
    <row r="462006" spans="2:3" x14ac:dyDescent="0.25">
      <c r="B462006" s="78"/>
      <c r="C462006" s="77"/>
    </row>
    <row r="462007" spans="2:3" x14ac:dyDescent="0.25">
      <c r="B462007" s="78"/>
      <c r="C462007" s="77"/>
    </row>
    <row r="462008" spans="2:3" x14ac:dyDescent="0.25">
      <c r="B462008" s="78"/>
      <c r="C462008" s="77"/>
    </row>
    <row r="462009" spans="2:3" x14ac:dyDescent="0.25">
      <c r="B462009" s="78"/>
      <c r="C462009" s="77"/>
    </row>
    <row r="462010" spans="2:3" x14ac:dyDescent="0.25">
      <c r="B462010" s="78"/>
      <c r="C462010" s="77"/>
    </row>
    <row r="462011" spans="2:3" x14ac:dyDescent="0.25">
      <c r="B462011" s="78"/>
      <c r="C462011" s="77"/>
    </row>
    <row r="462012" spans="2:3" x14ac:dyDescent="0.25">
      <c r="B462012" s="78"/>
      <c r="C462012" s="77"/>
    </row>
    <row r="462122" spans="2:3" x14ac:dyDescent="0.25">
      <c r="B462122" s="78"/>
      <c r="C462122" s="77"/>
    </row>
    <row r="462123" spans="2:3" x14ac:dyDescent="0.25">
      <c r="B462123" s="78"/>
      <c r="C462123" s="77"/>
    </row>
    <row r="462124" spans="2:3" x14ac:dyDescent="0.25">
      <c r="B462124" s="78"/>
      <c r="C462124" s="77"/>
    </row>
    <row r="462125" spans="2:3" x14ac:dyDescent="0.25">
      <c r="B462125" s="78"/>
      <c r="C462125" s="77"/>
    </row>
    <row r="462126" spans="2:3" x14ac:dyDescent="0.25">
      <c r="B462126" s="78"/>
      <c r="C462126" s="77"/>
    </row>
    <row r="462127" spans="2:3" x14ac:dyDescent="0.25">
      <c r="B462127" s="78"/>
      <c r="C462127" s="77"/>
    </row>
    <row r="462128" spans="2:3" x14ac:dyDescent="0.25">
      <c r="B462128" s="78"/>
      <c r="C462128" s="77"/>
    </row>
    <row r="462129" spans="2:3" x14ac:dyDescent="0.25">
      <c r="B462129" s="78"/>
      <c r="C462129" s="77"/>
    </row>
    <row r="462130" spans="2:3" x14ac:dyDescent="0.25">
      <c r="B462130" s="78"/>
      <c r="C462130" s="77"/>
    </row>
    <row r="462131" spans="2:3" x14ac:dyDescent="0.25">
      <c r="B462131" s="78"/>
      <c r="C462131" s="77"/>
    </row>
    <row r="462132" spans="2:3" x14ac:dyDescent="0.25">
      <c r="B462132" s="78"/>
      <c r="C462132" s="77"/>
    </row>
    <row r="462133" spans="2:3" x14ac:dyDescent="0.25">
      <c r="B462133" s="78"/>
      <c r="C462133" s="77"/>
    </row>
    <row r="462134" spans="2:3" x14ac:dyDescent="0.25">
      <c r="B462134" s="78"/>
      <c r="C462134" s="77"/>
    </row>
    <row r="462244" spans="2:3" x14ac:dyDescent="0.25">
      <c r="B462244" s="78"/>
      <c r="C462244" s="77"/>
    </row>
    <row r="462245" spans="2:3" x14ac:dyDescent="0.25">
      <c r="B462245" s="78"/>
      <c r="C462245" s="77"/>
    </row>
    <row r="462246" spans="2:3" x14ac:dyDescent="0.25">
      <c r="B462246" s="78"/>
      <c r="C462246" s="77"/>
    </row>
    <row r="462247" spans="2:3" x14ac:dyDescent="0.25">
      <c r="B462247" s="78"/>
      <c r="C462247" s="77"/>
    </row>
    <row r="462248" spans="2:3" x14ac:dyDescent="0.25">
      <c r="B462248" s="78"/>
      <c r="C462248" s="77"/>
    </row>
    <row r="462249" spans="2:3" x14ac:dyDescent="0.25">
      <c r="B462249" s="78"/>
      <c r="C462249" s="77"/>
    </row>
    <row r="462250" spans="2:3" x14ac:dyDescent="0.25">
      <c r="B462250" s="78"/>
      <c r="C462250" s="77"/>
    </row>
    <row r="462251" spans="2:3" x14ac:dyDescent="0.25">
      <c r="B462251" s="78"/>
      <c r="C462251" s="77"/>
    </row>
    <row r="462252" spans="2:3" x14ac:dyDescent="0.25">
      <c r="B462252" s="78"/>
      <c r="C462252" s="77"/>
    </row>
    <row r="462253" spans="2:3" x14ac:dyDescent="0.25">
      <c r="B462253" s="78"/>
      <c r="C462253" s="77"/>
    </row>
    <row r="462254" spans="2:3" x14ac:dyDescent="0.25">
      <c r="B462254" s="78"/>
      <c r="C462254" s="77"/>
    </row>
    <row r="462255" spans="2:3" x14ac:dyDescent="0.25">
      <c r="B462255" s="78"/>
      <c r="C462255" s="77"/>
    </row>
    <row r="462256" spans="2:3" x14ac:dyDescent="0.25">
      <c r="B462256" s="78"/>
      <c r="C462256" s="77"/>
    </row>
    <row r="462366" spans="2:3" x14ac:dyDescent="0.25">
      <c r="B462366" s="78"/>
      <c r="C462366" s="77"/>
    </row>
    <row r="462367" spans="2:3" x14ac:dyDescent="0.25">
      <c r="B462367" s="78"/>
      <c r="C462367" s="77"/>
    </row>
    <row r="462368" spans="2:3" x14ac:dyDescent="0.25">
      <c r="B462368" s="78"/>
      <c r="C462368" s="77"/>
    </row>
    <row r="462369" spans="2:3" x14ac:dyDescent="0.25">
      <c r="B462369" s="78"/>
      <c r="C462369" s="77"/>
    </row>
    <row r="462370" spans="2:3" x14ac:dyDescent="0.25">
      <c r="B462370" s="78"/>
      <c r="C462370" s="77"/>
    </row>
    <row r="462371" spans="2:3" x14ac:dyDescent="0.25">
      <c r="B462371" s="78"/>
      <c r="C462371" s="77"/>
    </row>
    <row r="462372" spans="2:3" x14ac:dyDescent="0.25">
      <c r="B462372" s="78"/>
      <c r="C462372" s="77"/>
    </row>
    <row r="462373" spans="2:3" x14ac:dyDescent="0.25">
      <c r="B462373" s="78"/>
      <c r="C462373" s="77"/>
    </row>
    <row r="462374" spans="2:3" x14ac:dyDescent="0.25">
      <c r="B462374" s="78"/>
      <c r="C462374" s="77"/>
    </row>
    <row r="462375" spans="2:3" x14ac:dyDescent="0.25">
      <c r="B462375" s="78"/>
      <c r="C462375" s="77"/>
    </row>
    <row r="462376" spans="2:3" x14ac:dyDescent="0.25">
      <c r="B462376" s="78"/>
      <c r="C462376" s="77"/>
    </row>
    <row r="462377" spans="2:3" x14ac:dyDescent="0.25">
      <c r="B462377" s="78"/>
      <c r="C462377" s="77"/>
    </row>
    <row r="462378" spans="2:3" x14ac:dyDescent="0.25">
      <c r="B462378" s="78"/>
      <c r="C462378" s="77"/>
    </row>
    <row r="462488" spans="2:3" x14ac:dyDescent="0.25">
      <c r="B462488" s="78"/>
      <c r="C462488" s="77"/>
    </row>
    <row r="462489" spans="2:3" x14ac:dyDescent="0.25">
      <c r="B462489" s="78"/>
      <c r="C462489" s="77"/>
    </row>
    <row r="462490" spans="2:3" x14ac:dyDescent="0.25">
      <c r="B462490" s="78"/>
      <c r="C462490" s="77"/>
    </row>
    <row r="462491" spans="2:3" x14ac:dyDescent="0.25">
      <c r="B462491" s="78"/>
      <c r="C462491" s="77"/>
    </row>
    <row r="462492" spans="2:3" x14ac:dyDescent="0.25">
      <c r="B462492" s="78"/>
      <c r="C462492" s="77"/>
    </row>
    <row r="462493" spans="2:3" x14ac:dyDescent="0.25">
      <c r="B462493" s="78"/>
      <c r="C462493" s="77"/>
    </row>
    <row r="462494" spans="2:3" x14ac:dyDescent="0.25">
      <c r="B462494" s="78"/>
      <c r="C462494" s="77"/>
    </row>
    <row r="462495" spans="2:3" x14ac:dyDescent="0.25">
      <c r="B462495" s="78"/>
      <c r="C462495" s="77"/>
    </row>
    <row r="462496" spans="2:3" x14ac:dyDescent="0.25">
      <c r="B462496" s="78"/>
      <c r="C462496" s="77"/>
    </row>
    <row r="462497" spans="2:3" x14ac:dyDescent="0.25">
      <c r="B462497" s="78"/>
      <c r="C462497" s="77"/>
    </row>
    <row r="462498" spans="2:3" x14ac:dyDescent="0.25">
      <c r="B462498" s="78"/>
      <c r="C462498" s="77"/>
    </row>
    <row r="462499" spans="2:3" x14ac:dyDescent="0.25">
      <c r="B462499" s="78"/>
      <c r="C462499" s="77"/>
    </row>
    <row r="462500" spans="2:3" x14ac:dyDescent="0.25">
      <c r="B462500" s="78"/>
      <c r="C462500" s="77"/>
    </row>
    <row r="462610" spans="2:3" x14ac:dyDescent="0.25">
      <c r="B462610" s="78"/>
      <c r="C462610" s="77"/>
    </row>
    <row r="462611" spans="2:3" x14ac:dyDescent="0.25">
      <c r="B462611" s="78"/>
      <c r="C462611" s="77"/>
    </row>
    <row r="462612" spans="2:3" x14ac:dyDescent="0.25">
      <c r="B462612" s="78"/>
      <c r="C462612" s="77"/>
    </row>
    <row r="462613" spans="2:3" x14ac:dyDescent="0.25">
      <c r="B462613" s="78"/>
      <c r="C462613" s="77"/>
    </row>
    <row r="462614" spans="2:3" x14ac:dyDescent="0.25">
      <c r="B462614" s="78"/>
      <c r="C462614" s="77"/>
    </row>
    <row r="462615" spans="2:3" x14ac:dyDescent="0.25">
      <c r="B462615" s="78"/>
      <c r="C462615" s="77"/>
    </row>
    <row r="462616" spans="2:3" x14ac:dyDescent="0.25">
      <c r="B462616" s="78"/>
      <c r="C462616" s="77"/>
    </row>
    <row r="462617" spans="2:3" x14ac:dyDescent="0.25">
      <c r="B462617" s="78"/>
      <c r="C462617" s="77"/>
    </row>
    <row r="462618" spans="2:3" x14ac:dyDescent="0.25">
      <c r="B462618" s="78"/>
      <c r="C462618" s="77"/>
    </row>
    <row r="462619" spans="2:3" x14ac:dyDescent="0.25">
      <c r="B462619" s="78"/>
      <c r="C462619" s="77"/>
    </row>
    <row r="462620" spans="2:3" x14ac:dyDescent="0.25">
      <c r="B462620" s="78"/>
      <c r="C462620" s="77"/>
    </row>
    <row r="462621" spans="2:3" x14ac:dyDescent="0.25">
      <c r="B462621" s="78"/>
      <c r="C462621" s="77"/>
    </row>
    <row r="462622" spans="2:3" x14ac:dyDescent="0.25">
      <c r="B462622" s="78"/>
      <c r="C462622" s="77"/>
    </row>
    <row r="462732" spans="2:3" x14ac:dyDescent="0.25">
      <c r="B462732" s="78"/>
      <c r="C462732" s="77"/>
    </row>
    <row r="462733" spans="2:3" x14ac:dyDescent="0.25">
      <c r="B462733" s="78"/>
      <c r="C462733" s="77"/>
    </row>
    <row r="462734" spans="2:3" x14ac:dyDescent="0.25">
      <c r="B462734" s="78"/>
      <c r="C462734" s="77"/>
    </row>
    <row r="462735" spans="2:3" x14ac:dyDescent="0.25">
      <c r="B462735" s="78"/>
      <c r="C462735" s="77"/>
    </row>
    <row r="462736" spans="2:3" x14ac:dyDescent="0.25">
      <c r="B462736" s="78"/>
      <c r="C462736" s="77"/>
    </row>
    <row r="462737" spans="2:3" x14ac:dyDescent="0.25">
      <c r="B462737" s="78"/>
      <c r="C462737" s="77"/>
    </row>
    <row r="462738" spans="2:3" x14ac:dyDescent="0.25">
      <c r="B462738" s="78"/>
      <c r="C462738" s="77"/>
    </row>
    <row r="462739" spans="2:3" x14ac:dyDescent="0.25">
      <c r="B462739" s="78"/>
      <c r="C462739" s="77"/>
    </row>
    <row r="462740" spans="2:3" x14ac:dyDescent="0.25">
      <c r="B462740" s="78"/>
      <c r="C462740" s="77"/>
    </row>
    <row r="462741" spans="2:3" x14ac:dyDescent="0.25">
      <c r="B462741" s="78"/>
      <c r="C462741" s="77"/>
    </row>
    <row r="462742" spans="2:3" x14ac:dyDescent="0.25">
      <c r="B462742" s="78"/>
      <c r="C462742" s="77"/>
    </row>
    <row r="462743" spans="2:3" x14ac:dyDescent="0.25">
      <c r="B462743" s="78"/>
      <c r="C462743" s="77"/>
    </row>
    <row r="462744" spans="2:3" x14ac:dyDescent="0.25">
      <c r="B462744" s="78"/>
      <c r="C462744" s="77"/>
    </row>
    <row r="462854" spans="2:3" x14ac:dyDescent="0.25">
      <c r="B462854" s="78"/>
      <c r="C462854" s="77"/>
    </row>
    <row r="462855" spans="2:3" x14ac:dyDescent="0.25">
      <c r="B462855" s="78"/>
      <c r="C462855" s="77"/>
    </row>
    <row r="462856" spans="2:3" x14ac:dyDescent="0.25">
      <c r="B462856" s="78"/>
      <c r="C462856" s="77"/>
    </row>
    <row r="462857" spans="2:3" x14ac:dyDescent="0.25">
      <c r="B462857" s="78"/>
      <c r="C462857" s="77"/>
    </row>
    <row r="462858" spans="2:3" x14ac:dyDescent="0.25">
      <c r="B462858" s="78"/>
      <c r="C462858" s="77"/>
    </row>
    <row r="462859" spans="2:3" x14ac:dyDescent="0.25">
      <c r="B462859" s="78"/>
      <c r="C462859" s="77"/>
    </row>
    <row r="462860" spans="2:3" x14ac:dyDescent="0.25">
      <c r="B462860" s="78"/>
      <c r="C462860" s="77"/>
    </row>
    <row r="462861" spans="2:3" x14ac:dyDescent="0.25">
      <c r="B462861" s="78"/>
      <c r="C462861" s="77"/>
    </row>
    <row r="462862" spans="2:3" x14ac:dyDescent="0.25">
      <c r="B462862" s="78"/>
      <c r="C462862" s="77"/>
    </row>
    <row r="462863" spans="2:3" x14ac:dyDescent="0.25">
      <c r="B462863" s="78"/>
      <c r="C462863" s="77"/>
    </row>
    <row r="462864" spans="2:3" x14ac:dyDescent="0.25">
      <c r="B462864" s="78"/>
      <c r="C462864" s="77"/>
    </row>
    <row r="462865" spans="2:3" x14ac:dyDescent="0.25">
      <c r="B462865" s="78"/>
      <c r="C462865" s="77"/>
    </row>
    <row r="462866" spans="2:3" x14ac:dyDescent="0.25">
      <c r="B462866" s="78"/>
      <c r="C462866" s="77"/>
    </row>
    <row r="462976" spans="2:3" x14ac:dyDescent="0.25">
      <c r="B462976" s="78"/>
      <c r="C462976" s="77"/>
    </row>
    <row r="462977" spans="2:3" x14ac:dyDescent="0.25">
      <c r="B462977" s="78"/>
      <c r="C462977" s="77"/>
    </row>
    <row r="462978" spans="2:3" x14ac:dyDescent="0.25">
      <c r="B462978" s="78"/>
      <c r="C462978" s="77"/>
    </row>
    <row r="462979" spans="2:3" x14ac:dyDescent="0.25">
      <c r="B462979" s="78"/>
      <c r="C462979" s="77"/>
    </row>
    <row r="462980" spans="2:3" x14ac:dyDescent="0.25">
      <c r="B462980" s="78"/>
      <c r="C462980" s="77"/>
    </row>
    <row r="462981" spans="2:3" x14ac:dyDescent="0.25">
      <c r="B462981" s="78"/>
      <c r="C462981" s="77"/>
    </row>
    <row r="462982" spans="2:3" x14ac:dyDescent="0.25">
      <c r="B462982" s="78"/>
      <c r="C462982" s="77"/>
    </row>
    <row r="462983" spans="2:3" x14ac:dyDescent="0.25">
      <c r="B462983" s="78"/>
      <c r="C462983" s="77"/>
    </row>
    <row r="462984" spans="2:3" x14ac:dyDescent="0.25">
      <c r="B462984" s="78"/>
      <c r="C462984" s="77"/>
    </row>
    <row r="462985" spans="2:3" x14ac:dyDescent="0.25">
      <c r="B462985" s="78"/>
      <c r="C462985" s="77"/>
    </row>
    <row r="462986" spans="2:3" x14ac:dyDescent="0.25">
      <c r="B462986" s="78"/>
      <c r="C462986" s="77"/>
    </row>
    <row r="462987" spans="2:3" x14ac:dyDescent="0.25">
      <c r="B462987" s="78"/>
      <c r="C462987" s="77"/>
    </row>
    <row r="462988" spans="2:3" x14ac:dyDescent="0.25">
      <c r="B462988" s="78"/>
      <c r="C462988" s="77"/>
    </row>
    <row r="463098" spans="2:3" x14ac:dyDescent="0.25">
      <c r="B463098" s="78"/>
      <c r="C463098" s="77"/>
    </row>
    <row r="463099" spans="2:3" x14ac:dyDescent="0.25">
      <c r="B463099" s="78"/>
      <c r="C463099" s="77"/>
    </row>
    <row r="463100" spans="2:3" x14ac:dyDescent="0.25">
      <c r="B463100" s="78"/>
      <c r="C463100" s="77"/>
    </row>
    <row r="463101" spans="2:3" x14ac:dyDescent="0.25">
      <c r="B463101" s="78"/>
      <c r="C463101" s="77"/>
    </row>
    <row r="463102" spans="2:3" x14ac:dyDescent="0.25">
      <c r="B463102" s="78"/>
      <c r="C463102" s="77"/>
    </row>
    <row r="463103" spans="2:3" x14ac:dyDescent="0.25">
      <c r="B463103" s="78"/>
      <c r="C463103" s="77"/>
    </row>
    <row r="463104" spans="2:3" x14ac:dyDescent="0.25">
      <c r="B463104" s="78"/>
      <c r="C463104" s="77"/>
    </row>
    <row r="463105" spans="2:3" x14ac:dyDescent="0.25">
      <c r="B463105" s="78"/>
      <c r="C463105" s="77"/>
    </row>
    <row r="463106" spans="2:3" x14ac:dyDescent="0.25">
      <c r="B463106" s="78"/>
      <c r="C463106" s="77"/>
    </row>
    <row r="463107" spans="2:3" x14ac:dyDescent="0.25">
      <c r="B463107" s="78"/>
      <c r="C463107" s="77"/>
    </row>
    <row r="463108" spans="2:3" x14ac:dyDescent="0.25">
      <c r="B463108" s="78"/>
      <c r="C463108" s="77"/>
    </row>
    <row r="463109" spans="2:3" x14ac:dyDescent="0.25">
      <c r="B463109" s="78"/>
      <c r="C463109" s="77"/>
    </row>
    <row r="463110" spans="2:3" x14ac:dyDescent="0.25">
      <c r="B463110" s="78"/>
      <c r="C463110" s="77"/>
    </row>
    <row r="463220" spans="2:3" x14ac:dyDescent="0.25">
      <c r="B463220" s="78"/>
      <c r="C463220" s="77"/>
    </row>
    <row r="463221" spans="2:3" x14ac:dyDescent="0.25">
      <c r="B463221" s="78"/>
      <c r="C463221" s="77"/>
    </row>
    <row r="463222" spans="2:3" x14ac:dyDescent="0.25">
      <c r="B463222" s="78"/>
      <c r="C463222" s="77"/>
    </row>
    <row r="463223" spans="2:3" x14ac:dyDescent="0.25">
      <c r="B463223" s="78"/>
      <c r="C463223" s="77"/>
    </row>
    <row r="463224" spans="2:3" x14ac:dyDescent="0.25">
      <c r="B463224" s="78"/>
      <c r="C463224" s="77"/>
    </row>
    <row r="463225" spans="2:3" x14ac:dyDescent="0.25">
      <c r="B463225" s="78"/>
      <c r="C463225" s="77"/>
    </row>
    <row r="463226" spans="2:3" x14ac:dyDescent="0.25">
      <c r="B463226" s="78"/>
      <c r="C463226" s="77"/>
    </row>
    <row r="463227" spans="2:3" x14ac:dyDescent="0.25">
      <c r="B463227" s="78"/>
      <c r="C463227" s="77"/>
    </row>
    <row r="463228" spans="2:3" x14ac:dyDescent="0.25">
      <c r="B463228" s="78"/>
      <c r="C463228" s="77"/>
    </row>
    <row r="463229" spans="2:3" x14ac:dyDescent="0.25">
      <c r="B463229" s="78"/>
      <c r="C463229" s="77"/>
    </row>
    <row r="463230" spans="2:3" x14ac:dyDescent="0.25">
      <c r="B463230" s="78"/>
      <c r="C463230" s="77"/>
    </row>
    <row r="463231" spans="2:3" x14ac:dyDescent="0.25">
      <c r="B463231" s="78"/>
      <c r="C463231" s="77"/>
    </row>
    <row r="463232" spans="2:3" x14ac:dyDescent="0.25">
      <c r="B463232" s="78"/>
      <c r="C463232" s="77"/>
    </row>
    <row r="463342" spans="2:3" x14ac:dyDescent="0.25">
      <c r="B463342" s="78"/>
      <c r="C463342" s="77"/>
    </row>
    <row r="463343" spans="2:3" x14ac:dyDescent="0.25">
      <c r="B463343" s="78"/>
      <c r="C463343" s="77"/>
    </row>
    <row r="463344" spans="2:3" x14ac:dyDescent="0.25">
      <c r="B463344" s="78"/>
      <c r="C463344" s="77"/>
    </row>
    <row r="463345" spans="2:3" x14ac:dyDescent="0.25">
      <c r="B463345" s="78"/>
      <c r="C463345" s="77"/>
    </row>
    <row r="463346" spans="2:3" x14ac:dyDescent="0.25">
      <c r="B463346" s="78"/>
      <c r="C463346" s="77"/>
    </row>
    <row r="463347" spans="2:3" x14ac:dyDescent="0.25">
      <c r="B463347" s="78"/>
      <c r="C463347" s="77"/>
    </row>
    <row r="463348" spans="2:3" x14ac:dyDescent="0.25">
      <c r="B463348" s="78"/>
      <c r="C463348" s="77"/>
    </row>
    <row r="463349" spans="2:3" x14ac:dyDescent="0.25">
      <c r="B463349" s="78"/>
      <c r="C463349" s="77"/>
    </row>
    <row r="463350" spans="2:3" x14ac:dyDescent="0.25">
      <c r="B463350" s="78"/>
      <c r="C463350" s="77"/>
    </row>
    <row r="463351" spans="2:3" x14ac:dyDescent="0.25">
      <c r="B463351" s="78"/>
      <c r="C463351" s="77"/>
    </row>
    <row r="463352" spans="2:3" x14ac:dyDescent="0.25">
      <c r="B463352" s="78"/>
      <c r="C463352" s="77"/>
    </row>
    <row r="463353" spans="2:3" x14ac:dyDescent="0.25">
      <c r="B463353" s="78"/>
      <c r="C463353" s="77"/>
    </row>
    <row r="463354" spans="2:3" x14ac:dyDescent="0.25">
      <c r="B463354" s="78"/>
      <c r="C463354" s="77"/>
    </row>
    <row r="463464" spans="2:3" x14ac:dyDescent="0.25">
      <c r="B463464" s="78"/>
      <c r="C463464" s="77"/>
    </row>
    <row r="463465" spans="2:3" x14ac:dyDescent="0.25">
      <c r="B463465" s="78"/>
      <c r="C463465" s="77"/>
    </row>
    <row r="463466" spans="2:3" x14ac:dyDescent="0.25">
      <c r="B463466" s="78"/>
      <c r="C463466" s="77"/>
    </row>
    <row r="463467" spans="2:3" x14ac:dyDescent="0.25">
      <c r="B463467" s="78"/>
      <c r="C463467" s="77"/>
    </row>
    <row r="463468" spans="2:3" x14ac:dyDescent="0.25">
      <c r="B463468" s="78"/>
      <c r="C463468" s="77"/>
    </row>
    <row r="463469" spans="2:3" x14ac:dyDescent="0.25">
      <c r="B463469" s="78"/>
      <c r="C463469" s="77"/>
    </row>
    <row r="463470" spans="2:3" x14ac:dyDescent="0.25">
      <c r="B463470" s="78"/>
      <c r="C463470" s="77"/>
    </row>
    <row r="463471" spans="2:3" x14ac:dyDescent="0.25">
      <c r="B463471" s="78"/>
      <c r="C463471" s="77"/>
    </row>
    <row r="463472" spans="2:3" x14ac:dyDescent="0.25">
      <c r="B463472" s="78"/>
      <c r="C463472" s="77"/>
    </row>
    <row r="463473" spans="2:3" x14ac:dyDescent="0.25">
      <c r="B463473" s="78"/>
      <c r="C463473" s="77"/>
    </row>
    <row r="463474" spans="2:3" x14ac:dyDescent="0.25">
      <c r="B463474" s="78"/>
      <c r="C463474" s="77"/>
    </row>
    <row r="463475" spans="2:3" x14ac:dyDescent="0.25">
      <c r="B463475" s="78"/>
      <c r="C463475" s="77"/>
    </row>
    <row r="463476" spans="2:3" x14ac:dyDescent="0.25">
      <c r="B463476" s="78"/>
      <c r="C463476" s="77"/>
    </row>
    <row r="463586" spans="2:3" x14ac:dyDescent="0.25">
      <c r="B463586" s="78"/>
      <c r="C463586" s="77"/>
    </row>
    <row r="463587" spans="2:3" x14ac:dyDescent="0.25">
      <c r="B463587" s="78"/>
      <c r="C463587" s="77"/>
    </row>
    <row r="463588" spans="2:3" x14ac:dyDescent="0.25">
      <c r="B463588" s="78"/>
      <c r="C463588" s="77"/>
    </row>
    <row r="463589" spans="2:3" x14ac:dyDescent="0.25">
      <c r="B463589" s="78"/>
      <c r="C463589" s="77"/>
    </row>
    <row r="463590" spans="2:3" x14ac:dyDescent="0.25">
      <c r="B463590" s="78"/>
      <c r="C463590" s="77"/>
    </row>
    <row r="463591" spans="2:3" x14ac:dyDescent="0.25">
      <c r="B463591" s="78"/>
      <c r="C463591" s="77"/>
    </row>
    <row r="463592" spans="2:3" x14ac:dyDescent="0.25">
      <c r="B463592" s="78"/>
      <c r="C463592" s="77"/>
    </row>
    <row r="463593" spans="2:3" x14ac:dyDescent="0.25">
      <c r="B463593" s="78"/>
      <c r="C463593" s="77"/>
    </row>
    <row r="463594" spans="2:3" x14ac:dyDescent="0.25">
      <c r="B463594" s="78"/>
      <c r="C463594" s="77"/>
    </row>
    <row r="463595" spans="2:3" x14ac:dyDescent="0.25">
      <c r="B463595" s="78"/>
      <c r="C463595" s="77"/>
    </row>
    <row r="463596" spans="2:3" x14ac:dyDescent="0.25">
      <c r="B463596" s="78"/>
      <c r="C463596" s="77"/>
    </row>
    <row r="463597" spans="2:3" x14ac:dyDescent="0.25">
      <c r="B463597" s="78"/>
      <c r="C463597" s="77"/>
    </row>
    <row r="463598" spans="2:3" x14ac:dyDescent="0.25">
      <c r="B463598" s="78"/>
      <c r="C463598" s="77"/>
    </row>
    <row r="463708" spans="2:3" x14ac:dyDescent="0.25">
      <c r="B463708" s="78"/>
      <c r="C463708" s="77"/>
    </row>
    <row r="463709" spans="2:3" x14ac:dyDescent="0.25">
      <c r="B463709" s="78"/>
      <c r="C463709" s="77"/>
    </row>
    <row r="463710" spans="2:3" x14ac:dyDescent="0.25">
      <c r="B463710" s="78"/>
      <c r="C463710" s="77"/>
    </row>
    <row r="463711" spans="2:3" x14ac:dyDescent="0.25">
      <c r="B463711" s="78"/>
      <c r="C463711" s="77"/>
    </row>
    <row r="463712" spans="2:3" x14ac:dyDescent="0.25">
      <c r="B463712" s="78"/>
      <c r="C463712" s="77"/>
    </row>
    <row r="463713" spans="2:3" x14ac:dyDescent="0.25">
      <c r="B463713" s="78"/>
      <c r="C463713" s="77"/>
    </row>
    <row r="463714" spans="2:3" x14ac:dyDescent="0.25">
      <c r="B463714" s="78"/>
      <c r="C463714" s="77"/>
    </row>
    <row r="463715" spans="2:3" x14ac:dyDescent="0.25">
      <c r="B463715" s="78"/>
      <c r="C463715" s="77"/>
    </row>
    <row r="463716" spans="2:3" x14ac:dyDescent="0.25">
      <c r="B463716" s="78"/>
      <c r="C463716" s="77"/>
    </row>
    <row r="463717" spans="2:3" x14ac:dyDescent="0.25">
      <c r="B463717" s="78"/>
      <c r="C463717" s="77"/>
    </row>
    <row r="463718" spans="2:3" x14ac:dyDescent="0.25">
      <c r="B463718" s="78"/>
      <c r="C463718" s="77"/>
    </row>
    <row r="463719" spans="2:3" x14ac:dyDescent="0.25">
      <c r="B463719" s="78"/>
      <c r="C463719" s="77"/>
    </row>
    <row r="463720" spans="2:3" x14ac:dyDescent="0.25">
      <c r="B463720" s="78"/>
      <c r="C463720" s="77"/>
    </row>
    <row r="463830" spans="2:3" x14ac:dyDescent="0.25">
      <c r="B463830" s="78"/>
      <c r="C463830" s="77"/>
    </row>
    <row r="463831" spans="2:3" x14ac:dyDescent="0.25">
      <c r="B463831" s="78"/>
      <c r="C463831" s="77"/>
    </row>
    <row r="463832" spans="2:3" x14ac:dyDescent="0.25">
      <c r="B463832" s="78"/>
      <c r="C463832" s="77"/>
    </row>
    <row r="463833" spans="2:3" x14ac:dyDescent="0.25">
      <c r="B463833" s="78"/>
      <c r="C463833" s="77"/>
    </row>
    <row r="463834" spans="2:3" x14ac:dyDescent="0.25">
      <c r="B463834" s="78"/>
      <c r="C463834" s="77"/>
    </row>
    <row r="463835" spans="2:3" x14ac:dyDescent="0.25">
      <c r="B463835" s="78"/>
      <c r="C463835" s="77"/>
    </row>
    <row r="463836" spans="2:3" x14ac:dyDescent="0.25">
      <c r="B463836" s="78"/>
      <c r="C463836" s="77"/>
    </row>
    <row r="463837" spans="2:3" x14ac:dyDescent="0.25">
      <c r="B463837" s="78"/>
      <c r="C463837" s="77"/>
    </row>
    <row r="463838" spans="2:3" x14ac:dyDescent="0.25">
      <c r="B463838" s="78"/>
      <c r="C463838" s="77"/>
    </row>
    <row r="463839" spans="2:3" x14ac:dyDescent="0.25">
      <c r="B463839" s="78"/>
      <c r="C463839" s="77"/>
    </row>
    <row r="463840" spans="2:3" x14ac:dyDescent="0.25">
      <c r="B463840" s="78"/>
      <c r="C463840" s="77"/>
    </row>
    <row r="463841" spans="2:3" x14ac:dyDescent="0.25">
      <c r="B463841" s="78"/>
      <c r="C463841" s="77"/>
    </row>
    <row r="463842" spans="2:3" x14ac:dyDescent="0.25">
      <c r="B463842" s="78"/>
      <c r="C463842" s="77"/>
    </row>
    <row r="463952" spans="2:3" x14ac:dyDescent="0.25">
      <c r="B463952" s="78"/>
      <c r="C463952" s="77"/>
    </row>
    <row r="463953" spans="2:3" x14ac:dyDescent="0.25">
      <c r="B463953" s="78"/>
      <c r="C463953" s="77"/>
    </row>
    <row r="463954" spans="2:3" x14ac:dyDescent="0.25">
      <c r="B463954" s="78"/>
      <c r="C463954" s="77"/>
    </row>
    <row r="463955" spans="2:3" x14ac:dyDescent="0.25">
      <c r="B463955" s="78"/>
      <c r="C463955" s="77"/>
    </row>
    <row r="463956" spans="2:3" x14ac:dyDescent="0.25">
      <c r="B463956" s="78"/>
      <c r="C463956" s="77"/>
    </row>
    <row r="463957" spans="2:3" x14ac:dyDescent="0.25">
      <c r="B463957" s="78"/>
      <c r="C463957" s="77"/>
    </row>
    <row r="463958" spans="2:3" x14ac:dyDescent="0.25">
      <c r="B463958" s="78"/>
      <c r="C463958" s="77"/>
    </row>
    <row r="463959" spans="2:3" x14ac:dyDescent="0.25">
      <c r="B463959" s="78"/>
      <c r="C463959" s="77"/>
    </row>
    <row r="463960" spans="2:3" x14ac:dyDescent="0.25">
      <c r="B463960" s="78"/>
      <c r="C463960" s="77"/>
    </row>
    <row r="463961" spans="2:3" x14ac:dyDescent="0.25">
      <c r="B463961" s="78"/>
      <c r="C463961" s="77"/>
    </row>
    <row r="463962" spans="2:3" x14ac:dyDescent="0.25">
      <c r="B463962" s="78"/>
      <c r="C463962" s="77"/>
    </row>
    <row r="463963" spans="2:3" x14ac:dyDescent="0.25">
      <c r="B463963" s="78"/>
      <c r="C463963" s="77"/>
    </row>
    <row r="463964" spans="2:3" x14ac:dyDescent="0.25">
      <c r="B463964" s="78"/>
      <c r="C463964" s="77"/>
    </row>
    <row r="464074" spans="2:3" x14ac:dyDescent="0.25">
      <c r="B464074" s="78"/>
      <c r="C464074" s="77"/>
    </row>
    <row r="464075" spans="2:3" x14ac:dyDescent="0.25">
      <c r="B464075" s="78"/>
      <c r="C464075" s="77"/>
    </row>
    <row r="464076" spans="2:3" x14ac:dyDescent="0.25">
      <c r="B464076" s="78"/>
      <c r="C464076" s="77"/>
    </row>
    <row r="464077" spans="2:3" x14ac:dyDescent="0.25">
      <c r="B464077" s="78"/>
      <c r="C464077" s="77"/>
    </row>
    <row r="464078" spans="2:3" x14ac:dyDescent="0.25">
      <c r="B464078" s="78"/>
      <c r="C464078" s="77"/>
    </row>
    <row r="464079" spans="2:3" x14ac:dyDescent="0.25">
      <c r="B464079" s="78"/>
      <c r="C464079" s="77"/>
    </row>
    <row r="464080" spans="2:3" x14ac:dyDescent="0.25">
      <c r="B464080" s="78"/>
      <c r="C464080" s="77"/>
    </row>
    <row r="464081" spans="2:3" x14ac:dyDescent="0.25">
      <c r="B464081" s="78"/>
      <c r="C464081" s="77"/>
    </row>
    <row r="464082" spans="2:3" x14ac:dyDescent="0.25">
      <c r="B464082" s="78"/>
      <c r="C464082" s="77"/>
    </row>
    <row r="464083" spans="2:3" x14ac:dyDescent="0.25">
      <c r="B464083" s="78"/>
      <c r="C464083" s="77"/>
    </row>
    <row r="464084" spans="2:3" x14ac:dyDescent="0.25">
      <c r="B464084" s="78"/>
      <c r="C464084" s="77"/>
    </row>
    <row r="464085" spans="2:3" x14ac:dyDescent="0.25">
      <c r="B464085" s="78"/>
      <c r="C464085" s="77"/>
    </row>
    <row r="464086" spans="2:3" x14ac:dyDescent="0.25">
      <c r="B464086" s="78"/>
      <c r="C464086" s="77"/>
    </row>
    <row r="464196" spans="2:3" x14ac:dyDescent="0.25">
      <c r="B464196" s="78"/>
      <c r="C464196" s="77"/>
    </row>
    <row r="464197" spans="2:3" x14ac:dyDescent="0.25">
      <c r="B464197" s="78"/>
      <c r="C464197" s="77"/>
    </row>
    <row r="464198" spans="2:3" x14ac:dyDescent="0.25">
      <c r="B464198" s="78"/>
      <c r="C464198" s="77"/>
    </row>
    <row r="464199" spans="2:3" x14ac:dyDescent="0.25">
      <c r="B464199" s="78"/>
      <c r="C464199" s="77"/>
    </row>
    <row r="464200" spans="2:3" x14ac:dyDescent="0.25">
      <c r="B464200" s="78"/>
      <c r="C464200" s="77"/>
    </row>
    <row r="464201" spans="2:3" x14ac:dyDescent="0.25">
      <c r="B464201" s="78"/>
      <c r="C464201" s="77"/>
    </row>
    <row r="464202" spans="2:3" x14ac:dyDescent="0.25">
      <c r="B464202" s="78"/>
      <c r="C464202" s="77"/>
    </row>
    <row r="464203" spans="2:3" x14ac:dyDescent="0.25">
      <c r="B464203" s="78"/>
      <c r="C464203" s="77"/>
    </row>
    <row r="464204" spans="2:3" x14ac:dyDescent="0.25">
      <c r="B464204" s="78"/>
      <c r="C464204" s="77"/>
    </row>
    <row r="464205" spans="2:3" x14ac:dyDescent="0.25">
      <c r="B464205" s="78"/>
      <c r="C464205" s="77"/>
    </row>
    <row r="464206" spans="2:3" x14ac:dyDescent="0.25">
      <c r="B464206" s="78"/>
      <c r="C464206" s="77"/>
    </row>
    <row r="464207" spans="2:3" x14ac:dyDescent="0.25">
      <c r="B464207" s="78"/>
      <c r="C464207" s="77"/>
    </row>
    <row r="464208" spans="2:3" x14ac:dyDescent="0.25">
      <c r="B464208" s="78"/>
      <c r="C464208" s="77"/>
    </row>
    <row r="464318" spans="2:3" x14ac:dyDescent="0.25">
      <c r="B464318" s="78"/>
      <c r="C464318" s="77"/>
    </row>
    <row r="464319" spans="2:3" x14ac:dyDescent="0.25">
      <c r="B464319" s="78"/>
      <c r="C464319" s="77"/>
    </row>
    <row r="464320" spans="2:3" x14ac:dyDescent="0.25">
      <c r="B464320" s="78"/>
      <c r="C464320" s="77"/>
    </row>
    <row r="464321" spans="2:3" x14ac:dyDescent="0.25">
      <c r="B464321" s="78"/>
      <c r="C464321" s="77"/>
    </row>
    <row r="464322" spans="2:3" x14ac:dyDescent="0.25">
      <c r="B464322" s="78"/>
      <c r="C464322" s="77"/>
    </row>
    <row r="464323" spans="2:3" x14ac:dyDescent="0.25">
      <c r="B464323" s="78"/>
      <c r="C464323" s="77"/>
    </row>
    <row r="464324" spans="2:3" x14ac:dyDescent="0.25">
      <c r="B464324" s="78"/>
      <c r="C464324" s="77"/>
    </row>
    <row r="464325" spans="2:3" x14ac:dyDescent="0.25">
      <c r="B464325" s="78"/>
      <c r="C464325" s="77"/>
    </row>
    <row r="464326" spans="2:3" x14ac:dyDescent="0.25">
      <c r="B464326" s="78"/>
      <c r="C464326" s="77"/>
    </row>
    <row r="464327" spans="2:3" x14ac:dyDescent="0.25">
      <c r="B464327" s="78"/>
      <c r="C464327" s="77"/>
    </row>
    <row r="464328" spans="2:3" x14ac:dyDescent="0.25">
      <c r="B464328" s="78"/>
      <c r="C464328" s="77"/>
    </row>
    <row r="464329" spans="2:3" x14ac:dyDescent="0.25">
      <c r="B464329" s="78"/>
      <c r="C464329" s="77"/>
    </row>
    <row r="464330" spans="2:3" x14ac:dyDescent="0.25">
      <c r="B464330" s="78"/>
      <c r="C464330" s="77"/>
    </row>
    <row r="464440" spans="2:3" x14ac:dyDescent="0.25">
      <c r="B464440" s="78"/>
      <c r="C464440" s="77"/>
    </row>
    <row r="464441" spans="2:3" x14ac:dyDescent="0.25">
      <c r="B464441" s="78"/>
      <c r="C464441" s="77"/>
    </row>
    <row r="464442" spans="2:3" x14ac:dyDescent="0.25">
      <c r="B464442" s="78"/>
      <c r="C464442" s="77"/>
    </row>
    <row r="464443" spans="2:3" x14ac:dyDescent="0.25">
      <c r="B464443" s="78"/>
      <c r="C464443" s="77"/>
    </row>
    <row r="464444" spans="2:3" x14ac:dyDescent="0.25">
      <c r="B464444" s="78"/>
      <c r="C464444" s="77"/>
    </row>
    <row r="464445" spans="2:3" x14ac:dyDescent="0.25">
      <c r="B464445" s="78"/>
      <c r="C464445" s="77"/>
    </row>
    <row r="464446" spans="2:3" x14ac:dyDescent="0.25">
      <c r="B464446" s="78"/>
      <c r="C464446" s="77"/>
    </row>
    <row r="464447" spans="2:3" x14ac:dyDescent="0.25">
      <c r="B464447" s="78"/>
      <c r="C464447" s="77"/>
    </row>
    <row r="464448" spans="2:3" x14ac:dyDescent="0.25">
      <c r="B464448" s="78"/>
      <c r="C464448" s="77"/>
    </row>
    <row r="464449" spans="2:3" x14ac:dyDescent="0.25">
      <c r="B464449" s="78"/>
      <c r="C464449" s="77"/>
    </row>
    <row r="464450" spans="2:3" x14ac:dyDescent="0.25">
      <c r="B464450" s="78"/>
      <c r="C464450" s="77"/>
    </row>
    <row r="464451" spans="2:3" x14ac:dyDescent="0.25">
      <c r="B464451" s="78"/>
      <c r="C464451" s="77"/>
    </row>
    <row r="464452" spans="2:3" x14ac:dyDescent="0.25">
      <c r="B464452" s="78"/>
      <c r="C464452" s="77"/>
    </row>
    <row r="464562" spans="2:3" x14ac:dyDescent="0.25">
      <c r="B464562" s="78"/>
      <c r="C464562" s="77"/>
    </row>
    <row r="464563" spans="2:3" x14ac:dyDescent="0.25">
      <c r="B464563" s="78"/>
      <c r="C464563" s="77"/>
    </row>
    <row r="464564" spans="2:3" x14ac:dyDescent="0.25">
      <c r="B464564" s="78"/>
      <c r="C464564" s="77"/>
    </row>
    <row r="464565" spans="2:3" x14ac:dyDescent="0.25">
      <c r="B464565" s="78"/>
      <c r="C464565" s="77"/>
    </row>
    <row r="464566" spans="2:3" x14ac:dyDescent="0.25">
      <c r="B464566" s="78"/>
      <c r="C464566" s="77"/>
    </row>
    <row r="464567" spans="2:3" x14ac:dyDescent="0.25">
      <c r="B464567" s="78"/>
      <c r="C464567" s="77"/>
    </row>
    <row r="464568" spans="2:3" x14ac:dyDescent="0.25">
      <c r="B464568" s="78"/>
      <c r="C464568" s="77"/>
    </row>
    <row r="464569" spans="2:3" x14ac:dyDescent="0.25">
      <c r="B464569" s="78"/>
      <c r="C464569" s="77"/>
    </row>
    <row r="464570" spans="2:3" x14ac:dyDescent="0.25">
      <c r="B464570" s="78"/>
      <c r="C464570" s="77"/>
    </row>
    <row r="464571" spans="2:3" x14ac:dyDescent="0.25">
      <c r="B464571" s="78"/>
      <c r="C464571" s="77"/>
    </row>
    <row r="464572" spans="2:3" x14ac:dyDescent="0.25">
      <c r="B464572" s="78"/>
      <c r="C464572" s="77"/>
    </row>
    <row r="464573" spans="2:3" x14ac:dyDescent="0.25">
      <c r="B464573" s="78"/>
      <c r="C464573" s="77"/>
    </row>
    <row r="464574" spans="2:3" x14ac:dyDescent="0.25">
      <c r="B464574" s="78"/>
      <c r="C464574" s="77"/>
    </row>
    <row r="464684" spans="2:3" x14ac:dyDescent="0.25">
      <c r="B464684" s="78"/>
      <c r="C464684" s="77"/>
    </row>
    <row r="464685" spans="2:3" x14ac:dyDescent="0.25">
      <c r="B464685" s="78"/>
      <c r="C464685" s="77"/>
    </row>
    <row r="464686" spans="2:3" x14ac:dyDescent="0.25">
      <c r="B464686" s="78"/>
      <c r="C464686" s="77"/>
    </row>
    <row r="464687" spans="2:3" x14ac:dyDescent="0.25">
      <c r="B464687" s="78"/>
      <c r="C464687" s="77"/>
    </row>
    <row r="464688" spans="2:3" x14ac:dyDescent="0.25">
      <c r="B464688" s="78"/>
      <c r="C464688" s="77"/>
    </row>
    <row r="464689" spans="2:3" x14ac:dyDescent="0.25">
      <c r="B464689" s="78"/>
      <c r="C464689" s="77"/>
    </row>
    <row r="464690" spans="2:3" x14ac:dyDescent="0.25">
      <c r="B464690" s="78"/>
      <c r="C464690" s="77"/>
    </row>
    <row r="464691" spans="2:3" x14ac:dyDescent="0.25">
      <c r="B464691" s="78"/>
      <c r="C464691" s="77"/>
    </row>
    <row r="464692" spans="2:3" x14ac:dyDescent="0.25">
      <c r="B464692" s="78"/>
      <c r="C464692" s="77"/>
    </row>
    <row r="464693" spans="2:3" x14ac:dyDescent="0.25">
      <c r="B464693" s="78"/>
      <c r="C464693" s="77"/>
    </row>
    <row r="464694" spans="2:3" x14ac:dyDescent="0.25">
      <c r="B464694" s="78"/>
      <c r="C464694" s="77"/>
    </row>
    <row r="464695" spans="2:3" x14ac:dyDescent="0.25">
      <c r="B464695" s="78"/>
      <c r="C464695" s="77"/>
    </row>
    <row r="464696" spans="2:3" x14ac:dyDescent="0.25">
      <c r="B464696" s="78"/>
      <c r="C464696" s="77"/>
    </row>
    <row r="464806" spans="2:3" x14ac:dyDescent="0.25">
      <c r="B464806" s="78"/>
      <c r="C464806" s="77"/>
    </row>
    <row r="464807" spans="2:3" x14ac:dyDescent="0.25">
      <c r="B464807" s="78"/>
      <c r="C464807" s="77"/>
    </row>
    <row r="464808" spans="2:3" x14ac:dyDescent="0.25">
      <c r="B464808" s="78"/>
      <c r="C464808" s="77"/>
    </row>
    <row r="464809" spans="2:3" x14ac:dyDescent="0.25">
      <c r="B464809" s="78"/>
      <c r="C464809" s="77"/>
    </row>
    <row r="464810" spans="2:3" x14ac:dyDescent="0.25">
      <c r="B464810" s="78"/>
      <c r="C464810" s="77"/>
    </row>
    <row r="464811" spans="2:3" x14ac:dyDescent="0.25">
      <c r="B464811" s="78"/>
      <c r="C464811" s="77"/>
    </row>
    <row r="464812" spans="2:3" x14ac:dyDescent="0.25">
      <c r="B464812" s="78"/>
      <c r="C464812" s="77"/>
    </row>
    <row r="464813" spans="2:3" x14ac:dyDescent="0.25">
      <c r="B464813" s="78"/>
      <c r="C464813" s="77"/>
    </row>
    <row r="464814" spans="2:3" x14ac:dyDescent="0.25">
      <c r="B464814" s="78"/>
      <c r="C464814" s="77"/>
    </row>
    <row r="464815" spans="2:3" x14ac:dyDescent="0.25">
      <c r="B464815" s="78"/>
      <c r="C464815" s="77"/>
    </row>
    <row r="464816" spans="2:3" x14ac:dyDescent="0.25">
      <c r="B464816" s="78"/>
      <c r="C464816" s="77"/>
    </row>
    <row r="464817" spans="2:3" x14ac:dyDescent="0.25">
      <c r="B464817" s="78"/>
      <c r="C464817" s="77"/>
    </row>
    <row r="464818" spans="2:3" x14ac:dyDescent="0.25">
      <c r="B464818" s="78"/>
      <c r="C464818" s="77"/>
    </row>
    <row r="464928" spans="2:3" x14ac:dyDescent="0.25">
      <c r="B464928" s="78"/>
      <c r="C464928" s="77"/>
    </row>
    <row r="464929" spans="2:3" x14ac:dyDescent="0.25">
      <c r="B464929" s="78"/>
      <c r="C464929" s="77"/>
    </row>
    <row r="464930" spans="2:3" x14ac:dyDescent="0.25">
      <c r="B464930" s="78"/>
      <c r="C464930" s="77"/>
    </row>
    <row r="464931" spans="2:3" x14ac:dyDescent="0.25">
      <c r="B464931" s="78"/>
      <c r="C464931" s="77"/>
    </row>
    <row r="464932" spans="2:3" x14ac:dyDescent="0.25">
      <c r="B464932" s="78"/>
      <c r="C464932" s="77"/>
    </row>
    <row r="464933" spans="2:3" x14ac:dyDescent="0.25">
      <c r="B464933" s="78"/>
      <c r="C464933" s="77"/>
    </row>
    <row r="464934" spans="2:3" x14ac:dyDescent="0.25">
      <c r="B464934" s="78"/>
      <c r="C464934" s="77"/>
    </row>
    <row r="464935" spans="2:3" x14ac:dyDescent="0.25">
      <c r="B464935" s="78"/>
      <c r="C464935" s="77"/>
    </row>
    <row r="464936" spans="2:3" x14ac:dyDescent="0.25">
      <c r="B464936" s="78"/>
      <c r="C464936" s="77"/>
    </row>
    <row r="464937" spans="2:3" x14ac:dyDescent="0.25">
      <c r="B464937" s="78"/>
      <c r="C464937" s="77"/>
    </row>
    <row r="464938" spans="2:3" x14ac:dyDescent="0.25">
      <c r="B464938" s="78"/>
      <c r="C464938" s="77"/>
    </row>
    <row r="464939" spans="2:3" x14ac:dyDescent="0.25">
      <c r="B464939" s="78"/>
      <c r="C464939" s="77"/>
    </row>
    <row r="464940" spans="2:3" x14ac:dyDescent="0.25">
      <c r="B464940" s="78"/>
      <c r="C464940" s="77"/>
    </row>
    <row r="465050" spans="2:3" x14ac:dyDescent="0.25">
      <c r="B465050" s="78"/>
      <c r="C465050" s="77"/>
    </row>
    <row r="465051" spans="2:3" x14ac:dyDescent="0.25">
      <c r="B465051" s="78"/>
      <c r="C465051" s="77"/>
    </row>
    <row r="465052" spans="2:3" x14ac:dyDescent="0.25">
      <c r="B465052" s="78"/>
      <c r="C465052" s="77"/>
    </row>
    <row r="465053" spans="2:3" x14ac:dyDescent="0.25">
      <c r="B465053" s="78"/>
      <c r="C465053" s="77"/>
    </row>
    <row r="465054" spans="2:3" x14ac:dyDescent="0.25">
      <c r="B465054" s="78"/>
      <c r="C465054" s="77"/>
    </row>
    <row r="465055" spans="2:3" x14ac:dyDescent="0.25">
      <c r="B465055" s="78"/>
      <c r="C465055" s="77"/>
    </row>
    <row r="465056" spans="2:3" x14ac:dyDescent="0.25">
      <c r="B465056" s="78"/>
      <c r="C465056" s="77"/>
    </row>
    <row r="465057" spans="2:3" x14ac:dyDescent="0.25">
      <c r="B465057" s="78"/>
      <c r="C465057" s="77"/>
    </row>
    <row r="465058" spans="2:3" x14ac:dyDescent="0.25">
      <c r="B465058" s="78"/>
      <c r="C465058" s="77"/>
    </row>
    <row r="465059" spans="2:3" x14ac:dyDescent="0.25">
      <c r="B465059" s="78"/>
      <c r="C465059" s="77"/>
    </row>
    <row r="465060" spans="2:3" x14ac:dyDescent="0.25">
      <c r="B465060" s="78"/>
      <c r="C465060" s="77"/>
    </row>
    <row r="465061" spans="2:3" x14ac:dyDescent="0.25">
      <c r="B465061" s="78"/>
      <c r="C465061" s="77"/>
    </row>
    <row r="465062" spans="2:3" x14ac:dyDescent="0.25">
      <c r="B465062" s="78"/>
      <c r="C465062" s="77"/>
    </row>
    <row r="465172" spans="2:3" x14ac:dyDescent="0.25">
      <c r="B465172" s="78"/>
      <c r="C465172" s="77"/>
    </row>
    <row r="465173" spans="2:3" x14ac:dyDescent="0.25">
      <c r="B465173" s="78"/>
      <c r="C465173" s="77"/>
    </row>
    <row r="465174" spans="2:3" x14ac:dyDescent="0.25">
      <c r="B465174" s="78"/>
      <c r="C465174" s="77"/>
    </row>
    <row r="465175" spans="2:3" x14ac:dyDescent="0.25">
      <c r="B465175" s="78"/>
      <c r="C465175" s="77"/>
    </row>
    <row r="465176" spans="2:3" x14ac:dyDescent="0.25">
      <c r="B465176" s="78"/>
      <c r="C465176" s="77"/>
    </row>
    <row r="465177" spans="2:3" x14ac:dyDescent="0.25">
      <c r="B465177" s="78"/>
      <c r="C465177" s="77"/>
    </row>
    <row r="465178" spans="2:3" x14ac:dyDescent="0.25">
      <c r="B465178" s="78"/>
      <c r="C465178" s="77"/>
    </row>
    <row r="465179" spans="2:3" x14ac:dyDescent="0.25">
      <c r="B465179" s="78"/>
      <c r="C465179" s="77"/>
    </row>
    <row r="465180" spans="2:3" x14ac:dyDescent="0.25">
      <c r="B465180" s="78"/>
      <c r="C465180" s="77"/>
    </row>
    <row r="465181" spans="2:3" x14ac:dyDescent="0.25">
      <c r="B465181" s="78"/>
      <c r="C465181" s="77"/>
    </row>
    <row r="465182" spans="2:3" x14ac:dyDescent="0.25">
      <c r="B465182" s="78"/>
      <c r="C465182" s="77"/>
    </row>
    <row r="465183" spans="2:3" x14ac:dyDescent="0.25">
      <c r="B465183" s="78"/>
      <c r="C465183" s="77"/>
    </row>
    <row r="465184" spans="2:3" x14ac:dyDescent="0.25">
      <c r="B465184" s="78"/>
      <c r="C465184" s="77"/>
    </row>
    <row r="465294" spans="2:3" x14ac:dyDescent="0.25">
      <c r="B465294" s="78"/>
      <c r="C465294" s="77"/>
    </row>
    <row r="465295" spans="2:3" x14ac:dyDescent="0.25">
      <c r="B465295" s="78"/>
      <c r="C465295" s="77"/>
    </row>
    <row r="465296" spans="2:3" x14ac:dyDescent="0.25">
      <c r="B465296" s="78"/>
      <c r="C465296" s="77"/>
    </row>
    <row r="465297" spans="2:3" x14ac:dyDescent="0.25">
      <c r="B465297" s="78"/>
      <c r="C465297" s="77"/>
    </row>
    <row r="465298" spans="2:3" x14ac:dyDescent="0.25">
      <c r="B465298" s="78"/>
      <c r="C465298" s="77"/>
    </row>
    <row r="465299" spans="2:3" x14ac:dyDescent="0.25">
      <c r="B465299" s="78"/>
      <c r="C465299" s="77"/>
    </row>
    <row r="465300" spans="2:3" x14ac:dyDescent="0.25">
      <c r="B465300" s="78"/>
      <c r="C465300" s="77"/>
    </row>
    <row r="465301" spans="2:3" x14ac:dyDescent="0.25">
      <c r="B465301" s="78"/>
      <c r="C465301" s="77"/>
    </row>
    <row r="465302" spans="2:3" x14ac:dyDescent="0.25">
      <c r="B465302" s="78"/>
      <c r="C465302" s="77"/>
    </row>
    <row r="465303" spans="2:3" x14ac:dyDescent="0.25">
      <c r="B465303" s="78"/>
      <c r="C465303" s="77"/>
    </row>
    <row r="465304" spans="2:3" x14ac:dyDescent="0.25">
      <c r="B465304" s="78"/>
      <c r="C465304" s="77"/>
    </row>
    <row r="465305" spans="2:3" x14ac:dyDescent="0.25">
      <c r="B465305" s="78"/>
      <c r="C465305" s="77"/>
    </row>
    <row r="465306" spans="2:3" x14ac:dyDescent="0.25">
      <c r="B465306" s="78"/>
      <c r="C465306" s="77"/>
    </row>
    <row r="465416" spans="2:3" x14ac:dyDescent="0.25">
      <c r="B465416" s="78"/>
      <c r="C465416" s="77"/>
    </row>
    <row r="465417" spans="2:3" x14ac:dyDescent="0.25">
      <c r="B465417" s="78"/>
      <c r="C465417" s="77"/>
    </row>
    <row r="465418" spans="2:3" x14ac:dyDescent="0.25">
      <c r="B465418" s="78"/>
      <c r="C465418" s="77"/>
    </row>
    <row r="465419" spans="2:3" x14ac:dyDescent="0.25">
      <c r="B465419" s="78"/>
      <c r="C465419" s="77"/>
    </row>
    <row r="465420" spans="2:3" x14ac:dyDescent="0.25">
      <c r="B465420" s="78"/>
      <c r="C465420" s="77"/>
    </row>
    <row r="465421" spans="2:3" x14ac:dyDescent="0.25">
      <c r="B465421" s="78"/>
      <c r="C465421" s="77"/>
    </row>
    <row r="465422" spans="2:3" x14ac:dyDescent="0.25">
      <c r="B465422" s="78"/>
      <c r="C465422" s="77"/>
    </row>
    <row r="465423" spans="2:3" x14ac:dyDescent="0.25">
      <c r="B465423" s="78"/>
      <c r="C465423" s="77"/>
    </row>
    <row r="465424" spans="2:3" x14ac:dyDescent="0.25">
      <c r="B465424" s="78"/>
      <c r="C465424" s="77"/>
    </row>
    <row r="465425" spans="2:3" x14ac:dyDescent="0.25">
      <c r="B465425" s="78"/>
      <c r="C465425" s="77"/>
    </row>
    <row r="465426" spans="2:3" x14ac:dyDescent="0.25">
      <c r="B465426" s="78"/>
      <c r="C465426" s="77"/>
    </row>
    <row r="465427" spans="2:3" x14ac:dyDescent="0.25">
      <c r="B465427" s="78"/>
      <c r="C465427" s="77"/>
    </row>
    <row r="465428" spans="2:3" x14ac:dyDescent="0.25">
      <c r="B465428" s="78"/>
      <c r="C465428" s="77"/>
    </row>
    <row r="465538" spans="2:3" x14ac:dyDescent="0.25">
      <c r="B465538" s="78"/>
      <c r="C465538" s="77"/>
    </row>
    <row r="465539" spans="2:3" x14ac:dyDescent="0.25">
      <c r="B465539" s="78"/>
      <c r="C465539" s="77"/>
    </row>
    <row r="465540" spans="2:3" x14ac:dyDescent="0.25">
      <c r="B465540" s="78"/>
      <c r="C465540" s="77"/>
    </row>
    <row r="465541" spans="2:3" x14ac:dyDescent="0.25">
      <c r="B465541" s="78"/>
      <c r="C465541" s="77"/>
    </row>
    <row r="465542" spans="2:3" x14ac:dyDescent="0.25">
      <c r="B465542" s="78"/>
      <c r="C465542" s="77"/>
    </row>
    <row r="465543" spans="2:3" x14ac:dyDescent="0.25">
      <c r="B465543" s="78"/>
      <c r="C465543" s="77"/>
    </row>
    <row r="465544" spans="2:3" x14ac:dyDescent="0.25">
      <c r="B465544" s="78"/>
      <c r="C465544" s="77"/>
    </row>
    <row r="465545" spans="2:3" x14ac:dyDescent="0.25">
      <c r="B465545" s="78"/>
      <c r="C465545" s="77"/>
    </row>
    <row r="465546" spans="2:3" x14ac:dyDescent="0.25">
      <c r="B465546" s="78"/>
      <c r="C465546" s="77"/>
    </row>
    <row r="465547" spans="2:3" x14ac:dyDescent="0.25">
      <c r="B465547" s="78"/>
      <c r="C465547" s="77"/>
    </row>
    <row r="465548" spans="2:3" x14ac:dyDescent="0.25">
      <c r="B465548" s="78"/>
      <c r="C465548" s="77"/>
    </row>
    <row r="465549" spans="2:3" x14ac:dyDescent="0.25">
      <c r="B465549" s="78"/>
      <c r="C465549" s="77"/>
    </row>
    <row r="465550" spans="2:3" x14ac:dyDescent="0.25">
      <c r="B465550" s="78"/>
      <c r="C465550" s="77"/>
    </row>
    <row r="465660" spans="2:3" x14ac:dyDescent="0.25">
      <c r="B465660" s="78"/>
      <c r="C465660" s="77"/>
    </row>
    <row r="465661" spans="2:3" x14ac:dyDescent="0.25">
      <c r="B465661" s="78"/>
      <c r="C465661" s="77"/>
    </row>
    <row r="465662" spans="2:3" x14ac:dyDescent="0.25">
      <c r="B465662" s="78"/>
      <c r="C465662" s="77"/>
    </row>
    <row r="465663" spans="2:3" x14ac:dyDescent="0.25">
      <c r="B465663" s="78"/>
      <c r="C465663" s="77"/>
    </row>
    <row r="465664" spans="2:3" x14ac:dyDescent="0.25">
      <c r="B465664" s="78"/>
      <c r="C465664" s="77"/>
    </row>
    <row r="465665" spans="2:3" x14ac:dyDescent="0.25">
      <c r="B465665" s="78"/>
      <c r="C465665" s="77"/>
    </row>
    <row r="465666" spans="2:3" x14ac:dyDescent="0.25">
      <c r="B465666" s="78"/>
      <c r="C465666" s="77"/>
    </row>
    <row r="465667" spans="2:3" x14ac:dyDescent="0.25">
      <c r="B465667" s="78"/>
      <c r="C465667" s="77"/>
    </row>
    <row r="465668" spans="2:3" x14ac:dyDescent="0.25">
      <c r="B465668" s="78"/>
      <c r="C465668" s="77"/>
    </row>
    <row r="465669" spans="2:3" x14ac:dyDescent="0.25">
      <c r="B465669" s="78"/>
      <c r="C465669" s="77"/>
    </row>
    <row r="465670" spans="2:3" x14ac:dyDescent="0.25">
      <c r="B465670" s="78"/>
      <c r="C465670" s="77"/>
    </row>
    <row r="465671" spans="2:3" x14ac:dyDescent="0.25">
      <c r="B465671" s="78"/>
      <c r="C465671" s="77"/>
    </row>
    <row r="465672" spans="2:3" x14ac:dyDescent="0.25">
      <c r="B465672" s="78"/>
      <c r="C465672" s="77"/>
    </row>
    <row r="465782" spans="2:3" x14ac:dyDescent="0.25">
      <c r="B465782" s="78"/>
      <c r="C465782" s="77"/>
    </row>
    <row r="465783" spans="2:3" x14ac:dyDescent="0.25">
      <c r="B465783" s="78"/>
      <c r="C465783" s="77"/>
    </row>
    <row r="465784" spans="2:3" x14ac:dyDescent="0.25">
      <c r="B465784" s="78"/>
      <c r="C465784" s="77"/>
    </row>
    <row r="465785" spans="2:3" x14ac:dyDescent="0.25">
      <c r="B465785" s="78"/>
      <c r="C465785" s="77"/>
    </row>
    <row r="465786" spans="2:3" x14ac:dyDescent="0.25">
      <c r="B465786" s="78"/>
      <c r="C465786" s="77"/>
    </row>
    <row r="465787" spans="2:3" x14ac:dyDescent="0.25">
      <c r="B465787" s="78"/>
      <c r="C465787" s="77"/>
    </row>
    <row r="465788" spans="2:3" x14ac:dyDescent="0.25">
      <c r="B465788" s="78"/>
      <c r="C465788" s="77"/>
    </row>
    <row r="465789" spans="2:3" x14ac:dyDescent="0.25">
      <c r="B465789" s="78"/>
      <c r="C465789" s="77"/>
    </row>
    <row r="465790" spans="2:3" x14ac:dyDescent="0.25">
      <c r="B465790" s="78"/>
      <c r="C465790" s="77"/>
    </row>
    <row r="465791" spans="2:3" x14ac:dyDescent="0.25">
      <c r="B465791" s="78"/>
      <c r="C465791" s="77"/>
    </row>
    <row r="465792" spans="2:3" x14ac:dyDescent="0.25">
      <c r="B465792" s="78"/>
      <c r="C465792" s="77"/>
    </row>
    <row r="465793" spans="2:3" x14ac:dyDescent="0.25">
      <c r="B465793" s="78"/>
      <c r="C465793" s="77"/>
    </row>
    <row r="465794" spans="2:3" x14ac:dyDescent="0.25">
      <c r="B465794" s="78"/>
      <c r="C465794" s="77"/>
    </row>
    <row r="465904" spans="2:3" x14ac:dyDescent="0.25">
      <c r="B465904" s="78"/>
      <c r="C465904" s="77"/>
    </row>
    <row r="465905" spans="2:3" x14ac:dyDescent="0.25">
      <c r="B465905" s="78"/>
      <c r="C465905" s="77"/>
    </row>
    <row r="465906" spans="2:3" x14ac:dyDescent="0.25">
      <c r="B465906" s="78"/>
      <c r="C465906" s="77"/>
    </row>
    <row r="465907" spans="2:3" x14ac:dyDescent="0.25">
      <c r="B465907" s="78"/>
      <c r="C465907" s="77"/>
    </row>
    <row r="465908" spans="2:3" x14ac:dyDescent="0.25">
      <c r="B465908" s="78"/>
      <c r="C465908" s="77"/>
    </row>
    <row r="465909" spans="2:3" x14ac:dyDescent="0.25">
      <c r="B465909" s="78"/>
      <c r="C465909" s="77"/>
    </row>
    <row r="465910" spans="2:3" x14ac:dyDescent="0.25">
      <c r="B465910" s="78"/>
      <c r="C465910" s="77"/>
    </row>
    <row r="465911" spans="2:3" x14ac:dyDescent="0.25">
      <c r="B465911" s="78"/>
      <c r="C465911" s="77"/>
    </row>
    <row r="465912" spans="2:3" x14ac:dyDescent="0.25">
      <c r="B465912" s="78"/>
      <c r="C465912" s="77"/>
    </row>
    <row r="465913" spans="2:3" x14ac:dyDescent="0.25">
      <c r="B465913" s="78"/>
      <c r="C465913" s="77"/>
    </row>
    <row r="465914" spans="2:3" x14ac:dyDescent="0.25">
      <c r="B465914" s="78"/>
      <c r="C465914" s="77"/>
    </row>
    <row r="465915" spans="2:3" x14ac:dyDescent="0.25">
      <c r="B465915" s="78"/>
      <c r="C465915" s="77"/>
    </row>
    <row r="465916" spans="2:3" x14ac:dyDescent="0.25">
      <c r="B465916" s="78"/>
      <c r="C465916" s="77"/>
    </row>
    <row r="466026" spans="2:3" x14ac:dyDescent="0.25">
      <c r="B466026" s="78"/>
      <c r="C466026" s="77"/>
    </row>
    <row r="466027" spans="2:3" x14ac:dyDescent="0.25">
      <c r="B466027" s="78"/>
      <c r="C466027" s="77"/>
    </row>
    <row r="466028" spans="2:3" x14ac:dyDescent="0.25">
      <c r="B466028" s="78"/>
      <c r="C466028" s="77"/>
    </row>
    <row r="466029" spans="2:3" x14ac:dyDescent="0.25">
      <c r="B466029" s="78"/>
      <c r="C466029" s="77"/>
    </row>
    <row r="466030" spans="2:3" x14ac:dyDescent="0.25">
      <c r="B466030" s="78"/>
      <c r="C466030" s="77"/>
    </row>
    <row r="466031" spans="2:3" x14ac:dyDescent="0.25">
      <c r="B466031" s="78"/>
      <c r="C466031" s="77"/>
    </row>
    <row r="466032" spans="2:3" x14ac:dyDescent="0.25">
      <c r="B466032" s="78"/>
      <c r="C466032" s="77"/>
    </row>
    <row r="466033" spans="2:3" x14ac:dyDescent="0.25">
      <c r="B466033" s="78"/>
      <c r="C466033" s="77"/>
    </row>
    <row r="466034" spans="2:3" x14ac:dyDescent="0.25">
      <c r="B466034" s="78"/>
      <c r="C466034" s="77"/>
    </row>
    <row r="466035" spans="2:3" x14ac:dyDescent="0.25">
      <c r="B466035" s="78"/>
      <c r="C466035" s="77"/>
    </row>
    <row r="466036" spans="2:3" x14ac:dyDescent="0.25">
      <c r="B466036" s="78"/>
      <c r="C466036" s="77"/>
    </row>
    <row r="466037" spans="2:3" x14ac:dyDescent="0.25">
      <c r="B466037" s="78"/>
      <c r="C466037" s="77"/>
    </row>
    <row r="466038" spans="2:3" x14ac:dyDescent="0.25">
      <c r="B466038" s="78"/>
      <c r="C466038" s="77"/>
    </row>
    <row r="466148" spans="2:3" x14ac:dyDescent="0.25">
      <c r="B466148" s="78"/>
      <c r="C466148" s="77"/>
    </row>
    <row r="466149" spans="2:3" x14ac:dyDescent="0.25">
      <c r="B466149" s="78"/>
      <c r="C466149" s="77"/>
    </row>
    <row r="466150" spans="2:3" x14ac:dyDescent="0.25">
      <c r="B466150" s="78"/>
      <c r="C466150" s="77"/>
    </row>
    <row r="466151" spans="2:3" x14ac:dyDescent="0.25">
      <c r="B466151" s="78"/>
      <c r="C466151" s="77"/>
    </row>
    <row r="466152" spans="2:3" x14ac:dyDescent="0.25">
      <c r="B466152" s="78"/>
      <c r="C466152" s="77"/>
    </row>
    <row r="466153" spans="2:3" x14ac:dyDescent="0.25">
      <c r="B466153" s="78"/>
      <c r="C466153" s="77"/>
    </row>
    <row r="466154" spans="2:3" x14ac:dyDescent="0.25">
      <c r="B466154" s="78"/>
      <c r="C466154" s="77"/>
    </row>
    <row r="466155" spans="2:3" x14ac:dyDescent="0.25">
      <c r="B466155" s="78"/>
      <c r="C466155" s="77"/>
    </row>
    <row r="466156" spans="2:3" x14ac:dyDescent="0.25">
      <c r="B466156" s="78"/>
      <c r="C466156" s="77"/>
    </row>
    <row r="466157" spans="2:3" x14ac:dyDescent="0.25">
      <c r="B466157" s="78"/>
      <c r="C466157" s="77"/>
    </row>
    <row r="466158" spans="2:3" x14ac:dyDescent="0.25">
      <c r="B466158" s="78"/>
      <c r="C466158" s="77"/>
    </row>
    <row r="466159" spans="2:3" x14ac:dyDescent="0.25">
      <c r="B466159" s="78"/>
      <c r="C466159" s="77"/>
    </row>
    <row r="466160" spans="2:3" x14ac:dyDescent="0.25">
      <c r="B466160" s="78"/>
      <c r="C466160" s="77"/>
    </row>
    <row r="466270" spans="2:3" x14ac:dyDescent="0.25">
      <c r="B466270" s="78"/>
      <c r="C466270" s="77"/>
    </row>
    <row r="466271" spans="2:3" x14ac:dyDescent="0.25">
      <c r="B466271" s="78"/>
      <c r="C466271" s="77"/>
    </row>
    <row r="466272" spans="2:3" x14ac:dyDescent="0.25">
      <c r="B466272" s="78"/>
      <c r="C466272" s="77"/>
    </row>
    <row r="466273" spans="2:3" x14ac:dyDescent="0.25">
      <c r="B466273" s="78"/>
      <c r="C466273" s="77"/>
    </row>
    <row r="466274" spans="2:3" x14ac:dyDescent="0.25">
      <c r="B466274" s="78"/>
      <c r="C466274" s="77"/>
    </row>
    <row r="466275" spans="2:3" x14ac:dyDescent="0.25">
      <c r="B466275" s="78"/>
      <c r="C466275" s="77"/>
    </row>
    <row r="466276" spans="2:3" x14ac:dyDescent="0.25">
      <c r="B466276" s="78"/>
      <c r="C466276" s="77"/>
    </row>
    <row r="466277" spans="2:3" x14ac:dyDescent="0.25">
      <c r="B466277" s="78"/>
      <c r="C466277" s="77"/>
    </row>
    <row r="466278" spans="2:3" x14ac:dyDescent="0.25">
      <c r="B466278" s="78"/>
      <c r="C466278" s="77"/>
    </row>
    <row r="466279" spans="2:3" x14ac:dyDescent="0.25">
      <c r="B466279" s="78"/>
      <c r="C466279" s="77"/>
    </row>
    <row r="466280" spans="2:3" x14ac:dyDescent="0.25">
      <c r="B466280" s="78"/>
      <c r="C466280" s="77"/>
    </row>
    <row r="466281" spans="2:3" x14ac:dyDescent="0.25">
      <c r="B466281" s="78"/>
      <c r="C466281" s="77"/>
    </row>
    <row r="466282" spans="2:3" x14ac:dyDescent="0.25">
      <c r="B466282" s="78"/>
      <c r="C466282" s="77"/>
    </row>
    <row r="466392" spans="2:3" x14ac:dyDescent="0.25">
      <c r="B466392" s="78"/>
      <c r="C466392" s="77"/>
    </row>
    <row r="466393" spans="2:3" x14ac:dyDescent="0.25">
      <c r="B466393" s="78"/>
      <c r="C466393" s="77"/>
    </row>
    <row r="466394" spans="2:3" x14ac:dyDescent="0.25">
      <c r="B466394" s="78"/>
      <c r="C466394" s="77"/>
    </row>
    <row r="466395" spans="2:3" x14ac:dyDescent="0.25">
      <c r="B466395" s="78"/>
      <c r="C466395" s="77"/>
    </row>
    <row r="466396" spans="2:3" x14ac:dyDescent="0.25">
      <c r="B466396" s="78"/>
      <c r="C466396" s="77"/>
    </row>
    <row r="466397" spans="2:3" x14ac:dyDescent="0.25">
      <c r="B466397" s="78"/>
      <c r="C466397" s="77"/>
    </row>
    <row r="466398" spans="2:3" x14ac:dyDescent="0.25">
      <c r="B466398" s="78"/>
      <c r="C466398" s="77"/>
    </row>
    <row r="466399" spans="2:3" x14ac:dyDescent="0.25">
      <c r="B466399" s="78"/>
      <c r="C466399" s="77"/>
    </row>
    <row r="466400" spans="2:3" x14ac:dyDescent="0.25">
      <c r="B466400" s="78"/>
      <c r="C466400" s="77"/>
    </row>
    <row r="466401" spans="2:3" x14ac:dyDescent="0.25">
      <c r="B466401" s="78"/>
      <c r="C466401" s="77"/>
    </row>
    <row r="466402" spans="2:3" x14ac:dyDescent="0.25">
      <c r="B466402" s="78"/>
      <c r="C466402" s="77"/>
    </row>
    <row r="466403" spans="2:3" x14ac:dyDescent="0.25">
      <c r="B466403" s="78"/>
      <c r="C466403" s="77"/>
    </row>
    <row r="466404" spans="2:3" x14ac:dyDescent="0.25">
      <c r="B466404" s="78"/>
      <c r="C466404" s="77"/>
    </row>
    <row r="466514" spans="2:3" x14ac:dyDescent="0.25">
      <c r="B466514" s="78"/>
      <c r="C466514" s="77"/>
    </row>
    <row r="466515" spans="2:3" x14ac:dyDescent="0.25">
      <c r="B466515" s="78"/>
      <c r="C466515" s="77"/>
    </row>
    <row r="466516" spans="2:3" x14ac:dyDescent="0.25">
      <c r="B466516" s="78"/>
      <c r="C466516" s="77"/>
    </row>
    <row r="466517" spans="2:3" x14ac:dyDescent="0.25">
      <c r="B466517" s="78"/>
      <c r="C466517" s="77"/>
    </row>
    <row r="466518" spans="2:3" x14ac:dyDescent="0.25">
      <c r="B466518" s="78"/>
      <c r="C466518" s="77"/>
    </row>
    <row r="466519" spans="2:3" x14ac:dyDescent="0.25">
      <c r="B466519" s="78"/>
      <c r="C466519" s="77"/>
    </row>
    <row r="466520" spans="2:3" x14ac:dyDescent="0.25">
      <c r="B466520" s="78"/>
      <c r="C466520" s="77"/>
    </row>
    <row r="466521" spans="2:3" x14ac:dyDescent="0.25">
      <c r="B466521" s="78"/>
      <c r="C466521" s="77"/>
    </row>
    <row r="466522" spans="2:3" x14ac:dyDescent="0.25">
      <c r="B466522" s="78"/>
      <c r="C466522" s="77"/>
    </row>
    <row r="466523" spans="2:3" x14ac:dyDescent="0.25">
      <c r="B466523" s="78"/>
      <c r="C466523" s="77"/>
    </row>
    <row r="466524" spans="2:3" x14ac:dyDescent="0.25">
      <c r="B466524" s="78"/>
      <c r="C466524" s="77"/>
    </row>
    <row r="466525" spans="2:3" x14ac:dyDescent="0.25">
      <c r="B466525" s="78"/>
      <c r="C466525" s="77"/>
    </row>
    <row r="466526" spans="2:3" x14ac:dyDescent="0.25">
      <c r="B466526" s="78"/>
      <c r="C466526" s="77"/>
    </row>
    <row r="466636" spans="2:3" x14ac:dyDescent="0.25">
      <c r="B466636" s="78"/>
      <c r="C466636" s="77"/>
    </row>
    <row r="466637" spans="2:3" x14ac:dyDescent="0.25">
      <c r="B466637" s="78"/>
      <c r="C466637" s="77"/>
    </row>
    <row r="466638" spans="2:3" x14ac:dyDescent="0.25">
      <c r="B466638" s="78"/>
      <c r="C466638" s="77"/>
    </row>
    <row r="466639" spans="2:3" x14ac:dyDescent="0.25">
      <c r="B466639" s="78"/>
      <c r="C466639" s="77"/>
    </row>
    <row r="466640" spans="2:3" x14ac:dyDescent="0.25">
      <c r="B466640" s="78"/>
      <c r="C466640" s="77"/>
    </row>
    <row r="466641" spans="2:3" x14ac:dyDescent="0.25">
      <c r="B466641" s="78"/>
      <c r="C466641" s="77"/>
    </row>
    <row r="466642" spans="2:3" x14ac:dyDescent="0.25">
      <c r="B466642" s="78"/>
      <c r="C466642" s="77"/>
    </row>
    <row r="466643" spans="2:3" x14ac:dyDescent="0.25">
      <c r="B466643" s="78"/>
      <c r="C466643" s="77"/>
    </row>
    <row r="466644" spans="2:3" x14ac:dyDescent="0.25">
      <c r="B466644" s="78"/>
      <c r="C466644" s="77"/>
    </row>
    <row r="466645" spans="2:3" x14ac:dyDescent="0.25">
      <c r="B466645" s="78"/>
      <c r="C466645" s="77"/>
    </row>
    <row r="466646" spans="2:3" x14ac:dyDescent="0.25">
      <c r="B466646" s="78"/>
      <c r="C466646" s="77"/>
    </row>
    <row r="466647" spans="2:3" x14ac:dyDescent="0.25">
      <c r="B466647" s="78"/>
      <c r="C466647" s="77"/>
    </row>
    <row r="466648" spans="2:3" x14ac:dyDescent="0.25">
      <c r="B466648" s="78"/>
      <c r="C466648" s="77"/>
    </row>
    <row r="466758" spans="2:3" x14ac:dyDescent="0.25">
      <c r="B466758" s="78"/>
      <c r="C466758" s="77"/>
    </row>
    <row r="466759" spans="2:3" x14ac:dyDescent="0.25">
      <c r="B466759" s="78"/>
      <c r="C466759" s="77"/>
    </row>
    <row r="466760" spans="2:3" x14ac:dyDescent="0.25">
      <c r="B466760" s="78"/>
      <c r="C466760" s="77"/>
    </row>
    <row r="466761" spans="2:3" x14ac:dyDescent="0.25">
      <c r="B466761" s="78"/>
      <c r="C466761" s="77"/>
    </row>
    <row r="466762" spans="2:3" x14ac:dyDescent="0.25">
      <c r="B466762" s="78"/>
      <c r="C466762" s="77"/>
    </row>
    <row r="466763" spans="2:3" x14ac:dyDescent="0.25">
      <c r="B466763" s="78"/>
      <c r="C466763" s="77"/>
    </row>
    <row r="466764" spans="2:3" x14ac:dyDescent="0.25">
      <c r="B466764" s="78"/>
      <c r="C466764" s="77"/>
    </row>
    <row r="466765" spans="2:3" x14ac:dyDescent="0.25">
      <c r="B466765" s="78"/>
      <c r="C466765" s="77"/>
    </row>
    <row r="466766" spans="2:3" x14ac:dyDescent="0.25">
      <c r="B466766" s="78"/>
      <c r="C466766" s="77"/>
    </row>
    <row r="466767" spans="2:3" x14ac:dyDescent="0.25">
      <c r="B466767" s="78"/>
      <c r="C466767" s="77"/>
    </row>
    <row r="466768" spans="2:3" x14ac:dyDescent="0.25">
      <c r="B466768" s="78"/>
      <c r="C466768" s="77"/>
    </row>
    <row r="466769" spans="2:3" x14ac:dyDescent="0.25">
      <c r="B466769" s="78"/>
      <c r="C466769" s="77"/>
    </row>
    <row r="466770" spans="2:3" x14ac:dyDescent="0.25">
      <c r="B466770" s="78"/>
      <c r="C466770" s="77"/>
    </row>
    <row r="466880" spans="2:3" x14ac:dyDescent="0.25">
      <c r="B466880" s="78"/>
      <c r="C466880" s="77"/>
    </row>
    <row r="466881" spans="2:3" x14ac:dyDescent="0.25">
      <c r="B466881" s="78"/>
      <c r="C466881" s="77"/>
    </row>
    <row r="466882" spans="2:3" x14ac:dyDescent="0.25">
      <c r="B466882" s="78"/>
      <c r="C466882" s="77"/>
    </row>
    <row r="466883" spans="2:3" x14ac:dyDescent="0.25">
      <c r="B466883" s="78"/>
      <c r="C466883" s="77"/>
    </row>
    <row r="466884" spans="2:3" x14ac:dyDescent="0.25">
      <c r="B466884" s="78"/>
      <c r="C466884" s="77"/>
    </row>
    <row r="466885" spans="2:3" x14ac:dyDescent="0.25">
      <c r="B466885" s="78"/>
      <c r="C466885" s="77"/>
    </row>
    <row r="466886" spans="2:3" x14ac:dyDescent="0.25">
      <c r="B466886" s="78"/>
      <c r="C466886" s="77"/>
    </row>
    <row r="466887" spans="2:3" x14ac:dyDescent="0.25">
      <c r="B466887" s="78"/>
      <c r="C466887" s="77"/>
    </row>
    <row r="466888" spans="2:3" x14ac:dyDescent="0.25">
      <c r="B466888" s="78"/>
      <c r="C466888" s="77"/>
    </row>
    <row r="466889" spans="2:3" x14ac:dyDescent="0.25">
      <c r="B466889" s="78"/>
      <c r="C466889" s="77"/>
    </row>
    <row r="466890" spans="2:3" x14ac:dyDescent="0.25">
      <c r="B466890" s="78"/>
      <c r="C466890" s="77"/>
    </row>
    <row r="466891" spans="2:3" x14ac:dyDescent="0.25">
      <c r="B466891" s="78"/>
      <c r="C466891" s="77"/>
    </row>
    <row r="466892" spans="2:3" x14ac:dyDescent="0.25">
      <c r="B466892" s="78"/>
      <c r="C466892" s="77"/>
    </row>
    <row r="467002" spans="2:3" x14ac:dyDescent="0.25">
      <c r="B467002" s="78"/>
      <c r="C467002" s="77"/>
    </row>
    <row r="467003" spans="2:3" x14ac:dyDescent="0.25">
      <c r="B467003" s="78"/>
      <c r="C467003" s="77"/>
    </row>
    <row r="467004" spans="2:3" x14ac:dyDescent="0.25">
      <c r="B467004" s="78"/>
      <c r="C467004" s="77"/>
    </row>
    <row r="467005" spans="2:3" x14ac:dyDescent="0.25">
      <c r="B467005" s="78"/>
      <c r="C467005" s="77"/>
    </row>
    <row r="467006" spans="2:3" x14ac:dyDescent="0.25">
      <c r="B467006" s="78"/>
      <c r="C467006" s="77"/>
    </row>
    <row r="467007" spans="2:3" x14ac:dyDescent="0.25">
      <c r="B467007" s="78"/>
      <c r="C467007" s="77"/>
    </row>
    <row r="467008" spans="2:3" x14ac:dyDescent="0.25">
      <c r="B467008" s="78"/>
      <c r="C467008" s="77"/>
    </row>
    <row r="467009" spans="2:3" x14ac:dyDescent="0.25">
      <c r="B467009" s="78"/>
      <c r="C467009" s="77"/>
    </row>
    <row r="467010" spans="2:3" x14ac:dyDescent="0.25">
      <c r="B467010" s="78"/>
      <c r="C467010" s="77"/>
    </row>
    <row r="467011" spans="2:3" x14ac:dyDescent="0.25">
      <c r="B467011" s="78"/>
      <c r="C467011" s="77"/>
    </row>
    <row r="467012" spans="2:3" x14ac:dyDescent="0.25">
      <c r="B467012" s="78"/>
      <c r="C467012" s="77"/>
    </row>
    <row r="467013" spans="2:3" x14ac:dyDescent="0.25">
      <c r="B467013" s="78"/>
      <c r="C467013" s="77"/>
    </row>
    <row r="467014" spans="2:3" x14ac:dyDescent="0.25">
      <c r="B467014" s="78"/>
      <c r="C467014" s="77"/>
    </row>
    <row r="467124" spans="2:3" x14ac:dyDescent="0.25">
      <c r="B467124" s="78"/>
      <c r="C467124" s="77"/>
    </row>
    <row r="467125" spans="2:3" x14ac:dyDescent="0.25">
      <c r="B467125" s="78"/>
      <c r="C467125" s="77"/>
    </row>
    <row r="467126" spans="2:3" x14ac:dyDescent="0.25">
      <c r="B467126" s="78"/>
      <c r="C467126" s="77"/>
    </row>
    <row r="467127" spans="2:3" x14ac:dyDescent="0.25">
      <c r="B467127" s="78"/>
      <c r="C467127" s="77"/>
    </row>
    <row r="467128" spans="2:3" x14ac:dyDescent="0.25">
      <c r="B467128" s="78"/>
      <c r="C467128" s="77"/>
    </row>
    <row r="467129" spans="2:3" x14ac:dyDescent="0.25">
      <c r="B467129" s="78"/>
      <c r="C467129" s="77"/>
    </row>
    <row r="467130" spans="2:3" x14ac:dyDescent="0.25">
      <c r="B467130" s="78"/>
      <c r="C467130" s="77"/>
    </row>
    <row r="467131" spans="2:3" x14ac:dyDescent="0.25">
      <c r="B467131" s="78"/>
      <c r="C467131" s="77"/>
    </row>
    <row r="467132" spans="2:3" x14ac:dyDescent="0.25">
      <c r="B467132" s="78"/>
      <c r="C467132" s="77"/>
    </row>
    <row r="467133" spans="2:3" x14ac:dyDescent="0.25">
      <c r="B467133" s="78"/>
      <c r="C467133" s="77"/>
    </row>
    <row r="467134" spans="2:3" x14ac:dyDescent="0.25">
      <c r="B467134" s="78"/>
      <c r="C467134" s="77"/>
    </row>
    <row r="467135" spans="2:3" x14ac:dyDescent="0.25">
      <c r="B467135" s="78"/>
      <c r="C467135" s="77"/>
    </row>
    <row r="467136" spans="2:3" x14ac:dyDescent="0.25">
      <c r="B467136" s="78"/>
      <c r="C467136" s="77"/>
    </row>
    <row r="467246" spans="2:3" x14ac:dyDescent="0.25">
      <c r="B467246" s="78"/>
      <c r="C467246" s="77"/>
    </row>
    <row r="467247" spans="2:3" x14ac:dyDescent="0.25">
      <c r="B467247" s="78"/>
      <c r="C467247" s="77"/>
    </row>
    <row r="467248" spans="2:3" x14ac:dyDescent="0.25">
      <c r="B467248" s="78"/>
      <c r="C467248" s="77"/>
    </row>
    <row r="467249" spans="2:3" x14ac:dyDescent="0.25">
      <c r="B467249" s="78"/>
      <c r="C467249" s="77"/>
    </row>
    <row r="467250" spans="2:3" x14ac:dyDescent="0.25">
      <c r="B467250" s="78"/>
      <c r="C467250" s="77"/>
    </row>
    <row r="467251" spans="2:3" x14ac:dyDescent="0.25">
      <c r="B467251" s="78"/>
      <c r="C467251" s="77"/>
    </row>
    <row r="467252" spans="2:3" x14ac:dyDescent="0.25">
      <c r="B467252" s="78"/>
      <c r="C467252" s="77"/>
    </row>
    <row r="467253" spans="2:3" x14ac:dyDescent="0.25">
      <c r="B467253" s="78"/>
      <c r="C467253" s="77"/>
    </row>
    <row r="467254" spans="2:3" x14ac:dyDescent="0.25">
      <c r="B467254" s="78"/>
      <c r="C467254" s="77"/>
    </row>
    <row r="467255" spans="2:3" x14ac:dyDescent="0.25">
      <c r="B467255" s="78"/>
      <c r="C467255" s="77"/>
    </row>
    <row r="467256" spans="2:3" x14ac:dyDescent="0.25">
      <c r="B467256" s="78"/>
      <c r="C467256" s="77"/>
    </row>
    <row r="467257" spans="2:3" x14ac:dyDescent="0.25">
      <c r="B467257" s="78"/>
      <c r="C467257" s="77"/>
    </row>
    <row r="467258" spans="2:3" x14ac:dyDescent="0.25">
      <c r="B467258" s="78"/>
      <c r="C467258" s="77"/>
    </row>
    <row r="467368" spans="2:3" x14ac:dyDescent="0.25">
      <c r="B467368" s="78"/>
      <c r="C467368" s="77"/>
    </row>
    <row r="467369" spans="2:3" x14ac:dyDescent="0.25">
      <c r="B467369" s="78"/>
      <c r="C467369" s="77"/>
    </row>
    <row r="467370" spans="2:3" x14ac:dyDescent="0.25">
      <c r="B467370" s="78"/>
      <c r="C467370" s="77"/>
    </row>
    <row r="467371" spans="2:3" x14ac:dyDescent="0.25">
      <c r="B467371" s="78"/>
      <c r="C467371" s="77"/>
    </row>
    <row r="467372" spans="2:3" x14ac:dyDescent="0.25">
      <c r="B467372" s="78"/>
      <c r="C467372" s="77"/>
    </row>
    <row r="467373" spans="2:3" x14ac:dyDescent="0.25">
      <c r="B467373" s="78"/>
      <c r="C467373" s="77"/>
    </row>
    <row r="467374" spans="2:3" x14ac:dyDescent="0.25">
      <c r="B467374" s="78"/>
      <c r="C467374" s="77"/>
    </row>
    <row r="467375" spans="2:3" x14ac:dyDescent="0.25">
      <c r="B467375" s="78"/>
      <c r="C467375" s="77"/>
    </row>
    <row r="467376" spans="2:3" x14ac:dyDescent="0.25">
      <c r="B467376" s="78"/>
      <c r="C467376" s="77"/>
    </row>
    <row r="467377" spans="2:3" x14ac:dyDescent="0.25">
      <c r="B467377" s="78"/>
      <c r="C467377" s="77"/>
    </row>
    <row r="467378" spans="2:3" x14ac:dyDescent="0.25">
      <c r="B467378" s="78"/>
      <c r="C467378" s="77"/>
    </row>
    <row r="467379" spans="2:3" x14ac:dyDescent="0.25">
      <c r="B467379" s="78"/>
      <c r="C467379" s="77"/>
    </row>
    <row r="467380" spans="2:3" x14ac:dyDescent="0.25">
      <c r="B467380" s="78"/>
      <c r="C467380" s="77"/>
    </row>
    <row r="467490" spans="2:3" x14ac:dyDescent="0.25">
      <c r="B467490" s="78"/>
      <c r="C467490" s="77"/>
    </row>
    <row r="467491" spans="2:3" x14ac:dyDescent="0.25">
      <c r="B467491" s="78"/>
      <c r="C467491" s="77"/>
    </row>
    <row r="467492" spans="2:3" x14ac:dyDescent="0.25">
      <c r="B467492" s="78"/>
      <c r="C467492" s="77"/>
    </row>
    <row r="467493" spans="2:3" x14ac:dyDescent="0.25">
      <c r="B467493" s="78"/>
      <c r="C467493" s="77"/>
    </row>
    <row r="467494" spans="2:3" x14ac:dyDescent="0.25">
      <c r="B467494" s="78"/>
      <c r="C467494" s="77"/>
    </row>
    <row r="467495" spans="2:3" x14ac:dyDescent="0.25">
      <c r="B467495" s="78"/>
      <c r="C467495" s="77"/>
    </row>
    <row r="467496" spans="2:3" x14ac:dyDescent="0.25">
      <c r="B467496" s="78"/>
      <c r="C467496" s="77"/>
    </row>
    <row r="467497" spans="2:3" x14ac:dyDescent="0.25">
      <c r="B467497" s="78"/>
      <c r="C467497" s="77"/>
    </row>
    <row r="467498" spans="2:3" x14ac:dyDescent="0.25">
      <c r="B467498" s="78"/>
      <c r="C467498" s="77"/>
    </row>
    <row r="467499" spans="2:3" x14ac:dyDescent="0.25">
      <c r="B467499" s="78"/>
      <c r="C467499" s="77"/>
    </row>
    <row r="467500" spans="2:3" x14ac:dyDescent="0.25">
      <c r="B467500" s="78"/>
      <c r="C467500" s="77"/>
    </row>
    <row r="467501" spans="2:3" x14ac:dyDescent="0.25">
      <c r="B467501" s="78"/>
      <c r="C467501" s="77"/>
    </row>
    <row r="467502" spans="2:3" x14ac:dyDescent="0.25">
      <c r="B467502" s="78"/>
      <c r="C467502" s="77"/>
    </row>
    <row r="467612" spans="2:3" x14ac:dyDescent="0.25">
      <c r="B467612" s="78"/>
      <c r="C467612" s="77"/>
    </row>
    <row r="467613" spans="2:3" x14ac:dyDescent="0.25">
      <c r="B467613" s="78"/>
      <c r="C467613" s="77"/>
    </row>
    <row r="467614" spans="2:3" x14ac:dyDescent="0.25">
      <c r="B467614" s="78"/>
      <c r="C467614" s="77"/>
    </row>
    <row r="467615" spans="2:3" x14ac:dyDescent="0.25">
      <c r="B467615" s="78"/>
      <c r="C467615" s="77"/>
    </row>
    <row r="467616" spans="2:3" x14ac:dyDescent="0.25">
      <c r="B467616" s="78"/>
      <c r="C467616" s="77"/>
    </row>
    <row r="467617" spans="2:3" x14ac:dyDescent="0.25">
      <c r="B467617" s="78"/>
      <c r="C467617" s="77"/>
    </row>
    <row r="467618" spans="2:3" x14ac:dyDescent="0.25">
      <c r="B467618" s="78"/>
      <c r="C467618" s="77"/>
    </row>
    <row r="467619" spans="2:3" x14ac:dyDescent="0.25">
      <c r="B467619" s="78"/>
      <c r="C467619" s="77"/>
    </row>
    <row r="467620" spans="2:3" x14ac:dyDescent="0.25">
      <c r="B467620" s="78"/>
      <c r="C467620" s="77"/>
    </row>
    <row r="467621" spans="2:3" x14ac:dyDescent="0.25">
      <c r="B467621" s="78"/>
      <c r="C467621" s="77"/>
    </row>
    <row r="467622" spans="2:3" x14ac:dyDescent="0.25">
      <c r="B467622" s="78"/>
      <c r="C467622" s="77"/>
    </row>
    <row r="467623" spans="2:3" x14ac:dyDescent="0.25">
      <c r="B467623" s="78"/>
      <c r="C467623" s="77"/>
    </row>
    <row r="467624" spans="2:3" x14ac:dyDescent="0.25">
      <c r="B467624" s="78"/>
      <c r="C467624" s="77"/>
    </row>
    <row r="467734" spans="2:3" x14ac:dyDescent="0.25">
      <c r="B467734" s="78"/>
      <c r="C467734" s="77"/>
    </row>
    <row r="467735" spans="2:3" x14ac:dyDescent="0.25">
      <c r="B467735" s="78"/>
      <c r="C467735" s="77"/>
    </row>
    <row r="467736" spans="2:3" x14ac:dyDescent="0.25">
      <c r="B467736" s="78"/>
      <c r="C467736" s="77"/>
    </row>
    <row r="467737" spans="2:3" x14ac:dyDescent="0.25">
      <c r="B467737" s="78"/>
      <c r="C467737" s="77"/>
    </row>
    <row r="467738" spans="2:3" x14ac:dyDescent="0.25">
      <c r="B467738" s="78"/>
      <c r="C467738" s="77"/>
    </row>
    <row r="467739" spans="2:3" x14ac:dyDescent="0.25">
      <c r="B467739" s="78"/>
      <c r="C467739" s="77"/>
    </row>
    <row r="467740" spans="2:3" x14ac:dyDescent="0.25">
      <c r="B467740" s="78"/>
      <c r="C467740" s="77"/>
    </row>
    <row r="467741" spans="2:3" x14ac:dyDescent="0.25">
      <c r="B467741" s="78"/>
      <c r="C467741" s="77"/>
    </row>
    <row r="467742" spans="2:3" x14ac:dyDescent="0.25">
      <c r="B467742" s="78"/>
      <c r="C467742" s="77"/>
    </row>
    <row r="467743" spans="2:3" x14ac:dyDescent="0.25">
      <c r="B467743" s="78"/>
      <c r="C467743" s="77"/>
    </row>
    <row r="467744" spans="2:3" x14ac:dyDescent="0.25">
      <c r="B467744" s="78"/>
      <c r="C467744" s="77"/>
    </row>
    <row r="467745" spans="2:3" x14ac:dyDescent="0.25">
      <c r="B467745" s="78"/>
      <c r="C467745" s="77"/>
    </row>
    <row r="467746" spans="2:3" x14ac:dyDescent="0.25">
      <c r="B467746" s="78"/>
      <c r="C467746" s="77"/>
    </row>
    <row r="467856" spans="2:3" x14ac:dyDescent="0.25">
      <c r="B467856" s="78"/>
      <c r="C467856" s="77"/>
    </row>
    <row r="467857" spans="2:3" x14ac:dyDescent="0.25">
      <c r="B467857" s="78"/>
      <c r="C467857" s="77"/>
    </row>
    <row r="467858" spans="2:3" x14ac:dyDescent="0.25">
      <c r="B467858" s="78"/>
      <c r="C467858" s="77"/>
    </row>
    <row r="467859" spans="2:3" x14ac:dyDescent="0.25">
      <c r="B467859" s="78"/>
      <c r="C467859" s="77"/>
    </row>
    <row r="467860" spans="2:3" x14ac:dyDescent="0.25">
      <c r="B467860" s="78"/>
      <c r="C467860" s="77"/>
    </row>
    <row r="467861" spans="2:3" x14ac:dyDescent="0.25">
      <c r="B467861" s="78"/>
      <c r="C467861" s="77"/>
    </row>
    <row r="467862" spans="2:3" x14ac:dyDescent="0.25">
      <c r="B467862" s="78"/>
      <c r="C467862" s="77"/>
    </row>
    <row r="467863" spans="2:3" x14ac:dyDescent="0.25">
      <c r="B467863" s="78"/>
      <c r="C467863" s="77"/>
    </row>
    <row r="467864" spans="2:3" x14ac:dyDescent="0.25">
      <c r="B467864" s="78"/>
      <c r="C467864" s="77"/>
    </row>
    <row r="467865" spans="2:3" x14ac:dyDescent="0.25">
      <c r="B467865" s="78"/>
      <c r="C467865" s="77"/>
    </row>
    <row r="467866" spans="2:3" x14ac:dyDescent="0.25">
      <c r="B467866" s="78"/>
      <c r="C467866" s="77"/>
    </row>
    <row r="467867" spans="2:3" x14ac:dyDescent="0.25">
      <c r="B467867" s="78"/>
      <c r="C467867" s="77"/>
    </row>
    <row r="467868" spans="2:3" x14ac:dyDescent="0.25">
      <c r="B467868" s="78"/>
      <c r="C467868" s="77"/>
    </row>
    <row r="467978" spans="2:3" x14ac:dyDescent="0.25">
      <c r="B467978" s="78"/>
      <c r="C467978" s="77"/>
    </row>
    <row r="467979" spans="2:3" x14ac:dyDescent="0.25">
      <c r="B467979" s="78"/>
      <c r="C467979" s="77"/>
    </row>
    <row r="467980" spans="2:3" x14ac:dyDescent="0.25">
      <c r="B467980" s="78"/>
      <c r="C467980" s="77"/>
    </row>
    <row r="467981" spans="2:3" x14ac:dyDescent="0.25">
      <c r="B467981" s="78"/>
      <c r="C467981" s="77"/>
    </row>
    <row r="467982" spans="2:3" x14ac:dyDescent="0.25">
      <c r="B467982" s="78"/>
      <c r="C467982" s="77"/>
    </row>
    <row r="467983" spans="2:3" x14ac:dyDescent="0.25">
      <c r="B467983" s="78"/>
      <c r="C467983" s="77"/>
    </row>
    <row r="467984" spans="2:3" x14ac:dyDescent="0.25">
      <c r="B467984" s="78"/>
      <c r="C467984" s="77"/>
    </row>
    <row r="467985" spans="2:3" x14ac:dyDescent="0.25">
      <c r="B467985" s="78"/>
      <c r="C467985" s="77"/>
    </row>
    <row r="467986" spans="2:3" x14ac:dyDescent="0.25">
      <c r="B467986" s="78"/>
      <c r="C467986" s="77"/>
    </row>
    <row r="467987" spans="2:3" x14ac:dyDescent="0.25">
      <c r="B467987" s="78"/>
      <c r="C467987" s="77"/>
    </row>
    <row r="467988" spans="2:3" x14ac:dyDescent="0.25">
      <c r="B467988" s="78"/>
      <c r="C467988" s="77"/>
    </row>
    <row r="467989" spans="2:3" x14ac:dyDescent="0.25">
      <c r="B467989" s="78"/>
      <c r="C467989" s="77"/>
    </row>
    <row r="467990" spans="2:3" x14ac:dyDescent="0.25">
      <c r="B467990" s="78"/>
      <c r="C467990" s="77"/>
    </row>
    <row r="468100" spans="2:3" x14ac:dyDescent="0.25">
      <c r="B468100" s="78"/>
      <c r="C468100" s="77"/>
    </row>
    <row r="468101" spans="2:3" x14ac:dyDescent="0.25">
      <c r="B468101" s="78"/>
      <c r="C468101" s="77"/>
    </row>
    <row r="468102" spans="2:3" x14ac:dyDescent="0.25">
      <c r="B468102" s="78"/>
      <c r="C468102" s="77"/>
    </row>
    <row r="468103" spans="2:3" x14ac:dyDescent="0.25">
      <c r="B468103" s="78"/>
      <c r="C468103" s="77"/>
    </row>
    <row r="468104" spans="2:3" x14ac:dyDescent="0.25">
      <c r="B468104" s="78"/>
      <c r="C468104" s="77"/>
    </row>
    <row r="468105" spans="2:3" x14ac:dyDescent="0.25">
      <c r="B468105" s="78"/>
      <c r="C468105" s="77"/>
    </row>
    <row r="468106" spans="2:3" x14ac:dyDescent="0.25">
      <c r="B468106" s="78"/>
      <c r="C468106" s="77"/>
    </row>
    <row r="468107" spans="2:3" x14ac:dyDescent="0.25">
      <c r="B468107" s="78"/>
      <c r="C468107" s="77"/>
    </row>
    <row r="468108" spans="2:3" x14ac:dyDescent="0.25">
      <c r="B468108" s="78"/>
      <c r="C468108" s="77"/>
    </row>
    <row r="468109" spans="2:3" x14ac:dyDescent="0.25">
      <c r="B468109" s="78"/>
      <c r="C468109" s="77"/>
    </row>
    <row r="468110" spans="2:3" x14ac:dyDescent="0.25">
      <c r="B468110" s="78"/>
      <c r="C468110" s="77"/>
    </row>
    <row r="468111" spans="2:3" x14ac:dyDescent="0.25">
      <c r="B468111" s="78"/>
      <c r="C468111" s="77"/>
    </row>
    <row r="468112" spans="2:3" x14ac:dyDescent="0.25">
      <c r="B468112" s="78"/>
      <c r="C468112" s="77"/>
    </row>
    <row r="468222" spans="2:3" x14ac:dyDescent="0.25">
      <c r="B468222" s="78"/>
      <c r="C468222" s="77"/>
    </row>
    <row r="468223" spans="2:3" x14ac:dyDescent="0.25">
      <c r="B468223" s="78"/>
      <c r="C468223" s="77"/>
    </row>
    <row r="468224" spans="2:3" x14ac:dyDescent="0.25">
      <c r="B468224" s="78"/>
      <c r="C468224" s="77"/>
    </row>
    <row r="468225" spans="2:3" x14ac:dyDescent="0.25">
      <c r="B468225" s="78"/>
      <c r="C468225" s="77"/>
    </row>
    <row r="468226" spans="2:3" x14ac:dyDescent="0.25">
      <c r="B468226" s="78"/>
      <c r="C468226" s="77"/>
    </row>
    <row r="468227" spans="2:3" x14ac:dyDescent="0.25">
      <c r="B468227" s="78"/>
      <c r="C468227" s="77"/>
    </row>
    <row r="468228" spans="2:3" x14ac:dyDescent="0.25">
      <c r="B468228" s="78"/>
      <c r="C468228" s="77"/>
    </row>
    <row r="468229" spans="2:3" x14ac:dyDescent="0.25">
      <c r="B468229" s="78"/>
      <c r="C468229" s="77"/>
    </row>
    <row r="468230" spans="2:3" x14ac:dyDescent="0.25">
      <c r="B468230" s="78"/>
      <c r="C468230" s="77"/>
    </row>
    <row r="468231" spans="2:3" x14ac:dyDescent="0.25">
      <c r="B468231" s="78"/>
      <c r="C468231" s="77"/>
    </row>
    <row r="468232" spans="2:3" x14ac:dyDescent="0.25">
      <c r="B468232" s="78"/>
      <c r="C468232" s="77"/>
    </row>
    <row r="468233" spans="2:3" x14ac:dyDescent="0.25">
      <c r="B468233" s="78"/>
      <c r="C468233" s="77"/>
    </row>
    <row r="468234" spans="2:3" x14ac:dyDescent="0.25">
      <c r="B468234" s="78"/>
      <c r="C468234" s="77"/>
    </row>
    <row r="468344" spans="2:3" x14ac:dyDescent="0.25">
      <c r="B468344" s="78"/>
      <c r="C468344" s="77"/>
    </row>
    <row r="468345" spans="2:3" x14ac:dyDescent="0.25">
      <c r="B468345" s="78"/>
      <c r="C468345" s="77"/>
    </row>
    <row r="468346" spans="2:3" x14ac:dyDescent="0.25">
      <c r="B468346" s="78"/>
      <c r="C468346" s="77"/>
    </row>
    <row r="468347" spans="2:3" x14ac:dyDescent="0.25">
      <c r="B468347" s="78"/>
      <c r="C468347" s="77"/>
    </row>
    <row r="468348" spans="2:3" x14ac:dyDescent="0.25">
      <c r="B468348" s="78"/>
      <c r="C468348" s="77"/>
    </row>
    <row r="468349" spans="2:3" x14ac:dyDescent="0.25">
      <c r="B468349" s="78"/>
      <c r="C468349" s="77"/>
    </row>
    <row r="468350" spans="2:3" x14ac:dyDescent="0.25">
      <c r="B468350" s="78"/>
      <c r="C468350" s="77"/>
    </row>
    <row r="468351" spans="2:3" x14ac:dyDescent="0.25">
      <c r="B468351" s="78"/>
      <c r="C468351" s="77"/>
    </row>
    <row r="468352" spans="2:3" x14ac:dyDescent="0.25">
      <c r="B468352" s="78"/>
      <c r="C468352" s="77"/>
    </row>
    <row r="468353" spans="2:3" x14ac:dyDescent="0.25">
      <c r="B468353" s="78"/>
      <c r="C468353" s="77"/>
    </row>
    <row r="468354" spans="2:3" x14ac:dyDescent="0.25">
      <c r="B468354" s="78"/>
      <c r="C468354" s="77"/>
    </row>
    <row r="468355" spans="2:3" x14ac:dyDescent="0.25">
      <c r="B468355" s="78"/>
      <c r="C468355" s="77"/>
    </row>
    <row r="468356" spans="2:3" x14ac:dyDescent="0.25">
      <c r="B468356" s="78"/>
      <c r="C468356" s="77"/>
    </row>
    <row r="468466" spans="2:3" x14ac:dyDescent="0.25">
      <c r="B468466" s="78"/>
      <c r="C468466" s="77"/>
    </row>
    <row r="468467" spans="2:3" x14ac:dyDescent="0.25">
      <c r="B468467" s="78"/>
      <c r="C468467" s="77"/>
    </row>
    <row r="468468" spans="2:3" x14ac:dyDescent="0.25">
      <c r="B468468" s="78"/>
      <c r="C468468" s="77"/>
    </row>
    <row r="468469" spans="2:3" x14ac:dyDescent="0.25">
      <c r="B468469" s="78"/>
      <c r="C468469" s="77"/>
    </row>
    <row r="468470" spans="2:3" x14ac:dyDescent="0.25">
      <c r="B468470" s="78"/>
      <c r="C468470" s="77"/>
    </row>
    <row r="468471" spans="2:3" x14ac:dyDescent="0.25">
      <c r="B468471" s="78"/>
      <c r="C468471" s="77"/>
    </row>
    <row r="468472" spans="2:3" x14ac:dyDescent="0.25">
      <c r="B468472" s="78"/>
      <c r="C468472" s="77"/>
    </row>
    <row r="468473" spans="2:3" x14ac:dyDescent="0.25">
      <c r="B468473" s="78"/>
      <c r="C468473" s="77"/>
    </row>
    <row r="468474" spans="2:3" x14ac:dyDescent="0.25">
      <c r="B468474" s="78"/>
      <c r="C468474" s="77"/>
    </row>
    <row r="468475" spans="2:3" x14ac:dyDescent="0.25">
      <c r="B468475" s="78"/>
      <c r="C468475" s="77"/>
    </row>
    <row r="468476" spans="2:3" x14ac:dyDescent="0.25">
      <c r="B468476" s="78"/>
      <c r="C468476" s="77"/>
    </row>
    <row r="468477" spans="2:3" x14ac:dyDescent="0.25">
      <c r="B468477" s="78"/>
      <c r="C468477" s="77"/>
    </row>
    <row r="468478" spans="2:3" x14ac:dyDescent="0.25">
      <c r="B468478" s="78"/>
      <c r="C468478" s="77"/>
    </row>
    <row r="468588" spans="2:3" x14ac:dyDescent="0.25">
      <c r="B468588" s="78"/>
      <c r="C468588" s="77"/>
    </row>
    <row r="468589" spans="2:3" x14ac:dyDescent="0.25">
      <c r="B468589" s="78"/>
      <c r="C468589" s="77"/>
    </row>
    <row r="468590" spans="2:3" x14ac:dyDescent="0.25">
      <c r="B468590" s="78"/>
      <c r="C468590" s="77"/>
    </row>
    <row r="468591" spans="2:3" x14ac:dyDescent="0.25">
      <c r="B468591" s="78"/>
      <c r="C468591" s="77"/>
    </row>
    <row r="468592" spans="2:3" x14ac:dyDescent="0.25">
      <c r="B468592" s="78"/>
      <c r="C468592" s="77"/>
    </row>
    <row r="468593" spans="2:3" x14ac:dyDescent="0.25">
      <c r="B468593" s="78"/>
      <c r="C468593" s="77"/>
    </row>
    <row r="468594" spans="2:3" x14ac:dyDescent="0.25">
      <c r="B468594" s="78"/>
      <c r="C468594" s="77"/>
    </row>
    <row r="468595" spans="2:3" x14ac:dyDescent="0.25">
      <c r="B468595" s="78"/>
      <c r="C468595" s="77"/>
    </row>
    <row r="468596" spans="2:3" x14ac:dyDescent="0.25">
      <c r="B468596" s="78"/>
      <c r="C468596" s="77"/>
    </row>
    <row r="468597" spans="2:3" x14ac:dyDescent="0.25">
      <c r="B468597" s="78"/>
      <c r="C468597" s="77"/>
    </row>
    <row r="468598" spans="2:3" x14ac:dyDescent="0.25">
      <c r="B468598" s="78"/>
      <c r="C468598" s="77"/>
    </row>
    <row r="468599" spans="2:3" x14ac:dyDescent="0.25">
      <c r="B468599" s="78"/>
      <c r="C468599" s="77"/>
    </row>
    <row r="468600" spans="2:3" x14ac:dyDescent="0.25">
      <c r="B468600" s="78"/>
      <c r="C468600" s="77"/>
    </row>
    <row r="468710" spans="2:3" x14ac:dyDescent="0.25">
      <c r="B468710" s="78"/>
      <c r="C468710" s="77"/>
    </row>
    <row r="468711" spans="2:3" x14ac:dyDescent="0.25">
      <c r="B468711" s="78"/>
      <c r="C468711" s="77"/>
    </row>
    <row r="468712" spans="2:3" x14ac:dyDescent="0.25">
      <c r="B468712" s="78"/>
      <c r="C468712" s="77"/>
    </row>
    <row r="468713" spans="2:3" x14ac:dyDescent="0.25">
      <c r="B468713" s="78"/>
      <c r="C468713" s="77"/>
    </row>
    <row r="468714" spans="2:3" x14ac:dyDescent="0.25">
      <c r="B468714" s="78"/>
      <c r="C468714" s="77"/>
    </row>
    <row r="468715" spans="2:3" x14ac:dyDescent="0.25">
      <c r="B468715" s="78"/>
      <c r="C468715" s="77"/>
    </row>
    <row r="468716" spans="2:3" x14ac:dyDescent="0.25">
      <c r="B468716" s="78"/>
      <c r="C468716" s="77"/>
    </row>
    <row r="468717" spans="2:3" x14ac:dyDescent="0.25">
      <c r="B468717" s="78"/>
      <c r="C468717" s="77"/>
    </row>
    <row r="468718" spans="2:3" x14ac:dyDescent="0.25">
      <c r="B468718" s="78"/>
      <c r="C468718" s="77"/>
    </row>
    <row r="468719" spans="2:3" x14ac:dyDescent="0.25">
      <c r="B468719" s="78"/>
      <c r="C468719" s="77"/>
    </row>
    <row r="468720" spans="2:3" x14ac:dyDescent="0.25">
      <c r="B468720" s="78"/>
      <c r="C468720" s="77"/>
    </row>
    <row r="468721" spans="2:3" x14ac:dyDescent="0.25">
      <c r="B468721" s="78"/>
      <c r="C468721" s="77"/>
    </row>
    <row r="468722" spans="2:3" x14ac:dyDescent="0.25">
      <c r="B468722" s="78"/>
      <c r="C468722" s="77"/>
    </row>
    <row r="468832" spans="2:3" x14ac:dyDescent="0.25">
      <c r="B468832" s="78"/>
      <c r="C468832" s="77"/>
    </row>
    <row r="468833" spans="2:3" x14ac:dyDescent="0.25">
      <c r="B468833" s="78"/>
      <c r="C468833" s="77"/>
    </row>
    <row r="468834" spans="2:3" x14ac:dyDescent="0.25">
      <c r="B468834" s="78"/>
      <c r="C468834" s="77"/>
    </row>
    <row r="468835" spans="2:3" x14ac:dyDescent="0.25">
      <c r="B468835" s="78"/>
      <c r="C468835" s="77"/>
    </row>
    <row r="468836" spans="2:3" x14ac:dyDescent="0.25">
      <c r="B468836" s="78"/>
      <c r="C468836" s="77"/>
    </row>
    <row r="468837" spans="2:3" x14ac:dyDescent="0.25">
      <c r="B468837" s="78"/>
      <c r="C468837" s="77"/>
    </row>
    <row r="468838" spans="2:3" x14ac:dyDescent="0.25">
      <c r="B468838" s="78"/>
      <c r="C468838" s="77"/>
    </row>
    <row r="468839" spans="2:3" x14ac:dyDescent="0.25">
      <c r="B468839" s="78"/>
      <c r="C468839" s="77"/>
    </row>
    <row r="468840" spans="2:3" x14ac:dyDescent="0.25">
      <c r="B468840" s="78"/>
      <c r="C468840" s="77"/>
    </row>
    <row r="468841" spans="2:3" x14ac:dyDescent="0.25">
      <c r="B468841" s="78"/>
      <c r="C468841" s="77"/>
    </row>
    <row r="468842" spans="2:3" x14ac:dyDescent="0.25">
      <c r="B468842" s="78"/>
      <c r="C468842" s="77"/>
    </row>
    <row r="468843" spans="2:3" x14ac:dyDescent="0.25">
      <c r="B468843" s="78"/>
      <c r="C468843" s="77"/>
    </row>
    <row r="468844" spans="2:3" x14ac:dyDescent="0.25">
      <c r="B468844" s="78"/>
      <c r="C468844" s="77"/>
    </row>
    <row r="468954" spans="2:3" x14ac:dyDescent="0.25">
      <c r="B468954" s="78"/>
      <c r="C468954" s="77"/>
    </row>
    <row r="468955" spans="2:3" x14ac:dyDescent="0.25">
      <c r="B468955" s="78"/>
      <c r="C468955" s="77"/>
    </row>
    <row r="468956" spans="2:3" x14ac:dyDescent="0.25">
      <c r="B468956" s="78"/>
      <c r="C468956" s="77"/>
    </row>
    <row r="468957" spans="2:3" x14ac:dyDescent="0.25">
      <c r="B468957" s="78"/>
      <c r="C468957" s="77"/>
    </row>
    <row r="468958" spans="2:3" x14ac:dyDescent="0.25">
      <c r="B468958" s="78"/>
      <c r="C468958" s="77"/>
    </row>
    <row r="468959" spans="2:3" x14ac:dyDescent="0.25">
      <c r="B468959" s="78"/>
      <c r="C468959" s="77"/>
    </row>
    <row r="468960" spans="2:3" x14ac:dyDescent="0.25">
      <c r="B468960" s="78"/>
      <c r="C468960" s="77"/>
    </row>
    <row r="468961" spans="2:3" x14ac:dyDescent="0.25">
      <c r="B468961" s="78"/>
      <c r="C468961" s="77"/>
    </row>
    <row r="468962" spans="2:3" x14ac:dyDescent="0.25">
      <c r="B468962" s="78"/>
      <c r="C468962" s="77"/>
    </row>
    <row r="468963" spans="2:3" x14ac:dyDescent="0.25">
      <c r="B468963" s="78"/>
      <c r="C468963" s="77"/>
    </row>
    <row r="468964" spans="2:3" x14ac:dyDescent="0.25">
      <c r="B468964" s="78"/>
      <c r="C468964" s="77"/>
    </row>
    <row r="468965" spans="2:3" x14ac:dyDescent="0.25">
      <c r="B468965" s="78"/>
      <c r="C468965" s="77"/>
    </row>
    <row r="468966" spans="2:3" x14ac:dyDescent="0.25">
      <c r="B468966" s="78"/>
      <c r="C468966" s="77"/>
    </row>
    <row r="469076" spans="2:3" x14ac:dyDescent="0.25">
      <c r="B469076" s="78"/>
      <c r="C469076" s="77"/>
    </row>
    <row r="469077" spans="2:3" x14ac:dyDescent="0.25">
      <c r="B469077" s="78"/>
      <c r="C469077" s="77"/>
    </row>
    <row r="469078" spans="2:3" x14ac:dyDescent="0.25">
      <c r="B469078" s="78"/>
      <c r="C469078" s="77"/>
    </row>
    <row r="469079" spans="2:3" x14ac:dyDescent="0.25">
      <c r="B469079" s="78"/>
      <c r="C469079" s="77"/>
    </row>
    <row r="469080" spans="2:3" x14ac:dyDescent="0.25">
      <c r="B469080" s="78"/>
      <c r="C469080" s="77"/>
    </row>
    <row r="469081" spans="2:3" x14ac:dyDescent="0.25">
      <c r="B469081" s="78"/>
      <c r="C469081" s="77"/>
    </row>
    <row r="469082" spans="2:3" x14ac:dyDescent="0.25">
      <c r="B469082" s="78"/>
      <c r="C469082" s="77"/>
    </row>
    <row r="469083" spans="2:3" x14ac:dyDescent="0.25">
      <c r="B469083" s="78"/>
      <c r="C469083" s="77"/>
    </row>
    <row r="469084" spans="2:3" x14ac:dyDescent="0.25">
      <c r="B469084" s="78"/>
      <c r="C469084" s="77"/>
    </row>
    <row r="469085" spans="2:3" x14ac:dyDescent="0.25">
      <c r="B469085" s="78"/>
      <c r="C469085" s="77"/>
    </row>
    <row r="469086" spans="2:3" x14ac:dyDescent="0.25">
      <c r="B469086" s="78"/>
      <c r="C469086" s="77"/>
    </row>
    <row r="469087" spans="2:3" x14ac:dyDescent="0.25">
      <c r="B469087" s="78"/>
      <c r="C469087" s="77"/>
    </row>
    <row r="469088" spans="2:3" x14ac:dyDescent="0.25">
      <c r="B469088" s="78"/>
      <c r="C469088" s="77"/>
    </row>
    <row r="469198" spans="2:3" x14ac:dyDescent="0.25">
      <c r="B469198" s="78"/>
      <c r="C469198" s="77"/>
    </row>
    <row r="469199" spans="2:3" x14ac:dyDescent="0.25">
      <c r="B469199" s="78"/>
      <c r="C469199" s="77"/>
    </row>
    <row r="469200" spans="2:3" x14ac:dyDescent="0.25">
      <c r="B469200" s="78"/>
      <c r="C469200" s="77"/>
    </row>
    <row r="469201" spans="2:3" x14ac:dyDescent="0.25">
      <c r="B469201" s="78"/>
      <c r="C469201" s="77"/>
    </row>
    <row r="469202" spans="2:3" x14ac:dyDescent="0.25">
      <c r="B469202" s="78"/>
      <c r="C469202" s="77"/>
    </row>
    <row r="469203" spans="2:3" x14ac:dyDescent="0.25">
      <c r="B469203" s="78"/>
      <c r="C469203" s="77"/>
    </row>
    <row r="469204" spans="2:3" x14ac:dyDescent="0.25">
      <c r="B469204" s="78"/>
      <c r="C469204" s="77"/>
    </row>
    <row r="469205" spans="2:3" x14ac:dyDescent="0.25">
      <c r="B469205" s="78"/>
      <c r="C469205" s="77"/>
    </row>
    <row r="469206" spans="2:3" x14ac:dyDescent="0.25">
      <c r="B469206" s="78"/>
      <c r="C469206" s="77"/>
    </row>
    <row r="469207" spans="2:3" x14ac:dyDescent="0.25">
      <c r="B469207" s="78"/>
      <c r="C469207" s="77"/>
    </row>
    <row r="469208" spans="2:3" x14ac:dyDescent="0.25">
      <c r="B469208" s="78"/>
      <c r="C469208" s="77"/>
    </row>
    <row r="469209" spans="2:3" x14ac:dyDescent="0.25">
      <c r="B469209" s="78"/>
      <c r="C469209" s="77"/>
    </row>
    <row r="469210" spans="2:3" x14ac:dyDescent="0.25">
      <c r="B469210" s="78"/>
      <c r="C469210" s="77"/>
    </row>
    <row r="469320" spans="2:3" x14ac:dyDescent="0.25">
      <c r="B469320" s="78"/>
      <c r="C469320" s="77"/>
    </row>
    <row r="469321" spans="2:3" x14ac:dyDescent="0.25">
      <c r="B469321" s="78"/>
      <c r="C469321" s="77"/>
    </row>
    <row r="469322" spans="2:3" x14ac:dyDescent="0.25">
      <c r="B469322" s="78"/>
      <c r="C469322" s="77"/>
    </row>
    <row r="469323" spans="2:3" x14ac:dyDescent="0.25">
      <c r="B469323" s="78"/>
      <c r="C469323" s="77"/>
    </row>
    <row r="469324" spans="2:3" x14ac:dyDescent="0.25">
      <c r="B469324" s="78"/>
      <c r="C469324" s="77"/>
    </row>
    <row r="469325" spans="2:3" x14ac:dyDescent="0.25">
      <c r="B469325" s="78"/>
      <c r="C469325" s="77"/>
    </row>
    <row r="469326" spans="2:3" x14ac:dyDescent="0.25">
      <c r="B469326" s="78"/>
      <c r="C469326" s="77"/>
    </row>
    <row r="469327" spans="2:3" x14ac:dyDescent="0.25">
      <c r="B469327" s="78"/>
      <c r="C469327" s="77"/>
    </row>
    <row r="469328" spans="2:3" x14ac:dyDescent="0.25">
      <c r="B469328" s="78"/>
      <c r="C469328" s="77"/>
    </row>
    <row r="469329" spans="2:3" x14ac:dyDescent="0.25">
      <c r="B469329" s="78"/>
      <c r="C469329" s="77"/>
    </row>
    <row r="469330" spans="2:3" x14ac:dyDescent="0.25">
      <c r="B469330" s="78"/>
      <c r="C469330" s="77"/>
    </row>
    <row r="469331" spans="2:3" x14ac:dyDescent="0.25">
      <c r="B469331" s="78"/>
      <c r="C469331" s="77"/>
    </row>
    <row r="469332" spans="2:3" x14ac:dyDescent="0.25">
      <c r="B469332" s="78"/>
      <c r="C469332" s="77"/>
    </row>
    <row r="469442" spans="2:3" x14ac:dyDescent="0.25">
      <c r="B469442" s="78"/>
      <c r="C469442" s="77"/>
    </row>
    <row r="469443" spans="2:3" x14ac:dyDescent="0.25">
      <c r="B469443" s="78"/>
      <c r="C469443" s="77"/>
    </row>
    <row r="469444" spans="2:3" x14ac:dyDescent="0.25">
      <c r="B469444" s="78"/>
      <c r="C469444" s="77"/>
    </row>
    <row r="469445" spans="2:3" x14ac:dyDescent="0.25">
      <c r="B469445" s="78"/>
      <c r="C469445" s="77"/>
    </row>
    <row r="469446" spans="2:3" x14ac:dyDescent="0.25">
      <c r="B469446" s="78"/>
      <c r="C469446" s="77"/>
    </row>
    <row r="469447" spans="2:3" x14ac:dyDescent="0.25">
      <c r="B469447" s="78"/>
      <c r="C469447" s="77"/>
    </row>
    <row r="469448" spans="2:3" x14ac:dyDescent="0.25">
      <c r="B469448" s="78"/>
      <c r="C469448" s="77"/>
    </row>
    <row r="469449" spans="2:3" x14ac:dyDescent="0.25">
      <c r="B469449" s="78"/>
      <c r="C469449" s="77"/>
    </row>
    <row r="469450" spans="2:3" x14ac:dyDescent="0.25">
      <c r="B469450" s="78"/>
      <c r="C469450" s="77"/>
    </row>
    <row r="469451" spans="2:3" x14ac:dyDescent="0.25">
      <c r="B469451" s="78"/>
      <c r="C469451" s="77"/>
    </row>
    <row r="469452" spans="2:3" x14ac:dyDescent="0.25">
      <c r="B469452" s="78"/>
      <c r="C469452" s="77"/>
    </row>
    <row r="469453" spans="2:3" x14ac:dyDescent="0.25">
      <c r="B469453" s="78"/>
      <c r="C469453" s="77"/>
    </row>
    <row r="469454" spans="2:3" x14ac:dyDescent="0.25">
      <c r="B469454" s="78"/>
      <c r="C469454" s="77"/>
    </row>
    <row r="469564" spans="2:3" x14ac:dyDescent="0.25">
      <c r="B469564" s="78"/>
      <c r="C469564" s="77"/>
    </row>
    <row r="469565" spans="2:3" x14ac:dyDescent="0.25">
      <c r="B469565" s="78"/>
      <c r="C469565" s="77"/>
    </row>
    <row r="469566" spans="2:3" x14ac:dyDescent="0.25">
      <c r="B469566" s="78"/>
      <c r="C469566" s="77"/>
    </row>
    <row r="469567" spans="2:3" x14ac:dyDescent="0.25">
      <c r="B469567" s="78"/>
      <c r="C469567" s="77"/>
    </row>
    <row r="469568" spans="2:3" x14ac:dyDescent="0.25">
      <c r="B469568" s="78"/>
      <c r="C469568" s="77"/>
    </row>
    <row r="469569" spans="2:3" x14ac:dyDescent="0.25">
      <c r="B469569" s="78"/>
      <c r="C469569" s="77"/>
    </row>
    <row r="469570" spans="2:3" x14ac:dyDescent="0.25">
      <c r="B469570" s="78"/>
      <c r="C469570" s="77"/>
    </row>
    <row r="469571" spans="2:3" x14ac:dyDescent="0.25">
      <c r="B469571" s="78"/>
      <c r="C469571" s="77"/>
    </row>
    <row r="469572" spans="2:3" x14ac:dyDescent="0.25">
      <c r="B469572" s="78"/>
      <c r="C469572" s="77"/>
    </row>
    <row r="469573" spans="2:3" x14ac:dyDescent="0.25">
      <c r="B469573" s="78"/>
      <c r="C469573" s="77"/>
    </row>
    <row r="469574" spans="2:3" x14ac:dyDescent="0.25">
      <c r="B469574" s="78"/>
      <c r="C469574" s="77"/>
    </row>
    <row r="469575" spans="2:3" x14ac:dyDescent="0.25">
      <c r="B469575" s="78"/>
      <c r="C469575" s="77"/>
    </row>
    <row r="469576" spans="2:3" x14ac:dyDescent="0.25">
      <c r="B469576" s="78"/>
      <c r="C469576" s="77"/>
    </row>
    <row r="469686" spans="2:3" x14ac:dyDescent="0.25">
      <c r="B469686" s="78"/>
      <c r="C469686" s="77"/>
    </row>
    <row r="469687" spans="2:3" x14ac:dyDescent="0.25">
      <c r="B469687" s="78"/>
      <c r="C469687" s="77"/>
    </row>
    <row r="469688" spans="2:3" x14ac:dyDescent="0.25">
      <c r="B469688" s="78"/>
      <c r="C469688" s="77"/>
    </row>
    <row r="469689" spans="2:3" x14ac:dyDescent="0.25">
      <c r="B469689" s="78"/>
      <c r="C469689" s="77"/>
    </row>
    <row r="469690" spans="2:3" x14ac:dyDescent="0.25">
      <c r="B469690" s="78"/>
      <c r="C469690" s="77"/>
    </row>
    <row r="469691" spans="2:3" x14ac:dyDescent="0.25">
      <c r="B469691" s="78"/>
      <c r="C469691" s="77"/>
    </row>
    <row r="469692" spans="2:3" x14ac:dyDescent="0.25">
      <c r="B469692" s="78"/>
      <c r="C469692" s="77"/>
    </row>
    <row r="469693" spans="2:3" x14ac:dyDescent="0.25">
      <c r="B469693" s="78"/>
      <c r="C469693" s="77"/>
    </row>
    <row r="469694" spans="2:3" x14ac:dyDescent="0.25">
      <c r="B469694" s="78"/>
      <c r="C469694" s="77"/>
    </row>
    <row r="469695" spans="2:3" x14ac:dyDescent="0.25">
      <c r="B469695" s="78"/>
      <c r="C469695" s="77"/>
    </row>
    <row r="469696" spans="2:3" x14ac:dyDescent="0.25">
      <c r="B469696" s="78"/>
      <c r="C469696" s="77"/>
    </row>
    <row r="469697" spans="2:3" x14ac:dyDescent="0.25">
      <c r="B469697" s="78"/>
      <c r="C469697" s="77"/>
    </row>
    <row r="469698" spans="2:3" x14ac:dyDescent="0.25">
      <c r="B469698" s="78"/>
      <c r="C469698" s="77"/>
    </row>
    <row r="469808" spans="2:3" x14ac:dyDescent="0.25">
      <c r="B469808" s="78"/>
      <c r="C469808" s="77"/>
    </row>
    <row r="469809" spans="2:3" x14ac:dyDescent="0.25">
      <c r="B469809" s="78"/>
      <c r="C469809" s="77"/>
    </row>
    <row r="469810" spans="2:3" x14ac:dyDescent="0.25">
      <c r="B469810" s="78"/>
      <c r="C469810" s="77"/>
    </row>
    <row r="469811" spans="2:3" x14ac:dyDescent="0.25">
      <c r="B469811" s="78"/>
      <c r="C469811" s="77"/>
    </row>
    <row r="469812" spans="2:3" x14ac:dyDescent="0.25">
      <c r="B469812" s="78"/>
      <c r="C469812" s="77"/>
    </row>
    <row r="469813" spans="2:3" x14ac:dyDescent="0.25">
      <c r="B469813" s="78"/>
      <c r="C469813" s="77"/>
    </row>
    <row r="469814" spans="2:3" x14ac:dyDescent="0.25">
      <c r="B469814" s="78"/>
      <c r="C469814" s="77"/>
    </row>
    <row r="469815" spans="2:3" x14ac:dyDescent="0.25">
      <c r="B469815" s="78"/>
      <c r="C469815" s="77"/>
    </row>
    <row r="469816" spans="2:3" x14ac:dyDescent="0.25">
      <c r="B469816" s="78"/>
      <c r="C469816" s="77"/>
    </row>
    <row r="469817" spans="2:3" x14ac:dyDescent="0.25">
      <c r="B469817" s="78"/>
      <c r="C469817" s="77"/>
    </row>
    <row r="469818" spans="2:3" x14ac:dyDescent="0.25">
      <c r="B469818" s="78"/>
      <c r="C469818" s="77"/>
    </row>
    <row r="469819" spans="2:3" x14ac:dyDescent="0.25">
      <c r="B469819" s="78"/>
      <c r="C469819" s="77"/>
    </row>
    <row r="469820" spans="2:3" x14ac:dyDescent="0.25">
      <c r="B469820" s="78"/>
      <c r="C469820" s="77"/>
    </row>
    <row r="469930" spans="2:3" x14ac:dyDescent="0.25">
      <c r="B469930" s="78"/>
      <c r="C469930" s="77"/>
    </row>
    <row r="469931" spans="2:3" x14ac:dyDescent="0.25">
      <c r="B469931" s="78"/>
      <c r="C469931" s="77"/>
    </row>
    <row r="469932" spans="2:3" x14ac:dyDescent="0.25">
      <c r="B469932" s="78"/>
      <c r="C469932" s="77"/>
    </row>
    <row r="469933" spans="2:3" x14ac:dyDescent="0.25">
      <c r="B469933" s="78"/>
      <c r="C469933" s="77"/>
    </row>
    <row r="469934" spans="2:3" x14ac:dyDescent="0.25">
      <c r="B469934" s="78"/>
      <c r="C469934" s="77"/>
    </row>
    <row r="469935" spans="2:3" x14ac:dyDescent="0.25">
      <c r="B469935" s="78"/>
      <c r="C469935" s="77"/>
    </row>
    <row r="469936" spans="2:3" x14ac:dyDescent="0.25">
      <c r="B469936" s="78"/>
      <c r="C469936" s="77"/>
    </row>
    <row r="469937" spans="2:3" x14ac:dyDescent="0.25">
      <c r="B469937" s="78"/>
      <c r="C469937" s="77"/>
    </row>
    <row r="469938" spans="2:3" x14ac:dyDescent="0.25">
      <c r="B469938" s="78"/>
      <c r="C469938" s="77"/>
    </row>
    <row r="469939" spans="2:3" x14ac:dyDescent="0.25">
      <c r="B469939" s="78"/>
      <c r="C469939" s="77"/>
    </row>
    <row r="469940" spans="2:3" x14ac:dyDescent="0.25">
      <c r="B469940" s="78"/>
      <c r="C469940" s="77"/>
    </row>
    <row r="469941" spans="2:3" x14ac:dyDescent="0.25">
      <c r="B469941" s="78"/>
      <c r="C469941" s="77"/>
    </row>
    <row r="469942" spans="2:3" x14ac:dyDescent="0.25">
      <c r="B469942" s="78"/>
      <c r="C469942" s="77"/>
    </row>
    <row r="470052" spans="2:3" x14ac:dyDescent="0.25">
      <c r="B470052" s="78"/>
      <c r="C470052" s="77"/>
    </row>
    <row r="470053" spans="2:3" x14ac:dyDescent="0.25">
      <c r="B470053" s="78"/>
      <c r="C470053" s="77"/>
    </row>
    <row r="470054" spans="2:3" x14ac:dyDescent="0.25">
      <c r="B470054" s="78"/>
      <c r="C470054" s="77"/>
    </row>
    <row r="470055" spans="2:3" x14ac:dyDescent="0.25">
      <c r="B470055" s="78"/>
      <c r="C470055" s="77"/>
    </row>
    <row r="470056" spans="2:3" x14ac:dyDescent="0.25">
      <c r="B470056" s="78"/>
      <c r="C470056" s="77"/>
    </row>
    <row r="470057" spans="2:3" x14ac:dyDescent="0.25">
      <c r="B470057" s="78"/>
      <c r="C470057" s="77"/>
    </row>
    <row r="470058" spans="2:3" x14ac:dyDescent="0.25">
      <c r="B470058" s="78"/>
      <c r="C470058" s="77"/>
    </row>
    <row r="470059" spans="2:3" x14ac:dyDescent="0.25">
      <c r="B470059" s="78"/>
      <c r="C470059" s="77"/>
    </row>
    <row r="470060" spans="2:3" x14ac:dyDescent="0.25">
      <c r="B470060" s="78"/>
      <c r="C470060" s="77"/>
    </row>
    <row r="470061" spans="2:3" x14ac:dyDescent="0.25">
      <c r="B470061" s="78"/>
      <c r="C470061" s="77"/>
    </row>
    <row r="470062" spans="2:3" x14ac:dyDescent="0.25">
      <c r="B470062" s="78"/>
      <c r="C470062" s="77"/>
    </row>
    <row r="470063" spans="2:3" x14ac:dyDescent="0.25">
      <c r="B470063" s="78"/>
      <c r="C470063" s="77"/>
    </row>
    <row r="470064" spans="2:3" x14ac:dyDescent="0.25">
      <c r="B470064" s="78"/>
      <c r="C470064" s="77"/>
    </row>
    <row r="470174" spans="2:3" x14ac:dyDescent="0.25">
      <c r="B470174" s="78"/>
      <c r="C470174" s="77"/>
    </row>
    <row r="470175" spans="2:3" x14ac:dyDescent="0.25">
      <c r="B470175" s="78"/>
      <c r="C470175" s="77"/>
    </row>
    <row r="470176" spans="2:3" x14ac:dyDescent="0.25">
      <c r="B470176" s="78"/>
      <c r="C470176" s="77"/>
    </row>
    <row r="470177" spans="2:3" x14ac:dyDescent="0.25">
      <c r="B470177" s="78"/>
      <c r="C470177" s="77"/>
    </row>
    <row r="470178" spans="2:3" x14ac:dyDescent="0.25">
      <c r="B470178" s="78"/>
      <c r="C470178" s="77"/>
    </row>
    <row r="470179" spans="2:3" x14ac:dyDescent="0.25">
      <c r="B470179" s="78"/>
      <c r="C470179" s="77"/>
    </row>
    <row r="470180" spans="2:3" x14ac:dyDescent="0.25">
      <c r="B470180" s="78"/>
      <c r="C470180" s="77"/>
    </row>
    <row r="470181" spans="2:3" x14ac:dyDescent="0.25">
      <c r="B470181" s="78"/>
      <c r="C470181" s="77"/>
    </row>
    <row r="470182" spans="2:3" x14ac:dyDescent="0.25">
      <c r="B470182" s="78"/>
      <c r="C470182" s="77"/>
    </row>
    <row r="470183" spans="2:3" x14ac:dyDescent="0.25">
      <c r="B470183" s="78"/>
      <c r="C470183" s="77"/>
    </row>
    <row r="470184" spans="2:3" x14ac:dyDescent="0.25">
      <c r="B470184" s="78"/>
      <c r="C470184" s="77"/>
    </row>
    <row r="470185" spans="2:3" x14ac:dyDescent="0.25">
      <c r="B470185" s="78"/>
      <c r="C470185" s="77"/>
    </row>
    <row r="470186" spans="2:3" x14ac:dyDescent="0.25">
      <c r="B470186" s="78"/>
      <c r="C470186" s="77"/>
    </row>
    <row r="470296" spans="2:3" x14ac:dyDescent="0.25">
      <c r="B470296" s="78"/>
      <c r="C470296" s="77"/>
    </row>
    <row r="470297" spans="2:3" x14ac:dyDescent="0.25">
      <c r="B470297" s="78"/>
      <c r="C470297" s="77"/>
    </row>
    <row r="470298" spans="2:3" x14ac:dyDescent="0.25">
      <c r="B470298" s="78"/>
      <c r="C470298" s="77"/>
    </row>
    <row r="470299" spans="2:3" x14ac:dyDescent="0.25">
      <c r="B470299" s="78"/>
      <c r="C470299" s="77"/>
    </row>
    <row r="470300" spans="2:3" x14ac:dyDescent="0.25">
      <c r="B470300" s="78"/>
      <c r="C470300" s="77"/>
    </row>
    <row r="470301" spans="2:3" x14ac:dyDescent="0.25">
      <c r="B470301" s="78"/>
      <c r="C470301" s="77"/>
    </row>
    <row r="470302" spans="2:3" x14ac:dyDescent="0.25">
      <c r="B470302" s="78"/>
      <c r="C470302" s="77"/>
    </row>
    <row r="470303" spans="2:3" x14ac:dyDescent="0.25">
      <c r="B470303" s="78"/>
      <c r="C470303" s="77"/>
    </row>
    <row r="470304" spans="2:3" x14ac:dyDescent="0.25">
      <c r="B470304" s="78"/>
      <c r="C470304" s="77"/>
    </row>
    <row r="470305" spans="2:3" x14ac:dyDescent="0.25">
      <c r="B470305" s="78"/>
      <c r="C470305" s="77"/>
    </row>
    <row r="470306" spans="2:3" x14ac:dyDescent="0.25">
      <c r="B470306" s="78"/>
      <c r="C470306" s="77"/>
    </row>
    <row r="470307" spans="2:3" x14ac:dyDescent="0.25">
      <c r="B470307" s="78"/>
      <c r="C470307" s="77"/>
    </row>
    <row r="470308" spans="2:3" x14ac:dyDescent="0.25">
      <c r="B470308" s="78"/>
      <c r="C470308" s="77"/>
    </row>
    <row r="470418" spans="2:3" x14ac:dyDescent="0.25">
      <c r="B470418" s="78"/>
      <c r="C470418" s="77"/>
    </row>
    <row r="470419" spans="2:3" x14ac:dyDescent="0.25">
      <c r="B470419" s="78"/>
      <c r="C470419" s="77"/>
    </row>
    <row r="470420" spans="2:3" x14ac:dyDescent="0.25">
      <c r="B470420" s="78"/>
      <c r="C470420" s="77"/>
    </row>
    <row r="470421" spans="2:3" x14ac:dyDescent="0.25">
      <c r="B470421" s="78"/>
      <c r="C470421" s="77"/>
    </row>
    <row r="470422" spans="2:3" x14ac:dyDescent="0.25">
      <c r="B470422" s="78"/>
      <c r="C470422" s="77"/>
    </row>
    <row r="470423" spans="2:3" x14ac:dyDescent="0.25">
      <c r="B470423" s="78"/>
      <c r="C470423" s="77"/>
    </row>
    <row r="470424" spans="2:3" x14ac:dyDescent="0.25">
      <c r="B470424" s="78"/>
      <c r="C470424" s="77"/>
    </row>
    <row r="470425" spans="2:3" x14ac:dyDescent="0.25">
      <c r="B470425" s="78"/>
      <c r="C470425" s="77"/>
    </row>
    <row r="470426" spans="2:3" x14ac:dyDescent="0.25">
      <c r="B470426" s="78"/>
      <c r="C470426" s="77"/>
    </row>
    <row r="470427" spans="2:3" x14ac:dyDescent="0.25">
      <c r="B470427" s="78"/>
      <c r="C470427" s="77"/>
    </row>
    <row r="470428" spans="2:3" x14ac:dyDescent="0.25">
      <c r="B470428" s="78"/>
      <c r="C470428" s="77"/>
    </row>
    <row r="470429" spans="2:3" x14ac:dyDescent="0.25">
      <c r="B470429" s="78"/>
      <c r="C470429" s="77"/>
    </row>
    <row r="470430" spans="2:3" x14ac:dyDescent="0.25">
      <c r="B470430" s="78"/>
      <c r="C470430" s="77"/>
    </row>
    <row r="470540" spans="2:3" x14ac:dyDescent="0.25">
      <c r="B470540" s="78"/>
      <c r="C470540" s="77"/>
    </row>
    <row r="470541" spans="2:3" x14ac:dyDescent="0.25">
      <c r="B470541" s="78"/>
      <c r="C470541" s="77"/>
    </row>
    <row r="470542" spans="2:3" x14ac:dyDescent="0.25">
      <c r="B470542" s="78"/>
      <c r="C470542" s="77"/>
    </row>
    <row r="470543" spans="2:3" x14ac:dyDescent="0.25">
      <c r="B470543" s="78"/>
      <c r="C470543" s="77"/>
    </row>
    <row r="470544" spans="2:3" x14ac:dyDescent="0.25">
      <c r="B470544" s="78"/>
      <c r="C470544" s="77"/>
    </row>
    <row r="470545" spans="2:3" x14ac:dyDescent="0.25">
      <c r="B470545" s="78"/>
      <c r="C470545" s="77"/>
    </row>
    <row r="470546" spans="2:3" x14ac:dyDescent="0.25">
      <c r="B470546" s="78"/>
      <c r="C470546" s="77"/>
    </row>
    <row r="470547" spans="2:3" x14ac:dyDescent="0.25">
      <c r="B470547" s="78"/>
      <c r="C470547" s="77"/>
    </row>
    <row r="470548" spans="2:3" x14ac:dyDescent="0.25">
      <c r="B470548" s="78"/>
      <c r="C470548" s="77"/>
    </row>
    <row r="470549" spans="2:3" x14ac:dyDescent="0.25">
      <c r="B470549" s="78"/>
      <c r="C470549" s="77"/>
    </row>
    <row r="470550" spans="2:3" x14ac:dyDescent="0.25">
      <c r="B470550" s="78"/>
      <c r="C470550" s="77"/>
    </row>
    <row r="470551" spans="2:3" x14ac:dyDescent="0.25">
      <c r="B470551" s="78"/>
      <c r="C470551" s="77"/>
    </row>
    <row r="470552" spans="2:3" x14ac:dyDescent="0.25">
      <c r="B470552" s="78"/>
      <c r="C470552" s="77"/>
    </row>
    <row r="470662" spans="2:3" x14ac:dyDescent="0.25">
      <c r="B470662" s="78"/>
      <c r="C470662" s="77"/>
    </row>
    <row r="470663" spans="2:3" x14ac:dyDescent="0.25">
      <c r="B470663" s="78"/>
      <c r="C470663" s="77"/>
    </row>
    <row r="470664" spans="2:3" x14ac:dyDescent="0.25">
      <c r="B470664" s="78"/>
      <c r="C470664" s="77"/>
    </row>
    <row r="470665" spans="2:3" x14ac:dyDescent="0.25">
      <c r="B470665" s="78"/>
      <c r="C470665" s="77"/>
    </row>
    <row r="470666" spans="2:3" x14ac:dyDescent="0.25">
      <c r="B470666" s="78"/>
      <c r="C470666" s="77"/>
    </row>
    <row r="470667" spans="2:3" x14ac:dyDescent="0.25">
      <c r="B470667" s="78"/>
      <c r="C470667" s="77"/>
    </row>
    <row r="470668" spans="2:3" x14ac:dyDescent="0.25">
      <c r="B470668" s="78"/>
      <c r="C470668" s="77"/>
    </row>
    <row r="470669" spans="2:3" x14ac:dyDescent="0.25">
      <c r="B470669" s="78"/>
      <c r="C470669" s="77"/>
    </row>
    <row r="470670" spans="2:3" x14ac:dyDescent="0.25">
      <c r="B470670" s="78"/>
      <c r="C470670" s="77"/>
    </row>
    <row r="470671" spans="2:3" x14ac:dyDescent="0.25">
      <c r="B470671" s="78"/>
      <c r="C470671" s="77"/>
    </row>
    <row r="470672" spans="2:3" x14ac:dyDescent="0.25">
      <c r="B470672" s="78"/>
      <c r="C470672" s="77"/>
    </row>
    <row r="470673" spans="2:3" x14ac:dyDescent="0.25">
      <c r="B470673" s="78"/>
      <c r="C470673" s="77"/>
    </row>
    <row r="470674" spans="2:3" x14ac:dyDescent="0.25">
      <c r="B470674" s="78"/>
      <c r="C470674" s="77"/>
    </row>
    <row r="470784" spans="2:3" x14ac:dyDescent="0.25">
      <c r="B470784" s="78"/>
      <c r="C470784" s="77"/>
    </row>
    <row r="470785" spans="2:3" x14ac:dyDescent="0.25">
      <c r="B470785" s="78"/>
      <c r="C470785" s="77"/>
    </row>
    <row r="470786" spans="2:3" x14ac:dyDescent="0.25">
      <c r="B470786" s="78"/>
      <c r="C470786" s="77"/>
    </row>
    <row r="470787" spans="2:3" x14ac:dyDescent="0.25">
      <c r="B470787" s="78"/>
      <c r="C470787" s="77"/>
    </row>
    <row r="470788" spans="2:3" x14ac:dyDescent="0.25">
      <c r="B470788" s="78"/>
      <c r="C470788" s="77"/>
    </row>
    <row r="470789" spans="2:3" x14ac:dyDescent="0.25">
      <c r="B470789" s="78"/>
      <c r="C470789" s="77"/>
    </row>
    <row r="470790" spans="2:3" x14ac:dyDescent="0.25">
      <c r="B470790" s="78"/>
      <c r="C470790" s="77"/>
    </row>
    <row r="470791" spans="2:3" x14ac:dyDescent="0.25">
      <c r="B470791" s="78"/>
      <c r="C470791" s="77"/>
    </row>
    <row r="470792" spans="2:3" x14ac:dyDescent="0.25">
      <c r="B470792" s="78"/>
      <c r="C470792" s="77"/>
    </row>
    <row r="470793" spans="2:3" x14ac:dyDescent="0.25">
      <c r="B470793" s="78"/>
      <c r="C470793" s="77"/>
    </row>
    <row r="470794" spans="2:3" x14ac:dyDescent="0.25">
      <c r="B470794" s="78"/>
      <c r="C470794" s="77"/>
    </row>
    <row r="470795" spans="2:3" x14ac:dyDescent="0.25">
      <c r="B470795" s="78"/>
      <c r="C470795" s="77"/>
    </row>
    <row r="470796" spans="2:3" x14ac:dyDescent="0.25">
      <c r="B470796" s="78"/>
      <c r="C470796" s="77"/>
    </row>
    <row r="470906" spans="2:3" x14ac:dyDescent="0.25">
      <c r="B470906" s="78"/>
      <c r="C470906" s="77"/>
    </row>
    <row r="470907" spans="2:3" x14ac:dyDescent="0.25">
      <c r="B470907" s="78"/>
      <c r="C470907" s="77"/>
    </row>
    <row r="470908" spans="2:3" x14ac:dyDescent="0.25">
      <c r="B470908" s="78"/>
      <c r="C470908" s="77"/>
    </row>
    <row r="470909" spans="2:3" x14ac:dyDescent="0.25">
      <c r="B470909" s="78"/>
      <c r="C470909" s="77"/>
    </row>
    <row r="470910" spans="2:3" x14ac:dyDescent="0.25">
      <c r="B470910" s="78"/>
      <c r="C470910" s="77"/>
    </row>
    <row r="470911" spans="2:3" x14ac:dyDescent="0.25">
      <c r="B470911" s="78"/>
      <c r="C470911" s="77"/>
    </row>
    <row r="470912" spans="2:3" x14ac:dyDescent="0.25">
      <c r="B470912" s="78"/>
      <c r="C470912" s="77"/>
    </row>
    <row r="470913" spans="2:3" x14ac:dyDescent="0.25">
      <c r="B470913" s="78"/>
      <c r="C470913" s="77"/>
    </row>
    <row r="470914" spans="2:3" x14ac:dyDescent="0.25">
      <c r="B470914" s="78"/>
      <c r="C470914" s="77"/>
    </row>
    <row r="470915" spans="2:3" x14ac:dyDescent="0.25">
      <c r="B470915" s="78"/>
      <c r="C470915" s="77"/>
    </row>
    <row r="470916" spans="2:3" x14ac:dyDescent="0.25">
      <c r="B470916" s="78"/>
      <c r="C470916" s="77"/>
    </row>
    <row r="470917" spans="2:3" x14ac:dyDescent="0.25">
      <c r="B470917" s="78"/>
      <c r="C470917" s="77"/>
    </row>
    <row r="470918" spans="2:3" x14ac:dyDescent="0.25">
      <c r="B470918" s="78"/>
      <c r="C470918" s="77"/>
    </row>
    <row r="471028" spans="2:3" x14ac:dyDescent="0.25">
      <c r="B471028" s="78"/>
      <c r="C471028" s="77"/>
    </row>
    <row r="471029" spans="2:3" x14ac:dyDescent="0.25">
      <c r="B471029" s="78"/>
      <c r="C471029" s="77"/>
    </row>
    <row r="471030" spans="2:3" x14ac:dyDescent="0.25">
      <c r="B471030" s="78"/>
      <c r="C471030" s="77"/>
    </row>
    <row r="471031" spans="2:3" x14ac:dyDescent="0.25">
      <c r="B471031" s="78"/>
      <c r="C471031" s="77"/>
    </row>
    <row r="471032" spans="2:3" x14ac:dyDescent="0.25">
      <c r="B471032" s="78"/>
      <c r="C471032" s="77"/>
    </row>
    <row r="471033" spans="2:3" x14ac:dyDescent="0.25">
      <c r="B471033" s="78"/>
      <c r="C471033" s="77"/>
    </row>
    <row r="471034" spans="2:3" x14ac:dyDescent="0.25">
      <c r="B471034" s="78"/>
      <c r="C471034" s="77"/>
    </row>
    <row r="471035" spans="2:3" x14ac:dyDescent="0.25">
      <c r="B471035" s="78"/>
      <c r="C471035" s="77"/>
    </row>
    <row r="471036" spans="2:3" x14ac:dyDescent="0.25">
      <c r="B471036" s="78"/>
      <c r="C471036" s="77"/>
    </row>
    <row r="471037" spans="2:3" x14ac:dyDescent="0.25">
      <c r="B471037" s="78"/>
      <c r="C471037" s="77"/>
    </row>
    <row r="471038" spans="2:3" x14ac:dyDescent="0.25">
      <c r="B471038" s="78"/>
      <c r="C471038" s="77"/>
    </row>
    <row r="471039" spans="2:3" x14ac:dyDescent="0.25">
      <c r="B471039" s="78"/>
      <c r="C471039" s="77"/>
    </row>
    <row r="471040" spans="2:3" x14ac:dyDescent="0.25">
      <c r="B471040" s="78"/>
      <c r="C471040" s="77"/>
    </row>
    <row r="471150" spans="2:3" x14ac:dyDescent="0.25">
      <c r="B471150" s="78"/>
      <c r="C471150" s="77"/>
    </row>
    <row r="471151" spans="2:3" x14ac:dyDescent="0.25">
      <c r="B471151" s="78"/>
      <c r="C471151" s="77"/>
    </row>
    <row r="471152" spans="2:3" x14ac:dyDescent="0.25">
      <c r="B471152" s="78"/>
      <c r="C471152" s="77"/>
    </row>
    <row r="471153" spans="2:3" x14ac:dyDescent="0.25">
      <c r="B471153" s="78"/>
      <c r="C471153" s="77"/>
    </row>
    <row r="471154" spans="2:3" x14ac:dyDescent="0.25">
      <c r="B471154" s="78"/>
      <c r="C471154" s="77"/>
    </row>
    <row r="471155" spans="2:3" x14ac:dyDescent="0.25">
      <c r="B471155" s="78"/>
      <c r="C471155" s="77"/>
    </row>
    <row r="471156" spans="2:3" x14ac:dyDescent="0.25">
      <c r="B471156" s="78"/>
      <c r="C471156" s="77"/>
    </row>
    <row r="471157" spans="2:3" x14ac:dyDescent="0.25">
      <c r="B471157" s="78"/>
      <c r="C471157" s="77"/>
    </row>
    <row r="471158" spans="2:3" x14ac:dyDescent="0.25">
      <c r="B471158" s="78"/>
      <c r="C471158" s="77"/>
    </row>
    <row r="471159" spans="2:3" x14ac:dyDescent="0.25">
      <c r="B471159" s="78"/>
      <c r="C471159" s="77"/>
    </row>
    <row r="471160" spans="2:3" x14ac:dyDescent="0.25">
      <c r="B471160" s="78"/>
      <c r="C471160" s="77"/>
    </row>
    <row r="471161" spans="2:3" x14ac:dyDescent="0.25">
      <c r="B471161" s="78"/>
      <c r="C471161" s="77"/>
    </row>
    <row r="471162" spans="2:3" x14ac:dyDescent="0.25">
      <c r="B471162" s="78"/>
      <c r="C471162" s="77"/>
    </row>
    <row r="471272" spans="2:3" x14ac:dyDescent="0.25">
      <c r="B471272" s="78"/>
      <c r="C471272" s="77"/>
    </row>
    <row r="471273" spans="2:3" x14ac:dyDescent="0.25">
      <c r="B471273" s="78"/>
      <c r="C471273" s="77"/>
    </row>
    <row r="471274" spans="2:3" x14ac:dyDescent="0.25">
      <c r="B471274" s="78"/>
      <c r="C471274" s="77"/>
    </row>
    <row r="471275" spans="2:3" x14ac:dyDescent="0.25">
      <c r="B471275" s="78"/>
      <c r="C471275" s="77"/>
    </row>
    <row r="471276" spans="2:3" x14ac:dyDescent="0.25">
      <c r="B471276" s="78"/>
      <c r="C471276" s="77"/>
    </row>
    <row r="471277" spans="2:3" x14ac:dyDescent="0.25">
      <c r="B471277" s="78"/>
      <c r="C471277" s="77"/>
    </row>
    <row r="471278" spans="2:3" x14ac:dyDescent="0.25">
      <c r="B471278" s="78"/>
      <c r="C471278" s="77"/>
    </row>
    <row r="471279" spans="2:3" x14ac:dyDescent="0.25">
      <c r="B471279" s="78"/>
      <c r="C471279" s="77"/>
    </row>
    <row r="471280" spans="2:3" x14ac:dyDescent="0.25">
      <c r="B471280" s="78"/>
      <c r="C471280" s="77"/>
    </row>
    <row r="471281" spans="2:3" x14ac:dyDescent="0.25">
      <c r="B471281" s="78"/>
      <c r="C471281" s="77"/>
    </row>
    <row r="471282" spans="2:3" x14ac:dyDescent="0.25">
      <c r="B471282" s="78"/>
      <c r="C471282" s="77"/>
    </row>
    <row r="471283" spans="2:3" x14ac:dyDescent="0.25">
      <c r="B471283" s="78"/>
      <c r="C471283" s="77"/>
    </row>
    <row r="471284" spans="2:3" x14ac:dyDescent="0.25">
      <c r="B471284" s="78"/>
      <c r="C471284" s="77"/>
    </row>
    <row r="471394" spans="2:3" x14ac:dyDescent="0.25">
      <c r="B471394" s="78"/>
      <c r="C471394" s="77"/>
    </row>
    <row r="471395" spans="2:3" x14ac:dyDescent="0.25">
      <c r="B471395" s="78"/>
      <c r="C471395" s="77"/>
    </row>
    <row r="471396" spans="2:3" x14ac:dyDescent="0.25">
      <c r="B471396" s="78"/>
      <c r="C471396" s="77"/>
    </row>
    <row r="471397" spans="2:3" x14ac:dyDescent="0.25">
      <c r="B471397" s="78"/>
      <c r="C471397" s="77"/>
    </row>
    <row r="471398" spans="2:3" x14ac:dyDescent="0.25">
      <c r="B471398" s="78"/>
      <c r="C471398" s="77"/>
    </row>
    <row r="471399" spans="2:3" x14ac:dyDescent="0.25">
      <c r="B471399" s="78"/>
      <c r="C471399" s="77"/>
    </row>
    <row r="471400" spans="2:3" x14ac:dyDescent="0.25">
      <c r="B471400" s="78"/>
      <c r="C471400" s="77"/>
    </row>
    <row r="471401" spans="2:3" x14ac:dyDescent="0.25">
      <c r="B471401" s="78"/>
      <c r="C471401" s="77"/>
    </row>
    <row r="471402" spans="2:3" x14ac:dyDescent="0.25">
      <c r="B471402" s="78"/>
      <c r="C471402" s="77"/>
    </row>
    <row r="471403" spans="2:3" x14ac:dyDescent="0.25">
      <c r="B471403" s="78"/>
      <c r="C471403" s="77"/>
    </row>
    <row r="471404" spans="2:3" x14ac:dyDescent="0.25">
      <c r="B471404" s="78"/>
      <c r="C471404" s="77"/>
    </row>
    <row r="471405" spans="2:3" x14ac:dyDescent="0.25">
      <c r="B471405" s="78"/>
      <c r="C471405" s="77"/>
    </row>
    <row r="471406" spans="2:3" x14ac:dyDescent="0.25">
      <c r="B471406" s="78"/>
      <c r="C471406" s="77"/>
    </row>
    <row r="471516" spans="2:3" x14ac:dyDescent="0.25">
      <c r="B471516" s="78"/>
      <c r="C471516" s="77"/>
    </row>
    <row r="471517" spans="2:3" x14ac:dyDescent="0.25">
      <c r="B471517" s="78"/>
      <c r="C471517" s="77"/>
    </row>
    <row r="471518" spans="2:3" x14ac:dyDescent="0.25">
      <c r="B471518" s="78"/>
      <c r="C471518" s="77"/>
    </row>
    <row r="471519" spans="2:3" x14ac:dyDescent="0.25">
      <c r="B471519" s="78"/>
      <c r="C471519" s="77"/>
    </row>
    <row r="471520" spans="2:3" x14ac:dyDescent="0.25">
      <c r="B471520" s="78"/>
      <c r="C471520" s="77"/>
    </row>
    <row r="471521" spans="2:3" x14ac:dyDescent="0.25">
      <c r="B471521" s="78"/>
      <c r="C471521" s="77"/>
    </row>
    <row r="471522" spans="2:3" x14ac:dyDescent="0.25">
      <c r="B471522" s="78"/>
      <c r="C471522" s="77"/>
    </row>
    <row r="471523" spans="2:3" x14ac:dyDescent="0.25">
      <c r="B471523" s="78"/>
      <c r="C471523" s="77"/>
    </row>
    <row r="471524" spans="2:3" x14ac:dyDescent="0.25">
      <c r="B471524" s="78"/>
      <c r="C471524" s="77"/>
    </row>
    <row r="471525" spans="2:3" x14ac:dyDescent="0.25">
      <c r="B471525" s="78"/>
      <c r="C471525" s="77"/>
    </row>
    <row r="471526" spans="2:3" x14ac:dyDescent="0.25">
      <c r="B471526" s="78"/>
      <c r="C471526" s="77"/>
    </row>
    <row r="471527" spans="2:3" x14ac:dyDescent="0.25">
      <c r="B471527" s="78"/>
      <c r="C471527" s="77"/>
    </row>
    <row r="471528" spans="2:3" x14ac:dyDescent="0.25">
      <c r="B471528" s="78"/>
      <c r="C471528" s="77"/>
    </row>
    <row r="471638" spans="2:3" x14ac:dyDescent="0.25">
      <c r="B471638" s="78"/>
      <c r="C471638" s="77"/>
    </row>
    <row r="471639" spans="2:3" x14ac:dyDescent="0.25">
      <c r="B471639" s="78"/>
      <c r="C471639" s="77"/>
    </row>
    <row r="471640" spans="2:3" x14ac:dyDescent="0.25">
      <c r="B471640" s="78"/>
      <c r="C471640" s="77"/>
    </row>
    <row r="471641" spans="2:3" x14ac:dyDescent="0.25">
      <c r="B471641" s="78"/>
      <c r="C471641" s="77"/>
    </row>
    <row r="471642" spans="2:3" x14ac:dyDescent="0.25">
      <c r="B471642" s="78"/>
      <c r="C471642" s="77"/>
    </row>
    <row r="471643" spans="2:3" x14ac:dyDescent="0.25">
      <c r="B471643" s="78"/>
      <c r="C471643" s="77"/>
    </row>
    <row r="471644" spans="2:3" x14ac:dyDescent="0.25">
      <c r="B471644" s="78"/>
      <c r="C471644" s="77"/>
    </row>
    <row r="471645" spans="2:3" x14ac:dyDescent="0.25">
      <c r="B471645" s="78"/>
      <c r="C471645" s="77"/>
    </row>
    <row r="471646" spans="2:3" x14ac:dyDescent="0.25">
      <c r="B471646" s="78"/>
      <c r="C471646" s="77"/>
    </row>
    <row r="471647" spans="2:3" x14ac:dyDescent="0.25">
      <c r="B471647" s="78"/>
      <c r="C471647" s="77"/>
    </row>
    <row r="471648" spans="2:3" x14ac:dyDescent="0.25">
      <c r="B471648" s="78"/>
      <c r="C471648" s="77"/>
    </row>
    <row r="471649" spans="2:3" x14ac:dyDescent="0.25">
      <c r="B471649" s="78"/>
      <c r="C471649" s="77"/>
    </row>
    <row r="471650" spans="2:3" x14ac:dyDescent="0.25">
      <c r="B471650" s="78"/>
      <c r="C471650" s="77"/>
    </row>
    <row r="471760" spans="2:3" x14ac:dyDescent="0.25">
      <c r="B471760" s="78"/>
      <c r="C471760" s="77"/>
    </row>
    <row r="471761" spans="2:3" x14ac:dyDescent="0.25">
      <c r="B471761" s="78"/>
      <c r="C471761" s="77"/>
    </row>
    <row r="471762" spans="2:3" x14ac:dyDescent="0.25">
      <c r="B471762" s="78"/>
      <c r="C471762" s="77"/>
    </row>
    <row r="471763" spans="2:3" x14ac:dyDescent="0.25">
      <c r="B471763" s="78"/>
      <c r="C471763" s="77"/>
    </row>
    <row r="471764" spans="2:3" x14ac:dyDescent="0.25">
      <c r="B471764" s="78"/>
      <c r="C471764" s="77"/>
    </row>
    <row r="471765" spans="2:3" x14ac:dyDescent="0.25">
      <c r="B471765" s="78"/>
      <c r="C471765" s="77"/>
    </row>
    <row r="471766" spans="2:3" x14ac:dyDescent="0.25">
      <c r="B471766" s="78"/>
      <c r="C471766" s="77"/>
    </row>
    <row r="471767" spans="2:3" x14ac:dyDescent="0.25">
      <c r="B471767" s="78"/>
      <c r="C471767" s="77"/>
    </row>
    <row r="471768" spans="2:3" x14ac:dyDescent="0.25">
      <c r="B471768" s="78"/>
      <c r="C471768" s="77"/>
    </row>
    <row r="471769" spans="2:3" x14ac:dyDescent="0.25">
      <c r="B471769" s="78"/>
      <c r="C471769" s="77"/>
    </row>
    <row r="471770" spans="2:3" x14ac:dyDescent="0.25">
      <c r="B471770" s="78"/>
      <c r="C471770" s="77"/>
    </row>
    <row r="471771" spans="2:3" x14ac:dyDescent="0.25">
      <c r="B471771" s="78"/>
      <c r="C471771" s="77"/>
    </row>
    <row r="471772" spans="2:3" x14ac:dyDescent="0.25">
      <c r="B471772" s="78"/>
      <c r="C471772" s="77"/>
    </row>
    <row r="471882" spans="2:3" x14ac:dyDescent="0.25">
      <c r="B471882" s="78"/>
      <c r="C471882" s="77"/>
    </row>
    <row r="471883" spans="2:3" x14ac:dyDescent="0.25">
      <c r="B471883" s="78"/>
      <c r="C471883" s="77"/>
    </row>
    <row r="471884" spans="2:3" x14ac:dyDescent="0.25">
      <c r="B471884" s="78"/>
      <c r="C471884" s="77"/>
    </row>
    <row r="471885" spans="2:3" x14ac:dyDescent="0.25">
      <c r="B471885" s="78"/>
      <c r="C471885" s="77"/>
    </row>
    <row r="471886" spans="2:3" x14ac:dyDescent="0.25">
      <c r="B471886" s="78"/>
      <c r="C471886" s="77"/>
    </row>
    <row r="471887" spans="2:3" x14ac:dyDescent="0.25">
      <c r="B471887" s="78"/>
      <c r="C471887" s="77"/>
    </row>
    <row r="471888" spans="2:3" x14ac:dyDescent="0.25">
      <c r="B471888" s="78"/>
      <c r="C471888" s="77"/>
    </row>
    <row r="471889" spans="2:3" x14ac:dyDescent="0.25">
      <c r="B471889" s="78"/>
      <c r="C471889" s="77"/>
    </row>
    <row r="471890" spans="2:3" x14ac:dyDescent="0.25">
      <c r="B471890" s="78"/>
      <c r="C471890" s="77"/>
    </row>
    <row r="471891" spans="2:3" x14ac:dyDescent="0.25">
      <c r="B471891" s="78"/>
      <c r="C471891" s="77"/>
    </row>
    <row r="471892" spans="2:3" x14ac:dyDescent="0.25">
      <c r="B471892" s="78"/>
      <c r="C471892" s="77"/>
    </row>
    <row r="471893" spans="2:3" x14ac:dyDescent="0.25">
      <c r="B471893" s="78"/>
      <c r="C471893" s="77"/>
    </row>
    <row r="471894" spans="2:3" x14ac:dyDescent="0.25">
      <c r="B471894" s="78"/>
      <c r="C471894" s="77"/>
    </row>
    <row r="472004" spans="2:3" x14ac:dyDescent="0.25">
      <c r="B472004" s="78"/>
      <c r="C472004" s="77"/>
    </row>
    <row r="472005" spans="2:3" x14ac:dyDescent="0.25">
      <c r="B472005" s="78"/>
      <c r="C472005" s="77"/>
    </row>
    <row r="472006" spans="2:3" x14ac:dyDescent="0.25">
      <c r="B472006" s="78"/>
      <c r="C472006" s="77"/>
    </row>
    <row r="472007" spans="2:3" x14ac:dyDescent="0.25">
      <c r="B472007" s="78"/>
      <c r="C472007" s="77"/>
    </row>
    <row r="472008" spans="2:3" x14ac:dyDescent="0.25">
      <c r="B472008" s="78"/>
      <c r="C472008" s="77"/>
    </row>
    <row r="472009" spans="2:3" x14ac:dyDescent="0.25">
      <c r="B472009" s="78"/>
      <c r="C472009" s="77"/>
    </row>
    <row r="472010" spans="2:3" x14ac:dyDescent="0.25">
      <c r="B472010" s="78"/>
      <c r="C472010" s="77"/>
    </row>
    <row r="472011" spans="2:3" x14ac:dyDescent="0.25">
      <c r="B472011" s="78"/>
      <c r="C472011" s="77"/>
    </row>
    <row r="472012" spans="2:3" x14ac:dyDescent="0.25">
      <c r="B472012" s="78"/>
      <c r="C472012" s="77"/>
    </row>
    <row r="472013" spans="2:3" x14ac:dyDescent="0.25">
      <c r="B472013" s="78"/>
      <c r="C472013" s="77"/>
    </row>
    <row r="472014" spans="2:3" x14ac:dyDescent="0.25">
      <c r="B472014" s="78"/>
      <c r="C472014" s="77"/>
    </row>
    <row r="472015" spans="2:3" x14ac:dyDescent="0.25">
      <c r="B472015" s="78"/>
      <c r="C472015" s="77"/>
    </row>
    <row r="472016" spans="2:3" x14ac:dyDescent="0.25">
      <c r="B472016" s="78"/>
      <c r="C472016" s="77"/>
    </row>
    <row r="472126" spans="2:3" x14ac:dyDescent="0.25">
      <c r="B472126" s="78"/>
      <c r="C472126" s="77"/>
    </row>
    <row r="472127" spans="2:3" x14ac:dyDescent="0.25">
      <c r="B472127" s="78"/>
      <c r="C472127" s="77"/>
    </row>
    <row r="472128" spans="2:3" x14ac:dyDescent="0.25">
      <c r="B472128" s="78"/>
      <c r="C472128" s="77"/>
    </row>
    <row r="472129" spans="2:3" x14ac:dyDescent="0.25">
      <c r="B472129" s="78"/>
      <c r="C472129" s="77"/>
    </row>
    <row r="472130" spans="2:3" x14ac:dyDescent="0.25">
      <c r="B472130" s="78"/>
      <c r="C472130" s="77"/>
    </row>
    <row r="472131" spans="2:3" x14ac:dyDescent="0.25">
      <c r="B472131" s="78"/>
      <c r="C472131" s="77"/>
    </row>
    <row r="472132" spans="2:3" x14ac:dyDescent="0.25">
      <c r="B472132" s="78"/>
      <c r="C472132" s="77"/>
    </row>
    <row r="472133" spans="2:3" x14ac:dyDescent="0.25">
      <c r="B472133" s="78"/>
      <c r="C472133" s="77"/>
    </row>
    <row r="472134" spans="2:3" x14ac:dyDescent="0.25">
      <c r="B472134" s="78"/>
      <c r="C472134" s="77"/>
    </row>
    <row r="472135" spans="2:3" x14ac:dyDescent="0.25">
      <c r="B472135" s="78"/>
      <c r="C472135" s="77"/>
    </row>
    <row r="472136" spans="2:3" x14ac:dyDescent="0.25">
      <c r="B472136" s="78"/>
      <c r="C472136" s="77"/>
    </row>
    <row r="472137" spans="2:3" x14ac:dyDescent="0.25">
      <c r="B472137" s="78"/>
      <c r="C472137" s="77"/>
    </row>
    <row r="472138" spans="2:3" x14ac:dyDescent="0.25">
      <c r="B472138" s="78"/>
      <c r="C472138" s="77"/>
    </row>
    <row r="472248" spans="2:3" x14ac:dyDescent="0.25">
      <c r="B472248" s="78"/>
      <c r="C472248" s="77"/>
    </row>
    <row r="472249" spans="2:3" x14ac:dyDescent="0.25">
      <c r="B472249" s="78"/>
      <c r="C472249" s="77"/>
    </row>
    <row r="472250" spans="2:3" x14ac:dyDescent="0.25">
      <c r="B472250" s="78"/>
      <c r="C472250" s="77"/>
    </row>
    <row r="472251" spans="2:3" x14ac:dyDescent="0.25">
      <c r="B472251" s="78"/>
      <c r="C472251" s="77"/>
    </row>
    <row r="472252" spans="2:3" x14ac:dyDescent="0.25">
      <c r="B472252" s="78"/>
      <c r="C472252" s="77"/>
    </row>
    <row r="472253" spans="2:3" x14ac:dyDescent="0.25">
      <c r="B472253" s="78"/>
      <c r="C472253" s="77"/>
    </row>
    <row r="472254" spans="2:3" x14ac:dyDescent="0.25">
      <c r="B472254" s="78"/>
      <c r="C472254" s="77"/>
    </row>
    <row r="472255" spans="2:3" x14ac:dyDescent="0.25">
      <c r="B472255" s="78"/>
      <c r="C472255" s="77"/>
    </row>
    <row r="472256" spans="2:3" x14ac:dyDescent="0.25">
      <c r="B472256" s="78"/>
      <c r="C472256" s="77"/>
    </row>
    <row r="472257" spans="2:3" x14ac:dyDescent="0.25">
      <c r="B472257" s="78"/>
      <c r="C472257" s="77"/>
    </row>
    <row r="472258" spans="2:3" x14ac:dyDescent="0.25">
      <c r="B472258" s="78"/>
      <c r="C472258" s="77"/>
    </row>
    <row r="472259" spans="2:3" x14ac:dyDescent="0.25">
      <c r="B472259" s="78"/>
      <c r="C472259" s="77"/>
    </row>
    <row r="472260" spans="2:3" x14ac:dyDescent="0.25">
      <c r="B472260" s="78"/>
      <c r="C472260" s="77"/>
    </row>
    <row r="472370" spans="2:3" x14ac:dyDescent="0.25">
      <c r="B472370" s="78"/>
      <c r="C472370" s="77"/>
    </row>
    <row r="472371" spans="2:3" x14ac:dyDescent="0.25">
      <c r="B472371" s="78"/>
      <c r="C472371" s="77"/>
    </row>
    <row r="472372" spans="2:3" x14ac:dyDescent="0.25">
      <c r="B472372" s="78"/>
      <c r="C472372" s="77"/>
    </row>
    <row r="472373" spans="2:3" x14ac:dyDescent="0.25">
      <c r="B472373" s="78"/>
      <c r="C472373" s="77"/>
    </row>
    <row r="472374" spans="2:3" x14ac:dyDescent="0.25">
      <c r="B472374" s="78"/>
      <c r="C472374" s="77"/>
    </row>
    <row r="472375" spans="2:3" x14ac:dyDescent="0.25">
      <c r="B472375" s="78"/>
      <c r="C472375" s="77"/>
    </row>
    <row r="472376" spans="2:3" x14ac:dyDescent="0.25">
      <c r="B472376" s="78"/>
      <c r="C472376" s="77"/>
    </row>
    <row r="472377" spans="2:3" x14ac:dyDescent="0.25">
      <c r="B472377" s="78"/>
      <c r="C472377" s="77"/>
    </row>
    <row r="472378" spans="2:3" x14ac:dyDescent="0.25">
      <c r="B472378" s="78"/>
      <c r="C472378" s="77"/>
    </row>
    <row r="472379" spans="2:3" x14ac:dyDescent="0.25">
      <c r="B472379" s="78"/>
      <c r="C472379" s="77"/>
    </row>
    <row r="472380" spans="2:3" x14ac:dyDescent="0.25">
      <c r="B472380" s="78"/>
      <c r="C472380" s="77"/>
    </row>
    <row r="472381" spans="2:3" x14ac:dyDescent="0.25">
      <c r="B472381" s="78"/>
      <c r="C472381" s="77"/>
    </row>
    <row r="472382" spans="2:3" x14ac:dyDescent="0.25">
      <c r="B472382" s="78"/>
      <c r="C472382" s="77"/>
    </row>
    <row r="472492" spans="2:3" x14ac:dyDescent="0.25">
      <c r="B472492" s="78"/>
      <c r="C472492" s="77"/>
    </row>
    <row r="472493" spans="2:3" x14ac:dyDescent="0.25">
      <c r="B472493" s="78"/>
      <c r="C472493" s="77"/>
    </row>
    <row r="472494" spans="2:3" x14ac:dyDescent="0.25">
      <c r="B472494" s="78"/>
      <c r="C472494" s="77"/>
    </row>
    <row r="472495" spans="2:3" x14ac:dyDescent="0.25">
      <c r="B472495" s="78"/>
      <c r="C472495" s="77"/>
    </row>
    <row r="472496" spans="2:3" x14ac:dyDescent="0.25">
      <c r="B472496" s="78"/>
      <c r="C472496" s="77"/>
    </row>
    <row r="472497" spans="2:3" x14ac:dyDescent="0.25">
      <c r="B472497" s="78"/>
      <c r="C472497" s="77"/>
    </row>
    <row r="472498" spans="2:3" x14ac:dyDescent="0.25">
      <c r="B472498" s="78"/>
      <c r="C472498" s="77"/>
    </row>
    <row r="472499" spans="2:3" x14ac:dyDescent="0.25">
      <c r="B472499" s="78"/>
      <c r="C472499" s="77"/>
    </row>
    <row r="472500" spans="2:3" x14ac:dyDescent="0.25">
      <c r="B472500" s="78"/>
      <c r="C472500" s="77"/>
    </row>
    <row r="472501" spans="2:3" x14ac:dyDescent="0.25">
      <c r="B472501" s="78"/>
      <c r="C472501" s="77"/>
    </row>
    <row r="472502" spans="2:3" x14ac:dyDescent="0.25">
      <c r="B472502" s="78"/>
      <c r="C472502" s="77"/>
    </row>
    <row r="472503" spans="2:3" x14ac:dyDescent="0.25">
      <c r="B472503" s="78"/>
      <c r="C472503" s="77"/>
    </row>
    <row r="472504" spans="2:3" x14ac:dyDescent="0.25">
      <c r="B472504" s="78"/>
      <c r="C472504" s="77"/>
    </row>
    <row r="472614" spans="2:3" x14ac:dyDescent="0.25">
      <c r="B472614" s="78"/>
      <c r="C472614" s="77"/>
    </row>
    <row r="472615" spans="2:3" x14ac:dyDescent="0.25">
      <c r="B472615" s="78"/>
      <c r="C472615" s="77"/>
    </row>
    <row r="472616" spans="2:3" x14ac:dyDescent="0.25">
      <c r="B472616" s="78"/>
      <c r="C472616" s="77"/>
    </row>
    <row r="472617" spans="2:3" x14ac:dyDescent="0.25">
      <c r="B472617" s="78"/>
      <c r="C472617" s="77"/>
    </row>
    <row r="472618" spans="2:3" x14ac:dyDescent="0.25">
      <c r="B472618" s="78"/>
      <c r="C472618" s="77"/>
    </row>
    <row r="472619" spans="2:3" x14ac:dyDescent="0.25">
      <c r="B472619" s="78"/>
      <c r="C472619" s="77"/>
    </row>
    <row r="472620" spans="2:3" x14ac:dyDescent="0.25">
      <c r="B472620" s="78"/>
      <c r="C472620" s="77"/>
    </row>
    <row r="472621" spans="2:3" x14ac:dyDescent="0.25">
      <c r="B472621" s="78"/>
      <c r="C472621" s="77"/>
    </row>
    <row r="472622" spans="2:3" x14ac:dyDescent="0.25">
      <c r="B472622" s="78"/>
      <c r="C472622" s="77"/>
    </row>
    <row r="472623" spans="2:3" x14ac:dyDescent="0.25">
      <c r="B472623" s="78"/>
      <c r="C472623" s="77"/>
    </row>
    <row r="472624" spans="2:3" x14ac:dyDescent="0.25">
      <c r="B472624" s="78"/>
      <c r="C472624" s="77"/>
    </row>
    <row r="472625" spans="2:3" x14ac:dyDescent="0.25">
      <c r="B472625" s="78"/>
      <c r="C472625" s="77"/>
    </row>
    <row r="472626" spans="2:3" x14ac:dyDescent="0.25">
      <c r="B472626" s="78"/>
      <c r="C472626" s="77"/>
    </row>
    <row r="472736" spans="2:3" x14ac:dyDescent="0.25">
      <c r="B472736" s="78"/>
      <c r="C472736" s="77"/>
    </row>
    <row r="472737" spans="2:3" x14ac:dyDescent="0.25">
      <c r="B472737" s="78"/>
      <c r="C472737" s="77"/>
    </row>
    <row r="472738" spans="2:3" x14ac:dyDescent="0.25">
      <c r="B472738" s="78"/>
      <c r="C472738" s="77"/>
    </row>
    <row r="472739" spans="2:3" x14ac:dyDescent="0.25">
      <c r="B472739" s="78"/>
      <c r="C472739" s="77"/>
    </row>
    <row r="472740" spans="2:3" x14ac:dyDescent="0.25">
      <c r="B472740" s="78"/>
      <c r="C472740" s="77"/>
    </row>
    <row r="472741" spans="2:3" x14ac:dyDescent="0.25">
      <c r="B472741" s="78"/>
      <c r="C472741" s="77"/>
    </row>
    <row r="472742" spans="2:3" x14ac:dyDescent="0.25">
      <c r="B472742" s="78"/>
      <c r="C472742" s="77"/>
    </row>
    <row r="472743" spans="2:3" x14ac:dyDescent="0.25">
      <c r="B472743" s="78"/>
      <c r="C472743" s="77"/>
    </row>
    <row r="472744" spans="2:3" x14ac:dyDescent="0.25">
      <c r="B472744" s="78"/>
      <c r="C472744" s="77"/>
    </row>
    <row r="472745" spans="2:3" x14ac:dyDescent="0.25">
      <c r="B472745" s="78"/>
      <c r="C472745" s="77"/>
    </row>
    <row r="472746" spans="2:3" x14ac:dyDescent="0.25">
      <c r="B472746" s="78"/>
      <c r="C472746" s="77"/>
    </row>
    <row r="472747" spans="2:3" x14ac:dyDescent="0.25">
      <c r="B472747" s="78"/>
      <c r="C472747" s="77"/>
    </row>
    <row r="472748" spans="2:3" x14ac:dyDescent="0.25">
      <c r="B472748" s="78"/>
      <c r="C472748" s="77"/>
    </row>
    <row r="472858" spans="2:3" x14ac:dyDescent="0.25">
      <c r="B472858" s="78"/>
      <c r="C472858" s="77"/>
    </row>
    <row r="472859" spans="2:3" x14ac:dyDescent="0.25">
      <c r="B472859" s="78"/>
      <c r="C472859" s="77"/>
    </row>
    <row r="472860" spans="2:3" x14ac:dyDescent="0.25">
      <c r="B472860" s="78"/>
      <c r="C472860" s="77"/>
    </row>
    <row r="472861" spans="2:3" x14ac:dyDescent="0.25">
      <c r="B472861" s="78"/>
      <c r="C472861" s="77"/>
    </row>
    <row r="472862" spans="2:3" x14ac:dyDescent="0.25">
      <c r="B472862" s="78"/>
      <c r="C472862" s="77"/>
    </row>
    <row r="472863" spans="2:3" x14ac:dyDescent="0.25">
      <c r="B472863" s="78"/>
      <c r="C472863" s="77"/>
    </row>
    <row r="472864" spans="2:3" x14ac:dyDescent="0.25">
      <c r="B472864" s="78"/>
      <c r="C472864" s="77"/>
    </row>
    <row r="472865" spans="2:3" x14ac:dyDescent="0.25">
      <c r="B472865" s="78"/>
      <c r="C472865" s="77"/>
    </row>
    <row r="472866" spans="2:3" x14ac:dyDescent="0.25">
      <c r="B472866" s="78"/>
      <c r="C472866" s="77"/>
    </row>
    <row r="472867" spans="2:3" x14ac:dyDescent="0.25">
      <c r="B472867" s="78"/>
      <c r="C472867" s="77"/>
    </row>
    <row r="472868" spans="2:3" x14ac:dyDescent="0.25">
      <c r="B472868" s="78"/>
      <c r="C472868" s="77"/>
    </row>
    <row r="472869" spans="2:3" x14ac:dyDescent="0.25">
      <c r="B472869" s="78"/>
      <c r="C472869" s="77"/>
    </row>
    <row r="472870" spans="2:3" x14ac:dyDescent="0.25">
      <c r="B472870" s="78"/>
      <c r="C472870" s="77"/>
    </row>
    <row r="472980" spans="2:3" x14ac:dyDescent="0.25">
      <c r="B472980" s="78"/>
      <c r="C472980" s="77"/>
    </row>
    <row r="472981" spans="2:3" x14ac:dyDescent="0.25">
      <c r="B472981" s="78"/>
      <c r="C472981" s="77"/>
    </row>
    <row r="472982" spans="2:3" x14ac:dyDescent="0.25">
      <c r="B472982" s="78"/>
      <c r="C472982" s="77"/>
    </row>
    <row r="472983" spans="2:3" x14ac:dyDescent="0.25">
      <c r="B472983" s="78"/>
      <c r="C472983" s="77"/>
    </row>
    <row r="472984" spans="2:3" x14ac:dyDescent="0.25">
      <c r="B472984" s="78"/>
      <c r="C472984" s="77"/>
    </row>
    <row r="472985" spans="2:3" x14ac:dyDescent="0.25">
      <c r="B472985" s="78"/>
      <c r="C472985" s="77"/>
    </row>
    <row r="472986" spans="2:3" x14ac:dyDescent="0.25">
      <c r="B472986" s="78"/>
      <c r="C472986" s="77"/>
    </row>
    <row r="472987" spans="2:3" x14ac:dyDescent="0.25">
      <c r="B472987" s="78"/>
      <c r="C472987" s="77"/>
    </row>
    <row r="472988" spans="2:3" x14ac:dyDescent="0.25">
      <c r="B472988" s="78"/>
      <c r="C472988" s="77"/>
    </row>
    <row r="472989" spans="2:3" x14ac:dyDescent="0.25">
      <c r="B472989" s="78"/>
      <c r="C472989" s="77"/>
    </row>
    <row r="472990" spans="2:3" x14ac:dyDescent="0.25">
      <c r="B472990" s="78"/>
      <c r="C472990" s="77"/>
    </row>
    <row r="472991" spans="2:3" x14ac:dyDescent="0.25">
      <c r="B472991" s="78"/>
      <c r="C472991" s="77"/>
    </row>
    <row r="472992" spans="2:3" x14ac:dyDescent="0.25">
      <c r="B472992" s="78"/>
      <c r="C472992" s="77"/>
    </row>
    <row r="473102" spans="2:3" x14ac:dyDescent="0.25">
      <c r="B473102" s="78"/>
      <c r="C473102" s="77"/>
    </row>
    <row r="473103" spans="2:3" x14ac:dyDescent="0.25">
      <c r="B473103" s="78"/>
      <c r="C473103" s="77"/>
    </row>
    <row r="473104" spans="2:3" x14ac:dyDescent="0.25">
      <c r="B473104" s="78"/>
      <c r="C473104" s="77"/>
    </row>
    <row r="473105" spans="2:3" x14ac:dyDescent="0.25">
      <c r="B473105" s="78"/>
      <c r="C473105" s="77"/>
    </row>
    <row r="473106" spans="2:3" x14ac:dyDescent="0.25">
      <c r="B473106" s="78"/>
      <c r="C473106" s="77"/>
    </row>
    <row r="473107" spans="2:3" x14ac:dyDescent="0.25">
      <c r="B473107" s="78"/>
      <c r="C473107" s="77"/>
    </row>
    <row r="473108" spans="2:3" x14ac:dyDescent="0.25">
      <c r="B473108" s="78"/>
      <c r="C473108" s="77"/>
    </row>
    <row r="473109" spans="2:3" x14ac:dyDescent="0.25">
      <c r="B473109" s="78"/>
      <c r="C473109" s="77"/>
    </row>
    <row r="473110" spans="2:3" x14ac:dyDescent="0.25">
      <c r="B473110" s="78"/>
      <c r="C473110" s="77"/>
    </row>
    <row r="473111" spans="2:3" x14ac:dyDescent="0.25">
      <c r="B473111" s="78"/>
      <c r="C473111" s="77"/>
    </row>
    <row r="473112" spans="2:3" x14ac:dyDescent="0.25">
      <c r="B473112" s="78"/>
      <c r="C473112" s="77"/>
    </row>
    <row r="473113" spans="2:3" x14ac:dyDescent="0.25">
      <c r="B473113" s="78"/>
      <c r="C473113" s="77"/>
    </row>
    <row r="473114" spans="2:3" x14ac:dyDescent="0.25">
      <c r="B473114" s="78"/>
      <c r="C473114" s="77"/>
    </row>
    <row r="473224" spans="2:3" x14ac:dyDescent="0.25">
      <c r="B473224" s="78"/>
      <c r="C473224" s="77"/>
    </row>
    <row r="473225" spans="2:3" x14ac:dyDescent="0.25">
      <c r="B473225" s="78"/>
      <c r="C473225" s="77"/>
    </row>
    <row r="473226" spans="2:3" x14ac:dyDescent="0.25">
      <c r="B473226" s="78"/>
      <c r="C473226" s="77"/>
    </row>
    <row r="473227" spans="2:3" x14ac:dyDescent="0.25">
      <c r="B473227" s="78"/>
      <c r="C473227" s="77"/>
    </row>
    <row r="473228" spans="2:3" x14ac:dyDescent="0.25">
      <c r="B473228" s="78"/>
      <c r="C473228" s="77"/>
    </row>
    <row r="473229" spans="2:3" x14ac:dyDescent="0.25">
      <c r="B473229" s="78"/>
      <c r="C473229" s="77"/>
    </row>
    <row r="473230" spans="2:3" x14ac:dyDescent="0.25">
      <c r="B473230" s="78"/>
      <c r="C473230" s="77"/>
    </row>
    <row r="473231" spans="2:3" x14ac:dyDescent="0.25">
      <c r="B473231" s="78"/>
      <c r="C473231" s="77"/>
    </row>
    <row r="473232" spans="2:3" x14ac:dyDescent="0.25">
      <c r="B473232" s="78"/>
      <c r="C473232" s="77"/>
    </row>
    <row r="473233" spans="2:3" x14ac:dyDescent="0.25">
      <c r="B473233" s="78"/>
      <c r="C473233" s="77"/>
    </row>
    <row r="473234" spans="2:3" x14ac:dyDescent="0.25">
      <c r="B473234" s="78"/>
      <c r="C473234" s="77"/>
    </row>
    <row r="473235" spans="2:3" x14ac:dyDescent="0.25">
      <c r="B473235" s="78"/>
      <c r="C473235" s="77"/>
    </row>
    <row r="473236" spans="2:3" x14ac:dyDescent="0.25">
      <c r="B473236" s="78"/>
      <c r="C473236" s="77"/>
    </row>
    <row r="473346" spans="2:3" x14ac:dyDescent="0.25">
      <c r="B473346" s="78"/>
      <c r="C473346" s="77"/>
    </row>
    <row r="473347" spans="2:3" x14ac:dyDescent="0.25">
      <c r="B473347" s="78"/>
      <c r="C473347" s="77"/>
    </row>
    <row r="473348" spans="2:3" x14ac:dyDescent="0.25">
      <c r="B473348" s="78"/>
      <c r="C473348" s="77"/>
    </row>
    <row r="473349" spans="2:3" x14ac:dyDescent="0.25">
      <c r="B473349" s="78"/>
      <c r="C473349" s="77"/>
    </row>
    <row r="473350" spans="2:3" x14ac:dyDescent="0.25">
      <c r="B473350" s="78"/>
      <c r="C473350" s="77"/>
    </row>
    <row r="473351" spans="2:3" x14ac:dyDescent="0.25">
      <c r="B473351" s="78"/>
      <c r="C473351" s="77"/>
    </row>
    <row r="473352" spans="2:3" x14ac:dyDescent="0.25">
      <c r="B473352" s="78"/>
      <c r="C473352" s="77"/>
    </row>
    <row r="473353" spans="2:3" x14ac:dyDescent="0.25">
      <c r="B473353" s="78"/>
      <c r="C473353" s="77"/>
    </row>
    <row r="473354" spans="2:3" x14ac:dyDescent="0.25">
      <c r="B473354" s="78"/>
      <c r="C473354" s="77"/>
    </row>
    <row r="473355" spans="2:3" x14ac:dyDescent="0.25">
      <c r="B473355" s="78"/>
      <c r="C473355" s="77"/>
    </row>
    <row r="473356" spans="2:3" x14ac:dyDescent="0.25">
      <c r="B473356" s="78"/>
      <c r="C473356" s="77"/>
    </row>
    <row r="473357" spans="2:3" x14ac:dyDescent="0.25">
      <c r="B473357" s="78"/>
      <c r="C473357" s="77"/>
    </row>
    <row r="473358" spans="2:3" x14ac:dyDescent="0.25">
      <c r="B473358" s="78"/>
      <c r="C473358" s="77"/>
    </row>
    <row r="473468" spans="2:3" x14ac:dyDescent="0.25">
      <c r="B473468" s="78"/>
      <c r="C473468" s="77"/>
    </row>
    <row r="473469" spans="2:3" x14ac:dyDescent="0.25">
      <c r="B473469" s="78"/>
      <c r="C473469" s="77"/>
    </row>
    <row r="473470" spans="2:3" x14ac:dyDescent="0.25">
      <c r="B473470" s="78"/>
      <c r="C473470" s="77"/>
    </row>
    <row r="473471" spans="2:3" x14ac:dyDescent="0.25">
      <c r="B473471" s="78"/>
      <c r="C473471" s="77"/>
    </row>
    <row r="473472" spans="2:3" x14ac:dyDescent="0.25">
      <c r="B473472" s="78"/>
      <c r="C473472" s="77"/>
    </row>
    <row r="473473" spans="2:3" x14ac:dyDescent="0.25">
      <c r="B473473" s="78"/>
      <c r="C473473" s="77"/>
    </row>
    <row r="473474" spans="2:3" x14ac:dyDescent="0.25">
      <c r="B473474" s="78"/>
      <c r="C473474" s="77"/>
    </row>
    <row r="473475" spans="2:3" x14ac:dyDescent="0.25">
      <c r="B473475" s="78"/>
      <c r="C473475" s="77"/>
    </row>
    <row r="473476" spans="2:3" x14ac:dyDescent="0.25">
      <c r="B473476" s="78"/>
      <c r="C473476" s="77"/>
    </row>
    <row r="473477" spans="2:3" x14ac:dyDescent="0.25">
      <c r="B473477" s="78"/>
      <c r="C473477" s="77"/>
    </row>
    <row r="473478" spans="2:3" x14ac:dyDescent="0.25">
      <c r="B473478" s="78"/>
      <c r="C473478" s="77"/>
    </row>
    <row r="473479" spans="2:3" x14ac:dyDescent="0.25">
      <c r="B473479" s="78"/>
      <c r="C473479" s="77"/>
    </row>
    <row r="473480" spans="2:3" x14ac:dyDescent="0.25">
      <c r="B473480" s="78"/>
      <c r="C473480" s="77"/>
    </row>
    <row r="473590" spans="2:3" x14ac:dyDescent="0.25">
      <c r="B473590" s="78"/>
      <c r="C473590" s="77"/>
    </row>
    <row r="473591" spans="2:3" x14ac:dyDescent="0.25">
      <c r="B473591" s="78"/>
      <c r="C473591" s="77"/>
    </row>
    <row r="473592" spans="2:3" x14ac:dyDescent="0.25">
      <c r="B473592" s="78"/>
      <c r="C473592" s="77"/>
    </row>
    <row r="473593" spans="2:3" x14ac:dyDescent="0.25">
      <c r="B473593" s="78"/>
      <c r="C473593" s="77"/>
    </row>
    <row r="473594" spans="2:3" x14ac:dyDescent="0.25">
      <c r="B473594" s="78"/>
      <c r="C473594" s="77"/>
    </row>
    <row r="473595" spans="2:3" x14ac:dyDescent="0.25">
      <c r="B473595" s="78"/>
      <c r="C473595" s="77"/>
    </row>
    <row r="473596" spans="2:3" x14ac:dyDescent="0.25">
      <c r="B473596" s="78"/>
      <c r="C473596" s="77"/>
    </row>
    <row r="473597" spans="2:3" x14ac:dyDescent="0.25">
      <c r="B473597" s="78"/>
      <c r="C473597" s="77"/>
    </row>
    <row r="473598" spans="2:3" x14ac:dyDescent="0.25">
      <c r="B473598" s="78"/>
      <c r="C473598" s="77"/>
    </row>
    <row r="473599" spans="2:3" x14ac:dyDescent="0.25">
      <c r="B473599" s="78"/>
      <c r="C473599" s="77"/>
    </row>
    <row r="473600" spans="2:3" x14ac:dyDescent="0.25">
      <c r="B473600" s="78"/>
      <c r="C473600" s="77"/>
    </row>
    <row r="473601" spans="2:3" x14ac:dyDescent="0.25">
      <c r="B473601" s="78"/>
      <c r="C473601" s="77"/>
    </row>
    <row r="473602" spans="2:3" x14ac:dyDescent="0.25">
      <c r="B473602" s="78"/>
      <c r="C473602" s="77"/>
    </row>
    <row r="473712" spans="2:3" x14ac:dyDescent="0.25">
      <c r="B473712" s="78"/>
      <c r="C473712" s="77"/>
    </row>
    <row r="473713" spans="2:3" x14ac:dyDescent="0.25">
      <c r="B473713" s="78"/>
      <c r="C473713" s="77"/>
    </row>
    <row r="473714" spans="2:3" x14ac:dyDescent="0.25">
      <c r="B473714" s="78"/>
      <c r="C473714" s="77"/>
    </row>
    <row r="473715" spans="2:3" x14ac:dyDescent="0.25">
      <c r="B473715" s="78"/>
      <c r="C473715" s="77"/>
    </row>
    <row r="473716" spans="2:3" x14ac:dyDescent="0.25">
      <c r="B473716" s="78"/>
      <c r="C473716" s="77"/>
    </row>
    <row r="473717" spans="2:3" x14ac:dyDescent="0.25">
      <c r="B473717" s="78"/>
      <c r="C473717" s="77"/>
    </row>
    <row r="473718" spans="2:3" x14ac:dyDescent="0.25">
      <c r="B473718" s="78"/>
      <c r="C473718" s="77"/>
    </row>
    <row r="473719" spans="2:3" x14ac:dyDescent="0.25">
      <c r="B473719" s="78"/>
      <c r="C473719" s="77"/>
    </row>
    <row r="473720" spans="2:3" x14ac:dyDescent="0.25">
      <c r="B473720" s="78"/>
      <c r="C473720" s="77"/>
    </row>
    <row r="473721" spans="2:3" x14ac:dyDescent="0.25">
      <c r="B473721" s="78"/>
      <c r="C473721" s="77"/>
    </row>
    <row r="473722" spans="2:3" x14ac:dyDescent="0.25">
      <c r="B473722" s="78"/>
      <c r="C473722" s="77"/>
    </row>
    <row r="473723" spans="2:3" x14ac:dyDescent="0.25">
      <c r="B473723" s="78"/>
      <c r="C473723" s="77"/>
    </row>
    <row r="473724" spans="2:3" x14ac:dyDescent="0.25">
      <c r="B473724" s="78"/>
      <c r="C473724" s="77"/>
    </row>
    <row r="473834" spans="2:3" x14ac:dyDescent="0.25">
      <c r="B473834" s="78"/>
      <c r="C473834" s="77"/>
    </row>
    <row r="473835" spans="2:3" x14ac:dyDescent="0.25">
      <c r="B473835" s="78"/>
      <c r="C473835" s="77"/>
    </row>
    <row r="473836" spans="2:3" x14ac:dyDescent="0.25">
      <c r="B473836" s="78"/>
      <c r="C473836" s="77"/>
    </row>
    <row r="473837" spans="2:3" x14ac:dyDescent="0.25">
      <c r="B473837" s="78"/>
      <c r="C473837" s="77"/>
    </row>
    <row r="473838" spans="2:3" x14ac:dyDescent="0.25">
      <c r="B473838" s="78"/>
      <c r="C473838" s="77"/>
    </row>
    <row r="473839" spans="2:3" x14ac:dyDescent="0.25">
      <c r="B473839" s="78"/>
      <c r="C473839" s="77"/>
    </row>
    <row r="473840" spans="2:3" x14ac:dyDescent="0.25">
      <c r="B473840" s="78"/>
      <c r="C473840" s="77"/>
    </row>
    <row r="473841" spans="2:3" x14ac:dyDescent="0.25">
      <c r="B473841" s="78"/>
      <c r="C473841" s="77"/>
    </row>
    <row r="473842" spans="2:3" x14ac:dyDescent="0.25">
      <c r="B473842" s="78"/>
      <c r="C473842" s="77"/>
    </row>
    <row r="473843" spans="2:3" x14ac:dyDescent="0.25">
      <c r="B473843" s="78"/>
      <c r="C473843" s="77"/>
    </row>
    <row r="473844" spans="2:3" x14ac:dyDescent="0.25">
      <c r="B473844" s="78"/>
      <c r="C473844" s="77"/>
    </row>
    <row r="473845" spans="2:3" x14ac:dyDescent="0.25">
      <c r="B473845" s="78"/>
      <c r="C473845" s="77"/>
    </row>
    <row r="473846" spans="2:3" x14ac:dyDescent="0.25">
      <c r="B473846" s="78"/>
      <c r="C473846" s="77"/>
    </row>
    <row r="473956" spans="2:3" x14ac:dyDescent="0.25">
      <c r="B473956" s="78"/>
      <c r="C473956" s="77"/>
    </row>
    <row r="473957" spans="2:3" x14ac:dyDescent="0.25">
      <c r="B473957" s="78"/>
      <c r="C473957" s="77"/>
    </row>
    <row r="473958" spans="2:3" x14ac:dyDescent="0.25">
      <c r="B473958" s="78"/>
      <c r="C473958" s="77"/>
    </row>
    <row r="473959" spans="2:3" x14ac:dyDescent="0.25">
      <c r="B473959" s="78"/>
      <c r="C473959" s="77"/>
    </row>
    <row r="473960" spans="2:3" x14ac:dyDescent="0.25">
      <c r="B473960" s="78"/>
      <c r="C473960" s="77"/>
    </row>
    <row r="473961" spans="2:3" x14ac:dyDescent="0.25">
      <c r="B473961" s="78"/>
      <c r="C473961" s="77"/>
    </row>
    <row r="473962" spans="2:3" x14ac:dyDescent="0.25">
      <c r="B473962" s="78"/>
      <c r="C473962" s="77"/>
    </row>
    <row r="473963" spans="2:3" x14ac:dyDescent="0.25">
      <c r="B473963" s="78"/>
      <c r="C473963" s="77"/>
    </row>
    <row r="473964" spans="2:3" x14ac:dyDescent="0.25">
      <c r="B473964" s="78"/>
      <c r="C473964" s="77"/>
    </row>
    <row r="473965" spans="2:3" x14ac:dyDescent="0.25">
      <c r="B473965" s="78"/>
      <c r="C473965" s="77"/>
    </row>
    <row r="473966" spans="2:3" x14ac:dyDescent="0.25">
      <c r="B473966" s="78"/>
      <c r="C473966" s="77"/>
    </row>
    <row r="473967" spans="2:3" x14ac:dyDescent="0.25">
      <c r="B473967" s="78"/>
      <c r="C473967" s="77"/>
    </row>
    <row r="473968" spans="2:3" x14ac:dyDescent="0.25">
      <c r="B473968" s="78"/>
      <c r="C473968" s="77"/>
    </row>
    <row r="474078" spans="2:3" x14ac:dyDescent="0.25">
      <c r="B474078" s="78"/>
      <c r="C474078" s="77"/>
    </row>
    <row r="474079" spans="2:3" x14ac:dyDescent="0.25">
      <c r="B474079" s="78"/>
      <c r="C474079" s="77"/>
    </row>
    <row r="474080" spans="2:3" x14ac:dyDescent="0.25">
      <c r="B474080" s="78"/>
      <c r="C474080" s="77"/>
    </row>
    <row r="474081" spans="2:3" x14ac:dyDescent="0.25">
      <c r="B474081" s="78"/>
      <c r="C474081" s="77"/>
    </row>
    <row r="474082" spans="2:3" x14ac:dyDescent="0.25">
      <c r="B474082" s="78"/>
      <c r="C474082" s="77"/>
    </row>
    <row r="474083" spans="2:3" x14ac:dyDescent="0.25">
      <c r="B474083" s="78"/>
      <c r="C474083" s="77"/>
    </row>
    <row r="474084" spans="2:3" x14ac:dyDescent="0.25">
      <c r="B474084" s="78"/>
      <c r="C474084" s="77"/>
    </row>
    <row r="474085" spans="2:3" x14ac:dyDescent="0.25">
      <c r="B474085" s="78"/>
      <c r="C474085" s="77"/>
    </row>
    <row r="474086" spans="2:3" x14ac:dyDescent="0.25">
      <c r="B474086" s="78"/>
      <c r="C474086" s="77"/>
    </row>
    <row r="474087" spans="2:3" x14ac:dyDescent="0.25">
      <c r="B474087" s="78"/>
      <c r="C474087" s="77"/>
    </row>
    <row r="474088" spans="2:3" x14ac:dyDescent="0.25">
      <c r="B474088" s="78"/>
      <c r="C474088" s="77"/>
    </row>
    <row r="474089" spans="2:3" x14ac:dyDescent="0.25">
      <c r="B474089" s="78"/>
      <c r="C474089" s="77"/>
    </row>
    <row r="474090" spans="2:3" x14ac:dyDescent="0.25">
      <c r="B474090" s="78"/>
      <c r="C474090" s="77"/>
    </row>
    <row r="474200" spans="2:3" x14ac:dyDescent="0.25">
      <c r="B474200" s="78"/>
      <c r="C474200" s="77"/>
    </row>
    <row r="474201" spans="2:3" x14ac:dyDescent="0.25">
      <c r="B474201" s="78"/>
      <c r="C474201" s="77"/>
    </row>
    <row r="474202" spans="2:3" x14ac:dyDescent="0.25">
      <c r="B474202" s="78"/>
      <c r="C474202" s="77"/>
    </row>
    <row r="474203" spans="2:3" x14ac:dyDescent="0.25">
      <c r="B474203" s="78"/>
      <c r="C474203" s="77"/>
    </row>
    <row r="474204" spans="2:3" x14ac:dyDescent="0.25">
      <c r="B474204" s="78"/>
      <c r="C474204" s="77"/>
    </row>
    <row r="474205" spans="2:3" x14ac:dyDescent="0.25">
      <c r="B474205" s="78"/>
      <c r="C474205" s="77"/>
    </row>
    <row r="474206" spans="2:3" x14ac:dyDescent="0.25">
      <c r="B474206" s="78"/>
      <c r="C474206" s="77"/>
    </row>
    <row r="474207" spans="2:3" x14ac:dyDescent="0.25">
      <c r="B474207" s="78"/>
      <c r="C474207" s="77"/>
    </row>
    <row r="474208" spans="2:3" x14ac:dyDescent="0.25">
      <c r="B474208" s="78"/>
      <c r="C474208" s="77"/>
    </row>
    <row r="474209" spans="2:3" x14ac:dyDescent="0.25">
      <c r="B474209" s="78"/>
      <c r="C474209" s="77"/>
    </row>
    <row r="474210" spans="2:3" x14ac:dyDescent="0.25">
      <c r="B474210" s="78"/>
      <c r="C474210" s="77"/>
    </row>
    <row r="474211" spans="2:3" x14ac:dyDescent="0.25">
      <c r="B474211" s="78"/>
      <c r="C474211" s="77"/>
    </row>
    <row r="474212" spans="2:3" x14ac:dyDescent="0.25">
      <c r="B474212" s="78"/>
      <c r="C474212" s="77"/>
    </row>
    <row r="474322" spans="2:3" x14ac:dyDescent="0.25">
      <c r="B474322" s="78"/>
      <c r="C474322" s="77"/>
    </row>
    <row r="474323" spans="2:3" x14ac:dyDescent="0.25">
      <c r="B474323" s="78"/>
      <c r="C474323" s="77"/>
    </row>
    <row r="474324" spans="2:3" x14ac:dyDescent="0.25">
      <c r="B474324" s="78"/>
      <c r="C474324" s="77"/>
    </row>
    <row r="474325" spans="2:3" x14ac:dyDescent="0.25">
      <c r="B474325" s="78"/>
      <c r="C474325" s="77"/>
    </row>
    <row r="474326" spans="2:3" x14ac:dyDescent="0.25">
      <c r="B474326" s="78"/>
      <c r="C474326" s="77"/>
    </row>
    <row r="474327" spans="2:3" x14ac:dyDescent="0.25">
      <c r="B474327" s="78"/>
      <c r="C474327" s="77"/>
    </row>
    <row r="474328" spans="2:3" x14ac:dyDescent="0.25">
      <c r="B474328" s="78"/>
      <c r="C474328" s="77"/>
    </row>
    <row r="474329" spans="2:3" x14ac:dyDescent="0.25">
      <c r="B474329" s="78"/>
      <c r="C474329" s="77"/>
    </row>
    <row r="474330" spans="2:3" x14ac:dyDescent="0.25">
      <c r="B474330" s="78"/>
      <c r="C474330" s="77"/>
    </row>
    <row r="474331" spans="2:3" x14ac:dyDescent="0.25">
      <c r="B474331" s="78"/>
      <c r="C474331" s="77"/>
    </row>
    <row r="474332" spans="2:3" x14ac:dyDescent="0.25">
      <c r="B474332" s="78"/>
      <c r="C474332" s="77"/>
    </row>
    <row r="474333" spans="2:3" x14ac:dyDescent="0.25">
      <c r="B474333" s="78"/>
      <c r="C474333" s="77"/>
    </row>
    <row r="474334" spans="2:3" x14ac:dyDescent="0.25">
      <c r="B474334" s="78"/>
      <c r="C474334" s="77"/>
    </row>
    <row r="474444" spans="2:3" x14ac:dyDescent="0.25">
      <c r="B474444" s="78"/>
      <c r="C474444" s="77"/>
    </row>
    <row r="474445" spans="2:3" x14ac:dyDescent="0.25">
      <c r="B474445" s="78"/>
      <c r="C474445" s="77"/>
    </row>
    <row r="474446" spans="2:3" x14ac:dyDescent="0.25">
      <c r="B474446" s="78"/>
      <c r="C474446" s="77"/>
    </row>
    <row r="474447" spans="2:3" x14ac:dyDescent="0.25">
      <c r="B474447" s="78"/>
      <c r="C474447" s="77"/>
    </row>
    <row r="474448" spans="2:3" x14ac:dyDescent="0.25">
      <c r="B474448" s="78"/>
      <c r="C474448" s="77"/>
    </row>
    <row r="474449" spans="2:3" x14ac:dyDescent="0.25">
      <c r="B474449" s="78"/>
      <c r="C474449" s="77"/>
    </row>
    <row r="474450" spans="2:3" x14ac:dyDescent="0.25">
      <c r="B474450" s="78"/>
      <c r="C474450" s="77"/>
    </row>
    <row r="474451" spans="2:3" x14ac:dyDescent="0.25">
      <c r="B474451" s="78"/>
      <c r="C474451" s="77"/>
    </row>
    <row r="474452" spans="2:3" x14ac:dyDescent="0.25">
      <c r="B474452" s="78"/>
      <c r="C474452" s="77"/>
    </row>
    <row r="474453" spans="2:3" x14ac:dyDescent="0.25">
      <c r="B474453" s="78"/>
      <c r="C474453" s="77"/>
    </row>
    <row r="474454" spans="2:3" x14ac:dyDescent="0.25">
      <c r="B474454" s="78"/>
      <c r="C474454" s="77"/>
    </row>
    <row r="474455" spans="2:3" x14ac:dyDescent="0.25">
      <c r="B474455" s="78"/>
      <c r="C474455" s="77"/>
    </row>
    <row r="474456" spans="2:3" x14ac:dyDescent="0.25">
      <c r="B474456" s="78"/>
      <c r="C474456" s="77"/>
    </row>
    <row r="474566" spans="2:3" x14ac:dyDescent="0.25">
      <c r="B474566" s="78"/>
      <c r="C474566" s="77"/>
    </row>
    <row r="474567" spans="2:3" x14ac:dyDescent="0.25">
      <c r="B474567" s="78"/>
      <c r="C474567" s="77"/>
    </row>
    <row r="474568" spans="2:3" x14ac:dyDescent="0.25">
      <c r="B474568" s="78"/>
      <c r="C474568" s="77"/>
    </row>
    <row r="474569" spans="2:3" x14ac:dyDescent="0.25">
      <c r="B474569" s="78"/>
      <c r="C474569" s="77"/>
    </row>
    <row r="474570" spans="2:3" x14ac:dyDescent="0.25">
      <c r="B474570" s="78"/>
      <c r="C474570" s="77"/>
    </row>
    <row r="474571" spans="2:3" x14ac:dyDescent="0.25">
      <c r="B474571" s="78"/>
      <c r="C474571" s="77"/>
    </row>
    <row r="474572" spans="2:3" x14ac:dyDescent="0.25">
      <c r="B474572" s="78"/>
      <c r="C474572" s="77"/>
    </row>
    <row r="474573" spans="2:3" x14ac:dyDescent="0.25">
      <c r="B474573" s="78"/>
      <c r="C474573" s="77"/>
    </row>
    <row r="474574" spans="2:3" x14ac:dyDescent="0.25">
      <c r="B474574" s="78"/>
      <c r="C474574" s="77"/>
    </row>
    <row r="474575" spans="2:3" x14ac:dyDescent="0.25">
      <c r="B474575" s="78"/>
      <c r="C474575" s="77"/>
    </row>
    <row r="474576" spans="2:3" x14ac:dyDescent="0.25">
      <c r="B474576" s="78"/>
      <c r="C474576" s="77"/>
    </row>
    <row r="474577" spans="2:3" x14ac:dyDescent="0.25">
      <c r="B474577" s="78"/>
      <c r="C474577" s="77"/>
    </row>
    <row r="474578" spans="2:3" x14ac:dyDescent="0.25">
      <c r="B474578" s="78"/>
      <c r="C474578" s="77"/>
    </row>
    <row r="474688" spans="2:3" x14ac:dyDescent="0.25">
      <c r="B474688" s="78"/>
      <c r="C474688" s="77"/>
    </row>
    <row r="474689" spans="2:3" x14ac:dyDescent="0.25">
      <c r="B474689" s="78"/>
      <c r="C474689" s="77"/>
    </row>
    <row r="474690" spans="2:3" x14ac:dyDescent="0.25">
      <c r="B474690" s="78"/>
      <c r="C474690" s="77"/>
    </row>
    <row r="474691" spans="2:3" x14ac:dyDescent="0.25">
      <c r="B474691" s="78"/>
      <c r="C474691" s="77"/>
    </row>
    <row r="474692" spans="2:3" x14ac:dyDescent="0.25">
      <c r="B474692" s="78"/>
      <c r="C474692" s="77"/>
    </row>
    <row r="474693" spans="2:3" x14ac:dyDescent="0.25">
      <c r="B474693" s="78"/>
      <c r="C474693" s="77"/>
    </row>
    <row r="474694" spans="2:3" x14ac:dyDescent="0.25">
      <c r="B474694" s="78"/>
      <c r="C474694" s="77"/>
    </row>
    <row r="474695" spans="2:3" x14ac:dyDescent="0.25">
      <c r="B474695" s="78"/>
      <c r="C474695" s="77"/>
    </row>
    <row r="474696" spans="2:3" x14ac:dyDescent="0.25">
      <c r="B474696" s="78"/>
      <c r="C474696" s="77"/>
    </row>
    <row r="474697" spans="2:3" x14ac:dyDescent="0.25">
      <c r="B474697" s="78"/>
      <c r="C474697" s="77"/>
    </row>
    <row r="474698" spans="2:3" x14ac:dyDescent="0.25">
      <c r="B474698" s="78"/>
      <c r="C474698" s="77"/>
    </row>
    <row r="474699" spans="2:3" x14ac:dyDescent="0.25">
      <c r="B474699" s="78"/>
      <c r="C474699" s="77"/>
    </row>
    <row r="474700" spans="2:3" x14ac:dyDescent="0.25">
      <c r="B474700" s="78"/>
      <c r="C474700" s="77"/>
    </row>
    <row r="474810" spans="2:3" x14ac:dyDescent="0.25">
      <c r="B474810" s="78"/>
      <c r="C474810" s="77"/>
    </row>
    <row r="474811" spans="2:3" x14ac:dyDescent="0.25">
      <c r="B474811" s="78"/>
      <c r="C474811" s="77"/>
    </row>
    <row r="474812" spans="2:3" x14ac:dyDescent="0.25">
      <c r="B474812" s="78"/>
      <c r="C474812" s="77"/>
    </row>
    <row r="474813" spans="2:3" x14ac:dyDescent="0.25">
      <c r="B474813" s="78"/>
      <c r="C474813" s="77"/>
    </row>
    <row r="474814" spans="2:3" x14ac:dyDescent="0.25">
      <c r="B474814" s="78"/>
      <c r="C474814" s="77"/>
    </row>
    <row r="474815" spans="2:3" x14ac:dyDescent="0.25">
      <c r="B474815" s="78"/>
      <c r="C474815" s="77"/>
    </row>
    <row r="474816" spans="2:3" x14ac:dyDescent="0.25">
      <c r="B474816" s="78"/>
      <c r="C474816" s="77"/>
    </row>
    <row r="474817" spans="2:3" x14ac:dyDescent="0.25">
      <c r="B474817" s="78"/>
      <c r="C474817" s="77"/>
    </row>
    <row r="474818" spans="2:3" x14ac:dyDescent="0.25">
      <c r="B474818" s="78"/>
      <c r="C474818" s="77"/>
    </row>
    <row r="474819" spans="2:3" x14ac:dyDescent="0.25">
      <c r="B474819" s="78"/>
      <c r="C474819" s="77"/>
    </row>
    <row r="474820" spans="2:3" x14ac:dyDescent="0.25">
      <c r="B474820" s="78"/>
      <c r="C474820" s="77"/>
    </row>
    <row r="474821" spans="2:3" x14ac:dyDescent="0.25">
      <c r="B474821" s="78"/>
      <c r="C474821" s="77"/>
    </row>
    <row r="474822" spans="2:3" x14ac:dyDescent="0.25">
      <c r="B474822" s="78"/>
      <c r="C474822" s="77"/>
    </row>
    <row r="474932" spans="2:3" x14ac:dyDescent="0.25">
      <c r="B474932" s="78"/>
      <c r="C474932" s="77"/>
    </row>
    <row r="474933" spans="2:3" x14ac:dyDescent="0.25">
      <c r="B474933" s="78"/>
      <c r="C474933" s="77"/>
    </row>
    <row r="474934" spans="2:3" x14ac:dyDescent="0.25">
      <c r="B474934" s="78"/>
      <c r="C474934" s="77"/>
    </row>
    <row r="474935" spans="2:3" x14ac:dyDescent="0.25">
      <c r="B474935" s="78"/>
      <c r="C474935" s="77"/>
    </row>
    <row r="474936" spans="2:3" x14ac:dyDescent="0.25">
      <c r="B474936" s="78"/>
      <c r="C474936" s="77"/>
    </row>
    <row r="474937" spans="2:3" x14ac:dyDescent="0.25">
      <c r="B474937" s="78"/>
      <c r="C474937" s="77"/>
    </row>
    <row r="474938" spans="2:3" x14ac:dyDescent="0.25">
      <c r="B474938" s="78"/>
      <c r="C474938" s="77"/>
    </row>
    <row r="474939" spans="2:3" x14ac:dyDescent="0.25">
      <c r="B474939" s="78"/>
      <c r="C474939" s="77"/>
    </row>
    <row r="474940" spans="2:3" x14ac:dyDescent="0.25">
      <c r="B474940" s="78"/>
      <c r="C474940" s="77"/>
    </row>
    <row r="474941" spans="2:3" x14ac:dyDescent="0.25">
      <c r="B474941" s="78"/>
      <c r="C474941" s="77"/>
    </row>
    <row r="474942" spans="2:3" x14ac:dyDescent="0.25">
      <c r="B474942" s="78"/>
      <c r="C474942" s="77"/>
    </row>
    <row r="474943" spans="2:3" x14ac:dyDescent="0.25">
      <c r="B474943" s="78"/>
      <c r="C474943" s="77"/>
    </row>
    <row r="474944" spans="2:3" x14ac:dyDescent="0.25">
      <c r="B474944" s="78"/>
      <c r="C474944" s="77"/>
    </row>
    <row r="475054" spans="2:3" x14ac:dyDescent="0.25">
      <c r="B475054" s="78"/>
      <c r="C475054" s="77"/>
    </row>
    <row r="475055" spans="2:3" x14ac:dyDescent="0.25">
      <c r="B475055" s="78"/>
      <c r="C475055" s="77"/>
    </row>
    <row r="475056" spans="2:3" x14ac:dyDescent="0.25">
      <c r="B475056" s="78"/>
      <c r="C475056" s="77"/>
    </row>
    <row r="475057" spans="2:3" x14ac:dyDescent="0.25">
      <c r="B475057" s="78"/>
      <c r="C475057" s="77"/>
    </row>
    <row r="475058" spans="2:3" x14ac:dyDescent="0.25">
      <c r="B475058" s="78"/>
      <c r="C475058" s="77"/>
    </row>
    <row r="475059" spans="2:3" x14ac:dyDescent="0.25">
      <c r="B475059" s="78"/>
      <c r="C475059" s="77"/>
    </row>
    <row r="475060" spans="2:3" x14ac:dyDescent="0.25">
      <c r="B475060" s="78"/>
      <c r="C475060" s="77"/>
    </row>
    <row r="475061" spans="2:3" x14ac:dyDescent="0.25">
      <c r="B475061" s="78"/>
      <c r="C475061" s="77"/>
    </row>
    <row r="475062" spans="2:3" x14ac:dyDescent="0.25">
      <c r="B475062" s="78"/>
      <c r="C475062" s="77"/>
    </row>
    <row r="475063" spans="2:3" x14ac:dyDescent="0.25">
      <c r="B475063" s="78"/>
      <c r="C475063" s="77"/>
    </row>
    <row r="475064" spans="2:3" x14ac:dyDescent="0.25">
      <c r="B475064" s="78"/>
      <c r="C475064" s="77"/>
    </row>
    <row r="475065" spans="2:3" x14ac:dyDescent="0.25">
      <c r="B475065" s="78"/>
      <c r="C475065" s="77"/>
    </row>
    <row r="475066" spans="2:3" x14ac:dyDescent="0.25">
      <c r="B475066" s="78"/>
      <c r="C475066" s="77"/>
    </row>
    <row r="475176" spans="2:3" x14ac:dyDescent="0.25">
      <c r="B475176" s="78"/>
      <c r="C475176" s="77"/>
    </row>
    <row r="475177" spans="2:3" x14ac:dyDescent="0.25">
      <c r="B475177" s="78"/>
      <c r="C475177" s="77"/>
    </row>
    <row r="475178" spans="2:3" x14ac:dyDescent="0.25">
      <c r="B475178" s="78"/>
      <c r="C475178" s="77"/>
    </row>
    <row r="475179" spans="2:3" x14ac:dyDescent="0.25">
      <c r="B475179" s="78"/>
      <c r="C475179" s="77"/>
    </row>
    <row r="475180" spans="2:3" x14ac:dyDescent="0.25">
      <c r="B475180" s="78"/>
      <c r="C475180" s="77"/>
    </row>
    <row r="475181" spans="2:3" x14ac:dyDescent="0.25">
      <c r="B475181" s="78"/>
      <c r="C475181" s="77"/>
    </row>
    <row r="475182" spans="2:3" x14ac:dyDescent="0.25">
      <c r="B475182" s="78"/>
      <c r="C475182" s="77"/>
    </row>
    <row r="475183" spans="2:3" x14ac:dyDescent="0.25">
      <c r="B475183" s="78"/>
      <c r="C475183" s="77"/>
    </row>
    <row r="475184" spans="2:3" x14ac:dyDescent="0.25">
      <c r="B475184" s="78"/>
      <c r="C475184" s="77"/>
    </row>
    <row r="475185" spans="2:3" x14ac:dyDescent="0.25">
      <c r="B475185" s="78"/>
      <c r="C475185" s="77"/>
    </row>
    <row r="475186" spans="2:3" x14ac:dyDescent="0.25">
      <c r="B475186" s="78"/>
      <c r="C475186" s="77"/>
    </row>
    <row r="475187" spans="2:3" x14ac:dyDescent="0.25">
      <c r="B475187" s="78"/>
      <c r="C475187" s="77"/>
    </row>
    <row r="475188" spans="2:3" x14ac:dyDescent="0.25">
      <c r="B475188" s="78"/>
      <c r="C475188" s="77"/>
    </row>
    <row r="475298" spans="2:3" x14ac:dyDescent="0.25">
      <c r="B475298" s="78"/>
      <c r="C475298" s="77"/>
    </row>
    <row r="475299" spans="2:3" x14ac:dyDescent="0.25">
      <c r="B475299" s="78"/>
      <c r="C475299" s="77"/>
    </row>
    <row r="475300" spans="2:3" x14ac:dyDescent="0.25">
      <c r="B475300" s="78"/>
      <c r="C475300" s="77"/>
    </row>
    <row r="475301" spans="2:3" x14ac:dyDescent="0.25">
      <c r="B475301" s="78"/>
      <c r="C475301" s="77"/>
    </row>
    <row r="475302" spans="2:3" x14ac:dyDescent="0.25">
      <c r="B475302" s="78"/>
      <c r="C475302" s="77"/>
    </row>
    <row r="475303" spans="2:3" x14ac:dyDescent="0.25">
      <c r="B475303" s="78"/>
      <c r="C475303" s="77"/>
    </row>
    <row r="475304" spans="2:3" x14ac:dyDescent="0.25">
      <c r="B475304" s="78"/>
      <c r="C475304" s="77"/>
    </row>
    <row r="475305" spans="2:3" x14ac:dyDescent="0.25">
      <c r="B475305" s="78"/>
      <c r="C475305" s="77"/>
    </row>
    <row r="475306" spans="2:3" x14ac:dyDescent="0.25">
      <c r="B475306" s="78"/>
      <c r="C475306" s="77"/>
    </row>
    <row r="475307" spans="2:3" x14ac:dyDescent="0.25">
      <c r="B475307" s="78"/>
      <c r="C475307" s="77"/>
    </row>
    <row r="475308" spans="2:3" x14ac:dyDescent="0.25">
      <c r="B475308" s="78"/>
      <c r="C475308" s="77"/>
    </row>
    <row r="475309" spans="2:3" x14ac:dyDescent="0.25">
      <c r="B475309" s="78"/>
      <c r="C475309" s="77"/>
    </row>
    <row r="475310" spans="2:3" x14ac:dyDescent="0.25">
      <c r="B475310" s="78"/>
      <c r="C475310" s="77"/>
    </row>
    <row r="475420" spans="2:3" x14ac:dyDescent="0.25">
      <c r="B475420" s="78"/>
      <c r="C475420" s="77"/>
    </row>
    <row r="475421" spans="2:3" x14ac:dyDescent="0.25">
      <c r="B475421" s="78"/>
      <c r="C475421" s="77"/>
    </row>
    <row r="475422" spans="2:3" x14ac:dyDescent="0.25">
      <c r="B475422" s="78"/>
      <c r="C475422" s="77"/>
    </row>
    <row r="475423" spans="2:3" x14ac:dyDescent="0.25">
      <c r="B475423" s="78"/>
      <c r="C475423" s="77"/>
    </row>
    <row r="475424" spans="2:3" x14ac:dyDescent="0.25">
      <c r="B475424" s="78"/>
      <c r="C475424" s="77"/>
    </row>
    <row r="475425" spans="2:3" x14ac:dyDescent="0.25">
      <c r="B475425" s="78"/>
      <c r="C475425" s="77"/>
    </row>
    <row r="475426" spans="2:3" x14ac:dyDescent="0.25">
      <c r="B475426" s="78"/>
      <c r="C475426" s="77"/>
    </row>
    <row r="475427" spans="2:3" x14ac:dyDescent="0.25">
      <c r="B475427" s="78"/>
      <c r="C475427" s="77"/>
    </row>
    <row r="475428" spans="2:3" x14ac:dyDescent="0.25">
      <c r="B475428" s="78"/>
      <c r="C475428" s="77"/>
    </row>
    <row r="475429" spans="2:3" x14ac:dyDescent="0.25">
      <c r="B475429" s="78"/>
      <c r="C475429" s="77"/>
    </row>
    <row r="475430" spans="2:3" x14ac:dyDescent="0.25">
      <c r="B475430" s="78"/>
      <c r="C475430" s="77"/>
    </row>
    <row r="475431" spans="2:3" x14ac:dyDescent="0.25">
      <c r="B475431" s="78"/>
      <c r="C475431" s="77"/>
    </row>
    <row r="475432" spans="2:3" x14ac:dyDescent="0.25">
      <c r="B475432" s="78"/>
      <c r="C475432" s="77"/>
    </row>
    <row r="475542" spans="2:3" x14ac:dyDescent="0.25">
      <c r="B475542" s="78"/>
      <c r="C475542" s="77"/>
    </row>
    <row r="475543" spans="2:3" x14ac:dyDescent="0.25">
      <c r="B475543" s="78"/>
      <c r="C475543" s="77"/>
    </row>
    <row r="475544" spans="2:3" x14ac:dyDescent="0.25">
      <c r="B475544" s="78"/>
      <c r="C475544" s="77"/>
    </row>
    <row r="475545" spans="2:3" x14ac:dyDescent="0.25">
      <c r="B475545" s="78"/>
      <c r="C475545" s="77"/>
    </row>
    <row r="475546" spans="2:3" x14ac:dyDescent="0.25">
      <c r="B475546" s="78"/>
      <c r="C475546" s="77"/>
    </row>
    <row r="475547" spans="2:3" x14ac:dyDescent="0.25">
      <c r="B475547" s="78"/>
      <c r="C475547" s="77"/>
    </row>
    <row r="475548" spans="2:3" x14ac:dyDescent="0.25">
      <c r="B475548" s="78"/>
      <c r="C475548" s="77"/>
    </row>
    <row r="475549" spans="2:3" x14ac:dyDescent="0.25">
      <c r="B475549" s="78"/>
      <c r="C475549" s="77"/>
    </row>
    <row r="475550" spans="2:3" x14ac:dyDescent="0.25">
      <c r="B475550" s="78"/>
      <c r="C475550" s="77"/>
    </row>
    <row r="475551" spans="2:3" x14ac:dyDescent="0.25">
      <c r="B475551" s="78"/>
      <c r="C475551" s="77"/>
    </row>
    <row r="475552" spans="2:3" x14ac:dyDescent="0.25">
      <c r="B475552" s="78"/>
      <c r="C475552" s="77"/>
    </row>
    <row r="475553" spans="2:3" x14ac:dyDescent="0.25">
      <c r="B475553" s="78"/>
      <c r="C475553" s="77"/>
    </row>
    <row r="475554" spans="2:3" x14ac:dyDescent="0.25">
      <c r="B475554" s="78"/>
      <c r="C475554" s="77"/>
    </row>
    <row r="475664" spans="2:3" x14ac:dyDescent="0.25">
      <c r="B475664" s="78"/>
      <c r="C475664" s="77"/>
    </row>
    <row r="475665" spans="2:3" x14ac:dyDescent="0.25">
      <c r="B475665" s="78"/>
      <c r="C475665" s="77"/>
    </row>
    <row r="475666" spans="2:3" x14ac:dyDescent="0.25">
      <c r="B475666" s="78"/>
      <c r="C475666" s="77"/>
    </row>
    <row r="475667" spans="2:3" x14ac:dyDescent="0.25">
      <c r="B475667" s="78"/>
      <c r="C475667" s="77"/>
    </row>
    <row r="475668" spans="2:3" x14ac:dyDescent="0.25">
      <c r="B475668" s="78"/>
      <c r="C475668" s="77"/>
    </row>
    <row r="475669" spans="2:3" x14ac:dyDescent="0.25">
      <c r="B475669" s="78"/>
      <c r="C475669" s="77"/>
    </row>
    <row r="475670" spans="2:3" x14ac:dyDescent="0.25">
      <c r="B475670" s="78"/>
      <c r="C475670" s="77"/>
    </row>
    <row r="475671" spans="2:3" x14ac:dyDescent="0.25">
      <c r="B475671" s="78"/>
      <c r="C475671" s="77"/>
    </row>
    <row r="475672" spans="2:3" x14ac:dyDescent="0.25">
      <c r="B475672" s="78"/>
      <c r="C475672" s="77"/>
    </row>
    <row r="475673" spans="2:3" x14ac:dyDescent="0.25">
      <c r="B475673" s="78"/>
      <c r="C475673" s="77"/>
    </row>
    <row r="475674" spans="2:3" x14ac:dyDescent="0.25">
      <c r="B475674" s="78"/>
      <c r="C475674" s="77"/>
    </row>
    <row r="475675" spans="2:3" x14ac:dyDescent="0.25">
      <c r="B475675" s="78"/>
      <c r="C475675" s="77"/>
    </row>
    <row r="475676" spans="2:3" x14ac:dyDescent="0.25">
      <c r="B475676" s="78"/>
      <c r="C475676" s="77"/>
    </row>
    <row r="475786" spans="2:3" x14ac:dyDescent="0.25">
      <c r="B475786" s="78"/>
      <c r="C475786" s="77"/>
    </row>
    <row r="475787" spans="2:3" x14ac:dyDescent="0.25">
      <c r="B475787" s="78"/>
      <c r="C475787" s="77"/>
    </row>
    <row r="475788" spans="2:3" x14ac:dyDescent="0.25">
      <c r="B475788" s="78"/>
      <c r="C475788" s="77"/>
    </row>
    <row r="475789" spans="2:3" x14ac:dyDescent="0.25">
      <c r="B475789" s="78"/>
      <c r="C475789" s="77"/>
    </row>
    <row r="475790" spans="2:3" x14ac:dyDescent="0.25">
      <c r="B475790" s="78"/>
      <c r="C475790" s="77"/>
    </row>
    <row r="475791" spans="2:3" x14ac:dyDescent="0.25">
      <c r="B475791" s="78"/>
      <c r="C475791" s="77"/>
    </row>
    <row r="475792" spans="2:3" x14ac:dyDescent="0.25">
      <c r="B475792" s="78"/>
      <c r="C475792" s="77"/>
    </row>
    <row r="475793" spans="2:3" x14ac:dyDescent="0.25">
      <c r="B475793" s="78"/>
      <c r="C475793" s="77"/>
    </row>
    <row r="475794" spans="2:3" x14ac:dyDescent="0.25">
      <c r="B475794" s="78"/>
      <c r="C475794" s="77"/>
    </row>
    <row r="475795" spans="2:3" x14ac:dyDescent="0.25">
      <c r="B475795" s="78"/>
      <c r="C475795" s="77"/>
    </row>
    <row r="475796" spans="2:3" x14ac:dyDescent="0.25">
      <c r="B475796" s="78"/>
      <c r="C475796" s="77"/>
    </row>
    <row r="475797" spans="2:3" x14ac:dyDescent="0.25">
      <c r="B475797" s="78"/>
      <c r="C475797" s="77"/>
    </row>
    <row r="475798" spans="2:3" x14ac:dyDescent="0.25">
      <c r="B475798" s="78"/>
      <c r="C475798" s="77"/>
    </row>
    <row r="475908" spans="2:3" x14ac:dyDescent="0.25">
      <c r="B475908" s="78"/>
      <c r="C475908" s="77"/>
    </row>
    <row r="475909" spans="2:3" x14ac:dyDescent="0.25">
      <c r="B475909" s="78"/>
      <c r="C475909" s="77"/>
    </row>
    <row r="475910" spans="2:3" x14ac:dyDescent="0.25">
      <c r="B475910" s="78"/>
      <c r="C475910" s="77"/>
    </row>
    <row r="475911" spans="2:3" x14ac:dyDescent="0.25">
      <c r="B475911" s="78"/>
      <c r="C475911" s="77"/>
    </row>
    <row r="475912" spans="2:3" x14ac:dyDescent="0.25">
      <c r="B475912" s="78"/>
      <c r="C475912" s="77"/>
    </row>
    <row r="475913" spans="2:3" x14ac:dyDescent="0.25">
      <c r="B475913" s="78"/>
      <c r="C475913" s="77"/>
    </row>
    <row r="475914" spans="2:3" x14ac:dyDescent="0.25">
      <c r="B475914" s="78"/>
      <c r="C475914" s="77"/>
    </row>
    <row r="475915" spans="2:3" x14ac:dyDescent="0.25">
      <c r="B475915" s="78"/>
      <c r="C475915" s="77"/>
    </row>
    <row r="475916" spans="2:3" x14ac:dyDescent="0.25">
      <c r="B475916" s="78"/>
      <c r="C475916" s="77"/>
    </row>
    <row r="475917" spans="2:3" x14ac:dyDescent="0.25">
      <c r="B475917" s="78"/>
      <c r="C475917" s="77"/>
    </row>
    <row r="475918" spans="2:3" x14ac:dyDescent="0.25">
      <c r="B475918" s="78"/>
      <c r="C475918" s="77"/>
    </row>
    <row r="475919" spans="2:3" x14ac:dyDescent="0.25">
      <c r="B475919" s="78"/>
      <c r="C475919" s="77"/>
    </row>
    <row r="475920" spans="2:3" x14ac:dyDescent="0.25">
      <c r="B475920" s="78"/>
      <c r="C475920" s="77"/>
    </row>
    <row r="476030" spans="2:3" x14ac:dyDescent="0.25">
      <c r="B476030" s="78"/>
      <c r="C476030" s="77"/>
    </row>
    <row r="476031" spans="2:3" x14ac:dyDescent="0.25">
      <c r="B476031" s="78"/>
      <c r="C476031" s="77"/>
    </row>
    <row r="476032" spans="2:3" x14ac:dyDescent="0.25">
      <c r="B476032" s="78"/>
      <c r="C476032" s="77"/>
    </row>
    <row r="476033" spans="2:3" x14ac:dyDescent="0.25">
      <c r="B476033" s="78"/>
      <c r="C476033" s="77"/>
    </row>
    <row r="476034" spans="2:3" x14ac:dyDescent="0.25">
      <c r="B476034" s="78"/>
      <c r="C476034" s="77"/>
    </row>
    <row r="476035" spans="2:3" x14ac:dyDescent="0.25">
      <c r="B476035" s="78"/>
      <c r="C476035" s="77"/>
    </row>
    <row r="476036" spans="2:3" x14ac:dyDescent="0.25">
      <c r="B476036" s="78"/>
      <c r="C476036" s="77"/>
    </row>
    <row r="476037" spans="2:3" x14ac:dyDescent="0.25">
      <c r="B476037" s="78"/>
      <c r="C476037" s="77"/>
    </row>
    <row r="476038" spans="2:3" x14ac:dyDescent="0.25">
      <c r="B476038" s="78"/>
      <c r="C476038" s="77"/>
    </row>
    <row r="476039" spans="2:3" x14ac:dyDescent="0.25">
      <c r="B476039" s="78"/>
      <c r="C476039" s="77"/>
    </row>
    <row r="476040" spans="2:3" x14ac:dyDescent="0.25">
      <c r="B476040" s="78"/>
      <c r="C476040" s="77"/>
    </row>
    <row r="476041" spans="2:3" x14ac:dyDescent="0.25">
      <c r="B476041" s="78"/>
      <c r="C476041" s="77"/>
    </row>
    <row r="476042" spans="2:3" x14ac:dyDescent="0.25">
      <c r="B476042" s="78"/>
      <c r="C476042" s="77"/>
    </row>
    <row r="476152" spans="2:3" x14ac:dyDescent="0.25">
      <c r="B476152" s="78"/>
      <c r="C476152" s="77"/>
    </row>
    <row r="476153" spans="2:3" x14ac:dyDescent="0.25">
      <c r="B476153" s="78"/>
      <c r="C476153" s="77"/>
    </row>
    <row r="476154" spans="2:3" x14ac:dyDescent="0.25">
      <c r="B476154" s="78"/>
      <c r="C476154" s="77"/>
    </row>
    <row r="476155" spans="2:3" x14ac:dyDescent="0.25">
      <c r="B476155" s="78"/>
      <c r="C476155" s="77"/>
    </row>
    <row r="476156" spans="2:3" x14ac:dyDescent="0.25">
      <c r="B476156" s="78"/>
      <c r="C476156" s="77"/>
    </row>
    <row r="476157" spans="2:3" x14ac:dyDescent="0.25">
      <c r="B476157" s="78"/>
      <c r="C476157" s="77"/>
    </row>
    <row r="476158" spans="2:3" x14ac:dyDescent="0.25">
      <c r="B476158" s="78"/>
      <c r="C476158" s="77"/>
    </row>
    <row r="476159" spans="2:3" x14ac:dyDescent="0.25">
      <c r="B476159" s="78"/>
      <c r="C476159" s="77"/>
    </row>
    <row r="476160" spans="2:3" x14ac:dyDescent="0.25">
      <c r="B476160" s="78"/>
      <c r="C476160" s="77"/>
    </row>
    <row r="476161" spans="2:3" x14ac:dyDescent="0.25">
      <c r="B476161" s="78"/>
      <c r="C476161" s="77"/>
    </row>
    <row r="476162" spans="2:3" x14ac:dyDescent="0.25">
      <c r="B476162" s="78"/>
      <c r="C476162" s="77"/>
    </row>
    <row r="476163" spans="2:3" x14ac:dyDescent="0.25">
      <c r="B476163" s="78"/>
      <c r="C476163" s="77"/>
    </row>
    <row r="476164" spans="2:3" x14ac:dyDescent="0.25">
      <c r="B476164" s="78"/>
      <c r="C476164" s="77"/>
    </row>
    <row r="476274" spans="2:3" x14ac:dyDescent="0.25">
      <c r="B476274" s="78"/>
      <c r="C476274" s="77"/>
    </row>
    <row r="476275" spans="2:3" x14ac:dyDescent="0.25">
      <c r="B476275" s="78"/>
      <c r="C476275" s="77"/>
    </row>
    <row r="476276" spans="2:3" x14ac:dyDescent="0.25">
      <c r="B476276" s="78"/>
      <c r="C476276" s="77"/>
    </row>
    <row r="476277" spans="2:3" x14ac:dyDescent="0.25">
      <c r="B476277" s="78"/>
      <c r="C476277" s="77"/>
    </row>
    <row r="476278" spans="2:3" x14ac:dyDescent="0.25">
      <c r="B476278" s="78"/>
      <c r="C476278" s="77"/>
    </row>
    <row r="476279" spans="2:3" x14ac:dyDescent="0.25">
      <c r="B476279" s="78"/>
      <c r="C476279" s="77"/>
    </row>
    <row r="476280" spans="2:3" x14ac:dyDescent="0.25">
      <c r="B476280" s="78"/>
      <c r="C476280" s="77"/>
    </row>
    <row r="476281" spans="2:3" x14ac:dyDescent="0.25">
      <c r="B476281" s="78"/>
      <c r="C476281" s="77"/>
    </row>
    <row r="476282" spans="2:3" x14ac:dyDescent="0.25">
      <c r="B476282" s="78"/>
      <c r="C476282" s="77"/>
    </row>
    <row r="476283" spans="2:3" x14ac:dyDescent="0.25">
      <c r="B476283" s="78"/>
      <c r="C476283" s="77"/>
    </row>
    <row r="476284" spans="2:3" x14ac:dyDescent="0.25">
      <c r="B476284" s="78"/>
      <c r="C476284" s="77"/>
    </row>
    <row r="476285" spans="2:3" x14ac:dyDescent="0.25">
      <c r="B476285" s="78"/>
      <c r="C476285" s="77"/>
    </row>
    <row r="476286" spans="2:3" x14ac:dyDescent="0.25">
      <c r="B476286" s="78"/>
      <c r="C476286" s="77"/>
    </row>
    <row r="476396" spans="2:3" x14ac:dyDescent="0.25">
      <c r="B476396" s="78"/>
      <c r="C476396" s="77"/>
    </row>
    <row r="476397" spans="2:3" x14ac:dyDescent="0.25">
      <c r="B476397" s="78"/>
      <c r="C476397" s="77"/>
    </row>
    <row r="476398" spans="2:3" x14ac:dyDescent="0.25">
      <c r="B476398" s="78"/>
      <c r="C476398" s="77"/>
    </row>
    <row r="476399" spans="2:3" x14ac:dyDescent="0.25">
      <c r="B476399" s="78"/>
      <c r="C476399" s="77"/>
    </row>
    <row r="476400" spans="2:3" x14ac:dyDescent="0.25">
      <c r="B476400" s="78"/>
      <c r="C476400" s="77"/>
    </row>
    <row r="476401" spans="2:3" x14ac:dyDescent="0.25">
      <c r="B476401" s="78"/>
      <c r="C476401" s="77"/>
    </row>
    <row r="476402" spans="2:3" x14ac:dyDescent="0.25">
      <c r="B476402" s="78"/>
      <c r="C476402" s="77"/>
    </row>
    <row r="476403" spans="2:3" x14ac:dyDescent="0.25">
      <c r="B476403" s="78"/>
      <c r="C476403" s="77"/>
    </row>
    <row r="476404" spans="2:3" x14ac:dyDescent="0.25">
      <c r="B476404" s="78"/>
      <c r="C476404" s="77"/>
    </row>
    <row r="476405" spans="2:3" x14ac:dyDescent="0.25">
      <c r="B476405" s="78"/>
      <c r="C476405" s="77"/>
    </row>
    <row r="476406" spans="2:3" x14ac:dyDescent="0.25">
      <c r="B476406" s="78"/>
      <c r="C476406" s="77"/>
    </row>
    <row r="476407" spans="2:3" x14ac:dyDescent="0.25">
      <c r="B476407" s="78"/>
      <c r="C476407" s="77"/>
    </row>
    <row r="476408" spans="2:3" x14ac:dyDescent="0.25">
      <c r="B476408" s="78"/>
      <c r="C476408" s="77"/>
    </row>
    <row r="476518" spans="2:3" x14ac:dyDescent="0.25">
      <c r="B476518" s="78"/>
      <c r="C476518" s="77"/>
    </row>
    <row r="476519" spans="2:3" x14ac:dyDescent="0.25">
      <c r="B476519" s="78"/>
      <c r="C476519" s="77"/>
    </row>
    <row r="476520" spans="2:3" x14ac:dyDescent="0.25">
      <c r="B476520" s="78"/>
      <c r="C476520" s="77"/>
    </row>
    <row r="476521" spans="2:3" x14ac:dyDescent="0.25">
      <c r="B476521" s="78"/>
      <c r="C476521" s="77"/>
    </row>
    <row r="476522" spans="2:3" x14ac:dyDescent="0.25">
      <c r="B476522" s="78"/>
      <c r="C476522" s="77"/>
    </row>
    <row r="476523" spans="2:3" x14ac:dyDescent="0.25">
      <c r="B476523" s="78"/>
      <c r="C476523" s="77"/>
    </row>
    <row r="476524" spans="2:3" x14ac:dyDescent="0.25">
      <c r="B476524" s="78"/>
      <c r="C476524" s="77"/>
    </row>
    <row r="476525" spans="2:3" x14ac:dyDescent="0.25">
      <c r="B476525" s="78"/>
      <c r="C476525" s="77"/>
    </row>
    <row r="476526" spans="2:3" x14ac:dyDescent="0.25">
      <c r="B476526" s="78"/>
      <c r="C476526" s="77"/>
    </row>
    <row r="476527" spans="2:3" x14ac:dyDescent="0.25">
      <c r="B476527" s="78"/>
      <c r="C476527" s="77"/>
    </row>
    <row r="476528" spans="2:3" x14ac:dyDescent="0.25">
      <c r="B476528" s="78"/>
      <c r="C476528" s="77"/>
    </row>
    <row r="476529" spans="2:3" x14ac:dyDescent="0.25">
      <c r="B476529" s="78"/>
      <c r="C476529" s="77"/>
    </row>
    <row r="476530" spans="2:3" x14ac:dyDescent="0.25">
      <c r="B476530" s="78"/>
      <c r="C476530" s="77"/>
    </row>
    <row r="476640" spans="2:3" x14ac:dyDescent="0.25">
      <c r="B476640" s="78"/>
      <c r="C476640" s="77"/>
    </row>
    <row r="476641" spans="2:3" x14ac:dyDescent="0.25">
      <c r="B476641" s="78"/>
      <c r="C476641" s="77"/>
    </row>
    <row r="476642" spans="2:3" x14ac:dyDescent="0.25">
      <c r="B476642" s="78"/>
      <c r="C476642" s="77"/>
    </row>
    <row r="476643" spans="2:3" x14ac:dyDescent="0.25">
      <c r="B476643" s="78"/>
      <c r="C476643" s="77"/>
    </row>
    <row r="476644" spans="2:3" x14ac:dyDescent="0.25">
      <c r="B476644" s="78"/>
      <c r="C476644" s="77"/>
    </row>
    <row r="476645" spans="2:3" x14ac:dyDescent="0.25">
      <c r="B476645" s="78"/>
      <c r="C476645" s="77"/>
    </row>
    <row r="476646" spans="2:3" x14ac:dyDescent="0.25">
      <c r="B476646" s="78"/>
      <c r="C476646" s="77"/>
    </row>
    <row r="476647" spans="2:3" x14ac:dyDescent="0.25">
      <c r="B476647" s="78"/>
      <c r="C476647" s="77"/>
    </row>
    <row r="476648" spans="2:3" x14ac:dyDescent="0.25">
      <c r="B476648" s="78"/>
      <c r="C476648" s="77"/>
    </row>
    <row r="476649" spans="2:3" x14ac:dyDescent="0.25">
      <c r="B476649" s="78"/>
      <c r="C476649" s="77"/>
    </row>
    <row r="476650" spans="2:3" x14ac:dyDescent="0.25">
      <c r="B476650" s="78"/>
      <c r="C476650" s="77"/>
    </row>
    <row r="476651" spans="2:3" x14ac:dyDescent="0.25">
      <c r="B476651" s="78"/>
      <c r="C476651" s="77"/>
    </row>
    <row r="476652" spans="2:3" x14ac:dyDescent="0.25">
      <c r="B476652" s="78"/>
      <c r="C476652" s="77"/>
    </row>
    <row r="476762" spans="2:3" x14ac:dyDescent="0.25">
      <c r="B476762" s="78"/>
      <c r="C476762" s="77"/>
    </row>
    <row r="476763" spans="2:3" x14ac:dyDescent="0.25">
      <c r="B476763" s="78"/>
      <c r="C476763" s="77"/>
    </row>
    <row r="476764" spans="2:3" x14ac:dyDescent="0.25">
      <c r="B476764" s="78"/>
      <c r="C476764" s="77"/>
    </row>
    <row r="476765" spans="2:3" x14ac:dyDescent="0.25">
      <c r="B476765" s="78"/>
      <c r="C476765" s="77"/>
    </row>
    <row r="476766" spans="2:3" x14ac:dyDescent="0.25">
      <c r="B476766" s="78"/>
      <c r="C476766" s="77"/>
    </row>
    <row r="476767" spans="2:3" x14ac:dyDescent="0.25">
      <c r="B476767" s="78"/>
      <c r="C476767" s="77"/>
    </row>
    <row r="476768" spans="2:3" x14ac:dyDescent="0.25">
      <c r="B476768" s="78"/>
      <c r="C476768" s="77"/>
    </row>
    <row r="476769" spans="2:3" x14ac:dyDescent="0.25">
      <c r="B476769" s="78"/>
      <c r="C476769" s="77"/>
    </row>
    <row r="476770" spans="2:3" x14ac:dyDescent="0.25">
      <c r="B476770" s="78"/>
      <c r="C476770" s="77"/>
    </row>
    <row r="476771" spans="2:3" x14ac:dyDescent="0.25">
      <c r="B476771" s="78"/>
      <c r="C476771" s="77"/>
    </row>
    <row r="476772" spans="2:3" x14ac:dyDescent="0.25">
      <c r="B476772" s="78"/>
      <c r="C476772" s="77"/>
    </row>
    <row r="476773" spans="2:3" x14ac:dyDescent="0.25">
      <c r="B476773" s="78"/>
      <c r="C476773" s="77"/>
    </row>
    <row r="476774" spans="2:3" x14ac:dyDescent="0.25">
      <c r="B476774" s="78"/>
      <c r="C476774" s="77"/>
    </row>
    <row r="476884" spans="2:3" x14ac:dyDescent="0.25">
      <c r="B476884" s="78"/>
      <c r="C476884" s="77"/>
    </row>
    <row r="476885" spans="2:3" x14ac:dyDescent="0.25">
      <c r="B476885" s="78"/>
      <c r="C476885" s="77"/>
    </row>
    <row r="476886" spans="2:3" x14ac:dyDescent="0.25">
      <c r="B476886" s="78"/>
      <c r="C476886" s="77"/>
    </row>
    <row r="476887" spans="2:3" x14ac:dyDescent="0.25">
      <c r="B476887" s="78"/>
      <c r="C476887" s="77"/>
    </row>
    <row r="476888" spans="2:3" x14ac:dyDescent="0.25">
      <c r="B476888" s="78"/>
      <c r="C476888" s="77"/>
    </row>
    <row r="476889" spans="2:3" x14ac:dyDescent="0.25">
      <c r="B476889" s="78"/>
      <c r="C476889" s="77"/>
    </row>
    <row r="476890" spans="2:3" x14ac:dyDescent="0.25">
      <c r="B476890" s="78"/>
      <c r="C476890" s="77"/>
    </row>
    <row r="476891" spans="2:3" x14ac:dyDescent="0.25">
      <c r="B476891" s="78"/>
      <c r="C476891" s="77"/>
    </row>
    <row r="476892" spans="2:3" x14ac:dyDescent="0.25">
      <c r="B476892" s="78"/>
      <c r="C476892" s="77"/>
    </row>
    <row r="476893" spans="2:3" x14ac:dyDescent="0.25">
      <c r="B476893" s="78"/>
      <c r="C476893" s="77"/>
    </row>
    <row r="476894" spans="2:3" x14ac:dyDescent="0.25">
      <c r="B476894" s="78"/>
      <c r="C476894" s="77"/>
    </row>
    <row r="476895" spans="2:3" x14ac:dyDescent="0.25">
      <c r="B476895" s="78"/>
      <c r="C476895" s="77"/>
    </row>
    <row r="476896" spans="2:3" x14ac:dyDescent="0.25">
      <c r="B476896" s="78"/>
      <c r="C476896" s="77"/>
    </row>
    <row r="477006" spans="2:3" x14ac:dyDescent="0.25">
      <c r="B477006" s="78"/>
      <c r="C477006" s="77"/>
    </row>
    <row r="477007" spans="2:3" x14ac:dyDescent="0.25">
      <c r="B477007" s="78"/>
      <c r="C477007" s="77"/>
    </row>
    <row r="477008" spans="2:3" x14ac:dyDescent="0.25">
      <c r="B477008" s="78"/>
      <c r="C477008" s="77"/>
    </row>
    <row r="477009" spans="2:3" x14ac:dyDescent="0.25">
      <c r="B477009" s="78"/>
      <c r="C477009" s="77"/>
    </row>
    <row r="477010" spans="2:3" x14ac:dyDescent="0.25">
      <c r="B477010" s="78"/>
      <c r="C477010" s="77"/>
    </row>
    <row r="477011" spans="2:3" x14ac:dyDescent="0.25">
      <c r="B477011" s="78"/>
      <c r="C477011" s="77"/>
    </row>
    <row r="477012" spans="2:3" x14ac:dyDescent="0.25">
      <c r="B477012" s="78"/>
      <c r="C477012" s="77"/>
    </row>
    <row r="477013" spans="2:3" x14ac:dyDescent="0.25">
      <c r="B477013" s="78"/>
      <c r="C477013" s="77"/>
    </row>
    <row r="477014" spans="2:3" x14ac:dyDescent="0.25">
      <c r="B477014" s="78"/>
      <c r="C477014" s="77"/>
    </row>
    <row r="477015" spans="2:3" x14ac:dyDescent="0.25">
      <c r="B477015" s="78"/>
      <c r="C477015" s="77"/>
    </row>
    <row r="477016" spans="2:3" x14ac:dyDescent="0.25">
      <c r="B477016" s="78"/>
      <c r="C477016" s="77"/>
    </row>
    <row r="477017" spans="2:3" x14ac:dyDescent="0.25">
      <c r="B477017" s="78"/>
      <c r="C477017" s="77"/>
    </row>
    <row r="477018" spans="2:3" x14ac:dyDescent="0.25">
      <c r="B477018" s="78"/>
      <c r="C477018" s="77"/>
    </row>
    <row r="477128" spans="2:3" x14ac:dyDescent="0.25">
      <c r="B477128" s="78"/>
      <c r="C477128" s="77"/>
    </row>
    <row r="477129" spans="2:3" x14ac:dyDescent="0.25">
      <c r="B477129" s="78"/>
      <c r="C477129" s="77"/>
    </row>
    <row r="477130" spans="2:3" x14ac:dyDescent="0.25">
      <c r="B477130" s="78"/>
      <c r="C477130" s="77"/>
    </row>
    <row r="477131" spans="2:3" x14ac:dyDescent="0.25">
      <c r="B477131" s="78"/>
      <c r="C477131" s="77"/>
    </row>
    <row r="477132" spans="2:3" x14ac:dyDescent="0.25">
      <c r="B477132" s="78"/>
      <c r="C477132" s="77"/>
    </row>
    <row r="477133" spans="2:3" x14ac:dyDescent="0.25">
      <c r="B477133" s="78"/>
      <c r="C477133" s="77"/>
    </row>
    <row r="477134" spans="2:3" x14ac:dyDescent="0.25">
      <c r="B477134" s="78"/>
      <c r="C477134" s="77"/>
    </row>
    <row r="477135" spans="2:3" x14ac:dyDescent="0.25">
      <c r="B477135" s="78"/>
      <c r="C477135" s="77"/>
    </row>
    <row r="477136" spans="2:3" x14ac:dyDescent="0.25">
      <c r="B477136" s="78"/>
      <c r="C477136" s="77"/>
    </row>
    <row r="477137" spans="2:3" x14ac:dyDescent="0.25">
      <c r="B477137" s="78"/>
      <c r="C477137" s="77"/>
    </row>
    <row r="477138" spans="2:3" x14ac:dyDescent="0.25">
      <c r="B477138" s="78"/>
      <c r="C477138" s="77"/>
    </row>
    <row r="477139" spans="2:3" x14ac:dyDescent="0.25">
      <c r="B477139" s="78"/>
      <c r="C477139" s="77"/>
    </row>
    <row r="477140" spans="2:3" x14ac:dyDescent="0.25">
      <c r="B477140" s="78"/>
      <c r="C477140" s="77"/>
    </row>
    <row r="477250" spans="2:3" x14ac:dyDescent="0.25">
      <c r="B477250" s="78"/>
      <c r="C477250" s="77"/>
    </row>
    <row r="477251" spans="2:3" x14ac:dyDescent="0.25">
      <c r="B477251" s="78"/>
      <c r="C477251" s="77"/>
    </row>
    <row r="477252" spans="2:3" x14ac:dyDescent="0.25">
      <c r="B477252" s="78"/>
      <c r="C477252" s="77"/>
    </row>
    <row r="477253" spans="2:3" x14ac:dyDescent="0.25">
      <c r="B477253" s="78"/>
      <c r="C477253" s="77"/>
    </row>
    <row r="477254" spans="2:3" x14ac:dyDescent="0.25">
      <c r="B477254" s="78"/>
      <c r="C477254" s="77"/>
    </row>
    <row r="477255" spans="2:3" x14ac:dyDescent="0.25">
      <c r="B477255" s="78"/>
      <c r="C477255" s="77"/>
    </row>
    <row r="477256" spans="2:3" x14ac:dyDescent="0.25">
      <c r="B477256" s="78"/>
      <c r="C477256" s="77"/>
    </row>
    <row r="477257" spans="2:3" x14ac:dyDescent="0.25">
      <c r="B477257" s="78"/>
      <c r="C477257" s="77"/>
    </row>
    <row r="477258" spans="2:3" x14ac:dyDescent="0.25">
      <c r="B477258" s="78"/>
      <c r="C477258" s="77"/>
    </row>
    <row r="477259" spans="2:3" x14ac:dyDescent="0.25">
      <c r="B477259" s="78"/>
      <c r="C477259" s="77"/>
    </row>
    <row r="477260" spans="2:3" x14ac:dyDescent="0.25">
      <c r="B477260" s="78"/>
      <c r="C477260" s="77"/>
    </row>
    <row r="477261" spans="2:3" x14ac:dyDescent="0.25">
      <c r="B477261" s="78"/>
      <c r="C477261" s="77"/>
    </row>
    <row r="477262" spans="2:3" x14ac:dyDescent="0.25">
      <c r="B477262" s="78"/>
      <c r="C477262" s="77"/>
    </row>
    <row r="477372" spans="2:3" x14ac:dyDescent="0.25">
      <c r="B477372" s="78"/>
      <c r="C477372" s="77"/>
    </row>
    <row r="477373" spans="2:3" x14ac:dyDescent="0.25">
      <c r="B477373" s="78"/>
      <c r="C477373" s="77"/>
    </row>
    <row r="477374" spans="2:3" x14ac:dyDescent="0.25">
      <c r="B477374" s="78"/>
      <c r="C477374" s="77"/>
    </row>
    <row r="477375" spans="2:3" x14ac:dyDescent="0.25">
      <c r="B477375" s="78"/>
      <c r="C477375" s="77"/>
    </row>
    <row r="477376" spans="2:3" x14ac:dyDescent="0.25">
      <c r="B477376" s="78"/>
      <c r="C477376" s="77"/>
    </row>
    <row r="477377" spans="2:3" x14ac:dyDescent="0.25">
      <c r="B477377" s="78"/>
      <c r="C477377" s="77"/>
    </row>
    <row r="477378" spans="2:3" x14ac:dyDescent="0.25">
      <c r="B477378" s="78"/>
      <c r="C477378" s="77"/>
    </row>
    <row r="477379" spans="2:3" x14ac:dyDescent="0.25">
      <c r="B477379" s="78"/>
      <c r="C477379" s="77"/>
    </row>
    <row r="477380" spans="2:3" x14ac:dyDescent="0.25">
      <c r="B477380" s="78"/>
      <c r="C477380" s="77"/>
    </row>
    <row r="477381" spans="2:3" x14ac:dyDescent="0.25">
      <c r="B477381" s="78"/>
      <c r="C477381" s="77"/>
    </row>
    <row r="477382" spans="2:3" x14ac:dyDescent="0.25">
      <c r="B477382" s="78"/>
      <c r="C477382" s="77"/>
    </row>
    <row r="477383" spans="2:3" x14ac:dyDescent="0.25">
      <c r="B477383" s="78"/>
      <c r="C477383" s="77"/>
    </row>
    <row r="477384" spans="2:3" x14ac:dyDescent="0.25">
      <c r="B477384" s="78"/>
      <c r="C477384" s="77"/>
    </row>
    <row r="477494" spans="2:3" x14ac:dyDescent="0.25">
      <c r="B477494" s="78"/>
      <c r="C477494" s="77"/>
    </row>
    <row r="477495" spans="2:3" x14ac:dyDescent="0.25">
      <c r="B477495" s="78"/>
      <c r="C477495" s="77"/>
    </row>
    <row r="477496" spans="2:3" x14ac:dyDescent="0.25">
      <c r="B477496" s="78"/>
      <c r="C477496" s="77"/>
    </row>
    <row r="477497" spans="2:3" x14ac:dyDescent="0.25">
      <c r="B477497" s="78"/>
      <c r="C477497" s="77"/>
    </row>
    <row r="477498" spans="2:3" x14ac:dyDescent="0.25">
      <c r="B477498" s="78"/>
      <c r="C477498" s="77"/>
    </row>
    <row r="477499" spans="2:3" x14ac:dyDescent="0.25">
      <c r="B477499" s="78"/>
      <c r="C477499" s="77"/>
    </row>
    <row r="477500" spans="2:3" x14ac:dyDescent="0.25">
      <c r="B477500" s="78"/>
      <c r="C477500" s="77"/>
    </row>
    <row r="477501" spans="2:3" x14ac:dyDescent="0.25">
      <c r="B477501" s="78"/>
      <c r="C477501" s="77"/>
    </row>
    <row r="477502" spans="2:3" x14ac:dyDescent="0.25">
      <c r="B477502" s="78"/>
      <c r="C477502" s="77"/>
    </row>
    <row r="477503" spans="2:3" x14ac:dyDescent="0.25">
      <c r="B477503" s="78"/>
      <c r="C477503" s="77"/>
    </row>
    <row r="477504" spans="2:3" x14ac:dyDescent="0.25">
      <c r="B477504" s="78"/>
      <c r="C477504" s="77"/>
    </row>
    <row r="477505" spans="2:3" x14ac:dyDescent="0.25">
      <c r="B477505" s="78"/>
      <c r="C477505" s="77"/>
    </row>
    <row r="477506" spans="2:3" x14ac:dyDescent="0.25">
      <c r="B477506" s="78"/>
      <c r="C477506" s="77"/>
    </row>
    <row r="477616" spans="2:3" x14ac:dyDescent="0.25">
      <c r="B477616" s="78"/>
      <c r="C477616" s="77"/>
    </row>
    <row r="477617" spans="2:3" x14ac:dyDescent="0.25">
      <c r="B477617" s="78"/>
      <c r="C477617" s="77"/>
    </row>
    <row r="477618" spans="2:3" x14ac:dyDescent="0.25">
      <c r="B477618" s="78"/>
      <c r="C477618" s="77"/>
    </row>
    <row r="477619" spans="2:3" x14ac:dyDescent="0.25">
      <c r="B477619" s="78"/>
      <c r="C477619" s="77"/>
    </row>
    <row r="477620" spans="2:3" x14ac:dyDescent="0.25">
      <c r="B477620" s="78"/>
      <c r="C477620" s="77"/>
    </row>
    <row r="477621" spans="2:3" x14ac:dyDescent="0.25">
      <c r="B477621" s="78"/>
      <c r="C477621" s="77"/>
    </row>
    <row r="477622" spans="2:3" x14ac:dyDescent="0.25">
      <c r="B477622" s="78"/>
      <c r="C477622" s="77"/>
    </row>
    <row r="477623" spans="2:3" x14ac:dyDescent="0.25">
      <c r="B477623" s="78"/>
      <c r="C477623" s="77"/>
    </row>
    <row r="477624" spans="2:3" x14ac:dyDescent="0.25">
      <c r="B477624" s="78"/>
      <c r="C477624" s="77"/>
    </row>
    <row r="477625" spans="2:3" x14ac:dyDescent="0.25">
      <c r="B477625" s="78"/>
      <c r="C477625" s="77"/>
    </row>
    <row r="477626" spans="2:3" x14ac:dyDescent="0.25">
      <c r="B477626" s="78"/>
      <c r="C477626" s="77"/>
    </row>
    <row r="477627" spans="2:3" x14ac:dyDescent="0.25">
      <c r="B477627" s="78"/>
      <c r="C477627" s="77"/>
    </row>
    <row r="477628" spans="2:3" x14ac:dyDescent="0.25">
      <c r="B477628" s="78"/>
      <c r="C477628" s="77"/>
    </row>
    <row r="477738" spans="2:3" x14ac:dyDescent="0.25">
      <c r="B477738" s="78"/>
      <c r="C477738" s="77"/>
    </row>
    <row r="477739" spans="2:3" x14ac:dyDescent="0.25">
      <c r="B477739" s="78"/>
      <c r="C477739" s="77"/>
    </row>
    <row r="477740" spans="2:3" x14ac:dyDescent="0.25">
      <c r="B477740" s="78"/>
      <c r="C477740" s="77"/>
    </row>
    <row r="477741" spans="2:3" x14ac:dyDescent="0.25">
      <c r="B477741" s="78"/>
      <c r="C477741" s="77"/>
    </row>
    <row r="477742" spans="2:3" x14ac:dyDescent="0.25">
      <c r="B477742" s="78"/>
      <c r="C477742" s="77"/>
    </row>
    <row r="477743" spans="2:3" x14ac:dyDescent="0.25">
      <c r="B477743" s="78"/>
      <c r="C477743" s="77"/>
    </row>
    <row r="477744" spans="2:3" x14ac:dyDescent="0.25">
      <c r="B477744" s="78"/>
      <c r="C477744" s="77"/>
    </row>
    <row r="477745" spans="2:3" x14ac:dyDescent="0.25">
      <c r="B477745" s="78"/>
      <c r="C477745" s="77"/>
    </row>
    <row r="477746" spans="2:3" x14ac:dyDescent="0.25">
      <c r="B477746" s="78"/>
      <c r="C477746" s="77"/>
    </row>
    <row r="477747" spans="2:3" x14ac:dyDescent="0.25">
      <c r="B477747" s="78"/>
      <c r="C477747" s="77"/>
    </row>
    <row r="477748" spans="2:3" x14ac:dyDescent="0.25">
      <c r="B477748" s="78"/>
      <c r="C477748" s="77"/>
    </row>
    <row r="477749" spans="2:3" x14ac:dyDescent="0.25">
      <c r="B477749" s="78"/>
      <c r="C477749" s="77"/>
    </row>
    <row r="477750" spans="2:3" x14ac:dyDescent="0.25">
      <c r="B477750" s="78"/>
      <c r="C477750" s="77"/>
    </row>
    <row r="477860" spans="2:3" x14ac:dyDescent="0.25">
      <c r="B477860" s="78"/>
      <c r="C477860" s="77"/>
    </row>
    <row r="477861" spans="2:3" x14ac:dyDescent="0.25">
      <c r="B477861" s="78"/>
      <c r="C477861" s="77"/>
    </row>
    <row r="477862" spans="2:3" x14ac:dyDescent="0.25">
      <c r="B477862" s="78"/>
      <c r="C477862" s="77"/>
    </row>
    <row r="477863" spans="2:3" x14ac:dyDescent="0.25">
      <c r="B477863" s="78"/>
      <c r="C477863" s="77"/>
    </row>
    <row r="477864" spans="2:3" x14ac:dyDescent="0.25">
      <c r="B477864" s="78"/>
      <c r="C477864" s="77"/>
    </row>
    <row r="477865" spans="2:3" x14ac:dyDescent="0.25">
      <c r="B477865" s="78"/>
      <c r="C477865" s="77"/>
    </row>
    <row r="477866" spans="2:3" x14ac:dyDescent="0.25">
      <c r="B477866" s="78"/>
      <c r="C477866" s="77"/>
    </row>
    <row r="477867" spans="2:3" x14ac:dyDescent="0.25">
      <c r="B477867" s="78"/>
      <c r="C477867" s="77"/>
    </row>
    <row r="477868" spans="2:3" x14ac:dyDescent="0.25">
      <c r="B477868" s="78"/>
      <c r="C477868" s="77"/>
    </row>
    <row r="477869" spans="2:3" x14ac:dyDescent="0.25">
      <c r="B477869" s="78"/>
      <c r="C477869" s="77"/>
    </row>
    <row r="477870" spans="2:3" x14ac:dyDescent="0.25">
      <c r="B477870" s="78"/>
      <c r="C477870" s="77"/>
    </row>
    <row r="477871" spans="2:3" x14ac:dyDescent="0.25">
      <c r="B477871" s="78"/>
      <c r="C477871" s="77"/>
    </row>
    <row r="477872" spans="2:3" x14ac:dyDescent="0.25">
      <c r="B477872" s="78"/>
      <c r="C477872" s="77"/>
    </row>
    <row r="477982" spans="2:3" x14ac:dyDescent="0.25">
      <c r="B477982" s="78"/>
      <c r="C477982" s="77"/>
    </row>
    <row r="477983" spans="2:3" x14ac:dyDescent="0.25">
      <c r="B477983" s="78"/>
      <c r="C477983" s="77"/>
    </row>
    <row r="477984" spans="2:3" x14ac:dyDescent="0.25">
      <c r="B477984" s="78"/>
      <c r="C477984" s="77"/>
    </row>
    <row r="477985" spans="2:3" x14ac:dyDescent="0.25">
      <c r="B477985" s="78"/>
      <c r="C477985" s="77"/>
    </row>
    <row r="477986" spans="2:3" x14ac:dyDescent="0.25">
      <c r="B477986" s="78"/>
      <c r="C477986" s="77"/>
    </row>
    <row r="477987" spans="2:3" x14ac:dyDescent="0.25">
      <c r="B477987" s="78"/>
      <c r="C477987" s="77"/>
    </row>
    <row r="477988" spans="2:3" x14ac:dyDescent="0.25">
      <c r="B477988" s="78"/>
      <c r="C477988" s="77"/>
    </row>
    <row r="477989" spans="2:3" x14ac:dyDescent="0.25">
      <c r="B477989" s="78"/>
      <c r="C477989" s="77"/>
    </row>
    <row r="477990" spans="2:3" x14ac:dyDescent="0.25">
      <c r="B477990" s="78"/>
      <c r="C477990" s="77"/>
    </row>
    <row r="477991" spans="2:3" x14ac:dyDescent="0.25">
      <c r="B477991" s="78"/>
      <c r="C477991" s="77"/>
    </row>
    <row r="477992" spans="2:3" x14ac:dyDescent="0.25">
      <c r="B477992" s="78"/>
      <c r="C477992" s="77"/>
    </row>
    <row r="477993" spans="2:3" x14ac:dyDescent="0.25">
      <c r="B477993" s="78"/>
      <c r="C477993" s="77"/>
    </row>
    <row r="477994" spans="2:3" x14ac:dyDescent="0.25">
      <c r="B477994" s="78"/>
      <c r="C477994" s="77"/>
    </row>
    <row r="478104" spans="2:3" x14ac:dyDescent="0.25">
      <c r="B478104" s="78"/>
      <c r="C478104" s="77"/>
    </row>
    <row r="478105" spans="2:3" x14ac:dyDescent="0.25">
      <c r="B478105" s="78"/>
      <c r="C478105" s="77"/>
    </row>
    <row r="478106" spans="2:3" x14ac:dyDescent="0.25">
      <c r="B478106" s="78"/>
      <c r="C478106" s="77"/>
    </row>
    <row r="478107" spans="2:3" x14ac:dyDescent="0.25">
      <c r="B478107" s="78"/>
      <c r="C478107" s="77"/>
    </row>
    <row r="478108" spans="2:3" x14ac:dyDescent="0.25">
      <c r="B478108" s="78"/>
      <c r="C478108" s="77"/>
    </row>
    <row r="478109" spans="2:3" x14ac:dyDescent="0.25">
      <c r="B478109" s="78"/>
      <c r="C478109" s="77"/>
    </row>
    <row r="478110" spans="2:3" x14ac:dyDescent="0.25">
      <c r="B478110" s="78"/>
      <c r="C478110" s="77"/>
    </row>
    <row r="478111" spans="2:3" x14ac:dyDescent="0.25">
      <c r="B478111" s="78"/>
      <c r="C478111" s="77"/>
    </row>
    <row r="478112" spans="2:3" x14ac:dyDescent="0.25">
      <c r="B478112" s="78"/>
      <c r="C478112" s="77"/>
    </row>
    <row r="478113" spans="2:3" x14ac:dyDescent="0.25">
      <c r="B478113" s="78"/>
      <c r="C478113" s="77"/>
    </row>
    <row r="478114" spans="2:3" x14ac:dyDescent="0.25">
      <c r="B478114" s="78"/>
      <c r="C478114" s="77"/>
    </row>
    <row r="478115" spans="2:3" x14ac:dyDescent="0.25">
      <c r="B478115" s="78"/>
      <c r="C478115" s="77"/>
    </row>
    <row r="478116" spans="2:3" x14ac:dyDescent="0.25">
      <c r="B478116" s="78"/>
      <c r="C478116" s="77"/>
    </row>
    <row r="478226" spans="2:3" x14ac:dyDescent="0.25">
      <c r="B478226" s="78"/>
      <c r="C478226" s="77"/>
    </row>
    <row r="478227" spans="2:3" x14ac:dyDescent="0.25">
      <c r="B478227" s="78"/>
      <c r="C478227" s="77"/>
    </row>
    <row r="478228" spans="2:3" x14ac:dyDescent="0.25">
      <c r="B478228" s="78"/>
      <c r="C478228" s="77"/>
    </row>
    <row r="478229" spans="2:3" x14ac:dyDescent="0.25">
      <c r="B478229" s="78"/>
      <c r="C478229" s="77"/>
    </row>
    <row r="478230" spans="2:3" x14ac:dyDescent="0.25">
      <c r="B478230" s="78"/>
      <c r="C478230" s="77"/>
    </row>
    <row r="478231" spans="2:3" x14ac:dyDescent="0.25">
      <c r="B478231" s="78"/>
      <c r="C478231" s="77"/>
    </row>
    <row r="478232" spans="2:3" x14ac:dyDescent="0.25">
      <c r="B478232" s="78"/>
      <c r="C478232" s="77"/>
    </row>
    <row r="478233" spans="2:3" x14ac:dyDescent="0.25">
      <c r="B478233" s="78"/>
      <c r="C478233" s="77"/>
    </row>
    <row r="478234" spans="2:3" x14ac:dyDescent="0.25">
      <c r="B478234" s="78"/>
      <c r="C478234" s="77"/>
    </row>
    <row r="478235" spans="2:3" x14ac:dyDescent="0.25">
      <c r="B478235" s="78"/>
      <c r="C478235" s="77"/>
    </row>
    <row r="478236" spans="2:3" x14ac:dyDescent="0.25">
      <c r="B478236" s="78"/>
      <c r="C478236" s="77"/>
    </row>
    <row r="478237" spans="2:3" x14ac:dyDescent="0.25">
      <c r="B478237" s="78"/>
      <c r="C478237" s="77"/>
    </row>
    <row r="478238" spans="2:3" x14ac:dyDescent="0.25">
      <c r="B478238" s="78"/>
      <c r="C478238" s="77"/>
    </row>
    <row r="478348" spans="2:3" x14ac:dyDescent="0.25">
      <c r="B478348" s="78"/>
      <c r="C478348" s="77"/>
    </row>
    <row r="478349" spans="2:3" x14ac:dyDescent="0.25">
      <c r="B478349" s="78"/>
      <c r="C478349" s="77"/>
    </row>
    <row r="478350" spans="2:3" x14ac:dyDescent="0.25">
      <c r="B478350" s="78"/>
      <c r="C478350" s="77"/>
    </row>
    <row r="478351" spans="2:3" x14ac:dyDescent="0.25">
      <c r="B478351" s="78"/>
      <c r="C478351" s="77"/>
    </row>
    <row r="478352" spans="2:3" x14ac:dyDescent="0.25">
      <c r="B478352" s="78"/>
      <c r="C478352" s="77"/>
    </row>
    <row r="478353" spans="2:3" x14ac:dyDescent="0.25">
      <c r="B478353" s="78"/>
      <c r="C478353" s="77"/>
    </row>
    <row r="478354" spans="2:3" x14ac:dyDescent="0.25">
      <c r="B478354" s="78"/>
      <c r="C478354" s="77"/>
    </row>
    <row r="478355" spans="2:3" x14ac:dyDescent="0.25">
      <c r="B478355" s="78"/>
      <c r="C478355" s="77"/>
    </row>
    <row r="478356" spans="2:3" x14ac:dyDescent="0.25">
      <c r="B478356" s="78"/>
      <c r="C478356" s="77"/>
    </row>
    <row r="478357" spans="2:3" x14ac:dyDescent="0.25">
      <c r="B478357" s="78"/>
      <c r="C478357" s="77"/>
    </row>
    <row r="478358" spans="2:3" x14ac:dyDescent="0.25">
      <c r="B478358" s="78"/>
      <c r="C478358" s="77"/>
    </row>
    <row r="478359" spans="2:3" x14ac:dyDescent="0.25">
      <c r="B478359" s="78"/>
      <c r="C478359" s="77"/>
    </row>
    <row r="478360" spans="2:3" x14ac:dyDescent="0.25">
      <c r="B478360" s="78"/>
      <c r="C478360" s="77"/>
    </row>
    <row r="478470" spans="2:3" x14ac:dyDescent="0.25">
      <c r="B478470" s="78"/>
      <c r="C478470" s="77"/>
    </row>
    <row r="478471" spans="2:3" x14ac:dyDescent="0.25">
      <c r="B478471" s="78"/>
      <c r="C478471" s="77"/>
    </row>
    <row r="478472" spans="2:3" x14ac:dyDescent="0.25">
      <c r="B478472" s="78"/>
      <c r="C478472" s="77"/>
    </row>
    <row r="478473" spans="2:3" x14ac:dyDescent="0.25">
      <c r="B478473" s="78"/>
      <c r="C478473" s="77"/>
    </row>
    <row r="478474" spans="2:3" x14ac:dyDescent="0.25">
      <c r="B478474" s="78"/>
      <c r="C478474" s="77"/>
    </row>
    <row r="478475" spans="2:3" x14ac:dyDescent="0.25">
      <c r="B478475" s="78"/>
      <c r="C478475" s="77"/>
    </row>
    <row r="478476" spans="2:3" x14ac:dyDescent="0.25">
      <c r="B478476" s="78"/>
      <c r="C478476" s="77"/>
    </row>
    <row r="478477" spans="2:3" x14ac:dyDescent="0.25">
      <c r="B478477" s="78"/>
      <c r="C478477" s="77"/>
    </row>
    <row r="478478" spans="2:3" x14ac:dyDescent="0.25">
      <c r="B478478" s="78"/>
      <c r="C478478" s="77"/>
    </row>
    <row r="478479" spans="2:3" x14ac:dyDescent="0.25">
      <c r="B478479" s="78"/>
      <c r="C478479" s="77"/>
    </row>
    <row r="478480" spans="2:3" x14ac:dyDescent="0.25">
      <c r="B478480" s="78"/>
      <c r="C478480" s="77"/>
    </row>
    <row r="478481" spans="2:3" x14ac:dyDescent="0.25">
      <c r="B478481" s="78"/>
      <c r="C478481" s="77"/>
    </row>
    <row r="478482" spans="2:3" x14ac:dyDescent="0.25">
      <c r="B478482" s="78"/>
      <c r="C478482" s="77"/>
    </row>
    <row r="478592" spans="2:3" x14ac:dyDescent="0.25">
      <c r="B478592" s="78"/>
      <c r="C478592" s="77"/>
    </row>
    <row r="478593" spans="2:3" x14ac:dyDescent="0.25">
      <c r="B478593" s="78"/>
      <c r="C478593" s="77"/>
    </row>
    <row r="478594" spans="2:3" x14ac:dyDescent="0.25">
      <c r="B478594" s="78"/>
      <c r="C478594" s="77"/>
    </row>
    <row r="478595" spans="2:3" x14ac:dyDescent="0.25">
      <c r="B478595" s="78"/>
      <c r="C478595" s="77"/>
    </row>
    <row r="478596" spans="2:3" x14ac:dyDescent="0.25">
      <c r="B478596" s="78"/>
      <c r="C478596" s="77"/>
    </row>
    <row r="478597" spans="2:3" x14ac:dyDescent="0.25">
      <c r="B478597" s="78"/>
      <c r="C478597" s="77"/>
    </row>
    <row r="478598" spans="2:3" x14ac:dyDescent="0.25">
      <c r="B478598" s="78"/>
      <c r="C478598" s="77"/>
    </row>
    <row r="478599" spans="2:3" x14ac:dyDescent="0.25">
      <c r="B478599" s="78"/>
      <c r="C478599" s="77"/>
    </row>
    <row r="478600" spans="2:3" x14ac:dyDescent="0.25">
      <c r="B478600" s="78"/>
      <c r="C478600" s="77"/>
    </row>
    <row r="478601" spans="2:3" x14ac:dyDescent="0.25">
      <c r="B478601" s="78"/>
      <c r="C478601" s="77"/>
    </row>
    <row r="478602" spans="2:3" x14ac:dyDescent="0.25">
      <c r="B478602" s="78"/>
      <c r="C478602" s="77"/>
    </row>
    <row r="478603" spans="2:3" x14ac:dyDescent="0.25">
      <c r="B478603" s="78"/>
      <c r="C478603" s="77"/>
    </row>
    <row r="478604" spans="2:3" x14ac:dyDescent="0.25">
      <c r="B478604" s="78"/>
      <c r="C478604" s="77"/>
    </row>
    <row r="478714" spans="2:3" x14ac:dyDescent="0.25">
      <c r="B478714" s="78"/>
      <c r="C478714" s="77"/>
    </row>
    <row r="478715" spans="2:3" x14ac:dyDescent="0.25">
      <c r="B478715" s="78"/>
      <c r="C478715" s="77"/>
    </row>
    <row r="478716" spans="2:3" x14ac:dyDescent="0.25">
      <c r="B478716" s="78"/>
      <c r="C478716" s="77"/>
    </row>
    <row r="478717" spans="2:3" x14ac:dyDescent="0.25">
      <c r="B478717" s="78"/>
      <c r="C478717" s="77"/>
    </row>
    <row r="478718" spans="2:3" x14ac:dyDescent="0.25">
      <c r="B478718" s="78"/>
      <c r="C478718" s="77"/>
    </row>
    <row r="478719" spans="2:3" x14ac:dyDescent="0.25">
      <c r="B478719" s="78"/>
      <c r="C478719" s="77"/>
    </row>
    <row r="478720" spans="2:3" x14ac:dyDescent="0.25">
      <c r="B478720" s="78"/>
      <c r="C478720" s="77"/>
    </row>
    <row r="478721" spans="2:3" x14ac:dyDescent="0.25">
      <c r="B478721" s="78"/>
      <c r="C478721" s="77"/>
    </row>
    <row r="478722" spans="2:3" x14ac:dyDescent="0.25">
      <c r="B478722" s="78"/>
      <c r="C478722" s="77"/>
    </row>
    <row r="478723" spans="2:3" x14ac:dyDescent="0.25">
      <c r="B478723" s="78"/>
      <c r="C478723" s="77"/>
    </row>
    <row r="478724" spans="2:3" x14ac:dyDescent="0.25">
      <c r="B478724" s="78"/>
      <c r="C478724" s="77"/>
    </row>
    <row r="478725" spans="2:3" x14ac:dyDescent="0.25">
      <c r="B478725" s="78"/>
      <c r="C478725" s="77"/>
    </row>
    <row r="478726" spans="2:3" x14ac:dyDescent="0.25">
      <c r="B478726" s="78"/>
      <c r="C478726" s="77"/>
    </row>
    <row r="478836" spans="2:3" x14ac:dyDescent="0.25">
      <c r="B478836" s="78"/>
      <c r="C478836" s="77"/>
    </row>
    <row r="478837" spans="2:3" x14ac:dyDescent="0.25">
      <c r="B478837" s="78"/>
      <c r="C478837" s="77"/>
    </row>
    <row r="478838" spans="2:3" x14ac:dyDescent="0.25">
      <c r="B478838" s="78"/>
      <c r="C478838" s="77"/>
    </row>
    <row r="478839" spans="2:3" x14ac:dyDescent="0.25">
      <c r="B478839" s="78"/>
      <c r="C478839" s="77"/>
    </row>
    <row r="478840" spans="2:3" x14ac:dyDescent="0.25">
      <c r="B478840" s="78"/>
      <c r="C478840" s="77"/>
    </row>
    <row r="478841" spans="2:3" x14ac:dyDescent="0.25">
      <c r="B478841" s="78"/>
      <c r="C478841" s="77"/>
    </row>
    <row r="478842" spans="2:3" x14ac:dyDescent="0.25">
      <c r="B478842" s="78"/>
      <c r="C478842" s="77"/>
    </row>
    <row r="478843" spans="2:3" x14ac:dyDescent="0.25">
      <c r="B478843" s="78"/>
      <c r="C478843" s="77"/>
    </row>
    <row r="478844" spans="2:3" x14ac:dyDescent="0.25">
      <c r="B478844" s="78"/>
      <c r="C478844" s="77"/>
    </row>
    <row r="478845" spans="2:3" x14ac:dyDescent="0.25">
      <c r="B478845" s="78"/>
      <c r="C478845" s="77"/>
    </row>
    <row r="478846" spans="2:3" x14ac:dyDescent="0.25">
      <c r="B478846" s="78"/>
      <c r="C478846" s="77"/>
    </row>
    <row r="478847" spans="2:3" x14ac:dyDescent="0.25">
      <c r="B478847" s="78"/>
      <c r="C478847" s="77"/>
    </row>
    <row r="478848" spans="2:3" x14ac:dyDescent="0.25">
      <c r="B478848" s="78"/>
      <c r="C478848" s="77"/>
    </row>
    <row r="478958" spans="2:3" x14ac:dyDescent="0.25">
      <c r="B478958" s="78"/>
      <c r="C478958" s="77"/>
    </row>
    <row r="478959" spans="2:3" x14ac:dyDescent="0.25">
      <c r="B478959" s="78"/>
      <c r="C478959" s="77"/>
    </row>
    <row r="478960" spans="2:3" x14ac:dyDescent="0.25">
      <c r="B478960" s="78"/>
      <c r="C478960" s="77"/>
    </row>
    <row r="478961" spans="2:3" x14ac:dyDescent="0.25">
      <c r="B478961" s="78"/>
      <c r="C478961" s="77"/>
    </row>
    <row r="478962" spans="2:3" x14ac:dyDescent="0.25">
      <c r="B478962" s="78"/>
      <c r="C478962" s="77"/>
    </row>
    <row r="478963" spans="2:3" x14ac:dyDescent="0.25">
      <c r="B478963" s="78"/>
      <c r="C478963" s="77"/>
    </row>
    <row r="478964" spans="2:3" x14ac:dyDescent="0.25">
      <c r="B478964" s="78"/>
      <c r="C478964" s="77"/>
    </row>
    <row r="478965" spans="2:3" x14ac:dyDescent="0.25">
      <c r="B478965" s="78"/>
      <c r="C478965" s="77"/>
    </row>
    <row r="478966" spans="2:3" x14ac:dyDescent="0.25">
      <c r="B478966" s="78"/>
      <c r="C478966" s="77"/>
    </row>
    <row r="478967" spans="2:3" x14ac:dyDescent="0.25">
      <c r="B478967" s="78"/>
      <c r="C478967" s="77"/>
    </row>
    <row r="478968" spans="2:3" x14ac:dyDescent="0.25">
      <c r="B478968" s="78"/>
      <c r="C478968" s="77"/>
    </row>
    <row r="478969" spans="2:3" x14ac:dyDescent="0.25">
      <c r="B478969" s="78"/>
      <c r="C478969" s="77"/>
    </row>
    <row r="478970" spans="2:3" x14ac:dyDescent="0.25">
      <c r="B478970" s="78"/>
      <c r="C478970" s="77"/>
    </row>
    <row r="479080" spans="2:3" x14ac:dyDescent="0.25">
      <c r="B479080" s="78"/>
      <c r="C479080" s="77"/>
    </row>
    <row r="479081" spans="2:3" x14ac:dyDescent="0.25">
      <c r="B479081" s="78"/>
      <c r="C479081" s="77"/>
    </row>
    <row r="479082" spans="2:3" x14ac:dyDescent="0.25">
      <c r="B479082" s="78"/>
      <c r="C479082" s="77"/>
    </row>
    <row r="479083" spans="2:3" x14ac:dyDescent="0.25">
      <c r="B479083" s="78"/>
      <c r="C479083" s="77"/>
    </row>
    <row r="479084" spans="2:3" x14ac:dyDescent="0.25">
      <c r="B479084" s="78"/>
      <c r="C479084" s="77"/>
    </row>
    <row r="479085" spans="2:3" x14ac:dyDescent="0.25">
      <c r="B479085" s="78"/>
      <c r="C479085" s="77"/>
    </row>
    <row r="479086" spans="2:3" x14ac:dyDescent="0.25">
      <c r="B479086" s="78"/>
      <c r="C479086" s="77"/>
    </row>
    <row r="479087" spans="2:3" x14ac:dyDescent="0.25">
      <c r="B479087" s="78"/>
      <c r="C479087" s="77"/>
    </row>
    <row r="479088" spans="2:3" x14ac:dyDescent="0.25">
      <c r="B479088" s="78"/>
      <c r="C479088" s="77"/>
    </row>
    <row r="479089" spans="2:3" x14ac:dyDescent="0.25">
      <c r="B479089" s="78"/>
      <c r="C479089" s="77"/>
    </row>
    <row r="479090" spans="2:3" x14ac:dyDescent="0.25">
      <c r="B479090" s="78"/>
      <c r="C479090" s="77"/>
    </row>
    <row r="479091" spans="2:3" x14ac:dyDescent="0.25">
      <c r="B479091" s="78"/>
      <c r="C479091" s="77"/>
    </row>
    <row r="479092" spans="2:3" x14ac:dyDescent="0.25">
      <c r="B479092" s="78"/>
      <c r="C479092" s="77"/>
    </row>
    <row r="479202" spans="2:3" x14ac:dyDescent="0.25">
      <c r="B479202" s="78"/>
      <c r="C479202" s="77"/>
    </row>
    <row r="479203" spans="2:3" x14ac:dyDescent="0.25">
      <c r="B479203" s="78"/>
      <c r="C479203" s="77"/>
    </row>
    <row r="479204" spans="2:3" x14ac:dyDescent="0.25">
      <c r="B479204" s="78"/>
      <c r="C479204" s="77"/>
    </row>
    <row r="479205" spans="2:3" x14ac:dyDescent="0.25">
      <c r="B479205" s="78"/>
      <c r="C479205" s="77"/>
    </row>
    <row r="479206" spans="2:3" x14ac:dyDescent="0.25">
      <c r="B479206" s="78"/>
      <c r="C479206" s="77"/>
    </row>
    <row r="479207" spans="2:3" x14ac:dyDescent="0.25">
      <c r="B479207" s="78"/>
      <c r="C479207" s="77"/>
    </row>
    <row r="479208" spans="2:3" x14ac:dyDescent="0.25">
      <c r="B479208" s="78"/>
      <c r="C479208" s="77"/>
    </row>
    <row r="479209" spans="2:3" x14ac:dyDescent="0.25">
      <c r="B479209" s="78"/>
      <c r="C479209" s="77"/>
    </row>
    <row r="479210" spans="2:3" x14ac:dyDescent="0.25">
      <c r="B479210" s="78"/>
      <c r="C479210" s="77"/>
    </row>
    <row r="479211" spans="2:3" x14ac:dyDescent="0.25">
      <c r="B479211" s="78"/>
      <c r="C479211" s="77"/>
    </row>
    <row r="479212" spans="2:3" x14ac:dyDescent="0.25">
      <c r="B479212" s="78"/>
      <c r="C479212" s="77"/>
    </row>
    <row r="479213" spans="2:3" x14ac:dyDescent="0.25">
      <c r="B479213" s="78"/>
      <c r="C479213" s="77"/>
    </row>
    <row r="479214" spans="2:3" x14ac:dyDescent="0.25">
      <c r="B479214" s="78"/>
      <c r="C479214" s="77"/>
    </row>
    <row r="479324" spans="2:3" x14ac:dyDescent="0.25">
      <c r="B479324" s="78"/>
      <c r="C479324" s="77"/>
    </row>
    <row r="479325" spans="2:3" x14ac:dyDescent="0.25">
      <c r="B479325" s="78"/>
      <c r="C479325" s="77"/>
    </row>
    <row r="479326" spans="2:3" x14ac:dyDescent="0.25">
      <c r="B479326" s="78"/>
      <c r="C479326" s="77"/>
    </row>
    <row r="479327" spans="2:3" x14ac:dyDescent="0.25">
      <c r="B479327" s="78"/>
      <c r="C479327" s="77"/>
    </row>
    <row r="479328" spans="2:3" x14ac:dyDescent="0.25">
      <c r="B479328" s="78"/>
      <c r="C479328" s="77"/>
    </row>
    <row r="479329" spans="2:3" x14ac:dyDescent="0.25">
      <c r="B479329" s="78"/>
      <c r="C479329" s="77"/>
    </row>
    <row r="479330" spans="2:3" x14ac:dyDescent="0.25">
      <c r="B479330" s="78"/>
      <c r="C479330" s="77"/>
    </row>
    <row r="479331" spans="2:3" x14ac:dyDescent="0.25">
      <c r="B479331" s="78"/>
      <c r="C479331" s="77"/>
    </row>
    <row r="479332" spans="2:3" x14ac:dyDescent="0.25">
      <c r="B479332" s="78"/>
      <c r="C479332" s="77"/>
    </row>
    <row r="479333" spans="2:3" x14ac:dyDescent="0.25">
      <c r="B479333" s="78"/>
      <c r="C479333" s="77"/>
    </row>
    <row r="479334" spans="2:3" x14ac:dyDescent="0.25">
      <c r="B479334" s="78"/>
      <c r="C479334" s="77"/>
    </row>
    <row r="479335" spans="2:3" x14ac:dyDescent="0.25">
      <c r="B479335" s="78"/>
      <c r="C479335" s="77"/>
    </row>
    <row r="479336" spans="2:3" x14ac:dyDescent="0.25">
      <c r="B479336" s="78"/>
      <c r="C479336" s="77"/>
    </row>
    <row r="479446" spans="2:3" x14ac:dyDescent="0.25">
      <c r="B479446" s="78"/>
      <c r="C479446" s="77"/>
    </row>
    <row r="479447" spans="2:3" x14ac:dyDescent="0.25">
      <c r="B479447" s="78"/>
      <c r="C479447" s="77"/>
    </row>
    <row r="479448" spans="2:3" x14ac:dyDescent="0.25">
      <c r="B479448" s="78"/>
      <c r="C479448" s="77"/>
    </row>
    <row r="479449" spans="2:3" x14ac:dyDescent="0.25">
      <c r="B479449" s="78"/>
      <c r="C479449" s="77"/>
    </row>
    <row r="479450" spans="2:3" x14ac:dyDescent="0.25">
      <c r="B479450" s="78"/>
      <c r="C479450" s="77"/>
    </row>
    <row r="479451" spans="2:3" x14ac:dyDescent="0.25">
      <c r="B479451" s="78"/>
      <c r="C479451" s="77"/>
    </row>
    <row r="479452" spans="2:3" x14ac:dyDescent="0.25">
      <c r="B479452" s="78"/>
      <c r="C479452" s="77"/>
    </row>
    <row r="479453" spans="2:3" x14ac:dyDescent="0.25">
      <c r="B479453" s="78"/>
      <c r="C479453" s="77"/>
    </row>
    <row r="479454" spans="2:3" x14ac:dyDescent="0.25">
      <c r="B479454" s="78"/>
      <c r="C479454" s="77"/>
    </row>
    <row r="479455" spans="2:3" x14ac:dyDescent="0.25">
      <c r="B479455" s="78"/>
      <c r="C479455" s="77"/>
    </row>
    <row r="479456" spans="2:3" x14ac:dyDescent="0.25">
      <c r="B479456" s="78"/>
      <c r="C479456" s="77"/>
    </row>
    <row r="479457" spans="2:3" x14ac:dyDescent="0.25">
      <c r="B479457" s="78"/>
      <c r="C479457" s="77"/>
    </row>
    <row r="479458" spans="2:3" x14ac:dyDescent="0.25">
      <c r="B479458" s="78"/>
      <c r="C479458" s="77"/>
    </row>
    <row r="479568" spans="2:3" x14ac:dyDescent="0.25">
      <c r="B479568" s="78"/>
      <c r="C479568" s="77"/>
    </row>
    <row r="479569" spans="2:3" x14ac:dyDescent="0.25">
      <c r="B479569" s="78"/>
      <c r="C479569" s="77"/>
    </row>
    <row r="479570" spans="2:3" x14ac:dyDescent="0.25">
      <c r="B479570" s="78"/>
      <c r="C479570" s="77"/>
    </row>
    <row r="479571" spans="2:3" x14ac:dyDescent="0.25">
      <c r="B479571" s="78"/>
      <c r="C479571" s="77"/>
    </row>
    <row r="479572" spans="2:3" x14ac:dyDescent="0.25">
      <c r="B479572" s="78"/>
      <c r="C479572" s="77"/>
    </row>
    <row r="479573" spans="2:3" x14ac:dyDescent="0.25">
      <c r="B479573" s="78"/>
      <c r="C479573" s="77"/>
    </row>
    <row r="479574" spans="2:3" x14ac:dyDescent="0.25">
      <c r="B479574" s="78"/>
      <c r="C479574" s="77"/>
    </row>
    <row r="479575" spans="2:3" x14ac:dyDescent="0.25">
      <c r="B479575" s="78"/>
      <c r="C479575" s="77"/>
    </row>
    <row r="479576" spans="2:3" x14ac:dyDescent="0.25">
      <c r="B479576" s="78"/>
      <c r="C479576" s="77"/>
    </row>
    <row r="479577" spans="2:3" x14ac:dyDescent="0.25">
      <c r="B479577" s="78"/>
      <c r="C479577" s="77"/>
    </row>
    <row r="479578" spans="2:3" x14ac:dyDescent="0.25">
      <c r="B479578" s="78"/>
      <c r="C479578" s="77"/>
    </row>
    <row r="479579" spans="2:3" x14ac:dyDescent="0.25">
      <c r="B479579" s="78"/>
      <c r="C479579" s="77"/>
    </row>
    <row r="479580" spans="2:3" x14ac:dyDescent="0.25">
      <c r="B479580" s="78"/>
      <c r="C479580" s="77"/>
    </row>
    <row r="479690" spans="2:3" x14ac:dyDescent="0.25">
      <c r="B479690" s="78"/>
      <c r="C479690" s="77"/>
    </row>
    <row r="479691" spans="2:3" x14ac:dyDescent="0.25">
      <c r="B479691" s="78"/>
      <c r="C479691" s="77"/>
    </row>
    <row r="479692" spans="2:3" x14ac:dyDescent="0.25">
      <c r="B479692" s="78"/>
      <c r="C479692" s="77"/>
    </row>
    <row r="479693" spans="2:3" x14ac:dyDescent="0.25">
      <c r="B479693" s="78"/>
      <c r="C479693" s="77"/>
    </row>
    <row r="479694" spans="2:3" x14ac:dyDescent="0.25">
      <c r="B479694" s="78"/>
      <c r="C479694" s="77"/>
    </row>
    <row r="479695" spans="2:3" x14ac:dyDescent="0.25">
      <c r="B479695" s="78"/>
      <c r="C479695" s="77"/>
    </row>
    <row r="479696" spans="2:3" x14ac:dyDescent="0.25">
      <c r="B479696" s="78"/>
      <c r="C479696" s="77"/>
    </row>
    <row r="479697" spans="2:3" x14ac:dyDescent="0.25">
      <c r="B479697" s="78"/>
      <c r="C479697" s="77"/>
    </row>
    <row r="479698" spans="2:3" x14ac:dyDescent="0.25">
      <c r="B479698" s="78"/>
      <c r="C479698" s="77"/>
    </row>
    <row r="479699" spans="2:3" x14ac:dyDescent="0.25">
      <c r="B479699" s="78"/>
      <c r="C479699" s="77"/>
    </row>
    <row r="479700" spans="2:3" x14ac:dyDescent="0.25">
      <c r="B479700" s="78"/>
      <c r="C479700" s="77"/>
    </row>
    <row r="479701" spans="2:3" x14ac:dyDescent="0.25">
      <c r="B479701" s="78"/>
      <c r="C479701" s="77"/>
    </row>
    <row r="479702" spans="2:3" x14ac:dyDescent="0.25">
      <c r="B479702" s="78"/>
      <c r="C479702" s="77"/>
    </row>
    <row r="479812" spans="2:3" x14ac:dyDescent="0.25">
      <c r="B479812" s="78"/>
      <c r="C479812" s="77"/>
    </row>
    <row r="479813" spans="2:3" x14ac:dyDescent="0.25">
      <c r="B479813" s="78"/>
      <c r="C479813" s="77"/>
    </row>
    <row r="479814" spans="2:3" x14ac:dyDescent="0.25">
      <c r="B479814" s="78"/>
      <c r="C479814" s="77"/>
    </row>
    <row r="479815" spans="2:3" x14ac:dyDescent="0.25">
      <c r="B479815" s="78"/>
      <c r="C479815" s="77"/>
    </row>
    <row r="479816" spans="2:3" x14ac:dyDescent="0.25">
      <c r="B479816" s="78"/>
      <c r="C479816" s="77"/>
    </row>
    <row r="479817" spans="2:3" x14ac:dyDescent="0.25">
      <c r="B479817" s="78"/>
      <c r="C479817" s="77"/>
    </row>
    <row r="479818" spans="2:3" x14ac:dyDescent="0.25">
      <c r="B479818" s="78"/>
      <c r="C479818" s="77"/>
    </row>
    <row r="479819" spans="2:3" x14ac:dyDescent="0.25">
      <c r="B479819" s="78"/>
      <c r="C479819" s="77"/>
    </row>
    <row r="479820" spans="2:3" x14ac:dyDescent="0.25">
      <c r="B479820" s="78"/>
      <c r="C479820" s="77"/>
    </row>
    <row r="479821" spans="2:3" x14ac:dyDescent="0.25">
      <c r="B479821" s="78"/>
      <c r="C479821" s="77"/>
    </row>
    <row r="479822" spans="2:3" x14ac:dyDescent="0.25">
      <c r="B479822" s="78"/>
      <c r="C479822" s="77"/>
    </row>
    <row r="479823" spans="2:3" x14ac:dyDescent="0.25">
      <c r="B479823" s="78"/>
      <c r="C479823" s="77"/>
    </row>
    <row r="479824" spans="2:3" x14ac:dyDescent="0.25">
      <c r="B479824" s="78"/>
      <c r="C479824" s="77"/>
    </row>
    <row r="479934" spans="2:3" x14ac:dyDescent="0.25">
      <c r="B479934" s="78"/>
      <c r="C479934" s="77"/>
    </row>
    <row r="479935" spans="2:3" x14ac:dyDescent="0.25">
      <c r="B479935" s="78"/>
      <c r="C479935" s="77"/>
    </row>
    <row r="479936" spans="2:3" x14ac:dyDescent="0.25">
      <c r="B479936" s="78"/>
      <c r="C479936" s="77"/>
    </row>
    <row r="479937" spans="2:3" x14ac:dyDescent="0.25">
      <c r="B479937" s="78"/>
      <c r="C479937" s="77"/>
    </row>
    <row r="479938" spans="2:3" x14ac:dyDescent="0.25">
      <c r="B479938" s="78"/>
      <c r="C479938" s="77"/>
    </row>
    <row r="479939" spans="2:3" x14ac:dyDescent="0.25">
      <c r="B479939" s="78"/>
      <c r="C479939" s="77"/>
    </row>
    <row r="479940" spans="2:3" x14ac:dyDescent="0.25">
      <c r="B479940" s="78"/>
      <c r="C479940" s="77"/>
    </row>
    <row r="479941" spans="2:3" x14ac:dyDescent="0.25">
      <c r="B479941" s="78"/>
      <c r="C479941" s="77"/>
    </row>
    <row r="479942" spans="2:3" x14ac:dyDescent="0.25">
      <c r="B479942" s="78"/>
      <c r="C479942" s="77"/>
    </row>
    <row r="479943" spans="2:3" x14ac:dyDescent="0.25">
      <c r="B479943" s="78"/>
      <c r="C479943" s="77"/>
    </row>
    <row r="479944" spans="2:3" x14ac:dyDescent="0.25">
      <c r="B479944" s="78"/>
      <c r="C479944" s="77"/>
    </row>
    <row r="479945" spans="2:3" x14ac:dyDescent="0.25">
      <c r="B479945" s="78"/>
      <c r="C479945" s="77"/>
    </row>
    <row r="479946" spans="2:3" x14ac:dyDescent="0.25">
      <c r="B479946" s="78"/>
      <c r="C479946" s="77"/>
    </row>
    <row r="480056" spans="2:3" x14ac:dyDescent="0.25">
      <c r="B480056" s="78"/>
      <c r="C480056" s="77"/>
    </row>
    <row r="480057" spans="2:3" x14ac:dyDescent="0.25">
      <c r="B480057" s="78"/>
      <c r="C480057" s="77"/>
    </row>
    <row r="480058" spans="2:3" x14ac:dyDescent="0.25">
      <c r="B480058" s="78"/>
      <c r="C480058" s="77"/>
    </row>
    <row r="480059" spans="2:3" x14ac:dyDescent="0.25">
      <c r="B480059" s="78"/>
      <c r="C480059" s="77"/>
    </row>
    <row r="480060" spans="2:3" x14ac:dyDescent="0.25">
      <c r="B480060" s="78"/>
      <c r="C480060" s="77"/>
    </row>
    <row r="480061" spans="2:3" x14ac:dyDescent="0.25">
      <c r="B480061" s="78"/>
      <c r="C480061" s="77"/>
    </row>
    <row r="480062" spans="2:3" x14ac:dyDescent="0.25">
      <c r="B480062" s="78"/>
      <c r="C480062" s="77"/>
    </row>
    <row r="480063" spans="2:3" x14ac:dyDescent="0.25">
      <c r="B480063" s="78"/>
      <c r="C480063" s="77"/>
    </row>
    <row r="480064" spans="2:3" x14ac:dyDescent="0.25">
      <c r="B480064" s="78"/>
      <c r="C480064" s="77"/>
    </row>
    <row r="480065" spans="2:3" x14ac:dyDescent="0.25">
      <c r="B480065" s="78"/>
      <c r="C480065" s="77"/>
    </row>
    <row r="480066" spans="2:3" x14ac:dyDescent="0.25">
      <c r="B480066" s="78"/>
      <c r="C480066" s="77"/>
    </row>
    <row r="480067" spans="2:3" x14ac:dyDescent="0.25">
      <c r="B480067" s="78"/>
      <c r="C480067" s="77"/>
    </row>
    <row r="480068" spans="2:3" x14ac:dyDescent="0.25">
      <c r="B480068" s="78"/>
      <c r="C480068" s="77"/>
    </row>
    <row r="480178" spans="2:3" x14ac:dyDescent="0.25">
      <c r="B480178" s="78"/>
      <c r="C480178" s="77"/>
    </row>
    <row r="480179" spans="2:3" x14ac:dyDescent="0.25">
      <c r="B480179" s="78"/>
      <c r="C480179" s="77"/>
    </row>
    <row r="480180" spans="2:3" x14ac:dyDescent="0.25">
      <c r="B480180" s="78"/>
      <c r="C480180" s="77"/>
    </row>
    <row r="480181" spans="2:3" x14ac:dyDescent="0.25">
      <c r="B480181" s="78"/>
      <c r="C480181" s="77"/>
    </row>
    <row r="480182" spans="2:3" x14ac:dyDescent="0.25">
      <c r="B480182" s="78"/>
      <c r="C480182" s="77"/>
    </row>
    <row r="480183" spans="2:3" x14ac:dyDescent="0.25">
      <c r="B480183" s="78"/>
      <c r="C480183" s="77"/>
    </row>
    <row r="480184" spans="2:3" x14ac:dyDescent="0.25">
      <c r="B480184" s="78"/>
      <c r="C480184" s="77"/>
    </row>
    <row r="480185" spans="2:3" x14ac:dyDescent="0.25">
      <c r="B480185" s="78"/>
      <c r="C480185" s="77"/>
    </row>
    <row r="480186" spans="2:3" x14ac:dyDescent="0.25">
      <c r="B480186" s="78"/>
      <c r="C480186" s="77"/>
    </row>
    <row r="480187" spans="2:3" x14ac:dyDescent="0.25">
      <c r="B480187" s="78"/>
      <c r="C480187" s="77"/>
    </row>
    <row r="480188" spans="2:3" x14ac:dyDescent="0.25">
      <c r="B480188" s="78"/>
      <c r="C480188" s="77"/>
    </row>
    <row r="480189" spans="2:3" x14ac:dyDescent="0.25">
      <c r="B480189" s="78"/>
      <c r="C480189" s="77"/>
    </row>
    <row r="480190" spans="2:3" x14ac:dyDescent="0.25">
      <c r="B480190" s="78"/>
      <c r="C480190" s="77"/>
    </row>
    <row r="480300" spans="2:3" x14ac:dyDescent="0.25">
      <c r="B480300" s="78"/>
      <c r="C480300" s="77"/>
    </row>
    <row r="480301" spans="2:3" x14ac:dyDescent="0.25">
      <c r="B480301" s="78"/>
      <c r="C480301" s="77"/>
    </row>
    <row r="480302" spans="2:3" x14ac:dyDescent="0.25">
      <c r="B480302" s="78"/>
      <c r="C480302" s="77"/>
    </row>
    <row r="480303" spans="2:3" x14ac:dyDescent="0.25">
      <c r="B480303" s="78"/>
      <c r="C480303" s="77"/>
    </row>
    <row r="480304" spans="2:3" x14ac:dyDescent="0.25">
      <c r="B480304" s="78"/>
      <c r="C480304" s="77"/>
    </row>
    <row r="480305" spans="2:3" x14ac:dyDescent="0.25">
      <c r="B480305" s="78"/>
      <c r="C480305" s="77"/>
    </row>
    <row r="480306" spans="2:3" x14ac:dyDescent="0.25">
      <c r="B480306" s="78"/>
      <c r="C480306" s="77"/>
    </row>
    <row r="480307" spans="2:3" x14ac:dyDescent="0.25">
      <c r="B480307" s="78"/>
      <c r="C480307" s="77"/>
    </row>
    <row r="480308" spans="2:3" x14ac:dyDescent="0.25">
      <c r="B480308" s="78"/>
      <c r="C480308" s="77"/>
    </row>
    <row r="480309" spans="2:3" x14ac:dyDescent="0.25">
      <c r="B480309" s="78"/>
      <c r="C480309" s="77"/>
    </row>
    <row r="480310" spans="2:3" x14ac:dyDescent="0.25">
      <c r="B480310" s="78"/>
      <c r="C480310" s="77"/>
    </row>
    <row r="480311" spans="2:3" x14ac:dyDescent="0.25">
      <c r="B480311" s="78"/>
      <c r="C480311" s="77"/>
    </row>
    <row r="480312" spans="2:3" x14ac:dyDescent="0.25">
      <c r="B480312" s="78"/>
      <c r="C480312" s="77"/>
    </row>
    <row r="480422" spans="2:3" x14ac:dyDescent="0.25">
      <c r="B480422" s="78"/>
      <c r="C480422" s="77"/>
    </row>
    <row r="480423" spans="2:3" x14ac:dyDescent="0.25">
      <c r="B480423" s="78"/>
      <c r="C480423" s="77"/>
    </row>
    <row r="480424" spans="2:3" x14ac:dyDescent="0.25">
      <c r="B480424" s="78"/>
      <c r="C480424" s="77"/>
    </row>
    <row r="480425" spans="2:3" x14ac:dyDescent="0.25">
      <c r="B480425" s="78"/>
      <c r="C480425" s="77"/>
    </row>
    <row r="480426" spans="2:3" x14ac:dyDescent="0.25">
      <c r="B480426" s="78"/>
      <c r="C480426" s="77"/>
    </row>
    <row r="480427" spans="2:3" x14ac:dyDescent="0.25">
      <c r="B480427" s="78"/>
      <c r="C480427" s="77"/>
    </row>
    <row r="480428" spans="2:3" x14ac:dyDescent="0.25">
      <c r="B480428" s="78"/>
      <c r="C480428" s="77"/>
    </row>
    <row r="480429" spans="2:3" x14ac:dyDescent="0.25">
      <c r="B480429" s="78"/>
      <c r="C480429" s="77"/>
    </row>
    <row r="480430" spans="2:3" x14ac:dyDescent="0.25">
      <c r="B480430" s="78"/>
      <c r="C480430" s="77"/>
    </row>
    <row r="480431" spans="2:3" x14ac:dyDescent="0.25">
      <c r="B480431" s="78"/>
      <c r="C480431" s="77"/>
    </row>
    <row r="480432" spans="2:3" x14ac:dyDescent="0.25">
      <c r="B480432" s="78"/>
      <c r="C480432" s="77"/>
    </row>
    <row r="480433" spans="2:3" x14ac:dyDescent="0.25">
      <c r="B480433" s="78"/>
      <c r="C480433" s="77"/>
    </row>
    <row r="480434" spans="2:3" x14ac:dyDescent="0.25">
      <c r="B480434" s="78"/>
      <c r="C480434" s="77"/>
    </row>
    <row r="480544" spans="2:3" x14ac:dyDescent="0.25">
      <c r="B480544" s="78"/>
      <c r="C480544" s="77"/>
    </row>
    <row r="480545" spans="2:3" x14ac:dyDescent="0.25">
      <c r="B480545" s="78"/>
      <c r="C480545" s="77"/>
    </row>
    <row r="480546" spans="2:3" x14ac:dyDescent="0.25">
      <c r="B480546" s="78"/>
      <c r="C480546" s="77"/>
    </row>
    <row r="480547" spans="2:3" x14ac:dyDescent="0.25">
      <c r="B480547" s="78"/>
      <c r="C480547" s="77"/>
    </row>
    <row r="480548" spans="2:3" x14ac:dyDescent="0.25">
      <c r="B480548" s="78"/>
      <c r="C480548" s="77"/>
    </row>
    <row r="480549" spans="2:3" x14ac:dyDescent="0.25">
      <c r="B480549" s="78"/>
      <c r="C480549" s="77"/>
    </row>
    <row r="480550" spans="2:3" x14ac:dyDescent="0.25">
      <c r="B480550" s="78"/>
      <c r="C480550" s="77"/>
    </row>
    <row r="480551" spans="2:3" x14ac:dyDescent="0.25">
      <c r="B480551" s="78"/>
      <c r="C480551" s="77"/>
    </row>
    <row r="480552" spans="2:3" x14ac:dyDescent="0.25">
      <c r="B480552" s="78"/>
      <c r="C480552" s="77"/>
    </row>
    <row r="480553" spans="2:3" x14ac:dyDescent="0.25">
      <c r="B480553" s="78"/>
      <c r="C480553" s="77"/>
    </row>
    <row r="480554" spans="2:3" x14ac:dyDescent="0.25">
      <c r="B480554" s="78"/>
      <c r="C480554" s="77"/>
    </row>
    <row r="480555" spans="2:3" x14ac:dyDescent="0.25">
      <c r="B480555" s="78"/>
      <c r="C480555" s="77"/>
    </row>
    <row r="480556" spans="2:3" x14ac:dyDescent="0.25">
      <c r="B480556" s="78"/>
      <c r="C480556" s="77"/>
    </row>
    <row r="480666" spans="2:3" x14ac:dyDescent="0.25">
      <c r="B480666" s="78"/>
      <c r="C480666" s="77"/>
    </row>
    <row r="480667" spans="2:3" x14ac:dyDescent="0.25">
      <c r="B480667" s="78"/>
      <c r="C480667" s="77"/>
    </row>
    <row r="480668" spans="2:3" x14ac:dyDescent="0.25">
      <c r="B480668" s="78"/>
      <c r="C480668" s="77"/>
    </row>
    <row r="480669" spans="2:3" x14ac:dyDescent="0.25">
      <c r="B480669" s="78"/>
      <c r="C480669" s="77"/>
    </row>
    <row r="480670" spans="2:3" x14ac:dyDescent="0.25">
      <c r="B480670" s="78"/>
      <c r="C480670" s="77"/>
    </row>
    <row r="480671" spans="2:3" x14ac:dyDescent="0.25">
      <c r="B480671" s="78"/>
      <c r="C480671" s="77"/>
    </row>
    <row r="480672" spans="2:3" x14ac:dyDescent="0.25">
      <c r="B480672" s="78"/>
      <c r="C480672" s="77"/>
    </row>
    <row r="480673" spans="2:3" x14ac:dyDescent="0.25">
      <c r="B480673" s="78"/>
      <c r="C480673" s="77"/>
    </row>
    <row r="480674" spans="2:3" x14ac:dyDescent="0.25">
      <c r="B480674" s="78"/>
      <c r="C480674" s="77"/>
    </row>
    <row r="480675" spans="2:3" x14ac:dyDescent="0.25">
      <c r="B480675" s="78"/>
      <c r="C480675" s="77"/>
    </row>
    <row r="480676" spans="2:3" x14ac:dyDescent="0.25">
      <c r="B480676" s="78"/>
      <c r="C480676" s="77"/>
    </row>
    <row r="480677" spans="2:3" x14ac:dyDescent="0.25">
      <c r="B480677" s="78"/>
      <c r="C480677" s="77"/>
    </row>
    <row r="480678" spans="2:3" x14ac:dyDescent="0.25">
      <c r="B480678" s="78"/>
      <c r="C480678" s="77"/>
    </row>
    <row r="480788" spans="2:3" x14ac:dyDescent="0.25">
      <c r="B480788" s="78"/>
      <c r="C480788" s="77"/>
    </row>
    <row r="480789" spans="2:3" x14ac:dyDescent="0.25">
      <c r="B480789" s="78"/>
      <c r="C480789" s="77"/>
    </row>
    <row r="480790" spans="2:3" x14ac:dyDescent="0.25">
      <c r="B480790" s="78"/>
      <c r="C480790" s="77"/>
    </row>
    <row r="480791" spans="2:3" x14ac:dyDescent="0.25">
      <c r="B480791" s="78"/>
      <c r="C480791" s="77"/>
    </row>
    <row r="480792" spans="2:3" x14ac:dyDescent="0.25">
      <c r="B480792" s="78"/>
      <c r="C480792" s="77"/>
    </row>
    <row r="480793" spans="2:3" x14ac:dyDescent="0.25">
      <c r="B480793" s="78"/>
      <c r="C480793" s="77"/>
    </row>
    <row r="480794" spans="2:3" x14ac:dyDescent="0.25">
      <c r="B480794" s="78"/>
      <c r="C480794" s="77"/>
    </row>
    <row r="480795" spans="2:3" x14ac:dyDescent="0.25">
      <c r="B480795" s="78"/>
      <c r="C480795" s="77"/>
    </row>
    <row r="480796" spans="2:3" x14ac:dyDescent="0.25">
      <c r="B480796" s="78"/>
      <c r="C480796" s="77"/>
    </row>
    <row r="480797" spans="2:3" x14ac:dyDescent="0.25">
      <c r="B480797" s="78"/>
      <c r="C480797" s="77"/>
    </row>
    <row r="480798" spans="2:3" x14ac:dyDescent="0.25">
      <c r="B480798" s="78"/>
      <c r="C480798" s="77"/>
    </row>
    <row r="480799" spans="2:3" x14ac:dyDescent="0.25">
      <c r="B480799" s="78"/>
      <c r="C480799" s="77"/>
    </row>
    <row r="480800" spans="2:3" x14ac:dyDescent="0.25">
      <c r="B480800" s="78"/>
      <c r="C480800" s="77"/>
    </row>
    <row r="480910" spans="2:3" x14ac:dyDescent="0.25">
      <c r="B480910" s="78"/>
      <c r="C480910" s="77"/>
    </row>
    <row r="480911" spans="2:3" x14ac:dyDescent="0.25">
      <c r="B480911" s="78"/>
      <c r="C480911" s="77"/>
    </row>
    <row r="480912" spans="2:3" x14ac:dyDescent="0.25">
      <c r="B480912" s="78"/>
      <c r="C480912" s="77"/>
    </row>
    <row r="480913" spans="2:3" x14ac:dyDescent="0.25">
      <c r="B480913" s="78"/>
      <c r="C480913" s="77"/>
    </row>
    <row r="480914" spans="2:3" x14ac:dyDescent="0.25">
      <c r="B480914" s="78"/>
      <c r="C480914" s="77"/>
    </row>
    <row r="480915" spans="2:3" x14ac:dyDescent="0.25">
      <c r="B480915" s="78"/>
      <c r="C480915" s="77"/>
    </row>
    <row r="480916" spans="2:3" x14ac:dyDescent="0.25">
      <c r="B480916" s="78"/>
      <c r="C480916" s="77"/>
    </row>
    <row r="480917" spans="2:3" x14ac:dyDescent="0.25">
      <c r="B480917" s="78"/>
      <c r="C480917" s="77"/>
    </row>
    <row r="480918" spans="2:3" x14ac:dyDescent="0.25">
      <c r="B480918" s="78"/>
      <c r="C480918" s="77"/>
    </row>
    <row r="480919" spans="2:3" x14ac:dyDescent="0.25">
      <c r="B480919" s="78"/>
      <c r="C480919" s="77"/>
    </row>
    <row r="480920" spans="2:3" x14ac:dyDescent="0.25">
      <c r="B480920" s="78"/>
      <c r="C480920" s="77"/>
    </row>
    <row r="480921" spans="2:3" x14ac:dyDescent="0.25">
      <c r="B480921" s="78"/>
      <c r="C480921" s="77"/>
    </row>
    <row r="480922" spans="2:3" x14ac:dyDescent="0.25">
      <c r="B480922" s="78"/>
      <c r="C480922" s="77"/>
    </row>
    <row r="481032" spans="2:3" x14ac:dyDescent="0.25">
      <c r="B481032" s="78"/>
      <c r="C481032" s="77"/>
    </row>
    <row r="481033" spans="2:3" x14ac:dyDescent="0.25">
      <c r="B481033" s="78"/>
      <c r="C481033" s="77"/>
    </row>
    <row r="481034" spans="2:3" x14ac:dyDescent="0.25">
      <c r="B481034" s="78"/>
      <c r="C481034" s="77"/>
    </row>
    <row r="481035" spans="2:3" x14ac:dyDescent="0.25">
      <c r="B481035" s="78"/>
      <c r="C481035" s="77"/>
    </row>
    <row r="481036" spans="2:3" x14ac:dyDescent="0.25">
      <c r="B481036" s="78"/>
      <c r="C481036" s="77"/>
    </row>
    <row r="481037" spans="2:3" x14ac:dyDescent="0.25">
      <c r="B481037" s="78"/>
      <c r="C481037" s="77"/>
    </row>
    <row r="481038" spans="2:3" x14ac:dyDescent="0.25">
      <c r="B481038" s="78"/>
      <c r="C481038" s="77"/>
    </row>
    <row r="481039" spans="2:3" x14ac:dyDescent="0.25">
      <c r="B481039" s="78"/>
      <c r="C481039" s="77"/>
    </row>
    <row r="481040" spans="2:3" x14ac:dyDescent="0.25">
      <c r="B481040" s="78"/>
      <c r="C481040" s="77"/>
    </row>
    <row r="481041" spans="2:3" x14ac:dyDescent="0.25">
      <c r="B481041" s="78"/>
      <c r="C481041" s="77"/>
    </row>
    <row r="481042" spans="2:3" x14ac:dyDescent="0.25">
      <c r="B481042" s="78"/>
      <c r="C481042" s="77"/>
    </row>
    <row r="481043" spans="2:3" x14ac:dyDescent="0.25">
      <c r="B481043" s="78"/>
      <c r="C481043" s="77"/>
    </row>
    <row r="481044" spans="2:3" x14ac:dyDescent="0.25">
      <c r="B481044" s="78"/>
      <c r="C481044" s="77"/>
    </row>
    <row r="481154" spans="2:3" x14ac:dyDescent="0.25">
      <c r="B481154" s="78"/>
      <c r="C481154" s="77"/>
    </row>
    <row r="481155" spans="2:3" x14ac:dyDescent="0.25">
      <c r="B481155" s="78"/>
      <c r="C481155" s="77"/>
    </row>
    <row r="481156" spans="2:3" x14ac:dyDescent="0.25">
      <c r="B481156" s="78"/>
      <c r="C481156" s="77"/>
    </row>
    <row r="481157" spans="2:3" x14ac:dyDescent="0.25">
      <c r="B481157" s="78"/>
      <c r="C481157" s="77"/>
    </row>
    <row r="481158" spans="2:3" x14ac:dyDescent="0.25">
      <c r="B481158" s="78"/>
      <c r="C481158" s="77"/>
    </row>
    <row r="481159" spans="2:3" x14ac:dyDescent="0.25">
      <c r="B481159" s="78"/>
      <c r="C481159" s="77"/>
    </row>
    <row r="481160" spans="2:3" x14ac:dyDescent="0.25">
      <c r="B481160" s="78"/>
      <c r="C481160" s="77"/>
    </row>
    <row r="481161" spans="2:3" x14ac:dyDescent="0.25">
      <c r="B481161" s="78"/>
      <c r="C481161" s="77"/>
    </row>
    <row r="481162" spans="2:3" x14ac:dyDescent="0.25">
      <c r="B481162" s="78"/>
      <c r="C481162" s="77"/>
    </row>
    <row r="481163" spans="2:3" x14ac:dyDescent="0.25">
      <c r="B481163" s="78"/>
      <c r="C481163" s="77"/>
    </row>
    <row r="481164" spans="2:3" x14ac:dyDescent="0.25">
      <c r="B481164" s="78"/>
      <c r="C481164" s="77"/>
    </row>
    <row r="481165" spans="2:3" x14ac:dyDescent="0.25">
      <c r="B481165" s="78"/>
      <c r="C481165" s="77"/>
    </row>
    <row r="481166" spans="2:3" x14ac:dyDescent="0.25">
      <c r="B481166" s="78"/>
      <c r="C481166" s="77"/>
    </row>
    <row r="481276" spans="2:3" x14ac:dyDescent="0.25">
      <c r="B481276" s="78"/>
      <c r="C481276" s="77"/>
    </row>
    <row r="481277" spans="2:3" x14ac:dyDescent="0.25">
      <c r="B481277" s="78"/>
      <c r="C481277" s="77"/>
    </row>
    <row r="481278" spans="2:3" x14ac:dyDescent="0.25">
      <c r="B481278" s="78"/>
      <c r="C481278" s="77"/>
    </row>
    <row r="481279" spans="2:3" x14ac:dyDescent="0.25">
      <c r="B481279" s="78"/>
      <c r="C481279" s="77"/>
    </row>
    <row r="481280" spans="2:3" x14ac:dyDescent="0.25">
      <c r="B481280" s="78"/>
      <c r="C481280" s="77"/>
    </row>
    <row r="481281" spans="2:3" x14ac:dyDescent="0.25">
      <c r="B481281" s="78"/>
      <c r="C481281" s="77"/>
    </row>
    <row r="481282" spans="2:3" x14ac:dyDescent="0.25">
      <c r="B481282" s="78"/>
      <c r="C481282" s="77"/>
    </row>
    <row r="481283" spans="2:3" x14ac:dyDescent="0.25">
      <c r="B481283" s="78"/>
      <c r="C481283" s="77"/>
    </row>
    <row r="481284" spans="2:3" x14ac:dyDescent="0.25">
      <c r="B481284" s="78"/>
      <c r="C481284" s="77"/>
    </row>
    <row r="481285" spans="2:3" x14ac:dyDescent="0.25">
      <c r="B481285" s="78"/>
      <c r="C481285" s="77"/>
    </row>
    <row r="481286" spans="2:3" x14ac:dyDescent="0.25">
      <c r="B481286" s="78"/>
      <c r="C481286" s="77"/>
    </row>
    <row r="481287" spans="2:3" x14ac:dyDescent="0.25">
      <c r="B481287" s="78"/>
      <c r="C481287" s="77"/>
    </row>
    <row r="481288" spans="2:3" x14ac:dyDescent="0.25">
      <c r="B481288" s="78"/>
      <c r="C481288" s="77"/>
    </row>
    <row r="481398" spans="2:3" x14ac:dyDescent="0.25">
      <c r="B481398" s="78"/>
      <c r="C481398" s="77"/>
    </row>
    <row r="481399" spans="2:3" x14ac:dyDescent="0.25">
      <c r="B481399" s="78"/>
      <c r="C481399" s="77"/>
    </row>
    <row r="481400" spans="2:3" x14ac:dyDescent="0.25">
      <c r="B481400" s="78"/>
      <c r="C481400" s="77"/>
    </row>
    <row r="481401" spans="2:3" x14ac:dyDescent="0.25">
      <c r="B481401" s="78"/>
      <c r="C481401" s="77"/>
    </row>
    <row r="481402" spans="2:3" x14ac:dyDescent="0.25">
      <c r="B481402" s="78"/>
      <c r="C481402" s="77"/>
    </row>
    <row r="481403" spans="2:3" x14ac:dyDescent="0.25">
      <c r="B481403" s="78"/>
      <c r="C481403" s="77"/>
    </row>
    <row r="481404" spans="2:3" x14ac:dyDescent="0.25">
      <c r="B481404" s="78"/>
      <c r="C481404" s="77"/>
    </row>
    <row r="481405" spans="2:3" x14ac:dyDescent="0.25">
      <c r="B481405" s="78"/>
      <c r="C481405" s="77"/>
    </row>
    <row r="481406" spans="2:3" x14ac:dyDescent="0.25">
      <c r="B481406" s="78"/>
      <c r="C481406" s="77"/>
    </row>
    <row r="481407" spans="2:3" x14ac:dyDescent="0.25">
      <c r="B481407" s="78"/>
      <c r="C481407" s="77"/>
    </row>
    <row r="481408" spans="2:3" x14ac:dyDescent="0.25">
      <c r="B481408" s="78"/>
      <c r="C481408" s="77"/>
    </row>
    <row r="481409" spans="2:3" x14ac:dyDescent="0.25">
      <c r="B481409" s="78"/>
      <c r="C481409" s="77"/>
    </row>
    <row r="481410" spans="2:3" x14ac:dyDescent="0.25">
      <c r="B481410" s="78"/>
      <c r="C481410" s="77"/>
    </row>
    <row r="481520" spans="2:3" x14ac:dyDescent="0.25">
      <c r="B481520" s="78"/>
      <c r="C481520" s="77"/>
    </row>
    <row r="481521" spans="2:3" x14ac:dyDescent="0.25">
      <c r="B481521" s="78"/>
      <c r="C481521" s="77"/>
    </row>
    <row r="481522" spans="2:3" x14ac:dyDescent="0.25">
      <c r="B481522" s="78"/>
      <c r="C481522" s="77"/>
    </row>
    <row r="481523" spans="2:3" x14ac:dyDescent="0.25">
      <c r="B481523" s="78"/>
      <c r="C481523" s="77"/>
    </row>
    <row r="481524" spans="2:3" x14ac:dyDescent="0.25">
      <c r="B481524" s="78"/>
      <c r="C481524" s="77"/>
    </row>
    <row r="481525" spans="2:3" x14ac:dyDescent="0.25">
      <c r="B481525" s="78"/>
      <c r="C481525" s="77"/>
    </row>
    <row r="481526" spans="2:3" x14ac:dyDescent="0.25">
      <c r="B481526" s="78"/>
      <c r="C481526" s="77"/>
    </row>
    <row r="481527" spans="2:3" x14ac:dyDescent="0.25">
      <c r="B481527" s="78"/>
      <c r="C481527" s="77"/>
    </row>
    <row r="481528" spans="2:3" x14ac:dyDescent="0.25">
      <c r="B481528" s="78"/>
      <c r="C481528" s="77"/>
    </row>
    <row r="481529" spans="2:3" x14ac:dyDescent="0.25">
      <c r="B481529" s="78"/>
      <c r="C481529" s="77"/>
    </row>
    <row r="481530" spans="2:3" x14ac:dyDescent="0.25">
      <c r="B481530" s="78"/>
      <c r="C481530" s="77"/>
    </row>
    <row r="481531" spans="2:3" x14ac:dyDescent="0.25">
      <c r="B481531" s="78"/>
      <c r="C481531" s="77"/>
    </row>
    <row r="481532" spans="2:3" x14ac:dyDescent="0.25">
      <c r="B481532" s="78"/>
      <c r="C481532" s="77"/>
    </row>
    <row r="481642" spans="2:3" x14ac:dyDescent="0.25">
      <c r="B481642" s="78"/>
      <c r="C481642" s="77"/>
    </row>
    <row r="481643" spans="2:3" x14ac:dyDescent="0.25">
      <c r="B481643" s="78"/>
      <c r="C481643" s="77"/>
    </row>
    <row r="481644" spans="2:3" x14ac:dyDescent="0.25">
      <c r="B481644" s="78"/>
      <c r="C481644" s="77"/>
    </row>
    <row r="481645" spans="2:3" x14ac:dyDescent="0.25">
      <c r="B481645" s="78"/>
      <c r="C481645" s="77"/>
    </row>
    <row r="481646" spans="2:3" x14ac:dyDescent="0.25">
      <c r="B481646" s="78"/>
      <c r="C481646" s="77"/>
    </row>
    <row r="481647" spans="2:3" x14ac:dyDescent="0.25">
      <c r="B481647" s="78"/>
      <c r="C481647" s="77"/>
    </row>
    <row r="481648" spans="2:3" x14ac:dyDescent="0.25">
      <c r="B481648" s="78"/>
      <c r="C481648" s="77"/>
    </row>
    <row r="481649" spans="2:3" x14ac:dyDescent="0.25">
      <c r="B481649" s="78"/>
      <c r="C481649" s="77"/>
    </row>
    <row r="481650" spans="2:3" x14ac:dyDescent="0.25">
      <c r="B481650" s="78"/>
      <c r="C481650" s="77"/>
    </row>
    <row r="481651" spans="2:3" x14ac:dyDescent="0.25">
      <c r="B481651" s="78"/>
      <c r="C481651" s="77"/>
    </row>
    <row r="481652" spans="2:3" x14ac:dyDescent="0.25">
      <c r="B481652" s="78"/>
      <c r="C481652" s="77"/>
    </row>
    <row r="481653" spans="2:3" x14ac:dyDescent="0.25">
      <c r="B481653" s="78"/>
      <c r="C481653" s="77"/>
    </row>
    <row r="481654" spans="2:3" x14ac:dyDescent="0.25">
      <c r="B481654" s="78"/>
      <c r="C481654" s="77"/>
    </row>
    <row r="481764" spans="2:3" x14ac:dyDescent="0.25">
      <c r="B481764" s="78"/>
      <c r="C481764" s="77"/>
    </row>
    <row r="481765" spans="2:3" x14ac:dyDescent="0.25">
      <c r="B481765" s="78"/>
      <c r="C481765" s="77"/>
    </row>
    <row r="481766" spans="2:3" x14ac:dyDescent="0.25">
      <c r="B481766" s="78"/>
      <c r="C481766" s="77"/>
    </row>
    <row r="481767" spans="2:3" x14ac:dyDescent="0.25">
      <c r="B481767" s="78"/>
      <c r="C481767" s="77"/>
    </row>
    <row r="481768" spans="2:3" x14ac:dyDescent="0.25">
      <c r="B481768" s="78"/>
      <c r="C481768" s="77"/>
    </row>
    <row r="481769" spans="2:3" x14ac:dyDescent="0.25">
      <c r="B481769" s="78"/>
      <c r="C481769" s="77"/>
    </row>
    <row r="481770" spans="2:3" x14ac:dyDescent="0.25">
      <c r="B481770" s="78"/>
      <c r="C481770" s="77"/>
    </row>
    <row r="481771" spans="2:3" x14ac:dyDescent="0.25">
      <c r="B481771" s="78"/>
      <c r="C481771" s="77"/>
    </row>
    <row r="481772" spans="2:3" x14ac:dyDescent="0.25">
      <c r="B481772" s="78"/>
      <c r="C481772" s="77"/>
    </row>
    <row r="481773" spans="2:3" x14ac:dyDescent="0.25">
      <c r="B481773" s="78"/>
      <c r="C481773" s="77"/>
    </row>
    <row r="481774" spans="2:3" x14ac:dyDescent="0.25">
      <c r="B481774" s="78"/>
      <c r="C481774" s="77"/>
    </row>
    <row r="481775" spans="2:3" x14ac:dyDescent="0.25">
      <c r="B481775" s="78"/>
      <c r="C481775" s="77"/>
    </row>
    <row r="481776" spans="2:3" x14ac:dyDescent="0.25">
      <c r="B481776" s="78"/>
      <c r="C481776" s="77"/>
    </row>
    <row r="481886" spans="2:3" x14ac:dyDescent="0.25">
      <c r="B481886" s="78"/>
      <c r="C481886" s="77"/>
    </row>
    <row r="481887" spans="2:3" x14ac:dyDescent="0.25">
      <c r="B481887" s="78"/>
      <c r="C481887" s="77"/>
    </row>
    <row r="481888" spans="2:3" x14ac:dyDescent="0.25">
      <c r="B481888" s="78"/>
      <c r="C481888" s="77"/>
    </row>
    <row r="481889" spans="2:3" x14ac:dyDescent="0.25">
      <c r="B481889" s="78"/>
      <c r="C481889" s="77"/>
    </row>
    <row r="481890" spans="2:3" x14ac:dyDescent="0.25">
      <c r="B481890" s="78"/>
      <c r="C481890" s="77"/>
    </row>
    <row r="481891" spans="2:3" x14ac:dyDescent="0.25">
      <c r="B481891" s="78"/>
      <c r="C481891" s="77"/>
    </row>
    <row r="481892" spans="2:3" x14ac:dyDescent="0.25">
      <c r="B481892" s="78"/>
      <c r="C481892" s="77"/>
    </row>
    <row r="481893" spans="2:3" x14ac:dyDescent="0.25">
      <c r="B481893" s="78"/>
      <c r="C481893" s="77"/>
    </row>
    <row r="481894" spans="2:3" x14ac:dyDescent="0.25">
      <c r="B481894" s="78"/>
      <c r="C481894" s="77"/>
    </row>
    <row r="481895" spans="2:3" x14ac:dyDescent="0.25">
      <c r="B481895" s="78"/>
      <c r="C481895" s="77"/>
    </row>
    <row r="481896" spans="2:3" x14ac:dyDescent="0.25">
      <c r="B481896" s="78"/>
      <c r="C481896" s="77"/>
    </row>
    <row r="481897" spans="2:3" x14ac:dyDescent="0.25">
      <c r="B481897" s="78"/>
      <c r="C481897" s="77"/>
    </row>
    <row r="481898" spans="2:3" x14ac:dyDescent="0.25">
      <c r="B481898" s="78"/>
      <c r="C481898" s="77"/>
    </row>
    <row r="482008" spans="2:3" x14ac:dyDescent="0.25">
      <c r="B482008" s="78"/>
      <c r="C482008" s="77"/>
    </row>
    <row r="482009" spans="2:3" x14ac:dyDescent="0.25">
      <c r="B482009" s="78"/>
      <c r="C482009" s="77"/>
    </row>
    <row r="482010" spans="2:3" x14ac:dyDescent="0.25">
      <c r="B482010" s="78"/>
      <c r="C482010" s="77"/>
    </row>
    <row r="482011" spans="2:3" x14ac:dyDescent="0.25">
      <c r="B482011" s="78"/>
      <c r="C482011" s="77"/>
    </row>
    <row r="482012" spans="2:3" x14ac:dyDescent="0.25">
      <c r="B482012" s="78"/>
      <c r="C482012" s="77"/>
    </row>
    <row r="482013" spans="2:3" x14ac:dyDescent="0.25">
      <c r="B482013" s="78"/>
      <c r="C482013" s="77"/>
    </row>
    <row r="482014" spans="2:3" x14ac:dyDescent="0.25">
      <c r="B482014" s="78"/>
      <c r="C482014" s="77"/>
    </row>
    <row r="482015" spans="2:3" x14ac:dyDescent="0.25">
      <c r="B482015" s="78"/>
      <c r="C482015" s="77"/>
    </row>
    <row r="482016" spans="2:3" x14ac:dyDescent="0.25">
      <c r="B482016" s="78"/>
      <c r="C482016" s="77"/>
    </row>
    <row r="482017" spans="2:3" x14ac:dyDescent="0.25">
      <c r="B482017" s="78"/>
      <c r="C482017" s="77"/>
    </row>
    <row r="482018" spans="2:3" x14ac:dyDescent="0.25">
      <c r="B482018" s="78"/>
      <c r="C482018" s="77"/>
    </row>
    <row r="482019" spans="2:3" x14ac:dyDescent="0.25">
      <c r="B482019" s="78"/>
      <c r="C482019" s="77"/>
    </row>
    <row r="482020" spans="2:3" x14ac:dyDescent="0.25">
      <c r="B482020" s="78"/>
      <c r="C482020" s="77"/>
    </row>
    <row r="482130" spans="2:3" x14ac:dyDescent="0.25">
      <c r="B482130" s="78"/>
      <c r="C482130" s="77"/>
    </row>
    <row r="482131" spans="2:3" x14ac:dyDescent="0.25">
      <c r="B482131" s="78"/>
      <c r="C482131" s="77"/>
    </row>
    <row r="482132" spans="2:3" x14ac:dyDescent="0.25">
      <c r="B482132" s="78"/>
      <c r="C482132" s="77"/>
    </row>
    <row r="482133" spans="2:3" x14ac:dyDescent="0.25">
      <c r="B482133" s="78"/>
      <c r="C482133" s="77"/>
    </row>
    <row r="482134" spans="2:3" x14ac:dyDescent="0.25">
      <c r="B482134" s="78"/>
      <c r="C482134" s="77"/>
    </row>
    <row r="482135" spans="2:3" x14ac:dyDescent="0.25">
      <c r="B482135" s="78"/>
      <c r="C482135" s="77"/>
    </row>
    <row r="482136" spans="2:3" x14ac:dyDescent="0.25">
      <c r="B482136" s="78"/>
      <c r="C482136" s="77"/>
    </row>
    <row r="482137" spans="2:3" x14ac:dyDescent="0.25">
      <c r="B482137" s="78"/>
      <c r="C482137" s="77"/>
    </row>
    <row r="482138" spans="2:3" x14ac:dyDescent="0.25">
      <c r="B482138" s="78"/>
      <c r="C482138" s="77"/>
    </row>
    <row r="482139" spans="2:3" x14ac:dyDescent="0.25">
      <c r="B482139" s="78"/>
      <c r="C482139" s="77"/>
    </row>
    <row r="482140" spans="2:3" x14ac:dyDescent="0.25">
      <c r="B482140" s="78"/>
      <c r="C482140" s="77"/>
    </row>
    <row r="482141" spans="2:3" x14ac:dyDescent="0.25">
      <c r="B482141" s="78"/>
      <c r="C482141" s="77"/>
    </row>
    <row r="482142" spans="2:3" x14ac:dyDescent="0.25">
      <c r="B482142" s="78"/>
      <c r="C482142" s="77"/>
    </row>
    <row r="482252" spans="2:3" x14ac:dyDescent="0.25">
      <c r="B482252" s="78"/>
      <c r="C482252" s="77"/>
    </row>
    <row r="482253" spans="2:3" x14ac:dyDescent="0.25">
      <c r="B482253" s="78"/>
      <c r="C482253" s="77"/>
    </row>
    <row r="482254" spans="2:3" x14ac:dyDescent="0.25">
      <c r="B482254" s="78"/>
      <c r="C482254" s="77"/>
    </row>
    <row r="482255" spans="2:3" x14ac:dyDescent="0.25">
      <c r="B482255" s="78"/>
      <c r="C482255" s="77"/>
    </row>
    <row r="482256" spans="2:3" x14ac:dyDescent="0.25">
      <c r="B482256" s="78"/>
      <c r="C482256" s="77"/>
    </row>
    <row r="482257" spans="2:3" x14ac:dyDescent="0.25">
      <c r="B482257" s="78"/>
      <c r="C482257" s="77"/>
    </row>
    <row r="482258" spans="2:3" x14ac:dyDescent="0.25">
      <c r="B482258" s="78"/>
      <c r="C482258" s="77"/>
    </row>
    <row r="482259" spans="2:3" x14ac:dyDescent="0.25">
      <c r="B482259" s="78"/>
      <c r="C482259" s="77"/>
    </row>
    <row r="482260" spans="2:3" x14ac:dyDescent="0.25">
      <c r="B482260" s="78"/>
      <c r="C482260" s="77"/>
    </row>
    <row r="482261" spans="2:3" x14ac:dyDescent="0.25">
      <c r="B482261" s="78"/>
      <c r="C482261" s="77"/>
    </row>
    <row r="482262" spans="2:3" x14ac:dyDescent="0.25">
      <c r="B482262" s="78"/>
      <c r="C482262" s="77"/>
    </row>
    <row r="482263" spans="2:3" x14ac:dyDescent="0.25">
      <c r="B482263" s="78"/>
      <c r="C482263" s="77"/>
    </row>
    <row r="482264" spans="2:3" x14ac:dyDescent="0.25">
      <c r="B482264" s="78"/>
      <c r="C482264" s="77"/>
    </row>
    <row r="482374" spans="2:3" x14ac:dyDescent="0.25">
      <c r="B482374" s="78"/>
      <c r="C482374" s="77"/>
    </row>
    <row r="482375" spans="2:3" x14ac:dyDescent="0.25">
      <c r="B482375" s="78"/>
      <c r="C482375" s="77"/>
    </row>
    <row r="482376" spans="2:3" x14ac:dyDescent="0.25">
      <c r="B482376" s="78"/>
      <c r="C482376" s="77"/>
    </row>
    <row r="482377" spans="2:3" x14ac:dyDescent="0.25">
      <c r="B482377" s="78"/>
      <c r="C482377" s="77"/>
    </row>
    <row r="482378" spans="2:3" x14ac:dyDescent="0.25">
      <c r="B482378" s="78"/>
      <c r="C482378" s="77"/>
    </row>
    <row r="482379" spans="2:3" x14ac:dyDescent="0.25">
      <c r="B482379" s="78"/>
      <c r="C482379" s="77"/>
    </row>
    <row r="482380" spans="2:3" x14ac:dyDescent="0.25">
      <c r="B482380" s="78"/>
      <c r="C482380" s="77"/>
    </row>
    <row r="482381" spans="2:3" x14ac:dyDescent="0.25">
      <c r="B482381" s="78"/>
      <c r="C482381" s="77"/>
    </row>
    <row r="482382" spans="2:3" x14ac:dyDescent="0.25">
      <c r="B482382" s="78"/>
      <c r="C482382" s="77"/>
    </row>
    <row r="482383" spans="2:3" x14ac:dyDescent="0.25">
      <c r="B482383" s="78"/>
      <c r="C482383" s="77"/>
    </row>
    <row r="482384" spans="2:3" x14ac:dyDescent="0.25">
      <c r="B482384" s="78"/>
      <c r="C482384" s="77"/>
    </row>
    <row r="482385" spans="2:3" x14ac:dyDescent="0.25">
      <c r="B482385" s="78"/>
      <c r="C482385" s="77"/>
    </row>
    <row r="482386" spans="2:3" x14ac:dyDescent="0.25">
      <c r="B482386" s="78"/>
      <c r="C482386" s="77"/>
    </row>
    <row r="482496" spans="2:3" x14ac:dyDescent="0.25">
      <c r="B482496" s="78"/>
      <c r="C482496" s="77"/>
    </row>
    <row r="482497" spans="2:3" x14ac:dyDescent="0.25">
      <c r="B482497" s="78"/>
      <c r="C482497" s="77"/>
    </row>
    <row r="482498" spans="2:3" x14ac:dyDescent="0.25">
      <c r="B482498" s="78"/>
      <c r="C482498" s="77"/>
    </row>
    <row r="482499" spans="2:3" x14ac:dyDescent="0.25">
      <c r="B482499" s="78"/>
      <c r="C482499" s="77"/>
    </row>
    <row r="482500" spans="2:3" x14ac:dyDescent="0.25">
      <c r="B482500" s="78"/>
      <c r="C482500" s="77"/>
    </row>
    <row r="482501" spans="2:3" x14ac:dyDescent="0.25">
      <c r="B482501" s="78"/>
      <c r="C482501" s="77"/>
    </row>
    <row r="482502" spans="2:3" x14ac:dyDescent="0.25">
      <c r="B482502" s="78"/>
      <c r="C482502" s="77"/>
    </row>
    <row r="482503" spans="2:3" x14ac:dyDescent="0.25">
      <c r="B482503" s="78"/>
      <c r="C482503" s="77"/>
    </row>
    <row r="482504" spans="2:3" x14ac:dyDescent="0.25">
      <c r="B482504" s="78"/>
      <c r="C482504" s="77"/>
    </row>
    <row r="482505" spans="2:3" x14ac:dyDescent="0.25">
      <c r="B482505" s="78"/>
      <c r="C482505" s="77"/>
    </row>
    <row r="482506" spans="2:3" x14ac:dyDescent="0.25">
      <c r="B482506" s="78"/>
      <c r="C482506" s="77"/>
    </row>
    <row r="482507" spans="2:3" x14ac:dyDescent="0.25">
      <c r="B482507" s="78"/>
      <c r="C482507" s="77"/>
    </row>
    <row r="482508" spans="2:3" x14ac:dyDescent="0.25">
      <c r="B482508" s="78"/>
      <c r="C482508" s="77"/>
    </row>
    <row r="482618" spans="2:3" x14ac:dyDescent="0.25">
      <c r="B482618" s="78"/>
      <c r="C482618" s="77"/>
    </row>
    <row r="482619" spans="2:3" x14ac:dyDescent="0.25">
      <c r="B482619" s="78"/>
      <c r="C482619" s="77"/>
    </row>
    <row r="482620" spans="2:3" x14ac:dyDescent="0.25">
      <c r="B482620" s="78"/>
      <c r="C482620" s="77"/>
    </row>
    <row r="482621" spans="2:3" x14ac:dyDescent="0.25">
      <c r="B482621" s="78"/>
      <c r="C482621" s="77"/>
    </row>
    <row r="482622" spans="2:3" x14ac:dyDescent="0.25">
      <c r="B482622" s="78"/>
      <c r="C482622" s="77"/>
    </row>
    <row r="482623" spans="2:3" x14ac:dyDescent="0.25">
      <c r="B482623" s="78"/>
      <c r="C482623" s="77"/>
    </row>
    <row r="482624" spans="2:3" x14ac:dyDescent="0.25">
      <c r="B482624" s="78"/>
      <c r="C482624" s="77"/>
    </row>
    <row r="482625" spans="2:3" x14ac:dyDescent="0.25">
      <c r="B482625" s="78"/>
      <c r="C482625" s="77"/>
    </row>
    <row r="482626" spans="2:3" x14ac:dyDescent="0.25">
      <c r="B482626" s="78"/>
      <c r="C482626" s="77"/>
    </row>
    <row r="482627" spans="2:3" x14ac:dyDescent="0.25">
      <c r="B482627" s="78"/>
      <c r="C482627" s="77"/>
    </row>
    <row r="482628" spans="2:3" x14ac:dyDescent="0.25">
      <c r="B482628" s="78"/>
      <c r="C482628" s="77"/>
    </row>
    <row r="482629" spans="2:3" x14ac:dyDescent="0.25">
      <c r="B482629" s="78"/>
      <c r="C482629" s="77"/>
    </row>
    <row r="482630" spans="2:3" x14ac:dyDescent="0.25">
      <c r="B482630" s="78"/>
      <c r="C482630" s="77"/>
    </row>
    <row r="482740" spans="2:3" x14ac:dyDescent="0.25">
      <c r="B482740" s="78"/>
      <c r="C482740" s="77"/>
    </row>
    <row r="482741" spans="2:3" x14ac:dyDescent="0.25">
      <c r="B482741" s="78"/>
      <c r="C482741" s="77"/>
    </row>
    <row r="482742" spans="2:3" x14ac:dyDescent="0.25">
      <c r="B482742" s="78"/>
      <c r="C482742" s="77"/>
    </row>
    <row r="482743" spans="2:3" x14ac:dyDescent="0.25">
      <c r="B482743" s="78"/>
      <c r="C482743" s="77"/>
    </row>
    <row r="482744" spans="2:3" x14ac:dyDescent="0.25">
      <c r="B482744" s="78"/>
      <c r="C482744" s="77"/>
    </row>
    <row r="482745" spans="2:3" x14ac:dyDescent="0.25">
      <c r="B482745" s="78"/>
      <c r="C482745" s="77"/>
    </row>
    <row r="482746" spans="2:3" x14ac:dyDescent="0.25">
      <c r="B482746" s="78"/>
      <c r="C482746" s="77"/>
    </row>
    <row r="482747" spans="2:3" x14ac:dyDescent="0.25">
      <c r="B482747" s="78"/>
      <c r="C482747" s="77"/>
    </row>
    <row r="482748" spans="2:3" x14ac:dyDescent="0.25">
      <c r="B482748" s="78"/>
      <c r="C482748" s="77"/>
    </row>
    <row r="482749" spans="2:3" x14ac:dyDescent="0.25">
      <c r="B482749" s="78"/>
      <c r="C482749" s="77"/>
    </row>
    <row r="482750" spans="2:3" x14ac:dyDescent="0.25">
      <c r="B482750" s="78"/>
      <c r="C482750" s="77"/>
    </row>
    <row r="482751" spans="2:3" x14ac:dyDescent="0.25">
      <c r="B482751" s="78"/>
      <c r="C482751" s="77"/>
    </row>
    <row r="482752" spans="2:3" x14ac:dyDescent="0.25">
      <c r="B482752" s="78"/>
      <c r="C482752" s="77"/>
    </row>
    <row r="482862" spans="2:3" x14ac:dyDescent="0.25">
      <c r="B482862" s="78"/>
      <c r="C482862" s="77"/>
    </row>
    <row r="482863" spans="2:3" x14ac:dyDescent="0.25">
      <c r="B482863" s="78"/>
      <c r="C482863" s="77"/>
    </row>
    <row r="482864" spans="2:3" x14ac:dyDescent="0.25">
      <c r="B482864" s="78"/>
      <c r="C482864" s="77"/>
    </row>
    <row r="482865" spans="2:3" x14ac:dyDescent="0.25">
      <c r="B482865" s="78"/>
      <c r="C482865" s="77"/>
    </row>
    <row r="482866" spans="2:3" x14ac:dyDescent="0.25">
      <c r="B482866" s="78"/>
      <c r="C482866" s="77"/>
    </row>
    <row r="482867" spans="2:3" x14ac:dyDescent="0.25">
      <c r="B482867" s="78"/>
      <c r="C482867" s="77"/>
    </row>
    <row r="482868" spans="2:3" x14ac:dyDescent="0.25">
      <c r="B482868" s="78"/>
      <c r="C482868" s="77"/>
    </row>
    <row r="482869" spans="2:3" x14ac:dyDescent="0.25">
      <c r="B482869" s="78"/>
      <c r="C482869" s="77"/>
    </row>
    <row r="482870" spans="2:3" x14ac:dyDescent="0.25">
      <c r="B482870" s="78"/>
      <c r="C482870" s="77"/>
    </row>
    <row r="482871" spans="2:3" x14ac:dyDescent="0.25">
      <c r="B482871" s="78"/>
      <c r="C482871" s="77"/>
    </row>
    <row r="482872" spans="2:3" x14ac:dyDescent="0.25">
      <c r="B482872" s="78"/>
      <c r="C482872" s="77"/>
    </row>
    <row r="482873" spans="2:3" x14ac:dyDescent="0.25">
      <c r="B482873" s="78"/>
      <c r="C482873" s="77"/>
    </row>
    <row r="482874" spans="2:3" x14ac:dyDescent="0.25">
      <c r="B482874" s="78"/>
      <c r="C482874" s="77"/>
    </row>
    <row r="482984" spans="2:3" x14ac:dyDescent="0.25">
      <c r="B482984" s="78"/>
      <c r="C482984" s="77"/>
    </row>
    <row r="482985" spans="2:3" x14ac:dyDescent="0.25">
      <c r="B482985" s="78"/>
      <c r="C482985" s="77"/>
    </row>
    <row r="482986" spans="2:3" x14ac:dyDescent="0.25">
      <c r="B482986" s="78"/>
      <c r="C482986" s="77"/>
    </row>
    <row r="482987" spans="2:3" x14ac:dyDescent="0.25">
      <c r="B482987" s="78"/>
      <c r="C482987" s="77"/>
    </row>
    <row r="482988" spans="2:3" x14ac:dyDescent="0.25">
      <c r="B482988" s="78"/>
      <c r="C482988" s="77"/>
    </row>
    <row r="482989" spans="2:3" x14ac:dyDescent="0.25">
      <c r="B482989" s="78"/>
      <c r="C482989" s="77"/>
    </row>
    <row r="482990" spans="2:3" x14ac:dyDescent="0.25">
      <c r="B482990" s="78"/>
      <c r="C482990" s="77"/>
    </row>
    <row r="482991" spans="2:3" x14ac:dyDescent="0.25">
      <c r="B482991" s="78"/>
      <c r="C482991" s="77"/>
    </row>
    <row r="482992" spans="2:3" x14ac:dyDescent="0.25">
      <c r="B482992" s="78"/>
      <c r="C482992" s="77"/>
    </row>
    <row r="482993" spans="2:3" x14ac:dyDescent="0.25">
      <c r="B482993" s="78"/>
      <c r="C482993" s="77"/>
    </row>
    <row r="482994" spans="2:3" x14ac:dyDescent="0.25">
      <c r="B482994" s="78"/>
      <c r="C482994" s="77"/>
    </row>
    <row r="482995" spans="2:3" x14ac:dyDescent="0.25">
      <c r="B482995" s="78"/>
      <c r="C482995" s="77"/>
    </row>
    <row r="482996" spans="2:3" x14ac:dyDescent="0.25">
      <c r="B482996" s="78"/>
      <c r="C482996" s="77"/>
    </row>
    <row r="483106" spans="2:3" x14ac:dyDescent="0.25">
      <c r="B483106" s="78"/>
      <c r="C483106" s="77"/>
    </row>
    <row r="483107" spans="2:3" x14ac:dyDescent="0.25">
      <c r="B483107" s="78"/>
      <c r="C483107" s="77"/>
    </row>
    <row r="483108" spans="2:3" x14ac:dyDescent="0.25">
      <c r="B483108" s="78"/>
      <c r="C483108" s="77"/>
    </row>
    <row r="483109" spans="2:3" x14ac:dyDescent="0.25">
      <c r="B483109" s="78"/>
      <c r="C483109" s="77"/>
    </row>
    <row r="483110" spans="2:3" x14ac:dyDescent="0.25">
      <c r="B483110" s="78"/>
      <c r="C483110" s="77"/>
    </row>
    <row r="483111" spans="2:3" x14ac:dyDescent="0.25">
      <c r="B483111" s="78"/>
      <c r="C483111" s="77"/>
    </row>
    <row r="483112" spans="2:3" x14ac:dyDescent="0.25">
      <c r="B483112" s="78"/>
      <c r="C483112" s="77"/>
    </row>
    <row r="483113" spans="2:3" x14ac:dyDescent="0.25">
      <c r="B483113" s="78"/>
      <c r="C483113" s="77"/>
    </row>
    <row r="483114" spans="2:3" x14ac:dyDescent="0.25">
      <c r="B483114" s="78"/>
      <c r="C483114" s="77"/>
    </row>
    <row r="483115" spans="2:3" x14ac:dyDescent="0.25">
      <c r="B483115" s="78"/>
      <c r="C483115" s="77"/>
    </row>
    <row r="483116" spans="2:3" x14ac:dyDescent="0.25">
      <c r="B483116" s="78"/>
      <c r="C483116" s="77"/>
    </row>
    <row r="483117" spans="2:3" x14ac:dyDescent="0.25">
      <c r="B483117" s="78"/>
      <c r="C483117" s="77"/>
    </row>
    <row r="483118" spans="2:3" x14ac:dyDescent="0.25">
      <c r="B483118" s="78"/>
      <c r="C483118" s="77"/>
    </row>
    <row r="483228" spans="2:3" x14ac:dyDescent="0.25">
      <c r="B483228" s="78"/>
      <c r="C483228" s="77"/>
    </row>
    <row r="483229" spans="2:3" x14ac:dyDescent="0.25">
      <c r="B483229" s="78"/>
      <c r="C483229" s="77"/>
    </row>
    <row r="483230" spans="2:3" x14ac:dyDescent="0.25">
      <c r="B483230" s="78"/>
      <c r="C483230" s="77"/>
    </row>
    <row r="483231" spans="2:3" x14ac:dyDescent="0.25">
      <c r="B483231" s="78"/>
      <c r="C483231" s="77"/>
    </row>
    <row r="483232" spans="2:3" x14ac:dyDescent="0.25">
      <c r="B483232" s="78"/>
      <c r="C483232" s="77"/>
    </row>
    <row r="483233" spans="2:3" x14ac:dyDescent="0.25">
      <c r="B483233" s="78"/>
      <c r="C483233" s="77"/>
    </row>
    <row r="483234" spans="2:3" x14ac:dyDescent="0.25">
      <c r="B483234" s="78"/>
      <c r="C483234" s="77"/>
    </row>
    <row r="483235" spans="2:3" x14ac:dyDescent="0.25">
      <c r="B483235" s="78"/>
      <c r="C483235" s="77"/>
    </row>
    <row r="483236" spans="2:3" x14ac:dyDescent="0.25">
      <c r="B483236" s="78"/>
      <c r="C483236" s="77"/>
    </row>
    <row r="483237" spans="2:3" x14ac:dyDescent="0.25">
      <c r="B483237" s="78"/>
      <c r="C483237" s="77"/>
    </row>
    <row r="483238" spans="2:3" x14ac:dyDescent="0.25">
      <c r="B483238" s="78"/>
      <c r="C483238" s="77"/>
    </row>
    <row r="483239" spans="2:3" x14ac:dyDescent="0.25">
      <c r="B483239" s="78"/>
      <c r="C483239" s="77"/>
    </row>
    <row r="483240" spans="2:3" x14ac:dyDescent="0.25">
      <c r="B483240" s="78"/>
      <c r="C483240" s="77"/>
    </row>
    <row r="483350" spans="2:3" x14ac:dyDescent="0.25">
      <c r="B483350" s="78"/>
      <c r="C483350" s="77"/>
    </row>
    <row r="483351" spans="2:3" x14ac:dyDescent="0.25">
      <c r="B483351" s="78"/>
      <c r="C483351" s="77"/>
    </row>
    <row r="483352" spans="2:3" x14ac:dyDescent="0.25">
      <c r="B483352" s="78"/>
      <c r="C483352" s="77"/>
    </row>
    <row r="483353" spans="2:3" x14ac:dyDescent="0.25">
      <c r="B483353" s="78"/>
      <c r="C483353" s="77"/>
    </row>
    <row r="483354" spans="2:3" x14ac:dyDescent="0.25">
      <c r="B483354" s="78"/>
      <c r="C483354" s="77"/>
    </row>
    <row r="483355" spans="2:3" x14ac:dyDescent="0.25">
      <c r="B483355" s="78"/>
      <c r="C483355" s="77"/>
    </row>
    <row r="483356" spans="2:3" x14ac:dyDescent="0.25">
      <c r="B483356" s="78"/>
      <c r="C483356" s="77"/>
    </row>
    <row r="483357" spans="2:3" x14ac:dyDescent="0.25">
      <c r="B483357" s="78"/>
      <c r="C483357" s="77"/>
    </row>
    <row r="483358" spans="2:3" x14ac:dyDescent="0.25">
      <c r="B483358" s="78"/>
      <c r="C483358" s="77"/>
    </row>
    <row r="483359" spans="2:3" x14ac:dyDescent="0.25">
      <c r="B483359" s="78"/>
      <c r="C483359" s="77"/>
    </row>
    <row r="483360" spans="2:3" x14ac:dyDescent="0.25">
      <c r="B483360" s="78"/>
      <c r="C483360" s="77"/>
    </row>
    <row r="483361" spans="2:3" x14ac:dyDescent="0.25">
      <c r="B483361" s="78"/>
      <c r="C483361" s="77"/>
    </row>
    <row r="483362" spans="2:3" x14ac:dyDescent="0.25">
      <c r="B483362" s="78"/>
      <c r="C483362" s="77"/>
    </row>
    <row r="483472" spans="2:3" x14ac:dyDescent="0.25">
      <c r="B483472" s="78"/>
      <c r="C483472" s="77"/>
    </row>
    <row r="483473" spans="2:3" x14ac:dyDescent="0.25">
      <c r="B483473" s="78"/>
      <c r="C483473" s="77"/>
    </row>
    <row r="483474" spans="2:3" x14ac:dyDescent="0.25">
      <c r="B483474" s="78"/>
      <c r="C483474" s="77"/>
    </row>
    <row r="483475" spans="2:3" x14ac:dyDescent="0.25">
      <c r="B483475" s="78"/>
      <c r="C483475" s="77"/>
    </row>
    <row r="483476" spans="2:3" x14ac:dyDescent="0.25">
      <c r="B483476" s="78"/>
      <c r="C483476" s="77"/>
    </row>
    <row r="483477" spans="2:3" x14ac:dyDescent="0.25">
      <c r="B483477" s="78"/>
      <c r="C483477" s="77"/>
    </row>
    <row r="483478" spans="2:3" x14ac:dyDescent="0.25">
      <c r="B483478" s="78"/>
      <c r="C483478" s="77"/>
    </row>
    <row r="483479" spans="2:3" x14ac:dyDescent="0.25">
      <c r="B483479" s="78"/>
      <c r="C483479" s="77"/>
    </row>
    <row r="483480" spans="2:3" x14ac:dyDescent="0.25">
      <c r="B483480" s="78"/>
      <c r="C483480" s="77"/>
    </row>
    <row r="483481" spans="2:3" x14ac:dyDescent="0.25">
      <c r="B483481" s="78"/>
      <c r="C483481" s="77"/>
    </row>
    <row r="483482" spans="2:3" x14ac:dyDescent="0.25">
      <c r="B483482" s="78"/>
      <c r="C483482" s="77"/>
    </row>
    <row r="483483" spans="2:3" x14ac:dyDescent="0.25">
      <c r="B483483" s="78"/>
      <c r="C483483" s="77"/>
    </row>
    <row r="483484" spans="2:3" x14ac:dyDescent="0.25">
      <c r="B483484" s="78"/>
      <c r="C483484" s="77"/>
    </row>
    <row r="483594" spans="2:3" x14ac:dyDescent="0.25">
      <c r="B483594" s="78"/>
      <c r="C483594" s="77"/>
    </row>
    <row r="483595" spans="2:3" x14ac:dyDescent="0.25">
      <c r="B483595" s="78"/>
      <c r="C483595" s="77"/>
    </row>
    <row r="483596" spans="2:3" x14ac:dyDescent="0.25">
      <c r="B483596" s="78"/>
      <c r="C483596" s="77"/>
    </row>
    <row r="483597" spans="2:3" x14ac:dyDescent="0.25">
      <c r="B483597" s="78"/>
      <c r="C483597" s="77"/>
    </row>
    <row r="483598" spans="2:3" x14ac:dyDescent="0.25">
      <c r="B483598" s="78"/>
      <c r="C483598" s="77"/>
    </row>
    <row r="483599" spans="2:3" x14ac:dyDescent="0.25">
      <c r="B483599" s="78"/>
      <c r="C483599" s="77"/>
    </row>
    <row r="483600" spans="2:3" x14ac:dyDescent="0.25">
      <c r="B483600" s="78"/>
      <c r="C483600" s="77"/>
    </row>
    <row r="483601" spans="2:3" x14ac:dyDescent="0.25">
      <c r="B483601" s="78"/>
      <c r="C483601" s="77"/>
    </row>
    <row r="483602" spans="2:3" x14ac:dyDescent="0.25">
      <c r="B483602" s="78"/>
      <c r="C483602" s="77"/>
    </row>
    <row r="483603" spans="2:3" x14ac:dyDescent="0.25">
      <c r="B483603" s="78"/>
      <c r="C483603" s="77"/>
    </row>
    <row r="483604" spans="2:3" x14ac:dyDescent="0.25">
      <c r="B483604" s="78"/>
      <c r="C483604" s="77"/>
    </row>
    <row r="483605" spans="2:3" x14ac:dyDescent="0.25">
      <c r="B483605" s="78"/>
      <c r="C483605" s="77"/>
    </row>
    <row r="483606" spans="2:3" x14ac:dyDescent="0.25">
      <c r="B483606" s="78"/>
      <c r="C483606" s="77"/>
    </row>
    <row r="483716" spans="2:3" x14ac:dyDescent="0.25">
      <c r="B483716" s="78"/>
      <c r="C483716" s="77"/>
    </row>
    <row r="483717" spans="2:3" x14ac:dyDescent="0.25">
      <c r="B483717" s="78"/>
      <c r="C483717" s="77"/>
    </row>
    <row r="483718" spans="2:3" x14ac:dyDescent="0.25">
      <c r="B483718" s="78"/>
      <c r="C483718" s="77"/>
    </row>
    <row r="483719" spans="2:3" x14ac:dyDescent="0.25">
      <c r="B483719" s="78"/>
      <c r="C483719" s="77"/>
    </row>
    <row r="483720" spans="2:3" x14ac:dyDescent="0.25">
      <c r="B483720" s="78"/>
      <c r="C483720" s="77"/>
    </row>
    <row r="483721" spans="2:3" x14ac:dyDescent="0.25">
      <c r="B483721" s="78"/>
      <c r="C483721" s="77"/>
    </row>
    <row r="483722" spans="2:3" x14ac:dyDescent="0.25">
      <c r="B483722" s="78"/>
      <c r="C483722" s="77"/>
    </row>
    <row r="483723" spans="2:3" x14ac:dyDescent="0.25">
      <c r="B483723" s="78"/>
      <c r="C483723" s="77"/>
    </row>
    <row r="483724" spans="2:3" x14ac:dyDescent="0.25">
      <c r="B483724" s="78"/>
      <c r="C483724" s="77"/>
    </row>
    <row r="483725" spans="2:3" x14ac:dyDescent="0.25">
      <c r="B483725" s="78"/>
      <c r="C483725" s="77"/>
    </row>
    <row r="483726" spans="2:3" x14ac:dyDescent="0.25">
      <c r="B483726" s="78"/>
      <c r="C483726" s="77"/>
    </row>
    <row r="483727" spans="2:3" x14ac:dyDescent="0.25">
      <c r="B483727" s="78"/>
      <c r="C483727" s="77"/>
    </row>
    <row r="483728" spans="2:3" x14ac:dyDescent="0.25">
      <c r="B483728" s="78"/>
      <c r="C483728" s="77"/>
    </row>
    <row r="483838" spans="2:3" x14ac:dyDescent="0.25">
      <c r="B483838" s="78"/>
      <c r="C483838" s="77"/>
    </row>
    <row r="483839" spans="2:3" x14ac:dyDescent="0.25">
      <c r="B483839" s="78"/>
      <c r="C483839" s="77"/>
    </row>
    <row r="483840" spans="2:3" x14ac:dyDescent="0.25">
      <c r="B483840" s="78"/>
      <c r="C483840" s="77"/>
    </row>
    <row r="483841" spans="2:3" x14ac:dyDescent="0.25">
      <c r="B483841" s="78"/>
      <c r="C483841" s="77"/>
    </row>
    <row r="483842" spans="2:3" x14ac:dyDescent="0.25">
      <c r="B483842" s="78"/>
      <c r="C483842" s="77"/>
    </row>
    <row r="483843" spans="2:3" x14ac:dyDescent="0.25">
      <c r="B483843" s="78"/>
      <c r="C483843" s="77"/>
    </row>
    <row r="483844" spans="2:3" x14ac:dyDescent="0.25">
      <c r="B483844" s="78"/>
      <c r="C483844" s="77"/>
    </row>
    <row r="483845" spans="2:3" x14ac:dyDescent="0.25">
      <c r="B483845" s="78"/>
      <c r="C483845" s="77"/>
    </row>
    <row r="483846" spans="2:3" x14ac:dyDescent="0.25">
      <c r="B483846" s="78"/>
      <c r="C483846" s="77"/>
    </row>
    <row r="483847" spans="2:3" x14ac:dyDescent="0.25">
      <c r="B483847" s="78"/>
      <c r="C483847" s="77"/>
    </row>
    <row r="483848" spans="2:3" x14ac:dyDescent="0.25">
      <c r="B483848" s="78"/>
      <c r="C483848" s="77"/>
    </row>
    <row r="483849" spans="2:3" x14ac:dyDescent="0.25">
      <c r="B483849" s="78"/>
      <c r="C483849" s="77"/>
    </row>
    <row r="483850" spans="2:3" x14ac:dyDescent="0.25">
      <c r="B483850" s="78"/>
      <c r="C483850" s="77"/>
    </row>
    <row r="483960" spans="2:3" x14ac:dyDescent="0.25">
      <c r="B483960" s="78"/>
      <c r="C483960" s="77"/>
    </row>
    <row r="483961" spans="2:3" x14ac:dyDescent="0.25">
      <c r="B483961" s="78"/>
      <c r="C483961" s="77"/>
    </row>
    <row r="483962" spans="2:3" x14ac:dyDescent="0.25">
      <c r="B483962" s="78"/>
      <c r="C483962" s="77"/>
    </row>
    <row r="483963" spans="2:3" x14ac:dyDescent="0.25">
      <c r="B483963" s="78"/>
      <c r="C483963" s="77"/>
    </row>
    <row r="483964" spans="2:3" x14ac:dyDescent="0.25">
      <c r="B483964" s="78"/>
      <c r="C483964" s="77"/>
    </row>
    <row r="483965" spans="2:3" x14ac:dyDescent="0.25">
      <c r="B483965" s="78"/>
      <c r="C483965" s="77"/>
    </row>
    <row r="483966" spans="2:3" x14ac:dyDescent="0.25">
      <c r="B483966" s="78"/>
      <c r="C483966" s="77"/>
    </row>
    <row r="483967" spans="2:3" x14ac:dyDescent="0.25">
      <c r="B483967" s="78"/>
      <c r="C483967" s="77"/>
    </row>
    <row r="483968" spans="2:3" x14ac:dyDescent="0.25">
      <c r="B483968" s="78"/>
      <c r="C483968" s="77"/>
    </row>
    <row r="483969" spans="2:3" x14ac:dyDescent="0.25">
      <c r="B483969" s="78"/>
      <c r="C483969" s="77"/>
    </row>
    <row r="483970" spans="2:3" x14ac:dyDescent="0.25">
      <c r="B483970" s="78"/>
      <c r="C483970" s="77"/>
    </row>
    <row r="483971" spans="2:3" x14ac:dyDescent="0.25">
      <c r="B483971" s="78"/>
      <c r="C483971" s="77"/>
    </row>
    <row r="483972" spans="2:3" x14ac:dyDescent="0.25">
      <c r="B483972" s="78"/>
      <c r="C483972" s="77"/>
    </row>
    <row r="484082" spans="2:3" x14ac:dyDescent="0.25">
      <c r="B484082" s="78"/>
      <c r="C484082" s="77"/>
    </row>
    <row r="484083" spans="2:3" x14ac:dyDescent="0.25">
      <c r="B484083" s="78"/>
      <c r="C484083" s="77"/>
    </row>
    <row r="484084" spans="2:3" x14ac:dyDescent="0.25">
      <c r="B484084" s="78"/>
      <c r="C484084" s="77"/>
    </row>
    <row r="484085" spans="2:3" x14ac:dyDescent="0.25">
      <c r="B484085" s="78"/>
      <c r="C484085" s="77"/>
    </row>
    <row r="484086" spans="2:3" x14ac:dyDescent="0.25">
      <c r="B484086" s="78"/>
      <c r="C484086" s="77"/>
    </row>
    <row r="484087" spans="2:3" x14ac:dyDescent="0.25">
      <c r="B484087" s="78"/>
      <c r="C484087" s="77"/>
    </row>
    <row r="484088" spans="2:3" x14ac:dyDescent="0.25">
      <c r="B484088" s="78"/>
      <c r="C484088" s="77"/>
    </row>
    <row r="484089" spans="2:3" x14ac:dyDescent="0.25">
      <c r="B484089" s="78"/>
      <c r="C484089" s="77"/>
    </row>
    <row r="484090" spans="2:3" x14ac:dyDescent="0.25">
      <c r="B484090" s="78"/>
      <c r="C484090" s="77"/>
    </row>
    <row r="484091" spans="2:3" x14ac:dyDescent="0.25">
      <c r="B484091" s="78"/>
      <c r="C484091" s="77"/>
    </row>
    <row r="484092" spans="2:3" x14ac:dyDescent="0.25">
      <c r="B484092" s="78"/>
      <c r="C484092" s="77"/>
    </row>
    <row r="484093" spans="2:3" x14ac:dyDescent="0.25">
      <c r="B484093" s="78"/>
      <c r="C484093" s="77"/>
    </row>
    <row r="484094" spans="2:3" x14ac:dyDescent="0.25">
      <c r="B484094" s="78"/>
      <c r="C484094" s="77"/>
    </row>
    <row r="484204" spans="2:3" x14ac:dyDescent="0.25">
      <c r="B484204" s="78"/>
      <c r="C484204" s="77"/>
    </row>
    <row r="484205" spans="2:3" x14ac:dyDescent="0.25">
      <c r="B484205" s="78"/>
      <c r="C484205" s="77"/>
    </row>
    <row r="484206" spans="2:3" x14ac:dyDescent="0.25">
      <c r="B484206" s="78"/>
      <c r="C484206" s="77"/>
    </row>
    <row r="484207" spans="2:3" x14ac:dyDescent="0.25">
      <c r="B484207" s="78"/>
      <c r="C484207" s="77"/>
    </row>
    <row r="484208" spans="2:3" x14ac:dyDescent="0.25">
      <c r="B484208" s="78"/>
      <c r="C484208" s="77"/>
    </row>
    <row r="484209" spans="2:3" x14ac:dyDescent="0.25">
      <c r="B484209" s="78"/>
      <c r="C484209" s="77"/>
    </row>
    <row r="484210" spans="2:3" x14ac:dyDescent="0.25">
      <c r="B484210" s="78"/>
      <c r="C484210" s="77"/>
    </row>
    <row r="484211" spans="2:3" x14ac:dyDescent="0.25">
      <c r="B484211" s="78"/>
      <c r="C484211" s="77"/>
    </row>
    <row r="484212" spans="2:3" x14ac:dyDescent="0.25">
      <c r="B484212" s="78"/>
      <c r="C484212" s="77"/>
    </row>
    <row r="484213" spans="2:3" x14ac:dyDescent="0.25">
      <c r="B484213" s="78"/>
      <c r="C484213" s="77"/>
    </row>
    <row r="484214" spans="2:3" x14ac:dyDescent="0.25">
      <c r="B484214" s="78"/>
      <c r="C484214" s="77"/>
    </row>
    <row r="484215" spans="2:3" x14ac:dyDescent="0.25">
      <c r="B484215" s="78"/>
      <c r="C484215" s="77"/>
    </row>
    <row r="484216" spans="2:3" x14ac:dyDescent="0.25">
      <c r="B484216" s="78"/>
      <c r="C484216" s="77"/>
    </row>
    <row r="484326" spans="2:3" x14ac:dyDescent="0.25">
      <c r="B484326" s="78"/>
      <c r="C484326" s="77"/>
    </row>
    <row r="484327" spans="2:3" x14ac:dyDescent="0.25">
      <c r="B484327" s="78"/>
      <c r="C484327" s="77"/>
    </row>
    <row r="484328" spans="2:3" x14ac:dyDescent="0.25">
      <c r="B484328" s="78"/>
      <c r="C484328" s="77"/>
    </row>
    <row r="484329" spans="2:3" x14ac:dyDescent="0.25">
      <c r="B484329" s="78"/>
      <c r="C484329" s="77"/>
    </row>
    <row r="484330" spans="2:3" x14ac:dyDescent="0.25">
      <c r="B484330" s="78"/>
      <c r="C484330" s="77"/>
    </row>
    <row r="484331" spans="2:3" x14ac:dyDescent="0.25">
      <c r="B484331" s="78"/>
      <c r="C484331" s="77"/>
    </row>
    <row r="484332" spans="2:3" x14ac:dyDescent="0.25">
      <c r="B484332" s="78"/>
      <c r="C484332" s="77"/>
    </row>
    <row r="484333" spans="2:3" x14ac:dyDescent="0.25">
      <c r="B484333" s="78"/>
      <c r="C484333" s="77"/>
    </row>
    <row r="484334" spans="2:3" x14ac:dyDescent="0.25">
      <c r="B484334" s="78"/>
      <c r="C484334" s="77"/>
    </row>
    <row r="484335" spans="2:3" x14ac:dyDescent="0.25">
      <c r="B484335" s="78"/>
      <c r="C484335" s="77"/>
    </row>
    <row r="484336" spans="2:3" x14ac:dyDescent="0.25">
      <c r="B484336" s="78"/>
      <c r="C484336" s="77"/>
    </row>
    <row r="484337" spans="2:3" x14ac:dyDescent="0.25">
      <c r="B484337" s="78"/>
      <c r="C484337" s="77"/>
    </row>
    <row r="484338" spans="2:3" x14ac:dyDescent="0.25">
      <c r="B484338" s="78"/>
      <c r="C484338" s="77"/>
    </row>
    <row r="484448" spans="2:3" x14ac:dyDescent="0.25">
      <c r="B484448" s="78"/>
      <c r="C484448" s="77"/>
    </row>
    <row r="484449" spans="2:3" x14ac:dyDescent="0.25">
      <c r="B484449" s="78"/>
      <c r="C484449" s="77"/>
    </row>
    <row r="484450" spans="2:3" x14ac:dyDescent="0.25">
      <c r="B484450" s="78"/>
      <c r="C484450" s="77"/>
    </row>
    <row r="484451" spans="2:3" x14ac:dyDescent="0.25">
      <c r="B484451" s="78"/>
      <c r="C484451" s="77"/>
    </row>
    <row r="484452" spans="2:3" x14ac:dyDescent="0.25">
      <c r="B484452" s="78"/>
      <c r="C484452" s="77"/>
    </row>
    <row r="484453" spans="2:3" x14ac:dyDescent="0.25">
      <c r="B484453" s="78"/>
      <c r="C484453" s="77"/>
    </row>
    <row r="484454" spans="2:3" x14ac:dyDescent="0.25">
      <c r="B484454" s="78"/>
      <c r="C484454" s="77"/>
    </row>
    <row r="484455" spans="2:3" x14ac:dyDescent="0.25">
      <c r="B484455" s="78"/>
      <c r="C484455" s="77"/>
    </row>
    <row r="484456" spans="2:3" x14ac:dyDescent="0.25">
      <c r="B484456" s="78"/>
      <c r="C484456" s="77"/>
    </row>
    <row r="484457" spans="2:3" x14ac:dyDescent="0.25">
      <c r="B484457" s="78"/>
      <c r="C484457" s="77"/>
    </row>
    <row r="484458" spans="2:3" x14ac:dyDescent="0.25">
      <c r="B484458" s="78"/>
      <c r="C484458" s="77"/>
    </row>
    <row r="484459" spans="2:3" x14ac:dyDescent="0.25">
      <c r="B484459" s="78"/>
      <c r="C484459" s="77"/>
    </row>
    <row r="484460" spans="2:3" x14ac:dyDescent="0.25">
      <c r="B484460" s="78"/>
      <c r="C484460" s="77"/>
    </row>
    <row r="484570" spans="2:3" x14ac:dyDescent="0.25">
      <c r="B484570" s="78"/>
      <c r="C484570" s="77"/>
    </row>
    <row r="484571" spans="2:3" x14ac:dyDescent="0.25">
      <c r="B484571" s="78"/>
      <c r="C484571" s="77"/>
    </row>
    <row r="484572" spans="2:3" x14ac:dyDescent="0.25">
      <c r="B484572" s="78"/>
      <c r="C484572" s="77"/>
    </row>
    <row r="484573" spans="2:3" x14ac:dyDescent="0.25">
      <c r="B484573" s="78"/>
      <c r="C484573" s="77"/>
    </row>
    <row r="484574" spans="2:3" x14ac:dyDescent="0.25">
      <c r="B484574" s="78"/>
      <c r="C484574" s="77"/>
    </row>
    <row r="484575" spans="2:3" x14ac:dyDescent="0.25">
      <c r="B484575" s="78"/>
      <c r="C484575" s="77"/>
    </row>
    <row r="484576" spans="2:3" x14ac:dyDescent="0.25">
      <c r="B484576" s="78"/>
      <c r="C484576" s="77"/>
    </row>
    <row r="484577" spans="2:3" x14ac:dyDescent="0.25">
      <c r="B484577" s="78"/>
      <c r="C484577" s="77"/>
    </row>
    <row r="484578" spans="2:3" x14ac:dyDescent="0.25">
      <c r="B484578" s="78"/>
      <c r="C484578" s="77"/>
    </row>
    <row r="484579" spans="2:3" x14ac:dyDescent="0.25">
      <c r="B484579" s="78"/>
      <c r="C484579" s="77"/>
    </row>
    <row r="484580" spans="2:3" x14ac:dyDescent="0.25">
      <c r="B484580" s="78"/>
      <c r="C484580" s="77"/>
    </row>
    <row r="484581" spans="2:3" x14ac:dyDescent="0.25">
      <c r="B484581" s="78"/>
      <c r="C484581" s="77"/>
    </row>
    <row r="484582" spans="2:3" x14ac:dyDescent="0.25">
      <c r="B484582" s="78"/>
      <c r="C484582" s="77"/>
    </row>
    <row r="484692" spans="2:3" x14ac:dyDescent="0.25">
      <c r="B484692" s="78"/>
      <c r="C484692" s="77"/>
    </row>
    <row r="484693" spans="2:3" x14ac:dyDescent="0.25">
      <c r="B484693" s="78"/>
      <c r="C484693" s="77"/>
    </row>
    <row r="484694" spans="2:3" x14ac:dyDescent="0.25">
      <c r="B484694" s="78"/>
      <c r="C484694" s="77"/>
    </row>
    <row r="484695" spans="2:3" x14ac:dyDescent="0.25">
      <c r="B484695" s="78"/>
      <c r="C484695" s="77"/>
    </row>
    <row r="484696" spans="2:3" x14ac:dyDescent="0.25">
      <c r="B484696" s="78"/>
      <c r="C484696" s="77"/>
    </row>
    <row r="484697" spans="2:3" x14ac:dyDescent="0.25">
      <c r="B484697" s="78"/>
      <c r="C484697" s="77"/>
    </row>
    <row r="484698" spans="2:3" x14ac:dyDescent="0.25">
      <c r="B484698" s="78"/>
      <c r="C484698" s="77"/>
    </row>
    <row r="484699" spans="2:3" x14ac:dyDescent="0.25">
      <c r="B484699" s="78"/>
      <c r="C484699" s="77"/>
    </row>
    <row r="484700" spans="2:3" x14ac:dyDescent="0.25">
      <c r="B484700" s="78"/>
      <c r="C484700" s="77"/>
    </row>
    <row r="484701" spans="2:3" x14ac:dyDescent="0.25">
      <c r="B484701" s="78"/>
      <c r="C484701" s="77"/>
    </row>
    <row r="484702" spans="2:3" x14ac:dyDescent="0.25">
      <c r="B484702" s="78"/>
      <c r="C484702" s="77"/>
    </row>
    <row r="484703" spans="2:3" x14ac:dyDescent="0.25">
      <c r="B484703" s="78"/>
      <c r="C484703" s="77"/>
    </row>
    <row r="484704" spans="2:3" x14ac:dyDescent="0.25">
      <c r="B484704" s="78"/>
      <c r="C484704" s="77"/>
    </row>
    <row r="484814" spans="2:3" x14ac:dyDescent="0.25">
      <c r="B484814" s="78"/>
      <c r="C484814" s="77"/>
    </row>
    <row r="484815" spans="2:3" x14ac:dyDescent="0.25">
      <c r="B484815" s="78"/>
      <c r="C484815" s="77"/>
    </row>
    <row r="484816" spans="2:3" x14ac:dyDescent="0.25">
      <c r="B484816" s="78"/>
      <c r="C484816" s="77"/>
    </row>
    <row r="484817" spans="2:3" x14ac:dyDescent="0.25">
      <c r="B484817" s="78"/>
      <c r="C484817" s="77"/>
    </row>
    <row r="484818" spans="2:3" x14ac:dyDescent="0.25">
      <c r="B484818" s="78"/>
      <c r="C484818" s="77"/>
    </row>
    <row r="484819" spans="2:3" x14ac:dyDescent="0.25">
      <c r="B484819" s="78"/>
      <c r="C484819" s="77"/>
    </row>
    <row r="484820" spans="2:3" x14ac:dyDescent="0.25">
      <c r="B484820" s="78"/>
      <c r="C484820" s="77"/>
    </row>
    <row r="484821" spans="2:3" x14ac:dyDescent="0.25">
      <c r="B484821" s="78"/>
      <c r="C484821" s="77"/>
    </row>
    <row r="484822" spans="2:3" x14ac:dyDescent="0.25">
      <c r="B484822" s="78"/>
      <c r="C484822" s="77"/>
    </row>
    <row r="484823" spans="2:3" x14ac:dyDescent="0.25">
      <c r="B484823" s="78"/>
      <c r="C484823" s="77"/>
    </row>
    <row r="484824" spans="2:3" x14ac:dyDescent="0.25">
      <c r="B484824" s="78"/>
      <c r="C484824" s="77"/>
    </row>
    <row r="484825" spans="2:3" x14ac:dyDescent="0.25">
      <c r="B484825" s="78"/>
      <c r="C484825" s="77"/>
    </row>
    <row r="484826" spans="2:3" x14ac:dyDescent="0.25">
      <c r="B484826" s="78"/>
      <c r="C484826" s="77"/>
    </row>
    <row r="484936" spans="2:3" x14ac:dyDescent="0.25">
      <c r="B484936" s="78"/>
      <c r="C484936" s="77"/>
    </row>
    <row r="484937" spans="2:3" x14ac:dyDescent="0.25">
      <c r="B484937" s="78"/>
      <c r="C484937" s="77"/>
    </row>
    <row r="484938" spans="2:3" x14ac:dyDescent="0.25">
      <c r="B484938" s="78"/>
      <c r="C484938" s="77"/>
    </row>
    <row r="484939" spans="2:3" x14ac:dyDescent="0.25">
      <c r="B484939" s="78"/>
      <c r="C484939" s="77"/>
    </row>
    <row r="484940" spans="2:3" x14ac:dyDescent="0.25">
      <c r="B484940" s="78"/>
      <c r="C484940" s="77"/>
    </row>
    <row r="484941" spans="2:3" x14ac:dyDescent="0.25">
      <c r="B484941" s="78"/>
      <c r="C484941" s="77"/>
    </row>
    <row r="484942" spans="2:3" x14ac:dyDescent="0.25">
      <c r="B484942" s="78"/>
      <c r="C484942" s="77"/>
    </row>
    <row r="484943" spans="2:3" x14ac:dyDescent="0.25">
      <c r="B484943" s="78"/>
      <c r="C484943" s="77"/>
    </row>
    <row r="484944" spans="2:3" x14ac:dyDescent="0.25">
      <c r="B484944" s="78"/>
      <c r="C484944" s="77"/>
    </row>
    <row r="484945" spans="2:3" x14ac:dyDescent="0.25">
      <c r="B484945" s="78"/>
      <c r="C484945" s="77"/>
    </row>
    <row r="484946" spans="2:3" x14ac:dyDescent="0.25">
      <c r="B484946" s="78"/>
      <c r="C484946" s="77"/>
    </row>
    <row r="484947" spans="2:3" x14ac:dyDescent="0.25">
      <c r="B484947" s="78"/>
      <c r="C484947" s="77"/>
    </row>
    <row r="484948" spans="2:3" x14ac:dyDescent="0.25">
      <c r="B484948" s="78"/>
      <c r="C484948" s="77"/>
    </row>
    <row r="485058" spans="2:3" x14ac:dyDescent="0.25">
      <c r="B485058" s="78"/>
      <c r="C485058" s="77"/>
    </row>
    <row r="485059" spans="2:3" x14ac:dyDescent="0.25">
      <c r="B485059" s="78"/>
      <c r="C485059" s="77"/>
    </row>
    <row r="485060" spans="2:3" x14ac:dyDescent="0.25">
      <c r="B485060" s="78"/>
      <c r="C485060" s="77"/>
    </row>
    <row r="485061" spans="2:3" x14ac:dyDescent="0.25">
      <c r="B485061" s="78"/>
      <c r="C485061" s="77"/>
    </row>
    <row r="485062" spans="2:3" x14ac:dyDescent="0.25">
      <c r="B485062" s="78"/>
      <c r="C485062" s="77"/>
    </row>
    <row r="485063" spans="2:3" x14ac:dyDescent="0.25">
      <c r="B485063" s="78"/>
      <c r="C485063" s="77"/>
    </row>
    <row r="485064" spans="2:3" x14ac:dyDescent="0.25">
      <c r="B485064" s="78"/>
      <c r="C485064" s="77"/>
    </row>
    <row r="485065" spans="2:3" x14ac:dyDescent="0.25">
      <c r="B485065" s="78"/>
      <c r="C485065" s="77"/>
    </row>
    <row r="485066" spans="2:3" x14ac:dyDescent="0.25">
      <c r="B485066" s="78"/>
      <c r="C485066" s="77"/>
    </row>
    <row r="485067" spans="2:3" x14ac:dyDescent="0.25">
      <c r="B485067" s="78"/>
      <c r="C485067" s="77"/>
    </row>
    <row r="485068" spans="2:3" x14ac:dyDescent="0.25">
      <c r="B485068" s="78"/>
      <c r="C485068" s="77"/>
    </row>
    <row r="485069" spans="2:3" x14ac:dyDescent="0.25">
      <c r="B485069" s="78"/>
      <c r="C485069" s="77"/>
    </row>
    <row r="485070" spans="2:3" x14ac:dyDescent="0.25">
      <c r="B485070" s="78"/>
      <c r="C485070" s="77"/>
    </row>
    <row r="485180" spans="2:3" x14ac:dyDescent="0.25">
      <c r="B485180" s="78"/>
      <c r="C485180" s="77"/>
    </row>
    <row r="485181" spans="2:3" x14ac:dyDescent="0.25">
      <c r="B485181" s="78"/>
      <c r="C485181" s="77"/>
    </row>
    <row r="485182" spans="2:3" x14ac:dyDescent="0.25">
      <c r="B485182" s="78"/>
      <c r="C485182" s="77"/>
    </row>
    <row r="485183" spans="2:3" x14ac:dyDescent="0.25">
      <c r="B485183" s="78"/>
      <c r="C485183" s="77"/>
    </row>
    <row r="485184" spans="2:3" x14ac:dyDescent="0.25">
      <c r="B485184" s="78"/>
      <c r="C485184" s="77"/>
    </row>
    <row r="485185" spans="2:3" x14ac:dyDescent="0.25">
      <c r="B485185" s="78"/>
      <c r="C485185" s="77"/>
    </row>
    <row r="485186" spans="2:3" x14ac:dyDescent="0.25">
      <c r="B485186" s="78"/>
      <c r="C485186" s="77"/>
    </row>
    <row r="485187" spans="2:3" x14ac:dyDescent="0.25">
      <c r="B485187" s="78"/>
      <c r="C485187" s="77"/>
    </row>
    <row r="485188" spans="2:3" x14ac:dyDescent="0.25">
      <c r="B485188" s="78"/>
      <c r="C485188" s="77"/>
    </row>
    <row r="485189" spans="2:3" x14ac:dyDescent="0.25">
      <c r="B485189" s="78"/>
      <c r="C485189" s="77"/>
    </row>
    <row r="485190" spans="2:3" x14ac:dyDescent="0.25">
      <c r="B485190" s="78"/>
      <c r="C485190" s="77"/>
    </row>
    <row r="485191" spans="2:3" x14ac:dyDescent="0.25">
      <c r="B485191" s="78"/>
      <c r="C485191" s="77"/>
    </row>
    <row r="485192" spans="2:3" x14ac:dyDescent="0.25">
      <c r="B485192" s="78"/>
      <c r="C485192" s="77"/>
    </row>
    <row r="485302" spans="2:3" x14ac:dyDescent="0.25">
      <c r="B485302" s="78"/>
      <c r="C485302" s="77"/>
    </row>
    <row r="485303" spans="2:3" x14ac:dyDescent="0.25">
      <c r="B485303" s="78"/>
      <c r="C485303" s="77"/>
    </row>
    <row r="485304" spans="2:3" x14ac:dyDescent="0.25">
      <c r="B485304" s="78"/>
      <c r="C485304" s="77"/>
    </row>
    <row r="485305" spans="2:3" x14ac:dyDescent="0.25">
      <c r="B485305" s="78"/>
      <c r="C485305" s="77"/>
    </row>
    <row r="485306" spans="2:3" x14ac:dyDescent="0.25">
      <c r="B485306" s="78"/>
      <c r="C485306" s="77"/>
    </row>
    <row r="485307" spans="2:3" x14ac:dyDescent="0.25">
      <c r="B485307" s="78"/>
      <c r="C485307" s="77"/>
    </row>
    <row r="485308" spans="2:3" x14ac:dyDescent="0.25">
      <c r="B485308" s="78"/>
      <c r="C485308" s="77"/>
    </row>
    <row r="485309" spans="2:3" x14ac:dyDescent="0.25">
      <c r="B485309" s="78"/>
      <c r="C485309" s="77"/>
    </row>
    <row r="485310" spans="2:3" x14ac:dyDescent="0.25">
      <c r="B485310" s="78"/>
      <c r="C485310" s="77"/>
    </row>
    <row r="485311" spans="2:3" x14ac:dyDescent="0.25">
      <c r="B485311" s="78"/>
      <c r="C485311" s="77"/>
    </row>
    <row r="485312" spans="2:3" x14ac:dyDescent="0.25">
      <c r="B485312" s="78"/>
      <c r="C485312" s="77"/>
    </row>
    <row r="485313" spans="2:3" x14ac:dyDescent="0.25">
      <c r="B485313" s="78"/>
      <c r="C485313" s="77"/>
    </row>
    <row r="485314" spans="2:3" x14ac:dyDescent="0.25">
      <c r="B485314" s="78"/>
      <c r="C485314" s="77"/>
    </row>
    <row r="485424" spans="2:3" x14ac:dyDescent="0.25">
      <c r="B485424" s="78"/>
      <c r="C485424" s="77"/>
    </row>
    <row r="485425" spans="2:3" x14ac:dyDescent="0.25">
      <c r="B485425" s="78"/>
      <c r="C485425" s="77"/>
    </row>
    <row r="485426" spans="2:3" x14ac:dyDescent="0.25">
      <c r="B485426" s="78"/>
      <c r="C485426" s="77"/>
    </row>
    <row r="485427" spans="2:3" x14ac:dyDescent="0.25">
      <c r="B485427" s="78"/>
      <c r="C485427" s="77"/>
    </row>
    <row r="485428" spans="2:3" x14ac:dyDescent="0.25">
      <c r="B485428" s="78"/>
      <c r="C485428" s="77"/>
    </row>
    <row r="485429" spans="2:3" x14ac:dyDescent="0.25">
      <c r="B485429" s="78"/>
      <c r="C485429" s="77"/>
    </row>
    <row r="485430" spans="2:3" x14ac:dyDescent="0.25">
      <c r="B485430" s="78"/>
      <c r="C485430" s="77"/>
    </row>
    <row r="485431" spans="2:3" x14ac:dyDescent="0.25">
      <c r="B485431" s="78"/>
      <c r="C485431" s="77"/>
    </row>
    <row r="485432" spans="2:3" x14ac:dyDescent="0.25">
      <c r="B485432" s="78"/>
      <c r="C485432" s="77"/>
    </row>
    <row r="485433" spans="2:3" x14ac:dyDescent="0.25">
      <c r="B485433" s="78"/>
      <c r="C485433" s="77"/>
    </row>
    <row r="485434" spans="2:3" x14ac:dyDescent="0.25">
      <c r="B485434" s="78"/>
      <c r="C485434" s="77"/>
    </row>
    <row r="485435" spans="2:3" x14ac:dyDescent="0.25">
      <c r="B485435" s="78"/>
      <c r="C485435" s="77"/>
    </row>
    <row r="485436" spans="2:3" x14ac:dyDescent="0.25">
      <c r="B485436" s="78"/>
      <c r="C485436" s="77"/>
    </row>
    <row r="485546" spans="2:3" x14ac:dyDescent="0.25">
      <c r="B485546" s="78"/>
      <c r="C485546" s="77"/>
    </row>
    <row r="485547" spans="2:3" x14ac:dyDescent="0.25">
      <c r="B485547" s="78"/>
      <c r="C485547" s="77"/>
    </row>
    <row r="485548" spans="2:3" x14ac:dyDescent="0.25">
      <c r="B485548" s="78"/>
      <c r="C485548" s="77"/>
    </row>
    <row r="485549" spans="2:3" x14ac:dyDescent="0.25">
      <c r="B485549" s="78"/>
      <c r="C485549" s="77"/>
    </row>
    <row r="485550" spans="2:3" x14ac:dyDescent="0.25">
      <c r="B485550" s="78"/>
      <c r="C485550" s="77"/>
    </row>
    <row r="485551" spans="2:3" x14ac:dyDescent="0.25">
      <c r="B485551" s="78"/>
      <c r="C485551" s="77"/>
    </row>
    <row r="485552" spans="2:3" x14ac:dyDescent="0.25">
      <c r="B485552" s="78"/>
      <c r="C485552" s="77"/>
    </row>
    <row r="485553" spans="2:3" x14ac:dyDescent="0.25">
      <c r="B485553" s="78"/>
      <c r="C485553" s="77"/>
    </row>
    <row r="485554" spans="2:3" x14ac:dyDescent="0.25">
      <c r="B485554" s="78"/>
      <c r="C485554" s="77"/>
    </row>
    <row r="485555" spans="2:3" x14ac:dyDescent="0.25">
      <c r="B485555" s="78"/>
      <c r="C485555" s="77"/>
    </row>
    <row r="485556" spans="2:3" x14ac:dyDescent="0.25">
      <c r="B485556" s="78"/>
      <c r="C485556" s="77"/>
    </row>
    <row r="485557" spans="2:3" x14ac:dyDescent="0.25">
      <c r="B485557" s="78"/>
      <c r="C485557" s="77"/>
    </row>
    <row r="485558" spans="2:3" x14ac:dyDescent="0.25">
      <c r="B485558" s="78"/>
      <c r="C485558" s="77"/>
    </row>
    <row r="485668" spans="2:3" x14ac:dyDescent="0.25">
      <c r="B485668" s="78"/>
      <c r="C485668" s="77"/>
    </row>
    <row r="485669" spans="2:3" x14ac:dyDescent="0.25">
      <c r="B485669" s="78"/>
      <c r="C485669" s="77"/>
    </row>
    <row r="485670" spans="2:3" x14ac:dyDescent="0.25">
      <c r="B485670" s="78"/>
      <c r="C485670" s="77"/>
    </row>
    <row r="485671" spans="2:3" x14ac:dyDescent="0.25">
      <c r="B485671" s="78"/>
      <c r="C485671" s="77"/>
    </row>
    <row r="485672" spans="2:3" x14ac:dyDescent="0.25">
      <c r="B485672" s="78"/>
      <c r="C485672" s="77"/>
    </row>
    <row r="485673" spans="2:3" x14ac:dyDescent="0.25">
      <c r="B485673" s="78"/>
      <c r="C485673" s="77"/>
    </row>
    <row r="485674" spans="2:3" x14ac:dyDescent="0.25">
      <c r="B485674" s="78"/>
      <c r="C485674" s="77"/>
    </row>
    <row r="485675" spans="2:3" x14ac:dyDescent="0.25">
      <c r="B485675" s="78"/>
      <c r="C485675" s="77"/>
    </row>
    <row r="485676" spans="2:3" x14ac:dyDescent="0.25">
      <c r="B485676" s="78"/>
      <c r="C485676" s="77"/>
    </row>
    <row r="485677" spans="2:3" x14ac:dyDescent="0.25">
      <c r="B485677" s="78"/>
      <c r="C485677" s="77"/>
    </row>
    <row r="485678" spans="2:3" x14ac:dyDescent="0.25">
      <c r="B485678" s="78"/>
      <c r="C485678" s="77"/>
    </row>
    <row r="485679" spans="2:3" x14ac:dyDescent="0.25">
      <c r="B485679" s="78"/>
      <c r="C485679" s="77"/>
    </row>
    <row r="485680" spans="2:3" x14ac:dyDescent="0.25">
      <c r="B485680" s="78"/>
      <c r="C485680" s="77"/>
    </row>
    <row r="485790" spans="2:3" x14ac:dyDescent="0.25">
      <c r="B485790" s="78"/>
      <c r="C485790" s="77"/>
    </row>
    <row r="485791" spans="2:3" x14ac:dyDescent="0.25">
      <c r="B485791" s="78"/>
      <c r="C485791" s="77"/>
    </row>
    <row r="485792" spans="2:3" x14ac:dyDescent="0.25">
      <c r="B485792" s="78"/>
      <c r="C485792" s="77"/>
    </row>
    <row r="485793" spans="2:3" x14ac:dyDescent="0.25">
      <c r="B485793" s="78"/>
      <c r="C485793" s="77"/>
    </row>
    <row r="485794" spans="2:3" x14ac:dyDescent="0.25">
      <c r="B485794" s="78"/>
      <c r="C485794" s="77"/>
    </row>
    <row r="485795" spans="2:3" x14ac:dyDescent="0.25">
      <c r="B485795" s="78"/>
      <c r="C485795" s="77"/>
    </row>
    <row r="485796" spans="2:3" x14ac:dyDescent="0.25">
      <c r="B485796" s="78"/>
      <c r="C485796" s="77"/>
    </row>
    <row r="485797" spans="2:3" x14ac:dyDescent="0.25">
      <c r="B485797" s="78"/>
      <c r="C485797" s="77"/>
    </row>
    <row r="485798" spans="2:3" x14ac:dyDescent="0.25">
      <c r="B485798" s="78"/>
      <c r="C485798" s="77"/>
    </row>
    <row r="485799" spans="2:3" x14ac:dyDescent="0.25">
      <c r="B485799" s="78"/>
      <c r="C485799" s="77"/>
    </row>
    <row r="485800" spans="2:3" x14ac:dyDescent="0.25">
      <c r="B485800" s="78"/>
      <c r="C485800" s="77"/>
    </row>
    <row r="485801" spans="2:3" x14ac:dyDescent="0.25">
      <c r="B485801" s="78"/>
      <c r="C485801" s="77"/>
    </row>
    <row r="485802" spans="2:3" x14ac:dyDescent="0.25">
      <c r="B485802" s="78"/>
      <c r="C485802" s="77"/>
    </row>
    <row r="485912" spans="2:3" x14ac:dyDescent="0.25">
      <c r="B485912" s="78"/>
      <c r="C485912" s="77"/>
    </row>
    <row r="485913" spans="2:3" x14ac:dyDescent="0.25">
      <c r="B485913" s="78"/>
      <c r="C485913" s="77"/>
    </row>
    <row r="485914" spans="2:3" x14ac:dyDescent="0.25">
      <c r="B485914" s="78"/>
      <c r="C485914" s="77"/>
    </row>
    <row r="485915" spans="2:3" x14ac:dyDescent="0.25">
      <c r="B485915" s="78"/>
      <c r="C485915" s="77"/>
    </row>
    <row r="485916" spans="2:3" x14ac:dyDescent="0.25">
      <c r="B485916" s="78"/>
      <c r="C485916" s="77"/>
    </row>
    <row r="485917" spans="2:3" x14ac:dyDescent="0.25">
      <c r="B485917" s="78"/>
      <c r="C485917" s="77"/>
    </row>
    <row r="485918" spans="2:3" x14ac:dyDescent="0.25">
      <c r="B485918" s="78"/>
      <c r="C485918" s="77"/>
    </row>
    <row r="485919" spans="2:3" x14ac:dyDescent="0.25">
      <c r="B485919" s="78"/>
      <c r="C485919" s="77"/>
    </row>
    <row r="485920" spans="2:3" x14ac:dyDescent="0.25">
      <c r="B485920" s="78"/>
      <c r="C485920" s="77"/>
    </row>
    <row r="485921" spans="2:3" x14ac:dyDescent="0.25">
      <c r="B485921" s="78"/>
      <c r="C485921" s="77"/>
    </row>
    <row r="485922" spans="2:3" x14ac:dyDescent="0.25">
      <c r="B485922" s="78"/>
      <c r="C485922" s="77"/>
    </row>
    <row r="485923" spans="2:3" x14ac:dyDescent="0.25">
      <c r="B485923" s="78"/>
      <c r="C485923" s="77"/>
    </row>
    <row r="485924" spans="2:3" x14ac:dyDescent="0.25">
      <c r="B485924" s="78"/>
      <c r="C485924" s="77"/>
    </row>
    <row r="486034" spans="2:3" x14ac:dyDescent="0.25">
      <c r="B486034" s="78"/>
      <c r="C486034" s="77"/>
    </row>
    <row r="486035" spans="2:3" x14ac:dyDescent="0.25">
      <c r="B486035" s="78"/>
      <c r="C486035" s="77"/>
    </row>
    <row r="486036" spans="2:3" x14ac:dyDescent="0.25">
      <c r="B486036" s="78"/>
      <c r="C486036" s="77"/>
    </row>
    <row r="486037" spans="2:3" x14ac:dyDescent="0.25">
      <c r="B486037" s="78"/>
      <c r="C486037" s="77"/>
    </row>
    <row r="486038" spans="2:3" x14ac:dyDescent="0.25">
      <c r="B486038" s="78"/>
      <c r="C486038" s="77"/>
    </row>
    <row r="486039" spans="2:3" x14ac:dyDescent="0.25">
      <c r="B486039" s="78"/>
      <c r="C486039" s="77"/>
    </row>
    <row r="486040" spans="2:3" x14ac:dyDescent="0.25">
      <c r="B486040" s="78"/>
      <c r="C486040" s="77"/>
    </row>
    <row r="486041" spans="2:3" x14ac:dyDescent="0.25">
      <c r="B486041" s="78"/>
      <c r="C486041" s="77"/>
    </row>
    <row r="486042" spans="2:3" x14ac:dyDescent="0.25">
      <c r="B486042" s="78"/>
      <c r="C486042" s="77"/>
    </row>
    <row r="486043" spans="2:3" x14ac:dyDescent="0.25">
      <c r="B486043" s="78"/>
      <c r="C486043" s="77"/>
    </row>
    <row r="486044" spans="2:3" x14ac:dyDescent="0.25">
      <c r="B486044" s="78"/>
      <c r="C486044" s="77"/>
    </row>
    <row r="486045" spans="2:3" x14ac:dyDescent="0.25">
      <c r="B486045" s="78"/>
      <c r="C486045" s="77"/>
    </row>
    <row r="486046" spans="2:3" x14ac:dyDescent="0.25">
      <c r="B486046" s="78"/>
      <c r="C486046" s="77"/>
    </row>
    <row r="486156" spans="2:3" x14ac:dyDescent="0.25">
      <c r="B486156" s="78"/>
      <c r="C486156" s="77"/>
    </row>
    <row r="486157" spans="2:3" x14ac:dyDescent="0.25">
      <c r="B486157" s="78"/>
      <c r="C486157" s="77"/>
    </row>
    <row r="486158" spans="2:3" x14ac:dyDescent="0.25">
      <c r="B486158" s="78"/>
      <c r="C486158" s="77"/>
    </row>
    <row r="486159" spans="2:3" x14ac:dyDescent="0.25">
      <c r="B486159" s="78"/>
      <c r="C486159" s="77"/>
    </row>
    <row r="486160" spans="2:3" x14ac:dyDescent="0.25">
      <c r="B486160" s="78"/>
      <c r="C486160" s="77"/>
    </row>
    <row r="486161" spans="2:3" x14ac:dyDescent="0.25">
      <c r="B486161" s="78"/>
      <c r="C486161" s="77"/>
    </row>
    <row r="486162" spans="2:3" x14ac:dyDescent="0.25">
      <c r="B486162" s="78"/>
      <c r="C486162" s="77"/>
    </row>
    <row r="486163" spans="2:3" x14ac:dyDescent="0.25">
      <c r="B486163" s="78"/>
      <c r="C486163" s="77"/>
    </row>
    <row r="486164" spans="2:3" x14ac:dyDescent="0.25">
      <c r="B486164" s="78"/>
      <c r="C486164" s="77"/>
    </row>
    <row r="486165" spans="2:3" x14ac:dyDescent="0.25">
      <c r="B486165" s="78"/>
      <c r="C486165" s="77"/>
    </row>
    <row r="486166" spans="2:3" x14ac:dyDescent="0.25">
      <c r="B486166" s="78"/>
      <c r="C486166" s="77"/>
    </row>
    <row r="486167" spans="2:3" x14ac:dyDescent="0.25">
      <c r="B486167" s="78"/>
      <c r="C486167" s="77"/>
    </row>
    <row r="486168" spans="2:3" x14ac:dyDescent="0.25">
      <c r="B486168" s="78"/>
      <c r="C486168" s="77"/>
    </row>
    <row r="486278" spans="2:3" x14ac:dyDescent="0.25">
      <c r="B486278" s="78"/>
      <c r="C486278" s="77"/>
    </row>
    <row r="486279" spans="2:3" x14ac:dyDescent="0.25">
      <c r="B486279" s="78"/>
      <c r="C486279" s="77"/>
    </row>
    <row r="486280" spans="2:3" x14ac:dyDescent="0.25">
      <c r="B486280" s="78"/>
      <c r="C486280" s="77"/>
    </row>
    <row r="486281" spans="2:3" x14ac:dyDescent="0.25">
      <c r="B486281" s="78"/>
      <c r="C486281" s="77"/>
    </row>
    <row r="486282" spans="2:3" x14ac:dyDescent="0.25">
      <c r="B486282" s="78"/>
      <c r="C486282" s="77"/>
    </row>
    <row r="486283" spans="2:3" x14ac:dyDescent="0.25">
      <c r="B486283" s="78"/>
      <c r="C486283" s="77"/>
    </row>
    <row r="486284" spans="2:3" x14ac:dyDescent="0.25">
      <c r="B486284" s="78"/>
      <c r="C486284" s="77"/>
    </row>
    <row r="486285" spans="2:3" x14ac:dyDescent="0.25">
      <c r="B486285" s="78"/>
      <c r="C486285" s="77"/>
    </row>
    <row r="486286" spans="2:3" x14ac:dyDescent="0.25">
      <c r="B486286" s="78"/>
      <c r="C486286" s="77"/>
    </row>
    <row r="486287" spans="2:3" x14ac:dyDescent="0.25">
      <c r="B486287" s="78"/>
      <c r="C486287" s="77"/>
    </row>
    <row r="486288" spans="2:3" x14ac:dyDescent="0.25">
      <c r="B486288" s="78"/>
      <c r="C486288" s="77"/>
    </row>
    <row r="486289" spans="2:3" x14ac:dyDescent="0.25">
      <c r="B486289" s="78"/>
      <c r="C486289" s="77"/>
    </row>
    <row r="486290" spans="2:3" x14ac:dyDescent="0.25">
      <c r="B486290" s="78"/>
      <c r="C486290" s="77"/>
    </row>
    <row r="486400" spans="2:3" x14ac:dyDescent="0.25">
      <c r="B486400" s="78"/>
      <c r="C486400" s="77"/>
    </row>
    <row r="486401" spans="2:3" x14ac:dyDescent="0.25">
      <c r="B486401" s="78"/>
      <c r="C486401" s="77"/>
    </row>
    <row r="486402" spans="2:3" x14ac:dyDescent="0.25">
      <c r="B486402" s="78"/>
      <c r="C486402" s="77"/>
    </row>
    <row r="486403" spans="2:3" x14ac:dyDescent="0.25">
      <c r="B486403" s="78"/>
      <c r="C486403" s="77"/>
    </row>
    <row r="486404" spans="2:3" x14ac:dyDescent="0.25">
      <c r="B486404" s="78"/>
      <c r="C486404" s="77"/>
    </row>
    <row r="486405" spans="2:3" x14ac:dyDescent="0.25">
      <c r="B486405" s="78"/>
      <c r="C486405" s="77"/>
    </row>
    <row r="486406" spans="2:3" x14ac:dyDescent="0.25">
      <c r="B486406" s="78"/>
      <c r="C486406" s="77"/>
    </row>
    <row r="486407" spans="2:3" x14ac:dyDescent="0.25">
      <c r="B486407" s="78"/>
      <c r="C486407" s="77"/>
    </row>
    <row r="486408" spans="2:3" x14ac:dyDescent="0.25">
      <c r="B486408" s="78"/>
      <c r="C486408" s="77"/>
    </row>
    <row r="486409" spans="2:3" x14ac:dyDescent="0.25">
      <c r="B486409" s="78"/>
      <c r="C486409" s="77"/>
    </row>
    <row r="486410" spans="2:3" x14ac:dyDescent="0.25">
      <c r="B486410" s="78"/>
      <c r="C486410" s="77"/>
    </row>
    <row r="486411" spans="2:3" x14ac:dyDescent="0.25">
      <c r="B486411" s="78"/>
      <c r="C486411" s="77"/>
    </row>
    <row r="486412" spans="2:3" x14ac:dyDescent="0.25">
      <c r="B486412" s="78"/>
      <c r="C486412" s="77"/>
    </row>
    <row r="486522" spans="2:3" x14ac:dyDescent="0.25">
      <c r="B486522" s="78"/>
      <c r="C486522" s="77"/>
    </row>
    <row r="486523" spans="2:3" x14ac:dyDescent="0.25">
      <c r="B486523" s="78"/>
      <c r="C486523" s="77"/>
    </row>
    <row r="486524" spans="2:3" x14ac:dyDescent="0.25">
      <c r="B486524" s="78"/>
      <c r="C486524" s="77"/>
    </row>
    <row r="486525" spans="2:3" x14ac:dyDescent="0.25">
      <c r="B486525" s="78"/>
      <c r="C486525" s="77"/>
    </row>
    <row r="486526" spans="2:3" x14ac:dyDescent="0.25">
      <c r="B486526" s="78"/>
      <c r="C486526" s="77"/>
    </row>
    <row r="486527" spans="2:3" x14ac:dyDescent="0.25">
      <c r="B486527" s="78"/>
      <c r="C486527" s="77"/>
    </row>
    <row r="486528" spans="2:3" x14ac:dyDescent="0.25">
      <c r="B486528" s="78"/>
      <c r="C486528" s="77"/>
    </row>
    <row r="486529" spans="2:3" x14ac:dyDescent="0.25">
      <c r="B486529" s="78"/>
      <c r="C486529" s="77"/>
    </row>
    <row r="486530" spans="2:3" x14ac:dyDescent="0.25">
      <c r="B486530" s="78"/>
      <c r="C486530" s="77"/>
    </row>
    <row r="486531" spans="2:3" x14ac:dyDescent="0.25">
      <c r="B486531" s="78"/>
      <c r="C486531" s="77"/>
    </row>
    <row r="486532" spans="2:3" x14ac:dyDescent="0.25">
      <c r="B486532" s="78"/>
      <c r="C486532" s="77"/>
    </row>
    <row r="486533" spans="2:3" x14ac:dyDescent="0.25">
      <c r="B486533" s="78"/>
      <c r="C486533" s="77"/>
    </row>
    <row r="486534" spans="2:3" x14ac:dyDescent="0.25">
      <c r="B486534" s="78"/>
      <c r="C486534" s="77"/>
    </row>
    <row r="486644" spans="2:3" x14ac:dyDescent="0.25">
      <c r="B486644" s="78"/>
      <c r="C486644" s="77"/>
    </row>
    <row r="486645" spans="2:3" x14ac:dyDescent="0.25">
      <c r="B486645" s="78"/>
      <c r="C486645" s="77"/>
    </row>
    <row r="486646" spans="2:3" x14ac:dyDescent="0.25">
      <c r="B486646" s="78"/>
      <c r="C486646" s="77"/>
    </row>
    <row r="486647" spans="2:3" x14ac:dyDescent="0.25">
      <c r="B486647" s="78"/>
      <c r="C486647" s="77"/>
    </row>
    <row r="486648" spans="2:3" x14ac:dyDescent="0.25">
      <c r="B486648" s="78"/>
      <c r="C486648" s="77"/>
    </row>
    <row r="486649" spans="2:3" x14ac:dyDescent="0.25">
      <c r="B486649" s="78"/>
      <c r="C486649" s="77"/>
    </row>
    <row r="486650" spans="2:3" x14ac:dyDescent="0.25">
      <c r="B486650" s="78"/>
      <c r="C486650" s="77"/>
    </row>
    <row r="486651" spans="2:3" x14ac:dyDescent="0.25">
      <c r="B486651" s="78"/>
      <c r="C486651" s="77"/>
    </row>
    <row r="486652" spans="2:3" x14ac:dyDescent="0.25">
      <c r="B486652" s="78"/>
      <c r="C486652" s="77"/>
    </row>
    <row r="486653" spans="2:3" x14ac:dyDescent="0.25">
      <c r="B486653" s="78"/>
      <c r="C486653" s="77"/>
    </row>
    <row r="486654" spans="2:3" x14ac:dyDescent="0.25">
      <c r="B486654" s="78"/>
      <c r="C486654" s="77"/>
    </row>
    <row r="486655" spans="2:3" x14ac:dyDescent="0.25">
      <c r="B486655" s="78"/>
      <c r="C486655" s="77"/>
    </row>
    <row r="486656" spans="2:3" x14ac:dyDescent="0.25">
      <c r="B486656" s="78"/>
      <c r="C486656" s="77"/>
    </row>
    <row r="486766" spans="2:3" x14ac:dyDescent="0.25">
      <c r="B486766" s="78"/>
      <c r="C486766" s="77"/>
    </row>
    <row r="486767" spans="2:3" x14ac:dyDescent="0.25">
      <c r="B486767" s="78"/>
      <c r="C486767" s="77"/>
    </row>
    <row r="486768" spans="2:3" x14ac:dyDescent="0.25">
      <c r="B486768" s="78"/>
      <c r="C486768" s="77"/>
    </row>
    <row r="486769" spans="2:3" x14ac:dyDescent="0.25">
      <c r="B486769" s="78"/>
      <c r="C486769" s="77"/>
    </row>
    <row r="486770" spans="2:3" x14ac:dyDescent="0.25">
      <c r="B486770" s="78"/>
      <c r="C486770" s="77"/>
    </row>
    <row r="486771" spans="2:3" x14ac:dyDescent="0.25">
      <c r="B486771" s="78"/>
      <c r="C486771" s="77"/>
    </row>
    <row r="486772" spans="2:3" x14ac:dyDescent="0.25">
      <c r="B486772" s="78"/>
      <c r="C486772" s="77"/>
    </row>
    <row r="486773" spans="2:3" x14ac:dyDescent="0.25">
      <c r="B486773" s="78"/>
      <c r="C486773" s="77"/>
    </row>
    <row r="486774" spans="2:3" x14ac:dyDescent="0.25">
      <c r="B486774" s="78"/>
      <c r="C486774" s="77"/>
    </row>
    <row r="486775" spans="2:3" x14ac:dyDescent="0.25">
      <c r="B486775" s="78"/>
      <c r="C486775" s="77"/>
    </row>
    <row r="486776" spans="2:3" x14ac:dyDescent="0.25">
      <c r="B486776" s="78"/>
      <c r="C486776" s="77"/>
    </row>
    <row r="486777" spans="2:3" x14ac:dyDescent="0.25">
      <c r="B486777" s="78"/>
      <c r="C486777" s="77"/>
    </row>
    <row r="486778" spans="2:3" x14ac:dyDescent="0.25">
      <c r="B486778" s="78"/>
      <c r="C486778" s="77"/>
    </row>
    <row r="486888" spans="2:3" x14ac:dyDescent="0.25">
      <c r="B486888" s="78"/>
      <c r="C486888" s="77"/>
    </row>
    <row r="486889" spans="2:3" x14ac:dyDescent="0.25">
      <c r="B486889" s="78"/>
      <c r="C486889" s="77"/>
    </row>
    <row r="486890" spans="2:3" x14ac:dyDescent="0.25">
      <c r="B486890" s="78"/>
      <c r="C486890" s="77"/>
    </row>
    <row r="486891" spans="2:3" x14ac:dyDescent="0.25">
      <c r="B486891" s="78"/>
      <c r="C486891" s="77"/>
    </row>
    <row r="486892" spans="2:3" x14ac:dyDescent="0.25">
      <c r="B486892" s="78"/>
      <c r="C486892" s="77"/>
    </row>
    <row r="486893" spans="2:3" x14ac:dyDescent="0.25">
      <c r="B486893" s="78"/>
      <c r="C486893" s="77"/>
    </row>
    <row r="486894" spans="2:3" x14ac:dyDescent="0.25">
      <c r="B486894" s="78"/>
      <c r="C486894" s="77"/>
    </row>
    <row r="486895" spans="2:3" x14ac:dyDescent="0.25">
      <c r="B486895" s="78"/>
      <c r="C486895" s="77"/>
    </row>
    <row r="486896" spans="2:3" x14ac:dyDescent="0.25">
      <c r="B486896" s="78"/>
      <c r="C486896" s="77"/>
    </row>
    <row r="486897" spans="2:3" x14ac:dyDescent="0.25">
      <c r="B486897" s="78"/>
      <c r="C486897" s="77"/>
    </row>
    <row r="486898" spans="2:3" x14ac:dyDescent="0.25">
      <c r="B486898" s="78"/>
      <c r="C486898" s="77"/>
    </row>
    <row r="486899" spans="2:3" x14ac:dyDescent="0.25">
      <c r="B486899" s="78"/>
      <c r="C486899" s="77"/>
    </row>
    <row r="486900" spans="2:3" x14ac:dyDescent="0.25">
      <c r="B486900" s="78"/>
      <c r="C486900" s="77"/>
    </row>
    <row r="487010" spans="2:3" x14ac:dyDescent="0.25">
      <c r="B487010" s="78"/>
      <c r="C487010" s="77"/>
    </row>
    <row r="487011" spans="2:3" x14ac:dyDescent="0.25">
      <c r="B487011" s="78"/>
      <c r="C487011" s="77"/>
    </row>
    <row r="487012" spans="2:3" x14ac:dyDescent="0.25">
      <c r="B487012" s="78"/>
      <c r="C487012" s="77"/>
    </row>
    <row r="487013" spans="2:3" x14ac:dyDescent="0.25">
      <c r="B487013" s="78"/>
      <c r="C487013" s="77"/>
    </row>
    <row r="487014" spans="2:3" x14ac:dyDescent="0.25">
      <c r="B487014" s="78"/>
      <c r="C487014" s="77"/>
    </row>
    <row r="487015" spans="2:3" x14ac:dyDescent="0.25">
      <c r="B487015" s="78"/>
      <c r="C487015" s="77"/>
    </row>
    <row r="487016" spans="2:3" x14ac:dyDescent="0.25">
      <c r="B487016" s="78"/>
      <c r="C487016" s="77"/>
    </row>
    <row r="487017" spans="2:3" x14ac:dyDescent="0.25">
      <c r="B487017" s="78"/>
      <c r="C487017" s="77"/>
    </row>
    <row r="487018" spans="2:3" x14ac:dyDescent="0.25">
      <c r="B487018" s="78"/>
      <c r="C487018" s="77"/>
    </row>
    <row r="487019" spans="2:3" x14ac:dyDescent="0.25">
      <c r="B487019" s="78"/>
      <c r="C487019" s="77"/>
    </row>
    <row r="487020" spans="2:3" x14ac:dyDescent="0.25">
      <c r="B487020" s="78"/>
      <c r="C487020" s="77"/>
    </row>
    <row r="487021" spans="2:3" x14ac:dyDescent="0.25">
      <c r="B487021" s="78"/>
      <c r="C487021" s="77"/>
    </row>
    <row r="487022" spans="2:3" x14ac:dyDescent="0.25">
      <c r="B487022" s="78"/>
      <c r="C487022" s="77"/>
    </row>
    <row r="487132" spans="2:3" x14ac:dyDescent="0.25">
      <c r="B487132" s="78"/>
      <c r="C487132" s="77"/>
    </row>
    <row r="487133" spans="2:3" x14ac:dyDescent="0.25">
      <c r="B487133" s="78"/>
      <c r="C487133" s="77"/>
    </row>
    <row r="487134" spans="2:3" x14ac:dyDescent="0.25">
      <c r="B487134" s="78"/>
      <c r="C487134" s="77"/>
    </row>
    <row r="487135" spans="2:3" x14ac:dyDescent="0.25">
      <c r="B487135" s="78"/>
      <c r="C487135" s="77"/>
    </row>
    <row r="487136" spans="2:3" x14ac:dyDescent="0.25">
      <c r="B487136" s="78"/>
      <c r="C487136" s="77"/>
    </row>
    <row r="487137" spans="2:3" x14ac:dyDescent="0.25">
      <c r="B487137" s="78"/>
      <c r="C487137" s="77"/>
    </row>
    <row r="487138" spans="2:3" x14ac:dyDescent="0.25">
      <c r="B487138" s="78"/>
      <c r="C487138" s="77"/>
    </row>
    <row r="487139" spans="2:3" x14ac:dyDescent="0.25">
      <c r="B487139" s="78"/>
      <c r="C487139" s="77"/>
    </row>
    <row r="487140" spans="2:3" x14ac:dyDescent="0.25">
      <c r="B487140" s="78"/>
      <c r="C487140" s="77"/>
    </row>
    <row r="487141" spans="2:3" x14ac:dyDescent="0.25">
      <c r="B487141" s="78"/>
      <c r="C487141" s="77"/>
    </row>
    <row r="487142" spans="2:3" x14ac:dyDescent="0.25">
      <c r="B487142" s="78"/>
      <c r="C487142" s="77"/>
    </row>
    <row r="487143" spans="2:3" x14ac:dyDescent="0.25">
      <c r="B487143" s="78"/>
      <c r="C487143" s="77"/>
    </row>
    <row r="487144" spans="2:3" x14ac:dyDescent="0.25">
      <c r="B487144" s="78"/>
      <c r="C487144" s="77"/>
    </row>
    <row r="487254" spans="2:3" x14ac:dyDescent="0.25">
      <c r="B487254" s="78"/>
      <c r="C487254" s="77"/>
    </row>
    <row r="487255" spans="2:3" x14ac:dyDescent="0.25">
      <c r="B487255" s="78"/>
      <c r="C487255" s="77"/>
    </row>
    <row r="487256" spans="2:3" x14ac:dyDescent="0.25">
      <c r="B487256" s="78"/>
      <c r="C487256" s="77"/>
    </row>
    <row r="487257" spans="2:3" x14ac:dyDescent="0.25">
      <c r="B487257" s="78"/>
      <c r="C487257" s="77"/>
    </row>
    <row r="487258" spans="2:3" x14ac:dyDescent="0.25">
      <c r="B487258" s="78"/>
      <c r="C487258" s="77"/>
    </row>
    <row r="487259" spans="2:3" x14ac:dyDescent="0.25">
      <c r="B487259" s="78"/>
      <c r="C487259" s="77"/>
    </row>
    <row r="487260" spans="2:3" x14ac:dyDescent="0.25">
      <c r="B487260" s="78"/>
      <c r="C487260" s="77"/>
    </row>
    <row r="487261" spans="2:3" x14ac:dyDescent="0.25">
      <c r="B487261" s="78"/>
      <c r="C487261" s="77"/>
    </row>
    <row r="487262" spans="2:3" x14ac:dyDescent="0.25">
      <c r="B487262" s="78"/>
      <c r="C487262" s="77"/>
    </row>
    <row r="487263" spans="2:3" x14ac:dyDescent="0.25">
      <c r="B487263" s="78"/>
      <c r="C487263" s="77"/>
    </row>
    <row r="487264" spans="2:3" x14ac:dyDescent="0.25">
      <c r="B487264" s="78"/>
      <c r="C487264" s="77"/>
    </row>
    <row r="487265" spans="2:3" x14ac:dyDescent="0.25">
      <c r="B487265" s="78"/>
      <c r="C487265" s="77"/>
    </row>
    <row r="487266" spans="2:3" x14ac:dyDescent="0.25">
      <c r="B487266" s="78"/>
      <c r="C487266" s="77"/>
    </row>
    <row r="487376" spans="2:3" x14ac:dyDescent="0.25">
      <c r="B487376" s="78"/>
      <c r="C487376" s="77"/>
    </row>
    <row r="487377" spans="2:3" x14ac:dyDescent="0.25">
      <c r="B487377" s="78"/>
      <c r="C487377" s="77"/>
    </row>
    <row r="487378" spans="2:3" x14ac:dyDescent="0.25">
      <c r="B487378" s="78"/>
      <c r="C487378" s="77"/>
    </row>
    <row r="487379" spans="2:3" x14ac:dyDescent="0.25">
      <c r="B487379" s="78"/>
      <c r="C487379" s="77"/>
    </row>
    <row r="487380" spans="2:3" x14ac:dyDescent="0.25">
      <c r="B487380" s="78"/>
      <c r="C487380" s="77"/>
    </row>
    <row r="487381" spans="2:3" x14ac:dyDescent="0.25">
      <c r="B487381" s="78"/>
      <c r="C487381" s="77"/>
    </row>
    <row r="487382" spans="2:3" x14ac:dyDescent="0.25">
      <c r="B487382" s="78"/>
      <c r="C487382" s="77"/>
    </row>
    <row r="487383" spans="2:3" x14ac:dyDescent="0.25">
      <c r="B487383" s="78"/>
      <c r="C487383" s="77"/>
    </row>
    <row r="487384" spans="2:3" x14ac:dyDescent="0.25">
      <c r="B487384" s="78"/>
      <c r="C487384" s="77"/>
    </row>
    <row r="487385" spans="2:3" x14ac:dyDescent="0.25">
      <c r="B487385" s="78"/>
      <c r="C487385" s="77"/>
    </row>
    <row r="487386" spans="2:3" x14ac:dyDescent="0.25">
      <c r="B487386" s="78"/>
      <c r="C487386" s="77"/>
    </row>
    <row r="487387" spans="2:3" x14ac:dyDescent="0.25">
      <c r="B487387" s="78"/>
      <c r="C487387" s="77"/>
    </row>
    <row r="487388" spans="2:3" x14ac:dyDescent="0.25">
      <c r="B487388" s="78"/>
      <c r="C487388" s="77"/>
    </row>
    <row r="487498" spans="2:3" x14ac:dyDescent="0.25">
      <c r="B487498" s="78"/>
      <c r="C487498" s="77"/>
    </row>
    <row r="487499" spans="2:3" x14ac:dyDescent="0.25">
      <c r="B487499" s="78"/>
      <c r="C487499" s="77"/>
    </row>
    <row r="487500" spans="2:3" x14ac:dyDescent="0.25">
      <c r="B487500" s="78"/>
      <c r="C487500" s="77"/>
    </row>
    <row r="487501" spans="2:3" x14ac:dyDescent="0.25">
      <c r="B487501" s="78"/>
      <c r="C487501" s="77"/>
    </row>
    <row r="487502" spans="2:3" x14ac:dyDescent="0.25">
      <c r="B487502" s="78"/>
      <c r="C487502" s="77"/>
    </row>
    <row r="487503" spans="2:3" x14ac:dyDescent="0.25">
      <c r="B487503" s="78"/>
      <c r="C487503" s="77"/>
    </row>
    <row r="487504" spans="2:3" x14ac:dyDescent="0.25">
      <c r="B487504" s="78"/>
      <c r="C487504" s="77"/>
    </row>
    <row r="487505" spans="2:3" x14ac:dyDescent="0.25">
      <c r="B487505" s="78"/>
      <c r="C487505" s="77"/>
    </row>
    <row r="487506" spans="2:3" x14ac:dyDescent="0.25">
      <c r="B487506" s="78"/>
      <c r="C487506" s="77"/>
    </row>
    <row r="487507" spans="2:3" x14ac:dyDescent="0.25">
      <c r="B487507" s="78"/>
      <c r="C487507" s="77"/>
    </row>
    <row r="487508" spans="2:3" x14ac:dyDescent="0.25">
      <c r="B487508" s="78"/>
      <c r="C487508" s="77"/>
    </row>
    <row r="487509" spans="2:3" x14ac:dyDescent="0.25">
      <c r="B487509" s="78"/>
      <c r="C487509" s="77"/>
    </row>
    <row r="487510" spans="2:3" x14ac:dyDescent="0.25">
      <c r="B487510" s="78"/>
      <c r="C487510" s="77"/>
    </row>
    <row r="487620" spans="2:3" x14ac:dyDescent="0.25">
      <c r="B487620" s="78"/>
      <c r="C487620" s="77"/>
    </row>
    <row r="487621" spans="2:3" x14ac:dyDescent="0.25">
      <c r="B487621" s="78"/>
      <c r="C487621" s="77"/>
    </row>
    <row r="487622" spans="2:3" x14ac:dyDescent="0.25">
      <c r="B487622" s="78"/>
      <c r="C487622" s="77"/>
    </row>
    <row r="487623" spans="2:3" x14ac:dyDescent="0.25">
      <c r="B487623" s="78"/>
      <c r="C487623" s="77"/>
    </row>
    <row r="487624" spans="2:3" x14ac:dyDescent="0.25">
      <c r="B487624" s="78"/>
      <c r="C487624" s="77"/>
    </row>
    <row r="487625" spans="2:3" x14ac:dyDescent="0.25">
      <c r="B487625" s="78"/>
      <c r="C487625" s="77"/>
    </row>
    <row r="487626" spans="2:3" x14ac:dyDescent="0.25">
      <c r="B487626" s="78"/>
      <c r="C487626" s="77"/>
    </row>
    <row r="487627" spans="2:3" x14ac:dyDescent="0.25">
      <c r="B487627" s="78"/>
      <c r="C487627" s="77"/>
    </row>
    <row r="487628" spans="2:3" x14ac:dyDescent="0.25">
      <c r="B487628" s="78"/>
      <c r="C487628" s="77"/>
    </row>
    <row r="487629" spans="2:3" x14ac:dyDescent="0.25">
      <c r="B487629" s="78"/>
      <c r="C487629" s="77"/>
    </row>
    <row r="487630" spans="2:3" x14ac:dyDescent="0.25">
      <c r="B487630" s="78"/>
      <c r="C487630" s="77"/>
    </row>
    <row r="487631" spans="2:3" x14ac:dyDescent="0.25">
      <c r="B487631" s="78"/>
      <c r="C487631" s="77"/>
    </row>
    <row r="487632" spans="2:3" x14ac:dyDescent="0.25">
      <c r="B487632" s="78"/>
      <c r="C487632" s="77"/>
    </row>
    <row r="487742" spans="2:3" x14ac:dyDescent="0.25">
      <c r="B487742" s="78"/>
      <c r="C487742" s="77"/>
    </row>
    <row r="487743" spans="2:3" x14ac:dyDescent="0.25">
      <c r="B487743" s="78"/>
      <c r="C487743" s="77"/>
    </row>
    <row r="487744" spans="2:3" x14ac:dyDescent="0.25">
      <c r="B487744" s="78"/>
      <c r="C487744" s="77"/>
    </row>
    <row r="487745" spans="2:3" x14ac:dyDescent="0.25">
      <c r="B487745" s="78"/>
      <c r="C487745" s="77"/>
    </row>
    <row r="487746" spans="2:3" x14ac:dyDescent="0.25">
      <c r="B487746" s="78"/>
      <c r="C487746" s="77"/>
    </row>
    <row r="487747" spans="2:3" x14ac:dyDescent="0.25">
      <c r="B487747" s="78"/>
      <c r="C487747" s="77"/>
    </row>
    <row r="487748" spans="2:3" x14ac:dyDescent="0.25">
      <c r="B487748" s="78"/>
      <c r="C487748" s="77"/>
    </row>
    <row r="487749" spans="2:3" x14ac:dyDescent="0.25">
      <c r="B487749" s="78"/>
      <c r="C487749" s="77"/>
    </row>
    <row r="487750" spans="2:3" x14ac:dyDescent="0.25">
      <c r="B487750" s="78"/>
      <c r="C487750" s="77"/>
    </row>
    <row r="487751" spans="2:3" x14ac:dyDescent="0.25">
      <c r="B487751" s="78"/>
      <c r="C487751" s="77"/>
    </row>
    <row r="487752" spans="2:3" x14ac:dyDescent="0.25">
      <c r="B487752" s="78"/>
      <c r="C487752" s="77"/>
    </row>
    <row r="487753" spans="2:3" x14ac:dyDescent="0.25">
      <c r="B487753" s="78"/>
      <c r="C487753" s="77"/>
    </row>
    <row r="487754" spans="2:3" x14ac:dyDescent="0.25">
      <c r="B487754" s="78"/>
      <c r="C487754" s="77"/>
    </row>
    <row r="487864" spans="2:3" x14ac:dyDescent="0.25">
      <c r="B487864" s="78"/>
      <c r="C487864" s="77"/>
    </row>
    <row r="487865" spans="2:3" x14ac:dyDescent="0.25">
      <c r="B487865" s="78"/>
      <c r="C487865" s="77"/>
    </row>
    <row r="487866" spans="2:3" x14ac:dyDescent="0.25">
      <c r="B487866" s="78"/>
      <c r="C487866" s="77"/>
    </row>
    <row r="487867" spans="2:3" x14ac:dyDescent="0.25">
      <c r="B487867" s="78"/>
      <c r="C487867" s="77"/>
    </row>
    <row r="487868" spans="2:3" x14ac:dyDescent="0.25">
      <c r="B487868" s="78"/>
      <c r="C487868" s="77"/>
    </row>
    <row r="487869" spans="2:3" x14ac:dyDescent="0.25">
      <c r="B487869" s="78"/>
      <c r="C487869" s="77"/>
    </row>
    <row r="487870" spans="2:3" x14ac:dyDescent="0.25">
      <c r="B487870" s="78"/>
      <c r="C487870" s="77"/>
    </row>
    <row r="487871" spans="2:3" x14ac:dyDescent="0.25">
      <c r="B487871" s="78"/>
      <c r="C487871" s="77"/>
    </row>
    <row r="487872" spans="2:3" x14ac:dyDescent="0.25">
      <c r="B487872" s="78"/>
      <c r="C487872" s="77"/>
    </row>
    <row r="487873" spans="2:3" x14ac:dyDescent="0.25">
      <c r="B487873" s="78"/>
      <c r="C487873" s="77"/>
    </row>
    <row r="487874" spans="2:3" x14ac:dyDescent="0.25">
      <c r="B487874" s="78"/>
      <c r="C487874" s="77"/>
    </row>
    <row r="487875" spans="2:3" x14ac:dyDescent="0.25">
      <c r="B487875" s="78"/>
      <c r="C487875" s="77"/>
    </row>
    <row r="487876" spans="2:3" x14ac:dyDescent="0.25">
      <c r="B487876" s="78"/>
      <c r="C487876" s="77"/>
    </row>
    <row r="487986" spans="2:3" x14ac:dyDescent="0.25">
      <c r="B487986" s="78"/>
      <c r="C487986" s="77"/>
    </row>
    <row r="487987" spans="2:3" x14ac:dyDescent="0.25">
      <c r="B487987" s="78"/>
      <c r="C487987" s="77"/>
    </row>
    <row r="487988" spans="2:3" x14ac:dyDescent="0.25">
      <c r="B487988" s="78"/>
      <c r="C487988" s="77"/>
    </row>
    <row r="487989" spans="2:3" x14ac:dyDescent="0.25">
      <c r="B487989" s="78"/>
      <c r="C487989" s="77"/>
    </row>
    <row r="487990" spans="2:3" x14ac:dyDescent="0.25">
      <c r="B487990" s="78"/>
      <c r="C487990" s="77"/>
    </row>
    <row r="487991" spans="2:3" x14ac:dyDescent="0.25">
      <c r="B487991" s="78"/>
      <c r="C487991" s="77"/>
    </row>
    <row r="487992" spans="2:3" x14ac:dyDescent="0.25">
      <c r="B487992" s="78"/>
      <c r="C487992" s="77"/>
    </row>
    <row r="487993" spans="2:3" x14ac:dyDescent="0.25">
      <c r="B487993" s="78"/>
      <c r="C487993" s="77"/>
    </row>
    <row r="487994" spans="2:3" x14ac:dyDescent="0.25">
      <c r="B487994" s="78"/>
      <c r="C487994" s="77"/>
    </row>
    <row r="487995" spans="2:3" x14ac:dyDescent="0.25">
      <c r="B487995" s="78"/>
      <c r="C487995" s="77"/>
    </row>
    <row r="487996" spans="2:3" x14ac:dyDescent="0.25">
      <c r="B487996" s="78"/>
      <c r="C487996" s="77"/>
    </row>
    <row r="487997" spans="2:3" x14ac:dyDescent="0.25">
      <c r="B487997" s="78"/>
      <c r="C487997" s="77"/>
    </row>
    <row r="487998" spans="2:3" x14ac:dyDescent="0.25">
      <c r="B487998" s="78"/>
      <c r="C487998" s="77"/>
    </row>
    <row r="488108" spans="2:3" x14ac:dyDescent="0.25">
      <c r="B488108" s="78"/>
      <c r="C488108" s="77"/>
    </row>
    <row r="488109" spans="2:3" x14ac:dyDescent="0.25">
      <c r="B488109" s="78"/>
      <c r="C488109" s="77"/>
    </row>
    <row r="488110" spans="2:3" x14ac:dyDescent="0.25">
      <c r="B488110" s="78"/>
      <c r="C488110" s="77"/>
    </row>
    <row r="488111" spans="2:3" x14ac:dyDescent="0.25">
      <c r="B488111" s="78"/>
      <c r="C488111" s="77"/>
    </row>
    <row r="488112" spans="2:3" x14ac:dyDescent="0.25">
      <c r="B488112" s="78"/>
      <c r="C488112" s="77"/>
    </row>
    <row r="488113" spans="2:3" x14ac:dyDescent="0.25">
      <c r="B488113" s="78"/>
      <c r="C488113" s="77"/>
    </row>
    <row r="488114" spans="2:3" x14ac:dyDescent="0.25">
      <c r="B488114" s="78"/>
      <c r="C488114" s="77"/>
    </row>
    <row r="488115" spans="2:3" x14ac:dyDescent="0.25">
      <c r="B488115" s="78"/>
      <c r="C488115" s="77"/>
    </row>
    <row r="488116" spans="2:3" x14ac:dyDescent="0.25">
      <c r="B488116" s="78"/>
      <c r="C488116" s="77"/>
    </row>
    <row r="488117" spans="2:3" x14ac:dyDescent="0.25">
      <c r="B488117" s="78"/>
      <c r="C488117" s="77"/>
    </row>
    <row r="488118" spans="2:3" x14ac:dyDescent="0.25">
      <c r="B488118" s="78"/>
      <c r="C488118" s="77"/>
    </row>
    <row r="488119" spans="2:3" x14ac:dyDescent="0.25">
      <c r="B488119" s="78"/>
      <c r="C488119" s="77"/>
    </row>
    <row r="488120" spans="2:3" x14ac:dyDescent="0.25">
      <c r="B488120" s="78"/>
      <c r="C488120" s="77"/>
    </row>
    <row r="488230" spans="2:3" x14ac:dyDescent="0.25">
      <c r="B488230" s="78"/>
      <c r="C488230" s="77"/>
    </row>
    <row r="488231" spans="2:3" x14ac:dyDescent="0.25">
      <c r="B488231" s="78"/>
      <c r="C488231" s="77"/>
    </row>
    <row r="488232" spans="2:3" x14ac:dyDescent="0.25">
      <c r="B488232" s="78"/>
      <c r="C488232" s="77"/>
    </row>
    <row r="488233" spans="2:3" x14ac:dyDescent="0.25">
      <c r="B488233" s="78"/>
      <c r="C488233" s="77"/>
    </row>
    <row r="488234" spans="2:3" x14ac:dyDescent="0.25">
      <c r="B488234" s="78"/>
      <c r="C488234" s="77"/>
    </row>
    <row r="488235" spans="2:3" x14ac:dyDescent="0.25">
      <c r="B488235" s="78"/>
      <c r="C488235" s="77"/>
    </row>
    <row r="488236" spans="2:3" x14ac:dyDescent="0.25">
      <c r="B488236" s="78"/>
      <c r="C488236" s="77"/>
    </row>
    <row r="488237" spans="2:3" x14ac:dyDescent="0.25">
      <c r="B488237" s="78"/>
      <c r="C488237" s="77"/>
    </row>
    <row r="488238" spans="2:3" x14ac:dyDescent="0.25">
      <c r="B488238" s="78"/>
      <c r="C488238" s="77"/>
    </row>
    <row r="488239" spans="2:3" x14ac:dyDescent="0.25">
      <c r="B488239" s="78"/>
      <c r="C488239" s="77"/>
    </row>
    <row r="488240" spans="2:3" x14ac:dyDescent="0.25">
      <c r="B488240" s="78"/>
      <c r="C488240" s="77"/>
    </row>
    <row r="488241" spans="2:3" x14ac:dyDescent="0.25">
      <c r="B488241" s="78"/>
      <c r="C488241" s="77"/>
    </row>
    <row r="488242" spans="2:3" x14ac:dyDescent="0.25">
      <c r="B488242" s="78"/>
      <c r="C488242" s="77"/>
    </row>
    <row r="488352" spans="2:3" x14ac:dyDescent="0.25">
      <c r="B488352" s="78"/>
      <c r="C488352" s="77"/>
    </row>
    <row r="488353" spans="2:3" x14ac:dyDescent="0.25">
      <c r="B488353" s="78"/>
      <c r="C488353" s="77"/>
    </row>
    <row r="488354" spans="2:3" x14ac:dyDescent="0.25">
      <c r="B488354" s="78"/>
      <c r="C488354" s="77"/>
    </row>
    <row r="488355" spans="2:3" x14ac:dyDescent="0.25">
      <c r="B488355" s="78"/>
      <c r="C488355" s="77"/>
    </row>
    <row r="488356" spans="2:3" x14ac:dyDescent="0.25">
      <c r="B488356" s="78"/>
      <c r="C488356" s="77"/>
    </row>
    <row r="488357" spans="2:3" x14ac:dyDescent="0.25">
      <c r="B488357" s="78"/>
      <c r="C488357" s="77"/>
    </row>
    <row r="488358" spans="2:3" x14ac:dyDescent="0.25">
      <c r="B488358" s="78"/>
      <c r="C488358" s="77"/>
    </row>
    <row r="488359" spans="2:3" x14ac:dyDescent="0.25">
      <c r="B488359" s="78"/>
      <c r="C488359" s="77"/>
    </row>
    <row r="488360" spans="2:3" x14ac:dyDescent="0.25">
      <c r="B488360" s="78"/>
      <c r="C488360" s="77"/>
    </row>
    <row r="488361" spans="2:3" x14ac:dyDescent="0.25">
      <c r="B488361" s="78"/>
      <c r="C488361" s="77"/>
    </row>
    <row r="488362" spans="2:3" x14ac:dyDescent="0.25">
      <c r="B488362" s="78"/>
      <c r="C488362" s="77"/>
    </row>
    <row r="488363" spans="2:3" x14ac:dyDescent="0.25">
      <c r="B488363" s="78"/>
      <c r="C488363" s="77"/>
    </row>
    <row r="488364" spans="2:3" x14ac:dyDescent="0.25">
      <c r="B488364" s="78"/>
      <c r="C488364" s="77"/>
    </row>
    <row r="488474" spans="2:3" x14ac:dyDescent="0.25">
      <c r="B488474" s="78"/>
      <c r="C488474" s="77"/>
    </row>
    <row r="488475" spans="2:3" x14ac:dyDescent="0.25">
      <c r="B488475" s="78"/>
      <c r="C488475" s="77"/>
    </row>
    <row r="488476" spans="2:3" x14ac:dyDescent="0.25">
      <c r="B488476" s="78"/>
      <c r="C488476" s="77"/>
    </row>
    <row r="488477" spans="2:3" x14ac:dyDescent="0.25">
      <c r="B488477" s="78"/>
      <c r="C488477" s="77"/>
    </row>
    <row r="488478" spans="2:3" x14ac:dyDescent="0.25">
      <c r="B488478" s="78"/>
      <c r="C488478" s="77"/>
    </row>
    <row r="488479" spans="2:3" x14ac:dyDescent="0.25">
      <c r="B488479" s="78"/>
      <c r="C488479" s="77"/>
    </row>
    <row r="488480" spans="2:3" x14ac:dyDescent="0.25">
      <c r="B488480" s="78"/>
      <c r="C488480" s="77"/>
    </row>
    <row r="488481" spans="2:3" x14ac:dyDescent="0.25">
      <c r="B488481" s="78"/>
      <c r="C488481" s="77"/>
    </row>
    <row r="488482" spans="2:3" x14ac:dyDescent="0.25">
      <c r="B488482" s="78"/>
      <c r="C488482" s="77"/>
    </row>
    <row r="488483" spans="2:3" x14ac:dyDescent="0.25">
      <c r="B488483" s="78"/>
      <c r="C488483" s="77"/>
    </row>
    <row r="488484" spans="2:3" x14ac:dyDescent="0.25">
      <c r="B488484" s="78"/>
      <c r="C488484" s="77"/>
    </row>
    <row r="488485" spans="2:3" x14ac:dyDescent="0.25">
      <c r="B488485" s="78"/>
      <c r="C488485" s="77"/>
    </row>
    <row r="488486" spans="2:3" x14ac:dyDescent="0.25">
      <c r="B488486" s="78"/>
      <c r="C488486" s="77"/>
    </row>
    <row r="488596" spans="2:3" x14ac:dyDescent="0.25">
      <c r="B488596" s="78"/>
      <c r="C488596" s="77"/>
    </row>
    <row r="488597" spans="2:3" x14ac:dyDescent="0.25">
      <c r="B488597" s="78"/>
      <c r="C488597" s="77"/>
    </row>
    <row r="488598" spans="2:3" x14ac:dyDescent="0.25">
      <c r="B488598" s="78"/>
      <c r="C488598" s="77"/>
    </row>
    <row r="488599" spans="2:3" x14ac:dyDescent="0.25">
      <c r="B488599" s="78"/>
      <c r="C488599" s="77"/>
    </row>
    <row r="488600" spans="2:3" x14ac:dyDescent="0.25">
      <c r="B488600" s="78"/>
      <c r="C488600" s="77"/>
    </row>
    <row r="488601" spans="2:3" x14ac:dyDescent="0.25">
      <c r="B488601" s="78"/>
      <c r="C488601" s="77"/>
    </row>
    <row r="488602" spans="2:3" x14ac:dyDescent="0.25">
      <c r="B488602" s="78"/>
      <c r="C488602" s="77"/>
    </row>
    <row r="488603" spans="2:3" x14ac:dyDescent="0.25">
      <c r="B488603" s="78"/>
      <c r="C488603" s="77"/>
    </row>
    <row r="488604" spans="2:3" x14ac:dyDescent="0.25">
      <c r="B488604" s="78"/>
      <c r="C488604" s="77"/>
    </row>
    <row r="488605" spans="2:3" x14ac:dyDescent="0.25">
      <c r="B488605" s="78"/>
      <c r="C488605" s="77"/>
    </row>
    <row r="488606" spans="2:3" x14ac:dyDescent="0.25">
      <c r="B488606" s="78"/>
      <c r="C488606" s="77"/>
    </row>
    <row r="488607" spans="2:3" x14ac:dyDescent="0.25">
      <c r="B488607" s="78"/>
      <c r="C488607" s="77"/>
    </row>
    <row r="488608" spans="2:3" x14ac:dyDescent="0.25">
      <c r="B488608" s="78"/>
      <c r="C488608" s="77"/>
    </row>
    <row r="488718" spans="2:3" x14ac:dyDescent="0.25">
      <c r="B488718" s="78"/>
      <c r="C488718" s="77"/>
    </row>
    <row r="488719" spans="2:3" x14ac:dyDescent="0.25">
      <c r="B488719" s="78"/>
      <c r="C488719" s="77"/>
    </row>
    <row r="488720" spans="2:3" x14ac:dyDescent="0.25">
      <c r="B488720" s="78"/>
      <c r="C488720" s="77"/>
    </row>
    <row r="488721" spans="2:3" x14ac:dyDescent="0.25">
      <c r="B488721" s="78"/>
      <c r="C488721" s="77"/>
    </row>
    <row r="488722" spans="2:3" x14ac:dyDescent="0.25">
      <c r="B488722" s="78"/>
      <c r="C488722" s="77"/>
    </row>
    <row r="488723" spans="2:3" x14ac:dyDescent="0.25">
      <c r="B488723" s="78"/>
      <c r="C488723" s="77"/>
    </row>
    <row r="488724" spans="2:3" x14ac:dyDescent="0.25">
      <c r="B488724" s="78"/>
      <c r="C488724" s="77"/>
    </row>
    <row r="488725" spans="2:3" x14ac:dyDescent="0.25">
      <c r="B488725" s="78"/>
      <c r="C488725" s="77"/>
    </row>
    <row r="488726" spans="2:3" x14ac:dyDescent="0.25">
      <c r="B488726" s="78"/>
      <c r="C488726" s="77"/>
    </row>
    <row r="488727" spans="2:3" x14ac:dyDescent="0.25">
      <c r="B488727" s="78"/>
      <c r="C488727" s="77"/>
    </row>
    <row r="488728" spans="2:3" x14ac:dyDescent="0.25">
      <c r="B488728" s="78"/>
      <c r="C488728" s="77"/>
    </row>
    <row r="488729" spans="2:3" x14ac:dyDescent="0.25">
      <c r="B488729" s="78"/>
      <c r="C488729" s="77"/>
    </row>
    <row r="488730" spans="2:3" x14ac:dyDescent="0.25">
      <c r="B488730" s="78"/>
      <c r="C488730" s="77"/>
    </row>
    <row r="488840" spans="2:3" x14ac:dyDescent="0.25">
      <c r="B488840" s="78"/>
      <c r="C488840" s="77"/>
    </row>
    <row r="488841" spans="2:3" x14ac:dyDescent="0.25">
      <c r="B488841" s="78"/>
      <c r="C488841" s="77"/>
    </row>
    <row r="488842" spans="2:3" x14ac:dyDescent="0.25">
      <c r="B488842" s="78"/>
      <c r="C488842" s="77"/>
    </row>
    <row r="488843" spans="2:3" x14ac:dyDescent="0.25">
      <c r="B488843" s="78"/>
      <c r="C488843" s="77"/>
    </row>
    <row r="488844" spans="2:3" x14ac:dyDescent="0.25">
      <c r="B488844" s="78"/>
      <c r="C488844" s="77"/>
    </row>
    <row r="488845" spans="2:3" x14ac:dyDescent="0.25">
      <c r="B488845" s="78"/>
      <c r="C488845" s="77"/>
    </row>
    <row r="488846" spans="2:3" x14ac:dyDescent="0.25">
      <c r="B488846" s="78"/>
      <c r="C488846" s="77"/>
    </row>
    <row r="488847" spans="2:3" x14ac:dyDescent="0.25">
      <c r="B488847" s="78"/>
      <c r="C488847" s="77"/>
    </row>
    <row r="488848" spans="2:3" x14ac:dyDescent="0.25">
      <c r="B488848" s="78"/>
      <c r="C488848" s="77"/>
    </row>
    <row r="488849" spans="2:3" x14ac:dyDescent="0.25">
      <c r="B488849" s="78"/>
      <c r="C488849" s="77"/>
    </row>
    <row r="488850" spans="2:3" x14ac:dyDescent="0.25">
      <c r="B488850" s="78"/>
      <c r="C488850" s="77"/>
    </row>
    <row r="488851" spans="2:3" x14ac:dyDescent="0.25">
      <c r="B488851" s="78"/>
      <c r="C488851" s="77"/>
    </row>
    <row r="488852" spans="2:3" x14ac:dyDescent="0.25">
      <c r="B488852" s="78"/>
      <c r="C488852" s="77"/>
    </row>
    <row r="488962" spans="2:3" x14ac:dyDescent="0.25">
      <c r="B488962" s="78"/>
      <c r="C488962" s="77"/>
    </row>
    <row r="488963" spans="2:3" x14ac:dyDescent="0.25">
      <c r="B488963" s="78"/>
      <c r="C488963" s="77"/>
    </row>
    <row r="488964" spans="2:3" x14ac:dyDescent="0.25">
      <c r="B488964" s="78"/>
      <c r="C488964" s="77"/>
    </row>
    <row r="488965" spans="2:3" x14ac:dyDescent="0.25">
      <c r="B488965" s="78"/>
      <c r="C488965" s="77"/>
    </row>
    <row r="488966" spans="2:3" x14ac:dyDescent="0.25">
      <c r="B488966" s="78"/>
      <c r="C488966" s="77"/>
    </row>
    <row r="488967" spans="2:3" x14ac:dyDescent="0.25">
      <c r="B488967" s="78"/>
      <c r="C488967" s="77"/>
    </row>
    <row r="488968" spans="2:3" x14ac:dyDescent="0.25">
      <c r="B488968" s="78"/>
      <c r="C488968" s="77"/>
    </row>
    <row r="488969" spans="2:3" x14ac:dyDescent="0.25">
      <c r="B488969" s="78"/>
      <c r="C488969" s="77"/>
    </row>
    <row r="488970" spans="2:3" x14ac:dyDescent="0.25">
      <c r="B488970" s="78"/>
      <c r="C488970" s="77"/>
    </row>
    <row r="488971" spans="2:3" x14ac:dyDescent="0.25">
      <c r="B488971" s="78"/>
      <c r="C488971" s="77"/>
    </row>
    <row r="488972" spans="2:3" x14ac:dyDescent="0.25">
      <c r="B488972" s="78"/>
      <c r="C488972" s="77"/>
    </row>
    <row r="488973" spans="2:3" x14ac:dyDescent="0.25">
      <c r="B488973" s="78"/>
      <c r="C488973" s="77"/>
    </row>
    <row r="488974" spans="2:3" x14ac:dyDescent="0.25">
      <c r="B488974" s="78"/>
      <c r="C488974" s="77"/>
    </row>
    <row r="489084" spans="2:3" x14ac:dyDescent="0.25">
      <c r="B489084" s="78"/>
      <c r="C489084" s="77"/>
    </row>
    <row r="489085" spans="2:3" x14ac:dyDescent="0.25">
      <c r="B489085" s="78"/>
      <c r="C489085" s="77"/>
    </row>
    <row r="489086" spans="2:3" x14ac:dyDescent="0.25">
      <c r="B489086" s="78"/>
      <c r="C489086" s="77"/>
    </row>
    <row r="489087" spans="2:3" x14ac:dyDescent="0.25">
      <c r="B489087" s="78"/>
      <c r="C489087" s="77"/>
    </row>
    <row r="489088" spans="2:3" x14ac:dyDescent="0.25">
      <c r="B489088" s="78"/>
      <c r="C489088" s="77"/>
    </row>
    <row r="489089" spans="2:3" x14ac:dyDescent="0.25">
      <c r="B489089" s="78"/>
      <c r="C489089" s="77"/>
    </row>
    <row r="489090" spans="2:3" x14ac:dyDescent="0.25">
      <c r="B489090" s="78"/>
      <c r="C489090" s="77"/>
    </row>
    <row r="489091" spans="2:3" x14ac:dyDescent="0.25">
      <c r="B489091" s="78"/>
      <c r="C489091" s="77"/>
    </row>
    <row r="489092" spans="2:3" x14ac:dyDescent="0.25">
      <c r="B489092" s="78"/>
      <c r="C489092" s="77"/>
    </row>
    <row r="489093" spans="2:3" x14ac:dyDescent="0.25">
      <c r="B489093" s="78"/>
      <c r="C489093" s="77"/>
    </row>
    <row r="489094" spans="2:3" x14ac:dyDescent="0.25">
      <c r="B489094" s="78"/>
      <c r="C489094" s="77"/>
    </row>
    <row r="489095" spans="2:3" x14ac:dyDescent="0.25">
      <c r="B489095" s="78"/>
      <c r="C489095" s="77"/>
    </row>
    <row r="489096" spans="2:3" x14ac:dyDescent="0.25">
      <c r="B489096" s="78"/>
      <c r="C489096" s="77"/>
    </row>
    <row r="489206" spans="2:3" x14ac:dyDescent="0.25">
      <c r="B489206" s="78"/>
      <c r="C489206" s="77"/>
    </row>
    <row r="489207" spans="2:3" x14ac:dyDescent="0.25">
      <c r="B489207" s="78"/>
      <c r="C489207" s="77"/>
    </row>
    <row r="489208" spans="2:3" x14ac:dyDescent="0.25">
      <c r="B489208" s="78"/>
      <c r="C489208" s="77"/>
    </row>
    <row r="489209" spans="2:3" x14ac:dyDescent="0.25">
      <c r="B489209" s="78"/>
      <c r="C489209" s="77"/>
    </row>
    <row r="489210" spans="2:3" x14ac:dyDescent="0.25">
      <c r="B489210" s="78"/>
      <c r="C489210" s="77"/>
    </row>
    <row r="489211" spans="2:3" x14ac:dyDescent="0.25">
      <c r="B489211" s="78"/>
      <c r="C489211" s="77"/>
    </row>
    <row r="489212" spans="2:3" x14ac:dyDescent="0.25">
      <c r="B489212" s="78"/>
      <c r="C489212" s="77"/>
    </row>
    <row r="489213" spans="2:3" x14ac:dyDescent="0.25">
      <c r="B489213" s="78"/>
      <c r="C489213" s="77"/>
    </row>
    <row r="489214" spans="2:3" x14ac:dyDescent="0.25">
      <c r="B489214" s="78"/>
      <c r="C489214" s="77"/>
    </row>
    <row r="489215" spans="2:3" x14ac:dyDescent="0.25">
      <c r="B489215" s="78"/>
      <c r="C489215" s="77"/>
    </row>
    <row r="489216" spans="2:3" x14ac:dyDescent="0.25">
      <c r="B489216" s="78"/>
      <c r="C489216" s="77"/>
    </row>
    <row r="489217" spans="2:3" x14ac:dyDescent="0.25">
      <c r="B489217" s="78"/>
      <c r="C489217" s="77"/>
    </row>
    <row r="489218" spans="2:3" x14ac:dyDescent="0.25">
      <c r="B489218" s="78"/>
      <c r="C489218" s="77"/>
    </row>
    <row r="489328" spans="2:3" x14ac:dyDescent="0.25">
      <c r="B489328" s="78"/>
      <c r="C489328" s="77"/>
    </row>
    <row r="489329" spans="2:3" x14ac:dyDescent="0.25">
      <c r="B489329" s="78"/>
      <c r="C489329" s="77"/>
    </row>
    <row r="489330" spans="2:3" x14ac:dyDescent="0.25">
      <c r="B489330" s="78"/>
      <c r="C489330" s="77"/>
    </row>
    <row r="489331" spans="2:3" x14ac:dyDescent="0.25">
      <c r="B489331" s="78"/>
      <c r="C489331" s="77"/>
    </row>
    <row r="489332" spans="2:3" x14ac:dyDescent="0.25">
      <c r="B489332" s="78"/>
      <c r="C489332" s="77"/>
    </row>
    <row r="489333" spans="2:3" x14ac:dyDescent="0.25">
      <c r="B489333" s="78"/>
      <c r="C489333" s="77"/>
    </row>
    <row r="489334" spans="2:3" x14ac:dyDescent="0.25">
      <c r="B489334" s="78"/>
      <c r="C489334" s="77"/>
    </row>
    <row r="489335" spans="2:3" x14ac:dyDescent="0.25">
      <c r="B489335" s="78"/>
      <c r="C489335" s="77"/>
    </row>
    <row r="489336" spans="2:3" x14ac:dyDescent="0.25">
      <c r="B489336" s="78"/>
      <c r="C489336" s="77"/>
    </row>
    <row r="489337" spans="2:3" x14ac:dyDescent="0.25">
      <c r="B489337" s="78"/>
      <c r="C489337" s="77"/>
    </row>
    <row r="489338" spans="2:3" x14ac:dyDescent="0.25">
      <c r="B489338" s="78"/>
      <c r="C489338" s="77"/>
    </row>
    <row r="489339" spans="2:3" x14ac:dyDescent="0.25">
      <c r="B489339" s="78"/>
      <c r="C489339" s="77"/>
    </row>
    <row r="489340" spans="2:3" x14ac:dyDescent="0.25">
      <c r="B489340" s="78"/>
      <c r="C489340" s="77"/>
    </row>
    <row r="489450" spans="2:3" x14ac:dyDescent="0.25">
      <c r="B489450" s="78"/>
      <c r="C489450" s="77"/>
    </row>
    <row r="489451" spans="2:3" x14ac:dyDescent="0.25">
      <c r="B489451" s="78"/>
      <c r="C489451" s="77"/>
    </row>
    <row r="489452" spans="2:3" x14ac:dyDescent="0.25">
      <c r="B489452" s="78"/>
      <c r="C489452" s="77"/>
    </row>
    <row r="489453" spans="2:3" x14ac:dyDescent="0.25">
      <c r="B489453" s="78"/>
      <c r="C489453" s="77"/>
    </row>
    <row r="489454" spans="2:3" x14ac:dyDescent="0.25">
      <c r="B489454" s="78"/>
      <c r="C489454" s="77"/>
    </row>
    <row r="489455" spans="2:3" x14ac:dyDescent="0.25">
      <c r="B489455" s="78"/>
      <c r="C489455" s="77"/>
    </row>
    <row r="489456" spans="2:3" x14ac:dyDescent="0.25">
      <c r="B489456" s="78"/>
      <c r="C489456" s="77"/>
    </row>
    <row r="489457" spans="2:3" x14ac:dyDescent="0.25">
      <c r="B489457" s="78"/>
      <c r="C489457" s="77"/>
    </row>
    <row r="489458" spans="2:3" x14ac:dyDescent="0.25">
      <c r="B489458" s="78"/>
      <c r="C489458" s="77"/>
    </row>
    <row r="489459" spans="2:3" x14ac:dyDescent="0.25">
      <c r="B489459" s="78"/>
      <c r="C489459" s="77"/>
    </row>
    <row r="489460" spans="2:3" x14ac:dyDescent="0.25">
      <c r="B489460" s="78"/>
      <c r="C489460" s="77"/>
    </row>
    <row r="489461" spans="2:3" x14ac:dyDescent="0.25">
      <c r="B489461" s="78"/>
      <c r="C489461" s="77"/>
    </row>
    <row r="489462" spans="2:3" x14ac:dyDescent="0.25">
      <c r="B489462" s="78"/>
      <c r="C489462" s="77"/>
    </row>
    <row r="489572" spans="2:3" x14ac:dyDescent="0.25">
      <c r="B489572" s="78"/>
      <c r="C489572" s="77"/>
    </row>
    <row r="489573" spans="2:3" x14ac:dyDescent="0.25">
      <c r="B489573" s="78"/>
      <c r="C489573" s="77"/>
    </row>
    <row r="489574" spans="2:3" x14ac:dyDescent="0.25">
      <c r="B489574" s="78"/>
      <c r="C489574" s="77"/>
    </row>
    <row r="489575" spans="2:3" x14ac:dyDescent="0.25">
      <c r="B489575" s="78"/>
      <c r="C489575" s="77"/>
    </row>
    <row r="489576" spans="2:3" x14ac:dyDescent="0.25">
      <c r="B489576" s="78"/>
      <c r="C489576" s="77"/>
    </row>
    <row r="489577" spans="2:3" x14ac:dyDescent="0.25">
      <c r="B489577" s="78"/>
      <c r="C489577" s="77"/>
    </row>
    <row r="489578" spans="2:3" x14ac:dyDescent="0.25">
      <c r="B489578" s="78"/>
      <c r="C489578" s="77"/>
    </row>
    <row r="489579" spans="2:3" x14ac:dyDescent="0.25">
      <c r="B489579" s="78"/>
      <c r="C489579" s="77"/>
    </row>
    <row r="489580" spans="2:3" x14ac:dyDescent="0.25">
      <c r="B489580" s="78"/>
      <c r="C489580" s="77"/>
    </row>
    <row r="489581" spans="2:3" x14ac:dyDescent="0.25">
      <c r="B489581" s="78"/>
      <c r="C489581" s="77"/>
    </row>
    <row r="489582" spans="2:3" x14ac:dyDescent="0.25">
      <c r="B489582" s="78"/>
      <c r="C489582" s="77"/>
    </row>
    <row r="489583" spans="2:3" x14ac:dyDescent="0.25">
      <c r="B489583" s="78"/>
      <c r="C489583" s="77"/>
    </row>
    <row r="489584" spans="2:3" x14ac:dyDescent="0.25">
      <c r="B489584" s="78"/>
      <c r="C489584" s="77"/>
    </row>
    <row r="489694" spans="2:3" x14ac:dyDescent="0.25">
      <c r="B489694" s="78"/>
      <c r="C489694" s="77"/>
    </row>
    <row r="489695" spans="2:3" x14ac:dyDescent="0.25">
      <c r="B489695" s="78"/>
      <c r="C489695" s="77"/>
    </row>
    <row r="489696" spans="2:3" x14ac:dyDescent="0.25">
      <c r="B489696" s="78"/>
      <c r="C489696" s="77"/>
    </row>
    <row r="489697" spans="2:3" x14ac:dyDescent="0.25">
      <c r="B489697" s="78"/>
      <c r="C489697" s="77"/>
    </row>
    <row r="489698" spans="2:3" x14ac:dyDescent="0.25">
      <c r="B489698" s="78"/>
      <c r="C489698" s="77"/>
    </row>
    <row r="489699" spans="2:3" x14ac:dyDescent="0.25">
      <c r="B489699" s="78"/>
      <c r="C489699" s="77"/>
    </row>
    <row r="489700" spans="2:3" x14ac:dyDescent="0.25">
      <c r="B489700" s="78"/>
      <c r="C489700" s="77"/>
    </row>
    <row r="489701" spans="2:3" x14ac:dyDescent="0.25">
      <c r="B489701" s="78"/>
      <c r="C489701" s="77"/>
    </row>
    <row r="489702" spans="2:3" x14ac:dyDescent="0.25">
      <c r="B489702" s="78"/>
      <c r="C489702" s="77"/>
    </row>
    <row r="489703" spans="2:3" x14ac:dyDescent="0.25">
      <c r="B489703" s="78"/>
      <c r="C489703" s="77"/>
    </row>
    <row r="489704" spans="2:3" x14ac:dyDescent="0.25">
      <c r="B489704" s="78"/>
      <c r="C489704" s="77"/>
    </row>
    <row r="489705" spans="2:3" x14ac:dyDescent="0.25">
      <c r="B489705" s="78"/>
      <c r="C489705" s="77"/>
    </row>
    <row r="489706" spans="2:3" x14ac:dyDescent="0.25">
      <c r="B489706" s="78"/>
      <c r="C489706" s="77"/>
    </row>
    <row r="489816" spans="2:3" x14ac:dyDescent="0.25">
      <c r="B489816" s="78"/>
      <c r="C489816" s="77"/>
    </row>
    <row r="489817" spans="2:3" x14ac:dyDescent="0.25">
      <c r="B489817" s="78"/>
      <c r="C489817" s="77"/>
    </row>
    <row r="489818" spans="2:3" x14ac:dyDescent="0.25">
      <c r="B489818" s="78"/>
      <c r="C489818" s="77"/>
    </row>
    <row r="489819" spans="2:3" x14ac:dyDescent="0.25">
      <c r="B489819" s="78"/>
      <c r="C489819" s="77"/>
    </row>
    <row r="489820" spans="2:3" x14ac:dyDescent="0.25">
      <c r="B489820" s="78"/>
      <c r="C489820" s="77"/>
    </row>
    <row r="489821" spans="2:3" x14ac:dyDescent="0.25">
      <c r="B489821" s="78"/>
      <c r="C489821" s="77"/>
    </row>
    <row r="489822" spans="2:3" x14ac:dyDescent="0.25">
      <c r="B489822" s="78"/>
      <c r="C489822" s="77"/>
    </row>
    <row r="489823" spans="2:3" x14ac:dyDescent="0.25">
      <c r="B489823" s="78"/>
      <c r="C489823" s="77"/>
    </row>
    <row r="489824" spans="2:3" x14ac:dyDescent="0.25">
      <c r="B489824" s="78"/>
      <c r="C489824" s="77"/>
    </row>
    <row r="489825" spans="2:3" x14ac:dyDescent="0.25">
      <c r="B489825" s="78"/>
      <c r="C489825" s="77"/>
    </row>
    <row r="489826" spans="2:3" x14ac:dyDescent="0.25">
      <c r="B489826" s="78"/>
      <c r="C489826" s="77"/>
    </row>
    <row r="489827" spans="2:3" x14ac:dyDescent="0.25">
      <c r="B489827" s="78"/>
      <c r="C489827" s="77"/>
    </row>
    <row r="489828" spans="2:3" x14ac:dyDescent="0.25">
      <c r="B489828" s="78"/>
      <c r="C489828" s="77"/>
    </row>
    <row r="489938" spans="2:3" x14ac:dyDescent="0.25">
      <c r="B489938" s="78"/>
      <c r="C489938" s="77"/>
    </row>
    <row r="489939" spans="2:3" x14ac:dyDescent="0.25">
      <c r="B489939" s="78"/>
      <c r="C489939" s="77"/>
    </row>
    <row r="489940" spans="2:3" x14ac:dyDescent="0.25">
      <c r="B489940" s="78"/>
      <c r="C489940" s="77"/>
    </row>
    <row r="489941" spans="2:3" x14ac:dyDescent="0.25">
      <c r="B489941" s="78"/>
      <c r="C489941" s="77"/>
    </row>
    <row r="489942" spans="2:3" x14ac:dyDescent="0.25">
      <c r="B489942" s="78"/>
      <c r="C489942" s="77"/>
    </row>
    <row r="489943" spans="2:3" x14ac:dyDescent="0.25">
      <c r="B489943" s="78"/>
      <c r="C489943" s="77"/>
    </row>
    <row r="489944" spans="2:3" x14ac:dyDescent="0.25">
      <c r="B489944" s="78"/>
      <c r="C489944" s="77"/>
    </row>
    <row r="489945" spans="2:3" x14ac:dyDescent="0.25">
      <c r="B489945" s="78"/>
      <c r="C489945" s="77"/>
    </row>
    <row r="489946" spans="2:3" x14ac:dyDescent="0.25">
      <c r="B489946" s="78"/>
      <c r="C489946" s="77"/>
    </row>
    <row r="489947" spans="2:3" x14ac:dyDescent="0.25">
      <c r="B489947" s="78"/>
      <c r="C489947" s="77"/>
    </row>
    <row r="489948" spans="2:3" x14ac:dyDescent="0.25">
      <c r="B489948" s="78"/>
      <c r="C489948" s="77"/>
    </row>
    <row r="489949" spans="2:3" x14ac:dyDescent="0.25">
      <c r="B489949" s="78"/>
      <c r="C489949" s="77"/>
    </row>
    <row r="489950" spans="2:3" x14ac:dyDescent="0.25">
      <c r="B489950" s="78"/>
      <c r="C489950" s="77"/>
    </row>
    <row r="490060" spans="2:3" x14ac:dyDescent="0.25">
      <c r="B490060" s="78"/>
      <c r="C490060" s="77"/>
    </row>
    <row r="490061" spans="2:3" x14ac:dyDescent="0.25">
      <c r="B490061" s="78"/>
      <c r="C490061" s="77"/>
    </row>
    <row r="490062" spans="2:3" x14ac:dyDescent="0.25">
      <c r="B490062" s="78"/>
      <c r="C490062" s="77"/>
    </row>
    <row r="490063" spans="2:3" x14ac:dyDescent="0.25">
      <c r="B490063" s="78"/>
      <c r="C490063" s="77"/>
    </row>
    <row r="490064" spans="2:3" x14ac:dyDescent="0.25">
      <c r="B490064" s="78"/>
      <c r="C490064" s="77"/>
    </row>
    <row r="490065" spans="2:3" x14ac:dyDescent="0.25">
      <c r="B490065" s="78"/>
      <c r="C490065" s="77"/>
    </row>
    <row r="490066" spans="2:3" x14ac:dyDescent="0.25">
      <c r="B490066" s="78"/>
      <c r="C490066" s="77"/>
    </row>
    <row r="490067" spans="2:3" x14ac:dyDescent="0.25">
      <c r="B490067" s="78"/>
      <c r="C490067" s="77"/>
    </row>
    <row r="490068" spans="2:3" x14ac:dyDescent="0.25">
      <c r="B490068" s="78"/>
      <c r="C490068" s="77"/>
    </row>
    <row r="490069" spans="2:3" x14ac:dyDescent="0.25">
      <c r="B490069" s="78"/>
      <c r="C490069" s="77"/>
    </row>
    <row r="490070" spans="2:3" x14ac:dyDescent="0.25">
      <c r="B490070" s="78"/>
      <c r="C490070" s="77"/>
    </row>
    <row r="490071" spans="2:3" x14ac:dyDescent="0.25">
      <c r="B490071" s="78"/>
      <c r="C490071" s="77"/>
    </row>
    <row r="490072" spans="2:3" x14ac:dyDescent="0.25">
      <c r="B490072" s="78"/>
      <c r="C490072" s="77"/>
    </row>
    <row r="490182" spans="2:3" x14ac:dyDescent="0.25">
      <c r="B490182" s="78"/>
      <c r="C490182" s="77"/>
    </row>
    <row r="490183" spans="2:3" x14ac:dyDescent="0.25">
      <c r="B490183" s="78"/>
      <c r="C490183" s="77"/>
    </row>
    <row r="490184" spans="2:3" x14ac:dyDescent="0.25">
      <c r="B490184" s="78"/>
      <c r="C490184" s="77"/>
    </row>
    <row r="490185" spans="2:3" x14ac:dyDescent="0.25">
      <c r="B490185" s="78"/>
      <c r="C490185" s="77"/>
    </row>
    <row r="490186" spans="2:3" x14ac:dyDescent="0.25">
      <c r="B490186" s="78"/>
      <c r="C490186" s="77"/>
    </row>
    <row r="490187" spans="2:3" x14ac:dyDescent="0.25">
      <c r="B490187" s="78"/>
      <c r="C490187" s="77"/>
    </row>
    <row r="490188" spans="2:3" x14ac:dyDescent="0.25">
      <c r="B490188" s="78"/>
      <c r="C490188" s="77"/>
    </row>
    <row r="490189" spans="2:3" x14ac:dyDescent="0.25">
      <c r="B490189" s="78"/>
      <c r="C490189" s="77"/>
    </row>
    <row r="490190" spans="2:3" x14ac:dyDescent="0.25">
      <c r="B490190" s="78"/>
      <c r="C490190" s="77"/>
    </row>
    <row r="490191" spans="2:3" x14ac:dyDescent="0.25">
      <c r="B490191" s="78"/>
      <c r="C490191" s="77"/>
    </row>
    <row r="490192" spans="2:3" x14ac:dyDescent="0.25">
      <c r="B490192" s="78"/>
      <c r="C490192" s="77"/>
    </row>
    <row r="490193" spans="2:3" x14ac:dyDescent="0.25">
      <c r="B490193" s="78"/>
      <c r="C490193" s="77"/>
    </row>
    <row r="490194" spans="2:3" x14ac:dyDescent="0.25">
      <c r="B490194" s="78"/>
      <c r="C490194" s="77"/>
    </row>
    <row r="490304" spans="2:3" x14ac:dyDescent="0.25">
      <c r="B490304" s="78"/>
      <c r="C490304" s="77"/>
    </row>
    <row r="490305" spans="2:3" x14ac:dyDescent="0.25">
      <c r="B490305" s="78"/>
      <c r="C490305" s="77"/>
    </row>
    <row r="490306" spans="2:3" x14ac:dyDescent="0.25">
      <c r="B490306" s="78"/>
      <c r="C490306" s="77"/>
    </row>
    <row r="490307" spans="2:3" x14ac:dyDescent="0.25">
      <c r="B490307" s="78"/>
      <c r="C490307" s="77"/>
    </row>
    <row r="490308" spans="2:3" x14ac:dyDescent="0.25">
      <c r="B490308" s="78"/>
      <c r="C490308" s="77"/>
    </row>
    <row r="490309" spans="2:3" x14ac:dyDescent="0.25">
      <c r="B490309" s="78"/>
      <c r="C490309" s="77"/>
    </row>
    <row r="490310" spans="2:3" x14ac:dyDescent="0.25">
      <c r="B490310" s="78"/>
      <c r="C490310" s="77"/>
    </row>
    <row r="490311" spans="2:3" x14ac:dyDescent="0.25">
      <c r="B490311" s="78"/>
      <c r="C490311" s="77"/>
    </row>
    <row r="490312" spans="2:3" x14ac:dyDescent="0.25">
      <c r="B490312" s="78"/>
      <c r="C490312" s="77"/>
    </row>
    <row r="490313" spans="2:3" x14ac:dyDescent="0.25">
      <c r="B490313" s="78"/>
      <c r="C490313" s="77"/>
    </row>
    <row r="490314" spans="2:3" x14ac:dyDescent="0.25">
      <c r="B490314" s="78"/>
      <c r="C490314" s="77"/>
    </row>
    <row r="490315" spans="2:3" x14ac:dyDescent="0.25">
      <c r="B490315" s="78"/>
      <c r="C490315" s="77"/>
    </row>
    <row r="490316" spans="2:3" x14ac:dyDescent="0.25">
      <c r="B490316" s="78"/>
      <c r="C490316" s="77"/>
    </row>
    <row r="490426" spans="2:3" x14ac:dyDescent="0.25">
      <c r="B490426" s="78"/>
      <c r="C490426" s="77"/>
    </row>
    <row r="490427" spans="2:3" x14ac:dyDescent="0.25">
      <c r="B490427" s="78"/>
      <c r="C490427" s="77"/>
    </row>
    <row r="490428" spans="2:3" x14ac:dyDescent="0.25">
      <c r="B490428" s="78"/>
      <c r="C490428" s="77"/>
    </row>
    <row r="490429" spans="2:3" x14ac:dyDescent="0.25">
      <c r="B490429" s="78"/>
      <c r="C490429" s="77"/>
    </row>
    <row r="490430" spans="2:3" x14ac:dyDescent="0.25">
      <c r="B490430" s="78"/>
      <c r="C490430" s="77"/>
    </row>
    <row r="490431" spans="2:3" x14ac:dyDescent="0.25">
      <c r="B490431" s="78"/>
      <c r="C490431" s="77"/>
    </row>
    <row r="490432" spans="2:3" x14ac:dyDescent="0.25">
      <c r="B490432" s="78"/>
      <c r="C490432" s="77"/>
    </row>
    <row r="490433" spans="2:3" x14ac:dyDescent="0.25">
      <c r="B490433" s="78"/>
      <c r="C490433" s="77"/>
    </row>
    <row r="490434" spans="2:3" x14ac:dyDescent="0.25">
      <c r="B490434" s="78"/>
      <c r="C490434" s="77"/>
    </row>
    <row r="490435" spans="2:3" x14ac:dyDescent="0.25">
      <c r="B490435" s="78"/>
      <c r="C490435" s="77"/>
    </row>
    <row r="490436" spans="2:3" x14ac:dyDescent="0.25">
      <c r="B490436" s="78"/>
      <c r="C490436" s="77"/>
    </row>
    <row r="490437" spans="2:3" x14ac:dyDescent="0.25">
      <c r="B490437" s="78"/>
      <c r="C490437" s="77"/>
    </row>
    <row r="490438" spans="2:3" x14ac:dyDescent="0.25">
      <c r="B490438" s="78"/>
      <c r="C490438" s="77"/>
    </row>
    <row r="490548" spans="2:3" x14ac:dyDescent="0.25">
      <c r="B490548" s="78"/>
      <c r="C490548" s="77"/>
    </row>
    <row r="490549" spans="2:3" x14ac:dyDescent="0.25">
      <c r="B490549" s="78"/>
      <c r="C490549" s="77"/>
    </row>
    <row r="490550" spans="2:3" x14ac:dyDescent="0.25">
      <c r="B490550" s="78"/>
      <c r="C490550" s="77"/>
    </row>
    <row r="490551" spans="2:3" x14ac:dyDescent="0.25">
      <c r="B490551" s="78"/>
      <c r="C490551" s="77"/>
    </row>
    <row r="490552" spans="2:3" x14ac:dyDescent="0.25">
      <c r="B490552" s="78"/>
      <c r="C490552" s="77"/>
    </row>
    <row r="490553" spans="2:3" x14ac:dyDescent="0.25">
      <c r="B490553" s="78"/>
      <c r="C490553" s="77"/>
    </row>
    <row r="490554" spans="2:3" x14ac:dyDescent="0.25">
      <c r="B490554" s="78"/>
      <c r="C490554" s="77"/>
    </row>
    <row r="490555" spans="2:3" x14ac:dyDescent="0.25">
      <c r="B490555" s="78"/>
      <c r="C490555" s="77"/>
    </row>
    <row r="490556" spans="2:3" x14ac:dyDescent="0.25">
      <c r="B490556" s="78"/>
      <c r="C490556" s="77"/>
    </row>
    <row r="490557" spans="2:3" x14ac:dyDescent="0.25">
      <c r="B490557" s="78"/>
      <c r="C490557" s="77"/>
    </row>
    <row r="490558" spans="2:3" x14ac:dyDescent="0.25">
      <c r="B490558" s="78"/>
      <c r="C490558" s="77"/>
    </row>
    <row r="490559" spans="2:3" x14ac:dyDescent="0.25">
      <c r="B490559" s="78"/>
      <c r="C490559" s="77"/>
    </row>
    <row r="490560" spans="2:3" x14ac:dyDescent="0.25">
      <c r="B490560" s="78"/>
      <c r="C490560" s="77"/>
    </row>
    <row r="490670" spans="2:3" x14ac:dyDescent="0.25">
      <c r="B490670" s="78"/>
      <c r="C490670" s="77"/>
    </row>
    <row r="490671" spans="2:3" x14ac:dyDescent="0.25">
      <c r="B490671" s="78"/>
      <c r="C490671" s="77"/>
    </row>
    <row r="490672" spans="2:3" x14ac:dyDescent="0.25">
      <c r="B490672" s="78"/>
      <c r="C490672" s="77"/>
    </row>
    <row r="490673" spans="2:3" x14ac:dyDescent="0.25">
      <c r="B490673" s="78"/>
      <c r="C490673" s="77"/>
    </row>
    <row r="490674" spans="2:3" x14ac:dyDescent="0.25">
      <c r="B490674" s="78"/>
      <c r="C490674" s="77"/>
    </row>
    <row r="490675" spans="2:3" x14ac:dyDescent="0.25">
      <c r="B490675" s="78"/>
      <c r="C490675" s="77"/>
    </row>
    <row r="490676" spans="2:3" x14ac:dyDescent="0.25">
      <c r="B490676" s="78"/>
      <c r="C490676" s="77"/>
    </row>
    <row r="490677" spans="2:3" x14ac:dyDescent="0.25">
      <c r="B490677" s="78"/>
      <c r="C490677" s="77"/>
    </row>
    <row r="490678" spans="2:3" x14ac:dyDescent="0.25">
      <c r="B490678" s="78"/>
      <c r="C490678" s="77"/>
    </row>
    <row r="490679" spans="2:3" x14ac:dyDescent="0.25">
      <c r="B490679" s="78"/>
      <c r="C490679" s="77"/>
    </row>
    <row r="490680" spans="2:3" x14ac:dyDescent="0.25">
      <c r="B490680" s="78"/>
      <c r="C490680" s="77"/>
    </row>
    <row r="490681" spans="2:3" x14ac:dyDescent="0.25">
      <c r="B490681" s="78"/>
      <c r="C490681" s="77"/>
    </row>
    <row r="490682" spans="2:3" x14ac:dyDescent="0.25">
      <c r="B490682" s="78"/>
      <c r="C490682" s="77"/>
    </row>
    <row r="490792" spans="2:3" x14ac:dyDescent="0.25">
      <c r="B490792" s="78"/>
      <c r="C490792" s="77"/>
    </row>
    <row r="490793" spans="2:3" x14ac:dyDescent="0.25">
      <c r="B490793" s="78"/>
      <c r="C490793" s="77"/>
    </row>
    <row r="490794" spans="2:3" x14ac:dyDescent="0.25">
      <c r="B490794" s="78"/>
      <c r="C490794" s="77"/>
    </row>
    <row r="490795" spans="2:3" x14ac:dyDescent="0.25">
      <c r="B490795" s="78"/>
      <c r="C490795" s="77"/>
    </row>
    <row r="490796" spans="2:3" x14ac:dyDescent="0.25">
      <c r="B490796" s="78"/>
      <c r="C490796" s="77"/>
    </row>
    <row r="490797" spans="2:3" x14ac:dyDescent="0.25">
      <c r="B490797" s="78"/>
      <c r="C490797" s="77"/>
    </row>
    <row r="490798" spans="2:3" x14ac:dyDescent="0.25">
      <c r="B490798" s="78"/>
      <c r="C490798" s="77"/>
    </row>
    <row r="490799" spans="2:3" x14ac:dyDescent="0.25">
      <c r="B490799" s="78"/>
      <c r="C490799" s="77"/>
    </row>
    <row r="490800" spans="2:3" x14ac:dyDescent="0.25">
      <c r="B490800" s="78"/>
      <c r="C490800" s="77"/>
    </row>
    <row r="490801" spans="2:3" x14ac:dyDescent="0.25">
      <c r="B490801" s="78"/>
      <c r="C490801" s="77"/>
    </row>
    <row r="490802" spans="2:3" x14ac:dyDescent="0.25">
      <c r="B490802" s="78"/>
      <c r="C490802" s="77"/>
    </row>
    <row r="490803" spans="2:3" x14ac:dyDescent="0.25">
      <c r="B490803" s="78"/>
      <c r="C490803" s="77"/>
    </row>
    <row r="490804" spans="2:3" x14ac:dyDescent="0.25">
      <c r="B490804" s="78"/>
      <c r="C490804" s="77"/>
    </row>
    <row r="490914" spans="2:3" x14ac:dyDescent="0.25">
      <c r="B490914" s="78"/>
      <c r="C490914" s="77"/>
    </row>
    <row r="490915" spans="2:3" x14ac:dyDescent="0.25">
      <c r="B490915" s="78"/>
      <c r="C490915" s="77"/>
    </row>
    <row r="490916" spans="2:3" x14ac:dyDescent="0.25">
      <c r="B490916" s="78"/>
      <c r="C490916" s="77"/>
    </row>
    <row r="490917" spans="2:3" x14ac:dyDescent="0.25">
      <c r="B490917" s="78"/>
      <c r="C490917" s="77"/>
    </row>
    <row r="490918" spans="2:3" x14ac:dyDescent="0.25">
      <c r="B490918" s="78"/>
      <c r="C490918" s="77"/>
    </row>
    <row r="490919" spans="2:3" x14ac:dyDescent="0.25">
      <c r="B490919" s="78"/>
      <c r="C490919" s="77"/>
    </row>
    <row r="490920" spans="2:3" x14ac:dyDescent="0.25">
      <c r="B490920" s="78"/>
      <c r="C490920" s="77"/>
    </row>
    <row r="490921" spans="2:3" x14ac:dyDescent="0.25">
      <c r="B490921" s="78"/>
      <c r="C490921" s="77"/>
    </row>
    <row r="490922" spans="2:3" x14ac:dyDescent="0.25">
      <c r="B490922" s="78"/>
      <c r="C490922" s="77"/>
    </row>
    <row r="490923" spans="2:3" x14ac:dyDescent="0.25">
      <c r="B490923" s="78"/>
      <c r="C490923" s="77"/>
    </row>
    <row r="490924" spans="2:3" x14ac:dyDescent="0.25">
      <c r="B490924" s="78"/>
      <c r="C490924" s="77"/>
    </row>
    <row r="490925" spans="2:3" x14ac:dyDescent="0.25">
      <c r="B490925" s="78"/>
      <c r="C490925" s="77"/>
    </row>
    <row r="490926" spans="2:3" x14ac:dyDescent="0.25">
      <c r="B490926" s="78"/>
      <c r="C490926" s="77"/>
    </row>
    <row r="491036" spans="2:3" x14ac:dyDescent="0.25">
      <c r="B491036" s="78"/>
      <c r="C491036" s="77"/>
    </row>
    <row r="491037" spans="2:3" x14ac:dyDescent="0.25">
      <c r="B491037" s="78"/>
      <c r="C491037" s="77"/>
    </row>
    <row r="491038" spans="2:3" x14ac:dyDescent="0.25">
      <c r="B491038" s="78"/>
      <c r="C491038" s="77"/>
    </row>
    <row r="491039" spans="2:3" x14ac:dyDescent="0.25">
      <c r="B491039" s="78"/>
      <c r="C491039" s="77"/>
    </row>
    <row r="491040" spans="2:3" x14ac:dyDescent="0.25">
      <c r="B491040" s="78"/>
      <c r="C491040" s="77"/>
    </row>
    <row r="491041" spans="2:3" x14ac:dyDescent="0.25">
      <c r="B491041" s="78"/>
      <c r="C491041" s="77"/>
    </row>
    <row r="491042" spans="2:3" x14ac:dyDescent="0.25">
      <c r="B491042" s="78"/>
      <c r="C491042" s="77"/>
    </row>
    <row r="491043" spans="2:3" x14ac:dyDescent="0.25">
      <c r="B491043" s="78"/>
      <c r="C491043" s="77"/>
    </row>
    <row r="491044" spans="2:3" x14ac:dyDescent="0.25">
      <c r="B491044" s="78"/>
      <c r="C491044" s="77"/>
    </row>
    <row r="491045" spans="2:3" x14ac:dyDescent="0.25">
      <c r="B491045" s="78"/>
      <c r="C491045" s="77"/>
    </row>
    <row r="491046" spans="2:3" x14ac:dyDescent="0.25">
      <c r="B491046" s="78"/>
      <c r="C491046" s="77"/>
    </row>
    <row r="491047" spans="2:3" x14ac:dyDescent="0.25">
      <c r="B491047" s="78"/>
      <c r="C491047" s="77"/>
    </row>
    <row r="491048" spans="2:3" x14ac:dyDescent="0.25">
      <c r="B491048" s="78"/>
      <c r="C491048" s="77"/>
    </row>
    <row r="491158" spans="2:3" x14ac:dyDescent="0.25">
      <c r="B491158" s="78"/>
      <c r="C491158" s="77"/>
    </row>
    <row r="491159" spans="2:3" x14ac:dyDescent="0.25">
      <c r="B491159" s="78"/>
      <c r="C491159" s="77"/>
    </row>
    <row r="491160" spans="2:3" x14ac:dyDescent="0.25">
      <c r="B491160" s="78"/>
      <c r="C491160" s="77"/>
    </row>
    <row r="491161" spans="2:3" x14ac:dyDescent="0.25">
      <c r="B491161" s="78"/>
      <c r="C491161" s="77"/>
    </row>
    <row r="491162" spans="2:3" x14ac:dyDescent="0.25">
      <c r="B491162" s="78"/>
      <c r="C491162" s="77"/>
    </row>
    <row r="491163" spans="2:3" x14ac:dyDescent="0.25">
      <c r="B491163" s="78"/>
      <c r="C491163" s="77"/>
    </row>
    <row r="491164" spans="2:3" x14ac:dyDescent="0.25">
      <c r="B491164" s="78"/>
      <c r="C491164" s="77"/>
    </row>
    <row r="491165" spans="2:3" x14ac:dyDescent="0.25">
      <c r="B491165" s="78"/>
      <c r="C491165" s="77"/>
    </row>
    <row r="491166" spans="2:3" x14ac:dyDescent="0.25">
      <c r="B491166" s="78"/>
      <c r="C491166" s="77"/>
    </row>
    <row r="491167" spans="2:3" x14ac:dyDescent="0.25">
      <c r="B491167" s="78"/>
      <c r="C491167" s="77"/>
    </row>
    <row r="491168" spans="2:3" x14ac:dyDescent="0.25">
      <c r="B491168" s="78"/>
      <c r="C491168" s="77"/>
    </row>
    <row r="491169" spans="2:3" x14ac:dyDescent="0.25">
      <c r="B491169" s="78"/>
      <c r="C491169" s="77"/>
    </row>
    <row r="491170" spans="2:3" x14ac:dyDescent="0.25">
      <c r="B491170" s="78"/>
      <c r="C491170" s="77"/>
    </row>
    <row r="491280" spans="2:3" x14ac:dyDescent="0.25">
      <c r="B491280" s="78"/>
      <c r="C491280" s="77"/>
    </row>
    <row r="491281" spans="2:3" x14ac:dyDescent="0.25">
      <c r="B491281" s="78"/>
      <c r="C491281" s="77"/>
    </row>
    <row r="491282" spans="2:3" x14ac:dyDescent="0.25">
      <c r="B491282" s="78"/>
      <c r="C491282" s="77"/>
    </row>
    <row r="491283" spans="2:3" x14ac:dyDescent="0.25">
      <c r="B491283" s="78"/>
      <c r="C491283" s="77"/>
    </row>
    <row r="491284" spans="2:3" x14ac:dyDescent="0.25">
      <c r="B491284" s="78"/>
      <c r="C491284" s="77"/>
    </row>
    <row r="491285" spans="2:3" x14ac:dyDescent="0.25">
      <c r="B491285" s="78"/>
      <c r="C491285" s="77"/>
    </row>
    <row r="491286" spans="2:3" x14ac:dyDescent="0.25">
      <c r="B491286" s="78"/>
      <c r="C491286" s="77"/>
    </row>
    <row r="491287" spans="2:3" x14ac:dyDescent="0.25">
      <c r="B491287" s="78"/>
      <c r="C491287" s="77"/>
    </row>
    <row r="491288" spans="2:3" x14ac:dyDescent="0.25">
      <c r="B491288" s="78"/>
      <c r="C491288" s="77"/>
    </row>
    <row r="491289" spans="2:3" x14ac:dyDescent="0.25">
      <c r="B491289" s="78"/>
      <c r="C491289" s="77"/>
    </row>
    <row r="491290" spans="2:3" x14ac:dyDescent="0.25">
      <c r="B491290" s="78"/>
      <c r="C491290" s="77"/>
    </row>
    <row r="491291" spans="2:3" x14ac:dyDescent="0.25">
      <c r="B491291" s="78"/>
      <c r="C491291" s="77"/>
    </row>
    <row r="491292" spans="2:3" x14ac:dyDescent="0.25">
      <c r="B491292" s="78"/>
      <c r="C491292" s="77"/>
    </row>
    <row r="491402" spans="2:3" x14ac:dyDescent="0.25">
      <c r="B491402" s="78"/>
      <c r="C491402" s="77"/>
    </row>
    <row r="491403" spans="2:3" x14ac:dyDescent="0.25">
      <c r="B491403" s="78"/>
      <c r="C491403" s="77"/>
    </row>
    <row r="491404" spans="2:3" x14ac:dyDescent="0.25">
      <c r="B491404" s="78"/>
      <c r="C491404" s="77"/>
    </row>
    <row r="491405" spans="2:3" x14ac:dyDescent="0.25">
      <c r="B491405" s="78"/>
      <c r="C491405" s="77"/>
    </row>
    <row r="491406" spans="2:3" x14ac:dyDescent="0.25">
      <c r="B491406" s="78"/>
      <c r="C491406" s="77"/>
    </row>
    <row r="491407" spans="2:3" x14ac:dyDescent="0.25">
      <c r="B491407" s="78"/>
      <c r="C491407" s="77"/>
    </row>
    <row r="491408" spans="2:3" x14ac:dyDescent="0.25">
      <c r="B491408" s="78"/>
      <c r="C491408" s="77"/>
    </row>
    <row r="491409" spans="2:3" x14ac:dyDescent="0.25">
      <c r="B491409" s="78"/>
      <c r="C491409" s="77"/>
    </row>
    <row r="491410" spans="2:3" x14ac:dyDescent="0.25">
      <c r="B491410" s="78"/>
      <c r="C491410" s="77"/>
    </row>
    <row r="491411" spans="2:3" x14ac:dyDescent="0.25">
      <c r="B491411" s="78"/>
      <c r="C491411" s="77"/>
    </row>
    <row r="491412" spans="2:3" x14ac:dyDescent="0.25">
      <c r="B491412" s="78"/>
      <c r="C491412" s="77"/>
    </row>
    <row r="491413" spans="2:3" x14ac:dyDescent="0.25">
      <c r="B491413" s="78"/>
      <c r="C491413" s="77"/>
    </row>
    <row r="491414" spans="2:3" x14ac:dyDescent="0.25">
      <c r="B491414" s="78"/>
      <c r="C491414" s="77"/>
    </row>
    <row r="491524" spans="2:3" x14ac:dyDescent="0.25">
      <c r="B491524" s="78"/>
      <c r="C491524" s="77"/>
    </row>
    <row r="491525" spans="2:3" x14ac:dyDescent="0.25">
      <c r="B491525" s="78"/>
      <c r="C491525" s="77"/>
    </row>
    <row r="491526" spans="2:3" x14ac:dyDescent="0.25">
      <c r="B491526" s="78"/>
      <c r="C491526" s="77"/>
    </row>
    <row r="491527" spans="2:3" x14ac:dyDescent="0.25">
      <c r="B491527" s="78"/>
      <c r="C491527" s="77"/>
    </row>
    <row r="491528" spans="2:3" x14ac:dyDescent="0.25">
      <c r="B491528" s="78"/>
      <c r="C491528" s="77"/>
    </row>
    <row r="491529" spans="2:3" x14ac:dyDescent="0.25">
      <c r="B491529" s="78"/>
      <c r="C491529" s="77"/>
    </row>
    <row r="491530" spans="2:3" x14ac:dyDescent="0.25">
      <c r="B491530" s="78"/>
      <c r="C491530" s="77"/>
    </row>
    <row r="491531" spans="2:3" x14ac:dyDescent="0.25">
      <c r="B491531" s="78"/>
      <c r="C491531" s="77"/>
    </row>
    <row r="491532" spans="2:3" x14ac:dyDescent="0.25">
      <c r="B491532" s="78"/>
      <c r="C491532" s="77"/>
    </row>
    <row r="491533" spans="2:3" x14ac:dyDescent="0.25">
      <c r="B491533" s="78"/>
      <c r="C491533" s="77"/>
    </row>
    <row r="491534" spans="2:3" x14ac:dyDescent="0.25">
      <c r="B491534" s="78"/>
      <c r="C491534" s="77"/>
    </row>
    <row r="491535" spans="2:3" x14ac:dyDescent="0.25">
      <c r="B491535" s="78"/>
      <c r="C491535" s="77"/>
    </row>
    <row r="491536" spans="2:3" x14ac:dyDescent="0.25">
      <c r="B491536" s="78"/>
      <c r="C491536" s="77"/>
    </row>
    <row r="491646" spans="2:3" x14ac:dyDescent="0.25">
      <c r="B491646" s="78"/>
      <c r="C491646" s="77"/>
    </row>
    <row r="491647" spans="2:3" x14ac:dyDescent="0.25">
      <c r="B491647" s="78"/>
      <c r="C491647" s="77"/>
    </row>
    <row r="491648" spans="2:3" x14ac:dyDescent="0.25">
      <c r="B491648" s="78"/>
      <c r="C491648" s="77"/>
    </row>
    <row r="491649" spans="2:3" x14ac:dyDescent="0.25">
      <c r="B491649" s="78"/>
      <c r="C491649" s="77"/>
    </row>
    <row r="491650" spans="2:3" x14ac:dyDescent="0.25">
      <c r="B491650" s="78"/>
      <c r="C491650" s="77"/>
    </row>
    <row r="491651" spans="2:3" x14ac:dyDescent="0.25">
      <c r="B491651" s="78"/>
      <c r="C491651" s="77"/>
    </row>
    <row r="491652" spans="2:3" x14ac:dyDescent="0.25">
      <c r="B491652" s="78"/>
      <c r="C491652" s="77"/>
    </row>
    <row r="491653" spans="2:3" x14ac:dyDescent="0.25">
      <c r="B491653" s="78"/>
      <c r="C491653" s="77"/>
    </row>
    <row r="491654" spans="2:3" x14ac:dyDescent="0.25">
      <c r="B491654" s="78"/>
      <c r="C491654" s="77"/>
    </row>
    <row r="491655" spans="2:3" x14ac:dyDescent="0.25">
      <c r="B491655" s="78"/>
      <c r="C491655" s="77"/>
    </row>
    <row r="491656" spans="2:3" x14ac:dyDescent="0.25">
      <c r="B491656" s="78"/>
      <c r="C491656" s="77"/>
    </row>
    <row r="491657" spans="2:3" x14ac:dyDescent="0.25">
      <c r="B491657" s="78"/>
      <c r="C491657" s="77"/>
    </row>
    <row r="491658" spans="2:3" x14ac:dyDescent="0.25">
      <c r="B491658" s="78"/>
      <c r="C491658" s="77"/>
    </row>
    <row r="491768" spans="2:3" x14ac:dyDescent="0.25">
      <c r="B491768" s="78"/>
      <c r="C491768" s="77"/>
    </row>
    <row r="491769" spans="2:3" x14ac:dyDescent="0.25">
      <c r="B491769" s="78"/>
      <c r="C491769" s="77"/>
    </row>
    <row r="491770" spans="2:3" x14ac:dyDescent="0.25">
      <c r="B491770" s="78"/>
      <c r="C491770" s="77"/>
    </row>
    <row r="491771" spans="2:3" x14ac:dyDescent="0.25">
      <c r="B491771" s="78"/>
      <c r="C491771" s="77"/>
    </row>
    <row r="491772" spans="2:3" x14ac:dyDescent="0.25">
      <c r="B491772" s="78"/>
      <c r="C491772" s="77"/>
    </row>
    <row r="491773" spans="2:3" x14ac:dyDescent="0.25">
      <c r="B491773" s="78"/>
      <c r="C491773" s="77"/>
    </row>
    <row r="491774" spans="2:3" x14ac:dyDescent="0.25">
      <c r="B491774" s="78"/>
      <c r="C491774" s="77"/>
    </row>
    <row r="491775" spans="2:3" x14ac:dyDescent="0.25">
      <c r="B491775" s="78"/>
      <c r="C491775" s="77"/>
    </row>
    <row r="491776" spans="2:3" x14ac:dyDescent="0.25">
      <c r="B491776" s="78"/>
      <c r="C491776" s="77"/>
    </row>
    <row r="491777" spans="2:3" x14ac:dyDescent="0.25">
      <c r="B491777" s="78"/>
      <c r="C491777" s="77"/>
    </row>
    <row r="491778" spans="2:3" x14ac:dyDescent="0.25">
      <c r="B491778" s="78"/>
      <c r="C491778" s="77"/>
    </row>
    <row r="491779" spans="2:3" x14ac:dyDescent="0.25">
      <c r="B491779" s="78"/>
      <c r="C491779" s="77"/>
    </row>
    <row r="491780" spans="2:3" x14ac:dyDescent="0.25">
      <c r="B491780" s="78"/>
      <c r="C491780" s="77"/>
    </row>
    <row r="491890" spans="2:3" x14ac:dyDescent="0.25">
      <c r="B491890" s="78"/>
      <c r="C491890" s="77"/>
    </row>
    <row r="491891" spans="2:3" x14ac:dyDescent="0.25">
      <c r="B491891" s="78"/>
      <c r="C491891" s="77"/>
    </row>
    <row r="491892" spans="2:3" x14ac:dyDescent="0.25">
      <c r="B491892" s="78"/>
      <c r="C491892" s="77"/>
    </row>
    <row r="491893" spans="2:3" x14ac:dyDescent="0.25">
      <c r="B491893" s="78"/>
      <c r="C491893" s="77"/>
    </row>
    <row r="491894" spans="2:3" x14ac:dyDescent="0.25">
      <c r="B491894" s="78"/>
      <c r="C491894" s="77"/>
    </row>
    <row r="491895" spans="2:3" x14ac:dyDescent="0.25">
      <c r="B491895" s="78"/>
      <c r="C491895" s="77"/>
    </row>
    <row r="491896" spans="2:3" x14ac:dyDescent="0.25">
      <c r="B491896" s="78"/>
      <c r="C491896" s="77"/>
    </row>
    <row r="491897" spans="2:3" x14ac:dyDescent="0.25">
      <c r="B491897" s="78"/>
      <c r="C491897" s="77"/>
    </row>
    <row r="491898" spans="2:3" x14ac:dyDescent="0.25">
      <c r="B491898" s="78"/>
      <c r="C491898" s="77"/>
    </row>
    <row r="491899" spans="2:3" x14ac:dyDescent="0.25">
      <c r="B491899" s="78"/>
      <c r="C491899" s="77"/>
    </row>
    <row r="491900" spans="2:3" x14ac:dyDescent="0.25">
      <c r="B491900" s="78"/>
      <c r="C491900" s="77"/>
    </row>
    <row r="491901" spans="2:3" x14ac:dyDescent="0.25">
      <c r="B491901" s="78"/>
      <c r="C491901" s="77"/>
    </row>
    <row r="491902" spans="2:3" x14ac:dyDescent="0.25">
      <c r="B491902" s="78"/>
      <c r="C491902" s="77"/>
    </row>
    <row r="492012" spans="2:3" x14ac:dyDescent="0.25">
      <c r="B492012" s="78"/>
      <c r="C492012" s="77"/>
    </row>
    <row r="492013" spans="2:3" x14ac:dyDescent="0.25">
      <c r="B492013" s="78"/>
      <c r="C492013" s="77"/>
    </row>
    <row r="492014" spans="2:3" x14ac:dyDescent="0.25">
      <c r="B492014" s="78"/>
      <c r="C492014" s="77"/>
    </row>
    <row r="492015" spans="2:3" x14ac:dyDescent="0.25">
      <c r="B492015" s="78"/>
      <c r="C492015" s="77"/>
    </row>
    <row r="492016" spans="2:3" x14ac:dyDescent="0.25">
      <c r="B492016" s="78"/>
      <c r="C492016" s="77"/>
    </row>
    <row r="492017" spans="2:3" x14ac:dyDescent="0.25">
      <c r="B492017" s="78"/>
      <c r="C492017" s="77"/>
    </row>
    <row r="492018" spans="2:3" x14ac:dyDescent="0.25">
      <c r="B492018" s="78"/>
      <c r="C492018" s="77"/>
    </row>
    <row r="492019" spans="2:3" x14ac:dyDescent="0.25">
      <c r="B492019" s="78"/>
      <c r="C492019" s="77"/>
    </row>
    <row r="492020" spans="2:3" x14ac:dyDescent="0.25">
      <c r="B492020" s="78"/>
      <c r="C492020" s="77"/>
    </row>
    <row r="492021" spans="2:3" x14ac:dyDescent="0.25">
      <c r="B492021" s="78"/>
      <c r="C492021" s="77"/>
    </row>
    <row r="492022" spans="2:3" x14ac:dyDescent="0.25">
      <c r="B492022" s="78"/>
      <c r="C492022" s="77"/>
    </row>
    <row r="492023" spans="2:3" x14ac:dyDescent="0.25">
      <c r="B492023" s="78"/>
      <c r="C492023" s="77"/>
    </row>
    <row r="492024" spans="2:3" x14ac:dyDescent="0.25">
      <c r="B492024" s="78"/>
      <c r="C492024" s="77"/>
    </row>
    <row r="492134" spans="2:3" x14ac:dyDescent="0.25">
      <c r="B492134" s="78"/>
      <c r="C492134" s="77"/>
    </row>
    <row r="492135" spans="2:3" x14ac:dyDescent="0.25">
      <c r="B492135" s="78"/>
      <c r="C492135" s="77"/>
    </row>
    <row r="492136" spans="2:3" x14ac:dyDescent="0.25">
      <c r="B492136" s="78"/>
      <c r="C492136" s="77"/>
    </row>
    <row r="492137" spans="2:3" x14ac:dyDescent="0.25">
      <c r="B492137" s="78"/>
      <c r="C492137" s="77"/>
    </row>
    <row r="492138" spans="2:3" x14ac:dyDescent="0.25">
      <c r="B492138" s="78"/>
      <c r="C492138" s="77"/>
    </row>
    <row r="492139" spans="2:3" x14ac:dyDescent="0.25">
      <c r="B492139" s="78"/>
      <c r="C492139" s="77"/>
    </row>
    <row r="492140" spans="2:3" x14ac:dyDescent="0.25">
      <c r="B492140" s="78"/>
      <c r="C492140" s="77"/>
    </row>
    <row r="492141" spans="2:3" x14ac:dyDescent="0.25">
      <c r="B492141" s="78"/>
      <c r="C492141" s="77"/>
    </row>
    <row r="492142" spans="2:3" x14ac:dyDescent="0.25">
      <c r="B492142" s="78"/>
      <c r="C492142" s="77"/>
    </row>
    <row r="492143" spans="2:3" x14ac:dyDescent="0.25">
      <c r="B492143" s="78"/>
      <c r="C492143" s="77"/>
    </row>
    <row r="492144" spans="2:3" x14ac:dyDescent="0.25">
      <c r="B492144" s="78"/>
      <c r="C492144" s="77"/>
    </row>
    <row r="492145" spans="2:3" x14ac:dyDescent="0.25">
      <c r="B492145" s="78"/>
      <c r="C492145" s="77"/>
    </row>
    <row r="492146" spans="2:3" x14ac:dyDescent="0.25">
      <c r="B492146" s="78"/>
      <c r="C492146" s="77"/>
    </row>
    <row r="492256" spans="2:3" x14ac:dyDescent="0.25">
      <c r="B492256" s="78"/>
      <c r="C492256" s="77"/>
    </row>
    <row r="492257" spans="2:3" x14ac:dyDescent="0.25">
      <c r="B492257" s="78"/>
      <c r="C492257" s="77"/>
    </row>
    <row r="492258" spans="2:3" x14ac:dyDescent="0.25">
      <c r="B492258" s="78"/>
      <c r="C492258" s="77"/>
    </row>
    <row r="492259" spans="2:3" x14ac:dyDescent="0.25">
      <c r="B492259" s="78"/>
      <c r="C492259" s="77"/>
    </row>
    <row r="492260" spans="2:3" x14ac:dyDescent="0.25">
      <c r="B492260" s="78"/>
      <c r="C492260" s="77"/>
    </row>
    <row r="492261" spans="2:3" x14ac:dyDescent="0.25">
      <c r="B492261" s="78"/>
      <c r="C492261" s="77"/>
    </row>
    <row r="492262" spans="2:3" x14ac:dyDescent="0.25">
      <c r="B492262" s="78"/>
      <c r="C492262" s="77"/>
    </row>
    <row r="492263" spans="2:3" x14ac:dyDescent="0.25">
      <c r="B492263" s="78"/>
      <c r="C492263" s="77"/>
    </row>
    <row r="492264" spans="2:3" x14ac:dyDescent="0.25">
      <c r="B492264" s="78"/>
      <c r="C492264" s="77"/>
    </row>
    <row r="492265" spans="2:3" x14ac:dyDescent="0.25">
      <c r="B492265" s="78"/>
      <c r="C492265" s="77"/>
    </row>
    <row r="492266" spans="2:3" x14ac:dyDescent="0.25">
      <c r="B492266" s="78"/>
      <c r="C492266" s="77"/>
    </row>
    <row r="492267" spans="2:3" x14ac:dyDescent="0.25">
      <c r="B492267" s="78"/>
      <c r="C492267" s="77"/>
    </row>
    <row r="492268" spans="2:3" x14ac:dyDescent="0.25">
      <c r="B492268" s="78"/>
      <c r="C492268" s="77"/>
    </row>
    <row r="492378" spans="2:3" x14ac:dyDescent="0.25">
      <c r="B492378" s="78"/>
      <c r="C492378" s="77"/>
    </row>
    <row r="492379" spans="2:3" x14ac:dyDescent="0.25">
      <c r="B492379" s="78"/>
      <c r="C492379" s="77"/>
    </row>
    <row r="492380" spans="2:3" x14ac:dyDescent="0.25">
      <c r="B492380" s="78"/>
      <c r="C492380" s="77"/>
    </row>
    <row r="492381" spans="2:3" x14ac:dyDescent="0.25">
      <c r="B492381" s="78"/>
      <c r="C492381" s="77"/>
    </row>
    <row r="492382" spans="2:3" x14ac:dyDescent="0.25">
      <c r="B492382" s="78"/>
      <c r="C492382" s="77"/>
    </row>
    <row r="492383" spans="2:3" x14ac:dyDescent="0.25">
      <c r="B492383" s="78"/>
      <c r="C492383" s="77"/>
    </row>
    <row r="492384" spans="2:3" x14ac:dyDescent="0.25">
      <c r="B492384" s="78"/>
      <c r="C492384" s="77"/>
    </row>
    <row r="492385" spans="2:3" x14ac:dyDescent="0.25">
      <c r="B492385" s="78"/>
      <c r="C492385" s="77"/>
    </row>
    <row r="492386" spans="2:3" x14ac:dyDescent="0.25">
      <c r="B492386" s="78"/>
      <c r="C492386" s="77"/>
    </row>
    <row r="492387" spans="2:3" x14ac:dyDescent="0.25">
      <c r="B492387" s="78"/>
      <c r="C492387" s="77"/>
    </row>
    <row r="492388" spans="2:3" x14ac:dyDescent="0.25">
      <c r="B492388" s="78"/>
      <c r="C492388" s="77"/>
    </row>
    <row r="492389" spans="2:3" x14ac:dyDescent="0.25">
      <c r="B492389" s="78"/>
      <c r="C492389" s="77"/>
    </row>
    <row r="492390" spans="2:3" x14ac:dyDescent="0.25">
      <c r="B492390" s="78"/>
      <c r="C492390" s="77"/>
    </row>
    <row r="492500" spans="2:3" x14ac:dyDescent="0.25">
      <c r="B492500" s="78"/>
      <c r="C492500" s="77"/>
    </row>
    <row r="492501" spans="2:3" x14ac:dyDescent="0.25">
      <c r="B492501" s="78"/>
      <c r="C492501" s="77"/>
    </row>
    <row r="492502" spans="2:3" x14ac:dyDescent="0.25">
      <c r="B492502" s="78"/>
      <c r="C492502" s="77"/>
    </row>
    <row r="492503" spans="2:3" x14ac:dyDescent="0.25">
      <c r="B492503" s="78"/>
      <c r="C492503" s="77"/>
    </row>
    <row r="492504" spans="2:3" x14ac:dyDescent="0.25">
      <c r="B492504" s="78"/>
      <c r="C492504" s="77"/>
    </row>
    <row r="492505" spans="2:3" x14ac:dyDescent="0.25">
      <c r="B492505" s="78"/>
      <c r="C492505" s="77"/>
    </row>
    <row r="492506" spans="2:3" x14ac:dyDescent="0.25">
      <c r="B492506" s="78"/>
      <c r="C492506" s="77"/>
    </row>
    <row r="492507" spans="2:3" x14ac:dyDescent="0.25">
      <c r="B492507" s="78"/>
      <c r="C492507" s="77"/>
    </row>
    <row r="492508" spans="2:3" x14ac:dyDescent="0.25">
      <c r="B492508" s="78"/>
      <c r="C492508" s="77"/>
    </row>
    <row r="492509" spans="2:3" x14ac:dyDescent="0.25">
      <c r="B492509" s="78"/>
      <c r="C492509" s="77"/>
    </row>
    <row r="492510" spans="2:3" x14ac:dyDescent="0.25">
      <c r="B492510" s="78"/>
      <c r="C492510" s="77"/>
    </row>
    <row r="492511" spans="2:3" x14ac:dyDescent="0.25">
      <c r="B492511" s="78"/>
      <c r="C492511" s="77"/>
    </row>
    <row r="492512" spans="2:3" x14ac:dyDescent="0.25">
      <c r="B492512" s="78"/>
      <c r="C492512" s="77"/>
    </row>
    <row r="492622" spans="2:3" x14ac:dyDescent="0.25">
      <c r="B492622" s="78"/>
      <c r="C492622" s="77"/>
    </row>
    <row r="492623" spans="2:3" x14ac:dyDescent="0.25">
      <c r="B492623" s="78"/>
      <c r="C492623" s="77"/>
    </row>
    <row r="492624" spans="2:3" x14ac:dyDescent="0.25">
      <c r="B492624" s="78"/>
      <c r="C492624" s="77"/>
    </row>
    <row r="492625" spans="2:3" x14ac:dyDescent="0.25">
      <c r="B492625" s="78"/>
      <c r="C492625" s="77"/>
    </row>
    <row r="492626" spans="2:3" x14ac:dyDescent="0.25">
      <c r="B492626" s="78"/>
      <c r="C492626" s="77"/>
    </row>
    <row r="492627" spans="2:3" x14ac:dyDescent="0.25">
      <c r="B492627" s="78"/>
      <c r="C492627" s="77"/>
    </row>
    <row r="492628" spans="2:3" x14ac:dyDescent="0.25">
      <c r="B492628" s="78"/>
      <c r="C492628" s="77"/>
    </row>
    <row r="492629" spans="2:3" x14ac:dyDescent="0.25">
      <c r="B492629" s="78"/>
      <c r="C492629" s="77"/>
    </row>
    <row r="492630" spans="2:3" x14ac:dyDescent="0.25">
      <c r="B492630" s="78"/>
      <c r="C492630" s="77"/>
    </row>
    <row r="492631" spans="2:3" x14ac:dyDescent="0.25">
      <c r="B492631" s="78"/>
      <c r="C492631" s="77"/>
    </row>
    <row r="492632" spans="2:3" x14ac:dyDescent="0.25">
      <c r="B492632" s="78"/>
      <c r="C492632" s="77"/>
    </row>
    <row r="492633" spans="2:3" x14ac:dyDescent="0.25">
      <c r="B492633" s="78"/>
      <c r="C492633" s="77"/>
    </row>
    <row r="492634" spans="2:3" x14ac:dyDescent="0.25">
      <c r="B492634" s="78"/>
      <c r="C492634" s="77"/>
    </row>
    <row r="492744" spans="2:3" x14ac:dyDescent="0.25">
      <c r="B492744" s="78"/>
      <c r="C492744" s="77"/>
    </row>
    <row r="492745" spans="2:3" x14ac:dyDescent="0.25">
      <c r="B492745" s="78"/>
      <c r="C492745" s="77"/>
    </row>
    <row r="492746" spans="2:3" x14ac:dyDescent="0.25">
      <c r="B492746" s="78"/>
      <c r="C492746" s="77"/>
    </row>
    <row r="492747" spans="2:3" x14ac:dyDescent="0.25">
      <c r="B492747" s="78"/>
      <c r="C492747" s="77"/>
    </row>
    <row r="492748" spans="2:3" x14ac:dyDescent="0.25">
      <c r="B492748" s="78"/>
      <c r="C492748" s="77"/>
    </row>
    <row r="492749" spans="2:3" x14ac:dyDescent="0.25">
      <c r="B492749" s="78"/>
      <c r="C492749" s="77"/>
    </row>
    <row r="492750" spans="2:3" x14ac:dyDescent="0.25">
      <c r="B492750" s="78"/>
      <c r="C492750" s="77"/>
    </row>
    <row r="492751" spans="2:3" x14ac:dyDescent="0.25">
      <c r="B492751" s="78"/>
      <c r="C492751" s="77"/>
    </row>
    <row r="492752" spans="2:3" x14ac:dyDescent="0.25">
      <c r="B492752" s="78"/>
      <c r="C492752" s="77"/>
    </row>
    <row r="492753" spans="2:3" x14ac:dyDescent="0.25">
      <c r="B492753" s="78"/>
      <c r="C492753" s="77"/>
    </row>
    <row r="492754" spans="2:3" x14ac:dyDescent="0.25">
      <c r="B492754" s="78"/>
      <c r="C492754" s="77"/>
    </row>
    <row r="492755" spans="2:3" x14ac:dyDescent="0.25">
      <c r="B492755" s="78"/>
      <c r="C492755" s="77"/>
    </row>
    <row r="492756" spans="2:3" x14ac:dyDescent="0.25">
      <c r="B492756" s="78"/>
      <c r="C492756" s="77"/>
    </row>
    <row r="492866" spans="2:3" x14ac:dyDescent="0.25">
      <c r="B492866" s="78"/>
      <c r="C492866" s="77"/>
    </row>
    <row r="492867" spans="2:3" x14ac:dyDescent="0.25">
      <c r="B492867" s="78"/>
      <c r="C492867" s="77"/>
    </row>
    <row r="492868" spans="2:3" x14ac:dyDescent="0.25">
      <c r="B492868" s="78"/>
      <c r="C492868" s="77"/>
    </row>
    <row r="492869" spans="2:3" x14ac:dyDescent="0.25">
      <c r="B492869" s="78"/>
      <c r="C492869" s="77"/>
    </row>
    <row r="492870" spans="2:3" x14ac:dyDescent="0.25">
      <c r="B492870" s="78"/>
      <c r="C492870" s="77"/>
    </row>
    <row r="492871" spans="2:3" x14ac:dyDescent="0.25">
      <c r="B492871" s="78"/>
      <c r="C492871" s="77"/>
    </row>
    <row r="492872" spans="2:3" x14ac:dyDescent="0.25">
      <c r="B492872" s="78"/>
      <c r="C492872" s="77"/>
    </row>
    <row r="492873" spans="2:3" x14ac:dyDescent="0.25">
      <c r="B492873" s="78"/>
      <c r="C492873" s="77"/>
    </row>
    <row r="492874" spans="2:3" x14ac:dyDescent="0.25">
      <c r="B492874" s="78"/>
      <c r="C492874" s="77"/>
    </row>
    <row r="492875" spans="2:3" x14ac:dyDescent="0.25">
      <c r="B492875" s="78"/>
      <c r="C492875" s="77"/>
    </row>
    <row r="492876" spans="2:3" x14ac:dyDescent="0.25">
      <c r="B492876" s="78"/>
      <c r="C492876" s="77"/>
    </row>
    <row r="492877" spans="2:3" x14ac:dyDescent="0.25">
      <c r="B492877" s="78"/>
      <c r="C492877" s="77"/>
    </row>
    <row r="492878" spans="2:3" x14ac:dyDescent="0.25">
      <c r="B492878" s="78"/>
      <c r="C492878" s="77"/>
    </row>
    <row r="492988" spans="2:3" x14ac:dyDescent="0.25">
      <c r="B492988" s="78"/>
      <c r="C492988" s="77"/>
    </row>
    <row r="492989" spans="2:3" x14ac:dyDescent="0.25">
      <c r="B492989" s="78"/>
      <c r="C492989" s="77"/>
    </row>
    <row r="492990" spans="2:3" x14ac:dyDescent="0.25">
      <c r="B492990" s="78"/>
      <c r="C492990" s="77"/>
    </row>
    <row r="492991" spans="2:3" x14ac:dyDescent="0.25">
      <c r="B492991" s="78"/>
      <c r="C492991" s="77"/>
    </row>
    <row r="492992" spans="2:3" x14ac:dyDescent="0.25">
      <c r="B492992" s="78"/>
      <c r="C492992" s="77"/>
    </row>
    <row r="492993" spans="2:3" x14ac:dyDescent="0.25">
      <c r="B492993" s="78"/>
      <c r="C492993" s="77"/>
    </row>
    <row r="492994" spans="2:3" x14ac:dyDescent="0.25">
      <c r="B492994" s="78"/>
      <c r="C492994" s="77"/>
    </row>
    <row r="492995" spans="2:3" x14ac:dyDescent="0.25">
      <c r="B492995" s="78"/>
      <c r="C492995" s="77"/>
    </row>
    <row r="492996" spans="2:3" x14ac:dyDescent="0.25">
      <c r="B492996" s="78"/>
      <c r="C492996" s="77"/>
    </row>
    <row r="492997" spans="2:3" x14ac:dyDescent="0.25">
      <c r="B492997" s="78"/>
      <c r="C492997" s="77"/>
    </row>
    <row r="492998" spans="2:3" x14ac:dyDescent="0.25">
      <c r="B492998" s="78"/>
      <c r="C492998" s="77"/>
    </row>
    <row r="492999" spans="2:3" x14ac:dyDescent="0.25">
      <c r="B492999" s="78"/>
      <c r="C492999" s="77"/>
    </row>
    <row r="493000" spans="2:3" x14ac:dyDescent="0.25">
      <c r="B493000" s="78"/>
      <c r="C493000" s="77"/>
    </row>
    <row r="493110" spans="2:3" x14ac:dyDescent="0.25">
      <c r="B493110" s="78"/>
      <c r="C493110" s="77"/>
    </row>
    <row r="493111" spans="2:3" x14ac:dyDescent="0.25">
      <c r="B493111" s="78"/>
      <c r="C493111" s="77"/>
    </row>
    <row r="493112" spans="2:3" x14ac:dyDescent="0.25">
      <c r="B493112" s="78"/>
      <c r="C493112" s="77"/>
    </row>
    <row r="493113" spans="2:3" x14ac:dyDescent="0.25">
      <c r="B493113" s="78"/>
      <c r="C493113" s="77"/>
    </row>
    <row r="493114" spans="2:3" x14ac:dyDescent="0.25">
      <c r="B493114" s="78"/>
      <c r="C493114" s="77"/>
    </row>
    <row r="493115" spans="2:3" x14ac:dyDescent="0.25">
      <c r="B493115" s="78"/>
      <c r="C493115" s="77"/>
    </row>
    <row r="493116" spans="2:3" x14ac:dyDescent="0.25">
      <c r="B493116" s="78"/>
      <c r="C493116" s="77"/>
    </row>
    <row r="493117" spans="2:3" x14ac:dyDescent="0.25">
      <c r="B493117" s="78"/>
      <c r="C493117" s="77"/>
    </row>
    <row r="493118" spans="2:3" x14ac:dyDescent="0.25">
      <c r="B493118" s="78"/>
      <c r="C493118" s="77"/>
    </row>
    <row r="493119" spans="2:3" x14ac:dyDescent="0.25">
      <c r="B493119" s="78"/>
      <c r="C493119" s="77"/>
    </row>
    <row r="493120" spans="2:3" x14ac:dyDescent="0.25">
      <c r="B493120" s="78"/>
      <c r="C493120" s="77"/>
    </row>
    <row r="493121" spans="2:3" x14ac:dyDescent="0.25">
      <c r="B493121" s="78"/>
      <c r="C493121" s="77"/>
    </row>
    <row r="493122" spans="2:3" x14ac:dyDescent="0.25">
      <c r="B493122" s="78"/>
      <c r="C493122" s="77"/>
    </row>
    <row r="493232" spans="2:3" x14ac:dyDescent="0.25">
      <c r="B493232" s="78"/>
      <c r="C493232" s="77"/>
    </row>
    <row r="493233" spans="2:3" x14ac:dyDescent="0.25">
      <c r="B493233" s="78"/>
      <c r="C493233" s="77"/>
    </row>
    <row r="493234" spans="2:3" x14ac:dyDescent="0.25">
      <c r="B493234" s="78"/>
      <c r="C493234" s="77"/>
    </row>
    <row r="493235" spans="2:3" x14ac:dyDescent="0.25">
      <c r="B493235" s="78"/>
      <c r="C493235" s="77"/>
    </row>
    <row r="493236" spans="2:3" x14ac:dyDescent="0.25">
      <c r="B493236" s="78"/>
      <c r="C493236" s="77"/>
    </row>
    <row r="493237" spans="2:3" x14ac:dyDescent="0.25">
      <c r="B493237" s="78"/>
      <c r="C493237" s="77"/>
    </row>
    <row r="493238" spans="2:3" x14ac:dyDescent="0.25">
      <c r="B493238" s="78"/>
      <c r="C493238" s="77"/>
    </row>
    <row r="493239" spans="2:3" x14ac:dyDescent="0.25">
      <c r="B493239" s="78"/>
      <c r="C493239" s="77"/>
    </row>
    <row r="493240" spans="2:3" x14ac:dyDescent="0.25">
      <c r="B493240" s="78"/>
      <c r="C493240" s="77"/>
    </row>
    <row r="493241" spans="2:3" x14ac:dyDescent="0.25">
      <c r="B493241" s="78"/>
      <c r="C493241" s="77"/>
    </row>
    <row r="493242" spans="2:3" x14ac:dyDescent="0.25">
      <c r="B493242" s="78"/>
      <c r="C493242" s="77"/>
    </row>
    <row r="493243" spans="2:3" x14ac:dyDescent="0.25">
      <c r="B493243" s="78"/>
      <c r="C493243" s="77"/>
    </row>
    <row r="493244" spans="2:3" x14ac:dyDescent="0.25">
      <c r="B493244" s="78"/>
      <c r="C493244" s="77"/>
    </row>
    <row r="493354" spans="2:3" x14ac:dyDescent="0.25">
      <c r="B493354" s="78"/>
      <c r="C493354" s="77"/>
    </row>
    <row r="493355" spans="2:3" x14ac:dyDescent="0.25">
      <c r="B493355" s="78"/>
      <c r="C493355" s="77"/>
    </row>
    <row r="493356" spans="2:3" x14ac:dyDescent="0.25">
      <c r="B493356" s="78"/>
      <c r="C493356" s="77"/>
    </row>
    <row r="493357" spans="2:3" x14ac:dyDescent="0.25">
      <c r="B493357" s="78"/>
      <c r="C493357" s="77"/>
    </row>
    <row r="493358" spans="2:3" x14ac:dyDescent="0.25">
      <c r="B493358" s="78"/>
      <c r="C493358" s="77"/>
    </row>
    <row r="493359" spans="2:3" x14ac:dyDescent="0.25">
      <c r="B493359" s="78"/>
      <c r="C493359" s="77"/>
    </row>
    <row r="493360" spans="2:3" x14ac:dyDescent="0.25">
      <c r="B493360" s="78"/>
      <c r="C493360" s="77"/>
    </row>
    <row r="493361" spans="2:3" x14ac:dyDescent="0.25">
      <c r="B493361" s="78"/>
      <c r="C493361" s="77"/>
    </row>
    <row r="493362" spans="2:3" x14ac:dyDescent="0.25">
      <c r="B493362" s="78"/>
      <c r="C493362" s="77"/>
    </row>
    <row r="493363" spans="2:3" x14ac:dyDescent="0.25">
      <c r="B493363" s="78"/>
      <c r="C493363" s="77"/>
    </row>
    <row r="493364" spans="2:3" x14ac:dyDescent="0.25">
      <c r="B493364" s="78"/>
      <c r="C493364" s="77"/>
    </row>
    <row r="493365" spans="2:3" x14ac:dyDescent="0.25">
      <c r="B493365" s="78"/>
      <c r="C493365" s="77"/>
    </row>
    <row r="493366" spans="2:3" x14ac:dyDescent="0.25">
      <c r="B493366" s="78"/>
      <c r="C493366" s="77"/>
    </row>
    <row r="493476" spans="2:3" x14ac:dyDescent="0.25">
      <c r="B493476" s="78"/>
      <c r="C493476" s="77"/>
    </row>
    <row r="493477" spans="2:3" x14ac:dyDescent="0.25">
      <c r="B493477" s="78"/>
      <c r="C493477" s="77"/>
    </row>
    <row r="493478" spans="2:3" x14ac:dyDescent="0.25">
      <c r="B493478" s="78"/>
      <c r="C493478" s="77"/>
    </row>
    <row r="493479" spans="2:3" x14ac:dyDescent="0.25">
      <c r="B493479" s="78"/>
      <c r="C493479" s="77"/>
    </row>
    <row r="493480" spans="2:3" x14ac:dyDescent="0.25">
      <c r="B493480" s="78"/>
      <c r="C493480" s="77"/>
    </row>
    <row r="493481" spans="2:3" x14ac:dyDescent="0.25">
      <c r="B493481" s="78"/>
      <c r="C493481" s="77"/>
    </row>
    <row r="493482" spans="2:3" x14ac:dyDescent="0.25">
      <c r="B493482" s="78"/>
      <c r="C493482" s="77"/>
    </row>
    <row r="493483" spans="2:3" x14ac:dyDescent="0.25">
      <c r="B493483" s="78"/>
      <c r="C493483" s="77"/>
    </row>
    <row r="493484" spans="2:3" x14ac:dyDescent="0.25">
      <c r="B493484" s="78"/>
      <c r="C493484" s="77"/>
    </row>
    <row r="493485" spans="2:3" x14ac:dyDescent="0.25">
      <c r="B493485" s="78"/>
      <c r="C493485" s="77"/>
    </row>
    <row r="493486" spans="2:3" x14ac:dyDescent="0.25">
      <c r="B493486" s="78"/>
      <c r="C493486" s="77"/>
    </row>
    <row r="493487" spans="2:3" x14ac:dyDescent="0.25">
      <c r="B493487" s="78"/>
      <c r="C493487" s="77"/>
    </row>
    <row r="493488" spans="2:3" x14ac:dyDescent="0.25">
      <c r="B493488" s="78"/>
      <c r="C493488" s="77"/>
    </row>
    <row r="493598" spans="2:3" x14ac:dyDescent="0.25">
      <c r="B493598" s="78"/>
      <c r="C493598" s="77"/>
    </row>
    <row r="493599" spans="2:3" x14ac:dyDescent="0.25">
      <c r="B493599" s="78"/>
      <c r="C493599" s="77"/>
    </row>
    <row r="493600" spans="2:3" x14ac:dyDescent="0.25">
      <c r="B493600" s="78"/>
      <c r="C493600" s="77"/>
    </row>
    <row r="493601" spans="2:3" x14ac:dyDescent="0.25">
      <c r="B493601" s="78"/>
      <c r="C493601" s="77"/>
    </row>
    <row r="493602" spans="2:3" x14ac:dyDescent="0.25">
      <c r="B493602" s="78"/>
      <c r="C493602" s="77"/>
    </row>
    <row r="493603" spans="2:3" x14ac:dyDescent="0.25">
      <c r="B493603" s="78"/>
      <c r="C493603" s="77"/>
    </row>
    <row r="493604" spans="2:3" x14ac:dyDescent="0.25">
      <c r="B493604" s="78"/>
      <c r="C493604" s="77"/>
    </row>
    <row r="493605" spans="2:3" x14ac:dyDescent="0.25">
      <c r="B493605" s="78"/>
      <c r="C493605" s="77"/>
    </row>
    <row r="493606" spans="2:3" x14ac:dyDescent="0.25">
      <c r="B493606" s="78"/>
      <c r="C493606" s="77"/>
    </row>
    <row r="493607" spans="2:3" x14ac:dyDescent="0.25">
      <c r="B493607" s="78"/>
      <c r="C493607" s="77"/>
    </row>
    <row r="493608" spans="2:3" x14ac:dyDescent="0.25">
      <c r="B493608" s="78"/>
      <c r="C493608" s="77"/>
    </row>
    <row r="493609" spans="2:3" x14ac:dyDescent="0.25">
      <c r="B493609" s="78"/>
      <c r="C493609" s="77"/>
    </row>
    <row r="493610" spans="2:3" x14ac:dyDescent="0.25">
      <c r="B493610" s="78"/>
      <c r="C493610" s="77"/>
    </row>
    <row r="493720" spans="2:3" x14ac:dyDescent="0.25">
      <c r="B493720" s="78"/>
      <c r="C493720" s="77"/>
    </row>
    <row r="493721" spans="2:3" x14ac:dyDescent="0.25">
      <c r="B493721" s="78"/>
      <c r="C493721" s="77"/>
    </row>
    <row r="493722" spans="2:3" x14ac:dyDescent="0.25">
      <c r="B493722" s="78"/>
      <c r="C493722" s="77"/>
    </row>
    <row r="493723" spans="2:3" x14ac:dyDescent="0.25">
      <c r="B493723" s="78"/>
      <c r="C493723" s="77"/>
    </row>
    <row r="493724" spans="2:3" x14ac:dyDescent="0.25">
      <c r="B493724" s="78"/>
      <c r="C493724" s="77"/>
    </row>
    <row r="493725" spans="2:3" x14ac:dyDescent="0.25">
      <c r="B493725" s="78"/>
      <c r="C493725" s="77"/>
    </row>
    <row r="493726" spans="2:3" x14ac:dyDescent="0.25">
      <c r="B493726" s="78"/>
      <c r="C493726" s="77"/>
    </row>
    <row r="493727" spans="2:3" x14ac:dyDescent="0.25">
      <c r="B493727" s="78"/>
      <c r="C493727" s="77"/>
    </row>
    <row r="493728" spans="2:3" x14ac:dyDescent="0.25">
      <c r="B493728" s="78"/>
      <c r="C493728" s="77"/>
    </row>
    <row r="493729" spans="2:3" x14ac:dyDescent="0.25">
      <c r="B493729" s="78"/>
      <c r="C493729" s="77"/>
    </row>
    <row r="493730" spans="2:3" x14ac:dyDescent="0.25">
      <c r="B493730" s="78"/>
      <c r="C493730" s="77"/>
    </row>
    <row r="493731" spans="2:3" x14ac:dyDescent="0.25">
      <c r="B493731" s="78"/>
      <c r="C493731" s="77"/>
    </row>
    <row r="493732" spans="2:3" x14ac:dyDescent="0.25">
      <c r="B493732" s="78"/>
      <c r="C493732" s="77"/>
    </row>
    <row r="493842" spans="2:3" x14ac:dyDescent="0.25">
      <c r="B493842" s="78"/>
      <c r="C493842" s="77"/>
    </row>
    <row r="493843" spans="2:3" x14ac:dyDescent="0.25">
      <c r="B493843" s="78"/>
      <c r="C493843" s="77"/>
    </row>
    <row r="493844" spans="2:3" x14ac:dyDescent="0.25">
      <c r="B493844" s="78"/>
      <c r="C493844" s="77"/>
    </row>
    <row r="493845" spans="2:3" x14ac:dyDescent="0.25">
      <c r="B493845" s="78"/>
      <c r="C493845" s="77"/>
    </row>
    <row r="493846" spans="2:3" x14ac:dyDescent="0.25">
      <c r="B493846" s="78"/>
      <c r="C493846" s="77"/>
    </row>
    <row r="493847" spans="2:3" x14ac:dyDescent="0.25">
      <c r="B493847" s="78"/>
      <c r="C493847" s="77"/>
    </row>
    <row r="493848" spans="2:3" x14ac:dyDescent="0.25">
      <c r="B493848" s="78"/>
      <c r="C493848" s="77"/>
    </row>
    <row r="493849" spans="2:3" x14ac:dyDescent="0.25">
      <c r="B493849" s="78"/>
      <c r="C493849" s="77"/>
    </row>
    <row r="493850" spans="2:3" x14ac:dyDescent="0.25">
      <c r="B493850" s="78"/>
      <c r="C493850" s="77"/>
    </row>
    <row r="493851" spans="2:3" x14ac:dyDescent="0.25">
      <c r="B493851" s="78"/>
      <c r="C493851" s="77"/>
    </row>
    <row r="493852" spans="2:3" x14ac:dyDescent="0.25">
      <c r="B493852" s="78"/>
      <c r="C493852" s="77"/>
    </row>
    <row r="493853" spans="2:3" x14ac:dyDescent="0.25">
      <c r="B493853" s="78"/>
      <c r="C493853" s="77"/>
    </row>
    <row r="493854" spans="2:3" x14ac:dyDescent="0.25">
      <c r="B493854" s="78"/>
      <c r="C493854" s="77"/>
    </row>
    <row r="493964" spans="2:3" x14ac:dyDescent="0.25">
      <c r="B493964" s="78"/>
      <c r="C493964" s="77"/>
    </row>
    <row r="493965" spans="2:3" x14ac:dyDescent="0.25">
      <c r="B493965" s="78"/>
      <c r="C493965" s="77"/>
    </row>
    <row r="493966" spans="2:3" x14ac:dyDescent="0.25">
      <c r="B493966" s="78"/>
      <c r="C493966" s="77"/>
    </row>
    <row r="493967" spans="2:3" x14ac:dyDescent="0.25">
      <c r="B493967" s="78"/>
      <c r="C493967" s="77"/>
    </row>
    <row r="493968" spans="2:3" x14ac:dyDescent="0.25">
      <c r="B493968" s="78"/>
      <c r="C493968" s="77"/>
    </row>
    <row r="493969" spans="2:3" x14ac:dyDescent="0.25">
      <c r="B493969" s="78"/>
      <c r="C493969" s="77"/>
    </row>
    <row r="493970" spans="2:3" x14ac:dyDescent="0.25">
      <c r="B493970" s="78"/>
      <c r="C493970" s="77"/>
    </row>
    <row r="493971" spans="2:3" x14ac:dyDescent="0.25">
      <c r="B493971" s="78"/>
      <c r="C493971" s="77"/>
    </row>
    <row r="493972" spans="2:3" x14ac:dyDescent="0.25">
      <c r="B493972" s="78"/>
      <c r="C493972" s="77"/>
    </row>
    <row r="493973" spans="2:3" x14ac:dyDescent="0.25">
      <c r="B493973" s="78"/>
      <c r="C493973" s="77"/>
    </row>
    <row r="493974" spans="2:3" x14ac:dyDescent="0.25">
      <c r="B493974" s="78"/>
      <c r="C493974" s="77"/>
    </row>
    <row r="493975" spans="2:3" x14ac:dyDescent="0.25">
      <c r="B493975" s="78"/>
      <c r="C493975" s="77"/>
    </row>
    <row r="493976" spans="2:3" x14ac:dyDescent="0.25">
      <c r="B493976" s="78"/>
      <c r="C493976" s="77"/>
    </row>
    <row r="494086" spans="2:3" x14ac:dyDescent="0.25">
      <c r="B494086" s="78"/>
      <c r="C494086" s="77"/>
    </row>
    <row r="494087" spans="2:3" x14ac:dyDescent="0.25">
      <c r="B494087" s="78"/>
      <c r="C494087" s="77"/>
    </row>
    <row r="494088" spans="2:3" x14ac:dyDescent="0.25">
      <c r="B494088" s="78"/>
      <c r="C494088" s="77"/>
    </row>
    <row r="494089" spans="2:3" x14ac:dyDescent="0.25">
      <c r="B494089" s="78"/>
      <c r="C494089" s="77"/>
    </row>
    <row r="494090" spans="2:3" x14ac:dyDescent="0.25">
      <c r="B494090" s="78"/>
      <c r="C494090" s="77"/>
    </row>
    <row r="494091" spans="2:3" x14ac:dyDescent="0.25">
      <c r="B494091" s="78"/>
      <c r="C494091" s="77"/>
    </row>
    <row r="494092" spans="2:3" x14ac:dyDescent="0.25">
      <c r="B494092" s="78"/>
      <c r="C494092" s="77"/>
    </row>
    <row r="494093" spans="2:3" x14ac:dyDescent="0.25">
      <c r="B494093" s="78"/>
      <c r="C494093" s="77"/>
    </row>
    <row r="494094" spans="2:3" x14ac:dyDescent="0.25">
      <c r="B494094" s="78"/>
      <c r="C494094" s="77"/>
    </row>
    <row r="494095" spans="2:3" x14ac:dyDescent="0.25">
      <c r="B494095" s="78"/>
      <c r="C494095" s="77"/>
    </row>
    <row r="494096" spans="2:3" x14ac:dyDescent="0.25">
      <c r="B494096" s="78"/>
      <c r="C494096" s="77"/>
    </row>
    <row r="494097" spans="2:3" x14ac:dyDescent="0.25">
      <c r="B494097" s="78"/>
      <c r="C494097" s="77"/>
    </row>
    <row r="494098" spans="2:3" x14ac:dyDescent="0.25">
      <c r="B494098" s="78"/>
      <c r="C494098" s="77"/>
    </row>
    <row r="494208" spans="2:3" x14ac:dyDescent="0.25">
      <c r="B494208" s="78"/>
      <c r="C494208" s="77"/>
    </row>
    <row r="494209" spans="2:3" x14ac:dyDescent="0.25">
      <c r="B494209" s="78"/>
      <c r="C494209" s="77"/>
    </row>
    <row r="494210" spans="2:3" x14ac:dyDescent="0.25">
      <c r="B494210" s="78"/>
      <c r="C494210" s="77"/>
    </row>
    <row r="494211" spans="2:3" x14ac:dyDescent="0.25">
      <c r="B494211" s="78"/>
      <c r="C494211" s="77"/>
    </row>
    <row r="494212" spans="2:3" x14ac:dyDescent="0.25">
      <c r="B494212" s="78"/>
      <c r="C494212" s="77"/>
    </row>
    <row r="494213" spans="2:3" x14ac:dyDescent="0.25">
      <c r="B494213" s="78"/>
      <c r="C494213" s="77"/>
    </row>
    <row r="494214" spans="2:3" x14ac:dyDescent="0.25">
      <c r="B494214" s="78"/>
      <c r="C494214" s="77"/>
    </row>
    <row r="494215" spans="2:3" x14ac:dyDescent="0.25">
      <c r="B494215" s="78"/>
      <c r="C494215" s="77"/>
    </row>
    <row r="494216" spans="2:3" x14ac:dyDescent="0.25">
      <c r="B494216" s="78"/>
      <c r="C494216" s="77"/>
    </row>
    <row r="494217" spans="2:3" x14ac:dyDescent="0.25">
      <c r="B494217" s="78"/>
      <c r="C494217" s="77"/>
    </row>
    <row r="494218" spans="2:3" x14ac:dyDescent="0.25">
      <c r="B494218" s="78"/>
      <c r="C494218" s="77"/>
    </row>
    <row r="494219" spans="2:3" x14ac:dyDescent="0.25">
      <c r="B494219" s="78"/>
      <c r="C494219" s="77"/>
    </row>
    <row r="494220" spans="2:3" x14ac:dyDescent="0.25">
      <c r="B494220" s="78"/>
      <c r="C494220" s="77"/>
    </row>
    <row r="494330" spans="2:3" x14ac:dyDescent="0.25">
      <c r="B494330" s="78"/>
      <c r="C494330" s="77"/>
    </row>
    <row r="494331" spans="2:3" x14ac:dyDescent="0.25">
      <c r="B494331" s="78"/>
      <c r="C494331" s="77"/>
    </row>
    <row r="494332" spans="2:3" x14ac:dyDescent="0.25">
      <c r="B494332" s="78"/>
      <c r="C494332" s="77"/>
    </row>
    <row r="494333" spans="2:3" x14ac:dyDescent="0.25">
      <c r="B494333" s="78"/>
      <c r="C494333" s="77"/>
    </row>
    <row r="494334" spans="2:3" x14ac:dyDescent="0.25">
      <c r="B494334" s="78"/>
      <c r="C494334" s="77"/>
    </row>
    <row r="494335" spans="2:3" x14ac:dyDescent="0.25">
      <c r="B494335" s="78"/>
      <c r="C494335" s="77"/>
    </row>
    <row r="494336" spans="2:3" x14ac:dyDescent="0.25">
      <c r="B494336" s="78"/>
      <c r="C494336" s="77"/>
    </row>
    <row r="494337" spans="2:3" x14ac:dyDescent="0.25">
      <c r="B494337" s="78"/>
      <c r="C494337" s="77"/>
    </row>
    <row r="494338" spans="2:3" x14ac:dyDescent="0.25">
      <c r="B494338" s="78"/>
      <c r="C494338" s="77"/>
    </row>
    <row r="494339" spans="2:3" x14ac:dyDescent="0.25">
      <c r="B494339" s="78"/>
      <c r="C494339" s="77"/>
    </row>
    <row r="494340" spans="2:3" x14ac:dyDescent="0.25">
      <c r="B494340" s="78"/>
      <c r="C494340" s="77"/>
    </row>
    <row r="494341" spans="2:3" x14ac:dyDescent="0.25">
      <c r="B494341" s="78"/>
      <c r="C494341" s="77"/>
    </row>
    <row r="494342" spans="2:3" x14ac:dyDescent="0.25">
      <c r="B494342" s="78"/>
      <c r="C494342" s="77"/>
    </row>
    <row r="494452" spans="2:3" x14ac:dyDescent="0.25">
      <c r="B494452" s="78"/>
      <c r="C494452" s="77"/>
    </row>
    <row r="494453" spans="2:3" x14ac:dyDescent="0.25">
      <c r="B494453" s="78"/>
      <c r="C494453" s="77"/>
    </row>
    <row r="494454" spans="2:3" x14ac:dyDescent="0.25">
      <c r="B494454" s="78"/>
      <c r="C494454" s="77"/>
    </row>
    <row r="494455" spans="2:3" x14ac:dyDescent="0.25">
      <c r="B494455" s="78"/>
      <c r="C494455" s="77"/>
    </row>
    <row r="494456" spans="2:3" x14ac:dyDescent="0.25">
      <c r="B494456" s="78"/>
      <c r="C494456" s="77"/>
    </row>
    <row r="494457" spans="2:3" x14ac:dyDescent="0.25">
      <c r="B494457" s="78"/>
      <c r="C494457" s="77"/>
    </row>
    <row r="494458" spans="2:3" x14ac:dyDescent="0.25">
      <c r="B494458" s="78"/>
      <c r="C494458" s="77"/>
    </row>
    <row r="494459" spans="2:3" x14ac:dyDescent="0.25">
      <c r="B494459" s="78"/>
      <c r="C494459" s="77"/>
    </row>
    <row r="494460" spans="2:3" x14ac:dyDescent="0.25">
      <c r="B494460" s="78"/>
      <c r="C494460" s="77"/>
    </row>
    <row r="494461" spans="2:3" x14ac:dyDescent="0.25">
      <c r="B494461" s="78"/>
      <c r="C494461" s="77"/>
    </row>
    <row r="494462" spans="2:3" x14ac:dyDescent="0.25">
      <c r="B494462" s="78"/>
      <c r="C494462" s="77"/>
    </row>
    <row r="494463" spans="2:3" x14ac:dyDescent="0.25">
      <c r="B494463" s="78"/>
      <c r="C494463" s="77"/>
    </row>
    <row r="494464" spans="2:3" x14ac:dyDescent="0.25">
      <c r="B494464" s="78"/>
      <c r="C494464" s="77"/>
    </row>
    <row r="494574" spans="2:3" x14ac:dyDescent="0.25">
      <c r="B494574" s="78"/>
      <c r="C494574" s="77"/>
    </row>
    <row r="494575" spans="2:3" x14ac:dyDescent="0.25">
      <c r="B494575" s="78"/>
      <c r="C494575" s="77"/>
    </row>
    <row r="494576" spans="2:3" x14ac:dyDescent="0.25">
      <c r="B494576" s="78"/>
      <c r="C494576" s="77"/>
    </row>
    <row r="494577" spans="2:3" x14ac:dyDescent="0.25">
      <c r="B494577" s="78"/>
      <c r="C494577" s="77"/>
    </row>
    <row r="494578" spans="2:3" x14ac:dyDescent="0.25">
      <c r="B494578" s="78"/>
      <c r="C494578" s="77"/>
    </row>
    <row r="494579" spans="2:3" x14ac:dyDescent="0.25">
      <c r="B494579" s="78"/>
      <c r="C494579" s="77"/>
    </row>
    <row r="494580" spans="2:3" x14ac:dyDescent="0.25">
      <c r="B494580" s="78"/>
      <c r="C494580" s="77"/>
    </row>
    <row r="494581" spans="2:3" x14ac:dyDescent="0.25">
      <c r="B494581" s="78"/>
      <c r="C494581" s="77"/>
    </row>
    <row r="494582" spans="2:3" x14ac:dyDescent="0.25">
      <c r="B494582" s="78"/>
      <c r="C494582" s="77"/>
    </row>
    <row r="494583" spans="2:3" x14ac:dyDescent="0.25">
      <c r="B494583" s="78"/>
      <c r="C494583" s="77"/>
    </row>
    <row r="494584" spans="2:3" x14ac:dyDescent="0.25">
      <c r="B494584" s="78"/>
      <c r="C494584" s="77"/>
    </row>
    <row r="494585" spans="2:3" x14ac:dyDescent="0.25">
      <c r="B494585" s="78"/>
      <c r="C494585" s="77"/>
    </row>
    <row r="494586" spans="2:3" x14ac:dyDescent="0.25">
      <c r="B494586" s="78"/>
      <c r="C494586" s="77"/>
    </row>
    <row r="494696" spans="2:3" x14ac:dyDescent="0.25">
      <c r="B494696" s="78"/>
      <c r="C494696" s="77"/>
    </row>
    <row r="494697" spans="2:3" x14ac:dyDescent="0.25">
      <c r="B494697" s="78"/>
      <c r="C494697" s="77"/>
    </row>
    <row r="494698" spans="2:3" x14ac:dyDescent="0.25">
      <c r="B494698" s="78"/>
      <c r="C494698" s="77"/>
    </row>
    <row r="494699" spans="2:3" x14ac:dyDescent="0.25">
      <c r="B494699" s="78"/>
      <c r="C494699" s="77"/>
    </row>
    <row r="494700" spans="2:3" x14ac:dyDescent="0.25">
      <c r="B494700" s="78"/>
      <c r="C494700" s="77"/>
    </row>
    <row r="494701" spans="2:3" x14ac:dyDescent="0.25">
      <c r="B494701" s="78"/>
      <c r="C494701" s="77"/>
    </row>
    <row r="494702" spans="2:3" x14ac:dyDescent="0.25">
      <c r="B494702" s="78"/>
      <c r="C494702" s="77"/>
    </row>
    <row r="494703" spans="2:3" x14ac:dyDescent="0.25">
      <c r="B494703" s="78"/>
      <c r="C494703" s="77"/>
    </row>
    <row r="494704" spans="2:3" x14ac:dyDescent="0.25">
      <c r="B494704" s="78"/>
      <c r="C494704" s="77"/>
    </row>
    <row r="494705" spans="2:3" x14ac:dyDescent="0.25">
      <c r="B494705" s="78"/>
      <c r="C494705" s="77"/>
    </row>
    <row r="494706" spans="2:3" x14ac:dyDescent="0.25">
      <c r="B494706" s="78"/>
      <c r="C494706" s="77"/>
    </row>
    <row r="494707" spans="2:3" x14ac:dyDescent="0.25">
      <c r="B494707" s="78"/>
      <c r="C494707" s="77"/>
    </row>
    <row r="494708" spans="2:3" x14ac:dyDescent="0.25">
      <c r="B494708" s="78"/>
      <c r="C494708" s="77"/>
    </row>
    <row r="494818" spans="2:3" x14ac:dyDescent="0.25">
      <c r="B494818" s="78"/>
      <c r="C494818" s="77"/>
    </row>
    <row r="494819" spans="2:3" x14ac:dyDescent="0.25">
      <c r="B494819" s="78"/>
      <c r="C494819" s="77"/>
    </row>
    <row r="494820" spans="2:3" x14ac:dyDescent="0.25">
      <c r="B494820" s="78"/>
      <c r="C494820" s="77"/>
    </row>
    <row r="494821" spans="2:3" x14ac:dyDescent="0.25">
      <c r="B494821" s="78"/>
      <c r="C494821" s="77"/>
    </row>
    <row r="494822" spans="2:3" x14ac:dyDescent="0.25">
      <c r="B494822" s="78"/>
      <c r="C494822" s="77"/>
    </row>
    <row r="494823" spans="2:3" x14ac:dyDescent="0.25">
      <c r="B494823" s="78"/>
      <c r="C494823" s="77"/>
    </row>
    <row r="494824" spans="2:3" x14ac:dyDescent="0.25">
      <c r="B494824" s="78"/>
      <c r="C494824" s="77"/>
    </row>
    <row r="494825" spans="2:3" x14ac:dyDescent="0.25">
      <c r="B494825" s="78"/>
      <c r="C494825" s="77"/>
    </row>
    <row r="494826" spans="2:3" x14ac:dyDescent="0.25">
      <c r="B494826" s="78"/>
      <c r="C494826" s="77"/>
    </row>
    <row r="494827" spans="2:3" x14ac:dyDescent="0.25">
      <c r="B494827" s="78"/>
      <c r="C494827" s="77"/>
    </row>
    <row r="494828" spans="2:3" x14ac:dyDescent="0.25">
      <c r="B494828" s="78"/>
      <c r="C494828" s="77"/>
    </row>
    <row r="494829" spans="2:3" x14ac:dyDescent="0.25">
      <c r="B494829" s="78"/>
      <c r="C494829" s="77"/>
    </row>
    <row r="494830" spans="2:3" x14ac:dyDescent="0.25">
      <c r="B494830" s="78"/>
      <c r="C494830" s="77"/>
    </row>
    <row r="494940" spans="2:3" x14ac:dyDescent="0.25">
      <c r="B494940" s="78"/>
      <c r="C494940" s="77"/>
    </row>
    <row r="494941" spans="2:3" x14ac:dyDescent="0.25">
      <c r="B494941" s="78"/>
      <c r="C494941" s="77"/>
    </row>
    <row r="494942" spans="2:3" x14ac:dyDescent="0.25">
      <c r="B494942" s="78"/>
      <c r="C494942" s="77"/>
    </row>
    <row r="494943" spans="2:3" x14ac:dyDescent="0.25">
      <c r="B494943" s="78"/>
      <c r="C494943" s="77"/>
    </row>
    <row r="494944" spans="2:3" x14ac:dyDescent="0.25">
      <c r="B494944" s="78"/>
      <c r="C494944" s="77"/>
    </row>
    <row r="494945" spans="2:3" x14ac:dyDescent="0.25">
      <c r="B494945" s="78"/>
      <c r="C494945" s="77"/>
    </row>
    <row r="494946" spans="2:3" x14ac:dyDescent="0.25">
      <c r="B494946" s="78"/>
      <c r="C494946" s="77"/>
    </row>
    <row r="494947" spans="2:3" x14ac:dyDescent="0.25">
      <c r="B494947" s="78"/>
      <c r="C494947" s="77"/>
    </row>
    <row r="494948" spans="2:3" x14ac:dyDescent="0.25">
      <c r="B494948" s="78"/>
      <c r="C494948" s="77"/>
    </row>
    <row r="494949" spans="2:3" x14ac:dyDescent="0.25">
      <c r="B494949" s="78"/>
      <c r="C494949" s="77"/>
    </row>
    <row r="494950" spans="2:3" x14ac:dyDescent="0.25">
      <c r="B494950" s="78"/>
      <c r="C494950" s="77"/>
    </row>
    <row r="494951" spans="2:3" x14ac:dyDescent="0.25">
      <c r="B494951" s="78"/>
      <c r="C494951" s="77"/>
    </row>
    <row r="494952" spans="2:3" x14ac:dyDescent="0.25">
      <c r="B494952" s="78"/>
      <c r="C494952" s="77"/>
    </row>
    <row r="495062" spans="2:3" x14ac:dyDescent="0.25">
      <c r="B495062" s="78"/>
      <c r="C495062" s="77"/>
    </row>
    <row r="495063" spans="2:3" x14ac:dyDescent="0.25">
      <c r="B495063" s="78"/>
      <c r="C495063" s="77"/>
    </row>
    <row r="495064" spans="2:3" x14ac:dyDescent="0.25">
      <c r="B495064" s="78"/>
      <c r="C495064" s="77"/>
    </row>
    <row r="495065" spans="2:3" x14ac:dyDescent="0.25">
      <c r="B495065" s="78"/>
      <c r="C495065" s="77"/>
    </row>
    <row r="495066" spans="2:3" x14ac:dyDescent="0.25">
      <c r="B495066" s="78"/>
      <c r="C495066" s="77"/>
    </row>
    <row r="495067" spans="2:3" x14ac:dyDescent="0.25">
      <c r="B495067" s="78"/>
      <c r="C495067" s="77"/>
    </row>
    <row r="495068" spans="2:3" x14ac:dyDescent="0.25">
      <c r="B495068" s="78"/>
      <c r="C495068" s="77"/>
    </row>
    <row r="495069" spans="2:3" x14ac:dyDescent="0.25">
      <c r="B495069" s="78"/>
      <c r="C495069" s="77"/>
    </row>
    <row r="495070" spans="2:3" x14ac:dyDescent="0.25">
      <c r="B495070" s="78"/>
      <c r="C495070" s="77"/>
    </row>
    <row r="495071" spans="2:3" x14ac:dyDescent="0.25">
      <c r="B495071" s="78"/>
      <c r="C495071" s="77"/>
    </row>
    <row r="495072" spans="2:3" x14ac:dyDescent="0.25">
      <c r="B495072" s="78"/>
      <c r="C495072" s="77"/>
    </row>
    <row r="495073" spans="2:3" x14ac:dyDescent="0.25">
      <c r="B495073" s="78"/>
      <c r="C495073" s="77"/>
    </row>
    <row r="495074" spans="2:3" x14ac:dyDescent="0.25">
      <c r="B495074" s="78"/>
      <c r="C495074" s="77"/>
    </row>
    <row r="495184" spans="2:3" x14ac:dyDescent="0.25">
      <c r="B495184" s="78"/>
      <c r="C495184" s="77"/>
    </row>
    <row r="495185" spans="2:3" x14ac:dyDescent="0.25">
      <c r="B495185" s="78"/>
      <c r="C495185" s="77"/>
    </row>
    <row r="495186" spans="2:3" x14ac:dyDescent="0.25">
      <c r="B495186" s="78"/>
      <c r="C495186" s="77"/>
    </row>
    <row r="495187" spans="2:3" x14ac:dyDescent="0.25">
      <c r="B495187" s="78"/>
      <c r="C495187" s="77"/>
    </row>
    <row r="495188" spans="2:3" x14ac:dyDescent="0.25">
      <c r="B495188" s="78"/>
      <c r="C495188" s="77"/>
    </row>
    <row r="495189" spans="2:3" x14ac:dyDescent="0.25">
      <c r="B495189" s="78"/>
      <c r="C495189" s="77"/>
    </row>
    <row r="495190" spans="2:3" x14ac:dyDescent="0.25">
      <c r="B495190" s="78"/>
      <c r="C495190" s="77"/>
    </row>
    <row r="495191" spans="2:3" x14ac:dyDescent="0.25">
      <c r="B495191" s="78"/>
      <c r="C495191" s="77"/>
    </row>
    <row r="495192" spans="2:3" x14ac:dyDescent="0.25">
      <c r="B495192" s="78"/>
      <c r="C495192" s="77"/>
    </row>
    <row r="495193" spans="2:3" x14ac:dyDescent="0.25">
      <c r="B495193" s="78"/>
      <c r="C495193" s="77"/>
    </row>
    <row r="495194" spans="2:3" x14ac:dyDescent="0.25">
      <c r="B495194" s="78"/>
      <c r="C495194" s="77"/>
    </row>
    <row r="495195" spans="2:3" x14ac:dyDescent="0.25">
      <c r="B495195" s="78"/>
      <c r="C495195" s="77"/>
    </row>
    <row r="495196" spans="2:3" x14ac:dyDescent="0.25">
      <c r="B495196" s="78"/>
      <c r="C495196" s="77"/>
    </row>
    <row r="495306" spans="2:3" x14ac:dyDescent="0.25">
      <c r="B495306" s="78"/>
      <c r="C495306" s="77"/>
    </row>
    <row r="495307" spans="2:3" x14ac:dyDescent="0.25">
      <c r="B495307" s="78"/>
      <c r="C495307" s="77"/>
    </row>
    <row r="495308" spans="2:3" x14ac:dyDescent="0.25">
      <c r="B495308" s="78"/>
      <c r="C495308" s="77"/>
    </row>
    <row r="495309" spans="2:3" x14ac:dyDescent="0.25">
      <c r="B495309" s="78"/>
      <c r="C495309" s="77"/>
    </row>
    <row r="495310" spans="2:3" x14ac:dyDescent="0.25">
      <c r="B495310" s="78"/>
      <c r="C495310" s="77"/>
    </row>
    <row r="495311" spans="2:3" x14ac:dyDescent="0.25">
      <c r="B495311" s="78"/>
      <c r="C495311" s="77"/>
    </row>
    <row r="495312" spans="2:3" x14ac:dyDescent="0.25">
      <c r="B495312" s="78"/>
      <c r="C495312" s="77"/>
    </row>
    <row r="495313" spans="2:3" x14ac:dyDescent="0.25">
      <c r="B495313" s="78"/>
      <c r="C495313" s="77"/>
    </row>
    <row r="495314" spans="2:3" x14ac:dyDescent="0.25">
      <c r="B495314" s="78"/>
      <c r="C495314" s="77"/>
    </row>
    <row r="495315" spans="2:3" x14ac:dyDescent="0.25">
      <c r="B495315" s="78"/>
      <c r="C495315" s="77"/>
    </row>
    <row r="495316" spans="2:3" x14ac:dyDescent="0.25">
      <c r="B495316" s="78"/>
      <c r="C495316" s="77"/>
    </row>
    <row r="495317" spans="2:3" x14ac:dyDescent="0.25">
      <c r="B495317" s="78"/>
      <c r="C495317" s="77"/>
    </row>
    <row r="495318" spans="2:3" x14ac:dyDescent="0.25">
      <c r="B495318" s="78"/>
      <c r="C495318" s="77"/>
    </row>
    <row r="495428" spans="2:3" x14ac:dyDescent="0.25">
      <c r="B495428" s="78"/>
      <c r="C495428" s="77"/>
    </row>
    <row r="495429" spans="2:3" x14ac:dyDescent="0.25">
      <c r="B495429" s="78"/>
      <c r="C495429" s="77"/>
    </row>
    <row r="495430" spans="2:3" x14ac:dyDescent="0.25">
      <c r="B495430" s="78"/>
      <c r="C495430" s="77"/>
    </row>
    <row r="495431" spans="2:3" x14ac:dyDescent="0.25">
      <c r="B495431" s="78"/>
      <c r="C495431" s="77"/>
    </row>
    <row r="495432" spans="2:3" x14ac:dyDescent="0.25">
      <c r="B495432" s="78"/>
      <c r="C495432" s="77"/>
    </row>
    <row r="495433" spans="2:3" x14ac:dyDescent="0.25">
      <c r="B495433" s="78"/>
      <c r="C495433" s="77"/>
    </row>
    <row r="495434" spans="2:3" x14ac:dyDescent="0.25">
      <c r="B495434" s="78"/>
      <c r="C495434" s="77"/>
    </row>
    <row r="495435" spans="2:3" x14ac:dyDescent="0.25">
      <c r="B495435" s="78"/>
      <c r="C495435" s="77"/>
    </row>
    <row r="495436" spans="2:3" x14ac:dyDescent="0.25">
      <c r="B495436" s="78"/>
      <c r="C495436" s="77"/>
    </row>
    <row r="495437" spans="2:3" x14ac:dyDescent="0.25">
      <c r="B495437" s="78"/>
      <c r="C495437" s="77"/>
    </row>
    <row r="495438" spans="2:3" x14ac:dyDescent="0.25">
      <c r="B495438" s="78"/>
      <c r="C495438" s="77"/>
    </row>
    <row r="495439" spans="2:3" x14ac:dyDescent="0.25">
      <c r="B495439" s="78"/>
      <c r="C495439" s="77"/>
    </row>
    <row r="495440" spans="2:3" x14ac:dyDescent="0.25">
      <c r="B495440" s="78"/>
      <c r="C495440" s="77"/>
    </row>
    <row r="495550" spans="2:3" x14ac:dyDescent="0.25">
      <c r="B495550" s="78"/>
      <c r="C495550" s="77"/>
    </row>
    <row r="495551" spans="2:3" x14ac:dyDescent="0.25">
      <c r="B495551" s="78"/>
      <c r="C495551" s="77"/>
    </row>
    <row r="495552" spans="2:3" x14ac:dyDescent="0.25">
      <c r="B495552" s="78"/>
      <c r="C495552" s="77"/>
    </row>
    <row r="495553" spans="2:3" x14ac:dyDescent="0.25">
      <c r="B495553" s="78"/>
      <c r="C495553" s="77"/>
    </row>
    <row r="495554" spans="2:3" x14ac:dyDescent="0.25">
      <c r="B495554" s="78"/>
      <c r="C495554" s="77"/>
    </row>
    <row r="495555" spans="2:3" x14ac:dyDescent="0.25">
      <c r="B495555" s="78"/>
      <c r="C495555" s="77"/>
    </row>
    <row r="495556" spans="2:3" x14ac:dyDescent="0.25">
      <c r="B495556" s="78"/>
      <c r="C495556" s="77"/>
    </row>
    <row r="495557" spans="2:3" x14ac:dyDescent="0.25">
      <c r="B495557" s="78"/>
      <c r="C495557" s="77"/>
    </row>
    <row r="495558" spans="2:3" x14ac:dyDescent="0.25">
      <c r="B495558" s="78"/>
      <c r="C495558" s="77"/>
    </row>
    <row r="495559" spans="2:3" x14ac:dyDescent="0.25">
      <c r="B495559" s="78"/>
      <c r="C495559" s="77"/>
    </row>
    <row r="495560" spans="2:3" x14ac:dyDescent="0.25">
      <c r="B495560" s="78"/>
      <c r="C495560" s="77"/>
    </row>
    <row r="495561" spans="2:3" x14ac:dyDescent="0.25">
      <c r="B495561" s="78"/>
      <c r="C495561" s="77"/>
    </row>
    <row r="495562" spans="2:3" x14ac:dyDescent="0.25">
      <c r="B495562" s="78"/>
      <c r="C495562" s="77"/>
    </row>
    <row r="495672" spans="2:3" x14ac:dyDescent="0.25">
      <c r="B495672" s="78"/>
      <c r="C495672" s="77"/>
    </row>
    <row r="495673" spans="2:3" x14ac:dyDescent="0.25">
      <c r="B495673" s="78"/>
      <c r="C495673" s="77"/>
    </row>
    <row r="495674" spans="2:3" x14ac:dyDescent="0.25">
      <c r="B495674" s="78"/>
      <c r="C495674" s="77"/>
    </row>
    <row r="495675" spans="2:3" x14ac:dyDescent="0.25">
      <c r="B495675" s="78"/>
      <c r="C495675" s="77"/>
    </row>
    <row r="495676" spans="2:3" x14ac:dyDescent="0.25">
      <c r="B495676" s="78"/>
      <c r="C495676" s="77"/>
    </row>
    <row r="495677" spans="2:3" x14ac:dyDescent="0.25">
      <c r="B495677" s="78"/>
      <c r="C495677" s="77"/>
    </row>
    <row r="495678" spans="2:3" x14ac:dyDescent="0.25">
      <c r="B495678" s="78"/>
      <c r="C495678" s="77"/>
    </row>
    <row r="495679" spans="2:3" x14ac:dyDescent="0.25">
      <c r="B495679" s="78"/>
      <c r="C495679" s="77"/>
    </row>
    <row r="495680" spans="2:3" x14ac:dyDescent="0.25">
      <c r="B495680" s="78"/>
      <c r="C495680" s="77"/>
    </row>
    <row r="495681" spans="2:3" x14ac:dyDescent="0.25">
      <c r="B495681" s="78"/>
      <c r="C495681" s="77"/>
    </row>
    <row r="495682" spans="2:3" x14ac:dyDescent="0.25">
      <c r="B495682" s="78"/>
      <c r="C495682" s="77"/>
    </row>
    <row r="495683" spans="2:3" x14ac:dyDescent="0.25">
      <c r="B495683" s="78"/>
      <c r="C495683" s="77"/>
    </row>
    <row r="495684" spans="2:3" x14ac:dyDescent="0.25">
      <c r="B495684" s="78"/>
      <c r="C495684" s="77"/>
    </row>
    <row r="495794" spans="2:3" x14ac:dyDescent="0.25">
      <c r="B495794" s="78"/>
      <c r="C495794" s="77"/>
    </row>
    <row r="495795" spans="2:3" x14ac:dyDescent="0.25">
      <c r="B495795" s="78"/>
      <c r="C495795" s="77"/>
    </row>
    <row r="495796" spans="2:3" x14ac:dyDescent="0.25">
      <c r="B495796" s="78"/>
      <c r="C495796" s="77"/>
    </row>
    <row r="495797" spans="2:3" x14ac:dyDescent="0.25">
      <c r="B495797" s="78"/>
      <c r="C495797" s="77"/>
    </row>
    <row r="495798" spans="2:3" x14ac:dyDescent="0.25">
      <c r="B495798" s="78"/>
      <c r="C495798" s="77"/>
    </row>
    <row r="495799" spans="2:3" x14ac:dyDescent="0.25">
      <c r="B495799" s="78"/>
      <c r="C495799" s="77"/>
    </row>
    <row r="495800" spans="2:3" x14ac:dyDescent="0.25">
      <c r="B495800" s="78"/>
      <c r="C495800" s="77"/>
    </row>
    <row r="495801" spans="2:3" x14ac:dyDescent="0.25">
      <c r="B495801" s="78"/>
      <c r="C495801" s="77"/>
    </row>
    <row r="495802" spans="2:3" x14ac:dyDescent="0.25">
      <c r="B495802" s="78"/>
      <c r="C495802" s="77"/>
    </row>
    <row r="495803" spans="2:3" x14ac:dyDescent="0.25">
      <c r="B495803" s="78"/>
      <c r="C495803" s="77"/>
    </row>
    <row r="495804" spans="2:3" x14ac:dyDescent="0.25">
      <c r="B495804" s="78"/>
      <c r="C495804" s="77"/>
    </row>
    <row r="495805" spans="2:3" x14ac:dyDescent="0.25">
      <c r="B495805" s="78"/>
      <c r="C495805" s="77"/>
    </row>
    <row r="495806" spans="2:3" x14ac:dyDescent="0.25">
      <c r="B495806" s="78"/>
      <c r="C495806" s="77"/>
    </row>
    <row r="495916" spans="2:3" x14ac:dyDescent="0.25">
      <c r="B495916" s="78"/>
      <c r="C495916" s="77"/>
    </row>
    <row r="495917" spans="2:3" x14ac:dyDescent="0.25">
      <c r="B495917" s="78"/>
      <c r="C495917" s="77"/>
    </row>
    <row r="495918" spans="2:3" x14ac:dyDescent="0.25">
      <c r="B495918" s="78"/>
      <c r="C495918" s="77"/>
    </row>
    <row r="495919" spans="2:3" x14ac:dyDescent="0.25">
      <c r="B495919" s="78"/>
      <c r="C495919" s="77"/>
    </row>
    <row r="495920" spans="2:3" x14ac:dyDescent="0.25">
      <c r="B495920" s="78"/>
      <c r="C495920" s="77"/>
    </row>
    <row r="495921" spans="2:3" x14ac:dyDescent="0.25">
      <c r="B495921" s="78"/>
      <c r="C495921" s="77"/>
    </row>
    <row r="495922" spans="2:3" x14ac:dyDescent="0.25">
      <c r="B495922" s="78"/>
      <c r="C495922" s="77"/>
    </row>
    <row r="495923" spans="2:3" x14ac:dyDescent="0.25">
      <c r="B495923" s="78"/>
      <c r="C495923" s="77"/>
    </row>
    <row r="495924" spans="2:3" x14ac:dyDescent="0.25">
      <c r="B495924" s="78"/>
      <c r="C495924" s="77"/>
    </row>
    <row r="495925" spans="2:3" x14ac:dyDescent="0.25">
      <c r="B495925" s="78"/>
      <c r="C495925" s="77"/>
    </row>
    <row r="495926" spans="2:3" x14ac:dyDescent="0.25">
      <c r="B495926" s="78"/>
      <c r="C495926" s="77"/>
    </row>
    <row r="495927" spans="2:3" x14ac:dyDescent="0.25">
      <c r="B495927" s="78"/>
      <c r="C495927" s="77"/>
    </row>
    <row r="495928" spans="2:3" x14ac:dyDescent="0.25">
      <c r="B495928" s="78"/>
      <c r="C495928" s="77"/>
    </row>
    <row r="496038" spans="2:3" x14ac:dyDescent="0.25">
      <c r="B496038" s="78"/>
      <c r="C496038" s="77"/>
    </row>
    <row r="496039" spans="2:3" x14ac:dyDescent="0.25">
      <c r="B496039" s="78"/>
      <c r="C496039" s="77"/>
    </row>
    <row r="496040" spans="2:3" x14ac:dyDescent="0.25">
      <c r="B496040" s="78"/>
      <c r="C496040" s="77"/>
    </row>
    <row r="496041" spans="2:3" x14ac:dyDescent="0.25">
      <c r="B496041" s="78"/>
      <c r="C496041" s="77"/>
    </row>
    <row r="496042" spans="2:3" x14ac:dyDescent="0.25">
      <c r="B496042" s="78"/>
      <c r="C496042" s="77"/>
    </row>
    <row r="496043" spans="2:3" x14ac:dyDescent="0.25">
      <c r="B496043" s="78"/>
      <c r="C496043" s="77"/>
    </row>
    <row r="496044" spans="2:3" x14ac:dyDescent="0.25">
      <c r="B496044" s="78"/>
      <c r="C496044" s="77"/>
    </row>
    <row r="496045" spans="2:3" x14ac:dyDescent="0.25">
      <c r="B496045" s="78"/>
      <c r="C496045" s="77"/>
    </row>
    <row r="496046" spans="2:3" x14ac:dyDescent="0.25">
      <c r="B496046" s="78"/>
      <c r="C496046" s="77"/>
    </row>
    <row r="496047" spans="2:3" x14ac:dyDescent="0.25">
      <c r="B496047" s="78"/>
      <c r="C496047" s="77"/>
    </row>
    <row r="496048" spans="2:3" x14ac:dyDescent="0.25">
      <c r="B496048" s="78"/>
      <c r="C496048" s="77"/>
    </row>
    <row r="496049" spans="2:3" x14ac:dyDescent="0.25">
      <c r="B496049" s="78"/>
      <c r="C496049" s="77"/>
    </row>
    <row r="496050" spans="2:3" x14ac:dyDescent="0.25">
      <c r="B496050" s="78"/>
      <c r="C496050" s="77"/>
    </row>
    <row r="496160" spans="2:3" x14ac:dyDescent="0.25">
      <c r="B496160" s="78"/>
      <c r="C496160" s="77"/>
    </row>
    <row r="496161" spans="2:3" x14ac:dyDescent="0.25">
      <c r="B496161" s="78"/>
      <c r="C496161" s="77"/>
    </row>
    <row r="496162" spans="2:3" x14ac:dyDescent="0.25">
      <c r="B496162" s="78"/>
      <c r="C496162" s="77"/>
    </row>
    <row r="496163" spans="2:3" x14ac:dyDescent="0.25">
      <c r="B496163" s="78"/>
      <c r="C496163" s="77"/>
    </row>
    <row r="496164" spans="2:3" x14ac:dyDescent="0.25">
      <c r="B496164" s="78"/>
      <c r="C496164" s="77"/>
    </row>
    <row r="496165" spans="2:3" x14ac:dyDescent="0.25">
      <c r="B496165" s="78"/>
      <c r="C496165" s="77"/>
    </row>
    <row r="496166" spans="2:3" x14ac:dyDescent="0.25">
      <c r="B496166" s="78"/>
      <c r="C496166" s="77"/>
    </row>
    <row r="496167" spans="2:3" x14ac:dyDescent="0.25">
      <c r="B496167" s="78"/>
      <c r="C496167" s="77"/>
    </row>
    <row r="496168" spans="2:3" x14ac:dyDescent="0.25">
      <c r="B496168" s="78"/>
      <c r="C496168" s="77"/>
    </row>
    <row r="496169" spans="2:3" x14ac:dyDescent="0.25">
      <c r="B496169" s="78"/>
      <c r="C496169" s="77"/>
    </row>
    <row r="496170" spans="2:3" x14ac:dyDescent="0.25">
      <c r="B496170" s="78"/>
      <c r="C496170" s="77"/>
    </row>
    <row r="496171" spans="2:3" x14ac:dyDescent="0.25">
      <c r="B496171" s="78"/>
      <c r="C496171" s="77"/>
    </row>
    <row r="496172" spans="2:3" x14ac:dyDescent="0.25">
      <c r="B496172" s="78"/>
      <c r="C496172" s="77"/>
    </row>
    <row r="496282" spans="2:3" x14ac:dyDescent="0.25">
      <c r="B496282" s="78"/>
      <c r="C496282" s="77"/>
    </row>
    <row r="496283" spans="2:3" x14ac:dyDescent="0.25">
      <c r="B496283" s="78"/>
      <c r="C496283" s="77"/>
    </row>
    <row r="496284" spans="2:3" x14ac:dyDescent="0.25">
      <c r="B496284" s="78"/>
      <c r="C496284" s="77"/>
    </row>
    <row r="496285" spans="2:3" x14ac:dyDescent="0.25">
      <c r="B496285" s="78"/>
      <c r="C496285" s="77"/>
    </row>
    <row r="496286" spans="2:3" x14ac:dyDescent="0.25">
      <c r="B496286" s="78"/>
      <c r="C496286" s="77"/>
    </row>
    <row r="496287" spans="2:3" x14ac:dyDescent="0.25">
      <c r="B496287" s="78"/>
      <c r="C496287" s="77"/>
    </row>
    <row r="496288" spans="2:3" x14ac:dyDescent="0.25">
      <c r="B496288" s="78"/>
      <c r="C496288" s="77"/>
    </row>
    <row r="496289" spans="2:3" x14ac:dyDescent="0.25">
      <c r="B496289" s="78"/>
      <c r="C496289" s="77"/>
    </row>
    <row r="496290" spans="2:3" x14ac:dyDescent="0.25">
      <c r="B496290" s="78"/>
      <c r="C496290" s="77"/>
    </row>
    <row r="496291" spans="2:3" x14ac:dyDescent="0.25">
      <c r="B496291" s="78"/>
      <c r="C496291" s="77"/>
    </row>
    <row r="496292" spans="2:3" x14ac:dyDescent="0.25">
      <c r="B496292" s="78"/>
      <c r="C496292" s="77"/>
    </row>
    <row r="496293" spans="2:3" x14ac:dyDescent="0.25">
      <c r="B496293" s="78"/>
      <c r="C496293" s="77"/>
    </row>
    <row r="496294" spans="2:3" x14ac:dyDescent="0.25">
      <c r="B496294" s="78"/>
      <c r="C496294" s="77"/>
    </row>
    <row r="496404" spans="2:3" x14ac:dyDescent="0.25">
      <c r="B496404" s="78"/>
      <c r="C496404" s="77"/>
    </row>
    <row r="496405" spans="2:3" x14ac:dyDescent="0.25">
      <c r="B496405" s="78"/>
      <c r="C496405" s="77"/>
    </row>
    <row r="496406" spans="2:3" x14ac:dyDescent="0.25">
      <c r="B496406" s="78"/>
      <c r="C496406" s="77"/>
    </row>
    <row r="496407" spans="2:3" x14ac:dyDescent="0.25">
      <c r="B496407" s="78"/>
      <c r="C496407" s="77"/>
    </row>
    <row r="496408" spans="2:3" x14ac:dyDescent="0.25">
      <c r="B496408" s="78"/>
      <c r="C496408" s="77"/>
    </row>
    <row r="496409" spans="2:3" x14ac:dyDescent="0.25">
      <c r="B496409" s="78"/>
      <c r="C496409" s="77"/>
    </row>
    <row r="496410" spans="2:3" x14ac:dyDescent="0.25">
      <c r="B496410" s="78"/>
      <c r="C496410" s="77"/>
    </row>
    <row r="496411" spans="2:3" x14ac:dyDescent="0.25">
      <c r="B496411" s="78"/>
      <c r="C496411" s="77"/>
    </row>
    <row r="496412" spans="2:3" x14ac:dyDescent="0.25">
      <c r="B496412" s="78"/>
      <c r="C496412" s="77"/>
    </row>
    <row r="496413" spans="2:3" x14ac:dyDescent="0.25">
      <c r="B496413" s="78"/>
      <c r="C496413" s="77"/>
    </row>
    <row r="496414" spans="2:3" x14ac:dyDescent="0.25">
      <c r="B496414" s="78"/>
      <c r="C496414" s="77"/>
    </row>
    <row r="496415" spans="2:3" x14ac:dyDescent="0.25">
      <c r="B496415" s="78"/>
      <c r="C496415" s="77"/>
    </row>
    <row r="496416" spans="2:3" x14ac:dyDescent="0.25">
      <c r="B496416" s="78"/>
      <c r="C496416" s="77"/>
    </row>
    <row r="496526" spans="2:3" x14ac:dyDescent="0.25">
      <c r="B496526" s="78"/>
      <c r="C496526" s="77"/>
    </row>
    <row r="496527" spans="2:3" x14ac:dyDescent="0.25">
      <c r="B496527" s="78"/>
      <c r="C496527" s="77"/>
    </row>
    <row r="496528" spans="2:3" x14ac:dyDescent="0.25">
      <c r="B496528" s="78"/>
      <c r="C496528" s="77"/>
    </row>
    <row r="496529" spans="2:3" x14ac:dyDescent="0.25">
      <c r="B496529" s="78"/>
      <c r="C496529" s="77"/>
    </row>
    <row r="496530" spans="2:3" x14ac:dyDescent="0.25">
      <c r="B496530" s="78"/>
      <c r="C496530" s="77"/>
    </row>
    <row r="496531" spans="2:3" x14ac:dyDescent="0.25">
      <c r="B496531" s="78"/>
      <c r="C496531" s="77"/>
    </row>
    <row r="496532" spans="2:3" x14ac:dyDescent="0.25">
      <c r="B496532" s="78"/>
      <c r="C496532" s="77"/>
    </row>
    <row r="496533" spans="2:3" x14ac:dyDescent="0.25">
      <c r="B496533" s="78"/>
      <c r="C496533" s="77"/>
    </row>
    <row r="496534" spans="2:3" x14ac:dyDescent="0.25">
      <c r="B496534" s="78"/>
      <c r="C496534" s="77"/>
    </row>
    <row r="496535" spans="2:3" x14ac:dyDescent="0.25">
      <c r="B496535" s="78"/>
      <c r="C496535" s="77"/>
    </row>
    <row r="496536" spans="2:3" x14ac:dyDescent="0.25">
      <c r="B496536" s="78"/>
      <c r="C496536" s="77"/>
    </row>
    <row r="496537" spans="2:3" x14ac:dyDescent="0.25">
      <c r="B496537" s="78"/>
      <c r="C496537" s="77"/>
    </row>
    <row r="496538" spans="2:3" x14ac:dyDescent="0.25">
      <c r="B496538" s="78"/>
      <c r="C496538" s="77"/>
    </row>
    <row r="496648" spans="2:3" x14ac:dyDescent="0.25">
      <c r="B496648" s="78"/>
      <c r="C496648" s="77"/>
    </row>
    <row r="496649" spans="2:3" x14ac:dyDescent="0.25">
      <c r="B496649" s="78"/>
      <c r="C496649" s="77"/>
    </row>
    <row r="496650" spans="2:3" x14ac:dyDescent="0.25">
      <c r="B496650" s="78"/>
      <c r="C496650" s="77"/>
    </row>
    <row r="496651" spans="2:3" x14ac:dyDescent="0.25">
      <c r="B496651" s="78"/>
      <c r="C496651" s="77"/>
    </row>
    <row r="496652" spans="2:3" x14ac:dyDescent="0.25">
      <c r="B496652" s="78"/>
      <c r="C496652" s="77"/>
    </row>
    <row r="496653" spans="2:3" x14ac:dyDescent="0.25">
      <c r="B496653" s="78"/>
      <c r="C496653" s="77"/>
    </row>
    <row r="496654" spans="2:3" x14ac:dyDescent="0.25">
      <c r="B496654" s="78"/>
      <c r="C496654" s="77"/>
    </row>
    <row r="496655" spans="2:3" x14ac:dyDescent="0.25">
      <c r="B496655" s="78"/>
      <c r="C496655" s="77"/>
    </row>
    <row r="496656" spans="2:3" x14ac:dyDescent="0.25">
      <c r="B496656" s="78"/>
      <c r="C496656" s="77"/>
    </row>
    <row r="496657" spans="2:3" x14ac:dyDescent="0.25">
      <c r="B496657" s="78"/>
      <c r="C496657" s="77"/>
    </row>
    <row r="496658" spans="2:3" x14ac:dyDescent="0.25">
      <c r="B496658" s="78"/>
      <c r="C496658" s="77"/>
    </row>
    <row r="496659" spans="2:3" x14ac:dyDescent="0.25">
      <c r="B496659" s="78"/>
      <c r="C496659" s="77"/>
    </row>
    <row r="496660" spans="2:3" x14ac:dyDescent="0.25">
      <c r="B496660" s="78"/>
      <c r="C496660" s="77"/>
    </row>
    <row r="496770" spans="2:3" x14ac:dyDescent="0.25">
      <c r="B496770" s="78"/>
      <c r="C496770" s="77"/>
    </row>
    <row r="496771" spans="2:3" x14ac:dyDescent="0.25">
      <c r="B496771" s="78"/>
      <c r="C496771" s="77"/>
    </row>
    <row r="496772" spans="2:3" x14ac:dyDescent="0.25">
      <c r="B496772" s="78"/>
      <c r="C496772" s="77"/>
    </row>
    <row r="496773" spans="2:3" x14ac:dyDescent="0.25">
      <c r="B496773" s="78"/>
      <c r="C496773" s="77"/>
    </row>
    <row r="496774" spans="2:3" x14ac:dyDescent="0.25">
      <c r="B496774" s="78"/>
      <c r="C496774" s="77"/>
    </row>
    <row r="496775" spans="2:3" x14ac:dyDescent="0.25">
      <c r="B496775" s="78"/>
      <c r="C496775" s="77"/>
    </row>
    <row r="496776" spans="2:3" x14ac:dyDescent="0.25">
      <c r="B496776" s="78"/>
      <c r="C496776" s="77"/>
    </row>
    <row r="496777" spans="2:3" x14ac:dyDescent="0.25">
      <c r="B496777" s="78"/>
      <c r="C496777" s="77"/>
    </row>
    <row r="496778" spans="2:3" x14ac:dyDescent="0.25">
      <c r="B496778" s="78"/>
      <c r="C496778" s="77"/>
    </row>
    <row r="496779" spans="2:3" x14ac:dyDescent="0.25">
      <c r="B496779" s="78"/>
      <c r="C496779" s="77"/>
    </row>
    <row r="496780" spans="2:3" x14ac:dyDescent="0.25">
      <c r="B496780" s="78"/>
      <c r="C496780" s="77"/>
    </row>
    <row r="496781" spans="2:3" x14ac:dyDescent="0.25">
      <c r="B496781" s="78"/>
      <c r="C496781" s="77"/>
    </row>
    <row r="496782" spans="2:3" x14ac:dyDescent="0.25">
      <c r="B496782" s="78"/>
      <c r="C496782" s="77"/>
    </row>
    <row r="496892" spans="2:3" x14ac:dyDescent="0.25">
      <c r="B496892" s="78"/>
      <c r="C496892" s="77"/>
    </row>
    <row r="496893" spans="2:3" x14ac:dyDescent="0.25">
      <c r="B496893" s="78"/>
      <c r="C496893" s="77"/>
    </row>
    <row r="496894" spans="2:3" x14ac:dyDescent="0.25">
      <c r="B496894" s="78"/>
      <c r="C496894" s="77"/>
    </row>
    <row r="496895" spans="2:3" x14ac:dyDescent="0.25">
      <c r="B496895" s="78"/>
      <c r="C496895" s="77"/>
    </row>
    <row r="496896" spans="2:3" x14ac:dyDescent="0.25">
      <c r="B496896" s="78"/>
      <c r="C496896" s="77"/>
    </row>
    <row r="496897" spans="2:3" x14ac:dyDescent="0.25">
      <c r="B496897" s="78"/>
      <c r="C496897" s="77"/>
    </row>
    <row r="496898" spans="2:3" x14ac:dyDescent="0.25">
      <c r="B496898" s="78"/>
      <c r="C496898" s="77"/>
    </row>
    <row r="496899" spans="2:3" x14ac:dyDescent="0.25">
      <c r="B496899" s="78"/>
      <c r="C496899" s="77"/>
    </row>
    <row r="496900" spans="2:3" x14ac:dyDescent="0.25">
      <c r="B496900" s="78"/>
      <c r="C496900" s="77"/>
    </row>
    <row r="496901" spans="2:3" x14ac:dyDescent="0.25">
      <c r="B496901" s="78"/>
      <c r="C496901" s="77"/>
    </row>
    <row r="496902" spans="2:3" x14ac:dyDescent="0.25">
      <c r="B496902" s="78"/>
      <c r="C496902" s="77"/>
    </row>
    <row r="496903" spans="2:3" x14ac:dyDescent="0.25">
      <c r="B496903" s="78"/>
      <c r="C496903" s="77"/>
    </row>
    <row r="496904" spans="2:3" x14ac:dyDescent="0.25">
      <c r="B496904" s="78"/>
      <c r="C496904" s="77"/>
    </row>
    <row r="497014" spans="2:3" x14ac:dyDescent="0.25">
      <c r="B497014" s="78"/>
      <c r="C497014" s="77"/>
    </row>
    <row r="497015" spans="2:3" x14ac:dyDescent="0.25">
      <c r="B497015" s="78"/>
      <c r="C497015" s="77"/>
    </row>
    <row r="497016" spans="2:3" x14ac:dyDescent="0.25">
      <c r="B497016" s="78"/>
      <c r="C497016" s="77"/>
    </row>
    <row r="497017" spans="2:3" x14ac:dyDescent="0.25">
      <c r="B497017" s="78"/>
      <c r="C497017" s="77"/>
    </row>
    <row r="497018" spans="2:3" x14ac:dyDescent="0.25">
      <c r="B497018" s="78"/>
      <c r="C497018" s="77"/>
    </row>
    <row r="497019" spans="2:3" x14ac:dyDescent="0.25">
      <c r="B497019" s="78"/>
      <c r="C497019" s="77"/>
    </row>
    <row r="497020" spans="2:3" x14ac:dyDescent="0.25">
      <c r="B497020" s="78"/>
      <c r="C497020" s="77"/>
    </row>
    <row r="497021" spans="2:3" x14ac:dyDescent="0.25">
      <c r="B497021" s="78"/>
      <c r="C497021" s="77"/>
    </row>
    <row r="497022" spans="2:3" x14ac:dyDescent="0.25">
      <c r="B497022" s="78"/>
      <c r="C497022" s="77"/>
    </row>
    <row r="497023" spans="2:3" x14ac:dyDescent="0.25">
      <c r="B497023" s="78"/>
      <c r="C497023" s="77"/>
    </row>
    <row r="497024" spans="2:3" x14ac:dyDescent="0.25">
      <c r="B497024" s="78"/>
      <c r="C497024" s="77"/>
    </row>
    <row r="497025" spans="2:3" x14ac:dyDescent="0.25">
      <c r="B497025" s="78"/>
      <c r="C497025" s="77"/>
    </row>
    <row r="497026" spans="2:3" x14ac:dyDescent="0.25">
      <c r="B497026" s="78"/>
      <c r="C497026" s="77"/>
    </row>
    <row r="497136" spans="2:3" x14ac:dyDescent="0.25">
      <c r="B497136" s="78"/>
      <c r="C497136" s="77"/>
    </row>
    <row r="497137" spans="2:3" x14ac:dyDescent="0.25">
      <c r="B497137" s="78"/>
      <c r="C497137" s="77"/>
    </row>
    <row r="497138" spans="2:3" x14ac:dyDescent="0.25">
      <c r="B497138" s="78"/>
      <c r="C497138" s="77"/>
    </row>
    <row r="497139" spans="2:3" x14ac:dyDescent="0.25">
      <c r="B497139" s="78"/>
      <c r="C497139" s="77"/>
    </row>
    <row r="497140" spans="2:3" x14ac:dyDescent="0.25">
      <c r="B497140" s="78"/>
      <c r="C497140" s="77"/>
    </row>
    <row r="497141" spans="2:3" x14ac:dyDescent="0.25">
      <c r="B497141" s="78"/>
      <c r="C497141" s="77"/>
    </row>
    <row r="497142" spans="2:3" x14ac:dyDescent="0.25">
      <c r="B497142" s="78"/>
      <c r="C497142" s="77"/>
    </row>
    <row r="497143" spans="2:3" x14ac:dyDescent="0.25">
      <c r="B497143" s="78"/>
      <c r="C497143" s="77"/>
    </row>
    <row r="497144" spans="2:3" x14ac:dyDescent="0.25">
      <c r="B497144" s="78"/>
      <c r="C497144" s="77"/>
    </row>
    <row r="497145" spans="2:3" x14ac:dyDescent="0.25">
      <c r="B497145" s="78"/>
      <c r="C497145" s="77"/>
    </row>
    <row r="497146" spans="2:3" x14ac:dyDescent="0.25">
      <c r="B497146" s="78"/>
      <c r="C497146" s="77"/>
    </row>
    <row r="497147" spans="2:3" x14ac:dyDescent="0.25">
      <c r="B497147" s="78"/>
      <c r="C497147" s="77"/>
    </row>
    <row r="497148" spans="2:3" x14ac:dyDescent="0.25">
      <c r="B497148" s="78"/>
      <c r="C497148" s="77"/>
    </row>
    <row r="497258" spans="2:3" x14ac:dyDescent="0.25">
      <c r="B497258" s="78"/>
      <c r="C497258" s="77"/>
    </row>
    <row r="497259" spans="2:3" x14ac:dyDescent="0.25">
      <c r="B497259" s="78"/>
      <c r="C497259" s="77"/>
    </row>
    <row r="497260" spans="2:3" x14ac:dyDescent="0.25">
      <c r="B497260" s="78"/>
      <c r="C497260" s="77"/>
    </row>
    <row r="497261" spans="2:3" x14ac:dyDescent="0.25">
      <c r="B497261" s="78"/>
      <c r="C497261" s="77"/>
    </row>
    <row r="497262" spans="2:3" x14ac:dyDescent="0.25">
      <c r="B497262" s="78"/>
      <c r="C497262" s="77"/>
    </row>
    <row r="497263" spans="2:3" x14ac:dyDescent="0.25">
      <c r="B497263" s="78"/>
      <c r="C497263" s="77"/>
    </row>
    <row r="497264" spans="2:3" x14ac:dyDescent="0.25">
      <c r="B497264" s="78"/>
      <c r="C497264" s="77"/>
    </row>
    <row r="497265" spans="2:3" x14ac:dyDescent="0.25">
      <c r="B497265" s="78"/>
      <c r="C497265" s="77"/>
    </row>
    <row r="497266" spans="2:3" x14ac:dyDescent="0.25">
      <c r="B497266" s="78"/>
      <c r="C497266" s="77"/>
    </row>
    <row r="497267" spans="2:3" x14ac:dyDescent="0.25">
      <c r="B497267" s="78"/>
      <c r="C497267" s="77"/>
    </row>
    <row r="497268" spans="2:3" x14ac:dyDescent="0.25">
      <c r="B497268" s="78"/>
      <c r="C497268" s="77"/>
    </row>
    <row r="497269" spans="2:3" x14ac:dyDescent="0.25">
      <c r="B497269" s="78"/>
      <c r="C497269" s="77"/>
    </row>
    <row r="497270" spans="2:3" x14ac:dyDescent="0.25">
      <c r="B497270" s="78"/>
      <c r="C497270" s="77"/>
    </row>
    <row r="497380" spans="2:3" x14ac:dyDescent="0.25">
      <c r="B497380" s="78"/>
      <c r="C497380" s="77"/>
    </row>
    <row r="497381" spans="2:3" x14ac:dyDescent="0.25">
      <c r="B497381" s="78"/>
      <c r="C497381" s="77"/>
    </row>
    <row r="497382" spans="2:3" x14ac:dyDescent="0.25">
      <c r="B497382" s="78"/>
      <c r="C497382" s="77"/>
    </row>
    <row r="497383" spans="2:3" x14ac:dyDescent="0.25">
      <c r="B497383" s="78"/>
      <c r="C497383" s="77"/>
    </row>
    <row r="497384" spans="2:3" x14ac:dyDescent="0.25">
      <c r="B497384" s="78"/>
      <c r="C497384" s="77"/>
    </row>
    <row r="497385" spans="2:3" x14ac:dyDescent="0.25">
      <c r="B497385" s="78"/>
      <c r="C497385" s="77"/>
    </row>
    <row r="497386" spans="2:3" x14ac:dyDescent="0.25">
      <c r="B497386" s="78"/>
      <c r="C497386" s="77"/>
    </row>
    <row r="497387" spans="2:3" x14ac:dyDescent="0.25">
      <c r="B497387" s="78"/>
      <c r="C497387" s="77"/>
    </row>
    <row r="497388" spans="2:3" x14ac:dyDescent="0.25">
      <c r="B497388" s="78"/>
      <c r="C497388" s="77"/>
    </row>
    <row r="497389" spans="2:3" x14ac:dyDescent="0.25">
      <c r="B497389" s="78"/>
      <c r="C497389" s="77"/>
    </row>
    <row r="497390" spans="2:3" x14ac:dyDescent="0.25">
      <c r="B497390" s="78"/>
      <c r="C497390" s="77"/>
    </row>
    <row r="497391" spans="2:3" x14ac:dyDescent="0.25">
      <c r="B497391" s="78"/>
      <c r="C497391" s="77"/>
    </row>
    <row r="497392" spans="2:3" x14ac:dyDescent="0.25">
      <c r="B497392" s="78"/>
      <c r="C497392" s="77"/>
    </row>
    <row r="497502" spans="2:3" x14ac:dyDescent="0.25">
      <c r="B497502" s="78"/>
      <c r="C497502" s="77"/>
    </row>
    <row r="497503" spans="2:3" x14ac:dyDescent="0.25">
      <c r="B497503" s="78"/>
      <c r="C497503" s="77"/>
    </row>
    <row r="497504" spans="2:3" x14ac:dyDescent="0.25">
      <c r="B497504" s="78"/>
      <c r="C497504" s="77"/>
    </row>
    <row r="497505" spans="2:3" x14ac:dyDescent="0.25">
      <c r="B497505" s="78"/>
      <c r="C497505" s="77"/>
    </row>
    <row r="497506" spans="2:3" x14ac:dyDescent="0.25">
      <c r="B497506" s="78"/>
      <c r="C497506" s="77"/>
    </row>
    <row r="497507" spans="2:3" x14ac:dyDescent="0.25">
      <c r="B497507" s="78"/>
      <c r="C497507" s="77"/>
    </row>
    <row r="497508" spans="2:3" x14ac:dyDescent="0.25">
      <c r="B497508" s="78"/>
      <c r="C497508" s="77"/>
    </row>
    <row r="497509" spans="2:3" x14ac:dyDescent="0.25">
      <c r="B497509" s="78"/>
      <c r="C497509" s="77"/>
    </row>
    <row r="497510" spans="2:3" x14ac:dyDescent="0.25">
      <c r="B497510" s="78"/>
      <c r="C497510" s="77"/>
    </row>
    <row r="497511" spans="2:3" x14ac:dyDescent="0.25">
      <c r="B497511" s="78"/>
      <c r="C497511" s="77"/>
    </row>
    <row r="497512" spans="2:3" x14ac:dyDescent="0.25">
      <c r="B497512" s="78"/>
      <c r="C497512" s="77"/>
    </row>
    <row r="497513" spans="2:3" x14ac:dyDescent="0.25">
      <c r="B497513" s="78"/>
      <c r="C497513" s="77"/>
    </row>
    <row r="497514" spans="2:3" x14ac:dyDescent="0.25">
      <c r="B497514" s="78"/>
      <c r="C497514" s="77"/>
    </row>
    <row r="497624" spans="2:3" x14ac:dyDescent="0.25">
      <c r="B497624" s="78"/>
      <c r="C497624" s="77"/>
    </row>
    <row r="497625" spans="2:3" x14ac:dyDescent="0.25">
      <c r="B497625" s="78"/>
      <c r="C497625" s="77"/>
    </row>
    <row r="497626" spans="2:3" x14ac:dyDescent="0.25">
      <c r="B497626" s="78"/>
      <c r="C497626" s="77"/>
    </row>
    <row r="497627" spans="2:3" x14ac:dyDescent="0.25">
      <c r="B497627" s="78"/>
      <c r="C497627" s="77"/>
    </row>
    <row r="497628" spans="2:3" x14ac:dyDescent="0.25">
      <c r="B497628" s="78"/>
      <c r="C497628" s="77"/>
    </row>
    <row r="497629" spans="2:3" x14ac:dyDescent="0.25">
      <c r="B497629" s="78"/>
      <c r="C497629" s="77"/>
    </row>
    <row r="497630" spans="2:3" x14ac:dyDescent="0.25">
      <c r="B497630" s="78"/>
      <c r="C497630" s="77"/>
    </row>
    <row r="497631" spans="2:3" x14ac:dyDescent="0.25">
      <c r="B497631" s="78"/>
      <c r="C497631" s="77"/>
    </row>
    <row r="497632" spans="2:3" x14ac:dyDescent="0.25">
      <c r="B497632" s="78"/>
      <c r="C497632" s="77"/>
    </row>
    <row r="497633" spans="2:3" x14ac:dyDescent="0.25">
      <c r="B497633" s="78"/>
      <c r="C497633" s="77"/>
    </row>
    <row r="497634" spans="2:3" x14ac:dyDescent="0.25">
      <c r="B497634" s="78"/>
      <c r="C497634" s="77"/>
    </row>
    <row r="497635" spans="2:3" x14ac:dyDescent="0.25">
      <c r="B497635" s="78"/>
      <c r="C497635" s="77"/>
    </row>
    <row r="497636" spans="2:3" x14ac:dyDescent="0.25">
      <c r="B497636" s="78"/>
      <c r="C497636" s="77"/>
    </row>
    <row r="497746" spans="2:3" x14ac:dyDescent="0.25">
      <c r="B497746" s="78"/>
      <c r="C497746" s="77"/>
    </row>
    <row r="497747" spans="2:3" x14ac:dyDescent="0.25">
      <c r="B497747" s="78"/>
      <c r="C497747" s="77"/>
    </row>
    <row r="497748" spans="2:3" x14ac:dyDescent="0.25">
      <c r="B497748" s="78"/>
      <c r="C497748" s="77"/>
    </row>
    <row r="497749" spans="2:3" x14ac:dyDescent="0.25">
      <c r="B497749" s="78"/>
      <c r="C497749" s="77"/>
    </row>
    <row r="497750" spans="2:3" x14ac:dyDescent="0.25">
      <c r="B497750" s="78"/>
      <c r="C497750" s="77"/>
    </row>
    <row r="497751" spans="2:3" x14ac:dyDescent="0.25">
      <c r="B497751" s="78"/>
      <c r="C497751" s="77"/>
    </row>
    <row r="497752" spans="2:3" x14ac:dyDescent="0.25">
      <c r="B497752" s="78"/>
      <c r="C497752" s="77"/>
    </row>
    <row r="497753" spans="2:3" x14ac:dyDescent="0.25">
      <c r="B497753" s="78"/>
      <c r="C497753" s="77"/>
    </row>
    <row r="497754" spans="2:3" x14ac:dyDescent="0.25">
      <c r="B497754" s="78"/>
      <c r="C497754" s="77"/>
    </row>
    <row r="497755" spans="2:3" x14ac:dyDescent="0.25">
      <c r="B497755" s="78"/>
      <c r="C497755" s="77"/>
    </row>
    <row r="497756" spans="2:3" x14ac:dyDescent="0.25">
      <c r="B497756" s="78"/>
      <c r="C497756" s="77"/>
    </row>
    <row r="497757" spans="2:3" x14ac:dyDescent="0.25">
      <c r="B497757" s="78"/>
      <c r="C497757" s="77"/>
    </row>
    <row r="497758" spans="2:3" x14ac:dyDescent="0.25">
      <c r="B497758" s="78"/>
      <c r="C497758" s="77"/>
    </row>
    <row r="497868" spans="2:3" x14ac:dyDescent="0.25">
      <c r="B497868" s="78"/>
      <c r="C497868" s="77"/>
    </row>
    <row r="497869" spans="2:3" x14ac:dyDescent="0.25">
      <c r="B497869" s="78"/>
      <c r="C497869" s="77"/>
    </row>
    <row r="497870" spans="2:3" x14ac:dyDescent="0.25">
      <c r="B497870" s="78"/>
      <c r="C497870" s="77"/>
    </row>
    <row r="497871" spans="2:3" x14ac:dyDescent="0.25">
      <c r="B497871" s="78"/>
      <c r="C497871" s="77"/>
    </row>
    <row r="497872" spans="2:3" x14ac:dyDescent="0.25">
      <c r="B497872" s="78"/>
      <c r="C497872" s="77"/>
    </row>
    <row r="497873" spans="2:3" x14ac:dyDescent="0.25">
      <c r="B497873" s="78"/>
      <c r="C497873" s="77"/>
    </row>
    <row r="497874" spans="2:3" x14ac:dyDescent="0.25">
      <c r="B497874" s="78"/>
      <c r="C497874" s="77"/>
    </row>
    <row r="497875" spans="2:3" x14ac:dyDescent="0.25">
      <c r="B497875" s="78"/>
      <c r="C497875" s="77"/>
    </row>
    <row r="497876" spans="2:3" x14ac:dyDescent="0.25">
      <c r="B497876" s="78"/>
      <c r="C497876" s="77"/>
    </row>
    <row r="497877" spans="2:3" x14ac:dyDescent="0.25">
      <c r="B497877" s="78"/>
      <c r="C497877" s="77"/>
    </row>
    <row r="497878" spans="2:3" x14ac:dyDescent="0.25">
      <c r="B497878" s="78"/>
      <c r="C497878" s="77"/>
    </row>
    <row r="497879" spans="2:3" x14ac:dyDescent="0.25">
      <c r="B497879" s="78"/>
      <c r="C497879" s="77"/>
    </row>
    <row r="497880" spans="2:3" x14ac:dyDescent="0.25">
      <c r="B497880" s="78"/>
      <c r="C497880" s="77"/>
    </row>
    <row r="497990" spans="2:3" x14ac:dyDescent="0.25">
      <c r="B497990" s="78"/>
      <c r="C497990" s="77"/>
    </row>
    <row r="497991" spans="2:3" x14ac:dyDescent="0.25">
      <c r="B497991" s="78"/>
      <c r="C497991" s="77"/>
    </row>
    <row r="497992" spans="2:3" x14ac:dyDescent="0.25">
      <c r="B497992" s="78"/>
      <c r="C497992" s="77"/>
    </row>
    <row r="497993" spans="2:3" x14ac:dyDescent="0.25">
      <c r="B497993" s="78"/>
      <c r="C497993" s="77"/>
    </row>
    <row r="497994" spans="2:3" x14ac:dyDescent="0.25">
      <c r="B497994" s="78"/>
      <c r="C497994" s="77"/>
    </row>
    <row r="497995" spans="2:3" x14ac:dyDescent="0.25">
      <c r="B497995" s="78"/>
      <c r="C497995" s="77"/>
    </row>
    <row r="497996" spans="2:3" x14ac:dyDescent="0.25">
      <c r="B497996" s="78"/>
      <c r="C497996" s="77"/>
    </row>
    <row r="497997" spans="2:3" x14ac:dyDescent="0.25">
      <c r="B497997" s="78"/>
      <c r="C497997" s="77"/>
    </row>
    <row r="497998" spans="2:3" x14ac:dyDescent="0.25">
      <c r="B497998" s="78"/>
      <c r="C497998" s="77"/>
    </row>
    <row r="497999" spans="2:3" x14ac:dyDescent="0.25">
      <c r="B497999" s="78"/>
      <c r="C497999" s="77"/>
    </row>
    <row r="498000" spans="2:3" x14ac:dyDescent="0.25">
      <c r="B498000" s="78"/>
      <c r="C498000" s="77"/>
    </row>
    <row r="498001" spans="2:3" x14ac:dyDescent="0.25">
      <c r="B498001" s="78"/>
      <c r="C498001" s="77"/>
    </row>
    <row r="498002" spans="2:3" x14ac:dyDescent="0.25">
      <c r="B498002" s="78"/>
      <c r="C498002" s="77"/>
    </row>
    <row r="498112" spans="2:3" x14ac:dyDescent="0.25">
      <c r="B498112" s="78"/>
      <c r="C498112" s="77"/>
    </row>
    <row r="498113" spans="2:3" x14ac:dyDescent="0.25">
      <c r="B498113" s="78"/>
      <c r="C498113" s="77"/>
    </row>
    <row r="498114" spans="2:3" x14ac:dyDescent="0.25">
      <c r="B498114" s="78"/>
      <c r="C498114" s="77"/>
    </row>
    <row r="498115" spans="2:3" x14ac:dyDescent="0.25">
      <c r="B498115" s="78"/>
      <c r="C498115" s="77"/>
    </row>
    <row r="498116" spans="2:3" x14ac:dyDescent="0.25">
      <c r="B498116" s="78"/>
      <c r="C498116" s="77"/>
    </row>
    <row r="498117" spans="2:3" x14ac:dyDescent="0.25">
      <c r="B498117" s="78"/>
      <c r="C498117" s="77"/>
    </row>
    <row r="498118" spans="2:3" x14ac:dyDescent="0.25">
      <c r="B498118" s="78"/>
      <c r="C498118" s="77"/>
    </row>
    <row r="498119" spans="2:3" x14ac:dyDescent="0.25">
      <c r="B498119" s="78"/>
      <c r="C498119" s="77"/>
    </row>
    <row r="498120" spans="2:3" x14ac:dyDescent="0.25">
      <c r="B498120" s="78"/>
      <c r="C498120" s="77"/>
    </row>
    <row r="498121" spans="2:3" x14ac:dyDescent="0.25">
      <c r="B498121" s="78"/>
      <c r="C498121" s="77"/>
    </row>
    <row r="498122" spans="2:3" x14ac:dyDescent="0.25">
      <c r="B498122" s="78"/>
      <c r="C498122" s="77"/>
    </row>
    <row r="498123" spans="2:3" x14ac:dyDescent="0.25">
      <c r="B498123" s="78"/>
      <c r="C498123" s="77"/>
    </row>
    <row r="498124" spans="2:3" x14ac:dyDescent="0.25">
      <c r="B498124" s="78"/>
      <c r="C498124" s="77"/>
    </row>
    <row r="498234" spans="2:3" x14ac:dyDescent="0.25">
      <c r="B498234" s="78"/>
      <c r="C498234" s="77"/>
    </row>
    <row r="498235" spans="2:3" x14ac:dyDescent="0.25">
      <c r="B498235" s="78"/>
      <c r="C498235" s="77"/>
    </row>
    <row r="498236" spans="2:3" x14ac:dyDescent="0.25">
      <c r="B498236" s="78"/>
      <c r="C498236" s="77"/>
    </row>
    <row r="498237" spans="2:3" x14ac:dyDescent="0.25">
      <c r="B498237" s="78"/>
      <c r="C498237" s="77"/>
    </row>
    <row r="498238" spans="2:3" x14ac:dyDescent="0.25">
      <c r="B498238" s="78"/>
      <c r="C498238" s="77"/>
    </row>
    <row r="498239" spans="2:3" x14ac:dyDescent="0.25">
      <c r="B498239" s="78"/>
      <c r="C498239" s="77"/>
    </row>
    <row r="498240" spans="2:3" x14ac:dyDescent="0.25">
      <c r="B498240" s="78"/>
      <c r="C498240" s="77"/>
    </row>
    <row r="498241" spans="2:3" x14ac:dyDescent="0.25">
      <c r="B498241" s="78"/>
      <c r="C498241" s="77"/>
    </row>
    <row r="498242" spans="2:3" x14ac:dyDescent="0.25">
      <c r="B498242" s="78"/>
      <c r="C498242" s="77"/>
    </row>
    <row r="498243" spans="2:3" x14ac:dyDescent="0.25">
      <c r="B498243" s="78"/>
      <c r="C498243" s="77"/>
    </row>
    <row r="498244" spans="2:3" x14ac:dyDescent="0.25">
      <c r="B498244" s="78"/>
      <c r="C498244" s="77"/>
    </row>
    <row r="498245" spans="2:3" x14ac:dyDescent="0.25">
      <c r="B498245" s="78"/>
      <c r="C498245" s="77"/>
    </row>
    <row r="498246" spans="2:3" x14ac:dyDescent="0.25">
      <c r="B498246" s="78"/>
      <c r="C498246" s="77"/>
    </row>
    <row r="498356" spans="2:3" x14ac:dyDescent="0.25">
      <c r="B498356" s="78"/>
      <c r="C498356" s="77"/>
    </row>
    <row r="498357" spans="2:3" x14ac:dyDescent="0.25">
      <c r="B498357" s="78"/>
      <c r="C498357" s="77"/>
    </row>
    <row r="498358" spans="2:3" x14ac:dyDescent="0.25">
      <c r="B498358" s="78"/>
      <c r="C498358" s="77"/>
    </row>
    <row r="498359" spans="2:3" x14ac:dyDescent="0.25">
      <c r="B498359" s="78"/>
      <c r="C498359" s="77"/>
    </row>
    <row r="498360" spans="2:3" x14ac:dyDescent="0.25">
      <c r="B498360" s="78"/>
      <c r="C498360" s="77"/>
    </row>
    <row r="498361" spans="2:3" x14ac:dyDescent="0.25">
      <c r="B498361" s="78"/>
      <c r="C498361" s="77"/>
    </row>
    <row r="498362" spans="2:3" x14ac:dyDescent="0.25">
      <c r="B498362" s="78"/>
      <c r="C498362" s="77"/>
    </row>
    <row r="498363" spans="2:3" x14ac:dyDescent="0.25">
      <c r="B498363" s="78"/>
      <c r="C498363" s="77"/>
    </row>
    <row r="498364" spans="2:3" x14ac:dyDescent="0.25">
      <c r="B498364" s="78"/>
      <c r="C498364" s="77"/>
    </row>
    <row r="498365" spans="2:3" x14ac:dyDescent="0.25">
      <c r="B498365" s="78"/>
      <c r="C498365" s="77"/>
    </row>
    <row r="498366" spans="2:3" x14ac:dyDescent="0.25">
      <c r="B498366" s="78"/>
      <c r="C498366" s="77"/>
    </row>
    <row r="498367" spans="2:3" x14ac:dyDescent="0.25">
      <c r="B498367" s="78"/>
      <c r="C498367" s="77"/>
    </row>
    <row r="498368" spans="2:3" x14ac:dyDescent="0.25">
      <c r="B498368" s="78"/>
      <c r="C498368" s="77"/>
    </row>
    <row r="498478" spans="2:3" x14ac:dyDescent="0.25">
      <c r="B498478" s="78"/>
      <c r="C498478" s="77"/>
    </row>
    <row r="498479" spans="2:3" x14ac:dyDescent="0.25">
      <c r="B498479" s="78"/>
      <c r="C498479" s="77"/>
    </row>
    <row r="498480" spans="2:3" x14ac:dyDescent="0.25">
      <c r="B498480" s="78"/>
      <c r="C498480" s="77"/>
    </row>
    <row r="498481" spans="2:3" x14ac:dyDescent="0.25">
      <c r="B498481" s="78"/>
      <c r="C498481" s="77"/>
    </row>
    <row r="498482" spans="2:3" x14ac:dyDescent="0.25">
      <c r="B498482" s="78"/>
      <c r="C498482" s="77"/>
    </row>
    <row r="498483" spans="2:3" x14ac:dyDescent="0.25">
      <c r="B498483" s="78"/>
      <c r="C498483" s="77"/>
    </row>
    <row r="498484" spans="2:3" x14ac:dyDescent="0.25">
      <c r="B498484" s="78"/>
      <c r="C498484" s="77"/>
    </row>
    <row r="498485" spans="2:3" x14ac:dyDescent="0.25">
      <c r="B498485" s="78"/>
      <c r="C498485" s="77"/>
    </row>
    <row r="498486" spans="2:3" x14ac:dyDescent="0.25">
      <c r="B498486" s="78"/>
      <c r="C498486" s="77"/>
    </row>
    <row r="498487" spans="2:3" x14ac:dyDescent="0.25">
      <c r="B498487" s="78"/>
      <c r="C498487" s="77"/>
    </row>
    <row r="498488" spans="2:3" x14ac:dyDescent="0.25">
      <c r="B498488" s="78"/>
      <c r="C498488" s="77"/>
    </row>
    <row r="498489" spans="2:3" x14ac:dyDescent="0.25">
      <c r="B498489" s="78"/>
      <c r="C498489" s="77"/>
    </row>
    <row r="498490" spans="2:3" x14ac:dyDescent="0.25">
      <c r="B498490" s="78"/>
      <c r="C498490" s="77"/>
    </row>
    <row r="498600" spans="2:3" x14ac:dyDescent="0.25">
      <c r="B498600" s="78"/>
      <c r="C498600" s="77"/>
    </row>
    <row r="498601" spans="2:3" x14ac:dyDescent="0.25">
      <c r="B498601" s="78"/>
      <c r="C498601" s="77"/>
    </row>
    <row r="498602" spans="2:3" x14ac:dyDescent="0.25">
      <c r="B498602" s="78"/>
      <c r="C498602" s="77"/>
    </row>
    <row r="498603" spans="2:3" x14ac:dyDescent="0.25">
      <c r="B498603" s="78"/>
      <c r="C498603" s="77"/>
    </row>
    <row r="498604" spans="2:3" x14ac:dyDescent="0.25">
      <c r="B498604" s="78"/>
      <c r="C498604" s="77"/>
    </row>
    <row r="498605" spans="2:3" x14ac:dyDescent="0.25">
      <c r="B498605" s="78"/>
      <c r="C498605" s="77"/>
    </row>
    <row r="498606" spans="2:3" x14ac:dyDescent="0.25">
      <c r="B498606" s="78"/>
      <c r="C498606" s="77"/>
    </row>
    <row r="498607" spans="2:3" x14ac:dyDescent="0.25">
      <c r="B498607" s="78"/>
      <c r="C498607" s="77"/>
    </row>
    <row r="498608" spans="2:3" x14ac:dyDescent="0.25">
      <c r="B498608" s="78"/>
      <c r="C498608" s="77"/>
    </row>
    <row r="498609" spans="2:3" x14ac:dyDescent="0.25">
      <c r="B498609" s="78"/>
      <c r="C498609" s="77"/>
    </row>
    <row r="498610" spans="2:3" x14ac:dyDescent="0.25">
      <c r="B498610" s="78"/>
      <c r="C498610" s="77"/>
    </row>
    <row r="498611" spans="2:3" x14ac:dyDescent="0.25">
      <c r="B498611" s="78"/>
      <c r="C498611" s="77"/>
    </row>
    <row r="498612" spans="2:3" x14ac:dyDescent="0.25">
      <c r="B498612" s="78"/>
      <c r="C498612" s="77"/>
    </row>
    <row r="498722" spans="2:3" x14ac:dyDescent="0.25">
      <c r="B498722" s="78"/>
      <c r="C498722" s="77"/>
    </row>
    <row r="498723" spans="2:3" x14ac:dyDescent="0.25">
      <c r="B498723" s="78"/>
      <c r="C498723" s="77"/>
    </row>
    <row r="498724" spans="2:3" x14ac:dyDescent="0.25">
      <c r="B498724" s="78"/>
      <c r="C498724" s="77"/>
    </row>
    <row r="498725" spans="2:3" x14ac:dyDescent="0.25">
      <c r="B498725" s="78"/>
      <c r="C498725" s="77"/>
    </row>
    <row r="498726" spans="2:3" x14ac:dyDescent="0.25">
      <c r="B498726" s="78"/>
      <c r="C498726" s="77"/>
    </row>
    <row r="498727" spans="2:3" x14ac:dyDescent="0.25">
      <c r="B498727" s="78"/>
      <c r="C498727" s="77"/>
    </row>
    <row r="498728" spans="2:3" x14ac:dyDescent="0.25">
      <c r="B498728" s="78"/>
      <c r="C498728" s="77"/>
    </row>
    <row r="498729" spans="2:3" x14ac:dyDescent="0.25">
      <c r="B498729" s="78"/>
      <c r="C498729" s="77"/>
    </row>
    <row r="498730" spans="2:3" x14ac:dyDescent="0.25">
      <c r="B498730" s="78"/>
      <c r="C498730" s="77"/>
    </row>
    <row r="498731" spans="2:3" x14ac:dyDescent="0.25">
      <c r="B498731" s="78"/>
      <c r="C498731" s="77"/>
    </row>
    <row r="498732" spans="2:3" x14ac:dyDescent="0.25">
      <c r="B498732" s="78"/>
      <c r="C498732" s="77"/>
    </row>
    <row r="498733" spans="2:3" x14ac:dyDescent="0.25">
      <c r="B498733" s="78"/>
      <c r="C498733" s="77"/>
    </row>
    <row r="498734" spans="2:3" x14ac:dyDescent="0.25">
      <c r="B498734" s="78"/>
      <c r="C498734" s="77"/>
    </row>
    <row r="498844" spans="2:3" x14ac:dyDescent="0.25">
      <c r="B498844" s="78"/>
      <c r="C498844" s="77"/>
    </row>
    <row r="498845" spans="2:3" x14ac:dyDescent="0.25">
      <c r="B498845" s="78"/>
      <c r="C498845" s="77"/>
    </row>
    <row r="498846" spans="2:3" x14ac:dyDescent="0.25">
      <c r="B498846" s="78"/>
      <c r="C498846" s="77"/>
    </row>
    <row r="498847" spans="2:3" x14ac:dyDescent="0.25">
      <c r="B498847" s="78"/>
      <c r="C498847" s="77"/>
    </row>
    <row r="498848" spans="2:3" x14ac:dyDescent="0.25">
      <c r="B498848" s="78"/>
      <c r="C498848" s="77"/>
    </row>
    <row r="498849" spans="2:3" x14ac:dyDescent="0.25">
      <c r="B498849" s="78"/>
      <c r="C498849" s="77"/>
    </row>
    <row r="498850" spans="2:3" x14ac:dyDescent="0.25">
      <c r="B498850" s="78"/>
      <c r="C498850" s="77"/>
    </row>
    <row r="498851" spans="2:3" x14ac:dyDescent="0.25">
      <c r="B498851" s="78"/>
      <c r="C498851" s="77"/>
    </row>
    <row r="498852" spans="2:3" x14ac:dyDescent="0.25">
      <c r="B498852" s="78"/>
      <c r="C498852" s="77"/>
    </row>
    <row r="498853" spans="2:3" x14ac:dyDescent="0.25">
      <c r="B498853" s="78"/>
      <c r="C498853" s="77"/>
    </row>
    <row r="498854" spans="2:3" x14ac:dyDescent="0.25">
      <c r="B498854" s="78"/>
      <c r="C498854" s="77"/>
    </row>
    <row r="498855" spans="2:3" x14ac:dyDescent="0.25">
      <c r="B498855" s="78"/>
      <c r="C498855" s="77"/>
    </row>
    <row r="498856" spans="2:3" x14ac:dyDescent="0.25">
      <c r="B498856" s="78"/>
      <c r="C498856" s="77"/>
    </row>
    <row r="498966" spans="2:3" x14ac:dyDescent="0.25">
      <c r="B498966" s="78"/>
      <c r="C498966" s="77"/>
    </row>
    <row r="498967" spans="2:3" x14ac:dyDescent="0.25">
      <c r="B498967" s="78"/>
      <c r="C498967" s="77"/>
    </row>
    <row r="498968" spans="2:3" x14ac:dyDescent="0.25">
      <c r="B498968" s="78"/>
      <c r="C498968" s="77"/>
    </row>
    <row r="498969" spans="2:3" x14ac:dyDescent="0.25">
      <c r="B498969" s="78"/>
      <c r="C498969" s="77"/>
    </row>
    <row r="498970" spans="2:3" x14ac:dyDescent="0.25">
      <c r="B498970" s="78"/>
      <c r="C498970" s="77"/>
    </row>
    <row r="498971" spans="2:3" x14ac:dyDescent="0.25">
      <c r="B498971" s="78"/>
      <c r="C498971" s="77"/>
    </row>
    <row r="498972" spans="2:3" x14ac:dyDescent="0.25">
      <c r="B498972" s="78"/>
      <c r="C498972" s="77"/>
    </row>
    <row r="498973" spans="2:3" x14ac:dyDescent="0.25">
      <c r="B498973" s="78"/>
      <c r="C498973" s="77"/>
    </row>
    <row r="498974" spans="2:3" x14ac:dyDescent="0.25">
      <c r="B498974" s="78"/>
      <c r="C498974" s="77"/>
    </row>
    <row r="498975" spans="2:3" x14ac:dyDescent="0.25">
      <c r="B498975" s="78"/>
      <c r="C498975" s="77"/>
    </row>
    <row r="498976" spans="2:3" x14ac:dyDescent="0.25">
      <c r="B498976" s="78"/>
      <c r="C498976" s="77"/>
    </row>
    <row r="498977" spans="2:3" x14ac:dyDescent="0.25">
      <c r="B498977" s="78"/>
      <c r="C498977" s="77"/>
    </row>
    <row r="498978" spans="2:3" x14ac:dyDescent="0.25">
      <c r="B498978" s="78"/>
      <c r="C498978" s="77"/>
    </row>
    <row r="499088" spans="2:3" x14ac:dyDescent="0.25">
      <c r="B499088" s="78"/>
      <c r="C499088" s="77"/>
    </row>
    <row r="499089" spans="2:3" x14ac:dyDescent="0.25">
      <c r="B499089" s="78"/>
      <c r="C499089" s="77"/>
    </row>
    <row r="499090" spans="2:3" x14ac:dyDescent="0.25">
      <c r="B499090" s="78"/>
      <c r="C499090" s="77"/>
    </row>
    <row r="499091" spans="2:3" x14ac:dyDescent="0.25">
      <c r="B499091" s="78"/>
      <c r="C499091" s="77"/>
    </row>
    <row r="499092" spans="2:3" x14ac:dyDescent="0.25">
      <c r="B499092" s="78"/>
      <c r="C499092" s="77"/>
    </row>
    <row r="499093" spans="2:3" x14ac:dyDescent="0.25">
      <c r="B499093" s="78"/>
      <c r="C499093" s="77"/>
    </row>
    <row r="499094" spans="2:3" x14ac:dyDescent="0.25">
      <c r="B499094" s="78"/>
      <c r="C499094" s="77"/>
    </row>
    <row r="499095" spans="2:3" x14ac:dyDescent="0.25">
      <c r="B499095" s="78"/>
      <c r="C499095" s="77"/>
    </row>
    <row r="499096" spans="2:3" x14ac:dyDescent="0.25">
      <c r="B499096" s="78"/>
      <c r="C499096" s="77"/>
    </row>
    <row r="499097" spans="2:3" x14ac:dyDescent="0.25">
      <c r="B499097" s="78"/>
      <c r="C499097" s="77"/>
    </row>
    <row r="499098" spans="2:3" x14ac:dyDescent="0.25">
      <c r="B499098" s="78"/>
      <c r="C499098" s="77"/>
    </row>
    <row r="499099" spans="2:3" x14ac:dyDescent="0.25">
      <c r="B499099" s="78"/>
      <c r="C499099" s="77"/>
    </row>
    <row r="499100" spans="2:3" x14ac:dyDescent="0.25">
      <c r="B499100" s="78"/>
      <c r="C499100" s="77"/>
    </row>
    <row r="499210" spans="2:3" x14ac:dyDescent="0.25">
      <c r="B499210" s="78"/>
      <c r="C499210" s="77"/>
    </row>
    <row r="499211" spans="2:3" x14ac:dyDescent="0.25">
      <c r="B499211" s="78"/>
      <c r="C499211" s="77"/>
    </row>
    <row r="499212" spans="2:3" x14ac:dyDescent="0.25">
      <c r="B499212" s="78"/>
      <c r="C499212" s="77"/>
    </row>
    <row r="499213" spans="2:3" x14ac:dyDescent="0.25">
      <c r="B499213" s="78"/>
      <c r="C499213" s="77"/>
    </row>
    <row r="499214" spans="2:3" x14ac:dyDescent="0.25">
      <c r="B499214" s="78"/>
      <c r="C499214" s="77"/>
    </row>
    <row r="499215" spans="2:3" x14ac:dyDescent="0.25">
      <c r="B499215" s="78"/>
      <c r="C499215" s="77"/>
    </row>
    <row r="499216" spans="2:3" x14ac:dyDescent="0.25">
      <c r="B499216" s="78"/>
      <c r="C499216" s="77"/>
    </row>
    <row r="499217" spans="2:3" x14ac:dyDescent="0.25">
      <c r="B499217" s="78"/>
      <c r="C499217" s="77"/>
    </row>
    <row r="499218" spans="2:3" x14ac:dyDescent="0.25">
      <c r="B499218" s="78"/>
      <c r="C499218" s="77"/>
    </row>
    <row r="499219" spans="2:3" x14ac:dyDescent="0.25">
      <c r="B499219" s="78"/>
      <c r="C499219" s="77"/>
    </row>
    <row r="499220" spans="2:3" x14ac:dyDescent="0.25">
      <c r="B499220" s="78"/>
      <c r="C499220" s="77"/>
    </row>
    <row r="499221" spans="2:3" x14ac:dyDescent="0.25">
      <c r="B499221" s="78"/>
      <c r="C499221" s="77"/>
    </row>
    <row r="499222" spans="2:3" x14ac:dyDescent="0.25">
      <c r="B499222" s="78"/>
      <c r="C499222" s="77"/>
    </row>
    <row r="499332" spans="2:3" x14ac:dyDescent="0.25">
      <c r="B499332" s="78"/>
      <c r="C499332" s="77"/>
    </row>
    <row r="499333" spans="2:3" x14ac:dyDescent="0.25">
      <c r="B499333" s="78"/>
      <c r="C499333" s="77"/>
    </row>
    <row r="499334" spans="2:3" x14ac:dyDescent="0.25">
      <c r="B499334" s="78"/>
      <c r="C499334" s="77"/>
    </row>
    <row r="499335" spans="2:3" x14ac:dyDescent="0.25">
      <c r="B499335" s="78"/>
      <c r="C499335" s="77"/>
    </row>
    <row r="499336" spans="2:3" x14ac:dyDescent="0.25">
      <c r="B499336" s="78"/>
      <c r="C499336" s="77"/>
    </row>
    <row r="499337" spans="2:3" x14ac:dyDescent="0.25">
      <c r="B499337" s="78"/>
      <c r="C499337" s="77"/>
    </row>
    <row r="499338" spans="2:3" x14ac:dyDescent="0.25">
      <c r="B499338" s="78"/>
      <c r="C499338" s="77"/>
    </row>
    <row r="499339" spans="2:3" x14ac:dyDescent="0.25">
      <c r="B499339" s="78"/>
      <c r="C499339" s="77"/>
    </row>
    <row r="499340" spans="2:3" x14ac:dyDescent="0.25">
      <c r="B499340" s="78"/>
      <c r="C499340" s="77"/>
    </row>
    <row r="499341" spans="2:3" x14ac:dyDescent="0.25">
      <c r="B499341" s="78"/>
      <c r="C499341" s="77"/>
    </row>
    <row r="499342" spans="2:3" x14ac:dyDescent="0.25">
      <c r="B499342" s="78"/>
      <c r="C499342" s="77"/>
    </row>
    <row r="499343" spans="2:3" x14ac:dyDescent="0.25">
      <c r="B499343" s="78"/>
      <c r="C499343" s="77"/>
    </row>
    <row r="499344" spans="2:3" x14ac:dyDescent="0.25">
      <c r="B499344" s="78"/>
      <c r="C499344" s="77"/>
    </row>
    <row r="499454" spans="2:3" x14ac:dyDescent="0.25">
      <c r="B499454" s="78"/>
      <c r="C499454" s="77"/>
    </row>
    <row r="499455" spans="2:3" x14ac:dyDescent="0.25">
      <c r="B499455" s="78"/>
      <c r="C499455" s="77"/>
    </row>
    <row r="499456" spans="2:3" x14ac:dyDescent="0.25">
      <c r="B499456" s="78"/>
      <c r="C499456" s="77"/>
    </row>
    <row r="499457" spans="2:3" x14ac:dyDescent="0.25">
      <c r="B499457" s="78"/>
      <c r="C499457" s="77"/>
    </row>
    <row r="499458" spans="2:3" x14ac:dyDescent="0.25">
      <c r="B499458" s="78"/>
      <c r="C499458" s="77"/>
    </row>
    <row r="499459" spans="2:3" x14ac:dyDescent="0.25">
      <c r="B499459" s="78"/>
      <c r="C499459" s="77"/>
    </row>
    <row r="499460" spans="2:3" x14ac:dyDescent="0.25">
      <c r="B499460" s="78"/>
      <c r="C499460" s="77"/>
    </row>
    <row r="499461" spans="2:3" x14ac:dyDescent="0.25">
      <c r="B499461" s="78"/>
      <c r="C499461" s="77"/>
    </row>
    <row r="499462" spans="2:3" x14ac:dyDescent="0.25">
      <c r="B499462" s="78"/>
      <c r="C499462" s="77"/>
    </row>
    <row r="499463" spans="2:3" x14ac:dyDescent="0.25">
      <c r="B499463" s="78"/>
      <c r="C499463" s="77"/>
    </row>
    <row r="499464" spans="2:3" x14ac:dyDescent="0.25">
      <c r="B499464" s="78"/>
      <c r="C499464" s="77"/>
    </row>
    <row r="499465" spans="2:3" x14ac:dyDescent="0.25">
      <c r="B499465" s="78"/>
      <c r="C499465" s="77"/>
    </row>
    <row r="499466" spans="2:3" x14ac:dyDescent="0.25">
      <c r="B499466" s="78"/>
      <c r="C499466" s="77"/>
    </row>
    <row r="499576" spans="2:3" x14ac:dyDescent="0.25">
      <c r="B499576" s="78"/>
      <c r="C499576" s="77"/>
    </row>
    <row r="499577" spans="2:3" x14ac:dyDescent="0.25">
      <c r="B499577" s="78"/>
      <c r="C499577" s="77"/>
    </row>
    <row r="499578" spans="2:3" x14ac:dyDescent="0.25">
      <c r="B499578" s="78"/>
      <c r="C499578" s="77"/>
    </row>
    <row r="499579" spans="2:3" x14ac:dyDescent="0.25">
      <c r="B499579" s="78"/>
      <c r="C499579" s="77"/>
    </row>
    <row r="499580" spans="2:3" x14ac:dyDescent="0.25">
      <c r="B499580" s="78"/>
      <c r="C499580" s="77"/>
    </row>
    <row r="499581" spans="2:3" x14ac:dyDescent="0.25">
      <c r="B499581" s="78"/>
      <c r="C499581" s="77"/>
    </row>
    <row r="499582" spans="2:3" x14ac:dyDescent="0.25">
      <c r="B499582" s="78"/>
      <c r="C499582" s="77"/>
    </row>
    <row r="499583" spans="2:3" x14ac:dyDescent="0.25">
      <c r="B499583" s="78"/>
      <c r="C499583" s="77"/>
    </row>
    <row r="499584" spans="2:3" x14ac:dyDescent="0.25">
      <c r="B499584" s="78"/>
      <c r="C499584" s="77"/>
    </row>
    <row r="499585" spans="2:3" x14ac:dyDescent="0.25">
      <c r="B499585" s="78"/>
      <c r="C499585" s="77"/>
    </row>
    <row r="499586" spans="2:3" x14ac:dyDescent="0.25">
      <c r="B499586" s="78"/>
      <c r="C499586" s="77"/>
    </row>
    <row r="499587" spans="2:3" x14ac:dyDescent="0.25">
      <c r="B499587" s="78"/>
      <c r="C499587" s="77"/>
    </row>
    <row r="499588" spans="2:3" x14ac:dyDescent="0.25">
      <c r="B499588" s="78"/>
      <c r="C499588" s="77"/>
    </row>
    <row r="499698" spans="2:3" x14ac:dyDescent="0.25">
      <c r="B499698" s="78"/>
      <c r="C499698" s="77"/>
    </row>
    <row r="499699" spans="2:3" x14ac:dyDescent="0.25">
      <c r="B499699" s="78"/>
      <c r="C499699" s="77"/>
    </row>
    <row r="499700" spans="2:3" x14ac:dyDescent="0.25">
      <c r="B499700" s="78"/>
      <c r="C499700" s="77"/>
    </row>
    <row r="499701" spans="2:3" x14ac:dyDescent="0.25">
      <c r="B499701" s="78"/>
      <c r="C499701" s="77"/>
    </row>
    <row r="499702" spans="2:3" x14ac:dyDescent="0.25">
      <c r="B499702" s="78"/>
      <c r="C499702" s="77"/>
    </row>
    <row r="499703" spans="2:3" x14ac:dyDescent="0.25">
      <c r="B499703" s="78"/>
      <c r="C499703" s="77"/>
    </row>
    <row r="499704" spans="2:3" x14ac:dyDescent="0.25">
      <c r="B499704" s="78"/>
      <c r="C499704" s="77"/>
    </row>
    <row r="499705" spans="2:3" x14ac:dyDescent="0.25">
      <c r="B499705" s="78"/>
      <c r="C499705" s="77"/>
    </row>
    <row r="499706" spans="2:3" x14ac:dyDescent="0.25">
      <c r="B499706" s="78"/>
      <c r="C499706" s="77"/>
    </row>
    <row r="499707" spans="2:3" x14ac:dyDescent="0.25">
      <c r="B499707" s="78"/>
      <c r="C499707" s="77"/>
    </row>
    <row r="499708" spans="2:3" x14ac:dyDescent="0.25">
      <c r="B499708" s="78"/>
      <c r="C499708" s="77"/>
    </row>
    <row r="499709" spans="2:3" x14ac:dyDescent="0.25">
      <c r="B499709" s="78"/>
      <c r="C499709" s="77"/>
    </row>
    <row r="499710" spans="2:3" x14ac:dyDescent="0.25">
      <c r="B499710" s="78"/>
      <c r="C499710" s="77"/>
    </row>
    <row r="499820" spans="2:3" x14ac:dyDescent="0.25">
      <c r="B499820" s="78"/>
      <c r="C499820" s="77"/>
    </row>
    <row r="499821" spans="2:3" x14ac:dyDescent="0.25">
      <c r="B499821" s="78"/>
      <c r="C499821" s="77"/>
    </row>
    <row r="499822" spans="2:3" x14ac:dyDescent="0.25">
      <c r="B499822" s="78"/>
      <c r="C499822" s="77"/>
    </row>
    <row r="499823" spans="2:3" x14ac:dyDescent="0.25">
      <c r="B499823" s="78"/>
      <c r="C499823" s="77"/>
    </row>
    <row r="499824" spans="2:3" x14ac:dyDescent="0.25">
      <c r="B499824" s="78"/>
      <c r="C499824" s="77"/>
    </row>
    <row r="499825" spans="2:3" x14ac:dyDescent="0.25">
      <c r="B499825" s="78"/>
      <c r="C499825" s="77"/>
    </row>
    <row r="499826" spans="2:3" x14ac:dyDescent="0.25">
      <c r="B499826" s="78"/>
      <c r="C499826" s="77"/>
    </row>
    <row r="499827" spans="2:3" x14ac:dyDescent="0.25">
      <c r="B499827" s="78"/>
      <c r="C499827" s="77"/>
    </row>
    <row r="499828" spans="2:3" x14ac:dyDescent="0.25">
      <c r="B499828" s="78"/>
      <c r="C499828" s="77"/>
    </row>
    <row r="499829" spans="2:3" x14ac:dyDescent="0.25">
      <c r="B499829" s="78"/>
      <c r="C499829" s="77"/>
    </row>
    <row r="499830" spans="2:3" x14ac:dyDescent="0.25">
      <c r="B499830" s="78"/>
      <c r="C499830" s="77"/>
    </row>
    <row r="499831" spans="2:3" x14ac:dyDescent="0.25">
      <c r="B499831" s="78"/>
      <c r="C499831" s="77"/>
    </row>
    <row r="499832" spans="2:3" x14ac:dyDescent="0.25">
      <c r="B499832" s="78"/>
      <c r="C499832" s="77"/>
    </row>
    <row r="499942" spans="2:3" x14ac:dyDescent="0.25">
      <c r="B499942" s="78"/>
      <c r="C499942" s="77"/>
    </row>
    <row r="499943" spans="2:3" x14ac:dyDescent="0.25">
      <c r="B499943" s="78"/>
      <c r="C499943" s="77"/>
    </row>
    <row r="499944" spans="2:3" x14ac:dyDescent="0.25">
      <c r="B499944" s="78"/>
      <c r="C499944" s="77"/>
    </row>
    <row r="499945" spans="2:3" x14ac:dyDescent="0.25">
      <c r="B499945" s="78"/>
      <c r="C499945" s="77"/>
    </row>
    <row r="499946" spans="2:3" x14ac:dyDescent="0.25">
      <c r="B499946" s="78"/>
      <c r="C499946" s="77"/>
    </row>
    <row r="499947" spans="2:3" x14ac:dyDescent="0.25">
      <c r="B499947" s="78"/>
      <c r="C499947" s="77"/>
    </row>
    <row r="499948" spans="2:3" x14ac:dyDescent="0.25">
      <c r="B499948" s="78"/>
      <c r="C499948" s="77"/>
    </row>
    <row r="499949" spans="2:3" x14ac:dyDescent="0.25">
      <c r="B499949" s="78"/>
      <c r="C499949" s="77"/>
    </row>
    <row r="499950" spans="2:3" x14ac:dyDescent="0.25">
      <c r="B499950" s="78"/>
      <c r="C499950" s="77"/>
    </row>
    <row r="499951" spans="2:3" x14ac:dyDescent="0.25">
      <c r="B499951" s="78"/>
      <c r="C499951" s="77"/>
    </row>
    <row r="499952" spans="2:3" x14ac:dyDescent="0.25">
      <c r="B499952" s="78"/>
      <c r="C499952" s="77"/>
    </row>
    <row r="499953" spans="2:3" x14ac:dyDescent="0.25">
      <c r="B499953" s="78"/>
      <c r="C499953" s="77"/>
    </row>
    <row r="499954" spans="2:3" x14ac:dyDescent="0.25">
      <c r="B499954" s="78"/>
      <c r="C499954" s="77"/>
    </row>
    <row r="500064" spans="2:3" x14ac:dyDescent="0.25">
      <c r="B500064" s="78"/>
      <c r="C500064" s="77"/>
    </row>
    <row r="500065" spans="2:3" x14ac:dyDescent="0.25">
      <c r="B500065" s="78"/>
      <c r="C500065" s="77"/>
    </row>
    <row r="500066" spans="2:3" x14ac:dyDescent="0.25">
      <c r="B500066" s="78"/>
      <c r="C500066" s="77"/>
    </row>
    <row r="500067" spans="2:3" x14ac:dyDescent="0.25">
      <c r="B500067" s="78"/>
      <c r="C500067" s="77"/>
    </row>
    <row r="500068" spans="2:3" x14ac:dyDescent="0.25">
      <c r="B500068" s="78"/>
      <c r="C500068" s="77"/>
    </row>
    <row r="500069" spans="2:3" x14ac:dyDescent="0.25">
      <c r="B500069" s="78"/>
      <c r="C500069" s="77"/>
    </row>
    <row r="500070" spans="2:3" x14ac:dyDescent="0.25">
      <c r="B500070" s="78"/>
      <c r="C500070" s="77"/>
    </row>
    <row r="500071" spans="2:3" x14ac:dyDescent="0.25">
      <c r="B500071" s="78"/>
      <c r="C500071" s="77"/>
    </row>
    <row r="500072" spans="2:3" x14ac:dyDescent="0.25">
      <c r="B500072" s="78"/>
      <c r="C500072" s="77"/>
    </row>
    <row r="500073" spans="2:3" x14ac:dyDescent="0.25">
      <c r="B500073" s="78"/>
      <c r="C500073" s="77"/>
    </row>
    <row r="500074" spans="2:3" x14ac:dyDescent="0.25">
      <c r="B500074" s="78"/>
      <c r="C500074" s="77"/>
    </row>
    <row r="500075" spans="2:3" x14ac:dyDescent="0.25">
      <c r="B500075" s="78"/>
      <c r="C500075" s="77"/>
    </row>
    <row r="500076" spans="2:3" x14ac:dyDescent="0.25">
      <c r="B500076" s="78"/>
      <c r="C500076" s="77"/>
    </row>
    <row r="500186" spans="2:3" x14ac:dyDescent="0.25">
      <c r="B500186" s="78"/>
      <c r="C500186" s="77"/>
    </row>
    <row r="500187" spans="2:3" x14ac:dyDescent="0.25">
      <c r="B500187" s="78"/>
      <c r="C500187" s="77"/>
    </row>
    <row r="500188" spans="2:3" x14ac:dyDescent="0.25">
      <c r="B500188" s="78"/>
      <c r="C500188" s="77"/>
    </row>
    <row r="500189" spans="2:3" x14ac:dyDescent="0.25">
      <c r="B500189" s="78"/>
      <c r="C500189" s="77"/>
    </row>
    <row r="500190" spans="2:3" x14ac:dyDescent="0.25">
      <c r="B500190" s="78"/>
      <c r="C500190" s="77"/>
    </row>
    <row r="500191" spans="2:3" x14ac:dyDescent="0.25">
      <c r="B500191" s="78"/>
      <c r="C500191" s="77"/>
    </row>
    <row r="500192" spans="2:3" x14ac:dyDescent="0.25">
      <c r="B500192" s="78"/>
      <c r="C500192" s="77"/>
    </row>
    <row r="500193" spans="2:3" x14ac:dyDescent="0.25">
      <c r="B500193" s="78"/>
      <c r="C500193" s="77"/>
    </row>
    <row r="500194" spans="2:3" x14ac:dyDescent="0.25">
      <c r="B500194" s="78"/>
      <c r="C500194" s="77"/>
    </row>
    <row r="500195" spans="2:3" x14ac:dyDescent="0.25">
      <c r="B500195" s="78"/>
      <c r="C500195" s="77"/>
    </row>
    <row r="500196" spans="2:3" x14ac:dyDescent="0.25">
      <c r="B500196" s="78"/>
      <c r="C500196" s="77"/>
    </row>
    <row r="500197" spans="2:3" x14ac:dyDescent="0.25">
      <c r="B500197" s="78"/>
      <c r="C500197" s="77"/>
    </row>
    <row r="500198" spans="2:3" x14ac:dyDescent="0.25">
      <c r="B500198" s="78"/>
      <c r="C500198" s="77"/>
    </row>
    <row r="500308" spans="2:3" x14ac:dyDescent="0.25">
      <c r="B500308" s="78"/>
      <c r="C500308" s="77"/>
    </row>
    <row r="500309" spans="2:3" x14ac:dyDescent="0.25">
      <c r="B500309" s="78"/>
      <c r="C500309" s="77"/>
    </row>
    <row r="500310" spans="2:3" x14ac:dyDescent="0.25">
      <c r="B500310" s="78"/>
      <c r="C500310" s="77"/>
    </row>
    <row r="500311" spans="2:3" x14ac:dyDescent="0.25">
      <c r="B500311" s="78"/>
      <c r="C500311" s="77"/>
    </row>
    <row r="500312" spans="2:3" x14ac:dyDescent="0.25">
      <c r="B500312" s="78"/>
      <c r="C500312" s="77"/>
    </row>
    <row r="500313" spans="2:3" x14ac:dyDescent="0.25">
      <c r="B500313" s="78"/>
      <c r="C500313" s="77"/>
    </row>
    <row r="500314" spans="2:3" x14ac:dyDescent="0.25">
      <c r="B500314" s="78"/>
      <c r="C500314" s="77"/>
    </row>
    <row r="500315" spans="2:3" x14ac:dyDescent="0.25">
      <c r="B500315" s="78"/>
      <c r="C500315" s="77"/>
    </row>
    <row r="500316" spans="2:3" x14ac:dyDescent="0.25">
      <c r="B500316" s="78"/>
      <c r="C500316" s="77"/>
    </row>
    <row r="500317" spans="2:3" x14ac:dyDescent="0.25">
      <c r="B500317" s="78"/>
      <c r="C500317" s="77"/>
    </row>
    <row r="500318" spans="2:3" x14ac:dyDescent="0.25">
      <c r="B500318" s="78"/>
      <c r="C500318" s="77"/>
    </row>
    <row r="500319" spans="2:3" x14ac:dyDescent="0.25">
      <c r="B500319" s="78"/>
      <c r="C500319" s="77"/>
    </row>
    <row r="500320" spans="2:3" x14ac:dyDescent="0.25">
      <c r="B500320" s="78"/>
      <c r="C500320" s="77"/>
    </row>
    <row r="500430" spans="2:3" x14ac:dyDescent="0.25">
      <c r="B500430" s="78"/>
      <c r="C500430" s="77"/>
    </row>
    <row r="500431" spans="2:3" x14ac:dyDescent="0.25">
      <c r="B500431" s="78"/>
      <c r="C500431" s="77"/>
    </row>
    <row r="500432" spans="2:3" x14ac:dyDescent="0.25">
      <c r="B500432" s="78"/>
      <c r="C500432" s="77"/>
    </row>
    <row r="500433" spans="2:3" x14ac:dyDescent="0.25">
      <c r="B500433" s="78"/>
      <c r="C500433" s="77"/>
    </row>
    <row r="500434" spans="2:3" x14ac:dyDescent="0.25">
      <c r="B500434" s="78"/>
      <c r="C500434" s="77"/>
    </row>
    <row r="500435" spans="2:3" x14ac:dyDescent="0.25">
      <c r="B500435" s="78"/>
      <c r="C500435" s="77"/>
    </row>
    <row r="500436" spans="2:3" x14ac:dyDescent="0.25">
      <c r="B500436" s="78"/>
      <c r="C500436" s="77"/>
    </row>
    <row r="500437" spans="2:3" x14ac:dyDescent="0.25">
      <c r="B500437" s="78"/>
      <c r="C500437" s="77"/>
    </row>
    <row r="500438" spans="2:3" x14ac:dyDescent="0.25">
      <c r="B500438" s="78"/>
      <c r="C500438" s="77"/>
    </row>
    <row r="500439" spans="2:3" x14ac:dyDescent="0.25">
      <c r="B500439" s="78"/>
      <c r="C500439" s="77"/>
    </row>
    <row r="500440" spans="2:3" x14ac:dyDescent="0.25">
      <c r="B500440" s="78"/>
      <c r="C500440" s="77"/>
    </row>
    <row r="500441" spans="2:3" x14ac:dyDescent="0.25">
      <c r="B500441" s="78"/>
      <c r="C500441" s="77"/>
    </row>
    <row r="500442" spans="2:3" x14ac:dyDescent="0.25">
      <c r="B500442" s="78"/>
      <c r="C500442" s="77"/>
    </row>
    <row r="500552" spans="2:3" x14ac:dyDescent="0.25">
      <c r="B500552" s="78"/>
      <c r="C500552" s="77"/>
    </row>
    <row r="500553" spans="2:3" x14ac:dyDescent="0.25">
      <c r="B500553" s="78"/>
      <c r="C500553" s="77"/>
    </row>
    <row r="500554" spans="2:3" x14ac:dyDescent="0.25">
      <c r="B500554" s="78"/>
      <c r="C500554" s="77"/>
    </row>
    <row r="500555" spans="2:3" x14ac:dyDescent="0.25">
      <c r="B500555" s="78"/>
      <c r="C500555" s="77"/>
    </row>
    <row r="500556" spans="2:3" x14ac:dyDescent="0.25">
      <c r="B500556" s="78"/>
      <c r="C500556" s="77"/>
    </row>
    <row r="500557" spans="2:3" x14ac:dyDescent="0.25">
      <c r="B500557" s="78"/>
      <c r="C500557" s="77"/>
    </row>
    <row r="500558" spans="2:3" x14ac:dyDescent="0.25">
      <c r="B500558" s="78"/>
      <c r="C500558" s="77"/>
    </row>
    <row r="500559" spans="2:3" x14ac:dyDescent="0.25">
      <c r="B500559" s="78"/>
      <c r="C500559" s="77"/>
    </row>
    <row r="500560" spans="2:3" x14ac:dyDescent="0.25">
      <c r="B500560" s="78"/>
      <c r="C500560" s="77"/>
    </row>
    <row r="500561" spans="2:3" x14ac:dyDescent="0.25">
      <c r="B500561" s="78"/>
      <c r="C500561" s="77"/>
    </row>
    <row r="500562" spans="2:3" x14ac:dyDescent="0.25">
      <c r="B500562" s="78"/>
      <c r="C500562" s="77"/>
    </row>
    <row r="500563" spans="2:3" x14ac:dyDescent="0.25">
      <c r="B500563" s="78"/>
      <c r="C500563" s="77"/>
    </row>
    <row r="500564" spans="2:3" x14ac:dyDescent="0.25">
      <c r="B500564" s="78"/>
      <c r="C500564" s="77"/>
    </row>
    <row r="500674" spans="2:3" x14ac:dyDescent="0.25">
      <c r="B500674" s="78"/>
      <c r="C500674" s="77"/>
    </row>
    <row r="500675" spans="2:3" x14ac:dyDescent="0.25">
      <c r="B500675" s="78"/>
      <c r="C500675" s="77"/>
    </row>
    <row r="500676" spans="2:3" x14ac:dyDescent="0.25">
      <c r="B500676" s="78"/>
      <c r="C500676" s="77"/>
    </row>
    <row r="500677" spans="2:3" x14ac:dyDescent="0.25">
      <c r="B500677" s="78"/>
      <c r="C500677" s="77"/>
    </row>
    <row r="500678" spans="2:3" x14ac:dyDescent="0.25">
      <c r="B500678" s="78"/>
      <c r="C500678" s="77"/>
    </row>
    <row r="500679" spans="2:3" x14ac:dyDescent="0.25">
      <c r="B500679" s="78"/>
      <c r="C500679" s="77"/>
    </row>
    <row r="500680" spans="2:3" x14ac:dyDescent="0.25">
      <c r="B500680" s="78"/>
      <c r="C500680" s="77"/>
    </row>
    <row r="500681" spans="2:3" x14ac:dyDescent="0.25">
      <c r="B500681" s="78"/>
      <c r="C500681" s="77"/>
    </row>
    <row r="500682" spans="2:3" x14ac:dyDescent="0.25">
      <c r="B500682" s="78"/>
      <c r="C500682" s="77"/>
    </row>
    <row r="500683" spans="2:3" x14ac:dyDescent="0.25">
      <c r="B500683" s="78"/>
      <c r="C500683" s="77"/>
    </row>
    <row r="500684" spans="2:3" x14ac:dyDescent="0.25">
      <c r="B500684" s="78"/>
      <c r="C500684" s="77"/>
    </row>
    <row r="500685" spans="2:3" x14ac:dyDescent="0.25">
      <c r="B500685" s="78"/>
      <c r="C500685" s="77"/>
    </row>
    <row r="500686" spans="2:3" x14ac:dyDescent="0.25">
      <c r="B500686" s="78"/>
      <c r="C500686" s="77"/>
    </row>
    <row r="500796" spans="2:3" x14ac:dyDescent="0.25">
      <c r="B500796" s="78"/>
      <c r="C500796" s="77"/>
    </row>
    <row r="500797" spans="2:3" x14ac:dyDescent="0.25">
      <c r="B500797" s="78"/>
      <c r="C500797" s="77"/>
    </row>
    <row r="500798" spans="2:3" x14ac:dyDescent="0.25">
      <c r="B500798" s="78"/>
      <c r="C500798" s="77"/>
    </row>
    <row r="500799" spans="2:3" x14ac:dyDescent="0.25">
      <c r="B500799" s="78"/>
      <c r="C500799" s="77"/>
    </row>
    <row r="500800" spans="2:3" x14ac:dyDescent="0.25">
      <c r="B500800" s="78"/>
      <c r="C500800" s="77"/>
    </row>
    <row r="500801" spans="2:3" x14ac:dyDescent="0.25">
      <c r="B500801" s="78"/>
      <c r="C500801" s="77"/>
    </row>
    <row r="500802" spans="2:3" x14ac:dyDescent="0.25">
      <c r="B500802" s="78"/>
      <c r="C500802" s="77"/>
    </row>
    <row r="500803" spans="2:3" x14ac:dyDescent="0.25">
      <c r="B500803" s="78"/>
      <c r="C500803" s="77"/>
    </row>
    <row r="500804" spans="2:3" x14ac:dyDescent="0.25">
      <c r="B500804" s="78"/>
      <c r="C500804" s="77"/>
    </row>
    <row r="500805" spans="2:3" x14ac:dyDescent="0.25">
      <c r="B500805" s="78"/>
      <c r="C500805" s="77"/>
    </row>
    <row r="500806" spans="2:3" x14ac:dyDescent="0.25">
      <c r="B500806" s="78"/>
      <c r="C500806" s="77"/>
    </row>
    <row r="500807" spans="2:3" x14ac:dyDescent="0.25">
      <c r="B500807" s="78"/>
      <c r="C500807" s="77"/>
    </row>
    <row r="500808" spans="2:3" x14ac:dyDescent="0.25">
      <c r="B500808" s="78"/>
      <c r="C500808" s="77"/>
    </row>
    <row r="500918" spans="2:3" x14ac:dyDescent="0.25">
      <c r="B500918" s="78"/>
      <c r="C500918" s="77"/>
    </row>
    <row r="500919" spans="2:3" x14ac:dyDescent="0.25">
      <c r="B500919" s="78"/>
      <c r="C500919" s="77"/>
    </row>
    <row r="500920" spans="2:3" x14ac:dyDescent="0.25">
      <c r="B500920" s="78"/>
      <c r="C500920" s="77"/>
    </row>
    <row r="500921" spans="2:3" x14ac:dyDescent="0.25">
      <c r="B500921" s="78"/>
      <c r="C500921" s="77"/>
    </row>
    <row r="500922" spans="2:3" x14ac:dyDescent="0.25">
      <c r="B500922" s="78"/>
      <c r="C500922" s="77"/>
    </row>
    <row r="500923" spans="2:3" x14ac:dyDescent="0.25">
      <c r="B500923" s="78"/>
      <c r="C500923" s="77"/>
    </row>
    <row r="500924" spans="2:3" x14ac:dyDescent="0.25">
      <c r="B500924" s="78"/>
      <c r="C500924" s="77"/>
    </row>
    <row r="500925" spans="2:3" x14ac:dyDescent="0.25">
      <c r="B500925" s="78"/>
      <c r="C500925" s="77"/>
    </row>
    <row r="500926" spans="2:3" x14ac:dyDescent="0.25">
      <c r="B500926" s="78"/>
      <c r="C500926" s="77"/>
    </row>
    <row r="500927" spans="2:3" x14ac:dyDescent="0.25">
      <c r="B500927" s="78"/>
      <c r="C500927" s="77"/>
    </row>
    <row r="500928" spans="2:3" x14ac:dyDescent="0.25">
      <c r="B500928" s="78"/>
      <c r="C500928" s="77"/>
    </row>
    <row r="500929" spans="2:3" x14ac:dyDescent="0.25">
      <c r="B500929" s="78"/>
      <c r="C500929" s="77"/>
    </row>
    <row r="500930" spans="2:3" x14ac:dyDescent="0.25">
      <c r="B500930" s="78"/>
      <c r="C500930" s="77"/>
    </row>
    <row r="501040" spans="2:3" x14ac:dyDescent="0.25">
      <c r="B501040" s="78"/>
      <c r="C501040" s="77"/>
    </row>
    <row r="501041" spans="2:3" x14ac:dyDescent="0.25">
      <c r="B501041" s="78"/>
      <c r="C501041" s="77"/>
    </row>
    <row r="501042" spans="2:3" x14ac:dyDescent="0.25">
      <c r="B501042" s="78"/>
      <c r="C501042" s="77"/>
    </row>
    <row r="501043" spans="2:3" x14ac:dyDescent="0.25">
      <c r="B501043" s="78"/>
      <c r="C501043" s="77"/>
    </row>
    <row r="501044" spans="2:3" x14ac:dyDescent="0.25">
      <c r="B501044" s="78"/>
      <c r="C501044" s="77"/>
    </row>
    <row r="501045" spans="2:3" x14ac:dyDescent="0.25">
      <c r="B501045" s="78"/>
      <c r="C501045" s="77"/>
    </row>
    <row r="501046" spans="2:3" x14ac:dyDescent="0.25">
      <c r="B501046" s="78"/>
      <c r="C501046" s="77"/>
    </row>
    <row r="501047" spans="2:3" x14ac:dyDescent="0.25">
      <c r="B501047" s="78"/>
      <c r="C501047" s="77"/>
    </row>
    <row r="501048" spans="2:3" x14ac:dyDescent="0.25">
      <c r="B501048" s="78"/>
      <c r="C501048" s="77"/>
    </row>
    <row r="501049" spans="2:3" x14ac:dyDescent="0.25">
      <c r="B501049" s="78"/>
      <c r="C501049" s="77"/>
    </row>
    <row r="501050" spans="2:3" x14ac:dyDescent="0.25">
      <c r="B501050" s="78"/>
      <c r="C501050" s="77"/>
    </row>
    <row r="501051" spans="2:3" x14ac:dyDescent="0.25">
      <c r="B501051" s="78"/>
      <c r="C501051" s="77"/>
    </row>
    <row r="501052" spans="2:3" x14ac:dyDescent="0.25">
      <c r="B501052" s="78"/>
      <c r="C501052" s="77"/>
    </row>
    <row r="501162" spans="2:3" x14ac:dyDescent="0.25">
      <c r="B501162" s="78"/>
      <c r="C501162" s="77"/>
    </row>
    <row r="501163" spans="2:3" x14ac:dyDescent="0.25">
      <c r="B501163" s="78"/>
      <c r="C501163" s="77"/>
    </row>
    <row r="501164" spans="2:3" x14ac:dyDescent="0.25">
      <c r="B501164" s="78"/>
      <c r="C501164" s="77"/>
    </row>
    <row r="501165" spans="2:3" x14ac:dyDescent="0.25">
      <c r="B501165" s="78"/>
      <c r="C501165" s="77"/>
    </row>
    <row r="501166" spans="2:3" x14ac:dyDescent="0.25">
      <c r="B501166" s="78"/>
      <c r="C501166" s="77"/>
    </row>
    <row r="501167" spans="2:3" x14ac:dyDescent="0.25">
      <c r="B501167" s="78"/>
      <c r="C501167" s="77"/>
    </row>
    <row r="501168" spans="2:3" x14ac:dyDescent="0.25">
      <c r="B501168" s="78"/>
      <c r="C501168" s="77"/>
    </row>
    <row r="501169" spans="2:3" x14ac:dyDescent="0.25">
      <c r="B501169" s="78"/>
      <c r="C501169" s="77"/>
    </row>
    <row r="501170" spans="2:3" x14ac:dyDescent="0.25">
      <c r="B501170" s="78"/>
      <c r="C501170" s="77"/>
    </row>
    <row r="501171" spans="2:3" x14ac:dyDescent="0.25">
      <c r="B501171" s="78"/>
      <c r="C501171" s="77"/>
    </row>
    <row r="501172" spans="2:3" x14ac:dyDescent="0.25">
      <c r="B501172" s="78"/>
      <c r="C501172" s="77"/>
    </row>
    <row r="501173" spans="2:3" x14ac:dyDescent="0.25">
      <c r="B501173" s="78"/>
      <c r="C501173" s="77"/>
    </row>
    <row r="501174" spans="2:3" x14ac:dyDescent="0.25">
      <c r="B501174" s="78"/>
      <c r="C501174" s="77"/>
    </row>
    <row r="501284" spans="2:3" x14ac:dyDescent="0.25">
      <c r="B501284" s="78"/>
      <c r="C501284" s="77"/>
    </row>
    <row r="501285" spans="2:3" x14ac:dyDescent="0.25">
      <c r="B501285" s="78"/>
      <c r="C501285" s="77"/>
    </row>
    <row r="501286" spans="2:3" x14ac:dyDescent="0.25">
      <c r="B501286" s="78"/>
      <c r="C501286" s="77"/>
    </row>
    <row r="501287" spans="2:3" x14ac:dyDescent="0.25">
      <c r="B501287" s="78"/>
      <c r="C501287" s="77"/>
    </row>
    <row r="501288" spans="2:3" x14ac:dyDescent="0.25">
      <c r="B501288" s="78"/>
      <c r="C501288" s="77"/>
    </row>
    <row r="501289" spans="2:3" x14ac:dyDescent="0.25">
      <c r="B501289" s="78"/>
      <c r="C501289" s="77"/>
    </row>
    <row r="501290" spans="2:3" x14ac:dyDescent="0.25">
      <c r="B501290" s="78"/>
      <c r="C501290" s="77"/>
    </row>
    <row r="501291" spans="2:3" x14ac:dyDescent="0.25">
      <c r="B501291" s="78"/>
      <c r="C501291" s="77"/>
    </row>
    <row r="501292" spans="2:3" x14ac:dyDescent="0.25">
      <c r="B501292" s="78"/>
      <c r="C501292" s="77"/>
    </row>
    <row r="501293" spans="2:3" x14ac:dyDescent="0.25">
      <c r="B501293" s="78"/>
      <c r="C501293" s="77"/>
    </row>
    <row r="501294" spans="2:3" x14ac:dyDescent="0.25">
      <c r="B501294" s="78"/>
      <c r="C501294" s="77"/>
    </row>
    <row r="501295" spans="2:3" x14ac:dyDescent="0.25">
      <c r="B501295" s="78"/>
      <c r="C501295" s="77"/>
    </row>
    <row r="501296" spans="2:3" x14ac:dyDescent="0.25">
      <c r="B501296" s="78"/>
      <c r="C501296" s="77"/>
    </row>
    <row r="501406" spans="2:3" x14ac:dyDescent="0.25">
      <c r="B501406" s="78"/>
      <c r="C501406" s="77"/>
    </row>
    <row r="501407" spans="2:3" x14ac:dyDescent="0.25">
      <c r="B501407" s="78"/>
      <c r="C501407" s="77"/>
    </row>
    <row r="501408" spans="2:3" x14ac:dyDescent="0.25">
      <c r="B501408" s="78"/>
      <c r="C501408" s="77"/>
    </row>
    <row r="501409" spans="2:3" x14ac:dyDescent="0.25">
      <c r="B501409" s="78"/>
      <c r="C501409" s="77"/>
    </row>
    <row r="501410" spans="2:3" x14ac:dyDescent="0.25">
      <c r="B501410" s="78"/>
      <c r="C501410" s="77"/>
    </row>
    <row r="501411" spans="2:3" x14ac:dyDescent="0.25">
      <c r="B501411" s="78"/>
      <c r="C501411" s="77"/>
    </row>
    <row r="501412" spans="2:3" x14ac:dyDescent="0.25">
      <c r="B501412" s="78"/>
      <c r="C501412" s="77"/>
    </row>
    <row r="501413" spans="2:3" x14ac:dyDescent="0.25">
      <c r="B501413" s="78"/>
      <c r="C501413" s="77"/>
    </row>
    <row r="501414" spans="2:3" x14ac:dyDescent="0.25">
      <c r="B501414" s="78"/>
      <c r="C501414" s="77"/>
    </row>
    <row r="501415" spans="2:3" x14ac:dyDescent="0.25">
      <c r="B501415" s="78"/>
      <c r="C501415" s="77"/>
    </row>
    <row r="501416" spans="2:3" x14ac:dyDescent="0.25">
      <c r="B501416" s="78"/>
      <c r="C501416" s="77"/>
    </row>
    <row r="501417" spans="2:3" x14ac:dyDescent="0.25">
      <c r="B501417" s="78"/>
      <c r="C501417" s="77"/>
    </row>
    <row r="501418" spans="2:3" x14ac:dyDescent="0.25">
      <c r="B501418" s="78"/>
      <c r="C501418" s="77"/>
    </row>
    <row r="501528" spans="2:3" x14ac:dyDescent="0.25">
      <c r="B501528" s="78"/>
      <c r="C501528" s="77"/>
    </row>
    <row r="501529" spans="2:3" x14ac:dyDescent="0.25">
      <c r="B501529" s="78"/>
      <c r="C501529" s="77"/>
    </row>
    <row r="501530" spans="2:3" x14ac:dyDescent="0.25">
      <c r="B501530" s="78"/>
      <c r="C501530" s="77"/>
    </row>
    <row r="501531" spans="2:3" x14ac:dyDescent="0.25">
      <c r="B501531" s="78"/>
      <c r="C501531" s="77"/>
    </row>
    <row r="501532" spans="2:3" x14ac:dyDescent="0.25">
      <c r="B501532" s="78"/>
      <c r="C501532" s="77"/>
    </row>
    <row r="501533" spans="2:3" x14ac:dyDescent="0.25">
      <c r="B501533" s="78"/>
      <c r="C501533" s="77"/>
    </row>
    <row r="501534" spans="2:3" x14ac:dyDescent="0.25">
      <c r="B501534" s="78"/>
      <c r="C501534" s="77"/>
    </row>
    <row r="501535" spans="2:3" x14ac:dyDescent="0.25">
      <c r="B501535" s="78"/>
      <c r="C501535" s="77"/>
    </row>
    <row r="501536" spans="2:3" x14ac:dyDescent="0.25">
      <c r="B501536" s="78"/>
      <c r="C501536" s="77"/>
    </row>
    <row r="501537" spans="2:3" x14ac:dyDescent="0.25">
      <c r="B501537" s="78"/>
      <c r="C501537" s="77"/>
    </row>
    <row r="501538" spans="2:3" x14ac:dyDescent="0.25">
      <c r="B501538" s="78"/>
      <c r="C501538" s="77"/>
    </row>
    <row r="501539" spans="2:3" x14ac:dyDescent="0.25">
      <c r="B501539" s="78"/>
      <c r="C501539" s="77"/>
    </row>
    <row r="501540" spans="2:3" x14ac:dyDescent="0.25">
      <c r="B501540" s="78"/>
      <c r="C501540" s="77"/>
    </row>
    <row r="501650" spans="2:3" x14ac:dyDescent="0.25">
      <c r="B501650" s="78"/>
      <c r="C501650" s="77"/>
    </row>
    <row r="501651" spans="2:3" x14ac:dyDescent="0.25">
      <c r="B501651" s="78"/>
      <c r="C501651" s="77"/>
    </row>
    <row r="501652" spans="2:3" x14ac:dyDescent="0.25">
      <c r="B501652" s="78"/>
      <c r="C501652" s="77"/>
    </row>
    <row r="501653" spans="2:3" x14ac:dyDescent="0.25">
      <c r="B501653" s="78"/>
      <c r="C501653" s="77"/>
    </row>
    <row r="501654" spans="2:3" x14ac:dyDescent="0.25">
      <c r="B501654" s="78"/>
      <c r="C501654" s="77"/>
    </row>
    <row r="501655" spans="2:3" x14ac:dyDescent="0.25">
      <c r="B501655" s="78"/>
      <c r="C501655" s="77"/>
    </row>
    <row r="501656" spans="2:3" x14ac:dyDescent="0.25">
      <c r="B501656" s="78"/>
      <c r="C501656" s="77"/>
    </row>
    <row r="501657" spans="2:3" x14ac:dyDescent="0.25">
      <c r="B501657" s="78"/>
      <c r="C501657" s="77"/>
    </row>
    <row r="501658" spans="2:3" x14ac:dyDescent="0.25">
      <c r="B501658" s="78"/>
      <c r="C501658" s="77"/>
    </row>
    <row r="501659" spans="2:3" x14ac:dyDescent="0.25">
      <c r="B501659" s="78"/>
      <c r="C501659" s="77"/>
    </row>
    <row r="501660" spans="2:3" x14ac:dyDescent="0.25">
      <c r="B501660" s="78"/>
      <c r="C501660" s="77"/>
    </row>
    <row r="501661" spans="2:3" x14ac:dyDescent="0.25">
      <c r="B501661" s="78"/>
      <c r="C501661" s="77"/>
    </row>
    <row r="501662" spans="2:3" x14ac:dyDescent="0.25">
      <c r="B501662" s="78"/>
      <c r="C501662" s="77"/>
    </row>
    <row r="501772" spans="2:3" x14ac:dyDescent="0.25">
      <c r="B501772" s="78"/>
      <c r="C501772" s="77"/>
    </row>
    <row r="501773" spans="2:3" x14ac:dyDescent="0.25">
      <c r="B501773" s="78"/>
      <c r="C501773" s="77"/>
    </row>
    <row r="501774" spans="2:3" x14ac:dyDescent="0.25">
      <c r="B501774" s="78"/>
      <c r="C501774" s="77"/>
    </row>
    <row r="501775" spans="2:3" x14ac:dyDescent="0.25">
      <c r="B501775" s="78"/>
      <c r="C501775" s="77"/>
    </row>
    <row r="501776" spans="2:3" x14ac:dyDescent="0.25">
      <c r="B501776" s="78"/>
      <c r="C501776" s="77"/>
    </row>
    <row r="501777" spans="2:3" x14ac:dyDescent="0.25">
      <c r="B501777" s="78"/>
      <c r="C501777" s="77"/>
    </row>
    <row r="501778" spans="2:3" x14ac:dyDescent="0.25">
      <c r="B501778" s="78"/>
      <c r="C501778" s="77"/>
    </row>
    <row r="501779" spans="2:3" x14ac:dyDescent="0.25">
      <c r="B501779" s="78"/>
      <c r="C501779" s="77"/>
    </row>
    <row r="501780" spans="2:3" x14ac:dyDescent="0.25">
      <c r="B501780" s="78"/>
      <c r="C501780" s="77"/>
    </row>
    <row r="501781" spans="2:3" x14ac:dyDescent="0.25">
      <c r="B501781" s="78"/>
      <c r="C501781" s="77"/>
    </row>
    <row r="501782" spans="2:3" x14ac:dyDescent="0.25">
      <c r="B501782" s="78"/>
      <c r="C501782" s="77"/>
    </row>
    <row r="501783" spans="2:3" x14ac:dyDescent="0.25">
      <c r="B501783" s="78"/>
      <c r="C501783" s="77"/>
    </row>
    <row r="501784" spans="2:3" x14ac:dyDescent="0.25">
      <c r="B501784" s="78"/>
      <c r="C501784" s="77"/>
    </row>
    <row r="501894" spans="2:3" x14ac:dyDescent="0.25">
      <c r="B501894" s="78"/>
      <c r="C501894" s="77"/>
    </row>
    <row r="501895" spans="2:3" x14ac:dyDescent="0.25">
      <c r="B501895" s="78"/>
      <c r="C501895" s="77"/>
    </row>
    <row r="501896" spans="2:3" x14ac:dyDescent="0.25">
      <c r="B501896" s="78"/>
      <c r="C501896" s="77"/>
    </row>
    <row r="501897" spans="2:3" x14ac:dyDescent="0.25">
      <c r="B501897" s="78"/>
      <c r="C501897" s="77"/>
    </row>
    <row r="501898" spans="2:3" x14ac:dyDescent="0.25">
      <c r="B501898" s="78"/>
      <c r="C501898" s="77"/>
    </row>
    <row r="501899" spans="2:3" x14ac:dyDescent="0.25">
      <c r="B501899" s="78"/>
      <c r="C501899" s="77"/>
    </row>
    <row r="501900" spans="2:3" x14ac:dyDescent="0.25">
      <c r="B501900" s="78"/>
      <c r="C501900" s="77"/>
    </row>
    <row r="501901" spans="2:3" x14ac:dyDescent="0.25">
      <c r="B501901" s="78"/>
      <c r="C501901" s="77"/>
    </row>
    <row r="501902" spans="2:3" x14ac:dyDescent="0.25">
      <c r="B501902" s="78"/>
      <c r="C501902" s="77"/>
    </row>
    <row r="501903" spans="2:3" x14ac:dyDescent="0.25">
      <c r="B501903" s="78"/>
      <c r="C501903" s="77"/>
    </row>
    <row r="501904" spans="2:3" x14ac:dyDescent="0.25">
      <c r="B501904" s="78"/>
      <c r="C501904" s="77"/>
    </row>
    <row r="501905" spans="2:3" x14ac:dyDescent="0.25">
      <c r="B501905" s="78"/>
      <c r="C501905" s="77"/>
    </row>
    <row r="501906" spans="2:3" x14ac:dyDescent="0.25">
      <c r="B501906" s="78"/>
      <c r="C501906" s="77"/>
    </row>
    <row r="502016" spans="2:3" x14ac:dyDescent="0.25">
      <c r="B502016" s="78"/>
      <c r="C502016" s="77"/>
    </row>
    <row r="502017" spans="2:3" x14ac:dyDescent="0.25">
      <c r="B502017" s="78"/>
      <c r="C502017" s="77"/>
    </row>
    <row r="502018" spans="2:3" x14ac:dyDescent="0.25">
      <c r="B502018" s="78"/>
      <c r="C502018" s="77"/>
    </row>
    <row r="502019" spans="2:3" x14ac:dyDescent="0.25">
      <c r="B502019" s="78"/>
      <c r="C502019" s="77"/>
    </row>
    <row r="502020" spans="2:3" x14ac:dyDescent="0.25">
      <c r="B502020" s="78"/>
      <c r="C502020" s="77"/>
    </row>
    <row r="502021" spans="2:3" x14ac:dyDescent="0.25">
      <c r="B502021" s="78"/>
      <c r="C502021" s="77"/>
    </row>
    <row r="502022" spans="2:3" x14ac:dyDescent="0.25">
      <c r="B502022" s="78"/>
      <c r="C502022" s="77"/>
    </row>
    <row r="502023" spans="2:3" x14ac:dyDescent="0.25">
      <c r="B502023" s="78"/>
      <c r="C502023" s="77"/>
    </row>
    <row r="502024" spans="2:3" x14ac:dyDescent="0.25">
      <c r="B502024" s="78"/>
      <c r="C502024" s="77"/>
    </row>
    <row r="502025" spans="2:3" x14ac:dyDescent="0.25">
      <c r="B502025" s="78"/>
      <c r="C502025" s="77"/>
    </row>
    <row r="502026" spans="2:3" x14ac:dyDescent="0.25">
      <c r="B502026" s="78"/>
      <c r="C502026" s="77"/>
    </row>
    <row r="502027" spans="2:3" x14ac:dyDescent="0.25">
      <c r="B502027" s="78"/>
      <c r="C502027" s="77"/>
    </row>
    <row r="502028" spans="2:3" x14ac:dyDescent="0.25">
      <c r="B502028" s="78"/>
      <c r="C502028" s="77"/>
    </row>
    <row r="502138" spans="2:3" x14ac:dyDescent="0.25">
      <c r="B502138" s="78"/>
      <c r="C502138" s="77"/>
    </row>
    <row r="502139" spans="2:3" x14ac:dyDescent="0.25">
      <c r="B502139" s="78"/>
      <c r="C502139" s="77"/>
    </row>
    <row r="502140" spans="2:3" x14ac:dyDescent="0.25">
      <c r="B502140" s="78"/>
      <c r="C502140" s="77"/>
    </row>
    <row r="502141" spans="2:3" x14ac:dyDescent="0.25">
      <c r="B502141" s="78"/>
      <c r="C502141" s="77"/>
    </row>
    <row r="502142" spans="2:3" x14ac:dyDescent="0.25">
      <c r="B502142" s="78"/>
      <c r="C502142" s="77"/>
    </row>
    <row r="502143" spans="2:3" x14ac:dyDescent="0.25">
      <c r="B502143" s="78"/>
      <c r="C502143" s="77"/>
    </row>
    <row r="502144" spans="2:3" x14ac:dyDescent="0.25">
      <c r="B502144" s="78"/>
      <c r="C502144" s="77"/>
    </row>
    <row r="502145" spans="2:3" x14ac:dyDescent="0.25">
      <c r="B502145" s="78"/>
      <c r="C502145" s="77"/>
    </row>
    <row r="502146" spans="2:3" x14ac:dyDescent="0.25">
      <c r="B502146" s="78"/>
      <c r="C502146" s="77"/>
    </row>
    <row r="502147" spans="2:3" x14ac:dyDescent="0.25">
      <c r="B502147" s="78"/>
      <c r="C502147" s="77"/>
    </row>
    <row r="502148" spans="2:3" x14ac:dyDescent="0.25">
      <c r="B502148" s="78"/>
      <c r="C502148" s="77"/>
    </row>
    <row r="502149" spans="2:3" x14ac:dyDescent="0.25">
      <c r="B502149" s="78"/>
      <c r="C502149" s="77"/>
    </row>
    <row r="502150" spans="2:3" x14ac:dyDescent="0.25">
      <c r="B502150" s="78"/>
      <c r="C502150" s="77"/>
    </row>
    <row r="502260" spans="2:3" x14ac:dyDescent="0.25">
      <c r="B502260" s="78"/>
      <c r="C502260" s="77"/>
    </row>
    <row r="502261" spans="2:3" x14ac:dyDescent="0.25">
      <c r="B502261" s="78"/>
      <c r="C502261" s="77"/>
    </row>
    <row r="502262" spans="2:3" x14ac:dyDescent="0.25">
      <c r="B502262" s="78"/>
      <c r="C502262" s="77"/>
    </row>
    <row r="502263" spans="2:3" x14ac:dyDescent="0.25">
      <c r="B502263" s="78"/>
      <c r="C502263" s="77"/>
    </row>
    <row r="502264" spans="2:3" x14ac:dyDescent="0.25">
      <c r="B502264" s="78"/>
      <c r="C502264" s="77"/>
    </row>
    <row r="502265" spans="2:3" x14ac:dyDescent="0.25">
      <c r="B502265" s="78"/>
      <c r="C502265" s="77"/>
    </row>
    <row r="502266" spans="2:3" x14ac:dyDescent="0.25">
      <c r="B502266" s="78"/>
      <c r="C502266" s="77"/>
    </row>
    <row r="502267" spans="2:3" x14ac:dyDescent="0.25">
      <c r="B502267" s="78"/>
      <c r="C502267" s="77"/>
    </row>
    <row r="502268" spans="2:3" x14ac:dyDescent="0.25">
      <c r="B502268" s="78"/>
      <c r="C502268" s="77"/>
    </row>
    <row r="502269" spans="2:3" x14ac:dyDescent="0.25">
      <c r="B502269" s="78"/>
      <c r="C502269" s="77"/>
    </row>
    <row r="502270" spans="2:3" x14ac:dyDescent="0.25">
      <c r="B502270" s="78"/>
      <c r="C502270" s="77"/>
    </row>
    <row r="502271" spans="2:3" x14ac:dyDescent="0.25">
      <c r="B502271" s="78"/>
      <c r="C502271" s="77"/>
    </row>
    <row r="502272" spans="2:3" x14ac:dyDescent="0.25">
      <c r="B502272" s="78"/>
      <c r="C502272" s="77"/>
    </row>
    <row r="502382" spans="2:3" x14ac:dyDescent="0.25">
      <c r="B502382" s="78"/>
      <c r="C502382" s="77"/>
    </row>
    <row r="502383" spans="2:3" x14ac:dyDescent="0.25">
      <c r="B502383" s="78"/>
      <c r="C502383" s="77"/>
    </row>
    <row r="502384" spans="2:3" x14ac:dyDescent="0.25">
      <c r="B502384" s="78"/>
      <c r="C502384" s="77"/>
    </row>
    <row r="502385" spans="2:3" x14ac:dyDescent="0.25">
      <c r="B502385" s="78"/>
      <c r="C502385" s="77"/>
    </row>
    <row r="502386" spans="2:3" x14ac:dyDescent="0.25">
      <c r="B502386" s="78"/>
      <c r="C502386" s="77"/>
    </row>
    <row r="502387" spans="2:3" x14ac:dyDescent="0.25">
      <c r="B502387" s="78"/>
      <c r="C502387" s="77"/>
    </row>
    <row r="502388" spans="2:3" x14ac:dyDescent="0.25">
      <c r="B502388" s="78"/>
      <c r="C502388" s="77"/>
    </row>
    <row r="502389" spans="2:3" x14ac:dyDescent="0.25">
      <c r="B502389" s="78"/>
      <c r="C502389" s="77"/>
    </row>
    <row r="502390" spans="2:3" x14ac:dyDescent="0.25">
      <c r="B502390" s="78"/>
      <c r="C502390" s="77"/>
    </row>
    <row r="502391" spans="2:3" x14ac:dyDescent="0.25">
      <c r="B502391" s="78"/>
      <c r="C502391" s="77"/>
    </row>
    <row r="502392" spans="2:3" x14ac:dyDescent="0.25">
      <c r="B502392" s="78"/>
      <c r="C502392" s="77"/>
    </row>
    <row r="502393" spans="2:3" x14ac:dyDescent="0.25">
      <c r="B502393" s="78"/>
      <c r="C502393" s="77"/>
    </row>
    <row r="502394" spans="2:3" x14ac:dyDescent="0.25">
      <c r="B502394" s="78"/>
      <c r="C502394" s="77"/>
    </row>
    <row r="502504" spans="2:3" x14ac:dyDescent="0.25">
      <c r="B502504" s="78"/>
      <c r="C502504" s="77"/>
    </row>
    <row r="502505" spans="2:3" x14ac:dyDescent="0.25">
      <c r="B502505" s="78"/>
      <c r="C502505" s="77"/>
    </row>
    <row r="502506" spans="2:3" x14ac:dyDescent="0.25">
      <c r="B502506" s="78"/>
      <c r="C502506" s="77"/>
    </row>
    <row r="502507" spans="2:3" x14ac:dyDescent="0.25">
      <c r="B502507" s="78"/>
      <c r="C502507" s="77"/>
    </row>
    <row r="502508" spans="2:3" x14ac:dyDescent="0.25">
      <c r="B502508" s="78"/>
      <c r="C502508" s="77"/>
    </row>
    <row r="502509" spans="2:3" x14ac:dyDescent="0.25">
      <c r="B502509" s="78"/>
      <c r="C502509" s="77"/>
    </row>
    <row r="502510" spans="2:3" x14ac:dyDescent="0.25">
      <c r="B502510" s="78"/>
      <c r="C502510" s="77"/>
    </row>
    <row r="502511" spans="2:3" x14ac:dyDescent="0.25">
      <c r="B502511" s="78"/>
      <c r="C502511" s="77"/>
    </row>
    <row r="502512" spans="2:3" x14ac:dyDescent="0.25">
      <c r="B502512" s="78"/>
      <c r="C502512" s="77"/>
    </row>
    <row r="502513" spans="2:3" x14ac:dyDescent="0.25">
      <c r="B502513" s="78"/>
      <c r="C502513" s="77"/>
    </row>
    <row r="502514" spans="2:3" x14ac:dyDescent="0.25">
      <c r="B502514" s="78"/>
      <c r="C502514" s="77"/>
    </row>
    <row r="502515" spans="2:3" x14ac:dyDescent="0.25">
      <c r="B502515" s="78"/>
      <c r="C502515" s="77"/>
    </row>
    <row r="502516" spans="2:3" x14ac:dyDescent="0.25">
      <c r="B502516" s="78"/>
      <c r="C502516" s="77"/>
    </row>
    <row r="502626" spans="2:3" x14ac:dyDescent="0.25">
      <c r="B502626" s="78"/>
      <c r="C502626" s="77"/>
    </row>
    <row r="502627" spans="2:3" x14ac:dyDescent="0.25">
      <c r="B502627" s="78"/>
      <c r="C502627" s="77"/>
    </row>
    <row r="502628" spans="2:3" x14ac:dyDescent="0.25">
      <c r="B502628" s="78"/>
      <c r="C502628" s="77"/>
    </row>
    <row r="502629" spans="2:3" x14ac:dyDescent="0.25">
      <c r="B502629" s="78"/>
      <c r="C502629" s="77"/>
    </row>
    <row r="502630" spans="2:3" x14ac:dyDescent="0.25">
      <c r="B502630" s="78"/>
      <c r="C502630" s="77"/>
    </row>
    <row r="502631" spans="2:3" x14ac:dyDescent="0.25">
      <c r="B502631" s="78"/>
      <c r="C502631" s="77"/>
    </row>
    <row r="502632" spans="2:3" x14ac:dyDescent="0.25">
      <c r="B502632" s="78"/>
      <c r="C502632" s="77"/>
    </row>
    <row r="502633" spans="2:3" x14ac:dyDescent="0.25">
      <c r="B502633" s="78"/>
      <c r="C502633" s="77"/>
    </row>
    <row r="502634" spans="2:3" x14ac:dyDescent="0.25">
      <c r="B502634" s="78"/>
      <c r="C502634" s="77"/>
    </row>
    <row r="502635" spans="2:3" x14ac:dyDescent="0.25">
      <c r="B502635" s="78"/>
      <c r="C502635" s="77"/>
    </row>
    <row r="502636" spans="2:3" x14ac:dyDescent="0.25">
      <c r="B502636" s="78"/>
      <c r="C502636" s="77"/>
    </row>
    <row r="502637" spans="2:3" x14ac:dyDescent="0.25">
      <c r="B502637" s="78"/>
      <c r="C502637" s="77"/>
    </row>
    <row r="502638" spans="2:3" x14ac:dyDescent="0.25">
      <c r="B502638" s="78"/>
      <c r="C502638" s="77"/>
    </row>
    <row r="502748" spans="2:3" x14ac:dyDescent="0.25">
      <c r="B502748" s="78"/>
      <c r="C502748" s="77"/>
    </row>
    <row r="502749" spans="2:3" x14ac:dyDescent="0.25">
      <c r="B502749" s="78"/>
      <c r="C502749" s="77"/>
    </row>
    <row r="502750" spans="2:3" x14ac:dyDescent="0.25">
      <c r="B502750" s="78"/>
      <c r="C502750" s="77"/>
    </row>
    <row r="502751" spans="2:3" x14ac:dyDescent="0.25">
      <c r="B502751" s="78"/>
      <c r="C502751" s="77"/>
    </row>
    <row r="502752" spans="2:3" x14ac:dyDescent="0.25">
      <c r="B502752" s="78"/>
      <c r="C502752" s="77"/>
    </row>
    <row r="502753" spans="2:3" x14ac:dyDescent="0.25">
      <c r="B502753" s="78"/>
      <c r="C502753" s="77"/>
    </row>
    <row r="502754" spans="2:3" x14ac:dyDescent="0.25">
      <c r="B502754" s="78"/>
      <c r="C502754" s="77"/>
    </row>
    <row r="502755" spans="2:3" x14ac:dyDescent="0.25">
      <c r="B502755" s="78"/>
      <c r="C502755" s="77"/>
    </row>
    <row r="502756" spans="2:3" x14ac:dyDescent="0.25">
      <c r="B502756" s="78"/>
      <c r="C502756" s="77"/>
    </row>
    <row r="502757" spans="2:3" x14ac:dyDescent="0.25">
      <c r="B502757" s="78"/>
      <c r="C502757" s="77"/>
    </row>
    <row r="502758" spans="2:3" x14ac:dyDescent="0.25">
      <c r="B502758" s="78"/>
      <c r="C502758" s="77"/>
    </row>
    <row r="502759" spans="2:3" x14ac:dyDescent="0.25">
      <c r="B502759" s="78"/>
      <c r="C502759" s="77"/>
    </row>
    <row r="502760" spans="2:3" x14ac:dyDescent="0.25">
      <c r="B502760" s="78"/>
      <c r="C502760" s="77"/>
    </row>
    <row r="502870" spans="2:3" x14ac:dyDescent="0.25">
      <c r="B502870" s="78"/>
      <c r="C502870" s="77"/>
    </row>
    <row r="502871" spans="2:3" x14ac:dyDescent="0.25">
      <c r="B502871" s="78"/>
      <c r="C502871" s="77"/>
    </row>
    <row r="502872" spans="2:3" x14ac:dyDescent="0.25">
      <c r="B502872" s="78"/>
      <c r="C502872" s="77"/>
    </row>
    <row r="502873" spans="2:3" x14ac:dyDescent="0.25">
      <c r="B502873" s="78"/>
      <c r="C502873" s="77"/>
    </row>
    <row r="502874" spans="2:3" x14ac:dyDescent="0.25">
      <c r="B502874" s="78"/>
      <c r="C502874" s="77"/>
    </row>
    <row r="502875" spans="2:3" x14ac:dyDescent="0.25">
      <c r="B502875" s="78"/>
      <c r="C502875" s="77"/>
    </row>
    <row r="502876" spans="2:3" x14ac:dyDescent="0.25">
      <c r="B502876" s="78"/>
      <c r="C502876" s="77"/>
    </row>
    <row r="502877" spans="2:3" x14ac:dyDescent="0.25">
      <c r="B502877" s="78"/>
      <c r="C502877" s="77"/>
    </row>
    <row r="502878" spans="2:3" x14ac:dyDescent="0.25">
      <c r="B502878" s="78"/>
      <c r="C502878" s="77"/>
    </row>
    <row r="502879" spans="2:3" x14ac:dyDescent="0.25">
      <c r="B502879" s="78"/>
      <c r="C502879" s="77"/>
    </row>
    <row r="502880" spans="2:3" x14ac:dyDescent="0.25">
      <c r="B502880" s="78"/>
      <c r="C502880" s="77"/>
    </row>
    <row r="502881" spans="2:3" x14ac:dyDescent="0.25">
      <c r="B502881" s="78"/>
      <c r="C502881" s="77"/>
    </row>
    <row r="502882" spans="2:3" x14ac:dyDescent="0.25">
      <c r="B502882" s="78"/>
      <c r="C502882" s="77"/>
    </row>
    <row r="502992" spans="2:3" x14ac:dyDescent="0.25">
      <c r="B502992" s="78"/>
      <c r="C502992" s="77"/>
    </row>
    <row r="502993" spans="2:3" x14ac:dyDescent="0.25">
      <c r="B502993" s="78"/>
      <c r="C502993" s="77"/>
    </row>
    <row r="502994" spans="2:3" x14ac:dyDescent="0.25">
      <c r="B502994" s="78"/>
      <c r="C502994" s="77"/>
    </row>
    <row r="502995" spans="2:3" x14ac:dyDescent="0.25">
      <c r="B502995" s="78"/>
      <c r="C502995" s="77"/>
    </row>
    <row r="502996" spans="2:3" x14ac:dyDescent="0.25">
      <c r="B502996" s="78"/>
      <c r="C502996" s="77"/>
    </row>
    <row r="502997" spans="2:3" x14ac:dyDescent="0.25">
      <c r="B502997" s="78"/>
      <c r="C502997" s="77"/>
    </row>
    <row r="502998" spans="2:3" x14ac:dyDescent="0.25">
      <c r="B502998" s="78"/>
      <c r="C502998" s="77"/>
    </row>
    <row r="502999" spans="2:3" x14ac:dyDescent="0.25">
      <c r="B502999" s="78"/>
      <c r="C502999" s="77"/>
    </row>
    <row r="503000" spans="2:3" x14ac:dyDescent="0.25">
      <c r="B503000" s="78"/>
      <c r="C503000" s="77"/>
    </row>
    <row r="503001" spans="2:3" x14ac:dyDescent="0.25">
      <c r="B503001" s="78"/>
      <c r="C503001" s="77"/>
    </row>
    <row r="503002" spans="2:3" x14ac:dyDescent="0.25">
      <c r="B503002" s="78"/>
      <c r="C503002" s="77"/>
    </row>
    <row r="503003" spans="2:3" x14ac:dyDescent="0.25">
      <c r="B503003" s="78"/>
      <c r="C503003" s="77"/>
    </row>
    <row r="503004" spans="2:3" x14ac:dyDescent="0.25">
      <c r="B503004" s="78"/>
      <c r="C503004" s="77"/>
    </row>
    <row r="503114" spans="2:3" x14ac:dyDescent="0.25">
      <c r="B503114" s="78"/>
      <c r="C503114" s="77"/>
    </row>
    <row r="503115" spans="2:3" x14ac:dyDescent="0.25">
      <c r="B503115" s="78"/>
      <c r="C503115" s="77"/>
    </row>
    <row r="503116" spans="2:3" x14ac:dyDescent="0.25">
      <c r="B503116" s="78"/>
      <c r="C503116" s="77"/>
    </row>
    <row r="503117" spans="2:3" x14ac:dyDescent="0.25">
      <c r="B503117" s="78"/>
      <c r="C503117" s="77"/>
    </row>
    <row r="503118" spans="2:3" x14ac:dyDescent="0.25">
      <c r="B503118" s="78"/>
      <c r="C503118" s="77"/>
    </row>
    <row r="503119" spans="2:3" x14ac:dyDescent="0.25">
      <c r="B503119" s="78"/>
      <c r="C503119" s="77"/>
    </row>
    <row r="503120" spans="2:3" x14ac:dyDescent="0.25">
      <c r="B503120" s="78"/>
      <c r="C503120" s="77"/>
    </row>
    <row r="503121" spans="2:3" x14ac:dyDescent="0.25">
      <c r="B503121" s="78"/>
      <c r="C503121" s="77"/>
    </row>
    <row r="503122" spans="2:3" x14ac:dyDescent="0.25">
      <c r="B503122" s="78"/>
      <c r="C503122" s="77"/>
    </row>
    <row r="503123" spans="2:3" x14ac:dyDescent="0.25">
      <c r="B503123" s="78"/>
      <c r="C503123" s="77"/>
    </row>
    <row r="503124" spans="2:3" x14ac:dyDescent="0.25">
      <c r="B503124" s="78"/>
      <c r="C503124" s="77"/>
    </row>
    <row r="503125" spans="2:3" x14ac:dyDescent="0.25">
      <c r="B503125" s="78"/>
      <c r="C503125" s="77"/>
    </row>
    <row r="503126" spans="2:3" x14ac:dyDescent="0.25">
      <c r="B503126" s="78"/>
      <c r="C503126" s="77"/>
    </row>
    <row r="503236" spans="2:3" x14ac:dyDescent="0.25">
      <c r="B503236" s="78"/>
      <c r="C503236" s="77"/>
    </row>
    <row r="503237" spans="2:3" x14ac:dyDescent="0.25">
      <c r="B503237" s="78"/>
      <c r="C503237" s="77"/>
    </row>
    <row r="503238" spans="2:3" x14ac:dyDescent="0.25">
      <c r="B503238" s="78"/>
      <c r="C503238" s="77"/>
    </row>
    <row r="503239" spans="2:3" x14ac:dyDescent="0.25">
      <c r="B503239" s="78"/>
      <c r="C503239" s="77"/>
    </row>
    <row r="503240" spans="2:3" x14ac:dyDescent="0.25">
      <c r="B503240" s="78"/>
      <c r="C503240" s="77"/>
    </row>
    <row r="503241" spans="2:3" x14ac:dyDescent="0.25">
      <c r="B503241" s="78"/>
      <c r="C503241" s="77"/>
    </row>
    <row r="503242" spans="2:3" x14ac:dyDescent="0.25">
      <c r="B503242" s="78"/>
      <c r="C503242" s="77"/>
    </row>
    <row r="503243" spans="2:3" x14ac:dyDescent="0.25">
      <c r="B503243" s="78"/>
      <c r="C503243" s="77"/>
    </row>
    <row r="503244" spans="2:3" x14ac:dyDescent="0.25">
      <c r="B503244" s="78"/>
      <c r="C503244" s="77"/>
    </row>
    <row r="503245" spans="2:3" x14ac:dyDescent="0.25">
      <c r="B503245" s="78"/>
      <c r="C503245" s="77"/>
    </row>
    <row r="503246" spans="2:3" x14ac:dyDescent="0.25">
      <c r="B503246" s="78"/>
      <c r="C503246" s="77"/>
    </row>
    <row r="503247" spans="2:3" x14ac:dyDescent="0.25">
      <c r="B503247" s="78"/>
      <c r="C503247" s="77"/>
    </row>
    <row r="503248" spans="2:3" x14ac:dyDescent="0.25">
      <c r="B503248" s="78"/>
      <c r="C503248" s="77"/>
    </row>
    <row r="503358" spans="2:3" x14ac:dyDescent="0.25">
      <c r="B503358" s="78"/>
      <c r="C503358" s="77"/>
    </row>
    <row r="503359" spans="2:3" x14ac:dyDescent="0.25">
      <c r="B503359" s="78"/>
      <c r="C503359" s="77"/>
    </row>
    <row r="503360" spans="2:3" x14ac:dyDescent="0.25">
      <c r="B503360" s="78"/>
      <c r="C503360" s="77"/>
    </row>
    <row r="503361" spans="2:3" x14ac:dyDescent="0.25">
      <c r="B503361" s="78"/>
      <c r="C503361" s="77"/>
    </row>
    <row r="503362" spans="2:3" x14ac:dyDescent="0.25">
      <c r="B503362" s="78"/>
      <c r="C503362" s="77"/>
    </row>
    <row r="503363" spans="2:3" x14ac:dyDescent="0.25">
      <c r="B503363" s="78"/>
      <c r="C503363" s="77"/>
    </row>
    <row r="503364" spans="2:3" x14ac:dyDescent="0.25">
      <c r="B503364" s="78"/>
      <c r="C503364" s="77"/>
    </row>
    <row r="503365" spans="2:3" x14ac:dyDescent="0.25">
      <c r="B503365" s="78"/>
      <c r="C503365" s="77"/>
    </row>
    <row r="503366" spans="2:3" x14ac:dyDescent="0.25">
      <c r="B503366" s="78"/>
      <c r="C503366" s="77"/>
    </row>
    <row r="503367" spans="2:3" x14ac:dyDescent="0.25">
      <c r="B503367" s="78"/>
      <c r="C503367" s="77"/>
    </row>
    <row r="503368" spans="2:3" x14ac:dyDescent="0.25">
      <c r="B503368" s="78"/>
      <c r="C503368" s="77"/>
    </row>
    <row r="503369" spans="2:3" x14ac:dyDescent="0.25">
      <c r="B503369" s="78"/>
      <c r="C503369" s="77"/>
    </row>
    <row r="503370" spans="2:3" x14ac:dyDescent="0.25">
      <c r="B503370" s="78"/>
      <c r="C503370" s="77"/>
    </row>
    <row r="503480" spans="2:3" x14ac:dyDescent="0.25">
      <c r="B503480" s="78"/>
      <c r="C503480" s="77"/>
    </row>
    <row r="503481" spans="2:3" x14ac:dyDescent="0.25">
      <c r="B503481" s="78"/>
      <c r="C503481" s="77"/>
    </row>
    <row r="503482" spans="2:3" x14ac:dyDescent="0.25">
      <c r="B503482" s="78"/>
      <c r="C503482" s="77"/>
    </row>
    <row r="503483" spans="2:3" x14ac:dyDescent="0.25">
      <c r="B503483" s="78"/>
      <c r="C503483" s="77"/>
    </row>
    <row r="503484" spans="2:3" x14ac:dyDescent="0.25">
      <c r="B503484" s="78"/>
      <c r="C503484" s="77"/>
    </row>
    <row r="503485" spans="2:3" x14ac:dyDescent="0.25">
      <c r="B503485" s="78"/>
      <c r="C503485" s="77"/>
    </row>
    <row r="503486" spans="2:3" x14ac:dyDescent="0.25">
      <c r="B503486" s="78"/>
      <c r="C503486" s="77"/>
    </row>
    <row r="503487" spans="2:3" x14ac:dyDescent="0.25">
      <c r="B503487" s="78"/>
      <c r="C503487" s="77"/>
    </row>
    <row r="503488" spans="2:3" x14ac:dyDescent="0.25">
      <c r="B503488" s="78"/>
      <c r="C503488" s="77"/>
    </row>
    <row r="503489" spans="2:3" x14ac:dyDescent="0.25">
      <c r="B503489" s="78"/>
      <c r="C503489" s="77"/>
    </row>
    <row r="503490" spans="2:3" x14ac:dyDescent="0.25">
      <c r="B503490" s="78"/>
      <c r="C503490" s="77"/>
    </row>
    <row r="503491" spans="2:3" x14ac:dyDescent="0.25">
      <c r="B503491" s="78"/>
      <c r="C503491" s="77"/>
    </row>
    <row r="503492" spans="2:3" x14ac:dyDescent="0.25">
      <c r="B503492" s="78"/>
      <c r="C503492" s="77"/>
    </row>
    <row r="503602" spans="2:3" x14ac:dyDescent="0.25">
      <c r="B503602" s="78"/>
      <c r="C503602" s="77"/>
    </row>
    <row r="503603" spans="2:3" x14ac:dyDescent="0.25">
      <c r="B503603" s="78"/>
      <c r="C503603" s="77"/>
    </row>
    <row r="503604" spans="2:3" x14ac:dyDescent="0.25">
      <c r="B503604" s="78"/>
      <c r="C503604" s="77"/>
    </row>
    <row r="503605" spans="2:3" x14ac:dyDescent="0.25">
      <c r="B503605" s="78"/>
      <c r="C503605" s="77"/>
    </row>
    <row r="503606" spans="2:3" x14ac:dyDescent="0.25">
      <c r="B503606" s="78"/>
      <c r="C503606" s="77"/>
    </row>
    <row r="503607" spans="2:3" x14ac:dyDescent="0.25">
      <c r="B503607" s="78"/>
      <c r="C503607" s="77"/>
    </row>
    <row r="503608" spans="2:3" x14ac:dyDescent="0.25">
      <c r="B503608" s="78"/>
      <c r="C503608" s="77"/>
    </row>
    <row r="503609" spans="2:3" x14ac:dyDescent="0.25">
      <c r="B503609" s="78"/>
      <c r="C503609" s="77"/>
    </row>
    <row r="503610" spans="2:3" x14ac:dyDescent="0.25">
      <c r="B503610" s="78"/>
      <c r="C503610" s="77"/>
    </row>
    <row r="503611" spans="2:3" x14ac:dyDescent="0.25">
      <c r="B503611" s="78"/>
      <c r="C503611" s="77"/>
    </row>
    <row r="503612" spans="2:3" x14ac:dyDescent="0.25">
      <c r="B503612" s="78"/>
      <c r="C503612" s="77"/>
    </row>
    <row r="503613" spans="2:3" x14ac:dyDescent="0.25">
      <c r="B503613" s="78"/>
      <c r="C503613" s="77"/>
    </row>
    <row r="503614" spans="2:3" x14ac:dyDescent="0.25">
      <c r="B503614" s="78"/>
      <c r="C503614" s="77"/>
    </row>
    <row r="503724" spans="2:3" x14ac:dyDescent="0.25">
      <c r="B503724" s="78"/>
      <c r="C503724" s="77"/>
    </row>
    <row r="503725" spans="2:3" x14ac:dyDescent="0.25">
      <c r="B503725" s="78"/>
      <c r="C503725" s="77"/>
    </row>
    <row r="503726" spans="2:3" x14ac:dyDescent="0.25">
      <c r="B503726" s="78"/>
      <c r="C503726" s="77"/>
    </row>
    <row r="503727" spans="2:3" x14ac:dyDescent="0.25">
      <c r="B503727" s="78"/>
      <c r="C503727" s="77"/>
    </row>
    <row r="503728" spans="2:3" x14ac:dyDescent="0.25">
      <c r="B503728" s="78"/>
      <c r="C503728" s="77"/>
    </row>
    <row r="503729" spans="2:3" x14ac:dyDescent="0.25">
      <c r="B503729" s="78"/>
      <c r="C503729" s="77"/>
    </row>
    <row r="503730" spans="2:3" x14ac:dyDescent="0.25">
      <c r="B503730" s="78"/>
      <c r="C503730" s="77"/>
    </row>
    <row r="503731" spans="2:3" x14ac:dyDescent="0.25">
      <c r="B503731" s="78"/>
      <c r="C503731" s="77"/>
    </row>
    <row r="503732" spans="2:3" x14ac:dyDescent="0.25">
      <c r="B503732" s="78"/>
      <c r="C503732" s="77"/>
    </row>
    <row r="503733" spans="2:3" x14ac:dyDescent="0.25">
      <c r="B503733" s="78"/>
      <c r="C503733" s="77"/>
    </row>
    <row r="503734" spans="2:3" x14ac:dyDescent="0.25">
      <c r="B503734" s="78"/>
      <c r="C503734" s="77"/>
    </row>
    <row r="503735" spans="2:3" x14ac:dyDescent="0.25">
      <c r="B503735" s="78"/>
      <c r="C503735" s="77"/>
    </row>
    <row r="503736" spans="2:3" x14ac:dyDescent="0.25">
      <c r="B503736" s="78"/>
      <c r="C503736" s="77"/>
    </row>
    <row r="503846" spans="2:3" x14ac:dyDescent="0.25">
      <c r="B503846" s="78"/>
      <c r="C503846" s="77"/>
    </row>
    <row r="503847" spans="2:3" x14ac:dyDescent="0.25">
      <c r="B503847" s="78"/>
      <c r="C503847" s="77"/>
    </row>
    <row r="503848" spans="2:3" x14ac:dyDescent="0.25">
      <c r="B503848" s="78"/>
      <c r="C503848" s="77"/>
    </row>
    <row r="503849" spans="2:3" x14ac:dyDescent="0.25">
      <c r="B503849" s="78"/>
      <c r="C503849" s="77"/>
    </row>
    <row r="503850" spans="2:3" x14ac:dyDescent="0.25">
      <c r="B503850" s="78"/>
      <c r="C503850" s="77"/>
    </row>
    <row r="503851" spans="2:3" x14ac:dyDescent="0.25">
      <c r="B503851" s="78"/>
      <c r="C503851" s="77"/>
    </row>
    <row r="503852" spans="2:3" x14ac:dyDescent="0.25">
      <c r="B503852" s="78"/>
      <c r="C503852" s="77"/>
    </row>
    <row r="503853" spans="2:3" x14ac:dyDescent="0.25">
      <c r="B503853" s="78"/>
      <c r="C503853" s="77"/>
    </row>
    <row r="503854" spans="2:3" x14ac:dyDescent="0.25">
      <c r="B503854" s="78"/>
      <c r="C503854" s="77"/>
    </row>
    <row r="503855" spans="2:3" x14ac:dyDescent="0.25">
      <c r="B503855" s="78"/>
      <c r="C503855" s="77"/>
    </row>
    <row r="503856" spans="2:3" x14ac:dyDescent="0.25">
      <c r="B503856" s="78"/>
      <c r="C503856" s="77"/>
    </row>
    <row r="503857" spans="2:3" x14ac:dyDescent="0.25">
      <c r="B503857" s="78"/>
      <c r="C503857" s="77"/>
    </row>
    <row r="503858" spans="2:3" x14ac:dyDescent="0.25">
      <c r="B503858" s="78"/>
      <c r="C503858" s="77"/>
    </row>
    <row r="503968" spans="2:3" x14ac:dyDescent="0.25">
      <c r="B503968" s="78"/>
      <c r="C503968" s="77"/>
    </row>
    <row r="503969" spans="2:3" x14ac:dyDescent="0.25">
      <c r="B503969" s="78"/>
      <c r="C503969" s="77"/>
    </row>
    <row r="503970" spans="2:3" x14ac:dyDescent="0.25">
      <c r="B503970" s="78"/>
      <c r="C503970" s="77"/>
    </row>
    <row r="503971" spans="2:3" x14ac:dyDescent="0.25">
      <c r="B503971" s="78"/>
      <c r="C503971" s="77"/>
    </row>
    <row r="503972" spans="2:3" x14ac:dyDescent="0.25">
      <c r="B503972" s="78"/>
      <c r="C503972" s="77"/>
    </row>
    <row r="503973" spans="2:3" x14ac:dyDescent="0.25">
      <c r="B503973" s="78"/>
      <c r="C503973" s="77"/>
    </row>
    <row r="503974" spans="2:3" x14ac:dyDescent="0.25">
      <c r="B503974" s="78"/>
      <c r="C503974" s="77"/>
    </row>
    <row r="503975" spans="2:3" x14ac:dyDescent="0.25">
      <c r="B503975" s="78"/>
      <c r="C503975" s="77"/>
    </row>
    <row r="503976" spans="2:3" x14ac:dyDescent="0.25">
      <c r="B503976" s="78"/>
      <c r="C503976" s="77"/>
    </row>
    <row r="503977" spans="2:3" x14ac:dyDescent="0.25">
      <c r="B503977" s="78"/>
      <c r="C503977" s="77"/>
    </row>
    <row r="503978" spans="2:3" x14ac:dyDescent="0.25">
      <c r="B503978" s="78"/>
      <c r="C503978" s="77"/>
    </row>
    <row r="503979" spans="2:3" x14ac:dyDescent="0.25">
      <c r="B503979" s="78"/>
      <c r="C503979" s="77"/>
    </row>
    <row r="503980" spans="2:3" x14ac:dyDescent="0.25">
      <c r="B503980" s="78"/>
      <c r="C503980" s="77"/>
    </row>
    <row r="504090" spans="2:3" x14ac:dyDescent="0.25">
      <c r="B504090" s="78"/>
      <c r="C504090" s="77"/>
    </row>
    <row r="504091" spans="2:3" x14ac:dyDescent="0.25">
      <c r="B504091" s="78"/>
      <c r="C504091" s="77"/>
    </row>
    <row r="504092" spans="2:3" x14ac:dyDescent="0.25">
      <c r="B504092" s="78"/>
      <c r="C504092" s="77"/>
    </row>
    <row r="504093" spans="2:3" x14ac:dyDescent="0.25">
      <c r="B504093" s="78"/>
      <c r="C504093" s="77"/>
    </row>
    <row r="504094" spans="2:3" x14ac:dyDescent="0.25">
      <c r="B504094" s="78"/>
      <c r="C504094" s="77"/>
    </row>
    <row r="504095" spans="2:3" x14ac:dyDescent="0.25">
      <c r="B504095" s="78"/>
      <c r="C504095" s="77"/>
    </row>
    <row r="504096" spans="2:3" x14ac:dyDescent="0.25">
      <c r="B504096" s="78"/>
      <c r="C504096" s="77"/>
    </row>
    <row r="504097" spans="2:3" x14ac:dyDescent="0.25">
      <c r="B504097" s="78"/>
      <c r="C504097" s="77"/>
    </row>
    <row r="504098" spans="2:3" x14ac:dyDescent="0.25">
      <c r="B504098" s="78"/>
      <c r="C504098" s="77"/>
    </row>
    <row r="504099" spans="2:3" x14ac:dyDescent="0.25">
      <c r="B504099" s="78"/>
      <c r="C504099" s="77"/>
    </row>
    <row r="504100" spans="2:3" x14ac:dyDescent="0.25">
      <c r="B504100" s="78"/>
      <c r="C504100" s="77"/>
    </row>
    <row r="504101" spans="2:3" x14ac:dyDescent="0.25">
      <c r="B504101" s="78"/>
      <c r="C504101" s="77"/>
    </row>
    <row r="504102" spans="2:3" x14ac:dyDescent="0.25">
      <c r="B504102" s="78"/>
      <c r="C504102" s="77"/>
    </row>
    <row r="504212" spans="2:3" x14ac:dyDescent="0.25">
      <c r="B504212" s="78"/>
      <c r="C504212" s="77"/>
    </row>
    <row r="504213" spans="2:3" x14ac:dyDescent="0.25">
      <c r="B504213" s="78"/>
      <c r="C504213" s="77"/>
    </row>
    <row r="504214" spans="2:3" x14ac:dyDescent="0.25">
      <c r="B504214" s="78"/>
      <c r="C504214" s="77"/>
    </row>
    <row r="504215" spans="2:3" x14ac:dyDescent="0.25">
      <c r="B504215" s="78"/>
      <c r="C504215" s="77"/>
    </row>
    <row r="504216" spans="2:3" x14ac:dyDescent="0.25">
      <c r="B504216" s="78"/>
      <c r="C504216" s="77"/>
    </row>
    <row r="504217" spans="2:3" x14ac:dyDescent="0.25">
      <c r="B504217" s="78"/>
      <c r="C504217" s="77"/>
    </row>
    <row r="504218" spans="2:3" x14ac:dyDescent="0.25">
      <c r="B504218" s="78"/>
      <c r="C504218" s="77"/>
    </row>
    <row r="504219" spans="2:3" x14ac:dyDescent="0.25">
      <c r="B504219" s="78"/>
      <c r="C504219" s="77"/>
    </row>
    <row r="504220" spans="2:3" x14ac:dyDescent="0.25">
      <c r="B504220" s="78"/>
      <c r="C504220" s="77"/>
    </row>
    <row r="504221" spans="2:3" x14ac:dyDescent="0.25">
      <c r="B504221" s="78"/>
      <c r="C504221" s="77"/>
    </row>
    <row r="504222" spans="2:3" x14ac:dyDescent="0.25">
      <c r="B504222" s="78"/>
      <c r="C504222" s="77"/>
    </row>
    <row r="504223" spans="2:3" x14ac:dyDescent="0.25">
      <c r="B504223" s="78"/>
      <c r="C504223" s="77"/>
    </row>
    <row r="504224" spans="2:3" x14ac:dyDescent="0.25">
      <c r="B504224" s="78"/>
      <c r="C504224" s="77"/>
    </row>
    <row r="504334" spans="2:3" x14ac:dyDescent="0.25">
      <c r="B504334" s="78"/>
      <c r="C504334" s="77"/>
    </row>
    <row r="504335" spans="2:3" x14ac:dyDescent="0.25">
      <c r="B504335" s="78"/>
      <c r="C504335" s="77"/>
    </row>
    <row r="504336" spans="2:3" x14ac:dyDescent="0.25">
      <c r="B504336" s="78"/>
      <c r="C504336" s="77"/>
    </row>
    <row r="504337" spans="2:3" x14ac:dyDescent="0.25">
      <c r="B504337" s="78"/>
      <c r="C504337" s="77"/>
    </row>
    <row r="504338" spans="2:3" x14ac:dyDescent="0.25">
      <c r="B504338" s="78"/>
      <c r="C504338" s="77"/>
    </row>
    <row r="504339" spans="2:3" x14ac:dyDescent="0.25">
      <c r="B504339" s="78"/>
      <c r="C504339" s="77"/>
    </row>
    <row r="504340" spans="2:3" x14ac:dyDescent="0.25">
      <c r="B504340" s="78"/>
      <c r="C504340" s="77"/>
    </row>
    <row r="504341" spans="2:3" x14ac:dyDescent="0.25">
      <c r="B504341" s="78"/>
      <c r="C504341" s="77"/>
    </row>
    <row r="504342" spans="2:3" x14ac:dyDescent="0.25">
      <c r="B504342" s="78"/>
      <c r="C504342" s="77"/>
    </row>
    <row r="504343" spans="2:3" x14ac:dyDescent="0.25">
      <c r="B504343" s="78"/>
      <c r="C504343" s="77"/>
    </row>
    <row r="504344" spans="2:3" x14ac:dyDescent="0.25">
      <c r="B504344" s="78"/>
      <c r="C504344" s="77"/>
    </row>
    <row r="504345" spans="2:3" x14ac:dyDescent="0.25">
      <c r="B504345" s="78"/>
      <c r="C504345" s="77"/>
    </row>
    <row r="504346" spans="2:3" x14ac:dyDescent="0.25">
      <c r="B504346" s="78"/>
      <c r="C504346" s="77"/>
    </row>
    <row r="504456" spans="2:3" x14ac:dyDescent="0.25">
      <c r="B504456" s="78"/>
      <c r="C504456" s="77"/>
    </row>
    <row r="504457" spans="2:3" x14ac:dyDescent="0.25">
      <c r="B504457" s="78"/>
      <c r="C504457" s="77"/>
    </row>
    <row r="504458" spans="2:3" x14ac:dyDescent="0.25">
      <c r="B504458" s="78"/>
      <c r="C504458" s="77"/>
    </row>
    <row r="504459" spans="2:3" x14ac:dyDescent="0.25">
      <c r="B504459" s="78"/>
      <c r="C504459" s="77"/>
    </row>
    <row r="504460" spans="2:3" x14ac:dyDescent="0.25">
      <c r="B504460" s="78"/>
      <c r="C504460" s="77"/>
    </row>
    <row r="504461" spans="2:3" x14ac:dyDescent="0.25">
      <c r="B504461" s="78"/>
      <c r="C504461" s="77"/>
    </row>
    <row r="504462" spans="2:3" x14ac:dyDescent="0.25">
      <c r="B504462" s="78"/>
      <c r="C504462" s="77"/>
    </row>
    <row r="504463" spans="2:3" x14ac:dyDescent="0.25">
      <c r="B504463" s="78"/>
      <c r="C504463" s="77"/>
    </row>
    <row r="504464" spans="2:3" x14ac:dyDescent="0.25">
      <c r="B504464" s="78"/>
      <c r="C504464" s="77"/>
    </row>
    <row r="504465" spans="2:3" x14ac:dyDescent="0.25">
      <c r="B504465" s="78"/>
      <c r="C504465" s="77"/>
    </row>
    <row r="504466" spans="2:3" x14ac:dyDescent="0.25">
      <c r="B504466" s="78"/>
      <c r="C504466" s="77"/>
    </row>
    <row r="504467" spans="2:3" x14ac:dyDescent="0.25">
      <c r="B504467" s="78"/>
      <c r="C504467" s="77"/>
    </row>
    <row r="504468" spans="2:3" x14ac:dyDescent="0.25">
      <c r="B504468" s="78"/>
      <c r="C504468" s="77"/>
    </row>
    <row r="504578" spans="2:3" x14ac:dyDescent="0.25">
      <c r="B504578" s="78"/>
      <c r="C504578" s="77"/>
    </row>
    <row r="504579" spans="2:3" x14ac:dyDescent="0.25">
      <c r="B504579" s="78"/>
      <c r="C504579" s="77"/>
    </row>
    <row r="504580" spans="2:3" x14ac:dyDescent="0.25">
      <c r="B504580" s="78"/>
      <c r="C504580" s="77"/>
    </row>
    <row r="504581" spans="2:3" x14ac:dyDescent="0.25">
      <c r="B504581" s="78"/>
      <c r="C504581" s="77"/>
    </row>
    <row r="504582" spans="2:3" x14ac:dyDescent="0.25">
      <c r="B504582" s="78"/>
      <c r="C504582" s="77"/>
    </row>
    <row r="504583" spans="2:3" x14ac:dyDescent="0.25">
      <c r="B504583" s="78"/>
      <c r="C504583" s="77"/>
    </row>
    <row r="504584" spans="2:3" x14ac:dyDescent="0.25">
      <c r="B504584" s="78"/>
      <c r="C504584" s="77"/>
    </row>
    <row r="504585" spans="2:3" x14ac:dyDescent="0.25">
      <c r="B504585" s="78"/>
      <c r="C504585" s="77"/>
    </row>
    <row r="504586" spans="2:3" x14ac:dyDescent="0.25">
      <c r="B504586" s="78"/>
      <c r="C504586" s="77"/>
    </row>
    <row r="504587" spans="2:3" x14ac:dyDescent="0.25">
      <c r="B504587" s="78"/>
      <c r="C504587" s="77"/>
    </row>
    <row r="504588" spans="2:3" x14ac:dyDescent="0.25">
      <c r="B504588" s="78"/>
      <c r="C504588" s="77"/>
    </row>
    <row r="504589" spans="2:3" x14ac:dyDescent="0.25">
      <c r="B504589" s="78"/>
      <c r="C504589" s="77"/>
    </row>
    <row r="504590" spans="2:3" x14ac:dyDescent="0.25">
      <c r="B504590" s="78"/>
      <c r="C504590" s="77"/>
    </row>
    <row r="504700" spans="2:3" x14ac:dyDescent="0.25">
      <c r="B504700" s="78"/>
      <c r="C504700" s="77"/>
    </row>
    <row r="504701" spans="2:3" x14ac:dyDescent="0.25">
      <c r="B504701" s="78"/>
      <c r="C504701" s="77"/>
    </row>
    <row r="504702" spans="2:3" x14ac:dyDescent="0.25">
      <c r="B504702" s="78"/>
      <c r="C504702" s="77"/>
    </row>
    <row r="504703" spans="2:3" x14ac:dyDescent="0.25">
      <c r="B504703" s="78"/>
      <c r="C504703" s="77"/>
    </row>
    <row r="504704" spans="2:3" x14ac:dyDescent="0.25">
      <c r="B504704" s="78"/>
      <c r="C504704" s="77"/>
    </row>
    <row r="504705" spans="2:3" x14ac:dyDescent="0.25">
      <c r="B504705" s="78"/>
      <c r="C504705" s="77"/>
    </row>
    <row r="504706" spans="2:3" x14ac:dyDescent="0.25">
      <c r="B504706" s="78"/>
      <c r="C504706" s="77"/>
    </row>
    <row r="504707" spans="2:3" x14ac:dyDescent="0.25">
      <c r="B504707" s="78"/>
      <c r="C504707" s="77"/>
    </row>
    <row r="504708" spans="2:3" x14ac:dyDescent="0.25">
      <c r="B504708" s="78"/>
      <c r="C504708" s="77"/>
    </row>
    <row r="504709" spans="2:3" x14ac:dyDescent="0.25">
      <c r="B504709" s="78"/>
      <c r="C504709" s="77"/>
    </row>
    <row r="504710" spans="2:3" x14ac:dyDescent="0.25">
      <c r="B504710" s="78"/>
      <c r="C504710" s="77"/>
    </row>
    <row r="504711" spans="2:3" x14ac:dyDescent="0.25">
      <c r="B504711" s="78"/>
      <c r="C504711" s="77"/>
    </row>
    <row r="504712" spans="2:3" x14ac:dyDescent="0.25">
      <c r="B504712" s="78"/>
      <c r="C504712" s="77"/>
    </row>
    <row r="504822" spans="2:3" x14ac:dyDescent="0.25">
      <c r="B504822" s="78"/>
      <c r="C504822" s="77"/>
    </row>
    <row r="504823" spans="2:3" x14ac:dyDescent="0.25">
      <c r="B504823" s="78"/>
      <c r="C504823" s="77"/>
    </row>
    <row r="504824" spans="2:3" x14ac:dyDescent="0.25">
      <c r="B504824" s="78"/>
      <c r="C504824" s="77"/>
    </row>
    <row r="504825" spans="2:3" x14ac:dyDescent="0.25">
      <c r="B504825" s="78"/>
      <c r="C504825" s="77"/>
    </row>
    <row r="504826" spans="2:3" x14ac:dyDescent="0.25">
      <c r="B504826" s="78"/>
      <c r="C504826" s="77"/>
    </row>
    <row r="504827" spans="2:3" x14ac:dyDescent="0.25">
      <c r="B504827" s="78"/>
      <c r="C504827" s="77"/>
    </row>
    <row r="504828" spans="2:3" x14ac:dyDescent="0.25">
      <c r="B504828" s="78"/>
      <c r="C504828" s="77"/>
    </row>
    <row r="504829" spans="2:3" x14ac:dyDescent="0.25">
      <c r="B504829" s="78"/>
      <c r="C504829" s="77"/>
    </row>
    <row r="504830" spans="2:3" x14ac:dyDescent="0.25">
      <c r="B504830" s="78"/>
      <c r="C504830" s="77"/>
    </row>
    <row r="504831" spans="2:3" x14ac:dyDescent="0.25">
      <c r="B504831" s="78"/>
      <c r="C504831" s="77"/>
    </row>
    <row r="504832" spans="2:3" x14ac:dyDescent="0.25">
      <c r="B504832" s="78"/>
      <c r="C504832" s="77"/>
    </row>
    <row r="504833" spans="2:3" x14ac:dyDescent="0.25">
      <c r="B504833" s="78"/>
      <c r="C504833" s="77"/>
    </row>
    <row r="504834" spans="2:3" x14ac:dyDescent="0.25">
      <c r="B504834" s="78"/>
      <c r="C504834" s="77"/>
    </row>
    <row r="504944" spans="2:3" x14ac:dyDescent="0.25">
      <c r="B504944" s="78"/>
      <c r="C504944" s="77"/>
    </row>
    <row r="504945" spans="2:3" x14ac:dyDescent="0.25">
      <c r="B504945" s="78"/>
      <c r="C504945" s="77"/>
    </row>
    <row r="504946" spans="2:3" x14ac:dyDescent="0.25">
      <c r="B504946" s="78"/>
      <c r="C504946" s="77"/>
    </row>
    <row r="504947" spans="2:3" x14ac:dyDescent="0.25">
      <c r="B504947" s="78"/>
      <c r="C504947" s="77"/>
    </row>
    <row r="504948" spans="2:3" x14ac:dyDescent="0.25">
      <c r="B504948" s="78"/>
      <c r="C504948" s="77"/>
    </row>
    <row r="504949" spans="2:3" x14ac:dyDescent="0.25">
      <c r="B504949" s="78"/>
      <c r="C504949" s="77"/>
    </row>
    <row r="504950" spans="2:3" x14ac:dyDescent="0.25">
      <c r="B504950" s="78"/>
      <c r="C504950" s="77"/>
    </row>
    <row r="504951" spans="2:3" x14ac:dyDescent="0.25">
      <c r="B504951" s="78"/>
      <c r="C504951" s="77"/>
    </row>
    <row r="504952" spans="2:3" x14ac:dyDescent="0.25">
      <c r="B504952" s="78"/>
      <c r="C504952" s="77"/>
    </row>
    <row r="504953" spans="2:3" x14ac:dyDescent="0.25">
      <c r="B504953" s="78"/>
      <c r="C504953" s="77"/>
    </row>
    <row r="504954" spans="2:3" x14ac:dyDescent="0.25">
      <c r="B504954" s="78"/>
      <c r="C504954" s="77"/>
    </row>
    <row r="504955" spans="2:3" x14ac:dyDescent="0.25">
      <c r="B504955" s="78"/>
      <c r="C504955" s="77"/>
    </row>
    <row r="504956" spans="2:3" x14ac:dyDescent="0.25">
      <c r="B504956" s="78"/>
      <c r="C504956" s="77"/>
    </row>
    <row r="505066" spans="2:3" x14ac:dyDescent="0.25">
      <c r="B505066" s="78"/>
      <c r="C505066" s="77"/>
    </row>
    <row r="505067" spans="2:3" x14ac:dyDescent="0.25">
      <c r="B505067" s="78"/>
      <c r="C505067" s="77"/>
    </row>
    <row r="505068" spans="2:3" x14ac:dyDescent="0.25">
      <c r="B505068" s="78"/>
      <c r="C505068" s="77"/>
    </row>
    <row r="505069" spans="2:3" x14ac:dyDescent="0.25">
      <c r="B505069" s="78"/>
      <c r="C505069" s="77"/>
    </row>
    <row r="505070" spans="2:3" x14ac:dyDescent="0.25">
      <c r="B505070" s="78"/>
      <c r="C505070" s="77"/>
    </row>
    <row r="505071" spans="2:3" x14ac:dyDescent="0.25">
      <c r="B505071" s="78"/>
      <c r="C505071" s="77"/>
    </row>
    <row r="505072" spans="2:3" x14ac:dyDescent="0.25">
      <c r="B505072" s="78"/>
      <c r="C505072" s="77"/>
    </row>
    <row r="505073" spans="2:3" x14ac:dyDescent="0.25">
      <c r="B505073" s="78"/>
      <c r="C505073" s="77"/>
    </row>
    <row r="505074" spans="2:3" x14ac:dyDescent="0.25">
      <c r="B505074" s="78"/>
      <c r="C505074" s="77"/>
    </row>
    <row r="505075" spans="2:3" x14ac:dyDescent="0.25">
      <c r="B505075" s="78"/>
      <c r="C505075" s="77"/>
    </row>
    <row r="505076" spans="2:3" x14ac:dyDescent="0.25">
      <c r="B505076" s="78"/>
      <c r="C505076" s="77"/>
    </row>
    <row r="505077" spans="2:3" x14ac:dyDescent="0.25">
      <c r="B505077" s="78"/>
      <c r="C505077" s="77"/>
    </row>
    <row r="505078" spans="2:3" x14ac:dyDescent="0.25">
      <c r="B505078" s="78"/>
      <c r="C505078" s="77"/>
    </row>
    <row r="505188" spans="2:3" x14ac:dyDescent="0.25">
      <c r="B505188" s="78"/>
      <c r="C505188" s="77"/>
    </row>
    <row r="505189" spans="2:3" x14ac:dyDescent="0.25">
      <c r="B505189" s="78"/>
      <c r="C505189" s="77"/>
    </row>
    <row r="505190" spans="2:3" x14ac:dyDescent="0.25">
      <c r="B505190" s="78"/>
      <c r="C505190" s="77"/>
    </row>
    <row r="505191" spans="2:3" x14ac:dyDescent="0.25">
      <c r="B505191" s="78"/>
      <c r="C505191" s="77"/>
    </row>
    <row r="505192" spans="2:3" x14ac:dyDescent="0.25">
      <c r="B505192" s="78"/>
      <c r="C505192" s="77"/>
    </row>
    <row r="505193" spans="2:3" x14ac:dyDescent="0.25">
      <c r="B505193" s="78"/>
      <c r="C505193" s="77"/>
    </row>
    <row r="505194" spans="2:3" x14ac:dyDescent="0.25">
      <c r="B505194" s="78"/>
      <c r="C505194" s="77"/>
    </row>
    <row r="505195" spans="2:3" x14ac:dyDescent="0.25">
      <c r="B505195" s="78"/>
      <c r="C505195" s="77"/>
    </row>
    <row r="505196" spans="2:3" x14ac:dyDescent="0.25">
      <c r="B505196" s="78"/>
      <c r="C505196" s="77"/>
    </row>
    <row r="505197" spans="2:3" x14ac:dyDescent="0.25">
      <c r="B505197" s="78"/>
      <c r="C505197" s="77"/>
    </row>
    <row r="505198" spans="2:3" x14ac:dyDescent="0.25">
      <c r="B505198" s="78"/>
      <c r="C505198" s="77"/>
    </row>
    <row r="505199" spans="2:3" x14ac:dyDescent="0.25">
      <c r="B505199" s="78"/>
      <c r="C505199" s="77"/>
    </row>
    <row r="505200" spans="2:3" x14ac:dyDescent="0.25">
      <c r="B505200" s="78"/>
      <c r="C505200" s="77"/>
    </row>
    <row r="505310" spans="2:3" x14ac:dyDescent="0.25">
      <c r="B505310" s="78"/>
      <c r="C505310" s="77"/>
    </row>
    <row r="505311" spans="2:3" x14ac:dyDescent="0.25">
      <c r="B505311" s="78"/>
      <c r="C505311" s="77"/>
    </row>
    <row r="505312" spans="2:3" x14ac:dyDescent="0.25">
      <c r="B505312" s="78"/>
      <c r="C505312" s="77"/>
    </row>
    <row r="505313" spans="2:3" x14ac:dyDescent="0.25">
      <c r="B505313" s="78"/>
      <c r="C505313" s="77"/>
    </row>
    <row r="505314" spans="2:3" x14ac:dyDescent="0.25">
      <c r="B505314" s="78"/>
      <c r="C505314" s="77"/>
    </row>
    <row r="505315" spans="2:3" x14ac:dyDescent="0.25">
      <c r="B505315" s="78"/>
      <c r="C505315" s="77"/>
    </row>
    <row r="505316" spans="2:3" x14ac:dyDescent="0.25">
      <c r="B505316" s="78"/>
      <c r="C505316" s="77"/>
    </row>
    <row r="505317" spans="2:3" x14ac:dyDescent="0.25">
      <c r="B505317" s="78"/>
      <c r="C505317" s="77"/>
    </row>
    <row r="505318" spans="2:3" x14ac:dyDescent="0.25">
      <c r="B505318" s="78"/>
      <c r="C505318" s="77"/>
    </row>
    <row r="505319" spans="2:3" x14ac:dyDescent="0.25">
      <c r="B505319" s="78"/>
      <c r="C505319" s="77"/>
    </row>
    <row r="505320" spans="2:3" x14ac:dyDescent="0.25">
      <c r="B505320" s="78"/>
      <c r="C505320" s="77"/>
    </row>
    <row r="505321" spans="2:3" x14ac:dyDescent="0.25">
      <c r="B505321" s="78"/>
      <c r="C505321" s="77"/>
    </row>
    <row r="505322" spans="2:3" x14ac:dyDescent="0.25">
      <c r="B505322" s="78"/>
      <c r="C505322" s="77"/>
    </row>
    <row r="505432" spans="2:3" x14ac:dyDescent="0.25">
      <c r="B505432" s="78"/>
      <c r="C505432" s="77"/>
    </row>
    <row r="505433" spans="2:3" x14ac:dyDescent="0.25">
      <c r="B505433" s="78"/>
      <c r="C505433" s="77"/>
    </row>
    <row r="505434" spans="2:3" x14ac:dyDescent="0.25">
      <c r="B505434" s="78"/>
      <c r="C505434" s="77"/>
    </row>
    <row r="505435" spans="2:3" x14ac:dyDescent="0.25">
      <c r="B505435" s="78"/>
      <c r="C505435" s="77"/>
    </row>
    <row r="505436" spans="2:3" x14ac:dyDescent="0.25">
      <c r="B505436" s="78"/>
      <c r="C505436" s="77"/>
    </row>
    <row r="505437" spans="2:3" x14ac:dyDescent="0.25">
      <c r="B505437" s="78"/>
      <c r="C505437" s="77"/>
    </row>
    <row r="505438" spans="2:3" x14ac:dyDescent="0.25">
      <c r="B505438" s="78"/>
      <c r="C505438" s="77"/>
    </row>
    <row r="505439" spans="2:3" x14ac:dyDescent="0.25">
      <c r="B505439" s="78"/>
      <c r="C505439" s="77"/>
    </row>
    <row r="505440" spans="2:3" x14ac:dyDescent="0.25">
      <c r="B505440" s="78"/>
      <c r="C505440" s="77"/>
    </row>
    <row r="505441" spans="2:3" x14ac:dyDescent="0.25">
      <c r="B505441" s="78"/>
      <c r="C505441" s="77"/>
    </row>
    <row r="505442" spans="2:3" x14ac:dyDescent="0.25">
      <c r="B505442" s="78"/>
      <c r="C505442" s="77"/>
    </row>
    <row r="505443" spans="2:3" x14ac:dyDescent="0.25">
      <c r="B505443" s="78"/>
      <c r="C505443" s="77"/>
    </row>
    <row r="505444" spans="2:3" x14ac:dyDescent="0.25">
      <c r="B505444" s="78"/>
      <c r="C505444" s="77"/>
    </row>
    <row r="505554" spans="2:3" x14ac:dyDescent="0.25">
      <c r="B505554" s="78"/>
      <c r="C505554" s="77"/>
    </row>
    <row r="505555" spans="2:3" x14ac:dyDescent="0.25">
      <c r="B505555" s="78"/>
      <c r="C505555" s="77"/>
    </row>
    <row r="505556" spans="2:3" x14ac:dyDescent="0.25">
      <c r="B505556" s="78"/>
      <c r="C505556" s="77"/>
    </row>
    <row r="505557" spans="2:3" x14ac:dyDescent="0.25">
      <c r="B505557" s="78"/>
      <c r="C505557" s="77"/>
    </row>
    <row r="505558" spans="2:3" x14ac:dyDescent="0.25">
      <c r="B505558" s="78"/>
      <c r="C505558" s="77"/>
    </row>
    <row r="505559" spans="2:3" x14ac:dyDescent="0.25">
      <c r="B505559" s="78"/>
      <c r="C505559" s="77"/>
    </row>
    <row r="505560" spans="2:3" x14ac:dyDescent="0.25">
      <c r="B505560" s="78"/>
      <c r="C505560" s="77"/>
    </row>
    <row r="505561" spans="2:3" x14ac:dyDescent="0.25">
      <c r="B505561" s="78"/>
      <c r="C505561" s="77"/>
    </row>
    <row r="505562" spans="2:3" x14ac:dyDescent="0.25">
      <c r="B505562" s="78"/>
      <c r="C505562" s="77"/>
    </row>
    <row r="505563" spans="2:3" x14ac:dyDescent="0.25">
      <c r="B505563" s="78"/>
      <c r="C505563" s="77"/>
    </row>
    <row r="505564" spans="2:3" x14ac:dyDescent="0.25">
      <c r="B505564" s="78"/>
      <c r="C505564" s="77"/>
    </row>
    <row r="505565" spans="2:3" x14ac:dyDescent="0.25">
      <c r="B505565" s="78"/>
      <c r="C505565" s="77"/>
    </row>
    <row r="505566" spans="2:3" x14ac:dyDescent="0.25">
      <c r="B505566" s="78"/>
      <c r="C505566" s="77"/>
    </row>
    <row r="505676" spans="2:3" x14ac:dyDescent="0.25">
      <c r="B505676" s="78"/>
      <c r="C505676" s="77"/>
    </row>
    <row r="505677" spans="2:3" x14ac:dyDescent="0.25">
      <c r="B505677" s="78"/>
      <c r="C505677" s="77"/>
    </row>
    <row r="505678" spans="2:3" x14ac:dyDescent="0.25">
      <c r="B505678" s="78"/>
      <c r="C505678" s="77"/>
    </row>
    <row r="505679" spans="2:3" x14ac:dyDescent="0.25">
      <c r="B505679" s="78"/>
      <c r="C505679" s="77"/>
    </row>
    <row r="505680" spans="2:3" x14ac:dyDescent="0.25">
      <c r="B505680" s="78"/>
      <c r="C505680" s="77"/>
    </row>
    <row r="505681" spans="2:3" x14ac:dyDescent="0.25">
      <c r="B505681" s="78"/>
      <c r="C505681" s="77"/>
    </row>
    <row r="505682" spans="2:3" x14ac:dyDescent="0.25">
      <c r="B505682" s="78"/>
      <c r="C505682" s="77"/>
    </row>
    <row r="505683" spans="2:3" x14ac:dyDescent="0.25">
      <c r="B505683" s="78"/>
      <c r="C505683" s="77"/>
    </row>
    <row r="505684" spans="2:3" x14ac:dyDescent="0.25">
      <c r="B505684" s="78"/>
      <c r="C505684" s="77"/>
    </row>
    <row r="505685" spans="2:3" x14ac:dyDescent="0.25">
      <c r="B505685" s="78"/>
      <c r="C505685" s="77"/>
    </row>
    <row r="505686" spans="2:3" x14ac:dyDescent="0.25">
      <c r="B505686" s="78"/>
      <c r="C505686" s="77"/>
    </row>
    <row r="505687" spans="2:3" x14ac:dyDescent="0.25">
      <c r="B505687" s="78"/>
      <c r="C505687" s="77"/>
    </row>
    <row r="505688" spans="2:3" x14ac:dyDescent="0.25">
      <c r="B505688" s="78"/>
      <c r="C505688" s="77"/>
    </row>
    <row r="505798" spans="2:3" x14ac:dyDescent="0.25">
      <c r="B505798" s="78"/>
      <c r="C505798" s="77"/>
    </row>
    <row r="505799" spans="2:3" x14ac:dyDescent="0.25">
      <c r="B505799" s="78"/>
      <c r="C505799" s="77"/>
    </row>
    <row r="505800" spans="2:3" x14ac:dyDescent="0.25">
      <c r="B505800" s="78"/>
      <c r="C505800" s="77"/>
    </row>
    <row r="505801" spans="2:3" x14ac:dyDescent="0.25">
      <c r="B505801" s="78"/>
      <c r="C505801" s="77"/>
    </row>
    <row r="505802" spans="2:3" x14ac:dyDescent="0.25">
      <c r="B505802" s="78"/>
      <c r="C505802" s="77"/>
    </row>
    <row r="505803" spans="2:3" x14ac:dyDescent="0.25">
      <c r="B505803" s="78"/>
      <c r="C505803" s="77"/>
    </row>
    <row r="505804" spans="2:3" x14ac:dyDescent="0.25">
      <c r="B505804" s="78"/>
      <c r="C505804" s="77"/>
    </row>
    <row r="505805" spans="2:3" x14ac:dyDescent="0.25">
      <c r="B505805" s="78"/>
      <c r="C505805" s="77"/>
    </row>
    <row r="505806" spans="2:3" x14ac:dyDescent="0.25">
      <c r="B505806" s="78"/>
      <c r="C505806" s="77"/>
    </row>
    <row r="505807" spans="2:3" x14ac:dyDescent="0.25">
      <c r="B505807" s="78"/>
      <c r="C505807" s="77"/>
    </row>
    <row r="505808" spans="2:3" x14ac:dyDescent="0.25">
      <c r="B505808" s="78"/>
      <c r="C505808" s="77"/>
    </row>
    <row r="505809" spans="2:3" x14ac:dyDescent="0.25">
      <c r="B505809" s="78"/>
      <c r="C505809" s="77"/>
    </row>
    <row r="505810" spans="2:3" x14ac:dyDescent="0.25">
      <c r="B505810" s="78"/>
      <c r="C505810" s="77"/>
    </row>
    <row r="505920" spans="2:3" x14ac:dyDescent="0.25">
      <c r="B505920" s="78"/>
      <c r="C505920" s="77"/>
    </row>
    <row r="505921" spans="2:3" x14ac:dyDescent="0.25">
      <c r="B505921" s="78"/>
      <c r="C505921" s="77"/>
    </row>
    <row r="505922" spans="2:3" x14ac:dyDescent="0.25">
      <c r="B505922" s="78"/>
      <c r="C505922" s="77"/>
    </row>
    <row r="505923" spans="2:3" x14ac:dyDescent="0.25">
      <c r="B505923" s="78"/>
      <c r="C505923" s="77"/>
    </row>
    <row r="505924" spans="2:3" x14ac:dyDescent="0.25">
      <c r="B505924" s="78"/>
      <c r="C505924" s="77"/>
    </row>
    <row r="505925" spans="2:3" x14ac:dyDescent="0.25">
      <c r="B505925" s="78"/>
      <c r="C505925" s="77"/>
    </row>
    <row r="505926" spans="2:3" x14ac:dyDescent="0.25">
      <c r="B505926" s="78"/>
      <c r="C505926" s="77"/>
    </row>
    <row r="505927" spans="2:3" x14ac:dyDescent="0.25">
      <c r="B505927" s="78"/>
      <c r="C505927" s="77"/>
    </row>
    <row r="505928" spans="2:3" x14ac:dyDescent="0.25">
      <c r="B505928" s="78"/>
      <c r="C505928" s="77"/>
    </row>
    <row r="505929" spans="2:3" x14ac:dyDescent="0.25">
      <c r="B505929" s="78"/>
      <c r="C505929" s="77"/>
    </row>
    <row r="505930" spans="2:3" x14ac:dyDescent="0.25">
      <c r="B505930" s="78"/>
      <c r="C505930" s="77"/>
    </row>
    <row r="505931" spans="2:3" x14ac:dyDescent="0.25">
      <c r="B505931" s="78"/>
      <c r="C505931" s="77"/>
    </row>
    <row r="505932" spans="2:3" x14ac:dyDescent="0.25">
      <c r="B505932" s="78"/>
      <c r="C505932" s="77"/>
    </row>
    <row r="506042" spans="2:3" x14ac:dyDescent="0.25">
      <c r="B506042" s="78"/>
      <c r="C506042" s="77"/>
    </row>
    <row r="506043" spans="2:3" x14ac:dyDescent="0.25">
      <c r="B506043" s="78"/>
      <c r="C506043" s="77"/>
    </row>
    <row r="506044" spans="2:3" x14ac:dyDescent="0.25">
      <c r="B506044" s="78"/>
      <c r="C506044" s="77"/>
    </row>
    <row r="506045" spans="2:3" x14ac:dyDescent="0.25">
      <c r="B506045" s="78"/>
      <c r="C506045" s="77"/>
    </row>
    <row r="506046" spans="2:3" x14ac:dyDescent="0.25">
      <c r="B506046" s="78"/>
      <c r="C506046" s="77"/>
    </row>
    <row r="506047" spans="2:3" x14ac:dyDescent="0.25">
      <c r="B506047" s="78"/>
      <c r="C506047" s="77"/>
    </row>
    <row r="506048" spans="2:3" x14ac:dyDescent="0.25">
      <c r="B506048" s="78"/>
      <c r="C506048" s="77"/>
    </row>
    <row r="506049" spans="2:3" x14ac:dyDescent="0.25">
      <c r="B506049" s="78"/>
      <c r="C506049" s="77"/>
    </row>
    <row r="506050" spans="2:3" x14ac:dyDescent="0.25">
      <c r="B506050" s="78"/>
      <c r="C506050" s="77"/>
    </row>
    <row r="506051" spans="2:3" x14ac:dyDescent="0.25">
      <c r="B506051" s="78"/>
      <c r="C506051" s="77"/>
    </row>
    <row r="506052" spans="2:3" x14ac:dyDescent="0.25">
      <c r="B506052" s="78"/>
      <c r="C506052" s="77"/>
    </row>
    <row r="506053" spans="2:3" x14ac:dyDescent="0.25">
      <c r="B506053" s="78"/>
      <c r="C506053" s="77"/>
    </row>
    <row r="506054" spans="2:3" x14ac:dyDescent="0.25">
      <c r="B506054" s="78"/>
      <c r="C506054" s="77"/>
    </row>
    <row r="506164" spans="2:3" x14ac:dyDescent="0.25">
      <c r="B506164" s="78"/>
      <c r="C506164" s="77"/>
    </row>
    <row r="506165" spans="2:3" x14ac:dyDescent="0.25">
      <c r="B506165" s="78"/>
      <c r="C506165" s="77"/>
    </row>
    <row r="506166" spans="2:3" x14ac:dyDescent="0.25">
      <c r="B506166" s="78"/>
      <c r="C506166" s="77"/>
    </row>
    <row r="506167" spans="2:3" x14ac:dyDescent="0.25">
      <c r="B506167" s="78"/>
      <c r="C506167" s="77"/>
    </row>
    <row r="506168" spans="2:3" x14ac:dyDescent="0.25">
      <c r="B506168" s="78"/>
      <c r="C506168" s="77"/>
    </row>
    <row r="506169" spans="2:3" x14ac:dyDescent="0.25">
      <c r="B506169" s="78"/>
      <c r="C506169" s="77"/>
    </row>
    <row r="506170" spans="2:3" x14ac:dyDescent="0.25">
      <c r="B506170" s="78"/>
      <c r="C506170" s="77"/>
    </row>
    <row r="506171" spans="2:3" x14ac:dyDescent="0.25">
      <c r="B506171" s="78"/>
      <c r="C506171" s="77"/>
    </row>
    <row r="506172" spans="2:3" x14ac:dyDescent="0.25">
      <c r="B506172" s="78"/>
      <c r="C506172" s="77"/>
    </row>
    <row r="506173" spans="2:3" x14ac:dyDescent="0.25">
      <c r="B506173" s="78"/>
      <c r="C506173" s="77"/>
    </row>
    <row r="506174" spans="2:3" x14ac:dyDescent="0.25">
      <c r="B506174" s="78"/>
      <c r="C506174" s="77"/>
    </row>
    <row r="506175" spans="2:3" x14ac:dyDescent="0.25">
      <c r="B506175" s="78"/>
      <c r="C506175" s="77"/>
    </row>
    <row r="506176" spans="2:3" x14ac:dyDescent="0.25">
      <c r="B506176" s="78"/>
      <c r="C506176" s="77"/>
    </row>
    <row r="506286" spans="2:3" x14ac:dyDescent="0.25">
      <c r="B506286" s="78"/>
      <c r="C506286" s="77"/>
    </row>
    <row r="506287" spans="2:3" x14ac:dyDescent="0.25">
      <c r="B506287" s="78"/>
      <c r="C506287" s="77"/>
    </row>
    <row r="506288" spans="2:3" x14ac:dyDescent="0.25">
      <c r="B506288" s="78"/>
      <c r="C506288" s="77"/>
    </row>
    <row r="506289" spans="2:3" x14ac:dyDescent="0.25">
      <c r="B506289" s="78"/>
      <c r="C506289" s="77"/>
    </row>
    <row r="506290" spans="2:3" x14ac:dyDescent="0.25">
      <c r="B506290" s="78"/>
      <c r="C506290" s="77"/>
    </row>
    <row r="506291" spans="2:3" x14ac:dyDescent="0.25">
      <c r="B506291" s="78"/>
      <c r="C506291" s="77"/>
    </row>
    <row r="506292" spans="2:3" x14ac:dyDescent="0.25">
      <c r="B506292" s="78"/>
      <c r="C506292" s="77"/>
    </row>
    <row r="506293" spans="2:3" x14ac:dyDescent="0.25">
      <c r="B506293" s="78"/>
      <c r="C506293" s="77"/>
    </row>
    <row r="506294" spans="2:3" x14ac:dyDescent="0.25">
      <c r="B506294" s="78"/>
      <c r="C506294" s="77"/>
    </row>
    <row r="506295" spans="2:3" x14ac:dyDescent="0.25">
      <c r="B506295" s="78"/>
      <c r="C506295" s="77"/>
    </row>
    <row r="506296" spans="2:3" x14ac:dyDescent="0.25">
      <c r="B506296" s="78"/>
      <c r="C506296" s="77"/>
    </row>
    <row r="506297" spans="2:3" x14ac:dyDescent="0.25">
      <c r="B506297" s="78"/>
      <c r="C506297" s="77"/>
    </row>
    <row r="506298" spans="2:3" x14ac:dyDescent="0.25">
      <c r="B506298" s="78"/>
      <c r="C506298" s="77"/>
    </row>
    <row r="506408" spans="2:3" x14ac:dyDescent="0.25">
      <c r="B506408" s="78"/>
      <c r="C506408" s="77"/>
    </row>
    <row r="506409" spans="2:3" x14ac:dyDescent="0.25">
      <c r="B506409" s="78"/>
      <c r="C506409" s="77"/>
    </row>
    <row r="506410" spans="2:3" x14ac:dyDescent="0.25">
      <c r="B506410" s="78"/>
      <c r="C506410" s="77"/>
    </row>
    <row r="506411" spans="2:3" x14ac:dyDescent="0.25">
      <c r="B506411" s="78"/>
      <c r="C506411" s="77"/>
    </row>
    <row r="506412" spans="2:3" x14ac:dyDescent="0.25">
      <c r="B506412" s="78"/>
      <c r="C506412" s="77"/>
    </row>
    <row r="506413" spans="2:3" x14ac:dyDescent="0.25">
      <c r="B506413" s="78"/>
      <c r="C506413" s="77"/>
    </row>
    <row r="506414" spans="2:3" x14ac:dyDescent="0.25">
      <c r="B506414" s="78"/>
      <c r="C506414" s="77"/>
    </row>
    <row r="506415" spans="2:3" x14ac:dyDescent="0.25">
      <c r="B506415" s="78"/>
      <c r="C506415" s="77"/>
    </row>
    <row r="506416" spans="2:3" x14ac:dyDescent="0.25">
      <c r="B506416" s="78"/>
      <c r="C506416" s="77"/>
    </row>
    <row r="506417" spans="2:3" x14ac:dyDescent="0.25">
      <c r="B506417" s="78"/>
      <c r="C506417" s="77"/>
    </row>
    <row r="506418" spans="2:3" x14ac:dyDescent="0.25">
      <c r="B506418" s="78"/>
      <c r="C506418" s="77"/>
    </row>
    <row r="506419" spans="2:3" x14ac:dyDescent="0.25">
      <c r="B506419" s="78"/>
      <c r="C506419" s="77"/>
    </row>
    <row r="506420" spans="2:3" x14ac:dyDescent="0.25">
      <c r="B506420" s="78"/>
      <c r="C506420" s="77"/>
    </row>
    <row r="506530" spans="2:3" x14ac:dyDescent="0.25">
      <c r="B506530" s="78"/>
      <c r="C506530" s="77"/>
    </row>
    <row r="506531" spans="2:3" x14ac:dyDescent="0.25">
      <c r="B506531" s="78"/>
      <c r="C506531" s="77"/>
    </row>
    <row r="506532" spans="2:3" x14ac:dyDescent="0.25">
      <c r="B506532" s="78"/>
      <c r="C506532" s="77"/>
    </row>
    <row r="506533" spans="2:3" x14ac:dyDescent="0.25">
      <c r="B506533" s="78"/>
      <c r="C506533" s="77"/>
    </row>
    <row r="506534" spans="2:3" x14ac:dyDescent="0.25">
      <c r="B506534" s="78"/>
      <c r="C506534" s="77"/>
    </row>
    <row r="506535" spans="2:3" x14ac:dyDescent="0.25">
      <c r="B506535" s="78"/>
      <c r="C506535" s="77"/>
    </row>
    <row r="506536" spans="2:3" x14ac:dyDescent="0.25">
      <c r="B506536" s="78"/>
      <c r="C506536" s="77"/>
    </row>
    <row r="506537" spans="2:3" x14ac:dyDescent="0.25">
      <c r="B506537" s="78"/>
      <c r="C506537" s="77"/>
    </row>
    <row r="506538" spans="2:3" x14ac:dyDescent="0.25">
      <c r="B506538" s="78"/>
      <c r="C506538" s="77"/>
    </row>
    <row r="506539" spans="2:3" x14ac:dyDescent="0.25">
      <c r="B506539" s="78"/>
      <c r="C506539" s="77"/>
    </row>
    <row r="506540" spans="2:3" x14ac:dyDescent="0.25">
      <c r="B506540" s="78"/>
      <c r="C506540" s="77"/>
    </row>
    <row r="506541" spans="2:3" x14ac:dyDescent="0.25">
      <c r="B506541" s="78"/>
      <c r="C506541" s="77"/>
    </row>
    <row r="506542" spans="2:3" x14ac:dyDescent="0.25">
      <c r="B506542" s="78"/>
      <c r="C506542" s="77"/>
    </row>
    <row r="506652" spans="2:3" x14ac:dyDescent="0.25">
      <c r="B506652" s="78"/>
      <c r="C506652" s="77"/>
    </row>
    <row r="506653" spans="2:3" x14ac:dyDescent="0.25">
      <c r="B506653" s="78"/>
      <c r="C506653" s="77"/>
    </row>
    <row r="506654" spans="2:3" x14ac:dyDescent="0.25">
      <c r="B506654" s="78"/>
      <c r="C506654" s="77"/>
    </row>
    <row r="506655" spans="2:3" x14ac:dyDescent="0.25">
      <c r="B506655" s="78"/>
      <c r="C506655" s="77"/>
    </row>
    <row r="506656" spans="2:3" x14ac:dyDescent="0.25">
      <c r="B506656" s="78"/>
      <c r="C506656" s="77"/>
    </row>
    <row r="506657" spans="2:3" x14ac:dyDescent="0.25">
      <c r="B506657" s="78"/>
      <c r="C506657" s="77"/>
    </row>
    <row r="506658" spans="2:3" x14ac:dyDescent="0.25">
      <c r="B506658" s="78"/>
      <c r="C506658" s="77"/>
    </row>
    <row r="506659" spans="2:3" x14ac:dyDescent="0.25">
      <c r="B506659" s="78"/>
      <c r="C506659" s="77"/>
    </row>
    <row r="506660" spans="2:3" x14ac:dyDescent="0.25">
      <c r="B506660" s="78"/>
      <c r="C506660" s="77"/>
    </row>
    <row r="506661" spans="2:3" x14ac:dyDescent="0.25">
      <c r="B506661" s="78"/>
      <c r="C506661" s="77"/>
    </row>
    <row r="506662" spans="2:3" x14ac:dyDescent="0.25">
      <c r="B506662" s="78"/>
      <c r="C506662" s="77"/>
    </row>
    <row r="506663" spans="2:3" x14ac:dyDescent="0.25">
      <c r="B506663" s="78"/>
      <c r="C506663" s="77"/>
    </row>
    <row r="506664" spans="2:3" x14ac:dyDescent="0.25">
      <c r="B506664" s="78"/>
      <c r="C506664" s="77"/>
    </row>
    <row r="506774" spans="2:3" x14ac:dyDescent="0.25">
      <c r="B506774" s="78"/>
      <c r="C506774" s="77"/>
    </row>
    <row r="506775" spans="2:3" x14ac:dyDescent="0.25">
      <c r="B506775" s="78"/>
      <c r="C506775" s="77"/>
    </row>
    <row r="506776" spans="2:3" x14ac:dyDescent="0.25">
      <c r="B506776" s="78"/>
      <c r="C506776" s="77"/>
    </row>
    <row r="506777" spans="2:3" x14ac:dyDescent="0.25">
      <c r="B506777" s="78"/>
      <c r="C506777" s="77"/>
    </row>
    <row r="506778" spans="2:3" x14ac:dyDescent="0.25">
      <c r="B506778" s="78"/>
      <c r="C506778" s="77"/>
    </row>
    <row r="506779" spans="2:3" x14ac:dyDescent="0.25">
      <c r="B506779" s="78"/>
      <c r="C506779" s="77"/>
    </row>
    <row r="506780" spans="2:3" x14ac:dyDescent="0.25">
      <c r="B506780" s="78"/>
      <c r="C506780" s="77"/>
    </row>
    <row r="506781" spans="2:3" x14ac:dyDescent="0.25">
      <c r="B506781" s="78"/>
      <c r="C506781" s="77"/>
    </row>
    <row r="506782" spans="2:3" x14ac:dyDescent="0.25">
      <c r="B506782" s="78"/>
      <c r="C506782" s="77"/>
    </row>
    <row r="506783" spans="2:3" x14ac:dyDescent="0.25">
      <c r="B506783" s="78"/>
      <c r="C506783" s="77"/>
    </row>
    <row r="506784" spans="2:3" x14ac:dyDescent="0.25">
      <c r="B506784" s="78"/>
      <c r="C506784" s="77"/>
    </row>
    <row r="506785" spans="2:3" x14ac:dyDescent="0.25">
      <c r="B506785" s="78"/>
      <c r="C506785" s="77"/>
    </row>
    <row r="506786" spans="2:3" x14ac:dyDescent="0.25">
      <c r="B506786" s="78"/>
      <c r="C506786" s="77"/>
    </row>
    <row r="506896" spans="2:3" x14ac:dyDescent="0.25">
      <c r="B506896" s="78"/>
      <c r="C506896" s="77"/>
    </row>
    <row r="506897" spans="2:3" x14ac:dyDescent="0.25">
      <c r="B506897" s="78"/>
      <c r="C506897" s="77"/>
    </row>
    <row r="506898" spans="2:3" x14ac:dyDescent="0.25">
      <c r="B506898" s="78"/>
      <c r="C506898" s="77"/>
    </row>
    <row r="506899" spans="2:3" x14ac:dyDescent="0.25">
      <c r="B506899" s="78"/>
      <c r="C506899" s="77"/>
    </row>
    <row r="506900" spans="2:3" x14ac:dyDescent="0.25">
      <c r="B506900" s="78"/>
      <c r="C506900" s="77"/>
    </row>
    <row r="506901" spans="2:3" x14ac:dyDescent="0.25">
      <c r="B506901" s="78"/>
      <c r="C506901" s="77"/>
    </row>
    <row r="506902" spans="2:3" x14ac:dyDescent="0.25">
      <c r="B506902" s="78"/>
      <c r="C506902" s="77"/>
    </row>
    <row r="506903" spans="2:3" x14ac:dyDescent="0.25">
      <c r="B506903" s="78"/>
      <c r="C506903" s="77"/>
    </row>
    <row r="506904" spans="2:3" x14ac:dyDescent="0.25">
      <c r="B506904" s="78"/>
      <c r="C506904" s="77"/>
    </row>
    <row r="506905" spans="2:3" x14ac:dyDescent="0.25">
      <c r="B506905" s="78"/>
      <c r="C506905" s="77"/>
    </row>
    <row r="506906" spans="2:3" x14ac:dyDescent="0.25">
      <c r="B506906" s="78"/>
      <c r="C506906" s="77"/>
    </row>
    <row r="506907" spans="2:3" x14ac:dyDescent="0.25">
      <c r="B506907" s="78"/>
      <c r="C506907" s="77"/>
    </row>
    <row r="506908" spans="2:3" x14ac:dyDescent="0.25">
      <c r="B506908" s="78"/>
      <c r="C506908" s="77"/>
    </row>
    <row r="507018" spans="2:3" x14ac:dyDescent="0.25">
      <c r="B507018" s="78"/>
      <c r="C507018" s="77"/>
    </row>
    <row r="507019" spans="2:3" x14ac:dyDescent="0.25">
      <c r="B507019" s="78"/>
      <c r="C507019" s="77"/>
    </row>
    <row r="507020" spans="2:3" x14ac:dyDescent="0.25">
      <c r="B507020" s="78"/>
      <c r="C507020" s="77"/>
    </row>
    <row r="507021" spans="2:3" x14ac:dyDescent="0.25">
      <c r="B507021" s="78"/>
      <c r="C507021" s="77"/>
    </row>
    <row r="507022" spans="2:3" x14ac:dyDescent="0.25">
      <c r="B507022" s="78"/>
      <c r="C507022" s="77"/>
    </row>
    <row r="507023" spans="2:3" x14ac:dyDescent="0.25">
      <c r="B507023" s="78"/>
      <c r="C507023" s="77"/>
    </row>
    <row r="507024" spans="2:3" x14ac:dyDescent="0.25">
      <c r="B507024" s="78"/>
      <c r="C507024" s="77"/>
    </row>
    <row r="507025" spans="2:3" x14ac:dyDescent="0.25">
      <c r="B507025" s="78"/>
      <c r="C507025" s="77"/>
    </row>
    <row r="507026" spans="2:3" x14ac:dyDescent="0.25">
      <c r="B507026" s="78"/>
      <c r="C507026" s="77"/>
    </row>
    <row r="507027" spans="2:3" x14ac:dyDescent="0.25">
      <c r="B507027" s="78"/>
      <c r="C507027" s="77"/>
    </row>
    <row r="507028" spans="2:3" x14ac:dyDescent="0.25">
      <c r="B507028" s="78"/>
      <c r="C507028" s="77"/>
    </row>
    <row r="507029" spans="2:3" x14ac:dyDescent="0.25">
      <c r="B507029" s="78"/>
      <c r="C507029" s="77"/>
    </row>
    <row r="507030" spans="2:3" x14ac:dyDescent="0.25">
      <c r="B507030" s="78"/>
      <c r="C507030" s="77"/>
    </row>
    <row r="507140" spans="2:3" x14ac:dyDescent="0.25">
      <c r="B507140" s="78"/>
      <c r="C507140" s="77"/>
    </row>
    <row r="507141" spans="2:3" x14ac:dyDescent="0.25">
      <c r="B507141" s="78"/>
      <c r="C507141" s="77"/>
    </row>
    <row r="507142" spans="2:3" x14ac:dyDescent="0.25">
      <c r="B507142" s="78"/>
      <c r="C507142" s="77"/>
    </row>
    <row r="507143" spans="2:3" x14ac:dyDescent="0.25">
      <c r="B507143" s="78"/>
      <c r="C507143" s="77"/>
    </row>
    <row r="507144" spans="2:3" x14ac:dyDescent="0.25">
      <c r="B507144" s="78"/>
      <c r="C507144" s="77"/>
    </row>
    <row r="507145" spans="2:3" x14ac:dyDescent="0.25">
      <c r="B507145" s="78"/>
      <c r="C507145" s="77"/>
    </row>
    <row r="507146" spans="2:3" x14ac:dyDescent="0.25">
      <c r="B507146" s="78"/>
      <c r="C507146" s="77"/>
    </row>
    <row r="507147" spans="2:3" x14ac:dyDescent="0.25">
      <c r="B507147" s="78"/>
      <c r="C507147" s="77"/>
    </row>
    <row r="507148" spans="2:3" x14ac:dyDescent="0.25">
      <c r="B507148" s="78"/>
      <c r="C507148" s="77"/>
    </row>
    <row r="507149" spans="2:3" x14ac:dyDescent="0.25">
      <c r="B507149" s="78"/>
      <c r="C507149" s="77"/>
    </row>
    <row r="507150" spans="2:3" x14ac:dyDescent="0.25">
      <c r="B507150" s="78"/>
      <c r="C507150" s="77"/>
    </row>
    <row r="507151" spans="2:3" x14ac:dyDescent="0.25">
      <c r="B507151" s="78"/>
      <c r="C507151" s="77"/>
    </row>
    <row r="507152" spans="2:3" x14ac:dyDescent="0.25">
      <c r="B507152" s="78"/>
      <c r="C507152" s="77"/>
    </row>
    <row r="507262" spans="2:3" x14ac:dyDescent="0.25">
      <c r="B507262" s="78"/>
      <c r="C507262" s="77"/>
    </row>
    <row r="507263" spans="2:3" x14ac:dyDescent="0.25">
      <c r="B507263" s="78"/>
      <c r="C507263" s="77"/>
    </row>
    <row r="507264" spans="2:3" x14ac:dyDescent="0.25">
      <c r="B507264" s="78"/>
      <c r="C507264" s="77"/>
    </row>
    <row r="507265" spans="2:3" x14ac:dyDescent="0.25">
      <c r="B507265" s="78"/>
      <c r="C507265" s="77"/>
    </row>
    <row r="507266" spans="2:3" x14ac:dyDescent="0.25">
      <c r="B507266" s="78"/>
      <c r="C507266" s="77"/>
    </row>
    <row r="507267" spans="2:3" x14ac:dyDescent="0.25">
      <c r="B507267" s="78"/>
      <c r="C507267" s="77"/>
    </row>
    <row r="507268" spans="2:3" x14ac:dyDescent="0.25">
      <c r="B507268" s="78"/>
      <c r="C507268" s="77"/>
    </row>
    <row r="507269" spans="2:3" x14ac:dyDescent="0.25">
      <c r="B507269" s="78"/>
      <c r="C507269" s="77"/>
    </row>
    <row r="507270" spans="2:3" x14ac:dyDescent="0.25">
      <c r="B507270" s="78"/>
      <c r="C507270" s="77"/>
    </row>
    <row r="507271" spans="2:3" x14ac:dyDescent="0.25">
      <c r="B507271" s="78"/>
      <c r="C507271" s="77"/>
    </row>
    <row r="507272" spans="2:3" x14ac:dyDescent="0.25">
      <c r="B507272" s="78"/>
      <c r="C507272" s="77"/>
    </row>
    <row r="507273" spans="2:3" x14ac:dyDescent="0.25">
      <c r="B507273" s="78"/>
      <c r="C507273" s="77"/>
    </row>
    <row r="507274" spans="2:3" x14ac:dyDescent="0.25">
      <c r="B507274" s="78"/>
      <c r="C507274" s="77"/>
    </row>
    <row r="507384" spans="2:3" x14ac:dyDescent="0.25">
      <c r="B507384" s="78"/>
      <c r="C507384" s="77"/>
    </row>
    <row r="507385" spans="2:3" x14ac:dyDescent="0.25">
      <c r="B507385" s="78"/>
      <c r="C507385" s="77"/>
    </row>
    <row r="507386" spans="2:3" x14ac:dyDescent="0.25">
      <c r="B507386" s="78"/>
      <c r="C507386" s="77"/>
    </row>
    <row r="507387" spans="2:3" x14ac:dyDescent="0.25">
      <c r="B507387" s="78"/>
      <c r="C507387" s="77"/>
    </row>
    <row r="507388" spans="2:3" x14ac:dyDescent="0.25">
      <c r="B507388" s="78"/>
      <c r="C507388" s="77"/>
    </row>
    <row r="507389" spans="2:3" x14ac:dyDescent="0.25">
      <c r="B507389" s="78"/>
      <c r="C507389" s="77"/>
    </row>
    <row r="507390" spans="2:3" x14ac:dyDescent="0.25">
      <c r="B507390" s="78"/>
      <c r="C507390" s="77"/>
    </row>
    <row r="507391" spans="2:3" x14ac:dyDescent="0.25">
      <c r="B507391" s="78"/>
      <c r="C507391" s="77"/>
    </row>
    <row r="507392" spans="2:3" x14ac:dyDescent="0.25">
      <c r="B507392" s="78"/>
      <c r="C507392" s="77"/>
    </row>
    <row r="507393" spans="2:3" x14ac:dyDescent="0.25">
      <c r="B507393" s="78"/>
      <c r="C507393" s="77"/>
    </row>
    <row r="507394" spans="2:3" x14ac:dyDescent="0.25">
      <c r="B507394" s="78"/>
      <c r="C507394" s="77"/>
    </row>
    <row r="507395" spans="2:3" x14ac:dyDescent="0.25">
      <c r="B507395" s="78"/>
      <c r="C507395" s="77"/>
    </row>
    <row r="507396" spans="2:3" x14ac:dyDescent="0.25">
      <c r="B507396" s="78"/>
      <c r="C507396" s="77"/>
    </row>
    <row r="507506" spans="2:3" x14ac:dyDescent="0.25">
      <c r="B507506" s="78"/>
      <c r="C507506" s="77"/>
    </row>
    <row r="507507" spans="2:3" x14ac:dyDescent="0.25">
      <c r="B507507" s="78"/>
      <c r="C507507" s="77"/>
    </row>
    <row r="507508" spans="2:3" x14ac:dyDescent="0.25">
      <c r="B507508" s="78"/>
      <c r="C507508" s="77"/>
    </row>
    <row r="507509" spans="2:3" x14ac:dyDescent="0.25">
      <c r="B507509" s="78"/>
      <c r="C507509" s="77"/>
    </row>
    <row r="507510" spans="2:3" x14ac:dyDescent="0.25">
      <c r="B507510" s="78"/>
      <c r="C507510" s="77"/>
    </row>
    <row r="507511" spans="2:3" x14ac:dyDescent="0.25">
      <c r="B507511" s="78"/>
      <c r="C507511" s="77"/>
    </row>
    <row r="507512" spans="2:3" x14ac:dyDescent="0.25">
      <c r="B507512" s="78"/>
      <c r="C507512" s="77"/>
    </row>
    <row r="507513" spans="2:3" x14ac:dyDescent="0.25">
      <c r="B507513" s="78"/>
      <c r="C507513" s="77"/>
    </row>
    <row r="507514" spans="2:3" x14ac:dyDescent="0.25">
      <c r="B507514" s="78"/>
      <c r="C507514" s="77"/>
    </row>
    <row r="507515" spans="2:3" x14ac:dyDescent="0.25">
      <c r="B507515" s="78"/>
      <c r="C507515" s="77"/>
    </row>
    <row r="507516" spans="2:3" x14ac:dyDescent="0.25">
      <c r="B507516" s="78"/>
      <c r="C507516" s="77"/>
    </row>
    <row r="507517" spans="2:3" x14ac:dyDescent="0.25">
      <c r="B507517" s="78"/>
      <c r="C507517" s="77"/>
    </row>
    <row r="507518" spans="2:3" x14ac:dyDescent="0.25">
      <c r="B507518" s="78"/>
      <c r="C507518" s="77"/>
    </row>
    <row r="507628" spans="2:3" x14ac:dyDescent="0.25">
      <c r="B507628" s="78"/>
      <c r="C507628" s="77"/>
    </row>
    <row r="507629" spans="2:3" x14ac:dyDescent="0.25">
      <c r="B507629" s="78"/>
      <c r="C507629" s="77"/>
    </row>
    <row r="507630" spans="2:3" x14ac:dyDescent="0.25">
      <c r="B507630" s="78"/>
      <c r="C507630" s="77"/>
    </row>
    <row r="507631" spans="2:3" x14ac:dyDescent="0.25">
      <c r="B507631" s="78"/>
      <c r="C507631" s="77"/>
    </row>
    <row r="507632" spans="2:3" x14ac:dyDescent="0.25">
      <c r="B507632" s="78"/>
      <c r="C507632" s="77"/>
    </row>
    <row r="507633" spans="2:3" x14ac:dyDescent="0.25">
      <c r="B507633" s="78"/>
      <c r="C507633" s="77"/>
    </row>
    <row r="507634" spans="2:3" x14ac:dyDescent="0.25">
      <c r="B507634" s="78"/>
      <c r="C507634" s="77"/>
    </row>
    <row r="507635" spans="2:3" x14ac:dyDescent="0.25">
      <c r="B507635" s="78"/>
      <c r="C507635" s="77"/>
    </row>
    <row r="507636" spans="2:3" x14ac:dyDescent="0.25">
      <c r="B507636" s="78"/>
      <c r="C507636" s="77"/>
    </row>
    <row r="507637" spans="2:3" x14ac:dyDescent="0.25">
      <c r="B507637" s="78"/>
      <c r="C507637" s="77"/>
    </row>
    <row r="507638" spans="2:3" x14ac:dyDescent="0.25">
      <c r="B507638" s="78"/>
      <c r="C507638" s="77"/>
    </row>
    <row r="507639" spans="2:3" x14ac:dyDescent="0.25">
      <c r="B507639" s="78"/>
      <c r="C507639" s="77"/>
    </row>
    <row r="507640" spans="2:3" x14ac:dyDescent="0.25">
      <c r="B507640" s="78"/>
      <c r="C507640" s="77"/>
    </row>
    <row r="507750" spans="2:3" x14ac:dyDescent="0.25">
      <c r="B507750" s="78"/>
      <c r="C507750" s="77"/>
    </row>
    <row r="507751" spans="2:3" x14ac:dyDescent="0.25">
      <c r="B507751" s="78"/>
      <c r="C507751" s="77"/>
    </row>
    <row r="507752" spans="2:3" x14ac:dyDescent="0.25">
      <c r="B507752" s="78"/>
      <c r="C507752" s="77"/>
    </row>
    <row r="507753" spans="2:3" x14ac:dyDescent="0.25">
      <c r="B507753" s="78"/>
      <c r="C507753" s="77"/>
    </row>
    <row r="507754" spans="2:3" x14ac:dyDescent="0.25">
      <c r="B507754" s="78"/>
      <c r="C507754" s="77"/>
    </row>
    <row r="507755" spans="2:3" x14ac:dyDescent="0.25">
      <c r="B507755" s="78"/>
      <c r="C507755" s="77"/>
    </row>
    <row r="507756" spans="2:3" x14ac:dyDescent="0.25">
      <c r="B507756" s="78"/>
      <c r="C507756" s="77"/>
    </row>
    <row r="507757" spans="2:3" x14ac:dyDescent="0.25">
      <c r="B507757" s="78"/>
      <c r="C507757" s="77"/>
    </row>
    <row r="507758" spans="2:3" x14ac:dyDescent="0.25">
      <c r="B507758" s="78"/>
      <c r="C507758" s="77"/>
    </row>
    <row r="507759" spans="2:3" x14ac:dyDescent="0.25">
      <c r="B507759" s="78"/>
      <c r="C507759" s="77"/>
    </row>
    <row r="507760" spans="2:3" x14ac:dyDescent="0.25">
      <c r="B507760" s="78"/>
      <c r="C507760" s="77"/>
    </row>
    <row r="507761" spans="2:3" x14ac:dyDescent="0.25">
      <c r="B507761" s="78"/>
      <c r="C507761" s="77"/>
    </row>
    <row r="507762" spans="2:3" x14ac:dyDescent="0.25">
      <c r="B507762" s="78"/>
      <c r="C507762" s="77"/>
    </row>
    <row r="507872" spans="2:3" x14ac:dyDescent="0.25">
      <c r="B507872" s="78"/>
      <c r="C507872" s="77"/>
    </row>
    <row r="507873" spans="2:3" x14ac:dyDescent="0.25">
      <c r="B507873" s="78"/>
      <c r="C507873" s="77"/>
    </row>
    <row r="507874" spans="2:3" x14ac:dyDescent="0.25">
      <c r="B507874" s="78"/>
      <c r="C507874" s="77"/>
    </row>
    <row r="507875" spans="2:3" x14ac:dyDescent="0.25">
      <c r="B507875" s="78"/>
      <c r="C507875" s="77"/>
    </row>
    <row r="507876" spans="2:3" x14ac:dyDescent="0.25">
      <c r="B507876" s="78"/>
      <c r="C507876" s="77"/>
    </row>
    <row r="507877" spans="2:3" x14ac:dyDescent="0.25">
      <c r="B507877" s="78"/>
      <c r="C507877" s="77"/>
    </row>
    <row r="507878" spans="2:3" x14ac:dyDescent="0.25">
      <c r="B507878" s="78"/>
      <c r="C507878" s="77"/>
    </row>
    <row r="507879" spans="2:3" x14ac:dyDescent="0.25">
      <c r="B507879" s="78"/>
      <c r="C507879" s="77"/>
    </row>
    <row r="507880" spans="2:3" x14ac:dyDescent="0.25">
      <c r="B507880" s="78"/>
      <c r="C507880" s="77"/>
    </row>
    <row r="507881" spans="2:3" x14ac:dyDescent="0.25">
      <c r="B507881" s="78"/>
      <c r="C507881" s="77"/>
    </row>
    <row r="507882" spans="2:3" x14ac:dyDescent="0.25">
      <c r="B507882" s="78"/>
      <c r="C507882" s="77"/>
    </row>
    <row r="507883" spans="2:3" x14ac:dyDescent="0.25">
      <c r="B507883" s="78"/>
      <c r="C507883" s="77"/>
    </row>
    <row r="507884" spans="2:3" x14ac:dyDescent="0.25">
      <c r="B507884" s="78"/>
      <c r="C507884" s="77"/>
    </row>
    <row r="507994" spans="2:3" x14ac:dyDescent="0.25">
      <c r="B507994" s="78"/>
      <c r="C507994" s="77"/>
    </row>
    <row r="507995" spans="2:3" x14ac:dyDescent="0.25">
      <c r="B507995" s="78"/>
      <c r="C507995" s="77"/>
    </row>
    <row r="507996" spans="2:3" x14ac:dyDescent="0.25">
      <c r="B507996" s="78"/>
      <c r="C507996" s="77"/>
    </row>
    <row r="507997" spans="2:3" x14ac:dyDescent="0.25">
      <c r="B507997" s="78"/>
      <c r="C507997" s="77"/>
    </row>
    <row r="507998" spans="2:3" x14ac:dyDescent="0.25">
      <c r="B507998" s="78"/>
      <c r="C507998" s="77"/>
    </row>
    <row r="507999" spans="2:3" x14ac:dyDescent="0.25">
      <c r="B507999" s="78"/>
      <c r="C507999" s="77"/>
    </row>
    <row r="508000" spans="2:3" x14ac:dyDescent="0.25">
      <c r="B508000" s="78"/>
      <c r="C508000" s="77"/>
    </row>
    <row r="508001" spans="2:3" x14ac:dyDescent="0.25">
      <c r="B508001" s="78"/>
      <c r="C508001" s="77"/>
    </row>
    <row r="508002" spans="2:3" x14ac:dyDescent="0.25">
      <c r="B508002" s="78"/>
      <c r="C508002" s="77"/>
    </row>
    <row r="508003" spans="2:3" x14ac:dyDescent="0.25">
      <c r="B508003" s="78"/>
      <c r="C508003" s="77"/>
    </row>
    <row r="508004" spans="2:3" x14ac:dyDescent="0.25">
      <c r="B508004" s="78"/>
      <c r="C508004" s="77"/>
    </row>
    <row r="508005" spans="2:3" x14ac:dyDescent="0.25">
      <c r="B508005" s="78"/>
      <c r="C508005" s="77"/>
    </row>
    <row r="508006" spans="2:3" x14ac:dyDescent="0.25">
      <c r="B508006" s="78"/>
      <c r="C508006" s="77"/>
    </row>
    <row r="508116" spans="2:3" x14ac:dyDescent="0.25">
      <c r="B508116" s="78"/>
      <c r="C508116" s="77"/>
    </row>
    <row r="508117" spans="2:3" x14ac:dyDescent="0.25">
      <c r="B508117" s="78"/>
      <c r="C508117" s="77"/>
    </row>
    <row r="508118" spans="2:3" x14ac:dyDescent="0.25">
      <c r="B508118" s="78"/>
      <c r="C508118" s="77"/>
    </row>
    <row r="508119" spans="2:3" x14ac:dyDescent="0.25">
      <c r="B508119" s="78"/>
      <c r="C508119" s="77"/>
    </row>
    <row r="508120" spans="2:3" x14ac:dyDescent="0.25">
      <c r="B508120" s="78"/>
      <c r="C508120" s="77"/>
    </row>
    <row r="508121" spans="2:3" x14ac:dyDescent="0.25">
      <c r="B508121" s="78"/>
      <c r="C508121" s="77"/>
    </row>
    <row r="508122" spans="2:3" x14ac:dyDescent="0.25">
      <c r="B508122" s="78"/>
      <c r="C508122" s="77"/>
    </row>
    <row r="508123" spans="2:3" x14ac:dyDescent="0.25">
      <c r="B508123" s="78"/>
      <c r="C508123" s="77"/>
    </row>
    <row r="508124" spans="2:3" x14ac:dyDescent="0.25">
      <c r="B508124" s="78"/>
      <c r="C508124" s="77"/>
    </row>
    <row r="508125" spans="2:3" x14ac:dyDescent="0.25">
      <c r="B508125" s="78"/>
      <c r="C508125" s="77"/>
    </row>
    <row r="508126" spans="2:3" x14ac:dyDescent="0.25">
      <c r="B508126" s="78"/>
      <c r="C508126" s="77"/>
    </row>
    <row r="508127" spans="2:3" x14ac:dyDescent="0.25">
      <c r="B508127" s="78"/>
      <c r="C508127" s="77"/>
    </row>
    <row r="508128" spans="2:3" x14ac:dyDescent="0.25">
      <c r="B508128" s="78"/>
      <c r="C508128" s="77"/>
    </row>
    <row r="508238" spans="2:3" x14ac:dyDescent="0.25">
      <c r="B508238" s="78"/>
      <c r="C508238" s="77"/>
    </row>
    <row r="508239" spans="2:3" x14ac:dyDescent="0.25">
      <c r="B508239" s="78"/>
      <c r="C508239" s="77"/>
    </row>
    <row r="508240" spans="2:3" x14ac:dyDescent="0.25">
      <c r="B508240" s="78"/>
      <c r="C508240" s="77"/>
    </row>
    <row r="508241" spans="2:3" x14ac:dyDescent="0.25">
      <c r="B508241" s="78"/>
      <c r="C508241" s="77"/>
    </row>
    <row r="508242" spans="2:3" x14ac:dyDescent="0.25">
      <c r="B508242" s="78"/>
      <c r="C508242" s="77"/>
    </row>
    <row r="508243" spans="2:3" x14ac:dyDescent="0.25">
      <c r="B508243" s="78"/>
      <c r="C508243" s="77"/>
    </row>
    <row r="508244" spans="2:3" x14ac:dyDescent="0.25">
      <c r="B508244" s="78"/>
      <c r="C508244" s="77"/>
    </row>
    <row r="508245" spans="2:3" x14ac:dyDescent="0.25">
      <c r="B508245" s="78"/>
      <c r="C508245" s="77"/>
    </row>
    <row r="508246" spans="2:3" x14ac:dyDescent="0.25">
      <c r="B508246" s="78"/>
      <c r="C508246" s="77"/>
    </row>
    <row r="508247" spans="2:3" x14ac:dyDescent="0.25">
      <c r="B508247" s="78"/>
      <c r="C508247" s="77"/>
    </row>
    <row r="508248" spans="2:3" x14ac:dyDescent="0.25">
      <c r="B508248" s="78"/>
      <c r="C508248" s="77"/>
    </row>
    <row r="508249" spans="2:3" x14ac:dyDescent="0.25">
      <c r="B508249" s="78"/>
      <c r="C508249" s="77"/>
    </row>
    <row r="508250" spans="2:3" x14ac:dyDescent="0.25">
      <c r="B508250" s="78"/>
      <c r="C508250" s="77"/>
    </row>
    <row r="508360" spans="2:3" x14ac:dyDescent="0.25">
      <c r="B508360" s="78"/>
      <c r="C508360" s="77"/>
    </row>
    <row r="508361" spans="2:3" x14ac:dyDescent="0.25">
      <c r="B508361" s="78"/>
      <c r="C508361" s="77"/>
    </row>
    <row r="508362" spans="2:3" x14ac:dyDescent="0.25">
      <c r="B508362" s="78"/>
      <c r="C508362" s="77"/>
    </row>
    <row r="508363" spans="2:3" x14ac:dyDescent="0.25">
      <c r="B508363" s="78"/>
      <c r="C508363" s="77"/>
    </row>
    <row r="508364" spans="2:3" x14ac:dyDescent="0.25">
      <c r="B508364" s="78"/>
      <c r="C508364" s="77"/>
    </row>
    <row r="508365" spans="2:3" x14ac:dyDescent="0.25">
      <c r="B508365" s="78"/>
      <c r="C508365" s="77"/>
    </row>
    <row r="508366" spans="2:3" x14ac:dyDescent="0.25">
      <c r="B508366" s="78"/>
      <c r="C508366" s="77"/>
    </row>
    <row r="508367" spans="2:3" x14ac:dyDescent="0.25">
      <c r="B508367" s="78"/>
      <c r="C508367" s="77"/>
    </row>
    <row r="508368" spans="2:3" x14ac:dyDescent="0.25">
      <c r="B508368" s="78"/>
      <c r="C508368" s="77"/>
    </row>
    <row r="508369" spans="2:3" x14ac:dyDescent="0.25">
      <c r="B508369" s="78"/>
      <c r="C508369" s="77"/>
    </row>
    <row r="508370" spans="2:3" x14ac:dyDescent="0.25">
      <c r="B508370" s="78"/>
      <c r="C508370" s="77"/>
    </row>
    <row r="508371" spans="2:3" x14ac:dyDescent="0.25">
      <c r="B508371" s="78"/>
      <c r="C508371" s="77"/>
    </row>
    <row r="508372" spans="2:3" x14ac:dyDescent="0.25">
      <c r="B508372" s="78"/>
      <c r="C508372" s="77"/>
    </row>
    <row r="508482" spans="2:3" x14ac:dyDescent="0.25">
      <c r="B508482" s="78"/>
      <c r="C508482" s="77"/>
    </row>
    <row r="508483" spans="2:3" x14ac:dyDescent="0.25">
      <c r="B508483" s="78"/>
      <c r="C508483" s="77"/>
    </row>
    <row r="508484" spans="2:3" x14ac:dyDescent="0.25">
      <c r="B508484" s="78"/>
      <c r="C508484" s="77"/>
    </row>
    <row r="508485" spans="2:3" x14ac:dyDescent="0.25">
      <c r="B508485" s="78"/>
      <c r="C508485" s="77"/>
    </row>
    <row r="508486" spans="2:3" x14ac:dyDescent="0.25">
      <c r="B508486" s="78"/>
      <c r="C508486" s="77"/>
    </row>
    <row r="508487" spans="2:3" x14ac:dyDescent="0.25">
      <c r="B508487" s="78"/>
      <c r="C508487" s="77"/>
    </row>
    <row r="508488" spans="2:3" x14ac:dyDescent="0.25">
      <c r="B508488" s="78"/>
      <c r="C508488" s="77"/>
    </row>
    <row r="508489" spans="2:3" x14ac:dyDescent="0.25">
      <c r="B508489" s="78"/>
      <c r="C508489" s="77"/>
    </row>
    <row r="508490" spans="2:3" x14ac:dyDescent="0.25">
      <c r="B508490" s="78"/>
      <c r="C508490" s="77"/>
    </row>
    <row r="508491" spans="2:3" x14ac:dyDescent="0.25">
      <c r="B508491" s="78"/>
      <c r="C508491" s="77"/>
    </row>
    <row r="508492" spans="2:3" x14ac:dyDescent="0.25">
      <c r="B508492" s="78"/>
      <c r="C508492" s="77"/>
    </row>
    <row r="508493" spans="2:3" x14ac:dyDescent="0.25">
      <c r="B508493" s="78"/>
      <c r="C508493" s="77"/>
    </row>
    <row r="508494" spans="2:3" x14ac:dyDescent="0.25">
      <c r="B508494" s="78"/>
      <c r="C508494" s="77"/>
    </row>
    <row r="508604" spans="2:3" x14ac:dyDescent="0.25">
      <c r="B508604" s="78"/>
      <c r="C508604" s="77"/>
    </row>
    <row r="508605" spans="2:3" x14ac:dyDescent="0.25">
      <c r="B508605" s="78"/>
      <c r="C508605" s="77"/>
    </row>
    <row r="508606" spans="2:3" x14ac:dyDescent="0.25">
      <c r="B508606" s="78"/>
      <c r="C508606" s="77"/>
    </row>
    <row r="508607" spans="2:3" x14ac:dyDescent="0.25">
      <c r="B508607" s="78"/>
      <c r="C508607" s="77"/>
    </row>
    <row r="508608" spans="2:3" x14ac:dyDescent="0.25">
      <c r="B508608" s="78"/>
      <c r="C508608" s="77"/>
    </row>
    <row r="508609" spans="2:3" x14ac:dyDescent="0.25">
      <c r="B508609" s="78"/>
      <c r="C508609" s="77"/>
    </row>
    <row r="508610" spans="2:3" x14ac:dyDescent="0.25">
      <c r="B508610" s="78"/>
      <c r="C508610" s="77"/>
    </row>
    <row r="508611" spans="2:3" x14ac:dyDescent="0.25">
      <c r="B508611" s="78"/>
      <c r="C508611" s="77"/>
    </row>
    <row r="508612" spans="2:3" x14ac:dyDescent="0.25">
      <c r="B508612" s="78"/>
      <c r="C508612" s="77"/>
    </row>
    <row r="508613" spans="2:3" x14ac:dyDescent="0.25">
      <c r="B508613" s="78"/>
      <c r="C508613" s="77"/>
    </row>
    <row r="508614" spans="2:3" x14ac:dyDescent="0.25">
      <c r="B508614" s="78"/>
      <c r="C508614" s="77"/>
    </row>
    <row r="508615" spans="2:3" x14ac:dyDescent="0.25">
      <c r="B508615" s="78"/>
      <c r="C508615" s="77"/>
    </row>
    <row r="508616" spans="2:3" x14ac:dyDescent="0.25">
      <c r="B508616" s="78"/>
      <c r="C508616" s="77"/>
    </row>
    <row r="508726" spans="2:3" x14ac:dyDescent="0.25">
      <c r="B508726" s="78"/>
      <c r="C508726" s="77"/>
    </row>
    <row r="508727" spans="2:3" x14ac:dyDescent="0.25">
      <c r="B508727" s="78"/>
      <c r="C508727" s="77"/>
    </row>
    <row r="508728" spans="2:3" x14ac:dyDescent="0.25">
      <c r="B508728" s="78"/>
      <c r="C508728" s="77"/>
    </row>
    <row r="508729" spans="2:3" x14ac:dyDescent="0.25">
      <c r="B508729" s="78"/>
      <c r="C508729" s="77"/>
    </row>
    <row r="508730" spans="2:3" x14ac:dyDescent="0.25">
      <c r="B508730" s="78"/>
      <c r="C508730" s="77"/>
    </row>
    <row r="508731" spans="2:3" x14ac:dyDescent="0.25">
      <c r="B508731" s="78"/>
      <c r="C508731" s="77"/>
    </row>
    <row r="508732" spans="2:3" x14ac:dyDescent="0.25">
      <c r="B508732" s="78"/>
      <c r="C508732" s="77"/>
    </row>
    <row r="508733" spans="2:3" x14ac:dyDescent="0.25">
      <c r="B508733" s="78"/>
      <c r="C508733" s="77"/>
    </row>
    <row r="508734" spans="2:3" x14ac:dyDescent="0.25">
      <c r="B508734" s="78"/>
      <c r="C508734" s="77"/>
    </row>
    <row r="508735" spans="2:3" x14ac:dyDescent="0.25">
      <c r="B508735" s="78"/>
      <c r="C508735" s="77"/>
    </row>
    <row r="508736" spans="2:3" x14ac:dyDescent="0.25">
      <c r="B508736" s="78"/>
      <c r="C508736" s="77"/>
    </row>
    <row r="508737" spans="2:3" x14ac:dyDescent="0.25">
      <c r="B508737" s="78"/>
      <c r="C508737" s="77"/>
    </row>
    <row r="508738" spans="2:3" x14ac:dyDescent="0.25">
      <c r="B508738" s="78"/>
      <c r="C508738" s="77"/>
    </row>
    <row r="508848" spans="2:3" x14ac:dyDescent="0.25">
      <c r="B508848" s="78"/>
      <c r="C508848" s="77"/>
    </row>
    <row r="508849" spans="2:3" x14ac:dyDescent="0.25">
      <c r="B508849" s="78"/>
      <c r="C508849" s="77"/>
    </row>
    <row r="508850" spans="2:3" x14ac:dyDescent="0.25">
      <c r="B508850" s="78"/>
      <c r="C508850" s="77"/>
    </row>
    <row r="508851" spans="2:3" x14ac:dyDescent="0.25">
      <c r="B508851" s="78"/>
      <c r="C508851" s="77"/>
    </row>
    <row r="508852" spans="2:3" x14ac:dyDescent="0.25">
      <c r="B508852" s="78"/>
      <c r="C508852" s="77"/>
    </row>
    <row r="508853" spans="2:3" x14ac:dyDescent="0.25">
      <c r="B508853" s="78"/>
      <c r="C508853" s="77"/>
    </row>
    <row r="508854" spans="2:3" x14ac:dyDescent="0.25">
      <c r="B508854" s="78"/>
      <c r="C508854" s="77"/>
    </row>
    <row r="508855" spans="2:3" x14ac:dyDescent="0.25">
      <c r="B508855" s="78"/>
      <c r="C508855" s="77"/>
    </row>
    <row r="508856" spans="2:3" x14ac:dyDescent="0.25">
      <c r="B508856" s="78"/>
      <c r="C508856" s="77"/>
    </row>
    <row r="508857" spans="2:3" x14ac:dyDescent="0.25">
      <c r="B508857" s="78"/>
      <c r="C508857" s="77"/>
    </row>
    <row r="508858" spans="2:3" x14ac:dyDescent="0.25">
      <c r="B508858" s="78"/>
      <c r="C508858" s="77"/>
    </row>
    <row r="508859" spans="2:3" x14ac:dyDescent="0.25">
      <c r="B508859" s="78"/>
      <c r="C508859" s="77"/>
    </row>
    <row r="508860" spans="2:3" x14ac:dyDescent="0.25">
      <c r="B508860" s="78"/>
      <c r="C508860" s="77"/>
    </row>
    <row r="508970" spans="2:3" x14ac:dyDescent="0.25">
      <c r="B508970" s="78"/>
      <c r="C508970" s="77"/>
    </row>
    <row r="508971" spans="2:3" x14ac:dyDescent="0.25">
      <c r="B508971" s="78"/>
      <c r="C508971" s="77"/>
    </row>
    <row r="508972" spans="2:3" x14ac:dyDescent="0.25">
      <c r="B508972" s="78"/>
      <c r="C508972" s="77"/>
    </row>
    <row r="508973" spans="2:3" x14ac:dyDescent="0.25">
      <c r="B508973" s="78"/>
      <c r="C508973" s="77"/>
    </row>
    <row r="508974" spans="2:3" x14ac:dyDescent="0.25">
      <c r="B508974" s="78"/>
      <c r="C508974" s="77"/>
    </row>
    <row r="508975" spans="2:3" x14ac:dyDescent="0.25">
      <c r="B508975" s="78"/>
      <c r="C508975" s="77"/>
    </row>
    <row r="508976" spans="2:3" x14ac:dyDescent="0.25">
      <c r="B508976" s="78"/>
      <c r="C508976" s="77"/>
    </row>
    <row r="508977" spans="2:3" x14ac:dyDescent="0.25">
      <c r="B508977" s="78"/>
      <c r="C508977" s="77"/>
    </row>
    <row r="508978" spans="2:3" x14ac:dyDescent="0.25">
      <c r="B508978" s="78"/>
      <c r="C508978" s="77"/>
    </row>
    <row r="508979" spans="2:3" x14ac:dyDescent="0.25">
      <c r="B508979" s="78"/>
      <c r="C508979" s="77"/>
    </row>
    <row r="508980" spans="2:3" x14ac:dyDescent="0.25">
      <c r="B508980" s="78"/>
      <c r="C508980" s="77"/>
    </row>
    <row r="508981" spans="2:3" x14ac:dyDescent="0.25">
      <c r="B508981" s="78"/>
      <c r="C508981" s="77"/>
    </row>
    <row r="508982" spans="2:3" x14ac:dyDescent="0.25">
      <c r="B508982" s="78"/>
      <c r="C508982" s="77"/>
    </row>
    <row r="509092" spans="2:3" x14ac:dyDescent="0.25">
      <c r="B509092" s="78"/>
      <c r="C509092" s="77"/>
    </row>
    <row r="509093" spans="2:3" x14ac:dyDescent="0.25">
      <c r="B509093" s="78"/>
      <c r="C509093" s="77"/>
    </row>
    <row r="509094" spans="2:3" x14ac:dyDescent="0.25">
      <c r="B509094" s="78"/>
      <c r="C509094" s="77"/>
    </row>
    <row r="509095" spans="2:3" x14ac:dyDescent="0.25">
      <c r="B509095" s="78"/>
      <c r="C509095" s="77"/>
    </row>
    <row r="509096" spans="2:3" x14ac:dyDescent="0.25">
      <c r="B509096" s="78"/>
      <c r="C509096" s="77"/>
    </row>
    <row r="509097" spans="2:3" x14ac:dyDescent="0.25">
      <c r="B509097" s="78"/>
      <c r="C509097" s="77"/>
    </row>
    <row r="509098" spans="2:3" x14ac:dyDescent="0.25">
      <c r="B509098" s="78"/>
      <c r="C509098" s="77"/>
    </row>
    <row r="509099" spans="2:3" x14ac:dyDescent="0.25">
      <c r="B509099" s="78"/>
      <c r="C509099" s="77"/>
    </row>
    <row r="509100" spans="2:3" x14ac:dyDescent="0.25">
      <c r="B509100" s="78"/>
      <c r="C509100" s="77"/>
    </row>
    <row r="509101" spans="2:3" x14ac:dyDescent="0.25">
      <c r="B509101" s="78"/>
      <c r="C509101" s="77"/>
    </row>
    <row r="509102" spans="2:3" x14ac:dyDescent="0.25">
      <c r="B509102" s="78"/>
      <c r="C509102" s="77"/>
    </row>
    <row r="509103" spans="2:3" x14ac:dyDescent="0.25">
      <c r="B509103" s="78"/>
      <c r="C509103" s="77"/>
    </row>
    <row r="509104" spans="2:3" x14ac:dyDescent="0.25">
      <c r="B509104" s="78"/>
      <c r="C509104" s="77"/>
    </row>
    <row r="509214" spans="2:3" x14ac:dyDescent="0.25">
      <c r="B509214" s="78"/>
      <c r="C509214" s="77"/>
    </row>
    <row r="509215" spans="2:3" x14ac:dyDescent="0.25">
      <c r="B509215" s="78"/>
      <c r="C509215" s="77"/>
    </row>
    <row r="509216" spans="2:3" x14ac:dyDescent="0.25">
      <c r="B509216" s="78"/>
      <c r="C509216" s="77"/>
    </row>
    <row r="509217" spans="2:3" x14ac:dyDescent="0.25">
      <c r="B509217" s="78"/>
      <c r="C509217" s="77"/>
    </row>
    <row r="509218" spans="2:3" x14ac:dyDescent="0.25">
      <c r="B509218" s="78"/>
      <c r="C509218" s="77"/>
    </row>
    <row r="509219" spans="2:3" x14ac:dyDescent="0.25">
      <c r="B509219" s="78"/>
      <c r="C509219" s="77"/>
    </row>
    <row r="509220" spans="2:3" x14ac:dyDescent="0.25">
      <c r="B509220" s="78"/>
      <c r="C509220" s="77"/>
    </row>
    <row r="509221" spans="2:3" x14ac:dyDescent="0.25">
      <c r="B509221" s="78"/>
      <c r="C509221" s="77"/>
    </row>
    <row r="509222" spans="2:3" x14ac:dyDescent="0.25">
      <c r="B509222" s="78"/>
      <c r="C509222" s="77"/>
    </row>
    <row r="509223" spans="2:3" x14ac:dyDescent="0.25">
      <c r="B509223" s="78"/>
      <c r="C509223" s="77"/>
    </row>
    <row r="509224" spans="2:3" x14ac:dyDescent="0.25">
      <c r="B509224" s="78"/>
      <c r="C509224" s="77"/>
    </row>
    <row r="509225" spans="2:3" x14ac:dyDescent="0.25">
      <c r="B509225" s="78"/>
      <c r="C509225" s="77"/>
    </row>
    <row r="509226" spans="2:3" x14ac:dyDescent="0.25">
      <c r="B509226" s="78"/>
      <c r="C509226" s="77"/>
    </row>
    <row r="509336" spans="2:3" x14ac:dyDescent="0.25">
      <c r="B509336" s="78"/>
      <c r="C509336" s="77"/>
    </row>
    <row r="509337" spans="2:3" x14ac:dyDescent="0.25">
      <c r="B509337" s="78"/>
      <c r="C509337" s="77"/>
    </row>
    <row r="509338" spans="2:3" x14ac:dyDescent="0.25">
      <c r="B509338" s="78"/>
      <c r="C509338" s="77"/>
    </row>
    <row r="509339" spans="2:3" x14ac:dyDescent="0.25">
      <c r="B509339" s="78"/>
      <c r="C509339" s="77"/>
    </row>
    <row r="509340" spans="2:3" x14ac:dyDescent="0.25">
      <c r="B509340" s="78"/>
      <c r="C509340" s="77"/>
    </row>
    <row r="509341" spans="2:3" x14ac:dyDescent="0.25">
      <c r="B509341" s="78"/>
      <c r="C509341" s="77"/>
    </row>
    <row r="509342" spans="2:3" x14ac:dyDescent="0.25">
      <c r="B509342" s="78"/>
      <c r="C509342" s="77"/>
    </row>
    <row r="509343" spans="2:3" x14ac:dyDescent="0.25">
      <c r="B509343" s="78"/>
      <c r="C509343" s="77"/>
    </row>
    <row r="509344" spans="2:3" x14ac:dyDescent="0.25">
      <c r="B509344" s="78"/>
      <c r="C509344" s="77"/>
    </row>
    <row r="509345" spans="2:3" x14ac:dyDescent="0.25">
      <c r="B509345" s="78"/>
      <c r="C509345" s="77"/>
    </row>
    <row r="509346" spans="2:3" x14ac:dyDescent="0.25">
      <c r="B509346" s="78"/>
      <c r="C509346" s="77"/>
    </row>
    <row r="509347" spans="2:3" x14ac:dyDescent="0.25">
      <c r="B509347" s="78"/>
      <c r="C509347" s="77"/>
    </row>
    <row r="509348" spans="2:3" x14ac:dyDescent="0.25">
      <c r="B509348" s="78"/>
      <c r="C509348" s="77"/>
    </row>
    <row r="509458" spans="2:3" x14ac:dyDescent="0.25">
      <c r="B509458" s="78"/>
      <c r="C509458" s="77"/>
    </row>
    <row r="509459" spans="2:3" x14ac:dyDescent="0.25">
      <c r="B509459" s="78"/>
      <c r="C509459" s="77"/>
    </row>
    <row r="509460" spans="2:3" x14ac:dyDescent="0.25">
      <c r="B509460" s="78"/>
      <c r="C509460" s="77"/>
    </row>
    <row r="509461" spans="2:3" x14ac:dyDescent="0.25">
      <c r="B509461" s="78"/>
      <c r="C509461" s="77"/>
    </row>
    <row r="509462" spans="2:3" x14ac:dyDescent="0.25">
      <c r="B509462" s="78"/>
      <c r="C509462" s="77"/>
    </row>
    <row r="509463" spans="2:3" x14ac:dyDescent="0.25">
      <c r="B509463" s="78"/>
      <c r="C509463" s="77"/>
    </row>
    <row r="509464" spans="2:3" x14ac:dyDescent="0.25">
      <c r="B509464" s="78"/>
      <c r="C509464" s="77"/>
    </row>
    <row r="509465" spans="2:3" x14ac:dyDescent="0.25">
      <c r="B509465" s="78"/>
      <c r="C509465" s="77"/>
    </row>
    <row r="509466" spans="2:3" x14ac:dyDescent="0.25">
      <c r="B509466" s="78"/>
      <c r="C509466" s="77"/>
    </row>
    <row r="509467" spans="2:3" x14ac:dyDescent="0.25">
      <c r="B509467" s="78"/>
      <c r="C509467" s="77"/>
    </row>
    <row r="509468" spans="2:3" x14ac:dyDescent="0.25">
      <c r="B509468" s="78"/>
      <c r="C509468" s="77"/>
    </row>
    <row r="509469" spans="2:3" x14ac:dyDescent="0.25">
      <c r="B509469" s="78"/>
      <c r="C509469" s="77"/>
    </row>
    <row r="509470" spans="2:3" x14ac:dyDescent="0.25">
      <c r="B509470" s="78"/>
      <c r="C509470" s="77"/>
    </row>
    <row r="509580" spans="2:3" x14ac:dyDescent="0.25">
      <c r="B509580" s="78"/>
      <c r="C509580" s="77"/>
    </row>
    <row r="509581" spans="2:3" x14ac:dyDescent="0.25">
      <c r="B509581" s="78"/>
      <c r="C509581" s="77"/>
    </row>
    <row r="509582" spans="2:3" x14ac:dyDescent="0.25">
      <c r="B509582" s="78"/>
      <c r="C509582" s="77"/>
    </row>
    <row r="509583" spans="2:3" x14ac:dyDescent="0.25">
      <c r="B509583" s="78"/>
      <c r="C509583" s="77"/>
    </row>
    <row r="509584" spans="2:3" x14ac:dyDescent="0.25">
      <c r="B509584" s="78"/>
      <c r="C509584" s="77"/>
    </row>
    <row r="509585" spans="2:3" x14ac:dyDescent="0.25">
      <c r="B509585" s="78"/>
      <c r="C509585" s="77"/>
    </row>
    <row r="509586" spans="2:3" x14ac:dyDescent="0.25">
      <c r="B509586" s="78"/>
      <c r="C509586" s="77"/>
    </row>
    <row r="509587" spans="2:3" x14ac:dyDescent="0.25">
      <c r="B509587" s="78"/>
      <c r="C509587" s="77"/>
    </row>
    <row r="509588" spans="2:3" x14ac:dyDescent="0.25">
      <c r="B509588" s="78"/>
      <c r="C509588" s="77"/>
    </row>
    <row r="509589" spans="2:3" x14ac:dyDescent="0.25">
      <c r="B509589" s="78"/>
      <c r="C509589" s="77"/>
    </row>
    <row r="509590" spans="2:3" x14ac:dyDescent="0.25">
      <c r="B509590" s="78"/>
      <c r="C509590" s="77"/>
    </row>
    <row r="509591" spans="2:3" x14ac:dyDescent="0.25">
      <c r="B509591" s="78"/>
      <c r="C509591" s="77"/>
    </row>
    <row r="509592" spans="2:3" x14ac:dyDescent="0.25">
      <c r="B509592" s="78"/>
      <c r="C509592" s="77"/>
    </row>
    <row r="509702" spans="2:3" x14ac:dyDescent="0.25">
      <c r="B509702" s="78"/>
      <c r="C509702" s="77"/>
    </row>
    <row r="509703" spans="2:3" x14ac:dyDescent="0.25">
      <c r="B509703" s="78"/>
      <c r="C509703" s="77"/>
    </row>
    <row r="509704" spans="2:3" x14ac:dyDescent="0.25">
      <c r="B509704" s="78"/>
      <c r="C509704" s="77"/>
    </row>
    <row r="509705" spans="2:3" x14ac:dyDescent="0.25">
      <c r="B509705" s="78"/>
      <c r="C509705" s="77"/>
    </row>
    <row r="509706" spans="2:3" x14ac:dyDescent="0.25">
      <c r="B509706" s="78"/>
      <c r="C509706" s="77"/>
    </row>
    <row r="509707" spans="2:3" x14ac:dyDescent="0.25">
      <c r="B509707" s="78"/>
      <c r="C509707" s="77"/>
    </row>
    <row r="509708" spans="2:3" x14ac:dyDescent="0.25">
      <c r="B509708" s="78"/>
      <c r="C509708" s="77"/>
    </row>
    <row r="509709" spans="2:3" x14ac:dyDescent="0.25">
      <c r="B509709" s="78"/>
      <c r="C509709" s="77"/>
    </row>
    <row r="509710" spans="2:3" x14ac:dyDescent="0.25">
      <c r="B509710" s="78"/>
      <c r="C509710" s="77"/>
    </row>
    <row r="509711" spans="2:3" x14ac:dyDescent="0.25">
      <c r="B509711" s="78"/>
      <c r="C509711" s="77"/>
    </row>
    <row r="509712" spans="2:3" x14ac:dyDescent="0.25">
      <c r="B509712" s="78"/>
      <c r="C509712" s="77"/>
    </row>
    <row r="509713" spans="2:3" x14ac:dyDescent="0.25">
      <c r="B509713" s="78"/>
      <c r="C509713" s="77"/>
    </row>
    <row r="509714" spans="2:3" x14ac:dyDescent="0.25">
      <c r="B509714" s="78"/>
      <c r="C509714" s="77"/>
    </row>
    <row r="509824" spans="2:3" x14ac:dyDescent="0.25">
      <c r="B509824" s="78"/>
      <c r="C509824" s="77"/>
    </row>
    <row r="509825" spans="2:3" x14ac:dyDescent="0.25">
      <c r="B509825" s="78"/>
      <c r="C509825" s="77"/>
    </row>
    <row r="509826" spans="2:3" x14ac:dyDescent="0.25">
      <c r="B509826" s="78"/>
      <c r="C509826" s="77"/>
    </row>
    <row r="509827" spans="2:3" x14ac:dyDescent="0.25">
      <c r="B509827" s="78"/>
      <c r="C509827" s="77"/>
    </row>
    <row r="509828" spans="2:3" x14ac:dyDescent="0.25">
      <c r="B509828" s="78"/>
      <c r="C509828" s="77"/>
    </row>
    <row r="509829" spans="2:3" x14ac:dyDescent="0.25">
      <c r="B509829" s="78"/>
      <c r="C509829" s="77"/>
    </row>
    <row r="509830" spans="2:3" x14ac:dyDescent="0.25">
      <c r="B509830" s="78"/>
      <c r="C509830" s="77"/>
    </row>
    <row r="509831" spans="2:3" x14ac:dyDescent="0.25">
      <c r="B509831" s="78"/>
      <c r="C509831" s="77"/>
    </row>
    <row r="509832" spans="2:3" x14ac:dyDescent="0.25">
      <c r="B509832" s="78"/>
      <c r="C509832" s="77"/>
    </row>
    <row r="509833" spans="2:3" x14ac:dyDescent="0.25">
      <c r="B509833" s="78"/>
      <c r="C509833" s="77"/>
    </row>
    <row r="509834" spans="2:3" x14ac:dyDescent="0.25">
      <c r="B509834" s="78"/>
      <c r="C509834" s="77"/>
    </row>
    <row r="509835" spans="2:3" x14ac:dyDescent="0.25">
      <c r="B509835" s="78"/>
      <c r="C509835" s="77"/>
    </row>
    <row r="509836" spans="2:3" x14ac:dyDescent="0.25">
      <c r="B509836" s="78"/>
      <c r="C509836" s="77"/>
    </row>
    <row r="509946" spans="2:3" x14ac:dyDescent="0.25">
      <c r="B509946" s="78"/>
      <c r="C509946" s="77"/>
    </row>
    <row r="509947" spans="2:3" x14ac:dyDescent="0.25">
      <c r="B509947" s="78"/>
      <c r="C509947" s="77"/>
    </row>
    <row r="509948" spans="2:3" x14ac:dyDescent="0.25">
      <c r="B509948" s="78"/>
      <c r="C509948" s="77"/>
    </row>
    <row r="509949" spans="2:3" x14ac:dyDescent="0.25">
      <c r="B509949" s="78"/>
      <c r="C509949" s="77"/>
    </row>
    <row r="509950" spans="2:3" x14ac:dyDescent="0.25">
      <c r="B509950" s="78"/>
      <c r="C509950" s="77"/>
    </row>
    <row r="509951" spans="2:3" x14ac:dyDescent="0.25">
      <c r="B509951" s="78"/>
      <c r="C509951" s="77"/>
    </row>
    <row r="509952" spans="2:3" x14ac:dyDescent="0.25">
      <c r="B509952" s="78"/>
      <c r="C509952" s="77"/>
    </row>
    <row r="509953" spans="2:3" x14ac:dyDescent="0.25">
      <c r="B509953" s="78"/>
      <c r="C509953" s="77"/>
    </row>
    <row r="509954" spans="2:3" x14ac:dyDescent="0.25">
      <c r="B509954" s="78"/>
      <c r="C509954" s="77"/>
    </row>
    <row r="509955" spans="2:3" x14ac:dyDescent="0.25">
      <c r="B509955" s="78"/>
      <c r="C509955" s="77"/>
    </row>
    <row r="509956" spans="2:3" x14ac:dyDescent="0.25">
      <c r="B509956" s="78"/>
      <c r="C509956" s="77"/>
    </row>
    <row r="509957" spans="2:3" x14ac:dyDescent="0.25">
      <c r="B509957" s="78"/>
      <c r="C509957" s="77"/>
    </row>
    <row r="509958" spans="2:3" x14ac:dyDescent="0.25">
      <c r="B509958" s="78"/>
      <c r="C509958" s="77"/>
    </row>
    <row r="510068" spans="2:3" x14ac:dyDescent="0.25">
      <c r="B510068" s="78"/>
      <c r="C510068" s="77"/>
    </row>
    <row r="510069" spans="2:3" x14ac:dyDescent="0.25">
      <c r="B510069" s="78"/>
      <c r="C510069" s="77"/>
    </row>
    <row r="510070" spans="2:3" x14ac:dyDescent="0.25">
      <c r="B510070" s="78"/>
      <c r="C510070" s="77"/>
    </row>
    <row r="510071" spans="2:3" x14ac:dyDescent="0.25">
      <c r="B510071" s="78"/>
      <c r="C510071" s="77"/>
    </row>
    <row r="510072" spans="2:3" x14ac:dyDescent="0.25">
      <c r="B510072" s="78"/>
      <c r="C510072" s="77"/>
    </row>
    <row r="510073" spans="2:3" x14ac:dyDescent="0.25">
      <c r="B510073" s="78"/>
      <c r="C510073" s="77"/>
    </row>
    <row r="510074" spans="2:3" x14ac:dyDescent="0.25">
      <c r="B510074" s="78"/>
      <c r="C510074" s="77"/>
    </row>
    <row r="510075" spans="2:3" x14ac:dyDescent="0.25">
      <c r="B510075" s="78"/>
      <c r="C510075" s="77"/>
    </row>
    <row r="510076" spans="2:3" x14ac:dyDescent="0.25">
      <c r="B510076" s="78"/>
      <c r="C510076" s="77"/>
    </row>
    <row r="510077" spans="2:3" x14ac:dyDescent="0.25">
      <c r="B510077" s="78"/>
      <c r="C510077" s="77"/>
    </row>
    <row r="510078" spans="2:3" x14ac:dyDescent="0.25">
      <c r="B510078" s="78"/>
      <c r="C510078" s="77"/>
    </row>
    <row r="510079" spans="2:3" x14ac:dyDescent="0.25">
      <c r="B510079" s="78"/>
      <c r="C510079" s="77"/>
    </row>
    <row r="510080" spans="2:3" x14ac:dyDescent="0.25">
      <c r="B510080" s="78"/>
      <c r="C510080" s="77"/>
    </row>
    <row r="510190" spans="2:3" x14ac:dyDescent="0.25">
      <c r="B510190" s="78"/>
      <c r="C510190" s="77"/>
    </row>
    <row r="510191" spans="2:3" x14ac:dyDescent="0.25">
      <c r="B510191" s="78"/>
      <c r="C510191" s="77"/>
    </row>
    <row r="510192" spans="2:3" x14ac:dyDescent="0.25">
      <c r="B510192" s="78"/>
      <c r="C510192" s="77"/>
    </row>
    <row r="510193" spans="2:3" x14ac:dyDescent="0.25">
      <c r="B510193" s="78"/>
      <c r="C510193" s="77"/>
    </row>
    <row r="510194" spans="2:3" x14ac:dyDescent="0.25">
      <c r="B510194" s="78"/>
      <c r="C510194" s="77"/>
    </row>
    <row r="510195" spans="2:3" x14ac:dyDescent="0.25">
      <c r="B510195" s="78"/>
      <c r="C510195" s="77"/>
    </row>
    <row r="510196" spans="2:3" x14ac:dyDescent="0.25">
      <c r="B510196" s="78"/>
      <c r="C510196" s="77"/>
    </row>
    <row r="510197" spans="2:3" x14ac:dyDescent="0.25">
      <c r="B510197" s="78"/>
      <c r="C510197" s="77"/>
    </row>
    <row r="510198" spans="2:3" x14ac:dyDescent="0.25">
      <c r="B510198" s="78"/>
      <c r="C510198" s="77"/>
    </row>
    <row r="510199" spans="2:3" x14ac:dyDescent="0.25">
      <c r="B510199" s="78"/>
      <c r="C510199" s="77"/>
    </row>
    <row r="510200" spans="2:3" x14ac:dyDescent="0.25">
      <c r="B510200" s="78"/>
      <c r="C510200" s="77"/>
    </row>
    <row r="510201" spans="2:3" x14ac:dyDescent="0.25">
      <c r="B510201" s="78"/>
      <c r="C510201" s="77"/>
    </row>
    <row r="510202" spans="2:3" x14ac:dyDescent="0.25">
      <c r="B510202" s="78"/>
      <c r="C510202" s="77"/>
    </row>
    <row r="510312" spans="2:3" x14ac:dyDescent="0.25">
      <c r="B510312" s="78"/>
      <c r="C510312" s="77"/>
    </row>
    <row r="510313" spans="2:3" x14ac:dyDescent="0.25">
      <c r="B510313" s="78"/>
      <c r="C510313" s="77"/>
    </row>
    <row r="510314" spans="2:3" x14ac:dyDescent="0.25">
      <c r="B510314" s="78"/>
      <c r="C510314" s="77"/>
    </row>
    <row r="510315" spans="2:3" x14ac:dyDescent="0.25">
      <c r="B510315" s="78"/>
      <c r="C510315" s="77"/>
    </row>
    <row r="510316" spans="2:3" x14ac:dyDescent="0.25">
      <c r="B510316" s="78"/>
      <c r="C510316" s="77"/>
    </row>
    <row r="510317" spans="2:3" x14ac:dyDescent="0.25">
      <c r="B510317" s="78"/>
      <c r="C510317" s="77"/>
    </row>
    <row r="510318" spans="2:3" x14ac:dyDescent="0.25">
      <c r="B510318" s="78"/>
      <c r="C510318" s="77"/>
    </row>
    <row r="510319" spans="2:3" x14ac:dyDescent="0.25">
      <c r="B510319" s="78"/>
      <c r="C510319" s="77"/>
    </row>
    <row r="510320" spans="2:3" x14ac:dyDescent="0.25">
      <c r="B510320" s="78"/>
      <c r="C510320" s="77"/>
    </row>
    <row r="510321" spans="2:3" x14ac:dyDescent="0.25">
      <c r="B510321" s="78"/>
      <c r="C510321" s="77"/>
    </row>
    <row r="510322" spans="2:3" x14ac:dyDescent="0.25">
      <c r="B510322" s="78"/>
      <c r="C510322" s="77"/>
    </row>
    <row r="510323" spans="2:3" x14ac:dyDescent="0.25">
      <c r="B510323" s="78"/>
      <c r="C510323" s="77"/>
    </row>
    <row r="510324" spans="2:3" x14ac:dyDescent="0.25">
      <c r="B510324" s="78"/>
      <c r="C510324" s="77"/>
    </row>
    <row r="510434" spans="2:3" x14ac:dyDescent="0.25">
      <c r="B510434" s="78"/>
      <c r="C510434" s="77"/>
    </row>
    <row r="510435" spans="2:3" x14ac:dyDescent="0.25">
      <c r="B510435" s="78"/>
      <c r="C510435" s="77"/>
    </row>
    <row r="510436" spans="2:3" x14ac:dyDescent="0.25">
      <c r="B510436" s="78"/>
      <c r="C510436" s="77"/>
    </row>
    <row r="510437" spans="2:3" x14ac:dyDescent="0.25">
      <c r="B510437" s="78"/>
      <c r="C510437" s="77"/>
    </row>
    <row r="510438" spans="2:3" x14ac:dyDescent="0.25">
      <c r="B510438" s="78"/>
      <c r="C510438" s="77"/>
    </row>
    <row r="510439" spans="2:3" x14ac:dyDescent="0.25">
      <c r="B510439" s="78"/>
      <c r="C510439" s="77"/>
    </row>
    <row r="510440" spans="2:3" x14ac:dyDescent="0.25">
      <c r="B510440" s="78"/>
      <c r="C510440" s="77"/>
    </row>
    <row r="510441" spans="2:3" x14ac:dyDescent="0.25">
      <c r="B510441" s="78"/>
      <c r="C510441" s="77"/>
    </row>
    <row r="510442" spans="2:3" x14ac:dyDescent="0.25">
      <c r="B510442" s="78"/>
      <c r="C510442" s="77"/>
    </row>
    <row r="510443" spans="2:3" x14ac:dyDescent="0.25">
      <c r="B510443" s="78"/>
      <c r="C510443" s="77"/>
    </row>
    <row r="510444" spans="2:3" x14ac:dyDescent="0.25">
      <c r="B510444" s="78"/>
      <c r="C510444" s="77"/>
    </row>
    <row r="510445" spans="2:3" x14ac:dyDescent="0.25">
      <c r="B510445" s="78"/>
      <c r="C510445" s="77"/>
    </row>
    <row r="510446" spans="2:3" x14ac:dyDescent="0.25">
      <c r="B510446" s="78"/>
      <c r="C510446" s="77"/>
    </row>
    <row r="510556" spans="2:3" x14ac:dyDescent="0.25">
      <c r="B510556" s="78"/>
      <c r="C510556" s="77"/>
    </row>
    <row r="510557" spans="2:3" x14ac:dyDescent="0.25">
      <c r="B510557" s="78"/>
      <c r="C510557" s="77"/>
    </row>
    <row r="510558" spans="2:3" x14ac:dyDescent="0.25">
      <c r="B510558" s="78"/>
      <c r="C510558" s="77"/>
    </row>
    <row r="510559" spans="2:3" x14ac:dyDescent="0.25">
      <c r="B510559" s="78"/>
      <c r="C510559" s="77"/>
    </row>
    <row r="510560" spans="2:3" x14ac:dyDescent="0.25">
      <c r="B510560" s="78"/>
      <c r="C510560" s="77"/>
    </row>
    <row r="510561" spans="2:3" x14ac:dyDescent="0.25">
      <c r="B510561" s="78"/>
      <c r="C510561" s="77"/>
    </row>
    <row r="510562" spans="2:3" x14ac:dyDescent="0.25">
      <c r="B510562" s="78"/>
      <c r="C510562" s="77"/>
    </row>
    <row r="510563" spans="2:3" x14ac:dyDescent="0.25">
      <c r="B510563" s="78"/>
      <c r="C510563" s="77"/>
    </row>
    <row r="510564" spans="2:3" x14ac:dyDescent="0.25">
      <c r="B510564" s="78"/>
      <c r="C510564" s="77"/>
    </row>
    <row r="510565" spans="2:3" x14ac:dyDescent="0.25">
      <c r="B510565" s="78"/>
      <c r="C510565" s="77"/>
    </row>
    <row r="510566" spans="2:3" x14ac:dyDescent="0.25">
      <c r="B510566" s="78"/>
      <c r="C510566" s="77"/>
    </row>
    <row r="510567" spans="2:3" x14ac:dyDescent="0.25">
      <c r="B510567" s="78"/>
      <c r="C510567" s="77"/>
    </row>
    <row r="510568" spans="2:3" x14ac:dyDescent="0.25">
      <c r="B510568" s="78"/>
      <c r="C510568" s="77"/>
    </row>
    <row r="510678" spans="2:3" x14ac:dyDescent="0.25">
      <c r="B510678" s="78"/>
      <c r="C510678" s="77"/>
    </row>
    <row r="510679" spans="2:3" x14ac:dyDescent="0.25">
      <c r="B510679" s="78"/>
      <c r="C510679" s="77"/>
    </row>
    <row r="510680" spans="2:3" x14ac:dyDescent="0.25">
      <c r="B510680" s="78"/>
      <c r="C510680" s="77"/>
    </row>
    <row r="510681" spans="2:3" x14ac:dyDescent="0.25">
      <c r="B510681" s="78"/>
      <c r="C510681" s="77"/>
    </row>
    <row r="510682" spans="2:3" x14ac:dyDescent="0.25">
      <c r="B510682" s="78"/>
      <c r="C510682" s="77"/>
    </row>
    <row r="510683" spans="2:3" x14ac:dyDescent="0.25">
      <c r="B510683" s="78"/>
      <c r="C510683" s="77"/>
    </row>
    <row r="510684" spans="2:3" x14ac:dyDescent="0.25">
      <c r="B510684" s="78"/>
      <c r="C510684" s="77"/>
    </row>
    <row r="510685" spans="2:3" x14ac:dyDescent="0.25">
      <c r="B510685" s="78"/>
      <c r="C510685" s="77"/>
    </row>
    <row r="510686" spans="2:3" x14ac:dyDescent="0.25">
      <c r="B510686" s="78"/>
      <c r="C510686" s="77"/>
    </row>
    <row r="510687" spans="2:3" x14ac:dyDescent="0.25">
      <c r="B510687" s="78"/>
      <c r="C510687" s="77"/>
    </row>
    <row r="510688" spans="2:3" x14ac:dyDescent="0.25">
      <c r="B510688" s="78"/>
      <c r="C510688" s="77"/>
    </row>
    <row r="510689" spans="2:3" x14ac:dyDescent="0.25">
      <c r="B510689" s="78"/>
      <c r="C510689" s="77"/>
    </row>
    <row r="510690" spans="2:3" x14ac:dyDescent="0.25">
      <c r="B510690" s="78"/>
      <c r="C510690" s="77"/>
    </row>
    <row r="510800" spans="2:3" x14ac:dyDescent="0.25">
      <c r="B510800" s="78"/>
      <c r="C510800" s="77"/>
    </row>
    <row r="510801" spans="2:3" x14ac:dyDescent="0.25">
      <c r="B510801" s="78"/>
      <c r="C510801" s="77"/>
    </row>
    <row r="510802" spans="2:3" x14ac:dyDescent="0.25">
      <c r="B510802" s="78"/>
      <c r="C510802" s="77"/>
    </row>
    <row r="510803" spans="2:3" x14ac:dyDescent="0.25">
      <c r="B510803" s="78"/>
      <c r="C510803" s="77"/>
    </row>
    <row r="510804" spans="2:3" x14ac:dyDescent="0.25">
      <c r="B510804" s="78"/>
      <c r="C510804" s="77"/>
    </row>
    <row r="510805" spans="2:3" x14ac:dyDescent="0.25">
      <c r="B510805" s="78"/>
      <c r="C510805" s="77"/>
    </row>
    <row r="510806" spans="2:3" x14ac:dyDescent="0.25">
      <c r="B510806" s="78"/>
      <c r="C510806" s="77"/>
    </row>
    <row r="510807" spans="2:3" x14ac:dyDescent="0.25">
      <c r="B510807" s="78"/>
      <c r="C510807" s="77"/>
    </row>
    <row r="510808" spans="2:3" x14ac:dyDescent="0.25">
      <c r="B510808" s="78"/>
      <c r="C510808" s="77"/>
    </row>
    <row r="510809" spans="2:3" x14ac:dyDescent="0.25">
      <c r="B510809" s="78"/>
      <c r="C510809" s="77"/>
    </row>
    <row r="510810" spans="2:3" x14ac:dyDescent="0.25">
      <c r="B510810" s="78"/>
      <c r="C510810" s="77"/>
    </row>
    <row r="510811" spans="2:3" x14ac:dyDescent="0.25">
      <c r="B510811" s="78"/>
      <c r="C510811" s="77"/>
    </row>
    <row r="510812" spans="2:3" x14ac:dyDescent="0.25">
      <c r="B510812" s="78"/>
      <c r="C510812" s="77"/>
    </row>
    <row r="510922" spans="2:3" x14ac:dyDescent="0.25">
      <c r="B510922" s="78"/>
      <c r="C510922" s="77"/>
    </row>
    <row r="510923" spans="2:3" x14ac:dyDescent="0.25">
      <c r="B510923" s="78"/>
      <c r="C510923" s="77"/>
    </row>
    <row r="510924" spans="2:3" x14ac:dyDescent="0.25">
      <c r="B510924" s="78"/>
      <c r="C510924" s="77"/>
    </row>
    <row r="510925" spans="2:3" x14ac:dyDescent="0.25">
      <c r="B510925" s="78"/>
      <c r="C510925" s="77"/>
    </row>
    <row r="510926" spans="2:3" x14ac:dyDescent="0.25">
      <c r="B510926" s="78"/>
      <c r="C510926" s="77"/>
    </row>
    <row r="510927" spans="2:3" x14ac:dyDescent="0.25">
      <c r="B510927" s="78"/>
      <c r="C510927" s="77"/>
    </row>
    <row r="510928" spans="2:3" x14ac:dyDescent="0.25">
      <c r="B510928" s="78"/>
      <c r="C510928" s="77"/>
    </row>
    <row r="510929" spans="2:3" x14ac:dyDescent="0.25">
      <c r="B510929" s="78"/>
      <c r="C510929" s="77"/>
    </row>
    <row r="510930" spans="2:3" x14ac:dyDescent="0.25">
      <c r="B510930" s="78"/>
      <c r="C510930" s="77"/>
    </row>
    <row r="510931" spans="2:3" x14ac:dyDescent="0.25">
      <c r="B510931" s="78"/>
      <c r="C510931" s="77"/>
    </row>
    <row r="510932" spans="2:3" x14ac:dyDescent="0.25">
      <c r="B510932" s="78"/>
      <c r="C510932" s="77"/>
    </row>
    <row r="510933" spans="2:3" x14ac:dyDescent="0.25">
      <c r="B510933" s="78"/>
      <c r="C510933" s="77"/>
    </row>
    <row r="510934" spans="2:3" x14ac:dyDescent="0.25">
      <c r="B510934" s="78"/>
      <c r="C510934" s="77"/>
    </row>
    <row r="511044" spans="2:3" x14ac:dyDescent="0.25">
      <c r="B511044" s="78"/>
      <c r="C511044" s="77"/>
    </row>
    <row r="511045" spans="2:3" x14ac:dyDescent="0.25">
      <c r="B511045" s="78"/>
      <c r="C511045" s="77"/>
    </row>
    <row r="511046" spans="2:3" x14ac:dyDescent="0.25">
      <c r="B511046" s="78"/>
      <c r="C511046" s="77"/>
    </row>
    <row r="511047" spans="2:3" x14ac:dyDescent="0.25">
      <c r="B511047" s="78"/>
      <c r="C511047" s="77"/>
    </row>
    <row r="511048" spans="2:3" x14ac:dyDescent="0.25">
      <c r="B511048" s="78"/>
      <c r="C511048" s="77"/>
    </row>
    <row r="511049" spans="2:3" x14ac:dyDescent="0.25">
      <c r="B511049" s="78"/>
      <c r="C511049" s="77"/>
    </row>
    <row r="511050" spans="2:3" x14ac:dyDescent="0.25">
      <c r="B511050" s="78"/>
      <c r="C511050" s="77"/>
    </row>
    <row r="511051" spans="2:3" x14ac:dyDescent="0.25">
      <c r="B511051" s="78"/>
      <c r="C511051" s="77"/>
    </row>
    <row r="511052" spans="2:3" x14ac:dyDescent="0.25">
      <c r="B511052" s="78"/>
      <c r="C511052" s="77"/>
    </row>
    <row r="511053" spans="2:3" x14ac:dyDescent="0.25">
      <c r="B511053" s="78"/>
      <c r="C511053" s="77"/>
    </row>
    <row r="511054" spans="2:3" x14ac:dyDescent="0.25">
      <c r="B511054" s="78"/>
      <c r="C511054" s="77"/>
    </row>
    <row r="511055" spans="2:3" x14ac:dyDescent="0.25">
      <c r="B511055" s="78"/>
      <c r="C511055" s="77"/>
    </row>
    <row r="511056" spans="2:3" x14ac:dyDescent="0.25">
      <c r="B511056" s="78"/>
      <c r="C511056" s="77"/>
    </row>
    <row r="511166" spans="2:3" x14ac:dyDescent="0.25">
      <c r="B511166" s="78"/>
      <c r="C511166" s="77"/>
    </row>
    <row r="511167" spans="2:3" x14ac:dyDescent="0.25">
      <c r="B511167" s="78"/>
      <c r="C511167" s="77"/>
    </row>
    <row r="511168" spans="2:3" x14ac:dyDescent="0.25">
      <c r="B511168" s="78"/>
      <c r="C511168" s="77"/>
    </row>
    <row r="511169" spans="2:3" x14ac:dyDescent="0.25">
      <c r="B511169" s="78"/>
      <c r="C511169" s="77"/>
    </row>
    <row r="511170" spans="2:3" x14ac:dyDescent="0.25">
      <c r="B511170" s="78"/>
      <c r="C511170" s="77"/>
    </row>
    <row r="511171" spans="2:3" x14ac:dyDescent="0.25">
      <c r="B511171" s="78"/>
      <c r="C511171" s="77"/>
    </row>
    <row r="511172" spans="2:3" x14ac:dyDescent="0.25">
      <c r="B511172" s="78"/>
      <c r="C511172" s="77"/>
    </row>
    <row r="511173" spans="2:3" x14ac:dyDescent="0.25">
      <c r="B511173" s="78"/>
      <c r="C511173" s="77"/>
    </row>
    <row r="511174" spans="2:3" x14ac:dyDescent="0.25">
      <c r="B511174" s="78"/>
      <c r="C511174" s="77"/>
    </row>
    <row r="511175" spans="2:3" x14ac:dyDescent="0.25">
      <c r="B511175" s="78"/>
      <c r="C511175" s="77"/>
    </row>
    <row r="511176" spans="2:3" x14ac:dyDescent="0.25">
      <c r="B511176" s="78"/>
      <c r="C511176" s="77"/>
    </row>
    <row r="511177" spans="2:3" x14ac:dyDescent="0.25">
      <c r="B511177" s="78"/>
      <c r="C511177" s="77"/>
    </row>
    <row r="511178" spans="2:3" x14ac:dyDescent="0.25">
      <c r="B511178" s="78"/>
      <c r="C511178" s="77"/>
    </row>
    <row r="511288" spans="2:3" x14ac:dyDescent="0.25">
      <c r="B511288" s="78"/>
      <c r="C511288" s="77"/>
    </row>
    <row r="511289" spans="2:3" x14ac:dyDescent="0.25">
      <c r="B511289" s="78"/>
      <c r="C511289" s="77"/>
    </row>
    <row r="511290" spans="2:3" x14ac:dyDescent="0.25">
      <c r="B511290" s="78"/>
      <c r="C511290" s="77"/>
    </row>
    <row r="511291" spans="2:3" x14ac:dyDescent="0.25">
      <c r="B511291" s="78"/>
      <c r="C511291" s="77"/>
    </row>
    <row r="511292" spans="2:3" x14ac:dyDescent="0.25">
      <c r="B511292" s="78"/>
      <c r="C511292" s="77"/>
    </row>
    <row r="511293" spans="2:3" x14ac:dyDescent="0.25">
      <c r="B511293" s="78"/>
      <c r="C511293" s="77"/>
    </row>
    <row r="511294" spans="2:3" x14ac:dyDescent="0.25">
      <c r="B511294" s="78"/>
      <c r="C511294" s="77"/>
    </row>
    <row r="511295" spans="2:3" x14ac:dyDescent="0.25">
      <c r="B511295" s="78"/>
      <c r="C511295" s="77"/>
    </row>
    <row r="511296" spans="2:3" x14ac:dyDescent="0.25">
      <c r="B511296" s="78"/>
      <c r="C511296" s="77"/>
    </row>
    <row r="511297" spans="2:3" x14ac:dyDescent="0.25">
      <c r="B511297" s="78"/>
      <c r="C511297" s="77"/>
    </row>
    <row r="511298" spans="2:3" x14ac:dyDescent="0.25">
      <c r="B511298" s="78"/>
      <c r="C511298" s="77"/>
    </row>
    <row r="511299" spans="2:3" x14ac:dyDescent="0.25">
      <c r="B511299" s="78"/>
      <c r="C511299" s="77"/>
    </row>
    <row r="511300" spans="2:3" x14ac:dyDescent="0.25">
      <c r="B511300" s="78"/>
      <c r="C511300" s="77"/>
    </row>
    <row r="511410" spans="2:3" x14ac:dyDescent="0.25">
      <c r="B511410" s="78"/>
      <c r="C511410" s="77"/>
    </row>
    <row r="511411" spans="2:3" x14ac:dyDescent="0.25">
      <c r="B511411" s="78"/>
      <c r="C511411" s="77"/>
    </row>
    <row r="511412" spans="2:3" x14ac:dyDescent="0.25">
      <c r="B511412" s="78"/>
      <c r="C511412" s="77"/>
    </row>
    <row r="511413" spans="2:3" x14ac:dyDescent="0.25">
      <c r="B511413" s="78"/>
      <c r="C511413" s="77"/>
    </row>
    <row r="511414" spans="2:3" x14ac:dyDescent="0.25">
      <c r="B511414" s="78"/>
      <c r="C511414" s="77"/>
    </row>
    <row r="511415" spans="2:3" x14ac:dyDescent="0.25">
      <c r="B511415" s="78"/>
      <c r="C511415" s="77"/>
    </row>
    <row r="511416" spans="2:3" x14ac:dyDescent="0.25">
      <c r="B511416" s="78"/>
      <c r="C511416" s="77"/>
    </row>
    <row r="511417" spans="2:3" x14ac:dyDescent="0.25">
      <c r="B511417" s="78"/>
      <c r="C511417" s="77"/>
    </row>
    <row r="511418" spans="2:3" x14ac:dyDescent="0.25">
      <c r="B511418" s="78"/>
      <c r="C511418" s="77"/>
    </row>
    <row r="511419" spans="2:3" x14ac:dyDescent="0.25">
      <c r="B511419" s="78"/>
      <c r="C511419" s="77"/>
    </row>
    <row r="511420" spans="2:3" x14ac:dyDescent="0.25">
      <c r="B511420" s="78"/>
      <c r="C511420" s="77"/>
    </row>
    <row r="511421" spans="2:3" x14ac:dyDescent="0.25">
      <c r="B511421" s="78"/>
      <c r="C511421" s="77"/>
    </row>
    <row r="511422" spans="2:3" x14ac:dyDescent="0.25">
      <c r="B511422" s="78"/>
      <c r="C511422" s="77"/>
    </row>
    <row r="511532" spans="2:3" x14ac:dyDescent="0.25">
      <c r="B511532" s="78"/>
      <c r="C511532" s="77"/>
    </row>
    <row r="511533" spans="2:3" x14ac:dyDescent="0.25">
      <c r="B511533" s="78"/>
      <c r="C511533" s="77"/>
    </row>
    <row r="511534" spans="2:3" x14ac:dyDescent="0.25">
      <c r="B511534" s="78"/>
      <c r="C511534" s="77"/>
    </row>
    <row r="511535" spans="2:3" x14ac:dyDescent="0.25">
      <c r="B511535" s="78"/>
      <c r="C511535" s="77"/>
    </row>
    <row r="511536" spans="2:3" x14ac:dyDescent="0.25">
      <c r="B511536" s="78"/>
      <c r="C511536" s="77"/>
    </row>
    <row r="511537" spans="2:3" x14ac:dyDescent="0.25">
      <c r="B511537" s="78"/>
      <c r="C511537" s="77"/>
    </row>
    <row r="511538" spans="2:3" x14ac:dyDescent="0.25">
      <c r="B511538" s="78"/>
      <c r="C511538" s="77"/>
    </row>
    <row r="511539" spans="2:3" x14ac:dyDescent="0.25">
      <c r="B511539" s="78"/>
      <c r="C511539" s="77"/>
    </row>
    <row r="511540" spans="2:3" x14ac:dyDescent="0.25">
      <c r="B511540" s="78"/>
      <c r="C511540" s="77"/>
    </row>
    <row r="511541" spans="2:3" x14ac:dyDescent="0.25">
      <c r="B511541" s="78"/>
      <c r="C511541" s="77"/>
    </row>
    <row r="511542" spans="2:3" x14ac:dyDescent="0.25">
      <c r="B511542" s="78"/>
      <c r="C511542" s="77"/>
    </row>
    <row r="511543" spans="2:3" x14ac:dyDescent="0.25">
      <c r="B511543" s="78"/>
      <c r="C511543" s="77"/>
    </row>
    <row r="511544" spans="2:3" x14ac:dyDescent="0.25">
      <c r="B511544" s="78"/>
      <c r="C511544" s="77"/>
    </row>
    <row r="511654" spans="2:3" x14ac:dyDescent="0.25">
      <c r="B511654" s="78"/>
      <c r="C511654" s="77"/>
    </row>
    <row r="511655" spans="2:3" x14ac:dyDescent="0.25">
      <c r="B511655" s="78"/>
      <c r="C511655" s="77"/>
    </row>
    <row r="511656" spans="2:3" x14ac:dyDescent="0.25">
      <c r="B511656" s="78"/>
      <c r="C511656" s="77"/>
    </row>
    <row r="511657" spans="2:3" x14ac:dyDescent="0.25">
      <c r="B511657" s="78"/>
      <c r="C511657" s="77"/>
    </row>
    <row r="511658" spans="2:3" x14ac:dyDescent="0.25">
      <c r="B511658" s="78"/>
      <c r="C511658" s="77"/>
    </row>
    <row r="511659" spans="2:3" x14ac:dyDescent="0.25">
      <c r="B511659" s="78"/>
      <c r="C511659" s="77"/>
    </row>
    <row r="511660" spans="2:3" x14ac:dyDescent="0.25">
      <c r="B511660" s="78"/>
      <c r="C511660" s="77"/>
    </row>
    <row r="511661" spans="2:3" x14ac:dyDescent="0.25">
      <c r="B511661" s="78"/>
      <c r="C511661" s="77"/>
    </row>
    <row r="511662" spans="2:3" x14ac:dyDescent="0.25">
      <c r="B511662" s="78"/>
      <c r="C511662" s="77"/>
    </row>
    <row r="511663" spans="2:3" x14ac:dyDescent="0.25">
      <c r="B511663" s="78"/>
      <c r="C511663" s="77"/>
    </row>
    <row r="511664" spans="2:3" x14ac:dyDescent="0.25">
      <c r="B511664" s="78"/>
      <c r="C511664" s="77"/>
    </row>
    <row r="511665" spans="2:3" x14ac:dyDescent="0.25">
      <c r="B511665" s="78"/>
      <c r="C511665" s="77"/>
    </row>
    <row r="511666" spans="2:3" x14ac:dyDescent="0.25">
      <c r="B511666" s="78"/>
      <c r="C511666" s="77"/>
    </row>
    <row r="511776" spans="2:3" x14ac:dyDescent="0.25">
      <c r="B511776" s="78"/>
      <c r="C511776" s="77"/>
    </row>
    <row r="511777" spans="2:3" x14ac:dyDescent="0.25">
      <c r="B511777" s="78"/>
      <c r="C511777" s="77"/>
    </row>
    <row r="511778" spans="2:3" x14ac:dyDescent="0.25">
      <c r="B511778" s="78"/>
      <c r="C511778" s="77"/>
    </row>
    <row r="511779" spans="2:3" x14ac:dyDescent="0.25">
      <c r="B511779" s="78"/>
      <c r="C511779" s="77"/>
    </row>
    <row r="511780" spans="2:3" x14ac:dyDescent="0.25">
      <c r="B511780" s="78"/>
      <c r="C511780" s="77"/>
    </row>
    <row r="511781" spans="2:3" x14ac:dyDescent="0.25">
      <c r="B511781" s="78"/>
      <c r="C511781" s="77"/>
    </row>
    <row r="511782" spans="2:3" x14ac:dyDescent="0.25">
      <c r="B511782" s="78"/>
      <c r="C511782" s="77"/>
    </row>
    <row r="511783" spans="2:3" x14ac:dyDescent="0.25">
      <c r="B511783" s="78"/>
      <c r="C511783" s="77"/>
    </row>
    <row r="511784" spans="2:3" x14ac:dyDescent="0.25">
      <c r="B511784" s="78"/>
      <c r="C511784" s="77"/>
    </row>
    <row r="511785" spans="2:3" x14ac:dyDescent="0.25">
      <c r="B511785" s="78"/>
      <c r="C511785" s="77"/>
    </row>
    <row r="511786" spans="2:3" x14ac:dyDescent="0.25">
      <c r="B511786" s="78"/>
      <c r="C511786" s="77"/>
    </row>
    <row r="511787" spans="2:3" x14ac:dyDescent="0.25">
      <c r="B511787" s="78"/>
      <c r="C511787" s="77"/>
    </row>
    <row r="511788" spans="2:3" x14ac:dyDescent="0.25">
      <c r="B511788" s="78"/>
      <c r="C511788" s="77"/>
    </row>
    <row r="511898" spans="2:3" x14ac:dyDescent="0.25">
      <c r="B511898" s="78"/>
      <c r="C511898" s="77"/>
    </row>
    <row r="511899" spans="2:3" x14ac:dyDescent="0.25">
      <c r="B511899" s="78"/>
      <c r="C511899" s="77"/>
    </row>
    <row r="511900" spans="2:3" x14ac:dyDescent="0.25">
      <c r="B511900" s="78"/>
      <c r="C511900" s="77"/>
    </row>
    <row r="511901" spans="2:3" x14ac:dyDescent="0.25">
      <c r="B511901" s="78"/>
      <c r="C511901" s="77"/>
    </row>
    <row r="511902" spans="2:3" x14ac:dyDescent="0.25">
      <c r="B511902" s="78"/>
      <c r="C511902" s="77"/>
    </row>
    <row r="511903" spans="2:3" x14ac:dyDescent="0.25">
      <c r="B511903" s="78"/>
      <c r="C511903" s="77"/>
    </row>
    <row r="511904" spans="2:3" x14ac:dyDescent="0.25">
      <c r="B511904" s="78"/>
      <c r="C511904" s="77"/>
    </row>
    <row r="511905" spans="2:3" x14ac:dyDescent="0.25">
      <c r="B511905" s="78"/>
      <c r="C511905" s="77"/>
    </row>
    <row r="511906" spans="2:3" x14ac:dyDescent="0.25">
      <c r="B511906" s="78"/>
      <c r="C511906" s="77"/>
    </row>
    <row r="511907" spans="2:3" x14ac:dyDescent="0.25">
      <c r="B511907" s="78"/>
      <c r="C511907" s="77"/>
    </row>
    <row r="511908" spans="2:3" x14ac:dyDescent="0.25">
      <c r="B511908" s="78"/>
      <c r="C511908" s="77"/>
    </row>
    <row r="511909" spans="2:3" x14ac:dyDescent="0.25">
      <c r="B511909" s="78"/>
      <c r="C511909" s="77"/>
    </row>
    <row r="511910" spans="2:3" x14ac:dyDescent="0.25">
      <c r="B511910" s="78"/>
      <c r="C511910" s="77"/>
    </row>
    <row r="512020" spans="2:3" x14ac:dyDescent="0.25">
      <c r="B512020" s="78"/>
      <c r="C512020" s="77"/>
    </row>
    <row r="512021" spans="2:3" x14ac:dyDescent="0.25">
      <c r="B512021" s="78"/>
      <c r="C512021" s="77"/>
    </row>
    <row r="512022" spans="2:3" x14ac:dyDescent="0.25">
      <c r="B512022" s="78"/>
      <c r="C512022" s="77"/>
    </row>
    <row r="512023" spans="2:3" x14ac:dyDescent="0.25">
      <c r="B512023" s="78"/>
      <c r="C512023" s="77"/>
    </row>
    <row r="512024" spans="2:3" x14ac:dyDescent="0.25">
      <c r="B512024" s="78"/>
      <c r="C512024" s="77"/>
    </row>
    <row r="512025" spans="2:3" x14ac:dyDescent="0.25">
      <c r="B512025" s="78"/>
      <c r="C512025" s="77"/>
    </row>
    <row r="512026" spans="2:3" x14ac:dyDescent="0.25">
      <c r="B512026" s="78"/>
      <c r="C512026" s="77"/>
    </row>
    <row r="512027" spans="2:3" x14ac:dyDescent="0.25">
      <c r="B512027" s="78"/>
      <c r="C512027" s="77"/>
    </row>
    <row r="512028" spans="2:3" x14ac:dyDescent="0.25">
      <c r="B512028" s="78"/>
      <c r="C512028" s="77"/>
    </row>
    <row r="512029" spans="2:3" x14ac:dyDescent="0.25">
      <c r="B512029" s="78"/>
      <c r="C512029" s="77"/>
    </row>
    <row r="512030" spans="2:3" x14ac:dyDescent="0.25">
      <c r="B512030" s="78"/>
      <c r="C512030" s="77"/>
    </row>
    <row r="512031" spans="2:3" x14ac:dyDescent="0.25">
      <c r="B512031" s="78"/>
      <c r="C512031" s="77"/>
    </row>
    <row r="512032" spans="2:3" x14ac:dyDescent="0.25">
      <c r="B512032" s="78"/>
      <c r="C512032" s="77"/>
    </row>
    <row r="512142" spans="2:3" x14ac:dyDescent="0.25">
      <c r="B512142" s="78"/>
      <c r="C512142" s="77"/>
    </row>
    <row r="512143" spans="2:3" x14ac:dyDescent="0.25">
      <c r="B512143" s="78"/>
      <c r="C512143" s="77"/>
    </row>
    <row r="512144" spans="2:3" x14ac:dyDescent="0.25">
      <c r="B512144" s="78"/>
      <c r="C512144" s="77"/>
    </row>
    <row r="512145" spans="2:3" x14ac:dyDescent="0.25">
      <c r="B512145" s="78"/>
      <c r="C512145" s="77"/>
    </row>
    <row r="512146" spans="2:3" x14ac:dyDescent="0.25">
      <c r="B512146" s="78"/>
      <c r="C512146" s="77"/>
    </row>
    <row r="512147" spans="2:3" x14ac:dyDescent="0.25">
      <c r="B512147" s="78"/>
      <c r="C512147" s="77"/>
    </row>
    <row r="512148" spans="2:3" x14ac:dyDescent="0.25">
      <c r="B512148" s="78"/>
      <c r="C512148" s="77"/>
    </row>
    <row r="512149" spans="2:3" x14ac:dyDescent="0.25">
      <c r="B512149" s="78"/>
      <c r="C512149" s="77"/>
    </row>
    <row r="512150" spans="2:3" x14ac:dyDescent="0.25">
      <c r="B512150" s="78"/>
      <c r="C512150" s="77"/>
    </row>
    <row r="512151" spans="2:3" x14ac:dyDescent="0.25">
      <c r="B512151" s="78"/>
      <c r="C512151" s="77"/>
    </row>
    <row r="512152" spans="2:3" x14ac:dyDescent="0.25">
      <c r="B512152" s="78"/>
      <c r="C512152" s="77"/>
    </row>
    <row r="512153" spans="2:3" x14ac:dyDescent="0.25">
      <c r="B512153" s="78"/>
      <c r="C512153" s="77"/>
    </row>
    <row r="512154" spans="2:3" x14ac:dyDescent="0.25">
      <c r="B512154" s="78"/>
      <c r="C512154" s="77"/>
    </row>
    <row r="512264" spans="2:3" x14ac:dyDescent="0.25">
      <c r="B512264" s="78"/>
      <c r="C512264" s="77"/>
    </row>
    <row r="512265" spans="2:3" x14ac:dyDescent="0.25">
      <c r="B512265" s="78"/>
      <c r="C512265" s="77"/>
    </row>
    <row r="512266" spans="2:3" x14ac:dyDescent="0.25">
      <c r="B512266" s="78"/>
      <c r="C512266" s="77"/>
    </row>
    <row r="512267" spans="2:3" x14ac:dyDescent="0.25">
      <c r="B512267" s="78"/>
      <c r="C512267" s="77"/>
    </row>
    <row r="512268" spans="2:3" x14ac:dyDescent="0.25">
      <c r="B512268" s="78"/>
      <c r="C512268" s="77"/>
    </row>
    <row r="512269" spans="2:3" x14ac:dyDescent="0.25">
      <c r="B512269" s="78"/>
      <c r="C512269" s="77"/>
    </row>
    <row r="512270" spans="2:3" x14ac:dyDescent="0.25">
      <c r="B512270" s="78"/>
      <c r="C512270" s="77"/>
    </row>
    <row r="512271" spans="2:3" x14ac:dyDescent="0.25">
      <c r="B512271" s="78"/>
      <c r="C512271" s="77"/>
    </row>
    <row r="512272" spans="2:3" x14ac:dyDescent="0.25">
      <c r="B512272" s="78"/>
      <c r="C512272" s="77"/>
    </row>
    <row r="512273" spans="2:3" x14ac:dyDescent="0.25">
      <c r="B512273" s="78"/>
      <c r="C512273" s="77"/>
    </row>
    <row r="512274" spans="2:3" x14ac:dyDescent="0.25">
      <c r="B512274" s="78"/>
      <c r="C512274" s="77"/>
    </row>
    <row r="512275" spans="2:3" x14ac:dyDescent="0.25">
      <c r="B512275" s="78"/>
      <c r="C512275" s="77"/>
    </row>
    <row r="512276" spans="2:3" x14ac:dyDescent="0.25">
      <c r="B512276" s="78"/>
      <c r="C512276" s="77"/>
    </row>
    <row r="512386" spans="2:3" x14ac:dyDescent="0.25">
      <c r="B512386" s="78"/>
      <c r="C512386" s="77"/>
    </row>
    <row r="512387" spans="2:3" x14ac:dyDescent="0.25">
      <c r="B512387" s="78"/>
      <c r="C512387" s="77"/>
    </row>
    <row r="512388" spans="2:3" x14ac:dyDescent="0.25">
      <c r="B512388" s="78"/>
      <c r="C512388" s="77"/>
    </row>
    <row r="512389" spans="2:3" x14ac:dyDescent="0.25">
      <c r="B512389" s="78"/>
      <c r="C512389" s="77"/>
    </row>
    <row r="512390" spans="2:3" x14ac:dyDescent="0.25">
      <c r="B512390" s="78"/>
      <c r="C512390" s="77"/>
    </row>
    <row r="512391" spans="2:3" x14ac:dyDescent="0.25">
      <c r="B512391" s="78"/>
      <c r="C512391" s="77"/>
    </row>
    <row r="512392" spans="2:3" x14ac:dyDescent="0.25">
      <c r="B512392" s="78"/>
      <c r="C512392" s="77"/>
    </row>
    <row r="512393" spans="2:3" x14ac:dyDescent="0.25">
      <c r="B512393" s="78"/>
      <c r="C512393" s="77"/>
    </row>
    <row r="512394" spans="2:3" x14ac:dyDescent="0.25">
      <c r="B512394" s="78"/>
      <c r="C512394" s="77"/>
    </row>
    <row r="512395" spans="2:3" x14ac:dyDescent="0.25">
      <c r="B512395" s="78"/>
      <c r="C512395" s="77"/>
    </row>
    <row r="512396" spans="2:3" x14ac:dyDescent="0.25">
      <c r="B512396" s="78"/>
      <c r="C512396" s="77"/>
    </row>
    <row r="512397" spans="2:3" x14ac:dyDescent="0.25">
      <c r="B512397" s="78"/>
      <c r="C512397" s="77"/>
    </row>
    <row r="512398" spans="2:3" x14ac:dyDescent="0.25">
      <c r="B512398" s="78"/>
      <c r="C512398" s="77"/>
    </row>
    <row r="512508" spans="2:3" x14ac:dyDescent="0.25">
      <c r="B512508" s="78"/>
      <c r="C512508" s="77"/>
    </row>
    <row r="512509" spans="2:3" x14ac:dyDescent="0.25">
      <c r="B512509" s="78"/>
      <c r="C512509" s="77"/>
    </row>
    <row r="512510" spans="2:3" x14ac:dyDescent="0.25">
      <c r="B512510" s="78"/>
      <c r="C512510" s="77"/>
    </row>
    <row r="512511" spans="2:3" x14ac:dyDescent="0.25">
      <c r="B512511" s="78"/>
      <c r="C512511" s="77"/>
    </row>
    <row r="512512" spans="2:3" x14ac:dyDescent="0.25">
      <c r="B512512" s="78"/>
      <c r="C512512" s="77"/>
    </row>
    <row r="512513" spans="2:3" x14ac:dyDescent="0.25">
      <c r="B512513" s="78"/>
      <c r="C512513" s="77"/>
    </row>
    <row r="512514" spans="2:3" x14ac:dyDescent="0.25">
      <c r="B512514" s="78"/>
      <c r="C512514" s="77"/>
    </row>
    <row r="512515" spans="2:3" x14ac:dyDescent="0.25">
      <c r="B512515" s="78"/>
      <c r="C512515" s="77"/>
    </row>
    <row r="512516" spans="2:3" x14ac:dyDescent="0.25">
      <c r="B512516" s="78"/>
      <c r="C512516" s="77"/>
    </row>
    <row r="512517" spans="2:3" x14ac:dyDescent="0.25">
      <c r="B512517" s="78"/>
      <c r="C512517" s="77"/>
    </row>
    <row r="512518" spans="2:3" x14ac:dyDescent="0.25">
      <c r="B512518" s="78"/>
      <c r="C512518" s="77"/>
    </row>
    <row r="512519" spans="2:3" x14ac:dyDescent="0.25">
      <c r="B512519" s="78"/>
      <c r="C512519" s="77"/>
    </row>
    <row r="512520" spans="2:3" x14ac:dyDescent="0.25">
      <c r="B512520" s="78"/>
      <c r="C512520" s="77"/>
    </row>
    <row r="512630" spans="2:3" x14ac:dyDescent="0.25">
      <c r="B512630" s="78"/>
      <c r="C512630" s="77"/>
    </row>
    <row r="512631" spans="2:3" x14ac:dyDescent="0.25">
      <c r="B512631" s="78"/>
      <c r="C512631" s="77"/>
    </row>
    <row r="512632" spans="2:3" x14ac:dyDescent="0.25">
      <c r="B512632" s="78"/>
      <c r="C512632" s="77"/>
    </row>
    <row r="512633" spans="2:3" x14ac:dyDescent="0.25">
      <c r="B512633" s="78"/>
      <c r="C512633" s="77"/>
    </row>
    <row r="512634" spans="2:3" x14ac:dyDescent="0.25">
      <c r="B512634" s="78"/>
      <c r="C512634" s="77"/>
    </row>
    <row r="512635" spans="2:3" x14ac:dyDescent="0.25">
      <c r="B512635" s="78"/>
      <c r="C512635" s="77"/>
    </row>
    <row r="512636" spans="2:3" x14ac:dyDescent="0.25">
      <c r="B512636" s="78"/>
      <c r="C512636" s="77"/>
    </row>
    <row r="512637" spans="2:3" x14ac:dyDescent="0.25">
      <c r="B512637" s="78"/>
      <c r="C512637" s="77"/>
    </row>
    <row r="512638" spans="2:3" x14ac:dyDescent="0.25">
      <c r="B512638" s="78"/>
      <c r="C512638" s="77"/>
    </row>
    <row r="512639" spans="2:3" x14ac:dyDescent="0.25">
      <c r="B512639" s="78"/>
      <c r="C512639" s="77"/>
    </row>
    <row r="512640" spans="2:3" x14ac:dyDescent="0.25">
      <c r="B512640" s="78"/>
      <c r="C512640" s="77"/>
    </row>
    <row r="512641" spans="2:3" x14ac:dyDescent="0.25">
      <c r="B512641" s="78"/>
      <c r="C512641" s="77"/>
    </row>
    <row r="512642" spans="2:3" x14ac:dyDescent="0.25">
      <c r="B512642" s="78"/>
      <c r="C512642" s="77"/>
    </row>
    <row r="512752" spans="2:3" x14ac:dyDescent="0.25">
      <c r="B512752" s="78"/>
      <c r="C512752" s="77"/>
    </row>
    <row r="512753" spans="2:3" x14ac:dyDescent="0.25">
      <c r="B512753" s="78"/>
      <c r="C512753" s="77"/>
    </row>
    <row r="512754" spans="2:3" x14ac:dyDescent="0.25">
      <c r="B512754" s="78"/>
      <c r="C512754" s="77"/>
    </row>
    <row r="512755" spans="2:3" x14ac:dyDescent="0.25">
      <c r="B512755" s="78"/>
      <c r="C512755" s="77"/>
    </row>
    <row r="512756" spans="2:3" x14ac:dyDescent="0.25">
      <c r="B512756" s="78"/>
      <c r="C512756" s="77"/>
    </row>
    <row r="512757" spans="2:3" x14ac:dyDescent="0.25">
      <c r="B512757" s="78"/>
      <c r="C512757" s="77"/>
    </row>
    <row r="512758" spans="2:3" x14ac:dyDescent="0.25">
      <c r="B512758" s="78"/>
      <c r="C512758" s="77"/>
    </row>
    <row r="512759" spans="2:3" x14ac:dyDescent="0.25">
      <c r="B512759" s="78"/>
      <c r="C512759" s="77"/>
    </row>
    <row r="512760" spans="2:3" x14ac:dyDescent="0.25">
      <c r="B512760" s="78"/>
      <c r="C512760" s="77"/>
    </row>
    <row r="512761" spans="2:3" x14ac:dyDescent="0.25">
      <c r="B512761" s="78"/>
      <c r="C512761" s="77"/>
    </row>
    <row r="512762" spans="2:3" x14ac:dyDescent="0.25">
      <c r="B512762" s="78"/>
      <c r="C512762" s="77"/>
    </row>
    <row r="512763" spans="2:3" x14ac:dyDescent="0.25">
      <c r="B512763" s="78"/>
      <c r="C512763" s="77"/>
    </row>
    <row r="512764" spans="2:3" x14ac:dyDescent="0.25">
      <c r="B512764" s="78"/>
      <c r="C512764" s="77"/>
    </row>
    <row r="512874" spans="2:3" x14ac:dyDescent="0.25">
      <c r="B512874" s="78"/>
      <c r="C512874" s="77"/>
    </row>
    <row r="512875" spans="2:3" x14ac:dyDescent="0.25">
      <c r="B512875" s="78"/>
      <c r="C512875" s="77"/>
    </row>
    <row r="512876" spans="2:3" x14ac:dyDescent="0.25">
      <c r="B512876" s="78"/>
      <c r="C512876" s="77"/>
    </row>
    <row r="512877" spans="2:3" x14ac:dyDescent="0.25">
      <c r="B512877" s="78"/>
      <c r="C512877" s="77"/>
    </row>
    <row r="512878" spans="2:3" x14ac:dyDescent="0.25">
      <c r="B512878" s="78"/>
      <c r="C512878" s="77"/>
    </row>
    <row r="512879" spans="2:3" x14ac:dyDescent="0.25">
      <c r="B512879" s="78"/>
      <c r="C512879" s="77"/>
    </row>
    <row r="512880" spans="2:3" x14ac:dyDescent="0.25">
      <c r="B512880" s="78"/>
      <c r="C512880" s="77"/>
    </row>
    <row r="512881" spans="2:3" x14ac:dyDescent="0.25">
      <c r="B512881" s="78"/>
      <c r="C512881" s="77"/>
    </row>
    <row r="512882" spans="2:3" x14ac:dyDescent="0.25">
      <c r="B512882" s="78"/>
      <c r="C512882" s="77"/>
    </row>
    <row r="512883" spans="2:3" x14ac:dyDescent="0.25">
      <c r="B512883" s="78"/>
      <c r="C512883" s="77"/>
    </row>
    <row r="512884" spans="2:3" x14ac:dyDescent="0.25">
      <c r="B512884" s="78"/>
      <c r="C512884" s="77"/>
    </row>
    <row r="512885" spans="2:3" x14ac:dyDescent="0.25">
      <c r="B512885" s="78"/>
      <c r="C512885" s="77"/>
    </row>
    <row r="512886" spans="2:3" x14ac:dyDescent="0.25">
      <c r="B512886" s="78"/>
      <c r="C512886" s="77"/>
    </row>
    <row r="512996" spans="2:3" x14ac:dyDescent="0.25">
      <c r="B512996" s="78"/>
      <c r="C512996" s="77"/>
    </row>
    <row r="512997" spans="2:3" x14ac:dyDescent="0.25">
      <c r="B512997" s="78"/>
      <c r="C512997" s="77"/>
    </row>
    <row r="512998" spans="2:3" x14ac:dyDescent="0.25">
      <c r="B512998" s="78"/>
      <c r="C512998" s="77"/>
    </row>
    <row r="512999" spans="2:3" x14ac:dyDescent="0.25">
      <c r="B512999" s="78"/>
      <c r="C512999" s="77"/>
    </row>
    <row r="513000" spans="2:3" x14ac:dyDescent="0.25">
      <c r="B513000" s="78"/>
      <c r="C513000" s="77"/>
    </row>
    <row r="513001" spans="2:3" x14ac:dyDescent="0.25">
      <c r="B513001" s="78"/>
      <c r="C513001" s="77"/>
    </row>
    <row r="513002" spans="2:3" x14ac:dyDescent="0.25">
      <c r="B513002" s="78"/>
      <c r="C513002" s="77"/>
    </row>
    <row r="513003" spans="2:3" x14ac:dyDescent="0.25">
      <c r="B513003" s="78"/>
      <c r="C513003" s="77"/>
    </row>
    <row r="513004" spans="2:3" x14ac:dyDescent="0.25">
      <c r="B513004" s="78"/>
      <c r="C513004" s="77"/>
    </row>
    <row r="513005" spans="2:3" x14ac:dyDescent="0.25">
      <c r="B513005" s="78"/>
      <c r="C513005" s="77"/>
    </row>
    <row r="513006" spans="2:3" x14ac:dyDescent="0.25">
      <c r="B513006" s="78"/>
      <c r="C513006" s="77"/>
    </row>
    <row r="513007" spans="2:3" x14ac:dyDescent="0.25">
      <c r="B513007" s="78"/>
      <c r="C513007" s="77"/>
    </row>
    <row r="513008" spans="2:3" x14ac:dyDescent="0.25">
      <c r="B513008" s="78"/>
      <c r="C513008" s="77"/>
    </row>
    <row r="513118" spans="2:3" x14ac:dyDescent="0.25">
      <c r="B513118" s="78"/>
      <c r="C513118" s="77"/>
    </row>
    <row r="513119" spans="2:3" x14ac:dyDescent="0.25">
      <c r="B513119" s="78"/>
      <c r="C513119" s="77"/>
    </row>
    <row r="513120" spans="2:3" x14ac:dyDescent="0.25">
      <c r="B513120" s="78"/>
      <c r="C513120" s="77"/>
    </row>
    <row r="513121" spans="2:3" x14ac:dyDescent="0.25">
      <c r="B513121" s="78"/>
      <c r="C513121" s="77"/>
    </row>
    <row r="513122" spans="2:3" x14ac:dyDescent="0.25">
      <c r="B513122" s="78"/>
      <c r="C513122" s="77"/>
    </row>
    <row r="513123" spans="2:3" x14ac:dyDescent="0.25">
      <c r="B513123" s="78"/>
      <c r="C513123" s="77"/>
    </row>
    <row r="513124" spans="2:3" x14ac:dyDescent="0.25">
      <c r="B513124" s="78"/>
      <c r="C513124" s="77"/>
    </row>
    <row r="513125" spans="2:3" x14ac:dyDescent="0.25">
      <c r="B513125" s="78"/>
      <c r="C513125" s="77"/>
    </row>
    <row r="513126" spans="2:3" x14ac:dyDescent="0.25">
      <c r="B513126" s="78"/>
      <c r="C513126" s="77"/>
    </row>
    <row r="513127" spans="2:3" x14ac:dyDescent="0.25">
      <c r="B513127" s="78"/>
      <c r="C513127" s="77"/>
    </row>
    <row r="513128" spans="2:3" x14ac:dyDescent="0.25">
      <c r="B513128" s="78"/>
      <c r="C513128" s="77"/>
    </row>
    <row r="513129" spans="2:3" x14ac:dyDescent="0.25">
      <c r="B513129" s="78"/>
      <c r="C513129" s="77"/>
    </row>
    <row r="513130" spans="2:3" x14ac:dyDescent="0.25">
      <c r="B513130" s="78"/>
      <c r="C513130" s="77"/>
    </row>
    <row r="513240" spans="2:3" x14ac:dyDescent="0.25">
      <c r="B513240" s="78"/>
      <c r="C513240" s="77"/>
    </row>
    <row r="513241" spans="2:3" x14ac:dyDescent="0.25">
      <c r="B513241" s="78"/>
      <c r="C513241" s="77"/>
    </row>
    <row r="513242" spans="2:3" x14ac:dyDescent="0.25">
      <c r="B513242" s="78"/>
      <c r="C513242" s="77"/>
    </row>
    <row r="513243" spans="2:3" x14ac:dyDescent="0.25">
      <c r="B513243" s="78"/>
      <c r="C513243" s="77"/>
    </row>
    <row r="513244" spans="2:3" x14ac:dyDescent="0.25">
      <c r="B513244" s="78"/>
      <c r="C513244" s="77"/>
    </row>
    <row r="513245" spans="2:3" x14ac:dyDescent="0.25">
      <c r="B513245" s="78"/>
      <c r="C513245" s="77"/>
    </row>
    <row r="513246" spans="2:3" x14ac:dyDescent="0.25">
      <c r="B513246" s="78"/>
      <c r="C513246" s="77"/>
    </row>
    <row r="513247" spans="2:3" x14ac:dyDescent="0.25">
      <c r="B513247" s="78"/>
      <c r="C513247" s="77"/>
    </row>
    <row r="513248" spans="2:3" x14ac:dyDescent="0.25">
      <c r="B513248" s="78"/>
      <c r="C513248" s="77"/>
    </row>
    <row r="513249" spans="2:3" x14ac:dyDescent="0.25">
      <c r="B513249" s="78"/>
      <c r="C513249" s="77"/>
    </row>
    <row r="513250" spans="2:3" x14ac:dyDescent="0.25">
      <c r="B513250" s="78"/>
      <c r="C513250" s="77"/>
    </row>
    <row r="513251" spans="2:3" x14ac:dyDescent="0.25">
      <c r="B513251" s="78"/>
      <c r="C513251" s="77"/>
    </row>
    <row r="513252" spans="2:3" x14ac:dyDescent="0.25">
      <c r="B513252" s="78"/>
      <c r="C513252" s="77"/>
    </row>
    <row r="513362" spans="2:3" x14ac:dyDescent="0.25">
      <c r="B513362" s="78"/>
      <c r="C513362" s="77"/>
    </row>
    <row r="513363" spans="2:3" x14ac:dyDescent="0.25">
      <c r="B513363" s="78"/>
      <c r="C513363" s="77"/>
    </row>
    <row r="513364" spans="2:3" x14ac:dyDescent="0.25">
      <c r="B513364" s="78"/>
      <c r="C513364" s="77"/>
    </row>
    <row r="513365" spans="2:3" x14ac:dyDescent="0.25">
      <c r="B513365" s="78"/>
      <c r="C513365" s="77"/>
    </row>
    <row r="513366" spans="2:3" x14ac:dyDescent="0.25">
      <c r="B513366" s="78"/>
      <c r="C513366" s="77"/>
    </row>
    <row r="513367" spans="2:3" x14ac:dyDescent="0.25">
      <c r="B513367" s="78"/>
      <c r="C513367" s="77"/>
    </row>
    <row r="513368" spans="2:3" x14ac:dyDescent="0.25">
      <c r="B513368" s="78"/>
      <c r="C513368" s="77"/>
    </row>
    <row r="513369" spans="2:3" x14ac:dyDescent="0.25">
      <c r="B513369" s="78"/>
      <c r="C513369" s="77"/>
    </row>
    <row r="513370" spans="2:3" x14ac:dyDescent="0.25">
      <c r="B513370" s="78"/>
      <c r="C513370" s="77"/>
    </row>
    <row r="513371" spans="2:3" x14ac:dyDescent="0.25">
      <c r="B513371" s="78"/>
      <c r="C513371" s="77"/>
    </row>
    <row r="513372" spans="2:3" x14ac:dyDescent="0.25">
      <c r="B513372" s="78"/>
      <c r="C513372" s="77"/>
    </row>
    <row r="513373" spans="2:3" x14ac:dyDescent="0.25">
      <c r="B513373" s="78"/>
      <c r="C513373" s="77"/>
    </row>
    <row r="513374" spans="2:3" x14ac:dyDescent="0.25">
      <c r="B513374" s="78"/>
      <c r="C513374" s="77"/>
    </row>
    <row r="513484" spans="2:3" x14ac:dyDescent="0.25">
      <c r="B513484" s="78"/>
      <c r="C513484" s="77"/>
    </row>
    <row r="513485" spans="2:3" x14ac:dyDescent="0.25">
      <c r="B513485" s="78"/>
      <c r="C513485" s="77"/>
    </row>
    <row r="513486" spans="2:3" x14ac:dyDescent="0.25">
      <c r="B513486" s="78"/>
      <c r="C513486" s="77"/>
    </row>
    <row r="513487" spans="2:3" x14ac:dyDescent="0.25">
      <c r="B513487" s="78"/>
      <c r="C513487" s="77"/>
    </row>
    <row r="513488" spans="2:3" x14ac:dyDescent="0.25">
      <c r="B513488" s="78"/>
      <c r="C513488" s="77"/>
    </row>
    <row r="513489" spans="2:3" x14ac:dyDescent="0.25">
      <c r="B513489" s="78"/>
      <c r="C513489" s="77"/>
    </row>
    <row r="513490" spans="2:3" x14ac:dyDescent="0.25">
      <c r="B513490" s="78"/>
      <c r="C513490" s="77"/>
    </row>
    <row r="513491" spans="2:3" x14ac:dyDescent="0.25">
      <c r="B513491" s="78"/>
      <c r="C513491" s="77"/>
    </row>
    <row r="513492" spans="2:3" x14ac:dyDescent="0.25">
      <c r="B513492" s="78"/>
      <c r="C513492" s="77"/>
    </row>
    <row r="513493" spans="2:3" x14ac:dyDescent="0.25">
      <c r="B513493" s="78"/>
      <c r="C513493" s="77"/>
    </row>
    <row r="513494" spans="2:3" x14ac:dyDescent="0.25">
      <c r="B513494" s="78"/>
      <c r="C513494" s="77"/>
    </row>
    <row r="513495" spans="2:3" x14ac:dyDescent="0.25">
      <c r="B513495" s="78"/>
      <c r="C513495" s="77"/>
    </row>
    <row r="513496" spans="2:3" x14ac:dyDescent="0.25">
      <c r="B513496" s="78"/>
      <c r="C513496" s="77"/>
    </row>
    <row r="513606" spans="2:3" x14ac:dyDescent="0.25">
      <c r="B513606" s="78"/>
      <c r="C513606" s="77"/>
    </row>
    <row r="513607" spans="2:3" x14ac:dyDescent="0.25">
      <c r="B513607" s="78"/>
      <c r="C513607" s="77"/>
    </row>
    <row r="513608" spans="2:3" x14ac:dyDescent="0.25">
      <c r="B513608" s="78"/>
      <c r="C513608" s="77"/>
    </row>
    <row r="513609" spans="2:3" x14ac:dyDescent="0.25">
      <c r="B513609" s="78"/>
      <c r="C513609" s="77"/>
    </row>
    <row r="513610" spans="2:3" x14ac:dyDescent="0.25">
      <c r="B513610" s="78"/>
      <c r="C513610" s="77"/>
    </row>
    <row r="513611" spans="2:3" x14ac:dyDescent="0.25">
      <c r="B513611" s="78"/>
      <c r="C513611" s="77"/>
    </row>
    <row r="513612" spans="2:3" x14ac:dyDescent="0.25">
      <c r="B513612" s="78"/>
      <c r="C513612" s="77"/>
    </row>
    <row r="513613" spans="2:3" x14ac:dyDescent="0.25">
      <c r="B513613" s="78"/>
      <c r="C513613" s="77"/>
    </row>
    <row r="513614" spans="2:3" x14ac:dyDescent="0.25">
      <c r="B513614" s="78"/>
      <c r="C513614" s="77"/>
    </row>
    <row r="513615" spans="2:3" x14ac:dyDescent="0.25">
      <c r="B513615" s="78"/>
      <c r="C513615" s="77"/>
    </row>
    <row r="513616" spans="2:3" x14ac:dyDescent="0.25">
      <c r="B513616" s="78"/>
      <c r="C513616" s="77"/>
    </row>
    <row r="513617" spans="2:3" x14ac:dyDescent="0.25">
      <c r="B513617" s="78"/>
      <c r="C513617" s="77"/>
    </row>
    <row r="513618" spans="2:3" x14ac:dyDescent="0.25">
      <c r="B513618" s="78"/>
      <c r="C513618" s="77"/>
    </row>
    <row r="513728" spans="2:3" x14ac:dyDescent="0.25">
      <c r="B513728" s="78"/>
      <c r="C513728" s="77"/>
    </row>
    <row r="513729" spans="2:3" x14ac:dyDescent="0.25">
      <c r="B513729" s="78"/>
      <c r="C513729" s="77"/>
    </row>
    <row r="513730" spans="2:3" x14ac:dyDescent="0.25">
      <c r="B513730" s="78"/>
      <c r="C513730" s="77"/>
    </row>
    <row r="513731" spans="2:3" x14ac:dyDescent="0.25">
      <c r="B513731" s="78"/>
      <c r="C513731" s="77"/>
    </row>
    <row r="513732" spans="2:3" x14ac:dyDescent="0.25">
      <c r="B513732" s="78"/>
      <c r="C513732" s="77"/>
    </row>
    <row r="513733" spans="2:3" x14ac:dyDescent="0.25">
      <c r="B513733" s="78"/>
      <c r="C513733" s="77"/>
    </row>
    <row r="513734" spans="2:3" x14ac:dyDescent="0.25">
      <c r="B513734" s="78"/>
      <c r="C513734" s="77"/>
    </row>
    <row r="513735" spans="2:3" x14ac:dyDescent="0.25">
      <c r="B513735" s="78"/>
      <c r="C513735" s="77"/>
    </row>
    <row r="513736" spans="2:3" x14ac:dyDescent="0.25">
      <c r="B513736" s="78"/>
      <c r="C513736" s="77"/>
    </row>
    <row r="513737" spans="2:3" x14ac:dyDescent="0.25">
      <c r="B513737" s="78"/>
      <c r="C513737" s="77"/>
    </row>
    <row r="513738" spans="2:3" x14ac:dyDescent="0.25">
      <c r="B513738" s="78"/>
      <c r="C513738" s="77"/>
    </row>
    <row r="513739" spans="2:3" x14ac:dyDescent="0.25">
      <c r="B513739" s="78"/>
      <c r="C513739" s="77"/>
    </row>
    <row r="513740" spans="2:3" x14ac:dyDescent="0.25">
      <c r="B513740" s="78"/>
      <c r="C513740" s="77"/>
    </row>
    <row r="513850" spans="2:3" x14ac:dyDescent="0.25">
      <c r="B513850" s="78"/>
      <c r="C513850" s="77"/>
    </row>
    <row r="513851" spans="2:3" x14ac:dyDescent="0.25">
      <c r="B513851" s="78"/>
      <c r="C513851" s="77"/>
    </row>
    <row r="513852" spans="2:3" x14ac:dyDescent="0.25">
      <c r="B513852" s="78"/>
      <c r="C513852" s="77"/>
    </row>
    <row r="513853" spans="2:3" x14ac:dyDescent="0.25">
      <c r="B513853" s="78"/>
      <c r="C513853" s="77"/>
    </row>
    <row r="513854" spans="2:3" x14ac:dyDescent="0.25">
      <c r="B513854" s="78"/>
      <c r="C513854" s="77"/>
    </row>
    <row r="513855" spans="2:3" x14ac:dyDescent="0.25">
      <c r="B513855" s="78"/>
      <c r="C513855" s="77"/>
    </row>
    <row r="513856" spans="2:3" x14ac:dyDescent="0.25">
      <c r="B513856" s="78"/>
      <c r="C513856" s="77"/>
    </row>
    <row r="513857" spans="2:3" x14ac:dyDescent="0.25">
      <c r="B513857" s="78"/>
      <c r="C513857" s="77"/>
    </row>
    <row r="513858" spans="2:3" x14ac:dyDescent="0.25">
      <c r="B513858" s="78"/>
      <c r="C513858" s="77"/>
    </row>
    <row r="513859" spans="2:3" x14ac:dyDescent="0.25">
      <c r="B513859" s="78"/>
      <c r="C513859" s="77"/>
    </row>
    <row r="513860" spans="2:3" x14ac:dyDescent="0.25">
      <c r="B513860" s="78"/>
      <c r="C513860" s="77"/>
    </row>
    <row r="513861" spans="2:3" x14ac:dyDescent="0.25">
      <c r="B513861" s="78"/>
      <c r="C513861" s="77"/>
    </row>
    <row r="513862" spans="2:3" x14ac:dyDescent="0.25">
      <c r="B513862" s="78"/>
      <c r="C513862" s="77"/>
    </row>
    <row r="513972" spans="2:3" x14ac:dyDescent="0.25">
      <c r="B513972" s="78"/>
      <c r="C513972" s="77"/>
    </row>
    <row r="513973" spans="2:3" x14ac:dyDescent="0.25">
      <c r="B513973" s="78"/>
      <c r="C513973" s="77"/>
    </row>
    <row r="513974" spans="2:3" x14ac:dyDescent="0.25">
      <c r="B513974" s="78"/>
      <c r="C513974" s="77"/>
    </row>
    <row r="513975" spans="2:3" x14ac:dyDescent="0.25">
      <c r="B513975" s="78"/>
      <c r="C513975" s="77"/>
    </row>
    <row r="513976" spans="2:3" x14ac:dyDescent="0.25">
      <c r="B513976" s="78"/>
      <c r="C513976" s="77"/>
    </row>
    <row r="513977" spans="2:3" x14ac:dyDescent="0.25">
      <c r="B513977" s="78"/>
      <c r="C513977" s="77"/>
    </row>
    <row r="513978" spans="2:3" x14ac:dyDescent="0.25">
      <c r="B513978" s="78"/>
      <c r="C513978" s="77"/>
    </row>
    <row r="513979" spans="2:3" x14ac:dyDescent="0.25">
      <c r="B513979" s="78"/>
      <c r="C513979" s="77"/>
    </row>
    <row r="513980" spans="2:3" x14ac:dyDescent="0.25">
      <c r="B513980" s="78"/>
      <c r="C513980" s="77"/>
    </row>
    <row r="513981" spans="2:3" x14ac:dyDescent="0.25">
      <c r="B513981" s="78"/>
      <c r="C513981" s="77"/>
    </row>
    <row r="513982" spans="2:3" x14ac:dyDescent="0.25">
      <c r="B513982" s="78"/>
      <c r="C513982" s="77"/>
    </row>
    <row r="513983" spans="2:3" x14ac:dyDescent="0.25">
      <c r="B513983" s="78"/>
      <c r="C513983" s="77"/>
    </row>
    <row r="513984" spans="2:3" x14ac:dyDescent="0.25">
      <c r="B513984" s="78"/>
      <c r="C513984" s="77"/>
    </row>
    <row r="514094" spans="2:3" x14ac:dyDescent="0.25">
      <c r="B514094" s="78"/>
      <c r="C514094" s="77"/>
    </row>
    <row r="514095" spans="2:3" x14ac:dyDescent="0.25">
      <c r="B514095" s="78"/>
      <c r="C514095" s="77"/>
    </row>
    <row r="514096" spans="2:3" x14ac:dyDescent="0.25">
      <c r="B514096" s="78"/>
      <c r="C514096" s="77"/>
    </row>
    <row r="514097" spans="2:3" x14ac:dyDescent="0.25">
      <c r="B514097" s="78"/>
      <c r="C514097" s="77"/>
    </row>
    <row r="514098" spans="2:3" x14ac:dyDescent="0.25">
      <c r="B514098" s="78"/>
      <c r="C514098" s="77"/>
    </row>
    <row r="514099" spans="2:3" x14ac:dyDescent="0.25">
      <c r="B514099" s="78"/>
      <c r="C514099" s="77"/>
    </row>
    <row r="514100" spans="2:3" x14ac:dyDescent="0.25">
      <c r="B514100" s="78"/>
      <c r="C514100" s="77"/>
    </row>
    <row r="514101" spans="2:3" x14ac:dyDescent="0.25">
      <c r="B514101" s="78"/>
      <c r="C514101" s="77"/>
    </row>
    <row r="514102" spans="2:3" x14ac:dyDescent="0.25">
      <c r="B514102" s="78"/>
      <c r="C514102" s="77"/>
    </row>
    <row r="514103" spans="2:3" x14ac:dyDescent="0.25">
      <c r="B514103" s="78"/>
      <c r="C514103" s="77"/>
    </row>
    <row r="514104" spans="2:3" x14ac:dyDescent="0.25">
      <c r="B514104" s="78"/>
      <c r="C514104" s="77"/>
    </row>
    <row r="514105" spans="2:3" x14ac:dyDescent="0.25">
      <c r="B514105" s="78"/>
      <c r="C514105" s="77"/>
    </row>
    <row r="514106" spans="2:3" x14ac:dyDescent="0.25">
      <c r="B514106" s="78"/>
      <c r="C514106" s="77"/>
    </row>
    <row r="514216" spans="2:3" x14ac:dyDescent="0.25">
      <c r="B514216" s="78"/>
      <c r="C514216" s="77"/>
    </row>
    <row r="514217" spans="2:3" x14ac:dyDescent="0.25">
      <c r="B514217" s="78"/>
      <c r="C514217" s="77"/>
    </row>
    <row r="514218" spans="2:3" x14ac:dyDescent="0.25">
      <c r="B514218" s="78"/>
      <c r="C514218" s="77"/>
    </row>
    <row r="514219" spans="2:3" x14ac:dyDescent="0.25">
      <c r="B514219" s="78"/>
      <c r="C514219" s="77"/>
    </row>
    <row r="514220" spans="2:3" x14ac:dyDescent="0.25">
      <c r="B514220" s="78"/>
      <c r="C514220" s="77"/>
    </row>
    <row r="514221" spans="2:3" x14ac:dyDescent="0.25">
      <c r="B514221" s="78"/>
      <c r="C514221" s="77"/>
    </row>
    <row r="514222" spans="2:3" x14ac:dyDescent="0.25">
      <c r="B514222" s="78"/>
      <c r="C514222" s="77"/>
    </row>
    <row r="514223" spans="2:3" x14ac:dyDescent="0.25">
      <c r="B514223" s="78"/>
      <c r="C514223" s="77"/>
    </row>
    <row r="514224" spans="2:3" x14ac:dyDescent="0.25">
      <c r="B514224" s="78"/>
      <c r="C514224" s="77"/>
    </row>
    <row r="514225" spans="2:3" x14ac:dyDescent="0.25">
      <c r="B514225" s="78"/>
      <c r="C514225" s="77"/>
    </row>
    <row r="514226" spans="2:3" x14ac:dyDescent="0.25">
      <c r="B514226" s="78"/>
      <c r="C514226" s="77"/>
    </row>
    <row r="514227" spans="2:3" x14ac:dyDescent="0.25">
      <c r="B514227" s="78"/>
      <c r="C514227" s="77"/>
    </row>
    <row r="514228" spans="2:3" x14ac:dyDescent="0.25">
      <c r="B514228" s="78"/>
      <c r="C514228" s="77"/>
    </row>
    <row r="514338" spans="2:3" x14ac:dyDescent="0.25">
      <c r="B514338" s="78"/>
      <c r="C514338" s="77"/>
    </row>
    <row r="514339" spans="2:3" x14ac:dyDescent="0.25">
      <c r="B514339" s="78"/>
      <c r="C514339" s="77"/>
    </row>
    <row r="514340" spans="2:3" x14ac:dyDescent="0.25">
      <c r="B514340" s="78"/>
      <c r="C514340" s="77"/>
    </row>
    <row r="514341" spans="2:3" x14ac:dyDescent="0.25">
      <c r="B514341" s="78"/>
      <c r="C514341" s="77"/>
    </row>
    <row r="514342" spans="2:3" x14ac:dyDescent="0.25">
      <c r="B514342" s="78"/>
      <c r="C514342" s="77"/>
    </row>
    <row r="514343" spans="2:3" x14ac:dyDescent="0.25">
      <c r="B514343" s="78"/>
      <c r="C514343" s="77"/>
    </row>
    <row r="514344" spans="2:3" x14ac:dyDescent="0.25">
      <c r="B514344" s="78"/>
      <c r="C514344" s="77"/>
    </row>
    <row r="514345" spans="2:3" x14ac:dyDescent="0.25">
      <c r="B514345" s="78"/>
      <c r="C514345" s="77"/>
    </row>
    <row r="514346" spans="2:3" x14ac:dyDescent="0.25">
      <c r="B514346" s="78"/>
      <c r="C514346" s="77"/>
    </row>
    <row r="514347" spans="2:3" x14ac:dyDescent="0.25">
      <c r="B514347" s="78"/>
      <c r="C514347" s="77"/>
    </row>
    <row r="514348" spans="2:3" x14ac:dyDescent="0.25">
      <c r="B514348" s="78"/>
      <c r="C514348" s="77"/>
    </row>
    <row r="514349" spans="2:3" x14ac:dyDescent="0.25">
      <c r="B514349" s="78"/>
      <c r="C514349" s="77"/>
    </row>
    <row r="514350" spans="2:3" x14ac:dyDescent="0.25">
      <c r="B514350" s="78"/>
      <c r="C514350" s="77"/>
    </row>
    <row r="514460" spans="2:3" x14ac:dyDescent="0.25">
      <c r="B514460" s="78"/>
      <c r="C514460" s="77"/>
    </row>
    <row r="514461" spans="2:3" x14ac:dyDescent="0.25">
      <c r="B514461" s="78"/>
      <c r="C514461" s="77"/>
    </row>
    <row r="514462" spans="2:3" x14ac:dyDescent="0.25">
      <c r="B514462" s="78"/>
      <c r="C514462" s="77"/>
    </row>
    <row r="514463" spans="2:3" x14ac:dyDescent="0.25">
      <c r="B514463" s="78"/>
      <c r="C514463" s="77"/>
    </row>
    <row r="514464" spans="2:3" x14ac:dyDescent="0.25">
      <c r="B514464" s="78"/>
      <c r="C514464" s="77"/>
    </row>
    <row r="514465" spans="2:3" x14ac:dyDescent="0.25">
      <c r="B514465" s="78"/>
      <c r="C514465" s="77"/>
    </row>
    <row r="514466" spans="2:3" x14ac:dyDescent="0.25">
      <c r="B514466" s="78"/>
      <c r="C514466" s="77"/>
    </row>
    <row r="514467" spans="2:3" x14ac:dyDescent="0.25">
      <c r="B514467" s="78"/>
      <c r="C514467" s="77"/>
    </row>
    <row r="514468" spans="2:3" x14ac:dyDescent="0.25">
      <c r="B514468" s="78"/>
      <c r="C514468" s="77"/>
    </row>
    <row r="514469" spans="2:3" x14ac:dyDescent="0.25">
      <c r="B514469" s="78"/>
      <c r="C514469" s="77"/>
    </row>
    <row r="514470" spans="2:3" x14ac:dyDescent="0.25">
      <c r="B514470" s="78"/>
      <c r="C514470" s="77"/>
    </row>
    <row r="514471" spans="2:3" x14ac:dyDescent="0.25">
      <c r="B514471" s="78"/>
      <c r="C514471" s="77"/>
    </row>
    <row r="514472" spans="2:3" x14ac:dyDescent="0.25">
      <c r="B514472" s="78"/>
      <c r="C514472" s="77"/>
    </row>
    <row r="514582" spans="2:3" x14ac:dyDescent="0.25">
      <c r="B514582" s="78"/>
      <c r="C514582" s="77"/>
    </row>
    <row r="514583" spans="2:3" x14ac:dyDescent="0.25">
      <c r="B514583" s="78"/>
      <c r="C514583" s="77"/>
    </row>
    <row r="514584" spans="2:3" x14ac:dyDescent="0.25">
      <c r="B514584" s="78"/>
      <c r="C514584" s="77"/>
    </row>
    <row r="514585" spans="2:3" x14ac:dyDescent="0.25">
      <c r="B514585" s="78"/>
      <c r="C514585" s="77"/>
    </row>
    <row r="514586" spans="2:3" x14ac:dyDescent="0.25">
      <c r="B514586" s="78"/>
      <c r="C514586" s="77"/>
    </row>
    <row r="514587" spans="2:3" x14ac:dyDescent="0.25">
      <c r="B514587" s="78"/>
      <c r="C514587" s="77"/>
    </row>
    <row r="514588" spans="2:3" x14ac:dyDescent="0.25">
      <c r="B514588" s="78"/>
      <c r="C514588" s="77"/>
    </row>
    <row r="514589" spans="2:3" x14ac:dyDescent="0.25">
      <c r="B514589" s="78"/>
      <c r="C514589" s="77"/>
    </row>
    <row r="514590" spans="2:3" x14ac:dyDescent="0.25">
      <c r="B514590" s="78"/>
      <c r="C514590" s="77"/>
    </row>
    <row r="514591" spans="2:3" x14ac:dyDescent="0.25">
      <c r="B514591" s="78"/>
      <c r="C514591" s="77"/>
    </row>
    <row r="514592" spans="2:3" x14ac:dyDescent="0.25">
      <c r="B514592" s="78"/>
      <c r="C514592" s="77"/>
    </row>
    <row r="514593" spans="2:3" x14ac:dyDescent="0.25">
      <c r="B514593" s="78"/>
      <c r="C514593" s="77"/>
    </row>
    <row r="514594" spans="2:3" x14ac:dyDescent="0.25">
      <c r="B514594" s="78"/>
      <c r="C514594" s="77"/>
    </row>
    <row r="514704" spans="2:3" x14ac:dyDescent="0.25">
      <c r="B514704" s="78"/>
      <c r="C514704" s="77"/>
    </row>
    <row r="514705" spans="2:3" x14ac:dyDescent="0.25">
      <c r="B514705" s="78"/>
      <c r="C514705" s="77"/>
    </row>
    <row r="514706" spans="2:3" x14ac:dyDescent="0.25">
      <c r="B514706" s="78"/>
      <c r="C514706" s="77"/>
    </row>
    <row r="514707" spans="2:3" x14ac:dyDescent="0.25">
      <c r="B514707" s="78"/>
      <c r="C514707" s="77"/>
    </row>
    <row r="514708" spans="2:3" x14ac:dyDescent="0.25">
      <c r="B514708" s="78"/>
      <c r="C514708" s="77"/>
    </row>
    <row r="514709" spans="2:3" x14ac:dyDescent="0.25">
      <c r="B514709" s="78"/>
      <c r="C514709" s="77"/>
    </row>
    <row r="514710" spans="2:3" x14ac:dyDescent="0.25">
      <c r="B514710" s="78"/>
      <c r="C514710" s="77"/>
    </row>
    <row r="514711" spans="2:3" x14ac:dyDescent="0.25">
      <c r="B514711" s="78"/>
      <c r="C514711" s="77"/>
    </row>
    <row r="514712" spans="2:3" x14ac:dyDescent="0.25">
      <c r="B514712" s="78"/>
      <c r="C514712" s="77"/>
    </row>
    <row r="514713" spans="2:3" x14ac:dyDescent="0.25">
      <c r="B514713" s="78"/>
      <c r="C514713" s="77"/>
    </row>
    <row r="514714" spans="2:3" x14ac:dyDescent="0.25">
      <c r="B514714" s="78"/>
      <c r="C514714" s="77"/>
    </row>
    <row r="514715" spans="2:3" x14ac:dyDescent="0.25">
      <c r="B514715" s="78"/>
      <c r="C514715" s="77"/>
    </row>
    <row r="514716" spans="2:3" x14ac:dyDescent="0.25">
      <c r="B514716" s="78"/>
      <c r="C514716" s="77"/>
    </row>
    <row r="514826" spans="2:3" x14ac:dyDescent="0.25">
      <c r="B514826" s="78"/>
      <c r="C514826" s="77"/>
    </row>
    <row r="514827" spans="2:3" x14ac:dyDescent="0.25">
      <c r="B514827" s="78"/>
      <c r="C514827" s="77"/>
    </row>
    <row r="514828" spans="2:3" x14ac:dyDescent="0.25">
      <c r="B514828" s="78"/>
      <c r="C514828" s="77"/>
    </row>
    <row r="514829" spans="2:3" x14ac:dyDescent="0.25">
      <c r="B514829" s="78"/>
      <c r="C514829" s="77"/>
    </row>
    <row r="514830" spans="2:3" x14ac:dyDescent="0.25">
      <c r="B514830" s="78"/>
      <c r="C514830" s="77"/>
    </row>
    <row r="514831" spans="2:3" x14ac:dyDescent="0.25">
      <c r="B514831" s="78"/>
      <c r="C514831" s="77"/>
    </row>
    <row r="514832" spans="2:3" x14ac:dyDescent="0.25">
      <c r="B514832" s="78"/>
      <c r="C514832" s="77"/>
    </row>
    <row r="514833" spans="2:3" x14ac:dyDescent="0.25">
      <c r="B514833" s="78"/>
      <c r="C514833" s="77"/>
    </row>
    <row r="514834" spans="2:3" x14ac:dyDescent="0.25">
      <c r="B514834" s="78"/>
      <c r="C514834" s="77"/>
    </row>
    <row r="514835" spans="2:3" x14ac:dyDescent="0.25">
      <c r="B514835" s="78"/>
      <c r="C514835" s="77"/>
    </row>
    <row r="514836" spans="2:3" x14ac:dyDescent="0.25">
      <c r="B514836" s="78"/>
      <c r="C514836" s="77"/>
    </row>
    <row r="514837" spans="2:3" x14ac:dyDescent="0.25">
      <c r="B514837" s="78"/>
      <c r="C514837" s="77"/>
    </row>
    <row r="514838" spans="2:3" x14ac:dyDescent="0.25">
      <c r="B514838" s="78"/>
      <c r="C514838" s="77"/>
    </row>
    <row r="514948" spans="2:3" x14ac:dyDescent="0.25">
      <c r="B514948" s="78"/>
      <c r="C514948" s="77"/>
    </row>
    <row r="514949" spans="2:3" x14ac:dyDescent="0.25">
      <c r="B514949" s="78"/>
      <c r="C514949" s="77"/>
    </row>
    <row r="514950" spans="2:3" x14ac:dyDescent="0.25">
      <c r="B514950" s="78"/>
      <c r="C514950" s="77"/>
    </row>
    <row r="514951" spans="2:3" x14ac:dyDescent="0.25">
      <c r="B514951" s="78"/>
      <c r="C514951" s="77"/>
    </row>
    <row r="514952" spans="2:3" x14ac:dyDescent="0.25">
      <c r="B514952" s="78"/>
      <c r="C514952" s="77"/>
    </row>
    <row r="514953" spans="2:3" x14ac:dyDescent="0.25">
      <c r="B514953" s="78"/>
      <c r="C514953" s="77"/>
    </row>
    <row r="514954" spans="2:3" x14ac:dyDescent="0.25">
      <c r="B514954" s="78"/>
      <c r="C514954" s="77"/>
    </row>
    <row r="514955" spans="2:3" x14ac:dyDescent="0.25">
      <c r="B514955" s="78"/>
      <c r="C514955" s="77"/>
    </row>
    <row r="514956" spans="2:3" x14ac:dyDescent="0.25">
      <c r="B514956" s="78"/>
      <c r="C514956" s="77"/>
    </row>
    <row r="514957" spans="2:3" x14ac:dyDescent="0.25">
      <c r="B514957" s="78"/>
      <c r="C514957" s="77"/>
    </row>
    <row r="514958" spans="2:3" x14ac:dyDescent="0.25">
      <c r="B514958" s="78"/>
      <c r="C514958" s="77"/>
    </row>
    <row r="514959" spans="2:3" x14ac:dyDescent="0.25">
      <c r="B514959" s="78"/>
      <c r="C514959" s="77"/>
    </row>
    <row r="514960" spans="2:3" x14ac:dyDescent="0.25">
      <c r="B514960" s="78"/>
      <c r="C514960" s="77"/>
    </row>
    <row r="515070" spans="2:3" x14ac:dyDescent="0.25">
      <c r="B515070" s="78"/>
      <c r="C515070" s="77"/>
    </row>
    <row r="515071" spans="2:3" x14ac:dyDescent="0.25">
      <c r="B515071" s="78"/>
      <c r="C515071" s="77"/>
    </row>
    <row r="515072" spans="2:3" x14ac:dyDescent="0.25">
      <c r="B515072" s="78"/>
      <c r="C515072" s="77"/>
    </row>
    <row r="515073" spans="2:3" x14ac:dyDescent="0.25">
      <c r="B515073" s="78"/>
      <c r="C515073" s="77"/>
    </row>
    <row r="515074" spans="2:3" x14ac:dyDescent="0.25">
      <c r="B515074" s="78"/>
      <c r="C515074" s="77"/>
    </row>
    <row r="515075" spans="2:3" x14ac:dyDescent="0.25">
      <c r="B515075" s="78"/>
      <c r="C515075" s="77"/>
    </row>
    <row r="515076" spans="2:3" x14ac:dyDescent="0.25">
      <c r="B515076" s="78"/>
      <c r="C515076" s="77"/>
    </row>
    <row r="515077" spans="2:3" x14ac:dyDescent="0.25">
      <c r="B515077" s="78"/>
      <c r="C515077" s="77"/>
    </row>
    <row r="515078" spans="2:3" x14ac:dyDescent="0.25">
      <c r="B515078" s="78"/>
      <c r="C515078" s="77"/>
    </row>
    <row r="515079" spans="2:3" x14ac:dyDescent="0.25">
      <c r="B515079" s="78"/>
      <c r="C515079" s="77"/>
    </row>
    <row r="515080" spans="2:3" x14ac:dyDescent="0.25">
      <c r="B515080" s="78"/>
      <c r="C515080" s="77"/>
    </row>
    <row r="515081" spans="2:3" x14ac:dyDescent="0.25">
      <c r="B515081" s="78"/>
      <c r="C515081" s="77"/>
    </row>
    <row r="515082" spans="2:3" x14ac:dyDescent="0.25">
      <c r="B515082" s="78"/>
      <c r="C515082" s="77"/>
    </row>
    <row r="515192" spans="2:3" x14ac:dyDescent="0.25">
      <c r="B515192" s="78"/>
      <c r="C515192" s="77"/>
    </row>
    <row r="515193" spans="2:3" x14ac:dyDescent="0.25">
      <c r="B515193" s="78"/>
      <c r="C515193" s="77"/>
    </row>
    <row r="515194" spans="2:3" x14ac:dyDescent="0.25">
      <c r="B515194" s="78"/>
      <c r="C515194" s="77"/>
    </row>
    <row r="515195" spans="2:3" x14ac:dyDescent="0.25">
      <c r="B515195" s="78"/>
      <c r="C515195" s="77"/>
    </row>
    <row r="515196" spans="2:3" x14ac:dyDescent="0.25">
      <c r="B515196" s="78"/>
      <c r="C515196" s="77"/>
    </row>
    <row r="515197" spans="2:3" x14ac:dyDescent="0.25">
      <c r="B515197" s="78"/>
      <c r="C515197" s="77"/>
    </row>
    <row r="515198" spans="2:3" x14ac:dyDescent="0.25">
      <c r="B515198" s="78"/>
      <c r="C515198" s="77"/>
    </row>
    <row r="515199" spans="2:3" x14ac:dyDescent="0.25">
      <c r="B515199" s="78"/>
      <c r="C515199" s="77"/>
    </row>
    <row r="515200" spans="2:3" x14ac:dyDescent="0.25">
      <c r="B515200" s="78"/>
      <c r="C515200" s="77"/>
    </row>
    <row r="515201" spans="2:3" x14ac:dyDescent="0.25">
      <c r="B515201" s="78"/>
      <c r="C515201" s="77"/>
    </row>
    <row r="515202" spans="2:3" x14ac:dyDescent="0.25">
      <c r="B515202" s="78"/>
      <c r="C515202" s="77"/>
    </row>
    <row r="515203" spans="2:3" x14ac:dyDescent="0.25">
      <c r="B515203" s="78"/>
      <c r="C515203" s="77"/>
    </row>
    <row r="515204" spans="2:3" x14ac:dyDescent="0.25">
      <c r="B515204" s="78"/>
      <c r="C515204" s="77"/>
    </row>
    <row r="515314" spans="2:3" x14ac:dyDescent="0.25">
      <c r="B515314" s="78"/>
      <c r="C515314" s="77"/>
    </row>
    <row r="515315" spans="2:3" x14ac:dyDescent="0.25">
      <c r="B515315" s="78"/>
      <c r="C515315" s="77"/>
    </row>
    <row r="515316" spans="2:3" x14ac:dyDescent="0.25">
      <c r="B515316" s="78"/>
      <c r="C515316" s="77"/>
    </row>
    <row r="515317" spans="2:3" x14ac:dyDescent="0.25">
      <c r="B515317" s="78"/>
      <c r="C515317" s="77"/>
    </row>
    <row r="515318" spans="2:3" x14ac:dyDescent="0.25">
      <c r="B515318" s="78"/>
      <c r="C515318" s="77"/>
    </row>
    <row r="515319" spans="2:3" x14ac:dyDescent="0.25">
      <c r="B515319" s="78"/>
      <c r="C515319" s="77"/>
    </row>
    <row r="515320" spans="2:3" x14ac:dyDescent="0.25">
      <c r="B515320" s="78"/>
      <c r="C515320" s="77"/>
    </row>
    <row r="515321" spans="2:3" x14ac:dyDescent="0.25">
      <c r="B515321" s="78"/>
      <c r="C515321" s="77"/>
    </row>
    <row r="515322" spans="2:3" x14ac:dyDescent="0.25">
      <c r="B515322" s="78"/>
      <c r="C515322" s="77"/>
    </row>
    <row r="515323" spans="2:3" x14ac:dyDescent="0.25">
      <c r="B515323" s="78"/>
      <c r="C515323" s="77"/>
    </row>
    <row r="515324" spans="2:3" x14ac:dyDescent="0.25">
      <c r="B515324" s="78"/>
      <c r="C515324" s="77"/>
    </row>
    <row r="515325" spans="2:3" x14ac:dyDescent="0.25">
      <c r="B515325" s="78"/>
      <c r="C515325" s="77"/>
    </row>
    <row r="515326" spans="2:3" x14ac:dyDescent="0.25">
      <c r="B515326" s="78"/>
      <c r="C515326" s="77"/>
    </row>
    <row r="515436" spans="2:3" x14ac:dyDescent="0.25">
      <c r="B515436" s="78"/>
      <c r="C515436" s="77"/>
    </row>
    <row r="515437" spans="2:3" x14ac:dyDescent="0.25">
      <c r="B515437" s="78"/>
      <c r="C515437" s="77"/>
    </row>
    <row r="515438" spans="2:3" x14ac:dyDescent="0.25">
      <c r="B515438" s="78"/>
      <c r="C515438" s="77"/>
    </row>
    <row r="515439" spans="2:3" x14ac:dyDescent="0.25">
      <c r="B515439" s="78"/>
      <c r="C515439" s="77"/>
    </row>
    <row r="515440" spans="2:3" x14ac:dyDescent="0.25">
      <c r="B515440" s="78"/>
      <c r="C515440" s="77"/>
    </row>
    <row r="515441" spans="2:3" x14ac:dyDescent="0.25">
      <c r="B515441" s="78"/>
      <c r="C515441" s="77"/>
    </row>
    <row r="515442" spans="2:3" x14ac:dyDescent="0.25">
      <c r="B515442" s="78"/>
      <c r="C515442" s="77"/>
    </row>
    <row r="515443" spans="2:3" x14ac:dyDescent="0.25">
      <c r="B515443" s="78"/>
      <c r="C515443" s="77"/>
    </row>
    <row r="515444" spans="2:3" x14ac:dyDescent="0.25">
      <c r="B515444" s="78"/>
      <c r="C515444" s="77"/>
    </row>
    <row r="515445" spans="2:3" x14ac:dyDescent="0.25">
      <c r="B515445" s="78"/>
      <c r="C515445" s="77"/>
    </row>
    <row r="515446" spans="2:3" x14ac:dyDescent="0.25">
      <c r="B515446" s="78"/>
      <c r="C515446" s="77"/>
    </row>
    <row r="515447" spans="2:3" x14ac:dyDescent="0.25">
      <c r="B515447" s="78"/>
      <c r="C515447" s="77"/>
    </row>
    <row r="515448" spans="2:3" x14ac:dyDescent="0.25">
      <c r="B515448" s="78"/>
      <c r="C515448" s="77"/>
    </row>
    <row r="515558" spans="2:3" x14ac:dyDescent="0.25">
      <c r="B515558" s="78"/>
      <c r="C515558" s="77"/>
    </row>
    <row r="515559" spans="2:3" x14ac:dyDescent="0.25">
      <c r="B515559" s="78"/>
      <c r="C515559" s="77"/>
    </row>
    <row r="515560" spans="2:3" x14ac:dyDescent="0.25">
      <c r="B515560" s="78"/>
      <c r="C515560" s="77"/>
    </row>
    <row r="515561" spans="2:3" x14ac:dyDescent="0.25">
      <c r="B515561" s="78"/>
      <c r="C515561" s="77"/>
    </row>
    <row r="515562" spans="2:3" x14ac:dyDescent="0.25">
      <c r="B515562" s="78"/>
      <c r="C515562" s="77"/>
    </row>
    <row r="515563" spans="2:3" x14ac:dyDescent="0.25">
      <c r="B515563" s="78"/>
      <c r="C515563" s="77"/>
    </row>
    <row r="515564" spans="2:3" x14ac:dyDescent="0.25">
      <c r="B515564" s="78"/>
      <c r="C515564" s="77"/>
    </row>
    <row r="515565" spans="2:3" x14ac:dyDescent="0.25">
      <c r="B515565" s="78"/>
      <c r="C515565" s="77"/>
    </row>
    <row r="515566" spans="2:3" x14ac:dyDescent="0.25">
      <c r="B515566" s="78"/>
      <c r="C515566" s="77"/>
    </row>
    <row r="515567" spans="2:3" x14ac:dyDescent="0.25">
      <c r="B515567" s="78"/>
      <c r="C515567" s="77"/>
    </row>
    <row r="515568" spans="2:3" x14ac:dyDescent="0.25">
      <c r="B515568" s="78"/>
      <c r="C515568" s="77"/>
    </row>
    <row r="515569" spans="2:3" x14ac:dyDescent="0.25">
      <c r="B515569" s="78"/>
      <c r="C515569" s="77"/>
    </row>
    <row r="515570" spans="2:3" x14ac:dyDescent="0.25">
      <c r="B515570" s="78"/>
      <c r="C515570" s="77"/>
    </row>
    <row r="515680" spans="2:3" x14ac:dyDescent="0.25">
      <c r="B515680" s="78"/>
      <c r="C515680" s="77"/>
    </row>
    <row r="515681" spans="2:3" x14ac:dyDescent="0.25">
      <c r="B515681" s="78"/>
      <c r="C515681" s="77"/>
    </row>
    <row r="515682" spans="2:3" x14ac:dyDescent="0.25">
      <c r="B515682" s="78"/>
      <c r="C515682" s="77"/>
    </row>
    <row r="515683" spans="2:3" x14ac:dyDescent="0.25">
      <c r="B515683" s="78"/>
      <c r="C515683" s="77"/>
    </row>
    <row r="515684" spans="2:3" x14ac:dyDescent="0.25">
      <c r="B515684" s="78"/>
      <c r="C515684" s="77"/>
    </row>
    <row r="515685" spans="2:3" x14ac:dyDescent="0.25">
      <c r="B515685" s="78"/>
      <c r="C515685" s="77"/>
    </row>
    <row r="515686" spans="2:3" x14ac:dyDescent="0.25">
      <c r="B515686" s="78"/>
      <c r="C515686" s="77"/>
    </row>
    <row r="515687" spans="2:3" x14ac:dyDescent="0.25">
      <c r="B515687" s="78"/>
      <c r="C515687" s="77"/>
    </row>
    <row r="515688" spans="2:3" x14ac:dyDescent="0.25">
      <c r="B515688" s="78"/>
      <c r="C515688" s="77"/>
    </row>
    <row r="515689" spans="2:3" x14ac:dyDescent="0.25">
      <c r="B515689" s="78"/>
      <c r="C515689" s="77"/>
    </row>
    <row r="515690" spans="2:3" x14ac:dyDescent="0.25">
      <c r="B515690" s="78"/>
      <c r="C515690" s="77"/>
    </row>
    <row r="515691" spans="2:3" x14ac:dyDescent="0.25">
      <c r="B515691" s="78"/>
      <c r="C515691" s="77"/>
    </row>
    <row r="515692" spans="2:3" x14ac:dyDescent="0.25">
      <c r="B515692" s="78"/>
      <c r="C515692" s="77"/>
    </row>
    <row r="515802" spans="2:3" x14ac:dyDescent="0.25">
      <c r="B515802" s="78"/>
      <c r="C515802" s="77"/>
    </row>
    <row r="515803" spans="2:3" x14ac:dyDescent="0.25">
      <c r="B515803" s="78"/>
      <c r="C515803" s="77"/>
    </row>
    <row r="515804" spans="2:3" x14ac:dyDescent="0.25">
      <c r="B515804" s="78"/>
      <c r="C515804" s="77"/>
    </row>
    <row r="515805" spans="2:3" x14ac:dyDescent="0.25">
      <c r="B515805" s="78"/>
      <c r="C515805" s="77"/>
    </row>
    <row r="515806" spans="2:3" x14ac:dyDescent="0.25">
      <c r="B515806" s="78"/>
      <c r="C515806" s="77"/>
    </row>
    <row r="515807" spans="2:3" x14ac:dyDescent="0.25">
      <c r="B515807" s="78"/>
      <c r="C515807" s="77"/>
    </row>
    <row r="515808" spans="2:3" x14ac:dyDescent="0.25">
      <c r="B515808" s="78"/>
      <c r="C515808" s="77"/>
    </row>
    <row r="515809" spans="2:3" x14ac:dyDescent="0.25">
      <c r="B515809" s="78"/>
      <c r="C515809" s="77"/>
    </row>
    <row r="515810" spans="2:3" x14ac:dyDescent="0.25">
      <c r="B515810" s="78"/>
      <c r="C515810" s="77"/>
    </row>
    <row r="515811" spans="2:3" x14ac:dyDescent="0.25">
      <c r="B515811" s="78"/>
      <c r="C515811" s="77"/>
    </row>
    <row r="515812" spans="2:3" x14ac:dyDescent="0.25">
      <c r="B515812" s="78"/>
      <c r="C515812" s="77"/>
    </row>
    <row r="515813" spans="2:3" x14ac:dyDescent="0.25">
      <c r="B515813" s="78"/>
      <c r="C515813" s="77"/>
    </row>
    <row r="515814" spans="2:3" x14ac:dyDescent="0.25">
      <c r="B515814" s="78"/>
      <c r="C515814" s="77"/>
    </row>
    <row r="515924" spans="2:3" x14ac:dyDescent="0.25">
      <c r="B515924" s="78"/>
      <c r="C515924" s="77"/>
    </row>
    <row r="515925" spans="2:3" x14ac:dyDescent="0.25">
      <c r="B515925" s="78"/>
      <c r="C515925" s="77"/>
    </row>
    <row r="515926" spans="2:3" x14ac:dyDescent="0.25">
      <c r="B515926" s="78"/>
      <c r="C515926" s="77"/>
    </row>
    <row r="515927" spans="2:3" x14ac:dyDescent="0.25">
      <c r="B515927" s="78"/>
      <c r="C515927" s="77"/>
    </row>
    <row r="515928" spans="2:3" x14ac:dyDescent="0.25">
      <c r="B515928" s="78"/>
      <c r="C515928" s="77"/>
    </row>
    <row r="515929" spans="2:3" x14ac:dyDescent="0.25">
      <c r="B515929" s="78"/>
      <c r="C515929" s="77"/>
    </row>
    <row r="515930" spans="2:3" x14ac:dyDescent="0.25">
      <c r="B515930" s="78"/>
      <c r="C515930" s="77"/>
    </row>
    <row r="515931" spans="2:3" x14ac:dyDescent="0.25">
      <c r="B515931" s="78"/>
      <c r="C515931" s="77"/>
    </row>
    <row r="515932" spans="2:3" x14ac:dyDescent="0.25">
      <c r="B515932" s="78"/>
      <c r="C515932" s="77"/>
    </row>
    <row r="515933" spans="2:3" x14ac:dyDescent="0.25">
      <c r="B515933" s="78"/>
      <c r="C515933" s="77"/>
    </row>
    <row r="515934" spans="2:3" x14ac:dyDescent="0.25">
      <c r="B515934" s="78"/>
      <c r="C515934" s="77"/>
    </row>
    <row r="515935" spans="2:3" x14ac:dyDescent="0.25">
      <c r="B515935" s="78"/>
      <c r="C515935" s="77"/>
    </row>
    <row r="515936" spans="2:3" x14ac:dyDescent="0.25">
      <c r="B515936" s="78"/>
      <c r="C515936" s="77"/>
    </row>
    <row r="516046" spans="2:3" x14ac:dyDescent="0.25">
      <c r="B516046" s="78"/>
      <c r="C516046" s="77"/>
    </row>
    <row r="516047" spans="2:3" x14ac:dyDescent="0.25">
      <c r="B516047" s="78"/>
      <c r="C516047" s="77"/>
    </row>
    <row r="516048" spans="2:3" x14ac:dyDescent="0.25">
      <c r="B516048" s="78"/>
      <c r="C516048" s="77"/>
    </row>
    <row r="516049" spans="2:3" x14ac:dyDescent="0.25">
      <c r="B516049" s="78"/>
      <c r="C516049" s="77"/>
    </row>
    <row r="516050" spans="2:3" x14ac:dyDescent="0.25">
      <c r="B516050" s="78"/>
      <c r="C516050" s="77"/>
    </row>
    <row r="516051" spans="2:3" x14ac:dyDescent="0.25">
      <c r="B516051" s="78"/>
      <c r="C516051" s="77"/>
    </row>
    <row r="516052" spans="2:3" x14ac:dyDescent="0.25">
      <c r="B516052" s="78"/>
      <c r="C516052" s="77"/>
    </row>
    <row r="516053" spans="2:3" x14ac:dyDescent="0.25">
      <c r="B516053" s="78"/>
      <c r="C516053" s="77"/>
    </row>
    <row r="516054" spans="2:3" x14ac:dyDescent="0.25">
      <c r="B516054" s="78"/>
      <c r="C516054" s="77"/>
    </row>
    <row r="516055" spans="2:3" x14ac:dyDescent="0.25">
      <c r="B516055" s="78"/>
      <c r="C516055" s="77"/>
    </row>
    <row r="516056" spans="2:3" x14ac:dyDescent="0.25">
      <c r="B516056" s="78"/>
      <c r="C516056" s="77"/>
    </row>
    <row r="516057" spans="2:3" x14ac:dyDescent="0.25">
      <c r="B516057" s="78"/>
      <c r="C516057" s="77"/>
    </row>
    <row r="516058" spans="2:3" x14ac:dyDescent="0.25">
      <c r="B516058" s="78"/>
      <c r="C516058" s="77"/>
    </row>
    <row r="516168" spans="2:3" x14ac:dyDescent="0.25">
      <c r="B516168" s="78"/>
      <c r="C516168" s="77"/>
    </row>
    <row r="516169" spans="2:3" x14ac:dyDescent="0.25">
      <c r="B516169" s="78"/>
      <c r="C516169" s="77"/>
    </row>
    <row r="516170" spans="2:3" x14ac:dyDescent="0.25">
      <c r="B516170" s="78"/>
      <c r="C516170" s="77"/>
    </row>
    <row r="516171" spans="2:3" x14ac:dyDescent="0.25">
      <c r="B516171" s="78"/>
      <c r="C516171" s="77"/>
    </row>
    <row r="516172" spans="2:3" x14ac:dyDescent="0.25">
      <c r="B516172" s="78"/>
      <c r="C516172" s="77"/>
    </row>
    <row r="516173" spans="2:3" x14ac:dyDescent="0.25">
      <c r="B516173" s="78"/>
      <c r="C516173" s="77"/>
    </row>
    <row r="516174" spans="2:3" x14ac:dyDescent="0.25">
      <c r="B516174" s="78"/>
      <c r="C516174" s="77"/>
    </row>
    <row r="516175" spans="2:3" x14ac:dyDescent="0.25">
      <c r="B516175" s="78"/>
      <c r="C516175" s="77"/>
    </row>
    <row r="516176" spans="2:3" x14ac:dyDescent="0.25">
      <c r="B516176" s="78"/>
      <c r="C516176" s="77"/>
    </row>
    <row r="516177" spans="2:3" x14ac:dyDescent="0.25">
      <c r="B516177" s="78"/>
      <c r="C516177" s="77"/>
    </row>
    <row r="516178" spans="2:3" x14ac:dyDescent="0.25">
      <c r="B516178" s="78"/>
      <c r="C516178" s="77"/>
    </row>
    <row r="516179" spans="2:3" x14ac:dyDescent="0.25">
      <c r="B516179" s="78"/>
      <c r="C516179" s="77"/>
    </row>
    <row r="516180" spans="2:3" x14ac:dyDescent="0.25">
      <c r="B516180" s="78"/>
      <c r="C516180" s="77"/>
    </row>
    <row r="516290" spans="2:3" x14ac:dyDescent="0.25">
      <c r="B516290" s="78"/>
      <c r="C516290" s="77"/>
    </row>
    <row r="516291" spans="2:3" x14ac:dyDescent="0.25">
      <c r="B516291" s="78"/>
      <c r="C516291" s="77"/>
    </row>
    <row r="516292" spans="2:3" x14ac:dyDescent="0.25">
      <c r="B516292" s="78"/>
      <c r="C516292" s="77"/>
    </row>
    <row r="516293" spans="2:3" x14ac:dyDescent="0.25">
      <c r="B516293" s="78"/>
      <c r="C516293" s="77"/>
    </row>
    <row r="516294" spans="2:3" x14ac:dyDescent="0.25">
      <c r="B516294" s="78"/>
      <c r="C516294" s="77"/>
    </row>
    <row r="516295" spans="2:3" x14ac:dyDescent="0.25">
      <c r="B516295" s="78"/>
      <c r="C516295" s="77"/>
    </row>
    <row r="516296" spans="2:3" x14ac:dyDescent="0.25">
      <c r="B516296" s="78"/>
      <c r="C516296" s="77"/>
    </row>
    <row r="516297" spans="2:3" x14ac:dyDescent="0.25">
      <c r="B516297" s="78"/>
      <c r="C516297" s="77"/>
    </row>
    <row r="516298" spans="2:3" x14ac:dyDescent="0.25">
      <c r="B516298" s="78"/>
      <c r="C516298" s="77"/>
    </row>
    <row r="516299" spans="2:3" x14ac:dyDescent="0.25">
      <c r="B516299" s="78"/>
      <c r="C516299" s="77"/>
    </row>
    <row r="516300" spans="2:3" x14ac:dyDescent="0.25">
      <c r="B516300" s="78"/>
      <c r="C516300" s="77"/>
    </row>
    <row r="516301" spans="2:3" x14ac:dyDescent="0.25">
      <c r="B516301" s="78"/>
      <c r="C516301" s="77"/>
    </row>
    <row r="516302" spans="2:3" x14ac:dyDescent="0.25">
      <c r="B516302" s="78"/>
      <c r="C516302" s="77"/>
    </row>
    <row r="516412" spans="2:3" x14ac:dyDescent="0.25">
      <c r="B516412" s="78"/>
      <c r="C516412" s="77"/>
    </row>
    <row r="516413" spans="2:3" x14ac:dyDescent="0.25">
      <c r="B516413" s="78"/>
      <c r="C516413" s="77"/>
    </row>
    <row r="516414" spans="2:3" x14ac:dyDescent="0.25">
      <c r="B516414" s="78"/>
      <c r="C516414" s="77"/>
    </row>
    <row r="516415" spans="2:3" x14ac:dyDescent="0.25">
      <c r="B516415" s="78"/>
      <c r="C516415" s="77"/>
    </row>
    <row r="516416" spans="2:3" x14ac:dyDescent="0.25">
      <c r="B516416" s="78"/>
      <c r="C516416" s="77"/>
    </row>
    <row r="516417" spans="2:3" x14ac:dyDescent="0.25">
      <c r="B516417" s="78"/>
      <c r="C516417" s="77"/>
    </row>
    <row r="516418" spans="2:3" x14ac:dyDescent="0.25">
      <c r="B516418" s="78"/>
      <c r="C516418" s="77"/>
    </row>
    <row r="516419" spans="2:3" x14ac:dyDescent="0.25">
      <c r="B516419" s="78"/>
      <c r="C516419" s="77"/>
    </row>
    <row r="516420" spans="2:3" x14ac:dyDescent="0.25">
      <c r="B516420" s="78"/>
      <c r="C516420" s="77"/>
    </row>
    <row r="516421" spans="2:3" x14ac:dyDescent="0.25">
      <c r="B516421" s="78"/>
      <c r="C516421" s="77"/>
    </row>
    <row r="516422" spans="2:3" x14ac:dyDescent="0.25">
      <c r="B516422" s="78"/>
      <c r="C516422" s="77"/>
    </row>
    <row r="516423" spans="2:3" x14ac:dyDescent="0.25">
      <c r="B516423" s="78"/>
      <c r="C516423" s="77"/>
    </row>
    <row r="516424" spans="2:3" x14ac:dyDescent="0.25">
      <c r="B516424" s="78"/>
      <c r="C516424" s="77"/>
    </row>
    <row r="516534" spans="2:3" x14ac:dyDescent="0.25">
      <c r="B516534" s="78"/>
      <c r="C516534" s="77"/>
    </row>
    <row r="516535" spans="2:3" x14ac:dyDescent="0.25">
      <c r="B516535" s="78"/>
      <c r="C516535" s="77"/>
    </row>
    <row r="516536" spans="2:3" x14ac:dyDescent="0.25">
      <c r="B516536" s="78"/>
      <c r="C516536" s="77"/>
    </row>
    <row r="516537" spans="2:3" x14ac:dyDescent="0.25">
      <c r="B516537" s="78"/>
      <c r="C516537" s="77"/>
    </row>
    <row r="516538" spans="2:3" x14ac:dyDescent="0.25">
      <c r="B516538" s="78"/>
      <c r="C516538" s="77"/>
    </row>
    <row r="516539" spans="2:3" x14ac:dyDescent="0.25">
      <c r="B516539" s="78"/>
      <c r="C516539" s="77"/>
    </row>
    <row r="516540" spans="2:3" x14ac:dyDescent="0.25">
      <c r="B516540" s="78"/>
      <c r="C516540" s="77"/>
    </row>
    <row r="516541" spans="2:3" x14ac:dyDescent="0.25">
      <c r="B516541" s="78"/>
      <c r="C516541" s="77"/>
    </row>
    <row r="516542" spans="2:3" x14ac:dyDescent="0.25">
      <c r="B516542" s="78"/>
      <c r="C516542" s="77"/>
    </row>
    <row r="516543" spans="2:3" x14ac:dyDescent="0.25">
      <c r="B516543" s="78"/>
      <c r="C516543" s="77"/>
    </row>
    <row r="516544" spans="2:3" x14ac:dyDescent="0.25">
      <c r="B516544" s="78"/>
      <c r="C516544" s="77"/>
    </row>
    <row r="516545" spans="2:3" x14ac:dyDescent="0.25">
      <c r="B516545" s="78"/>
      <c r="C516545" s="77"/>
    </row>
    <row r="516546" spans="2:3" x14ac:dyDescent="0.25">
      <c r="B516546" s="78"/>
      <c r="C516546" s="77"/>
    </row>
    <row r="516656" spans="2:3" x14ac:dyDescent="0.25">
      <c r="B516656" s="78"/>
      <c r="C516656" s="77"/>
    </row>
    <row r="516657" spans="2:3" x14ac:dyDescent="0.25">
      <c r="B516657" s="78"/>
      <c r="C516657" s="77"/>
    </row>
    <row r="516658" spans="2:3" x14ac:dyDescent="0.25">
      <c r="B516658" s="78"/>
      <c r="C516658" s="77"/>
    </row>
    <row r="516659" spans="2:3" x14ac:dyDescent="0.25">
      <c r="B516659" s="78"/>
      <c r="C516659" s="77"/>
    </row>
    <row r="516660" spans="2:3" x14ac:dyDescent="0.25">
      <c r="B516660" s="78"/>
      <c r="C516660" s="77"/>
    </row>
    <row r="516661" spans="2:3" x14ac:dyDescent="0.25">
      <c r="B516661" s="78"/>
      <c r="C516661" s="77"/>
    </row>
    <row r="516662" spans="2:3" x14ac:dyDescent="0.25">
      <c r="B516662" s="78"/>
      <c r="C516662" s="77"/>
    </row>
    <row r="516663" spans="2:3" x14ac:dyDescent="0.25">
      <c r="B516663" s="78"/>
      <c r="C516663" s="77"/>
    </row>
    <row r="516664" spans="2:3" x14ac:dyDescent="0.25">
      <c r="B516664" s="78"/>
      <c r="C516664" s="77"/>
    </row>
    <row r="516665" spans="2:3" x14ac:dyDescent="0.25">
      <c r="B516665" s="78"/>
      <c r="C516665" s="77"/>
    </row>
    <row r="516666" spans="2:3" x14ac:dyDescent="0.25">
      <c r="B516666" s="78"/>
      <c r="C516666" s="77"/>
    </row>
    <row r="516667" spans="2:3" x14ac:dyDescent="0.25">
      <c r="B516667" s="78"/>
      <c r="C516667" s="77"/>
    </row>
    <row r="516668" spans="2:3" x14ac:dyDescent="0.25">
      <c r="B516668" s="78"/>
      <c r="C516668" s="77"/>
    </row>
    <row r="516778" spans="2:3" x14ac:dyDescent="0.25">
      <c r="B516778" s="78"/>
      <c r="C516778" s="77"/>
    </row>
    <row r="516779" spans="2:3" x14ac:dyDescent="0.25">
      <c r="B516779" s="78"/>
      <c r="C516779" s="77"/>
    </row>
    <row r="516780" spans="2:3" x14ac:dyDescent="0.25">
      <c r="B516780" s="78"/>
      <c r="C516780" s="77"/>
    </row>
    <row r="516781" spans="2:3" x14ac:dyDescent="0.25">
      <c r="B516781" s="78"/>
      <c r="C516781" s="77"/>
    </row>
    <row r="516782" spans="2:3" x14ac:dyDescent="0.25">
      <c r="B516782" s="78"/>
      <c r="C516782" s="77"/>
    </row>
    <row r="516783" spans="2:3" x14ac:dyDescent="0.25">
      <c r="B516783" s="78"/>
      <c r="C516783" s="77"/>
    </row>
    <row r="516784" spans="2:3" x14ac:dyDescent="0.25">
      <c r="B516784" s="78"/>
      <c r="C516784" s="77"/>
    </row>
    <row r="516785" spans="2:3" x14ac:dyDescent="0.25">
      <c r="B516785" s="78"/>
      <c r="C516785" s="77"/>
    </row>
    <row r="516786" spans="2:3" x14ac:dyDescent="0.25">
      <c r="B516786" s="78"/>
      <c r="C516786" s="77"/>
    </row>
    <row r="516787" spans="2:3" x14ac:dyDescent="0.25">
      <c r="B516787" s="78"/>
      <c r="C516787" s="77"/>
    </row>
    <row r="516788" spans="2:3" x14ac:dyDescent="0.25">
      <c r="B516788" s="78"/>
      <c r="C516788" s="77"/>
    </row>
    <row r="516789" spans="2:3" x14ac:dyDescent="0.25">
      <c r="B516789" s="78"/>
      <c r="C516789" s="77"/>
    </row>
    <row r="516790" spans="2:3" x14ac:dyDescent="0.25">
      <c r="B516790" s="78"/>
      <c r="C516790" s="77"/>
    </row>
    <row r="516900" spans="2:3" x14ac:dyDescent="0.25">
      <c r="B516900" s="78"/>
      <c r="C516900" s="77"/>
    </row>
    <row r="516901" spans="2:3" x14ac:dyDescent="0.25">
      <c r="B516901" s="78"/>
      <c r="C516901" s="77"/>
    </row>
    <row r="516902" spans="2:3" x14ac:dyDescent="0.25">
      <c r="B516902" s="78"/>
      <c r="C516902" s="77"/>
    </row>
    <row r="516903" spans="2:3" x14ac:dyDescent="0.25">
      <c r="B516903" s="78"/>
      <c r="C516903" s="77"/>
    </row>
    <row r="516904" spans="2:3" x14ac:dyDescent="0.25">
      <c r="B516904" s="78"/>
      <c r="C516904" s="77"/>
    </row>
    <row r="516905" spans="2:3" x14ac:dyDescent="0.25">
      <c r="B516905" s="78"/>
      <c r="C516905" s="77"/>
    </row>
    <row r="516906" spans="2:3" x14ac:dyDescent="0.25">
      <c r="B516906" s="78"/>
      <c r="C516906" s="77"/>
    </row>
    <row r="516907" spans="2:3" x14ac:dyDescent="0.25">
      <c r="B516907" s="78"/>
      <c r="C516907" s="77"/>
    </row>
    <row r="516908" spans="2:3" x14ac:dyDescent="0.25">
      <c r="B516908" s="78"/>
      <c r="C516908" s="77"/>
    </row>
    <row r="516909" spans="2:3" x14ac:dyDescent="0.25">
      <c r="B516909" s="78"/>
      <c r="C516909" s="77"/>
    </row>
    <row r="516910" spans="2:3" x14ac:dyDescent="0.25">
      <c r="B516910" s="78"/>
      <c r="C516910" s="77"/>
    </row>
    <row r="516911" spans="2:3" x14ac:dyDescent="0.25">
      <c r="B516911" s="78"/>
      <c r="C516911" s="77"/>
    </row>
    <row r="516912" spans="2:3" x14ac:dyDescent="0.25">
      <c r="B516912" s="78"/>
      <c r="C516912" s="77"/>
    </row>
    <row r="517022" spans="2:3" x14ac:dyDescent="0.25">
      <c r="B517022" s="78"/>
      <c r="C517022" s="77"/>
    </row>
    <row r="517023" spans="2:3" x14ac:dyDescent="0.25">
      <c r="B517023" s="78"/>
      <c r="C517023" s="77"/>
    </row>
    <row r="517024" spans="2:3" x14ac:dyDescent="0.25">
      <c r="B517024" s="78"/>
      <c r="C517024" s="77"/>
    </row>
    <row r="517025" spans="2:3" x14ac:dyDescent="0.25">
      <c r="B517025" s="78"/>
      <c r="C517025" s="77"/>
    </row>
    <row r="517026" spans="2:3" x14ac:dyDescent="0.25">
      <c r="B517026" s="78"/>
      <c r="C517026" s="77"/>
    </row>
    <row r="517027" spans="2:3" x14ac:dyDescent="0.25">
      <c r="B517027" s="78"/>
      <c r="C517027" s="77"/>
    </row>
    <row r="517028" spans="2:3" x14ac:dyDescent="0.25">
      <c r="B517028" s="78"/>
      <c r="C517028" s="77"/>
    </row>
    <row r="517029" spans="2:3" x14ac:dyDescent="0.25">
      <c r="B517029" s="78"/>
      <c r="C517029" s="77"/>
    </row>
    <row r="517030" spans="2:3" x14ac:dyDescent="0.25">
      <c r="B517030" s="78"/>
      <c r="C517030" s="77"/>
    </row>
    <row r="517031" spans="2:3" x14ac:dyDescent="0.25">
      <c r="B517031" s="78"/>
      <c r="C517031" s="77"/>
    </row>
    <row r="517032" spans="2:3" x14ac:dyDescent="0.25">
      <c r="B517032" s="78"/>
      <c r="C517032" s="77"/>
    </row>
    <row r="517033" spans="2:3" x14ac:dyDescent="0.25">
      <c r="B517033" s="78"/>
      <c r="C517033" s="77"/>
    </row>
    <row r="517034" spans="2:3" x14ac:dyDescent="0.25">
      <c r="B517034" s="78"/>
      <c r="C517034" s="77"/>
    </row>
    <row r="517144" spans="2:3" x14ac:dyDescent="0.25">
      <c r="B517144" s="78"/>
      <c r="C517144" s="77"/>
    </row>
    <row r="517145" spans="2:3" x14ac:dyDescent="0.25">
      <c r="B517145" s="78"/>
      <c r="C517145" s="77"/>
    </row>
    <row r="517146" spans="2:3" x14ac:dyDescent="0.25">
      <c r="B517146" s="78"/>
      <c r="C517146" s="77"/>
    </row>
    <row r="517147" spans="2:3" x14ac:dyDescent="0.25">
      <c r="B517147" s="78"/>
      <c r="C517147" s="77"/>
    </row>
    <row r="517148" spans="2:3" x14ac:dyDescent="0.25">
      <c r="B517148" s="78"/>
      <c r="C517148" s="77"/>
    </row>
    <row r="517149" spans="2:3" x14ac:dyDescent="0.25">
      <c r="B517149" s="78"/>
      <c r="C517149" s="77"/>
    </row>
    <row r="517150" spans="2:3" x14ac:dyDescent="0.25">
      <c r="B517150" s="78"/>
      <c r="C517150" s="77"/>
    </row>
    <row r="517151" spans="2:3" x14ac:dyDescent="0.25">
      <c r="B517151" s="78"/>
      <c r="C517151" s="77"/>
    </row>
    <row r="517152" spans="2:3" x14ac:dyDescent="0.25">
      <c r="B517152" s="78"/>
      <c r="C517152" s="77"/>
    </row>
    <row r="517153" spans="2:3" x14ac:dyDescent="0.25">
      <c r="B517153" s="78"/>
      <c r="C517153" s="77"/>
    </row>
    <row r="517154" spans="2:3" x14ac:dyDescent="0.25">
      <c r="B517154" s="78"/>
      <c r="C517154" s="77"/>
    </row>
    <row r="517155" spans="2:3" x14ac:dyDescent="0.25">
      <c r="B517155" s="78"/>
      <c r="C517155" s="77"/>
    </row>
    <row r="517156" spans="2:3" x14ac:dyDescent="0.25">
      <c r="B517156" s="78"/>
      <c r="C517156" s="77"/>
    </row>
    <row r="517266" spans="2:3" x14ac:dyDescent="0.25">
      <c r="B517266" s="78"/>
      <c r="C517266" s="77"/>
    </row>
    <row r="517267" spans="2:3" x14ac:dyDescent="0.25">
      <c r="B517267" s="78"/>
      <c r="C517267" s="77"/>
    </row>
    <row r="517268" spans="2:3" x14ac:dyDescent="0.25">
      <c r="B517268" s="78"/>
      <c r="C517268" s="77"/>
    </row>
    <row r="517269" spans="2:3" x14ac:dyDescent="0.25">
      <c r="B517269" s="78"/>
      <c r="C517269" s="77"/>
    </row>
    <row r="517270" spans="2:3" x14ac:dyDescent="0.25">
      <c r="B517270" s="78"/>
      <c r="C517270" s="77"/>
    </row>
    <row r="517271" spans="2:3" x14ac:dyDescent="0.25">
      <c r="B517271" s="78"/>
      <c r="C517271" s="77"/>
    </row>
    <row r="517272" spans="2:3" x14ac:dyDescent="0.25">
      <c r="B517272" s="78"/>
      <c r="C517272" s="77"/>
    </row>
    <row r="517273" spans="2:3" x14ac:dyDescent="0.25">
      <c r="B517273" s="78"/>
      <c r="C517273" s="77"/>
    </row>
    <row r="517274" spans="2:3" x14ac:dyDescent="0.25">
      <c r="B517274" s="78"/>
      <c r="C517274" s="77"/>
    </row>
    <row r="517275" spans="2:3" x14ac:dyDescent="0.25">
      <c r="B517275" s="78"/>
      <c r="C517275" s="77"/>
    </row>
    <row r="517276" spans="2:3" x14ac:dyDescent="0.25">
      <c r="B517276" s="78"/>
      <c r="C517276" s="77"/>
    </row>
    <row r="517277" spans="2:3" x14ac:dyDescent="0.25">
      <c r="B517277" s="78"/>
      <c r="C517277" s="77"/>
    </row>
    <row r="517278" spans="2:3" x14ac:dyDescent="0.25">
      <c r="B517278" s="78"/>
      <c r="C517278" s="77"/>
    </row>
    <row r="517388" spans="2:3" x14ac:dyDescent="0.25">
      <c r="B517388" s="78"/>
      <c r="C517388" s="77"/>
    </row>
    <row r="517389" spans="2:3" x14ac:dyDescent="0.25">
      <c r="B517389" s="78"/>
      <c r="C517389" s="77"/>
    </row>
    <row r="517390" spans="2:3" x14ac:dyDescent="0.25">
      <c r="B517390" s="78"/>
      <c r="C517390" s="77"/>
    </row>
    <row r="517391" spans="2:3" x14ac:dyDescent="0.25">
      <c r="B517391" s="78"/>
      <c r="C517391" s="77"/>
    </row>
    <row r="517392" spans="2:3" x14ac:dyDescent="0.25">
      <c r="B517392" s="78"/>
      <c r="C517392" s="77"/>
    </row>
    <row r="517393" spans="2:3" x14ac:dyDescent="0.25">
      <c r="B517393" s="78"/>
      <c r="C517393" s="77"/>
    </row>
    <row r="517394" spans="2:3" x14ac:dyDescent="0.25">
      <c r="B517394" s="78"/>
      <c r="C517394" s="77"/>
    </row>
    <row r="517395" spans="2:3" x14ac:dyDescent="0.25">
      <c r="B517395" s="78"/>
      <c r="C517395" s="77"/>
    </row>
    <row r="517396" spans="2:3" x14ac:dyDescent="0.25">
      <c r="B517396" s="78"/>
      <c r="C517396" s="77"/>
    </row>
    <row r="517397" spans="2:3" x14ac:dyDescent="0.25">
      <c r="B517397" s="78"/>
      <c r="C517397" s="77"/>
    </row>
    <row r="517398" spans="2:3" x14ac:dyDescent="0.25">
      <c r="B517398" s="78"/>
      <c r="C517398" s="77"/>
    </row>
    <row r="517399" spans="2:3" x14ac:dyDescent="0.25">
      <c r="B517399" s="78"/>
      <c r="C517399" s="77"/>
    </row>
    <row r="517400" spans="2:3" x14ac:dyDescent="0.25">
      <c r="B517400" s="78"/>
      <c r="C517400" s="77"/>
    </row>
    <row r="517510" spans="2:3" x14ac:dyDescent="0.25">
      <c r="B517510" s="78"/>
      <c r="C517510" s="77"/>
    </row>
    <row r="517511" spans="2:3" x14ac:dyDescent="0.25">
      <c r="B517511" s="78"/>
      <c r="C517511" s="77"/>
    </row>
    <row r="517512" spans="2:3" x14ac:dyDescent="0.25">
      <c r="B517512" s="78"/>
      <c r="C517512" s="77"/>
    </row>
    <row r="517513" spans="2:3" x14ac:dyDescent="0.25">
      <c r="B517513" s="78"/>
      <c r="C517513" s="77"/>
    </row>
    <row r="517514" spans="2:3" x14ac:dyDescent="0.25">
      <c r="B517514" s="78"/>
      <c r="C517514" s="77"/>
    </row>
    <row r="517515" spans="2:3" x14ac:dyDescent="0.25">
      <c r="B517515" s="78"/>
      <c r="C517515" s="77"/>
    </row>
    <row r="517516" spans="2:3" x14ac:dyDescent="0.25">
      <c r="B517516" s="78"/>
      <c r="C517516" s="77"/>
    </row>
    <row r="517517" spans="2:3" x14ac:dyDescent="0.25">
      <c r="B517517" s="78"/>
      <c r="C517517" s="77"/>
    </row>
    <row r="517518" spans="2:3" x14ac:dyDescent="0.25">
      <c r="B517518" s="78"/>
      <c r="C517518" s="77"/>
    </row>
    <row r="517519" spans="2:3" x14ac:dyDescent="0.25">
      <c r="B517519" s="78"/>
      <c r="C517519" s="77"/>
    </row>
    <row r="517520" spans="2:3" x14ac:dyDescent="0.25">
      <c r="B517520" s="78"/>
      <c r="C517520" s="77"/>
    </row>
    <row r="517521" spans="2:3" x14ac:dyDescent="0.25">
      <c r="B517521" s="78"/>
      <c r="C517521" s="77"/>
    </row>
    <row r="517522" spans="2:3" x14ac:dyDescent="0.25">
      <c r="B517522" s="78"/>
      <c r="C517522" s="77"/>
    </row>
    <row r="517632" spans="2:3" x14ac:dyDescent="0.25">
      <c r="B517632" s="78"/>
      <c r="C517632" s="77"/>
    </row>
    <row r="517633" spans="2:3" x14ac:dyDescent="0.25">
      <c r="B517633" s="78"/>
      <c r="C517633" s="77"/>
    </row>
    <row r="517634" spans="2:3" x14ac:dyDescent="0.25">
      <c r="B517634" s="78"/>
      <c r="C517634" s="77"/>
    </row>
    <row r="517635" spans="2:3" x14ac:dyDescent="0.25">
      <c r="B517635" s="78"/>
      <c r="C517635" s="77"/>
    </row>
    <row r="517636" spans="2:3" x14ac:dyDescent="0.25">
      <c r="B517636" s="78"/>
      <c r="C517636" s="77"/>
    </row>
    <row r="517637" spans="2:3" x14ac:dyDescent="0.25">
      <c r="B517637" s="78"/>
      <c r="C517637" s="77"/>
    </row>
    <row r="517638" spans="2:3" x14ac:dyDescent="0.25">
      <c r="B517638" s="78"/>
      <c r="C517638" s="77"/>
    </row>
    <row r="517639" spans="2:3" x14ac:dyDescent="0.25">
      <c r="B517639" s="78"/>
      <c r="C517639" s="77"/>
    </row>
    <row r="517640" spans="2:3" x14ac:dyDescent="0.25">
      <c r="B517640" s="78"/>
      <c r="C517640" s="77"/>
    </row>
    <row r="517641" spans="2:3" x14ac:dyDescent="0.25">
      <c r="B517641" s="78"/>
      <c r="C517641" s="77"/>
    </row>
    <row r="517642" spans="2:3" x14ac:dyDescent="0.25">
      <c r="B517642" s="78"/>
      <c r="C517642" s="77"/>
    </row>
    <row r="517643" spans="2:3" x14ac:dyDescent="0.25">
      <c r="B517643" s="78"/>
      <c r="C517643" s="77"/>
    </row>
    <row r="517644" spans="2:3" x14ac:dyDescent="0.25">
      <c r="B517644" s="78"/>
      <c r="C517644" s="77"/>
    </row>
    <row r="517754" spans="2:3" x14ac:dyDescent="0.25">
      <c r="B517754" s="78"/>
      <c r="C517754" s="77"/>
    </row>
    <row r="517755" spans="2:3" x14ac:dyDescent="0.25">
      <c r="B517755" s="78"/>
      <c r="C517755" s="77"/>
    </row>
    <row r="517756" spans="2:3" x14ac:dyDescent="0.25">
      <c r="B517756" s="78"/>
      <c r="C517756" s="77"/>
    </row>
    <row r="517757" spans="2:3" x14ac:dyDescent="0.25">
      <c r="B517757" s="78"/>
      <c r="C517757" s="77"/>
    </row>
    <row r="517758" spans="2:3" x14ac:dyDescent="0.25">
      <c r="B517758" s="78"/>
      <c r="C517758" s="77"/>
    </row>
    <row r="517759" spans="2:3" x14ac:dyDescent="0.25">
      <c r="B517759" s="78"/>
      <c r="C517759" s="77"/>
    </row>
    <row r="517760" spans="2:3" x14ac:dyDescent="0.25">
      <c r="B517760" s="78"/>
      <c r="C517760" s="77"/>
    </row>
    <row r="517761" spans="2:3" x14ac:dyDescent="0.25">
      <c r="B517761" s="78"/>
      <c r="C517761" s="77"/>
    </row>
    <row r="517762" spans="2:3" x14ac:dyDescent="0.25">
      <c r="B517762" s="78"/>
      <c r="C517762" s="77"/>
    </row>
    <row r="517763" spans="2:3" x14ac:dyDescent="0.25">
      <c r="B517763" s="78"/>
      <c r="C517763" s="77"/>
    </row>
    <row r="517764" spans="2:3" x14ac:dyDescent="0.25">
      <c r="B517764" s="78"/>
      <c r="C517764" s="77"/>
    </row>
    <row r="517765" spans="2:3" x14ac:dyDescent="0.25">
      <c r="B517765" s="78"/>
      <c r="C517765" s="77"/>
    </row>
    <row r="517766" spans="2:3" x14ac:dyDescent="0.25">
      <c r="B517766" s="78"/>
      <c r="C517766" s="77"/>
    </row>
    <row r="517876" spans="2:3" x14ac:dyDescent="0.25">
      <c r="B517876" s="78"/>
      <c r="C517876" s="77"/>
    </row>
    <row r="517877" spans="2:3" x14ac:dyDescent="0.25">
      <c r="B517877" s="78"/>
      <c r="C517877" s="77"/>
    </row>
    <row r="517878" spans="2:3" x14ac:dyDescent="0.25">
      <c r="B517878" s="78"/>
      <c r="C517878" s="77"/>
    </row>
    <row r="517879" spans="2:3" x14ac:dyDescent="0.25">
      <c r="B517879" s="78"/>
      <c r="C517879" s="77"/>
    </row>
    <row r="517880" spans="2:3" x14ac:dyDescent="0.25">
      <c r="B517880" s="78"/>
      <c r="C517880" s="77"/>
    </row>
    <row r="517881" spans="2:3" x14ac:dyDescent="0.25">
      <c r="B517881" s="78"/>
      <c r="C517881" s="77"/>
    </row>
    <row r="517882" spans="2:3" x14ac:dyDescent="0.25">
      <c r="B517882" s="78"/>
      <c r="C517882" s="77"/>
    </row>
    <row r="517883" spans="2:3" x14ac:dyDescent="0.25">
      <c r="B517883" s="78"/>
      <c r="C517883" s="77"/>
    </row>
    <row r="517884" spans="2:3" x14ac:dyDescent="0.25">
      <c r="B517884" s="78"/>
      <c r="C517884" s="77"/>
    </row>
    <row r="517885" spans="2:3" x14ac:dyDescent="0.25">
      <c r="B517885" s="78"/>
      <c r="C517885" s="77"/>
    </row>
    <row r="517886" spans="2:3" x14ac:dyDescent="0.25">
      <c r="B517886" s="78"/>
      <c r="C517886" s="77"/>
    </row>
    <row r="517887" spans="2:3" x14ac:dyDescent="0.25">
      <c r="B517887" s="78"/>
      <c r="C517887" s="77"/>
    </row>
    <row r="517888" spans="2:3" x14ac:dyDescent="0.25">
      <c r="B517888" s="78"/>
      <c r="C517888" s="77"/>
    </row>
    <row r="517998" spans="2:3" x14ac:dyDescent="0.25">
      <c r="B517998" s="78"/>
      <c r="C517998" s="77"/>
    </row>
    <row r="517999" spans="2:3" x14ac:dyDescent="0.25">
      <c r="B517999" s="78"/>
      <c r="C517999" s="77"/>
    </row>
    <row r="518000" spans="2:3" x14ac:dyDescent="0.25">
      <c r="B518000" s="78"/>
      <c r="C518000" s="77"/>
    </row>
    <row r="518001" spans="2:3" x14ac:dyDescent="0.25">
      <c r="B518001" s="78"/>
      <c r="C518001" s="77"/>
    </row>
    <row r="518002" spans="2:3" x14ac:dyDescent="0.25">
      <c r="B518002" s="78"/>
      <c r="C518002" s="77"/>
    </row>
    <row r="518003" spans="2:3" x14ac:dyDescent="0.25">
      <c r="B518003" s="78"/>
      <c r="C518003" s="77"/>
    </row>
    <row r="518004" spans="2:3" x14ac:dyDescent="0.25">
      <c r="B518004" s="78"/>
      <c r="C518004" s="77"/>
    </row>
    <row r="518005" spans="2:3" x14ac:dyDescent="0.25">
      <c r="B518005" s="78"/>
      <c r="C518005" s="77"/>
    </row>
    <row r="518006" spans="2:3" x14ac:dyDescent="0.25">
      <c r="B518006" s="78"/>
      <c r="C518006" s="77"/>
    </row>
    <row r="518007" spans="2:3" x14ac:dyDescent="0.25">
      <c r="B518007" s="78"/>
      <c r="C518007" s="77"/>
    </row>
    <row r="518008" spans="2:3" x14ac:dyDescent="0.25">
      <c r="B518008" s="78"/>
      <c r="C518008" s="77"/>
    </row>
    <row r="518009" spans="2:3" x14ac:dyDescent="0.25">
      <c r="B518009" s="78"/>
      <c r="C518009" s="77"/>
    </row>
    <row r="518010" spans="2:3" x14ac:dyDescent="0.25">
      <c r="B518010" s="78"/>
      <c r="C518010" s="77"/>
    </row>
    <row r="518120" spans="2:3" x14ac:dyDescent="0.25">
      <c r="B518120" s="78"/>
      <c r="C518120" s="77"/>
    </row>
    <row r="518121" spans="2:3" x14ac:dyDescent="0.25">
      <c r="B518121" s="78"/>
      <c r="C518121" s="77"/>
    </row>
    <row r="518122" spans="2:3" x14ac:dyDescent="0.25">
      <c r="B518122" s="78"/>
      <c r="C518122" s="77"/>
    </row>
    <row r="518123" spans="2:3" x14ac:dyDescent="0.25">
      <c r="B518123" s="78"/>
      <c r="C518123" s="77"/>
    </row>
    <row r="518124" spans="2:3" x14ac:dyDescent="0.25">
      <c r="B518124" s="78"/>
      <c r="C518124" s="77"/>
    </row>
    <row r="518125" spans="2:3" x14ac:dyDescent="0.25">
      <c r="B518125" s="78"/>
      <c r="C518125" s="77"/>
    </row>
    <row r="518126" spans="2:3" x14ac:dyDescent="0.25">
      <c r="B518126" s="78"/>
      <c r="C518126" s="77"/>
    </row>
    <row r="518127" spans="2:3" x14ac:dyDescent="0.25">
      <c r="B518127" s="78"/>
      <c r="C518127" s="77"/>
    </row>
    <row r="518128" spans="2:3" x14ac:dyDescent="0.25">
      <c r="B518128" s="78"/>
      <c r="C518128" s="77"/>
    </row>
    <row r="518129" spans="2:3" x14ac:dyDescent="0.25">
      <c r="B518129" s="78"/>
      <c r="C518129" s="77"/>
    </row>
    <row r="518130" spans="2:3" x14ac:dyDescent="0.25">
      <c r="B518130" s="78"/>
      <c r="C518130" s="77"/>
    </row>
    <row r="518131" spans="2:3" x14ac:dyDescent="0.25">
      <c r="B518131" s="78"/>
      <c r="C518131" s="77"/>
    </row>
    <row r="518132" spans="2:3" x14ac:dyDescent="0.25">
      <c r="B518132" s="78"/>
      <c r="C518132" s="77"/>
    </row>
    <row r="518242" spans="2:3" x14ac:dyDescent="0.25">
      <c r="B518242" s="78"/>
      <c r="C518242" s="77"/>
    </row>
    <row r="518243" spans="2:3" x14ac:dyDescent="0.25">
      <c r="B518243" s="78"/>
      <c r="C518243" s="77"/>
    </row>
    <row r="518244" spans="2:3" x14ac:dyDescent="0.25">
      <c r="B518244" s="78"/>
      <c r="C518244" s="77"/>
    </row>
    <row r="518245" spans="2:3" x14ac:dyDescent="0.25">
      <c r="B518245" s="78"/>
      <c r="C518245" s="77"/>
    </row>
    <row r="518246" spans="2:3" x14ac:dyDescent="0.25">
      <c r="B518246" s="78"/>
      <c r="C518246" s="77"/>
    </row>
    <row r="518247" spans="2:3" x14ac:dyDescent="0.25">
      <c r="B518247" s="78"/>
      <c r="C518247" s="77"/>
    </row>
    <row r="518248" spans="2:3" x14ac:dyDescent="0.25">
      <c r="B518248" s="78"/>
      <c r="C518248" s="77"/>
    </row>
    <row r="518249" spans="2:3" x14ac:dyDescent="0.25">
      <c r="B518249" s="78"/>
      <c r="C518249" s="77"/>
    </row>
    <row r="518250" spans="2:3" x14ac:dyDescent="0.25">
      <c r="B518250" s="78"/>
      <c r="C518250" s="77"/>
    </row>
    <row r="518251" spans="2:3" x14ac:dyDescent="0.25">
      <c r="B518251" s="78"/>
      <c r="C518251" s="77"/>
    </row>
    <row r="518252" spans="2:3" x14ac:dyDescent="0.25">
      <c r="B518252" s="78"/>
      <c r="C518252" s="77"/>
    </row>
    <row r="518253" spans="2:3" x14ac:dyDescent="0.25">
      <c r="B518253" s="78"/>
      <c r="C518253" s="77"/>
    </row>
    <row r="518254" spans="2:3" x14ac:dyDescent="0.25">
      <c r="B518254" s="78"/>
      <c r="C518254" s="77"/>
    </row>
    <row r="518364" spans="2:3" x14ac:dyDescent="0.25">
      <c r="B518364" s="78"/>
      <c r="C518364" s="77"/>
    </row>
    <row r="518365" spans="2:3" x14ac:dyDescent="0.25">
      <c r="B518365" s="78"/>
      <c r="C518365" s="77"/>
    </row>
    <row r="518366" spans="2:3" x14ac:dyDescent="0.25">
      <c r="B518366" s="78"/>
      <c r="C518366" s="77"/>
    </row>
    <row r="518367" spans="2:3" x14ac:dyDescent="0.25">
      <c r="B518367" s="78"/>
      <c r="C518367" s="77"/>
    </row>
    <row r="518368" spans="2:3" x14ac:dyDescent="0.25">
      <c r="B518368" s="78"/>
      <c r="C518368" s="77"/>
    </row>
    <row r="518369" spans="2:3" x14ac:dyDescent="0.25">
      <c r="B518369" s="78"/>
      <c r="C518369" s="77"/>
    </row>
    <row r="518370" spans="2:3" x14ac:dyDescent="0.25">
      <c r="B518370" s="78"/>
      <c r="C518370" s="77"/>
    </row>
    <row r="518371" spans="2:3" x14ac:dyDescent="0.25">
      <c r="B518371" s="78"/>
      <c r="C518371" s="77"/>
    </row>
    <row r="518372" spans="2:3" x14ac:dyDescent="0.25">
      <c r="B518372" s="78"/>
      <c r="C518372" s="77"/>
    </row>
    <row r="518373" spans="2:3" x14ac:dyDescent="0.25">
      <c r="B518373" s="78"/>
      <c r="C518373" s="77"/>
    </row>
    <row r="518374" spans="2:3" x14ac:dyDescent="0.25">
      <c r="B518374" s="78"/>
      <c r="C518374" s="77"/>
    </row>
    <row r="518375" spans="2:3" x14ac:dyDescent="0.25">
      <c r="B518375" s="78"/>
      <c r="C518375" s="77"/>
    </row>
    <row r="518376" spans="2:3" x14ac:dyDescent="0.25">
      <c r="B518376" s="78"/>
      <c r="C518376" s="77"/>
    </row>
    <row r="518486" spans="2:3" x14ac:dyDescent="0.25">
      <c r="B518486" s="78"/>
      <c r="C518486" s="77"/>
    </row>
    <row r="518487" spans="2:3" x14ac:dyDescent="0.25">
      <c r="B518487" s="78"/>
      <c r="C518487" s="77"/>
    </row>
    <row r="518488" spans="2:3" x14ac:dyDescent="0.25">
      <c r="B518488" s="78"/>
      <c r="C518488" s="77"/>
    </row>
    <row r="518489" spans="2:3" x14ac:dyDescent="0.25">
      <c r="B518489" s="78"/>
      <c r="C518489" s="77"/>
    </row>
    <row r="518490" spans="2:3" x14ac:dyDescent="0.25">
      <c r="B518490" s="78"/>
      <c r="C518490" s="77"/>
    </row>
    <row r="518491" spans="2:3" x14ac:dyDescent="0.25">
      <c r="B518491" s="78"/>
      <c r="C518491" s="77"/>
    </row>
    <row r="518492" spans="2:3" x14ac:dyDescent="0.25">
      <c r="B518492" s="78"/>
      <c r="C518492" s="77"/>
    </row>
    <row r="518493" spans="2:3" x14ac:dyDescent="0.25">
      <c r="B518493" s="78"/>
      <c r="C518493" s="77"/>
    </row>
    <row r="518494" spans="2:3" x14ac:dyDescent="0.25">
      <c r="B518494" s="78"/>
      <c r="C518494" s="77"/>
    </row>
    <row r="518495" spans="2:3" x14ac:dyDescent="0.25">
      <c r="B518495" s="78"/>
      <c r="C518495" s="77"/>
    </row>
    <row r="518496" spans="2:3" x14ac:dyDescent="0.25">
      <c r="B518496" s="78"/>
      <c r="C518496" s="77"/>
    </row>
    <row r="518497" spans="2:3" x14ac:dyDescent="0.25">
      <c r="B518497" s="78"/>
      <c r="C518497" s="77"/>
    </row>
    <row r="518498" spans="2:3" x14ac:dyDescent="0.25">
      <c r="B518498" s="78"/>
      <c r="C518498" s="77"/>
    </row>
    <row r="518608" spans="2:3" x14ac:dyDescent="0.25">
      <c r="B518608" s="78"/>
      <c r="C518608" s="77"/>
    </row>
    <row r="518609" spans="2:3" x14ac:dyDescent="0.25">
      <c r="B518609" s="78"/>
      <c r="C518609" s="77"/>
    </row>
    <row r="518610" spans="2:3" x14ac:dyDescent="0.25">
      <c r="B518610" s="78"/>
      <c r="C518610" s="77"/>
    </row>
    <row r="518611" spans="2:3" x14ac:dyDescent="0.25">
      <c r="B518611" s="78"/>
      <c r="C518611" s="77"/>
    </row>
    <row r="518612" spans="2:3" x14ac:dyDescent="0.25">
      <c r="B518612" s="78"/>
      <c r="C518612" s="77"/>
    </row>
    <row r="518613" spans="2:3" x14ac:dyDescent="0.25">
      <c r="B518613" s="78"/>
      <c r="C518613" s="77"/>
    </row>
    <row r="518614" spans="2:3" x14ac:dyDescent="0.25">
      <c r="B518614" s="78"/>
      <c r="C518614" s="77"/>
    </row>
    <row r="518615" spans="2:3" x14ac:dyDescent="0.25">
      <c r="B518615" s="78"/>
      <c r="C518615" s="77"/>
    </row>
    <row r="518616" spans="2:3" x14ac:dyDescent="0.25">
      <c r="B518616" s="78"/>
      <c r="C518616" s="77"/>
    </row>
    <row r="518617" spans="2:3" x14ac:dyDescent="0.25">
      <c r="B518617" s="78"/>
      <c r="C518617" s="77"/>
    </row>
    <row r="518618" spans="2:3" x14ac:dyDescent="0.25">
      <c r="B518618" s="78"/>
      <c r="C518618" s="77"/>
    </row>
    <row r="518619" spans="2:3" x14ac:dyDescent="0.25">
      <c r="B518619" s="78"/>
      <c r="C518619" s="77"/>
    </row>
    <row r="518620" spans="2:3" x14ac:dyDescent="0.25">
      <c r="B518620" s="78"/>
      <c r="C518620" s="77"/>
    </row>
    <row r="518730" spans="2:3" x14ac:dyDescent="0.25">
      <c r="B518730" s="78"/>
      <c r="C518730" s="77"/>
    </row>
    <row r="518731" spans="2:3" x14ac:dyDescent="0.25">
      <c r="B518731" s="78"/>
      <c r="C518731" s="77"/>
    </row>
    <row r="518732" spans="2:3" x14ac:dyDescent="0.25">
      <c r="B518732" s="78"/>
      <c r="C518732" s="77"/>
    </row>
    <row r="518733" spans="2:3" x14ac:dyDescent="0.25">
      <c r="B518733" s="78"/>
      <c r="C518733" s="77"/>
    </row>
    <row r="518734" spans="2:3" x14ac:dyDescent="0.25">
      <c r="B518734" s="78"/>
      <c r="C518734" s="77"/>
    </row>
    <row r="518735" spans="2:3" x14ac:dyDescent="0.25">
      <c r="B518735" s="78"/>
      <c r="C518735" s="77"/>
    </row>
    <row r="518736" spans="2:3" x14ac:dyDescent="0.25">
      <c r="B518736" s="78"/>
      <c r="C518736" s="77"/>
    </row>
    <row r="518737" spans="2:3" x14ac:dyDescent="0.25">
      <c r="B518737" s="78"/>
      <c r="C518737" s="77"/>
    </row>
    <row r="518738" spans="2:3" x14ac:dyDescent="0.25">
      <c r="B518738" s="78"/>
      <c r="C518738" s="77"/>
    </row>
    <row r="518739" spans="2:3" x14ac:dyDescent="0.25">
      <c r="B518739" s="78"/>
      <c r="C518739" s="77"/>
    </row>
    <row r="518740" spans="2:3" x14ac:dyDescent="0.25">
      <c r="B518740" s="78"/>
      <c r="C518740" s="77"/>
    </row>
    <row r="518741" spans="2:3" x14ac:dyDescent="0.25">
      <c r="B518741" s="78"/>
      <c r="C518741" s="77"/>
    </row>
    <row r="518742" spans="2:3" x14ac:dyDescent="0.25">
      <c r="B518742" s="78"/>
      <c r="C518742" s="77"/>
    </row>
    <row r="518852" spans="2:3" x14ac:dyDescent="0.25">
      <c r="B518852" s="78"/>
      <c r="C518852" s="77"/>
    </row>
    <row r="518853" spans="2:3" x14ac:dyDescent="0.25">
      <c r="B518853" s="78"/>
      <c r="C518853" s="77"/>
    </row>
    <row r="518854" spans="2:3" x14ac:dyDescent="0.25">
      <c r="B518854" s="78"/>
      <c r="C518854" s="77"/>
    </row>
    <row r="518855" spans="2:3" x14ac:dyDescent="0.25">
      <c r="B518855" s="78"/>
      <c r="C518855" s="77"/>
    </row>
    <row r="518856" spans="2:3" x14ac:dyDescent="0.25">
      <c r="B518856" s="78"/>
      <c r="C518856" s="77"/>
    </row>
    <row r="518857" spans="2:3" x14ac:dyDescent="0.25">
      <c r="B518857" s="78"/>
      <c r="C518857" s="77"/>
    </row>
    <row r="518858" spans="2:3" x14ac:dyDescent="0.25">
      <c r="B518858" s="78"/>
      <c r="C518858" s="77"/>
    </row>
    <row r="518859" spans="2:3" x14ac:dyDescent="0.25">
      <c r="B518859" s="78"/>
      <c r="C518859" s="77"/>
    </row>
    <row r="518860" spans="2:3" x14ac:dyDescent="0.25">
      <c r="B518860" s="78"/>
      <c r="C518860" s="77"/>
    </row>
    <row r="518861" spans="2:3" x14ac:dyDescent="0.25">
      <c r="B518861" s="78"/>
      <c r="C518861" s="77"/>
    </row>
    <row r="518862" spans="2:3" x14ac:dyDescent="0.25">
      <c r="B518862" s="78"/>
      <c r="C518862" s="77"/>
    </row>
    <row r="518863" spans="2:3" x14ac:dyDescent="0.25">
      <c r="B518863" s="78"/>
      <c r="C518863" s="77"/>
    </row>
    <row r="518864" spans="2:3" x14ac:dyDescent="0.25">
      <c r="B518864" s="78"/>
      <c r="C518864" s="77"/>
    </row>
    <row r="518974" spans="2:3" x14ac:dyDescent="0.25">
      <c r="B518974" s="78"/>
      <c r="C518974" s="77"/>
    </row>
    <row r="518975" spans="2:3" x14ac:dyDescent="0.25">
      <c r="B518975" s="78"/>
      <c r="C518975" s="77"/>
    </row>
    <row r="518976" spans="2:3" x14ac:dyDescent="0.25">
      <c r="B518976" s="78"/>
      <c r="C518976" s="77"/>
    </row>
    <row r="518977" spans="2:3" x14ac:dyDescent="0.25">
      <c r="B518977" s="78"/>
      <c r="C518977" s="77"/>
    </row>
    <row r="518978" spans="2:3" x14ac:dyDescent="0.25">
      <c r="B518978" s="78"/>
      <c r="C518978" s="77"/>
    </row>
    <row r="518979" spans="2:3" x14ac:dyDescent="0.25">
      <c r="B518979" s="78"/>
      <c r="C518979" s="77"/>
    </row>
    <row r="518980" spans="2:3" x14ac:dyDescent="0.25">
      <c r="B518980" s="78"/>
      <c r="C518980" s="77"/>
    </row>
    <row r="518981" spans="2:3" x14ac:dyDescent="0.25">
      <c r="B518981" s="78"/>
      <c r="C518981" s="77"/>
    </row>
    <row r="518982" spans="2:3" x14ac:dyDescent="0.25">
      <c r="B518982" s="78"/>
      <c r="C518982" s="77"/>
    </row>
    <row r="518983" spans="2:3" x14ac:dyDescent="0.25">
      <c r="B518983" s="78"/>
      <c r="C518983" s="77"/>
    </row>
    <row r="518984" spans="2:3" x14ac:dyDescent="0.25">
      <c r="B518984" s="78"/>
      <c r="C518984" s="77"/>
    </row>
    <row r="518985" spans="2:3" x14ac:dyDescent="0.25">
      <c r="B518985" s="78"/>
      <c r="C518985" s="77"/>
    </row>
    <row r="518986" spans="2:3" x14ac:dyDescent="0.25">
      <c r="B518986" s="78"/>
      <c r="C518986" s="77"/>
    </row>
    <row r="519096" spans="2:3" x14ac:dyDescent="0.25">
      <c r="B519096" s="78"/>
      <c r="C519096" s="77"/>
    </row>
    <row r="519097" spans="2:3" x14ac:dyDescent="0.25">
      <c r="B519097" s="78"/>
      <c r="C519097" s="77"/>
    </row>
    <row r="519098" spans="2:3" x14ac:dyDescent="0.25">
      <c r="B519098" s="78"/>
      <c r="C519098" s="77"/>
    </row>
    <row r="519099" spans="2:3" x14ac:dyDescent="0.25">
      <c r="B519099" s="78"/>
      <c r="C519099" s="77"/>
    </row>
    <row r="519100" spans="2:3" x14ac:dyDescent="0.25">
      <c r="B519100" s="78"/>
      <c r="C519100" s="77"/>
    </row>
    <row r="519101" spans="2:3" x14ac:dyDescent="0.25">
      <c r="B519101" s="78"/>
      <c r="C519101" s="77"/>
    </row>
    <row r="519102" spans="2:3" x14ac:dyDescent="0.25">
      <c r="B519102" s="78"/>
      <c r="C519102" s="77"/>
    </row>
    <row r="519103" spans="2:3" x14ac:dyDescent="0.25">
      <c r="B519103" s="78"/>
      <c r="C519103" s="77"/>
    </row>
    <row r="519104" spans="2:3" x14ac:dyDescent="0.25">
      <c r="B519104" s="78"/>
      <c r="C519104" s="77"/>
    </row>
    <row r="519105" spans="2:3" x14ac:dyDescent="0.25">
      <c r="B519105" s="78"/>
      <c r="C519105" s="77"/>
    </row>
    <row r="519106" spans="2:3" x14ac:dyDescent="0.25">
      <c r="B519106" s="78"/>
      <c r="C519106" s="77"/>
    </row>
    <row r="519107" spans="2:3" x14ac:dyDescent="0.25">
      <c r="B519107" s="78"/>
      <c r="C519107" s="77"/>
    </row>
    <row r="519108" spans="2:3" x14ac:dyDescent="0.25">
      <c r="B519108" s="78"/>
      <c r="C519108" s="77"/>
    </row>
    <row r="519218" spans="2:3" x14ac:dyDescent="0.25">
      <c r="B519218" s="78"/>
      <c r="C519218" s="77"/>
    </row>
    <row r="519219" spans="2:3" x14ac:dyDescent="0.25">
      <c r="B519219" s="78"/>
      <c r="C519219" s="77"/>
    </row>
    <row r="519220" spans="2:3" x14ac:dyDescent="0.25">
      <c r="B519220" s="78"/>
      <c r="C519220" s="77"/>
    </row>
    <row r="519221" spans="2:3" x14ac:dyDescent="0.25">
      <c r="B519221" s="78"/>
      <c r="C519221" s="77"/>
    </row>
    <row r="519222" spans="2:3" x14ac:dyDescent="0.25">
      <c r="B519222" s="78"/>
      <c r="C519222" s="77"/>
    </row>
    <row r="519223" spans="2:3" x14ac:dyDescent="0.25">
      <c r="B519223" s="78"/>
      <c r="C519223" s="77"/>
    </row>
    <row r="519224" spans="2:3" x14ac:dyDescent="0.25">
      <c r="B519224" s="78"/>
      <c r="C519224" s="77"/>
    </row>
    <row r="519225" spans="2:3" x14ac:dyDescent="0.25">
      <c r="B519225" s="78"/>
      <c r="C519225" s="77"/>
    </row>
    <row r="519226" spans="2:3" x14ac:dyDescent="0.25">
      <c r="B519226" s="78"/>
      <c r="C519226" s="77"/>
    </row>
    <row r="519227" spans="2:3" x14ac:dyDescent="0.25">
      <c r="B519227" s="78"/>
      <c r="C519227" s="77"/>
    </row>
    <row r="519228" spans="2:3" x14ac:dyDescent="0.25">
      <c r="B519228" s="78"/>
      <c r="C519228" s="77"/>
    </row>
    <row r="519229" spans="2:3" x14ac:dyDescent="0.25">
      <c r="B519229" s="78"/>
      <c r="C519229" s="77"/>
    </row>
    <row r="519230" spans="2:3" x14ac:dyDescent="0.25">
      <c r="B519230" s="78"/>
      <c r="C519230" s="77"/>
    </row>
    <row r="519340" spans="2:3" x14ac:dyDescent="0.25">
      <c r="B519340" s="78"/>
      <c r="C519340" s="77"/>
    </row>
    <row r="519341" spans="2:3" x14ac:dyDescent="0.25">
      <c r="B519341" s="78"/>
      <c r="C519341" s="77"/>
    </row>
    <row r="519342" spans="2:3" x14ac:dyDescent="0.25">
      <c r="B519342" s="78"/>
      <c r="C519342" s="77"/>
    </row>
    <row r="519343" spans="2:3" x14ac:dyDescent="0.25">
      <c r="B519343" s="78"/>
      <c r="C519343" s="77"/>
    </row>
    <row r="519344" spans="2:3" x14ac:dyDescent="0.25">
      <c r="B519344" s="78"/>
      <c r="C519344" s="77"/>
    </row>
    <row r="519345" spans="2:3" x14ac:dyDescent="0.25">
      <c r="B519345" s="78"/>
      <c r="C519345" s="77"/>
    </row>
    <row r="519346" spans="2:3" x14ac:dyDescent="0.25">
      <c r="B519346" s="78"/>
      <c r="C519346" s="77"/>
    </row>
    <row r="519347" spans="2:3" x14ac:dyDescent="0.25">
      <c r="B519347" s="78"/>
      <c r="C519347" s="77"/>
    </row>
    <row r="519348" spans="2:3" x14ac:dyDescent="0.25">
      <c r="B519348" s="78"/>
      <c r="C519348" s="77"/>
    </row>
    <row r="519349" spans="2:3" x14ac:dyDescent="0.25">
      <c r="B519349" s="78"/>
      <c r="C519349" s="77"/>
    </row>
    <row r="519350" spans="2:3" x14ac:dyDescent="0.25">
      <c r="B519350" s="78"/>
      <c r="C519350" s="77"/>
    </row>
    <row r="519351" spans="2:3" x14ac:dyDescent="0.25">
      <c r="B519351" s="78"/>
      <c r="C519351" s="77"/>
    </row>
    <row r="519352" spans="2:3" x14ac:dyDescent="0.25">
      <c r="B519352" s="78"/>
      <c r="C519352" s="77"/>
    </row>
    <row r="519462" spans="2:3" x14ac:dyDescent="0.25">
      <c r="B519462" s="78"/>
      <c r="C519462" s="77"/>
    </row>
    <row r="519463" spans="2:3" x14ac:dyDescent="0.25">
      <c r="B519463" s="78"/>
      <c r="C519463" s="77"/>
    </row>
    <row r="519464" spans="2:3" x14ac:dyDescent="0.25">
      <c r="B519464" s="78"/>
      <c r="C519464" s="77"/>
    </row>
    <row r="519465" spans="2:3" x14ac:dyDescent="0.25">
      <c r="B519465" s="78"/>
      <c r="C519465" s="77"/>
    </row>
    <row r="519466" spans="2:3" x14ac:dyDescent="0.25">
      <c r="B519466" s="78"/>
      <c r="C519466" s="77"/>
    </row>
    <row r="519467" spans="2:3" x14ac:dyDescent="0.25">
      <c r="B519467" s="78"/>
      <c r="C519467" s="77"/>
    </row>
    <row r="519468" spans="2:3" x14ac:dyDescent="0.25">
      <c r="B519468" s="78"/>
      <c r="C519468" s="77"/>
    </row>
    <row r="519469" spans="2:3" x14ac:dyDescent="0.25">
      <c r="B519469" s="78"/>
      <c r="C519469" s="77"/>
    </row>
    <row r="519470" spans="2:3" x14ac:dyDescent="0.25">
      <c r="B519470" s="78"/>
      <c r="C519470" s="77"/>
    </row>
    <row r="519471" spans="2:3" x14ac:dyDescent="0.25">
      <c r="B519471" s="78"/>
      <c r="C519471" s="77"/>
    </row>
    <row r="519472" spans="2:3" x14ac:dyDescent="0.25">
      <c r="B519472" s="78"/>
      <c r="C519472" s="77"/>
    </row>
    <row r="519473" spans="2:3" x14ac:dyDescent="0.25">
      <c r="B519473" s="78"/>
      <c r="C519473" s="77"/>
    </row>
    <row r="519474" spans="2:3" x14ac:dyDescent="0.25">
      <c r="B519474" s="78"/>
      <c r="C519474" s="77"/>
    </row>
    <row r="519584" spans="2:3" x14ac:dyDescent="0.25">
      <c r="B519584" s="78"/>
      <c r="C519584" s="77"/>
    </row>
    <row r="519585" spans="2:3" x14ac:dyDescent="0.25">
      <c r="B519585" s="78"/>
      <c r="C519585" s="77"/>
    </row>
    <row r="519586" spans="2:3" x14ac:dyDescent="0.25">
      <c r="B519586" s="78"/>
      <c r="C519586" s="77"/>
    </row>
    <row r="519587" spans="2:3" x14ac:dyDescent="0.25">
      <c r="B519587" s="78"/>
      <c r="C519587" s="77"/>
    </row>
    <row r="519588" spans="2:3" x14ac:dyDescent="0.25">
      <c r="B519588" s="78"/>
      <c r="C519588" s="77"/>
    </row>
    <row r="519589" spans="2:3" x14ac:dyDescent="0.25">
      <c r="B519589" s="78"/>
      <c r="C519589" s="77"/>
    </row>
    <row r="519590" spans="2:3" x14ac:dyDescent="0.25">
      <c r="B519590" s="78"/>
      <c r="C519590" s="77"/>
    </row>
    <row r="519591" spans="2:3" x14ac:dyDescent="0.25">
      <c r="B519591" s="78"/>
      <c r="C519591" s="77"/>
    </row>
    <row r="519592" spans="2:3" x14ac:dyDescent="0.25">
      <c r="B519592" s="78"/>
      <c r="C519592" s="77"/>
    </row>
    <row r="519593" spans="2:3" x14ac:dyDescent="0.25">
      <c r="B519593" s="78"/>
      <c r="C519593" s="77"/>
    </row>
    <row r="519594" spans="2:3" x14ac:dyDescent="0.25">
      <c r="B519594" s="78"/>
      <c r="C519594" s="77"/>
    </row>
    <row r="519595" spans="2:3" x14ac:dyDescent="0.25">
      <c r="B519595" s="78"/>
      <c r="C519595" s="77"/>
    </row>
    <row r="519596" spans="2:3" x14ac:dyDescent="0.25">
      <c r="B519596" s="78"/>
      <c r="C519596" s="77"/>
    </row>
    <row r="519706" spans="2:3" x14ac:dyDescent="0.25">
      <c r="B519706" s="78"/>
      <c r="C519706" s="77"/>
    </row>
    <row r="519707" spans="2:3" x14ac:dyDescent="0.25">
      <c r="B519707" s="78"/>
      <c r="C519707" s="77"/>
    </row>
    <row r="519708" spans="2:3" x14ac:dyDescent="0.25">
      <c r="B519708" s="78"/>
      <c r="C519708" s="77"/>
    </row>
    <row r="519709" spans="2:3" x14ac:dyDescent="0.25">
      <c r="B519709" s="78"/>
      <c r="C519709" s="77"/>
    </row>
    <row r="519710" spans="2:3" x14ac:dyDescent="0.25">
      <c r="B519710" s="78"/>
      <c r="C519710" s="77"/>
    </row>
    <row r="519711" spans="2:3" x14ac:dyDescent="0.25">
      <c r="B519711" s="78"/>
      <c r="C519711" s="77"/>
    </row>
    <row r="519712" spans="2:3" x14ac:dyDescent="0.25">
      <c r="B519712" s="78"/>
      <c r="C519712" s="77"/>
    </row>
    <row r="519713" spans="2:3" x14ac:dyDescent="0.25">
      <c r="B519713" s="78"/>
      <c r="C519713" s="77"/>
    </row>
    <row r="519714" spans="2:3" x14ac:dyDescent="0.25">
      <c r="B519714" s="78"/>
      <c r="C519714" s="77"/>
    </row>
    <row r="519715" spans="2:3" x14ac:dyDescent="0.25">
      <c r="B519715" s="78"/>
      <c r="C519715" s="77"/>
    </row>
    <row r="519716" spans="2:3" x14ac:dyDescent="0.25">
      <c r="B519716" s="78"/>
      <c r="C519716" s="77"/>
    </row>
    <row r="519717" spans="2:3" x14ac:dyDescent="0.25">
      <c r="B519717" s="78"/>
      <c r="C519717" s="77"/>
    </row>
    <row r="519718" spans="2:3" x14ac:dyDescent="0.25">
      <c r="B519718" s="78"/>
      <c r="C519718" s="77"/>
    </row>
    <row r="519828" spans="2:3" x14ac:dyDescent="0.25">
      <c r="B519828" s="78"/>
      <c r="C519828" s="77"/>
    </row>
    <row r="519829" spans="2:3" x14ac:dyDescent="0.25">
      <c r="B519829" s="78"/>
      <c r="C519829" s="77"/>
    </row>
    <row r="519830" spans="2:3" x14ac:dyDescent="0.25">
      <c r="B519830" s="78"/>
      <c r="C519830" s="77"/>
    </row>
    <row r="519831" spans="2:3" x14ac:dyDescent="0.25">
      <c r="B519831" s="78"/>
      <c r="C519831" s="77"/>
    </row>
    <row r="519832" spans="2:3" x14ac:dyDescent="0.25">
      <c r="B519832" s="78"/>
      <c r="C519832" s="77"/>
    </row>
    <row r="519833" spans="2:3" x14ac:dyDescent="0.25">
      <c r="B519833" s="78"/>
      <c r="C519833" s="77"/>
    </row>
    <row r="519834" spans="2:3" x14ac:dyDescent="0.25">
      <c r="B519834" s="78"/>
      <c r="C519834" s="77"/>
    </row>
    <row r="519835" spans="2:3" x14ac:dyDescent="0.25">
      <c r="B519835" s="78"/>
      <c r="C519835" s="77"/>
    </row>
    <row r="519836" spans="2:3" x14ac:dyDescent="0.25">
      <c r="B519836" s="78"/>
      <c r="C519836" s="77"/>
    </row>
    <row r="519837" spans="2:3" x14ac:dyDescent="0.25">
      <c r="B519837" s="78"/>
      <c r="C519837" s="77"/>
    </row>
    <row r="519838" spans="2:3" x14ac:dyDescent="0.25">
      <c r="B519838" s="78"/>
      <c r="C519838" s="77"/>
    </row>
    <row r="519839" spans="2:3" x14ac:dyDescent="0.25">
      <c r="B519839" s="78"/>
      <c r="C519839" s="77"/>
    </row>
    <row r="519840" spans="2:3" x14ac:dyDescent="0.25">
      <c r="B519840" s="78"/>
      <c r="C519840" s="77"/>
    </row>
    <row r="519950" spans="2:3" x14ac:dyDescent="0.25">
      <c r="B519950" s="78"/>
      <c r="C519950" s="77"/>
    </row>
    <row r="519951" spans="2:3" x14ac:dyDescent="0.25">
      <c r="B519951" s="78"/>
      <c r="C519951" s="77"/>
    </row>
    <row r="519952" spans="2:3" x14ac:dyDescent="0.25">
      <c r="B519952" s="78"/>
      <c r="C519952" s="77"/>
    </row>
    <row r="519953" spans="2:3" x14ac:dyDescent="0.25">
      <c r="B519953" s="78"/>
      <c r="C519953" s="77"/>
    </row>
    <row r="519954" spans="2:3" x14ac:dyDescent="0.25">
      <c r="B519954" s="78"/>
      <c r="C519954" s="77"/>
    </row>
    <row r="519955" spans="2:3" x14ac:dyDescent="0.25">
      <c r="B519955" s="78"/>
      <c r="C519955" s="77"/>
    </row>
    <row r="519956" spans="2:3" x14ac:dyDescent="0.25">
      <c r="B519956" s="78"/>
      <c r="C519956" s="77"/>
    </row>
    <row r="519957" spans="2:3" x14ac:dyDescent="0.25">
      <c r="B519957" s="78"/>
      <c r="C519957" s="77"/>
    </row>
    <row r="519958" spans="2:3" x14ac:dyDescent="0.25">
      <c r="B519958" s="78"/>
      <c r="C519958" s="77"/>
    </row>
    <row r="519959" spans="2:3" x14ac:dyDescent="0.25">
      <c r="B519959" s="78"/>
      <c r="C519959" s="77"/>
    </row>
    <row r="519960" spans="2:3" x14ac:dyDescent="0.25">
      <c r="B519960" s="78"/>
      <c r="C519960" s="77"/>
    </row>
    <row r="519961" spans="2:3" x14ac:dyDescent="0.25">
      <c r="B519961" s="78"/>
      <c r="C519961" s="77"/>
    </row>
    <row r="519962" spans="2:3" x14ac:dyDescent="0.25">
      <c r="B519962" s="78"/>
      <c r="C519962" s="77"/>
    </row>
    <row r="520072" spans="2:3" x14ac:dyDescent="0.25">
      <c r="B520072" s="78"/>
      <c r="C520072" s="77"/>
    </row>
    <row r="520073" spans="2:3" x14ac:dyDescent="0.25">
      <c r="B520073" s="78"/>
      <c r="C520073" s="77"/>
    </row>
    <row r="520074" spans="2:3" x14ac:dyDescent="0.25">
      <c r="B520074" s="78"/>
      <c r="C520074" s="77"/>
    </row>
    <row r="520075" spans="2:3" x14ac:dyDescent="0.25">
      <c r="B520075" s="78"/>
      <c r="C520075" s="77"/>
    </row>
    <row r="520076" spans="2:3" x14ac:dyDescent="0.25">
      <c r="B520076" s="78"/>
      <c r="C520076" s="77"/>
    </row>
    <row r="520077" spans="2:3" x14ac:dyDescent="0.25">
      <c r="B520077" s="78"/>
      <c r="C520077" s="77"/>
    </row>
    <row r="520078" spans="2:3" x14ac:dyDescent="0.25">
      <c r="B520078" s="78"/>
      <c r="C520078" s="77"/>
    </row>
    <row r="520079" spans="2:3" x14ac:dyDescent="0.25">
      <c r="B520079" s="78"/>
      <c r="C520079" s="77"/>
    </row>
    <row r="520080" spans="2:3" x14ac:dyDescent="0.25">
      <c r="B520080" s="78"/>
      <c r="C520080" s="77"/>
    </row>
    <row r="520081" spans="2:3" x14ac:dyDescent="0.25">
      <c r="B520081" s="78"/>
      <c r="C520081" s="77"/>
    </row>
    <row r="520082" spans="2:3" x14ac:dyDescent="0.25">
      <c r="B520082" s="78"/>
      <c r="C520082" s="77"/>
    </row>
    <row r="520083" spans="2:3" x14ac:dyDescent="0.25">
      <c r="B520083" s="78"/>
      <c r="C520083" s="77"/>
    </row>
    <row r="520084" spans="2:3" x14ac:dyDescent="0.25">
      <c r="B520084" s="78"/>
      <c r="C520084" s="77"/>
    </row>
    <row r="520194" spans="2:3" x14ac:dyDescent="0.25">
      <c r="B520194" s="78"/>
      <c r="C520194" s="77"/>
    </row>
    <row r="520195" spans="2:3" x14ac:dyDescent="0.25">
      <c r="B520195" s="78"/>
      <c r="C520195" s="77"/>
    </row>
    <row r="520196" spans="2:3" x14ac:dyDescent="0.25">
      <c r="B520196" s="78"/>
      <c r="C520196" s="77"/>
    </row>
    <row r="520197" spans="2:3" x14ac:dyDescent="0.25">
      <c r="B520197" s="78"/>
      <c r="C520197" s="77"/>
    </row>
    <row r="520198" spans="2:3" x14ac:dyDescent="0.25">
      <c r="B520198" s="78"/>
      <c r="C520198" s="77"/>
    </row>
    <row r="520199" spans="2:3" x14ac:dyDescent="0.25">
      <c r="B520199" s="78"/>
      <c r="C520199" s="77"/>
    </row>
    <row r="520200" spans="2:3" x14ac:dyDescent="0.25">
      <c r="B520200" s="78"/>
      <c r="C520200" s="77"/>
    </row>
    <row r="520201" spans="2:3" x14ac:dyDescent="0.25">
      <c r="B520201" s="78"/>
      <c r="C520201" s="77"/>
    </row>
    <row r="520202" spans="2:3" x14ac:dyDescent="0.25">
      <c r="B520202" s="78"/>
      <c r="C520202" s="77"/>
    </row>
    <row r="520203" spans="2:3" x14ac:dyDescent="0.25">
      <c r="B520203" s="78"/>
      <c r="C520203" s="77"/>
    </row>
    <row r="520204" spans="2:3" x14ac:dyDescent="0.25">
      <c r="B520204" s="78"/>
      <c r="C520204" s="77"/>
    </row>
    <row r="520205" spans="2:3" x14ac:dyDescent="0.25">
      <c r="B520205" s="78"/>
      <c r="C520205" s="77"/>
    </row>
    <row r="520206" spans="2:3" x14ac:dyDescent="0.25">
      <c r="B520206" s="78"/>
      <c r="C520206" s="77"/>
    </row>
    <row r="520316" spans="2:3" x14ac:dyDescent="0.25">
      <c r="B520316" s="78"/>
      <c r="C520316" s="77"/>
    </row>
    <row r="520317" spans="2:3" x14ac:dyDescent="0.25">
      <c r="B520317" s="78"/>
      <c r="C520317" s="77"/>
    </row>
    <row r="520318" spans="2:3" x14ac:dyDescent="0.25">
      <c r="B520318" s="78"/>
      <c r="C520318" s="77"/>
    </row>
    <row r="520319" spans="2:3" x14ac:dyDescent="0.25">
      <c r="B520319" s="78"/>
      <c r="C520319" s="77"/>
    </row>
    <row r="520320" spans="2:3" x14ac:dyDescent="0.25">
      <c r="B520320" s="78"/>
      <c r="C520320" s="77"/>
    </row>
    <row r="520321" spans="2:3" x14ac:dyDescent="0.25">
      <c r="B520321" s="78"/>
      <c r="C520321" s="77"/>
    </row>
    <row r="520322" spans="2:3" x14ac:dyDescent="0.25">
      <c r="B520322" s="78"/>
      <c r="C520322" s="77"/>
    </row>
    <row r="520323" spans="2:3" x14ac:dyDescent="0.25">
      <c r="B520323" s="78"/>
      <c r="C520323" s="77"/>
    </row>
    <row r="520324" spans="2:3" x14ac:dyDescent="0.25">
      <c r="B520324" s="78"/>
      <c r="C520324" s="77"/>
    </row>
    <row r="520325" spans="2:3" x14ac:dyDescent="0.25">
      <c r="B520325" s="78"/>
      <c r="C520325" s="77"/>
    </row>
    <row r="520326" spans="2:3" x14ac:dyDescent="0.25">
      <c r="B520326" s="78"/>
      <c r="C520326" s="77"/>
    </row>
    <row r="520327" spans="2:3" x14ac:dyDescent="0.25">
      <c r="B520327" s="78"/>
      <c r="C520327" s="77"/>
    </row>
    <row r="520328" spans="2:3" x14ac:dyDescent="0.25">
      <c r="B520328" s="78"/>
      <c r="C520328" s="77"/>
    </row>
    <row r="520438" spans="2:3" x14ac:dyDescent="0.25">
      <c r="B520438" s="78"/>
      <c r="C520438" s="77"/>
    </row>
    <row r="520439" spans="2:3" x14ac:dyDescent="0.25">
      <c r="B520439" s="78"/>
      <c r="C520439" s="77"/>
    </row>
    <row r="520440" spans="2:3" x14ac:dyDescent="0.25">
      <c r="B520440" s="78"/>
      <c r="C520440" s="77"/>
    </row>
    <row r="520441" spans="2:3" x14ac:dyDescent="0.25">
      <c r="B520441" s="78"/>
      <c r="C520441" s="77"/>
    </row>
    <row r="520442" spans="2:3" x14ac:dyDescent="0.25">
      <c r="B520442" s="78"/>
      <c r="C520442" s="77"/>
    </row>
    <row r="520443" spans="2:3" x14ac:dyDescent="0.25">
      <c r="B520443" s="78"/>
      <c r="C520443" s="77"/>
    </row>
    <row r="520444" spans="2:3" x14ac:dyDescent="0.25">
      <c r="B520444" s="78"/>
      <c r="C520444" s="77"/>
    </row>
    <row r="520445" spans="2:3" x14ac:dyDescent="0.25">
      <c r="B520445" s="78"/>
      <c r="C520445" s="77"/>
    </row>
    <row r="520446" spans="2:3" x14ac:dyDescent="0.25">
      <c r="B520446" s="78"/>
      <c r="C520446" s="77"/>
    </row>
    <row r="520447" spans="2:3" x14ac:dyDescent="0.25">
      <c r="B520447" s="78"/>
      <c r="C520447" s="77"/>
    </row>
    <row r="520448" spans="2:3" x14ac:dyDescent="0.25">
      <c r="B520448" s="78"/>
      <c r="C520448" s="77"/>
    </row>
    <row r="520449" spans="2:3" x14ac:dyDescent="0.25">
      <c r="B520449" s="78"/>
      <c r="C520449" s="77"/>
    </row>
    <row r="520450" spans="2:3" x14ac:dyDescent="0.25">
      <c r="B520450" s="78"/>
      <c r="C520450" s="77"/>
    </row>
    <row r="520560" spans="2:3" x14ac:dyDescent="0.25">
      <c r="B520560" s="78"/>
      <c r="C520560" s="77"/>
    </row>
    <row r="520561" spans="2:3" x14ac:dyDescent="0.25">
      <c r="B520561" s="78"/>
      <c r="C520561" s="77"/>
    </row>
    <row r="520562" spans="2:3" x14ac:dyDescent="0.25">
      <c r="B520562" s="78"/>
      <c r="C520562" s="77"/>
    </row>
    <row r="520563" spans="2:3" x14ac:dyDescent="0.25">
      <c r="B520563" s="78"/>
      <c r="C520563" s="77"/>
    </row>
    <row r="520564" spans="2:3" x14ac:dyDescent="0.25">
      <c r="B520564" s="78"/>
      <c r="C520564" s="77"/>
    </row>
    <row r="520565" spans="2:3" x14ac:dyDescent="0.25">
      <c r="B520565" s="78"/>
      <c r="C520565" s="77"/>
    </row>
    <row r="520566" spans="2:3" x14ac:dyDescent="0.25">
      <c r="B520566" s="78"/>
      <c r="C520566" s="77"/>
    </row>
    <row r="520567" spans="2:3" x14ac:dyDescent="0.25">
      <c r="B520567" s="78"/>
      <c r="C520567" s="77"/>
    </row>
    <row r="520568" spans="2:3" x14ac:dyDescent="0.25">
      <c r="B520568" s="78"/>
      <c r="C520568" s="77"/>
    </row>
    <row r="520569" spans="2:3" x14ac:dyDescent="0.25">
      <c r="B520569" s="78"/>
      <c r="C520569" s="77"/>
    </row>
    <row r="520570" spans="2:3" x14ac:dyDescent="0.25">
      <c r="B520570" s="78"/>
      <c r="C520570" s="77"/>
    </row>
    <row r="520571" spans="2:3" x14ac:dyDescent="0.25">
      <c r="B520571" s="78"/>
      <c r="C520571" s="77"/>
    </row>
    <row r="520572" spans="2:3" x14ac:dyDescent="0.25">
      <c r="B520572" s="78"/>
      <c r="C520572" s="77"/>
    </row>
    <row r="520682" spans="2:3" x14ac:dyDescent="0.25">
      <c r="B520682" s="78"/>
      <c r="C520682" s="77"/>
    </row>
    <row r="520683" spans="2:3" x14ac:dyDescent="0.25">
      <c r="B520683" s="78"/>
      <c r="C520683" s="77"/>
    </row>
    <row r="520684" spans="2:3" x14ac:dyDescent="0.25">
      <c r="B520684" s="78"/>
      <c r="C520684" s="77"/>
    </row>
    <row r="520685" spans="2:3" x14ac:dyDescent="0.25">
      <c r="B520685" s="78"/>
      <c r="C520685" s="77"/>
    </row>
    <row r="520686" spans="2:3" x14ac:dyDescent="0.25">
      <c r="B520686" s="78"/>
      <c r="C520686" s="77"/>
    </row>
    <row r="520687" spans="2:3" x14ac:dyDescent="0.25">
      <c r="B520687" s="78"/>
      <c r="C520687" s="77"/>
    </row>
    <row r="520688" spans="2:3" x14ac:dyDescent="0.25">
      <c r="B520688" s="78"/>
      <c r="C520688" s="77"/>
    </row>
    <row r="520689" spans="2:3" x14ac:dyDescent="0.25">
      <c r="B520689" s="78"/>
      <c r="C520689" s="77"/>
    </row>
    <row r="520690" spans="2:3" x14ac:dyDescent="0.25">
      <c r="B520690" s="78"/>
      <c r="C520690" s="77"/>
    </row>
    <row r="520691" spans="2:3" x14ac:dyDescent="0.25">
      <c r="B520691" s="78"/>
      <c r="C520691" s="77"/>
    </row>
    <row r="520692" spans="2:3" x14ac:dyDescent="0.25">
      <c r="B520692" s="78"/>
      <c r="C520692" s="77"/>
    </row>
    <row r="520693" spans="2:3" x14ac:dyDescent="0.25">
      <c r="B520693" s="78"/>
      <c r="C520693" s="77"/>
    </row>
    <row r="520694" spans="2:3" x14ac:dyDescent="0.25">
      <c r="B520694" s="78"/>
      <c r="C520694" s="77"/>
    </row>
    <row r="520804" spans="2:3" x14ac:dyDescent="0.25">
      <c r="B520804" s="78"/>
      <c r="C520804" s="77"/>
    </row>
    <row r="520805" spans="2:3" x14ac:dyDescent="0.25">
      <c r="B520805" s="78"/>
      <c r="C520805" s="77"/>
    </row>
    <row r="520806" spans="2:3" x14ac:dyDescent="0.25">
      <c r="B520806" s="78"/>
      <c r="C520806" s="77"/>
    </row>
    <row r="520807" spans="2:3" x14ac:dyDescent="0.25">
      <c r="B520807" s="78"/>
      <c r="C520807" s="77"/>
    </row>
    <row r="520808" spans="2:3" x14ac:dyDescent="0.25">
      <c r="B520808" s="78"/>
      <c r="C520808" s="77"/>
    </row>
    <row r="520809" spans="2:3" x14ac:dyDescent="0.25">
      <c r="B520809" s="78"/>
      <c r="C520809" s="77"/>
    </row>
    <row r="520810" spans="2:3" x14ac:dyDescent="0.25">
      <c r="B520810" s="78"/>
      <c r="C520810" s="77"/>
    </row>
    <row r="520811" spans="2:3" x14ac:dyDescent="0.25">
      <c r="B520811" s="78"/>
      <c r="C520811" s="77"/>
    </row>
    <row r="520812" spans="2:3" x14ac:dyDescent="0.25">
      <c r="B520812" s="78"/>
      <c r="C520812" s="77"/>
    </row>
    <row r="520813" spans="2:3" x14ac:dyDescent="0.25">
      <c r="B520813" s="78"/>
      <c r="C520813" s="77"/>
    </row>
    <row r="520814" spans="2:3" x14ac:dyDescent="0.25">
      <c r="B520814" s="78"/>
      <c r="C520814" s="77"/>
    </row>
    <row r="520815" spans="2:3" x14ac:dyDescent="0.25">
      <c r="B520815" s="78"/>
      <c r="C520815" s="77"/>
    </row>
    <row r="520816" spans="2:3" x14ac:dyDescent="0.25">
      <c r="B520816" s="78"/>
      <c r="C520816" s="77"/>
    </row>
    <row r="520926" spans="2:3" x14ac:dyDescent="0.25">
      <c r="B520926" s="78"/>
      <c r="C520926" s="77"/>
    </row>
    <row r="520927" spans="2:3" x14ac:dyDescent="0.25">
      <c r="B520927" s="78"/>
      <c r="C520927" s="77"/>
    </row>
    <row r="520928" spans="2:3" x14ac:dyDescent="0.25">
      <c r="B520928" s="78"/>
      <c r="C520928" s="77"/>
    </row>
    <row r="520929" spans="2:3" x14ac:dyDescent="0.25">
      <c r="B520929" s="78"/>
      <c r="C520929" s="77"/>
    </row>
    <row r="520930" spans="2:3" x14ac:dyDescent="0.25">
      <c r="B520930" s="78"/>
      <c r="C520930" s="77"/>
    </row>
    <row r="520931" spans="2:3" x14ac:dyDescent="0.25">
      <c r="B520931" s="78"/>
      <c r="C520931" s="77"/>
    </row>
    <row r="520932" spans="2:3" x14ac:dyDescent="0.25">
      <c r="B520932" s="78"/>
      <c r="C520932" s="77"/>
    </row>
    <row r="520933" spans="2:3" x14ac:dyDescent="0.25">
      <c r="B520933" s="78"/>
      <c r="C520933" s="77"/>
    </row>
    <row r="520934" spans="2:3" x14ac:dyDescent="0.25">
      <c r="B520934" s="78"/>
      <c r="C520934" s="77"/>
    </row>
    <row r="520935" spans="2:3" x14ac:dyDescent="0.25">
      <c r="B520935" s="78"/>
      <c r="C520935" s="77"/>
    </row>
    <row r="520936" spans="2:3" x14ac:dyDescent="0.25">
      <c r="B520936" s="78"/>
      <c r="C520936" s="77"/>
    </row>
    <row r="520937" spans="2:3" x14ac:dyDescent="0.25">
      <c r="B520937" s="78"/>
      <c r="C520937" s="77"/>
    </row>
    <row r="520938" spans="2:3" x14ac:dyDescent="0.25">
      <c r="B520938" s="78"/>
      <c r="C520938" s="77"/>
    </row>
    <row r="521048" spans="2:3" x14ac:dyDescent="0.25">
      <c r="B521048" s="78"/>
      <c r="C521048" s="77"/>
    </row>
    <row r="521049" spans="2:3" x14ac:dyDescent="0.25">
      <c r="B521049" s="78"/>
      <c r="C521049" s="77"/>
    </row>
    <row r="521050" spans="2:3" x14ac:dyDescent="0.25">
      <c r="B521050" s="78"/>
      <c r="C521050" s="77"/>
    </row>
    <row r="521051" spans="2:3" x14ac:dyDescent="0.25">
      <c r="B521051" s="78"/>
      <c r="C521051" s="77"/>
    </row>
    <row r="521052" spans="2:3" x14ac:dyDescent="0.25">
      <c r="B521052" s="78"/>
      <c r="C521052" s="77"/>
    </row>
    <row r="521053" spans="2:3" x14ac:dyDescent="0.25">
      <c r="B521053" s="78"/>
      <c r="C521053" s="77"/>
    </row>
    <row r="521054" spans="2:3" x14ac:dyDescent="0.25">
      <c r="B521054" s="78"/>
      <c r="C521054" s="77"/>
    </row>
    <row r="521055" spans="2:3" x14ac:dyDescent="0.25">
      <c r="B521055" s="78"/>
      <c r="C521055" s="77"/>
    </row>
    <row r="521056" spans="2:3" x14ac:dyDescent="0.25">
      <c r="B521056" s="78"/>
      <c r="C521056" s="77"/>
    </row>
    <row r="521057" spans="2:3" x14ac:dyDescent="0.25">
      <c r="B521057" s="78"/>
      <c r="C521057" s="77"/>
    </row>
    <row r="521058" spans="2:3" x14ac:dyDescent="0.25">
      <c r="B521058" s="78"/>
      <c r="C521058" s="77"/>
    </row>
    <row r="521059" spans="2:3" x14ac:dyDescent="0.25">
      <c r="B521059" s="78"/>
      <c r="C521059" s="77"/>
    </row>
    <row r="521060" spans="2:3" x14ac:dyDescent="0.25">
      <c r="B521060" s="78"/>
      <c r="C521060" s="77"/>
    </row>
    <row r="521170" spans="2:3" x14ac:dyDescent="0.25">
      <c r="B521170" s="78"/>
      <c r="C521170" s="77"/>
    </row>
    <row r="521171" spans="2:3" x14ac:dyDescent="0.25">
      <c r="B521171" s="78"/>
      <c r="C521171" s="77"/>
    </row>
    <row r="521172" spans="2:3" x14ac:dyDescent="0.25">
      <c r="B521172" s="78"/>
      <c r="C521172" s="77"/>
    </row>
    <row r="521173" spans="2:3" x14ac:dyDescent="0.25">
      <c r="B521173" s="78"/>
      <c r="C521173" s="77"/>
    </row>
    <row r="521174" spans="2:3" x14ac:dyDescent="0.25">
      <c r="B521174" s="78"/>
      <c r="C521174" s="77"/>
    </row>
    <row r="521175" spans="2:3" x14ac:dyDescent="0.25">
      <c r="B521175" s="78"/>
      <c r="C521175" s="77"/>
    </row>
    <row r="521176" spans="2:3" x14ac:dyDescent="0.25">
      <c r="B521176" s="78"/>
      <c r="C521176" s="77"/>
    </row>
    <row r="521177" spans="2:3" x14ac:dyDescent="0.25">
      <c r="B521177" s="78"/>
      <c r="C521177" s="77"/>
    </row>
    <row r="521178" spans="2:3" x14ac:dyDescent="0.25">
      <c r="B521178" s="78"/>
      <c r="C521178" s="77"/>
    </row>
    <row r="521179" spans="2:3" x14ac:dyDescent="0.25">
      <c r="B521179" s="78"/>
      <c r="C521179" s="77"/>
    </row>
    <row r="521180" spans="2:3" x14ac:dyDescent="0.25">
      <c r="B521180" s="78"/>
      <c r="C521180" s="77"/>
    </row>
    <row r="521181" spans="2:3" x14ac:dyDescent="0.25">
      <c r="B521181" s="78"/>
      <c r="C521181" s="77"/>
    </row>
    <row r="521182" spans="2:3" x14ac:dyDescent="0.25">
      <c r="B521182" s="78"/>
      <c r="C521182" s="77"/>
    </row>
    <row r="521292" spans="2:3" x14ac:dyDescent="0.25">
      <c r="B521292" s="78"/>
      <c r="C521292" s="77"/>
    </row>
    <row r="521293" spans="2:3" x14ac:dyDescent="0.25">
      <c r="B521293" s="78"/>
      <c r="C521293" s="77"/>
    </row>
    <row r="521294" spans="2:3" x14ac:dyDescent="0.25">
      <c r="B521294" s="78"/>
      <c r="C521294" s="77"/>
    </row>
    <row r="521295" spans="2:3" x14ac:dyDescent="0.25">
      <c r="B521295" s="78"/>
      <c r="C521295" s="77"/>
    </row>
    <row r="521296" spans="2:3" x14ac:dyDescent="0.25">
      <c r="B521296" s="78"/>
      <c r="C521296" s="77"/>
    </row>
    <row r="521297" spans="2:3" x14ac:dyDescent="0.25">
      <c r="B521297" s="78"/>
      <c r="C521297" s="77"/>
    </row>
    <row r="521298" spans="2:3" x14ac:dyDescent="0.25">
      <c r="B521298" s="78"/>
      <c r="C521298" s="77"/>
    </row>
    <row r="521299" spans="2:3" x14ac:dyDescent="0.25">
      <c r="B521299" s="78"/>
      <c r="C521299" s="77"/>
    </row>
    <row r="521300" spans="2:3" x14ac:dyDescent="0.25">
      <c r="B521300" s="78"/>
      <c r="C521300" s="77"/>
    </row>
    <row r="521301" spans="2:3" x14ac:dyDescent="0.25">
      <c r="B521301" s="78"/>
      <c r="C521301" s="77"/>
    </row>
    <row r="521302" spans="2:3" x14ac:dyDescent="0.25">
      <c r="B521302" s="78"/>
      <c r="C521302" s="77"/>
    </row>
    <row r="521303" spans="2:3" x14ac:dyDescent="0.25">
      <c r="B521303" s="78"/>
      <c r="C521303" s="77"/>
    </row>
    <row r="521304" spans="2:3" x14ac:dyDescent="0.25">
      <c r="B521304" s="78"/>
      <c r="C521304" s="77"/>
    </row>
    <row r="521414" spans="2:3" x14ac:dyDescent="0.25">
      <c r="B521414" s="78"/>
      <c r="C521414" s="77"/>
    </row>
    <row r="521415" spans="2:3" x14ac:dyDescent="0.25">
      <c r="B521415" s="78"/>
      <c r="C521415" s="77"/>
    </row>
    <row r="521416" spans="2:3" x14ac:dyDescent="0.25">
      <c r="B521416" s="78"/>
      <c r="C521416" s="77"/>
    </row>
    <row r="521417" spans="2:3" x14ac:dyDescent="0.25">
      <c r="B521417" s="78"/>
      <c r="C521417" s="77"/>
    </row>
    <row r="521418" spans="2:3" x14ac:dyDescent="0.25">
      <c r="B521418" s="78"/>
      <c r="C521418" s="77"/>
    </row>
    <row r="521419" spans="2:3" x14ac:dyDescent="0.25">
      <c r="B521419" s="78"/>
      <c r="C521419" s="77"/>
    </row>
    <row r="521420" spans="2:3" x14ac:dyDescent="0.25">
      <c r="B521420" s="78"/>
      <c r="C521420" s="77"/>
    </row>
    <row r="521421" spans="2:3" x14ac:dyDescent="0.25">
      <c r="B521421" s="78"/>
      <c r="C521421" s="77"/>
    </row>
    <row r="521422" spans="2:3" x14ac:dyDescent="0.25">
      <c r="B521422" s="78"/>
      <c r="C521422" s="77"/>
    </row>
    <row r="521423" spans="2:3" x14ac:dyDescent="0.25">
      <c r="B521423" s="78"/>
      <c r="C521423" s="77"/>
    </row>
    <row r="521424" spans="2:3" x14ac:dyDescent="0.25">
      <c r="B521424" s="78"/>
      <c r="C521424" s="77"/>
    </row>
    <row r="521425" spans="2:3" x14ac:dyDescent="0.25">
      <c r="B521425" s="78"/>
      <c r="C521425" s="77"/>
    </row>
    <row r="521426" spans="2:3" x14ac:dyDescent="0.25">
      <c r="B521426" s="78"/>
      <c r="C521426" s="77"/>
    </row>
    <row r="521536" spans="2:3" x14ac:dyDescent="0.25">
      <c r="B521536" s="78"/>
      <c r="C521536" s="77"/>
    </row>
    <row r="521537" spans="2:3" x14ac:dyDescent="0.25">
      <c r="B521537" s="78"/>
      <c r="C521537" s="77"/>
    </row>
    <row r="521538" spans="2:3" x14ac:dyDescent="0.25">
      <c r="B521538" s="78"/>
      <c r="C521538" s="77"/>
    </row>
    <row r="521539" spans="2:3" x14ac:dyDescent="0.25">
      <c r="B521539" s="78"/>
      <c r="C521539" s="77"/>
    </row>
    <row r="521540" spans="2:3" x14ac:dyDescent="0.25">
      <c r="B521540" s="78"/>
      <c r="C521540" s="77"/>
    </row>
    <row r="521541" spans="2:3" x14ac:dyDescent="0.25">
      <c r="B521541" s="78"/>
      <c r="C521541" s="77"/>
    </row>
    <row r="521542" spans="2:3" x14ac:dyDescent="0.25">
      <c r="B521542" s="78"/>
      <c r="C521542" s="77"/>
    </row>
    <row r="521543" spans="2:3" x14ac:dyDescent="0.25">
      <c r="B521543" s="78"/>
      <c r="C521543" s="77"/>
    </row>
    <row r="521544" spans="2:3" x14ac:dyDescent="0.25">
      <c r="B521544" s="78"/>
      <c r="C521544" s="77"/>
    </row>
    <row r="521545" spans="2:3" x14ac:dyDescent="0.25">
      <c r="B521545" s="78"/>
      <c r="C521545" s="77"/>
    </row>
    <row r="521546" spans="2:3" x14ac:dyDescent="0.25">
      <c r="B521546" s="78"/>
      <c r="C521546" s="77"/>
    </row>
    <row r="521547" spans="2:3" x14ac:dyDescent="0.25">
      <c r="B521547" s="78"/>
      <c r="C521547" s="77"/>
    </row>
    <row r="521548" spans="2:3" x14ac:dyDescent="0.25">
      <c r="B521548" s="78"/>
      <c r="C521548" s="77"/>
    </row>
    <row r="521658" spans="2:3" x14ac:dyDescent="0.25">
      <c r="B521658" s="78"/>
      <c r="C521658" s="77"/>
    </row>
    <row r="521659" spans="2:3" x14ac:dyDescent="0.25">
      <c r="B521659" s="78"/>
      <c r="C521659" s="77"/>
    </row>
    <row r="521660" spans="2:3" x14ac:dyDescent="0.25">
      <c r="B521660" s="78"/>
      <c r="C521660" s="77"/>
    </row>
    <row r="521661" spans="2:3" x14ac:dyDescent="0.25">
      <c r="B521661" s="78"/>
      <c r="C521661" s="77"/>
    </row>
    <row r="521662" spans="2:3" x14ac:dyDescent="0.25">
      <c r="B521662" s="78"/>
      <c r="C521662" s="77"/>
    </row>
    <row r="521663" spans="2:3" x14ac:dyDescent="0.25">
      <c r="B521663" s="78"/>
      <c r="C521663" s="77"/>
    </row>
    <row r="521664" spans="2:3" x14ac:dyDescent="0.25">
      <c r="B521664" s="78"/>
      <c r="C521664" s="77"/>
    </row>
    <row r="521665" spans="2:3" x14ac:dyDescent="0.25">
      <c r="B521665" s="78"/>
      <c r="C521665" s="77"/>
    </row>
    <row r="521666" spans="2:3" x14ac:dyDescent="0.25">
      <c r="B521666" s="78"/>
      <c r="C521666" s="77"/>
    </row>
    <row r="521667" spans="2:3" x14ac:dyDescent="0.25">
      <c r="B521667" s="78"/>
      <c r="C521667" s="77"/>
    </row>
    <row r="521668" spans="2:3" x14ac:dyDescent="0.25">
      <c r="B521668" s="78"/>
      <c r="C521668" s="77"/>
    </row>
    <row r="521669" spans="2:3" x14ac:dyDescent="0.25">
      <c r="B521669" s="78"/>
      <c r="C521669" s="77"/>
    </row>
    <row r="521670" spans="2:3" x14ac:dyDescent="0.25">
      <c r="B521670" s="78"/>
      <c r="C521670" s="77"/>
    </row>
    <row r="521780" spans="2:3" x14ac:dyDescent="0.25">
      <c r="B521780" s="78"/>
      <c r="C521780" s="77"/>
    </row>
    <row r="521781" spans="2:3" x14ac:dyDescent="0.25">
      <c r="B521781" s="78"/>
      <c r="C521781" s="77"/>
    </row>
    <row r="521782" spans="2:3" x14ac:dyDescent="0.25">
      <c r="B521782" s="78"/>
      <c r="C521782" s="77"/>
    </row>
    <row r="521783" spans="2:3" x14ac:dyDescent="0.25">
      <c r="B521783" s="78"/>
      <c r="C521783" s="77"/>
    </row>
    <row r="521784" spans="2:3" x14ac:dyDescent="0.25">
      <c r="B521784" s="78"/>
      <c r="C521784" s="77"/>
    </row>
    <row r="521785" spans="2:3" x14ac:dyDescent="0.25">
      <c r="B521785" s="78"/>
      <c r="C521785" s="77"/>
    </row>
    <row r="521786" spans="2:3" x14ac:dyDescent="0.25">
      <c r="B521786" s="78"/>
      <c r="C521786" s="77"/>
    </row>
    <row r="521787" spans="2:3" x14ac:dyDescent="0.25">
      <c r="B521787" s="78"/>
      <c r="C521787" s="77"/>
    </row>
    <row r="521788" spans="2:3" x14ac:dyDescent="0.25">
      <c r="B521788" s="78"/>
      <c r="C521788" s="77"/>
    </row>
    <row r="521789" spans="2:3" x14ac:dyDescent="0.25">
      <c r="B521789" s="78"/>
      <c r="C521789" s="77"/>
    </row>
    <row r="521790" spans="2:3" x14ac:dyDescent="0.25">
      <c r="B521790" s="78"/>
      <c r="C521790" s="77"/>
    </row>
    <row r="521791" spans="2:3" x14ac:dyDescent="0.25">
      <c r="B521791" s="78"/>
      <c r="C521791" s="77"/>
    </row>
    <row r="521792" spans="2:3" x14ac:dyDescent="0.25">
      <c r="B521792" s="78"/>
      <c r="C521792" s="77"/>
    </row>
    <row r="521902" spans="2:3" x14ac:dyDescent="0.25">
      <c r="B521902" s="78"/>
      <c r="C521902" s="77"/>
    </row>
    <row r="521903" spans="2:3" x14ac:dyDescent="0.25">
      <c r="B521903" s="78"/>
      <c r="C521903" s="77"/>
    </row>
    <row r="521904" spans="2:3" x14ac:dyDescent="0.25">
      <c r="B521904" s="78"/>
      <c r="C521904" s="77"/>
    </row>
    <row r="521905" spans="2:3" x14ac:dyDescent="0.25">
      <c r="B521905" s="78"/>
      <c r="C521905" s="77"/>
    </row>
    <row r="521906" spans="2:3" x14ac:dyDescent="0.25">
      <c r="B521906" s="78"/>
      <c r="C521906" s="77"/>
    </row>
    <row r="521907" spans="2:3" x14ac:dyDescent="0.25">
      <c r="B521907" s="78"/>
      <c r="C521907" s="77"/>
    </row>
    <row r="521908" spans="2:3" x14ac:dyDescent="0.25">
      <c r="B521908" s="78"/>
      <c r="C521908" s="77"/>
    </row>
    <row r="521909" spans="2:3" x14ac:dyDescent="0.25">
      <c r="B521909" s="78"/>
      <c r="C521909" s="77"/>
    </row>
    <row r="521910" spans="2:3" x14ac:dyDescent="0.25">
      <c r="B521910" s="78"/>
      <c r="C521910" s="77"/>
    </row>
    <row r="521911" spans="2:3" x14ac:dyDescent="0.25">
      <c r="B521911" s="78"/>
      <c r="C521911" s="77"/>
    </row>
    <row r="521912" spans="2:3" x14ac:dyDescent="0.25">
      <c r="B521912" s="78"/>
      <c r="C521912" s="77"/>
    </row>
    <row r="521913" spans="2:3" x14ac:dyDescent="0.25">
      <c r="B521913" s="78"/>
      <c r="C521913" s="77"/>
    </row>
    <row r="521914" spans="2:3" x14ac:dyDescent="0.25">
      <c r="B521914" s="78"/>
      <c r="C521914" s="77"/>
    </row>
    <row r="522024" spans="2:3" x14ac:dyDescent="0.25">
      <c r="B522024" s="78"/>
      <c r="C522024" s="77"/>
    </row>
    <row r="522025" spans="2:3" x14ac:dyDescent="0.25">
      <c r="B522025" s="78"/>
      <c r="C522025" s="77"/>
    </row>
    <row r="522026" spans="2:3" x14ac:dyDescent="0.25">
      <c r="B522026" s="78"/>
      <c r="C522026" s="77"/>
    </row>
    <row r="522027" spans="2:3" x14ac:dyDescent="0.25">
      <c r="B522027" s="78"/>
      <c r="C522027" s="77"/>
    </row>
    <row r="522028" spans="2:3" x14ac:dyDescent="0.25">
      <c r="B522028" s="78"/>
      <c r="C522028" s="77"/>
    </row>
    <row r="522029" spans="2:3" x14ac:dyDescent="0.25">
      <c r="B522029" s="78"/>
      <c r="C522029" s="77"/>
    </row>
    <row r="522030" spans="2:3" x14ac:dyDescent="0.25">
      <c r="B522030" s="78"/>
      <c r="C522030" s="77"/>
    </row>
    <row r="522031" spans="2:3" x14ac:dyDescent="0.25">
      <c r="B522031" s="78"/>
      <c r="C522031" s="77"/>
    </row>
    <row r="522032" spans="2:3" x14ac:dyDescent="0.25">
      <c r="B522032" s="78"/>
      <c r="C522032" s="77"/>
    </row>
    <row r="522033" spans="2:3" x14ac:dyDescent="0.25">
      <c r="B522033" s="78"/>
      <c r="C522033" s="77"/>
    </row>
    <row r="522034" spans="2:3" x14ac:dyDescent="0.25">
      <c r="B522034" s="78"/>
      <c r="C522034" s="77"/>
    </row>
    <row r="522035" spans="2:3" x14ac:dyDescent="0.25">
      <c r="B522035" s="78"/>
      <c r="C522035" s="77"/>
    </row>
    <row r="522036" spans="2:3" x14ac:dyDescent="0.25">
      <c r="B522036" s="78"/>
      <c r="C522036" s="77"/>
    </row>
    <row r="522146" spans="2:3" x14ac:dyDescent="0.25">
      <c r="B522146" s="78"/>
      <c r="C522146" s="77"/>
    </row>
    <row r="522147" spans="2:3" x14ac:dyDescent="0.25">
      <c r="B522147" s="78"/>
      <c r="C522147" s="77"/>
    </row>
    <row r="522148" spans="2:3" x14ac:dyDescent="0.25">
      <c r="B522148" s="78"/>
      <c r="C522148" s="77"/>
    </row>
    <row r="522149" spans="2:3" x14ac:dyDescent="0.25">
      <c r="B522149" s="78"/>
      <c r="C522149" s="77"/>
    </row>
    <row r="522150" spans="2:3" x14ac:dyDescent="0.25">
      <c r="B522150" s="78"/>
      <c r="C522150" s="77"/>
    </row>
    <row r="522151" spans="2:3" x14ac:dyDescent="0.25">
      <c r="B522151" s="78"/>
      <c r="C522151" s="77"/>
    </row>
    <row r="522152" spans="2:3" x14ac:dyDescent="0.25">
      <c r="B522152" s="78"/>
      <c r="C522152" s="77"/>
    </row>
    <row r="522153" spans="2:3" x14ac:dyDescent="0.25">
      <c r="B522153" s="78"/>
      <c r="C522153" s="77"/>
    </row>
    <row r="522154" spans="2:3" x14ac:dyDescent="0.25">
      <c r="B522154" s="78"/>
      <c r="C522154" s="77"/>
    </row>
    <row r="522155" spans="2:3" x14ac:dyDescent="0.25">
      <c r="B522155" s="78"/>
      <c r="C522155" s="77"/>
    </row>
    <row r="522156" spans="2:3" x14ac:dyDescent="0.25">
      <c r="B522156" s="78"/>
      <c r="C522156" s="77"/>
    </row>
    <row r="522157" spans="2:3" x14ac:dyDescent="0.25">
      <c r="B522157" s="78"/>
      <c r="C522157" s="77"/>
    </row>
    <row r="522158" spans="2:3" x14ac:dyDescent="0.25">
      <c r="B522158" s="78"/>
      <c r="C522158" s="77"/>
    </row>
    <row r="522268" spans="2:3" x14ac:dyDescent="0.25">
      <c r="B522268" s="78"/>
      <c r="C522268" s="77"/>
    </row>
    <row r="522269" spans="2:3" x14ac:dyDescent="0.25">
      <c r="B522269" s="78"/>
      <c r="C522269" s="77"/>
    </row>
    <row r="522270" spans="2:3" x14ac:dyDescent="0.25">
      <c r="B522270" s="78"/>
      <c r="C522270" s="77"/>
    </row>
    <row r="522271" spans="2:3" x14ac:dyDescent="0.25">
      <c r="B522271" s="78"/>
      <c r="C522271" s="77"/>
    </row>
    <row r="522272" spans="2:3" x14ac:dyDescent="0.25">
      <c r="B522272" s="78"/>
      <c r="C522272" s="77"/>
    </row>
    <row r="522273" spans="2:3" x14ac:dyDescent="0.25">
      <c r="B522273" s="78"/>
      <c r="C522273" s="77"/>
    </row>
    <row r="522274" spans="2:3" x14ac:dyDescent="0.25">
      <c r="B522274" s="78"/>
      <c r="C522274" s="77"/>
    </row>
    <row r="522275" spans="2:3" x14ac:dyDescent="0.25">
      <c r="B522275" s="78"/>
      <c r="C522275" s="77"/>
    </row>
    <row r="522276" spans="2:3" x14ac:dyDescent="0.25">
      <c r="B522276" s="78"/>
      <c r="C522276" s="77"/>
    </row>
    <row r="522277" spans="2:3" x14ac:dyDescent="0.25">
      <c r="B522277" s="78"/>
      <c r="C522277" s="77"/>
    </row>
    <row r="522278" spans="2:3" x14ac:dyDescent="0.25">
      <c r="B522278" s="78"/>
      <c r="C522278" s="77"/>
    </row>
    <row r="522279" spans="2:3" x14ac:dyDescent="0.25">
      <c r="B522279" s="78"/>
      <c r="C522279" s="77"/>
    </row>
    <row r="522280" spans="2:3" x14ac:dyDescent="0.25">
      <c r="B522280" s="78"/>
      <c r="C522280" s="77"/>
    </row>
    <row r="522390" spans="2:3" x14ac:dyDescent="0.25">
      <c r="B522390" s="78"/>
      <c r="C522390" s="77"/>
    </row>
    <row r="522391" spans="2:3" x14ac:dyDescent="0.25">
      <c r="B522391" s="78"/>
      <c r="C522391" s="77"/>
    </row>
    <row r="522392" spans="2:3" x14ac:dyDescent="0.25">
      <c r="B522392" s="78"/>
      <c r="C522392" s="77"/>
    </row>
    <row r="522393" spans="2:3" x14ac:dyDescent="0.25">
      <c r="B522393" s="78"/>
      <c r="C522393" s="77"/>
    </row>
    <row r="522394" spans="2:3" x14ac:dyDescent="0.25">
      <c r="B522394" s="78"/>
      <c r="C522394" s="77"/>
    </row>
    <row r="522395" spans="2:3" x14ac:dyDescent="0.25">
      <c r="B522395" s="78"/>
      <c r="C522395" s="77"/>
    </row>
    <row r="522396" spans="2:3" x14ac:dyDescent="0.25">
      <c r="B522396" s="78"/>
      <c r="C522396" s="77"/>
    </row>
    <row r="522397" spans="2:3" x14ac:dyDescent="0.25">
      <c r="B522397" s="78"/>
      <c r="C522397" s="77"/>
    </row>
    <row r="522398" spans="2:3" x14ac:dyDescent="0.25">
      <c r="B522398" s="78"/>
      <c r="C522398" s="77"/>
    </row>
    <row r="522399" spans="2:3" x14ac:dyDescent="0.25">
      <c r="B522399" s="78"/>
      <c r="C522399" s="77"/>
    </row>
    <row r="522400" spans="2:3" x14ac:dyDescent="0.25">
      <c r="B522400" s="78"/>
      <c r="C522400" s="77"/>
    </row>
    <row r="522401" spans="2:3" x14ac:dyDescent="0.25">
      <c r="B522401" s="78"/>
      <c r="C522401" s="77"/>
    </row>
    <row r="522402" spans="2:3" x14ac:dyDescent="0.25">
      <c r="B522402" s="78"/>
      <c r="C522402" s="77"/>
    </row>
    <row r="522512" spans="2:3" x14ac:dyDescent="0.25">
      <c r="B522512" s="78"/>
      <c r="C522512" s="77"/>
    </row>
    <row r="522513" spans="2:3" x14ac:dyDescent="0.25">
      <c r="B522513" s="78"/>
      <c r="C522513" s="77"/>
    </row>
    <row r="522514" spans="2:3" x14ac:dyDescent="0.25">
      <c r="B522514" s="78"/>
      <c r="C522514" s="77"/>
    </row>
    <row r="522515" spans="2:3" x14ac:dyDescent="0.25">
      <c r="B522515" s="78"/>
      <c r="C522515" s="77"/>
    </row>
    <row r="522516" spans="2:3" x14ac:dyDescent="0.25">
      <c r="B522516" s="78"/>
      <c r="C522516" s="77"/>
    </row>
    <row r="522517" spans="2:3" x14ac:dyDescent="0.25">
      <c r="B522517" s="78"/>
      <c r="C522517" s="77"/>
    </row>
    <row r="522518" spans="2:3" x14ac:dyDescent="0.25">
      <c r="B522518" s="78"/>
      <c r="C522518" s="77"/>
    </row>
    <row r="522519" spans="2:3" x14ac:dyDescent="0.25">
      <c r="B522519" s="78"/>
      <c r="C522519" s="77"/>
    </row>
    <row r="522520" spans="2:3" x14ac:dyDescent="0.25">
      <c r="B522520" s="78"/>
      <c r="C522520" s="77"/>
    </row>
    <row r="522521" spans="2:3" x14ac:dyDescent="0.25">
      <c r="B522521" s="78"/>
      <c r="C522521" s="77"/>
    </row>
    <row r="522522" spans="2:3" x14ac:dyDescent="0.25">
      <c r="B522522" s="78"/>
      <c r="C522522" s="77"/>
    </row>
    <row r="522523" spans="2:3" x14ac:dyDescent="0.25">
      <c r="B522523" s="78"/>
      <c r="C522523" s="77"/>
    </row>
    <row r="522524" spans="2:3" x14ac:dyDescent="0.25">
      <c r="B522524" s="78"/>
      <c r="C522524" s="77"/>
    </row>
    <row r="522634" spans="2:3" x14ac:dyDescent="0.25">
      <c r="B522634" s="78"/>
      <c r="C522634" s="77"/>
    </row>
    <row r="522635" spans="2:3" x14ac:dyDescent="0.25">
      <c r="B522635" s="78"/>
      <c r="C522635" s="77"/>
    </row>
    <row r="522636" spans="2:3" x14ac:dyDescent="0.25">
      <c r="B522636" s="78"/>
      <c r="C522636" s="77"/>
    </row>
    <row r="522637" spans="2:3" x14ac:dyDescent="0.25">
      <c r="B522637" s="78"/>
      <c r="C522637" s="77"/>
    </row>
    <row r="522638" spans="2:3" x14ac:dyDescent="0.25">
      <c r="B522638" s="78"/>
      <c r="C522638" s="77"/>
    </row>
    <row r="522639" spans="2:3" x14ac:dyDescent="0.25">
      <c r="B522639" s="78"/>
      <c r="C522639" s="77"/>
    </row>
    <row r="522640" spans="2:3" x14ac:dyDescent="0.25">
      <c r="B522640" s="78"/>
      <c r="C522640" s="77"/>
    </row>
    <row r="522641" spans="2:3" x14ac:dyDescent="0.25">
      <c r="B522641" s="78"/>
      <c r="C522641" s="77"/>
    </row>
    <row r="522642" spans="2:3" x14ac:dyDescent="0.25">
      <c r="B522642" s="78"/>
      <c r="C522642" s="77"/>
    </row>
    <row r="522643" spans="2:3" x14ac:dyDescent="0.25">
      <c r="B522643" s="78"/>
      <c r="C522643" s="77"/>
    </row>
    <row r="522644" spans="2:3" x14ac:dyDescent="0.25">
      <c r="B522644" s="78"/>
      <c r="C522644" s="77"/>
    </row>
    <row r="522645" spans="2:3" x14ac:dyDescent="0.25">
      <c r="B522645" s="78"/>
      <c r="C522645" s="77"/>
    </row>
    <row r="522646" spans="2:3" x14ac:dyDescent="0.25">
      <c r="B522646" s="78"/>
      <c r="C522646" s="77"/>
    </row>
    <row r="522756" spans="2:3" x14ac:dyDescent="0.25">
      <c r="B522756" s="78"/>
      <c r="C522756" s="77"/>
    </row>
    <row r="522757" spans="2:3" x14ac:dyDescent="0.25">
      <c r="B522757" s="78"/>
      <c r="C522757" s="77"/>
    </row>
    <row r="522758" spans="2:3" x14ac:dyDescent="0.25">
      <c r="B522758" s="78"/>
      <c r="C522758" s="77"/>
    </row>
    <row r="522759" spans="2:3" x14ac:dyDescent="0.25">
      <c r="B522759" s="78"/>
      <c r="C522759" s="77"/>
    </row>
    <row r="522760" spans="2:3" x14ac:dyDescent="0.25">
      <c r="B522760" s="78"/>
      <c r="C522760" s="77"/>
    </row>
    <row r="522761" spans="2:3" x14ac:dyDescent="0.25">
      <c r="B522761" s="78"/>
      <c r="C522761" s="77"/>
    </row>
    <row r="522762" spans="2:3" x14ac:dyDescent="0.25">
      <c r="B522762" s="78"/>
      <c r="C522762" s="77"/>
    </row>
    <row r="522763" spans="2:3" x14ac:dyDescent="0.25">
      <c r="B522763" s="78"/>
      <c r="C522763" s="77"/>
    </row>
    <row r="522764" spans="2:3" x14ac:dyDescent="0.25">
      <c r="B522764" s="78"/>
      <c r="C522764" s="77"/>
    </row>
    <row r="522765" spans="2:3" x14ac:dyDescent="0.25">
      <c r="B522765" s="78"/>
      <c r="C522765" s="77"/>
    </row>
    <row r="522766" spans="2:3" x14ac:dyDescent="0.25">
      <c r="B522766" s="78"/>
      <c r="C522766" s="77"/>
    </row>
    <row r="522767" spans="2:3" x14ac:dyDescent="0.25">
      <c r="B522767" s="78"/>
      <c r="C522767" s="77"/>
    </row>
    <row r="522768" spans="2:3" x14ac:dyDescent="0.25">
      <c r="B522768" s="78"/>
      <c r="C522768" s="77"/>
    </row>
    <row r="522878" spans="2:3" x14ac:dyDescent="0.25">
      <c r="B522878" s="78"/>
      <c r="C522878" s="77"/>
    </row>
    <row r="522879" spans="2:3" x14ac:dyDescent="0.25">
      <c r="B522879" s="78"/>
      <c r="C522879" s="77"/>
    </row>
    <row r="522880" spans="2:3" x14ac:dyDescent="0.25">
      <c r="B522880" s="78"/>
      <c r="C522880" s="77"/>
    </row>
    <row r="522881" spans="2:3" x14ac:dyDescent="0.25">
      <c r="B522881" s="78"/>
      <c r="C522881" s="77"/>
    </row>
    <row r="522882" spans="2:3" x14ac:dyDescent="0.25">
      <c r="B522882" s="78"/>
      <c r="C522882" s="77"/>
    </row>
    <row r="522883" spans="2:3" x14ac:dyDescent="0.25">
      <c r="B522883" s="78"/>
      <c r="C522883" s="77"/>
    </row>
    <row r="522884" spans="2:3" x14ac:dyDescent="0.25">
      <c r="B522884" s="78"/>
      <c r="C522884" s="77"/>
    </row>
    <row r="522885" spans="2:3" x14ac:dyDescent="0.25">
      <c r="B522885" s="78"/>
      <c r="C522885" s="77"/>
    </row>
    <row r="522886" spans="2:3" x14ac:dyDescent="0.25">
      <c r="B522886" s="78"/>
      <c r="C522886" s="77"/>
    </row>
    <row r="522887" spans="2:3" x14ac:dyDescent="0.25">
      <c r="B522887" s="78"/>
      <c r="C522887" s="77"/>
    </row>
    <row r="522888" spans="2:3" x14ac:dyDescent="0.25">
      <c r="B522888" s="78"/>
      <c r="C522888" s="77"/>
    </row>
    <row r="522889" spans="2:3" x14ac:dyDescent="0.25">
      <c r="B522889" s="78"/>
      <c r="C522889" s="77"/>
    </row>
    <row r="522890" spans="2:3" x14ac:dyDescent="0.25">
      <c r="B522890" s="78"/>
      <c r="C522890" s="77"/>
    </row>
    <row r="523000" spans="2:3" x14ac:dyDescent="0.25">
      <c r="B523000" s="78"/>
      <c r="C523000" s="77"/>
    </row>
    <row r="523001" spans="2:3" x14ac:dyDescent="0.25">
      <c r="B523001" s="78"/>
      <c r="C523001" s="77"/>
    </row>
    <row r="523002" spans="2:3" x14ac:dyDescent="0.25">
      <c r="B523002" s="78"/>
      <c r="C523002" s="77"/>
    </row>
    <row r="523003" spans="2:3" x14ac:dyDescent="0.25">
      <c r="B523003" s="78"/>
      <c r="C523003" s="77"/>
    </row>
    <row r="523004" spans="2:3" x14ac:dyDescent="0.25">
      <c r="B523004" s="78"/>
      <c r="C523004" s="77"/>
    </row>
    <row r="523005" spans="2:3" x14ac:dyDescent="0.25">
      <c r="B523005" s="78"/>
      <c r="C523005" s="77"/>
    </row>
    <row r="523006" spans="2:3" x14ac:dyDescent="0.25">
      <c r="B523006" s="78"/>
      <c r="C523006" s="77"/>
    </row>
    <row r="523007" spans="2:3" x14ac:dyDescent="0.25">
      <c r="B523007" s="78"/>
      <c r="C523007" s="77"/>
    </row>
    <row r="523008" spans="2:3" x14ac:dyDescent="0.25">
      <c r="B523008" s="78"/>
      <c r="C523008" s="77"/>
    </row>
    <row r="523009" spans="2:3" x14ac:dyDescent="0.25">
      <c r="B523009" s="78"/>
      <c r="C523009" s="77"/>
    </row>
    <row r="523010" spans="2:3" x14ac:dyDescent="0.25">
      <c r="B523010" s="78"/>
      <c r="C523010" s="77"/>
    </row>
    <row r="523011" spans="2:3" x14ac:dyDescent="0.25">
      <c r="B523011" s="78"/>
      <c r="C523011" s="77"/>
    </row>
    <row r="523012" spans="2:3" x14ac:dyDescent="0.25">
      <c r="B523012" s="78"/>
      <c r="C523012" s="77"/>
    </row>
    <row r="523122" spans="2:3" x14ac:dyDescent="0.25">
      <c r="B523122" s="78"/>
      <c r="C523122" s="77"/>
    </row>
    <row r="523123" spans="2:3" x14ac:dyDescent="0.25">
      <c r="B523123" s="78"/>
      <c r="C523123" s="77"/>
    </row>
    <row r="523124" spans="2:3" x14ac:dyDescent="0.25">
      <c r="B523124" s="78"/>
      <c r="C523124" s="77"/>
    </row>
    <row r="523125" spans="2:3" x14ac:dyDescent="0.25">
      <c r="B523125" s="78"/>
      <c r="C523125" s="77"/>
    </row>
    <row r="523126" spans="2:3" x14ac:dyDescent="0.25">
      <c r="B523126" s="78"/>
      <c r="C523126" s="77"/>
    </row>
    <row r="523127" spans="2:3" x14ac:dyDescent="0.25">
      <c r="B523127" s="78"/>
      <c r="C523127" s="77"/>
    </row>
    <row r="523128" spans="2:3" x14ac:dyDescent="0.25">
      <c r="B523128" s="78"/>
      <c r="C523128" s="77"/>
    </row>
    <row r="523129" spans="2:3" x14ac:dyDescent="0.25">
      <c r="B523129" s="78"/>
      <c r="C523129" s="77"/>
    </row>
    <row r="523130" spans="2:3" x14ac:dyDescent="0.25">
      <c r="B523130" s="78"/>
      <c r="C523130" s="77"/>
    </row>
    <row r="523131" spans="2:3" x14ac:dyDescent="0.25">
      <c r="B523131" s="78"/>
      <c r="C523131" s="77"/>
    </row>
    <row r="523132" spans="2:3" x14ac:dyDescent="0.25">
      <c r="B523132" s="78"/>
      <c r="C523132" s="77"/>
    </row>
    <row r="523133" spans="2:3" x14ac:dyDescent="0.25">
      <c r="B523133" s="78"/>
      <c r="C523133" s="77"/>
    </row>
    <row r="523134" spans="2:3" x14ac:dyDescent="0.25">
      <c r="B523134" s="78"/>
      <c r="C523134" s="77"/>
    </row>
    <row r="523244" spans="2:3" x14ac:dyDescent="0.25">
      <c r="B523244" s="78"/>
      <c r="C523244" s="77"/>
    </row>
    <row r="523245" spans="2:3" x14ac:dyDescent="0.25">
      <c r="B523245" s="78"/>
      <c r="C523245" s="77"/>
    </row>
    <row r="523246" spans="2:3" x14ac:dyDescent="0.25">
      <c r="B523246" s="78"/>
      <c r="C523246" s="77"/>
    </row>
    <row r="523247" spans="2:3" x14ac:dyDescent="0.25">
      <c r="B523247" s="78"/>
      <c r="C523247" s="77"/>
    </row>
    <row r="523248" spans="2:3" x14ac:dyDescent="0.25">
      <c r="B523248" s="78"/>
      <c r="C523248" s="77"/>
    </row>
    <row r="523249" spans="2:3" x14ac:dyDescent="0.25">
      <c r="B523249" s="78"/>
      <c r="C523249" s="77"/>
    </row>
    <row r="523250" spans="2:3" x14ac:dyDescent="0.25">
      <c r="B523250" s="78"/>
      <c r="C523250" s="77"/>
    </row>
    <row r="523251" spans="2:3" x14ac:dyDescent="0.25">
      <c r="B523251" s="78"/>
      <c r="C523251" s="77"/>
    </row>
    <row r="523252" spans="2:3" x14ac:dyDescent="0.25">
      <c r="B523252" s="78"/>
      <c r="C523252" s="77"/>
    </row>
    <row r="523253" spans="2:3" x14ac:dyDescent="0.25">
      <c r="B523253" s="78"/>
      <c r="C523253" s="77"/>
    </row>
    <row r="523254" spans="2:3" x14ac:dyDescent="0.25">
      <c r="B523254" s="78"/>
      <c r="C523254" s="77"/>
    </row>
    <row r="523255" spans="2:3" x14ac:dyDescent="0.25">
      <c r="B523255" s="78"/>
      <c r="C523255" s="77"/>
    </row>
    <row r="523256" spans="2:3" x14ac:dyDescent="0.25">
      <c r="B523256" s="78"/>
      <c r="C523256" s="77"/>
    </row>
    <row r="523366" spans="2:3" x14ac:dyDescent="0.25">
      <c r="B523366" s="78"/>
      <c r="C523366" s="77"/>
    </row>
    <row r="523367" spans="2:3" x14ac:dyDescent="0.25">
      <c r="B523367" s="78"/>
      <c r="C523367" s="77"/>
    </row>
    <row r="523368" spans="2:3" x14ac:dyDescent="0.25">
      <c r="B523368" s="78"/>
      <c r="C523368" s="77"/>
    </row>
    <row r="523369" spans="2:3" x14ac:dyDescent="0.25">
      <c r="B523369" s="78"/>
      <c r="C523369" s="77"/>
    </row>
    <row r="523370" spans="2:3" x14ac:dyDescent="0.25">
      <c r="B523370" s="78"/>
      <c r="C523370" s="77"/>
    </row>
    <row r="523371" spans="2:3" x14ac:dyDescent="0.25">
      <c r="B523371" s="78"/>
      <c r="C523371" s="77"/>
    </row>
    <row r="523372" spans="2:3" x14ac:dyDescent="0.25">
      <c r="B523372" s="78"/>
      <c r="C523372" s="77"/>
    </row>
    <row r="523373" spans="2:3" x14ac:dyDescent="0.25">
      <c r="B523373" s="78"/>
      <c r="C523373" s="77"/>
    </row>
    <row r="523374" spans="2:3" x14ac:dyDescent="0.25">
      <c r="B523374" s="78"/>
      <c r="C523374" s="77"/>
    </row>
    <row r="523375" spans="2:3" x14ac:dyDescent="0.25">
      <c r="B523375" s="78"/>
      <c r="C523375" s="77"/>
    </row>
    <row r="523376" spans="2:3" x14ac:dyDescent="0.25">
      <c r="B523376" s="78"/>
      <c r="C523376" s="77"/>
    </row>
    <row r="523377" spans="2:3" x14ac:dyDescent="0.25">
      <c r="B523377" s="78"/>
      <c r="C523377" s="77"/>
    </row>
    <row r="523378" spans="2:3" x14ac:dyDescent="0.25">
      <c r="B523378" s="78"/>
      <c r="C523378" s="77"/>
    </row>
    <row r="523488" spans="2:3" x14ac:dyDescent="0.25">
      <c r="B523488" s="78"/>
      <c r="C523488" s="77"/>
    </row>
    <row r="523489" spans="2:3" x14ac:dyDescent="0.25">
      <c r="B523489" s="78"/>
      <c r="C523489" s="77"/>
    </row>
    <row r="523490" spans="2:3" x14ac:dyDescent="0.25">
      <c r="B523490" s="78"/>
      <c r="C523490" s="77"/>
    </row>
    <row r="523491" spans="2:3" x14ac:dyDescent="0.25">
      <c r="B523491" s="78"/>
      <c r="C523491" s="77"/>
    </row>
    <row r="523492" spans="2:3" x14ac:dyDescent="0.25">
      <c r="B523492" s="78"/>
      <c r="C523492" s="77"/>
    </row>
    <row r="523493" spans="2:3" x14ac:dyDescent="0.25">
      <c r="B523493" s="78"/>
      <c r="C523493" s="77"/>
    </row>
    <row r="523494" spans="2:3" x14ac:dyDescent="0.25">
      <c r="B523494" s="78"/>
      <c r="C523494" s="77"/>
    </row>
    <row r="523495" spans="2:3" x14ac:dyDescent="0.25">
      <c r="B523495" s="78"/>
      <c r="C523495" s="77"/>
    </row>
    <row r="523496" spans="2:3" x14ac:dyDescent="0.25">
      <c r="B523496" s="78"/>
      <c r="C523496" s="77"/>
    </row>
    <row r="523497" spans="2:3" x14ac:dyDescent="0.25">
      <c r="B523497" s="78"/>
      <c r="C523497" s="77"/>
    </row>
    <row r="523498" spans="2:3" x14ac:dyDescent="0.25">
      <c r="B523498" s="78"/>
      <c r="C523498" s="77"/>
    </row>
    <row r="523499" spans="2:3" x14ac:dyDescent="0.25">
      <c r="B523499" s="78"/>
      <c r="C523499" s="77"/>
    </row>
    <row r="523500" spans="2:3" x14ac:dyDescent="0.25">
      <c r="B523500" s="78"/>
      <c r="C523500" s="77"/>
    </row>
    <row r="523610" spans="2:3" x14ac:dyDescent="0.25">
      <c r="B523610" s="78"/>
      <c r="C523610" s="77"/>
    </row>
    <row r="523611" spans="2:3" x14ac:dyDescent="0.25">
      <c r="B523611" s="78"/>
      <c r="C523611" s="77"/>
    </row>
    <row r="523612" spans="2:3" x14ac:dyDescent="0.25">
      <c r="B523612" s="78"/>
      <c r="C523612" s="77"/>
    </row>
    <row r="523613" spans="2:3" x14ac:dyDescent="0.25">
      <c r="B523613" s="78"/>
      <c r="C523613" s="77"/>
    </row>
    <row r="523614" spans="2:3" x14ac:dyDescent="0.25">
      <c r="B523614" s="78"/>
      <c r="C523614" s="77"/>
    </row>
    <row r="523615" spans="2:3" x14ac:dyDescent="0.25">
      <c r="B523615" s="78"/>
      <c r="C523615" s="77"/>
    </row>
    <row r="523616" spans="2:3" x14ac:dyDescent="0.25">
      <c r="B523616" s="78"/>
      <c r="C523616" s="77"/>
    </row>
    <row r="523617" spans="2:3" x14ac:dyDescent="0.25">
      <c r="B523617" s="78"/>
      <c r="C523617" s="77"/>
    </row>
    <row r="523618" spans="2:3" x14ac:dyDescent="0.25">
      <c r="B523618" s="78"/>
      <c r="C523618" s="77"/>
    </row>
    <row r="523619" spans="2:3" x14ac:dyDescent="0.25">
      <c r="B523619" s="78"/>
      <c r="C523619" s="77"/>
    </row>
    <row r="523620" spans="2:3" x14ac:dyDescent="0.25">
      <c r="B523620" s="78"/>
      <c r="C523620" s="77"/>
    </row>
    <row r="523621" spans="2:3" x14ac:dyDescent="0.25">
      <c r="B523621" s="78"/>
      <c r="C523621" s="77"/>
    </row>
    <row r="523622" spans="2:3" x14ac:dyDescent="0.25">
      <c r="B523622" s="78"/>
      <c r="C523622" s="77"/>
    </row>
    <row r="523732" spans="2:3" x14ac:dyDescent="0.25">
      <c r="B523732" s="78"/>
      <c r="C523732" s="77"/>
    </row>
    <row r="523733" spans="2:3" x14ac:dyDescent="0.25">
      <c r="B523733" s="78"/>
      <c r="C523733" s="77"/>
    </row>
    <row r="523734" spans="2:3" x14ac:dyDescent="0.25">
      <c r="B523734" s="78"/>
      <c r="C523734" s="77"/>
    </row>
    <row r="523735" spans="2:3" x14ac:dyDescent="0.25">
      <c r="B523735" s="78"/>
      <c r="C523735" s="77"/>
    </row>
    <row r="523736" spans="2:3" x14ac:dyDescent="0.25">
      <c r="B523736" s="78"/>
      <c r="C523736" s="77"/>
    </row>
    <row r="523737" spans="2:3" x14ac:dyDescent="0.25">
      <c r="B523737" s="78"/>
      <c r="C523737" s="77"/>
    </row>
    <row r="523738" spans="2:3" x14ac:dyDescent="0.25">
      <c r="B523738" s="78"/>
      <c r="C523738" s="77"/>
    </row>
    <row r="523739" spans="2:3" x14ac:dyDescent="0.25">
      <c r="B523739" s="78"/>
      <c r="C523739" s="77"/>
    </row>
    <row r="523740" spans="2:3" x14ac:dyDescent="0.25">
      <c r="B523740" s="78"/>
      <c r="C523740" s="77"/>
    </row>
    <row r="523741" spans="2:3" x14ac:dyDescent="0.25">
      <c r="B523741" s="78"/>
      <c r="C523741" s="77"/>
    </row>
    <row r="523742" spans="2:3" x14ac:dyDescent="0.25">
      <c r="B523742" s="78"/>
      <c r="C523742" s="77"/>
    </row>
    <row r="523743" spans="2:3" x14ac:dyDescent="0.25">
      <c r="B523743" s="78"/>
      <c r="C523743" s="77"/>
    </row>
    <row r="523744" spans="2:3" x14ac:dyDescent="0.25">
      <c r="B523744" s="78"/>
      <c r="C523744" s="77"/>
    </row>
    <row r="523854" spans="2:3" x14ac:dyDescent="0.25">
      <c r="B523854" s="78"/>
      <c r="C523854" s="77"/>
    </row>
    <row r="523855" spans="2:3" x14ac:dyDescent="0.25">
      <c r="B523855" s="78"/>
      <c r="C523855" s="77"/>
    </row>
    <row r="523856" spans="2:3" x14ac:dyDescent="0.25">
      <c r="B523856" s="78"/>
      <c r="C523856" s="77"/>
    </row>
    <row r="523857" spans="2:3" x14ac:dyDescent="0.25">
      <c r="B523857" s="78"/>
      <c r="C523857" s="77"/>
    </row>
    <row r="523858" spans="2:3" x14ac:dyDescent="0.25">
      <c r="B523858" s="78"/>
      <c r="C523858" s="77"/>
    </row>
    <row r="523859" spans="2:3" x14ac:dyDescent="0.25">
      <c r="B523859" s="78"/>
      <c r="C523859" s="77"/>
    </row>
    <row r="523860" spans="2:3" x14ac:dyDescent="0.25">
      <c r="B523860" s="78"/>
      <c r="C523860" s="77"/>
    </row>
    <row r="523861" spans="2:3" x14ac:dyDescent="0.25">
      <c r="B523861" s="78"/>
      <c r="C523861" s="77"/>
    </row>
    <row r="523862" spans="2:3" x14ac:dyDescent="0.25">
      <c r="B523862" s="78"/>
      <c r="C523862" s="77"/>
    </row>
    <row r="523863" spans="2:3" x14ac:dyDescent="0.25">
      <c r="B523863" s="78"/>
      <c r="C523863" s="77"/>
    </row>
    <row r="523864" spans="2:3" x14ac:dyDescent="0.25">
      <c r="B523864" s="78"/>
      <c r="C523864" s="77"/>
    </row>
    <row r="523865" spans="2:3" x14ac:dyDescent="0.25">
      <c r="B523865" s="78"/>
      <c r="C523865" s="77"/>
    </row>
    <row r="523866" spans="2:3" x14ac:dyDescent="0.25">
      <c r="B523866" s="78"/>
      <c r="C523866" s="77"/>
    </row>
    <row r="523976" spans="2:3" x14ac:dyDescent="0.25">
      <c r="B523976" s="78"/>
      <c r="C523976" s="77"/>
    </row>
    <row r="523977" spans="2:3" x14ac:dyDescent="0.25">
      <c r="B523977" s="78"/>
      <c r="C523977" s="77"/>
    </row>
    <row r="523978" spans="2:3" x14ac:dyDescent="0.25">
      <c r="B523978" s="78"/>
      <c r="C523978" s="77"/>
    </row>
    <row r="523979" spans="2:3" x14ac:dyDescent="0.25">
      <c r="B523979" s="78"/>
      <c r="C523979" s="77"/>
    </row>
    <row r="523980" spans="2:3" x14ac:dyDescent="0.25">
      <c r="B523980" s="78"/>
      <c r="C523980" s="77"/>
    </row>
    <row r="523981" spans="2:3" x14ac:dyDescent="0.25">
      <c r="B523981" s="78"/>
      <c r="C523981" s="77"/>
    </row>
    <row r="523982" spans="2:3" x14ac:dyDescent="0.25">
      <c r="B523982" s="78"/>
      <c r="C523982" s="77"/>
    </row>
    <row r="523983" spans="2:3" x14ac:dyDescent="0.25">
      <c r="B523983" s="78"/>
      <c r="C523983" s="77"/>
    </row>
    <row r="523984" spans="2:3" x14ac:dyDescent="0.25">
      <c r="B523984" s="78"/>
      <c r="C523984" s="77"/>
    </row>
    <row r="523985" spans="2:3" x14ac:dyDescent="0.25">
      <c r="B523985" s="78"/>
      <c r="C523985" s="77"/>
    </row>
    <row r="523986" spans="2:3" x14ac:dyDescent="0.25">
      <c r="B523986" s="78"/>
      <c r="C523986" s="77"/>
    </row>
    <row r="523987" spans="2:3" x14ac:dyDescent="0.25">
      <c r="B523987" s="78"/>
      <c r="C523987" s="77"/>
    </row>
    <row r="523988" spans="2:3" x14ac:dyDescent="0.25">
      <c r="B523988" s="78"/>
      <c r="C523988" s="77"/>
    </row>
    <row r="524098" spans="2:3" x14ac:dyDescent="0.25">
      <c r="B524098" s="78"/>
      <c r="C524098" s="77"/>
    </row>
    <row r="524099" spans="2:3" x14ac:dyDescent="0.25">
      <c r="B524099" s="78"/>
      <c r="C524099" s="77"/>
    </row>
    <row r="524100" spans="2:3" x14ac:dyDescent="0.25">
      <c r="B524100" s="78"/>
      <c r="C524100" s="77"/>
    </row>
    <row r="524101" spans="2:3" x14ac:dyDescent="0.25">
      <c r="B524101" s="78"/>
      <c r="C524101" s="77"/>
    </row>
    <row r="524102" spans="2:3" x14ac:dyDescent="0.25">
      <c r="B524102" s="78"/>
      <c r="C524102" s="77"/>
    </row>
    <row r="524103" spans="2:3" x14ac:dyDescent="0.25">
      <c r="B524103" s="78"/>
      <c r="C524103" s="77"/>
    </row>
    <row r="524104" spans="2:3" x14ac:dyDescent="0.25">
      <c r="B524104" s="78"/>
      <c r="C524104" s="77"/>
    </row>
    <row r="524105" spans="2:3" x14ac:dyDescent="0.25">
      <c r="B524105" s="78"/>
      <c r="C524105" s="77"/>
    </row>
    <row r="524106" spans="2:3" x14ac:dyDescent="0.25">
      <c r="B524106" s="78"/>
      <c r="C524106" s="77"/>
    </row>
    <row r="524107" spans="2:3" x14ac:dyDescent="0.25">
      <c r="B524107" s="78"/>
      <c r="C524107" s="77"/>
    </row>
    <row r="524108" spans="2:3" x14ac:dyDescent="0.25">
      <c r="B524108" s="78"/>
      <c r="C524108" s="77"/>
    </row>
    <row r="524109" spans="2:3" x14ac:dyDescent="0.25">
      <c r="B524109" s="78"/>
      <c r="C524109" s="77"/>
    </row>
    <row r="524110" spans="2:3" x14ac:dyDescent="0.25">
      <c r="B524110" s="78"/>
      <c r="C524110" s="77"/>
    </row>
    <row r="524220" spans="2:3" x14ac:dyDescent="0.25">
      <c r="B524220" s="78"/>
      <c r="C524220" s="77"/>
    </row>
    <row r="524221" spans="2:3" x14ac:dyDescent="0.25">
      <c r="B524221" s="78"/>
      <c r="C524221" s="77"/>
    </row>
    <row r="524222" spans="2:3" x14ac:dyDescent="0.25">
      <c r="B524222" s="78"/>
      <c r="C524222" s="77"/>
    </row>
    <row r="524223" spans="2:3" x14ac:dyDescent="0.25">
      <c r="B524223" s="78"/>
      <c r="C524223" s="77"/>
    </row>
    <row r="524224" spans="2:3" x14ac:dyDescent="0.25">
      <c r="B524224" s="78"/>
      <c r="C524224" s="77"/>
    </row>
    <row r="524225" spans="2:3" x14ac:dyDescent="0.25">
      <c r="B524225" s="78"/>
      <c r="C524225" s="77"/>
    </row>
    <row r="524226" spans="2:3" x14ac:dyDescent="0.25">
      <c r="B524226" s="78"/>
      <c r="C524226" s="77"/>
    </row>
    <row r="524227" spans="2:3" x14ac:dyDescent="0.25">
      <c r="B524227" s="78"/>
      <c r="C524227" s="77"/>
    </row>
    <row r="524228" spans="2:3" x14ac:dyDescent="0.25">
      <c r="B524228" s="78"/>
      <c r="C524228" s="77"/>
    </row>
    <row r="524229" spans="2:3" x14ac:dyDescent="0.25">
      <c r="B524229" s="78"/>
      <c r="C524229" s="77"/>
    </row>
    <row r="524230" spans="2:3" x14ac:dyDescent="0.25">
      <c r="B524230" s="78"/>
      <c r="C524230" s="77"/>
    </row>
    <row r="524231" spans="2:3" x14ac:dyDescent="0.25">
      <c r="B524231" s="78"/>
      <c r="C524231" s="77"/>
    </row>
    <row r="524232" spans="2:3" x14ac:dyDescent="0.25">
      <c r="B524232" s="78"/>
      <c r="C524232" s="77"/>
    </row>
    <row r="524342" spans="2:3" x14ac:dyDescent="0.25">
      <c r="B524342" s="78"/>
      <c r="C524342" s="77"/>
    </row>
    <row r="524343" spans="2:3" x14ac:dyDescent="0.25">
      <c r="B524343" s="78"/>
      <c r="C524343" s="77"/>
    </row>
    <row r="524344" spans="2:3" x14ac:dyDescent="0.25">
      <c r="B524344" s="78"/>
      <c r="C524344" s="77"/>
    </row>
    <row r="524345" spans="2:3" x14ac:dyDescent="0.25">
      <c r="B524345" s="78"/>
      <c r="C524345" s="77"/>
    </row>
    <row r="524346" spans="2:3" x14ac:dyDescent="0.25">
      <c r="B524346" s="78"/>
      <c r="C524346" s="77"/>
    </row>
    <row r="524347" spans="2:3" x14ac:dyDescent="0.25">
      <c r="B524347" s="78"/>
      <c r="C524347" s="77"/>
    </row>
    <row r="524348" spans="2:3" x14ac:dyDescent="0.25">
      <c r="B524348" s="78"/>
      <c r="C524348" s="77"/>
    </row>
    <row r="524349" spans="2:3" x14ac:dyDescent="0.25">
      <c r="B524349" s="78"/>
      <c r="C524349" s="77"/>
    </row>
    <row r="524350" spans="2:3" x14ac:dyDescent="0.25">
      <c r="B524350" s="78"/>
      <c r="C524350" s="77"/>
    </row>
    <row r="524351" spans="2:3" x14ac:dyDescent="0.25">
      <c r="B524351" s="78"/>
      <c r="C524351" s="77"/>
    </row>
    <row r="524352" spans="2:3" x14ac:dyDescent="0.25">
      <c r="B524352" s="78"/>
      <c r="C524352" s="77"/>
    </row>
    <row r="524353" spans="2:3" x14ac:dyDescent="0.25">
      <c r="B524353" s="78"/>
      <c r="C524353" s="77"/>
    </row>
    <row r="524354" spans="2:3" x14ac:dyDescent="0.25">
      <c r="B524354" s="78"/>
      <c r="C524354" s="77"/>
    </row>
    <row r="524464" spans="2:3" x14ac:dyDescent="0.25">
      <c r="B524464" s="78"/>
      <c r="C524464" s="77"/>
    </row>
    <row r="524465" spans="2:3" x14ac:dyDescent="0.25">
      <c r="B524465" s="78"/>
      <c r="C524465" s="77"/>
    </row>
    <row r="524466" spans="2:3" x14ac:dyDescent="0.25">
      <c r="B524466" s="78"/>
      <c r="C524466" s="77"/>
    </row>
    <row r="524467" spans="2:3" x14ac:dyDescent="0.25">
      <c r="B524467" s="78"/>
      <c r="C524467" s="77"/>
    </row>
    <row r="524468" spans="2:3" x14ac:dyDescent="0.25">
      <c r="B524468" s="78"/>
      <c r="C524468" s="77"/>
    </row>
    <row r="524469" spans="2:3" x14ac:dyDescent="0.25">
      <c r="B524469" s="78"/>
      <c r="C524469" s="77"/>
    </row>
    <row r="524470" spans="2:3" x14ac:dyDescent="0.25">
      <c r="B524470" s="78"/>
      <c r="C524470" s="77"/>
    </row>
    <row r="524471" spans="2:3" x14ac:dyDescent="0.25">
      <c r="B524471" s="78"/>
      <c r="C524471" s="77"/>
    </row>
    <row r="524472" spans="2:3" x14ac:dyDescent="0.25">
      <c r="B524472" s="78"/>
      <c r="C524472" s="77"/>
    </row>
    <row r="524473" spans="2:3" x14ac:dyDescent="0.25">
      <c r="B524473" s="78"/>
      <c r="C524473" s="77"/>
    </row>
    <row r="524474" spans="2:3" x14ac:dyDescent="0.25">
      <c r="B524474" s="78"/>
      <c r="C524474" s="77"/>
    </row>
    <row r="524475" spans="2:3" x14ac:dyDescent="0.25">
      <c r="B524475" s="78"/>
      <c r="C524475" s="77"/>
    </row>
    <row r="524476" spans="2:3" x14ac:dyDescent="0.25">
      <c r="B524476" s="78"/>
      <c r="C524476" s="77"/>
    </row>
    <row r="524586" spans="2:3" x14ac:dyDescent="0.25">
      <c r="B524586" s="78"/>
      <c r="C524586" s="77"/>
    </row>
    <row r="524587" spans="2:3" x14ac:dyDescent="0.25">
      <c r="B524587" s="78"/>
      <c r="C524587" s="77"/>
    </row>
    <row r="524588" spans="2:3" x14ac:dyDescent="0.25">
      <c r="B524588" s="78"/>
      <c r="C524588" s="77"/>
    </row>
    <row r="524589" spans="2:3" x14ac:dyDescent="0.25">
      <c r="B524589" s="78"/>
      <c r="C524589" s="77"/>
    </row>
    <row r="524590" spans="2:3" x14ac:dyDescent="0.25">
      <c r="B524590" s="78"/>
      <c r="C524590" s="77"/>
    </row>
    <row r="524591" spans="2:3" x14ac:dyDescent="0.25">
      <c r="B524591" s="78"/>
      <c r="C524591" s="77"/>
    </row>
    <row r="524592" spans="2:3" x14ac:dyDescent="0.25">
      <c r="B524592" s="78"/>
      <c r="C524592" s="77"/>
    </row>
    <row r="524593" spans="2:3" x14ac:dyDescent="0.25">
      <c r="B524593" s="78"/>
      <c r="C524593" s="77"/>
    </row>
    <row r="524594" spans="2:3" x14ac:dyDescent="0.25">
      <c r="B524594" s="78"/>
      <c r="C524594" s="77"/>
    </row>
    <row r="524595" spans="2:3" x14ac:dyDescent="0.25">
      <c r="B524595" s="78"/>
      <c r="C524595" s="77"/>
    </row>
    <row r="524596" spans="2:3" x14ac:dyDescent="0.25">
      <c r="B524596" s="78"/>
      <c r="C524596" s="77"/>
    </row>
    <row r="524597" spans="2:3" x14ac:dyDescent="0.25">
      <c r="B524597" s="78"/>
      <c r="C524597" s="77"/>
    </row>
    <row r="524598" spans="2:3" x14ac:dyDescent="0.25">
      <c r="B524598" s="78"/>
      <c r="C524598" s="77"/>
    </row>
    <row r="524708" spans="2:3" x14ac:dyDescent="0.25">
      <c r="B524708" s="78"/>
      <c r="C524708" s="77"/>
    </row>
    <row r="524709" spans="2:3" x14ac:dyDescent="0.25">
      <c r="B524709" s="78"/>
      <c r="C524709" s="77"/>
    </row>
    <row r="524710" spans="2:3" x14ac:dyDescent="0.25">
      <c r="B524710" s="78"/>
      <c r="C524710" s="77"/>
    </row>
    <row r="524711" spans="2:3" x14ac:dyDescent="0.25">
      <c r="B524711" s="78"/>
      <c r="C524711" s="77"/>
    </row>
    <row r="524712" spans="2:3" x14ac:dyDescent="0.25">
      <c r="B524712" s="78"/>
      <c r="C524712" s="77"/>
    </row>
    <row r="524713" spans="2:3" x14ac:dyDescent="0.25">
      <c r="B524713" s="78"/>
      <c r="C524713" s="77"/>
    </row>
    <row r="524714" spans="2:3" x14ac:dyDescent="0.25">
      <c r="B524714" s="78"/>
      <c r="C524714" s="77"/>
    </row>
    <row r="524715" spans="2:3" x14ac:dyDescent="0.25">
      <c r="B524715" s="78"/>
      <c r="C524715" s="77"/>
    </row>
    <row r="524716" spans="2:3" x14ac:dyDescent="0.25">
      <c r="B524716" s="78"/>
      <c r="C524716" s="77"/>
    </row>
    <row r="524717" spans="2:3" x14ac:dyDescent="0.25">
      <c r="B524717" s="78"/>
      <c r="C524717" s="77"/>
    </row>
    <row r="524718" spans="2:3" x14ac:dyDescent="0.25">
      <c r="B524718" s="78"/>
      <c r="C524718" s="77"/>
    </row>
    <row r="524719" spans="2:3" x14ac:dyDescent="0.25">
      <c r="B524719" s="78"/>
      <c r="C524719" s="77"/>
    </row>
    <row r="524720" spans="2:3" x14ac:dyDescent="0.25">
      <c r="B524720" s="78"/>
      <c r="C524720" s="77"/>
    </row>
    <row r="524830" spans="2:3" x14ac:dyDescent="0.25">
      <c r="B524830" s="78"/>
      <c r="C524830" s="77"/>
    </row>
    <row r="524831" spans="2:3" x14ac:dyDescent="0.25">
      <c r="B524831" s="78"/>
      <c r="C524831" s="77"/>
    </row>
    <row r="524832" spans="2:3" x14ac:dyDescent="0.25">
      <c r="B524832" s="78"/>
      <c r="C524832" s="77"/>
    </row>
    <row r="524833" spans="2:3" x14ac:dyDescent="0.25">
      <c r="B524833" s="78"/>
      <c r="C524833" s="77"/>
    </row>
    <row r="524834" spans="2:3" x14ac:dyDescent="0.25">
      <c r="B524834" s="78"/>
      <c r="C524834" s="77"/>
    </row>
    <row r="524835" spans="2:3" x14ac:dyDescent="0.25">
      <c r="B524835" s="78"/>
      <c r="C524835" s="77"/>
    </row>
    <row r="524836" spans="2:3" x14ac:dyDescent="0.25">
      <c r="B524836" s="78"/>
      <c r="C524836" s="77"/>
    </row>
    <row r="524837" spans="2:3" x14ac:dyDescent="0.25">
      <c r="B524837" s="78"/>
      <c r="C524837" s="77"/>
    </row>
    <row r="524838" spans="2:3" x14ac:dyDescent="0.25">
      <c r="B524838" s="78"/>
      <c r="C524838" s="77"/>
    </row>
    <row r="524839" spans="2:3" x14ac:dyDescent="0.25">
      <c r="B524839" s="78"/>
      <c r="C524839" s="77"/>
    </row>
    <row r="524840" spans="2:3" x14ac:dyDescent="0.25">
      <c r="B524840" s="78"/>
      <c r="C524840" s="77"/>
    </row>
    <row r="524841" spans="2:3" x14ac:dyDescent="0.25">
      <c r="B524841" s="78"/>
      <c r="C524841" s="77"/>
    </row>
    <row r="524842" spans="2:3" x14ac:dyDescent="0.25">
      <c r="B524842" s="78"/>
      <c r="C524842" s="77"/>
    </row>
    <row r="524952" spans="2:3" x14ac:dyDescent="0.25">
      <c r="B524952" s="78"/>
      <c r="C524952" s="77"/>
    </row>
    <row r="524953" spans="2:3" x14ac:dyDescent="0.25">
      <c r="B524953" s="78"/>
      <c r="C524953" s="77"/>
    </row>
    <row r="524954" spans="2:3" x14ac:dyDescent="0.25">
      <c r="B524954" s="78"/>
      <c r="C524954" s="77"/>
    </row>
    <row r="524955" spans="2:3" x14ac:dyDescent="0.25">
      <c r="B524955" s="78"/>
      <c r="C524955" s="77"/>
    </row>
    <row r="524956" spans="2:3" x14ac:dyDescent="0.25">
      <c r="B524956" s="78"/>
      <c r="C524956" s="77"/>
    </row>
    <row r="524957" spans="2:3" x14ac:dyDescent="0.25">
      <c r="B524957" s="78"/>
      <c r="C524957" s="77"/>
    </row>
    <row r="524958" spans="2:3" x14ac:dyDescent="0.25">
      <c r="B524958" s="78"/>
      <c r="C524958" s="77"/>
    </row>
    <row r="524959" spans="2:3" x14ac:dyDescent="0.25">
      <c r="B524959" s="78"/>
      <c r="C524959" s="77"/>
    </row>
    <row r="524960" spans="2:3" x14ac:dyDescent="0.25">
      <c r="B524960" s="78"/>
      <c r="C524960" s="77"/>
    </row>
    <row r="524961" spans="2:3" x14ac:dyDescent="0.25">
      <c r="B524961" s="78"/>
      <c r="C524961" s="77"/>
    </row>
    <row r="524962" spans="2:3" x14ac:dyDescent="0.25">
      <c r="B524962" s="78"/>
      <c r="C524962" s="77"/>
    </row>
    <row r="524963" spans="2:3" x14ac:dyDescent="0.25">
      <c r="B524963" s="78"/>
      <c r="C524963" s="77"/>
    </row>
    <row r="524964" spans="2:3" x14ac:dyDescent="0.25">
      <c r="B524964" s="78"/>
      <c r="C524964" s="77"/>
    </row>
    <row r="525074" spans="2:3" x14ac:dyDescent="0.25">
      <c r="B525074" s="78"/>
      <c r="C525074" s="77"/>
    </row>
    <row r="525075" spans="2:3" x14ac:dyDescent="0.25">
      <c r="B525075" s="78"/>
      <c r="C525075" s="77"/>
    </row>
    <row r="525076" spans="2:3" x14ac:dyDescent="0.25">
      <c r="B525076" s="78"/>
      <c r="C525076" s="77"/>
    </row>
    <row r="525077" spans="2:3" x14ac:dyDescent="0.25">
      <c r="B525077" s="78"/>
      <c r="C525077" s="77"/>
    </row>
    <row r="525078" spans="2:3" x14ac:dyDescent="0.25">
      <c r="B525078" s="78"/>
      <c r="C525078" s="77"/>
    </row>
    <row r="525079" spans="2:3" x14ac:dyDescent="0.25">
      <c r="B525079" s="78"/>
      <c r="C525079" s="77"/>
    </row>
    <row r="525080" spans="2:3" x14ac:dyDescent="0.25">
      <c r="B525080" s="78"/>
      <c r="C525080" s="77"/>
    </row>
    <row r="525081" spans="2:3" x14ac:dyDescent="0.25">
      <c r="B525081" s="78"/>
      <c r="C525081" s="77"/>
    </row>
    <row r="525082" spans="2:3" x14ac:dyDescent="0.25">
      <c r="B525082" s="78"/>
      <c r="C525082" s="77"/>
    </row>
    <row r="525083" spans="2:3" x14ac:dyDescent="0.25">
      <c r="B525083" s="78"/>
      <c r="C525083" s="77"/>
    </row>
    <row r="525084" spans="2:3" x14ac:dyDescent="0.25">
      <c r="B525084" s="78"/>
      <c r="C525084" s="77"/>
    </row>
    <row r="525085" spans="2:3" x14ac:dyDescent="0.25">
      <c r="B525085" s="78"/>
      <c r="C525085" s="77"/>
    </row>
    <row r="525086" spans="2:3" x14ac:dyDescent="0.25">
      <c r="B525086" s="78"/>
      <c r="C525086" s="77"/>
    </row>
    <row r="525196" spans="2:3" x14ac:dyDescent="0.25">
      <c r="B525196" s="78"/>
      <c r="C525196" s="77"/>
    </row>
    <row r="525197" spans="2:3" x14ac:dyDescent="0.25">
      <c r="B525197" s="78"/>
      <c r="C525197" s="77"/>
    </row>
    <row r="525198" spans="2:3" x14ac:dyDescent="0.25">
      <c r="B525198" s="78"/>
      <c r="C525198" s="77"/>
    </row>
    <row r="525199" spans="2:3" x14ac:dyDescent="0.25">
      <c r="B525199" s="78"/>
      <c r="C525199" s="77"/>
    </row>
    <row r="525200" spans="2:3" x14ac:dyDescent="0.25">
      <c r="B525200" s="78"/>
      <c r="C525200" s="77"/>
    </row>
    <row r="525201" spans="2:3" x14ac:dyDescent="0.25">
      <c r="B525201" s="78"/>
      <c r="C525201" s="77"/>
    </row>
    <row r="525202" spans="2:3" x14ac:dyDescent="0.25">
      <c r="B525202" s="78"/>
      <c r="C525202" s="77"/>
    </row>
    <row r="525203" spans="2:3" x14ac:dyDescent="0.25">
      <c r="B525203" s="78"/>
      <c r="C525203" s="77"/>
    </row>
    <row r="525204" spans="2:3" x14ac:dyDescent="0.25">
      <c r="B525204" s="78"/>
      <c r="C525204" s="77"/>
    </row>
    <row r="525205" spans="2:3" x14ac:dyDescent="0.25">
      <c r="B525205" s="78"/>
      <c r="C525205" s="77"/>
    </row>
    <row r="525206" spans="2:3" x14ac:dyDescent="0.25">
      <c r="B525206" s="78"/>
      <c r="C525206" s="77"/>
    </row>
    <row r="525207" spans="2:3" x14ac:dyDescent="0.25">
      <c r="B525207" s="78"/>
      <c r="C525207" s="77"/>
    </row>
    <row r="525208" spans="2:3" x14ac:dyDescent="0.25">
      <c r="B525208" s="78"/>
      <c r="C525208" s="77"/>
    </row>
    <row r="525318" spans="2:3" x14ac:dyDescent="0.25">
      <c r="B525318" s="78"/>
      <c r="C525318" s="77"/>
    </row>
    <row r="525319" spans="2:3" x14ac:dyDescent="0.25">
      <c r="B525319" s="78"/>
      <c r="C525319" s="77"/>
    </row>
    <row r="525320" spans="2:3" x14ac:dyDescent="0.25">
      <c r="B525320" s="78"/>
      <c r="C525320" s="77"/>
    </row>
    <row r="525321" spans="2:3" x14ac:dyDescent="0.25">
      <c r="B525321" s="78"/>
      <c r="C525321" s="77"/>
    </row>
    <row r="525322" spans="2:3" x14ac:dyDescent="0.25">
      <c r="B525322" s="78"/>
      <c r="C525322" s="77"/>
    </row>
    <row r="525323" spans="2:3" x14ac:dyDescent="0.25">
      <c r="B525323" s="78"/>
      <c r="C525323" s="77"/>
    </row>
    <row r="525324" spans="2:3" x14ac:dyDescent="0.25">
      <c r="B525324" s="78"/>
      <c r="C525324" s="77"/>
    </row>
    <row r="525325" spans="2:3" x14ac:dyDescent="0.25">
      <c r="B525325" s="78"/>
      <c r="C525325" s="77"/>
    </row>
    <row r="525326" spans="2:3" x14ac:dyDescent="0.25">
      <c r="B525326" s="78"/>
      <c r="C525326" s="77"/>
    </row>
    <row r="525327" spans="2:3" x14ac:dyDescent="0.25">
      <c r="B525327" s="78"/>
      <c r="C525327" s="77"/>
    </row>
    <row r="525328" spans="2:3" x14ac:dyDescent="0.25">
      <c r="B525328" s="78"/>
      <c r="C525328" s="77"/>
    </row>
    <row r="525329" spans="2:3" x14ac:dyDescent="0.25">
      <c r="B525329" s="78"/>
      <c r="C525329" s="77"/>
    </row>
    <row r="525330" spans="2:3" x14ac:dyDescent="0.25">
      <c r="B525330" s="78"/>
      <c r="C525330" s="77"/>
    </row>
    <row r="525440" spans="2:3" x14ac:dyDescent="0.25">
      <c r="B525440" s="78"/>
      <c r="C525440" s="77"/>
    </row>
    <row r="525441" spans="2:3" x14ac:dyDescent="0.25">
      <c r="B525441" s="78"/>
      <c r="C525441" s="77"/>
    </row>
    <row r="525442" spans="2:3" x14ac:dyDescent="0.25">
      <c r="B525442" s="78"/>
      <c r="C525442" s="77"/>
    </row>
    <row r="525443" spans="2:3" x14ac:dyDescent="0.25">
      <c r="B525443" s="78"/>
      <c r="C525443" s="77"/>
    </row>
    <row r="525444" spans="2:3" x14ac:dyDescent="0.25">
      <c r="B525444" s="78"/>
      <c r="C525444" s="77"/>
    </row>
    <row r="525445" spans="2:3" x14ac:dyDescent="0.25">
      <c r="B525445" s="78"/>
      <c r="C525445" s="77"/>
    </row>
    <row r="525446" spans="2:3" x14ac:dyDescent="0.25">
      <c r="B525446" s="78"/>
      <c r="C525446" s="77"/>
    </row>
    <row r="525447" spans="2:3" x14ac:dyDescent="0.25">
      <c r="B525447" s="78"/>
      <c r="C525447" s="77"/>
    </row>
    <row r="525448" spans="2:3" x14ac:dyDescent="0.25">
      <c r="B525448" s="78"/>
      <c r="C525448" s="77"/>
    </row>
    <row r="525449" spans="2:3" x14ac:dyDescent="0.25">
      <c r="B525449" s="78"/>
      <c r="C525449" s="77"/>
    </row>
    <row r="525450" spans="2:3" x14ac:dyDescent="0.25">
      <c r="B525450" s="78"/>
      <c r="C525450" s="77"/>
    </row>
    <row r="525451" spans="2:3" x14ac:dyDescent="0.25">
      <c r="B525451" s="78"/>
      <c r="C525451" s="77"/>
    </row>
    <row r="525452" spans="2:3" x14ac:dyDescent="0.25">
      <c r="B525452" s="78"/>
      <c r="C525452" s="77"/>
    </row>
    <row r="525562" spans="2:3" x14ac:dyDescent="0.25">
      <c r="B525562" s="78"/>
      <c r="C525562" s="77"/>
    </row>
    <row r="525563" spans="2:3" x14ac:dyDescent="0.25">
      <c r="B525563" s="78"/>
      <c r="C525563" s="77"/>
    </row>
    <row r="525564" spans="2:3" x14ac:dyDescent="0.25">
      <c r="B525564" s="78"/>
      <c r="C525564" s="77"/>
    </row>
    <row r="525565" spans="2:3" x14ac:dyDescent="0.25">
      <c r="B525565" s="78"/>
      <c r="C525565" s="77"/>
    </row>
    <row r="525566" spans="2:3" x14ac:dyDescent="0.25">
      <c r="B525566" s="78"/>
      <c r="C525566" s="77"/>
    </row>
    <row r="525567" spans="2:3" x14ac:dyDescent="0.25">
      <c r="B525567" s="78"/>
      <c r="C525567" s="77"/>
    </row>
    <row r="525568" spans="2:3" x14ac:dyDescent="0.25">
      <c r="B525568" s="78"/>
      <c r="C525568" s="77"/>
    </row>
    <row r="525569" spans="2:3" x14ac:dyDescent="0.25">
      <c r="B525569" s="78"/>
      <c r="C525569" s="77"/>
    </row>
    <row r="525570" spans="2:3" x14ac:dyDescent="0.25">
      <c r="B525570" s="78"/>
      <c r="C525570" s="77"/>
    </row>
    <row r="525571" spans="2:3" x14ac:dyDescent="0.25">
      <c r="B525571" s="78"/>
      <c r="C525571" s="77"/>
    </row>
    <row r="525572" spans="2:3" x14ac:dyDescent="0.25">
      <c r="B525572" s="78"/>
      <c r="C525572" s="77"/>
    </row>
    <row r="525573" spans="2:3" x14ac:dyDescent="0.25">
      <c r="B525573" s="78"/>
      <c r="C525573" s="77"/>
    </row>
    <row r="525574" spans="2:3" x14ac:dyDescent="0.25">
      <c r="B525574" s="78"/>
      <c r="C525574" s="77"/>
    </row>
    <row r="525684" spans="2:3" x14ac:dyDescent="0.25">
      <c r="B525684" s="78"/>
      <c r="C525684" s="77"/>
    </row>
    <row r="525685" spans="2:3" x14ac:dyDescent="0.25">
      <c r="B525685" s="78"/>
      <c r="C525685" s="77"/>
    </row>
    <row r="525686" spans="2:3" x14ac:dyDescent="0.25">
      <c r="B525686" s="78"/>
      <c r="C525686" s="77"/>
    </row>
    <row r="525687" spans="2:3" x14ac:dyDescent="0.25">
      <c r="B525687" s="78"/>
      <c r="C525687" s="77"/>
    </row>
    <row r="525688" spans="2:3" x14ac:dyDescent="0.25">
      <c r="B525688" s="78"/>
      <c r="C525688" s="77"/>
    </row>
    <row r="525689" spans="2:3" x14ac:dyDescent="0.25">
      <c r="B525689" s="78"/>
      <c r="C525689" s="77"/>
    </row>
    <row r="525690" spans="2:3" x14ac:dyDescent="0.25">
      <c r="B525690" s="78"/>
      <c r="C525690" s="77"/>
    </row>
    <row r="525691" spans="2:3" x14ac:dyDescent="0.25">
      <c r="B525691" s="78"/>
      <c r="C525691" s="77"/>
    </row>
    <row r="525692" spans="2:3" x14ac:dyDescent="0.25">
      <c r="B525692" s="78"/>
      <c r="C525692" s="77"/>
    </row>
    <row r="525693" spans="2:3" x14ac:dyDescent="0.25">
      <c r="B525693" s="78"/>
      <c r="C525693" s="77"/>
    </row>
    <row r="525694" spans="2:3" x14ac:dyDescent="0.25">
      <c r="B525694" s="78"/>
      <c r="C525694" s="77"/>
    </row>
    <row r="525695" spans="2:3" x14ac:dyDescent="0.25">
      <c r="B525695" s="78"/>
      <c r="C525695" s="77"/>
    </row>
    <row r="525696" spans="2:3" x14ac:dyDescent="0.25">
      <c r="B525696" s="78"/>
      <c r="C525696" s="77"/>
    </row>
    <row r="525806" spans="2:3" x14ac:dyDescent="0.25">
      <c r="B525806" s="78"/>
      <c r="C525806" s="77"/>
    </row>
    <row r="525807" spans="2:3" x14ac:dyDescent="0.25">
      <c r="B525807" s="78"/>
      <c r="C525807" s="77"/>
    </row>
    <row r="525808" spans="2:3" x14ac:dyDescent="0.25">
      <c r="B525808" s="78"/>
      <c r="C525808" s="77"/>
    </row>
    <row r="525809" spans="2:3" x14ac:dyDescent="0.25">
      <c r="B525809" s="78"/>
      <c r="C525809" s="77"/>
    </row>
    <row r="525810" spans="2:3" x14ac:dyDescent="0.25">
      <c r="B525810" s="78"/>
      <c r="C525810" s="77"/>
    </row>
    <row r="525811" spans="2:3" x14ac:dyDescent="0.25">
      <c r="B525811" s="78"/>
      <c r="C525811" s="77"/>
    </row>
    <row r="525812" spans="2:3" x14ac:dyDescent="0.25">
      <c r="B525812" s="78"/>
      <c r="C525812" s="77"/>
    </row>
    <row r="525813" spans="2:3" x14ac:dyDescent="0.25">
      <c r="B525813" s="78"/>
      <c r="C525813" s="77"/>
    </row>
    <row r="525814" spans="2:3" x14ac:dyDescent="0.25">
      <c r="B525814" s="78"/>
      <c r="C525814" s="77"/>
    </row>
    <row r="525815" spans="2:3" x14ac:dyDescent="0.25">
      <c r="B525815" s="78"/>
      <c r="C525815" s="77"/>
    </row>
    <row r="525816" spans="2:3" x14ac:dyDescent="0.25">
      <c r="B525816" s="78"/>
      <c r="C525816" s="77"/>
    </row>
    <row r="525817" spans="2:3" x14ac:dyDescent="0.25">
      <c r="B525817" s="78"/>
      <c r="C525817" s="77"/>
    </row>
    <row r="525818" spans="2:3" x14ac:dyDescent="0.25">
      <c r="B525818" s="78"/>
      <c r="C525818" s="77"/>
    </row>
    <row r="525928" spans="2:3" x14ac:dyDescent="0.25">
      <c r="B525928" s="78"/>
      <c r="C525928" s="77"/>
    </row>
    <row r="525929" spans="2:3" x14ac:dyDescent="0.25">
      <c r="B525929" s="78"/>
      <c r="C525929" s="77"/>
    </row>
    <row r="525930" spans="2:3" x14ac:dyDescent="0.25">
      <c r="B525930" s="78"/>
      <c r="C525930" s="77"/>
    </row>
    <row r="525931" spans="2:3" x14ac:dyDescent="0.25">
      <c r="B525931" s="78"/>
      <c r="C525931" s="77"/>
    </row>
    <row r="525932" spans="2:3" x14ac:dyDescent="0.25">
      <c r="B525932" s="78"/>
      <c r="C525932" s="77"/>
    </row>
    <row r="525933" spans="2:3" x14ac:dyDescent="0.25">
      <c r="B525933" s="78"/>
      <c r="C525933" s="77"/>
    </row>
    <row r="525934" spans="2:3" x14ac:dyDescent="0.25">
      <c r="B525934" s="78"/>
      <c r="C525934" s="77"/>
    </row>
    <row r="525935" spans="2:3" x14ac:dyDescent="0.25">
      <c r="B525935" s="78"/>
      <c r="C525935" s="77"/>
    </row>
    <row r="525936" spans="2:3" x14ac:dyDescent="0.25">
      <c r="B525936" s="78"/>
      <c r="C525936" s="77"/>
    </row>
    <row r="525937" spans="2:3" x14ac:dyDescent="0.25">
      <c r="B525937" s="78"/>
      <c r="C525937" s="77"/>
    </row>
    <row r="525938" spans="2:3" x14ac:dyDescent="0.25">
      <c r="B525938" s="78"/>
      <c r="C525938" s="77"/>
    </row>
    <row r="525939" spans="2:3" x14ac:dyDescent="0.25">
      <c r="B525939" s="78"/>
      <c r="C525939" s="77"/>
    </row>
    <row r="525940" spans="2:3" x14ac:dyDescent="0.25">
      <c r="B525940" s="78"/>
      <c r="C525940" s="77"/>
    </row>
    <row r="526050" spans="2:3" x14ac:dyDescent="0.25">
      <c r="B526050" s="78"/>
      <c r="C526050" s="77"/>
    </row>
    <row r="526051" spans="2:3" x14ac:dyDescent="0.25">
      <c r="B526051" s="78"/>
      <c r="C526051" s="77"/>
    </row>
    <row r="526052" spans="2:3" x14ac:dyDescent="0.25">
      <c r="B526052" s="78"/>
      <c r="C526052" s="77"/>
    </row>
    <row r="526053" spans="2:3" x14ac:dyDescent="0.25">
      <c r="B526053" s="78"/>
      <c r="C526053" s="77"/>
    </row>
    <row r="526054" spans="2:3" x14ac:dyDescent="0.25">
      <c r="B526054" s="78"/>
      <c r="C526054" s="77"/>
    </row>
    <row r="526055" spans="2:3" x14ac:dyDescent="0.25">
      <c r="B526055" s="78"/>
      <c r="C526055" s="77"/>
    </row>
    <row r="526056" spans="2:3" x14ac:dyDescent="0.25">
      <c r="B526056" s="78"/>
      <c r="C526056" s="77"/>
    </row>
    <row r="526057" spans="2:3" x14ac:dyDescent="0.25">
      <c r="B526057" s="78"/>
      <c r="C526057" s="77"/>
    </row>
    <row r="526058" spans="2:3" x14ac:dyDescent="0.25">
      <c r="B526058" s="78"/>
      <c r="C526058" s="77"/>
    </row>
    <row r="526059" spans="2:3" x14ac:dyDescent="0.25">
      <c r="B526059" s="78"/>
      <c r="C526059" s="77"/>
    </row>
    <row r="526060" spans="2:3" x14ac:dyDescent="0.25">
      <c r="B526060" s="78"/>
      <c r="C526060" s="77"/>
    </row>
    <row r="526061" spans="2:3" x14ac:dyDescent="0.25">
      <c r="B526061" s="78"/>
      <c r="C526061" s="77"/>
    </row>
    <row r="526062" spans="2:3" x14ac:dyDescent="0.25">
      <c r="B526062" s="78"/>
      <c r="C526062" s="77"/>
    </row>
    <row r="526172" spans="2:3" x14ac:dyDescent="0.25">
      <c r="B526172" s="78"/>
      <c r="C526172" s="77"/>
    </row>
    <row r="526173" spans="2:3" x14ac:dyDescent="0.25">
      <c r="B526173" s="78"/>
      <c r="C526173" s="77"/>
    </row>
    <row r="526174" spans="2:3" x14ac:dyDescent="0.25">
      <c r="B526174" s="78"/>
      <c r="C526174" s="77"/>
    </row>
    <row r="526175" spans="2:3" x14ac:dyDescent="0.25">
      <c r="B526175" s="78"/>
      <c r="C526175" s="77"/>
    </row>
    <row r="526176" spans="2:3" x14ac:dyDescent="0.25">
      <c r="B526176" s="78"/>
      <c r="C526176" s="77"/>
    </row>
    <row r="526177" spans="2:3" x14ac:dyDescent="0.25">
      <c r="B526177" s="78"/>
      <c r="C526177" s="77"/>
    </row>
    <row r="526178" spans="2:3" x14ac:dyDescent="0.25">
      <c r="B526178" s="78"/>
      <c r="C526178" s="77"/>
    </row>
    <row r="526179" spans="2:3" x14ac:dyDescent="0.25">
      <c r="B526179" s="78"/>
      <c r="C526179" s="77"/>
    </row>
    <row r="526180" spans="2:3" x14ac:dyDescent="0.25">
      <c r="B526180" s="78"/>
      <c r="C526180" s="77"/>
    </row>
    <row r="526181" spans="2:3" x14ac:dyDescent="0.25">
      <c r="B526181" s="78"/>
      <c r="C526181" s="77"/>
    </row>
    <row r="526182" spans="2:3" x14ac:dyDescent="0.25">
      <c r="B526182" s="78"/>
      <c r="C526182" s="77"/>
    </row>
    <row r="526183" spans="2:3" x14ac:dyDescent="0.25">
      <c r="B526183" s="78"/>
      <c r="C526183" s="77"/>
    </row>
    <row r="526184" spans="2:3" x14ac:dyDescent="0.25">
      <c r="B526184" s="78"/>
      <c r="C526184" s="77"/>
    </row>
    <row r="526294" spans="2:3" x14ac:dyDescent="0.25">
      <c r="B526294" s="78"/>
      <c r="C526294" s="77"/>
    </row>
    <row r="526295" spans="2:3" x14ac:dyDescent="0.25">
      <c r="B526295" s="78"/>
      <c r="C526295" s="77"/>
    </row>
    <row r="526296" spans="2:3" x14ac:dyDescent="0.25">
      <c r="B526296" s="78"/>
      <c r="C526296" s="77"/>
    </row>
    <row r="526297" spans="2:3" x14ac:dyDescent="0.25">
      <c r="B526297" s="78"/>
      <c r="C526297" s="77"/>
    </row>
    <row r="526298" spans="2:3" x14ac:dyDescent="0.25">
      <c r="B526298" s="78"/>
      <c r="C526298" s="77"/>
    </row>
    <row r="526299" spans="2:3" x14ac:dyDescent="0.25">
      <c r="B526299" s="78"/>
      <c r="C526299" s="77"/>
    </row>
    <row r="526300" spans="2:3" x14ac:dyDescent="0.25">
      <c r="B526300" s="78"/>
      <c r="C526300" s="77"/>
    </row>
    <row r="526301" spans="2:3" x14ac:dyDescent="0.25">
      <c r="B526301" s="78"/>
      <c r="C526301" s="77"/>
    </row>
    <row r="526302" spans="2:3" x14ac:dyDescent="0.25">
      <c r="B526302" s="78"/>
      <c r="C526302" s="77"/>
    </row>
    <row r="526303" spans="2:3" x14ac:dyDescent="0.25">
      <c r="B526303" s="78"/>
      <c r="C526303" s="77"/>
    </row>
    <row r="526304" spans="2:3" x14ac:dyDescent="0.25">
      <c r="B526304" s="78"/>
      <c r="C526304" s="77"/>
    </row>
    <row r="526305" spans="2:3" x14ac:dyDescent="0.25">
      <c r="B526305" s="78"/>
      <c r="C526305" s="77"/>
    </row>
    <row r="526306" spans="2:3" x14ac:dyDescent="0.25">
      <c r="B526306" s="78"/>
      <c r="C526306" s="77"/>
    </row>
    <row r="526416" spans="2:3" x14ac:dyDescent="0.25">
      <c r="B526416" s="78"/>
      <c r="C526416" s="77"/>
    </row>
    <row r="526417" spans="2:3" x14ac:dyDescent="0.25">
      <c r="B526417" s="78"/>
      <c r="C526417" s="77"/>
    </row>
    <row r="526418" spans="2:3" x14ac:dyDescent="0.25">
      <c r="B526418" s="78"/>
      <c r="C526418" s="77"/>
    </row>
    <row r="526419" spans="2:3" x14ac:dyDescent="0.25">
      <c r="B526419" s="78"/>
      <c r="C526419" s="77"/>
    </row>
    <row r="526420" spans="2:3" x14ac:dyDescent="0.25">
      <c r="B526420" s="78"/>
      <c r="C526420" s="77"/>
    </row>
    <row r="526421" spans="2:3" x14ac:dyDescent="0.25">
      <c r="B526421" s="78"/>
      <c r="C526421" s="77"/>
    </row>
    <row r="526422" spans="2:3" x14ac:dyDescent="0.25">
      <c r="B526422" s="78"/>
      <c r="C526422" s="77"/>
    </row>
    <row r="526423" spans="2:3" x14ac:dyDescent="0.25">
      <c r="B526423" s="78"/>
      <c r="C526423" s="77"/>
    </row>
    <row r="526424" spans="2:3" x14ac:dyDescent="0.25">
      <c r="B526424" s="78"/>
      <c r="C526424" s="77"/>
    </row>
    <row r="526425" spans="2:3" x14ac:dyDescent="0.25">
      <c r="B526425" s="78"/>
      <c r="C526425" s="77"/>
    </row>
    <row r="526426" spans="2:3" x14ac:dyDescent="0.25">
      <c r="B526426" s="78"/>
      <c r="C526426" s="77"/>
    </row>
    <row r="526427" spans="2:3" x14ac:dyDescent="0.25">
      <c r="B526427" s="78"/>
      <c r="C526427" s="77"/>
    </row>
    <row r="526428" spans="2:3" x14ac:dyDescent="0.25">
      <c r="B526428" s="78"/>
      <c r="C526428" s="77"/>
    </row>
    <row r="526538" spans="2:3" x14ac:dyDescent="0.25">
      <c r="B526538" s="78"/>
      <c r="C526538" s="77"/>
    </row>
    <row r="526539" spans="2:3" x14ac:dyDescent="0.25">
      <c r="B526539" s="78"/>
      <c r="C526539" s="77"/>
    </row>
    <row r="526540" spans="2:3" x14ac:dyDescent="0.25">
      <c r="B526540" s="78"/>
      <c r="C526540" s="77"/>
    </row>
    <row r="526541" spans="2:3" x14ac:dyDescent="0.25">
      <c r="B526541" s="78"/>
      <c r="C526541" s="77"/>
    </row>
    <row r="526542" spans="2:3" x14ac:dyDescent="0.25">
      <c r="B526542" s="78"/>
      <c r="C526542" s="77"/>
    </row>
    <row r="526543" spans="2:3" x14ac:dyDescent="0.25">
      <c r="B526543" s="78"/>
      <c r="C526543" s="77"/>
    </row>
    <row r="526544" spans="2:3" x14ac:dyDescent="0.25">
      <c r="B526544" s="78"/>
      <c r="C526544" s="77"/>
    </row>
    <row r="526545" spans="2:3" x14ac:dyDescent="0.25">
      <c r="B526545" s="78"/>
      <c r="C526545" s="77"/>
    </row>
    <row r="526546" spans="2:3" x14ac:dyDescent="0.25">
      <c r="B526546" s="78"/>
      <c r="C526546" s="77"/>
    </row>
    <row r="526547" spans="2:3" x14ac:dyDescent="0.25">
      <c r="B526547" s="78"/>
      <c r="C526547" s="77"/>
    </row>
    <row r="526548" spans="2:3" x14ac:dyDescent="0.25">
      <c r="B526548" s="78"/>
      <c r="C526548" s="77"/>
    </row>
    <row r="526549" spans="2:3" x14ac:dyDescent="0.25">
      <c r="B526549" s="78"/>
      <c r="C526549" s="77"/>
    </row>
    <row r="526550" spans="2:3" x14ac:dyDescent="0.25">
      <c r="B526550" s="78"/>
      <c r="C526550" s="77"/>
    </row>
    <row r="526660" spans="2:3" x14ac:dyDescent="0.25">
      <c r="B526660" s="78"/>
      <c r="C526660" s="77"/>
    </row>
    <row r="526661" spans="2:3" x14ac:dyDescent="0.25">
      <c r="B526661" s="78"/>
      <c r="C526661" s="77"/>
    </row>
    <row r="526662" spans="2:3" x14ac:dyDescent="0.25">
      <c r="B526662" s="78"/>
      <c r="C526662" s="77"/>
    </row>
    <row r="526663" spans="2:3" x14ac:dyDescent="0.25">
      <c r="B526663" s="78"/>
      <c r="C526663" s="77"/>
    </row>
    <row r="526664" spans="2:3" x14ac:dyDescent="0.25">
      <c r="B526664" s="78"/>
      <c r="C526664" s="77"/>
    </row>
    <row r="526665" spans="2:3" x14ac:dyDescent="0.25">
      <c r="B526665" s="78"/>
      <c r="C526665" s="77"/>
    </row>
    <row r="526666" spans="2:3" x14ac:dyDescent="0.25">
      <c r="B526666" s="78"/>
      <c r="C526666" s="77"/>
    </row>
    <row r="526667" spans="2:3" x14ac:dyDescent="0.25">
      <c r="B526667" s="78"/>
      <c r="C526667" s="77"/>
    </row>
    <row r="526668" spans="2:3" x14ac:dyDescent="0.25">
      <c r="B526668" s="78"/>
      <c r="C526668" s="77"/>
    </row>
    <row r="526669" spans="2:3" x14ac:dyDescent="0.25">
      <c r="B526669" s="78"/>
      <c r="C526669" s="77"/>
    </row>
    <row r="526670" spans="2:3" x14ac:dyDescent="0.25">
      <c r="B526670" s="78"/>
      <c r="C526670" s="77"/>
    </row>
    <row r="526671" spans="2:3" x14ac:dyDescent="0.25">
      <c r="B526671" s="78"/>
      <c r="C526671" s="77"/>
    </row>
    <row r="526672" spans="2:3" x14ac:dyDescent="0.25">
      <c r="B526672" s="78"/>
      <c r="C526672" s="77"/>
    </row>
    <row r="526782" spans="2:3" x14ac:dyDescent="0.25">
      <c r="B526782" s="78"/>
      <c r="C526782" s="77"/>
    </row>
    <row r="526783" spans="2:3" x14ac:dyDescent="0.25">
      <c r="B526783" s="78"/>
      <c r="C526783" s="77"/>
    </row>
    <row r="526784" spans="2:3" x14ac:dyDescent="0.25">
      <c r="B526784" s="78"/>
      <c r="C526784" s="77"/>
    </row>
    <row r="526785" spans="2:3" x14ac:dyDescent="0.25">
      <c r="B526785" s="78"/>
      <c r="C526785" s="77"/>
    </row>
    <row r="526786" spans="2:3" x14ac:dyDescent="0.25">
      <c r="B526786" s="78"/>
      <c r="C526786" s="77"/>
    </row>
    <row r="526787" spans="2:3" x14ac:dyDescent="0.25">
      <c r="B526787" s="78"/>
      <c r="C526787" s="77"/>
    </row>
    <row r="526788" spans="2:3" x14ac:dyDescent="0.25">
      <c r="B526788" s="78"/>
      <c r="C526788" s="77"/>
    </row>
    <row r="526789" spans="2:3" x14ac:dyDescent="0.25">
      <c r="B526789" s="78"/>
      <c r="C526789" s="77"/>
    </row>
    <row r="526790" spans="2:3" x14ac:dyDescent="0.25">
      <c r="B526790" s="78"/>
      <c r="C526790" s="77"/>
    </row>
    <row r="526791" spans="2:3" x14ac:dyDescent="0.25">
      <c r="B526791" s="78"/>
      <c r="C526791" s="77"/>
    </row>
    <row r="526792" spans="2:3" x14ac:dyDescent="0.25">
      <c r="B526792" s="78"/>
      <c r="C526792" s="77"/>
    </row>
    <row r="526793" spans="2:3" x14ac:dyDescent="0.25">
      <c r="B526793" s="78"/>
      <c r="C526793" s="77"/>
    </row>
    <row r="526794" spans="2:3" x14ac:dyDescent="0.25">
      <c r="B526794" s="78"/>
      <c r="C526794" s="77"/>
    </row>
    <row r="526904" spans="2:3" x14ac:dyDescent="0.25">
      <c r="B526904" s="78"/>
      <c r="C526904" s="77"/>
    </row>
    <row r="526905" spans="2:3" x14ac:dyDescent="0.25">
      <c r="B526905" s="78"/>
      <c r="C526905" s="77"/>
    </row>
    <row r="526906" spans="2:3" x14ac:dyDescent="0.25">
      <c r="B526906" s="78"/>
      <c r="C526906" s="77"/>
    </row>
    <row r="526907" spans="2:3" x14ac:dyDescent="0.25">
      <c r="B526907" s="78"/>
      <c r="C526907" s="77"/>
    </row>
    <row r="526908" spans="2:3" x14ac:dyDescent="0.25">
      <c r="B526908" s="78"/>
      <c r="C526908" s="77"/>
    </row>
    <row r="526909" spans="2:3" x14ac:dyDescent="0.25">
      <c r="B526909" s="78"/>
      <c r="C526909" s="77"/>
    </row>
    <row r="526910" spans="2:3" x14ac:dyDescent="0.25">
      <c r="B526910" s="78"/>
      <c r="C526910" s="77"/>
    </row>
    <row r="526911" spans="2:3" x14ac:dyDescent="0.25">
      <c r="B526911" s="78"/>
      <c r="C526911" s="77"/>
    </row>
    <row r="526912" spans="2:3" x14ac:dyDescent="0.25">
      <c r="B526912" s="78"/>
      <c r="C526912" s="77"/>
    </row>
    <row r="526913" spans="2:3" x14ac:dyDescent="0.25">
      <c r="B526913" s="78"/>
      <c r="C526913" s="77"/>
    </row>
    <row r="526914" spans="2:3" x14ac:dyDescent="0.25">
      <c r="B526914" s="78"/>
      <c r="C526914" s="77"/>
    </row>
    <row r="526915" spans="2:3" x14ac:dyDescent="0.25">
      <c r="B526915" s="78"/>
      <c r="C526915" s="77"/>
    </row>
    <row r="526916" spans="2:3" x14ac:dyDescent="0.25">
      <c r="B526916" s="78"/>
      <c r="C526916" s="77"/>
    </row>
    <row r="527026" spans="2:3" x14ac:dyDescent="0.25">
      <c r="B527026" s="78"/>
      <c r="C527026" s="77"/>
    </row>
    <row r="527027" spans="2:3" x14ac:dyDescent="0.25">
      <c r="B527027" s="78"/>
      <c r="C527027" s="77"/>
    </row>
    <row r="527028" spans="2:3" x14ac:dyDescent="0.25">
      <c r="B527028" s="78"/>
      <c r="C527028" s="77"/>
    </row>
    <row r="527029" spans="2:3" x14ac:dyDescent="0.25">
      <c r="B527029" s="78"/>
      <c r="C527029" s="77"/>
    </row>
    <row r="527030" spans="2:3" x14ac:dyDescent="0.25">
      <c r="B527030" s="78"/>
      <c r="C527030" s="77"/>
    </row>
    <row r="527031" spans="2:3" x14ac:dyDescent="0.25">
      <c r="B527031" s="78"/>
      <c r="C527031" s="77"/>
    </row>
    <row r="527032" spans="2:3" x14ac:dyDescent="0.25">
      <c r="B527032" s="78"/>
      <c r="C527032" s="77"/>
    </row>
    <row r="527033" spans="2:3" x14ac:dyDescent="0.25">
      <c r="B527033" s="78"/>
      <c r="C527033" s="77"/>
    </row>
    <row r="527034" spans="2:3" x14ac:dyDescent="0.25">
      <c r="B527034" s="78"/>
      <c r="C527034" s="77"/>
    </row>
    <row r="527035" spans="2:3" x14ac:dyDescent="0.25">
      <c r="B527035" s="78"/>
      <c r="C527035" s="77"/>
    </row>
    <row r="527036" spans="2:3" x14ac:dyDescent="0.25">
      <c r="B527036" s="78"/>
      <c r="C527036" s="77"/>
    </row>
    <row r="527037" spans="2:3" x14ac:dyDescent="0.25">
      <c r="B527037" s="78"/>
      <c r="C527037" s="77"/>
    </row>
    <row r="527038" spans="2:3" x14ac:dyDescent="0.25">
      <c r="B527038" s="78"/>
      <c r="C527038" s="77"/>
    </row>
    <row r="527148" spans="2:3" x14ac:dyDescent="0.25">
      <c r="B527148" s="78"/>
      <c r="C527148" s="77"/>
    </row>
    <row r="527149" spans="2:3" x14ac:dyDescent="0.25">
      <c r="B527149" s="78"/>
      <c r="C527149" s="77"/>
    </row>
    <row r="527150" spans="2:3" x14ac:dyDescent="0.25">
      <c r="B527150" s="78"/>
      <c r="C527150" s="77"/>
    </row>
    <row r="527151" spans="2:3" x14ac:dyDescent="0.25">
      <c r="B527151" s="78"/>
      <c r="C527151" s="77"/>
    </row>
    <row r="527152" spans="2:3" x14ac:dyDescent="0.25">
      <c r="B527152" s="78"/>
      <c r="C527152" s="77"/>
    </row>
    <row r="527153" spans="2:3" x14ac:dyDescent="0.25">
      <c r="B527153" s="78"/>
      <c r="C527153" s="77"/>
    </row>
    <row r="527154" spans="2:3" x14ac:dyDescent="0.25">
      <c r="B527154" s="78"/>
      <c r="C527154" s="77"/>
    </row>
    <row r="527155" spans="2:3" x14ac:dyDescent="0.25">
      <c r="B527155" s="78"/>
      <c r="C527155" s="77"/>
    </row>
    <row r="527156" spans="2:3" x14ac:dyDescent="0.25">
      <c r="B527156" s="78"/>
      <c r="C527156" s="77"/>
    </row>
    <row r="527157" spans="2:3" x14ac:dyDescent="0.25">
      <c r="B527157" s="78"/>
      <c r="C527157" s="77"/>
    </row>
    <row r="527158" spans="2:3" x14ac:dyDescent="0.25">
      <c r="B527158" s="78"/>
      <c r="C527158" s="77"/>
    </row>
    <row r="527159" spans="2:3" x14ac:dyDescent="0.25">
      <c r="B527159" s="78"/>
      <c r="C527159" s="77"/>
    </row>
    <row r="527160" spans="2:3" x14ac:dyDescent="0.25">
      <c r="B527160" s="78"/>
      <c r="C527160" s="77"/>
    </row>
    <row r="527270" spans="2:3" x14ac:dyDescent="0.25">
      <c r="B527270" s="78"/>
      <c r="C527270" s="77"/>
    </row>
    <row r="527271" spans="2:3" x14ac:dyDescent="0.25">
      <c r="B527271" s="78"/>
      <c r="C527271" s="77"/>
    </row>
    <row r="527272" spans="2:3" x14ac:dyDescent="0.25">
      <c r="B527272" s="78"/>
      <c r="C527272" s="77"/>
    </row>
    <row r="527273" spans="2:3" x14ac:dyDescent="0.25">
      <c r="B527273" s="78"/>
      <c r="C527273" s="77"/>
    </row>
    <row r="527274" spans="2:3" x14ac:dyDescent="0.25">
      <c r="B527274" s="78"/>
      <c r="C527274" s="77"/>
    </row>
    <row r="527275" spans="2:3" x14ac:dyDescent="0.25">
      <c r="B527275" s="78"/>
      <c r="C527275" s="77"/>
    </row>
    <row r="527276" spans="2:3" x14ac:dyDescent="0.25">
      <c r="B527276" s="78"/>
      <c r="C527276" s="77"/>
    </row>
    <row r="527277" spans="2:3" x14ac:dyDescent="0.25">
      <c r="B527277" s="78"/>
      <c r="C527277" s="77"/>
    </row>
    <row r="527278" spans="2:3" x14ac:dyDescent="0.25">
      <c r="B527278" s="78"/>
      <c r="C527278" s="77"/>
    </row>
    <row r="527279" spans="2:3" x14ac:dyDescent="0.25">
      <c r="B527279" s="78"/>
      <c r="C527279" s="77"/>
    </row>
    <row r="527280" spans="2:3" x14ac:dyDescent="0.25">
      <c r="B527280" s="78"/>
      <c r="C527280" s="77"/>
    </row>
    <row r="527281" spans="2:3" x14ac:dyDescent="0.25">
      <c r="B527281" s="78"/>
      <c r="C527281" s="77"/>
    </row>
    <row r="527282" spans="2:3" x14ac:dyDescent="0.25">
      <c r="B527282" s="78"/>
      <c r="C527282" s="77"/>
    </row>
    <row r="527392" spans="2:3" x14ac:dyDescent="0.25">
      <c r="B527392" s="78"/>
      <c r="C527392" s="77"/>
    </row>
    <row r="527393" spans="2:3" x14ac:dyDescent="0.25">
      <c r="B527393" s="78"/>
      <c r="C527393" s="77"/>
    </row>
    <row r="527394" spans="2:3" x14ac:dyDescent="0.25">
      <c r="B527394" s="78"/>
      <c r="C527394" s="77"/>
    </row>
    <row r="527395" spans="2:3" x14ac:dyDescent="0.25">
      <c r="B527395" s="78"/>
      <c r="C527395" s="77"/>
    </row>
    <row r="527396" spans="2:3" x14ac:dyDescent="0.25">
      <c r="B527396" s="78"/>
      <c r="C527396" s="77"/>
    </row>
    <row r="527397" spans="2:3" x14ac:dyDescent="0.25">
      <c r="B527397" s="78"/>
      <c r="C527397" s="77"/>
    </row>
    <row r="527398" spans="2:3" x14ac:dyDescent="0.25">
      <c r="B527398" s="78"/>
      <c r="C527398" s="77"/>
    </row>
    <row r="527399" spans="2:3" x14ac:dyDescent="0.25">
      <c r="B527399" s="78"/>
      <c r="C527399" s="77"/>
    </row>
    <row r="527400" spans="2:3" x14ac:dyDescent="0.25">
      <c r="B527400" s="78"/>
      <c r="C527400" s="77"/>
    </row>
    <row r="527401" spans="2:3" x14ac:dyDescent="0.25">
      <c r="B527401" s="78"/>
      <c r="C527401" s="77"/>
    </row>
    <row r="527402" spans="2:3" x14ac:dyDescent="0.25">
      <c r="B527402" s="78"/>
      <c r="C527402" s="77"/>
    </row>
    <row r="527403" spans="2:3" x14ac:dyDescent="0.25">
      <c r="B527403" s="78"/>
      <c r="C527403" s="77"/>
    </row>
    <row r="527404" spans="2:3" x14ac:dyDescent="0.25">
      <c r="B527404" s="78"/>
      <c r="C527404" s="77"/>
    </row>
    <row r="527514" spans="2:3" x14ac:dyDescent="0.25">
      <c r="B527514" s="78"/>
      <c r="C527514" s="77"/>
    </row>
    <row r="527515" spans="2:3" x14ac:dyDescent="0.25">
      <c r="B527515" s="78"/>
      <c r="C527515" s="77"/>
    </row>
    <row r="527516" spans="2:3" x14ac:dyDescent="0.25">
      <c r="B527516" s="78"/>
      <c r="C527516" s="77"/>
    </row>
    <row r="527517" spans="2:3" x14ac:dyDescent="0.25">
      <c r="B527517" s="78"/>
      <c r="C527517" s="77"/>
    </row>
    <row r="527518" spans="2:3" x14ac:dyDescent="0.25">
      <c r="B527518" s="78"/>
      <c r="C527518" s="77"/>
    </row>
    <row r="527519" spans="2:3" x14ac:dyDescent="0.25">
      <c r="B527519" s="78"/>
      <c r="C527519" s="77"/>
    </row>
    <row r="527520" spans="2:3" x14ac:dyDescent="0.25">
      <c r="B527520" s="78"/>
      <c r="C527520" s="77"/>
    </row>
    <row r="527521" spans="2:3" x14ac:dyDescent="0.25">
      <c r="B527521" s="78"/>
      <c r="C527521" s="77"/>
    </row>
    <row r="527522" spans="2:3" x14ac:dyDescent="0.25">
      <c r="B527522" s="78"/>
      <c r="C527522" s="77"/>
    </row>
    <row r="527523" spans="2:3" x14ac:dyDescent="0.25">
      <c r="B527523" s="78"/>
      <c r="C527523" s="77"/>
    </row>
    <row r="527524" spans="2:3" x14ac:dyDescent="0.25">
      <c r="B527524" s="78"/>
      <c r="C527524" s="77"/>
    </row>
    <row r="527525" spans="2:3" x14ac:dyDescent="0.25">
      <c r="B527525" s="78"/>
      <c r="C527525" s="77"/>
    </row>
    <row r="527526" spans="2:3" x14ac:dyDescent="0.25">
      <c r="B527526" s="78"/>
      <c r="C527526" s="77"/>
    </row>
    <row r="527636" spans="2:3" x14ac:dyDescent="0.25">
      <c r="B527636" s="78"/>
      <c r="C527636" s="77"/>
    </row>
    <row r="527637" spans="2:3" x14ac:dyDescent="0.25">
      <c r="B527637" s="78"/>
      <c r="C527637" s="77"/>
    </row>
    <row r="527638" spans="2:3" x14ac:dyDescent="0.25">
      <c r="B527638" s="78"/>
      <c r="C527638" s="77"/>
    </row>
    <row r="527639" spans="2:3" x14ac:dyDescent="0.25">
      <c r="B527639" s="78"/>
      <c r="C527639" s="77"/>
    </row>
    <row r="527640" spans="2:3" x14ac:dyDescent="0.25">
      <c r="B527640" s="78"/>
      <c r="C527640" s="77"/>
    </row>
    <row r="527641" spans="2:3" x14ac:dyDescent="0.25">
      <c r="B527641" s="78"/>
      <c r="C527641" s="77"/>
    </row>
    <row r="527642" spans="2:3" x14ac:dyDescent="0.25">
      <c r="B527642" s="78"/>
      <c r="C527642" s="77"/>
    </row>
    <row r="527643" spans="2:3" x14ac:dyDescent="0.25">
      <c r="B527643" s="78"/>
      <c r="C527643" s="77"/>
    </row>
    <row r="527644" spans="2:3" x14ac:dyDescent="0.25">
      <c r="B527644" s="78"/>
      <c r="C527644" s="77"/>
    </row>
    <row r="527645" spans="2:3" x14ac:dyDescent="0.25">
      <c r="B527645" s="78"/>
      <c r="C527645" s="77"/>
    </row>
    <row r="527646" spans="2:3" x14ac:dyDescent="0.25">
      <c r="B527646" s="78"/>
      <c r="C527646" s="77"/>
    </row>
    <row r="527647" spans="2:3" x14ac:dyDescent="0.25">
      <c r="B527647" s="78"/>
      <c r="C527647" s="77"/>
    </row>
    <row r="527648" spans="2:3" x14ac:dyDescent="0.25">
      <c r="B527648" s="78"/>
      <c r="C527648" s="77"/>
    </row>
    <row r="527758" spans="2:3" x14ac:dyDescent="0.25">
      <c r="B527758" s="78"/>
      <c r="C527758" s="77"/>
    </row>
    <row r="527759" spans="2:3" x14ac:dyDescent="0.25">
      <c r="B527759" s="78"/>
      <c r="C527759" s="77"/>
    </row>
    <row r="527760" spans="2:3" x14ac:dyDescent="0.25">
      <c r="B527760" s="78"/>
      <c r="C527760" s="77"/>
    </row>
    <row r="527761" spans="2:3" x14ac:dyDescent="0.25">
      <c r="B527761" s="78"/>
      <c r="C527761" s="77"/>
    </row>
    <row r="527762" spans="2:3" x14ac:dyDescent="0.25">
      <c r="B527762" s="78"/>
      <c r="C527762" s="77"/>
    </row>
    <row r="527763" spans="2:3" x14ac:dyDescent="0.25">
      <c r="B527763" s="78"/>
      <c r="C527763" s="77"/>
    </row>
    <row r="527764" spans="2:3" x14ac:dyDescent="0.25">
      <c r="B527764" s="78"/>
      <c r="C527764" s="77"/>
    </row>
    <row r="527765" spans="2:3" x14ac:dyDescent="0.25">
      <c r="B527765" s="78"/>
      <c r="C527765" s="77"/>
    </row>
    <row r="527766" spans="2:3" x14ac:dyDescent="0.25">
      <c r="B527766" s="78"/>
      <c r="C527766" s="77"/>
    </row>
    <row r="527767" spans="2:3" x14ac:dyDescent="0.25">
      <c r="B527767" s="78"/>
      <c r="C527767" s="77"/>
    </row>
    <row r="527768" spans="2:3" x14ac:dyDescent="0.25">
      <c r="B527768" s="78"/>
      <c r="C527768" s="77"/>
    </row>
    <row r="527769" spans="2:3" x14ac:dyDescent="0.25">
      <c r="B527769" s="78"/>
      <c r="C527769" s="77"/>
    </row>
    <row r="527770" spans="2:3" x14ac:dyDescent="0.25">
      <c r="B527770" s="78"/>
      <c r="C527770" s="77"/>
    </row>
    <row r="527880" spans="2:3" x14ac:dyDescent="0.25">
      <c r="B527880" s="78"/>
      <c r="C527880" s="77"/>
    </row>
    <row r="527881" spans="2:3" x14ac:dyDescent="0.25">
      <c r="B527881" s="78"/>
      <c r="C527881" s="77"/>
    </row>
    <row r="527882" spans="2:3" x14ac:dyDescent="0.25">
      <c r="B527882" s="78"/>
      <c r="C527882" s="77"/>
    </row>
    <row r="527883" spans="2:3" x14ac:dyDescent="0.25">
      <c r="B527883" s="78"/>
      <c r="C527883" s="77"/>
    </row>
    <row r="527884" spans="2:3" x14ac:dyDescent="0.25">
      <c r="B527884" s="78"/>
      <c r="C527884" s="77"/>
    </row>
    <row r="527885" spans="2:3" x14ac:dyDescent="0.25">
      <c r="B527885" s="78"/>
      <c r="C527885" s="77"/>
    </row>
    <row r="527886" spans="2:3" x14ac:dyDescent="0.25">
      <c r="B527886" s="78"/>
      <c r="C527886" s="77"/>
    </row>
    <row r="527887" spans="2:3" x14ac:dyDescent="0.25">
      <c r="B527887" s="78"/>
      <c r="C527887" s="77"/>
    </row>
    <row r="527888" spans="2:3" x14ac:dyDescent="0.25">
      <c r="B527888" s="78"/>
      <c r="C527888" s="77"/>
    </row>
    <row r="527889" spans="2:3" x14ac:dyDescent="0.25">
      <c r="B527889" s="78"/>
      <c r="C527889" s="77"/>
    </row>
    <row r="527890" spans="2:3" x14ac:dyDescent="0.25">
      <c r="B527890" s="78"/>
      <c r="C527890" s="77"/>
    </row>
    <row r="527891" spans="2:3" x14ac:dyDescent="0.25">
      <c r="B527891" s="78"/>
      <c r="C527891" s="77"/>
    </row>
    <row r="527892" spans="2:3" x14ac:dyDescent="0.25">
      <c r="B527892" s="78"/>
      <c r="C527892" s="77"/>
    </row>
    <row r="528002" spans="2:3" x14ac:dyDescent="0.25">
      <c r="B528002" s="78"/>
      <c r="C528002" s="77"/>
    </row>
    <row r="528003" spans="2:3" x14ac:dyDescent="0.25">
      <c r="B528003" s="78"/>
      <c r="C528003" s="77"/>
    </row>
    <row r="528004" spans="2:3" x14ac:dyDescent="0.25">
      <c r="B528004" s="78"/>
      <c r="C528004" s="77"/>
    </row>
    <row r="528005" spans="2:3" x14ac:dyDescent="0.25">
      <c r="B528005" s="78"/>
      <c r="C528005" s="77"/>
    </row>
    <row r="528006" spans="2:3" x14ac:dyDescent="0.25">
      <c r="B528006" s="78"/>
      <c r="C528006" s="77"/>
    </row>
    <row r="528007" spans="2:3" x14ac:dyDescent="0.25">
      <c r="B528007" s="78"/>
      <c r="C528007" s="77"/>
    </row>
    <row r="528008" spans="2:3" x14ac:dyDescent="0.25">
      <c r="B528008" s="78"/>
      <c r="C528008" s="77"/>
    </row>
    <row r="528009" spans="2:3" x14ac:dyDescent="0.25">
      <c r="B528009" s="78"/>
      <c r="C528009" s="77"/>
    </row>
    <row r="528010" spans="2:3" x14ac:dyDescent="0.25">
      <c r="B528010" s="78"/>
      <c r="C528010" s="77"/>
    </row>
    <row r="528011" spans="2:3" x14ac:dyDescent="0.25">
      <c r="B528011" s="78"/>
      <c r="C528011" s="77"/>
    </row>
    <row r="528012" spans="2:3" x14ac:dyDescent="0.25">
      <c r="B528012" s="78"/>
      <c r="C528012" s="77"/>
    </row>
    <row r="528013" spans="2:3" x14ac:dyDescent="0.25">
      <c r="B528013" s="78"/>
      <c r="C528013" s="77"/>
    </row>
    <row r="528014" spans="2:3" x14ac:dyDescent="0.25">
      <c r="B528014" s="78"/>
      <c r="C528014" s="77"/>
    </row>
    <row r="528124" spans="2:3" x14ac:dyDescent="0.25">
      <c r="B528124" s="78"/>
      <c r="C528124" s="77"/>
    </row>
    <row r="528125" spans="2:3" x14ac:dyDescent="0.25">
      <c r="B528125" s="78"/>
      <c r="C528125" s="77"/>
    </row>
    <row r="528126" spans="2:3" x14ac:dyDescent="0.25">
      <c r="B528126" s="78"/>
      <c r="C528126" s="77"/>
    </row>
    <row r="528127" spans="2:3" x14ac:dyDescent="0.25">
      <c r="B528127" s="78"/>
      <c r="C528127" s="77"/>
    </row>
    <row r="528128" spans="2:3" x14ac:dyDescent="0.25">
      <c r="B528128" s="78"/>
      <c r="C528128" s="77"/>
    </row>
    <row r="528129" spans="2:3" x14ac:dyDescent="0.25">
      <c r="B528129" s="78"/>
      <c r="C528129" s="77"/>
    </row>
    <row r="528130" spans="2:3" x14ac:dyDescent="0.25">
      <c r="B528130" s="78"/>
      <c r="C528130" s="77"/>
    </row>
    <row r="528131" spans="2:3" x14ac:dyDescent="0.25">
      <c r="B528131" s="78"/>
      <c r="C528131" s="77"/>
    </row>
    <row r="528132" spans="2:3" x14ac:dyDescent="0.25">
      <c r="B528132" s="78"/>
      <c r="C528132" s="77"/>
    </row>
    <row r="528133" spans="2:3" x14ac:dyDescent="0.25">
      <c r="B528133" s="78"/>
      <c r="C528133" s="77"/>
    </row>
    <row r="528134" spans="2:3" x14ac:dyDescent="0.25">
      <c r="B528134" s="78"/>
      <c r="C528134" s="77"/>
    </row>
    <row r="528135" spans="2:3" x14ac:dyDescent="0.25">
      <c r="B528135" s="78"/>
      <c r="C528135" s="77"/>
    </row>
    <row r="528136" spans="2:3" x14ac:dyDescent="0.25">
      <c r="B528136" s="78"/>
      <c r="C528136" s="77"/>
    </row>
    <row r="528246" spans="2:3" x14ac:dyDescent="0.25">
      <c r="B528246" s="78"/>
      <c r="C528246" s="77"/>
    </row>
    <row r="528247" spans="2:3" x14ac:dyDescent="0.25">
      <c r="B528247" s="78"/>
      <c r="C528247" s="77"/>
    </row>
    <row r="528248" spans="2:3" x14ac:dyDescent="0.25">
      <c r="B528248" s="78"/>
      <c r="C528248" s="77"/>
    </row>
    <row r="528249" spans="2:3" x14ac:dyDescent="0.25">
      <c r="B528249" s="78"/>
      <c r="C528249" s="77"/>
    </row>
    <row r="528250" spans="2:3" x14ac:dyDescent="0.25">
      <c r="B528250" s="78"/>
      <c r="C528250" s="77"/>
    </row>
    <row r="528251" spans="2:3" x14ac:dyDescent="0.25">
      <c r="B528251" s="78"/>
      <c r="C528251" s="77"/>
    </row>
    <row r="528252" spans="2:3" x14ac:dyDescent="0.25">
      <c r="B528252" s="78"/>
      <c r="C528252" s="77"/>
    </row>
    <row r="528253" spans="2:3" x14ac:dyDescent="0.25">
      <c r="B528253" s="78"/>
      <c r="C528253" s="77"/>
    </row>
    <row r="528254" spans="2:3" x14ac:dyDescent="0.25">
      <c r="B528254" s="78"/>
      <c r="C528254" s="77"/>
    </row>
    <row r="528255" spans="2:3" x14ac:dyDescent="0.25">
      <c r="B528255" s="78"/>
      <c r="C528255" s="77"/>
    </row>
    <row r="528256" spans="2:3" x14ac:dyDescent="0.25">
      <c r="B528256" s="78"/>
      <c r="C528256" s="77"/>
    </row>
    <row r="528257" spans="2:3" x14ac:dyDescent="0.25">
      <c r="B528257" s="78"/>
      <c r="C528257" s="77"/>
    </row>
    <row r="528258" spans="2:3" x14ac:dyDescent="0.25">
      <c r="B528258" s="78"/>
      <c r="C528258" s="77"/>
    </row>
    <row r="528368" spans="2:3" x14ac:dyDescent="0.25">
      <c r="B528368" s="78"/>
      <c r="C528368" s="77"/>
    </row>
    <row r="528369" spans="2:3" x14ac:dyDescent="0.25">
      <c r="B528369" s="78"/>
      <c r="C528369" s="77"/>
    </row>
    <row r="528370" spans="2:3" x14ac:dyDescent="0.25">
      <c r="B528370" s="78"/>
      <c r="C528370" s="77"/>
    </row>
    <row r="528371" spans="2:3" x14ac:dyDescent="0.25">
      <c r="B528371" s="78"/>
      <c r="C528371" s="77"/>
    </row>
    <row r="528372" spans="2:3" x14ac:dyDescent="0.25">
      <c r="B528372" s="78"/>
      <c r="C528372" s="77"/>
    </row>
    <row r="528373" spans="2:3" x14ac:dyDescent="0.25">
      <c r="B528373" s="78"/>
      <c r="C528373" s="77"/>
    </row>
    <row r="528374" spans="2:3" x14ac:dyDescent="0.25">
      <c r="B528374" s="78"/>
      <c r="C528374" s="77"/>
    </row>
    <row r="528375" spans="2:3" x14ac:dyDescent="0.25">
      <c r="B528375" s="78"/>
      <c r="C528375" s="77"/>
    </row>
    <row r="528376" spans="2:3" x14ac:dyDescent="0.25">
      <c r="B528376" s="78"/>
      <c r="C528376" s="77"/>
    </row>
    <row r="528377" spans="2:3" x14ac:dyDescent="0.25">
      <c r="B528377" s="78"/>
      <c r="C528377" s="77"/>
    </row>
    <row r="528378" spans="2:3" x14ac:dyDescent="0.25">
      <c r="B528378" s="78"/>
      <c r="C528378" s="77"/>
    </row>
    <row r="528379" spans="2:3" x14ac:dyDescent="0.25">
      <c r="B528379" s="78"/>
      <c r="C528379" s="77"/>
    </row>
    <row r="528380" spans="2:3" x14ac:dyDescent="0.25">
      <c r="B528380" s="78"/>
      <c r="C528380" s="77"/>
    </row>
    <row r="528490" spans="2:3" x14ac:dyDescent="0.25">
      <c r="B528490" s="78"/>
      <c r="C528490" s="77"/>
    </row>
    <row r="528491" spans="2:3" x14ac:dyDescent="0.25">
      <c r="B528491" s="78"/>
      <c r="C528491" s="77"/>
    </row>
    <row r="528492" spans="2:3" x14ac:dyDescent="0.25">
      <c r="B528492" s="78"/>
      <c r="C528492" s="77"/>
    </row>
    <row r="528493" spans="2:3" x14ac:dyDescent="0.25">
      <c r="B528493" s="78"/>
      <c r="C528493" s="77"/>
    </row>
    <row r="528494" spans="2:3" x14ac:dyDescent="0.25">
      <c r="B528494" s="78"/>
      <c r="C528494" s="77"/>
    </row>
    <row r="528495" spans="2:3" x14ac:dyDescent="0.25">
      <c r="B528495" s="78"/>
      <c r="C528495" s="77"/>
    </row>
    <row r="528496" spans="2:3" x14ac:dyDescent="0.25">
      <c r="B528496" s="78"/>
      <c r="C528496" s="77"/>
    </row>
    <row r="528497" spans="2:3" x14ac:dyDescent="0.25">
      <c r="B528497" s="78"/>
      <c r="C528497" s="77"/>
    </row>
    <row r="528498" spans="2:3" x14ac:dyDescent="0.25">
      <c r="B528498" s="78"/>
      <c r="C528498" s="77"/>
    </row>
    <row r="528499" spans="2:3" x14ac:dyDescent="0.25">
      <c r="B528499" s="78"/>
      <c r="C528499" s="77"/>
    </row>
    <row r="528500" spans="2:3" x14ac:dyDescent="0.25">
      <c r="B528500" s="78"/>
      <c r="C528500" s="77"/>
    </row>
    <row r="528501" spans="2:3" x14ac:dyDescent="0.25">
      <c r="B528501" s="78"/>
      <c r="C528501" s="77"/>
    </row>
    <row r="528502" spans="2:3" x14ac:dyDescent="0.25">
      <c r="B528502" s="78"/>
      <c r="C528502" s="77"/>
    </row>
    <row r="528612" spans="2:3" x14ac:dyDescent="0.25">
      <c r="B528612" s="78"/>
      <c r="C528612" s="77"/>
    </row>
    <row r="528613" spans="2:3" x14ac:dyDescent="0.25">
      <c r="B528613" s="78"/>
      <c r="C528613" s="77"/>
    </row>
    <row r="528614" spans="2:3" x14ac:dyDescent="0.25">
      <c r="B528614" s="78"/>
      <c r="C528614" s="77"/>
    </row>
    <row r="528615" spans="2:3" x14ac:dyDescent="0.25">
      <c r="B528615" s="78"/>
      <c r="C528615" s="77"/>
    </row>
    <row r="528616" spans="2:3" x14ac:dyDescent="0.25">
      <c r="B528616" s="78"/>
      <c r="C528616" s="77"/>
    </row>
    <row r="528617" spans="2:3" x14ac:dyDescent="0.25">
      <c r="B528617" s="78"/>
      <c r="C528617" s="77"/>
    </row>
    <row r="528618" spans="2:3" x14ac:dyDescent="0.25">
      <c r="B528618" s="78"/>
      <c r="C528618" s="77"/>
    </row>
    <row r="528619" spans="2:3" x14ac:dyDescent="0.25">
      <c r="B528619" s="78"/>
      <c r="C528619" s="77"/>
    </row>
    <row r="528620" spans="2:3" x14ac:dyDescent="0.25">
      <c r="B528620" s="78"/>
      <c r="C528620" s="77"/>
    </row>
    <row r="528621" spans="2:3" x14ac:dyDescent="0.25">
      <c r="B528621" s="78"/>
      <c r="C528621" s="77"/>
    </row>
    <row r="528622" spans="2:3" x14ac:dyDescent="0.25">
      <c r="B528622" s="78"/>
      <c r="C528622" s="77"/>
    </row>
    <row r="528623" spans="2:3" x14ac:dyDescent="0.25">
      <c r="B528623" s="78"/>
      <c r="C528623" s="77"/>
    </row>
    <row r="528624" spans="2:3" x14ac:dyDescent="0.25">
      <c r="B528624" s="78"/>
      <c r="C528624" s="77"/>
    </row>
    <row r="528734" spans="2:3" x14ac:dyDescent="0.25">
      <c r="B528734" s="78"/>
      <c r="C528734" s="77"/>
    </row>
    <row r="528735" spans="2:3" x14ac:dyDescent="0.25">
      <c r="B528735" s="78"/>
      <c r="C528735" s="77"/>
    </row>
    <row r="528736" spans="2:3" x14ac:dyDescent="0.25">
      <c r="B528736" s="78"/>
      <c r="C528736" s="77"/>
    </row>
    <row r="528737" spans="2:3" x14ac:dyDescent="0.25">
      <c r="B528737" s="78"/>
      <c r="C528737" s="77"/>
    </row>
    <row r="528738" spans="2:3" x14ac:dyDescent="0.25">
      <c r="B528738" s="78"/>
      <c r="C528738" s="77"/>
    </row>
    <row r="528739" spans="2:3" x14ac:dyDescent="0.25">
      <c r="B528739" s="78"/>
      <c r="C528739" s="77"/>
    </row>
    <row r="528740" spans="2:3" x14ac:dyDescent="0.25">
      <c r="B528740" s="78"/>
      <c r="C528740" s="77"/>
    </row>
    <row r="528741" spans="2:3" x14ac:dyDescent="0.25">
      <c r="B528741" s="78"/>
      <c r="C528741" s="77"/>
    </row>
    <row r="528742" spans="2:3" x14ac:dyDescent="0.25">
      <c r="B528742" s="78"/>
      <c r="C528742" s="77"/>
    </row>
    <row r="528743" spans="2:3" x14ac:dyDescent="0.25">
      <c r="B528743" s="78"/>
      <c r="C528743" s="77"/>
    </row>
    <row r="528744" spans="2:3" x14ac:dyDescent="0.25">
      <c r="B528744" s="78"/>
      <c r="C528744" s="77"/>
    </row>
    <row r="528745" spans="2:3" x14ac:dyDescent="0.25">
      <c r="B528745" s="78"/>
      <c r="C528745" s="77"/>
    </row>
    <row r="528746" spans="2:3" x14ac:dyDescent="0.25">
      <c r="B528746" s="78"/>
      <c r="C528746" s="77"/>
    </row>
    <row r="528856" spans="2:3" x14ac:dyDescent="0.25">
      <c r="B528856" s="78"/>
      <c r="C528856" s="77"/>
    </row>
    <row r="528857" spans="2:3" x14ac:dyDescent="0.25">
      <c r="B528857" s="78"/>
      <c r="C528857" s="77"/>
    </row>
    <row r="528858" spans="2:3" x14ac:dyDescent="0.25">
      <c r="B528858" s="78"/>
      <c r="C528858" s="77"/>
    </row>
    <row r="528859" spans="2:3" x14ac:dyDescent="0.25">
      <c r="B528859" s="78"/>
      <c r="C528859" s="77"/>
    </row>
    <row r="528860" spans="2:3" x14ac:dyDescent="0.25">
      <c r="B528860" s="78"/>
      <c r="C528860" s="77"/>
    </row>
    <row r="528861" spans="2:3" x14ac:dyDescent="0.25">
      <c r="B528861" s="78"/>
      <c r="C528861" s="77"/>
    </row>
    <row r="528862" spans="2:3" x14ac:dyDescent="0.25">
      <c r="B528862" s="78"/>
      <c r="C528862" s="77"/>
    </row>
    <row r="528863" spans="2:3" x14ac:dyDescent="0.25">
      <c r="B528863" s="78"/>
      <c r="C528863" s="77"/>
    </row>
    <row r="528864" spans="2:3" x14ac:dyDescent="0.25">
      <c r="B528864" s="78"/>
      <c r="C528864" s="77"/>
    </row>
    <row r="528865" spans="2:3" x14ac:dyDescent="0.25">
      <c r="B528865" s="78"/>
      <c r="C528865" s="77"/>
    </row>
    <row r="528866" spans="2:3" x14ac:dyDescent="0.25">
      <c r="B528866" s="78"/>
      <c r="C528866" s="77"/>
    </row>
    <row r="528867" spans="2:3" x14ac:dyDescent="0.25">
      <c r="B528867" s="78"/>
      <c r="C528867" s="77"/>
    </row>
    <row r="528868" spans="2:3" x14ac:dyDescent="0.25">
      <c r="B528868" s="78"/>
      <c r="C528868" s="77"/>
    </row>
    <row r="528978" spans="2:3" x14ac:dyDescent="0.25">
      <c r="B528978" s="78"/>
      <c r="C528978" s="77"/>
    </row>
    <row r="528979" spans="2:3" x14ac:dyDescent="0.25">
      <c r="B528979" s="78"/>
      <c r="C528979" s="77"/>
    </row>
    <row r="528980" spans="2:3" x14ac:dyDescent="0.25">
      <c r="B528980" s="78"/>
      <c r="C528980" s="77"/>
    </row>
    <row r="528981" spans="2:3" x14ac:dyDescent="0.25">
      <c r="B528981" s="78"/>
      <c r="C528981" s="77"/>
    </row>
    <row r="528982" spans="2:3" x14ac:dyDescent="0.25">
      <c r="B528982" s="78"/>
      <c r="C528982" s="77"/>
    </row>
    <row r="528983" spans="2:3" x14ac:dyDescent="0.25">
      <c r="B528983" s="78"/>
      <c r="C528983" s="77"/>
    </row>
    <row r="528984" spans="2:3" x14ac:dyDescent="0.25">
      <c r="B528984" s="78"/>
      <c r="C528984" s="77"/>
    </row>
    <row r="528985" spans="2:3" x14ac:dyDescent="0.25">
      <c r="B528985" s="78"/>
      <c r="C528985" s="77"/>
    </row>
    <row r="528986" spans="2:3" x14ac:dyDescent="0.25">
      <c r="B528986" s="78"/>
      <c r="C528986" s="77"/>
    </row>
    <row r="528987" spans="2:3" x14ac:dyDescent="0.25">
      <c r="B528987" s="78"/>
      <c r="C528987" s="77"/>
    </row>
    <row r="528988" spans="2:3" x14ac:dyDescent="0.25">
      <c r="B528988" s="78"/>
      <c r="C528988" s="77"/>
    </row>
    <row r="528989" spans="2:3" x14ac:dyDescent="0.25">
      <c r="B528989" s="78"/>
      <c r="C528989" s="77"/>
    </row>
    <row r="528990" spans="2:3" x14ac:dyDescent="0.25">
      <c r="B528990" s="78"/>
      <c r="C528990" s="77"/>
    </row>
    <row r="529100" spans="2:3" x14ac:dyDescent="0.25">
      <c r="B529100" s="78"/>
      <c r="C529100" s="77"/>
    </row>
    <row r="529101" spans="2:3" x14ac:dyDescent="0.25">
      <c r="B529101" s="78"/>
      <c r="C529101" s="77"/>
    </row>
    <row r="529102" spans="2:3" x14ac:dyDescent="0.25">
      <c r="B529102" s="78"/>
      <c r="C529102" s="77"/>
    </row>
    <row r="529103" spans="2:3" x14ac:dyDescent="0.25">
      <c r="B529103" s="78"/>
      <c r="C529103" s="77"/>
    </row>
    <row r="529104" spans="2:3" x14ac:dyDescent="0.25">
      <c r="B529104" s="78"/>
      <c r="C529104" s="77"/>
    </row>
    <row r="529105" spans="2:3" x14ac:dyDescent="0.25">
      <c r="B529105" s="78"/>
      <c r="C529105" s="77"/>
    </row>
    <row r="529106" spans="2:3" x14ac:dyDescent="0.25">
      <c r="B529106" s="78"/>
      <c r="C529106" s="77"/>
    </row>
    <row r="529107" spans="2:3" x14ac:dyDescent="0.25">
      <c r="B529107" s="78"/>
      <c r="C529107" s="77"/>
    </row>
    <row r="529108" spans="2:3" x14ac:dyDescent="0.25">
      <c r="B529108" s="78"/>
      <c r="C529108" s="77"/>
    </row>
    <row r="529109" spans="2:3" x14ac:dyDescent="0.25">
      <c r="B529109" s="78"/>
      <c r="C529109" s="77"/>
    </row>
    <row r="529110" spans="2:3" x14ac:dyDescent="0.25">
      <c r="B529110" s="78"/>
      <c r="C529110" s="77"/>
    </row>
    <row r="529111" spans="2:3" x14ac:dyDescent="0.25">
      <c r="B529111" s="78"/>
      <c r="C529111" s="77"/>
    </row>
    <row r="529112" spans="2:3" x14ac:dyDescent="0.25">
      <c r="B529112" s="78"/>
      <c r="C529112" s="77"/>
    </row>
    <row r="529222" spans="2:3" x14ac:dyDescent="0.25">
      <c r="B529222" s="78"/>
      <c r="C529222" s="77"/>
    </row>
    <row r="529223" spans="2:3" x14ac:dyDescent="0.25">
      <c r="B529223" s="78"/>
      <c r="C529223" s="77"/>
    </row>
    <row r="529224" spans="2:3" x14ac:dyDescent="0.25">
      <c r="B529224" s="78"/>
      <c r="C529224" s="77"/>
    </row>
    <row r="529225" spans="2:3" x14ac:dyDescent="0.25">
      <c r="B529225" s="78"/>
      <c r="C529225" s="77"/>
    </row>
    <row r="529226" spans="2:3" x14ac:dyDescent="0.25">
      <c r="B529226" s="78"/>
      <c r="C529226" s="77"/>
    </row>
    <row r="529227" spans="2:3" x14ac:dyDescent="0.25">
      <c r="B529227" s="78"/>
      <c r="C529227" s="77"/>
    </row>
    <row r="529228" spans="2:3" x14ac:dyDescent="0.25">
      <c r="B529228" s="78"/>
      <c r="C529228" s="77"/>
    </row>
    <row r="529229" spans="2:3" x14ac:dyDescent="0.25">
      <c r="B529229" s="78"/>
      <c r="C529229" s="77"/>
    </row>
    <row r="529230" spans="2:3" x14ac:dyDescent="0.25">
      <c r="B529230" s="78"/>
      <c r="C529230" s="77"/>
    </row>
    <row r="529231" spans="2:3" x14ac:dyDescent="0.25">
      <c r="B529231" s="78"/>
      <c r="C529231" s="77"/>
    </row>
    <row r="529232" spans="2:3" x14ac:dyDescent="0.25">
      <c r="B529232" s="78"/>
      <c r="C529232" s="77"/>
    </row>
    <row r="529233" spans="2:3" x14ac:dyDescent="0.25">
      <c r="B529233" s="78"/>
      <c r="C529233" s="77"/>
    </row>
    <row r="529234" spans="2:3" x14ac:dyDescent="0.25">
      <c r="B529234" s="78"/>
      <c r="C529234" s="77"/>
    </row>
    <row r="529344" spans="2:3" x14ac:dyDescent="0.25">
      <c r="B529344" s="78"/>
      <c r="C529344" s="77"/>
    </row>
    <row r="529345" spans="2:3" x14ac:dyDescent="0.25">
      <c r="B529345" s="78"/>
      <c r="C529345" s="77"/>
    </row>
    <row r="529346" spans="2:3" x14ac:dyDescent="0.25">
      <c r="B529346" s="78"/>
      <c r="C529346" s="77"/>
    </row>
    <row r="529347" spans="2:3" x14ac:dyDescent="0.25">
      <c r="B529347" s="78"/>
      <c r="C529347" s="77"/>
    </row>
    <row r="529348" spans="2:3" x14ac:dyDescent="0.25">
      <c r="B529348" s="78"/>
      <c r="C529348" s="77"/>
    </row>
    <row r="529349" spans="2:3" x14ac:dyDescent="0.25">
      <c r="B529349" s="78"/>
      <c r="C529349" s="77"/>
    </row>
    <row r="529350" spans="2:3" x14ac:dyDescent="0.25">
      <c r="B529350" s="78"/>
      <c r="C529350" s="77"/>
    </row>
    <row r="529351" spans="2:3" x14ac:dyDescent="0.25">
      <c r="B529351" s="78"/>
      <c r="C529351" s="77"/>
    </row>
    <row r="529352" spans="2:3" x14ac:dyDescent="0.25">
      <c r="B529352" s="78"/>
      <c r="C529352" s="77"/>
    </row>
    <row r="529353" spans="2:3" x14ac:dyDescent="0.25">
      <c r="B529353" s="78"/>
      <c r="C529353" s="77"/>
    </row>
    <row r="529354" spans="2:3" x14ac:dyDescent="0.25">
      <c r="B529354" s="78"/>
      <c r="C529354" s="77"/>
    </row>
    <row r="529355" spans="2:3" x14ac:dyDescent="0.25">
      <c r="B529355" s="78"/>
      <c r="C529355" s="77"/>
    </row>
    <row r="529356" spans="2:3" x14ac:dyDescent="0.25">
      <c r="B529356" s="78"/>
      <c r="C529356" s="77"/>
    </row>
    <row r="529466" spans="2:3" x14ac:dyDescent="0.25">
      <c r="B529466" s="78"/>
      <c r="C529466" s="77"/>
    </row>
    <row r="529467" spans="2:3" x14ac:dyDescent="0.25">
      <c r="B529467" s="78"/>
      <c r="C529467" s="77"/>
    </row>
    <row r="529468" spans="2:3" x14ac:dyDescent="0.25">
      <c r="B529468" s="78"/>
      <c r="C529468" s="77"/>
    </row>
    <row r="529469" spans="2:3" x14ac:dyDescent="0.25">
      <c r="B529469" s="78"/>
      <c r="C529469" s="77"/>
    </row>
    <row r="529470" spans="2:3" x14ac:dyDescent="0.25">
      <c r="B529470" s="78"/>
      <c r="C529470" s="77"/>
    </row>
    <row r="529471" spans="2:3" x14ac:dyDescent="0.25">
      <c r="B529471" s="78"/>
      <c r="C529471" s="77"/>
    </row>
    <row r="529472" spans="2:3" x14ac:dyDescent="0.25">
      <c r="B529472" s="78"/>
      <c r="C529472" s="77"/>
    </row>
    <row r="529473" spans="2:3" x14ac:dyDescent="0.25">
      <c r="B529473" s="78"/>
      <c r="C529473" s="77"/>
    </row>
    <row r="529474" spans="2:3" x14ac:dyDescent="0.25">
      <c r="B529474" s="78"/>
      <c r="C529474" s="77"/>
    </row>
    <row r="529475" spans="2:3" x14ac:dyDescent="0.25">
      <c r="B529475" s="78"/>
      <c r="C529475" s="77"/>
    </row>
    <row r="529476" spans="2:3" x14ac:dyDescent="0.25">
      <c r="B529476" s="78"/>
      <c r="C529476" s="77"/>
    </row>
    <row r="529477" spans="2:3" x14ac:dyDescent="0.25">
      <c r="B529477" s="78"/>
      <c r="C529477" s="77"/>
    </row>
    <row r="529478" spans="2:3" x14ac:dyDescent="0.25">
      <c r="B529478" s="78"/>
      <c r="C529478" s="77"/>
    </row>
    <row r="529588" spans="2:3" x14ac:dyDescent="0.25">
      <c r="B529588" s="78"/>
      <c r="C529588" s="77"/>
    </row>
    <row r="529589" spans="2:3" x14ac:dyDescent="0.25">
      <c r="B529589" s="78"/>
      <c r="C529589" s="77"/>
    </row>
    <row r="529590" spans="2:3" x14ac:dyDescent="0.25">
      <c r="B529590" s="78"/>
      <c r="C529590" s="77"/>
    </row>
    <row r="529591" spans="2:3" x14ac:dyDescent="0.25">
      <c r="B529591" s="78"/>
      <c r="C529591" s="77"/>
    </row>
    <row r="529592" spans="2:3" x14ac:dyDescent="0.25">
      <c r="B529592" s="78"/>
      <c r="C529592" s="77"/>
    </row>
    <row r="529593" spans="2:3" x14ac:dyDescent="0.25">
      <c r="B529593" s="78"/>
      <c r="C529593" s="77"/>
    </row>
    <row r="529594" spans="2:3" x14ac:dyDescent="0.25">
      <c r="B529594" s="78"/>
      <c r="C529594" s="77"/>
    </row>
    <row r="529595" spans="2:3" x14ac:dyDescent="0.25">
      <c r="B529595" s="78"/>
      <c r="C529595" s="77"/>
    </row>
    <row r="529596" spans="2:3" x14ac:dyDescent="0.25">
      <c r="B529596" s="78"/>
      <c r="C529596" s="77"/>
    </row>
    <row r="529597" spans="2:3" x14ac:dyDescent="0.25">
      <c r="B529597" s="78"/>
      <c r="C529597" s="77"/>
    </row>
    <row r="529598" spans="2:3" x14ac:dyDescent="0.25">
      <c r="B529598" s="78"/>
      <c r="C529598" s="77"/>
    </row>
    <row r="529599" spans="2:3" x14ac:dyDescent="0.25">
      <c r="B529599" s="78"/>
      <c r="C529599" s="77"/>
    </row>
    <row r="529600" spans="2:3" x14ac:dyDescent="0.25">
      <c r="B529600" s="78"/>
      <c r="C529600" s="77"/>
    </row>
    <row r="529710" spans="2:3" x14ac:dyDescent="0.25">
      <c r="B529710" s="78"/>
      <c r="C529710" s="77"/>
    </row>
    <row r="529711" spans="2:3" x14ac:dyDescent="0.25">
      <c r="B529711" s="78"/>
      <c r="C529711" s="77"/>
    </row>
    <row r="529712" spans="2:3" x14ac:dyDescent="0.25">
      <c r="B529712" s="78"/>
      <c r="C529712" s="77"/>
    </row>
    <row r="529713" spans="2:3" x14ac:dyDescent="0.25">
      <c r="B529713" s="78"/>
      <c r="C529713" s="77"/>
    </row>
    <row r="529714" spans="2:3" x14ac:dyDescent="0.25">
      <c r="B529714" s="78"/>
      <c r="C529714" s="77"/>
    </row>
    <row r="529715" spans="2:3" x14ac:dyDescent="0.25">
      <c r="B529715" s="78"/>
      <c r="C529715" s="77"/>
    </row>
    <row r="529716" spans="2:3" x14ac:dyDescent="0.25">
      <c r="B529716" s="78"/>
      <c r="C529716" s="77"/>
    </row>
    <row r="529717" spans="2:3" x14ac:dyDescent="0.25">
      <c r="B529717" s="78"/>
      <c r="C529717" s="77"/>
    </row>
    <row r="529718" spans="2:3" x14ac:dyDescent="0.25">
      <c r="B529718" s="78"/>
      <c r="C529718" s="77"/>
    </row>
    <row r="529719" spans="2:3" x14ac:dyDescent="0.25">
      <c r="B529719" s="78"/>
      <c r="C529719" s="77"/>
    </row>
    <row r="529720" spans="2:3" x14ac:dyDescent="0.25">
      <c r="B529720" s="78"/>
      <c r="C529720" s="77"/>
    </row>
    <row r="529721" spans="2:3" x14ac:dyDescent="0.25">
      <c r="B529721" s="78"/>
      <c r="C529721" s="77"/>
    </row>
    <row r="529722" spans="2:3" x14ac:dyDescent="0.25">
      <c r="B529722" s="78"/>
      <c r="C529722" s="77"/>
    </row>
    <row r="529832" spans="2:3" x14ac:dyDescent="0.25">
      <c r="B529832" s="78"/>
      <c r="C529832" s="77"/>
    </row>
    <row r="529833" spans="2:3" x14ac:dyDescent="0.25">
      <c r="B529833" s="78"/>
      <c r="C529833" s="77"/>
    </row>
    <row r="529834" spans="2:3" x14ac:dyDescent="0.25">
      <c r="B529834" s="78"/>
      <c r="C529834" s="77"/>
    </row>
    <row r="529835" spans="2:3" x14ac:dyDescent="0.25">
      <c r="B529835" s="78"/>
      <c r="C529835" s="77"/>
    </row>
    <row r="529836" spans="2:3" x14ac:dyDescent="0.25">
      <c r="B529836" s="78"/>
      <c r="C529836" s="77"/>
    </row>
    <row r="529837" spans="2:3" x14ac:dyDescent="0.25">
      <c r="B529837" s="78"/>
      <c r="C529837" s="77"/>
    </row>
    <row r="529838" spans="2:3" x14ac:dyDescent="0.25">
      <c r="B529838" s="78"/>
      <c r="C529838" s="77"/>
    </row>
    <row r="529839" spans="2:3" x14ac:dyDescent="0.25">
      <c r="B529839" s="78"/>
      <c r="C529839" s="77"/>
    </row>
    <row r="529840" spans="2:3" x14ac:dyDescent="0.25">
      <c r="B529840" s="78"/>
      <c r="C529840" s="77"/>
    </row>
    <row r="529841" spans="2:3" x14ac:dyDescent="0.25">
      <c r="B529841" s="78"/>
      <c r="C529841" s="77"/>
    </row>
    <row r="529842" spans="2:3" x14ac:dyDescent="0.25">
      <c r="B529842" s="78"/>
      <c r="C529842" s="77"/>
    </row>
    <row r="529843" spans="2:3" x14ac:dyDescent="0.25">
      <c r="B529843" s="78"/>
      <c r="C529843" s="77"/>
    </row>
    <row r="529844" spans="2:3" x14ac:dyDescent="0.25">
      <c r="B529844" s="78"/>
      <c r="C529844" s="77"/>
    </row>
    <row r="529954" spans="2:3" x14ac:dyDescent="0.25">
      <c r="B529954" s="78"/>
      <c r="C529954" s="77"/>
    </row>
    <row r="529955" spans="2:3" x14ac:dyDescent="0.25">
      <c r="B529955" s="78"/>
      <c r="C529955" s="77"/>
    </row>
    <row r="529956" spans="2:3" x14ac:dyDescent="0.25">
      <c r="B529956" s="78"/>
      <c r="C529956" s="77"/>
    </row>
    <row r="529957" spans="2:3" x14ac:dyDescent="0.25">
      <c r="B529957" s="78"/>
      <c r="C529957" s="77"/>
    </row>
    <row r="529958" spans="2:3" x14ac:dyDescent="0.25">
      <c r="B529958" s="78"/>
      <c r="C529958" s="77"/>
    </row>
    <row r="529959" spans="2:3" x14ac:dyDescent="0.25">
      <c r="B529959" s="78"/>
      <c r="C529959" s="77"/>
    </row>
    <row r="529960" spans="2:3" x14ac:dyDescent="0.25">
      <c r="B529960" s="78"/>
      <c r="C529960" s="77"/>
    </row>
    <row r="529961" spans="2:3" x14ac:dyDescent="0.25">
      <c r="B529961" s="78"/>
      <c r="C529961" s="77"/>
    </row>
    <row r="529962" spans="2:3" x14ac:dyDescent="0.25">
      <c r="B529962" s="78"/>
      <c r="C529962" s="77"/>
    </row>
    <row r="529963" spans="2:3" x14ac:dyDescent="0.25">
      <c r="B529963" s="78"/>
      <c r="C529963" s="77"/>
    </row>
    <row r="529964" spans="2:3" x14ac:dyDescent="0.25">
      <c r="B529964" s="78"/>
      <c r="C529964" s="77"/>
    </row>
    <row r="529965" spans="2:3" x14ac:dyDescent="0.25">
      <c r="B529965" s="78"/>
      <c r="C529965" s="77"/>
    </row>
    <row r="529966" spans="2:3" x14ac:dyDescent="0.25">
      <c r="B529966" s="78"/>
      <c r="C529966" s="77"/>
    </row>
    <row r="530076" spans="2:3" x14ac:dyDescent="0.25">
      <c r="B530076" s="78"/>
      <c r="C530076" s="77"/>
    </row>
    <row r="530077" spans="2:3" x14ac:dyDescent="0.25">
      <c r="B530077" s="78"/>
      <c r="C530077" s="77"/>
    </row>
    <row r="530078" spans="2:3" x14ac:dyDescent="0.25">
      <c r="B530078" s="78"/>
      <c r="C530078" s="77"/>
    </row>
    <row r="530079" spans="2:3" x14ac:dyDescent="0.25">
      <c r="B530079" s="78"/>
      <c r="C530079" s="77"/>
    </row>
    <row r="530080" spans="2:3" x14ac:dyDescent="0.25">
      <c r="B530080" s="78"/>
      <c r="C530080" s="77"/>
    </row>
    <row r="530081" spans="2:3" x14ac:dyDescent="0.25">
      <c r="B530081" s="78"/>
      <c r="C530081" s="77"/>
    </row>
    <row r="530082" spans="2:3" x14ac:dyDescent="0.25">
      <c r="B530082" s="78"/>
      <c r="C530082" s="77"/>
    </row>
    <row r="530083" spans="2:3" x14ac:dyDescent="0.25">
      <c r="B530083" s="78"/>
      <c r="C530083" s="77"/>
    </row>
    <row r="530084" spans="2:3" x14ac:dyDescent="0.25">
      <c r="B530084" s="78"/>
      <c r="C530084" s="77"/>
    </row>
    <row r="530085" spans="2:3" x14ac:dyDescent="0.25">
      <c r="B530085" s="78"/>
      <c r="C530085" s="77"/>
    </row>
    <row r="530086" spans="2:3" x14ac:dyDescent="0.25">
      <c r="B530086" s="78"/>
      <c r="C530086" s="77"/>
    </row>
    <row r="530087" spans="2:3" x14ac:dyDescent="0.25">
      <c r="B530087" s="78"/>
      <c r="C530087" s="77"/>
    </row>
    <row r="530088" spans="2:3" x14ac:dyDescent="0.25">
      <c r="B530088" s="78"/>
      <c r="C530088" s="77"/>
    </row>
    <row r="530198" spans="2:3" x14ac:dyDescent="0.25">
      <c r="B530198" s="78"/>
      <c r="C530198" s="77"/>
    </row>
    <row r="530199" spans="2:3" x14ac:dyDescent="0.25">
      <c r="B530199" s="78"/>
      <c r="C530199" s="77"/>
    </row>
    <row r="530200" spans="2:3" x14ac:dyDescent="0.25">
      <c r="B530200" s="78"/>
      <c r="C530200" s="77"/>
    </row>
    <row r="530201" spans="2:3" x14ac:dyDescent="0.25">
      <c r="B530201" s="78"/>
      <c r="C530201" s="77"/>
    </row>
    <row r="530202" spans="2:3" x14ac:dyDescent="0.25">
      <c r="B530202" s="78"/>
      <c r="C530202" s="77"/>
    </row>
    <row r="530203" spans="2:3" x14ac:dyDescent="0.25">
      <c r="B530203" s="78"/>
      <c r="C530203" s="77"/>
    </row>
    <row r="530204" spans="2:3" x14ac:dyDescent="0.25">
      <c r="B530204" s="78"/>
      <c r="C530204" s="77"/>
    </row>
    <row r="530205" spans="2:3" x14ac:dyDescent="0.25">
      <c r="B530205" s="78"/>
      <c r="C530205" s="77"/>
    </row>
    <row r="530206" spans="2:3" x14ac:dyDescent="0.25">
      <c r="B530206" s="78"/>
      <c r="C530206" s="77"/>
    </row>
    <row r="530207" spans="2:3" x14ac:dyDescent="0.25">
      <c r="B530207" s="78"/>
      <c r="C530207" s="77"/>
    </row>
    <row r="530208" spans="2:3" x14ac:dyDescent="0.25">
      <c r="B530208" s="78"/>
      <c r="C530208" s="77"/>
    </row>
    <row r="530209" spans="2:3" x14ac:dyDescent="0.25">
      <c r="B530209" s="78"/>
      <c r="C530209" s="77"/>
    </row>
    <row r="530210" spans="2:3" x14ac:dyDescent="0.25">
      <c r="B530210" s="78"/>
      <c r="C530210" s="77"/>
    </row>
    <row r="530320" spans="2:3" x14ac:dyDescent="0.25">
      <c r="B530320" s="78"/>
      <c r="C530320" s="77"/>
    </row>
    <row r="530321" spans="2:3" x14ac:dyDescent="0.25">
      <c r="B530321" s="78"/>
      <c r="C530321" s="77"/>
    </row>
    <row r="530322" spans="2:3" x14ac:dyDescent="0.25">
      <c r="B530322" s="78"/>
      <c r="C530322" s="77"/>
    </row>
    <row r="530323" spans="2:3" x14ac:dyDescent="0.25">
      <c r="B530323" s="78"/>
      <c r="C530323" s="77"/>
    </row>
    <row r="530324" spans="2:3" x14ac:dyDescent="0.25">
      <c r="B530324" s="78"/>
      <c r="C530324" s="77"/>
    </row>
    <row r="530325" spans="2:3" x14ac:dyDescent="0.25">
      <c r="B530325" s="78"/>
      <c r="C530325" s="77"/>
    </row>
    <row r="530326" spans="2:3" x14ac:dyDescent="0.25">
      <c r="B530326" s="78"/>
      <c r="C530326" s="77"/>
    </row>
    <row r="530327" spans="2:3" x14ac:dyDescent="0.25">
      <c r="B530327" s="78"/>
      <c r="C530327" s="77"/>
    </row>
    <row r="530328" spans="2:3" x14ac:dyDescent="0.25">
      <c r="B530328" s="78"/>
      <c r="C530328" s="77"/>
    </row>
    <row r="530329" spans="2:3" x14ac:dyDescent="0.25">
      <c r="B530329" s="78"/>
      <c r="C530329" s="77"/>
    </row>
    <row r="530330" spans="2:3" x14ac:dyDescent="0.25">
      <c r="B530330" s="78"/>
      <c r="C530330" s="77"/>
    </row>
    <row r="530331" spans="2:3" x14ac:dyDescent="0.25">
      <c r="B530331" s="78"/>
      <c r="C530331" s="77"/>
    </row>
    <row r="530332" spans="2:3" x14ac:dyDescent="0.25">
      <c r="B530332" s="78"/>
      <c r="C530332" s="77"/>
    </row>
    <row r="530442" spans="2:3" x14ac:dyDescent="0.25">
      <c r="B530442" s="78"/>
      <c r="C530442" s="77"/>
    </row>
    <row r="530443" spans="2:3" x14ac:dyDescent="0.25">
      <c r="B530443" s="78"/>
      <c r="C530443" s="77"/>
    </row>
    <row r="530444" spans="2:3" x14ac:dyDescent="0.25">
      <c r="B530444" s="78"/>
      <c r="C530444" s="77"/>
    </row>
    <row r="530445" spans="2:3" x14ac:dyDescent="0.25">
      <c r="B530445" s="78"/>
      <c r="C530445" s="77"/>
    </row>
    <row r="530446" spans="2:3" x14ac:dyDescent="0.25">
      <c r="B530446" s="78"/>
      <c r="C530446" s="77"/>
    </row>
    <row r="530447" spans="2:3" x14ac:dyDescent="0.25">
      <c r="B530447" s="78"/>
      <c r="C530447" s="77"/>
    </row>
    <row r="530448" spans="2:3" x14ac:dyDescent="0.25">
      <c r="B530448" s="78"/>
      <c r="C530448" s="77"/>
    </row>
    <row r="530449" spans="2:3" x14ac:dyDescent="0.25">
      <c r="B530449" s="78"/>
      <c r="C530449" s="77"/>
    </row>
    <row r="530450" spans="2:3" x14ac:dyDescent="0.25">
      <c r="B530450" s="78"/>
      <c r="C530450" s="77"/>
    </row>
    <row r="530451" spans="2:3" x14ac:dyDescent="0.25">
      <c r="B530451" s="78"/>
      <c r="C530451" s="77"/>
    </row>
    <row r="530452" spans="2:3" x14ac:dyDescent="0.25">
      <c r="B530452" s="78"/>
      <c r="C530452" s="77"/>
    </row>
    <row r="530453" spans="2:3" x14ac:dyDescent="0.25">
      <c r="B530453" s="78"/>
      <c r="C530453" s="77"/>
    </row>
    <row r="530454" spans="2:3" x14ac:dyDescent="0.25">
      <c r="B530454" s="78"/>
      <c r="C530454" s="77"/>
    </row>
    <row r="530564" spans="2:3" x14ac:dyDescent="0.25">
      <c r="B530564" s="78"/>
      <c r="C530564" s="77"/>
    </row>
    <row r="530565" spans="2:3" x14ac:dyDescent="0.25">
      <c r="B530565" s="78"/>
      <c r="C530565" s="77"/>
    </row>
    <row r="530566" spans="2:3" x14ac:dyDescent="0.25">
      <c r="B530566" s="78"/>
      <c r="C530566" s="77"/>
    </row>
    <row r="530567" spans="2:3" x14ac:dyDescent="0.25">
      <c r="B530567" s="78"/>
      <c r="C530567" s="77"/>
    </row>
    <row r="530568" spans="2:3" x14ac:dyDescent="0.25">
      <c r="B530568" s="78"/>
      <c r="C530568" s="77"/>
    </row>
    <row r="530569" spans="2:3" x14ac:dyDescent="0.25">
      <c r="B530569" s="78"/>
      <c r="C530569" s="77"/>
    </row>
    <row r="530570" spans="2:3" x14ac:dyDescent="0.25">
      <c r="B530570" s="78"/>
      <c r="C530570" s="77"/>
    </row>
    <row r="530571" spans="2:3" x14ac:dyDescent="0.25">
      <c r="B530571" s="78"/>
      <c r="C530571" s="77"/>
    </row>
    <row r="530572" spans="2:3" x14ac:dyDescent="0.25">
      <c r="B530572" s="78"/>
      <c r="C530572" s="77"/>
    </row>
    <row r="530573" spans="2:3" x14ac:dyDescent="0.25">
      <c r="B530573" s="78"/>
      <c r="C530573" s="77"/>
    </row>
    <row r="530574" spans="2:3" x14ac:dyDescent="0.25">
      <c r="B530574" s="78"/>
      <c r="C530574" s="77"/>
    </row>
    <row r="530575" spans="2:3" x14ac:dyDescent="0.25">
      <c r="B530575" s="78"/>
      <c r="C530575" s="77"/>
    </row>
    <row r="530576" spans="2:3" x14ac:dyDescent="0.25">
      <c r="B530576" s="78"/>
      <c r="C530576" s="77"/>
    </row>
    <row r="530686" spans="2:3" x14ac:dyDescent="0.25">
      <c r="B530686" s="78"/>
      <c r="C530686" s="77"/>
    </row>
    <row r="530687" spans="2:3" x14ac:dyDescent="0.25">
      <c r="B530687" s="78"/>
      <c r="C530687" s="77"/>
    </row>
    <row r="530688" spans="2:3" x14ac:dyDescent="0.25">
      <c r="B530688" s="78"/>
      <c r="C530688" s="77"/>
    </row>
    <row r="530689" spans="2:3" x14ac:dyDescent="0.25">
      <c r="B530689" s="78"/>
      <c r="C530689" s="77"/>
    </row>
    <row r="530690" spans="2:3" x14ac:dyDescent="0.25">
      <c r="B530690" s="78"/>
      <c r="C530690" s="77"/>
    </row>
    <row r="530691" spans="2:3" x14ac:dyDescent="0.25">
      <c r="B530691" s="78"/>
      <c r="C530691" s="77"/>
    </row>
    <row r="530692" spans="2:3" x14ac:dyDescent="0.25">
      <c r="B530692" s="78"/>
      <c r="C530692" s="77"/>
    </row>
    <row r="530693" spans="2:3" x14ac:dyDescent="0.25">
      <c r="B530693" s="78"/>
      <c r="C530693" s="77"/>
    </row>
    <row r="530694" spans="2:3" x14ac:dyDescent="0.25">
      <c r="B530694" s="78"/>
      <c r="C530694" s="77"/>
    </row>
    <row r="530695" spans="2:3" x14ac:dyDescent="0.25">
      <c r="B530695" s="78"/>
      <c r="C530695" s="77"/>
    </row>
    <row r="530696" spans="2:3" x14ac:dyDescent="0.25">
      <c r="B530696" s="78"/>
      <c r="C530696" s="77"/>
    </row>
    <row r="530697" spans="2:3" x14ac:dyDescent="0.25">
      <c r="B530697" s="78"/>
      <c r="C530697" s="77"/>
    </row>
    <row r="530698" spans="2:3" x14ac:dyDescent="0.25">
      <c r="B530698" s="78"/>
      <c r="C530698" s="77"/>
    </row>
    <row r="530808" spans="2:3" x14ac:dyDescent="0.25">
      <c r="B530808" s="78"/>
      <c r="C530808" s="77"/>
    </row>
    <row r="530809" spans="2:3" x14ac:dyDescent="0.25">
      <c r="B530809" s="78"/>
      <c r="C530809" s="77"/>
    </row>
    <row r="530810" spans="2:3" x14ac:dyDescent="0.25">
      <c r="B530810" s="78"/>
      <c r="C530810" s="77"/>
    </row>
    <row r="530811" spans="2:3" x14ac:dyDescent="0.25">
      <c r="B530811" s="78"/>
      <c r="C530811" s="77"/>
    </row>
    <row r="530812" spans="2:3" x14ac:dyDescent="0.25">
      <c r="B530812" s="78"/>
      <c r="C530812" s="77"/>
    </row>
    <row r="530813" spans="2:3" x14ac:dyDescent="0.25">
      <c r="B530813" s="78"/>
      <c r="C530813" s="77"/>
    </row>
    <row r="530814" spans="2:3" x14ac:dyDescent="0.25">
      <c r="B530814" s="78"/>
      <c r="C530814" s="77"/>
    </row>
    <row r="530815" spans="2:3" x14ac:dyDescent="0.25">
      <c r="B530815" s="78"/>
      <c r="C530815" s="77"/>
    </row>
    <row r="530816" spans="2:3" x14ac:dyDescent="0.25">
      <c r="B530816" s="78"/>
      <c r="C530816" s="77"/>
    </row>
    <row r="530817" spans="2:3" x14ac:dyDescent="0.25">
      <c r="B530817" s="78"/>
      <c r="C530817" s="77"/>
    </row>
    <row r="530818" spans="2:3" x14ac:dyDescent="0.25">
      <c r="B530818" s="78"/>
      <c r="C530818" s="77"/>
    </row>
    <row r="530819" spans="2:3" x14ac:dyDescent="0.25">
      <c r="B530819" s="78"/>
      <c r="C530819" s="77"/>
    </row>
    <row r="530820" spans="2:3" x14ac:dyDescent="0.25">
      <c r="B530820" s="78"/>
      <c r="C530820" s="77"/>
    </row>
    <row r="530930" spans="2:3" x14ac:dyDescent="0.25">
      <c r="B530930" s="78"/>
      <c r="C530930" s="77"/>
    </row>
    <row r="530931" spans="2:3" x14ac:dyDescent="0.25">
      <c r="B530931" s="78"/>
      <c r="C530931" s="77"/>
    </row>
    <row r="530932" spans="2:3" x14ac:dyDescent="0.25">
      <c r="B530932" s="78"/>
      <c r="C530932" s="77"/>
    </row>
    <row r="530933" spans="2:3" x14ac:dyDescent="0.25">
      <c r="B530933" s="78"/>
      <c r="C530933" s="77"/>
    </row>
    <row r="530934" spans="2:3" x14ac:dyDescent="0.25">
      <c r="B530934" s="78"/>
      <c r="C530934" s="77"/>
    </row>
    <row r="530935" spans="2:3" x14ac:dyDescent="0.25">
      <c r="B530935" s="78"/>
      <c r="C530935" s="77"/>
    </row>
    <row r="530936" spans="2:3" x14ac:dyDescent="0.25">
      <c r="B530936" s="78"/>
      <c r="C530936" s="77"/>
    </row>
    <row r="530937" spans="2:3" x14ac:dyDescent="0.25">
      <c r="B530937" s="78"/>
      <c r="C530937" s="77"/>
    </row>
    <row r="530938" spans="2:3" x14ac:dyDescent="0.25">
      <c r="B530938" s="78"/>
      <c r="C530938" s="77"/>
    </row>
    <row r="530939" spans="2:3" x14ac:dyDescent="0.25">
      <c r="B530939" s="78"/>
      <c r="C530939" s="77"/>
    </row>
    <row r="530940" spans="2:3" x14ac:dyDescent="0.25">
      <c r="B530940" s="78"/>
      <c r="C530940" s="77"/>
    </row>
    <row r="530941" spans="2:3" x14ac:dyDescent="0.25">
      <c r="B530941" s="78"/>
      <c r="C530941" s="77"/>
    </row>
    <row r="530942" spans="2:3" x14ac:dyDescent="0.25">
      <c r="B530942" s="78"/>
      <c r="C530942" s="77"/>
    </row>
    <row r="531052" spans="2:3" x14ac:dyDescent="0.25">
      <c r="B531052" s="78"/>
      <c r="C531052" s="77"/>
    </row>
    <row r="531053" spans="2:3" x14ac:dyDescent="0.25">
      <c r="B531053" s="78"/>
      <c r="C531053" s="77"/>
    </row>
    <row r="531054" spans="2:3" x14ac:dyDescent="0.25">
      <c r="B531054" s="78"/>
      <c r="C531054" s="77"/>
    </row>
    <row r="531055" spans="2:3" x14ac:dyDescent="0.25">
      <c r="B531055" s="78"/>
      <c r="C531055" s="77"/>
    </row>
    <row r="531056" spans="2:3" x14ac:dyDescent="0.25">
      <c r="B531056" s="78"/>
      <c r="C531056" s="77"/>
    </row>
    <row r="531057" spans="2:3" x14ac:dyDescent="0.25">
      <c r="B531057" s="78"/>
      <c r="C531057" s="77"/>
    </row>
    <row r="531058" spans="2:3" x14ac:dyDescent="0.25">
      <c r="B531058" s="78"/>
      <c r="C531058" s="77"/>
    </row>
    <row r="531059" spans="2:3" x14ac:dyDescent="0.25">
      <c r="B531059" s="78"/>
      <c r="C531059" s="77"/>
    </row>
    <row r="531060" spans="2:3" x14ac:dyDescent="0.25">
      <c r="B531060" s="78"/>
      <c r="C531060" s="77"/>
    </row>
    <row r="531061" spans="2:3" x14ac:dyDescent="0.25">
      <c r="B531061" s="78"/>
      <c r="C531061" s="77"/>
    </row>
    <row r="531062" spans="2:3" x14ac:dyDescent="0.25">
      <c r="B531062" s="78"/>
      <c r="C531062" s="77"/>
    </row>
    <row r="531063" spans="2:3" x14ac:dyDescent="0.25">
      <c r="B531063" s="78"/>
      <c r="C531063" s="77"/>
    </row>
    <row r="531064" spans="2:3" x14ac:dyDescent="0.25">
      <c r="B531064" s="78"/>
      <c r="C531064" s="77"/>
    </row>
    <row r="531174" spans="2:3" x14ac:dyDescent="0.25">
      <c r="B531174" s="78"/>
      <c r="C531174" s="77"/>
    </row>
    <row r="531175" spans="2:3" x14ac:dyDescent="0.25">
      <c r="B531175" s="78"/>
      <c r="C531175" s="77"/>
    </row>
    <row r="531176" spans="2:3" x14ac:dyDescent="0.25">
      <c r="B531176" s="78"/>
      <c r="C531176" s="77"/>
    </row>
    <row r="531177" spans="2:3" x14ac:dyDescent="0.25">
      <c r="B531177" s="78"/>
      <c r="C531177" s="77"/>
    </row>
    <row r="531178" spans="2:3" x14ac:dyDescent="0.25">
      <c r="B531178" s="78"/>
      <c r="C531178" s="77"/>
    </row>
    <row r="531179" spans="2:3" x14ac:dyDescent="0.25">
      <c r="B531179" s="78"/>
      <c r="C531179" s="77"/>
    </row>
    <row r="531180" spans="2:3" x14ac:dyDescent="0.25">
      <c r="B531180" s="78"/>
      <c r="C531180" s="77"/>
    </row>
    <row r="531181" spans="2:3" x14ac:dyDescent="0.25">
      <c r="B531181" s="78"/>
      <c r="C531181" s="77"/>
    </row>
    <row r="531182" spans="2:3" x14ac:dyDescent="0.25">
      <c r="B531182" s="78"/>
      <c r="C531182" s="77"/>
    </row>
    <row r="531183" spans="2:3" x14ac:dyDescent="0.25">
      <c r="B531183" s="78"/>
      <c r="C531183" s="77"/>
    </row>
    <row r="531184" spans="2:3" x14ac:dyDescent="0.25">
      <c r="B531184" s="78"/>
      <c r="C531184" s="77"/>
    </row>
    <row r="531185" spans="2:3" x14ac:dyDescent="0.25">
      <c r="B531185" s="78"/>
      <c r="C531185" s="77"/>
    </row>
    <row r="531186" spans="2:3" x14ac:dyDescent="0.25">
      <c r="B531186" s="78"/>
      <c r="C531186" s="77"/>
    </row>
    <row r="531296" spans="2:3" x14ac:dyDescent="0.25">
      <c r="B531296" s="78"/>
      <c r="C531296" s="77"/>
    </row>
    <row r="531297" spans="2:3" x14ac:dyDescent="0.25">
      <c r="B531297" s="78"/>
      <c r="C531297" s="77"/>
    </row>
    <row r="531298" spans="2:3" x14ac:dyDescent="0.25">
      <c r="B531298" s="78"/>
      <c r="C531298" s="77"/>
    </row>
    <row r="531299" spans="2:3" x14ac:dyDescent="0.25">
      <c r="B531299" s="78"/>
      <c r="C531299" s="77"/>
    </row>
    <row r="531300" spans="2:3" x14ac:dyDescent="0.25">
      <c r="B531300" s="78"/>
      <c r="C531300" s="77"/>
    </row>
    <row r="531301" spans="2:3" x14ac:dyDescent="0.25">
      <c r="B531301" s="78"/>
      <c r="C531301" s="77"/>
    </row>
    <row r="531302" spans="2:3" x14ac:dyDescent="0.25">
      <c r="B531302" s="78"/>
      <c r="C531302" s="77"/>
    </row>
    <row r="531303" spans="2:3" x14ac:dyDescent="0.25">
      <c r="B531303" s="78"/>
      <c r="C531303" s="77"/>
    </row>
    <row r="531304" spans="2:3" x14ac:dyDescent="0.25">
      <c r="B531304" s="78"/>
      <c r="C531304" s="77"/>
    </row>
    <row r="531305" spans="2:3" x14ac:dyDescent="0.25">
      <c r="B531305" s="78"/>
      <c r="C531305" s="77"/>
    </row>
    <row r="531306" spans="2:3" x14ac:dyDescent="0.25">
      <c r="B531306" s="78"/>
      <c r="C531306" s="77"/>
    </row>
    <row r="531307" spans="2:3" x14ac:dyDescent="0.25">
      <c r="B531307" s="78"/>
      <c r="C531307" s="77"/>
    </row>
    <row r="531308" spans="2:3" x14ac:dyDescent="0.25">
      <c r="B531308" s="78"/>
      <c r="C531308" s="77"/>
    </row>
    <row r="531418" spans="2:3" x14ac:dyDescent="0.25">
      <c r="B531418" s="78"/>
      <c r="C531418" s="77"/>
    </row>
    <row r="531419" spans="2:3" x14ac:dyDescent="0.25">
      <c r="B531419" s="78"/>
      <c r="C531419" s="77"/>
    </row>
    <row r="531420" spans="2:3" x14ac:dyDescent="0.25">
      <c r="B531420" s="78"/>
      <c r="C531420" s="77"/>
    </row>
    <row r="531421" spans="2:3" x14ac:dyDescent="0.25">
      <c r="B531421" s="78"/>
      <c r="C531421" s="77"/>
    </row>
    <row r="531422" spans="2:3" x14ac:dyDescent="0.25">
      <c r="B531422" s="78"/>
      <c r="C531422" s="77"/>
    </row>
    <row r="531423" spans="2:3" x14ac:dyDescent="0.25">
      <c r="B531423" s="78"/>
      <c r="C531423" s="77"/>
    </row>
    <row r="531424" spans="2:3" x14ac:dyDescent="0.25">
      <c r="B531424" s="78"/>
      <c r="C531424" s="77"/>
    </row>
    <row r="531425" spans="2:3" x14ac:dyDescent="0.25">
      <c r="B531425" s="78"/>
      <c r="C531425" s="77"/>
    </row>
    <row r="531426" spans="2:3" x14ac:dyDescent="0.25">
      <c r="B531426" s="78"/>
      <c r="C531426" s="77"/>
    </row>
    <row r="531427" spans="2:3" x14ac:dyDescent="0.25">
      <c r="B531427" s="78"/>
      <c r="C531427" s="77"/>
    </row>
    <row r="531428" spans="2:3" x14ac:dyDescent="0.25">
      <c r="B531428" s="78"/>
      <c r="C531428" s="77"/>
    </row>
    <row r="531429" spans="2:3" x14ac:dyDescent="0.25">
      <c r="B531429" s="78"/>
      <c r="C531429" s="77"/>
    </row>
    <row r="531430" spans="2:3" x14ac:dyDescent="0.25">
      <c r="B531430" s="78"/>
      <c r="C531430" s="77"/>
    </row>
    <row r="531540" spans="2:3" x14ac:dyDescent="0.25">
      <c r="B531540" s="78"/>
      <c r="C531540" s="77"/>
    </row>
    <row r="531541" spans="2:3" x14ac:dyDescent="0.25">
      <c r="B531541" s="78"/>
      <c r="C531541" s="77"/>
    </row>
    <row r="531542" spans="2:3" x14ac:dyDescent="0.25">
      <c r="B531542" s="78"/>
      <c r="C531542" s="77"/>
    </row>
    <row r="531543" spans="2:3" x14ac:dyDescent="0.25">
      <c r="B531543" s="78"/>
      <c r="C531543" s="77"/>
    </row>
    <row r="531544" spans="2:3" x14ac:dyDescent="0.25">
      <c r="B531544" s="78"/>
      <c r="C531544" s="77"/>
    </row>
    <row r="531545" spans="2:3" x14ac:dyDescent="0.25">
      <c r="B531545" s="78"/>
      <c r="C531545" s="77"/>
    </row>
    <row r="531546" spans="2:3" x14ac:dyDescent="0.25">
      <c r="B531546" s="78"/>
      <c r="C531546" s="77"/>
    </row>
    <row r="531547" spans="2:3" x14ac:dyDescent="0.25">
      <c r="B531547" s="78"/>
      <c r="C531547" s="77"/>
    </row>
    <row r="531548" spans="2:3" x14ac:dyDescent="0.25">
      <c r="B531548" s="78"/>
      <c r="C531548" s="77"/>
    </row>
    <row r="531549" spans="2:3" x14ac:dyDescent="0.25">
      <c r="B531549" s="78"/>
      <c r="C531549" s="77"/>
    </row>
    <row r="531550" spans="2:3" x14ac:dyDescent="0.25">
      <c r="B531550" s="78"/>
      <c r="C531550" s="77"/>
    </row>
    <row r="531551" spans="2:3" x14ac:dyDescent="0.25">
      <c r="B531551" s="78"/>
      <c r="C531551" s="77"/>
    </row>
    <row r="531552" spans="2:3" x14ac:dyDescent="0.25">
      <c r="B531552" s="78"/>
      <c r="C531552" s="77"/>
    </row>
    <row r="531662" spans="2:3" x14ac:dyDescent="0.25">
      <c r="B531662" s="78"/>
      <c r="C531662" s="77"/>
    </row>
    <row r="531663" spans="2:3" x14ac:dyDescent="0.25">
      <c r="B531663" s="78"/>
      <c r="C531663" s="77"/>
    </row>
    <row r="531664" spans="2:3" x14ac:dyDescent="0.25">
      <c r="B531664" s="78"/>
      <c r="C531664" s="77"/>
    </row>
    <row r="531665" spans="2:3" x14ac:dyDescent="0.25">
      <c r="B531665" s="78"/>
      <c r="C531665" s="77"/>
    </row>
    <row r="531666" spans="2:3" x14ac:dyDescent="0.25">
      <c r="B531666" s="78"/>
      <c r="C531666" s="77"/>
    </row>
    <row r="531667" spans="2:3" x14ac:dyDescent="0.25">
      <c r="B531667" s="78"/>
      <c r="C531667" s="77"/>
    </row>
    <row r="531668" spans="2:3" x14ac:dyDescent="0.25">
      <c r="B531668" s="78"/>
      <c r="C531668" s="77"/>
    </row>
    <row r="531669" spans="2:3" x14ac:dyDescent="0.25">
      <c r="B531669" s="78"/>
      <c r="C531669" s="77"/>
    </row>
    <row r="531670" spans="2:3" x14ac:dyDescent="0.25">
      <c r="B531670" s="78"/>
      <c r="C531670" s="77"/>
    </row>
    <row r="531671" spans="2:3" x14ac:dyDescent="0.25">
      <c r="B531671" s="78"/>
      <c r="C531671" s="77"/>
    </row>
    <row r="531672" spans="2:3" x14ac:dyDescent="0.25">
      <c r="B531672" s="78"/>
      <c r="C531672" s="77"/>
    </row>
    <row r="531673" spans="2:3" x14ac:dyDescent="0.25">
      <c r="B531673" s="78"/>
      <c r="C531673" s="77"/>
    </row>
    <row r="531674" spans="2:3" x14ac:dyDescent="0.25">
      <c r="B531674" s="78"/>
      <c r="C531674" s="77"/>
    </row>
    <row r="531784" spans="2:3" x14ac:dyDescent="0.25">
      <c r="B531784" s="78"/>
      <c r="C531784" s="77"/>
    </row>
    <row r="531785" spans="2:3" x14ac:dyDescent="0.25">
      <c r="B531785" s="78"/>
      <c r="C531785" s="77"/>
    </row>
    <row r="531786" spans="2:3" x14ac:dyDescent="0.25">
      <c r="B531786" s="78"/>
      <c r="C531786" s="77"/>
    </row>
    <row r="531787" spans="2:3" x14ac:dyDescent="0.25">
      <c r="B531787" s="78"/>
      <c r="C531787" s="77"/>
    </row>
    <row r="531788" spans="2:3" x14ac:dyDescent="0.25">
      <c r="B531788" s="78"/>
      <c r="C531788" s="77"/>
    </row>
    <row r="531789" spans="2:3" x14ac:dyDescent="0.25">
      <c r="B531789" s="78"/>
      <c r="C531789" s="77"/>
    </row>
    <row r="531790" spans="2:3" x14ac:dyDescent="0.25">
      <c r="B531790" s="78"/>
      <c r="C531790" s="77"/>
    </row>
    <row r="531791" spans="2:3" x14ac:dyDescent="0.25">
      <c r="B531791" s="78"/>
      <c r="C531791" s="77"/>
    </row>
    <row r="531792" spans="2:3" x14ac:dyDescent="0.25">
      <c r="B531792" s="78"/>
      <c r="C531792" s="77"/>
    </row>
    <row r="531793" spans="2:3" x14ac:dyDescent="0.25">
      <c r="B531793" s="78"/>
      <c r="C531793" s="77"/>
    </row>
    <row r="531794" spans="2:3" x14ac:dyDescent="0.25">
      <c r="B531794" s="78"/>
      <c r="C531794" s="77"/>
    </row>
    <row r="531795" spans="2:3" x14ac:dyDescent="0.25">
      <c r="B531795" s="78"/>
      <c r="C531795" s="77"/>
    </row>
    <row r="531796" spans="2:3" x14ac:dyDescent="0.25">
      <c r="B531796" s="78"/>
      <c r="C531796" s="77"/>
    </row>
    <row r="531906" spans="2:3" x14ac:dyDescent="0.25">
      <c r="B531906" s="78"/>
      <c r="C531906" s="77"/>
    </row>
    <row r="531907" spans="2:3" x14ac:dyDescent="0.25">
      <c r="B531907" s="78"/>
      <c r="C531907" s="77"/>
    </row>
    <row r="531908" spans="2:3" x14ac:dyDescent="0.25">
      <c r="B531908" s="78"/>
      <c r="C531908" s="77"/>
    </row>
    <row r="531909" spans="2:3" x14ac:dyDescent="0.25">
      <c r="B531909" s="78"/>
      <c r="C531909" s="77"/>
    </row>
    <row r="531910" spans="2:3" x14ac:dyDescent="0.25">
      <c r="B531910" s="78"/>
      <c r="C531910" s="77"/>
    </row>
    <row r="531911" spans="2:3" x14ac:dyDescent="0.25">
      <c r="B531911" s="78"/>
      <c r="C531911" s="77"/>
    </row>
    <row r="531912" spans="2:3" x14ac:dyDescent="0.25">
      <c r="B531912" s="78"/>
      <c r="C531912" s="77"/>
    </row>
    <row r="531913" spans="2:3" x14ac:dyDescent="0.25">
      <c r="B531913" s="78"/>
      <c r="C531913" s="77"/>
    </row>
    <row r="531914" spans="2:3" x14ac:dyDescent="0.25">
      <c r="B531914" s="78"/>
      <c r="C531914" s="77"/>
    </row>
    <row r="531915" spans="2:3" x14ac:dyDescent="0.25">
      <c r="B531915" s="78"/>
      <c r="C531915" s="77"/>
    </row>
    <row r="531916" spans="2:3" x14ac:dyDescent="0.25">
      <c r="B531916" s="78"/>
      <c r="C531916" s="77"/>
    </row>
    <row r="531917" spans="2:3" x14ac:dyDescent="0.25">
      <c r="B531917" s="78"/>
      <c r="C531917" s="77"/>
    </row>
    <row r="531918" spans="2:3" x14ac:dyDescent="0.25">
      <c r="B531918" s="78"/>
      <c r="C531918" s="77"/>
    </row>
    <row r="532028" spans="2:3" x14ac:dyDescent="0.25">
      <c r="B532028" s="78"/>
      <c r="C532028" s="77"/>
    </row>
    <row r="532029" spans="2:3" x14ac:dyDescent="0.25">
      <c r="B532029" s="78"/>
      <c r="C532029" s="77"/>
    </row>
    <row r="532030" spans="2:3" x14ac:dyDescent="0.25">
      <c r="B532030" s="78"/>
      <c r="C532030" s="77"/>
    </row>
    <row r="532031" spans="2:3" x14ac:dyDescent="0.25">
      <c r="B532031" s="78"/>
      <c r="C532031" s="77"/>
    </row>
    <row r="532032" spans="2:3" x14ac:dyDescent="0.25">
      <c r="B532032" s="78"/>
      <c r="C532032" s="77"/>
    </row>
    <row r="532033" spans="2:3" x14ac:dyDescent="0.25">
      <c r="B532033" s="78"/>
      <c r="C532033" s="77"/>
    </row>
    <row r="532034" spans="2:3" x14ac:dyDescent="0.25">
      <c r="B532034" s="78"/>
      <c r="C532034" s="77"/>
    </row>
    <row r="532035" spans="2:3" x14ac:dyDescent="0.25">
      <c r="B532035" s="78"/>
      <c r="C532035" s="77"/>
    </row>
    <row r="532036" spans="2:3" x14ac:dyDescent="0.25">
      <c r="B532036" s="78"/>
      <c r="C532036" s="77"/>
    </row>
    <row r="532037" spans="2:3" x14ac:dyDescent="0.25">
      <c r="B532037" s="78"/>
      <c r="C532037" s="77"/>
    </row>
    <row r="532038" spans="2:3" x14ac:dyDescent="0.25">
      <c r="B532038" s="78"/>
      <c r="C532038" s="77"/>
    </row>
    <row r="532039" spans="2:3" x14ac:dyDescent="0.25">
      <c r="B532039" s="78"/>
      <c r="C532039" s="77"/>
    </row>
    <row r="532040" spans="2:3" x14ac:dyDescent="0.25">
      <c r="B532040" s="78"/>
      <c r="C532040" s="77"/>
    </row>
    <row r="532150" spans="2:3" x14ac:dyDescent="0.25">
      <c r="B532150" s="78"/>
      <c r="C532150" s="77"/>
    </row>
    <row r="532151" spans="2:3" x14ac:dyDescent="0.25">
      <c r="B532151" s="78"/>
      <c r="C532151" s="77"/>
    </row>
    <row r="532152" spans="2:3" x14ac:dyDescent="0.25">
      <c r="B532152" s="78"/>
      <c r="C532152" s="77"/>
    </row>
    <row r="532153" spans="2:3" x14ac:dyDescent="0.25">
      <c r="B532153" s="78"/>
      <c r="C532153" s="77"/>
    </row>
    <row r="532154" spans="2:3" x14ac:dyDescent="0.25">
      <c r="B532154" s="78"/>
      <c r="C532154" s="77"/>
    </row>
    <row r="532155" spans="2:3" x14ac:dyDescent="0.25">
      <c r="B532155" s="78"/>
      <c r="C532155" s="77"/>
    </row>
    <row r="532156" spans="2:3" x14ac:dyDescent="0.25">
      <c r="B532156" s="78"/>
      <c r="C532156" s="77"/>
    </row>
    <row r="532157" spans="2:3" x14ac:dyDescent="0.25">
      <c r="B532157" s="78"/>
      <c r="C532157" s="77"/>
    </row>
    <row r="532158" spans="2:3" x14ac:dyDescent="0.25">
      <c r="B532158" s="78"/>
      <c r="C532158" s="77"/>
    </row>
    <row r="532159" spans="2:3" x14ac:dyDescent="0.25">
      <c r="B532159" s="78"/>
      <c r="C532159" s="77"/>
    </row>
    <row r="532160" spans="2:3" x14ac:dyDescent="0.25">
      <c r="B532160" s="78"/>
      <c r="C532160" s="77"/>
    </row>
    <row r="532161" spans="2:3" x14ac:dyDescent="0.25">
      <c r="B532161" s="78"/>
      <c r="C532161" s="77"/>
    </row>
    <row r="532162" spans="2:3" x14ac:dyDescent="0.25">
      <c r="B532162" s="78"/>
      <c r="C532162" s="77"/>
    </row>
    <row r="532272" spans="2:3" x14ac:dyDescent="0.25">
      <c r="B532272" s="78"/>
      <c r="C532272" s="77"/>
    </row>
    <row r="532273" spans="2:3" x14ac:dyDescent="0.25">
      <c r="B532273" s="78"/>
      <c r="C532273" s="77"/>
    </row>
    <row r="532274" spans="2:3" x14ac:dyDescent="0.25">
      <c r="B532274" s="78"/>
      <c r="C532274" s="77"/>
    </row>
    <row r="532275" spans="2:3" x14ac:dyDescent="0.25">
      <c r="B532275" s="78"/>
      <c r="C532275" s="77"/>
    </row>
    <row r="532276" spans="2:3" x14ac:dyDescent="0.25">
      <c r="B532276" s="78"/>
      <c r="C532276" s="77"/>
    </row>
    <row r="532277" spans="2:3" x14ac:dyDescent="0.25">
      <c r="B532277" s="78"/>
      <c r="C532277" s="77"/>
    </row>
    <row r="532278" spans="2:3" x14ac:dyDescent="0.25">
      <c r="B532278" s="78"/>
      <c r="C532278" s="77"/>
    </row>
    <row r="532279" spans="2:3" x14ac:dyDescent="0.25">
      <c r="B532279" s="78"/>
      <c r="C532279" s="77"/>
    </row>
    <row r="532280" spans="2:3" x14ac:dyDescent="0.25">
      <c r="B532280" s="78"/>
      <c r="C532280" s="77"/>
    </row>
    <row r="532281" spans="2:3" x14ac:dyDescent="0.25">
      <c r="B532281" s="78"/>
      <c r="C532281" s="77"/>
    </row>
    <row r="532282" spans="2:3" x14ac:dyDescent="0.25">
      <c r="B532282" s="78"/>
      <c r="C532282" s="77"/>
    </row>
    <row r="532283" spans="2:3" x14ac:dyDescent="0.25">
      <c r="B532283" s="78"/>
      <c r="C532283" s="77"/>
    </row>
    <row r="532284" spans="2:3" x14ac:dyDescent="0.25">
      <c r="B532284" s="78"/>
      <c r="C532284" s="77"/>
    </row>
    <row r="532394" spans="2:3" x14ac:dyDescent="0.25">
      <c r="B532394" s="78"/>
      <c r="C532394" s="77"/>
    </row>
    <row r="532395" spans="2:3" x14ac:dyDescent="0.25">
      <c r="B532395" s="78"/>
      <c r="C532395" s="77"/>
    </row>
    <row r="532396" spans="2:3" x14ac:dyDescent="0.25">
      <c r="B532396" s="78"/>
      <c r="C532396" s="77"/>
    </row>
    <row r="532397" spans="2:3" x14ac:dyDescent="0.25">
      <c r="B532397" s="78"/>
      <c r="C532397" s="77"/>
    </row>
    <row r="532398" spans="2:3" x14ac:dyDescent="0.25">
      <c r="B532398" s="78"/>
      <c r="C532398" s="77"/>
    </row>
    <row r="532399" spans="2:3" x14ac:dyDescent="0.25">
      <c r="B532399" s="78"/>
      <c r="C532399" s="77"/>
    </row>
    <row r="532400" spans="2:3" x14ac:dyDescent="0.25">
      <c r="B532400" s="78"/>
      <c r="C532400" s="77"/>
    </row>
    <row r="532401" spans="2:3" x14ac:dyDescent="0.25">
      <c r="B532401" s="78"/>
      <c r="C532401" s="77"/>
    </row>
    <row r="532402" spans="2:3" x14ac:dyDescent="0.25">
      <c r="B532402" s="78"/>
      <c r="C532402" s="77"/>
    </row>
    <row r="532403" spans="2:3" x14ac:dyDescent="0.25">
      <c r="B532403" s="78"/>
      <c r="C532403" s="77"/>
    </row>
    <row r="532404" spans="2:3" x14ac:dyDescent="0.25">
      <c r="B532404" s="78"/>
      <c r="C532404" s="77"/>
    </row>
    <row r="532405" spans="2:3" x14ac:dyDescent="0.25">
      <c r="B532405" s="78"/>
      <c r="C532405" s="77"/>
    </row>
    <row r="532406" spans="2:3" x14ac:dyDescent="0.25">
      <c r="B532406" s="78"/>
      <c r="C532406" s="77"/>
    </row>
    <row r="532516" spans="2:3" x14ac:dyDescent="0.25">
      <c r="B532516" s="78"/>
      <c r="C532516" s="77"/>
    </row>
    <row r="532517" spans="2:3" x14ac:dyDescent="0.25">
      <c r="B532517" s="78"/>
      <c r="C532517" s="77"/>
    </row>
    <row r="532518" spans="2:3" x14ac:dyDescent="0.25">
      <c r="B532518" s="78"/>
      <c r="C532518" s="77"/>
    </row>
    <row r="532519" spans="2:3" x14ac:dyDescent="0.25">
      <c r="B532519" s="78"/>
      <c r="C532519" s="77"/>
    </row>
    <row r="532520" spans="2:3" x14ac:dyDescent="0.25">
      <c r="B532520" s="78"/>
      <c r="C532520" s="77"/>
    </row>
    <row r="532521" spans="2:3" x14ac:dyDescent="0.25">
      <c r="B532521" s="78"/>
      <c r="C532521" s="77"/>
    </row>
    <row r="532522" spans="2:3" x14ac:dyDescent="0.25">
      <c r="B532522" s="78"/>
      <c r="C532522" s="77"/>
    </row>
    <row r="532523" spans="2:3" x14ac:dyDescent="0.25">
      <c r="B532523" s="78"/>
      <c r="C532523" s="77"/>
    </row>
    <row r="532524" spans="2:3" x14ac:dyDescent="0.25">
      <c r="B532524" s="78"/>
      <c r="C532524" s="77"/>
    </row>
    <row r="532525" spans="2:3" x14ac:dyDescent="0.25">
      <c r="B532525" s="78"/>
      <c r="C532525" s="77"/>
    </row>
    <row r="532526" spans="2:3" x14ac:dyDescent="0.25">
      <c r="B532526" s="78"/>
      <c r="C532526" s="77"/>
    </row>
    <row r="532527" spans="2:3" x14ac:dyDescent="0.25">
      <c r="B532527" s="78"/>
      <c r="C532527" s="77"/>
    </row>
    <row r="532528" spans="2:3" x14ac:dyDescent="0.25">
      <c r="B532528" s="78"/>
      <c r="C532528" s="77"/>
    </row>
    <row r="532638" spans="2:3" x14ac:dyDescent="0.25">
      <c r="B532638" s="78"/>
      <c r="C532638" s="77"/>
    </row>
    <row r="532639" spans="2:3" x14ac:dyDescent="0.25">
      <c r="B532639" s="78"/>
      <c r="C532639" s="77"/>
    </row>
    <row r="532640" spans="2:3" x14ac:dyDescent="0.25">
      <c r="B532640" s="78"/>
      <c r="C532640" s="77"/>
    </row>
    <row r="532641" spans="2:3" x14ac:dyDescent="0.25">
      <c r="B532641" s="78"/>
      <c r="C532641" s="77"/>
    </row>
    <row r="532642" spans="2:3" x14ac:dyDescent="0.25">
      <c r="B532642" s="78"/>
      <c r="C532642" s="77"/>
    </row>
    <row r="532643" spans="2:3" x14ac:dyDescent="0.25">
      <c r="B532643" s="78"/>
      <c r="C532643" s="77"/>
    </row>
    <row r="532644" spans="2:3" x14ac:dyDescent="0.25">
      <c r="B532644" s="78"/>
      <c r="C532644" s="77"/>
    </row>
    <row r="532645" spans="2:3" x14ac:dyDescent="0.25">
      <c r="B532645" s="78"/>
      <c r="C532645" s="77"/>
    </row>
    <row r="532646" spans="2:3" x14ac:dyDescent="0.25">
      <c r="B532646" s="78"/>
      <c r="C532646" s="77"/>
    </row>
    <row r="532647" spans="2:3" x14ac:dyDescent="0.25">
      <c r="B532647" s="78"/>
      <c r="C532647" s="77"/>
    </row>
    <row r="532648" spans="2:3" x14ac:dyDescent="0.25">
      <c r="B532648" s="78"/>
      <c r="C532648" s="77"/>
    </row>
    <row r="532649" spans="2:3" x14ac:dyDescent="0.25">
      <c r="B532649" s="78"/>
      <c r="C532649" s="77"/>
    </row>
    <row r="532650" spans="2:3" x14ac:dyDescent="0.25">
      <c r="B532650" s="78"/>
      <c r="C532650" s="77"/>
    </row>
    <row r="532760" spans="2:3" x14ac:dyDescent="0.25">
      <c r="B532760" s="78"/>
      <c r="C532760" s="77"/>
    </row>
    <row r="532761" spans="2:3" x14ac:dyDescent="0.25">
      <c r="B532761" s="78"/>
      <c r="C532761" s="77"/>
    </row>
    <row r="532762" spans="2:3" x14ac:dyDescent="0.25">
      <c r="B532762" s="78"/>
      <c r="C532762" s="77"/>
    </row>
    <row r="532763" spans="2:3" x14ac:dyDescent="0.25">
      <c r="B532763" s="78"/>
      <c r="C532763" s="77"/>
    </row>
    <row r="532764" spans="2:3" x14ac:dyDescent="0.25">
      <c r="B532764" s="78"/>
      <c r="C532764" s="77"/>
    </row>
    <row r="532765" spans="2:3" x14ac:dyDescent="0.25">
      <c r="B532765" s="78"/>
      <c r="C532765" s="77"/>
    </row>
    <row r="532766" spans="2:3" x14ac:dyDescent="0.25">
      <c r="B532766" s="78"/>
      <c r="C532766" s="77"/>
    </row>
    <row r="532767" spans="2:3" x14ac:dyDescent="0.25">
      <c r="B532767" s="78"/>
      <c r="C532767" s="77"/>
    </row>
    <row r="532768" spans="2:3" x14ac:dyDescent="0.25">
      <c r="B532768" s="78"/>
      <c r="C532768" s="77"/>
    </row>
    <row r="532769" spans="2:3" x14ac:dyDescent="0.25">
      <c r="B532769" s="78"/>
      <c r="C532769" s="77"/>
    </row>
    <row r="532770" spans="2:3" x14ac:dyDescent="0.25">
      <c r="B532770" s="78"/>
      <c r="C532770" s="77"/>
    </row>
    <row r="532771" spans="2:3" x14ac:dyDescent="0.25">
      <c r="B532771" s="78"/>
      <c r="C532771" s="77"/>
    </row>
    <row r="532772" spans="2:3" x14ac:dyDescent="0.25">
      <c r="B532772" s="78"/>
      <c r="C532772" s="77"/>
    </row>
    <row r="532882" spans="2:3" x14ac:dyDescent="0.25">
      <c r="B532882" s="78"/>
      <c r="C532882" s="77"/>
    </row>
    <row r="532883" spans="2:3" x14ac:dyDescent="0.25">
      <c r="B532883" s="78"/>
      <c r="C532883" s="77"/>
    </row>
    <row r="532884" spans="2:3" x14ac:dyDescent="0.25">
      <c r="B532884" s="78"/>
      <c r="C532884" s="77"/>
    </row>
    <row r="532885" spans="2:3" x14ac:dyDescent="0.25">
      <c r="B532885" s="78"/>
      <c r="C532885" s="77"/>
    </row>
    <row r="532886" spans="2:3" x14ac:dyDescent="0.25">
      <c r="B532886" s="78"/>
      <c r="C532886" s="77"/>
    </row>
    <row r="532887" spans="2:3" x14ac:dyDescent="0.25">
      <c r="B532887" s="78"/>
      <c r="C532887" s="77"/>
    </row>
    <row r="532888" spans="2:3" x14ac:dyDescent="0.25">
      <c r="B532888" s="78"/>
      <c r="C532888" s="77"/>
    </row>
    <row r="532889" spans="2:3" x14ac:dyDescent="0.25">
      <c r="B532889" s="78"/>
      <c r="C532889" s="77"/>
    </row>
    <row r="532890" spans="2:3" x14ac:dyDescent="0.25">
      <c r="B532890" s="78"/>
      <c r="C532890" s="77"/>
    </row>
    <row r="532891" spans="2:3" x14ac:dyDescent="0.25">
      <c r="B532891" s="78"/>
      <c r="C532891" s="77"/>
    </row>
    <row r="532892" spans="2:3" x14ac:dyDescent="0.25">
      <c r="B532892" s="78"/>
      <c r="C532892" s="77"/>
    </row>
    <row r="532893" spans="2:3" x14ac:dyDescent="0.25">
      <c r="B532893" s="78"/>
      <c r="C532893" s="77"/>
    </row>
    <row r="532894" spans="2:3" x14ac:dyDescent="0.25">
      <c r="B532894" s="78"/>
      <c r="C532894" s="77"/>
    </row>
    <row r="533004" spans="2:3" x14ac:dyDescent="0.25">
      <c r="B533004" s="78"/>
      <c r="C533004" s="77"/>
    </row>
    <row r="533005" spans="2:3" x14ac:dyDescent="0.25">
      <c r="B533005" s="78"/>
      <c r="C533005" s="77"/>
    </row>
    <row r="533006" spans="2:3" x14ac:dyDescent="0.25">
      <c r="B533006" s="78"/>
      <c r="C533006" s="77"/>
    </row>
    <row r="533007" spans="2:3" x14ac:dyDescent="0.25">
      <c r="B533007" s="78"/>
      <c r="C533007" s="77"/>
    </row>
    <row r="533008" spans="2:3" x14ac:dyDescent="0.25">
      <c r="B533008" s="78"/>
      <c r="C533008" s="77"/>
    </row>
    <row r="533009" spans="2:3" x14ac:dyDescent="0.25">
      <c r="B533009" s="78"/>
      <c r="C533009" s="77"/>
    </row>
    <row r="533010" spans="2:3" x14ac:dyDescent="0.25">
      <c r="B533010" s="78"/>
      <c r="C533010" s="77"/>
    </row>
    <row r="533011" spans="2:3" x14ac:dyDescent="0.25">
      <c r="B533011" s="78"/>
      <c r="C533011" s="77"/>
    </row>
    <row r="533012" spans="2:3" x14ac:dyDescent="0.25">
      <c r="B533012" s="78"/>
      <c r="C533012" s="77"/>
    </row>
    <row r="533013" spans="2:3" x14ac:dyDescent="0.25">
      <c r="B533013" s="78"/>
      <c r="C533013" s="77"/>
    </row>
    <row r="533014" spans="2:3" x14ac:dyDescent="0.25">
      <c r="B533014" s="78"/>
      <c r="C533014" s="77"/>
    </row>
    <row r="533015" spans="2:3" x14ac:dyDescent="0.25">
      <c r="B533015" s="78"/>
      <c r="C533015" s="77"/>
    </row>
    <row r="533016" spans="2:3" x14ac:dyDescent="0.25">
      <c r="B533016" s="78"/>
      <c r="C533016" s="77"/>
    </row>
    <row r="533126" spans="2:3" x14ac:dyDescent="0.25">
      <c r="B533126" s="78"/>
      <c r="C533126" s="77"/>
    </row>
    <row r="533127" spans="2:3" x14ac:dyDescent="0.25">
      <c r="B533127" s="78"/>
      <c r="C533127" s="77"/>
    </row>
    <row r="533128" spans="2:3" x14ac:dyDescent="0.25">
      <c r="B533128" s="78"/>
      <c r="C533128" s="77"/>
    </row>
    <row r="533129" spans="2:3" x14ac:dyDescent="0.25">
      <c r="B533129" s="78"/>
      <c r="C533129" s="77"/>
    </row>
    <row r="533130" spans="2:3" x14ac:dyDescent="0.25">
      <c r="B533130" s="78"/>
      <c r="C533130" s="77"/>
    </row>
    <row r="533131" spans="2:3" x14ac:dyDescent="0.25">
      <c r="B533131" s="78"/>
      <c r="C533131" s="77"/>
    </row>
    <row r="533132" spans="2:3" x14ac:dyDescent="0.25">
      <c r="B533132" s="78"/>
      <c r="C533132" s="77"/>
    </row>
    <row r="533133" spans="2:3" x14ac:dyDescent="0.25">
      <c r="B533133" s="78"/>
      <c r="C533133" s="77"/>
    </row>
    <row r="533134" spans="2:3" x14ac:dyDescent="0.25">
      <c r="B533134" s="78"/>
      <c r="C533134" s="77"/>
    </row>
    <row r="533135" spans="2:3" x14ac:dyDescent="0.25">
      <c r="B533135" s="78"/>
      <c r="C533135" s="77"/>
    </row>
    <row r="533136" spans="2:3" x14ac:dyDescent="0.25">
      <c r="B533136" s="78"/>
      <c r="C533136" s="77"/>
    </row>
    <row r="533137" spans="2:3" x14ac:dyDescent="0.25">
      <c r="B533137" s="78"/>
      <c r="C533137" s="77"/>
    </row>
    <row r="533138" spans="2:3" x14ac:dyDescent="0.25">
      <c r="B533138" s="78"/>
      <c r="C533138" s="77"/>
    </row>
    <row r="533248" spans="2:3" x14ac:dyDescent="0.25">
      <c r="B533248" s="78"/>
      <c r="C533248" s="77"/>
    </row>
    <row r="533249" spans="2:3" x14ac:dyDescent="0.25">
      <c r="B533249" s="78"/>
      <c r="C533249" s="77"/>
    </row>
    <row r="533250" spans="2:3" x14ac:dyDescent="0.25">
      <c r="B533250" s="78"/>
      <c r="C533250" s="77"/>
    </row>
    <row r="533251" spans="2:3" x14ac:dyDescent="0.25">
      <c r="B533251" s="78"/>
      <c r="C533251" s="77"/>
    </row>
    <row r="533252" spans="2:3" x14ac:dyDescent="0.25">
      <c r="B533252" s="78"/>
      <c r="C533252" s="77"/>
    </row>
    <row r="533253" spans="2:3" x14ac:dyDescent="0.25">
      <c r="B533253" s="78"/>
      <c r="C533253" s="77"/>
    </row>
    <row r="533254" spans="2:3" x14ac:dyDescent="0.25">
      <c r="B533254" s="78"/>
      <c r="C533254" s="77"/>
    </row>
    <row r="533255" spans="2:3" x14ac:dyDescent="0.25">
      <c r="B533255" s="78"/>
      <c r="C533255" s="77"/>
    </row>
    <row r="533256" spans="2:3" x14ac:dyDescent="0.25">
      <c r="B533256" s="78"/>
      <c r="C533256" s="77"/>
    </row>
    <row r="533257" spans="2:3" x14ac:dyDescent="0.25">
      <c r="B533257" s="78"/>
      <c r="C533257" s="77"/>
    </row>
    <row r="533258" spans="2:3" x14ac:dyDescent="0.25">
      <c r="B533258" s="78"/>
      <c r="C533258" s="77"/>
    </row>
    <row r="533259" spans="2:3" x14ac:dyDescent="0.25">
      <c r="B533259" s="78"/>
      <c r="C533259" s="77"/>
    </row>
    <row r="533260" spans="2:3" x14ac:dyDescent="0.25">
      <c r="B533260" s="78"/>
      <c r="C533260" s="77"/>
    </row>
    <row r="533370" spans="2:3" x14ac:dyDescent="0.25">
      <c r="B533370" s="78"/>
      <c r="C533370" s="77"/>
    </row>
    <row r="533371" spans="2:3" x14ac:dyDescent="0.25">
      <c r="B533371" s="78"/>
      <c r="C533371" s="77"/>
    </row>
    <row r="533372" spans="2:3" x14ac:dyDescent="0.25">
      <c r="B533372" s="78"/>
      <c r="C533372" s="77"/>
    </row>
    <row r="533373" spans="2:3" x14ac:dyDescent="0.25">
      <c r="B533373" s="78"/>
      <c r="C533373" s="77"/>
    </row>
    <row r="533374" spans="2:3" x14ac:dyDescent="0.25">
      <c r="B533374" s="78"/>
      <c r="C533374" s="77"/>
    </row>
    <row r="533375" spans="2:3" x14ac:dyDescent="0.25">
      <c r="B533375" s="78"/>
      <c r="C533375" s="77"/>
    </row>
    <row r="533376" spans="2:3" x14ac:dyDescent="0.25">
      <c r="B533376" s="78"/>
      <c r="C533376" s="77"/>
    </row>
    <row r="533377" spans="2:3" x14ac:dyDescent="0.25">
      <c r="B533377" s="78"/>
      <c r="C533377" s="77"/>
    </row>
    <row r="533378" spans="2:3" x14ac:dyDescent="0.25">
      <c r="B533378" s="78"/>
      <c r="C533378" s="77"/>
    </row>
    <row r="533379" spans="2:3" x14ac:dyDescent="0.25">
      <c r="B533379" s="78"/>
      <c r="C533379" s="77"/>
    </row>
    <row r="533380" spans="2:3" x14ac:dyDescent="0.25">
      <c r="B533380" s="78"/>
      <c r="C533380" s="77"/>
    </row>
    <row r="533381" spans="2:3" x14ac:dyDescent="0.25">
      <c r="B533381" s="78"/>
      <c r="C533381" s="77"/>
    </row>
    <row r="533382" spans="2:3" x14ac:dyDescent="0.25">
      <c r="B533382" s="78"/>
      <c r="C533382" s="77"/>
    </row>
    <row r="533492" spans="2:3" x14ac:dyDescent="0.25">
      <c r="B533492" s="78"/>
      <c r="C533492" s="77"/>
    </row>
    <row r="533493" spans="2:3" x14ac:dyDescent="0.25">
      <c r="B533493" s="78"/>
      <c r="C533493" s="77"/>
    </row>
    <row r="533494" spans="2:3" x14ac:dyDescent="0.25">
      <c r="B533494" s="78"/>
      <c r="C533494" s="77"/>
    </row>
    <row r="533495" spans="2:3" x14ac:dyDescent="0.25">
      <c r="B533495" s="78"/>
      <c r="C533495" s="77"/>
    </row>
    <row r="533496" spans="2:3" x14ac:dyDescent="0.25">
      <c r="B533496" s="78"/>
      <c r="C533496" s="77"/>
    </row>
    <row r="533497" spans="2:3" x14ac:dyDescent="0.25">
      <c r="B533497" s="78"/>
      <c r="C533497" s="77"/>
    </row>
    <row r="533498" spans="2:3" x14ac:dyDescent="0.25">
      <c r="B533498" s="78"/>
      <c r="C533498" s="77"/>
    </row>
    <row r="533499" spans="2:3" x14ac:dyDescent="0.25">
      <c r="B533499" s="78"/>
      <c r="C533499" s="77"/>
    </row>
    <row r="533500" spans="2:3" x14ac:dyDescent="0.25">
      <c r="B533500" s="78"/>
      <c r="C533500" s="77"/>
    </row>
    <row r="533501" spans="2:3" x14ac:dyDescent="0.25">
      <c r="B533501" s="78"/>
      <c r="C533501" s="77"/>
    </row>
    <row r="533502" spans="2:3" x14ac:dyDescent="0.25">
      <c r="B533502" s="78"/>
      <c r="C533502" s="77"/>
    </row>
    <row r="533503" spans="2:3" x14ac:dyDescent="0.25">
      <c r="B533503" s="78"/>
      <c r="C533503" s="77"/>
    </row>
    <row r="533504" spans="2:3" x14ac:dyDescent="0.25">
      <c r="B533504" s="78"/>
      <c r="C533504" s="77"/>
    </row>
    <row r="533614" spans="2:3" x14ac:dyDescent="0.25">
      <c r="B533614" s="78"/>
      <c r="C533614" s="77"/>
    </row>
    <row r="533615" spans="2:3" x14ac:dyDescent="0.25">
      <c r="B533615" s="78"/>
      <c r="C533615" s="77"/>
    </row>
    <row r="533616" spans="2:3" x14ac:dyDescent="0.25">
      <c r="B533616" s="78"/>
      <c r="C533616" s="77"/>
    </row>
    <row r="533617" spans="2:3" x14ac:dyDescent="0.25">
      <c r="B533617" s="78"/>
      <c r="C533617" s="77"/>
    </row>
    <row r="533618" spans="2:3" x14ac:dyDescent="0.25">
      <c r="B533618" s="78"/>
      <c r="C533618" s="77"/>
    </row>
    <row r="533619" spans="2:3" x14ac:dyDescent="0.25">
      <c r="B533619" s="78"/>
      <c r="C533619" s="77"/>
    </row>
    <row r="533620" spans="2:3" x14ac:dyDescent="0.25">
      <c r="B533620" s="78"/>
      <c r="C533620" s="77"/>
    </row>
    <row r="533621" spans="2:3" x14ac:dyDescent="0.25">
      <c r="B533621" s="78"/>
      <c r="C533621" s="77"/>
    </row>
    <row r="533622" spans="2:3" x14ac:dyDescent="0.25">
      <c r="B533622" s="78"/>
      <c r="C533622" s="77"/>
    </row>
    <row r="533623" spans="2:3" x14ac:dyDescent="0.25">
      <c r="B533623" s="78"/>
      <c r="C533623" s="77"/>
    </row>
    <row r="533624" spans="2:3" x14ac:dyDescent="0.25">
      <c r="B533624" s="78"/>
      <c r="C533624" s="77"/>
    </row>
    <row r="533625" spans="2:3" x14ac:dyDescent="0.25">
      <c r="B533625" s="78"/>
      <c r="C533625" s="77"/>
    </row>
    <row r="533626" spans="2:3" x14ac:dyDescent="0.25">
      <c r="B533626" s="78"/>
      <c r="C533626" s="77"/>
    </row>
    <row r="533736" spans="2:3" x14ac:dyDescent="0.25">
      <c r="B533736" s="78"/>
      <c r="C533736" s="77"/>
    </row>
    <row r="533737" spans="2:3" x14ac:dyDescent="0.25">
      <c r="B533737" s="78"/>
      <c r="C533737" s="77"/>
    </row>
    <row r="533738" spans="2:3" x14ac:dyDescent="0.25">
      <c r="B533738" s="78"/>
      <c r="C533738" s="77"/>
    </row>
    <row r="533739" spans="2:3" x14ac:dyDescent="0.25">
      <c r="B533739" s="78"/>
      <c r="C533739" s="77"/>
    </row>
    <row r="533740" spans="2:3" x14ac:dyDescent="0.25">
      <c r="B533740" s="78"/>
      <c r="C533740" s="77"/>
    </row>
    <row r="533741" spans="2:3" x14ac:dyDescent="0.25">
      <c r="B533741" s="78"/>
      <c r="C533741" s="77"/>
    </row>
    <row r="533742" spans="2:3" x14ac:dyDescent="0.25">
      <c r="B533742" s="78"/>
      <c r="C533742" s="77"/>
    </row>
    <row r="533743" spans="2:3" x14ac:dyDescent="0.25">
      <c r="B533743" s="78"/>
      <c r="C533743" s="77"/>
    </row>
    <row r="533744" spans="2:3" x14ac:dyDescent="0.25">
      <c r="B533744" s="78"/>
      <c r="C533744" s="77"/>
    </row>
    <row r="533745" spans="2:3" x14ac:dyDescent="0.25">
      <c r="B533745" s="78"/>
      <c r="C533745" s="77"/>
    </row>
    <row r="533746" spans="2:3" x14ac:dyDescent="0.25">
      <c r="B533746" s="78"/>
      <c r="C533746" s="77"/>
    </row>
    <row r="533747" spans="2:3" x14ac:dyDescent="0.25">
      <c r="B533747" s="78"/>
      <c r="C533747" s="77"/>
    </row>
    <row r="533748" spans="2:3" x14ac:dyDescent="0.25">
      <c r="B533748" s="78"/>
      <c r="C533748" s="77"/>
    </row>
    <row r="533858" spans="2:3" x14ac:dyDescent="0.25">
      <c r="B533858" s="78"/>
      <c r="C533858" s="77"/>
    </row>
    <row r="533859" spans="2:3" x14ac:dyDescent="0.25">
      <c r="B533859" s="78"/>
      <c r="C533859" s="77"/>
    </row>
    <row r="533860" spans="2:3" x14ac:dyDescent="0.25">
      <c r="B533860" s="78"/>
      <c r="C533860" s="77"/>
    </row>
    <row r="533861" spans="2:3" x14ac:dyDescent="0.25">
      <c r="B533861" s="78"/>
      <c r="C533861" s="77"/>
    </row>
    <row r="533862" spans="2:3" x14ac:dyDescent="0.25">
      <c r="B533862" s="78"/>
      <c r="C533862" s="77"/>
    </row>
    <row r="533863" spans="2:3" x14ac:dyDescent="0.25">
      <c r="B533863" s="78"/>
      <c r="C533863" s="77"/>
    </row>
    <row r="533864" spans="2:3" x14ac:dyDescent="0.25">
      <c r="B533864" s="78"/>
      <c r="C533864" s="77"/>
    </row>
    <row r="533865" spans="2:3" x14ac:dyDescent="0.25">
      <c r="B533865" s="78"/>
      <c r="C533865" s="77"/>
    </row>
    <row r="533866" spans="2:3" x14ac:dyDescent="0.25">
      <c r="B533866" s="78"/>
      <c r="C533866" s="77"/>
    </row>
    <row r="533867" spans="2:3" x14ac:dyDescent="0.25">
      <c r="B533867" s="78"/>
      <c r="C533867" s="77"/>
    </row>
    <row r="533868" spans="2:3" x14ac:dyDescent="0.25">
      <c r="B533868" s="78"/>
      <c r="C533868" s="77"/>
    </row>
    <row r="533869" spans="2:3" x14ac:dyDescent="0.25">
      <c r="B533869" s="78"/>
      <c r="C533869" s="77"/>
    </row>
    <row r="533870" spans="2:3" x14ac:dyDescent="0.25">
      <c r="B533870" s="78"/>
      <c r="C533870" s="77"/>
    </row>
    <row r="533980" spans="2:3" x14ac:dyDescent="0.25">
      <c r="B533980" s="78"/>
      <c r="C533980" s="77"/>
    </row>
    <row r="533981" spans="2:3" x14ac:dyDescent="0.25">
      <c r="B533981" s="78"/>
      <c r="C533981" s="77"/>
    </row>
    <row r="533982" spans="2:3" x14ac:dyDescent="0.25">
      <c r="B533982" s="78"/>
      <c r="C533982" s="77"/>
    </row>
    <row r="533983" spans="2:3" x14ac:dyDescent="0.25">
      <c r="B533983" s="78"/>
      <c r="C533983" s="77"/>
    </row>
    <row r="533984" spans="2:3" x14ac:dyDescent="0.25">
      <c r="B533984" s="78"/>
      <c r="C533984" s="77"/>
    </row>
    <row r="533985" spans="2:3" x14ac:dyDescent="0.25">
      <c r="B533985" s="78"/>
      <c r="C533985" s="77"/>
    </row>
    <row r="533986" spans="2:3" x14ac:dyDescent="0.25">
      <c r="B533986" s="78"/>
      <c r="C533986" s="77"/>
    </row>
    <row r="533987" spans="2:3" x14ac:dyDescent="0.25">
      <c r="B533987" s="78"/>
      <c r="C533987" s="77"/>
    </row>
    <row r="533988" spans="2:3" x14ac:dyDescent="0.25">
      <c r="B533988" s="78"/>
      <c r="C533988" s="77"/>
    </row>
    <row r="533989" spans="2:3" x14ac:dyDescent="0.25">
      <c r="B533989" s="78"/>
      <c r="C533989" s="77"/>
    </row>
    <row r="533990" spans="2:3" x14ac:dyDescent="0.25">
      <c r="B533990" s="78"/>
      <c r="C533990" s="77"/>
    </row>
    <row r="533991" spans="2:3" x14ac:dyDescent="0.25">
      <c r="B533991" s="78"/>
      <c r="C533991" s="77"/>
    </row>
    <row r="533992" spans="2:3" x14ac:dyDescent="0.25">
      <c r="B533992" s="78"/>
      <c r="C533992" s="77"/>
    </row>
    <row r="534102" spans="2:3" x14ac:dyDescent="0.25">
      <c r="B534102" s="78"/>
      <c r="C534102" s="77"/>
    </row>
    <row r="534103" spans="2:3" x14ac:dyDescent="0.25">
      <c r="B534103" s="78"/>
      <c r="C534103" s="77"/>
    </row>
    <row r="534104" spans="2:3" x14ac:dyDescent="0.25">
      <c r="B534104" s="78"/>
      <c r="C534104" s="77"/>
    </row>
    <row r="534105" spans="2:3" x14ac:dyDescent="0.25">
      <c r="B534105" s="78"/>
      <c r="C534105" s="77"/>
    </row>
    <row r="534106" spans="2:3" x14ac:dyDescent="0.25">
      <c r="B534106" s="78"/>
      <c r="C534106" s="77"/>
    </row>
    <row r="534107" spans="2:3" x14ac:dyDescent="0.25">
      <c r="B534107" s="78"/>
      <c r="C534107" s="77"/>
    </row>
    <row r="534108" spans="2:3" x14ac:dyDescent="0.25">
      <c r="B534108" s="78"/>
      <c r="C534108" s="77"/>
    </row>
    <row r="534109" spans="2:3" x14ac:dyDescent="0.25">
      <c r="B534109" s="78"/>
      <c r="C534109" s="77"/>
    </row>
    <row r="534110" spans="2:3" x14ac:dyDescent="0.25">
      <c r="B534110" s="78"/>
      <c r="C534110" s="77"/>
    </row>
    <row r="534111" spans="2:3" x14ac:dyDescent="0.25">
      <c r="B534111" s="78"/>
      <c r="C534111" s="77"/>
    </row>
    <row r="534112" spans="2:3" x14ac:dyDescent="0.25">
      <c r="B534112" s="78"/>
      <c r="C534112" s="77"/>
    </row>
    <row r="534113" spans="2:3" x14ac:dyDescent="0.25">
      <c r="B534113" s="78"/>
      <c r="C534113" s="77"/>
    </row>
    <row r="534114" spans="2:3" x14ac:dyDescent="0.25">
      <c r="B534114" s="78"/>
      <c r="C534114" s="77"/>
    </row>
    <row r="534224" spans="2:3" x14ac:dyDescent="0.25">
      <c r="B534224" s="78"/>
      <c r="C534224" s="77"/>
    </row>
    <row r="534225" spans="2:3" x14ac:dyDescent="0.25">
      <c r="B534225" s="78"/>
      <c r="C534225" s="77"/>
    </row>
    <row r="534226" spans="2:3" x14ac:dyDescent="0.25">
      <c r="B534226" s="78"/>
      <c r="C534226" s="77"/>
    </row>
    <row r="534227" spans="2:3" x14ac:dyDescent="0.25">
      <c r="B534227" s="78"/>
      <c r="C534227" s="77"/>
    </row>
    <row r="534228" spans="2:3" x14ac:dyDescent="0.25">
      <c r="B534228" s="78"/>
      <c r="C534228" s="77"/>
    </row>
    <row r="534229" spans="2:3" x14ac:dyDescent="0.25">
      <c r="B534229" s="78"/>
      <c r="C534229" s="77"/>
    </row>
    <row r="534230" spans="2:3" x14ac:dyDescent="0.25">
      <c r="B534230" s="78"/>
      <c r="C534230" s="77"/>
    </row>
    <row r="534231" spans="2:3" x14ac:dyDescent="0.25">
      <c r="B534231" s="78"/>
      <c r="C534231" s="77"/>
    </row>
    <row r="534232" spans="2:3" x14ac:dyDescent="0.25">
      <c r="B534232" s="78"/>
      <c r="C534232" s="77"/>
    </row>
    <row r="534233" spans="2:3" x14ac:dyDescent="0.25">
      <c r="B534233" s="78"/>
      <c r="C534233" s="77"/>
    </row>
    <row r="534234" spans="2:3" x14ac:dyDescent="0.25">
      <c r="B534234" s="78"/>
      <c r="C534234" s="77"/>
    </row>
    <row r="534235" spans="2:3" x14ac:dyDescent="0.25">
      <c r="B534235" s="78"/>
      <c r="C534235" s="77"/>
    </row>
    <row r="534236" spans="2:3" x14ac:dyDescent="0.25">
      <c r="B534236" s="78"/>
      <c r="C534236" s="77"/>
    </row>
    <row r="534346" spans="2:3" x14ac:dyDescent="0.25">
      <c r="B534346" s="78"/>
      <c r="C534346" s="77"/>
    </row>
    <row r="534347" spans="2:3" x14ac:dyDescent="0.25">
      <c r="B534347" s="78"/>
      <c r="C534347" s="77"/>
    </row>
    <row r="534348" spans="2:3" x14ac:dyDescent="0.25">
      <c r="B534348" s="78"/>
      <c r="C534348" s="77"/>
    </row>
    <row r="534349" spans="2:3" x14ac:dyDescent="0.25">
      <c r="B534349" s="78"/>
      <c r="C534349" s="77"/>
    </row>
    <row r="534350" spans="2:3" x14ac:dyDescent="0.25">
      <c r="B534350" s="78"/>
      <c r="C534350" s="77"/>
    </row>
    <row r="534351" spans="2:3" x14ac:dyDescent="0.25">
      <c r="B534351" s="78"/>
      <c r="C534351" s="77"/>
    </row>
    <row r="534352" spans="2:3" x14ac:dyDescent="0.25">
      <c r="B534352" s="78"/>
      <c r="C534352" s="77"/>
    </row>
    <row r="534353" spans="2:3" x14ac:dyDescent="0.25">
      <c r="B534353" s="78"/>
      <c r="C534353" s="77"/>
    </row>
    <row r="534354" spans="2:3" x14ac:dyDescent="0.25">
      <c r="B534354" s="78"/>
      <c r="C534354" s="77"/>
    </row>
    <row r="534355" spans="2:3" x14ac:dyDescent="0.25">
      <c r="B534355" s="78"/>
      <c r="C534355" s="77"/>
    </row>
    <row r="534356" spans="2:3" x14ac:dyDescent="0.25">
      <c r="B534356" s="78"/>
      <c r="C534356" s="77"/>
    </row>
    <row r="534357" spans="2:3" x14ac:dyDescent="0.25">
      <c r="B534357" s="78"/>
      <c r="C534357" s="77"/>
    </row>
    <row r="534358" spans="2:3" x14ac:dyDescent="0.25">
      <c r="B534358" s="78"/>
      <c r="C534358" s="77"/>
    </row>
    <row r="534468" spans="2:3" x14ac:dyDescent="0.25">
      <c r="B534468" s="78"/>
      <c r="C534468" s="77"/>
    </row>
    <row r="534469" spans="2:3" x14ac:dyDescent="0.25">
      <c r="B534469" s="78"/>
      <c r="C534469" s="77"/>
    </row>
    <row r="534470" spans="2:3" x14ac:dyDescent="0.25">
      <c r="B534470" s="78"/>
      <c r="C534470" s="77"/>
    </row>
    <row r="534471" spans="2:3" x14ac:dyDescent="0.25">
      <c r="B534471" s="78"/>
      <c r="C534471" s="77"/>
    </row>
    <row r="534472" spans="2:3" x14ac:dyDescent="0.25">
      <c r="B534472" s="78"/>
      <c r="C534472" s="77"/>
    </row>
    <row r="534473" spans="2:3" x14ac:dyDescent="0.25">
      <c r="B534473" s="78"/>
      <c r="C534473" s="77"/>
    </row>
    <row r="534474" spans="2:3" x14ac:dyDescent="0.25">
      <c r="B534474" s="78"/>
      <c r="C534474" s="77"/>
    </row>
    <row r="534475" spans="2:3" x14ac:dyDescent="0.25">
      <c r="B534475" s="78"/>
      <c r="C534475" s="77"/>
    </row>
    <row r="534476" spans="2:3" x14ac:dyDescent="0.25">
      <c r="B534476" s="78"/>
      <c r="C534476" s="77"/>
    </row>
    <row r="534477" spans="2:3" x14ac:dyDescent="0.25">
      <c r="B534477" s="78"/>
      <c r="C534477" s="77"/>
    </row>
    <row r="534478" spans="2:3" x14ac:dyDescent="0.25">
      <c r="B534478" s="78"/>
      <c r="C534478" s="77"/>
    </row>
    <row r="534479" spans="2:3" x14ac:dyDescent="0.25">
      <c r="B534479" s="78"/>
      <c r="C534479" s="77"/>
    </row>
    <row r="534480" spans="2:3" x14ac:dyDescent="0.25">
      <c r="B534480" s="78"/>
      <c r="C534480" s="77"/>
    </row>
    <row r="534590" spans="2:3" x14ac:dyDescent="0.25">
      <c r="B534590" s="78"/>
      <c r="C534590" s="77"/>
    </row>
    <row r="534591" spans="2:3" x14ac:dyDescent="0.25">
      <c r="B534591" s="78"/>
      <c r="C534591" s="77"/>
    </row>
    <row r="534592" spans="2:3" x14ac:dyDescent="0.25">
      <c r="B534592" s="78"/>
      <c r="C534592" s="77"/>
    </row>
    <row r="534593" spans="2:3" x14ac:dyDescent="0.25">
      <c r="B534593" s="78"/>
      <c r="C534593" s="77"/>
    </row>
    <row r="534594" spans="2:3" x14ac:dyDescent="0.25">
      <c r="B534594" s="78"/>
      <c r="C534594" s="77"/>
    </row>
    <row r="534595" spans="2:3" x14ac:dyDescent="0.25">
      <c r="B534595" s="78"/>
      <c r="C534595" s="77"/>
    </row>
    <row r="534596" spans="2:3" x14ac:dyDescent="0.25">
      <c r="B534596" s="78"/>
      <c r="C534596" s="77"/>
    </row>
    <row r="534597" spans="2:3" x14ac:dyDescent="0.25">
      <c r="B534597" s="78"/>
      <c r="C534597" s="77"/>
    </row>
    <row r="534598" spans="2:3" x14ac:dyDescent="0.25">
      <c r="B534598" s="78"/>
      <c r="C534598" s="77"/>
    </row>
    <row r="534599" spans="2:3" x14ac:dyDescent="0.25">
      <c r="B534599" s="78"/>
      <c r="C534599" s="77"/>
    </row>
    <row r="534600" spans="2:3" x14ac:dyDescent="0.25">
      <c r="B534600" s="78"/>
      <c r="C534600" s="77"/>
    </row>
    <row r="534601" spans="2:3" x14ac:dyDescent="0.25">
      <c r="B534601" s="78"/>
      <c r="C534601" s="77"/>
    </row>
    <row r="534602" spans="2:3" x14ac:dyDescent="0.25">
      <c r="B534602" s="78"/>
      <c r="C534602" s="77"/>
    </row>
    <row r="534712" spans="2:3" x14ac:dyDescent="0.25">
      <c r="B534712" s="78"/>
      <c r="C534712" s="77"/>
    </row>
    <row r="534713" spans="2:3" x14ac:dyDescent="0.25">
      <c r="B534713" s="78"/>
      <c r="C534713" s="77"/>
    </row>
    <row r="534714" spans="2:3" x14ac:dyDescent="0.25">
      <c r="B534714" s="78"/>
      <c r="C534714" s="77"/>
    </row>
    <row r="534715" spans="2:3" x14ac:dyDescent="0.25">
      <c r="B534715" s="78"/>
      <c r="C534715" s="77"/>
    </row>
    <row r="534716" spans="2:3" x14ac:dyDescent="0.25">
      <c r="B534716" s="78"/>
      <c r="C534716" s="77"/>
    </row>
    <row r="534717" spans="2:3" x14ac:dyDescent="0.25">
      <c r="B534717" s="78"/>
      <c r="C534717" s="77"/>
    </row>
    <row r="534718" spans="2:3" x14ac:dyDescent="0.25">
      <c r="B534718" s="78"/>
      <c r="C534718" s="77"/>
    </row>
    <row r="534719" spans="2:3" x14ac:dyDescent="0.25">
      <c r="B534719" s="78"/>
      <c r="C534719" s="77"/>
    </row>
    <row r="534720" spans="2:3" x14ac:dyDescent="0.25">
      <c r="B534720" s="78"/>
      <c r="C534720" s="77"/>
    </row>
    <row r="534721" spans="2:3" x14ac:dyDescent="0.25">
      <c r="B534721" s="78"/>
      <c r="C534721" s="77"/>
    </row>
    <row r="534722" spans="2:3" x14ac:dyDescent="0.25">
      <c r="B534722" s="78"/>
      <c r="C534722" s="77"/>
    </row>
    <row r="534723" spans="2:3" x14ac:dyDescent="0.25">
      <c r="B534723" s="78"/>
      <c r="C534723" s="77"/>
    </row>
    <row r="534724" spans="2:3" x14ac:dyDescent="0.25">
      <c r="B534724" s="78"/>
      <c r="C534724" s="77"/>
    </row>
    <row r="534834" spans="2:3" x14ac:dyDescent="0.25">
      <c r="B534834" s="78"/>
      <c r="C534834" s="77"/>
    </row>
    <row r="534835" spans="2:3" x14ac:dyDescent="0.25">
      <c r="B534835" s="78"/>
      <c r="C534835" s="77"/>
    </row>
    <row r="534836" spans="2:3" x14ac:dyDescent="0.25">
      <c r="B534836" s="78"/>
      <c r="C534836" s="77"/>
    </row>
    <row r="534837" spans="2:3" x14ac:dyDescent="0.25">
      <c r="B534837" s="78"/>
      <c r="C534837" s="77"/>
    </row>
    <row r="534838" spans="2:3" x14ac:dyDescent="0.25">
      <c r="B534838" s="78"/>
      <c r="C534838" s="77"/>
    </row>
    <row r="534839" spans="2:3" x14ac:dyDescent="0.25">
      <c r="B534839" s="78"/>
      <c r="C534839" s="77"/>
    </row>
    <row r="534840" spans="2:3" x14ac:dyDescent="0.25">
      <c r="B534840" s="78"/>
      <c r="C534840" s="77"/>
    </row>
    <row r="534841" spans="2:3" x14ac:dyDescent="0.25">
      <c r="B534841" s="78"/>
      <c r="C534841" s="77"/>
    </row>
    <row r="534842" spans="2:3" x14ac:dyDescent="0.25">
      <c r="B534842" s="78"/>
      <c r="C534842" s="77"/>
    </row>
    <row r="534843" spans="2:3" x14ac:dyDescent="0.25">
      <c r="B534843" s="78"/>
      <c r="C534843" s="77"/>
    </row>
    <row r="534844" spans="2:3" x14ac:dyDescent="0.25">
      <c r="B534844" s="78"/>
      <c r="C534844" s="77"/>
    </row>
    <row r="534845" spans="2:3" x14ac:dyDescent="0.25">
      <c r="B534845" s="78"/>
      <c r="C534845" s="77"/>
    </row>
    <row r="534846" spans="2:3" x14ac:dyDescent="0.25">
      <c r="B534846" s="78"/>
      <c r="C534846" s="77"/>
    </row>
    <row r="534956" spans="2:3" x14ac:dyDescent="0.25">
      <c r="B534956" s="78"/>
      <c r="C534956" s="77"/>
    </row>
    <row r="534957" spans="2:3" x14ac:dyDescent="0.25">
      <c r="B534957" s="78"/>
      <c r="C534957" s="77"/>
    </row>
    <row r="534958" spans="2:3" x14ac:dyDescent="0.25">
      <c r="B534958" s="78"/>
      <c r="C534958" s="77"/>
    </row>
    <row r="534959" spans="2:3" x14ac:dyDescent="0.25">
      <c r="B534959" s="78"/>
      <c r="C534959" s="77"/>
    </row>
    <row r="534960" spans="2:3" x14ac:dyDescent="0.25">
      <c r="B534960" s="78"/>
      <c r="C534960" s="77"/>
    </row>
    <row r="534961" spans="2:3" x14ac:dyDescent="0.25">
      <c r="B534961" s="78"/>
      <c r="C534961" s="77"/>
    </row>
    <row r="534962" spans="2:3" x14ac:dyDescent="0.25">
      <c r="B534962" s="78"/>
      <c r="C534962" s="77"/>
    </row>
    <row r="534963" spans="2:3" x14ac:dyDescent="0.25">
      <c r="B534963" s="78"/>
      <c r="C534963" s="77"/>
    </row>
    <row r="534964" spans="2:3" x14ac:dyDescent="0.25">
      <c r="B534964" s="78"/>
      <c r="C534964" s="77"/>
    </row>
    <row r="534965" spans="2:3" x14ac:dyDescent="0.25">
      <c r="B534965" s="78"/>
      <c r="C534965" s="77"/>
    </row>
    <row r="534966" spans="2:3" x14ac:dyDescent="0.25">
      <c r="B534966" s="78"/>
      <c r="C534966" s="77"/>
    </row>
    <row r="534967" spans="2:3" x14ac:dyDescent="0.25">
      <c r="B534967" s="78"/>
      <c r="C534967" s="77"/>
    </row>
    <row r="534968" spans="2:3" x14ac:dyDescent="0.25">
      <c r="B534968" s="78"/>
      <c r="C534968" s="77"/>
    </row>
    <row r="535078" spans="2:3" x14ac:dyDescent="0.25">
      <c r="B535078" s="78"/>
      <c r="C535078" s="77"/>
    </row>
    <row r="535079" spans="2:3" x14ac:dyDescent="0.25">
      <c r="B535079" s="78"/>
      <c r="C535079" s="77"/>
    </row>
    <row r="535080" spans="2:3" x14ac:dyDescent="0.25">
      <c r="B535080" s="78"/>
      <c r="C535080" s="77"/>
    </row>
    <row r="535081" spans="2:3" x14ac:dyDescent="0.25">
      <c r="B535081" s="78"/>
      <c r="C535081" s="77"/>
    </row>
    <row r="535082" spans="2:3" x14ac:dyDescent="0.25">
      <c r="B535082" s="78"/>
      <c r="C535082" s="77"/>
    </row>
    <row r="535083" spans="2:3" x14ac:dyDescent="0.25">
      <c r="B535083" s="78"/>
      <c r="C535083" s="77"/>
    </row>
    <row r="535084" spans="2:3" x14ac:dyDescent="0.25">
      <c r="B535084" s="78"/>
      <c r="C535084" s="77"/>
    </row>
    <row r="535085" spans="2:3" x14ac:dyDescent="0.25">
      <c r="B535085" s="78"/>
      <c r="C535085" s="77"/>
    </row>
    <row r="535086" spans="2:3" x14ac:dyDescent="0.25">
      <c r="B535086" s="78"/>
      <c r="C535086" s="77"/>
    </row>
    <row r="535087" spans="2:3" x14ac:dyDescent="0.25">
      <c r="B535087" s="78"/>
      <c r="C535087" s="77"/>
    </row>
    <row r="535088" spans="2:3" x14ac:dyDescent="0.25">
      <c r="B535088" s="78"/>
      <c r="C535088" s="77"/>
    </row>
    <row r="535089" spans="2:3" x14ac:dyDescent="0.25">
      <c r="B535089" s="78"/>
      <c r="C535089" s="77"/>
    </row>
    <row r="535090" spans="2:3" x14ac:dyDescent="0.25">
      <c r="B535090" s="78"/>
      <c r="C535090" s="77"/>
    </row>
    <row r="535200" spans="2:3" x14ac:dyDescent="0.25">
      <c r="B535200" s="78"/>
      <c r="C535200" s="77"/>
    </row>
    <row r="535201" spans="2:3" x14ac:dyDescent="0.25">
      <c r="B535201" s="78"/>
      <c r="C535201" s="77"/>
    </row>
    <row r="535202" spans="2:3" x14ac:dyDescent="0.25">
      <c r="B535202" s="78"/>
      <c r="C535202" s="77"/>
    </row>
    <row r="535203" spans="2:3" x14ac:dyDescent="0.25">
      <c r="B535203" s="78"/>
      <c r="C535203" s="77"/>
    </row>
    <row r="535204" spans="2:3" x14ac:dyDescent="0.25">
      <c r="B535204" s="78"/>
      <c r="C535204" s="77"/>
    </row>
    <row r="535205" spans="2:3" x14ac:dyDescent="0.25">
      <c r="B535205" s="78"/>
      <c r="C535205" s="77"/>
    </row>
    <row r="535206" spans="2:3" x14ac:dyDescent="0.25">
      <c r="B535206" s="78"/>
      <c r="C535206" s="77"/>
    </row>
    <row r="535207" spans="2:3" x14ac:dyDescent="0.25">
      <c r="B535207" s="78"/>
      <c r="C535207" s="77"/>
    </row>
    <row r="535208" spans="2:3" x14ac:dyDescent="0.25">
      <c r="B535208" s="78"/>
      <c r="C535208" s="77"/>
    </row>
    <row r="535209" spans="2:3" x14ac:dyDescent="0.25">
      <c r="B535209" s="78"/>
      <c r="C535209" s="77"/>
    </row>
    <row r="535210" spans="2:3" x14ac:dyDescent="0.25">
      <c r="B535210" s="78"/>
      <c r="C535210" s="77"/>
    </row>
    <row r="535211" spans="2:3" x14ac:dyDescent="0.25">
      <c r="B535211" s="78"/>
      <c r="C535211" s="77"/>
    </row>
    <row r="535212" spans="2:3" x14ac:dyDescent="0.25">
      <c r="B535212" s="78"/>
      <c r="C535212" s="77"/>
    </row>
    <row r="535322" spans="2:3" x14ac:dyDescent="0.25">
      <c r="B535322" s="78"/>
      <c r="C535322" s="77"/>
    </row>
    <row r="535323" spans="2:3" x14ac:dyDescent="0.25">
      <c r="B535323" s="78"/>
      <c r="C535323" s="77"/>
    </row>
    <row r="535324" spans="2:3" x14ac:dyDescent="0.25">
      <c r="B535324" s="78"/>
      <c r="C535324" s="77"/>
    </row>
    <row r="535325" spans="2:3" x14ac:dyDescent="0.25">
      <c r="B535325" s="78"/>
      <c r="C535325" s="77"/>
    </row>
    <row r="535326" spans="2:3" x14ac:dyDescent="0.25">
      <c r="B535326" s="78"/>
      <c r="C535326" s="77"/>
    </row>
    <row r="535327" spans="2:3" x14ac:dyDescent="0.25">
      <c r="B535327" s="78"/>
      <c r="C535327" s="77"/>
    </row>
    <row r="535328" spans="2:3" x14ac:dyDescent="0.25">
      <c r="B535328" s="78"/>
      <c r="C535328" s="77"/>
    </row>
    <row r="535329" spans="2:3" x14ac:dyDescent="0.25">
      <c r="B535329" s="78"/>
      <c r="C535329" s="77"/>
    </row>
    <row r="535330" spans="2:3" x14ac:dyDescent="0.25">
      <c r="B535330" s="78"/>
      <c r="C535330" s="77"/>
    </row>
    <row r="535331" spans="2:3" x14ac:dyDescent="0.25">
      <c r="B535331" s="78"/>
      <c r="C535331" s="77"/>
    </row>
    <row r="535332" spans="2:3" x14ac:dyDescent="0.25">
      <c r="B535332" s="78"/>
      <c r="C535332" s="77"/>
    </row>
    <row r="535333" spans="2:3" x14ac:dyDescent="0.25">
      <c r="B535333" s="78"/>
      <c r="C535333" s="77"/>
    </row>
    <row r="535334" spans="2:3" x14ac:dyDescent="0.25">
      <c r="B535334" s="78"/>
      <c r="C535334" s="77"/>
    </row>
    <row r="535444" spans="2:3" x14ac:dyDescent="0.25">
      <c r="B535444" s="78"/>
      <c r="C535444" s="77"/>
    </row>
    <row r="535445" spans="2:3" x14ac:dyDescent="0.25">
      <c r="B535445" s="78"/>
      <c r="C535445" s="77"/>
    </row>
    <row r="535446" spans="2:3" x14ac:dyDescent="0.25">
      <c r="B535446" s="78"/>
      <c r="C535446" s="77"/>
    </row>
    <row r="535447" spans="2:3" x14ac:dyDescent="0.25">
      <c r="B535447" s="78"/>
      <c r="C535447" s="77"/>
    </row>
    <row r="535448" spans="2:3" x14ac:dyDescent="0.25">
      <c r="B535448" s="78"/>
      <c r="C535448" s="77"/>
    </row>
    <row r="535449" spans="2:3" x14ac:dyDescent="0.25">
      <c r="B535449" s="78"/>
      <c r="C535449" s="77"/>
    </row>
    <row r="535450" spans="2:3" x14ac:dyDescent="0.25">
      <c r="B535450" s="78"/>
      <c r="C535450" s="77"/>
    </row>
    <row r="535451" spans="2:3" x14ac:dyDescent="0.25">
      <c r="B535451" s="78"/>
      <c r="C535451" s="77"/>
    </row>
    <row r="535452" spans="2:3" x14ac:dyDescent="0.25">
      <c r="B535452" s="78"/>
      <c r="C535452" s="77"/>
    </row>
    <row r="535453" spans="2:3" x14ac:dyDescent="0.25">
      <c r="B535453" s="78"/>
      <c r="C535453" s="77"/>
    </row>
    <row r="535454" spans="2:3" x14ac:dyDescent="0.25">
      <c r="B535454" s="78"/>
      <c r="C535454" s="77"/>
    </row>
    <row r="535455" spans="2:3" x14ac:dyDescent="0.25">
      <c r="B535455" s="78"/>
      <c r="C535455" s="77"/>
    </row>
    <row r="535456" spans="2:3" x14ac:dyDescent="0.25">
      <c r="B535456" s="78"/>
      <c r="C535456" s="77"/>
    </row>
    <row r="535566" spans="2:3" x14ac:dyDescent="0.25">
      <c r="B535566" s="78"/>
      <c r="C535566" s="77"/>
    </row>
    <row r="535567" spans="2:3" x14ac:dyDescent="0.25">
      <c r="B535567" s="78"/>
      <c r="C535567" s="77"/>
    </row>
    <row r="535568" spans="2:3" x14ac:dyDescent="0.25">
      <c r="B535568" s="78"/>
      <c r="C535568" s="77"/>
    </row>
    <row r="535569" spans="2:3" x14ac:dyDescent="0.25">
      <c r="B535569" s="78"/>
      <c r="C535569" s="77"/>
    </row>
    <row r="535570" spans="2:3" x14ac:dyDescent="0.25">
      <c r="B535570" s="78"/>
      <c r="C535570" s="77"/>
    </row>
    <row r="535571" spans="2:3" x14ac:dyDescent="0.25">
      <c r="B535571" s="78"/>
      <c r="C535571" s="77"/>
    </row>
    <row r="535572" spans="2:3" x14ac:dyDescent="0.25">
      <c r="B535572" s="78"/>
      <c r="C535572" s="77"/>
    </row>
    <row r="535573" spans="2:3" x14ac:dyDescent="0.25">
      <c r="B535573" s="78"/>
      <c r="C535573" s="77"/>
    </row>
    <row r="535574" spans="2:3" x14ac:dyDescent="0.25">
      <c r="B535574" s="78"/>
      <c r="C535574" s="77"/>
    </row>
    <row r="535575" spans="2:3" x14ac:dyDescent="0.25">
      <c r="B535575" s="78"/>
      <c r="C535575" s="77"/>
    </row>
    <row r="535576" spans="2:3" x14ac:dyDescent="0.25">
      <c r="B535576" s="78"/>
      <c r="C535576" s="77"/>
    </row>
    <row r="535577" spans="2:3" x14ac:dyDescent="0.25">
      <c r="B535577" s="78"/>
      <c r="C535577" s="77"/>
    </row>
    <row r="535578" spans="2:3" x14ac:dyDescent="0.25">
      <c r="B535578" s="78"/>
      <c r="C535578" s="77"/>
    </row>
    <row r="535688" spans="2:3" x14ac:dyDescent="0.25">
      <c r="B535688" s="78"/>
      <c r="C535688" s="77"/>
    </row>
    <row r="535689" spans="2:3" x14ac:dyDescent="0.25">
      <c r="B535689" s="78"/>
      <c r="C535689" s="77"/>
    </row>
    <row r="535690" spans="2:3" x14ac:dyDescent="0.25">
      <c r="B535690" s="78"/>
      <c r="C535690" s="77"/>
    </row>
    <row r="535691" spans="2:3" x14ac:dyDescent="0.25">
      <c r="B535691" s="78"/>
      <c r="C535691" s="77"/>
    </row>
    <row r="535692" spans="2:3" x14ac:dyDescent="0.25">
      <c r="B535692" s="78"/>
      <c r="C535692" s="77"/>
    </row>
    <row r="535693" spans="2:3" x14ac:dyDescent="0.25">
      <c r="B535693" s="78"/>
      <c r="C535693" s="77"/>
    </row>
    <row r="535694" spans="2:3" x14ac:dyDescent="0.25">
      <c r="B535694" s="78"/>
      <c r="C535694" s="77"/>
    </row>
    <row r="535695" spans="2:3" x14ac:dyDescent="0.25">
      <c r="B535695" s="78"/>
      <c r="C535695" s="77"/>
    </row>
    <row r="535696" spans="2:3" x14ac:dyDescent="0.25">
      <c r="B535696" s="78"/>
      <c r="C535696" s="77"/>
    </row>
    <row r="535697" spans="2:3" x14ac:dyDescent="0.25">
      <c r="B535697" s="78"/>
      <c r="C535697" s="77"/>
    </row>
    <row r="535698" spans="2:3" x14ac:dyDescent="0.25">
      <c r="B535698" s="78"/>
      <c r="C535698" s="77"/>
    </row>
    <row r="535699" spans="2:3" x14ac:dyDescent="0.25">
      <c r="B535699" s="78"/>
      <c r="C535699" s="77"/>
    </row>
    <row r="535700" spans="2:3" x14ac:dyDescent="0.25">
      <c r="B535700" s="78"/>
      <c r="C535700" s="77"/>
    </row>
    <row r="535810" spans="2:3" x14ac:dyDescent="0.25">
      <c r="B535810" s="78"/>
      <c r="C535810" s="77"/>
    </row>
    <row r="535811" spans="2:3" x14ac:dyDescent="0.25">
      <c r="B535811" s="78"/>
      <c r="C535811" s="77"/>
    </row>
    <row r="535812" spans="2:3" x14ac:dyDescent="0.25">
      <c r="B535812" s="78"/>
      <c r="C535812" s="77"/>
    </row>
    <row r="535813" spans="2:3" x14ac:dyDescent="0.25">
      <c r="B535813" s="78"/>
      <c r="C535813" s="77"/>
    </row>
    <row r="535814" spans="2:3" x14ac:dyDescent="0.25">
      <c r="B535814" s="78"/>
      <c r="C535814" s="77"/>
    </row>
    <row r="535815" spans="2:3" x14ac:dyDescent="0.25">
      <c r="B535815" s="78"/>
      <c r="C535815" s="77"/>
    </row>
    <row r="535816" spans="2:3" x14ac:dyDescent="0.25">
      <c r="B535816" s="78"/>
      <c r="C535816" s="77"/>
    </row>
    <row r="535817" spans="2:3" x14ac:dyDescent="0.25">
      <c r="B535817" s="78"/>
      <c r="C535817" s="77"/>
    </row>
    <row r="535818" spans="2:3" x14ac:dyDescent="0.25">
      <c r="B535818" s="78"/>
      <c r="C535818" s="77"/>
    </row>
    <row r="535819" spans="2:3" x14ac:dyDescent="0.25">
      <c r="B535819" s="78"/>
      <c r="C535819" s="77"/>
    </row>
    <row r="535820" spans="2:3" x14ac:dyDescent="0.25">
      <c r="B535820" s="78"/>
      <c r="C535820" s="77"/>
    </row>
    <row r="535821" spans="2:3" x14ac:dyDescent="0.25">
      <c r="B535821" s="78"/>
      <c r="C535821" s="77"/>
    </row>
    <row r="535822" spans="2:3" x14ac:dyDescent="0.25">
      <c r="B535822" s="78"/>
      <c r="C535822" s="77"/>
    </row>
    <row r="535932" spans="2:3" x14ac:dyDescent="0.25">
      <c r="B535932" s="78"/>
      <c r="C535932" s="77"/>
    </row>
    <row r="535933" spans="2:3" x14ac:dyDescent="0.25">
      <c r="B535933" s="78"/>
      <c r="C535933" s="77"/>
    </row>
    <row r="535934" spans="2:3" x14ac:dyDescent="0.25">
      <c r="B535934" s="78"/>
      <c r="C535934" s="77"/>
    </row>
    <row r="535935" spans="2:3" x14ac:dyDescent="0.25">
      <c r="B535935" s="78"/>
      <c r="C535935" s="77"/>
    </row>
    <row r="535936" spans="2:3" x14ac:dyDescent="0.25">
      <c r="B535936" s="78"/>
      <c r="C535936" s="77"/>
    </row>
    <row r="535937" spans="2:3" x14ac:dyDescent="0.25">
      <c r="B535937" s="78"/>
      <c r="C535937" s="77"/>
    </row>
    <row r="535938" spans="2:3" x14ac:dyDescent="0.25">
      <c r="B535938" s="78"/>
      <c r="C535938" s="77"/>
    </row>
    <row r="535939" spans="2:3" x14ac:dyDescent="0.25">
      <c r="B535939" s="78"/>
      <c r="C535939" s="77"/>
    </row>
    <row r="535940" spans="2:3" x14ac:dyDescent="0.25">
      <c r="B535940" s="78"/>
      <c r="C535940" s="77"/>
    </row>
    <row r="535941" spans="2:3" x14ac:dyDescent="0.25">
      <c r="B535941" s="78"/>
      <c r="C535941" s="77"/>
    </row>
    <row r="535942" spans="2:3" x14ac:dyDescent="0.25">
      <c r="B535942" s="78"/>
      <c r="C535942" s="77"/>
    </row>
    <row r="535943" spans="2:3" x14ac:dyDescent="0.25">
      <c r="B535943" s="78"/>
      <c r="C535943" s="77"/>
    </row>
    <row r="535944" spans="2:3" x14ac:dyDescent="0.25">
      <c r="B535944" s="78"/>
      <c r="C535944" s="77"/>
    </row>
    <row r="536054" spans="2:3" x14ac:dyDescent="0.25">
      <c r="B536054" s="78"/>
      <c r="C536054" s="77"/>
    </row>
    <row r="536055" spans="2:3" x14ac:dyDescent="0.25">
      <c r="B536055" s="78"/>
      <c r="C536055" s="77"/>
    </row>
    <row r="536056" spans="2:3" x14ac:dyDescent="0.25">
      <c r="B536056" s="78"/>
      <c r="C536056" s="77"/>
    </row>
    <row r="536057" spans="2:3" x14ac:dyDescent="0.25">
      <c r="B536057" s="78"/>
      <c r="C536057" s="77"/>
    </row>
    <row r="536058" spans="2:3" x14ac:dyDescent="0.25">
      <c r="B536058" s="78"/>
      <c r="C536058" s="77"/>
    </row>
    <row r="536059" spans="2:3" x14ac:dyDescent="0.25">
      <c r="B536059" s="78"/>
      <c r="C536059" s="77"/>
    </row>
    <row r="536060" spans="2:3" x14ac:dyDescent="0.25">
      <c r="B536060" s="78"/>
      <c r="C536060" s="77"/>
    </row>
    <row r="536061" spans="2:3" x14ac:dyDescent="0.25">
      <c r="B536061" s="78"/>
      <c r="C536061" s="77"/>
    </row>
    <row r="536062" spans="2:3" x14ac:dyDescent="0.25">
      <c r="B536062" s="78"/>
      <c r="C536062" s="77"/>
    </row>
    <row r="536063" spans="2:3" x14ac:dyDescent="0.25">
      <c r="B536063" s="78"/>
      <c r="C536063" s="77"/>
    </row>
    <row r="536064" spans="2:3" x14ac:dyDescent="0.25">
      <c r="B536064" s="78"/>
      <c r="C536064" s="77"/>
    </row>
    <row r="536065" spans="2:3" x14ac:dyDescent="0.25">
      <c r="B536065" s="78"/>
      <c r="C536065" s="77"/>
    </row>
    <row r="536066" spans="2:3" x14ac:dyDescent="0.25">
      <c r="B536066" s="78"/>
      <c r="C536066" s="77"/>
    </row>
    <row r="536176" spans="2:3" x14ac:dyDescent="0.25">
      <c r="B536176" s="78"/>
      <c r="C536176" s="77"/>
    </row>
    <row r="536177" spans="2:3" x14ac:dyDescent="0.25">
      <c r="B536177" s="78"/>
      <c r="C536177" s="77"/>
    </row>
    <row r="536178" spans="2:3" x14ac:dyDescent="0.25">
      <c r="B536178" s="78"/>
      <c r="C536178" s="77"/>
    </row>
    <row r="536179" spans="2:3" x14ac:dyDescent="0.25">
      <c r="B536179" s="78"/>
      <c r="C536179" s="77"/>
    </row>
    <row r="536180" spans="2:3" x14ac:dyDescent="0.25">
      <c r="B536180" s="78"/>
      <c r="C536180" s="77"/>
    </row>
    <row r="536181" spans="2:3" x14ac:dyDescent="0.25">
      <c r="B536181" s="78"/>
      <c r="C536181" s="77"/>
    </row>
    <row r="536182" spans="2:3" x14ac:dyDescent="0.25">
      <c r="B536182" s="78"/>
      <c r="C536182" s="77"/>
    </row>
    <row r="536183" spans="2:3" x14ac:dyDescent="0.25">
      <c r="B536183" s="78"/>
      <c r="C536183" s="77"/>
    </row>
    <row r="536184" spans="2:3" x14ac:dyDescent="0.25">
      <c r="B536184" s="78"/>
      <c r="C536184" s="77"/>
    </row>
    <row r="536185" spans="2:3" x14ac:dyDescent="0.25">
      <c r="B536185" s="78"/>
      <c r="C536185" s="77"/>
    </row>
    <row r="536186" spans="2:3" x14ac:dyDescent="0.25">
      <c r="B536186" s="78"/>
      <c r="C536186" s="77"/>
    </row>
    <row r="536187" spans="2:3" x14ac:dyDescent="0.25">
      <c r="B536187" s="78"/>
      <c r="C536187" s="77"/>
    </row>
    <row r="536188" spans="2:3" x14ac:dyDescent="0.25">
      <c r="B536188" s="78"/>
      <c r="C536188" s="77"/>
    </row>
    <row r="536298" spans="2:3" x14ac:dyDescent="0.25">
      <c r="B536298" s="78"/>
      <c r="C536298" s="77"/>
    </row>
    <row r="536299" spans="2:3" x14ac:dyDescent="0.25">
      <c r="B536299" s="78"/>
      <c r="C536299" s="77"/>
    </row>
    <row r="536300" spans="2:3" x14ac:dyDescent="0.25">
      <c r="B536300" s="78"/>
      <c r="C536300" s="77"/>
    </row>
    <row r="536301" spans="2:3" x14ac:dyDescent="0.25">
      <c r="B536301" s="78"/>
      <c r="C536301" s="77"/>
    </row>
    <row r="536302" spans="2:3" x14ac:dyDescent="0.25">
      <c r="B536302" s="78"/>
      <c r="C536302" s="77"/>
    </row>
    <row r="536303" spans="2:3" x14ac:dyDescent="0.25">
      <c r="B536303" s="78"/>
      <c r="C536303" s="77"/>
    </row>
    <row r="536304" spans="2:3" x14ac:dyDescent="0.25">
      <c r="B536304" s="78"/>
      <c r="C536304" s="77"/>
    </row>
    <row r="536305" spans="2:3" x14ac:dyDescent="0.25">
      <c r="B536305" s="78"/>
      <c r="C536305" s="77"/>
    </row>
    <row r="536306" spans="2:3" x14ac:dyDescent="0.25">
      <c r="B536306" s="78"/>
      <c r="C536306" s="77"/>
    </row>
    <row r="536307" spans="2:3" x14ac:dyDescent="0.25">
      <c r="B536307" s="78"/>
      <c r="C536307" s="77"/>
    </row>
    <row r="536308" spans="2:3" x14ac:dyDescent="0.25">
      <c r="B536308" s="78"/>
      <c r="C536308" s="77"/>
    </row>
    <row r="536309" spans="2:3" x14ac:dyDescent="0.25">
      <c r="B536309" s="78"/>
      <c r="C536309" s="77"/>
    </row>
    <row r="536310" spans="2:3" x14ac:dyDescent="0.25">
      <c r="B536310" s="78"/>
      <c r="C536310" s="77"/>
    </row>
    <row r="536420" spans="2:3" x14ac:dyDescent="0.25">
      <c r="B536420" s="78"/>
      <c r="C536420" s="77"/>
    </row>
    <row r="536421" spans="2:3" x14ac:dyDescent="0.25">
      <c r="B536421" s="78"/>
      <c r="C536421" s="77"/>
    </row>
    <row r="536422" spans="2:3" x14ac:dyDescent="0.25">
      <c r="B536422" s="78"/>
      <c r="C536422" s="77"/>
    </row>
    <row r="536423" spans="2:3" x14ac:dyDescent="0.25">
      <c r="B536423" s="78"/>
      <c r="C536423" s="77"/>
    </row>
    <row r="536424" spans="2:3" x14ac:dyDescent="0.25">
      <c r="B536424" s="78"/>
      <c r="C536424" s="77"/>
    </row>
    <row r="536425" spans="2:3" x14ac:dyDescent="0.25">
      <c r="B536425" s="78"/>
      <c r="C536425" s="77"/>
    </row>
    <row r="536426" spans="2:3" x14ac:dyDescent="0.25">
      <c r="B536426" s="78"/>
      <c r="C536426" s="77"/>
    </row>
    <row r="536427" spans="2:3" x14ac:dyDescent="0.25">
      <c r="B536427" s="78"/>
      <c r="C536427" s="77"/>
    </row>
    <row r="536428" spans="2:3" x14ac:dyDescent="0.25">
      <c r="B536428" s="78"/>
      <c r="C536428" s="77"/>
    </row>
    <row r="536429" spans="2:3" x14ac:dyDescent="0.25">
      <c r="B536429" s="78"/>
      <c r="C536429" s="77"/>
    </row>
    <row r="536430" spans="2:3" x14ac:dyDescent="0.25">
      <c r="B536430" s="78"/>
      <c r="C536430" s="77"/>
    </row>
    <row r="536431" spans="2:3" x14ac:dyDescent="0.25">
      <c r="B536431" s="78"/>
      <c r="C536431" s="77"/>
    </row>
    <row r="536432" spans="2:3" x14ac:dyDescent="0.25">
      <c r="B536432" s="78"/>
      <c r="C536432" s="77"/>
    </row>
    <row r="536542" spans="2:3" x14ac:dyDescent="0.25">
      <c r="B536542" s="78"/>
      <c r="C536542" s="77"/>
    </row>
    <row r="536543" spans="2:3" x14ac:dyDescent="0.25">
      <c r="B536543" s="78"/>
      <c r="C536543" s="77"/>
    </row>
    <row r="536544" spans="2:3" x14ac:dyDescent="0.25">
      <c r="B536544" s="78"/>
      <c r="C536544" s="77"/>
    </row>
    <row r="536545" spans="2:3" x14ac:dyDescent="0.25">
      <c r="B536545" s="78"/>
      <c r="C536545" s="77"/>
    </row>
    <row r="536546" spans="2:3" x14ac:dyDescent="0.25">
      <c r="B536546" s="78"/>
      <c r="C536546" s="77"/>
    </row>
    <row r="536547" spans="2:3" x14ac:dyDescent="0.25">
      <c r="B536547" s="78"/>
      <c r="C536547" s="77"/>
    </row>
    <row r="536548" spans="2:3" x14ac:dyDescent="0.25">
      <c r="B536548" s="78"/>
      <c r="C536548" s="77"/>
    </row>
    <row r="536549" spans="2:3" x14ac:dyDescent="0.25">
      <c r="B536549" s="78"/>
      <c r="C536549" s="77"/>
    </row>
    <row r="536550" spans="2:3" x14ac:dyDescent="0.25">
      <c r="B536550" s="78"/>
      <c r="C536550" s="77"/>
    </row>
    <row r="536551" spans="2:3" x14ac:dyDescent="0.25">
      <c r="B536551" s="78"/>
      <c r="C536551" s="77"/>
    </row>
    <row r="536552" spans="2:3" x14ac:dyDescent="0.25">
      <c r="B536552" s="78"/>
      <c r="C536552" s="77"/>
    </row>
    <row r="536553" spans="2:3" x14ac:dyDescent="0.25">
      <c r="B536553" s="78"/>
      <c r="C536553" s="77"/>
    </row>
    <row r="536554" spans="2:3" x14ac:dyDescent="0.25">
      <c r="B536554" s="78"/>
      <c r="C536554" s="77"/>
    </row>
    <row r="536664" spans="2:3" x14ac:dyDescent="0.25">
      <c r="B536664" s="78"/>
      <c r="C536664" s="77"/>
    </row>
    <row r="536665" spans="2:3" x14ac:dyDescent="0.25">
      <c r="B536665" s="78"/>
      <c r="C536665" s="77"/>
    </row>
    <row r="536666" spans="2:3" x14ac:dyDescent="0.25">
      <c r="B536666" s="78"/>
      <c r="C536666" s="77"/>
    </row>
    <row r="536667" spans="2:3" x14ac:dyDescent="0.25">
      <c r="B536667" s="78"/>
      <c r="C536667" s="77"/>
    </row>
    <row r="536668" spans="2:3" x14ac:dyDescent="0.25">
      <c r="B536668" s="78"/>
      <c r="C536668" s="77"/>
    </row>
    <row r="536669" spans="2:3" x14ac:dyDescent="0.25">
      <c r="B536669" s="78"/>
      <c r="C536669" s="77"/>
    </row>
    <row r="536670" spans="2:3" x14ac:dyDescent="0.25">
      <c r="B536670" s="78"/>
      <c r="C536670" s="77"/>
    </row>
    <row r="536671" spans="2:3" x14ac:dyDescent="0.25">
      <c r="B536671" s="78"/>
      <c r="C536671" s="77"/>
    </row>
    <row r="536672" spans="2:3" x14ac:dyDescent="0.25">
      <c r="B536672" s="78"/>
      <c r="C536672" s="77"/>
    </row>
    <row r="536673" spans="2:3" x14ac:dyDescent="0.25">
      <c r="B536673" s="78"/>
      <c r="C536673" s="77"/>
    </row>
    <row r="536674" spans="2:3" x14ac:dyDescent="0.25">
      <c r="B536674" s="78"/>
      <c r="C536674" s="77"/>
    </row>
    <row r="536675" spans="2:3" x14ac:dyDescent="0.25">
      <c r="B536675" s="78"/>
      <c r="C536675" s="77"/>
    </row>
    <row r="536676" spans="2:3" x14ac:dyDescent="0.25">
      <c r="B536676" s="78"/>
      <c r="C536676" s="77"/>
    </row>
    <row r="536786" spans="2:3" x14ac:dyDescent="0.25">
      <c r="B536786" s="78"/>
      <c r="C536786" s="77"/>
    </row>
    <row r="536787" spans="2:3" x14ac:dyDescent="0.25">
      <c r="B536787" s="78"/>
      <c r="C536787" s="77"/>
    </row>
    <row r="536788" spans="2:3" x14ac:dyDescent="0.25">
      <c r="B536788" s="78"/>
      <c r="C536788" s="77"/>
    </row>
    <row r="536789" spans="2:3" x14ac:dyDescent="0.25">
      <c r="B536789" s="78"/>
      <c r="C536789" s="77"/>
    </row>
    <row r="536790" spans="2:3" x14ac:dyDescent="0.25">
      <c r="B536790" s="78"/>
      <c r="C536790" s="77"/>
    </row>
    <row r="536791" spans="2:3" x14ac:dyDescent="0.25">
      <c r="B536791" s="78"/>
      <c r="C536791" s="77"/>
    </row>
    <row r="536792" spans="2:3" x14ac:dyDescent="0.25">
      <c r="B536792" s="78"/>
      <c r="C536792" s="77"/>
    </row>
    <row r="536793" spans="2:3" x14ac:dyDescent="0.25">
      <c r="B536793" s="78"/>
      <c r="C536793" s="77"/>
    </row>
    <row r="536794" spans="2:3" x14ac:dyDescent="0.25">
      <c r="B536794" s="78"/>
      <c r="C536794" s="77"/>
    </row>
    <row r="536795" spans="2:3" x14ac:dyDescent="0.25">
      <c r="B536795" s="78"/>
      <c r="C536795" s="77"/>
    </row>
    <row r="536796" spans="2:3" x14ac:dyDescent="0.25">
      <c r="B536796" s="78"/>
      <c r="C536796" s="77"/>
    </row>
    <row r="536797" spans="2:3" x14ac:dyDescent="0.25">
      <c r="B536797" s="78"/>
      <c r="C536797" s="77"/>
    </row>
    <row r="536798" spans="2:3" x14ac:dyDescent="0.25">
      <c r="B536798" s="78"/>
      <c r="C536798" s="77"/>
    </row>
    <row r="536908" spans="2:3" x14ac:dyDescent="0.25">
      <c r="B536908" s="78"/>
      <c r="C536908" s="77"/>
    </row>
    <row r="536909" spans="2:3" x14ac:dyDescent="0.25">
      <c r="B536909" s="78"/>
      <c r="C536909" s="77"/>
    </row>
    <row r="536910" spans="2:3" x14ac:dyDescent="0.25">
      <c r="B536910" s="78"/>
      <c r="C536910" s="77"/>
    </row>
    <row r="536911" spans="2:3" x14ac:dyDescent="0.25">
      <c r="B536911" s="78"/>
      <c r="C536911" s="77"/>
    </row>
    <row r="536912" spans="2:3" x14ac:dyDescent="0.25">
      <c r="B536912" s="78"/>
      <c r="C536912" s="77"/>
    </row>
    <row r="536913" spans="2:3" x14ac:dyDescent="0.25">
      <c r="B536913" s="78"/>
      <c r="C536913" s="77"/>
    </row>
    <row r="536914" spans="2:3" x14ac:dyDescent="0.25">
      <c r="B536914" s="78"/>
      <c r="C536914" s="77"/>
    </row>
    <row r="536915" spans="2:3" x14ac:dyDescent="0.25">
      <c r="B536915" s="78"/>
      <c r="C536915" s="77"/>
    </row>
    <row r="536916" spans="2:3" x14ac:dyDescent="0.25">
      <c r="B536916" s="78"/>
      <c r="C536916" s="77"/>
    </row>
    <row r="536917" spans="2:3" x14ac:dyDescent="0.25">
      <c r="B536917" s="78"/>
      <c r="C536917" s="77"/>
    </row>
    <row r="536918" spans="2:3" x14ac:dyDescent="0.25">
      <c r="B536918" s="78"/>
      <c r="C536918" s="77"/>
    </row>
    <row r="536919" spans="2:3" x14ac:dyDescent="0.25">
      <c r="B536919" s="78"/>
      <c r="C536919" s="77"/>
    </row>
    <row r="536920" spans="2:3" x14ac:dyDescent="0.25">
      <c r="B536920" s="78"/>
      <c r="C536920" s="77"/>
    </row>
    <row r="537030" spans="2:3" x14ac:dyDescent="0.25">
      <c r="B537030" s="78"/>
      <c r="C537030" s="77"/>
    </row>
    <row r="537031" spans="2:3" x14ac:dyDescent="0.25">
      <c r="B537031" s="78"/>
      <c r="C537031" s="77"/>
    </row>
    <row r="537032" spans="2:3" x14ac:dyDescent="0.25">
      <c r="B537032" s="78"/>
      <c r="C537032" s="77"/>
    </row>
    <row r="537033" spans="2:3" x14ac:dyDescent="0.25">
      <c r="B537033" s="78"/>
      <c r="C537033" s="77"/>
    </row>
    <row r="537034" spans="2:3" x14ac:dyDescent="0.25">
      <c r="B537034" s="78"/>
      <c r="C537034" s="77"/>
    </row>
    <row r="537035" spans="2:3" x14ac:dyDescent="0.25">
      <c r="B537035" s="78"/>
      <c r="C537035" s="77"/>
    </row>
    <row r="537036" spans="2:3" x14ac:dyDescent="0.25">
      <c r="B537036" s="78"/>
      <c r="C537036" s="77"/>
    </row>
    <row r="537037" spans="2:3" x14ac:dyDescent="0.25">
      <c r="B537037" s="78"/>
      <c r="C537037" s="77"/>
    </row>
    <row r="537038" spans="2:3" x14ac:dyDescent="0.25">
      <c r="B537038" s="78"/>
      <c r="C537038" s="77"/>
    </row>
    <row r="537039" spans="2:3" x14ac:dyDescent="0.25">
      <c r="B537039" s="78"/>
      <c r="C537039" s="77"/>
    </row>
    <row r="537040" spans="2:3" x14ac:dyDescent="0.25">
      <c r="B537040" s="78"/>
      <c r="C537040" s="77"/>
    </row>
    <row r="537041" spans="2:3" x14ac:dyDescent="0.25">
      <c r="B537041" s="78"/>
      <c r="C537041" s="77"/>
    </row>
    <row r="537042" spans="2:3" x14ac:dyDescent="0.25">
      <c r="B537042" s="78"/>
      <c r="C537042" s="77"/>
    </row>
    <row r="537152" spans="2:3" x14ac:dyDescent="0.25">
      <c r="B537152" s="78"/>
      <c r="C537152" s="77"/>
    </row>
    <row r="537153" spans="2:3" x14ac:dyDescent="0.25">
      <c r="B537153" s="78"/>
      <c r="C537153" s="77"/>
    </row>
    <row r="537154" spans="2:3" x14ac:dyDescent="0.25">
      <c r="B537154" s="78"/>
      <c r="C537154" s="77"/>
    </row>
    <row r="537155" spans="2:3" x14ac:dyDescent="0.25">
      <c r="B537155" s="78"/>
      <c r="C537155" s="77"/>
    </row>
    <row r="537156" spans="2:3" x14ac:dyDescent="0.25">
      <c r="B537156" s="78"/>
      <c r="C537156" s="77"/>
    </row>
    <row r="537157" spans="2:3" x14ac:dyDescent="0.25">
      <c r="B537157" s="78"/>
      <c r="C537157" s="77"/>
    </row>
    <row r="537158" spans="2:3" x14ac:dyDescent="0.25">
      <c r="B537158" s="78"/>
      <c r="C537158" s="77"/>
    </row>
    <row r="537159" spans="2:3" x14ac:dyDescent="0.25">
      <c r="B537159" s="78"/>
      <c r="C537159" s="77"/>
    </row>
    <row r="537160" spans="2:3" x14ac:dyDescent="0.25">
      <c r="B537160" s="78"/>
      <c r="C537160" s="77"/>
    </row>
    <row r="537161" spans="2:3" x14ac:dyDescent="0.25">
      <c r="B537161" s="78"/>
      <c r="C537161" s="77"/>
    </row>
    <row r="537162" spans="2:3" x14ac:dyDescent="0.25">
      <c r="B537162" s="78"/>
      <c r="C537162" s="77"/>
    </row>
    <row r="537163" spans="2:3" x14ac:dyDescent="0.25">
      <c r="B537163" s="78"/>
      <c r="C537163" s="77"/>
    </row>
    <row r="537164" spans="2:3" x14ac:dyDescent="0.25">
      <c r="B537164" s="78"/>
      <c r="C537164" s="77"/>
    </row>
    <row r="537274" spans="2:3" x14ac:dyDescent="0.25">
      <c r="B537274" s="78"/>
      <c r="C537274" s="77"/>
    </row>
    <row r="537275" spans="2:3" x14ac:dyDescent="0.25">
      <c r="B537275" s="78"/>
      <c r="C537275" s="77"/>
    </row>
    <row r="537276" spans="2:3" x14ac:dyDescent="0.25">
      <c r="B537276" s="78"/>
      <c r="C537276" s="77"/>
    </row>
    <row r="537277" spans="2:3" x14ac:dyDescent="0.25">
      <c r="B537277" s="78"/>
      <c r="C537277" s="77"/>
    </row>
    <row r="537278" spans="2:3" x14ac:dyDescent="0.25">
      <c r="B537278" s="78"/>
      <c r="C537278" s="77"/>
    </row>
    <row r="537279" spans="2:3" x14ac:dyDescent="0.25">
      <c r="B537279" s="78"/>
      <c r="C537279" s="77"/>
    </row>
    <row r="537280" spans="2:3" x14ac:dyDescent="0.25">
      <c r="B537280" s="78"/>
      <c r="C537280" s="77"/>
    </row>
    <row r="537281" spans="2:3" x14ac:dyDescent="0.25">
      <c r="B537281" s="78"/>
      <c r="C537281" s="77"/>
    </row>
    <row r="537282" spans="2:3" x14ac:dyDescent="0.25">
      <c r="B537282" s="78"/>
      <c r="C537282" s="77"/>
    </row>
    <row r="537283" spans="2:3" x14ac:dyDescent="0.25">
      <c r="B537283" s="78"/>
      <c r="C537283" s="77"/>
    </row>
    <row r="537284" spans="2:3" x14ac:dyDescent="0.25">
      <c r="B537284" s="78"/>
      <c r="C537284" s="77"/>
    </row>
    <row r="537285" spans="2:3" x14ac:dyDescent="0.25">
      <c r="B537285" s="78"/>
      <c r="C537285" s="77"/>
    </row>
    <row r="537286" spans="2:3" x14ac:dyDescent="0.25">
      <c r="B537286" s="78"/>
      <c r="C537286" s="77"/>
    </row>
    <row r="537396" spans="2:3" x14ac:dyDescent="0.25">
      <c r="B537396" s="78"/>
      <c r="C537396" s="77"/>
    </row>
    <row r="537397" spans="2:3" x14ac:dyDescent="0.25">
      <c r="B537397" s="78"/>
      <c r="C537397" s="77"/>
    </row>
    <row r="537398" spans="2:3" x14ac:dyDescent="0.25">
      <c r="B537398" s="78"/>
      <c r="C537398" s="77"/>
    </row>
    <row r="537399" spans="2:3" x14ac:dyDescent="0.25">
      <c r="B537399" s="78"/>
      <c r="C537399" s="77"/>
    </row>
    <row r="537400" spans="2:3" x14ac:dyDescent="0.25">
      <c r="B537400" s="78"/>
      <c r="C537400" s="77"/>
    </row>
    <row r="537401" spans="2:3" x14ac:dyDescent="0.25">
      <c r="B537401" s="78"/>
      <c r="C537401" s="77"/>
    </row>
    <row r="537402" spans="2:3" x14ac:dyDescent="0.25">
      <c r="B537402" s="78"/>
      <c r="C537402" s="77"/>
    </row>
    <row r="537403" spans="2:3" x14ac:dyDescent="0.25">
      <c r="B537403" s="78"/>
      <c r="C537403" s="77"/>
    </row>
    <row r="537404" spans="2:3" x14ac:dyDescent="0.25">
      <c r="B537404" s="78"/>
      <c r="C537404" s="77"/>
    </row>
    <row r="537405" spans="2:3" x14ac:dyDescent="0.25">
      <c r="B537405" s="78"/>
      <c r="C537405" s="77"/>
    </row>
    <row r="537406" spans="2:3" x14ac:dyDescent="0.25">
      <c r="B537406" s="78"/>
      <c r="C537406" s="77"/>
    </row>
    <row r="537407" spans="2:3" x14ac:dyDescent="0.25">
      <c r="B537407" s="78"/>
      <c r="C537407" s="77"/>
    </row>
    <row r="537408" spans="2:3" x14ac:dyDescent="0.25">
      <c r="B537408" s="78"/>
      <c r="C537408" s="77"/>
    </row>
    <row r="537518" spans="2:3" x14ac:dyDescent="0.25">
      <c r="B537518" s="78"/>
      <c r="C537518" s="77"/>
    </row>
    <row r="537519" spans="2:3" x14ac:dyDescent="0.25">
      <c r="B537519" s="78"/>
      <c r="C537519" s="77"/>
    </row>
    <row r="537520" spans="2:3" x14ac:dyDescent="0.25">
      <c r="B537520" s="78"/>
      <c r="C537520" s="77"/>
    </row>
    <row r="537521" spans="2:3" x14ac:dyDescent="0.25">
      <c r="B537521" s="78"/>
      <c r="C537521" s="77"/>
    </row>
    <row r="537522" spans="2:3" x14ac:dyDescent="0.25">
      <c r="B537522" s="78"/>
      <c r="C537522" s="77"/>
    </row>
    <row r="537523" spans="2:3" x14ac:dyDescent="0.25">
      <c r="B537523" s="78"/>
      <c r="C537523" s="77"/>
    </row>
    <row r="537524" spans="2:3" x14ac:dyDescent="0.25">
      <c r="B537524" s="78"/>
      <c r="C537524" s="77"/>
    </row>
    <row r="537525" spans="2:3" x14ac:dyDescent="0.25">
      <c r="B537525" s="78"/>
      <c r="C537525" s="77"/>
    </row>
    <row r="537526" spans="2:3" x14ac:dyDescent="0.25">
      <c r="B537526" s="78"/>
      <c r="C537526" s="77"/>
    </row>
    <row r="537527" spans="2:3" x14ac:dyDescent="0.25">
      <c r="B537527" s="78"/>
      <c r="C537527" s="77"/>
    </row>
    <row r="537528" spans="2:3" x14ac:dyDescent="0.25">
      <c r="B537528" s="78"/>
      <c r="C537528" s="77"/>
    </row>
    <row r="537529" spans="2:3" x14ac:dyDescent="0.25">
      <c r="B537529" s="78"/>
      <c r="C537529" s="77"/>
    </row>
    <row r="537530" spans="2:3" x14ac:dyDescent="0.25">
      <c r="B537530" s="78"/>
      <c r="C537530" s="77"/>
    </row>
    <row r="537640" spans="2:3" x14ac:dyDescent="0.25">
      <c r="B537640" s="78"/>
      <c r="C537640" s="77"/>
    </row>
    <row r="537641" spans="2:3" x14ac:dyDescent="0.25">
      <c r="B537641" s="78"/>
      <c r="C537641" s="77"/>
    </row>
    <row r="537642" spans="2:3" x14ac:dyDescent="0.25">
      <c r="B537642" s="78"/>
      <c r="C537642" s="77"/>
    </row>
    <row r="537643" spans="2:3" x14ac:dyDescent="0.25">
      <c r="B537643" s="78"/>
      <c r="C537643" s="77"/>
    </row>
    <row r="537644" spans="2:3" x14ac:dyDescent="0.25">
      <c r="B537644" s="78"/>
      <c r="C537644" s="77"/>
    </row>
    <row r="537645" spans="2:3" x14ac:dyDescent="0.25">
      <c r="B537645" s="78"/>
      <c r="C537645" s="77"/>
    </row>
    <row r="537646" spans="2:3" x14ac:dyDescent="0.25">
      <c r="B537646" s="78"/>
      <c r="C537646" s="77"/>
    </row>
    <row r="537647" spans="2:3" x14ac:dyDescent="0.25">
      <c r="B537647" s="78"/>
      <c r="C537647" s="77"/>
    </row>
    <row r="537648" spans="2:3" x14ac:dyDescent="0.25">
      <c r="B537648" s="78"/>
      <c r="C537648" s="77"/>
    </row>
    <row r="537649" spans="2:3" x14ac:dyDescent="0.25">
      <c r="B537649" s="78"/>
      <c r="C537649" s="77"/>
    </row>
    <row r="537650" spans="2:3" x14ac:dyDescent="0.25">
      <c r="B537650" s="78"/>
      <c r="C537650" s="77"/>
    </row>
    <row r="537651" spans="2:3" x14ac:dyDescent="0.25">
      <c r="B537651" s="78"/>
      <c r="C537651" s="77"/>
    </row>
    <row r="537652" spans="2:3" x14ac:dyDescent="0.25">
      <c r="B537652" s="78"/>
      <c r="C537652" s="77"/>
    </row>
    <row r="537762" spans="2:3" x14ac:dyDescent="0.25">
      <c r="B537762" s="78"/>
      <c r="C537762" s="77"/>
    </row>
    <row r="537763" spans="2:3" x14ac:dyDescent="0.25">
      <c r="B537763" s="78"/>
      <c r="C537763" s="77"/>
    </row>
    <row r="537764" spans="2:3" x14ac:dyDescent="0.25">
      <c r="B537764" s="78"/>
      <c r="C537764" s="77"/>
    </row>
    <row r="537765" spans="2:3" x14ac:dyDescent="0.25">
      <c r="B537765" s="78"/>
      <c r="C537765" s="77"/>
    </row>
    <row r="537766" spans="2:3" x14ac:dyDescent="0.25">
      <c r="B537766" s="78"/>
      <c r="C537766" s="77"/>
    </row>
    <row r="537767" spans="2:3" x14ac:dyDescent="0.25">
      <c r="B537767" s="78"/>
      <c r="C537767" s="77"/>
    </row>
    <row r="537768" spans="2:3" x14ac:dyDescent="0.25">
      <c r="B537768" s="78"/>
      <c r="C537768" s="77"/>
    </row>
    <row r="537769" spans="2:3" x14ac:dyDescent="0.25">
      <c r="B537769" s="78"/>
      <c r="C537769" s="77"/>
    </row>
    <row r="537770" spans="2:3" x14ac:dyDescent="0.25">
      <c r="B537770" s="78"/>
      <c r="C537770" s="77"/>
    </row>
    <row r="537771" spans="2:3" x14ac:dyDescent="0.25">
      <c r="B537771" s="78"/>
      <c r="C537771" s="77"/>
    </row>
    <row r="537772" spans="2:3" x14ac:dyDescent="0.25">
      <c r="B537772" s="78"/>
      <c r="C537772" s="77"/>
    </row>
    <row r="537773" spans="2:3" x14ac:dyDescent="0.25">
      <c r="B537773" s="78"/>
      <c r="C537773" s="77"/>
    </row>
    <row r="537774" spans="2:3" x14ac:dyDescent="0.25">
      <c r="B537774" s="78"/>
      <c r="C537774" s="77"/>
    </row>
    <row r="537884" spans="2:3" x14ac:dyDescent="0.25">
      <c r="B537884" s="78"/>
      <c r="C537884" s="77"/>
    </row>
    <row r="537885" spans="2:3" x14ac:dyDescent="0.25">
      <c r="B537885" s="78"/>
      <c r="C537885" s="77"/>
    </row>
    <row r="537886" spans="2:3" x14ac:dyDescent="0.25">
      <c r="B537886" s="78"/>
      <c r="C537886" s="77"/>
    </row>
    <row r="537887" spans="2:3" x14ac:dyDescent="0.25">
      <c r="B537887" s="78"/>
      <c r="C537887" s="77"/>
    </row>
    <row r="537888" spans="2:3" x14ac:dyDescent="0.25">
      <c r="B537888" s="78"/>
      <c r="C537888" s="77"/>
    </row>
    <row r="537889" spans="2:3" x14ac:dyDescent="0.25">
      <c r="B537889" s="78"/>
      <c r="C537889" s="77"/>
    </row>
    <row r="537890" spans="2:3" x14ac:dyDescent="0.25">
      <c r="B537890" s="78"/>
      <c r="C537890" s="77"/>
    </row>
    <row r="537891" spans="2:3" x14ac:dyDescent="0.25">
      <c r="B537891" s="78"/>
      <c r="C537891" s="77"/>
    </row>
    <row r="537892" spans="2:3" x14ac:dyDescent="0.25">
      <c r="B537892" s="78"/>
      <c r="C537892" s="77"/>
    </row>
    <row r="537893" spans="2:3" x14ac:dyDescent="0.25">
      <c r="B537893" s="78"/>
      <c r="C537893" s="77"/>
    </row>
    <row r="537894" spans="2:3" x14ac:dyDescent="0.25">
      <c r="B537894" s="78"/>
      <c r="C537894" s="77"/>
    </row>
    <row r="537895" spans="2:3" x14ac:dyDescent="0.25">
      <c r="B537895" s="78"/>
      <c r="C537895" s="77"/>
    </row>
    <row r="537896" spans="2:3" x14ac:dyDescent="0.25">
      <c r="B537896" s="78"/>
      <c r="C537896" s="77"/>
    </row>
    <row r="538006" spans="2:3" x14ac:dyDescent="0.25">
      <c r="B538006" s="78"/>
      <c r="C538006" s="77"/>
    </row>
    <row r="538007" spans="2:3" x14ac:dyDescent="0.25">
      <c r="B538007" s="78"/>
      <c r="C538007" s="77"/>
    </row>
    <row r="538008" spans="2:3" x14ac:dyDescent="0.25">
      <c r="B538008" s="78"/>
      <c r="C538008" s="77"/>
    </row>
    <row r="538009" spans="2:3" x14ac:dyDescent="0.25">
      <c r="B538009" s="78"/>
      <c r="C538009" s="77"/>
    </row>
    <row r="538010" spans="2:3" x14ac:dyDescent="0.25">
      <c r="B538010" s="78"/>
      <c r="C538010" s="77"/>
    </row>
    <row r="538011" spans="2:3" x14ac:dyDescent="0.25">
      <c r="B538011" s="78"/>
      <c r="C538011" s="77"/>
    </row>
    <row r="538012" spans="2:3" x14ac:dyDescent="0.25">
      <c r="B538012" s="78"/>
      <c r="C538012" s="77"/>
    </row>
    <row r="538013" spans="2:3" x14ac:dyDescent="0.25">
      <c r="B538013" s="78"/>
      <c r="C538013" s="77"/>
    </row>
    <row r="538014" spans="2:3" x14ac:dyDescent="0.25">
      <c r="B538014" s="78"/>
      <c r="C538014" s="77"/>
    </row>
    <row r="538015" spans="2:3" x14ac:dyDescent="0.25">
      <c r="B538015" s="78"/>
      <c r="C538015" s="77"/>
    </row>
    <row r="538016" spans="2:3" x14ac:dyDescent="0.25">
      <c r="B538016" s="78"/>
      <c r="C538016" s="77"/>
    </row>
    <row r="538017" spans="2:3" x14ac:dyDescent="0.25">
      <c r="B538017" s="78"/>
      <c r="C538017" s="77"/>
    </row>
    <row r="538018" spans="2:3" x14ac:dyDescent="0.25">
      <c r="B538018" s="78"/>
      <c r="C538018" s="77"/>
    </row>
    <row r="538128" spans="2:3" x14ac:dyDescent="0.25">
      <c r="B538128" s="78"/>
      <c r="C538128" s="77"/>
    </row>
    <row r="538129" spans="2:3" x14ac:dyDescent="0.25">
      <c r="B538129" s="78"/>
      <c r="C538129" s="77"/>
    </row>
    <row r="538130" spans="2:3" x14ac:dyDescent="0.25">
      <c r="B538130" s="78"/>
      <c r="C538130" s="77"/>
    </row>
    <row r="538131" spans="2:3" x14ac:dyDescent="0.25">
      <c r="B538131" s="78"/>
      <c r="C538131" s="77"/>
    </row>
    <row r="538132" spans="2:3" x14ac:dyDescent="0.25">
      <c r="B538132" s="78"/>
      <c r="C538132" s="77"/>
    </row>
    <row r="538133" spans="2:3" x14ac:dyDescent="0.25">
      <c r="B538133" s="78"/>
      <c r="C538133" s="77"/>
    </row>
    <row r="538134" spans="2:3" x14ac:dyDescent="0.25">
      <c r="B538134" s="78"/>
      <c r="C538134" s="77"/>
    </row>
    <row r="538135" spans="2:3" x14ac:dyDescent="0.25">
      <c r="B538135" s="78"/>
      <c r="C538135" s="77"/>
    </row>
    <row r="538136" spans="2:3" x14ac:dyDescent="0.25">
      <c r="B538136" s="78"/>
      <c r="C538136" s="77"/>
    </row>
    <row r="538137" spans="2:3" x14ac:dyDescent="0.25">
      <c r="B538137" s="78"/>
      <c r="C538137" s="77"/>
    </row>
    <row r="538138" spans="2:3" x14ac:dyDescent="0.25">
      <c r="B538138" s="78"/>
      <c r="C538138" s="77"/>
    </row>
    <row r="538139" spans="2:3" x14ac:dyDescent="0.25">
      <c r="B538139" s="78"/>
      <c r="C538139" s="77"/>
    </row>
    <row r="538140" spans="2:3" x14ac:dyDescent="0.25">
      <c r="B538140" s="78"/>
      <c r="C538140" s="77"/>
    </row>
    <row r="538250" spans="2:3" x14ac:dyDescent="0.25">
      <c r="B538250" s="78"/>
      <c r="C538250" s="77"/>
    </row>
    <row r="538251" spans="2:3" x14ac:dyDescent="0.25">
      <c r="B538251" s="78"/>
      <c r="C538251" s="77"/>
    </row>
    <row r="538252" spans="2:3" x14ac:dyDescent="0.25">
      <c r="B538252" s="78"/>
      <c r="C538252" s="77"/>
    </row>
    <row r="538253" spans="2:3" x14ac:dyDescent="0.25">
      <c r="B538253" s="78"/>
      <c r="C538253" s="77"/>
    </row>
    <row r="538254" spans="2:3" x14ac:dyDescent="0.25">
      <c r="B538254" s="78"/>
      <c r="C538254" s="77"/>
    </row>
    <row r="538255" spans="2:3" x14ac:dyDescent="0.25">
      <c r="B538255" s="78"/>
      <c r="C538255" s="77"/>
    </row>
    <row r="538256" spans="2:3" x14ac:dyDescent="0.25">
      <c r="B538256" s="78"/>
      <c r="C538256" s="77"/>
    </row>
    <row r="538257" spans="2:3" x14ac:dyDescent="0.25">
      <c r="B538257" s="78"/>
      <c r="C538257" s="77"/>
    </row>
    <row r="538258" spans="2:3" x14ac:dyDescent="0.25">
      <c r="B538258" s="78"/>
      <c r="C538258" s="77"/>
    </row>
    <row r="538259" spans="2:3" x14ac:dyDescent="0.25">
      <c r="B538259" s="78"/>
      <c r="C538259" s="77"/>
    </row>
    <row r="538260" spans="2:3" x14ac:dyDescent="0.25">
      <c r="B538260" s="78"/>
      <c r="C538260" s="77"/>
    </row>
    <row r="538261" spans="2:3" x14ac:dyDescent="0.25">
      <c r="B538261" s="78"/>
      <c r="C538261" s="77"/>
    </row>
    <row r="538262" spans="2:3" x14ac:dyDescent="0.25">
      <c r="B538262" s="78"/>
      <c r="C538262" s="77"/>
    </row>
    <row r="538372" spans="2:3" x14ac:dyDescent="0.25">
      <c r="B538372" s="78"/>
      <c r="C538372" s="77"/>
    </row>
    <row r="538373" spans="2:3" x14ac:dyDescent="0.25">
      <c r="B538373" s="78"/>
      <c r="C538373" s="77"/>
    </row>
    <row r="538374" spans="2:3" x14ac:dyDescent="0.25">
      <c r="B538374" s="78"/>
      <c r="C538374" s="77"/>
    </row>
    <row r="538375" spans="2:3" x14ac:dyDescent="0.25">
      <c r="B538375" s="78"/>
      <c r="C538375" s="77"/>
    </row>
    <row r="538376" spans="2:3" x14ac:dyDescent="0.25">
      <c r="B538376" s="78"/>
      <c r="C538376" s="77"/>
    </row>
    <row r="538377" spans="2:3" x14ac:dyDescent="0.25">
      <c r="B538377" s="78"/>
      <c r="C538377" s="77"/>
    </row>
    <row r="538378" spans="2:3" x14ac:dyDescent="0.25">
      <c r="B538378" s="78"/>
      <c r="C538378" s="77"/>
    </row>
    <row r="538379" spans="2:3" x14ac:dyDescent="0.25">
      <c r="B538379" s="78"/>
      <c r="C538379" s="77"/>
    </row>
    <row r="538380" spans="2:3" x14ac:dyDescent="0.25">
      <c r="B538380" s="78"/>
      <c r="C538380" s="77"/>
    </row>
    <row r="538381" spans="2:3" x14ac:dyDescent="0.25">
      <c r="B538381" s="78"/>
      <c r="C538381" s="77"/>
    </row>
    <row r="538382" spans="2:3" x14ac:dyDescent="0.25">
      <c r="B538382" s="78"/>
      <c r="C538382" s="77"/>
    </row>
    <row r="538383" spans="2:3" x14ac:dyDescent="0.25">
      <c r="B538383" s="78"/>
      <c r="C538383" s="77"/>
    </row>
    <row r="538384" spans="2:3" x14ac:dyDescent="0.25">
      <c r="B538384" s="78"/>
      <c r="C538384" s="77"/>
    </row>
    <row r="538494" spans="2:3" x14ac:dyDescent="0.25">
      <c r="B538494" s="78"/>
      <c r="C538494" s="77"/>
    </row>
    <row r="538495" spans="2:3" x14ac:dyDescent="0.25">
      <c r="B538495" s="78"/>
      <c r="C538495" s="77"/>
    </row>
    <row r="538496" spans="2:3" x14ac:dyDescent="0.25">
      <c r="B538496" s="78"/>
      <c r="C538496" s="77"/>
    </row>
    <row r="538497" spans="2:3" x14ac:dyDescent="0.25">
      <c r="B538497" s="78"/>
      <c r="C538497" s="77"/>
    </row>
    <row r="538498" spans="2:3" x14ac:dyDescent="0.25">
      <c r="B538498" s="78"/>
      <c r="C538498" s="77"/>
    </row>
    <row r="538499" spans="2:3" x14ac:dyDescent="0.25">
      <c r="B538499" s="78"/>
      <c r="C538499" s="77"/>
    </row>
    <row r="538500" spans="2:3" x14ac:dyDescent="0.25">
      <c r="B538500" s="78"/>
      <c r="C538500" s="77"/>
    </row>
    <row r="538501" spans="2:3" x14ac:dyDescent="0.25">
      <c r="B538501" s="78"/>
      <c r="C538501" s="77"/>
    </row>
    <row r="538502" spans="2:3" x14ac:dyDescent="0.25">
      <c r="B538502" s="78"/>
      <c r="C538502" s="77"/>
    </row>
    <row r="538503" spans="2:3" x14ac:dyDescent="0.25">
      <c r="B538503" s="78"/>
      <c r="C538503" s="77"/>
    </row>
    <row r="538504" spans="2:3" x14ac:dyDescent="0.25">
      <c r="B538504" s="78"/>
      <c r="C538504" s="77"/>
    </row>
    <row r="538505" spans="2:3" x14ac:dyDescent="0.25">
      <c r="B538505" s="78"/>
      <c r="C538505" s="77"/>
    </row>
    <row r="538506" spans="2:3" x14ac:dyDescent="0.25">
      <c r="B538506" s="78"/>
      <c r="C538506" s="77"/>
    </row>
    <row r="538616" spans="2:3" x14ac:dyDescent="0.25">
      <c r="B538616" s="78"/>
      <c r="C538616" s="77"/>
    </row>
    <row r="538617" spans="2:3" x14ac:dyDescent="0.25">
      <c r="B538617" s="78"/>
      <c r="C538617" s="77"/>
    </row>
    <row r="538618" spans="2:3" x14ac:dyDescent="0.25">
      <c r="B538618" s="78"/>
      <c r="C538618" s="77"/>
    </row>
    <row r="538619" spans="2:3" x14ac:dyDescent="0.25">
      <c r="B538619" s="78"/>
      <c r="C538619" s="77"/>
    </row>
    <row r="538620" spans="2:3" x14ac:dyDescent="0.25">
      <c r="B538620" s="78"/>
      <c r="C538620" s="77"/>
    </row>
    <row r="538621" spans="2:3" x14ac:dyDescent="0.25">
      <c r="B538621" s="78"/>
      <c r="C538621" s="77"/>
    </row>
    <row r="538622" spans="2:3" x14ac:dyDescent="0.25">
      <c r="B538622" s="78"/>
      <c r="C538622" s="77"/>
    </row>
    <row r="538623" spans="2:3" x14ac:dyDescent="0.25">
      <c r="B538623" s="78"/>
      <c r="C538623" s="77"/>
    </row>
    <row r="538624" spans="2:3" x14ac:dyDescent="0.25">
      <c r="B538624" s="78"/>
      <c r="C538624" s="77"/>
    </row>
    <row r="538625" spans="2:3" x14ac:dyDescent="0.25">
      <c r="B538625" s="78"/>
      <c r="C538625" s="77"/>
    </row>
    <row r="538626" spans="2:3" x14ac:dyDescent="0.25">
      <c r="B538626" s="78"/>
      <c r="C538626" s="77"/>
    </row>
    <row r="538627" spans="2:3" x14ac:dyDescent="0.25">
      <c r="B538627" s="78"/>
      <c r="C538627" s="77"/>
    </row>
    <row r="538628" spans="2:3" x14ac:dyDescent="0.25">
      <c r="B538628" s="78"/>
      <c r="C538628" s="77"/>
    </row>
    <row r="538738" spans="2:3" x14ac:dyDescent="0.25">
      <c r="B538738" s="78"/>
      <c r="C538738" s="77"/>
    </row>
    <row r="538739" spans="2:3" x14ac:dyDescent="0.25">
      <c r="B538739" s="78"/>
      <c r="C538739" s="77"/>
    </row>
    <row r="538740" spans="2:3" x14ac:dyDescent="0.25">
      <c r="B538740" s="78"/>
      <c r="C538740" s="77"/>
    </row>
    <row r="538741" spans="2:3" x14ac:dyDescent="0.25">
      <c r="B538741" s="78"/>
      <c r="C538741" s="77"/>
    </row>
    <row r="538742" spans="2:3" x14ac:dyDescent="0.25">
      <c r="B538742" s="78"/>
      <c r="C538742" s="77"/>
    </row>
    <row r="538743" spans="2:3" x14ac:dyDescent="0.25">
      <c r="B538743" s="78"/>
      <c r="C538743" s="77"/>
    </row>
    <row r="538744" spans="2:3" x14ac:dyDescent="0.25">
      <c r="B538744" s="78"/>
      <c r="C538744" s="77"/>
    </row>
    <row r="538745" spans="2:3" x14ac:dyDescent="0.25">
      <c r="B538745" s="78"/>
      <c r="C538745" s="77"/>
    </row>
    <row r="538746" spans="2:3" x14ac:dyDescent="0.25">
      <c r="B538746" s="78"/>
      <c r="C538746" s="77"/>
    </row>
    <row r="538747" spans="2:3" x14ac:dyDescent="0.25">
      <c r="B538747" s="78"/>
      <c r="C538747" s="77"/>
    </row>
    <row r="538748" spans="2:3" x14ac:dyDescent="0.25">
      <c r="B538748" s="78"/>
      <c r="C538748" s="77"/>
    </row>
    <row r="538749" spans="2:3" x14ac:dyDescent="0.25">
      <c r="B538749" s="78"/>
      <c r="C538749" s="77"/>
    </row>
    <row r="538750" spans="2:3" x14ac:dyDescent="0.25">
      <c r="B538750" s="78"/>
      <c r="C538750" s="77"/>
    </row>
    <row r="538860" spans="2:3" x14ac:dyDescent="0.25">
      <c r="B538860" s="78"/>
      <c r="C538860" s="77"/>
    </row>
    <row r="538861" spans="2:3" x14ac:dyDescent="0.25">
      <c r="B538861" s="78"/>
      <c r="C538861" s="77"/>
    </row>
    <row r="538862" spans="2:3" x14ac:dyDescent="0.25">
      <c r="B538862" s="78"/>
      <c r="C538862" s="77"/>
    </row>
    <row r="538863" spans="2:3" x14ac:dyDescent="0.25">
      <c r="B538863" s="78"/>
      <c r="C538863" s="77"/>
    </row>
    <row r="538864" spans="2:3" x14ac:dyDescent="0.25">
      <c r="B538864" s="78"/>
      <c r="C538864" s="77"/>
    </row>
    <row r="538865" spans="2:3" x14ac:dyDescent="0.25">
      <c r="B538865" s="78"/>
      <c r="C538865" s="77"/>
    </row>
    <row r="538866" spans="2:3" x14ac:dyDescent="0.25">
      <c r="B538866" s="78"/>
      <c r="C538866" s="77"/>
    </row>
    <row r="538867" spans="2:3" x14ac:dyDescent="0.25">
      <c r="B538867" s="78"/>
      <c r="C538867" s="77"/>
    </row>
    <row r="538868" spans="2:3" x14ac:dyDescent="0.25">
      <c r="B538868" s="78"/>
      <c r="C538868" s="77"/>
    </row>
    <row r="538869" spans="2:3" x14ac:dyDescent="0.25">
      <c r="B538869" s="78"/>
      <c r="C538869" s="77"/>
    </row>
    <row r="538870" spans="2:3" x14ac:dyDescent="0.25">
      <c r="B538870" s="78"/>
      <c r="C538870" s="77"/>
    </row>
    <row r="538871" spans="2:3" x14ac:dyDescent="0.25">
      <c r="B538871" s="78"/>
      <c r="C538871" s="77"/>
    </row>
    <row r="538872" spans="2:3" x14ac:dyDescent="0.25">
      <c r="B538872" s="78"/>
      <c r="C538872" s="77"/>
    </row>
    <row r="538982" spans="2:3" x14ac:dyDescent="0.25">
      <c r="B538982" s="78"/>
      <c r="C538982" s="77"/>
    </row>
    <row r="538983" spans="2:3" x14ac:dyDescent="0.25">
      <c r="B538983" s="78"/>
      <c r="C538983" s="77"/>
    </row>
    <row r="538984" spans="2:3" x14ac:dyDescent="0.25">
      <c r="B538984" s="78"/>
      <c r="C538984" s="77"/>
    </row>
    <row r="538985" spans="2:3" x14ac:dyDescent="0.25">
      <c r="B538985" s="78"/>
      <c r="C538985" s="77"/>
    </row>
    <row r="538986" spans="2:3" x14ac:dyDescent="0.25">
      <c r="B538986" s="78"/>
      <c r="C538986" s="77"/>
    </row>
    <row r="538987" spans="2:3" x14ac:dyDescent="0.25">
      <c r="B538987" s="78"/>
      <c r="C538987" s="77"/>
    </row>
    <row r="538988" spans="2:3" x14ac:dyDescent="0.25">
      <c r="B538988" s="78"/>
      <c r="C538988" s="77"/>
    </row>
    <row r="538989" spans="2:3" x14ac:dyDescent="0.25">
      <c r="B538989" s="78"/>
      <c r="C538989" s="77"/>
    </row>
    <row r="538990" spans="2:3" x14ac:dyDescent="0.25">
      <c r="B538990" s="78"/>
      <c r="C538990" s="77"/>
    </row>
    <row r="538991" spans="2:3" x14ac:dyDescent="0.25">
      <c r="B538991" s="78"/>
      <c r="C538991" s="77"/>
    </row>
    <row r="538992" spans="2:3" x14ac:dyDescent="0.25">
      <c r="B538992" s="78"/>
      <c r="C538992" s="77"/>
    </row>
    <row r="538993" spans="2:3" x14ac:dyDescent="0.25">
      <c r="B538993" s="78"/>
      <c r="C538993" s="77"/>
    </row>
    <row r="538994" spans="2:3" x14ac:dyDescent="0.25">
      <c r="B538994" s="78"/>
      <c r="C538994" s="77"/>
    </row>
    <row r="539104" spans="2:3" x14ac:dyDescent="0.25">
      <c r="B539104" s="78"/>
      <c r="C539104" s="77"/>
    </row>
    <row r="539105" spans="2:3" x14ac:dyDescent="0.25">
      <c r="B539105" s="78"/>
      <c r="C539105" s="77"/>
    </row>
    <row r="539106" spans="2:3" x14ac:dyDescent="0.25">
      <c r="B539106" s="78"/>
      <c r="C539106" s="77"/>
    </row>
    <row r="539107" spans="2:3" x14ac:dyDescent="0.25">
      <c r="B539107" s="78"/>
      <c r="C539107" s="77"/>
    </row>
    <row r="539108" spans="2:3" x14ac:dyDescent="0.25">
      <c r="B539108" s="78"/>
      <c r="C539108" s="77"/>
    </row>
    <row r="539109" spans="2:3" x14ac:dyDescent="0.25">
      <c r="B539109" s="78"/>
      <c r="C539109" s="77"/>
    </row>
    <row r="539110" spans="2:3" x14ac:dyDescent="0.25">
      <c r="B539110" s="78"/>
      <c r="C539110" s="77"/>
    </row>
    <row r="539111" spans="2:3" x14ac:dyDescent="0.25">
      <c r="B539111" s="78"/>
      <c r="C539111" s="77"/>
    </row>
    <row r="539112" spans="2:3" x14ac:dyDescent="0.25">
      <c r="B539112" s="78"/>
      <c r="C539112" s="77"/>
    </row>
    <row r="539113" spans="2:3" x14ac:dyDescent="0.25">
      <c r="B539113" s="78"/>
      <c r="C539113" s="77"/>
    </row>
    <row r="539114" spans="2:3" x14ac:dyDescent="0.25">
      <c r="B539114" s="78"/>
      <c r="C539114" s="77"/>
    </row>
    <row r="539115" spans="2:3" x14ac:dyDescent="0.25">
      <c r="B539115" s="78"/>
      <c r="C539115" s="77"/>
    </row>
    <row r="539116" spans="2:3" x14ac:dyDescent="0.25">
      <c r="B539116" s="78"/>
      <c r="C539116" s="77"/>
    </row>
    <row r="539226" spans="2:3" x14ac:dyDescent="0.25">
      <c r="B539226" s="78"/>
      <c r="C539226" s="77"/>
    </row>
    <row r="539227" spans="2:3" x14ac:dyDescent="0.25">
      <c r="B539227" s="78"/>
      <c r="C539227" s="77"/>
    </row>
    <row r="539228" spans="2:3" x14ac:dyDescent="0.25">
      <c r="B539228" s="78"/>
      <c r="C539228" s="77"/>
    </row>
    <row r="539229" spans="2:3" x14ac:dyDescent="0.25">
      <c r="B539229" s="78"/>
      <c r="C539229" s="77"/>
    </row>
    <row r="539230" spans="2:3" x14ac:dyDescent="0.25">
      <c r="B539230" s="78"/>
      <c r="C539230" s="77"/>
    </row>
    <row r="539231" spans="2:3" x14ac:dyDescent="0.25">
      <c r="B539231" s="78"/>
      <c r="C539231" s="77"/>
    </row>
    <row r="539232" spans="2:3" x14ac:dyDescent="0.25">
      <c r="B539232" s="78"/>
      <c r="C539232" s="77"/>
    </row>
    <row r="539233" spans="2:3" x14ac:dyDescent="0.25">
      <c r="B539233" s="78"/>
      <c r="C539233" s="77"/>
    </row>
    <row r="539234" spans="2:3" x14ac:dyDescent="0.25">
      <c r="B539234" s="78"/>
      <c r="C539234" s="77"/>
    </row>
    <row r="539235" spans="2:3" x14ac:dyDescent="0.25">
      <c r="B539235" s="78"/>
      <c r="C539235" s="77"/>
    </row>
    <row r="539236" spans="2:3" x14ac:dyDescent="0.25">
      <c r="B539236" s="78"/>
      <c r="C539236" s="77"/>
    </row>
    <row r="539237" spans="2:3" x14ac:dyDescent="0.25">
      <c r="B539237" s="78"/>
      <c r="C539237" s="77"/>
    </row>
    <row r="539238" spans="2:3" x14ac:dyDescent="0.25">
      <c r="B539238" s="78"/>
      <c r="C539238" s="77"/>
    </row>
    <row r="539348" spans="2:3" x14ac:dyDescent="0.25">
      <c r="B539348" s="78"/>
      <c r="C539348" s="77"/>
    </row>
    <row r="539349" spans="2:3" x14ac:dyDescent="0.25">
      <c r="B539349" s="78"/>
      <c r="C539349" s="77"/>
    </row>
    <row r="539350" spans="2:3" x14ac:dyDescent="0.25">
      <c r="B539350" s="78"/>
      <c r="C539350" s="77"/>
    </row>
    <row r="539351" spans="2:3" x14ac:dyDescent="0.25">
      <c r="B539351" s="78"/>
      <c r="C539351" s="77"/>
    </row>
    <row r="539352" spans="2:3" x14ac:dyDescent="0.25">
      <c r="B539352" s="78"/>
      <c r="C539352" s="77"/>
    </row>
    <row r="539353" spans="2:3" x14ac:dyDescent="0.25">
      <c r="B539353" s="78"/>
      <c r="C539353" s="77"/>
    </row>
    <row r="539354" spans="2:3" x14ac:dyDescent="0.25">
      <c r="B539354" s="78"/>
      <c r="C539354" s="77"/>
    </row>
    <row r="539355" spans="2:3" x14ac:dyDescent="0.25">
      <c r="B539355" s="78"/>
      <c r="C539355" s="77"/>
    </row>
    <row r="539356" spans="2:3" x14ac:dyDescent="0.25">
      <c r="B539356" s="78"/>
      <c r="C539356" s="77"/>
    </row>
    <row r="539357" spans="2:3" x14ac:dyDescent="0.25">
      <c r="B539357" s="78"/>
      <c r="C539357" s="77"/>
    </row>
    <row r="539358" spans="2:3" x14ac:dyDescent="0.25">
      <c r="B539358" s="78"/>
      <c r="C539358" s="77"/>
    </row>
    <row r="539359" spans="2:3" x14ac:dyDescent="0.25">
      <c r="B539359" s="78"/>
      <c r="C539359" s="77"/>
    </row>
    <row r="539360" spans="2:3" x14ac:dyDescent="0.25">
      <c r="B539360" s="78"/>
      <c r="C539360" s="77"/>
    </row>
    <row r="539470" spans="2:3" x14ac:dyDescent="0.25">
      <c r="B539470" s="78"/>
      <c r="C539470" s="77"/>
    </row>
    <row r="539471" spans="2:3" x14ac:dyDescent="0.25">
      <c r="B539471" s="78"/>
      <c r="C539471" s="77"/>
    </row>
    <row r="539472" spans="2:3" x14ac:dyDescent="0.25">
      <c r="B539472" s="78"/>
      <c r="C539472" s="77"/>
    </row>
    <row r="539473" spans="2:3" x14ac:dyDescent="0.25">
      <c r="B539473" s="78"/>
      <c r="C539473" s="77"/>
    </row>
    <row r="539474" spans="2:3" x14ac:dyDescent="0.25">
      <c r="B539474" s="78"/>
      <c r="C539474" s="77"/>
    </row>
    <row r="539475" spans="2:3" x14ac:dyDescent="0.25">
      <c r="B539475" s="78"/>
      <c r="C539475" s="77"/>
    </row>
    <row r="539476" spans="2:3" x14ac:dyDescent="0.25">
      <c r="B539476" s="78"/>
      <c r="C539476" s="77"/>
    </row>
    <row r="539477" spans="2:3" x14ac:dyDescent="0.25">
      <c r="B539477" s="78"/>
      <c r="C539477" s="77"/>
    </row>
    <row r="539478" spans="2:3" x14ac:dyDescent="0.25">
      <c r="B539478" s="78"/>
      <c r="C539478" s="77"/>
    </row>
    <row r="539479" spans="2:3" x14ac:dyDescent="0.25">
      <c r="B539479" s="78"/>
      <c r="C539479" s="77"/>
    </row>
    <row r="539480" spans="2:3" x14ac:dyDescent="0.25">
      <c r="B539480" s="78"/>
      <c r="C539480" s="77"/>
    </row>
    <row r="539481" spans="2:3" x14ac:dyDescent="0.25">
      <c r="B539481" s="78"/>
      <c r="C539481" s="77"/>
    </row>
    <row r="539482" spans="2:3" x14ac:dyDescent="0.25">
      <c r="B539482" s="78"/>
      <c r="C539482" s="77"/>
    </row>
    <row r="539592" spans="2:3" x14ac:dyDescent="0.25">
      <c r="B539592" s="78"/>
      <c r="C539592" s="77"/>
    </row>
    <row r="539593" spans="2:3" x14ac:dyDescent="0.25">
      <c r="B539593" s="78"/>
      <c r="C539593" s="77"/>
    </row>
    <row r="539594" spans="2:3" x14ac:dyDescent="0.25">
      <c r="B539594" s="78"/>
      <c r="C539594" s="77"/>
    </row>
    <row r="539595" spans="2:3" x14ac:dyDescent="0.25">
      <c r="B539595" s="78"/>
      <c r="C539595" s="77"/>
    </row>
    <row r="539596" spans="2:3" x14ac:dyDescent="0.25">
      <c r="B539596" s="78"/>
      <c r="C539596" s="77"/>
    </row>
    <row r="539597" spans="2:3" x14ac:dyDescent="0.25">
      <c r="B539597" s="78"/>
      <c r="C539597" s="77"/>
    </row>
    <row r="539598" spans="2:3" x14ac:dyDescent="0.25">
      <c r="B539598" s="78"/>
      <c r="C539598" s="77"/>
    </row>
    <row r="539599" spans="2:3" x14ac:dyDescent="0.25">
      <c r="B539599" s="78"/>
      <c r="C539599" s="77"/>
    </row>
    <row r="539600" spans="2:3" x14ac:dyDescent="0.25">
      <c r="B539600" s="78"/>
      <c r="C539600" s="77"/>
    </row>
    <row r="539601" spans="2:3" x14ac:dyDescent="0.25">
      <c r="B539601" s="78"/>
      <c r="C539601" s="77"/>
    </row>
    <row r="539602" spans="2:3" x14ac:dyDescent="0.25">
      <c r="B539602" s="78"/>
      <c r="C539602" s="77"/>
    </row>
    <row r="539603" spans="2:3" x14ac:dyDescent="0.25">
      <c r="B539603" s="78"/>
      <c r="C539603" s="77"/>
    </row>
    <row r="539604" spans="2:3" x14ac:dyDescent="0.25">
      <c r="B539604" s="78"/>
      <c r="C539604" s="77"/>
    </row>
    <row r="539714" spans="2:3" x14ac:dyDescent="0.25">
      <c r="B539714" s="78"/>
      <c r="C539714" s="77"/>
    </row>
    <row r="539715" spans="2:3" x14ac:dyDescent="0.25">
      <c r="B539715" s="78"/>
      <c r="C539715" s="77"/>
    </row>
    <row r="539716" spans="2:3" x14ac:dyDescent="0.25">
      <c r="B539716" s="78"/>
      <c r="C539716" s="77"/>
    </row>
    <row r="539717" spans="2:3" x14ac:dyDescent="0.25">
      <c r="B539717" s="78"/>
      <c r="C539717" s="77"/>
    </row>
    <row r="539718" spans="2:3" x14ac:dyDescent="0.25">
      <c r="B539718" s="78"/>
      <c r="C539718" s="77"/>
    </row>
    <row r="539719" spans="2:3" x14ac:dyDescent="0.25">
      <c r="B539719" s="78"/>
      <c r="C539719" s="77"/>
    </row>
    <row r="539720" spans="2:3" x14ac:dyDescent="0.25">
      <c r="B539720" s="78"/>
      <c r="C539720" s="77"/>
    </row>
    <row r="539721" spans="2:3" x14ac:dyDescent="0.25">
      <c r="B539721" s="78"/>
      <c r="C539721" s="77"/>
    </row>
    <row r="539722" spans="2:3" x14ac:dyDescent="0.25">
      <c r="B539722" s="78"/>
      <c r="C539722" s="77"/>
    </row>
    <row r="539723" spans="2:3" x14ac:dyDescent="0.25">
      <c r="B539723" s="78"/>
      <c r="C539723" s="77"/>
    </row>
    <row r="539724" spans="2:3" x14ac:dyDescent="0.25">
      <c r="B539724" s="78"/>
      <c r="C539724" s="77"/>
    </row>
    <row r="539725" spans="2:3" x14ac:dyDescent="0.25">
      <c r="B539725" s="78"/>
      <c r="C539725" s="77"/>
    </row>
    <row r="539726" spans="2:3" x14ac:dyDescent="0.25">
      <c r="B539726" s="78"/>
      <c r="C539726" s="77"/>
    </row>
    <row r="539836" spans="2:3" x14ac:dyDescent="0.25">
      <c r="B539836" s="78"/>
      <c r="C539836" s="77"/>
    </row>
    <row r="539837" spans="2:3" x14ac:dyDescent="0.25">
      <c r="B539837" s="78"/>
      <c r="C539837" s="77"/>
    </row>
    <row r="539838" spans="2:3" x14ac:dyDescent="0.25">
      <c r="B539838" s="78"/>
      <c r="C539838" s="77"/>
    </row>
    <row r="539839" spans="2:3" x14ac:dyDescent="0.25">
      <c r="B539839" s="78"/>
      <c r="C539839" s="77"/>
    </row>
    <row r="539840" spans="2:3" x14ac:dyDescent="0.25">
      <c r="B539840" s="78"/>
      <c r="C539840" s="77"/>
    </row>
    <row r="539841" spans="2:3" x14ac:dyDescent="0.25">
      <c r="B539841" s="78"/>
      <c r="C539841" s="77"/>
    </row>
    <row r="539842" spans="2:3" x14ac:dyDescent="0.25">
      <c r="B539842" s="78"/>
      <c r="C539842" s="77"/>
    </row>
    <row r="539843" spans="2:3" x14ac:dyDescent="0.25">
      <c r="B539843" s="78"/>
      <c r="C539843" s="77"/>
    </row>
    <row r="539844" spans="2:3" x14ac:dyDescent="0.25">
      <c r="B539844" s="78"/>
      <c r="C539844" s="77"/>
    </row>
    <row r="539845" spans="2:3" x14ac:dyDescent="0.25">
      <c r="B539845" s="78"/>
      <c r="C539845" s="77"/>
    </row>
    <row r="539846" spans="2:3" x14ac:dyDescent="0.25">
      <c r="B539846" s="78"/>
      <c r="C539846" s="77"/>
    </row>
    <row r="539847" spans="2:3" x14ac:dyDescent="0.25">
      <c r="B539847" s="78"/>
      <c r="C539847" s="77"/>
    </row>
    <row r="539848" spans="2:3" x14ac:dyDescent="0.25">
      <c r="B539848" s="78"/>
      <c r="C539848" s="77"/>
    </row>
    <row r="539958" spans="2:3" x14ac:dyDescent="0.25">
      <c r="B539958" s="78"/>
      <c r="C539958" s="77"/>
    </row>
    <row r="539959" spans="2:3" x14ac:dyDescent="0.25">
      <c r="B539959" s="78"/>
      <c r="C539959" s="77"/>
    </row>
    <row r="539960" spans="2:3" x14ac:dyDescent="0.25">
      <c r="B539960" s="78"/>
      <c r="C539960" s="77"/>
    </row>
    <row r="539961" spans="2:3" x14ac:dyDescent="0.25">
      <c r="B539961" s="78"/>
      <c r="C539961" s="77"/>
    </row>
    <row r="539962" spans="2:3" x14ac:dyDescent="0.25">
      <c r="B539962" s="78"/>
      <c r="C539962" s="77"/>
    </row>
    <row r="539963" spans="2:3" x14ac:dyDescent="0.25">
      <c r="B539963" s="78"/>
      <c r="C539963" s="77"/>
    </row>
    <row r="539964" spans="2:3" x14ac:dyDescent="0.25">
      <c r="B539964" s="78"/>
      <c r="C539964" s="77"/>
    </row>
    <row r="539965" spans="2:3" x14ac:dyDescent="0.25">
      <c r="B539965" s="78"/>
      <c r="C539965" s="77"/>
    </row>
    <row r="539966" spans="2:3" x14ac:dyDescent="0.25">
      <c r="B539966" s="78"/>
      <c r="C539966" s="77"/>
    </row>
    <row r="539967" spans="2:3" x14ac:dyDescent="0.25">
      <c r="B539967" s="78"/>
      <c r="C539967" s="77"/>
    </row>
    <row r="539968" spans="2:3" x14ac:dyDescent="0.25">
      <c r="B539968" s="78"/>
      <c r="C539968" s="77"/>
    </row>
    <row r="539969" spans="2:3" x14ac:dyDescent="0.25">
      <c r="B539969" s="78"/>
      <c r="C539969" s="77"/>
    </row>
    <row r="539970" spans="2:3" x14ac:dyDescent="0.25">
      <c r="B539970" s="78"/>
      <c r="C539970" s="77"/>
    </row>
    <row r="540080" spans="2:3" x14ac:dyDescent="0.25">
      <c r="B540080" s="78"/>
      <c r="C540080" s="77"/>
    </row>
    <row r="540081" spans="2:3" x14ac:dyDescent="0.25">
      <c r="B540081" s="78"/>
      <c r="C540081" s="77"/>
    </row>
    <row r="540082" spans="2:3" x14ac:dyDescent="0.25">
      <c r="B540082" s="78"/>
      <c r="C540082" s="77"/>
    </row>
    <row r="540083" spans="2:3" x14ac:dyDescent="0.25">
      <c r="B540083" s="78"/>
      <c r="C540083" s="77"/>
    </row>
    <row r="540084" spans="2:3" x14ac:dyDescent="0.25">
      <c r="B540084" s="78"/>
      <c r="C540084" s="77"/>
    </row>
    <row r="540085" spans="2:3" x14ac:dyDescent="0.25">
      <c r="B540085" s="78"/>
      <c r="C540085" s="77"/>
    </row>
    <row r="540086" spans="2:3" x14ac:dyDescent="0.25">
      <c r="B540086" s="78"/>
      <c r="C540086" s="77"/>
    </row>
    <row r="540087" spans="2:3" x14ac:dyDescent="0.25">
      <c r="B540087" s="78"/>
      <c r="C540087" s="77"/>
    </row>
    <row r="540088" spans="2:3" x14ac:dyDescent="0.25">
      <c r="B540088" s="78"/>
      <c r="C540088" s="77"/>
    </row>
    <row r="540089" spans="2:3" x14ac:dyDescent="0.25">
      <c r="B540089" s="78"/>
      <c r="C540089" s="77"/>
    </row>
    <row r="540090" spans="2:3" x14ac:dyDescent="0.25">
      <c r="B540090" s="78"/>
      <c r="C540090" s="77"/>
    </row>
    <row r="540091" spans="2:3" x14ac:dyDescent="0.25">
      <c r="B540091" s="78"/>
      <c r="C540091" s="77"/>
    </row>
    <row r="540092" spans="2:3" x14ac:dyDescent="0.25">
      <c r="B540092" s="78"/>
      <c r="C540092" s="77"/>
    </row>
    <row r="540202" spans="2:3" x14ac:dyDescent="0.25">
      <c r="B540202" s="78"/>
      <c r="C540202" s="77"/>
    </row>
    <row r="540203" spans="2:3" x14ac:dyDescent="0.25">
      <c r="B540203" s="78"/>
      <c r="C540203" s="77"/>
    </row>
    <row r="540204" spans="2:3" x14ac:dyDescent="0.25">
      <c r="B540204" s="78"/>
      <c r="C540204" s="77"/>
    </row>
    <row r="540205" spans="2:3" x14ac:dyDescent="0.25">
      <c r="B540205" s="78"/>
      <c r="C540205" s="77"/>
    </row>
    <row r="540206" spans="2:3" x14ac:dyDescent="0.25">
      <c r="B540206" s="78"/>
      <c r="C540206" s="77"/>
    </row>
    <row r="540207" spans="2:3" x14ac:dyDescent="0.25">
      <c r="B540207" s="78"/>
      <c r="C540207" s="77"/>
    </row>
    <row r="540208" spans="2:3" x14ac:dyDescent="0.25">
      <c r="B540208" s="78"/>
      <c r="C540208" s="77"/>
    </row>
    <row r="540209" spans="2:3" x14ac:dyDescent="0.25">
      <c r="B540209" s="78"/>
      <c r="C540209" s="77"/>
    </row>
    <row r="540210" spans="2:3" x14ac:dyDescent="0.25">
      <c r="B540210" s="78"/>
      <c r="C540210" s="77"/>
    </row>
    <row r="540211" spans="2:3" x14ac:dyDescent="0.25">
      <c r="B540211" s="78"/>
      <c r="C540211" s="77"/>
    </row>
    <row r="540212" spans="2:3" x14ac:dyDescent="0.25">
      <c r="B540212" s="78"/>
      <c r="C540212" s="77"/>
    </row>
    <row r="540213" spans="2:3" x14ac:dyDescent="0.25">
      <c r="B540213" s="78"/>
      <c r="C540213" s="77"/>
    </row>
    <row r="540214" spans="2:3" x14ac:dyDescent="0.25">
      <c r="B540214" s="78"/>
      <c r="C540214" s="77"/>
    </row>
    <row r="540324" spans="2:3" x14ac:dyDescent="0.25">
      <c r="B540324" s="78"/>
      <c r="C540324" s="77"/>
    </row>
    <row r="540325" spans="2:3" x14ac:dyDescent="0.25">
      <c r="B540325" s="78"/>
      <c r="C540325" s="77"/>
    </row>
    <row r="540326" spans="2:3" x14ac:dyDescent="0.25">
      <c r="B540326" s="78"/>
      <c r="C540326" s="77"/>
    </row>
    <row r="540327" spans="2:3" x14ac:dyDescent="0.25">
      <c r="B540327" s="78"/>
      <c r="C540327" s="77"/>
    </row>
    <row r="540328" spans="2:3" x14ac:dyDescent="0.25">
      <c r="B540328" s="78"/>
      <c r="C540328" s="77"/>
    </row>
    <row r="540329" spans="2:3" x14ac:dyDescent="0.25">
      <c r="B540329" s="78"/>
      <c r="C540329" s="77"/>
    </row>
    <row r="540330" spans="2:3" x14ac:dyDescent="0.25">
      <c r="B540330" s="78"/>
      <c r="C540330" s="77"/>
    </row>
    <row r="540331" spans="2:3" x14ac:dyDescent="0.25">
      <c r="B540331" s="78"/>
      <c r="C540331" s="77"/>
    </row>
    <row r="540332" spans="2:3" x14ac:dyDescent="0.25">
      <c r="B540332" s="78"/>
      <c r="C540332" s="77"/>
    </row>
    <row r="540333" spans="2:3" x14ac:dyDescent="0.25">
      <c r="B540333" s="78"/>
      <c r="C540333" s="77"/>
    </row>
    <row r="540334" spans="2:3" x14ac:dyDescent="0.25">
      <c r="B540334" s="78"/>
      <c r="C540334" s="77"/>
    </row>
    <row r="540335" spans="2:3" x14ac:dyDescent="0.25">
      <c r="B540335" s="78"/>
      <c r="C540335" s="77"/>
    </row>
    <row r="540336" spans="2:3" x14ac:dyDescent="0.25">
      <c r="B540336" s="78"/>
      <c r="C540336" s="77"/>
    </row>
    <row r="540446" spans="2:3" x14ac:dyDescent="0.25">
      <c r="B540446" s="78"/>
      <c r="C540446" s="77"/>
    </row>
    <row r="540447" spans="2:3" x14ac:dyDescent="0.25">
      <c r="B540447" s="78"/>
      <c r="C540447" s="77"/>
    </row>
    <row r="540448" spans="2:3" x14ac:dyDescent="0.25">
      <c r="B540448" s="78"/>
      <c r="C540448" s="77"/>
    </row>
    <row r="540449" spans="2:3" x14ac:dyDescent="0.25">
      <c r="B540449" s="78"/>
      <c r="C540449" s="77"/>
    </row>
    <row r="540450" spans="2:3" x14ac:dyDescent="0.25">
      <c r="B540450" s="78"/>
      <c r="C540450" s="77"/>
    </row>
    <row r="540451" spans="2:3" x14ac:dyDescent="0.25">
      <c r="B540451" s="78"/>
      <c r="C540451" s="77"/>
    </row>
    <row r="540452" spans="2:3" x14ac:dyDescent="0.25">
      <c r="B540452" s="78"/>
      <c r="C540452" s="77"/>
    </row>
    <row r="540453" spans="2:3" x14ac:dyDescent="0.25">
      <c r="B540453" s="78"/>
      <c r="C540453" s="77"/>
    </row>
    <row r="540454" spans="2:3" x14ac:dyDescent="0.25">
      <c r="B540454" s="78"/>
      <c r="C540454" s="77"/>
    </row>
    <row r="540455" spans="2:3" x14ac:dyDescent="0.25">
      <c r="B540455" s="78"/>
      <c r="C540455" s="77"/>
    </row>
    <row r="540456" spans="2:3" x14ac:dyDescent="0.25">
      <c r="B540456" s="78"/>
      <c r="C540456" s="77"/>
    </row>
    <row r="540457" spans="2:3" x14ac:dyDescent="0.25">
      <c r="B540457" s="78"/>
      <c r="C540457" s="77"/>
    </row>
    <row r="540458" spans="2:3" x14ac:dyDescent="0.25">
      <c r="B540458" s="78"/>
      <c r="C540458" s="77"/>
    </row>
    <row r="540568" spans="2:3" x14ac:dyDescent="0.25">
      <c r="B540568" s="78"/>
      <c r="C540568" s="77"/>
    </row>
    <row r="540569" spans="2:3" x14ac:dyDescent="0.25">
      <c r="B540569" s="78"/>
      <c r="C540569" s="77"/>
    </row>
    <row r="540570" spans="2:3" x14ac:dyDescent="0.25">
      <c r="B540570" s="78"/>
      <c r="C540570" s="77"/>
    </row>
    <row r="540571" spans="2:3" x14ac:dyDescent="0.25">
      <c r="B540571" s="78"/>
      <c r="C540571" s="77"/>
    </row>
    <row r="540572" spans="2:3" x14ac:dyDescent="0.25">
      <c r="B540572" s="78"/>
      <c r="C540572" s="77"/>
    </row>
    <row r="540573" spans="2:3" x14ac:dyDescent="0.25">
      <c r="B540573" s="78"/>
      <c r="C540573" s="77"/>
    </row>
    <row r="540574" spans="2:3" x14ac:dyDescent="0.25">
      <c r="B540574" s="78"/>
      <c r="C540574" s="77"/>
    </row>
    <row r="540575" spans="2:3" x14ac:dyDescent="0.25">
      <c r="B540575" s="78"/>
      <c r="C540575" s="77"/>
    </row>
    <row r="540576" spans="2:3" x14ac:dyDescent="0.25">
      <c r="B540576" s="78"/>
      <c r="C540576" s="77"/>
    </row>
    <row r="540577" spans="2:3" x14ac:dyDescent="0.25">
      <c r="B540577" s="78"/>
      <c r="C540577" s="77"/>
    </row>
    <row r="540578" spans="2:3" x14ac:dyDescent="0.25">
      <c r="B540578" s="78"/>
      <c r="C540578" s="77"/>
    </row>
    <row r="540579" spans="2:3" x14ac:dyDescent="0.25">
      <c r="B540579" s="78"/>
      <c r="C540579" s="77"/>
    </row>
    <row r="540580" spans="2:3" x14ac:dyDescent="0.25">
      <c r="B540580" s="78"/>
      <c r="C540580" s="77"/>
    </row>
    <row r="540690" spans="2:3" x14ac:dyDescent="0.25">
      <c r="B540690" s="78"/>
      <c r="C540690" s="77"/>
    </row>
    <row r="540691" spans="2:3" x14ac:dyDescent="0.25">
      <c r="B540691" s="78"/>
      <c r="C540691" s="77"/>
    </row>
    <row r="540692" spans="2:3" x14ac:dyDescent="0.25">
      <c r="B540692" s="78"/>
      <c r="C540692" s="77"/>
    </row>
    <row r="540693" spans="2:3" x14ac:dyDescent="0.25">
      <c r="B540693" s="78"/>
      <c r="C540693" s="77"/>
    </row>
    <row r="540694" spans="2:3" x14ac:dyDescent="0.25">
      <c r="B540694" s="78"/>
      <c r="C540694" s="77"/>
    </row>
    <row r="540695" spans="2:3" x14ac:dyDescent="0.25">
      <c r="B540695" s="78"/>
      <c r="C540695" s="77"/>
    </row>
    <row r="540696" spans="2:3" x14ac:dyDescent="0.25">
      <c r="B540696" s="78"/>
      <c r="C540696" s="77"/>
    </row>
    <row r="540697" spans="2:3" x14ac:dyDescent="0.25">
      <c r="B540697" s="78"/>
      <c r="C540697" s="77"/>
    </row>
    <row r="540698" spans="2:3" x14ac:dyDescent="0.25">
      <c r="B540698" s="78"/>
      <c r="C540698" s="77"/>
    </row>
    <row r="540699" spans="2:3" x14ac:dyDescent="0.25">
      <c r="B540699" s="78"/>
      <c r="C540699" s="77"/>
    </row>
    <row r="540700" spans="2:3" x14ac:dyDescent="0.25">
      <c r="B540700" s="78"/>
      <c r="C540700" s="77"/>
    </row>
    <row r="540701" spans="2:3" x14ac:dyDescent="0.25">
      <c r="B540701" s="78"/>
      <c r="C540701" s="77"/>
    </row>
    <row r="540702" spans="2:3" x14ac:dyDescent="0.25">
      <c r="B540702" s="78"/>
      <c r="C540702" s="77"/>
    </row>
    <row r="540812" spans="2:3" x14ac:dyDescent="0.25">
      <c r="B540812" s="78"/>
      <c r="C540812" s="77"/>
    </row>
    <row r="540813" spans="2:3" x14ac:dyDescent="0.25">
      <c r="B540813" s="78"/>
      <c r="C540813" s="77"/>
    </row>
    <row r="540814" spans="2:3" x14ac:dyDescent="0.25">
      <c r="B540814" s="78"/>
      <c r="C540814" s="77"/>
    </row>
    <row r="540815" spans="2:3" x14ac:dyDescent="0.25">
      <c r="B540815" s="78"/>
      <c r="C540815" s="77"/>
    </row>
    <row r="540816" spans="2:3" x14ac:dyDescent="0.25">
      <c r="B540816" s="78"/>
      <c r="C540816" s="77"/>
    </row>
    <row r="540817" spans="2:3" x14ac:dyDescent="0.25">
      <c r="B540817" s="78"/>
      <c r="C540817" s="77"/>
    </row>
    <row r="540818" spans="2:3" x14ac:dyDescent="0.25">
      <c r="B540818" s="78"/>
      <c r="C540818" s="77"/>
    </row>
    <row r="540819" spans="2:3" x14ac:dyDescent="0.25">
      <c r="B540819" s="78"/>
      <c r="C540819" s="77"/>
    </row>
    <row r="540820" spans="2:3" x14ac:dyDescent="0.25">
      <c r="B540820" s="78"/>
      <c r="C540820" s="77"/>
    </row>
    <row r="540821" spans="2:3" x14ac:dyDescent="0.25">
      <c r="B540821" s="78"/>
      <c r="C540821" s="77"/>
    </row>
    <row r="540822" spans="2:3" x14ac:dyDescent="0.25">
      <c r="B540822" s="78"/>
      <c r="C540822" s="77"/>
    </row>
    <row r="540823" spans="2:3" x14ac:dyDescent="0.25">
      <c r="B540823" s="78"/>
      <c r="C540823" s="77"/>
    </row>
    <row r="540824" spans="2:3" x14ac:dyDescent="0.25">
      <c r="B540824" s="78"/>
      <c r="C540824" s="77"/>
    </row>
    <row r="540934" spans="2:3" x14ac:dyDescent="0.25">
      <c r="B540934" s="78"/>
      <c r="C540934" s="77"/>
    </row>
    <row r="540935" spans="2:3" x14ac:dyDescent="0.25">
      <c r="B540935" s="78"/>
      <c r="C540935" s="77"/>
    </row>
    <row r="540936" spans="2:3" x14ac:dyDescent="0.25">
      <c r="B540936" s="78"/>
      <c r="C540936" s="77"/>
    </row>
    <row r="540937" spans="2:3" x14ac:dyDescent="0.25">
      <c r="B540937" s="78"/>
      <c r="C540937" s="77"/>
    </row>
    <row r="540938" spans="2:3" x14ac:dyDescent="0.25">
      <c r="B540938" s="78"/>
      <c r="C540938" s="77"/>
    </row>
    <row r="540939" spans="2:3" x14ac:dyDescent="0.25">
      <c r="B540939" s="78"/>
      <c r="C540939" s="77"/>
    </row>
    <row r="540940" spans="2:3" x14ac:dyDescent="0.25">
      <c r="B540940" s="78"/>
      <c r="C540940" s="77"/>
    </row>
    <row r="540941" spans="2:3" x14ac:dyDescent="0.25">
      <c r="B540941" s="78"/>
      <c r="C540941" s="77"/>
    </row>
    <row r="540942" spans="2:3" x14ac:dyDescent="0.25">
      <c r="B540942" s="78"/>
      <c r="C540942" s="77"/>
    </row>
    <row r="540943" spans="2:3" x14ac:dyDescent="0.25">
      <c r="B540943" s="78"/>
      <c r="C540943" s="77"/>
    </row>
    <row r="540944" spans="2:3" x14ac:dyDescent="0.25">
      <c r="B540944" s="78"/>
      <c r="C540944" s="77"/>
    </row>
    <row r="540945" spans="2:3" x14ac:dyDescent="0.25">
      <c r="B540945" s="78"/>
      <c r="C540945" s="77"/>
    </row>
    <row r="540946" spans="2:3" x14ac:dyDescent="0.25">
      <c r="B540946" s="78"/>
      <c r="C540946" s="77"/>
    </row>
    <row r="541056" spans="2:3" x14ac:dyDescent="0.25">
      <c r="B541056" s="78"/>
      <c r="C541056" s="77"/>
    </row>
    <row r="541057" spans="2:3" x14ac:dyDescent="0.25">
      <c r="B541057" s="78"/>
      <c r="C541057" s="77"/>
    </row>
    <row r="541058" spans="2:3" x14ac:dyDescent="0.25">
      <c r="B541058" s="78"/>
      <c r="C541058" s="77"/>
    </row>
    <row r="541059" spans="2:3" x14ac:dyDescent="0.25">
      <c r="B541059" s="78"/>
      <c r="C541059" s="77"/>
    </row>
    <row r="541060" spans="2:3" x14ac:dyDescent="0.25">
      <c r="B541060" s="78"/>
      <c r="C541060" s="77"/>
    </row>
    <row r="541061" spans="2:3" x14ac:dyDescent="0.25">
      <c r="B541061" s="78"/>
      <c r="C541061" s="77"/>
    </row>
    <row r="541062" spans="2:3" x14ac:dyDescent="0.25">
      <c r="B541062" s="78"/>
      <c r="C541062" s="77"/>
    </row>
    <row r="541063" spans="2:3" x14ac:dyDescent="0.25">
      <c r="B541063" s="78"/>
      <c r="C541063" s="77"/>
    </row>
    <row r="541064" spans="2:3" x14ac:dyDescent="0.25">
      <c r="B541064" s="78"/>
      <c r="C541064" s="77"/>
    </row>
    <row r="541065" spans="2:3" x14ac:dyDescent="0.25">
      <c r="B541065" s="78"/>
      <c r="C541065" s="77"/>
    </row>
    <row r="541066" spans="2:3" x14ac:dyDescent="0.25">
      <c r="B541066" s="78"/>
      <c r="C541066" s="77"/>
    </row>
    <row r="541067" spans="2:3" x14ac:dyDescent="0.25">
      <c r="B541067" s="78"/>
      <c r="C541067" s="77"/>
    </row>
    <row r="541068" spans="2:3" x14ac:dyDescent="0.25">
      <c r="B541068" s="78"/>
      <c r="C541068" s="77"/>
    </row>
    <row r="541178" spans="2:3" x14ac:dyDescent="0.25">
      <c r="B541178" s="78"/>
      <c r="C541178" s="77"/>
    </row>
    <row r="541179" spans="2:3" x14ac:dyDescent="0.25">
      <c r="B541179" s="78"/>
      <c r="C541179" s="77"/>
    </row>
    <row r="541180" spans="2:3" x14ac:dyDescent="0.25">
      <c r="B541180" s="78"/>
      <c r="C541180" s="77"/>
    </row>
    <row r="541181" spans="2:3" x14ac:dyDescent="0.25">
      <c r="B541181" s="78"/>
      <c r="C541181" s="77"/>
    </row>
    <row r="541182" spans="2:3" x14ac:dyDescent="0.25">
      <c r="B541182" s="78"/>
      <c r="C541182" s="77"/>
    </row>
    <row r="541183" spans="2:3" x14ac:dyDescent="0.25">
      <c r="B541183" s="78"/>
      <c r="C541183" s="77"/>
    </row>
    <row r="541184" spans="2:3" x14ac:dyDescent="0.25">
      <c r="B541184" s="78"/>
      <c r="C541184" s="77"/>
    </row>
    <row r="541185" spans="2:3" x14ac:dyDescent="0.25">
      <c r="B541185" s="78"/>
      <c r="C541185" s="77"/>
    </row>
    <row r="541186" spans="2:3" x14ac:dyDescent="0.25">
      <c r="B541186" s="78"/>
      <c r="C541186" s="77"/>
    </row>
    <row r="541187" spans="2:3" x14ac:dyDescent="0.25">
      <c r="B541187" s="78"/>
      <c r="C541187" s="77"/>
    </row>
    <row r="541188" spans="2:3" x14ac:dyDescent="0.25">
      <c r="B541188" s="78"/>
      <c r="C541188" s="77"/>
    </row>
    <row r="541189" spans="2:3" x14ac:dyDescent="0.25">
      <c r="B541189" s="78"/>
      <c r="C541189" s="77"/>
    </row>
    <row r="541190" spans="2:3" x14ac:dyDescent="0.25">
      <c r="B541190" s="78"/>
      <c r="C541190" s="77"/>
    </row>
    <row r="541300" spans="2:3" x14ac:dyDescent="0.25">
      <c r="B541300" s="78"/>
      <c r="C541300" s="77"/>
    </row>
    <row r="541301" spans="2:3" x14ac:dyDescent="0.25">
      <c r="B541301" s="78"/>
      <c r="C541301" s="77"/>
    </row>
    <row r="541302" spans="2:3" x14ac:dyDescent="0.25">
      <c r="B541302" s="78"/>
      <c r="C541302" s="77"/>
    </row>
    <row r="541303" spans="2:3" x14ac:dyDescent="0.25">
      <c r="B541303" s="78"/>
      <c r="C541303" s="77"/>
    </row>
    <row r="541304" spans="2:3" x14ac:dyDescent="0.25">
      <c r="B541304" s="78"/>
      <c r="C541304" s="77"/>
    </row>
    <row r="541305" spans="2:3" x14ac:dyDescent="0.25">
      <c r="B541305" s="78"/>
      <c r="C541305" s="77"/>
    </row>
    <row r="541306" spans="2:3" x14ac:dyDescent="0.25">
      <c r="B541306" s="78"/>
      <c r="C541306" s="77"/>
    </row>
    <row r="541307" spans="2:3" x14ac:dyDescent="0.25">
      <c r="B541307" s="78"/>
      <c r="C541307" s="77"/>
    </row>
    <row r="541308" spans="2:3" x14ac:dyDescent="0.25">
      <c r="B541308" s="78"/>
      <c r="C541308" s="77"/>
    </row>
    <row r="541309" spans="2:3" x14ac:dyDescent="0.25">
      <c r="B541309" s="78"/>
      <c r="C541309" s="77"/>
    </row>
    <row r="541310" spans="2:3" x14ac:dyDescent="0.25">
      <c r="B541310" s="78"/>
      <c r="C541310" s="77"/>
    </row>
    <row r="541311" spans="2:3" x14ac:dyDescent="0.25">
      <c r="B541311" s="78"/>
      <c r="C541311" s="77"/>
    </row>
    <row r="541312" spans="2:3" x14ac:dyDescent="0.25">
      <c r="B541312" s="78"/>
      <c r="C541312" s="77"/>
    </row>
    <row r="541422" spans="2:3" x14ac:dyDescent="0.25">
      <c r="B541422" s="78"/>
      <c r="C541422" s="77"/>
    </row>
    <row r="541423" spans="2:3" x14ac:dyDescent="0.25">
      <c r="B541423" s="78"/>
      <c r="C541423" s="77"/>
    </row>
    <row r="541424" spans="2:3" x14ac:dyDescent="0.25">
      <c r="B541424" s="78"/>
      <c r="C541424" s="77"/>
    </row>
    <row r="541425" spans="2:3" x14ac:dyDescent="0.25">
      <c r="B541425" s="78"/>
      <c r="C541425" s="77"/>
    </row>
    <row r="541426" spans="2:3" x14ac:dyDescent="0.25">
      <c r="B541426" s="78"/>
      <c r="C541426" s="77"/>
    </row>
    <row r="541427" spans="2:3" x14ac:dyDescent="0.25">
      <c r="B541427" s="78"/>
      <c r="C541427" s="77"/>
    </row>
    <row r="541428" spans="2:3" x14ac:dyDescent="0.25">
      <c r="B541428" s="78"/>
      <c r="C541428" s="77"/>
    </row>
    <row r="541429" spans="2:3" x14ac:dyDescent="0.25">
      <c r="B541429" s="78"/>
      <c r="C541429" s="77"/>
    </row>
    <row r="541430" spans="2:3" x14ac:dyDescent="0.25">
      <c r="B541430" s="78"/>
      <c r="C541430" s="77"/>
    </row>
    <row r="541431" spans="2:3" x14ac:dyDescent="0.25">
      <c r="B541431" s="78"/>
      <c r="C541431" s="77"/>
    </row>
    <row r="541432" spans="2:3" x14ac:dyDescent="0.25">
      <c r="B541432" s="78"/>
      <c r="C541432" s="77"/>
    </row>
    <row r="541433" spans="2:3" x14ac:dyDescent="0.25">
      <c r="B541433" s="78"/>
      <c r="C541433" s="77"/>
    </row>
    <row r="541434" spans="2:3" x14ac:dyDescent="0.25">
      <c r="B541434" s="78"/>
      <c r="C541434" s="77"/>
    </row>
    <row r="541544" spans="2:3" x14ac:dyDescent="0.25">
      <c r="B541544" s="78"/>
      <c r="C541544" s="77"/>
    </row>
    <row r="541545" spans="2:3" x14ac:dyDescent="0.25">
      <c r="B541545" s="78"/>
      <c r="C541545" s="77"/>
    </row>
    <row r="541546" spans="2:3" x14ac:dyDescent="0.25">
      <c r="B541546" s="78"/>
      <c r="C541546" s="77"/>
    </row>
    <row r="541547" spans="2:3" x14ac:dyDescent="0.25">
      <c r="B541547" s="78"/>
      <c r="C541547" s="77"/>
    </row>
    <row r="541548" spans="2:3" x14ac:dyDescent="0.25">
      <c r="B541548" s="78"/>
      <c r="C541548" s="77"/>
    </row>
    <row r="541549" spans="2:3" x14ac:dyDescent="0.25">
      <c r="B541549" s="78"/>
      <c r="C541549" s="77"/>
    </row>
    <row r="541550" spans="2:3" x14ac:dyDescent="0.25">
      <c r="B541550" s="78"/>
      <c r="C541550" s="77"/>
    </row>
    <row r="541551" spans="2:3" x14ac:dyDescent="0.25">
      <c r="B541551" s="78"/>
      <c r="C541551" s="77"/>
    </row>
    <row r="541552" spans="2:3" x14ac:dyDescent="0.25">
      <c r="B541552" s="78"/>
      <c r="C541552" s="77"/>
    </row>
    <row r="541553" spans="2:3" x14ac:dyDescent="0.25">
      <c r="B541553" s="78"/>
      <c r="C541553" s="77"/>
    </row>
    <row r="541554" spans="2:3" x14ac:dyDescent="0.25">
      <c r="B541554" s="78"/>
      <c r="C541554" s="77"/>
    </row>
    <row r="541555" spans="2:3" x14ac:dyDescent="0.25">
      <c r="B541555" s="78"/>
      <c r="C541555" s="77"/>
    </row>
    <row r="541556" spans="2:3" x14ac:dyDescent="0.25">
      <c r="B541556" s="78"/>
      <c r="C541556" s="77"/>
    </row>
    <row r="541666" spans="2:3" x14ac:dyDescent="0.25">
      <c r="B541666" s="78"/>
      <c r="C541666" s="77"/>
    </row>
    <row r="541667" spans="2:3" x14ac:dyDescent="0.25">
      <c r="B541667" s="78"/>
      <c r="C541667" s="77"/>
    </row>
    <row r="541668" spans="2:3" x14ac:dyDescent="0.25">
      <c r="B541668" s="78"/>
      <c r="C541668" s="77"/>
    </row>
    <row r="541669" spans="2:3" x14ac:dyDescent="0.25">
      <c r="B541669" s="78"/>
      <c r="C541669" s="77"/>
    </row>
    <row r="541670" spans="2:3" x14ac:dyDescent="0.25">
      <c r="B541670" s="78"/>
      <c r="C541670" s="77"/>
    </row>
    <row r="541671" spans="2:3" x14ac:dyDescent="0.25">
      <c r="B541671" s="78"/>
      <c r="C541671" s="77"/>
    </row>
    <row r="541672" spans="2:3" x14ac:dyDescent="0.25">
      <c r="B541672" s="78"/>
      <c r="C541672" s="77"/>
    </row>
    <row r="541673" spans="2:3" x14ac:dyDescent="0.25">
      <c r="B541673" s="78"/>
      <c r="C541673" s="77"/>
    </row>
    <row r="541674" spans="2:3" x14ac:dyDescent="0.25">
      <c r="B541674" s="78"/>
      <c r="C541674" s="77"/>
    </row>
    <row r="541675" spans="2:3" x14ac:dyDescent="0.25">
      <c r="B541675" s="78"/>
      <c r="C541675" s="77"/>
    </row>
    <row r="541676" spans="2:3" x14ac:dyDescent="0.25">
      <c r="B541676" s="78"/>
      <c r="C541676" s="77"/>
    </row>
    <row r="541677" spans="2:3" x14ac:dyDescent="0.25">
      <c r="B541677" s="78"/>
      <c r="C541677" s="77"/>
    </row>
    <row r="541678" spans="2:3" x14ac:dyDescent="0.25">
      <c r="B541678" s="78"/>
      <c r="C541678" s="77"/>
    </row>
    <row r="541788" spans="2:3" x14ac:dyDescent="0.25">
      <c r="B541788" s="78"/>
      <c r="C541788" s="77"/>
    </row>
    <row r="541789" spans="2:3" x14ac:dyDescent="0.25">
      <c r="B541789" s="78"/>
      <c r="C541789" s="77"/>
    </row>
    <row r="541790" spans="2:3" x14ac:dyDescent="0.25">
      <c r="B541790" s="78"/>
      <c r="C541790" s="77"/>
    </row>
    <row r="541791" spans="2:3" x14ac:dyDescent="0.25">
      <c r="B541791" s="78"/>
      <c r="C541791" s="77"/>
    </row>
    <row r="541792" spans="2:3" x14ac:dyDescent="0.25">
      <c r="B541792" s="78"/>
      <c r="C541792" s="77"/>
    </row>
    <row r="541793" spans="2:3" x14ac:dyDescent="0.25">
      <c r="B541793" s="78"/>
      <c r="C541793" s="77"/>
    </row>
    <row r="541794" spans="2:3" x14ac:dyDescent="0.25">
      <c r="B541794" s="78"/>
      <c r="C541794" s="77"/>
    </row>
    <row r="541795" spans="2:3" x14ac:dyDescent="0.25">
      <c r="B541795" s="78"/>
      <c r="C541795" s="77"/>
    </row>
    <row r="541796" spans="2:3" x14ac:dyDescent="0.25">
      <c r="B541796" s="78"/>
      <c r="C541796" s="77"/>
    </row>
    <row r="541797" spans="2:3" x14ac:dyDescent="0.25">
      <c r="B541797" s="78"/>
      <c r="C541797" s="77"/>
    </row>
    <row r="541798" spans="2:3" x14ac:dyDescent="0.25">
      <c r="B541798" s="78"/>
      <c r="C541798" s="77"/>
    </row>
    <row r="541799" spans="2:3" x14ac:dyDescent="0.25">
      <c r="B541799" s="78"/>
      <c r="C541799" s="77"/>
    </row>
    <row r="541800" spans="2:3" x14ac:dyDescent="0.25">
      <c r="B541800" s="78"/>
      <c r="C541800" s="77"/>
    </row>
    <row r="541910" spans="2:3" x14ac:dyDescent="0.25">
      <c r="B541910" s="78"/>
      <c r="C541910" s="77"/>
    </row>
    <row r="541911" spans="2:3" x14ac:dyDescent="0.25">
      <c r="B541911" s="78"/>
      <c r="C541911" s="77"/>
    </row>
    <row r="541912" spans="2:3" x14ac:dyDescent="0.25">
      <c r="B541912" s="78"/>
      <c r="C541912" s="77"/>
    </row>
    <row r="541913" spans="2:3" x14ac:dyDescent="0.25">
      <c r="B541913" s="78"/>
      <c r="C541913" s="77"/>
    </row>
    <row r="541914" spans="2:3" x14ac:dyDescent="0.25">
      <c r="B541914" s="78"/>
      <c r="C541914" s="77"/>
    </row>
    <row r="541915" spans="2:3" x14ac:dyDescent="0.25">
      <c r="B541915" s="78"/>
      <c r="C541915" s="77"/>
    </row>
    <row r="541916" spans="2:3" x14ac:dyDescent="0.25">
      <c r="B541916" s="78"/>
      <c r="C541916" s="77"/>
    </row>
    <row r="541917" spans="2:3" x14ac:dyDescent="0.25">
      <c r="B541917" s="78"/>
      <c r="C541917" s="77"/>
    </row>
    <row r="541918" spans="2:3" x14ac:dyDescent="0.25">
      <c r="B541918" s="78"/>
      <c r="C541918" s="77"/>
    </row>
    <row r="541919" spans="2:3" x14ac:dyDescent="0.25">
      <c r="B541919" s="78"/>
      <c r="C541919" s="77"/>
    </row>
    <row r="541920" spans="2:3" x14ac:dyDescent="0.25">
      <c r="B541920" s="78"/>
      <c r="C541920" s="77"/>
    </row>
    <row r="541921" spans="2:3" x14ac:dyDescent="0.25">
      <c r="B541921" s="78"/>
      <c r="C541921" s="77"/>
    </row>
    <row r="541922" spans="2:3" x14ac:dyDescent="0.25">
      <c r="B541922" s="78"/>
      <c r="C541922" s="77"/>
    </row>
    <row r="542032" spans="2:3" x14ac:dyDescent="0.25">
      <c r="B542032" s="78"/>
      <c r="C542032" s="77"/>
    </row>
    <row r="542033" spans="2:3" x14ac:dyDescent="0.25">
      <c r="B542033" s="78"/>
      <c r="C542033" s="77"/>
    </row>
    <row r="542034" spans="2:3" x14ac:dyDescent="0.25">
      <c r="B542034" s="78"/>
      <c r="C542034" s="77"/>
    </row>
    <row r="542035" spans="2:3" x14ac:dyDescent="0.25">
      <c r="B542035" s="78"/>
      <c r="C542035" s="77"/>
    </row>
    <row r="542036" spans="2:3" x14ac:dyDescent="0.25">
      <c r="B542036" s="78"/>
      <c r="C542036" s="77"/>
    </row>
    <row r="542037" spans="2:3" x14ac:dyDescent="0.25">
      <c r="B542037" s="78"/>
      <c r="C542037" s="77"/>
    </row>
    <row r="542038" spans="2:3" x14ac:dyDescent="0.25">
      <c r="B542038" s="78"/>
      <c r="C542038" s="77"/>
    </row>
    <row r="542039" spans="2:3" x14ac:dyDescent="0.25">
      <c r="B542039" s="78"/>
      <c r="C542039" s="77"/>
    </row>
    <row r="542040" spans="2:3" x14ac:dyDescent="0.25">
      <c r="B542040" s="78"/>
      <c r="C542040" s="77"/>
    </row>
    <row r="542041" spans="2:3" x14ac:dyDescent="0.25">
      <c r="B542041" s="78"/>
      <c r="C542041" s="77"/>
    </row>
    <row r="542042" spans="2:3" x14ac:dyDescent="0.25">
      <c r="B542042" s="78"/>
      <c r="C542042" s="77"/>
    </row>
    <row r="542043" spans="2:3" x14ac:dyDescent="0.25">
      <c r="B542043" s="78"/>
      <c r="C542043" s="77"/>
    </row>
    <row r="542044" spans="2:3" x14ac:dyDescent="0.25">
      <c r="B542044" s="78"/>
      <c r="C542044" s="77"/>
    </row>
    <row r="542154" spans="2:3" x14ac:dyDescent="0.25">
      <c r="B542154" s="78"/>
      <c r="C542154" s="77"/>
    </row>
    <row r="542155" spans="2:3" x14ac:dyDescent="0.25">
      <c r="B542155" s="78"/>
      <c r="C542155" s="77"/>
    </row>
    <row r="542156" spans="2:3" x14ac:dyDescent="0.25">
      <c r="B542156" s="78"/>
      <c r="C542156" s="77"/>
    </row>
    <row r="542157" spans="2:3" x14ac:dyDescent="0.25">
      <c r="B542157" s="78"/>
      <c r="C542157" s="77"/>
    </row>
    <row r="542158" spans="2:3" x14ac:dyDescent="0.25">
      <c r="B542158" s="78"/>
      <c r="C542158" s="77"/>
    </row>
    <row r="542159" spans="2:3" x14ac:dyDescent="0.25">
      <c r="B542159" s="78"/>
      <c r="C542159" s="77"/>
    </row>
    <row r="542160" spans="2:3" x14ac:dyDescent="0.25">
      <c r="B542160" s="78"/>
      <c r="C542160" s="77"/>
    </row>
    <row r="542161" spans="2:3" x14ac:dyDescent="0.25">
      <c r="B542161" s="78"/>
      <c r="C542161" s="77"/>
    </row>
    <row r="542162" spans="2:3" x14ac:dyDescent="0.25">
      <c r="B542162" s="78"/>
      <c r="C542162" s="77"/>
    </row>
    <row r="542163" spans="2:3" x14ac:dyDescent="0.25">
      <c r="B542163" s="78"/>
      <c r="C542163" s="77"/>
    </row>
    <row r="542164" spans="2:3" x14ac:dyDescent="0.25">
      <c r="B542164" s="78"/>
      <c r="C542164" s="77"/>
    </row>
    <row r="542165" spans="2:3" x14ac:dyDescent="0.25">
      <c r="B542165" s="78"/>
      <c r="C542165" s="77"/>
    </row>
    <row r="542166" spans="2:3" x14ac:dyDescent="0.25">
      <c r="B542166" s="78"/>
      <c r="C542166" s="77"/>
    </row>
    <row r="542276" spans="2:3" x14ac:dyDescent="0.25">
      <c r="B542276" s="78"/>
      <c r="C542276" s="77"/>
    </row>
    <row r="542277" spans="2:3" x14ac:dyDescent="0.25">
      <c r="B542277" s="78"/>
      <c r="C542277" s="77"/>
    </row>
    <row r="542278" spans="2:3" x14ac:dyDescent="0.25">
      <c r="B542278" s="78"/>
      <c r="C542278" s="77"/>
    </row>
    <row r="542279" spans="2:3" x14ac:dyDescent="0.25">
      <c r="B542279" s="78"/>
      <c r="C542279" s="77"/>
    </row>
    <row r="542280" spans="2:3" x14ac:dyDescent="0.25">
      <c r="B542280" s="78"/>
      <c r="C542280" s="77"/>
    </row>
    <row r="542281" spans="2:3" x14ac:dyDescent="0.25">
      <c r="B542281" s="78"/>
      <c r="C542281" s="77"/>
    </row>
    <row r="542282" spans="2:3" x14ac:dyDescent="0.25">
      <c r="B542282" s="78"/>
      <c r="C542282" s="77"/>
    </row>
    <row r="542283" spans="2:3" x14ac:dyDescent="0.25">
      <c r="B542283" s="78"/>
      <c r="C542283" s="77"/>
    </row>
    <row r="542284" spans="2:3" x14ac:dyDescent="0.25">
      <c r="B542284" s="78"/>
      <c r="C542284" s="77"/>
    </row>
    <row r="542285" spans="2:3" x14ac:dyDescent="0.25">
      <c r="B542285" s="78"/>
      <c r="C542285" s="77"/>
    </row>
    <row r="542286" spans="2:3" x14ac:dyDescent="0.25">
      <c r="B542286" s="78"/>
      <c r="C542286" s="77"/>
    </row>
    <row r="542287" spans="2:3" x14ac:dyDescent="0.25">
      <c r="B542287" s="78"/>
      <c r="C542287" s="77"/>
    </row>
    <row r="542288" spans="2:3" x14ac:dyDescent="0.25">
      <c r="B542288" s="78"/>
      <c r="C542288" s="77"/>
    </row>
    <row r="542398" spans="2:3" x14ac:dyDescent="0.25">
      <c r="B542398" s="78"/>
      <c r="C542398" s="77"/>
    </row>
    <row r="542399" spans="2:3" x14ac:dyDescent="0.25">
      <c r="B542399" s="78"/>
      <c r="C542399" s="77"/>
    </row>
    <row r="542400" spans="2:3" x14ac:dyDescent="0.25">
      <c r="B542400" s="78"/>
      <c r="C542400" s="77"/>
    </row>
    <row r="542401" spans="2:3" x14ac:dyDescent="0.25">
      <c r="B542401" s="78"/>
      <c r="C542401" s="77"/>
    </row>
    <row r="542402" spans="2:3" x14ac:dyDescent="0.25">
      <c r="B542402" s="78"/>
      <c r="C542402" s="77"/>
    </row>
    <row r="542403" spans="2:3" x14ac:dyDescent="0.25">
      <c r="B542403" s="78"/>
      <c r="C542403" s="77"/>
    </row>
    <row r="542404" spans="2:3" x14ac:dyDescent="0.25">
      <c r="B542404" s="78"/>
      <c r="C542404" s="77"/>
    </row>
    <row r="542405" spans="2:3" x14ac:dyDescent="0.25">
      <c r="B542405" s="78"/>
      <c r="C542405" s="77"/>
    </row>
    <row r="542406" spans="2:3" x14ac:dyDescent="0.25">
      <c r="B542406" s="78"/>
      <c r="C542406" s="77"/>
    </row>
    <row r="542407" spans="2:3" x14ac:dyDescent="0.25">
      <c r="B542407" s="78"/>
      <c r="C542407" s="77"/>
    </row>
    <row r="542408" spans="2:3" x14ac:dyDescent="0.25">
      <c r="B542408" s="78"/>
      <c r="C542408" s="77"/>
    </row>
    <row r="542409" spans="2:3" x14ac:dyDescent="0.25">
      <c r="B542409" s="78"/>
      <c r="C542409" s="77"/>
    </row>
    <row r="542410" spans="2:3" x14ac:dyDescent="0.25">
      <c r="B542410" s="78"/>
      <c r="C542410" s="77"/>
    </row>
    <row r="542520" spans="2:3" x14ac:dyDescent="0.25">
      <c r="B542520" s="78"/>
      <c r="C542520" s="77"/>
    </row>
    <row r="542521" spans="2:3" x14ac:dyDescent="0.25">
      <c r="B542521" s="78"/>
      <c r="C542521" s="77"/>
    </row>
    <row r="542522" spans="2:3" x14ac:dyDescent="0.25">
      <c r="B542522" s="78"/>
      <c r="C542522" s="77"/>
    </row>
    <row r="542523" spans="2:3" x14ac:dyDescent="0.25">
      <c r="B542523" s="78"/>
      <c r="C542523" s="77"/>
    </row>
    <row r="542524" spans="2:3" x14ac:dyDescent="0.25">
      <c r="B542524" s="78"/>
      <c r="C542524" s="77"/>
    </row>
    <row r="542525" spans="2:3" x14ac:dyDescent="0.25">
      <c r="B542525" s="78"/>
      <c r="C542525" s="77"/>
    </row>
    <row r="542526" spans="2:3" x14ac:dyDescent="0.25">
      <c r="B542526" s="78"/>
      <c r="C542526" s="77"/>
    </row>
    <row r="542527" spans="2:3" x14ac:dyDescent="0.25">
      <c r="B542527" s="78"/>
      <c r="C542527" s="77"/>
    </row>
    <row r="542528" spans="2:3" x14ac:dyDescent="0.25">
      <c r="B542528" s="78"/>
      <c r="C542528" s="77"/>
    </row>
    <row r="542529" spans="2:3" x14ac:dyDescent="0.25">
      <c r="B542529" s="78"/>
      <c r="C542529" s="77"/>
    </row>
    <row r="542530" spans="2:3" x14ac:dyDescent="0.25">
      <c r="B542530" s="78"/>
      <c r="C542530" s="77"/>
    </row>
    <row r="542531" spans="2:3" x14ac:dyDescent="0.25">
      <c r="B542531" s="78"/>
      <c r="C542531" s="77"/>
    </row>
    <row r="542532" spans="2:3" x14ac:dyDescent="0.25">
      <c r="B542532" s="78"/>
      <c r="C542532" s="77"/>
    </row>
    <row r="542642" spans="2:3" x14ac:dyDescent="0.25">
      <c r="B542642" s="78"/>
      <c r="C542642" s="77"/>
    </row>
    <row r="542643" spans="2:3" x14ac:dyDescent="0.25">
      <c r="B542643" s="78"/>
      <c r="C542643" s="77"/>
    </row>
    <row r="542644" spans="2:3" x14ac:dyDescent="0.25">
      <c r="B542644" s="78"/>
      <c r="C542644" s="77"/>
    </row>
    <row r="542645" spans="2:3" x14ac:dyDescent="0.25">
      <c r="B542645" s="78"/>
      <c r="C542645" s="77"/>
    </row>
    <row r="542646" spans="2:3" x14ac:dyDescent="0.25">
      <c r="B542646" s="78"/>
      <c r="C542646" s="77"/>
    </row>
    <row r="542647" spans="2:3" x14ac:dyDescent="0.25">
      <c r="B542647" s="78"/>
      <c r="C542647" s="77"/>
    </row>
    <row r="542648" spans="2:3" x14ac:dyDescent="0.25">
      <c r="B542648" s="78"/>
      <c r="C542648" s="77"/>
    </row>
    <row r="542649" spans="2:3" x14ac:dyDescent="0.25">
      <c r="B542649" s="78"/>
      <c r="C542649" s="77"/>
    </row>
    <row r="542650" spans="2:3" x14ac:dyDescent="0.25">
      <c r="B542650" s="78"/>
      <c r="C542650" s="77"/>
    </row>
    <row r="542651" spans="2:3" x14ac:dyDescent="0.25">
      <c r="B542651" s="78"/>
      <c r="C542651" s="77"/>
    </row>
    <row r="542652" spans="2:3" x14ac:dyDescent="0.25">
      <c r="B542652" s="78"/>
      <c r="C542652" s="77"/>
    </row>
    <row r="542653" spans="2:3" x14ac:dyDescent="0.25">
      <c r="B542653" s="78"/>
      <c r="C542653" s="77"/>
    </row>
    <row r="542654" spans="2:3" x14ac:dyDescent="0.25">
      <c r="B542654" s="78"/>
      <c r="C542654" s="77"/>
    </row>
    <row r="542764" spans="2:3" x14ac:dyDescent="0.25">
      <c r="B542764" s="78"/>
      <c r="C542764" s="77"/>
    </row>
    <row r="542765" spans="2:3" x14ac:dyDescent="0.25">
      <c r="B542765" s="78"/>
      <c r="C542765" s="77"/>
    </row>
    <row r="542766" spans="2:3" x14ac:dyDescent="0.25">
      <c r="B542766" s="78"/>
      <c r="C542766" s="77"/>
    </row>
    <row r="542767" spans="2:3" x14ac:dyDescent="0.25">
      <c r="B542767" s="78"/>
      <c r="C542767" s="77"/>
    </row>
    <row r="542768" spans="2:3" x14ac:dyDescent="0.25">
      <c r="B542768" s="78"/>
      <c r="C542768" s="77"/>
    </row>
    <row r="542769" spans="2:3" x14ac:dyDescent="0.25">
      <c r="B542769" s="78"/>
      <c r="C542769" s="77"/>
    </row>
    <row r="542770" spans="2:3" x14ac:dyDescent="0.25">
      <c r="B542770" s="78"/>
      <c r="C542770" s="77"/>
    </row>
    <row r="542771" spans="2:3" x14ac:dyDescent="0.25">
      <c r="B542771" s="78"/>
      <c r="C542771" s="77"/>
    </row>
    <row r="542772" spans="2:3" x14ac:dyDescent="0.25">
      <c r="B542772" s="78"/>
      <c r="C542772" s="77"/>
    </row>
    <row r="542773" spans="2:3" x14ac:dyDescent="0.25">
      <c r="B542773" s="78"/>
      <c r="C542773" s="77"/>
    </row>
    <row r="542774" spans="2:3" x14ac:dyDescent="0.25">
      <c r="B542774" s="78"/>
      <c r="C542774" s="77"/>
    </row>
    <row r="542775" spans="2:3" x14ac:dyDescent="0.25">
      <c r="B542775" s="78"/>
      <c r="C542775" s="77"/>
    </row>
    <row r="542776" spans="2:3" x14ac:dyDescent="0.25">
      <c r="B542776" s="78"/>
      <c r="C542776" s="77"/>
    </row>
    <row r="542886" spans="2:3" x14ac:dyDescent="0.25">
      <c r="B542886" s="78"/>
      <c r="C542886" s="77"/>
    </row>
    <row r="542887" spans="2:3" x14ac:dyDescent="0.25">
      <c r="B542887" s="78"/>
      <c r="C542887" s="77"/>
    </row>
    <row r="542888" spans="2:3" x14ac:dyDescent="0.25">
      <c r="B542888" s="78"/>
      <c r="C542888" s="77"/>
    </row>
    <row r="542889" spans="2:3" x14ac:dyDescent="0.25">
      <c r="B542889" s="78"/>
      <c r="C542889" s="77"/>
    </row>
    <row r="542890" spans="2:3" x14ac:dyDescent="0.25">
      <c r="B542890" s="78"/>
      <c r="C542890" s="77"/>
    </row>
    <row r="542891" spans="2:3" x14ac:dyDescent="0.25">
      <c r="B542891" s="78"/>
      <c r="C542891" s="77"/>
    </row>
    <row r="542892" spans="2:3" x14ac:dyDescent="0.25">
      <c r="B542892" s="78"/>
      <c r="C542892" s="77"/>
    </row>
    <row r="542893" spans="2:3" x14ac:dyDescent="0.25">
      <c r="B542893" s="78"/>
      <c r="C542893" s="77"/>
    </row>
    <row r="542894" spans="2:3" x14ac:dyDescent="0.25">
      <c r="B542894" s="78"/>
      <c r="C542894" s="77"/>
    </row>
    <row r="542895" spans="2:3" x14ac:dyDescent="0.25">
      <c r="B542895" s="78"/>
      <c r="C542895" s="77"/>
    </row>
    <row r="542896" spans="2:3" x14ac:dyDescent="0.25">
      <c r="B542896" s="78"/>
      <c r="C542896" s="77"/>
    </row>
    <row r="542897" spans="2:3" x14ac:dyDescent="0.25">
      <c r="B542897" s="78"/>
      <c r="C542897" s="77"/>
    </row>
    <row r="542898" spans="2:3" x14ac:dyDescent="0.25">
      <c r="B542898" s="78"/>
      <c r="C542898" s="77"/>
    </row>
    <row r="543008" spans="2:3" x14ac:dyDescent="0.25">
      <c r="B543008" s="78"/>
      <c r="C543008" s="77"/>
    </row>
    <row r="543009" spans="2:3" x14ac:dyDescent="0.25">
      <c r="B543009" s="78"/>
      <c r="C543009" s="77"/>
    </row>
    <row r="543010" spans="2:3" x14ac:dyDescent="0.25">
      <c r="B543010" s="78"/>
      <c r="C543010" s="77"/>
    </row>
    <row r="543011" spans="2:3" x14ac:dyDescent="0.25">
      <c r="B543011" s="78"/>
      <c r="C543011" s="77"/>
    </row>
    <row r="543012" spans="2:3" x14ac:dyDescent="0.25">
      <c r="B543012" s="78"/>
      <c r="C543012" s="77"/>
    </row>
    <row r="543013" spans="2:3" x14ac:dyDescent="0.25">
      <c r="B543013" s="78"/>
      <c r="C543013" s="77"/>
    </row>
    <row r="543014" spans="2:3" x14ac:dyDescent="0.25">
      <c r="B543014" s="78"/>
      <c r="C543014" s="77"/>
    </row>
    <row r="543015" spans="2:3" x14ac:dyDescent="0.25">
      <c r="B543015" s="78"/>
      <c r="C543015" s="77"/>
    </row>
    <row r="543016" spans="2:3" x14ac:dyDescent="0.25">
      <c r="B543016" s="78"/>
      <c r="C543016" s="77"/>
    </row>
    <row r="543017" spans="2:3" x14ac:dyDescent="0.25">
      <c r="B543017" s="78"/>
      <c r="C543017" s="77"/>
    </row>
    <row r="543018" spans="2:3" x14ac:dyDescent="0.25">
      <c r="B543018" s="78"/>
      <c r="C543018" s="77"/>
    </row>
    <row r="543019" spans="2:3" x14ac:dyDescent="0.25">
      <c r="B543019" s="78"/>
      <c r="C543019" s="77"/>
    </row>
    <row r="543020" spans="2:3" x14ac:dyDescent="0.25">
      <c r="B543020" s="78"/>
      <c r="C543020" s="77"/>
    </row>
    <row r="543130" spans="2:3" x14ac:dyDescent="0.25">
      <c r="B543130" s="78"/>
      <c r="C543130" s="77"/>
    </row>
    <row r="543131" spans="2:3" x14ac:dyDescent="0.25">
      <c r="B543131" s="78"/>
      <c r="C543131" s="77"/>
    </row>
    <row r="543132" spans="2:3" x14ac:dyDescent="0.25">
      <c r="B543132" s="78"/>
      <c r="C543132" s="77"/>
    </row>
    <row r="543133" spans="2:3" x14ac:dyDescent="0.25">
      <c r="B543133" s="78"/>
      <c r="C543133" s="77"/>
    </row>
    <row r="543134" spans="2:3" x14ac:dyDescent="0.25">
      <c r="B543134" s="78"/>
      <c r="C543134" s="77"/>
    </row>
    <row r="543135" spans="2:3" x14ac:dyDescent="0.25">
      <c r="B543135" s="78"/>
      <c r="C543135" s="77"/>
    </row>
    <row r="543136" spans="2:3" x14ac:dyDescent="0.25">
      <c r="B543136" s="78"/>
      <c r="C543136" s="77"/>
    </row>
    <row r="543137" spans="2:3" x14ac:dyDescent="0.25">
      <c r="B543137" s="78"/>
      <c r="C543137" s="77"/>
    </row>
    <row r="543138" spans="2:3" x14ac:dyDescent="0.25">
      <c r="B543138" s="78"/>
      <c r="C543138" s="77"/>
    </row>
    <row r="543139" spans="2:3" x14ac:dyDescent="0.25">
      <c r="B543139" s="78"/>
      <c r="C543139" s="77"/>
    </row>
    <row r="543140" spans="2:3" x14ac:dyDescent="0.25">
      <c r="B543140" s="78"/>
      <c r="C543140" s="77"/>
    </row>
    <row r="543141" spans="2:3" x14ac:dyDescent="0.25">
      <c r="B543141" s="78"/>
      <c r="C543141" s="77"/>
    </row>
    <row r="543142" spans="2:3" x14ac:dyDescent="0.25">
      <c r="B543142" s="78"/>
      <c r="C543142" s="77"/>
    </row>
    <row r="543252" spans="2:3" x14ac:dyDescent="0.25">
      <c r="B543252" s="78"/>
      <c r="C543252" s="77"/>
    </row>
    <row r="543253" spans="2:3" x14ac:dyDescent="0.25">
      <c r="B543253" s="78"/>
      <c r="C543253" s="77"/>
    </row>
    <row r="543254" spans="2:3" x14ac:dyDescent="0.25">
      <c r="B543254" s="78"/>
      <c r="C543254" s="77"/>
    </row>
    <row r="543255" spans="2:3" x14ac:dyDescent="0.25">
      <c r="B543255" s="78"/>
      <c r="C543255" s="77"/>
    </row>
    <row r="543256" spans="2:3" x14ac:dyDescent="0.25">
      <c r="B543256" s="78"/>
      <c r="C543256" s="77"/>
    </row>
    <row r="543257" spans="2:3" x14ac:dyDescent="0.25">
      <c r="B543257" s="78"/>
      <c r="C543257" s="77"/>
    </row>
    <row r="543258" spans="2:3" x14ac:dyDescent="0.25">
      <c r="B543258" s="78"/>
      <c r="C543258" s="77"/>
    </row>
    <row r="543259" spans="2:3" x14ac:dyDescent="0.25">
      <c r="B543259" s="78"/>
      <c r="C543259" s="77"/>
    </row>
    <row r="543260" spans="2:3" x14ac:dyDescent="0.25">
      <c r="B543260" s="78"/>
      <c r="C543260" s="77"/>
    </row>
    <row r="543261" spans="2:3" x14ac:dyDescent="0.25">
      <c r="B543261" s="78"/>
      <c r="C543261" s="77"/>
    </row>
    <row r="543262" spans="2:3" x14ac:dyDescent="0.25">
      <c r="B543262" s="78"/>
      <c r="C543262" s="77"/>
    </row>
    <row r="543263" spans="2:3" x14ac:dyDescent="0.25">
      <c r="B543263" s="78"/>
      <c r="C543263" s="77"/>
    </row>
    <row r="543264" spans="2:3" x14ac:dyDescent="0.25">
      <c r="B543264" s="78"/>
      <c r="C543264" s="77"/>
    </row>
    <row r="543374" spans="2:3" x14ac:dyDescent="0.25">
      <c r="B543374" s="78"/>
      <c r="C543374" s="77"/>
    </row>
    <row r="543375" spans="2:3" x14ac:dyDescent="0.25">
      <c r="B543375" s="78"/>
      <c r="C543375" s="77"/>
    </row>
    <row r="543376" spans="2:3" x14ac:dyDescent="0.25">
      <c r="B543376" s="78"/>
      <c r="C543376" s="77"/>
    </row>
    <row r="543377" spans="2:3" x14ac:dyDescent="0.25">
      <c r="B543377" s="78"/>
      <c r="C543377" s="77"/>
    </row>
    <row r="543378" spans="2:3" x14ac:dyDescent="0.25">
      <c r="B543378" s="78"/>
      <c r="C543378" s="77"/>
    </row>
    <row r="543379" spans="2:3" x14ac:dyDescent="0.25">
      <c r="B543379" s="78"/>
      <c r="C543379" s="77"/>
    </row>
    <row r="543380" spans="2:3" x14ac:dyDescent="0.25">
      <c r="B543380" s="78"/>
      <c r="C543380" s="77"/>
    </row>
    <row r="543381" spans="2:3" x14ac:dyDescent="0.25">
      <c r="B543381" s="78"/>
      <c r="C543381" s="77"/>
    </row>
    <row r="543382" spans="2:3" x14ac:dyDescent="0.25">
      <c r="B543382" s="78"/>
      <c r="C543382" s="77"/>
    </row>
    <row r="543383" spans="2:3" x14ac:dyDescent="0.25">
      <c r="B543383" s="78"/>
      <c r="C543383" s="77"/>
    </row>
    <row r="543384" spans="2:3" x14ac:dyDescent="0.25">
      <c r="B543384" s="78"/>
      <c r="C543384" s="77"/>
    </row>
    <row r="543385" spans="2:3" x14ac:dyDescent="0.25">
      <c r="B543385" s="78"/>
      <c r="C543385" s="77"/>
    </row>
    <row r="543386" spans="2:3" x14ac:dyDescent="0.25">
      <c r="B543386" s="78"/>
      <c r="C543386" s="77"/>
    </row>
    <row r="543496" spans="2:3" x14ac:dyDescent="0.25">
      <c r="B543496" s="78"/>
      <c r="C543496" s="77"/>
    </row>
    <row r="543497" spans="2:3" x14ac:dyDescent="0.25">
      <c r="B543497" s="78"/>
      <c r="C543497" s="77"/>
    </row>
    <row r="543498" spans="2:3" x14ac:dyDescent="0.25">
      <c r="B543498" s="78"/>
      <c r="C543498" s="77"/>
    </row>
    <row r="543499" spans="2:3" x14ac:dyDescent="0.25">
      <c r="B543499" s="78"/>
      <c r="C543499" s="77"/>
    </row>
    <row r="543500" spans="2:3" x14ac:dyDescent="0.25">
      <c r="B543500" s="78"/>
      <c r="C543500" s="77"/>
    </row>
    <row r="543501" spans="2:3" x14ac:dyDescent="0.25">
      <c r="B543501" s="78"/>
      <c r="C543501" s="77"/>
    </row>
    <row r="543502" spans="2:3" x14ac:dyDescent="0.25">
      <c r="B543502" s="78"/>
      <c r="C543502" s="77"/>
    </row>
    <row r="543503" spans="2:3" x14ac:dyDescent="0.25">
      <c r="B543503" s="78"/>
      <c r="C543503" s="77"/>
    </row>
    <row r="543504" spans="2:3" x14ac:dyDescent="0.25">
      <c r="B543504" s="78"/>
      <c r="C543504" s="77"/>
    </row>
    <row r="543505" spans="2:3" x14ac:dyDescent="0.25">
      <c r="B543505" s="78"/>
      <c r="C543505" s="77"/>
    </row>
    <row r="543506" spans="2:3" x14ac:dyDescent="0.25">
      <c r="B543506" s="78"/>
      <c r="C543506" s="77"/>
    </row>
    <row r="543507" spans="2:3" x14ac:dyDescent="0.25">
      <c r="B543507" s="78"/>
      <c r="C543507" s="77"/>
    </row>
    <row r="543508" spans="2:3" x14ac:dyDescent="0.25">
      <c r="B543508" s="78"/>
      <c r="C543508" s="77"/>
    </row>
    <row r="543618" spans="2:3" x14ac:dyDescent="0.25">
      <c r="B543618" s="78"/>
      <c r="C543618" s="77"/>
    </row>
    <row r="543619" spans="2:3" x14ac:dyDescent="0.25">
      <c r="B543619" s="78"/>
      <c r="C543619" s="77"/>
    </row>
    <row r="543620" spans="2:3" x14ac:dyDescent="0.25">
      <c r="B543620" s="78"/>
      <c r="C543620" s="77"/>
    </row>
    <row r="543621" spans="2:3" x14ac:dyDescent="0.25">
      <c r="B543621" s="78"/>
      <c r="C543621" s="77"/>
    </row>
    <row r="543622" spans="2:3" x14ac:dyDescent="0.25">
      <c r="B543622" s="78"/>
      <c r="C543622" s="77"/>
    </row>
    <row r="543623" spans="2:3" x14ac:dyDescent="0.25">
      <c r="B543623" s="78"/>
      <c r="C543623" s="77"/>
    </row>
    <row r="543624" spans="2:3" x14ac:dyDescent="0.25">
      <c r="B543624" s="78"/>
      <c r="C543624" s="77"/>
    </row>
    <row r="543625" spans="2:3" x14ac:dyDescent="0.25">
      <c r="B543625" s="78"/>
      <c r="C543625" s="77"/>
    </row>
    <row r="543626" spans="2:3" x14ac:dyDescent="0.25">
      <c r="B543626" s="78"/>
      <c r="C543626" s="77"/>
    </row>
    <row r="543627" spans="2:3" x14ac:dyDescent="0.25">
      <c r="B543627" s="78"/>
      <c r="C543627" s="77"/>
    </row>
    <row r="543628" spans="2:3" x14ac:dyDescent="0.25">
      <c r="B543628" s="78"/>
      <c r="C543628" s="77"/>
    </row>
    <row r="543629" spans="2:3" x14ac:dyDescent="0.25">
      <c r="B543629" s="78"/>
      <c r="C543629" s="77"/>
    </row>
    <row r="543630" spans="2:3" x14ac:dyDescent="0.25">
      <c r="B543630" s="78"/>
      <c r="C543630" s="77"/>
    </row>
    <row r="543740" spans="2:3" x14ac:dyDescent="0.25">
      <c r="B543740" s="78"/>
      <c r="C543740" s="77"/>
    </row>
    <row r="543741" spans="2:3" x14ac:dyDescent="0.25">
      <c r="B543741" s="78"/>
      <c r="C543741" s="77"/>
    </row>
    <row r="543742" spans="2:3" x14ac:dyDescent="0.25">
      <c r="B543742" s="78"/>
      <c r="C543742" s="77"/>
    </row>
    <row r="543743" spans="2:3" x14ac:dyDescent="0.25">
      <c r="B543743" s="78"/>
      <c r="C543743" s="77"/>
    </row>
    <row r="543744" spans="2:3" x14ac:dyDescent="0.25">
      <c r="B543744" s="78"/>
      <c r="C543744" s="77"/>
    </row>
    <row r="543745" spans="2:3" x14ac:dyDescent="0.25">
      <c r="B543745" s="78"/>
      <c r="C543745" s="77"/>
    </row>
    <row r="543746" spans="2:3" x14ac:dyDescent="0.25">
      <c r="B543746" s="78"/>
      <c r="C543746" s="77"/>
    </row>
    <row r="543747" spans="2:3" x14ac:dyDescent="0.25">
      <c r="B543747" s="78"/>
      <c r="C543747" s="77"/>
    </row>
    <row r="543748" spans="2:3" x14ac:dyDescent="0.25">
      <c r="B543748" s="78"/>
      <c r="C543748" s="77"/>
    </row>
    <row r="543749" spans="2:3" x14ac:dyDescent="0.25">
      <c r="B543749" s="78"/>
      <c r="C543749" s="77"/>
    </row>
    <row r="543750" spans="2:3" x14ac:dyDescent="0.25">
      <c r="B543750" s="78"/>
      <c r="C543750" s="77"/>
    </row>
    <row r="543751" spans="2:3" x14ac:dyDescent="0.25">
      <c r="B543751" s="78"/>
      <c r="C543751" s="77"/>
    </row>
    <row r="543752" spans="2:3" x14ac:dyDescent="0.25">
      <c r="B543752" s="78"/>
      <c r="C543752" s="77"/>
    </row>
    <row r="543862" spans="2:3" x14ac:dyDescent="0.25">
      <c r="B543862" s="78"/>
      <c r="C543862" s="77"/>
    </row>
    <row r="543863" spans="2:3" x14ac:dyDescent="0.25">
      <c r="B543863" s="78"/>
      <c r="C543863" s="77"/>
    </row>
    <row r="543864" spans="2:3" x14ac:dyDescent="0.25">
      <c r="B543864" s="78"/>
      <c r="C543864" s="77"/>
    </row>
    <row r="543865" spans="2:3" x14ac:dyDescent="0.25">
      <c r="B543865" s="78"/>
      <c r="C543865" s="77"/>
    </row>
    <row r="543866" spans="2:3" x14ac:dyDescent="0.25">
      <c r="B543866" s="78"/>
      <c r="C543866" s="77"/>
    </row>
    <row r="543867" spans="2:3" x14ac:dyDescent="0.25">
      <c r="B543867" s="78"/>
      <c r="C543867" s="77"/>
    </row>
    <row r="543868" spans="2:3" x14ac:dyDescent="0.25">
      <c r="B543868" s="78"/>
      <c r="C543868" s="77"/>
    </row>
    <row r="543869" spans="2:3" x14ac:dyDescent="0.25">
      <c r="B543869" s="78"/>
      <c r="C543869" s="77"/>
    </row>
    <row r="543870" spans="2:3" x14ac:dyDescent="0.25">
      <c r="B543870" s="78"/>
      <c r="C543870" s="77"/>
    </row>
    <row r="543871" spans="2:3" x14ac:dyDescent="0.25">
      <c r="B543871" s="78"/>
      <c r="C543871" s="77"/>
    </row>
    <row r="543872" spans="2:3" x14ac:dyDescent="0.25">
      <c r="B543872" s="78"/>
      <c r="C543872" s="77"/>
    </row>
    <row r="543873" spans="2:3" x14ac:dyDescent="0.25">
      <c r="B543873" s="78"/>
      <c r="C543873" s="77"/>
    </row>
    <row r="543874" spans="2:3" x14ac:dyDescent="0.25">
      <c r="B543874" s="78"/>
      <c r="C543874" s="77"/>
    </row>
    <row r="543984" spans="2:3" x14ac:dyDescent="0.25">
      <c r="B543984" s="78"/>
      <c r="C543984" s="77"/>
    </row>
    <row r="543985" spans="2:3" x14ac:dyDescent="0.25">
      <c r="B543985" s="78"/>
      <c r="C543985" s="77"/>
    </row>
    <row r="543986" spans="2:3" x14ac:dyDescent="0.25">
      <c r="B543986" s="78"/>
      <c r="C543986" s="77"/>
    </row>
    <row r="543987" spans="2:3" x14ac:dyDescent="0.25">
      <c r="B543987" s="78"/>
      <c r="C543987" s="77"/>
    </row>
    <row r="543988" spans="2:3" x14ac:dyDescent="0.25">
      <c r="B543988" s="78"/>
      <c r="C543988" s="77"/>
    </row>
    <row r="543989" spans="2:3" x14ac:dyDescent="0.25">
      <c r="B543989" s="78"/>
      <c r="C543989" s="77"/>
    </row>
    <row r="543990" spans="2:3" x14ac:dyDescent="0.25">
      <c r="B543990" s="78"/>
      <c r="C543990" s="77"/>
    </row>
    <row r="543991" spans="2:3" x14ac:dyDescent="0.25">
      <c r="B543991" s="78"/>
      <c r="C543991" s="77"/>
    </row>
    <row r="543992" spans="2:3" x14ac:dyDescent="0.25">
      <c r="B543992" s="78"/>
      <c r="C543992" s="77"/>
    </row>
    <row r="543993" spans="2:3" x14ac:dyDescent="0.25">
      <c r="B543993" s="78"/>
      <c r="C543993" s="77"/>
    </row>
    <row r="543994" spans="2:3" x14ac:dyDescent="0.25">
      <c r="B543994" s="78"/>
      <c r="C543994" s="77"/>
    </row>
    <row r="543995" spans="2:3" x14ac:dyDescent="0.25">
      <c r="B543995" s="78"/>
      <c r="C543995" s="77"/>
    </row>
    <row r="543996" spans="2:3" x14ac:dyDescent="0.25">
      <c r="B543996" s="78"/>
      <c r="C543996" s="77"/>
    </row>
    <row r="544106" spans="2:3" x14ac:dyDescent="0.25">
      <c r="B544106" s="78"/>
      <c r="C544106" s="77"/>
    </row>
    <row r="544107" spans="2:3" x14ac:dyDescent="0.25">
      <c r="B544107" s="78"/>
      <c r="C544107" s="77"/>
    </row>
    <row r="544108" spans="2:3" x14ac:dyDescent="0.25">
      <c r="B544108" s="78"/>
      <c r="C544108" s="77"/>
    </row>
    <row r="544109" spans="2:3" x14ac:dyDescent="0.25">
      <c r="B544109" s="78"/>
      <c r="C544109" s="77"/>
    </row>
    <row r="544110" spans="2:3" x14ac:dyDescent="0.25">
      <c r="B544110" s="78"/>
      <c r="C544110" s="77"/>
    </row>
    <row r="544111" spans="2:3" x14ac:dyDescent="0.25">
      <c r="B544111" s="78"/>
      <c r="C544111" s="77"/>
    </row>
    <row r="544112" spans="2:3" x14ac:dyDescent="0.25">
      <c r="B544112" s="78"/>
      <c r="C544112" s="77"/>
    </row>
    <row r="544113" spans="2:3" x14ac:dyDescent="0.25">
      <c r="B544113" s="78"/>
      <c r="C544113" s="77"/>
    </row>
    <row r="544114" spans="2:3" x14ac:dyDescent="0.25">
      <c r="B544114" s="78"/>
      <c r="C544114" s="77"/>
    </row>
    <row r="544115" spans="2:3" x14ac:dyDescent="0.25">
      <c r="B544115" s="78"/>
      <c r="C544115" s="77"/>
    </row>
    <row r="544116" spans="2:3" x14ac:dyDescent="0.25">
      <c r="B544116" s="78"/>
      <c r="C544116" s="77"/>
    </row>
    <row r="544117" spans="2:3" x14ac:dyDescent="0.25">
      <c r="B544117" s="78"/>
      <c r="C544117" s="77"/>
    </row>
    <row r="544118" spans="2:3" x14ac:dyDescent="0.25">
      <c r="B544118" s="78"/>
      <c r="C544118" s="77"/>
    </row>
    <row r="544228" spans="2:3" x14ac:dyDescent="0.25">
      <c r="B544228" s="78"/>
      <c r="C544228" s="77"/>
    </row>
    <row r="544229" spans="2:3" x14ac:dyDescent="0.25">
      <c r="B544229" s="78"/>
      <c r="C544229" s="77"/>
    </row>
    <row r="544230" spans="2:3" x14ac:dyDescent="0.25">
      <c r="B544230" s="78"/>
      <c r="C544230" s="77"/>
    </row>
    <row r="544231" spans="2:3" x14ac:dyDescent="0.25">
      <c r="B544231" s="78"/>
      <c r="C544231" s="77"/>
    </row>
    <row r="544232" spans="2:3" x14ac:dyDescent="0.25">
      <c r="B544232" s="78"/>
      <c r="C544232" s="77"/>
    </row>
    <row r="544233" spans="2:3" x14ac:dyDescent="0.25">
      <c r="B544233" s="78"/>
      <c r="C544233" s="77"/>
    </row>
    <row r="544234" spans="2:3" x14ac:dyDescent="0.25">
      <c r="B544234" s="78"/>
      <c r="C544234" s="77"/>
    </row>
    <row r="544235" spans="2:3" x14ac:dyDescent="0.25">
      <c r="B544235" s="78"/>
      <c r="C544235" s="77"/>
    </row>
    <row r="544236" spans="2:3" x14ac:dyDescent="0.25">
      <c r="B544236" s="78"/>
      <c r="C544236" s="77"/>
    </row>
    <row r="544237" spans="2:3" x14ac:dyDescent="0.25">
      <c r="B544237" s="78"/>
      <c r="C544237" s="77"/>
    </row>
    <row r="544238" spans="2:3" x14ac:dyDescent="0.25">
      <c r="B544238" s="78"/>
      <c r="C544238" s="77"/>
    </row>
    <row r="544239" spans="2:3" x14ac:dyDescent="0.25">
      <c r="B544239" s="78"/>
      <c r="C544239" s="77"/>
    </row>
    <row r="544240" spans="2:3" x14ac:dyDescent="0.25">
      <c r="B544240" s="78"/>
      <c r="C544240" s="77"/>
    </row>
    <row r="544350" spans="2:3" x14ac:dyDescent="0.25">
      <c r="B544350" s="78"/>
      <c r="C544350" s="77"/>
    </row>
    <row r="544351" spans="2:3" x14ac:dyDescent="0.25">
      <c r="B544351" s="78"/>
      <c r="C544351" s="77"/>
    </row>
    <row r="544352" spans="2:3" x14ac:dyDescent="0.25">
      <c r="B544352" s="78"/>
      <c r="C544352" s="77"/>
    </row>
    <row r="544353" spans="2:3" x14ac:dyDescent="0.25">
      <c r="B544353" s="78"/>
      <c r="C544353" s="77"/>
    </row>
    <row r="544354" spans="2:3" x14ac:dyDescent="0.25">
      <c r="B544354" s="78"/>
      <c r="C544354" s="77"/>
    </row>
    <row r="544355" spans="2:3" x14ac:dyDescent="0.25">
      <c r="B544355" s="78"/>
      <c r="C544355" s="77"/>
    </row>
    <row r="544356" spans="2:3" x14ac:dyDescent="0.25">
      <c r="B544356" s="78"/>
      <c r="C544356" s="77"/>
    </row>
    <row r="544357" spans="2:3" x14ac:dyDescent="0.25">
      <c r="B544357" s="78"/>
      <c r="C544357" s="77"/>
    </row>
    <row r="544358" spans="2:3" x14ac:dyDescent="0.25">
      <c r="B544358" s="78"/>
      <c r="C544358" s="77"/>
    </row>
    <row r="544359" spans="2:3" x14ac:dyDescent="0.25">
      <c r="B544359" s="78"/>
      <c r="C544359" s="77"/>
    </row>
    <row r="544360" spans="2:3" x14ac:dyDescent="0.25">
      <c r="B544360" s="78"/>
      <c r="C544360" s="77"/>
    </row>
    <row r="544361" spans="2:3" x14ac:dyDescent="0.25">
      <c r="B544361" s="78"/>
      <c r="C544361" s="77"/>
    </row>
    <row r="544362" spans="2:3" x14ac:dyDescent="0.25">
      <c r="B544362" s="78"/>
      <c r="C544362" s="77"/>
    </row>
    <row r="544472" spans="2:3" x14ac:dyDescent="0.25">
      <c r="B544472" s="78"/>
      <c r="C544472" s="77"/>
    </row>
    <row r="544473" spans="2:3" x14ac:dyDescent="0.25">
      <c r="B544473" s="78"/>
      <c r="C544473" s="77"/>
    </row>
    <row r="544474" spans="2:3" x14ac:dyDescent="0.25">
      <c r="B544474" s="78"/>
      <c r="C544474" s="77"/>
    </row>
    <row r="544475" spans="2:3" x14ac:dyDescent="0.25">
      <c r="B544475" s="78"/>
      <c r="C544475" s="77"/>
    </row>
    <row r="544476" spans="2:3" x14ac:dyDescent="0.25">
      <c r="B544476" s="78"/>
      <c r="C544476" s="77"/>
    </row>
    <row r="544477" spans="2:3" x14ac:dyDescent="0.25">
      <c r="B544477" s="78"/>
      <c r="C544477" s="77"/>
    </row>
    <row r="544478" spans="2:3" x14ac:dyDescent="0.25">
      <c r="B544478" s="78"/>
      <c r="C544478" s="77"/>
    </row>
    <row r="544479" spans="2:3" x14ac:dyDescent="0.25">
      <c r="B544479" s="78"/>
      <c r="C544479" s="77"/>
    </row>
    <row r="544480" spans="2:3" x14ac:dyDescent="0.25">
      <c r="B544480" s="78"/>
      <c r="C544480" s="77"/>
    </row>
    <row r="544481" spans="2:3" x14ac:dyDescent="0.25">
      <c r="B544481" s="78"/>
      <c r="C544481" s="77"/>
    </row>
    <row r="544482" spans="2:3" x14ac:dyDescent="0.25">
      <c r="B544482" s="78"/>
      <c r="C544482" s="77"/>
    </row>
    <row r="544483" spans="2:3" x14ac:dyDescent="0.25">
      <c r="B544483" s="78"/>
      <c r="C544483" s="77"/>
    </row>
    <row r="544484" spans="2:3" x14ac:dyDescent="0.25">
      <c r="B544484" s="78"/>
      <c r="C544484" s="77"/>
    </row>
    <row r="544594" spans="2:3" x14ac:dyDescent="0.25">
      <c r="B544594" s="78"/>
      <c r="C544594" s="77"/>
    </row>
    <row r="544595" spans="2:3" x14ac:dyDescent="0.25">
      <c r="B544595" s="78"/>
      <c r="C544595" s="77"/>
    </row>
    <row r="544596" spans="2:3" x14ac:dyDescent="0.25">
      <c r="B544596" s="78"/>
      <c r="C544596" s="77"/>
    </row>
    <row r="544597" spans="2:3" x14ac:dyDescent="0.25">
      <c r="B544597" s="78"/>
      <c r="C544597" s="77"/>
    </row>
    <row r="544598" spans="2:3" x14ac:dyDescent="0.25">
      <c r="B544598" s="78"/>
      <c r="C544598" s="77"/>
    </row>
    <row r="544599" spans="2:3" x14ac:dyDescent="0.25">
      <c r="B544599" s="78"/>
      <c r="C544599" s="77"/>
    </row>
    <row r="544600" spans="2:3" x14ac:dyDescent="0.25">
      <c r="B544600" s="78"/>
      <c r="C544600" s="77"/>
    </row>
    <row r="544601" spans="2:3" x14ac:dyDescent="0.25">
      <c r="B544601" s="78"/>
      <c r="C544601" s="77"/>
    </row>
    <row r="544602" spans="2:3" x14ac:dyDescent="0.25">
      <c r="B544602" s="78"/>
      <c r="C544602" s="77"/>
    </row>
    <row r="544603" spans="2:3" x14ac:dyDescent="0.25">
      <c r="B544603" s="78"/>
      <c r="C544603" s="77"/>
    </row>
    <row r="544604" spans="2:3" x14ac:dyDescent="0.25">
      <c r="B544604" s="78"/>
      <c r="C544604" s="77"/>
    </row>
    <row r="544605" spans="2:3" x14ac:dyDescent="0.25">
      <c r="B544605" s="78"/>
      <c r="C544605" s="77"/>
    </row>
    <row r="544606" spans="2:3" x14ac:dyDescent="0.25">
      <c r="B544606" s="78"/>
      <c r="C544606" s="77"/>
    </row>
    <row r="544716" spans="2:3" x14ac:dyDescent="0.25">
      <c r="B544716" s="78"/>
      <c r="C544716" s="77"/>
    </row>
    <row r="544717" spans="2:3" x14ac:dyDescent="0.25">
      <c r="B544717" s="78"/>
      <c r="C544717" s="77"/>
    </row>
    <row r="544718" spans="2:3" x14ac:dyDescent="0.25">
      <c r="B544718" s="78"/>
      <c r="C544718" s="77"/>
    </row>
    <row r="544719" spans="2:3" x14ac:dyDescent="0.25">
      <c r="B544719" s="78"/>
      <c r="C544719" s="77"/>
    </row>
    <row r="544720" spans="2:3" x14ac:dyDescent="0.25">
      <c r="B544720" s="78"/>
      <c r="C544720" s="77"/>
    </row>
    <row r="544721" spans="2:3" x14ac:dyDescent="0.25">
      <c r="B544721" s="78"/>
      <c r="C544721" s="77"/>
    </row>
    <row r="544722" spans="2:3" x14ac:dyDescent="0.25">
      <c r="B544722" s="78"/>
      <c r="C544722" s="77"/>
    </row>
    <row r="544723" spans="2:3" x14ac:dyDescent="0.25">
      <c r="B544723" s="78"/>
      <c r="C544723" s="77"/>
    </row>
    <row r="544724" spans="2:3" x14ac:dyDescent="0.25">
      <c r="B544724" s="78"/>
      <c r="C544724" s="77"/>
    </row>
    <row r="544725" spans="2:3" x14ac:dyDescent="0.25">
      <c r="B544725" s="78"/>
      <c r="C544725" s="77"/>
    </row>
    <row r="544726" spans="2:3" x14ac:dyDescent="0.25">
      <c r="B544726" s="78"/>
      <c r="C544726" s="77"/>
    </row>
    <row r="544727" spans="2:3" x14ac:dyDescent="0.25">
      <c r="B544727" s="78"/>
      <c r="C544727" s="77"/>
    </row>
    <row r="544728" spans="2:3" x14ac:dyDescent="0.25">
      <c r="B544728" s="78"/>
      <c r="C544728" s="77"/>
    </row>
    <row r="544838" spans="2:3" x14ac:dyDescent="0.25">
      <c r="B544838" s="78"/>
      <c r="C544838" s="77"/>
    </row>
    <row r="544839" spans="2:3" x14ac:dyDescent="0.25">
      <c r="B544839" s="78"/>
      <c r="C544839" s="77"/>
    </row>
    <row r="544840" spans="2:3" x14ac:dyDescent="0.25">
      <c r="B544840" s="78"/>
      <c r="C544840" s="77"/>
    </row>
    <row r="544841" spans="2:3" x14ac:dyDescent="0.25">
      <c r="B544841" s="78"/>
      <c r="C544841" s="77"/>
    </row>
    <row r="544842" spans="2:3" x14ac:dyDescent="0.25">
      <c r="B544842" s="78"/>
      <c r="C544842" s="77"/>
    </row>
    <row r="544843" spans="2:3" x14ac:dyDescent="0.25">
      <c r="B544843" s="78"/>
      <c r="C544843" s="77"/>
    </row>
    <row r="544844" spans="2:3" x14ac:dyDescent="0.25">
      <c r="B544844" s="78"/>
      <c r="C544844" s="77"/>
    </row>
    <row r="544845" spans="2:3" x14ac:dyDescent="0.25">
      <c r="B544845" s="78"/>
      <c r="C544845" s="77"/>
    </row>
    <row r="544846" spans="2:3" x14ac:dyDescent="0.25">
      <c r="B544846" s="78"/>
      <c r="C544846" s="77"/>
    </row>
    <row r="544847" spans="2:3" x14ac:dyDescent="0.25">
      <c r="B544847" s="78"/>
      <c r="C544847" s="77"/>
    </row>
    <row r="544848" spans="2:3" x14ac:dyDescent="0.25">
      <c r="B544848" s="78"/>
      <c r="C544848" s="77"/>
    </row>
    <row r="544849" spans="2:3" x14ac:dyDescent="0.25">
      <c r="B544849" s="78"/>
      <c r="C544849" s="77"/>
    </row>
    <row r="544850" spans="2:3" x14ac:dyDescent="0.25">
      <c r="B544850" s="78"/>
      <c r="C544850" s="77"/>
    </row>
    <row r="544960" spans="2:3" x14ac:dyDescent="0.25">
      <c r="B544960" s="78"/>
      <c r="C544960" s="77"/>
    </row>
    <row r="544961" spans="2:3" x14ac:dyDescent="0.25">
      <c r="B544961" s="78"/>
      <c r="C544961" s="77"/>
    </row>
    <row r="544962" spans="2:3" x14ac:dyDescent="0.25">
      <c r="B544962" s="78"/>
      <c r="C544962" s="77"/>
    </row>
    <row r="544963" spans="2:3" x14ac:dyDescent="0.25">
      <c r="B544963" s="78"/>
      <c r="C544963" s="77"/>
    </row>
    <row r="544964" spans="2:3" x14ac:dyDescent="0.25">
      <c r="B544964" s="78"/>
      <c r="C544964" s="77"/>
    </row>
    <row r="544965" spans="2:3" x14ac:dyDescent="0.25">
      <c r="B544965" s="78"/>
      <c r="C544965" s="77"/>
    </row>
    <row r="544966" spans="2:3" x14ac:dyDescent="0.25">
      <c r="B544966" s="78"/>
      <c r="C544966" s="77"/>
    </row>
    <row r="544967" spans="2:3" x14ac:dyDescent="0.25">
      <c r="B544967" s="78"/>
      <c r="C544967" s="77"/>
    </row>
    <row r="544968" spans="2:3" x14ac:dyDescent="0.25">
      <c r="B544968" s="78"/>
      <c r="C544968" s="77"/>
    </row>
    <row r="544969" spans="2:3" x14ac:dyDescent="0.25">
      <c r="B544969" s="78"/>
      <c r="C544969" s="77"/>
    </row>
    <row r="544970" spans="2:3" x14ac:dyDescent="0.25">
      <c r="B544970" s="78"/>
      <c r="C544970" s="77"/>
    </row>
    <row r="544971" spans="2:3" x14ac:dyDescent="0.25">
      <c r="B544971" s="78"/>
      <c r="C544971" s="77"/>
    </row>
    <row r="544972" spans="2:3" x14ac:dyDescent="0.25">
      <c r="B544972" s="78"/>
      <c r="C544972" s="77"/>
    </row>
    <row r="545082" spans="2:3" x14ac:dyDescent="0.25">
      <c r="B545082" s="78"/>
      <c r="C545082" s="77"/>
    </row>
    <row r="545083" spans="2:3" x14ac:dyDescent="0.25">
      <c r="B545083" s="78"/>
      <c r="C545083" s="77"/>
    </row>
    <row r="545084" spans="2:3" x14ac:dyDescent="0.25">
      <c r="B545084" s="78"/>
      <c r="C545084" s="77"/>
    </row>
    <row r="545085" spans="2:3" x14ac:dyDescent="0.25">
      <c r="B545085" s="78"/>
      <c r="C545085" s="77"/>
    </row>
    <row r="545086" spans="2:3" x14ac:dyDescent="0.25">
      <c r="B545086" s="78"/>
      <c r="C545086" s="77"/>
    </row>
    <row r="545087" spans="2:3" x14ac:dyDescent="0.25">
      <c r="B545087" s="78"/>
      <c r="C545087" s="77"/>
    </row>
    <row r="545088" spans="2:3" x14ac:dyDescent="0.25">
      <c r="B545088" s="78"/>
      <c r="C545088" s="77"/>
    </row>
    <row r="545089" spans="2:3" x14ac:dyDescent="0.25">
      <c r="B545089" s="78"/>
      <c r="C545089" s="77"/>
    </row>
    <row r="545090" spans="2:3" x14ac:dyDescent="0.25">
      <c r="B545090" s="78"/>
      <c r="C545090" s="77"/>
    </row>
    <row r="545091" spans="2:3" x14ac:dyDescent="0.25">
      <c r="B545091" s="78"/>
      <c r="C545091" s="77"/>
    </row>
    <row r="545092" spans="2:3" x14ac:dyDescent="0.25">
      <c r="B545092" s="78"/>
      <c r="C545092" s="77"/>
    </row>
    <row r="545093" spans="2:3" x14ac:dyDescent="0.25">
      <c r="B545093" s="78"/>
      <c r="C545093" s="77"/>
    </row>
    <row r="545094" spans="2:3" x14ac:dyDescent="0.25">
      <c r="B545094" s="78"/>
      <c r="C545094" s="77"/>
    </row>
    <row r="545204" spans="2:3" x14ac:dyDescent="0.25">
      <c r="B545204" s="78"/>
      <c r="C545204" s="77"/>
    </row>
    <row r="545205" spans="2:3" x14ac:dyDescent="0.25">
      <c r="B545205" s="78"/>
      <c r="C545205" s="77"/>
    </row>
    <row r="545206" spans="2:3" x14ac:dyDescent="0.25">
      <c r="B545206" s="78"/>
      <c r="C545206" s="77"/>
    </row>
    <row r="545207" spans="2:3" x14ac:dyDescent="0.25">
      <c r="B545207" s="78"/>
      <c r="C545207" s="77"/>
    </row>
    <row r="545208" spans="2:3" x14ac:dyDescent="0.25">
      <c r="B545208" s="78"/>
      <c r="C545208" s="77"/>
    </row>
    <row r="545209" spans="2:3" x14ac:dyDescent="0.25">
      <c r="B545209" s="78"/>
      <c r="C545209" s="77"/>
    </row>
    <row r="545210" spans="2:3" x14ac:dyDescent="0.25">
      <c r="B545210" s="78"/>
      <c r="C545210" s="77"/>
    </row>
    <row r="545211" spans="2:3" x14ac:dyDescent="0.25">
      <c r="B545211" s="78"/>
      <c r="C545211" s="77"/>
    </row>
    <row r="545212" spans="2:3" x14ac:dyDescent="0.25">
      <c r="B545212" s="78"/>
      <c r="C545212" s="77"/>
    </row>
    <row r="545213" spans="2:3" x14ac:dyDescent="0.25">
      <c r="B545213" s="78"/>
      <c r="C545213" s="77"/>
    </row>
    <row r="545214" spans="2:3" x14ac:dyDescent="0.25">
      <c r="B545214" s="78"/>
      <c r="C545214" s="77"/>
    </row>
    <row r="545215" spans="2:3" x14ac:dyDescent="0.25">
      <c r="B545215" s="78"/>
      <c r="C545215" s="77"/>
    </row>
    <row r="545216" spans="2:3" x14ac:dyDescent="0.25">
      <c r="B545216" s="78"/>
      <c r="C545216" s="77"/>
    </row>
    <row r="545326" spans="2:3" x14ac:dyDescent="0.25">
      <c r="B545326" s="78"/>
      <c r="C545326" s="77"/>
    </row>
    <row r="545327" spans="2:3" x14ac:dyDescent="0.25">
      <c r="B545327" s="78"/>
      <c r="C545327" s="77"/>
    </row>
    <row r="545328" spans="2:3" x14ac:dyDescent="0.25">
      <c r="B545328" s="78"/>
      <c r="C545328" s="77"/>
    </row>
    <row r="545329" spans="2:3" x14ac:dyDescent="0.25">
      <c r="B545329" s="78"/>
      <c r="C545329" s="77"/>
    </row>
    <row r="545330" spans="2:3" x14ac:dyDescent="0.25">
      <c r="B545330" s="78"/>
      <c r="C545330" s="77"/>
    </row>
    <row r="545331" spans="2:3" x14ac:dyDescent="0.25">
      <c r="B545331" s="78"/>
      <c r="C545331" s="77"/>
    </row>
    <row r="545332" spans="2:3" x14ac:dyDescent="0.25">
      <c r="B545332" s="78"/>
      <c r="C545332" s="77"/>
    </row>
    <row r="545333" spans="2:3" x14ac:dyDescent="0.25">
      <c r="B545333" s="78"/>
      <c r="C545333" s="77"/>
    </row>
    <row r="545334" spans="2:3" x14ac:dyDescent="0.25">
      <c r="B545334" s="78"/>
      <c r="C545334" s="77"/>
    </row>
    <row r="545335" spans="2:3" x14ac:dyDescent="0.25">
      <c r="B545335" s="78"/>
      <c r="C545335" s="77"/>
    </row>
    <row r="545336" spans="2:3" x14ac:dyDescent="0.25">
      <c r="B545336" s="78"/>
      <c r="C545336" s="77"/>
    </row>
    <row r="545337" spans="2:3" x14ac:dyDescent="0.25">
      <c r="B545337" s="78"/>
      <c r="C545337" s="77"/>
    </row>
    <row r="545338" spans="2:3" x14ac:dyDescent="0.25">
      <c r="B545338" s="78"/>
      <c r="C545338" s="77"/>
    </row>
    <row r="545448" spans="2:3" x14ac:dyDescent="0.25">
      <c r="B545448" s="78"/>
      <c r="C545448" s="77"/>
    </row>
    <row r="545449" spans="2:3" x14ac:dyDescent="0.25">
      <c r="B545449" s="78"/>
      <c r="C545449" s="77"/>
    </row>
    <row r="545450" spans="2:3" x14ac:dyDescent="0.25">
      <c r="B545450" s="78"/>
      <c r="C545450" s="77"/>
    </row>
    <row r="545451" spans="2:3" x14ac:dyDescent="0.25">
      <c r="B545451" s="78"/>
      <c r="C545451" s="77"/>
    </row>
    <row r="545452" spans="2:3" x14ac:dyDescent="0.25">
      <c r="B545452" s="78"/>
      <c r="C545452" s="77"/>
    </row>
    <row r="545453" spans="2:3" x14ac:dyDescent="0.25">
      <c r="B545453" s="78"/>
      <c r="C545453" s="77"/>
    </row>
    <row r="545454" spans="2:3" x14ac:dyDescent="0.25">
      <c r="B545454" s="78"/>
      <c r="C545454" s="77"/>
    </row>
    <row r="545455" spans="2:3" x14ac:dyDescent="0.25">
      <c r="B545455" s="78"/>
      <c r="C545455" s="77"/>
    </row>
    <row r="545456" spans="2:3" x14ac:dyDescent="0.25">
      <c r="B545456" s="78"/>
      <c r="C545456" s="77"/>
    </row>
    <row r="545457" spans="2:3" x14ac:dyDescent="0.25">
      <c r="B545457" s="78"/>
      <c r="C545457" s="77"/>
    </row>
    <row r="545458" spans="2:3" x14ac:dyDescent="0.25">
      <c r="B545458" s="78"/>
      <c r="C545458" s="77"/>
    </row>
    <row r="545459" spans="2:3" x14ac:dyDescent="0.25">
      <c r="B545459" s="78"/>
      <c r="C545459" s="77"/>
    </row>
    <row r="545460" spans="2:3" x14ac:dyDescent="0.25">
      <c r="B545460" s="78"/>
      <c r="C545460" s="77"/>
    </row>
    <row r="545570" spans="2:3" x14ac:dyDescent="0.25">
      <c r="B545570" s="78"/>
      <c r="C545570" s="77"/>
    </row>
    <row r="545571" spans="2:3" x14ac:dyDescent="0.25">
      <c r="B545571" s="78"/>
      <c r="C545571" s="77"/>
    </row>
    <row r="545572" spans="2:3" x14ac:dyDescent="0.25">
      <c r="B545572" s="78"/>
      <c r="C545572" s="77"/>
    </row>
    <row r="545573" spans="2:3" x14ac:dyDescent="0.25">
      <c r="B545573" s="78"/>
      <c r="C545573" s="77"/>
    </row>
    <row r="545574" spans="2:3" x14ac:dyDescent="0.25">
      <c r="B545574" s="78"/>
      <c r="C545574" s="77"/>
    </row>
    <row r="545575" spans="2:3" x14ac:dyDescent="0.25">
      <c r="B545575" s="78"/>
      <c r="C545575" s="77"/>
    </row>
    <row r="545576" spans="2:3" x14ac:dyDescent="0.25">
      <c r="B545576" s="78"/>
      <c r="C545576" s="77"/>
    </row>
    <row r="545577" spans="2:3" x14ac:dyDescent="0.25">
      <c r="B545577" s="78"/>
      <c r="C545577" s="77"/>
    </row>
    <row r="545578" spans="2:3" x14ac:dyDescent="0.25">
      <c r="B545578" s="78"/>
      <c r="C545578" s="77"/>
    </row>
    <row r="545579" spans="2:3" x14ac:dyDescent="0.25">
      <c r="B545579" s="78"/>
      <c r="C545579" s="77"/>
    </row>
    <row r="545580" spans="2:3" x14ac:dyDescent="0.25">
      <c r="B545580" s="78"/>
      <c r="C545580" s="77"/>
    </row>
    <row r="545581" spans="2:3" x14ac:dyDescent="0.25">
      <c r="B545581" s="78"/>
      <c r="C545581" s="77"/>
    </row>
    <row r="545582" spans="2:3" x14ac:dyDescent="0.25">
      <c r="B545582" s="78"/>
      <c r="C545582" s="77"/>
    </row>
    <row r="545692" spans="2:3" x14ac:dyDescent="0.25">
      <c r="B545692" s="78"/>
      <c r="C545692" s="77"/>
    </row>
    <row r="545693" spans="2:3" x14ac:dyDescent="0.25">
      <c r="B545693" s="78"/>
      <c r="C545693" s="77"/>
    </row>
    <row r="545694" spans="2:3" x14ac:dyDescent="0.25">
      <c r="B545694" s="78"/>
      <c r="C545694" s="77"/>
    </row>
    <row r="545695" spans="2:3" x14ac:dyDescent="0.25">
      <c r="B545695" s="78"/>
      <c r="C545695" s="77"/>
    </row>
    <row r="545696" spans="2:3" x14ac:dyDescent="0.25">
      <c r="B545696" s="78"/>
      <c r="C545696" s="77"/>
    </row>
    <row r="545697" spans="2:3" x14ac:dyDescent="0.25">
      <c r="B545697" s="78"/>
      <c r="C545697" s="77"/>
    </row>
    <row r="545698" spans="2:3" x14ac:dyDescent="0.25">
      <c r="B545698" s="78"/>
      <c r="C545698" s="77"/>
    </row>
    <row r="545699" spans="2:3" x14ac:dyDescent="0.25">
      <c r="B545699" s="78"/>
      <c r="C545699" s="77"/>
    </row>
    <row r="545700" spans="2:3" x14ac:dyDescent="0.25">
      <c r="B545700" s="78"/>
      <c r="C545700" s="77"/>
    </row>
    <row r="545701" spans="2:3" x14ac:dyDescent="0.25">
      <c r="B545701" s="78"/>
      <c r="C545701" s="77"/>
    </row>
    <row r="545702" spans="2:3" x14ac:dyDescent="0.25">
      <c r="B545702" s="78"/>
      <c r="C545702" s="77"/>
    </row>
    <row r="545703" spans="2:3" x14ac:dyDescent="0.25">
      <c r="B545703" s="78"/>
      <c r="C545703" s="77"/>
    </row>
    <row r="545704" spans="2:3" x14ac:dyDescent="0.25">
      <c r="B545704" s="78"/>
      <c r="C545704" s="77"/>
    </row>
    <row r="545814" spans="2:3" x14ac:dyDescent="0.25">
      <c r="B545814" s="78"/>
      <c r="C545814" s="77"/>
    </row>
    <row r="545815" spans="2:3" x14ac:dyDescent="0.25">
      <c r="B545815" s="78"/>
      <c r="C545815" s="77"/>
    </row>
    <row r="545816" spans="2:3" x14ac:dyDescent="0.25">
      <c r="B545816" s="78"/>
      <c r="C545816" s="77"/>
    </row>
    <row r="545817" spans="2:3" x14ac:dyDescent="0.25">
      <c r="B545817" s="78"/>
      <c r="C545817" s="77"/>
    </row>
    <row r="545818" spans="2:3" x14ac:dyDescent="0.25">
      <c r="B545818" s="78"/>
      <c r="C545818" s="77"/>
    </row>
    <row r="545819" spans="2:3" x14ac:dyDescent="0.25">
      <c r="B545819" s="78"/>
      <c r="C545819" s="77"/>
    </row>
    <row r="545820" spans="2:3" x14ac:dyDescent="0.25">
      <c r="B545820" s="78"/>
      <c r="C545820" s="77"/>
    </row>
    <row r="545821" spans="2:3" x14ac:dyDescent="0.25">
      <c r="B545821" s="78"/>
      <c r="C545821" s="77"/>
    </row>
    <row r="545822" spans="2:3" x14ac:dyDescent="0.25">
      <c r="B545822" s="78"/>
      <c r="C545822" s="77"/>
    </row>
    <row r="545823" spans="2:3" x14ac:dyDescent="0.25">
      <c r="B545823" s="78"/>
      <c r="C545823" s="77"/>
    </row>
    <row r="545824" spans="2:3" x14ac:dyDescent="0.25">
      <c r="B545824" s="78"/>
      <c r="C545824" s="77"/>
    </row>
    <row r="545825" spans="2:3" x14ac:dyDescent="0.25">
      <c r="B545825" s="78"/>
      <c r="C545825" s="77"/>
    </row>
    <row r="545826" spans="2:3" x14ac:dyDescent="0.25">
      <c r="B545826" s="78"/>
      <c r="C545826" s="77"/>
    </row>
    <row r="545936" spans="2:3" x14ac:dyDescent="0.25">
      <c r="B545936" s="78"/>
      <c r="C545936" s="77"/>
    </row>
    <row r="545937" spans="2:3" x14ac:dyDescent="0.25">
      <c r="B545937" s="78"/>
      <c r="C545937" s="77"/>
    </row>
    <row r="545938" spans="2:3" x14ac:dyDescent="0.25">
      <c r="B545938" s="78"/>
      <c r="C545938" s="77"/>
    </row>
    <row r="545939" spans="2:3" x14ac:dyDescent="0.25">
      <c r="B545939" s="78"/>
      <c r="C545939" s="77"/>
    </row>
    <row r="545940" spans="2:3" x14ac:dyDescent="0.25">
      <c r="B545940" s="78"/>
      <c r="C545940" s="77"/>
    </row>
    <row r="545941" spans="2:3" x14ac:dyDescent="0.25">
      <c r="B545941" s="78"/>
      <c r="C545941" s="77"/>
    </row>
    <row r="545942" spans="2:3" x14ac:dyDescent="0.25">
      <c r="B545942" s="78"/>
      <c r="C545942" s="77"/>
    </row>
    <row r="545943" spans="2:3" x14ac:dyDescent="0.25">
      <c r="B545943" s="78"/>
      <c r="C545943" s="77"/>
    </row>
    <row r="545944" spans="2:3" x14ac:dyDescent="0.25">
      <c r="B545944" s="78"/>
      <c r="C545944" s="77"/>
    </row>
    <row r="545945" spans="2:3" x14ac:dyDescent="0.25">
      <c r="B545945" s="78"/>
      <c r="C545945" s="77"/>
    </row>
    <row r="545946" spans="2:3" x14ac:dyDescent="0.25">
      <c r="B545946" s="78"/>
      <c r="C545946" s="77"/>
    </row>
    <row r="545947" spans="2:3" x14ac:dyDescent="0.25">
      <c r="B545947" s="78"/>
      <c r="C545947" s="77"/>
    </row>
    <row r="545948" spans="2:3" x14ac:dyDescent="0.25">
      <c r="B545948" s="78"/>
      <c r="C545948" s="77"/>
    </row>
    <row r="546058" spans="2:3" x14ac:dyDescent="0.25">
      <c r="B546058" s="78"/>
      <c r="C546058" s="77"/>
    </row>
    <row r="546059" spans="2:3" x14ac:dyDescent="0.25">
      <c r="B546059" s="78"/>
      <c r="C546059" s="77"/>
    </row>
    <row r="546060" spans="2:3" x14ac:dyDescent="0.25">
      <c r="B546060" s="78"/>
      <c r="C546060" s="77"/>
    </row>
    <row r="546061" spans="2:3" x14ac:dyDescent="0.25">
      <c r="B546061" s="78"/>
      <c r="C546061" s="77"/>
    </row>
    <row r="546062" spans="2:3" x14ac:dyDescent="0.25">
      <c r="B546062" s="78"/>
      <c r="C546062" s="77"/>
    </row>
    <row r="546063" spans="2:3" x14ac:dyDescent="0.25">
      <c r="B546063" s="78"/>
      <c r="C546063" s="77"/>
    </row>
    <row r="546064" spans="2:3" x14ac:dyDescent="0.25">
      <c r="B546064" s="78"/>
      <c r="C546064" s="77"/>
    </row>
    <row r="546065" spans="2:3" x14ac:dyDescent="0.25">
      <c r="B546065" s="78"/>
      <c r="C546065" s="77"/>
    </row>
    <row r="546066" spans="2:3" x14ac:dyDescent="0.25">
      <c r="B546066" s="78"/>
      <c r="C546066" s="77"/>
    </row>
    <row r="546067" spans="2:3" x14ac:dyDescent="0.25">
      <c r="B546067" s="78"/>
      <c r="C546067" s="77"/>
    </row>
    <row r="546068" spans="2:3" x14ac:dyDescent="0.25">
      <c r="B546068" s="78"/>
      <c r="C546068" s="77"/>
    </row>
    <row r="546069" spans="2:3" x14ac:dyDescent="0.25">
      <c r="B546069" s="78"/>
      <c r="C546069" s="77"/>
    </row>
    <row r="546070" spans="2:3" x14ac:dyDescent="0.25">
      <c r="B546070" s="78"/>
      <c r="C546070" s="77"/>
    </row>
    <row r="546180" spans="2:3" x14ac:dyDescent="0.25">
      <c r="B546180" s="78"/>
      <c r="C546180" s="77"/>
    </row>
    <row r="546181" spans="2:3" x14ac:dyDescent="0.25">
      <c r="B546181" s="78"/>
      <c r="C546181" s="77"/>
    </row>
    <row r="546182" spans="2:3" x14ac:dyDescent="0.25">
      <c r="B546182" s="78"/>
      <c r="C546182" s="77"/>
    </row>
    <row r="546183" spans="2:3" x14ac:dyDescent="0.25">
      <c r="B546183" s="78"/>
      <c r="C546183" s="77"/>
    </row>
    <row r="546184" spans="2:3" x14ac:dyDescent="0.25">
      <c r="B546184" s="78"/>
      <c r="C546184" s="77"/>
    </row>
    <row r="546185" spans="2:3" x14ac:dyDescent="0.25">
      <c r="B546185" s="78"/>
      <c r="C546185" s="77"/>
    </row>
    <row r="546186" spans="2:3" x14ac:dyDescent="0.25">
      <c r="B546186" s="78"/>
      <c r="C546186" s="77"/>
    </row>
    <row r="546187" spans="2:3" x14ac:dyDescent="0.25">
      <c r="B546187" s="78"/>
      <c r="C546187" s="77"/>
    </row>
    <row r="546188" spans="2:3" x14ac:dyDescent="0.25">
      <c r="B546188" s="78"/>
      <c r="C546188" s="77"/>
    </row>
    <row r="546189" spans="2:3" x14ac:dyDescent="0.25">
      <c r="B546189" s="78"/>
      <c r="C546189" s="77"/>
    </row>
    <row r="546190" spans="2:3" x14ac:dyDescent="0.25">
      <c r="B546190" s="78"/>
      <c r="C546190" s="77"/>
    </row>
    <row r="546191" spans="2:3" x14ac:dyDescent="0.25">
      <c r="B546191" s="78"/>
      <c r="C546191" s="77"/>
    </row>
    <row r="546192" spans="2:3" x14ac:dyDescent="0.25">
      <c r="B546192" s="78"/>
      <c r="C546192" s="77"/>
    </row>
    <row r="546302" spans="2:3" x14ac:dyDescent="0.25">
      <c r="B546302" s="78"/>
      <c r="C546302" s="77"/>
    </row>
    <row r="546303" spans="2:3" x14ac:dyDescent="0.25">
      <c r="B546303" s="78"/>
      <c r="C546303" s="77"/>
    </row>
    <row r="546304" spans="2:3" x14ac:dyDescent="0.25">
      <c r="B546304" s="78"/>
      <c r="C546304" s="77"/>
    </row>
    <row r="546305" spans="2:3" x14ac:dyDescent="0.25">
      <c r="B546305" s="78"/>
      <c r="C546305" s="77"/>
    </row>
    <row r="546306" spans="2:3" x14ac:dyDescent="0.25">
      <c r="B546306" s="78"/>
      <c r="C546306" s="77"/>
    </row>
    <row r="546307" spans="2:3" x14ac:dyDescent="0.25">
      <c r="B546307" s="78"/>
      <c r="C546307" s="77"/>
    </row>
    <row r="546308" spans="2:3" x14ac:dyDescent="0.25">
      <c r="B546308" s="78"/>
      <c r="C546308" s="77"/>
    </row>
    <row r="546309" spans="2:3" x14ac:dyDescent="0.25">
      <c r="B546309" s="78"/>
      <c r="C546309" s="77"/>
    </row>
    <row r="546310" spans="2:3" x14ac:dyDescent="0.25">
      <c r="B546310" s="78"/>
      <c r="C546310" s="77"/>
    </row>
    <row r="546311" spans="2:3" x14ac:dyDescent="0.25">
      <c r="B546311" s="78"/>
      <c r="C546311" s="77"/>
    </row>
    <row r="546312" spans="2:3" x14ac:dyDescent="0.25">
      <c r="B546312" s="78"/>
      <c r="C546312" s="77"/>
    </row>
    <row r="546313" spans="2:3" x14ac:dyDescent="0.25">
      <c r="B546313" s="78"/>
      <c r="C546313" s="77"/>
    </row>
    <row r="546314" spans="2:3" x14ac:dyDescent="0.25">
      <c r="B546314" s="78"/>
      <c r="C546314" s="77"/>
    </row>
    <row r="546424" spans="2:3" x14ac:dyDescent="0.25">
      <c r="B546424" s="78"/>
      <c r="C546424" s="77"/>
    </row>
    <row r="546425" spans="2:3" x14ac:dyDescent="0.25">
      <c r="B546425" s="78"/>
      <c r="C546425" s="77"/>
    </row>
    <row r="546426" spans="2:3" x14ac:dyDescent="0.25">
      <c r="B546426" s="78"/>
      <c r="C546426" s="77"/>
    </row>
    <row r="546427" spans="2:3" x14ac:dyDescent="0.25">
      <c r="B546427" s="78"/>
      <c r="C546427" s="77"/>
    </row>
    <row r="546428" spans="2:3" x14ac:dyDescent="0.25">
      <c r="B546428" s="78"/>
      <c r="C546428" s="77"/>
    </row>
    <row r="546429" spans="2:3" x14ac:dyDescent="0.25">
      <c r="B546429" s="78"/>
      <c r="C546429" s="77"/>
    </row>
    <row r="546430" spans="2:3" x14ac:dyDescent="0.25">
      <c r="B546430" s="78"/>
      <c r="C546430" s="77"/>
    </row>
    <row r="546431" spans="2:3" x14ac:dyDescent="0.25">
      <c r="B546431" s="78"/>
      <c r="C546431" s="77"/>
    </row>
    <row r="546432" spans="2:3" x14ac:dyDescent="0.25">
      <c r="B546432" s="78"/>
      <c r="C546432" s="77"/>
    </row>
    <row r="546433" spans="2:3" x14ac:dyDescent="0.25">
      <c r="B546433" s="78"/>
      <c r="C546433" s="77"/>
    </row>
    <row r="546434" spans="2:3" x14ac:dyDescent="0.25">
      <c r="B546434" s="78"/>
      <c r="C546434" s="77"/>
    </row>
    <row r="546435" spans="2:3" x14ac:dyDescent="0.25">
      <c r="B546435" s="78"/>
      <c r="C546435" s="77"/>
    </row>
    <row r="546436" spans="2:3" x14ac:dyDescent="0.25">
      <c r="B546436" s="78"/>
      <c r="C546436" s="77"/>
    </row>
    <row r="546546" spans="2:3" x14ac:dyDescent="0.25">
      <c r="B546546" s="78"/>
      <c r="C546546" s="77"/>
    </row>
    <row r="546547" spans="2:3" x14ac:dyDescent="0.25">
      <c r="B546547" s="78"/>
      <c r="C546547" s="77"/>
    </row>
    <row r="546548" spans="2:3" x14ac:dyDescent="0.25">
      <c r="B546548" s="78"/>
      <c r="C546548" s="77"/>
    </row>
    <row r="546549" spans="2:3" x14ac:dyDescent="0.25">
      <c r="B546549" s="78"/>
      <c r="C546549" s="77"/>
    </row>
    <row r="546550" spans="2:3" x14ac:dyDescent="0.25">
      <c r="B546550" s="78"/>
      <c r="C546550" s="77"/>
    </row>
    <row r="546551" spans="2:3" x14ac:dyDescent="0.25">
      <c r="B546551" s="78"/>
      <c r="C546551" s="77"/>
    </row>
    <row r="546552" spans="2:3" x14ac:dyDescent="0.25">
      <c r="B546552" s="78"/>
      <c r="C546552" s="77"/>
    </row>
    <row r="546553" spans="2:3" x14ac:dyDescent="0.25">
      <c r="B546553" s="78"/>
      <c r="C546553" s="77"/>
    </row>
    <row r="546554" spans="2:3" x14ac:dyDescent="0.25">
      <c r="B546554" s="78"/>
      <c r="C546554" s="77"/>
    </row>
    <row r="546555" spans="2:3" x14ac:dyDescent="0.25">
      <c r="B546555" s="78"/>
      <c r="C546555" s="77"/>
    </row>
    <row r="546556" spans="2:3" x14ac:dyDescent="0.25">
      <c r="B546556" s="78"/>
      <c r="C546556" s="77"/>
    </row>
    <row r="546557" spans="2:3" x14ac:dyDescent="0.25">
      <c r="B546557" s="78"/>
      <c r="C546557" s="77"/>
    </row>
    <row r="546558" spans="2:3" x14ac:dyDescent="0.25">
      <c r="B546558" s="78"/>
      <c r="C546558" s="77"/>
    </row>
    <row r="546668" spans="2:3" x14ac:dyDescent="0.25">
      <c r="B546668" s="78"/>
      <c r="C546668" s="77"/>
    </row>
    <row r="546669" spans="2:3" x14ac:dyDescent="0.25">
      <c r="B546669" s="78"/>
      <c r="C546669" s="77"/>
    </row>
    <row r="546670" spans="2:3" x14ac:dyDescent="0.25">
      <c r="B546670" s="78"/>
      <c r="C546670" s="77"/>
    </row>
    <row r="546671" spans="2:3" x14ac:dyDescent="0.25">
      <c r="B546671" s="78"/>
      <c r="C546671" s="77"/>
    </row>
    <row r="546672" spans="2:3" x14ac:dyDescent="0.25">
      <c r="B546672" s="78"/>
      <c r="C546672" s="77"/>
    </row>
    <row r="546673" spans="2:3" x14ac:dyDescent="0.25">
      <c r="B546673" s="78"/>
      <c r="C546673" s="77"/>
    </row>
    <row r="546674" spans="2:3" x14ac:dyDescent="0.25">
      <c r="B546674" s="78"/>
      <c r="C546674" s="77"/>
    </row>
    <row r="546675" spans="2:3" x14ac:dyDescent="0.25">
      <c r="B546675" s="78"/>
      <c r="C546675" s="77"/>
    </row>
    <row r="546676" spans="2:3" x14ac:dyDescent="0.25">
      <c r="B546676" s="78"/>
      <c r="C546676" s="77"/>
    </row>
    <row r="546677" spans="2:3" x14ac:dyDescent="0.25">
      <c r="B546677" s="78"/>
      <c r="C546677" s="77"/>
    </row>
    <row r="546678" spans="2:3" x14ac:dyDescent="0.25">
      <c r="B546678" s="78"/>
      <c r="C546678" s="77"/>
    </row>
    <row r="546679" spans="2:3" x14ac:dyDescent="0.25">
      <c r="B546679" s="78"/>
      <c r="C546679" s="77"/>
    </row>
    <row r="546680" spans="2:3" x14ac:dyDescent="0.25">
      <c r="B546680" s="78"/>
      <c r="C546680" s="77"/>
    </row>
    <row r="546790" spans="2:3" x14ac:dyDescent="0.25">
      <c r="B546790" s="78"/>
      <c r="C546790" s="77"/>
    </row>
    <row r="546791" spans="2:3" x14ac:dyDescent="0.25">
      <c r="B546791" s="78"/>
      <c r="C546791" s="77"/>
    </row>
    <row r="546792" spans="2:3" x14ac:dyDescent="0.25">
      <c r="B546792" s="78"/>
      <c r="C546792" s="77"/>
    </row>
    <row r="546793" spans="2:3" x14ac:dyDescent="0.25">
      <c r="B546793" s="78"/>
      <c r="C546793" s="77"/>
    </row>
    <row r="546794" spans="2:3" x14ac:dyDescent="0.25">
      <c r="B546794" s="78"/>
      <c r="C546794" s="77"/>
    </row>
    <row r="546795" spans="2:3" x14ac:dyDescent="0.25">
      <c r="B546795" s="78"/>
      <c r="C546795" s="77"/>
    </row>
    <row r="546796" spans="2:3" x14ac:dyDescent="0.25">
      <c r="B546796" s="78"/>
      <c r="C546796" s="77"/>
    </row>
    <row r="546797" spans="2:3" x14ac:dyDescent="0.25">
      <c r="B546797" s="78"/>
      <c r="C546797" s="77"/>
    </row>
    <row r="546798" spans="2:3" x14ac:dyDescent="0.25">
      <c r="B546798" s="78"/>
      <c r="C546798" s="77"/>
    </row>
    <row r="546799" spans="2:3" x14ac:dyDescent="0.25">
      <c r="B546799" s="78"/>
      <c r="C546799" s="77"/>
    </row>
    <row r="546800" spans="2:3" x14ac:dyDescent="0.25">
      <c r="B546800" s="78"/>
      <c r="C546800" s="77"/>
    </row>
    <row r="546801" spans="2:3" x14ac:dyDescent="0.25">
      <c r="B546801" s="78"/>
      <c r="C546801" s="77"/>
    </row>
    <row r="546802" spans="2:3" x14ac:dyDescent="0.25">
      <c r="B546802" s="78"/>
      <c r="C546802" s="77"/>
    </row>
    <row r="546912" spans="2:3" x14ac:dyDescent="0.25">
      <c r="B546912" s="78"/>
      <c r="C546912" s="77"/>
    </row>
    <row r="546913" spans="2:3" x14ac:dyDescent="0.25">
      <c r="B546913" s="78"/>
      <c r="C546913" s="77"/>
    </row>
    <row r="546914" spans="2:3" x14ac:dyDescent="0.25">
      <c r="B546914" s="78"/>
      <c r="C546914" s="77"/>
    </row>
    <row r="546915" spans="2:3" x14ac:dyDescent="0.25">
      <c r="B546915" s="78"/>
      <c r="C546915" s="77"/>
    </row>
    <row r="546916" spans="2:3" x14ac:dyDescent="0.25">
      <c r="B546916" s="78"/>
      <c r="C546916" s="77"/>
    </row>
    <row r="546917" spans="2:3" x14ac:dyDescent="0.25">
      <c r="B546917" s="78"/>
      <c r="C546917" s="77"/>
    </row>
    <row r="546918" spans="2:3" x14ac:dyDescent="0.25">
      <c r="B546918" s="78"/>
      <c r="C546918" s="77"/>
    </row>
    <row r="546919" spans="2:3" x14ac:dyDescent="0.25">
      <c r="B546919" s="78"/>
      <c r="C546919" s="77"/>
    </row>
    <row r="546920" spans="2:3" x14ac:dyDescent="0.25">
      <c r="B546920" s="78"/>
      <c r="C546920" s="77"/>
    </row>
    <row r="546921" spans="2:3" x14ac:dyDescent="0.25">
      <c r="B546921" s="78"/>
      <c r="C546921" s="77"/>
    </row>
    <row r="546922" spans="2:3" x14ac:dyDescent="0.25">
      <c r="B546922" s="78"/>
      <c r="C546922" s="77"/>
    </row>
    <row r="546923" spans="2:3" x14ac:dyDescent="0.25">
      <c r="B546923" s="78"/>
      <c r="C546923" s="77"/>
    </row>
    <row r="546924" spans="2:3" x14ac:dyDescent="0.25">
      <c r="B546924" s="78"/>
      <c r="C546924" s="77"/>
    </row>
    <row r="547034" spans="2:3" x14ac:dyDescent="0.25">
      <c r="B547034" s="78"/>
      <c r="C547034" s="77"/>
    </row>
    <row r="547035" spans="2:3" x14ac:dyDescent="0.25">
      <c r="B547035" s="78"/>
      <c r="C547035" s="77"/>
    </row>
    <row r="547036" spans="2:3" x14ac:dyDescent="0.25">
      <c r="B547036" s="78"/>
      <c r="C547036" s="77"/>
    </row>
    <row r="547037" spans="2:3" x14ac:dyDescent="0.25">
      <c r="B547037" s="78"/>
      <c r="C547037" s="77"/>
    </row>
    <row r="547038" spans="2:3" x14ac:dyDescent="0.25">
      <c r="B547038" s="78"/>
      <c r="C547038" s="77"/>
    </row>
    <row r="547039" spans="2:3" x14ac:dyDescent="0.25">
      <c r="B547039" s="78"/>
      <c r="C547039" s="77"/>
    </row>
    <row r="547040" spans="2:3" x14ac:dyDescent="0.25">
      <c r="B547040" s="78"/>
      <c r="C547040" s="77"/>
    </row>
    <row r="547041" spans="2:3" x14ac:dyDescent="0.25">
      <c r="B547041" s="78"/>
      <c r="C547041" s="77"/>
    </row>
    <row r="547042" spans="2:3" x14ac:dyDescent="0.25">
      <c r="B547042" s="78"/>
      <c r="C547042" s="77"/>
    </row>
    <row r="547043" spans="2:3" x14ac:dyDescent="0.25">
      <c r="B547043" s="78"/>
      <c r="C547043" s="77"/>
    </row>
    <row r="547044" spans="2:3" x14ac:dyDescent="0.25">
      <c r="B547044" s="78"/>
      <c r="C547044" s="77"/>
    </row>
    <row r="547045" spans="2:3" x14ac:dyDescent="0.25">
      <c r="B547045" s="78"/>
      <c r="C547045" s="77"/>
    </row>
    <row r="547046" spans="2:3" x14ac:dyDescent="0.25">
      <c r="B547046" s="78"/>
      <c r="C547046" s="77"/>
    </row>
    <row r="547156" spans="2:3" x14ac:dyDescent="0.25">
      <c r="B547156" s="78"/>
      <c r="C547156" s="77"/>
    </row>
    <row r="547157" spans="2:3" x14ac:dyDescent="0.25">
      <c r="B547157" s="78"/>
      <c r="C547157" s="77"/>
    </row>
    <row r="547158" spans="2:3" x14ac:dyDescent="0.25">
      <c r="B547158" s="78"/>
      <c r="C547158" s="77"/>
    </row>
    <row r="547159" spans="2:3" x14ac:dyDescent="0.25">
      <c r="B547159" s="78"/>
      <c r="C547159" s="77"/>
    </row>
    <row r="547160" spans="2:3" x14ac:dyDescent="0.25">
      <c r="B547160" s="78"/>
      <c r="C547160" s="77"/>
    </row>
    <row r="547161" spans="2:3" x14ac:dyDescent="0.25">
      <c r="B547161" s="78"/>
      <c r="C547161" s="77"/>
    </row>
    <row r="547162" spans="2:3" x14ac:dyDescent="0.25">
      <c r="B547162" s="78"/>
      <c r="C547162" s="77"/>
    </row>
    <row r="547163" spans="2:3" x14ac:dyDescent="0.25">
      <c r="B547163" s="78"/>
      <c r="C547163" s="77"/>
    </row>
    <row r="547164" spans="2:3" x14ac:dyDescent="0.25">
      <c r="B547164" s="78"/>
      <c r="C547164" s="77"/>
    </row>
    <row r="547165" spans="2:3" x14ac:dyDescent="0.25">
      <c r="B547165" s="78"/>
      <c r="C547165" s="77"/>
    </row>
    <row r="547166" spans="2:3" x14ac:dyDescent="0.25">
      <c r="B547166" s="78"/>
      <c r="C547166" s="77"/>
    </row>
    <row r="547167" spans="2:3" x14ac:dyDescent="0.25">
      <c r="B547167" s="78"/>
      <c r="C547167" s="77"/>
    </row>
    <row r="547168" spans="2:3" x14ac:dyDescent="0.25">
      <c r="B547168" s="78"/>
      <c r="C547168" s="77"/>
    </row>
    <row r="547278" spans="2:3" x14ac:dyDescent="0.25">
      <c r="B547278" s="78"/>
      <c r="C547278" s="77"/>
    </row>
    <row r="547279" spans="2:3" x14ac:dyDescent="0.25">
      <c r="B547279" s="78"/>
      <c r="C547279" s="77"/>
    </row>
    <row r="547280" spans="2:3" x14ac:dyDescent="0.25">
      <c r="B547280" s="78"/>
      <c r="C547280" s="77"/>
    </row>
    <row r="547281" spans="2:3" x14ac:dyDescent="0.25">
      <c r="B547281" s="78"/>
      <c r="C547281" s="77"/>
    </row>
    <row r="547282" spans="2:3" x14ac:dyDescent="0.25">
      <c r="B547282" s="78"/>
      <c r="C547282" s="77"/>
    </row>
    <row r="547283" spans="2:3" x14ac:dyDescent="0.25">
      <c r="B547283" s="78"/>
      <c r="C547283" s="77"/>
    </row>
    <row r="547284" spans="2:3" x14ac:dyDescent="0.25">
      <c r="B547284" s="78"/>
      <c r="C547284" s="77"/>
    </row>
    <row r="547285" spans="2:3" x14ac:dyDescent="0.25">
      <c r="B547285" s="78"/>
      <c r="C547285" s="77"/>
    </row>
    <row r="547286" spans="2:3" x14ac:dyDescent="0.25">
      <c r="B547286" s="78"/>
      <c r="C547286" s="77"/>
    </row>
    <row r="547287" spans="2:3" x14ac:dyDescent="0.25">
      <c r="B547287" s="78"/>
      <c r="C547287" s="77"/>
    </row>
    <row r="547288" spans="2:3" x14ac:dyDescent="0.25">
      <c r="B547288" s="78"/>
      <c r="C547288" s="77"/>
    </row>
    <row r="547289" spans="2:3" x14ac:dyDescent="0.25">
      <c r="B547289" s="78"/>
      <c r="C547289" s="77"/>
    </row>
    <row r="547290" spans="2:3" x14ac:dyDescent="0.25">
      <c r="B547290" s="78"/>
      <c r="C547290" s="77"/>
    </row>
    <row r="547400" spans="2:3" x14ac:dyDescent="0.25">
      <c r="B547400" s="78"/>
      <c r="C547400" s="77"/>
    </row>
    <row r="547401" spans="2:3" x14ac:dyDescent="0.25">
      <c r="B547401" s="78"/>
      <c r="C547401" s="77"/>
    </row>
    <row r="547402" spans="2:3" x14ac:dyDescent="0.25">
      <c r="B547402" s="78"/>
      <c r="C547402" s="77"/>
    </row>
    <row r="547403" spans="2:3" x14ac:dyDescent="0.25">
      <c r="B547403" s="78"/>
      <c r="C547403" s="77"/>
    </row>
    <row r="547404" spans="2:3" x14ac:dyDescent="0.25">
      <c r="B547404" s="78"/>
      <c r="C547404" s="77"/>
    </row>
    <row r="547405" spans="2:3" x14ac:dyDescent="0.25">
      <c r="B547405" s="78"/>
      <c r="C547405" s="77"/>
    </row>
    <row r="547406" spans="2:3" x14ac:dyDescent="0.25">
      <c r="B547406" s="78"/>
      <c r="C547406" s="77"/>
    </row>
    <row r="547407" spans="2:3" x14ac:dyDescent="0.25">
      <c r="B547407" s="78"/>
      <c r="C547407" s="77"/>
    </row>
    <row r="547408" spans="2:3" x14ac:dyDescent="0.25">
      <c r="B547408" s="78"/>
      <c r="C547408" s="77"/>
    </row>
    <row r="547409" spans="2:3" x14ac:dyDescent="0.25">
      <c r="B547409" s="78"/>
      <c r="C547409" s="77"/>
    </row>
    <row r="547410" spans="2:3" x14ac:dyDescent="0.25">
      <c r="B547410" s="78"/>
      <c r="C547410" s="77"/>
    </row>
    <row r="547411" spans="2:3" x14ac:dyDescent="0.25">
      <c r="B547411" s="78"/>
      <c r="C547411" s="77"/>
    </row>
    <row r="547412" spans="2:3" x14ac:dyDescent="0.25">
      <c r="B547412" s="78"/>
      <c r="C547412" s="77"/>
    </row>
    <row r="547522" spans="2:3" x14ac:dyDescent="0.25">
      <c r="B547522" s="78"/>
      <c r="C547522" s="77"/>
    </row>
    <row r="547523" spans="2:3" x14ac:dyDescent="0.25">
      <c r="B547523" s="78"/>
      <c r="C547523" s="77"/>
    </row>
    <row r="547524" spans="2:3" x14ac:dyDescent="0.25">
      <c r="B547524" s="78"/>
      <c r="C547524" s="77"/>
    </row>
    <row r="547525" spans="2:3" x14ac:dyDescent="0.25">
      <c r="B547525" s="78"/>
      <c r="C547525" s="77"/>
    </row>
    <row r="547526" spans="2:3" x14ac:dyDescent="0.25">
      <c r="B547526" s="78"/>
      <c r="C547526" s="77"/>
    </row>
    <row r="547527" spans="2:3" x14ac:dyDescent="0.25">
      <c r="B547527" s="78"/>
      <c r="C547527" s="77"/>
    </row>
    <row r="547528" spans="2:3" x14ac:dyDescent="0.25">
      <c r="B547528" s="78"/>
      <c r="C547528" s="77"/>
    </row>
    <row r="547529" spans="2:3" x14ac:dyDescent="0.25">
      <c r="B547529" s="78"/>
      <c r="C547529" s="77"/>
    </row>
    <row r="547530" spans="2:3" x14ac:dyDescent="0.25">
      <c r="B547530" s="78"/>
      <c r="C547530" s="77"/>
    </row>
    <row r="547531" spans="2:3" x14ac:dyDescent="0.25">
      <c r="B547531" s="78"/>
      <c r="C547531" s="77"/>
    </row>
    <row r="547532" spans="2:3" x14ac:dyDescent="0.25">
      <c r="B547532" s="78"/>
      <c r="C547532" s="77"/>
    </row>
    <row r="547533" spans="2:3" x14ac:dyDescent="0.25">
      <c r="B547533" s="78"/>
      <c r="C547533" s="77"/>
    </row>
    <row r="547534" spans="2:3" x14ac:dyDescent="0.25">
      <c r="B547534" s="78"/>
      <c r="C547534" s="77"/>
    </row>
    <row r="547644" spans="2:3" x14ac:dyDescent="0.25">
      <c r="B547644" s="78"/>
      <c r="C547644" s="77"/>
    </row>
    <row r="547645" spans="2:3" x14ac:dyDescent="0.25">
      <c r="B547645" s="78"/>
      <c r="C547645" s="77"/>
    </row>
    <row r="547646" spans="2:3" x14ac:dyDescent="0.25">
      <c r="B547646" s="78"/>
      <c r="C547646" s="77"/>
    </row>
    <row r="547647" spans="2:3" x14ac:dyDescent="0.25">
      <c r="B547647" s="78"/>
      <c r="C547647" s="77"/>
    </row>
    <row r="547648" spans="2:3" x14ac:dyDescent="0.25">
      <c r="B547648" s="78"/>
      <c r="C547648" s="77"/>
    </row>
    <row r="547649" spans="2:3" x14ac:dyDescent="0.25">
      <c r="B547649" s="78"/>
      <c r="C547649" s="77"/>
    </row>
    <row r="547650" spans="2:3" x14ac:dyDescent="0.25">
      <c r="B547650" s="78"/>
      <c r="C547650" s="77"/>
    </row>
    <row r="547651" spans="2:3" x14ac:dyDescent="0.25">
      <c r="B547651" s="78"/>
      <c r="C547651" s="77"/>
    </row>
    <row r="547652" spans="2:3" x14ac:dyDescent="0.25">
      <c r="B547652" s="78"/>
      <c r="C547652" s="77"/>
    </row>
    <row r="547653" spans="2:3" x14ac:dyDescent="0.25">
      <c r="B547653" s="78"/>
      <c r="C547653" s="77"/>
    </row>
    <row r="547654" spans="2:3" x14ac:dyDescent="0.25">
      <c r="B547654" s="78"/>
      <c r="C547654" s="77"/>
    </row>
    <row r="547655" spans="2:3" x14ac:dyDescent="0.25">
      <c r="B547655" s="78"/>
      <c r="C547655" s="77"/>
    </row>
    <row r="547656" spans="2:3" x14ac:dyDescent="0.25">
      <c r="B547656" s="78"/>
      <c r="C547656" s="77"/>
    </row>
    <row r="547766" spans="2:3" x14ac:dyDescent="0.25">
      <c r="B547766" s="78"/>
      <c r="C547766" s="77"/>
    </row>
    <row r="547767" spans="2:3" x14ac:dyDescent="0.25">
      <c r="B547767" s="78"/>
      <c r="C547767" s="77"/>
    </row>
    <row r="547768" spans="2:3" x14ac:dyDescent="0.25">
      <c r="B547768" s="78"/>
      <c r="C547768" s="77"/>
    </row>
    <row r="547769" spans="2:3" x14ac:dyDescent="0.25">
      <c r="B547769" s="78"/>
      <c r="C547769" s="77"/>
    </row>
    <row r="547770" spans="2:3" x14ac:dyDescent="0.25">
      <c r="B547770" s="78"/>
      <c r="C547770" s="77"/>
    </row>
    <row r="547771" spans="2:3" x14ac:dyDescent="0.25">
      <c r="B547771" s="78"/>
      <c r="C547771" s="77"/>
    </row>
    <row r="547772" spans="2:3" x14ac:dyDescent="0.25">
      <c r="B547772" s="78"/>
      <c r="C547772" s="77"/>
    </row>
    <row r="547773" spans="2:3" x14ac:dyDescent="0.25">
      <c r="B547773" s="78"/>
      <c r="C547773" s="77"/>
    </row>
    <row r="547774" spans="2:3" x14ac:dyDescent="0.25">
      <c r="B547774" s="78"/>
      <c r="C547774" s="77"/>
    </row>
    <row r="547775" spans="2:3" x14ac:dyDescent="0.25">
      <c r="B547775" s="78"/>
      <c r="C547775" s="77"/>
    </row>
    <row r="547776" spans="2:3" x14ac:dyDescent="0.25">
      <c r="B547776" s="78"/>
      <c r="C547776" s="77"/>
    </row>
    <row r="547777" spans="2:3" x14ac:dyDescent="0.25">
      <c r="B547777" s="78"/>
      <c r="C547777" s="77"/>
    </row>
    <row r="547778" spans="2:3" x14ac:dyDescent="0.25">
      <c r="B547778" s="78"/>
      <c r="C547778" s="77"/>
    </row>
    <row r="547888" spans="2:3" x14ac:dyDescent="0.25">
      <c r="B547888" s="78"/>
      <c r="C547888" s="77"/>
    </row>
    <row r="547889" spans="2:3" x14ac:dyDescent="0.25">
      <c r="B547889" s="78"/>
      <c r="C547889" s="77"/>
    </row>
    <row r="547890" spans="2:3" x14ac:dyDescent="0.25">
      <c r="B547890" s="78"/>
      <c r="C547890" s="77"/>
    </row>
    <row r="547891" spans="2:3" x14ac:dyDescent="0.25">
      <c r="B547891" s="78"/>
      <c r="C547891" s="77"/>
    </row>
    <row r="547892" spans="2:3" x14ac:dyDescent="0.25">
      <c r="B547892" s="78"/>
      <c r="C547892" s="77"/>
    </row>
    <row r="547893" spans="2:3" x14ac:dyDescent="0.25">
      <c r="B547893" s="78"/>
      <c r="C547893" s="77"/>
    </row>
    <row r="547894" spans="2:3" x14ac:dyDescent="0.25">
      <c r="B547894" s="78"/>
      <c r="C547894" s="77"/>
    </row>
    <row r="547895" spans="2:3" x14ac:dyDescent="0.25">
      <c r="B547895" s="78"/>
      <c r="C547895" s="77"/>
    </row>
    <row r="547896" spans="2:3" x14ac:dyDescent="0.25">
      <c r="B547896" s="78"/>
      <c r="C547896" s="77"/>
    </row>
    <row r="547897" spans="2:3" x14ac:dyDescent="0.25">
      <c r="B547897" s="78"/>
      <c r="C547897" s="77"/>
    </row>
    <row r="547898" spans="2:3" x14ac:dyDescent="0.25">
      <c r="B547898" s="78"/>
      <c r="C547898" s="77"/>
    </row>
    <row r="547899" spans="2:3" x14ac:dyDescent="0.25">
      <c r="B547899" s="78"/>
      <c r="C547899" s="77"/>
    </row>
    <row r="547900" spans="2:3" x14ac:dyDescent="0.25">
      <c r="B547900" s="78"/>
      <c r="C547900" s="77"/>
    </row>
    <row r="548010" spans="2:3" x14ac:dyDescent="0.25">
      <c r="B548010" s="78"/>
      <c r="C548010" s="77"/>
    </row>
    <row r="548011" spans="2:3" x14ac:dyDescent="0.25">
      <c r="B548011" s="78"/>
      <c r="C548011" s="77"/>
    </row>
    <row r="548012" spans="2:3" x14ac:dyDescent="0.25">
      <c r="B548012" s="78"/>
      <c r="C548012" s="77"/>
    </row>
    <row r="548013" spans="2:3" x14ac:dyDescent="0.25">
      <c r="B548013" s="78"/>
      <c r="C548013" s="77"/>
    </row>
    <row r="548014" spans="2:3" x14ac:dyDescent="0.25">
      <c r="B548014" s="78"/>
      <c r="C548014" s="77"/>
    </row>
    <row r="548015" spans="2:3" x14ac:dyDescent="0.25">
      <c r="B548015" s="78"/>
      <c r="C548015" s="77"/>
    </row>
    <row r="548016" spans="2:3" x14ac:dyDescent="0.25">
      <c r="B548016" s="78"/>
      <c r="C548016" s="77"/>
    </row>
    <row r="548017" spans="2:3" x14ac:dyDescent="0.25">
      <c r="B548017" s="78"/>
      <c r="C548017" s="77"/>
    </row>
    <row r="548018" spans="2:3" x14ac:dyDescent="0.25">
      <c r="B548018" s="78"/>
      <c r="C548018" s="77"/>
    </row>
    <row r="548019" spans="2:3" x14ac:dyDescent="0.25">
      <c r="B548019" s="78"/>
      <c r="C548019" s="77"/>
    </row>
    <row r="548020" spans="2:3" x14ac:dyDescent="0.25">
      <c r="B548020" s="78"/>
      <c r="C548020" s="77"/>
    </row>
    <row r="548021" spans="2:3" x14ac:dyDescent="0.25">
      <c r="B548021" s="78"/>
      <c r="C548021" s="77"/>
    </row>
    <row r="548022" spans="2:3" x14ac:dyDescent="0.25">
      <c r="B548022" s="78"/>
      <c r="C548022" s="77"/>
    </row>
    <row r="548132" spans="2:3" x14ac:dyDescent="0.25">
      <c r="B548132" s="78"/>
      <c r="C548132" s="77"/>
    </row>
    <row r="548133" spans="2:3" x14ac:dyDescent="0.25">
      <c r="B548133" s="78"/>
      <c r="C548133" s="77"/>
    </row>
    <row r="548134" spans="2:3" x14ac:dyDescent="0.25">
      <c r="B548134" s="78"/>
      <c r="C548134" s="77"/>
    </row>
    <row r="548135" spans="2:3" x14ac:dyDescent="0.25">
      <c r="B548135" s="78"/>
      <c r="C548135" s="77"/>
    </row>
    <row r="548136" spans="2:3" x14ac:dyDescent="0.25">
      <c r="B548136" s="78"/>
      <c r="C548136" s="77"/>
    </row>
    <row r="548137" spans="2:3" x14ac:dyDescent="0.25">
      <c r="B548137" s="78"/>
      <c r="C548137" s="77"/>
    </row>
    <row r="548138" spans="2:3" x14ac:dyDescent="0.25">
      <c r="B548138" s="78"/>
      <c r="C548138" s="77"/>
    </row>
    <row r="548139" spans="2:3" x14ac:dyDescent="0.25">
      <c r="B548139" s="78"/>
      <c r="C548139" s="77"/>
    </row>
    <row r="548140" spans="2:3" x14ac:dyDescent="0.25">
      <c r="B548140" s="78"/>
      <c r="C548140" s="77"/>
    </row>
    <row r="548141" spans="2:3" x14ac:dyDescent="0.25">
      <c r="B548141" s="78"/>
      <c r="C548141" s="77"/>
    </row>
    <row r="548142" spans="2:3" x14ac:dyDescent="0.25">
      <c r="B548142" s="78"/>
      <c r="C548142" s="77"/>
    </row>
    <row r="548143" spans="2:3" x14ac:dyDescent="0.25">
      <c r="B548143" s="78"/>
      <c r="C548143" s="77"/>
    </row>
    <row r="548144" spans="2:3" x14ac:dyDescent="0.25">
      <c r="B548144" s="78"/>
      <c r="C548144" s="77"/>
    </row>
    <row r="548254" spans="2:3" x14ac:dyDescent="0.25">
      <c r="B548254" s="78"/>
      <c r="C548254" s="77"/>
    </row>
    <row r="548255" spans="2:3" x14ac:dyDescent="0.25">
      <c r="B548255" s="78"/>
      <c r="C548255" s="77"/>
    </row>
    <row r="548256" spans="2:3" x14ac:dyDescent="0.25">
      <c r="B548256" s="78"/>
      <c r="C548256" s="77"/>
    </row>
    <row r="548257" spans="2:3" x14ac:dyDescent="0.25">
      <c r="B548257" s="78"/>
      <c r="C548257" s="77"/>
    </row>
    <row r="548258" spans="2:3" x14ac:dyDescent="0.25">
      <c r="B548258" s="78"/>
      <c r="C548258" s="77"/>
    </row>
    <row r="548259" spans="2:3" x14ac:dyDescent="0.25">
      <c r="B548259" s="78"/>
      <c r="C548259" s="77"/>
    </row>
    <row r="548260" spans="2:3" x14ac:dyDescent="0.25">
      <c r="B548260" s="78"/>
      <c r="C548260" s="77"/>
    </row>
    <row r="548261" spans="2:3" x14ac:dyDescent="0.25">
      <c r="B548261" s="78"/>
      <c r="C548261" s="77"/>
    </row>
    <row r="548262" spans="2:3" x14ac:dyDescent="0.25">
      <c r="B548262" s="78"/>
      <c r="C548262" s="77"/>
    </row>
    <row r="548263" spans="2:3" x14ac:dyDescent="0.25">
      <c r="B548263" s="78"/>
      <c r="C548263" s="77"/>
    </row>
    <row r="548264" spans="2:3" x14ac:dyDescent="0.25">
      <c r="B548264" s="78"/>
      <c r="C548264" s="77"/>
    </row>
    <row r="548265" spans="2:3" x14ac:dyDescent="0.25">
      <c r="B548265" s="78"/>
      <c r="C548265" s="77"/>
    </row>
    <row r="548266" spans="2:3" x14ac:dyDescent="0.25">
      <c r="B548266" s="78"/>
      <c r="C548266" s="77"/>
    </row>
    <row r="548376" spans="2:3" x14ac:dyDescent="0.25">
      <c r="B548376" s="78"/>
      <c r="C548376" s="77"/>
    </row>
    <row r="548377" spans="2:3" x14ac:dyDescent="0.25">
      <c r="B548377" s="78"/>
      <c r="C548377" s="77"/>
    </row>
    <row r="548378" spans="2:3" x14ac:dyDescent="0.25">
      <c r="B548378" s="78"/>
      <c r="C548378" s="77"/>
    </row>
    <row r="548379" spans="2:3" x14ac:dyDescent="0.25">
      <c r="B548379" s="78"/>
      <c r="C548379" s="77"/>
    </row>
    <row r="548380" spans="2:3" x14ac:dyDescent="0.25">
      <c r="B548380" s="78"/>
      <c r="C548380" s="77"/>
    </row>
    <row r="548381" spans="2:3" x14ac:dyDescent="0.25">
      <c r="B548381" s="78"/>
      <c r="C548381" s="77"/>
    </row>
    <row r="548382" spans="2:3" x14ac:dyDescent="0.25">
      <c r="B548382" s="78"/>
      <c r="C548382" s="77"/>
    </row>
    <row r="548383" spans="2:3" x14ac:dyDescent="0.25">
      <c r="B548383" s="78"/>
      <c r="C548383" s="77"/>
    </row>
    <row r="548384" spans="2:3" x14ac:dyDescent="0.25">
      <c r="B548384" s="78"/>
      <c r="C548384" s="77"/>
    </row>
    <row r="548385" spans="2:3" x14ac:dyDescent="0.25">
      <c r="B548385" s="78"/>
      <c r="C548385" s="77"/>
    </row>
    <row r="548386" spans="2:3" x14ac:dyDescent="0.25">
      <c r="B548386" s="78"/>
      <c r="C548386" s="77"/>
    </row>
    <row r="548387" spans="2:3" x14ac:dyDescent="0.25">
      <c r="B548387" s="78"/>
      <c r="C548387" s="77"/>
    </row>
    <row r="548388" spans="2:3" x14ac:dyDescent="0.25">
      <c r="B548388" s="78"/>
      <c r="C548388" s="77"/>
    </row>
    <row r="548498" spans="2:3" x14ac:dyDescent="0.25">
      <c r="B548498" s="78"/>
      <c r="C548498" s="77"/>
    </row>
    <row r="548499" spans="2:3" x14ac:dyDescent="0.25">
      <c r="B548499" s="78"/>
      <c r="C548499" s="77"/>
    </row>
    <row r="548500" spans="2:3" x14ac:dyDescent="0.25">
      <c r="B548500" s="78"/>
      <c r="C548500" s="77"/>
    </row>
    <row r="548501" spans="2:3" x14ac:dyDescent="0.25">
      <c r="B548501" s="78"/>
      <c r="C548501" s="77"/>
    </row>
    <row r="548502" spans="2:3" x14ac:dyDescent="0.25">
      <c r="B548502" s="78"/>
      <c r="C548502" s="77"/>
    </row>
    <row r="548503" spans="2:3" x14ac:dyDescent="0.25">
      <c r="B548503" s="78"/>
      <c r="C548503" s="77"/>
    </row>
    <row r="548504" spans="2:3" x14ac:dyDescent="0.25">
      <c r="B548504" s="78"/>
      <c r="C548504" s="77"/>
    </row>
    <row r="548505" spans="2:3" x14ac:dyDescent="0.25">
      <c r="B548505" s="78"/>
      <c r="C548505" s="77"/>
    </row>
    <row r="548506" spans="2:3" x14ac:dyDescent="0.25">
      <c r="B548506" s="78"/>
      <c r="C548506" s="77"/>
    </row>
    <row r="548507" spans="2:3" x14ac:dyDescent="0.25">
      <c r="B548507" s="78"/>
      <c r="C548507" s="77"/>
    </row>
    <row r="548508" spans="2:3" x14ac:dyDescent="0.25">
      <c r="B548508" s="78"/>
      <c r="C548508" s="77"/>
    </row>
    <row r="548509" spans="2:3" x14ac:dyDescent="0.25">
      <c r="B548509" s="78"/>
      <c r="C548509" s="77"/>
    </row>
    <row r="548510" spans="2:3" x14ac:dyDescent="0.25">
      <c r="B548510" s="78"/>
      <c r="C548510" s="77"/>
    </row>
    <row r="548620" spans="2:3" x14ac:dyDescent="0.25">
      <c r="B548620" s="78"/>
      <c r="C548620" s="77"/>
    </row>
    <row r="548621" spans="2:3" x14ac:dyDescent="0.25">
      <c r="B548621" s="78"/>
      <c r="C548621" s="77"/>
    </row>
    <row r="548622" spans="2:3" x14ac:dyDescent="0.25">
      <c r="B548622" s="78"/>
      <c r="C548622" s="77"/>
    </row>
    <row r="548623" spans="2:3" x14ac:dyDescent="0.25">
      <c r="B548623" s="78"/>
      <c r="C548623" s="77"/>
    </row>
    <row r="548624" spans="2:3" x14ac:dyDescent="0.25">
      <c r="B548624" s="78"/>
      <c r="C548624" s="77"/>
    </row>
    <row r="548625" spans="2:3" x14ac:dyDescent="0.25">
      <c r="B548625" s="78"/>
      <c r="C548625" s="77"/>
    </row>
    <row r="548626" spans="2:3" x14ac:dyDescent="0.25">
      <c r="B548626" s="78"/>
      <c r="C548626" s="77"/>
    </row>
    <row r="548627" spans="2:3" x14ac:dyDescent="0.25">
      <c r="B548627" s="78"/>
      <c r="C548627" s="77"/>
    </row>
    <row r="548628" spans="2:3" x14ac:dyDescent="0.25">
      <c r="B548628" s="78"/>
      <c r="C548628" s="77"/>
    </row>
    <row r="548629" spans="2:3" x14ac:dyDescent="0.25">
      <c r="B548629" s="78"/>
      <c r="C548629" s="77"/>
    </row>
    <row r="548630" spans="2:3" x14ac:dyDescent="0.25">
      <c r="B548630" s="78"/>
      <c r="C548630" s="77"/>
    </row>
    <row r="548631" spans="2:3" x14ac:dyDescent="0.25">
      <c r="B548631" s="78"/>
      <c r="C548631" s="77"/>
    </row>
    <row r="548632" spans="2:3" x14ac:dyDescent="0.25">
      <c r="B548632" s="78"/>
      <c r="C548632" s="77"/>
    </row>
    <row r="548742" spans="2:3" x14ac:dyDescent="0.25">
      <c r="B548742" s="78"/>
      <c r="C548742" s="77"/>
    </row>
    <row r="548743" spans="2:3" x14ac:dyDescent="0.25">
      <c r="B548743" s="78"/>
      <c r="C548743" s="77"/>
    </row>
    <row r="548744" spans="2:3" x14ac:dyDescent="0.25">
      <c r="B548744" s="78"/>
      <c r="C548744" s="77"/>
    </row>
    <row r="548745" spans="2:3" x14ac:dyDescent="0.25">
      <c r="B548745" s="78"/>
      <c r="C548745" s="77"/>
    </row>
    <row r="548746" spans="2:3" x14ac:dyDescent="0.25">
      <c r="B548746" s="78"/>
      <c r="C548746" s="77"/>
    </row>
    <row r="548747" spans="2:3" x14ac:dyDescent="0.25">
      <c r="B548747" s="78"/>
      <c r="C548747" s="77"/>
    </row>
    <row r="548748" spans="2:3" x14ac:dyDescent="0.25">
      <c r="B548748" s="78"/>
      <c r="C548748" s="77"/>
    </row>
    <row r="548749" spans="2:3" x14ac:dyDescent="0.25">
      <c r="B548749" s="78"/>
      <c r="C548749" s="77"/>
    </row>
    <row r="548750" spans="2:3" x14ac:dyDescent="0.25">
      <c r="B548750" s="78"/>
      <c r="C548750" s="77"/>
    </row>
    <row r="548751" spans="2:3" x14ac:dyDescent="0.25">
      <c r="B548751" s="78"/>
      <c r="C548751" s="77"/>
    </row>
    <row r="548752" spans="2:3" x14ac:dyDescent="0.25">
      <c r="B548752" s="78"/>
      <c r="C548752" s="77"/>
    </row>
    <row r="548753" spans="2:3" x14ac:dyDescent="0.25">
      <c r="B548753" s="78"/>
      <c r="C548753" s="77"/>
    </row>
    <row r="548754" spans="2:3" x14ac:dyDescent="0.25">
      <c r="B548754" s="78"/>
      <c r="C548754" s="77"/>
    </row>
    <row r="548864" spans="2:3" x14ac:dyDescent="0.25">
      <c r="B548864" s="78"/>
      <c r="C548864" s="77"/>
    </row>
    <row r="548865" spans="2:3" x14ac:dyDescent="0.25">
      <c r="B548865" s="78"/>
      <c r="C548865" s="77"/>
    </row>
    <row r="548866" spans="2:3" x14ac:dyDescent="0.25">
      <c r="B548866" s="78"/>
      <c r="C548866" s="77"/>
    </row>
    <row r="548867" spans="2:3" x14ac:dyDescent="0.25">
      <c r="B548867" s="78"/>
      <c r="C548867" s="77"/>
    </row>
    <row r="548868" spans="2:3" x14ac:dyDescent="0.25">
      <c r="B548868" s="78"/>
      <c r="C548868" s="77"/>
    </row>
    <row r="548869" spans="2:3" x14ac:dyDescent="0.25">
      <c r="B548869" s="78"/>
      <c r="C548869" s="77"/>
    </row>
    <row r="548870" spans="2:3" x14ac:dyDescent="0.25">
      <c r="B548870" s="78"/>
      <c r="C548870" s="77"/>
    </row>
    <row r="548871" spans="2:3" x14ac:dyDescent="0.25">
      <c r="B548871" s="78"/>
      <c r="C548871" s="77"/>
    </row>
    <row r="548872" spans="2:3" x14ac:dyDescent="0.25">
      <c r="B548872" s="78"/>
      <c r="C548872" s="77"/>
    </row>
    <row r="548873" spans="2:3" x14ac:dyDescent="0.25">
      <c r="B548873" s="78"/>
      <c r="C548873" s="77"/>
    </row>
    <row r="548874" spans="2:3" x14ac:dyDescent="0.25">
      <c r="B548874" s="78"/>
      <c r="C548874" s="77"/>
    </row>
    <row r="548875" spans="2:3" x14ac:dyDescent="0.25">
      <c r="B548875" s="78"/>
      <c r="C548875" s="77"/>
    </row>
    <row r="548876" spans="2:3" x14ac:dyDescent="0.25">
      <c r="B548876" s="78"/>
      <c r="C548876" s="77"/>
    </row>
    <row r="548986" spans="2:3" x14ac:dyDescent="0.25">
      <c r="B548986" s="78"/>
      <c r="C548986" s="77"/>
    </row>
    <row r="548987" spans="2:3" x14ac:dyDescent="0.25">
      <c r="B548987" s="78"/>
      <c r="C548987" s="77"/>
    </row>
    <row r="548988" spans="2:3" x14ac:dyDescent="0.25">
      <c r="B548988" s="78"/>
      <c r="C548988" s="77"/>
    </row>
    <row r="548989" spans="2:3" x14ac:dyDescent="0.25">
      <c r="B548989" s="78"/>
      <c r="C548989" s="77"/>
    </row>
    <row r="548990" spans="2:3" x14ac:dyDescent="0.25">
      <c r="B548990" s="78"/>
      <c r="C548990" s="77"/>
    </row>
    <row r="548991" spans="2:3" x14ac:dyDescent="0.25">
      <c r="B548991" s="78"/>
      <c r="C548991" s="77"/>
    </row>
    <row r="548992" spans="2:3" x14ac:dyDescent="0.25">
      <c r="B548992" s="78"/>
      <c r="C548992" s="77"/>
    </row>
    <row r="548993" spans="2:3" x14ac:dyDescent="0.25">
      <c r="B548993" s="78"/>
      <c r="C548993" s="77"/>
    </row>
    <row r="548994" spans="2:3" x14ac:dyDescent="0.25">
      <c r="B548994" s="78"/>
      <c r="C548994" s="77"/>
    </row>
    <row r="548995" spans="2:3" x14ac:dyDescent="0.25">
      <c r="B548995" s="78"/>
      <c r="C548995" s="77"/>
    </row>
    <row r="548996" spans="2:3" x14ac:dyDescent="0.25">
      <c r="B548996" s="78"/>
      <c r="C548996" s="77"/>
    </row>
    <row r="548997" spans="2:3" x14ac:dyDescent="0.25">
      <c r="B548997" s="78"/>
      <c r="C548997" s="77"/>
    </row>
    <row r="548998" spans="2:3" x14ac:dyDescent="0.25">
      <c r="B548998" s="78"/>
      <c r="C548998" s="77"/>
    </row>
    <row r="549108" spans="2:3" x14ac:dyDescent="0.25">
      <c r="B549108" s="78"/>
      <c r="C549108" s="77"/>
    </row>
    <row r="549109" spans="2:3" x14ac:dyDescent="0.25">
      <c r="B549109" s="78"/>
      <c r="C549109" s="77"/>
    </row>
    <row r="549110" spans="2:3" x14ac:dyDescent="0.25">
      <c r="B549110" s="78"/>
      <c r="C549110" s="77"/>
    </row>
    <row r="549111" spans="2:3" x14ac:dyDescent="0.25">
      <c r="B549111" s="78"/>
      <c r="C549111" s="77"/>
    </row>
    <row r="549112" spans="2:3" x14ac:dyDescent="0.25">
      <c r="B549112" s="78"/>
      <c r="C549112" s="77"/>
    </row>
    <row r="549113" spans="2:3" x14ac:dyDescent="0.25">
      <c r="B549113" s="78"/>
      <c r="C549113" s="77"/>
    </row>
    <row r="549114" spans="2:3" x14ac:dyDescent="0.25">
      <c r="B549114" s="78"/>
      <c r="C549114" s="77"/>
    </row>
    <row r="549115" spans="2:3" x14ac:dyDescent="0.25">
      <c r="B549115" s="78"/>
      <c r="C549115" s="77"/>
    </row>
    <row r="549116" spans="2:3" x14ac:dyDescent="0.25">
      <c r="B549116" s="78"/>
      <c r="C549116" s="77"/>
    </row>
    <row r="549117" spans="2:3" x14ac:dyDescent="0.25">
      <c r="B549117" s="78"/>
      <c r="C549117" s="77"/>
    </row>
    <row r="549118" spans="2:3" x14ac:dyDescent="0.25">
      <c r="B549118" s="78"/>
      <c r="C549118" s="77"/>
    </row>
    <row r="549119" spans="2:3" x14ac:dyDescent="0.25">
      <c r="B549119" s="78"/>
      <c r="C549119" s="77"/>
    </row>
    <row r="549120" spans="2:3" x14ac:dyDescent="0.25">
      <c r="B549120" s="78"/>
      <c r="C549120" s="77"/>
    </row>
    <row r="549230" spans="2:3" x14ac:dyDescent="0.25">
      <c r="B549230" s="78"/>
      <c r="C549230" s="77"/>
    </row>
    <row r="549231" spans="2:3" x14ac:dyDescent="0.25">
      <c r="B549231" s="78"/>
      <c r="C549231" s="77"/>
    </row>
    <row r="549232" spans="2:3" x14ac:dyDescent="0.25">
      <c r="B549232" s="78"/>
      <c r="C549232" s="77"/>
    </row>
    <row r="549233" spans="2:3" x14ac:dyDescent="0.25">
      <c r="B549233" s="78"/>
      <c r="C549233" s="77"/>
    </row>
    <row r="549234" spans="2:3" x14ac:dyDescent="0.25">
      <c r="B549234" s="78"/>
      <c r="C549234" s="77"/>
    </row>
    <row r="549235" spans="2:3" x14ac:dyDescent="0.25">
      <c r="B549235" s="78"/>
      <c r="C549235" s="77"/>
    </row>
    <row r="549236" spans="2:3" x14ac:dyDescent="0.25">
      <c r="B549236" s="78"/>
      <c r="C549236" s="77"/>
    </row>
    <row r="549237" spans="2:3" x14ac:dyDescent="0.25">
      <c r="B549237" s="78"/>
      <c r="C549237" s="77"/>
    </row>
    <row r="549238" spans="2:3" x14ac:dyDescent="0.25">
      <c r="B549238" s="78"/>
      <c r="C549238" s="77"/>
    </row>
    <row r="549239" spans="2:3" x14ac:dyDescent="0.25">
      <c r="B549239" s="78"/>
      <c r="C549239" s="77"/>
    </row>
    <row r="549240" spans="2:3" x14ac:dyDescent="0.25">
      <c r="B549240" s="78"/>
      <c r="C549240" s="77"/>
    </row>
    <row r="549241" spans="2:3" x14ac:dyDescent="0.25">
      <c r="B549241" s="78"/>
      <c r="C549241" s="77"/>
    </row>
    <row r="549242" spans="2:3" x14ac:dyDescent="0.25">
      <c r="B549242" s="78"/>
      <c r="C549242" s="77"/>
    </row>
    <row r="549352" spans="2:3" x14ac:dyDescent="0.25">
      <c r="B549352" s="78"/>
      <c r="C549352" s="77"/>
    </row>
    <row r="549353" spans="2:3" x14ac:dyDescent="0.25">
      <c r="B549353" s="78"/>
      <c r="C549353" s="77"/>
    </row>
    <row r="549354" spans="2:3" x14ac:dyDescent="0.25">
      <c r="B549354" s="78"/>
      <c r="C549354" s="77"/>
    </row>
    <row r="549355" spans="2:3" x14ac:dyDescent="0.25">
      <c r="B549355" s="78"/>
      <c r="C549355" s="77"/>
    </row>
    <row r="549356" spans="2:3" x14ac:dyDescent="0.25">
      <c r="B549356" s="78"/>
      <c r="C549356" s="77"/>
    </row>
    <row r="549357" spans="2:3" x14ac:dyDescent="0.25">
      <c r="B549357" s="78"/>
      <c r="C549357" s="77"/>
    </row>
    <row r="549358" spans="2:3" x14ac:dyDescent="0.25">
      <c r="B549358" s="78"/>
      <c r="C549358" s="77"/>
    </row>
    <row r="549359" spans="2:3" x14ac:dyDescent="0.25">
      <c r="B549359" s="78"/>
      <c r="C549359" s="77"/>
    </row>
    <row r="549360" spans="2:3" x14ac:dyDescent="0.25">
      <c r="B549360" s="78"/>
      <c r="C549360" s="77"/>
    </row>
    <row r="549361" spans="2:3" x14ac:dyDescent="0.25">
      <c r="B549361" s="78"/>
      <c r="C549361" s="77"/>
    </row>
    <row r="549362" spans="2:3" x14ac:dyDescent="0.25">
      <c r="B549362" s="78"/>
      <c r="C549362" s="77"/>
    </row>
    <row r="549363" spans="2:3" x14ac:dyDescent="0.25">
      <c r="B549363" s="78"/>
      <c r="C549363" s="77"/>
    </row>
    <row r="549364" spans="2:3" x14ac:dyDescent="0.25">
      <c r="B549364" s="78"/>
      <c r="C549364" s="77"/>
    </row>
    <row r="549474" spans="2:3" x14ac:dyDescent="0.25">
      <c r="B549474" s="78"/>
      <c r="C549474" s="77"/>
    </row>
    <row r="549475" spans="2:3" x14ac:dyDescent="0.25">
      <c r="B549475" s="78"/>
      <c r="C549475" s="77"/>
    </row>
    <row r="549476" spans="2:3" x14ac:dyDescent="0.25">
      <c r="B549476" s="78"/>
      <c r="C549476" s="77"/>
    </row>
    <row r="549477" spans="2:3" x14ac:dyDescent="0.25">
      <c r="B549477" s="78"/>
      <c r="C549477" s="77"/>
    </row>
    <row r="549478" spans="2:3" x14ac:dyDescent="0.25">
      <c r="B549478" s="78"/>
      <c r="C549478" s="77"/>
    </row>
    <row r="549479" spans="2:3" x14ac:dyDescent="0.25">
      <c r="B549479" s="78"/>
      <c r="C549479" s="77"/>
    </row>
    <row r="549480" spans="2:3" x14ac:dyDescent="0.25">
      <c r="B549480" s="78"/>
      <c r="C549480" s="77"/>
    </row>
    <row r="549481" spans="2:3" x14ac:dyDescent="0.25">
      <c r="B549481" s="78"/>
      <c r="C549481" s="77"/>
    </row>
    <row r="549482" spans="2:3" x14ac:dyDescent="0.25">
      <c r="B549482" s="78"/>
      <c r="C549482" s="77"/>
    </row>
    <row r="549483" spans="2:3" x14ac:dyDescent="0.25">
      <c r="B549483" s="78"/>
      <c r="C549483" s="77"/>
    </row>
    <row r="549484" spans="2:3" x14ac:dyDescent="0.25">
      <c r="B549484" s="78"/>
      <c r="C549484" s="77"/>
    </row>
    <row r="549485" spans="2:3" x14ac:dyDescent="0.25">
      <c r="B549485" s="78"/>
      <c r="C549485" s="77"/>
    </row>
    <row r="549486" spans="2:3" x14ac:dyDescent="0.25">
      <c r="B549486" s="78"/>
      <c r="C549486" s="77"/>
    </row>
    <row r="549596" spans="2:3" x14ac:dyDescent="0.25">
      <c r="B549596" s="78"/>
      <c r="C549596" s="77"/>
    </row>
    <row r="549597" spans="2:3" x14ac:dyDescent="0.25">
      <c r="B549597" s="78"/>
      <c r="C549597" s="77"/>
    </row>
    <row r="549598" spans="2:3" x14ac:dyDescent="0.25">
      <c r="B549598" s="78"/>
      <c r="C549598" s="77"/>
    </row>
    <row r="549599" spans="2:3" x14ac:dyDescent="0.25">
      <c r="B549599" s="78"/>
      <c r="C549599" s="77"/>
    </row>
    <row r="549600" spans="2:3" x14ac:dyDescent="0.25">
      <c r="B549600" s="78"/>
      <c r="C549600" s="77"/>
    </row>
    <row r="549601" spans="2:3" x14ac:dyDescent="0.25">
      <c r="B549601" s="78"/>
      <c r="C549601" s="77"/>
    </row>
    <row r="549602" spans="2:3" x14ac:dyDescent="0.25">
      <c r="B549602" s="78"/>
      <c r="C549602" s="77"/>
    </row>
    <row r="549603" spans="2:3" x14ac:dyDescent="0.25">
      <c r="B549603" s="78"/>
      <c r="C549603" s="77"/>
    </row>
    <row r="549604" spans="2:3" x14ac:dyDescent="0.25">
      <c r="B549604" s="78"/>
      <c r="C549604" s="77"/>
    </row>
    <row r="549605" spans="2:3" x14ac:dyDescent="0.25">
      <c r="B549605" s="78"/>
      <c r="C549605" s="77"/>
    </row>
    <row r="549606" spans="2:3" x14ac:dyDescent="0.25">
      <c r="B549606" s="78"/>
      <c r="C549606" s="77"/>
    </row>
    <row r="549607" spans="2:3" x14ac:dyDescent="0.25">
      <c r="B549607" s="78"/>
      <c r="C549607" s="77"/>
    </row>
    <row r="549608" spans="2:3" x14ac:dyDescent="0.25">
      <c r="B549608" s="78"/>
      <c r="C549608" s="77"/>
    </row>
    <row r="549718" spans="2:3" x14ac:dyDescent="0.25">
      <c r="B549718" s="78"/>
      <c r="C549718" s="77"/>
    </row>
    <row r="549719" spans="2:3" x14ac:dyDescent="0.25">
      <c r="B549719" s="78"/>
      <c r="C549719" s="77"/>
    </row>
    <row r="549720" spans="2:3" x14ac:dyDescent="0.25">
      <c r="B549720" s="78"/>
      <c r="C549720" s="77"/>
    </row>
    <row r="549721" spans="2:3" x14ac:dyDescent="0.25">
      <c r="B549721" s="78"/>
      <c r="C549721" s="77"/>
    </row>
    <row r="549722" spans="2:3" x14ac:dyDescent="0.25">
      <c r="B549722" s="78"/>
      <c r="C549722" s="77"/>
    </row>
    <row r="549723" spans="2:3" x14ac:dyDescent="0.25">
      <c r="B549723" s="78"/>
      <c r="C549723" s="77"/>
    </row>
    <row r="549724" spans="2:3" x14ac:dyDescent="0.25">
      <c r="B549724" s="78"/>
      <c r="C549724" s="77"/>
    </row>
    <row r="549725" spans="2:3" x14ac:dyDescent="0.25">
      <c r="B549725" s="78"/>
      <c r="C549725" s="77"/>
    </row>
    <row r="549726" spans="2:3" x14ac:dyDescent="0.25">
      <c r="B549726" s="78"/>
      <c r="C549726" s="77"/>
    </row>
    <row r="549727" spans="2:3" x14ac:dyDescent="0.25">
      <c r="B549727" s="78"/>
      <c r="C549727" s="77"/>
    </row>
    <row r="549728" spans="2:3" x14ac:dyDescent="0.25">
      <c r="B549728" s="78"/>
      <c r="C549728" s="77"/>
    </row>
    <row r="549729" spans="2:3" x14ac:dyDescent="0.25">
      <c r="B549729" s="78"/>
      <c r="C549729" s="77"/>
    </row>
    <row r="549730" spans="2:3" x14ac:dyDescent="0.25">
      <c r="B549730" s="78"/>
      <c r="C549730" s="77"/>
    </row>
    <row r="549840" spans="2:3" x14ac:dyDescent="0.25">
      <c r="B549840" s="78"/>
      <c r="C549840" s="77"/>
    </row>
    <row r="549841" spans="2:3" x14ac:dyDescent="0.25">
      <c r="B549841" s="78"/>
      <c r="C549841" s="77"/>
    </row>
    <row r="549842" spans="2:3" x14ac:dyDescent="0.25">
      <c r="B549842" s="78"/>
      <c r="C549842" s="77"/>
    </row>
    <row r="549843" spans="2:3" x14ac:dyDescent="0.25">
      <c r="B549843" s="78"/>
      <c r="C549843" s="77"/>
    </row>
    <row r="549844" spans="2:3" x14ac:dyDescent="0.25">
      <c r="B549844" s="78"/>
      <c r="C549844" s="77"/>
    </row>
    <row r="549845" spans="2:3" x14ac:dyDescent="0.25">
      <c r="B549845" s="78"/>
      <c r="C549845" s="77"/>
    </row>
    <row r="549846" spans="2:3" x14ac:dyDescent="0.25">
      <c r="B549846" s="78"/>
      <c r="C549846" s="77"/>
    </row>
    <row r="549847" spans="2:3" x14ac:dyDescent="0.25">
      <c r="B549847" s="78"/>
      <c r="C549847" s="77"/>
    </row>
    <row r="549848" spans="2:3" x14ac:dyDescent="0.25">
      <c r="B549848" s="78"/>
      <c r="C549848" s="77"/>
    </row>
    <row r="549849" spans="2:3" x14ac:dyDescent="0.25">
      <c r="B549849" s="78"/>
      <c r="C549849" s="77"/>
    </row>
    <row r="549850" spans="2:3" x14ac:dyDescent="0.25">
      <c r="B549850" s="78"/>
      <c r="C549850" s="77"/>
    </row>
    <row r="549851" spans="2:3" x14ac:dyDescent="0.25">
      <c r="B549851" s="78"/>
      <c r="C549851" s="77"/>
    </row>
    <row r="549852" spans="2:3" x14ac:dyDescent="0.25">
      <c r="B549852" s="78"/>
      <c r="C549852" s="77"/>
    </row>
    <row r="549962" spans="2:3" x14ac:dyDescent="0.25">
      <c r="B549962" s="78"/>
      <c r="C549962" s="77"/>
    </row>
    <row r="549963" spans="2:3" x14ac:dyDescent="0.25">
      <c r="B549963" s="78"/>
      <c r="C549963" s="77"/>
    </row>
    <row r="549964" spans="2:3" x14ac:dyDescent="0.25">
      <c r="B549964" s="78"/>
      <c r="C549964" s="77"/>
    </row>
    <row r="549965" spans="2:3" x14ac:dyDescent="0.25">
      <c r="B549965" s="78"/>
      <c r="C549965" s="77"/>
    </row>
    <row r="549966" spans="2:3" x14ac:dyDescent="0.25">
      <c r="B549966" s="78"/>
      <c r="C549966" s="77"/>
    </row>
    <row r="549967" spans="2:3" x14ac:dyDescent="0.25">
      <c r="B549967" s="78"/>
      <c r="C549967" s="77"/>
    </row>
    <row r="549968" spans="2:3" x14ac:dyDescent="0.25">
      <c r="B549968" s="78"/>
      <c r="C549968" s="77"/>
    </row>
    <row r="549969" spans="2:3" x14ac:dyDescent="0.25">
      <c r="B549969" s="78"/>
      <c r="C549969" s="77"/>
    </row>
    <row r="549970" spans="2:3" x14ac:dyDescent="0.25">
      <c r="B549970" s="78"/>
      <c r="C549970" s="77"/>
    </row>
    <row r="549971" spans="2:3" x14ac:dyDescent="0.25">
      <c r="B549971" s="78"/>
      <c r="C549971" s="77"/>
    </row>
    <row r="549972" spans="2:3" x14ac:dyDescent="0.25">
      <c r="B549972" s="78"/>
      <c r="C549972" s="77"/>
    </row>
    <row r="549973" spans="2:3" x14ac:dyDescent="0.25">
      <c r="B549973" s="78"/>
      <c r="C549973" s="77"/>
    </row>
    <row r="549974" spans="2:3" x14ac:dyDescent="0.25">
      <c r="B549974" s="78"/>
      <c r="C549974" s="77"/>
    </row>
    <row r="550084" spans="2:3" x14ac:dyDescent="0.25">
      <c r="B550084" s="78"/>
      <c r="C550084" s="77"/>
    </row>
    <row r="550085" spans="2:3" x14ac:dyDescent="0.25">
      <c r="B550085" s="78"/>
      <c r="C550085" s="77"/>
    </row>
    <row r="550086" spans="2:3" x14ac:dyDescent="0.25">
      <c r="B550086" s="78"/>
      <c r="C550086" s="77"/>
    </row>
    <row r="550087" spans="2:3" x14ac:dyDescent="0.25">
      <c r="B550087" s="78"/>
      <c r="C550087" s="77"/>
    </row>
    <row r="550088" spans="2:3" x14ac:dyDescent="0.25">
      <c r="B550088" s="78"/>
      <c r="C550088" s="77"/>
    </row>
    <row r="550089" spans="2:3" x14ac:dyDescent="0.25">
      <c r="B550089" s="78"/>
      <c r="C550089" s="77"/>
    </row>
    <row r="550090" spans="2:3" x14ac:dyDescent="0.25">
      <c r="B550090" s="78"/>
      <c r="C550090" s="77"/>
    </row>
    <row r="550091" spans="2:3" x14ac:dyDescent="0.25">
      <c r="B550091" s="78"/>
      <c r="C550091" s="77"/>
    </row>
    <row r="550092" spans="2:3" x14ac:dyDescent="0.25">
      <c r="B550092" s="78"/>
      <c r="C550092" s="77"/>
    </row>
    <row r="550093" spans="2:3" x14ac:dyDescent="0.25">
      <c r="B550093" s="78"/>
      <c r="C550093" s="77"/>
    </row>
    <row r="550094" spans="2:3" x14ac:dyDescent="0.25">
      <c r="B550094" s="78"/>
      <c r="C550094" s="77"/>
    </row>
    <row r="550095" spans="2:3" x14ac:dyDescent="0.25">
      <c r="B550095" s="78"/>
      <c r="C550095" s="77"/>
    </row>
    <row r="550096" spans="2:3" x14ac:dyDescent="0.25">
      <c r="B550096" s="78"/>
      <c r="C550096" s="77"/>
    </row>
    <row r="550206" spans="2:3" x14ac:dyDescent="0.25">
      <c r="B550206" s="78"/>
      <c r="C550206" s="77"/>
    </row>
    <row r="550207" spans="2:3" x14ac:dyDescent="0.25">
      <c r="B550207" s="78"/>
      <c r="C550207" s="77"/>
    </row>
    <row r="550208" spans="2:3" x14ac:dyDescent="0.25">
      <c r="B550208" s="78"/>
      <c r="C550208" s="77"/>
    </row>
    <row r="550209" spans="2:3" x14ac:dyDescent="0.25">
      <c r="B550209" s="78"/>
      <c r="C550209" s="77"/>
    </row>
    <row r="550210" spans="2:3" x14ac:dyDescent="0.25">
      <c r="B550210" s="78"/>
      <c r="C550210" s="77"/>
    </row>
    <row r="550211" spans="2:3" x14ac:dyDescent="0.25">
      <c r="B550211" s="78"/>
      <c r="C550211" s="77"/>
    </row>
    <row r="550212" spans="2:3" x14ac:dyDescent="0.25">
      <c r="B550212" s="78"/>
      <c r="C550212" s="77"/>
    </row>
    <row r="550213" spans="2:3" x14ac:dyDescent="0.25">
      <c r="B550213" s="78"/>
      <c r="C550213" s="77"/>
    </row>
    <row r="550214" spans="2:3" x14ac:dyDescent="0.25">
      <c r="B550214" s="78"/>
      <c r="C550214" s="77"/>
    </row>
    <row r="550215" spans="2:3" x14ac:dyDescent="0.25">
      <c r="B550215" s="78"/>
      <c r="C550215" s="77"/>
    </row>
    <row r="550216" spans="2:3" x14ac:dyDescent="0.25">
      <c r="B550216" s="78"/>
      <c r="C550216" s="77"/>
    </row>
    <row r="550217" spans="2:3" x14ac:dyDescent="0.25">
      <c r="B550217" s="78"/>
      <c r="C550217" s="77"/>
    </row>
    <row r="550218" spans="2:3" x14ac:dyDescent="0.25">
      <c r="B550218" s="78"/>
      <c r="C550218" s="77"/>
    </row>
    <row r="550328" spans="2:3" x14ac:dyDescent="0.25">
      <c r="B550328" s="78"/>
      <c r="C550328" s="77"/>
    </row>
    <row r="550329" spans="2:3" x14ac:dyDescent="0.25">
      <c r="B550329" s="78"/>
      <c r="C550329" s="77"/>
    </row>
    <row r="550330" spans="2:3" x14ac:dyDescent="0.25">
      <c r="B550330" s="78"/>
      <c r="C550330" s="77"/>
    </row>
    <row r="550331" spans="2:3" x14ac:dyDescent="0.25">
      <c r="B550331" s="78"/>
      <c r="C550331" s="77"/>
    </row>
    <row r="550332" spans="2:3" x14ac:dyDescent="0.25">
      <c r="B550332" s="78"/>
      <c r="C550332" s="77"/>
    </row>
    <row r="550333" spans="2:3" x14ac:dyDescent="0.25">
      <c r="B550333" s="78"/>
      <c r="C550333" s="77"/>
    </row>
    <row r="550334" spans="2:3" x14ac:dyDescent="0.25">
      <c r="B550334" s="78"/>
      <c r="C550334" s="77"/>
    </row>
    <row r="550335" spans="2:3" x14ac:dyDescent="0.25">
      <c r="B550335" s="78"/>
      <c r="C550335" s="77"/>
    </row>
    <row r="550336" spans="2:3" x14ac:dyDescent="0.25">
      <c r="B550336" s="78"/>
      <c r="C550336" s="77"/>
    </row>
    <row r="550337" spans="2:3" x14ac:dyDescent="0.25">
      <c r="B550337" s="78"/>
      <c r="C550337" s="77"/>
    </row>
    <row r="550338" spans="2:3" x14ac:dyDescent="0.25">
      <c r="B550338" s="78"/>
      <c r="C550338" s="77"/>
    </row>
    <row r="550339" spans="2:3" x14ac:dyDescent="0.25">
      <c r="B550339" s="78"/>
      <c r="C550339" s="77"/>
    </row>
    <row r="550340" spans="2:3" x14ac:dyDescent="0.25">
      <c r="B550340" s="78"/>
      <c r="C550340" s="77"/>
    </row>
    <row r="550450" spans="2:3" x14ac:dyDescent="0.25">
      <c r="B550450" s="78"/>
      <c r="C550450" s="77"/>
    </row>
    <row r="550451" spans="2:3" x14ac:dyDescent="0.25">
      <c r="B550451" s="78"/>
      <c r="C550451" s="77"/>
    </row>
    <row r="550452" spans="2:3" x14ac:dyDescent="0.25">
      <c r="B550452" s="78"/>
      <c r="C550452" s="77"/>
    </row>
    <row r="550453" spans="2:3" x14ac:dyDescent="0.25">
      <c r="B550453" s="78"/>
      <c r="C550453" s="77"/>
    </row>
    <row r="550454" spans="2:3" x14ac:dyDescent="0.25">
      <c r="B550454" s="78"/>
      <c r="C550454" s="77"/>
    </row>
    <row r="550455" spans="2:3" x14ac:dyDescent="0.25">
      <c r="B550455" s="78"/>
      <c r="C550455" s="77"/>
    </row>
    <row r="550456" spans="2:3" x14ac:dyDescent="0.25">
      <c r="B550456" s="78"/>
      <c r="C550456" s="77"/>
    </row>
    <row r="550457" spans="2:3" x14ac:dyDescent="0.25">
      <c r="B550457" s="78"/>
      <c r="C550457" s="77"/>
    </row>
    <row r="550458" spans="2:3" x14ac:dyDescent="0.25">
      <c r="B550458" s="78"/>
      <c r="C550458" s="77"/>
    </row>
    <row r="550459" spans="2:3" x14ac:dyDescent="0.25">
      <c r="B550459" s="78"/>
      <c r="C550459" s="77"/>
    </row>
    <row r="550460" spans="2:3" x14ac:dyDescent="0.25">
      <c r="B550460" s="78"/>
      <c r="C550460" s="77"/>
    </row>
    <row r="550461" spans="2:3" x14ac:dyDescent="0.25">
      <c r="B550461" s="78"/>
      <c r="C550461" s="77"/>
    </row>
    <row r="550462" spans="2:3" x14ac:dyDescent="0.25">
      <c r="B550462" s="78"/>
      <c r="C550462" s="77"/>
    </row>
    <row r="550572" spans="2:3" x14ac:dyDescent="0.25">
      <c r="B550572" s="78"/>
      <c r="C550572" s="77"/>
    </row>
    <row r="550573" spans="2:3" x14ac:dyDescent="0.25">
      <c r="B550573" s="78"/>
      <c r="C550573" s="77"/>
    </row>
    <row r="550574" spans="2:3" x14ac:dyDescent="0.25">
      <c r="B550574" s="78"/>
      <c r="C550574" s="77"/>
    </row>
    <row r="550575" spans="2:3" x14ac:dyDescent="0.25">
      <c r="B550575" s="78"/>
      <c r="C550575" s="77"/>
    </row>
    <row r="550576" spans="2:3" x14ac:dyDescent="0.25">
      <c r="B550576" s="78"/>
      <c r="C550576" s="77"/>
    </row>
    <row r="550577" spans="2:3" x14ac:dyDescent="0.25">
      <c r="B550577" s="78"/>
      <c r="C550577" s="77"/>
    </row>
    <row r="550578" spans="2:3" x14ac:dyDescent="0.25">
      <c r="B550578" s="78"/>
      <c r="C550578" s="77"/>
    </row>
    <row r="550579" spans="2:3" x14ac:dyDescent="0.25">
      <c r="B550579" s="78"/>
      <c r="C550579" s="77"/>
    </row>
    <row r="550580" spans="2:3" x14ac:dyDescent="0.25">
      <c r="B550580" s="78"/>
      <c r="C550580" s="77"/>
    </row>
    <row r="550581" spans="2:3" x14ac:dyDescent="0.25">
      <c r="B550581" s="78"/>
      <c r="C550581" s="77"/>
    </row>
    <row r="550582" spans="2:3" x14ac:dyDescent="0.25">
      <c r="B550582" s="78"/>
      <c r="C550582" s="77"/>
    </row>
    <row r="550583" spans="2:3" x14ac:dyDescent="0.25">
      <c r="B550583" s="78"/>
      <c r="C550583" s="77"/>
    </row>
    <row r="550584" spans="2:3" x14ac:dyDescent="0.25">
      <c r="B550584" s="78"/>
      <c r="C550584" s="77"/>
    </row>
    <row r="550694" spans="2:3" x14ac:dyDescent="0.25">
      <c r="B550694" s="78"/>
      <c r="C550694" s="77"/>
    </row>
    <row r="550695" spans="2:3" x14ac:dyDescent="0.25">
      <c r="B550695" s="78"/>
      <c r="C550695" s="77"/>
    </row>
    <row r="550696" spans="2:3" x14ac:dyDescent="0.25">
      <c r="B550696" s="78"/>
      <c r="C550696" s="77"/>
    </row>
    <row r="550697" spans="2:3" x14ac:dyDescent="0.25">
      <c r="B550697" s="78"/>
      <c r="C550697" s="77"/>
    </row>
    <row r="550698" spans="2:3" x14ac:dyDescent="0.25">
      <c r="B550698" s="78"/>
      <c r="C550698" s="77"/>
    </row>
    <row r="550699" spans="2:3" x14ac:dyDescent="0.25">
      <c r="B550699" s="78"/>
      <c r="C550699" s="77"/>
    </row>
    <row r="550700" spans="2:3" x14ac:dyDescent="0.25">
      <c r="B550700" s="78"/>
      <c r="C550700" s="77"/>
    </row>
    <row r="550701" spans="2:3" x14ac:dyDescent="0.25">
      <c r="B550701" s="78"/>
      <c r="C550701" s="77"/>
    </row>
    <row r="550702" spans="2:3" x14ac:dyDescent="0.25">
      <c r="B550702" s="78"/>
      <c r="C550702" s="77"/>
    </row>
    <row r="550703" spans="2:3" x14ac:dyDescent="0.25">
      <c r="B550703" s="78"/>
      <c r="C550703" s="77"/>
    </row>
    <row r="550704" spans="2:3" x14ac:dyDescent="0.25">
      <c r="B550704" s="78"/>
      <c r="C550704" s="77"/>
    </row>
    <row r="550705" spans="2:3" x14ac:dyDescent="0.25">
      <c r="B550705" s="78"/>
      <c r="C550705" s="77"/>
    </row>
    <row r="550706" spans="2:3" x14ac:dyDescent="0.25">
      <c r="B550706" s="78"/>
      <c r="C550706" s="77"/>
    </row>
    <row r="550816" spans="2:3" x14ac:dyDescent="0.25">
      <c r="B550816" s="78"/>
      <c r="C550816" s="77"/>
    </row>
    <row r="550817" spans="2:3" x14ac:dyDescent="0.25">
      <c r="B550817" s="78"/>
      <c r="C550817" s="77"/>
    </row>
    <row r="550818" spans="2:3" x14ac:dyDescent="0.25">
      <c r="B550818" s="78"/>
      <c r="C550818" s="77"/>
    </row>
    <row r="550819" spans="2:3" x14ac:dyDescent="0.25">
      <c r="B550819" s="78"/>
      <c r="C550819" s="77"/>
    </row>
    <row r="550820" spans="2:3" x14ac:dyDescent="0.25">
      <c r="B550820" s="78"/>
      <c r="C550820" s="77"/>
    </row>
    <row r="550821" spans="2:3" x14ac:dyDescent="0.25">
      <c r="B550821" s="78"/>
      <c r="C550821" s="77"/>
    </row>
    <row r="550822" spans="2:3" x14ac:dyDescent="0.25">
      <c r="B550822" s="78"/>
      <c r="C550822" s="77"/>
    </row>
    <row r="550823" spans="2:3" x14ac:dyDescent="0.25">
      <c r="B550823" s="78"/>
      <c r="C550823" s="77"/>
    </row>
    <row r="550824" spans="2:3" x14ac:dyDescent="0.25">
      <c r="B550824" s="78"/>
      <c r="C550824" s="77"/>
    </row>
    <row r="550825" spans="2:3" x14ac:dyDescent="0.25">
      <c r="B550825" s="78"/>
      <c r="C550825" s="77"/>
    </row>
    <row r="550826" spans="2:3" x14ac:dyDescent="0.25">
      <c r="B550826" s="78"/>
      <c r="C550826" s="77"/>
    </row>
    <row r="550827" spans="2:3" x14ac:dyDescent="0.25">
      <c r="B550827" s="78"/>
      <c r="C550827" s="77"/>
    </row>
    <row r="550828" spans="2:3" x14ac:dyDescent="0.25">
      <c r="B550828" s="78"/>
      <c r="C550828" s="77"/>
    </row>
    <row r="550938" spans="2:3" x14ac:dyDescent="0.25">
      <c r="B550938" s="78"/>
      <c r="C550938" s="77"/>
    </row>
    <row r="550939" spans="2:3" x14ac:dyDescent="0.25">
      <c r="B550939" s="78"/>
      <c r="C550939" s="77"/>
    </row>
    <row r="550940" spans="2:3" x14ac:dyDescent="0.25">
      <c r="B550940" s="78"/>
      <c r="C550940" s="77"/>
    </row>
    <row r="550941" spans="2:3" x14ac:dyDescent="0.25">
      <c r="B550941" s="78"/>
      <c r="C550941" s="77"/>
    </row>
    <row r="550942" spans="2:3" x14ac:dyDescent="0.25">
      <c r="B550942" s="78"/>
      <c r="C550942" s="77"/>
    </row>
    <row r="550943" spans="2:3" x14ac:dyDescent="0.25">
      <c r="B550943" s="78"/>
      <c r="C550943" s="77"/>
    </row>
    <row r="550944" spans="2:3" x14ac:dyDescent="0.25">
      <c r="B550944" s="78"/>
      <c r="C550944" s="77"/>
    </row>
    <row r="550945" spans="2:3" x14ac:dyDescent="0.25">
      <c r="B550945" s="78"/>
      <c r="C550945" s="77"/>
    </row>
    <row r="550946" spans="2:3" x14ac:dyDescent="0.25">
      <c r="B550946" s="78"/>
      <c r="C550946" s="77"/>
    </row>
    <row r="550947" spans="2:3" x14ac:dyDescent="0.25">
      <c r="B550947" s="78"/>
      <c r="C550947" s="77"/>
    </row>
    <row r="550948" spans="2:3" x14ac:dyDescent="0.25">
      <c r="B550948" s="78"/>
      <c r="C550948" s="77"/>
    </row>
    <row r="550949" spans="2:3" x14ac:dyDescent="0.25">
      <c r="B550949" s="78"/>
      <c r="C550949" s="77"/>
    </row>
    <row r="550950" spans="2:3" x14ac:dyDescent="0.25">
      <c r="B550950" s="78"/>
      <c r="C550950" s="77"/>
    </row>
    <row r="551060" spans="2:3" x14ac:dyDescent="0.25">
      <c r="B551060" s="78"/>
      <c r="C551060" s="77"/>
    </row>
    <row r="551061" spans="2:3" x14ac:dyDescent="0.25">
      <c r="B551061" s="78"/>
      <c r="C551061" s="77"/>
    </row>
    <row r="551062" spans="2:3" x14ac:dyDescent="0.25">
      <c r="B551062" s="78"/>
      <c r="C551062" s="77"/>
    </row>
    <row r="551063" spans="2:3" x14ac:dyDescent="0.25">
      <c r="B551063" s="78"/>
      <c r="C551063" s="77"/>
    </row>
    <row r="551064" spans="2:3" x14ac:dyDescent="0.25">
      <c r="B551064" s="78"/>
      <c r="C551064" s="77"/>
    </row>
    <row r="551065" spans="2:3" x14ac:dyDescent="0.25">
      <c r="B551065" s="78"/>
      <c r="C551065" s="77"/>
    </row>
    <row r="551066" spans="2:3" x14ac:dyDescent="0.25">
      <c r="B551066" s="78"/>
      <c r="C551066" s="77"/>
    </row>
    <row r="551067" spans="2:3" x14ac:dyDescent="0.25">
      <c r="B551067" s="78"/>
      <c r="C551067" s="77"/>
    </row>
    <row r="551068" spans="2:3" x14ac:dyDescent="0.25">
      <c r="B551068" s="78"/>
      <c r="C551068" s="77"/>
    </row>
    <row r="551069" spans="2:3" x14ac:dyDescent="0.25">
      <c r="B551069" s="78"/>
      <c r="C551069" s="77"/>
    </row>
    <row r="551070" spans="2:3" x14ac:dyDescent="0.25">
      <c r="B551070" s="78"/>
      <c r="C551070" s="77"/>
    </row>
    <row r="551071" spans="2:3" x14ac:dyDescent="0.25">
      <c r="B551071" s="78"/>
      <c r="C551071" s="77"/>
    </row>
    <row r="551072" spans="2:3" x14ac:dyDescent="0.25">
      <c r="B551072" s="78"/>
      <c r="C551072" s="77"/>
    </row>
    <row r="551182" spans="2:3" x14ac:dyDescent="0.25">
      <c r="B551182" s="78"/>
      <c r="C551182" s="77"/>
    </row>
    <row r="551183" spans="2:3" x14ac:dyDescent="0.25">
      <c r="B551183" s="78"/>
      <c r="C551183" s="77"/>
    </row>
    <row r="551184" spans="2:3" x14ac:dyDescent="0.25">
      <c r="B551184" s="78"/>
      <c r="C551184" s="77"/>
    </row>
    <row r="551185" spans="2:3" x14ac:dyDescent="0.25">
      <c r="B551185" s="78"/>
      <c r="C551185" s="77"/>
    </row>
    <row r="551186" spans="2:3" x14ac:dyDescent="0.25">
      <c r="B551186" s="78"/>
      <c r="C551186" s="77"/>
    </row>
    <row r="551187" spans="2:3" x14ac:dyDescent="0.25">
      <c r="B551187" s="78"/>
      <c r="C551187" s="77"/>
    </row>
    <row r="551188" spans="2:3" x14ac:dyDescent="0.25">
      <c r="B551188" s="78"/>
      <c r="C551188" s="77"/>
    </row>
    <row r="551189" spans="2:3" x14ac:dyDescent="0.25">
      <c r="B551189" s="78"/>
      <c r="C551189" s="77"/>
    </row>
    <row r="551190" spans="2:3" x14ac:dyDescent="0.25">
      <c r="B551190" s="78"/>
      <c r="C551190" s="77"/>
    </row>
    <row r="551191" spans="2:3" x14ac:dyDescent="0.25">
      <c r="B551191" s="78"/>
      <c r="C551191" s="77"/>
    </row>
    <row r="551192" spans="2:3" x14ac:dyDescent="0.25">
      <c r="B551192" s="78"/>
      <c r="C551192" s="77"/>
    </row>
    <row r="551193" spans="2:3" x14ac:dyDescent="0.25">
      <c r="B551193" s="78"/>
      <c r="C551193" s="77"/>
    </row>
    <row r="551194" spans="2:3" x14ac:dyDescent="0.25">
      <c r="B551194" s="78"/>
      <c r="C551194" s="77"/>
    </row>
    <row r="551304" spans="2:3" x14ac:dyDescent="0.25">
      <c r="B551304" s="78"/>
      <c r="C551304" s="77"/>
    </row>
    <row r="551305" spans="2:3" x14ac:dyDescent="0.25">
      <c r="B551305" s="78"/>
      <c r="C551305" s="77"/>
    </row>
    <row r="551306" spans="2:3" x14ac:dyDescent="0.25">
      <c r="B551306" s="78"/>
      <c r="C551306" s="77"/>
    </row>
    <row r="551307" spans="2:3" x14ac:dyDescent="0.25">
      <c r="B551307" s="78"/>
      <c r="C551307" s="77"/>
    </row>
    <row r="551308" spans="2:3" x14ac:dyDescent="0.25">
      <c r="B551308" s="78"/>
      <c r="C551308" s="77"/>
    </row>
    <row r="551309" spans="2:3" x14ac:dyDescent="0.25">
      <c r="B551309" s="78"/>
      <c r="C551309" s="77"/>
    </row>
    <row r="551310" spans="2:3" x14ac:dyDescent="0.25">
      <c r="B551310" s="78"/>
      <c r="C551310" s="77"/>
    </row>
    <row r="551311" spans="2:3" x14ac:dyDescent="0.25">
      <c r="B551311" s="78"/>
      <c r="C551311" s="77"/>
    </row>
    <row r="551312" spans="2:3" x14ac:dyDescent="0.25">
      <c r="B551312" s="78"/>
      <c r="C551312" s="77"/>
    </row>
    <row r="551313" spans="2:3" x14ac:dyDescent="0.25">
      <c r="B551313" s="78"/>
      <c r="C551313" s="77"/>
    </row>
    <row r="551314" spans="2:3" x14ac:dyDescent="0.25">
      <c r="B551314" s="78"/>
      <c r="C551314" s="77"/>
    </row>
    <row r="551315" spans="2:3" x14ac:dyDescent="0.25">
      <c r="B551315" s="78"/>
      <c r="C551315" s="77"/>
    </row>
    <row r="551316" spans="2:3" x14ac:dyDescent="0.25">
      <c r="B551316" s="78"/>
      <c r="C551316" s="77"/>
    </row>
    <row r="551426" spans="2:3" x14ac:dyDescent="0.25">
      <c r="B551426" s="78"/>
      <c r="C551426" s="77"/>
    </row>
    <row r="551427" spans="2:3" x14ac:dyDescent="0.25">
      <c r="B551427" s="78"/>
      <c r="C551427" s="77"/>
    </row>
    <row r="551428" spans="2:3" x14ac:dyDescent="0.25">
      <c r="B551428" s="78"/>
      <c r="C551428" s="77"/>
    </row>
    <row r="551429" spans="2:3" x14ac:dyDescent="0.25">
      <c r="B551429" s="78"/>
      <c r="C551429" s="77"/>
    </row>
    <row r="551430" spans="2:3" x14ac:dyDescent="0.25">
      <c r="B551430" s="78"/>
      <c r="C551430" s="77"/>
    </row>
    <row r="551431" spans="2:3" x14ac:dyDescent="0.25">
      <c r="B551431" s="78"/>
      <c r="C551431" s="77"/>
    </row>
    <row r="551432" spans="2:3" x14ac:dyDescent="0.25">
      <c r="B551432" s="78"/>
      <c r="C551432" s="77"/>
    </row>
    <row r="551433" spans="2:3" x14ac:dyDescent="0.25">
      <c r="B551433" s="78"/>
      <c r="C551433" s="77"/>
    </row>
    <row r="551434" spans="2:3" x14ac:dyDescent="0.25">
      <c r="B551434" s="78"/>
      <c r="C551434" s="77"/>
    </row>
    <row r="551435" spans="2:3" x14ac:dyDescent="0.25">
      <c r="B551435" s="78"/>
      <c r="C551435" s="77"/>
    </row>
    <row r="551436" spans="2:3" x14ac:dyDescent="0.25">
      <c r="B551436" s="78"/>
      <c r="C551436" s="77"/>
    </row>
    <row r="551437" spans="2:3" x14ac:dyDescent="0.25">
      <c r="B551437" s="78"/>
      <c r="C551437" s="77"/>
    </row>
    <row r="551438" spans="2:3" x14ac:dyDescent="0.25">
      <c r="B551438" s="78"/>
      <c r="C551438" s="77"/>
    </row>
    <row r="551548" spans="2:3" x14ac:dyDescent="0.25">
      <c r="B551548" s="78"/>
      <c r="C551548" s="77"/>
    </row>
    <row r="551549" spans="2:3" x14ac:dyDescent="0.25">
      <c r="B551549" s="78"/>
      <c r="C551549" s="77"/>
    </row>
    <row r="551550" spans="2:3" x14ac:dyDescent="0.25">
      <c r="B551550" s="78"/>
      <c r="C551550" s="77"/>
    </row>
    <row r="551551" spans="2:3" x14ac:dyDescent="0.25">
      <c r="B551551" s="78"/>
      <c r="C551551" s="77"/>
    </row>
    <row r="551552" spans="2:3" x14ac:dyDescent="0.25">
      <c r="B551552" s="78"/>
      <c r="C551552" s="77"/>
    </row>
    <row r="551553" spans="2:3" x14ac:dyDescent="0.25">
      <c r="B551553" s="78"/>
      <c r="C551553" s="77"/>
    </row>
    <row r="551554" spans="2:3" x14ac:dyDescent="0.25">
      <c r="B551554" s="78"/>
      <c r="C551554" s="77"/>
    </row>
    <row r="551555" spans="2:3" x14ac:dyDescent="0.25">
      <c r="B551555" s="78"/>
      <c r="C551555" s="77"/>
    </row>
    <row r="551556" spans="2:3" x14ac:dyDescent="0.25">
      <c r="B551556" s="78"/>
      <c r="C551556" s="77"/>
    </row>
    <row r="551557" spans="2:3" x14ac:dyDescent="0.25">
      <c r="B551557" s="78"/>
      <c r="C551557" s="77"/>
    </row>
    <row r="551558" spans="2:3" x14ac:dyDescent="0.25">
      <c r="B551558" s="78"/>
      <c r="C551558" s="77"/>
    </row>
    <row r="551559" spans="2:3" x14ac:dyDescent="0.25">
      <c r="B551559" s="78"/>
      <c r="C551559" s="77"/>
    </row>
    <row r="551560" spans="2:3" x14ac:dyDescent="0.25">
      <c r="B551560" s="78"/>
      <c r="C551560" s="77"/>
    </row>
    <row r="551670" spans="2:3" x14ac:dyDescent="0.25">
      <c r="B551670" s="78"/>
      <c r="C551670" s="77"/>
    </row>
    <row r="551671" spans="2:3" x14ac:dyDescent="0.25">
      <c r="B551671" s="78"/>
      <c r="C551671" s="77"/>
    </row>
    <row r="551672" spans="2:3" x14ac:dyDescent="0.25">
      <c r="B551672" s="78"/>
      <c r="C551672" s="77"/>
    </row>
    <row r="551673" spans="2:3" x14ac:dyDescent="0.25">
      <c r="B551673" s="78"/>
      <c r="C551673" s="77"/>
    </row>
    <row r="551674" spans="2:3" x14ac:dyDescent="0.25">
      <c r="B551674" s="78"/>
      <c r="C551674" s="77"/>
    </row>
    <row r="551675" spans="2:3" x14ac:dyDescent="0.25">
      <c r="B551675" s="78"/>
      <c r="C551675" s="77"/>
    </row>
    <row r="551676" spans="2:3" x14ac:dyDescent="0.25">
      <c r="B551676" s="78"/>
      <c r="C551676" s="77"/>
    </row>
    <row r="551677" spans="2:3" x14ac:dyDescent="0.25">
      <c r="B551677" s="78"/>
      <c r="C551677" s="77"/>
    </row>
    <row r="551678" spans="2:3" x14ac:dyDescent="0.25">
      <c r="B551678" s="78"/>
      <c r="C551678" s="77"/>
    </row>
    <row r="551679" spans="2:3" x14ac:dyDescent="0.25">
      <c r="B551679" s="78"/>
      <c r="C551679" s="77"/>
    </row>
    <row r="551680" spans="2:3" x14ac:dyDescent="0.25">
      <c r="B551680" s="78"/>
      <c r="C551680" s="77"/>
    </row>
    <row r="551681" spans="2:3" x14ac:dyDescent="0.25">
      <c r="B551681" s="78"/>
      <c r="C551681" s="77"/>
    </row>
    <row r="551682" spans="2:3" x14ac:dyDescent="0.25">
      <c r="B551682" s="78"/>
      <c r="C551682" s="77"/>
    </row>
    <row r="551792" spans="2:3" x14ac:dyDescent="0.25">
      <c r="B551792" s="78"/>
      <c r="C551792" s="77"/>
    </row>
    <row r="551793" spans="2:3" x14ac:dyDescent="0.25">
      <c r="B551793" s="78"/>
      <c r="C551793" s="77"/>
    </row>
    <row r="551794" spans="2:3" x14ac:dyDescent="0.25">
      <c r="B551794" s="78"/>
      <c r="C551794" s="77"/>
    </row>
    <row r="551795" spans="2:3" x14ac:dyDescent="0.25">
      <c r="B551795" s="78"/>
      <c r="C551795" s="77"/>
    </row>
    <row r="551796" spans="2:3" x14ac:dyDescent="0.25">
      <c r="B551796" s="78"/>
      <c r="C551796" s="77"/>
    </row>
    <row r="551797" spans="2:3" x14ac:dyDescent="0.25">
      <c r="B551797" s="78"/>
      <c r="C551797" s="77"/>
    </row>
    <row r="551798" spans="2:3" x14ac:dyDescent="0.25">
      <c r="B551798" s="78"/>
      <c r="C551798" s="77"/>
    </row>
    <row r="551799" spans="2:3" x14ac:dyDescent="0.25">
      <c r="B551799" s="78"/>
      <c r="C551799" s="77"/>
    </row>
    <row r="551800" spans="2:3" x14ac:dyDescent="0.25">
      <c r="B551800" s="78"/>
      <c r="C551800" s="77"/>
    </row>
    <row r="551801" spans="2:3" x14ac:dyDescent="0.25">
      <c r="B551801" s="78"/>
      <c r="C551801" s="77"/>
    </row>
    <row r="551802" spans="2:3" x14ac:dyDescent="0.25">
      <c r="B551802" s="78"/>
      <c r="C551802" s="77"/>
    </row>
    <row r="551803" spans="2:3" x14ac:dyDescent="0.25">
      <c r="B551803" s="78"/>
      <c r="C551803" s="77"/>
    </row>
    <row r="551804" spans="2:3" x14ac:dyDescent="0.25">
      <c r="B551804" s="78"/>
      <c r="C551804" s="77"/>
    </row>
    <row r="551914" spans="2:3" x14ac:dyDescent="0.25">
      <c r="B551914" s="78"/>
      <c r="C551914" s="77"/>
    </row>
    <row r="551915" spans="2:3" x14ac:dyDescent="0.25">
      <c r="B551915" s="78"/>
      <c r="C551915" s="77"/>
    </row>
    <row r="551916" spans="2:3" x14ac:dyDescent="0.25">
      <c r="B551916" s="78"/>
      <c r="C551916" s="77"/>
    </row>
    <row r="551917" spans="2:3" x14ac:dyDescent="0.25">
      <c r="B551917" s="78"/>
      <c r="C551917" s="77"/>
    </row>
    <row r="551918" spans="2:3" x14ac:dyDescent="0.25">
      <c r="B551918" s="78"/>
      <c r="C551918" s="77"/>
    </row>
    <row r="551919" spans="2:3" x14ac:dyDescent="0.25">
      <c r="B551919" s="78"/>
      <c r="C551919" s="77"/>
    </row>
    <row r="551920" spans="2:3" x14ac:dyDescent="0.25">
      <c r="B551920" s="78"/>
      <c r="C551920" s="77"/>
    </row>
    <row r="551921" spans="2:3" x14ac:dyDescent="0.25">
      <c r="B551921" s="78"/>
      <c r="C551921" s="77"/>
    </row>
    <row r="551922" spans="2:3" x14ac:dyDescent="0.25">
      <c r="B551922" s="78"/>
      <c r="C551922" s="77"/>
    </row>
    <row r="551923" spans="2:3" x14ac:dyDescent="0.25">
      <c r="B551923" s="78"/>
      <c r="C551923" s="77"/>
    </row>
    <row r="551924" spans="2:3" x14ac:dyDescent="0.25">
      <c r="B551924" s="78"/>
      <c r="C551924" s="77"/>
    </row>
    <row r="551925" spans="2:3" x14ac:dyDescent="0.25">
      <c r="B551925" s="78"/>
      <c r="C551925" s="77"/>
    </row>
    <row r="551926" spans="2:3" x14ac:dyDescent="0.25">
      <c r="B551926" s="78"/>
      <c r="C551926" s="77"/>
    </row>
    <row r="552036" spans="2:3" x14ac:dyDescent="0.25">
      <c r="B552036" s="78"/>
      <c r="C552036" s="77"/>
    </row>
    <row r="552037" spans="2:3" x14ac:dyDescent="0.25">
      <c r="B552037" s="78"/>
      <c r="C552037" s="77"/>
    </row>
    <row r="552038" spans="2:3" x14ac:dyDescent="0.25">
      <c r="B552038" s="78"/>
      <c r="C552038" s="77"/>
    </row>
    <row r="552039" spans="2:3" x14ac:dyDescent="0.25">
      <c r="B552039" s="78"/>
      <c r="C552039" s="77"/>
    </row>
    <row r="552040" spans="2:3" x14ac:dyDescent="0.25">
      <c r="B552040" s="78"/>
      <c r="C552040" s="77"/>
    </row>
    <row r="552041" spans="2:3" x14ac:dyDescent="0.25">
      <c r="B552041" s="78"/>
      <c r="C552041" s="77"/>
    </row>
    <row r="552042" spans="2:3" x14ac:dyDescent="0.25">
      <c r="B552042" s="78"/>
      <c r="C552042" s="77"/>
    </row>
    <row r="552043" spans="2:3" x14ac:dyDescent="0.25">
      <c r="B552043" s="78"/>
      <c r="C552043" s="77"/>
    </row>
    <row r="552044" spans="2:3" x14ac:dyDescent="0.25">
      <c r="B552044" s="78"/>
      <c r="C552044" s="77"/>
    </row>
    <row r="552045" spans="2:3" x14ac:dyDescent="0.25">
      <c r="B552045" s="78"/>
      <c r="C552045" s="77"/>
    </row>
    <row r="552046" spans="2:3" x14ac:dyDescent="0.25">
      <c r="B552046" s="78"/>
      <c r="C552046" s="77"/>
    </row>
    <row r="552047" spans="2:3" x14ac:dyDescent="0.25">
      <c r="B552047" s="78"/>
      <c r="C552047" s="77"/>
    </row>
    <row r="552048" spans="2:3" x14ac:dyDescent="0.25">
      <c r="B552048" s="78"/>
      <c r="C552048" s="77"/>
    </row>
    <row r="552158" spans="2:3" x14ac:dyDescent="0.25">
      <c r="B552158" s="78"/>
      <c r="C552158" s="77"/>
    </row>
    <row r="552159" spans="2:3" x14ac:dyDescent="0.25">
      <c r="B552159" s="78"/>
      <c r="C552159" s="77"/>
    </row>
    <row r="552160" spans="2:3" x14ac:dyDescent="0.25">
      <c r="B552160" s="78"/>
      <c r="C552160" s="77"/>
    </row>
    <row r="552161" spans="2:3" x14ac:dyDescent="0.25">
      <c r="B552161" s="78"/>
      <c r="C552161" s="77"/>
    </row>
    <row r="552162" spans="2:3" x14ac:dyDescent="0.25">
      <c r="B552162" s="78"/>
      <c r="C552162" s="77"/>
    </row>
    <row r="552163" spans="2:3" x14ac:dyDescent="0.25">
      <c r="B552163" s="78"/>
      <c r="C552163" s="77"/>
    </row>
    <row r="552164" spans="2:3" x14ac:dyDescent="0.25">
      <c r="B552164" s="78"/>
      <c r="C552164" s="77"/>
    </row>
    <row r="552165" spans="2:3" x14ac:dyDescent="0.25">
      <c r="B552165" s="78"/>
      <c r="C552165" s="77"/>
    </row>
    <row r="552166" spans="2:3" x14ac:dyDescent="0.25">
      <c r="B552166" s="78"/>
      <c r="C552166" s="77"/>
    </row>
    <row r="552167" spans="2:3" x14ac:dyDescent="0.25">
      <c r="B552167" s="78"/>
      <c r="C552167" s="77"/>
    </row>
    <row r="552168" spans="2:3" x14ac:dyDescent="0.25">
      <c r="B552168" s="78"/>
      <c r="C552168" s="77"/>
    </row>
    <row r="552169" spans="2:3" x14ac:dyDescent="0.25">
      <c r="B552169" s="78"/>
      <c r="C552169" s="77"/>
    </row>
    <row r="552170" spans="2:3" x14ac:dyDescent="0.25">
      <c r="B552170" s="78"/>
      <c r="C552170" s="77"/>
    </row>
    <row r="552280" spans="2:3" x14ac:dyDescent="0.25">
      <c r="B552280" s="78"/>
      <c r="C552280" s="77"/>
    </row>
    <row r="552281" spans="2:3" x14ac:dyDescent="0.25">
      <c r="B552281" s="78"/>
      <c r="C552281" s="77"/>
    </row>
    <row r="552282" spans="2:3" x14ac:dyDescent="0.25">
      <c r="B552282" s="78"/>
      <c r="C552282" s="77"/>
    </row>
    <row r="552283" spans="2:3" x14ac:dyDescent="0.25">
      <c r="B552283" s="78"/>
      <c r="C552283" s="77"/>
    </row>
    <row r="552284" spans="2:3" x14ac:dyDescent="0.25">
      <c r="B552284" s="78"/>
      <c r="C552284" s="77"/>
    </row>
    <row r="552285" spans="2:3" x14ac:dyDescent="0.25">
      <c r="B552285" s="78"/>
      <c r="C552285" s="77"/>
    </row>
    <row r="552286" spans="2:3" x14ac:dyDescent="0.25">
      <c r="B552286" s="78"/>
      <c r="C552286" s="77"/>
    </row>
    <row r="552287" spans="2:3" x14ac:dyDescent="0.25">
      <c r="B552287" s="78"/>
      <c r="C552287" s="77"/>
    </row>
    <row r="552288" spans="2:3" x14ac:dyDescent="0.25">
      <c r="B552288" s="78"/>
      <c r="C552288" s="77"/>
    </row>
    <row r="552289" spans="2:3" x14ac:dyDescent="0.25">
      <c r="B552289" s="78"/>
      <c r="C552289" s="77"/>
    </row>
    <row r="552290" spans="2:3" x14ac:dyDescent="0.25">
      <c r="B552290" s="78"/>
      <c r="C552290" s="77"/>
    </row>
    <row r="552291" spans="2:3" x14ac:dyDescent="0.25">
      <c r="B552291" s="78"/>
      <c r="C552291" s="77"/>
    </row>
    <row r="552292" spans="2:3" x14ac:dyDescent="0.25">
      <c r="B552292" s="78"/>
      <c r="C552292" s="77"/>
    </row>
    <row r="552402" spans="2:3" x14ac:dyDescent="0.25">
      <c r="B552402" s="78"/>
      <c r="C552402" s="77"/>
    </row>
    <row r="552403" spans="2:3" x14ac:dyDescent="0.25">
      <c r="B552403" s="78"/>
      <c r="C552403" s="77"/>
    </row>
    <row r="552404" spans="2:3" x14ac:dyDescent="0.25">
      <c r="B552404" s="78"/>
      <c r="C552404" s="77"/>
    </row>
    <row r="552405" spans="2:3" x14ac:dyDescent="0.25">
      <c r="B552405" s="78"/>
      <c r="C552405" s="77"/>
    </row>
    <row r="552406" spans="2:3" x14ac:dyDescent="0.25">
      <c r="B552406" s="78"/>
      <c r="C552406" s="77"/>
    </row>
    <row r="552407" spans="2:3" x14ac:dyDescent="0.25">
      <c r="B552407" s="78"/>
      <c r="C552407" s="77"/>
    </row>
    <row r="552408" spans="2:3" x14ac:dyDescent="0.25">
      <c r="B552408" s="78"/>
      <c r="C552408" s="77"/>
    </row>
    <row r="552409" spans="2:3" x14ac:dyDescent="0.25">
      <c r="B552409" s="78"/>
      <c r="C552409" s="77"/>
    </row>
    <row r="552410" spans="2:3" x14ac:dyDescent="0.25">
      <c r="B552410" s="78"/>
      <c r="C552410" s="77"/>
    </row>
    <row r="552411" spans="2:3" x14ac:dyDescent="0.25">
      <c r="B552411" s="78"/>
      <c r="C552411" s="77"/>
    </row>
    <row r="552412" spans="2:3" x14ac:dyDescent="0.25">
      <c r="B552412" s="78"/>
      <c r="C552412" s="77"/>
    </row>
    <row r="552413" spans="2:3" x14ac:dyDescent="0.25">
      <c r="B552413" s="78"/>
      <c r="C552413" s="77"/>
    </row>
    <row r="552414" spans="2:3" x14ac:dyDescent="0.25">
      <c r="B552414" s="78"/>
      <c r="C552414" s="77"/>
    </row>
    <row r="552524" spans="2:3" x14ac:dyDescent="0.25">
      <c r="B552524" s="78"/>
      <c r="C552524" s="77"/>
    </row>
    <row r="552525" spans="2:3" x14ac:dyDescent="0.25">
      <c r="B552525" s="78"/>
      <c r="C552525" s="77"/>
    </row>
    <row r="552526" spans="2:3" x14ac:dyDescent="0.25">
      <c r="B552526" s="78"/>
      <c r="C552526" s="77"/>
    </row>
    <row r="552527" spans="2:3" x14ac:dyDescent="0.25">
      <c r="B552527" s="78"/>
      <c r="C552527" s="77"/>
    </row>
    <row r="552528" spans="2:3" x14ac:dyDescent="0.25">
      <c r="B552528" s="78"/>
      <c r="C552528" s="77"/>
    </row>
    <row r="552529" spans="2:3" x14ac:dyDescent="0.25">
      <c r="B552529" s="78"/>
      <c r="C552529" s="77"/>
    </row>
    <row r="552530" spans="2:3" x14ac:dyDescent="0.25">
      <c r="B552530" s="78"/>
      <c r="C552530" s="77"/>
    </row>
    <row r="552531" spans="2:3" x14ac:dyDescent="0.25">
      <c r="B552531" s="78"/>
      <c r="C552531" s="77"/>
    </row>
    <row r="552532" spans="2:3" x14ac:dyDescent="0.25">
      <c r="B552532" s="78"/>
      <c r="C552532" s="77"/>
    </row>
    <row r="552533" spans="2:3" x14ac:dyDescent="0.25">
      <c r="B552533" s="78"/>
      <c r="C552533" s="77"/>
    </row>
    <row r="552534" spans="2:3" x14ac:dyDescent="0.25">
      <c r="B552534" s="78"/>
      <c r="C552534" s="77"/>
    </row>
    <row r="552535" spans="2:3" x14ac:dyDescent="0.25">
      <c r="B552535" s="78"/>
      <c r="C552535" s="77"/>
    </row>
    <row r="552536" spans="2:3" x14ac:dyDescent="0.25">
      <c r="B552536" s="78"/>
      <c r="C552536" s="77"/>
    </row>
    <row r="552646" spans="2:3" x14ac:dyDescent="0.25">
      <c r="B552646" s="78"/>
      <c r="C552646" s="77"/>
    </row>
    <row r="552647" spans="2:3" x14ac:dyDescent="0.25">
      <c r="B552647" s="78"/>
      <c r="C552647" s="77"/>
    </row>
    <row r="552648" spans="2:3" x14ac:dyDescent="0.25">
      <c r="B552648" s="78"/>
      <c r="C552648" s="77"/>
    </row>
    <row r="552649" spans="2:3" x14ac:dyDescent="0.25">
      <c r="B552649" s="78"/>
      <c r="C552649" s="77"/>
    </row>
    <row r="552650" spans="2:3" x14ac:dyDescent="0.25">
      <c r="B552650" s="78"/>
      <c r="C552650" s="77"/>
    </row>
    <row r="552651" spans="2:3" x14ac:dyDescent="0.25">
      <c r="B552651" s="78"/>
      <c r="C552651" s="77"/>
    </row>
    <row r="552652" spans="2:3" x14ac:dyDescent="0.25">
      <c r="B552652" s="78"/>
      <c r="C552652" s="77"/>
    </row>
    <row r="552653" spans="2:3" x14ac:dyDescent="0.25">
      <c r="B552653" s="78"/>
      <c r="C552653" s="77"/>
    </row>
    <row r="552654" spans="2:3" x14ac:dyDescent="0.25">
      <c r="B552654" s="78"/>
      <c r="C552654" s="77"/>
    </row>
    <row r="552655" spans="2:3" x14ac:dyDescent="0.25">
      <c r="B552655" s="78"/>
      <c r="C552655" s="77"/>
    </row>
    <row r="552656" spans="2:3" x14ac:dyDescent="0.25">
      <c r="B552656" s="78"/>
      <c r="C552656" s="77"/>
    </row>
    <row r="552657" spans="2:3" x14ac:dyDescent="0.25">
      <c r="B552657" s="78"/>
      <c r="C552657" s="77"/>
    </row>
    <row r="552658" spans="2:3" x14ac:dyDescent="0.25">
      <c r="B552658" s="78"/>
      <c r="C552658" s="77"/>
    </row>
    <row r="552768" spans="2:3" x14ac:dyDescent="0.25">
      <c r="B552768" s="78"/>
      <c r="C552768" s="77"/>
    </row>
    <row r="552769" spans="2:3" x14ac:dyDescent="0.25">
      <c r="B552769" s="78"/>
      <c r="C552769" s="77"/>
    </row>
    <row r="552770" spans="2:3" x14ac:dyDescent="0.25">
      <c r="B552770" s="78"/>
      <c r="C552770" s="77"/>
    </row>
    <row r="552771" spans="2:3" x14ac:dyDescent="0.25">
      <c r="B552771" s="78"/>
      <c r="C552771" s="77"/>
    </row>
    <row r="552772" spans="2:3" x14ac:dyDescent="0.25">
      <c r="B552772" s="78"/>
      <c r="C552772" s="77"/>
    </row>
    <row r="552773" spans="2:3" x14ac:dyDescent="0.25">
      <c r="B552773" s="78"/>
      <c r="C552773" s="77"/>
    </row>
    <row r="552774" spans="2:3" x14ac:dyDescent="0.25">
      <c r="B552774" s="78"/>
      <c r="C552774" s="77"/>
    </row>
    <row r="552775" spans="2:3" x14ac:dyDescent="0.25">
      <c r="B552775" s="78"/>
      <c r="C552775" s="77"/>
    </row>
    <row r="552776" spans="2:3" x14ac:dyDescent="0.25">
      <c r="B552776" s="78"/>
      <c r="C552776" s="77"/>
    </row>
    <row r="552777" spans="2:3" x14ac:dyDescent="0.25">
      <c r="B552777" s="78"/>
      <c r="C552777" s="77"/>
    </row>
    <row r="552778" spans="2:3" x14ac:dyDescent="0.25">
      <c r="B552778" s="78"/>
      <c r="C552778" s="77"/>
    </row>
    <row r="552779" spans="2:3" x14ac:dyDescent="0.25">
      <c r="B552779" s="78"/>
      <c r="C552779" s="77"/>
    </row>
    <row r="552780" spans="2:3" x14ac:dyDescent="0.25">
      <c r="B552780" s="78"/>
      <c r="C552780" s="77"/>
    </row>
    <row r="552890" spans="2:3" x14ac:dyDescent="0.25">
      <c r="B552890" s="78"/>
      <c r="C552890" s="77"/>
    </row>
    <row r="552891" spans="2:3" x14ac:dyDescent="0.25">
      <c r="B552891" s="78"/>
      <c r="C552891" s="77"/>
    </row>
    <row r="552892" spans="2:3" x14ac:dyDescent="0.25">
      <c r="B552892" s="78"/>
      <c r="C552892" s="77"/>
    </row>
    <row r="552893" spans="2:3" x14ac:dyDescent="0.25">
      <c r="B552893" s="78"/>
      <c r="C552893" s="77"/>
    </row>
    <row r="552894" spans="2:3" x14ac:dyDescent="0.25">
      <c r="B552894" s="78"/>
      <c r="C552894" s="77"/>
    </row>
    <row r="552895" spans="2:3" x14ac:dyDescent="0.25">
      <c r="B552895" s="78"/>
      <c r="C552895" s="77"/>
    </row>
    <row r="552896" spans="2:3" x14ac:dyDescent="0.25">
      <c r="B552896" s="78"/>
      <c r="C552896" s="77"/>
    </row>
    <row r="552897" spans="2:3" x14ac:dyDescent="0.25">
      <c r="B552897" s="78"/>
      <c r="C552897" s="77"/>
    </row>
    <row r="552898" spans="2:3" x14ac:dyDescent="0.25">
      <c r="B552898" s="78"/>
      <c r="C552898" s="77"/>
    </row>
    <row r="552899" spans="2:3" x14ac:dyDescent="0.25">
      <c r="B552899" s="78"/>
      <c r="C552899" s="77"/>
    </row>
    <row r="552900" spans="2:3" x14ac:dyDescent="0.25">
      <c r="B552900" s="78"/>
      <c r="C552900" s="77"/>
    </row>
    <row r="552901" spans="2:3" x14ac:dyDescent="0.25">
      <c r="B552901" s="78"/>
      <c r="C552901" s="77"/>
    </row>
    <row r="552902" spans="2:3" x14ac:dyDescent="0.25">
      <c r="B552902" s="78"/>
      <c r="C552902" s="77"/>
    </row>
    <row r="553012" spans="2:3" x14ac:dyDescent="0.25">
      <c r="B553012" s="78"/>
      <c r="C553012" s="77"/>
    </row>
    <row r="553013" spans="2:3" x14ac:dyDescent="0.25">
      <c r="B553013" s="78"/>
      <c r="C553013" s="77"/>
    </row>
    <row r="553014" spans="2:3" x14ac:dyDescent="0.25">
      <c r="B553014" s="78"/>
      <c r="C553014" s="77"/>
    </row>
    <row r="553015" spans="2:3" x14ac:dyDescent="0.25">
      <c r="B553015" s="78"/>
      <c r="C553015" s="77"/>
    </row>
    <row r="553016" spans="2:3" x14ac:dyDescent="0.25">
      <c r="B553016" s="78"/>
      <c r="C553016" s="77"/>
    </row>
    <row r="553017" spans="2:3" x14ac:dyDescent="0.25">
      <c r="B553017" s="78"/>
      <c r="C553017" s="77"/>
    </row>
    <row r="553018" spans="2:3" x14ac:dyDescent="0.25">
      <c r="B553018" s="78"/>
      <c r="C553018" s="77"/>
    </row>
    <row r="553019" spans="2:3" x14ac:dyDescent="0.25">
      <c r="B553019" s="78"/>
      <c r="C553019" s="77"/>
    </row>
    <row r="553020" spans="2:3" x14ac:dyDescent="0.25">
      <c r="B553020" s="78"/>
      <c r="C553020" s="77"/>
    </row>
    <row r="553021" spans="2:3" x14ac:dyDescent="0.25">
      <c r="B553021" s="78"/>
      <c r="C553021" s="77"/>
    </row>
    <row r="553022" spans="2:3" x14ac:dyDescent="0.25">
      <c r="B553022" s="78"/>
      <c r="C553022" s="77"/>
    </row>
    <row r="553023" spans="2:3" x14ac:dyDescent="0.25">
      <c r="B553023" s="78"/>
      <c r="C553023" s="77"/>
    </row>
    <row r="553024" spans="2:3" x14ac:dyDescent="0.25">
      <c r="B553024" s="78"/>
      <c r="C553024" s="77"/>
    </row>
    <row r="553134" spans="2:3" x14ac:dyDescent="0.25">
      <c r="B553134" s="78"/>
      <c r="C553134" s="77"/>
    </row>
    <row r="553135" spans="2:3" x14ac:dyDescent="0.25">
      <c r="B553135" s="78"/>
      <c r="C553135" s="77"/>
    </row>
    <row r="553136" spans="2:3" x14ac:dyDescent="0.25">
      <c r="B553136" s="78"/>
      <c r="C553136" s="77"/>
    </row>
    <row r="553137" spans="2:3" x14ac:dyDescent="0.25">
      <c r="B553137" s="78"/>
      <c r="C553137" s="77"/>
    </row>
    <row r="553138" spans="2:3" x14ac:dyDescent="0.25">
      <c r="B553138" s="78"/>
      <c r="C553138" s="77"/>
    </row>
    <row r="553139" spans="2:3" x14ac:dyDescent="0.25">
      <c r="B553139" s="78"/>
      <c r="C553139" s="77"/>
    </row>
    <row r="553140" spans="2:3" x14ac:dyDescent="0.25">
      <c r="B553140" s="78"/>
      <c r="C553140" s="77"/>
    </row>
    <row r="553141" spans="2:3" x14ac:dyDescent="0.25">
      <c r="B553141" s="78"/>
      <c r="C553141" s="77"/>
    </row>
    <row r="553142" spans="2:3" x14ac:dyDescent="0.25">
      <c r="B553142" s="78"/>
      <c r="C553142" s="77"/>
    </row>
    <row r="553143" spans="2:3" x14ac:dyDescent="0.25">
      <c r="B553143" s="78"/>
      <c r="C553143" s="77"/>
    </row>
    <row r="553144" spans="2:3" x14ac:dyDescent="0.25">
      <c r="B553144" s="78"/>
      <c r="C553144" s="77"/>
    </row>
    <row r="553145" spans="2:3" x14ac:dyDescent="0.25">
      <c r="B553145" s="78"/>
      <c r="C553145" s="77"/>
    </row>
    <row r="553146" spans="2:3" x14ac:dyDescent="0.25">
      <c r="B553146" s="78"/>
      <c r="C553146" s="77"/>
    </row>
    <row r="553256" spans="2:3" x14ac:dyDescent="0.25">
      <c r="B553256" s="78"/>
      <c r="C553256" s="77"/>
    </row>
    <row r="553257" spans="2:3" x14ac:dyDescent="0.25">
      <c r="B553257" s="78"/>
      <c r="C553257" s="77"/>
    </row>
    <row r="553258" spans="2:3" x14ac:dyDescent="0.25">
      <c r="B553258" s="78"/>
      <c r="C553258" s="77"/>
    </row>
    <row r="553259" spans="2:3" x14ac:dyDescent="0.25">
      <c r="B553259" s="78"/>
      <c r="C553259" s="77"/>
    </row>
    <row r="553260" spans="2:3" x14ac:dyDescent="0.25">
      <c r="B553260" s="78"/>
      <c r="C553260" s="77"/>
    </row>
    <row r="553261" spans="2:3" x14ac:dyDescent="0.25">
      <c r="B553261" s="78"/>
      <c r="C553261" s="77"/>
    </row>
    <row r="553262" spans="2:3" x14ac:dyDescent="0.25">
      <c r="B553262" s="78"/>
      <c r="C553262" s="77"/>
    </row>
    <row r="553263" spans="2:3" x14ac:dyDescent="0.25">
      <c r="B553263" s="78"/>
      <c r="C553263" s="77"/>
    </row>
    <row r="553264" spans="2:3" x14ac:dyDescent="0.25">
      <c r="B553264" s="78"/>
      <c r="C553264" s="77"/>
    </row>
    <row r="553265" spans="2:3" x14ac:dyDescent="0.25">
      <c r="B553265" s="78"/>
      <c r="C553265" s="77"/>
    </row>
    <row r="553266" spans="2:3" x14ac:dyDescent="0.25">
      <c r="B553266" s="78"/>
      <c r="C553266" s="77"/>
    </row>
    <row r="553267" spans="2:3" x14ac:dyDescent="0.25">
      <c r="B553267" s="78"/>
      <c r="C553267" s="77"/>
    </row>
    <row r="553268" spans="2:3" x14ac:dyDescent="0.25">
      <c r="B553268" s="78"/>
      <c r="C553268" s="77"/>
    </row>
    <row r="553378" spans="2:3" x14ac:dyDescent="0.25">
      <c r="B553378" s="78"/>
      <c r="C553378" s="77"/>
    </row>
    <row r="553379" spans="2:3" x14ac:dyDescent="0.25">
      <c r="B553379" s="78"/>
      <c r="C553379" s="77"/>
    </row>
    <row r="553380" spans="2:3" x14ac:dyDescent="0.25">
      <c r="B553380" s="78"/>
      <c r="C553380" s="77"/>
    </row>
    <row r="553381" spans="2:3" x14ac:dyDescent="0.25">
      <c r="B553381" s="78"/>
      <c r="C553381" s="77"/>
    </row>
    <row r="553382" spans="2:3" x14ac:dyDescent="0.25">
      <c r="B553382" s="78"/>
      <c r="C553382" s="77"/>
    </row>
    <row r="553383" spans="2:3" x14ac:dyDescent="0.25">
      <c r="B553383" s="78"/>
      <c r="C553383" s="77"/>
    </row>
    <row r="553384" spans="2:3" x14ac:dyDescent="0.25">
      <c r="B553384" s="78"/>
      <c r="C553384" s="77"/>
    </row>
    <row r="553385" spans="2:3" x14ac:dyDescent="0.25">
      <c r="B553385" s="78"/>
      <c r="C553385" s="77"/>
    </row>
    <row r="553386" spans="2:3" x14ac:dyDescent="0.25">
      <c r="B553386" s="78"/>
      <c r="C553386" s="77"/>
    </row>
    <row r="553387" spans="2:3" x14ac:dyDescent="0.25">
      <c r="B553387" s="78"/>
      <c r="C553387" s="77"/>
    </row>
    <row r="553388" spans="2:3" x14ac:dyDescent="0.25">
      <c r="B553388" s="78"/>
      <c r="C553388" s="77"/>
    </row>
    <row r="553389" spans="2:3" x14ac:dyDescent="0.25">
      <c r="B553389" s="78"/>
      <c r="C553389" s="77"/>
    </row>
    <row r="553390" spans="2:3" x14ac:dyDescent="0.25">
      <c r="B553390" s="78"/>
      <c r="C553390" s="77"/>
    </row>
    <row r="553500" spans="2:3" x14ac:dyDescent="0.25">
      <c r="B553500" s="78"/>
      <c r="C553500" s="77"/>
    </row>
    <row r="553501" spans="2:3" x14ac:dyDescent="0.25">
      <c r="B553501" s="78"/>
      <c r="C553501" s="77"/>
    </row>
    <row r="553502" spans="2:3" x14ac:dyDescent="0.25">
      <c r="B553502" s="78"/>
      <c r="C553502" s="77"/>
    </row>
    <row r="553503" spans="2:3" x14ac:dyDescent="0.25">
      <c r="B553503" s="78"/>
      <c r="C553503" s="77"/>
    </row>
    <row r="553504" spans="2:3" x14ac:dyDescent="0.25">
      <c r="B553504" s="78"/>
      <c r="C553504" s="77"/>
    </row>
    <row r="553505" spans="2:3" x14ac:dyDescent="0.25">
      <c r="B553505" s="78"/>
      <c r="C553505" s="77"/>
    </row>
    <row r="553506" spans="2:3" x14ac:dyDescent="0.25">
      <c r="B553506" s="78"/>
      <c r="C553506" s="77"/>
    </row>
    <row r="553507" spans="2:3" x14ac:dyDescent="0.25">
      <c r="B553507" s="78"/>
      <c r="C553507" s="77"/>
    </row>
    <row r="553508" spans="2:3" x14ac:dyDescent="0.25">
      <c r="B553508" s="78"/>
      <c r="C553508" s="77"/>
    </row>
    <row r="553509" spans="2:3" x14ac:dyDescent="0.25">
      <c r="B553509" s="78"/>
      <c r="C553509" s="77"/>
    </row>
    <row r="553510" spans="2:3" x14ac:dyDescent="0.25">
      <c r="B553510" s="78"/>
      <c r="C553510" s="77"/>
    </row>
    <row r="553511" spans="2:3" x14ac:dyDescent="0.25">
      <c r="B553511" s="78"/>
      <c r="C553511" s="77"/>
    </row>
    <row r="553512" spans="2:3" x14ac:dyDescent="0.25">
      <c r="B553512" s="78"/>
      <c r="C553512" s="77"/>
    </row>
    <row r="553622" spans="2:3" x14ac:dyDescent="0.25">
      <c r="B553622" s="78"/>
      <c r="C553622" s="77"/>
    </row>
    <row r="553623" spans="2:3" x14ac:dyDescent="0.25">
      <c r="B553623" s="78"/>
      <c r="C553623" s="77"/>
    </row>
    <row r="553624" spans="2:3" x14ac:dyDescent="0.25">
      <c r="B553624" s="78"/>
      <c r="C553624" s="77"/>
    </row>
    <row r="553625" spans="2:3" x14ac:dyDescent="0.25">
      <c r="B553625" s="78"/>
      <c r="C553625" s="77"/>
    </row>
    <row r="553626" spans="2:3" x14ac:dyDescent="0.25">
      <c r="B553626" s="78"/>
      <c r="C553626" s="77"/>
    </row>
    <row r="553627" spans="2:3" x14ac:dyDescent="0.25">
      <c r="B553627" s="78"/>
      <c r="C553627" s="77"/>
    </row>
    <row r="553628" spans="2:3" x14ac:dyDescent="0.25">
      <c r="B553628" s="78"/>
      <c r="C553628" s="77"/>
    </row>
    <row r="553629" spans="2:3" x14ac:dyDescent="0.25">
      <c r="B553629" s="78"/>
      <c r="C553629" s="77"/>
    </row>
    <row r="553630" spans="2:3" x14ac:dyDescent="0.25">
      <c r="B553630" s="78"/>
      <c r="C553630" s="77"/>
    </row>
    <row r="553631" spans="2:3" x14ac:dyDescent="0.25">
      <c r="B553631" s="78"/>
      <c r="C553631" s="77"/>
    </row>
    <row r="553632" spans="2:3" x14ac:dyDescent="0.25">
      <c r="B553632" s="78"/>
      <c r="C553632" s="77"/>
    </row>
    <row r="553633" spans="2:3" x14ac:dyDescent="0.25">
      <c r="B553633" s="78"/>
      <c r="C553633" s="77"/>
    </row>
    <row r="553634" spans="2:3" x14ac:dyDescent="0.25">
      <c r="B553634" s="78"/>
      <c r="C553634" s="77"/>
    </row>
    <row r="553744" spans="2:3" x14ac:dyDescent="0.25">
      <c r="B553744" s="78"/>
      <c r="C553744" s="77"/>
    </row>
    <row r="553745" spans="2:3" x14ac:dyDescent="0.25">
      <c r="B553745" s="78"/>
      <c r="C553745" s="77"/>
    </row>
    <row r="553746" spans="2:3" x14ac:dyDescent="0.25">
      <c r="B553746" s="78"/>
      <c r="C553746" s="77"/>
    </row>
    <row r="553747" spans="2:3" x14ac:dyDescent="0.25">
      <c r="B553747" s="78"/>
      <c r="C553747" s="77"/>
    </row>
    <row r="553748" spans="2:3" x14ac:dyDescent="0.25">
      <c r="B553748" s="78"/>
      <c r="C553748" s="77"/>
    </row>
    <row r="553749" spans="2:3" x14ac:dyDescent="0.25">
      <c r="B553749" s="78"/>
      <c r="C553749" s="77"/>
    </row>
    <row r="553750" spans="2:3" x14ac:dyDescent="0.25">
      <c r="B553750" s="78"/>
      <c r="C553750" s="77"/>
    </row>
    <row r="553751" spans="2:3" x14ac:dyDescent="0.25">
      <c r="B553751" s="78"/>
      <c r="C553751" s="77"/>
    </row>
    <row r="553752" spans="2:3" x14ac:dyDescent="0.25">
      <c r="B553752" s="78"/>
      <c r="C553752" s="77"/>
    </row>
    <row r="553753" spans="2:3" x14ac:dyDescent="0.25">
      <c r="B553753" s="78"/>
      <c r="C553753" s="77"/>
    </row>
    <row r="553754" spans="2:3" x14ac:dyDescent="0.25">
      <c r="B553754" s="78"/>
      <c r="C553754" s="77"/>
    </row>
    <row r="553755" spans="2:3" x14ac:dyDescent="0.25">
      <c r="B553755" s="78"/>
      <c r="C553755" s="77"/>
    </row>
    <row r="553756" spans="2:3" x14ac:dyDescent="0.25">
      <c r="B553756" s="78"/>
      <c r="C553756" s="77"/>
    </row>
    <row r="553866" spans="2:3" x14ac:dyDescent="0.25">
      <c r="B553866" s="78"/>
      <c r="C553866" s="77"/>
    </row>
    <row r="553867" spans="2:3" x14ac:dyDescent="0.25">
      <c r="B553867" s="78"/>
      <c r="C553867" s="77"/>
    </row>
    <row r="553868" spans="2:3" x14ac:dyDescent="0.25">
      <c r="B553868" s="78"/>
      <c r="C553868" s="77"/>
    </row>
    <row r="553869" spans="2:3" x14ac:dyDescent="0.25">
      <c r="B553869" s="78"/>
      <c r="C553869" s="77"/>
    </row>
    <row r="553870" spans="2:3" x14ac:dyDescent="0.25">
      <c r="B553870" s="78"/>
      <c r="C553870" s="77"/>
    </row>
    <row r="553871" spans="2:3" x14ac:dyDescent="0.25">
      <c r="B553871" s="78"/>
      <c r="C553871" s="77"/>
    </row>
    <row r="553872" spans="2:3" x14ac:dyDescent="0.25">
      <c r="B553872" s="78"/>
      <c r="C553872" s="77"/>
    </row>
    <row r="553873" spans="2:3" x14ac:dyDescent="0.25">
      <c r="B553873" s="78"/>
      <c r="C553873" s="77"/>
    </row>
    <row r="553874" spans="2:3" x14ac:dyDescent="0.25">
      <c r="B553874" s="78"/>
      <c r="C553874" s="77"/>
    </row>
    <row r="553875" spans="2:3" x14ac:dyDescent="0.25">
      <c r="B553875" s="78"/>
      <c r="C553875" s="77"/>
    </row>
    <row r="553876" spans="2:3" x14ac:dyDescent="0.25">
      <c r="B553876" s="78"/>
      <c r="C553876" s="77"/>
    </row>
    <row r="553877" spans="2:3" x14ac:dyDescent="0.25">
      <c r="B553877" s="78"/>
      <c r="C553877" s="77"/>
    </row>
    <row r="553878" spans="2:3" x14ac:dyDescent="0.25">
      <c r="B553878" s="78"/>
      <c r="C553878" s="77"/>
    </row>
    <row r="553988" spans="2:3" x14ac:dyDescent="0.25">
      <c r="B553988" s="78"/>
      <c r="C553988" s="77"/>
    </row>
    <row r="553989" spans="2:3" x14ac:dyDescent="0.25">
      <c r="B553989" s="78"/>
      <c r="C553989" s="77"/>
    </row>
    <row r="553990" spans="2:3" x14ac:dyDescent="0.25">
      <c r="B553990" s="78"/>
      <c r="C553990" s="77"/>
    </row>
    <row r="553991" spans="2:3" x14ac:dyDescent="0.25">
      <c r="B553991" s="78"/>
      <c r="C553991" s="77"/>
    </row>
    <row r="553992" spans="2:3" x14ac:dyDescent="0.25">
      <c r="B553992" s="78"/>
      <c r="C553992" s="77"/>
    </row>
    <row r="553993" spans="2:3" x14ac:dyDescent="0.25">
      <c r="B553993" s="78"/>
      <c r="C553993" s="77"/>
    </row>
    <row r="553994" spans="2:3" x14ac:dyDescent="0.25">
      <c r="B553994" s="78"/>
      <c r="C553994" s="77"/>
    </row>
    <row r="553995" spans="2:3" x14ac:dyDescent="0.25">
      <c r="B553995" s="78"/>
      <c r="C553995" s="77"/>
    </row>
    <row r="553996" spans="2:3" x14ac:dyDescent="0.25">
      <c r="B553996" s="78"/>
      <c r="C553996" s="77"/>
    </row>
    <row r="553997" spans="2:3" x14ac:dyDescent="0.25">
      <c r="B553997" s="78"/>
      <c r="C553997" s="77"/>
    </row>
    <row r="553998" spans="2:3" x14ac:dyDescent="0.25">
      <c r="B553998" s="78"/>
      <c r="C553998" s="77"/>
    </row>
    <row r="553999" spans="2:3" x14ac:dyDescent="0.25">
      <c r="B553999" s="78"/>
      <c r="C553999" s="77"/>
    </row>
    <row r="554000" spans="2:3" x14ac:dyDescent="0.25">
      <c r="B554000" s="78"/>
      <c r="C554000" s="77"/>
    </row>
    <row r="554110" spans="2:3" x14ac:dyDescent="0.25">
      <c r="B554110" s="78"/>
      <c r="C554110" s="77"/>
    </row>
    <row r="554111" spans="2:3" x14ac:dyDescent="0.25">
      <c r="B554111" s="78"/>
      <c r="C554111" s="77"/>
    </row>
    <row r="554112" spans="2:3" x14ac:dyDescent="0.25">
      <c r="B554112" s="78"/>
      <c r="C554112" s="77"/>
    </row>
    <row r="554113" spans="2:3" x14ac:dyDescent="0.25">
      <c r="B554113" s="78"/>
      <c r="C554113" s="77"/>
    </row>
    <row r="554114" spans="2:3" x14ac:dyDescent="0.25">
      <c r="B554114" s="78"/>
      <c r="C554114" s="77"/>
    </row>
    <row r="554115" spans="2:3" x14ac:dyDescent="0.25">
      <c r="B554115" s="78"/>
      <c r="C554115" s="77"/>
    </row>
    <row r="554116" spans="2:3" x14ac:dyDescent="0.25">
      <c r="B554116" s="78"/>
      <c r="C554116" s="77"/>
    </row>
    <row r="554117" spans="2:3" x14ac:dyDescent="0.25">
      <c r="B554117" s="78"/>
      <c r="C554117" s="77"/>
    </row>
    <row r="554118" spans="2:3" x14ac:dyDescent="0.25">
      <c r="B554118" s="78"/>
      <c r="C554118" s="77"/>
    </row>
    <row r="554119" spans="2:3" x14ac:dyDescent="0.25">
      <c r="B554119" s="78"/>
      <c r="C554119" s="77"/>
    </row>
    <row r="554120" spans="2:3" x14ac:dyDescent="0.25">
      <c r="B554120" s="78"/>
      <c r="C554120" s="77"/>
    </row>
    <row r="554121" spans="2:3" x14ac:dyDescent="0.25">
      <c r="B554121" s="78"/>
      <c r="C554121" s="77"/>
    </row>
    <row r="554122" spans="2:3" x14ac:dyDescent="0.25">
      <c r="B554122" s="78"/>
      <c r="C554122" s="77"/>
    </row>
    <row r="554232" spans="2:3" x14ac:dyDescent="0.25">
      <c r="B554232" s="78"/>
      <c r="C554232" s="77"/>
    </row>
    <row r="554233" spans="2:3" x14ac:dyDescent="0.25">
      <c r="B554233" s="78"/>
      <c r="C554233" s="77"/>
    </row>
    <row r="554234" spans="2:3" x14ac:dyDescent="0.25">
      <c r="B554234" s="78"/>
      <c r="C554234" s="77"/>
    </row>
    <row r="554235" spans="2:3" x14ac:dyDescent="0.25">
      <c r="B554235" s="78"/>
      <c r="C554235" s="77"/>
    </row>
    <row r="554236" spans="2:3" x14ac:dyDescent="0.25">
      <c r="B554236" s="78"/>
      <c r="C554236" s="77"/>
    </row>
    <row r="554237" spans="2:3" x14ac:dyDescent="0.25">
      <c r="B554237" s="78"/>
      <c r="C554237" s="77"/>
    </row>
    <row r="554238" spans="2:3" x14ac:dyDescent="0.25">
      <c r="B554238" s="78"/>
      <c r="C554238" s="77"/>
    </row>
    <row r="554239" spans="2:3" x14ac:dyDescent="0.25">
      <c r="B554239" s="78"/>
      <c r="C554239" s="77"/>
    </row>
    <row r="554240" spans="2:3" x14ac:dyDescent="0.25">
      <c r="B554240" s="78"/>
      <c r="C554240" s="77"/>
    </row>
    <row r="554241" spans="2:3" x14ac:dyDescent="0.25">
      <c r="B554241" s="78"/>
      <c r="C554241" s="77"/>
    </row>
    <row r="554242" spans="2:3" x14ac:dyDescent="0.25">
      <c r="B554242" s="78"/>
      <c r="C554242" s="77"/>
    </row>
    <row r="554243" spans="2:3" x14ac:dyDescent="0.25">
      <c r="B554243" s="78"/>
      <c r="C554243" s="77"/>
    </row>
    <row r="554244" spans="2:3" x14ac:dyDescent="0.25">
      <c r="B554244" s="78"/>
      <c r="C554244" s="77"/>
    </row>
    <row r="554354" spans="2:3" x14ac:dyDescent="0.25">
      <c r="B554354" s="78"/>
      <c r="C554354" s="77"/>
    </row>
    <row r="554355" spans="2:3" x14ac:dyDescent="0.25">
      <c r="B554355" s="78"/>
      <c r="C554355" s="77"/>
    </row>
    <row r="554356" spans="2:3" x14ac:dyDescent="0.25">
      <c r="B554356" s="78"/>
      <c r="C554356" s="77"/>
    </row>
    <row r="554357" spans="2:3" x14ac:dyDescent="0.25">
      <c r="B554357" s="78"/>
      <c r="C554357" s="77"/>
    </row>
    <row r="554358" spans="2:3" x14ac:dyDescent="0.25">
      <c r="B554358" s="78"/>
      <c r="C554358" s="77"/>
    </row>
    <row r="554359" spans="2:3" x14ac:dyDescent="0.25">
      <c r="B554359" s="78"/>
      <c r="C554359" s="77"/>
    </row>
    <row r="554360" spans="2:3" x14ac:dyDescent="0.25">
      <c r="B554360" s="78"/>
      <c r="C554360" s="77"/>
    </row>
    <row r="554361" spans="2:3" x14ac:dyDescent="0.25">
      <c r="B554361" s="78"/>
      <c r="C554361" s="77"/>
    </row>
    <row r="554362" spans="2:3" x14ac:dyDescent="0.25">
      <c r="B554362" s="78"/>
      <c r="C554362" s="77"/>
    </row>
    <row r="554363" spans="2:3" x14ac:dyDescent="0.25">
      <c r="B554363" s="78"/>
      <c r="C554363" s="77"/>
    </row>
    <row r="554364" spans="2:3" x14ac:dyDescent="0.25">
      <c r="B554364" s="78"/>
      <c r="C554364" s="77"/>
    </row>
    <row r="554365" spans="2:3" x14ac:dyDescent="0.25">
      <c r="B554365" s="78"/>
      <c r="C554365" s="77"/>
    </row>
    <row r="554366" spans="2:3" x14ac:dyDescent="0.25">
      <c r="B554366" s="78"/>
      <c r="C554366" s="77"/>
    </row>
    <row r="554476" spans="2:3" x14ac:dyDescent="0.25">
      <c r="B554476" s="78"/>
      <c r="C554476" s="77"/>
    </row>
    <row r="554477" spans="2:3" x14ac:dyDescent="0.25">
      <c r="B554477" s="78"/>
      <c r="C554477" s="77"/>
    </row>
    <row r="554478" spans="2:3" x14ac:dyDescent="0.25">
      <c r="B554478" s="78"/>
      <c r="C554478" s="77"/>
    </row>
    <row r="554479" spans="2:3" x14ac:dyDescent="0.25">
      <c r="B554479" s="78"/>
      <c r="C554479" s="77"/>
    </row>
    <row r="554480" spans="2:3" x14ac:dyDescent="0.25">
      <c r="B554480" s="78"/>
      <c r="C554480" s="77"/>
    </row>
    <row r="554481" spans="2:3" x14ac:dyDescent="0.25">
      <c r="B554481" s="78"/>
      <c r="C554481" s="77"/>
    </row>
    <row r="554482" spans="2:3" x14ac:dyDescent="0.25">
      <c r="B554482" s="78"/>
      <c r="C554482" s="77"/>
    </row>
    <row r="554483" spans="2:3" x14ac:dyDescent="0.25">
      <c r="B554483" s="78"/>
      <c r="C554483" s="77"/>
    </row>
    <row r="554484" spans="2:3" x14ac:dyDescent="0.25">
      <c r="B554484" s="78"/>
      <c r="C554484" s="77"/>
    </row>
    <row r="554485" spans="2:3" x14ac:dyDescent="0.25">
      <c r="B554485" s="78"/>
      <c r="C554485" s="77"/>
    </row>
    <row r="554486" spans="2:3" x14ac:dyDescent="0.25">
      <c r="B554486" s="78"/>
      <c r="C554486" s="77"/>
    </row>
    <row r="554487" spans="2:3" x14ac:dyDescent="0.25">
      <c r="B554487" s="78"/>
      <c r="C554487" s="77"/>
    </row>
    <row r="554488" spans="2:3" x14ac:dyDescent="0.25">
      <c r="B554488" s="78"/>
      <c r="C554488" s="77"/>
    </row>
    <row r="554598" spans="2:3" x14ac:dyDescent="0.25">
      <c r="B554598" s="78"/>
      <c r="C554598" s="77"/>
    </row>
    <row r="554599" spans="2:3" x14ac:dyDescent="0.25">
      <c r="B554599" s="78"/>
      <c r="C554599" s="77"/>
    </row>
    <row r="554600" spans="2:3" x14ac:dyDescent="0.25">
      <c r="B554600" s="78"/>
      <c r="C554600" s="77"/>
    </row>
    <row r="554601" spans="2:3" x14ac:dyDescent="0.25">
      <c r="B554601" s="78"/>
      <c r="C554601" s="77"/>
    </row>
    <row r="554602" spans="2:3" x14ac:dyDescent="0.25">
      <c r="B554602" s="78"/>
      <c r="C554602" s="77"/>
    </row>
    <row r="554603" spans="2:3" x14ac:dyDescent="0.25">
      <c r="B554603" s="78"/>
      <c r="C554603" s="77"/>
    </row>
    <row r="554604" spans="2:3" x14ac:dyDescent="0.25">
      <c r="B554604" s="78"/>
      <c r="C554604" s="77"/>
    </row>
    <row r="554605" spans="2:3" x14ac:dyDescent="0.25">
      <c r="B554605" s="78"/>
      <c r="C554605" s="77"/>
    </row>
    <row r="554606" spans="2:3" x14ac:dyDescent="0.25">
      <c r="B554606" s="78"/>
      <c r="C554606" s="77"/>
    </row>
    <row r="554607" spans="2:3" x14ac:dyDescent="0.25">
      <c r="B554607" s="78"/>
      <c r="C554607" s="77"/>
    </row>
    <row r="554608" spans="2:3" x14ac:dyDescent="0.25">
      <c r="B554608" s="78"/>
      <c r="C554608" s="77"/>
    </row>
    <row r="554609" spans="2:3" x14ac:dyDescent="0.25">
      <c r="B554609" s="78"/>
      <c r="C554609" s="77"/>
    </row>
    <row r="554610" spans="2:3" x14ac:dyDescent="0.25">
      <c r="B554610" s="78"/>
      <c r="C554610" s="77"/>
    </row>
    <row r="554720" spans="2:3" x14ac:dyDescent="0.25">
      <c r="B554720" s="78"/>
      <c r="C554720" s="77"/>
    </row>
    <row r="554721" spans="2:3" x14ac:dyDescent="0.25">
      <c r="B554721" s="78"/>
      <c r="C554721" s="77"/>
    </row>
    <row r="554722" spans="2:3" x14ac:dyDescent="0.25">
      <c r="B554722" s="78"/>
      <c r="C554722" s="77"/>
    </row>
    <row r="554723" spans="2:3" x14ac:dyDescent="0.25">
      <c r="B554723" s="78"/>
      <c r="C554723" s="77"/>
    </row>
    <row r="554724" spans="2:3" x14ac:dyDescent="0.25">
      <c r="B554724" s="78"/>
      <c r="C554724" s="77"/>
    </row>
    <row r="554725" spans="2:3" x14ac:dyDescent="0.25">
      <c r="B554725" s="78"/>
      <c r="C554725" s="77"/>
    </row>
    <row r="554726" spans="2:3" x14ac:dyDescent="0.25">
      <c r="B554726" s="78"/>
      <c r="C554726" s="77"/>
    </row>
    <row r="554727" spans="2:3" x14ac:dyDescent="0.25">
      <c r="B554727" s="78"/>
      <c r="C554727" s="77"/>
    </row>
    <row r="554728" spans="2:3" x14ac:dyDescent="0.25">
      <c r="B554728" s="78"/>
      <c r="C554728" s="77"/>
    </row>
    <row r="554729" spans="2:3" x14ac:dyDescent="0.25">
      <c r="B554729" s="78"/>
      <c r="C554729" s="77"/>
    </row>
    <row r="554730" spans="2:3" x14ac:dyDescent="0.25">
      <c r="B554730" s="78"/>
      <c r="C554730" s="77"/>
    </row>
    <row r="554731" spans="2:3" x14ac:dyDescent="0.25">
      <c r="B554731" s="78"/>
      <c r="C554731" s="77"/>
    </row>
    <row r="554732" spans="2:3" x14ac:dyDescent="0.25">
      <c r="B554732" s="78"/>
      <c r="C554732" s="77"/>
    </row>
    <row r="554842" spans="2:3" x14ac:dyDescent="0.25">
      <c r="B554842" s="78"/>
      <c r="C554842" s="77"/>
    </row>
    <row r="554843" spans="2:3" x14ac:dyDescent="0.25">
      <c r="B554843" s="78"/>
      <c r="C554843" s="77"/>
    </row>
    <row r="554844" spans="2:3" x14ac:dyDescent="0.25">
      <c r="B554844" s="78"/>
      <c r="C554844" s="77"/>
    </row>
    <row r="554845" spans="2:3" x14ac:dyDescent="0.25">
      <c r="B554845" s="78"/>
      <c r="C554845" s="77"/>
    </row>
    <row r="554846" spans="2:3" x14ac:dyDescent="0.25">
      <c r="B554846" s="78"/>
      <c r="C554846" s="77"/>
    </row>
    <row r="554847" spans="2:3" x14ac:dyDescent="0.25">
      <c r="B554847" s="78"/>
      <c r="C554847" s="77"/>
    </row>
    <row r="554848" spans="2:3" x14ac:dyDescent="0.25">
      <c r="B554848" s="78"/>
      <c r="C554848" s="77"/>
    </row>
    <row r="554849" spans="2:3" x14ac:dyDescent="0.25">
      <c r="B554849" s="78"/>
      <c r="C554849" s="77"/>
    </row>
    <row r="554850" spans="2:3" x14ac:dyDescent="0.25">
      <c r="B554850" s="78"/>
      <c r="C554850" s="77"/>
    </row>
    <row r="554851" spans="2:3" x14ac:dyDescent="0.25">
      <c r="B554851" s="78"/>
      <c r="C554851" s="77"/>
    </row>
    <row r="554852" spans="2:3" x14ac:dyDescent="0.25">
      <c r="B554852" s="78"/>
      <c r="C554852" s="77"/>
    </row>
    <row r="554853" spans="2:3" x14ac:dyDescent="0.25">
      <c r="B554853" s="78"/>
      <c r="C554853" s="77"/>
    </row>
    <row r="554854" spans="2:3" x14ac:dyDescent="0.25">
      <c r="B554854" s="78"/>
      <c r="C554854" s="77"/>
    </row>
    <row r="554964" spans="2:3" x14ac:dyDescent="0.25">
      <c r="B554964" s="78"/>
      <c r="C554964" s="77"/>
    </row>
    <row r="554965" spans="2:3" x14ac:dyDescent="0.25">
      <c r="B554965" s="78"/>
      <c r="C554965" s="77"/>
    </row>
    <row r="554966" spans="2:3" x14ac:dyDescent="0.25">
      <c r="B554966" s="78"/>
      <c r="C554966" s="77"/>
    </row>
    <row r="554967" spans="2:3" x14ac:dyDescent="0.25">
      <c r="B554967" s="78"/>
      <c r="C554967" s="77"/>
    </row>
    <row r="554968" spans="2:3" x14ac:dyDescent="0.25">
      <c r="B554968" s="78"/>
      <c r="C554968" s="77"/>
    </row>
    <row r="554969" spans="2:3" x14ac:dyDescent="0.25">
      <c r="B554969" s="78"/>
      <c r="C554969" s="77"/>
    </row>
    <row r="554970" spans="2:3" x14ac:dyDescent="0.25">
      <c r="B554970" s="78"/>
      <c r="C554970" s="77"/>
    </row>
    <row r="554971" spans="2:3" x14ac:dyDescent="0.25">
      <c r="B554971" s="78"/>
      <c r="C554971" s="77"/>
    </row>
    <row r="554972" spans="2:3" x14ac:dyDescent="0.25">
      <c r="B554972" s="78"/>
      <c r="C554972" s="77"/>
    </row>
    <row r="554973" spans="2:3" x14ac:dyDescent="0.25">
      <c r="B554973" s="78"/>
      <c r="C554973" s="77"/>
    </row>
    <row r="554974" spans="2:3" x14ac:dyDescent="0.25">
      <c r="B554974" s="78"/>
      <c r="C554974" s="77"/>
    </row>
    <row r="554975" spans="2:3" x14ac:dyDescent="0.25">
      <c r="B554975" s="78"/>
      <c r="C554975" s="77"/>
    </row>
    <row r="554976" spans="2:3" x14ac:dyDescent="0.25">
      <c r="B554976" s="78"/>
      <c r="C554976" s="77"/>
    </row>
    <row r="555086" spans="2:3" x14ac:dyDescent="0.25">
      <c r="B555086" s="78"/>
      <c r="C555086" s="77"/>
    </row>
    <row r="555087" spans="2:3" x14ac:dyDescent="0.25">
      <c r="B555087" s="78"/>
      <c r="C555087" s="77"/>
    </row>
    <row r="555088" spans="2:3" x14ac:dyDescent="0.25">
      <c r="B555088" s="78"/>
      <c r="C555088" s="77"/>
    </row>
    <row r="555089" spans="2:3" x14ac:dyDescent="0.25">
      <c r="B555089" s="78"/>
      <c r="C555089" s="77"/>
    </row>
    <row r="555090" spans="2:3" x14ac:dyDescent="0.25">
      <c r="B555090" s="78"/>
      <c r="C555090" s="77"/>
    </row>
    <row r="555091" spans="2:3" x14ac:dyDescent="0.25">
      <c r="B555091" s="78"/>
      <c r="C555091" s="77"/>
    </row>
    <row r="555092" spans="2:3" x14ac:dyDescent="0.25">
      <c r="B555092" s="78"/>
      <c r="C555092" s="77"/>
    </row>
    <row r="555093" spans="2:3" x14ac:dyDescent="0.25">
      <c r="B555093" s="78"/>
      <c r="C555093" s="77"/>
    </row>
    <row r="555094" spans="2:3" x14ac:dyDescent="0.25">
      <c r="B555094" s="78"/>
      <c r="C555094" s="77"/>
    </row>
    <row r="555095" spans="2:3" x14ac:dyDescent="0.25">
      <c r="B555095" s="78"/>
      <c r="C555095" s="77"/>
    </row>
    <row r="555096" spans="2:3" x14ac:dyDescent="0.25">
      <c r="B555096" s="78"/>
      <c r="C555096" s="77"/>
    </row>
    <row r="555097" spans="2:3" x14ac:dyDescent="0.25">
      <c r="B555097" s="78"/>
      <c r="C555097" s="77"/>
    </row>
    <row r="555098" spans="2:3" x14ac:dyDescent="0.25">
      <c r="B555098" s="78"/>
      <c r="C555098" s="77"/>
    </row>
    <row r="555208" spans="2:3" x14ac:dyDescent="0.25">
      <c r="B555208" s="78"/>
      <c r="C555208" s="77"/>
    </row>
    <row r="555209" spans="2:3" x14ac:dyDescent="0.25">
      <c r="B555209" s="78"/>
      <c r="C555209" s="77"/>
    </row>
    <row r="555210" spans="2:3" x14ac:dyDescent="0.25">
      <c r="B555210" s="78"/>
      <c r="C555210" s="77"/>
    </row>
    <row r="555211" spans="2:3" x14ac:dyDescent="0.25">
      <c r="B555211" s="78"/>
      <c r="C555211" s="77"/>
    </row>
    <row r="555212" spans="2:3" x14ac:dyDescent="0.25">
      <c r="B555212" s="78"/>
      <c r="C555212" s="77"/>
    </row>
    <row r="555213" spans="2:3" x14ac:dyDescent="0.25">
      <c r="B555213" s="78"/>
      <c r="C555213" s="77"/>
    </row>
    <row r="555214" spans="2:3" x14ac:dyDescent="0.25">
      <c r="B555214" s="78"/>
      <c r="C555214" s="77"/>
    </row>
    <row r="555215" spans="2:3" x14ac:dyDescent="0.25">
      <c r="B555215" s="78"/>
      <c r="C555215" s="77"/>
    </row>
    <row r="555216" spans="2:3" x14ac:dyDescent="0.25">
      <c r="B555216" s="78"/>
      <c r="C555216" s="77"/>
    </row>
    <row r="555217" spans="2:3" x14ac:dyDescent="0.25">
      <c r="B555217" s="78"/>
      <c r="C555217" s="77"/>
    </row>
    <row r="555218" spans="2:3" x14ac:dyDescent="0.25">
      <c r="B555218" s="78"/>
      <c r="C555218" s="77"/>
    </row>
    <row r="555219" spans="2:3" x14ac:dyDescent="0.25">
      <c r="B555219" s="78"/>
      <c r="C555219" s="77"/>
    </row>
    <row r="555220" spans="2:3" x14ac:dyDescent="0.25">
      <c r="B555220" s="78"/>
      <c r="C555220" s="77"/>
    </row>
    <row r="555330" spans="2:3" x14ac:dyDescent="0.25">
      <c r="B555330" s="78"/>
      <c r="C555330" s="77"/>
    </row>
    <row r="555331" spans="2:3" x14ac:dyDescent="0.25">
      <c r="B555331" s="78"/>
      <c r="C555331" s="77"/>
    </row>
    <row r="555332" spans="2:3" x14ac:dyDescent="0.25">
      <c r="B555332" s="78"/>
      <c r="C555332" s="77"/>
    </row>
    <row r="555333" spans="2:3" x14ac:dyDescent="0.25">
      <c r="B555333" s="78"/>
      <c r="C555333" s="77"/>
    </row>
    <row r="555334" spans="2:3" x14ac:dyDescent="0.25">
      <c r="B555334" s="78"/>
      <c r="C555334" s="77"/>
    </row>
    <row r="555335" spans="2:3" x14ac:dyDescent="0.25">
      <c r="B555335" s="78"/>
      <c r="C555335" s="77"/>
    </row>
    <row r="555336" spans="2:3" x14ac:dyDescent="0.25">
      <c r="B555336" s="78"/>
      <c r="C555336" s="77"/>
    </row>
    <row r="555337" spans="2:3" x14ac:dyDescent="0.25">
      <c r="B555337" s="78"/>
      <c r="C555337" s="77"/>
    </row>
    <row r="555338" spans="2:3" x14ac:dyDescent="0.25">
      <c r="B555338" s="78"/>
      <c r="C555338" s="77"/>
    </row>
    <row r="555339" spans="2:3" x14ac:dyDescent="0.25">
      <c r="B555339" s="78"/>
      <c r="C555339" s="77"/>
    </row>
    <row r="555340" spans="2:3" x14ac:dyDescent="0.25">
      <c r="B555340" s="78"/>
      <c r="C555340" s="77"/>
    </row>
    <row r="555341" spans="2:3" x14ac:dyDescent="0.25">
      <c r="B555341" s="78"/>
      <c r="C555341" s="77"/>
    </row>
    <row r="555342" spans="2:3" x14ac:dyDescent="0.25">
      <c r="B555342" s="78"/>
      <c r="C555342" s="77"/>
    </row>
    <row r="555452" spans="2:3" x14ac:dyDescent="0.25">
      <c r="B555452" s="78"/>
      <c r="C555452" s="77"/>
    </row>
    <row r="555453" spans="2:3" x14ac:dyDescent="0.25">
      <c r="B555453" s="78"/>
      <c r="C555453" s="77"/>
    </row>
    <row r="555454" spans="2:3" x14ac:dyDescent="0.25">
      <c r="B555454" s="78"/>
      <c r="C555454" s="77"/>
    </row>
    <row r="555455" spans="2:3" x14ac:dyDescent="0.25">
      <c r="B555455" s="78"/>
      <c r="C555455" s="77"/>
    </row>
    <row r="555456" spans="2:3" x14ac:dyDescent="0.25">
      <c r="B555456" s="78"/>
      <c r="C555456" s="77"/>
    </row>
    <row r="555457" spans="2:3" x14ac:dyDescent="0.25">
      <c r="B555457" s="78"/>
      <c r="C555457" s="77"/>
    </row>
    <row r="555458" spans="2:3" x14ac:dyDescent="0.25">
      <c r="B555458" s="78"/>
      <c r="C555458" s="77"/>
    </row>
    <row r="555459" spans="2:3" x14ac:dyDescent="0.25">
      <c r="B555459" s="78"/>
      <c r="C555459" s="77"/>
    </row>
    <row r="555460" spans="2:3" x14ac:dyDescent="0.25">
      <c r="B555460" s="78"/>
      <c r="C555460" s="77"/>
    </row>
    <row r="555461" spans="2:3" x14ac:dyDescent="0.25">
      <c r="B555461" s="78"/>
      <c r="C555461" s="77"/>
    </row>
    <row r="555462" spans="2:3" x14ac:dyDescent="0.25">
      <c r="B555462" s="78"/>
      <c r="C555462" s="77"/>
    </row>
    <row r="555463" spans="2:3" x14ac:dyDescent="0.25">
      <c r="B555463" s="78"/>
      <c r="C555463" s="77"/>
    </row>
    <row r="555464" spans="2:3" x14ac:dyDescent="0.25">
      <c r="B555464" s="78"/>
      <c r="C555464" s="77"/>
    </row>
    <row r="555574" spans="2:3" x14ac:dyDescent="0.25">
      <c r="B555574" s="78"/>
      <c r="C555574" s="77"/>
    </row>
    <row r="555575" spans="2:3" x14ac:dyDescent="0.25">
      <c r="B555575" s="78"/>
      <c r="C555575" s="77"/>
    </row>
    <row r="555576" spans="2:3" x14ac:dyDescent="0.25">
      <c r="B555576" s="78"/>
      <c r="C555576" s="77"/>
    </row>
    <row r="555577" spans="2:3" x14ac:dyDescent="0.25">
      <c r="B555577" s="78"/>
      <c r="C555577" s="77"/>
    </row>
    <row r="555578" spans="2:3" x14ac:dyDescent="0.25">
      <c r="B555578" s="78"/>
      <c r="C555578" s="77"/>
    </row>
    <row r="555579" spans="2:3" x14ac:dyDescent="0.25">
      <c r="B555579" s="78"/>
      <c r="C555579" s="77"/>
    </row>
    <row r="555580" spans="2:3" x14ac:dyDescent="0.25">
      <c r="B555580" s="78"/>
      <c r="C555580" s="77"/>
    </row>
    <row r="555581" spans="2:3" x14ac:dyDescent="0.25">
      <c r="B555581" s="78"/>
      <c r="C555581" s="77"/>
    </row>
    <row r="555582" spans="2:3" x14ac:dyDescent="0.25">
      <c r="B555582" s="78"/>
      <c r="C555582" s="77"/>
    </row>
    <row r="555583" spans="2:3" x14ac:dyDescent="0.25">
      <c r="B555583" s="78"/>
      <c r="C555583" s="77"/>
    </row>
    <row r="555584" spans="2:3" x14ac:dyDescent="0.25">
      <c r="B555584" s="78"/>
      <c r="C555584" s="77"/>
    </row>
    <row r="555585" spans="2:3" x14ac:dyDescent="0.25">
      <c r="B555585" s="78"/>
      <c r="C555585" s="77"/>
    </row>
    <row r="555586" spans="2:3" x14ac:dyDescent="0.25">
      <c r="B555586" s="78"/>
      <c r="C555586" s="77"/>
    </row>
    <row r="555696" spans="2:3" x14ac:dyDescent="0.25">
      <c r="B555696" s="78"/>
      <c r="C555696" s="77"/>
    </row>
    <row r="555697" spans="2:3" x14ac:dyDescent="0.25">
      <c r="B555697" s="78"/>
      <c r="C555697" s="77"/>
    </row>
    <row r="555698" spans="2:3" x14ac:dyDescent="0.25">
      <c r="B555698" s="78"/>
      <c r="C555698" s="77"/>
    </row>
    <row r="555699" spans="2:3" x14ac:dyDescent="0.25">
      <c r="B555699" s="78"/>
      <c r="C555699" s="77"/>
    </row>
    <row r="555700" spans="2:3" x14ac:dyDescent="0.25">
      <c r="B555700" s="78"/>
      <c r="C555700" s="77"/>
    </row>
    <row r="555701" spans="2:3" x14ac:dyDescent="0.25">
      <c r="B555701" s="78"/>
      <c r="C555701" s="77"/>
    </row>
    <row r="555702" spans="2:3" x14ac:dyDescent="0.25">
      <c r="B555702" s="78"/>
      <c r="C555702" s="77"/>
    </row>
    <row r="555703" spans="2:3" x14ac:dyDescent="0.25">
      <c r="B555703" s="78"/>
      <c r="C555703" s="77"/>
    </row>
    <row r="555704" spans="2:3" x14ac:dyDescent="0.25">
      <c r="B555704" s="78"/>
      <c r="C555704" s="77"/>
    </row>
    <row r="555705" spans="2:3" x14ac:dyDescent="0.25">
      <c r="B555705" s="78"/>
      <c r="C555705" s="77"/>
    </row>
    <row r="555706" spans="2:3" x14ac:dyDescent="0.25">
      <c r="B555706" s="78"/>
      <c r="C555706" s="77"/>
    </row>
    <row r="555707" spans="2:3" x14ac:dyDescent="0.25">
      <c r="B555707" s="78"/>
      <c r="C555707" s="77"/>
    </row>
    <row r="555708" spans="2:3" x14ac:dyDescent="0.25">
      <c r="B555708" s="78"/>
      <c r="C555708" s="77"/>
    </row>
    <row r="555818" spans="2:3" x14ac:dyDescent="0.25">
      <c r="B555818" s="78"/>
      <c r="C555818" s="77"/>
    </row>
    <row r="555819" spans="2:3" x14ac:dyDescent="0.25">
      <c r="B555819" s="78"/>
      <c r="C555819" s="77"/>
    </row>
    <row r="555820" spans="2:3" x14ac:dyDescent="0.25">
      <c r="B555820" s="78"/>
      <c r="C555820" s="77"/>
    </row>
    <row r="555821" spans="2:3" x14ac:dyDescent="0.25">
      <c r="B555821" s="78"/>
      <c r="C555821" s="77"/>
    </row>
    <row r="555822" spans="2:3" x14ac:dyDescent="0.25">
      <c r="B555822" s="78"/>
      <c r="C555822" s="77"/>
    </row>
    <row r="555823" spans="2:3" x14ac:dyDescent="0.25">
      <c r="B555823" s="78"/>
      <c r="C555823" s="77"/>
    </row>
    <row r="555824" spans="2:3" x14ac:dyDescent="0.25">
      <c r="B555824" s="78"/>
      <c r="C555824" s="77"/>
    </row>
    <row r="555825" spans="2:3" x14ac:dyDescent="0.25">
      <c r="B555825" s="78"/>
      <c r="C555825" s="77"/>
    </row>
    <row r="555826" spans="2:3" x14ac:dyDescent="0.25">
      <c r="B555826" s="78"/>
      <c r="C555826" s="77"/>
    </row>
    <row r="555827" spans="2:3" x14ac:dyDescent="0.25">
      <c r="B555827" s="78"/>
      <c r="C555827" s="77"/>
    </row>
    <row r="555828" spans="2:3" x14ac:dyDescent="0.25">
      <c r="B555828" s="78"/>
      <c r="C555828" s="77"/>
    </row>
    <row r="555829" spans="2:3" x14ac:dyDescent="0.25">
      <c r="B555829" s="78"/>
      <c r="C555829" s="77"/>
    </row>
    <row r="555830" spans="2:3" x14ac:dyDescent="0.25">
      <c r="B555830" s="78"/>
      <c r="C555830" s="77"/>
    </row>
    <row r="555940" spans="2:3" x14ac:dyDescent="0.25">
      <c r="B555940" s="78"/>
      <c r="C555940" s="77"/>
    </row>
    <row r="555941" spans="2:3" x14ac:dyDescent="0.25">
      <c r="B555941" s="78"/>
      <c r="C555941" s="77"/>
    </row>
    <row r="555942" spans="2:3" x14ac:dyDescent="0.25">
      <c r="B555942" s="78"/>
      <c r="C555942" s="77"/>
    </row>
    <row r="555943" spans="2:3" x14ac:dyDescent="0.25">
      <c r="B555943" s="78"/>
      <c r="C555943" s="77"/>
    </row>
    <row r="555944" spans="2:3" x14ac:dyDescent="0.25">
      <c r="B555944" s="78"/>
      <c r="C555944" s="77"/>
    </row>
    <row r="555945" spans="2:3" x14ac:dyDescent="0.25">
      <c r="B555945" s="78"/>
      <c r="C555945" s="77"/>
    </row>
    <row r="555946" spans="2:3" x14ac:dyDescent="0.25">
      <c r="B555946" s="78"/>
      <c r="C555946" s="77"/>
    </row>
    <row r="555947" spans="2:3" x14ac:dyDescent="0.25">
      <c r="B555947" s="78"/>
      <c r="C555947" s="77"/>
    </row>
    <row r="555948" spans="2:3" x14ac:dyDescent="0.25">
      <c r="B555948" s="78"/>
      <c r="C555948" s="77"/>
    </row>
    <row r="555949" spans="2:3" x14ac:dyDescent="0.25">
      <c r="B555949" s="78"/>
      <c r="C555949" s="77"/>
    </row>
    <row r="555950" spans="2:3" x14ac:dyDescent="0.25">
      <c r="B555950" s="78"/>
      <c r="C555950" s="77"/>
    </row>
    <row r="555951" spans="2:3" x14ac:dyDescent="0.25">
      <c r="B555951" s="78"/>
      <c r="C555951" s="77"/>
    </row>
    <row r="555952" spans="2:3" x14ac:dyDescent="0.25">
      <c r="B555952" s="78"/>
      <c r="C555952" s="77"/>
    </row>
    <row r="556062" spans="2:3" x14ac:dyDescent="0.25">
      <c r="B556062" s="78"/>
      <c r="C556062" s="77"/>
    </row>
    <row r="556063" spans="2:3" x14ac:dyDescent="0.25">
      <c r="B556063" s="78"/>
      <c r="C556063" s="77"/>
    </row>
    <row r="556064" spans="2:3" x14ac:dyDescent="0.25">
      <c r="B556064" s="78"/>
      <c r="C556064" s="77"/>
    </row>
    <row r="556065" spans="2:3" x14ac:dyDescent="0.25">
      <c r="B556065" s="78"/>
      <c r="C556065" s="77"/>
    </row>
    <row r="556066" spans="2:3" x14ac:dyDescent="0.25">
      <c r="B556066" s="78"/>
      <c r="C556066" s="77"/>
    </row>
    <row r="556067" spans="2:3" x14ac:dyDescent="0.25">
      <c r="B556067" s="78"/>
      <c r="C556067" s="77"/>
    </row>
    <row r="556068" spans="2:3" x14ac:dyDescent="0.25">
      <c r="B556068" s="78"/>
      <c r="C556068" s="77"/>
    </row>
    <row r="556069" spans="2:3" x14ac:dyDescent="0.25">
      <c r="B556069" s="78"/>
      <c r="C556069" s="77"/>
    </row>
    <row r="556070" spans="2:3" x14ac:dyDescent="0.25">
      <c r="B556070" s="78"/>
      <c r="C556070" s="77"/>
    </row>
    <row r="556071" spans="2:3" x14ac:dyDescent="0.25">
      <c r="B556071" s="78"/>
      <c r="C556071" s="77"/>
    </row>
    <row r="556072" spans="2:3" x14ac:dyDescent="0.25">
      <c r="B556072" s="78"/>
      <c r="C556072" s="77"/>
    </row>
    <row r="556073" spans="2:3" x14ac:dyDescent="0.25">
      <c r="B556073" s="78"/>
      <c r="C556073" s="77"/>
    </row>
    <row r="556074" spans="2:3" x14ac:dyDescent="0.25">
      <c r="B556074" s="78"/>
      <c r="C556074" s="77"/>
    </row>
    <row r="556184" spans="2:3" x14ac:dyDescent="0.25">
      <c r="B556184" s="78"/>
      <c r="C556184" s="77"/>
    </row>
    <row r="556185" spans="2:3" x14ac:dyDescent="0.25">
      <c r="B556185" s="78"/>
      <c r="C556185" s="77"/>
    </row>
    <row r="556186" spans="2:3" x14ac:dyDescent="0.25">
      <c r="B556186" s="78"/>
      <c r="C556186" s="77"/>
    </row>
    <row r="556187" spans="2:3" x14ac:dyDescent="0.25">
      <c r="B556187" s="78"/>
      <c r="C556187" s="77"/>
    </row>
    <row r="556188" spans="2:3" x14ac:dyDescent="0.25">
      <c r="B556188" s="78"/>
      <c r="C556188" s="77"/>
    </row>
    <row r="556189" spans="2:3" x14ac:dyDescent="0.25">
      <c r="B556189" s="78"/>
      <c r="C556189" s="77"/>
    </row>
    <row r="556190" spans="2:3" x14ac:dyDescent="0.25">
      <c r="B556190" s="78"/>
      <c r="C556190" s="77"/>
    </row>
    <row r="556191" spans="2:3" x14ac:dyDescent="0.25">
      <c r="B556191" s="78"/>
      <c r="C556191" s="77"/>
    </row>
    <row r="556192" spans="2:3" x14ac:dyDescent="0.25">
      <c r="B556192" s="78"/>
      <c r="C556192" s="77"/>
    </row>
    <row r="556193" spans="2:3" x14ac:dyDescent="0.25">
      <c r="B556193" s="78"/>
      <c r="C556193" s="77"/>
    </row>
    <row r="556194" spans="2:3" x14ac:dyDescent="0.25">
      <c r="B556194" s="78"/>
      <c r="C556194" s="77"/>
    </row>
    <row r="556195" spans="2:3" x14ac:dyDescent="0.25">
      <c r="B556195" s="78"/>
      <c r="C556195" s="77"/>
    </row>
    <row r="556196" spans="2:3" x14ac:dyDescent="0.25">
      <c r="B556196" s="78"/>
      <c r="C556196" s="77"/>
    </row>
    <row r="556306" spans="2:3" x14ac:dyDescent="0.25">
      <c r="B556306" s="78"/>
      <c r="C556306" s="77"/>
    </row>
    <row r="556307" spans="2:3" x14ac:dyDescent="0.25">
      <c r="B556307" s="78"/>
      <c r="C556307" s="77"/>
    </row>
    <row r="556308" spans="2:3" x14ac:dyDescent="0.25">
      <c r="B556308" s="78"/>
      <c r="C556308" s="77"/>
    </row>
    <row r="556309" spans="2:3" x14ac:dyDescent="0.25">
      <c r="B556309" s="78"/>
      <c r="C556309" s="77"/>
    </row>
    <row r="556310" spans="2:3" x14ac:dyDescent="0.25">
      <c r="B556310" s="78"/>
      <c r="C556310" s="77"/>
    </row>
    <row r="556311" spans="2:3" x14ac:dyDescent="0.25">
      <c r="B556311" s="78"/>
      <c r="C556311" s="77"/>
    </row>
    <row r="556312" spans="2:3" x14ac:dyDescent="0.25">
      <c r="B556312" s="78"/>
      <c r="C556312" s="77"/>
    </row>
    <row r="556313" spans="2:3" x14ac:dyDescent="0.25">
      <c r="B556313" s="78"/>
      <c r="C556313" s="77"/>
    </row>
    <row r="556314" spans="2:3" x14ac:dyDescent="0.25">
      <c r="B556314" s="78"/>
      <c r="C556314" s="77"/>
    </row>
    <row r="556315" spans="2:3" x14ac:dyDescent="0.25">
      <c r="B556315" s="78"/>
      <c r="C556315" s="77"/>
    </row>
    <row r="556316" spans="2:3" x14ac:dyDescent="0.25">
      <c r="B556316" s="78"/>
      <c r="C556316" s="77"/>
    </row>
    <row r="556317" spans="2:3" x14ac:dyDescent="0.25">
      <c r="B556317" s="78"/>
      <c r="C556317" s="77"/>
    </row>
    <row r="556318" spans="2:3" x14ac:dyDescent="0.25">
      <c r="B556318" s="78"/>
      <c r="C556318" s="77"/>
    </row>
    <row r="556428" spans="2:3" x14ac:dyDescent="0.25">
      <c r="B556428" s="78"/>
      <c r="C556428" s="77"/>
    </row>
    <row r="556429" spans="2:3" x14ac:dyDescent="0.25">
      <c r="B556429" s="78"/>
      <c r="C556429" s="77"/>
    </row>
    <row r="556430" spans="2:3" x14ac:dyDescent="0.25">
      <c r="B556430" s="78"/>
      <c r="C556430" s="77"/>
    </row>
    <row r="556431" spans="2:3" x14ac:dyDescent="0.25">
      <c r="B556431" s="78"/>
      <c r="C556431" s="77"/>
    </row>
    <row r="556432" spans="2:3" x14ac:dyDescent="0.25">
      <c r="B556432" s="78"/>
      <c r="C556432" s="77"/>
    </row>
    <row r="556433" spans="2:3" x14ac:dyDescent="0.25">
      <c r="B556433" s="78"/>
      <c r="C556433" s="77"/>
    </row>
    <row r="556434" spans="2:3" x14ac:dyDescent="0.25">
      <c r="B556434" s="78"/>
      <c r="C556434" s="77"/>
    </row>
    <row r="556435" spans="2:3" x14ac:dyDescent="0.25">
      <c r="B556435" s="78"/>
      <c r="C556435" s="77"/>
    </row>
    <row r="556436" spans="2:3" x14ac:dyDescent="0.25">
      <c r="B556436" s="78"/>
      <c r="C556436" s="77"/>
    </row>
    <row r="556437" spans="2:3" x14ac:dyDescent="0.25">
      <c r="B556437" s="78"/>
      <c r="C556437" s="77"/>
    </row>
    <row r="556438" spans="2:3" x14ac:dyDescent="0.25">
      <c r="B556438" s="78"/>
      <c r="C556438" s="77"/>
    </row>
    <row r="556439" spans="2:3" x14ac:dyDescent="0.25">
      <c r="B556439" s="78"/>
      <c r="C556439" s="77"/>
    </row>
    <row r="556440" spans="2:3" x14ac:dyDescent="0.25">
      <c r="B556440" s="78"/>
      <c r="C556440" s="77"/>
    </row>
    <row r="556550" spans="2:3" x14ac:dyDescent="0.25">
      <c r="B556550" s="78"/>
      <c r="C556550" s="77"/>
    </row>
    <row r="556551" spans="2:3" x14ac:dyDescent="0.25">
      <c r="B556551" s="78"/>
      <c r="C556551" s="77"/>
    </row>
    <row r="556552" spans="2:3" x14ac:dyDescent="0.25">
      <c r="B556552" s="78"/>
      <c r="C556552" s="77"/>
    </row>
    <row r="556553" spans="2:3" x14ac:dyDescent="0.25">
      <c r="B556553" s="78"/>
      <c r="C556553" s="77"/>
    </row>
    <row r="556554" spans="2:3" x14ac:dyDescent="0.25">
      <c r="B556554" s="78"/>
      <c r="C556554" s="77"/>
    </row>
    <row r="556555" spans="2:3" x14ac:dyDescent="0.25">
      <c r="B556555" s="78"/>
      <c r="C556555" s="77"/>
    </row>
    <row r="556556" spans="2:3" x14ac:dyDescent="0.25">
      <c r="B556556" s="78"/>
      <c r="C556556" s="77"/>
    </row>
    <row r="556557" spans="2:3" x14ac:dyDescent="0.25">
      <c r="B556557" s="78"/>
      <c r="C556557" s="77"/>
    </row>
    <row r="556558" spans="2:3" x14ac:dyDescent="0.25">
      <c r="B556558" s="78"/>
      <c r="C556558" s="77"/>
    </row>
    <row r="556559" spans="2:3" x14ac:dyDescent="0.25">
      <c r="B556559" s="78"/>
      <c r="C556559" s="77"/>
    </row>
    <row r="556560" spans="2:3" x14ac:dyDescent="0.25">
      <c r="B556560" s="78"/>
      <c r="C556560" s="77"/>
    </row>
    <row r="556561" spans="2:3" x14ac:dyDescent="0.25">
      <c r="B556561" s="78"/>
      <c r="C556561" s="77"/>
    </row>
    <row r="556562" spans="2:3" x14ac:dyDescent="0.25">
      <c r="B556562" s="78"/>
      <c r="C556562" s="77"/>
    </row>
    <row r="556672" spans="2:3" x14ac:dyDescent="0.25">
      <c r="B556672" s="78"/>
      <c r="C556672" s="77"/>
    </row>
    <row r="556673" spans="2:3" x14ac:dyDescent="0.25">
      <c r="B556673" s="78"/>
      <c r="C556673" s="77"/>
    </row>
    <row r="556674" spans="2:3" x14ac:dyDescent="0.25">
      <c r="B556674" s="78"/>
      <c r="C556674" s="77"/>
    </row>
    <row r="556675" spans="2:3" x14ac:dyDescent="0.25">
      <c r="B556675" s="78"/>
      <c r="C556675" s="77"/>
    </row>
    <row r="556676" spans="2:3" x14ac:dyDescent="0.25">
      <c r="B556676" s="78"/>
      <c r="C556676" s="77"/>
    </row>
    <row r="556677" spans="2:3" x14ac:dyDescent="0.25">
      <c r="B556677" s="78"/>
      <c r="C556677" s="77"/>
    </row>
    <row r="556678" spans="2:3" x14ac:dyDescent="0.25">
      <c r="B556678" s="78"/>
      <c r="C556678" s="77"/>
    </row>
    <row r="556679" spans="2:3" x14ac:dyDescent="0.25">
      <c r="B556679" s="78"/>
      <c r="C556679" s="77"/>
    </row>
    <row r="556680" spans="2:3" x14ac:dyDescent="0.25">
      <c r="B556680" s="78"/>
      <c r="C556680" s="77"/>
    </row>
    <row r="556681" spans="2:3" x14ac:dyDescent="0.25">
      <c r="B556681" s="78"/>
      <c r="C556681" s="77"/>
    </row>
    <row r="556682" spans="2:3" x14ac:dyDescent="0.25">
      <c r="B556682" s="78"/>
      <c r="C556682" s="77"/>
    </row>
    <row r="556683" spans="2:3" x14ac:dyDescent="0.25">
      <c r="B556683" s="78"/>
      <c r="C556683" s="77"/>
    </row>
    <row r="556684" spans="2:3" x14ac:dyDescent="0.25">
      <c r="B556684" s="78"/>
      <c r="C556684" s="77"/>
    </row>
    <row r="556794" spans="2:3" x14ac:dyDescent="0.25">
      <c r="B556794" s="78"/>
      <c r="C556794" s="77"/>
    </row>
    <row r="556795" spans="2:3" x14ac:dyDescent="0.25">
      <c r="B556795" s="78"/>
      <c r="C556795" s="77"/>
    </row>
    <row r="556796" spans="2:3" x14ac:dyDescent="0.25">
      <c r="B556796" s="78"/>
      <c r="C556796" s="77"/>
    </row>
    <row r="556797" spans="2:3" x14ac:dyDescent="0.25">
      <c r="B556797" s="78"/>
      <c r="C556797" s="77"/>
    </row>
    <row r="556798" spans="2:3" x14ac:dyDescent="0.25">
      <c r="B556798" s="78"/>
      <c r="C556798" s="77"/>
    </row>
    <row r="556799" spans="2:3" x14ac:dyDescent="0.25">
      <c r="B556799" s="78"/>
      <c r="C556799" s="77"/>
    </row>
    <row r="556800" spans="2:3" x14ac:dyDescent="0.25">
      <c r="B556800" s="78"/>
      <c r="C556800" s="77"/>
    </row>
    <row r="556801" spans="2:3" x14ac:dyDescent="0.25">
      <c r="B556801" s="78"/>
      <c r="C556801" s="77"/>
    </row>
    <row r="556802" spans="2:3" x14ac:dyDescent="0.25">
      <c r="B556802" s="78"/>
      <c r="C556802" s="77"/>
    </row>
    <row r="556803" spans="2:3" x14ac:dyDescent="0.25">
      <c r="B556803" s="78"/>
      <c r="C556803" s="77"/>
    </row>
    <row r="556804" spans="2:3" x14ac:dyDescent="0.25">
      <c r="B556804" s="78"/>
      <c r="C556804" s="77"/>
    </row>
    <row r="556805" spans="2:3" x14ac:dyDescent="0.25">
      <c r="B556805" s="78"/>
      <c r="C556805" s="77"/>
    </row>
    <row r="556806" spans="2:3" x14ac:dyDescent="0.25">
      <c r="B556806" s="78"/>
      <c r="C556806" s="77"/>
    </row>
    <row r="556916" spans="2:3" x14ac:dyDescent="0.25">
      <c r="B556916" s="78"/>
      <c r="C556916" s="77"/>
    </row>
    <row r="556917" spans="2:3" x14ac:dyDescent="0.25">
      <c r="B556917" s="78"/>
      <c r="C556917" s="77"/>
    </row>
    <row r="556918" spans="2:3" x14ac:dyDescent="0.25">
      <c r="B556918" s="78"/>
      <c r="C556918" s="77"/>
    </row>
    <row r="556919" spans="2:3" x14ac:dyDescent="0.25">
      <c r="B556919" s="78"/>
      <c r="C556919" s="77"/>
    </row>
    <row r="556920" spans="2:3" x14ac:dyDescent="0.25">
      <c r="B556920" s="78"/>
      <c r="C556920" s="77"/>
    </row>
    <row r="556921" spans="2:3" x14ac:dyDescent="0.25">
      <c r="B556921" s="78"/>
      <c r="C556921" s="77"/>
    </row>
    <row r="556922" spans="2:3" x14ac:dyDescent="0.25">
      <c r="B556922" s="78"/>
      <c r="C556922" s="77"/>
    </row>
    <row r="556923" spans="2:3" x14ac:dyDescent="0.25">
      <c r="B556923" s="78"/>
      <c r="C556923" s="77"/>
    </row>
    <row r="556924" spans="2:3" x14ac:dyDescent="0.25">
      <c r="B556924" s="78"/>
      <c r="C556924" s="77"/>
    </row>
    <row r="556925" spans="2:3" x14ac:dyDescent="0.25">
      <c r="B556925" s="78"/>
      <c r="C556925" s="77"/>
    </row>
    <row r="556926" spans="2:3" x14ac:dyDescent="0.25">
      <c r="B556926" s="78"/>
      <c r="C556926" s="77"/>
    </row>
    <row r="556927" spans="2:3" x14ac:dyDescent="0.25">
      <c r="B556927" s="78"/>
      <c r="C556927" s="77"/>
    </row>
    <row r="556928" spans="2:3" x14ac:dyDescent="0.25">
      <c r="B556928" s="78"/>
      <c r="C556928" s="77"/>
    </row>
    <row r="557038" spans="2:3" x14ac:dyDescent="0.25">
      <c r="B557038" s="78"/>
      <c r="C557038" s="77"/>
    </row>
    <row r="557039" spans="2:3" x14ac:dyDescent="0.25">
      <c r="B557039" s="78"/>
      <c r="C557039" s="77"/>
    </row>
    <row r="557040" spans="2:3" x14ac:dyDescent="0.25">
      <c r="B557040" s="78"/>
      <c r="C557040" s="77"/>
    </row>
    <row r="557041" spans="2:3" x14ac:dyDescent="0.25">
      <c r="B557041" s="78"/>
      <c r="C557041" s="77"/>
    </row>
    <row r="557042" spans="2:3" x14ac:dyDescent="0.25">
      <c r="B557042" s="78"/>
      <c r="C557042" s="77"/>
    </row>
    <row r="557043" spans="2:3" x14ac:dyDescent="0.25">
      <c r="B557043" s="78"/>
      <c r="C557043" s="77"/>
    </row>
    <row r="557044" spans="2:3" x14ac:dyDescent="0.25">
      <c r="B557044" s="78"/>
      <c r="C557044" s="77"/>
    </row>
    <row r="557045" spans="2:3" x14ac:dyDescent="0.25">
      <c r="B557045" s="78"/>
      <c r="C557045" s="77"/>
    </row>
    <row r="557046" spans="2:3" x14ac:dyDescent="0.25">
      <c r="B557046" s="78"/>
      <c r="C557046" s="77"/>
    </row>
    <row r="557047" spans="2:3" x14ac:dyDescent="0.25">
      <c r="B557047" s="78"/>
      <c r="C557047" s="77"/>
    </row>
    <row r="557048" spans="2:3" x14ac:dyDescent="0.25">
      <c r="B557048" s="78"/>
      <c r="C557048" s="77"/>
    </row>
    <row r="557049" spans="2:3" x14ac:dyDescent="0.25">
      <c r="B557049" s="78"/>
      <c r="C557049" s="77"/>
    </row>
    <row r="557050" spans="2:3" x14ac:dyDescent="0.25">
      <c r="B557050" s="78"/>
      <c r="C557050" s="77"/>
    </row>
    <row r="557160" spans="2:3" x14ac:dyDescent="0.25">
      <c r="B557160" s="78"/>
      <c r="C557160" s="77"/>
    </row>
    <row r="557161" spans="2:3" x14ac:dyDescent="0.25">
      <c r="B557161" s="78"/>
      <c r="C557161" s="77"/>
    </row>
    <row r="557162" spans="2:3" x14ac:dyDescent="0.25">
      <c r="B557162" s="78"/>
      <c r="C557162" s="77"/>
    </row>
    <row r="557163" spans="2:3" x14ac:dyDescent="0.25">
      <c r="B557163" s="78"/>
      <c r="C557163" s="77"/>
    </row>
    <row r="557164" spans="2:3" x14ac:dyDescent="0.25">
      <c r="B557164" s="78"/>
      <c r="C557164" s="77"/>
    </row>
    <row r="557165" spans="2:3" x14ac:dyDescent="0.25">
      <c r="B557165" s="78"/>
      <c r="C557165" s="77"/>
    </row>
    <row r="557166" spans="2:3" x14ac:dyDescent="0.25">
      <c r="B557166" s="78"/>
      <c r="C557166" s="77"/>
    </row>
    <row r="557167" spans="2:3" x14ac:dyDescent="0.25">
      <c r="B557167" s="78"/>
      <c r="C557167" s="77"/>
    </row>
    <row r="557168" spans="2:3" x14ac:dyDescent="0.25">
      <c r="B557168" s="78"/>
      <c r="C557168" s="77"/>
    </row>
    <row r="557169" spans="2:3" x14ac:dyDescent="0.25">
      <c r="B557169" s="78"/>
      <c r="C557169" s="77"/>
    </row>
    <row r="557170" spans="2:3" x14ac:dyDescent="0.25">
      <c r="B557170" s="78"/>
      <c r="C557170" s="77"/>
    </row>
    <row r="557171" spans="2:3" x14ac:dyDescent="0.25">
      <c r="B557171" s="78"/>
      <c r="C557171" s="77"/>
    </row>
    <row r="557172" spans="2:3" x14ac:dyDescent="0.25">
      <c r="B557172" s="78"/>
      <c r="C557172" s="77"/>
    </row>
    <row r="557282" spans="2:3" x14ac:dyDescent="0.25">
      <c r="B557282" s="78"/>
      <c r="C557282" s="77"/>
    </row>
    <row r="557283" spans="2:3" x14ac:dyDescent="0.25">
      <c r="B557283" s="78"/>
      <c r="C557283" s="77"/>
    </row>
    <row r="557284" spans="2:3" x14ac:dyDescent="0.25">
      <c r="B557284" s="78"/>
      <c r="C557284" s="77"/>
    </row>
    <row r="557285" spans="2:3" x14ac:dyDescent="0.25">
      <c r="B557285" s="78"/>
      <c r="C557285" s="77"/>
    </row>
    <row r="557286" spans="2:3" x14ac:dyDescent="0.25">
      <c r="B557286" s="78"/>
      <c r="C557286" s="77"/>
    </row>
    <row r="557287" spans="2:3" x14ac:dyDescent="0.25">
      <c r="B557287" s="78"/>
      <c r="C557287" s="77"/>
    </row>
    <row r="557288" spans="2:3" x14ac:dyDescent="0.25">
      <c r="B557288" s="78"/>
      <c r="C557288" s="77"/>
    </row>
    <row r="557289" spans="2:3" x14ac:dyDescent="0.25">
      <c r="B557289" s="78"/>
      <c r="C557289" s="77"/>
    </row>
    <row r="557290" spans="2:3" x14ac:dyDescent="0.25">
      <c r="B557290" s="78"/>
      <c r="C557290" s="77"/>
    </row>
    <row r="557291" spans="2:3" x14ac:dyDescent="0.25">
      <c r="B557291" s="78"/>
      <c r="C557291" s="77"/>
    </row>
    <row r="557292" spans="2:3" x14ac:dyDescent="0.25">
      <c r="B557292" s="78"/>
      <c r="C557292" s="77"/>
    </row>
    <row r="557293" spans="2:3" x14ac:dyDescent="0.25">
      <c r="B557293" s="78"/>
      <c r="C557293" s="77"/>
    </row>
    <row r="557294" spans="2:3" x14ac:dyDescent="0.25">
      <c r="B557294" s="78"/>
      <c r="C557294" s="77"/>
    </row>
    <row r="557404" spans="2:3" x14ac:dyDescent="0.25">
      <c r="B557404" s="78"/>
      <c r="C557404" s="77"/>
    </row>
    <row r="557405" spans="2:3" x14ac:dyDescent="0.25">
      <c r="B557405" s="78"/>
      <c r="C557405" s="77"/>
    </row>
    <row r="557406" spans="2:3" x14ac:dyDescent="0.25">
      <c r="B557406" s="78"/>
      <c r="C557406" s="77"/>
    </row>
    <row r="557407" spans="2:3" x14ac:dyDescent="0.25">
      <c r="B557407" s="78"/>
      <c r="C557407" s="77"/>
    </row>
    <row r="557408" spans="2:3" x14ac:dyDescent="0.25">
      <c r="B557408" s="78"/>
      <c r="C557408" s="77"/>
    </row>
    <row r="557409" spans="2:3" x14ac:dyDescent="0.25">
      <c r="B557409" s="78"/>
      <c r="C557409" s="77"/>
    </row>
    <row r="557410" spans="2:3" x14ac:dyDescent="0.25">
      <c r="B557410" s="78"/>
      <c r="C557410" s="77"/>
    </row>
    <row r="557411" spans="2:3" x14ac:dyDescent="0.25">
      <c r="B557411" s="78"/>
      <c r="C557411" s="77"/>
    </row>
    <row r="557412" spans="2:3" x14ac:dyDescent="0.25">
      <c r="B557412" s="78"/>
      <c r="C557412" s="77"/>
    </row>
    <row r="557413" spans="2:3" x14ac:dyDescent="0.25">
      <c r="B557413" s="78"/>
      <c r="C557413" s="77"/>
    </row>
    <row r="557414" spans="2:3" x14ac:dyDescent="0.25">
      <c r="B557414" s="78"/>
      <c r="C557414" s="77"/>
    </row>
    <row r="557415" spans="2:3" x14ac:dyDescent="0.25">
      <c r="B557415" s="78"/>
      <c r="C557415" s="77"/>
    </row>
    <row r="557416" spans="2:3" x14ac:dyDescent="0.25">
      <c r="B557416" s="78"/>
      <c r="C557416" s="77"/>
    </row>
    <row r="557526" spans="2:3" x14ac:dyDescent="0.25">
      <c r="B557526" s="78"/>
      <c r="C557526" s="77"/>
    </row>
    <row r="557527" spans="2:3" x14ac:dyDescent="0.25">
      <c r="B557527" s="78"/>
      <c r="C557527" s="77"/>
    </row>
    <row r="557528" spans="2:3" x14ac:dyDescent="0.25">
      <c r="B557528" s="78"/>
      <c r="C557528" s="77"/>
    </row>
    <row r="557529" spans="2:3" x14ac:dyDescent="0.25">
      <c r="B557529" s="78"/>
      <c r="C557529" s="77"/>
    </row>
    <row r="557530" spans="2:3" x14ac:dyDescent="0.25">
      <c r="B557530" s="78"/>
      <c r="C557530" s="77"/>
    </row>
    <row r="557531" spans="2:3" x14ac:dyDescent="0.25">
      <c r="B557531" s="78"/>
      <c r="C557531" s="77"/>
    </row>
    <row r="557532" spans="2:3" x14ac:dyDescent="0.25">
      <c r="B557532" s="78"/>
      <c r="C557532" s="77"/>
    </row>
    <row r="557533" spans="2:3" x14ac:dyDescent="0.25">
      <c r="B557533" s="78"/>
      <c r="C557533" s="77"/>
    </row>
    <row r="557534" spans="2:3" x14ac:dyDescent="0.25">
      <c r="B557534" s="78"/>
      <c r="C557534" s="77"/>
    </row>
    <row r="557535" spans="2:3" x14ac:dyDescent="0.25">
      <c r="B557535" s="78"/>
      <c r="C557535" s="77"/>
    </row>
    <row r="557536" spans="2:3" x14ac:dyDescent="0.25">
      <c r="B557536" s="78"/>
      <c r="C557536" s="77"/>
    </row>
    <row r="557537" spans="2:3" x14ac:dyDescent="0.25">
      <c r="B557537" s="78"/>
      <c r="C557537" s="77"/>
    </row>
    <row r="557538" spans="2:3" x14ac:dyDescent="0.25">
      <c r="B557538" s="78"/>
      <c r="C557538" s="77"/>
    </row>
    <row r="557648" spans="2:3" x14ac:dyDescent="0.25">
      <c r="B557648" s="78"/>
      <c r="C557648" s="77"/>
    </row>
    <row r="557649" spans="2:3" x14ac:dyDescent="0.25">
      <c r="B557649" s="78"/>
      <c r="C557649" s="77"/>
    </row>
    <row r="557650" spans="2:3" x14ac:dyDescent="0.25">
      <c r="B557650" s="78"/>
      <c r="C557650" s="77"/>
    </row>
    <row r="557651" spans="2:3" x14ac:dyDescent="0.25">
      <c r="B557651" s="78"/>
      <c r="C557651" s="77"/>
    </row>
    <row r="557652" spans="2:3" x14ac:dyDescent="0.25">
      <c r="B557652" s="78"/>
      <c r="C557652" s="77"/>
    </row>
    <row r="557653" spans="2:3" x14ac:dyDescent="0.25">
      <c r="B557653" s="78"/>
      <c r="C557653" s="77"/>
    </row>
    <row r="557654" spans="2:3" x14ac:dyDescent="0.25">
      <c r="B557654" s="78"/>
      <c r="C557654" s="77"/>
    </row>
    <row r="557655" spans="2:3" x14ac:dyDescent="0.25">
      <c r="B557655" s="78"/>
      <c r="C557655" s="77"/>
    </row>
    <row r="557656" spans="2:3" x14ac:dyDescent="0.25">
      <c r="B557656" s="78"/>
      <c r="C557656" s="77"/>
    </row>
    <row r="557657" spans="2:3" x14ac:dyDescent="0.25">
      <c r="B557657" s="78"/>
      <c r="C557657" s="77"/>
    </row>
    <row r="557658" spans="2:3" x14ac:dyDescent="0.25">
      <c r="B557658" s="78"/>
      <c r="C557658" s="77"/>
    </row>
    <row r="557659" spans="2:3" x14ac:dyDescent="0.25">
      <c r="B557659" s="78"/>
      <c r="C557659" s="77"/>
    </row>
    <row r="557660" spans="2:3" x14ac:dyDescent="0.25">
      <c r="B557660" s="78"/>
      <c r="C557660" s="77"/>
    </row>
    <row r="557770" spans="2:3" x14ac:dyDescent="0.25">
      <c r="B557770" s="78"/>
      <c r="C557770" s="77"/>
    </row>
    <row r="557771" spans="2:3" x14ac:dyDescent="0.25">
      <c r="B557771" s="78"/>
      <c r="C557771" s="77"/>
    </row>
    <row r="557772" spans="2:3" x14ac:dyDescent="0.25">
      <c r="B557772" s="78"/>
      <c r="C557772" s="77"/>
    </row>
    <row r="557773" spans="2:3" x14ac:dyDescent="0.25">
      <c r="B557773" s="78"/>
      <c r="C557773" s="77"/>
    </row>
    <row r="557774" spans="2:3" x14ac:dyDescent="0.25">
      <c r="B557774" s="78"/>
      <c r="C557774" s="77"/>
    </row>
    <row r="557775" spans="2:3" x14ac:dyDescent="0.25">
      <c r="B557775" s="78"/>
      <c r="C557775" s="77"/>
    </row>
    <row r="557776" spans="2:3" x14ac:dyDescent="0.25">
      <c r="B557776" s="78"/>
      <c r="C557776" s="77"/>
    </row>
    <row r="557777" spans="2:3" x14ac:dyDescent="0.25">
      <c r="B557777" s="78"/>
      <c r="C557777" s="77"/>
    </row>
    <row r="557778" spans="2:3" x14ac:dyDescent="0.25">
      <c r="B557778" s="78"/>
      <c r="C557778" s="77"/>
    </row>
    <row r="557779" spans="2:3" x14ac:dyDescent="0.25">
      <c r="B557779" s="78"/>
      <c r="C557779" s="77"/>
    </row>
    <row r="557780" spans="2:3" x14ac:dyDescent="0.25">
      <c r="B557780" s="78"/>
      <c r="C557780" s="77"/>
    </row>
    <row r="557781" spans="2:3" x14ac:dyDescent="0.25">
      <c r="B557781" s="78"/>
      <c r="C557781" s="77"/>
    </row>
    <row r="557782" spans="2:3" x14ac:dyDescent="0.25">
      <c r="B557782" s="78"/>
      <c r="C557782" s="77"/>
    </row>
    <row r="557892" spans="2:3" x14ac:dyDescent="0.25">
      <c r="B557892" s="78"/>
      <c r="C557892" s="77"/>
    </row>
    <row r="557893" spans="2:3" x14ac:dyDescent="0.25">
      <c r="B557893" s="78"/>
      <c r="C557893" s="77"/>
    </row>
    <row r="557894" spans="2:3" x14ac:dyDescent="0.25">
      <c r="B557894" s="78"/>
      <c r="C557894" s="77"/>
    </row>
    <row r="557895" spans="2:3" x14ac:dyDescent="0.25">
      <c r="B557895" s="78"/>
      <c r="C557895" s="77"/>
    </row>
    <row r="557896" spans="2:3" x14ac:dyDescent="0.25">
      <c r="B557896" s="78"/>
      <c r="C557896" s="77"/>
    </row>
    <row r="557897" spans="2:3" x14ac:dyDescent="0.25">
      <c r="B557897" s="78"/>
      <c r="C557897" s="77"/>
    </row>
    <row r="557898" spans="2:3" x14ac:dyDescent="0.25">
      <c r="B557898" s="78"/>
      <c r="C557898" s="77"/>
    </row>
    <row r="557899" spans="2:3" x14ac:dyDescent="0.25">
      <c r="B557899" s="78"/>
      <c r="C557899" s="77"/>
    </row>
    <row r="557900" spans="2:3" x14ac:dyDescent="0.25">
      <c r="B557900" s="78"/>
      <c r="C557900" s="77"/>
    </row>
    <row r="557901" spans="2:3" x14ac:dyDescent="0.25">
      <c r="B557901" s="78"/>
      <c r="C557901" s="77"/>
    </row>
    <row r="557902" spans="2:3" x14ac:dyDescent="0.25">
      <c r="B557902" s="78"/>
      <c r="C557902" s="77"/>
    </row>
    <row r="557903" spans="2:3" x14ac:dyDescent="0.25">
      <c r="B557903" s="78"/>
      <c r="C557903" s="77"/>
    </row>
    <row r="557904" spans="2:3" x14ac:dyDescent="0.25">
      <c r="B557904" s="78"/>
      <c r="C557904" s="77"/>
    </row>
    <row r="558014" spans="2:3" x14ac:dyDescent="0.25">
      <c r="B558014" s="78"/>
      <c r="C558014" s="77"/>
    </row>
    <row r="558015" spans="2:3" x14ac:dyDescent="0.25">
      <c r="B558015" s="78"/>
      <c r="C558015" s="77"/>
    </row>
    <row r="558016" spans="2:3" x14ac:dyDescent="0.25">
      <c r="B558016" s="78"/>
      <c r="C558016" s="77"/>
    </row>
    <row r="558017" spans="2:3" x14ac:dyDescent="0.25">
      <c r="B558017" s="78"/>
      <c r="C558017" s="77"/>
    </row>
    <row r="558018" spans="2:3" x14ac:dyDescent="0.25">
      <c r="B558018" s="78"/>
      <c r="C558018" s="77"/>
    </row>
    <row r="558019" spans="2:3" x14ac:dyDescent="0.25">
      <c r="B558019" s="78"/>
      <c r="C558019" s="77"/>
    </row>
    <row r="558020" spans="2:3" x14ac:dyDescent="0.25">
      <c r="B558020" s="78"/>
      <c r="C558020" s="77"/>
    </row>
    <row r="558021" spans="2:3" x14ac:dyDescent="0.25">
      <c r="B558021" s="78"/>
      <c r="C558021" s="77"/>
    </row>
    <row r="558022" spans="2:3" x14ac:dyDescent="0.25">
      <c r="B558022" s="78"/>
      <c r="C558022" s="77"/>
    </row>
    <row r="558023" spans="2:3" x14ac:dyDescent="0.25">
      <c r="B558023" s="78"/>
      <c r="C558023" s="77"/>
    </row>
    <row r="558024" spans="2:3" x14ac:dyDescent="0.25">
      <c r="B558024" s="78"/>
      <c r="C558024" s="77"/>
    </row>
    <row r="558025" spans="2:3" x14ac:dyDescent="0.25">
      <c r="B558025" s="78"/>
      <c r="C558025" s="77"/>
    </row>
    <row r="558026" spans="2:3" x14ac:dyDescent="0.25">
      <c r="B558026" s="78"/>
      <c r="C558026" s="77"/>
    </row>
    <row r="558136" spans="2:3" x14ac:dyDescent="0.25">
      <c r="B558136" s="78"/>
      <c r="C558136" s="77"/>
    </row>
    <row r="558137" spans="2:3" x14ac:dyDescent="0.25">
      <c r="B558137" s="78"/>
      <c r="C558137" s="77"/>
    </row>
    <row r="558138" spans="2:3" x14ac:dyDescent="0.25">
      <c r="B558138" s="78"/>
      <c r="C558138" s="77"/>
    </row>
    <row r="558139" spans="2:3" x14ac:dyDescent="0.25">
      <c r="B558139" s="78"/>
      <c r="C558139" s="77"/>
    </row>
    <row r="558140" spans="2:3" x14ac:dyDescent="0.25">
      <c r="B558140" s="78"/>
      <c r="C558140" s="77"/>
    </row>
    <row r="558141" spans="2:3" x14ac:dyDescent="0.25">
      <c r="B558141" s="78"/>
      <c r="C558141" s="77"/>
    </row>
    <row r="558142" spans="2:3" x14ac:dyDescent="0.25">
      <c r="B558142" s="78"/>
      <c r="C558142" s="77"/>
    </row>
    <row r="558143" spans="2:3" x14ac:dyDescent="0.25">
      <c r="B558143" s="78"/>
      <c r="C558143" s="77"/>
    </row>
    <row r="558144" spans="2:3" x14ac:dyDescent="0.25">
      <c r="B558144" s="78"/>
      <c r="C558144" s="77"/>
    </row>
    <row r="558145" spans="2:3" x14ac:dyDescent="0.25">
      <c r="B558145" s="78"/>
      <c r="C558145" s="77"/>
    </row>
    <row r="558146" spans="2:3" x14ac:dyDescent="0.25">
      <c r="B558146" s="78"/>
      <c r="C558146" s="77"/>
    </row>
    <row r="558147" spans="2:3" x14ac:dyDescent="0.25">
      <c r="B558147" s="78"/>
      <c r="C558147" s="77"/>
    </row>
    <row r="558148" spans="2:3" x14ac:dyDescent="0.25">
      <c r="B558148" s="78"/>
      <c r="C558148" s="77"/>
    </row>
    <row r="558258" spans="2:3" x14ac:dyDescent="0.25">
      <c r="B558258" s="78"/>
      <c r="C558258" s="77"/>
    </row>
    <row r="558259" spans="2:3" x14ac:dyDescent="0.25">
      <c r="B558259" s="78"/>
      <c r="C558259" s="77"/>
    </row>
    <row r="558260" spans="2:3" x14ac:dyDescent="0.25">
      <c r="B558260" s="78"/>
      <c r="C558260" s="77"/>
    </row>
    <row r="558261" spans="2:3" x14ac:dyDescent="0.25">
      <c r="B558261" s="78"/>
      <c r="C558261" s="77"/>
    </row>
    <row r="558262" spans="2:3" x14ac:dyDescent="0.25">
      <c r="B558262" s="78"/>
      <c r="C558262" s="77"/>
    </row>
    <row r="558263" spans="2:3" x14ac:dyDescent="0.25">
      <c r="B558263" s="78"/>
      <c r="C558263" s="77"/>
    </row>
    <row r="558264" spans="2:3" x14ac:dyDescent="0.25">
      <c r="B558264" s="78"/>
      <c r="C558264" s="77"/>
    </row>
    <row r="558265" spans="2:3" x14ac:dyDescent="0.25">
      <c r="B558265" s="78"/>
      <c r="C558265" s="77"/>
    </row>
    <row r="558266" spans="2:3" x14ac:dyDescent="0.25">
      <c r="B558266" s="78"/>
      <c r="C558266" s="77"/>
    </row>
    <row r="558267" spans="2:3" x14ac:dyDescent="0.25">
      <c r="B558267" s="78"/>
      <c r="C558267" s="77"/>
    </row>
    <row r="558268" spans="2:3" x14ac:dyDescent="0.25">
      <c r="B558268" s="78"/>
      <c r="C558268" s="77"/>
    </row>
    <row r="558269" spans="2:3" x14ac:dyDescent="0.25">
      <c r="B558269" s="78"/>
      <c r="C558269" s="77"/>
    </row>
    <row r="558270" spans="2:3" x14ac:dyDescent="0.25">
      <c r="B558270" s="78"/>
      <c r="C558270" s="77"/>
    </row>
    <row r="558380" spans="2:3" x14ac:dyDescent="0.25">
      <c r="B558380" s="78"/>
      <c r="C558380" s="77"/>
    </row>
    <row r="558381" spans="2:3" x14ac:dyDescent="0.25">
      <c r="B558381" s="78"/>
      <c r="C558381" s="77"/>
    </row>
    <row r="558382" spans="2:3" x14ac:dyDescent="0.25">
      <c r="B558382" s="78"/>
      <c r="C558382" s="77"/>
    </row>
    <row r="558383" spans="2:3" x14ac:dyDescent="0.25">
      <c r="B558383" s="78"/>
      <c r="C558383" s="77"/>
    </row>
    <row r="558384" spans="2:3" x14ac:dyDescent="0.25">
      <c r="B558384" s="78"/>
      <c r="C558384" s="77"/>
    </row>
    <row r="558385" spans="2:3" x14ac:dyDescent="0.25">
      <c r="B558385" s="78"/>
      <c r="C558385" s="77"/>
    </row>
    <row r="558386" spans="2:3" x14ac:dyDescent="0.25">
      <c r="B558386" s="78"/>
      <c r="C558386" s="77"/>
    </row>
    <row r="558387" spans="2:3" x14ac:dyDescent="0.25">
      <c r="B558387" s="78"/>
      <c r="C558387" s="77"/>
    </row>
    <row r="558388" spans="2:3" x14ac:dyDescent="0.25">
      <c r="B558388" s="78"/>
      <c r="C558388" s="77"/>
    </row>
    <row r="558389" spans="2:3" x14ac:dyDescent="0.25">
      <c r="B558389" s="78"/>
      <c r="C558389" s="77"/>
    </row>
    <row r="558390" spans="2:3" x14ac:dyDescent="0.25">
      <c r="B558390" s="78"/>
      <c r="C558390" s="77"/>
    </row>
    <row r="558391" spans="2:3" x14ac:dyDescent="0.25">
      <c r="B558391" s="78"/>
      <c r="C558391" s="77"/>
    </row>
    <row r="558392" spans="2:3" x14ac:dyDescent="0.25">
      <c r="B558392" s="78"/>
      <c r="C558392" s="77"/>
    </row>
    <row r="558502" spans="2:3" x14ac:dyDescent="0.25">
      <c r="B558502" s="78"/>
      <c r="C558502" s="77"/>
    </row>
    <row r="558503" spans="2:3" x14ac:dyDescent="0.25">
      <c r="B558503" s="78"/>
      <c r="C558503" s="77"/>
    </row>
    <row r="558504" spans="2:3" x14ac:dyDescent="0.25">
      <c r="B558504" s="78"/>
      <c r="C558504" s="77"/>
    </row>
    <row r="558505" spans="2:3" x14ac:dyDescent="0.25">
      <c r="B558505" s="78"/>
      <c r="C558505" s="77"/>
    </row>
    <row r="558506" spans="2:3" x14ac:dyDescent="0.25">
      <c r="B558506" s="78"/>
      <c r="C558506" s="77"/>
    </row>
    <row r="558507" spans="2:3" x14ac:dyDescent="0.25">
      <c r="B558507" s="78"/>
      <c r="C558507" s="77"/>
    </row>
    <row r="558508" spans="2:3" x14ac:dyDescent="0.25">
      <c r="B558508" s="78"/>
      <c r="C558508" s="77"/>
    </row>
    <row r="558509" spans="2:3" x14ac:dyDescent="0.25">
      <c r="B558509" s="78"/>
      <c r="C558509" s="77"/>
    </row>
    <row r="558510" spans="2:3" x14ac:dyDescent="0.25">
      <c r="B558510" s="78"/>
      <c r="C558510" s="77"/>
    </row>
    <row r="558511" spans="2:3" x14ac:dyDescent="0.25">
      <c r="B558511" s="78"/>
      <c r="C558511" s="77"/>
    </row>
    <row r="558512" spans="2:3" x14ac:dyDescent="0.25">
      <c r="B558512" s="78"/>
      <c r="C558512" s="77"/>
    </row>
    <row r="558513" spans="2:3" x14ac:dyDescent="0.25">
      <c r="B558513" s="78"/>
      <c r="C558513" s="77"/>
    </row>
    <row r="558514" spans="2:3" x14ac:dyDescent="0.25">
      <c r="B558514" s="78"/>
      <c r="C558514" s="77"/>
    </row>
    <row r="558624" spans="2:3" x14ac:dyDescent="0.25">
      <c r="B558624" s="78"/>
      <c r="C558624" s="77"/>
    </row>
    <row r="558625" spans="2:3" x14ac:dyDescent="0.25">
      <c r="B558625" s="78"/>
      <c r="C558625" s="77"/>
    </row>
    <row r="558626" spans="2:3" x14ac:dyDescent="0.25">
      <c r="B558626" s="78"/>
      <c r="C558626" s="77"/>
    </row>
    <row r="558627" spans="2:3" x14ac:dyDescent="0.25">
      <c r="B558627" s="78"/>
      <c r="C558627" s="77"/>
    </row>
    <row r="558628" spans="2:3" x14ac:dyDescent="0.25">
      <c r="B558628" s="78"/>
      <c r="C558628" s="77"/>
    </row>
    <row r="558629" spans="2:3" x14ac:dyDescent="0.25">
      <c r="B558629" s="78"/>
      <c r="C558629" s="77"/>
    </row>
    <row r="558630" spans="2:3" x14ac:dyDescent="0.25">
      <c r="B558630" s="78"/>
      <c r="C558630" s="77"/>
    </row>
    <row r="558631" spans="2:3" x14ac:dyDescent="0.25">
      <c r="B558631" s="78"/>
      <c r="C558631" s="77"/>
    </row>
    <row r="558632" spans="2:3" x14ac:dyDescent="0.25">
      <c r="B558632" s="78"/>
      <c r="C558632" s="77"/>
    </row>
    <row r="558633" spans="2:3" x14ac:dyDescent="0.25">
      <c r="B558633" s="78"/>
      <c r="C558633" s="77"/>
    </row>
    <row r="558634" spans="2:3" x14ac:dyDescent="0.25">
      <c r="B558634" s="78"/>
      <c r="C558634" s="77"/>
    </row>
    <row r="558635" spans="2:3" x14ac:dyDescent="0.25">
      <c r="B558635" s="78"/>
      <c r="C558635" s="77"/>
    </row>
    <row r="558636" spans="2:3" x14ac:dyDescent="0.25">
      <c r="B558636" s="78"/>
      <c r="C558636" s="77"/>
    </row>
    <row r="558746" spans="2:3" x14ac:dyDescent="0.25">
      <c r="B558746" s="78"/>
      <c r="C558746" s="77"/>
    </row>
    <row r="558747" spans="2:3" x14ac:dyDescent="0.25">
      <c r="B558747" s="78"/>
      <c r="C558747" s="77"/>
    </row>
    <row r="558748" spans="2:3" x14ac:dyDescent="0.25">
      <c r="B558748" s="78"/>
      <c r="C558748" s="77"/>
    </row>
    <row r="558749" spans="2:3" x14ac:dyDescent="0.25">
      <c r="B558749" s="78"/>
      <c r="C558749" s="77"/>
    </row>
    <row r="558750" spans="2:3" x14ac:dyDescent="0.25">
      <c r="B558750" s="78"/>
      <c r="C558750" s="77"/>
    </row>
    <row r="558751" spans="2:3" x14ac:dyDescent="0.25">
      <c r="B558751" s="78"/>
      <c r="C558751" s="77"/>
    </row>
    <row r="558752" spans="2:3" x14ac:dyDescent="0.25">
      <c r="B558752" s="78"/>
      <c r="C558752" s="77"/>
    </row>
    <row r="558753" spans="2:3" x14ac:dyDescent="0.25">
      <c r="B558753" s="78"/>
      <c r="C558753" s="77"/>
    </row>
    <row r="558754" spans="2:3" x14ac:dyDescent="0.25">
      <c r="B558754" s="78"/>
      <c r="C558754" s="77"/>
    </row>
    <row r="558755" spans="2:3" x14ac:dyDescent="0.25">
      <c r="B558755" s="78"/>
      <c r="C558755" s="77"/>
    </row>
    <row r="558756" spans="2:3" x14ac:dyDescent="0.25">
      <c r="B558756" s="78"/>
      <c r="C558756" s="77"/>
    </row>
    <row r="558757" spans="2:3" x14ac:dyDescent="0.25">
      <c r="B558757" s="78"/>
      <c r="C558757" s="77"/>
    </row>
    <row r="558758" spans="2:3" x14ac:dyDescent="0.25">
      <c r="B558758" s="78"/>
      <c r="C558758" s="77"/>
    </row>
    <row r="558868" spans="2:3" x14ac:dyDescent="0.25">
      <c r="B558868" s="78"/>
      <c r="C558868" s="77"/>
    </row>
    <row r="558869" spans="2:3" x14ac:dyDescent="0.25">
      <c r="B558869" s="78"/>
      <c r="C558869" s="77"/>
    </row>
    <row r="558870" spans="2:3" x14ac:dyDescent="0.25">
      <c r="B558870" s="78"/>
      <c r="C558870" s="77"/>
    </row>
    <row r="558871" spans="2:3" x14ac:dyDescent="0.25">
      <c r="B558871" s="78"/>
      <c r="C558871" s="77"/>
    </row>
    <row r="558872" spans="2:3" x14ac:dyDescent="0.25">
      <c r="B558872" s="78"/>
      <c r="C558872" s="77"/>
    </row>
    <row r="558873" spans="2:3" x14ac:dyDescent="0.25">
      <c r="B558873" s="78"/>
      <c r="C558873" s="77"/>
    </row>
    <row r="558874" spans="2:3" x14ac:dyDescent="0.25">
      <c r="B558874" s="78"/>
      <c r="C558874" s="77"/>
    </row>
    <row r="558875" spans="2:3" x14ac:dyDescent="0.25">
      <c r="B558875" s="78"/>
      <c r="C558875" s="77"/>
    </row>
    <row r="558876" spans="2:3" x14ac:dyDescent="0.25">
      <c r="B558876" s="78"/>
      <c r="C558876" s="77"/>
    </row>
    <row r="558877" spans="2:3" x14ac:dyDescent="0.25">
      <c r="B558877" s="78"/>
      <c r="C558877" s="77"/>
    </row>
    <row r="558878" spans="2:3" x14ac:dyDescent="0.25">
      <c r="B558878" s="78"/>
      <c r="C558878" s="77"/>
    </row>
    <row r="558879" spans="2:3" x14ac:dyDescent="0.25">
      <c r="B558879" s="78"/>
      <c r="C558879" s="77"/>
    </row>
    <row r="558880" spans="2:3" x14ac:dyDescent="0.25">
      <c r="B558880" s="78"/>
      <c r="C558880" s="77"/>
    </row>
    <row r="558990" spans="2:3" x14ac:dyDescent="0.25">
      <c r="B558990" s="78"/>
      <c r="C558990" s="77"/>
    </row>
    <row r="558991" spans="2:3" x14ac:dyDescent="0.25">
      <c r="B558991" s="78"/>
      <c r="C558991" s="77"/>
    </row>
    <row r="558992" spans="2:3" x14ac:dyDescent="0.25">
      <c r="B558992" s="78"/>
      <c r="C558992" s="77"/>
    </row>
    <row r="558993" spans="2:3" x14ac:dyDescent="0.25">
      <c r="B558993" s="78"/>
      <c r="C558993" s="77"/>
    </row>
    <row r="558994" spans="2:3" x14ac:dyDescent="0.25">
      <c r="B558994" s="78"/>
      <c r="C558994" s="77"/>
    </row>
    <row r="558995" spans="2:3" x14ac:dyDescent="0.25">
      <c r="B558995" s="78"/>
      <c r="C558995" s="77"/>
    </row>
    <row r="558996" spans="2:3" x14ac:dyDescent="0.25">
      <c r="B558996" s="78"/>
      <c r="C558996" s="77"/>
    </row>
    <row r="558997" spans="2:3" x14ac:dyDescent="0.25">
      <c r="B558997" s="78"/>
      <c r="C558997" s="77"/>
    </row>
    <row r="558998" spans="2:3" x14ac:dyDescent="0.25">
      <c r="B558998" s="78"/>
      <c r="C558998" s="77"/>
    </row>
    <row r="558999" spans="2:3" x14ac:dyDescent="0.25">
      <c r="B558999" s="78"/>
      <c r="C558999" s="77"/>
    </row>
    <row r="559000" spans="2:3" x14ac:dyDescent="0.25">
      <c r="B559000" s="78"/>
      <c r="C559000" s="77"/>
    </row>
    <row r="559001" spans="2:3" x14ac:dyDescent="0.25">
      <c r="B559001" s="78"/>
      <c r="C559001" s="77"/>
    </row>
    <row r="559002" spans="2:3" x14ac:dyDescent="0.25">
      <c r="B559002" s="78"/>
      <c r="C559002" s="77"/>
    </row>
    <row r="559112" spans="2:3" x14ac:dyDescent="0.25">
      <c r="B559112" s="78"/>
      <c r="C559112" s="77"/>
    </row>
    <row r="559113" spans="2:3" x14ac:dyDescent="0.25">
      <c r="B559113" s="78"/>
      <c r="C559113" s="77"/>
    </row>
    <row r="559114" spans="2:3" x14ac:dyDescent="0.25">
      <c r="B559114" s="78"/>
      <c r="C559114" s="77"/>
    </row>
    <row r="559115" spans="2:3" x14ac:dyDescent="0.25">
      <c r="B559115" s="78"/>
      <c r="C559115" s="77"/>
    </row>
    <row r="559116" spans="2:3" x14ac:dyDescent="0.25">
      <c r="B559116" s="78"/>
      <c r="C559116" s="77"/>
    </row>
    <row r="559117" spans="2:3" x14ac:dyDescent="0.25">
      <c r="B559117" s="78"/>
      <c r="C559117" s="77"/>
    </row>
    <row r="559118" spans="2:3" x14ac:dyDescent="0.25">
      <c r="B559118" s="78"/>
      <c r="C559118" s="77"/>
    </row>
    <row r="559119" spans="2:3" x14ac:dyDescent="0.25">
      <c r="B559119" s="78"/>
      <c r="C559119" s="77"/>
    </row>
    <row r="559120" spans="2:3" x14ac:dyDescent="0.25">
      <c r="B559120" s="78"/>
      <c r="C559120" s="77"/>
    </row>
    <row r="559121" spans="2:3" x14ac:dyDescent="0.25">
      <c r="B559121" s="78"/>
      <c r="C559121" s="77"/>
    </row>
    <row r="559122" spans="2:3" x14ac:dyDescent="0.25">
      <c r="B559122" s="78"/>
      <c r="C559122" s="77"/>
    </row>
    <row r="559123" spans="2:3" x14ac:dyDescent="0.25">
      <c r="B559123" s="78"/>
      <c r="C559123" s="77"/>
    </row>
    <row r="559124" spans="2:3" x14ac:dyDescent="0.25">
      <c r="B559124" s="78"/>
      <c r="C559124" s="77"/>
    </row>
    <row r="559234" spans="2:3" x14ac:dyDescent="0.25">
      <c r="B559234" s="78"/>
      <c r="C559234" s="77"/>
    </row>
    <row r="559235" spans="2:3" x14ac:dyDescent="0.25">
      <c r="B559235" s="78"/>
      <c r="C559235" s="77"/>
    </row>
    <row r="559236" spans="2:3" x14ac:dyDescent="0.25">
      <c r="B559236" s="78"/>
      <c r="C559236" s="77"/>
    </row>
    <row r="559237" spans="2:3" x14ac:dyDescent="0.25">
      <c r="B559237" s="78"/>
      <c r="C559237" s="77"/>
    </row>
    <row r="559238" spans="2:3" x14ac:dyDescent="0.25">
      <c r="B559238" s="78"/>
      <c r="C559238" s="77"/>
    </row>
    <row r="559239" spans="2:3" x14ac:dyDescent="0.25">
      <c r="B559239" s="78"/>
      <c r="C559239" s="77"/>
    </row>
    <row r="559240" spans="2:3" x14ac:dyDescent="0.25">
      <c r="B559240" s="78"/>
      <c r="C559240" s="77"/>
    </row>
    <row r="559241" spans="2:3" x14ac:dyDescent="0.25">
      <c r="B559241" s="78"/>
      <c r="C559241" s="77"/>
    </row>
    <row r="559242" spans="2:3" x14ac:dyDescent="0.25">
      <c r="B559242" s="78"/>
      <c r="C559242" s="77"/>
    </row>
    <row r="559243" spans="2:3" x14ac:dyDescent="0.25">
      <c r="B559243" s="78"/>
      <c r="C559243" s="77"/>
    </row>
    <row r="559244" spans="2:3" x14ac:dyDescent="0.25">
      <c r="B559244" s="78"/>
      <c r="C559244" s="77"/>
    </row>
    <row r="559245" spans="2:3" x14ac:dyDescent="0.25">
      <c r="B559245" s="78"/>
      <c r="C559245" s="77"/>
    </row>
    <row r="559246" spans="2:3" x14ac:dyDescent="0.25">
      <c r="B559246" s="78"/>
      <c r="C559246" s="77"/>
    </row>
    <row r="559356" spans="2:3" x14ac:dyDescent="0.25">
      <c r="B559356" s="78"/>
      <c r="C559356" s="77"/>
    </row>
    <row r="559357" spans="2:3" x14ac:dyDescent="0.25">
      <c r="B559357" s="78"/>
      <c r="C559357" s="77"/>
    </row>
    <row r="559358" spans="2:3" x14ac:dyDescent="0.25">
      <c r="B559358" s="78"/>
      <c r="C559358" s="77"/>
    </row>
    <row r="559359" spans="2:3" x14ac:dyDescent="0.25">
      <c r="B559359" s="78"/>
      <c r="C559359" s="77"/>
    </row>
    <row r="559360" spans="2:3" x14ac:dyDescent="0.25">
      <c r="B559360" s="78"/>
      <c r="C559360" s="77"/>
    </row>
    <row r="559361" spans="2:3" x14ac:dyDescent="0.25">
      <c r="B559361" s="78"/>
      <c r="C559361" s="77"/>
    </row>
    <row r="559362" spans="2:3" x14ac:dyDescent="0.25">
      <c r="B559362" s="78"/>
      <c r="C559362" s="77"/>
    </row>
    <row r="559363" spans="2:3" x14ac:dyDescent="0.25">
      <c r="B559363" s="78"/>
      <c r="C559363" s="77"/>
    </row>
    <row r="559364" spans="2:3" x14ac:dyDescent="0.25">
      <c r="B559364" s="78"/>
      <c r="C559364" s="77"/>
    </row>
    <row r="559365" spans="2:3" x14ac:dyDescent="0.25">
      <c r="B559365" s="78"/>
      <c r="C559365" s="77"/>
    </row>
    <row r="559366" spans="2:3" x14ac:dyDescent="0.25">
      <c r="B559366" s="78"/>
      <c r="C559366" s="77"/>
    </row>
    <row r="559367" spans="2:3" x14ac:dyDescent="0.25">
      <c r="B559367" s="78"/>
      <c r="C559367" s="77"/>
    </row>
    <row r="559368" spans="2:3" x14ac:dyDescent="0.25">
      <c r="B559368" s="78"/>
      <c r="C559368" s="77"/>
    </row>
    <row r="559478" spans="2:3" x14ac:dyDescent="0.25">
      <c r="B559478" s="78"/>
      <c r="C559478" s="77"/>
    </row>
    <row r="559479" spans="2:3" x14ac:dyDescent="0.25">
      <c r="B559479" s="78"/>
      <c r="C559479" s="77"/>
    </row>
    <row r="559480" spans="2:3" x14ac:dyDescent="0.25">
      <c r="B559480" s="78"/>
      <c r="C559480" s="77"/>
    </row>
    <row r="559481" spans="2:3" x14ac:dyDescent="0.25">
      <c r="B559481" s="78"/>
      <c r="C559481" s="77"/>
    </row>
    <row r="559482" spans="2:3" x14ac:dyDescent="0.25">
      <c r="B559482" s="78"/>
      <c r="C559482" s="77"/>
    </row>
    <row r="559483" spans="2:3" x14ac:dyDescent="0.25">
      <c r="B559483" s="78"/>
      <c r="C559483" s="77"/>
    </row>
    <row r="559484" spans="2:3" x14ac:dyDescent="0.25">
      <c r="B559484" s="78"/>
      <c r="C559484" s="77"/>
    </row>
    <row r="559485" spans="2:3" x14ac:dyDescent="0.25">
      <c r="B559485" s="78"/>
      <c r="C559485" s="77"/>
    </row>
    <row r="559486" spans="2:3" x14ac:dyDescent="0.25">
      <c r="B559486" s="78"/>
      <c r="C559486" s="77"/>
    </row>
    <row r="559487" spans="2:3" x14ac:dyDescent="0.25">
      <c r="B559487" s="78"/>
      <c r="C559487" s="77"/>
    </row>
    <row r="559488" spans="2:3" x14ac:dyDescent="0.25">
      <c r="B559488" s="78"/>
      <c r="C559488" s="77"/>
    </row>
    <row r="559489" spans="2:3" x14ac:dyDescent="0.25">
      <c r="B559489" s="78"/>
      <c r="C559489" s="77"/>
    </row>
    <row r="559490" spans="2:3" x14ac:dyDescent="0.25">
      <c r="B559490" s="78"/>
      <c r="C559490" s="77"/>
    </row>
    <row r="559600" spans="2:3" x14ac:dyDescent="0.25">
      <c r="B559600" s="78"/>
      <c r="C559600" s="77"/>
    </row>
    <row r="559601" spans="2:3" x14ac:dyDescent="0.25">
      <c r="B559601" s="78"/>
      <c r="C559601" s="77"/>
    </row>
    <row r="559602" spans="2:3" x14ac:dyDescent="0.25">
      <c r="B559602" s="78"/>
      <c r="C559602" s="77"/>
    </row>
    <row r="559603" spans="2:3" x14ac:dyDescent="0.25">
      <c r="B559603" s="78"/>
      <c r="C559603" s="77"/>
    </row>
    <row r="559604" spans="2:3" x14ac:dyDescent="0.25">
      <c r="B559604" s="78"/>
      <c r="C559604" s="77"/>
    </row>
    <row r="559605" spans="2:3" x14ac:dyDescent="0.25">
      <c r="B559605" s="78"/>
      <c r="C559605" s="77"/>
    </row>
    <row r="559606" spans="2:3" x14ac:dyDescent="0.25">
      <c r="B559606" s="78"/>
      <c r="C559606" s="77"/>
    </row>
    <row r="559607" spans="2:3" x14ac:dyDescent="0.25">
      <c r="B559607" s="78"/>
      <c r="C559607" s="77"/>
    </row>
    <row r="559608" spans="2:3" x14ac:dyDescent="0.25">
      <c r="B559608" s="78"/>
      <c r="C559608" s="77"/>
    </row>
    <row r="559609" spans="2:3" x14ac:dyDescent="0.25">
      <c r="B559609" s="78"/>
      <c r="C559609" s="77"/>
    </row>
    <row r="559610" spans="2:3" x14ac:dyDescent="0.25">
      <c r="B559610" s="78"/>
      <c r="C559610" s="77"/>
    </row>
    <row r="559611" spans="2:3" x14ac:dyDescent="0.25">
      <c r="B559611" s="78"/>
      <c r="C559611" s="77"/>
    </row>
    <row r="559612" spans="2:3" x14ac:dyDescent="0.25">
      <c r="B559612" s="78"/>
      <c r="C559612" s="77"/>
    </row>
    <row r="559722" spans="2:3" x14ac:dyDescent="0.25">
      <c r="B559722" s="78"/>
      <c r="C559722" s="77"/>
    </row>
    <row r="559723" spans="2:3" x14ac:dyDescent="0.25">
      <c r="B559723" s="78"/>
      <c r="C559723" s="77"/>
    </row>
    <row r="559724" spans="2:3" x14ac:dyDescent="0.25">
      <c r="B559724" s="78"/>
      <c r="C559724" s="77"/>
    </row>
    <row r="559725" spans="2:3" x14ac:dyDescent="0.25">
      <c r="B559725" s="78"/>
      <c r="C559725" s="77"/>
    </row>
    <row r="559726" spans="2:3" x14ac:dyDescent="0.25">
      <c r="B559726" s="78"/>
      <c r="C559726" s="77"/>
    </row>
    <row r="559727" spans="2:3" x14ac:dyDescent="0.25">
      <c r="B559727" s="78"/>
      <c r="C559727" s="77"/>
    </row>
    <row r="559728" spans="2:3" x14ac:dyDescent="0.25">
      <c r="B559728" s="78"/>
      <c r="C559728" s="77"/>
    </row>
    <row r="559729" spans="2:3" x14ac:dyDescent="0.25">
      <c r="B559729" s="78"/>
      <c r="C559729" s="77"/>
    </row>
    <row r="559730" spans="2:3" x14ac:dyDescent="0.25">
      <c r="B559730" s="78"/>
      <c r="C559730" s="77"/>
    </row>
    <row r="559731" spans="2:3" x14ac:dyDescent="0.25">
      <c r="B559731" s="78"/>
      <c r="C559731" s="77"/>
    </row>
    <row r="559732" spans="2:3" x14ac:dyDescent="0.25">
      <c r="B559732" s="78"/>
      <c r="C559732" s="77"/>
    </row>
    <row r="559733" spans="2:3" x14ac:dyDescent="0.25">
      <c r="B559733" s="78"/>
      <c r="C559733" s="77"/>
    </row>
    <row r="559734" spans="2:3" x14ac:dyDescent="0.25">
      <c r="B559734" s="78"/>
      <c r="C559734" s="77"/>
    </row>
    <row r="559844" spans="2:3" x14ac:dyDescent="0.25">
      <c r="B559844" s="78"/>
      <c r="C559844" s="77"/>
    </row>
    <row r="559845" spans="2:3" x14ac:dyDescent="0.25">
      <c r="B559845" s="78"/>
      <c r="C559845" s="77"/>
    </row>
    <row r="559846" spans="2:3" x14ac:dyDescent="0.25">
      <c r="B559846" s="78"/>
      <c r="C559846" s="77"/>
    </row>
    <row r="559847" spans="2:3" x14ac:dyDescent="0.25">
      <c r="B559847" s="78"/>
      <c r="C559847" s="77"/>
    </row>
    <row r="559848" spans="2:3" x14ac:dyDescent="0.25">
      <c r="B559848" s="78"/>
      <c r="C559848" s="77"/>
    </row>
    <row r="559849" spans="2:3" x14ac:dyDescent="0.25">
      <c r="B559849" s="78"/>
      <c r="C559849" s="77"/>
    </row>
    <row r="559850" spans="2:3" x14ac:dyDescent="0.25">
      <c r="B559850" s="78"/>
      <c r="C559850" s="77"/>
    </row>
    <row r="559851" spans="2:3" x14ac:dyDescent="0.25">
      <c r="B559851" s="78"/>
      <c r="C559851" s="77"/>
    </row>
    <row r="559852" spans="2:3" x14ac:dyDescent="0.25">
      <c r="B559852" s="78"/>
      <c r="C559852" s="77"/>
    </row>
    <row r="559853" spans="2:3" x14ac:dyDescent="0.25">
      <c r="B559853" s="78"/>
      <c r="C559853" s="77"/>
    </row>
    <row r="559854" spans="2:3" x14ac:dyDescent="0.25">
      <c r="B559854" s="78"/>
      <c r="C559854" s="77"/>
    </row>
    <row r="559855" spans="2:3" x14ac:dyDescent="0.25">
      <c r="B559855" s="78"/>
      <c r="C559855" s="77"/>
    </row>
    <row r="559856" spans="2:3" x14ac:dyDescent="0.25">
      <c r="B559856" s="78"/>
      <c r="C559856" s="77"/>
    </row>
    <row r="559966" spans="2:3" x14ac:dyDescent="0.25">
      <c r="B559966" s="78"/>
      <c r="C559966" s="77"/>
    </row>
    <row r="559967" spans="2:3" x14ac:dyDescent="0.25">
      <c r="B559967" s="78"/>
      <c r="C559967" s="77"/>
    </row>
    <row r="559968" spans="2:3" x14ac:dyDescent="0.25">
      <c r="B559968" s="78"/>
      <c r="C559968" s="77"/>
    </row>
    <row r="559969" spans="2:3" x14ac:dyDescent="0.25">
      <c r="B559969" s="78"/>
      <c r="C559969" s="77"/>
    </row>
    <row r="559970" spans="2:3" x14ac:dyDescent="0.25">
      <c r="B559970" s="78"/>
      <c r="C559970" s="77"/>
    </row>
    <row r="559971" spans="2:3" x14ac:dyDescent="0.25">
      <c r="B559971" s="78"/>
      <c r="C559971" s="77"/>
    </row>
    <row r="559972" spans="2:3" x14ac:dyDescent="0.25">
      <c r="B559972" s="78"/>
      <c r="C559972" s="77"/>
    </row>
    <row r="559973" spans="2:3" x14ac:dyDescent="0.25">
      <c r="B559973" s="78"/>
      <c r="C559973" s="77"/>
    </row>
    <row r="559974" spans="2:3" x14ac:dyDescent="0.25">
      <c r="B559974" s="78"/>
      <c r="C559974" s="77"/>
    </row>
    <row r="559975" spans="2:3" x14ac:dyDescent="0.25">
      <c r="B559975" s="78"/>
      <c r="C559975" s="77"/>
    </row>
    <row r="559976" spans="2:3" x14ac:dyDescent="0.25">
      <c r="B559976" s="78"/>
      <c r="C559976" s="77"/>
    </row>
    <row r="559977" spans="2:3" x14ac:dyDescent="0.25">
      <c r="B559977" s="78"/>
      <c r="C559977" s="77"/>
    </row>
    <row r="559978" spans="2:3" x14ac:dyDescent="0.25">
      <c r="B559978" s="78"/>
      <c r="C559978" s="77"/>
    </row>
    <row r="560088" spans="2:3" x14ac:dyDescent="0.25">
      <c r="B560088" s="78"/>
      <c r="C560088" s="77"/>
    </row>
    <row r="560089" spans="2:3" x14ac:dyDescent="0.25">
      <c r="B560089" s="78"/>
      <c r="C560089" s="77"/>
    </row>
    <row r="560090" spans="2:3" x14ac:dyDescent="0.25">
      <c r="B560090" s="78"/>
      <c r="C560090" s="77"/>
    </row>
    <row r="560091" spans="2:3" x14ac:dyDescent="0.25">
      <c r="B560091" s="78"/>
      <c r="C560091" s="77"/>
    </row>
    <row r="560092" spans="2:3" x14ac:dyDescent="0.25">
      <c r="B560092" s="78"/>
      <c r="C560092" s="77"/>
    </row>
    <row r="560093" spans="2:3" x14ac:dyDescent="0.25">
      <c r="B560093" s="78"/>
      <c r="C560093" s="77"/>
    </row>
    <row r="560094" spans="2:3" x14ac:dyDescent="0.25">
      <c r="B560094" s="78"/>
      <c r="C560094" s="77"/>
    </row>
    <row r="560095" spans="2:3" x14ac:dyDescent="0.25">
      <c r="B560095" s="78"/>
      <c r="C560095" s="77"/>
    </row>
    <row r="560096" spans="2:3" x14ac:dyDescent="0.25">
      <c r="B560096" s="78"/>
      <c r="C560096" s="77"/>
    </row>
    <row r="560097" spans="2:3" x14ac:dyDescent="0.25">
      <c r="B560097" s="78"/>
      <c r="C560097" s="77"/>
    </row>
    <row r="560098" spans="2:3" x14ac:dyDescent="0.25">
      <c r="B560098" s="78"/>
      <c r="C560098" s="77"/>
    </row>
    <row r="560099" spans="2:3" x14ac:dyDescent="0.25">
      <c r="B560099" s="78"/>
      <c r="C560099" s="77"/>
    </row>
    <row r="560100" spans="2:3" x14ac:dyDescent="0.25">
      <c r="B560100" s="78"/>
      <c r="C560100" s="77"/>
    </row>
    <row r="560210" spans="2:3" x14ac:dyDescent="0.25">
      <c r="B560210" s="78"/>
      <c r="C560210" s="77"/>
    </row>
    <row r="560211" spans="2:3" x14ac:dyDescent="0.25">
      <c r="B560211" s="78"/>
      <c r="C560211" s="77"/>
    </row>
    <row r="560212" spans="2:3" x14ac:dyDescent="0.25">
      <c r="B560212" s="78"/>
      <c r="C560212" s="77"/>
    </row>
    <row r="560213" spans="2:3" x14ac:dyDescent="0.25">
      <c r="B560213" s="78"/>
      <c r="C560213" s="77"/>
    </row>
    <row r="560214" spans="2:3" x14ac:dyDescent="0.25">
      <c r="B560214" s="78"/>
      <c r="C560214" s="77"/>
    </row>
    <row r="560215" spans="2:3" x14ac:dyDescent="0.25">
      <c r="B560215" s="78"/>
      <c r="C560215" s="77"/>
    </row>
    <row r="560216" spans="2:3" x14ac:dyDescent="0.25">
      <c r="B560216" s="78"/>
      <c r="C560216" s="77"/>
    </row>
    <row r="560217" spans="2:3" x14ac:dyDescent="0.25">
      <c r="B560217" s="78"/>
      <c r="C560217" s="77"/>
    </row>
    <row r="560218" spans="2:3" x14ac:dyDescent="0.25">
      <c r="B560218" s="78"/>
      <c r="C560218" s="77"/>
    </row>
    <row r="560219" spans="2:3" x14ac:dyDescent="0.25">
      <c r="B560219" s="78"/>
      <c r="C560219" s="77"/>
    </row>
    <row r="560220" spans="2:3" x14ac:dyDescent="0.25">
      <c r="B560220" s="78"/>
      <c r="C560220" s="77"/>
    </row>
    <row r="560221" spans="2:3" x14ac:dyDescent="0.25">
      <c r="B560221" s="78"/>
      <c r="C560221" s="77"/>
    </row>
    <row r="560222" spans="2:3" x14ac:dyDescent="0.25">
      <c r="B560222" s="78"/>
      <c r="C560222" s="77"/>
    </row>
    <row r="560332" spans="2:3" x14ac:dyDescent="0.25">
      <c r="B560332" s="78"/>
      <c r="C560332" s="77"/>
    </row>
    <row r="560333" spans="2:3" x14ac:dyDescent="0.25">
      <c r="B560333" s="78"/>
      <c r="C560333" s="77"/>
    </row>
    <row r="560334" spans="2:3" x14ac:dyDescent="0.25">
      <c r="B560334" s="78"/>
      <c r="C560334" s="77"/>
    </row>
    <row r="560335" spans="2:3" x14ac:dyDescent="0.25">
      <c r="B560335" s="78"/>
      <c r="C560335" s="77"/>
    </row>
    <row r="560336" spans="2:3" x14ac:dyDescent="0.25">
      <c r="B560336" s="78"/>
      <c r="C560336" s="77"/>
    </row>
    <row r="560337" spans="2:3" x14ac:dyDescent="0.25">
      <c r="B560337" s="78"/>
      <c r="C560337" s="77"/>
    </row>
    <row r="560338" spans="2:3" x14ac:dyDescent="0.25">
      <c r="B560338" s="78"/>
      <c r="C560338" s="77"/>
    </row>
    <row r="560339" spans="2:3" x14ac:dyDescent="0.25">
      <c r="B560339" s="78"/>
      <c r="C560339" s="77"/>
    </row>
    <row r="560340" spans="2:3" x14ac:dyDescent="0.25">
      <c r="B560340" s="78"/>
      <c r="C560340" s="77"/>
    </row>
    <row r="560341" spans="2:3" x14ac:dyDescent="0.25">
      <c r="B560341" s="78"/>
      <c r="C560341" s="77"/>
    </row>
    <row r="560342" spans="2:3" x14ac:dyDescent="0.25">
      <c r="B560342" s="78"/>
      <c r="C560342" s="77"/>
    </row>
    <row r="560343" spans="2:3" x14ac:dyDescent="0.25">
      <c r="B560343" s="78"/>
      <c r="C560343" s="77"/>
    </row>
    <row r="560344" spans="2:3" x14ac:dyDescent="0.25">
      <c r="B560344" s="78"/>
      <c r="C560344" s="77"/>
    </row>
    <row r="560454" spans="2:3" x14ac:dyDescent="0.25">
      <c r="B560454" s="78"/>
      <c r="C560454" s="77"/>
    </row>
    <row r="560455" spans="2:3" x14ac:dyDescent="0.25">
      <c r="B560455" s="78"/>
      <c r="C560455" s="77"/>
    </row>
    <row r="560456" spans="2:3" x14ac:dyDescent="0.25">
      <c r="B560456" s="78"/>
      <c r="C560456" s="77"/>
    </row>
    <row r="560457" spans="2:3" x14ac:dyDescent="0.25">
      <c r="B560457" s="78"/>
      <c r="C560457" s="77"/>
    </row>
    <row r="560458" spans="2:3" x14ac:dyDescent="0.25">
      <c r="B560458" s="78"/>
      <c r="C560458" s="77"/>
    </row>
    <row r="560459" spans="2:3" x14ac:dyDescent="0.25">
      <c r="B560459" s="78"/>
      <c r="C560459" s="77"/>
    </row>
    <row r="560460" spans="2:3" x14ac:dyDescent="0.25">
      <c r="B560460" s="78"/>
      <c r="C560460" s="77"/>
    </row>
    <row r="560461" spans="2:3" x14ac:dyDescent="0.25">
      <c r="B560461" s="78"/>
      <c r="C560461" s="77"/>
    </row>
    <row r="560462" spans="2:3" x14ac:dyDescent="0.25">
      <c r="B560462" s="78"/>
      <c r="C560462" s="77"/>
    </row>
    <row r="560463" spans="2:3" x14ac:dyDescent="0.25">
      <c r="B560463" s="78"/>
      <c r="C560463" s="77"/>
    </row>
    <row r="560464" spans="2:3" x14ac:dyDescent="0.25">
      <c r="B560464" s="78"/>
      <c r="C560464" s="77"/>
    </row>
    <row r="560465" spans="2:3" x14ac:dyDescent="0.25">
      <c r="B560465" s="78"/>
      <c r="C560465" s="77"/>
    </row>
    <row r="560466" spans="2:3" x14ac:dyDescent="0.25">
      <c r="B560466" s="78"/>
      <c r="C560466" s="77"/>
    </row>
    <row r="560576" spans="2:3" x14ac:dyDescent="0.25">
      <c r="B560576" s="78"/>
      <c r="C560576" s="77"/>
    </row>
    <row r="560577" spans="2:3" x14ac:dyDescent="0.25">
      <c r="B560577" s="78"/>
      <c r="C560577" s="77"/>
    </row>
    <row r="560578" spans="2:3" x14ac:dyDescent="0.25">
      <c r="B560578" s="78"/>
      <c r="C560578" s="77"/>
    </row>
    <row r="560579" spans="2:3" x14ac:dyDescent="0.25">
      <c r="B560579" s="78"/>
      <c r="C560579" s="77"/>
    </row>
    <row r="560580" spans="2:3" x14ac:dyDescent="0.25">
      <c r="B560580" s="78"/>
      <c r="C560580" s="77"/>
    </row>
    <row r="560581" spans="2:3" x14ac:dyDescent="0.25">
      <c r="B560581" s="78"/>
      <c r="C560581" s="77"/>
    </row>
    <row r="560582" spans="2:3" x14ac:dyDescent="0.25">
      <c r="B560582" s="78"/>
      <c r="C560582" s="77"/>
    </row>
    <row r="560583" spans="2:3" x14ac:dyDescent="0.25">
      <c r="B560583" s="78"/>
      <c r="C560583" s="77"/>
    </row>
    <row r="560584" spans="2:3" x14ac:dyDescent="0.25">
      <c r="B560584" s="78"/>
      <c r="C560584" s="77"/>
    </row>
    <row r="560585" spans="2:3" x14ac:dyDescent="0.25">
      <c r="B560585" s="78"/>
      <c r="C560585" s="77"/>
    </row>
    <row r="560586" spans="2:3" x14ac:dyDescent="0.25">
      <c r="B560586" s="78"/>
      <c r="C560586" s="77"/>
    </row>
    <row r="560587" spans="2:3" x14ac:dyDescent="0.25">
      <c r="B560587" s="78"/>
      <c r="C560587" s="77"/>
    </row>
    <row r="560588" spans="2:3" x14ac:dyDescent="0.25">
      <c r="B560588" s="78"/>
      <c r="C560588" s="77"/>
    </row>
    <row r="560698" spans="2:3" x14ac:dyDescent="0.25">
      <c r="B560698" s="78"/>
      <c r="C560698" s="77"/>
    </row>
    <row r="560699" spans="2:3" x14ac:dyDescent="0.25">
      <c r="B560699" s="78"/>
      <c r="C560699" s="77"/>
    </row>
    <row r="560700" spans="2:3" x14ac:dyDescent="0.25">
      <c r="B560700" s="78"/>
      <c r="C560700" s="77"/>
    </row>
    <row r="560701" spans="2:3" x14ac:dyDescent="0.25">
      <c r="B560701" s="78"/>
      <c r="C560701" s="77"/>
    </row>
    <row r="560702" spans="2:3" x14ac:dyDescent="0.25">
      <c r="B560702" s="78"/>
      <c r="C560702" s="77"/>
    </row>
    <row r="560703" spans="2:3" x14ac:dyDescent="0.25">
      <c r="B560703" s="78"/>
      <c r="C560703" s="77"/>
    </row>
    <row r="560704" spans="2:3" x14ac:dyDescent="0.25">
      <c r="B560704" s="78"/>
      <c r="C560704" s="77"/>
    </row>
    <row r="560705" spans="2:3" x14ac:dyDescent="0.25">
      <c r="B560705" s="78"/>
      <c r="C560705" s="77"/>
    </row>
    <row r="560706" spans="2:3" x14ac:dyDescent="0.25">
      <c r="B560706" s="78"/>
      <c r="C560706" s="77"/>
    </row>
    <row r="560707" spans="2:3" x14ac:dyDescent="0.25">
      <c r="B560707" s="78"/>
      <c r="C560707" s="77"/>
    </row>
    <row r="560708" spans="2:3" x14ac:dyDescent="0.25">
      <c r="B560708" s="78"/>
      <c r="C560708" s="77"/>
    </row>
    <row r="560709" spans="2:3" x14ac:dyDescent="0.25">
      <c r="B560709" s="78"/>
      <c r="C560709" s="77"/>
    </row>
    <row r="560710" spans="2:3" x14ac:dyDescent="0.25">
      <c r="B560710" s="78"/>
      <c r="C560710" s="77"/>
    </row>
    <row r="560820" spans="2:3" x14ac:dyDescent="0.25">
      <c r="B560820" s="78"/>
      <c r="C560820" s="77"/>
    </row>
    <row r="560821" spans="2:3" x14ac:dyDescent="0.25">
      <c r="B560821" s="78"/>
      <c r="C560821" s="77"/>
    </row>
    <row r="560822" spans="2:3" x14ac:dyDescent="0.25">
      <c r="B560822" s="78"/>
      <c r="C560822" s="77"/>
    </row>
    <row r="560823" spans="2:3" x14ac:dyDescent="0.25">
      <c r="B560823" s="78"/>
      <c r="C560823" s="77"/>
    </row>
    <row r="560824" spans="2:3" x14ac:dyDescent="0.25">
      <c r="B560824" s="78"/>
      <c r="C560824" s="77"/>
    </row>
    <row r="560825" spans="2:3" x14ac:dyDescent="0.25">
      <c r="B560825" s="78"/>
      <c r="C560825" s="77"/>
    </row>
    <row r="560826" spans="2:3" x14ac:dyDescent="0.25">
      <c r="B560826" s="78"/>
      <c r="C560826" s="77"/>
    </row>
    <row r="560827" spans="2:3" x14ac:dyDescent="0.25">
      <c r="B560827" s="78"/>
      <c r="C560827" s="77"/>
    </row>
    <row r="560828" spans="2:3" x14ac:dyDescent="0.25">
      <c r="B560828" s="78"/>
      <c r="C560828" s="77"/>
    </row>
    <row r="560829" spans="2:3" x14ac:dyDescent="0.25">
      <c r="B560829" s="78"/>
      <c r="C560829" s="77"/>
    </row>
    <row r="560830" spans="2:3" x14ac:dyDescent="0.25">
      <c r="B560830" s="78"/>
      <c r="C560830" s="77"/>
    </row>
    <row r="560831" spans="2:3" x14ac:dyDescent="0.25">
      <c r="B560831" s="78"/>
      <c r="C560831" s="77"/>
    </row>
    <row r="560832" spans="2:3" x14ac:dyDescent="0.25">
      <c r="B560832" s="78"/>
      <c r="C560832" s="77"/>
    </row>
    <row r="560942" spans="2:3" x14ac:dyDescent="0.25">
      <c r="B560942" s="78"/>
      <c r="C560942" s="77"/>
    </row>
    <row r="560943" spans="2:3" x14ac:dyDescent="0.25">
      <c r="B560943" s="78"/>
      <c r="C560943" s="77"/>
    </row>
    <row r="560944" spans="2:3" x14ac:dyDescent="0.25">
      <c r="B560944" s="78"/>
      <c r="C560944" s="77"/>
    </row>
    <row r="560945" spans="2:3" x14ac:dyDescent="0.25">
      <c r="B560945" s="78"/>
      <c r="C560945" s="77"/>
    </row>
    <row r="560946" spans="2:3" x14ac:dyDescent="0.25">
      <c r="B560946" s="78"/>
      <c r="C560946" s="77"/>
    </row>
    <row r="560947" spans="2:3" x14ac:dyDescent="0.25">
      <c r="B560947" s="78"/>
      <c r="C560947" s="77"/>
    </row>
    <row r="560948" spans="2:3" x14ac:dyDescent="0.25">
      <c r="B560948" s="78"/>
      <c r="C560948" s="77"/>
    </row>
    <row r="560949" spans="2:3" x14ac:dyDescent="0.25">
      <c r="B560949" s="78"/>
      <c r="C560949" s="77"/>
    </row>
    <row r="560950" spans="2:3" x14ac:dyDescent="0.25">
      <c r="B560950" s="78"/>
      <c r="C560950" s="77"/>
    </row>
    <row r="560951" spans="2:3" x14ac:dyDescent="0.25">
      <c r="B560951" s="78"/>
      <c r="C560951" s="77"/>
    </row>
    <row r="560952" spans="2:3" x14ac:dyDescent="0.25">
      <c r="B560952" s="78"/>
      <c r="C560952" s="77"/>
    </row>
    <row r="560953" spans="2:3" x14ac:dyDescent="0.25">
      <c r="B560953" s="78"/>
      <c r="C560953" s="77"/>
    </row>
    <row r="560954" spans="2:3" x14ac:dyDescent="0.25">
      <c r="B560954" s="78"/>
      <c r="C560954" s="77"/>
    </row>
    <row r="561064" spans="2:3" x14ac:dyDescent="0.25">
      <c r="B561064" s="78"/>
      <c r="C561064" s="77"/>
    </row>
    <row r="561065" spans="2:3" x14ac:dyDescent="0.25">
      <c r="B561065" s="78"/>
      <c r="C561065" s="77"/>
    </row>
    <row r="561066" spans="2:3" x14ac:dyDescent="0.25">
      <c r="B561066" s="78"/>
      <c r="C561066" s="77"/>
    </row>
    <row r="561067" spans="2:3" x14ac:dyDescent="0.25">
      <c r="B561067" s="78"/>
      <c r="C561067" s="77"/>
    </row>
    <row r="561068" spans="2:3" x14ac:dyDescent="0.25">
      <c r="B561068" s="78"/>
      <c r="C561068" s="77"/>
    </row>
    <row r="561069" spans="2:3" x14ac:dyDescent="0.25">
      <c r="B561069" s="78"/>
      <c r="C561069" s="77"/>
    </row>
    <row r="561070" spans="2:3" x14ac:dyDescent="0.25">
      <c r="B561070" s="78"/>
      <c r="C561070" s="77"/>
    </row>
    <row r="561071" spans="2:3" x14ac:dyDescent="0.25">
      <c r="B561071" s="78"/>
      <c r="C561071" s="77"/>
    </row>
    <row r="561072" spans="2:3" x14ac:dyDescent="0.25">
      <c r="B561072" s="78"/>
      <c r="C561072" s="77"/>
    </row>
    <row r="561073" spans="2:3" x14ac:dyDescent="0.25">
      <c r="B561073" s="78"/>
      <c r="C561073" s="77"/>
    </row>
    <row r="561074" spans="2:3" x14ac:dyDescent="0.25">
      <c r="B561074" s="78"/>
      <c r="C561074" s="77"/>
    </row>
    <row r="561075" spans="2:3" x14ac:dyDescent="0.25">
      <c r="B561075" s="78"/>
      <c r="C561075" s="77"/>
    </row>
    <row r="561076" spans="2:3" x14ac:dyDescent="0.25">
      <c r="B561076" s="78"/>
      <c r="C561076" s="77"/>
    </row>
    <row r="561186" spans="2:3" x14ac:dyDescent="0.25">
      <c r="B561186" s="78"/>
      <c r="C561186" s="77"/>
    </row>
    <row r="561187" spans="2:3" x14ac:dyDescent="0.25">
      <c r="B561187" s="78"/>
      <c r="C561187" s="77"/>
    </row>
    <row r="561188" spans="2:3" x14ac:dyDescent="0.25">
      <c r="B561188" s="78"/>
      <c r="C561188" s="77"/>
    </row>
    <row r="561189" spans="2:3" x14ac:dyDescent="0.25">
      <c r="B561189" s="78"/>
      <c r="C561189" s="77"/>
    </row>
    <row r="561190" spans="2:3" x14ac:dyDescent="0.25">
      <c r="B561190" s="78"/>
      <c r="C561190" s="77"/>
    </row>
    <row r="561191" spans="2:3" x14ac:dyDescent="0.25">
      <c r="B561191" s="78"/>
      <c r="C561191" s="77"/>
    </row>
    <row r="561192" spans="2:3" x14ac:dyDescent="0.25">
      <c r="B561192" s="78"/>
      <c r="C561192" s="77"/>
    </row>
    <row r="561193" spans="2:3" x14ac:dyDescent="0.25">
      <c r="B561193" s="78"/>
      <c r="C561193" s="77"/>
    </row>
    <row r="561194" spans="2:3" x14ac:dyDescent="0.25">
      <c r="B561194" s="78"/>
      <c r="C561194" s="77"/>
    </row>
    <row r="561195" spans="2:3" x14ac:dyDescent="0.25">
      <c r="B561195" s="78"/>
      <c r="C561195" s="77"/>
    </row>
    <row r="561196" spans="2:3" x14ac:dyDescent="0.25">
      <c r="B561196" s="78"/>
      <c r="C561196" s="77"/>
    </row>
    <row r="561197" spans="2:3" x14ac:dyDescent="0.25">
      <c r="B561197" s="78"/>
      <c r="C561197" s="77"/>
    </row>
    <row r="561198" spans="2:3" x14ac:dyDescent="0.25">
      <c r="B561198" s="78"/>
      <c r="C561198" s="77"/>
    </row>
    <row r="561308" spans="2:3" x14ac:dyDescent="0.25">
      <c r="B561308" s="78"/>
      <c r="C561308" s="77"/>
    </row>
    <row r="561309" spans="2:3" x14ac:dyDescent="0.25">
      <c r="B561309" s="78"/>
      <c r="C561309" s="77"/>
    </row>
    <row r="561310" spans="2:3" x14ac:dyDescent="0.25">
      <c r="B561310" s="78"/>
      <c r="C561310" s="77"/>
    </row>
    <row r="561311" spans="2:3" x14ac:dyDescent="0.25">
      <c r="B561311" s="78"/>
      <c r="C561311" s="77"/>
    </row>
    <row r="561312" spans="2:3" x14ac:dyDescent="0.25">
      <c r="B561312" s="78"/>
      <c r="C561312" s="77"/>
    </row>
    <row r="561313" spans="2:3" x14ac:dyDescent="0.25">
      <c r="B561313" s="78"/>
      <c r="C561313" s="77"/>
    </row>
    <row r="561314" spans="2:3" x14ac:dyDescent="0.25">
      <c r="B561314" s="78"/>
      <c r="C561314" s="77"/>
    </row>
    <row r="561315" spans="2:3" x14ac:dyDescent="0.25">
      <c r="B561315" s="78"/>
      <c r="C561315" s="77"/>
    </row>
    <row r="561316" spans="2:3" x14ac:dyDescent="0.25">
      <c r="B561316" s="78"/>
      <c r="C561316" s="77"/>
    </row>
    <row r="561317" spans="2:3" x14ac:dyDescent="0.25">
      <c r="B561317" s="78"/>
      <c r="C561317" s="77"/>
    </row>
    <row r="561318" spans="2:3" x14ac:dyDescent="0.25">
      <c r="B561318" s="78"/>
      <c r="C561318" s="77"/>
    </row>
    <row r="561319" spans="2:3" x14ac:dyDescent="0.25">
      <c r="B561319" s="78"/>
      <c r="C561319" s="77"/>
    </row>
    <row r="561320" spans="2:3" x14ac:dyDescent="0.25">
      <c r="B561320" s="78"/>
      <c r="C561320" s="77"/>
    </row>
    <row r="561430" spans="2:3" x14ac:dyDescent="0.25">
      <c r="B561430" s="78"/>
      <c r="C561430" s="77"/>
    </row>
    <row r="561431" spans="2:3" x14ac:dyDescent="0.25">
      <c r="B561431" s="78"/>
      <c r="C561431" s="77"/>
    </row>
    <row r="561432" spans="2:3" x14ac:dyDescent="0.25">
      <c r="B561432" s="78"/>
      <c r="C561432" s="77"/>
    </row>
    <row r="561433" spans="2:3" x14ac:dyDescent="0.25">
      <c r="B561433" s="78"/>
      <c r="C561433" s="77"/>
    </row>
    <row r="561434" spans="2:3" x14ac:dyDescent="0.25">
      <c r="B561434" s="78"/>
      <c r="C561434" s="77"/>
    </row>
    <row r="561435" spans="2:3" x14ac:dyDescent="0.25">
      <c r="B561435" s="78"/>
      <c r="C561435" s="77"/>
    </row>
    <row r="561436" spans="2:3" x14ac:dyDescent="0.25">
      <c r="B561436" s="78"/>
      <c r="C561436" s="77"/>
    </row>
    <row r="561437" spans="2:3" x14ac:dyDescent="0.25">
      <c r="B561437" s="78"/>
      <c r="C561437" s="77"/>
    </row>
    <row r="561438" spans="2:3" x14ac:dyDescent="0.25">
      <c r="B561438" s="78"/>
      <c r="C561438" s="77"/>
    </row>
    <row r="561439" spans="2:3" x14ac:dyDescent="0.25">
      <c r="B561439" s="78"/>
      <c r="C561439" s="77"/>
    </row>
    <row r="561440" spans="2:3" x14ac:dyDescent="0.25">
      <c r="B561440" s="78"/>
      <c r="C561440" s="77"/>
    </row>
    <row r="561441" spans="2:3" x14ac:dyDescent="0.25">
      <c r="B561441" s="78"/>
      <c r="C561441" s="77"/>
    </row>
    <row r="561442" spans="2:3" x14ac:dyDescent="0.25">
      <c r="B561442" s="78"/>
      <c r="C561442" s="77"/>
    </row>
    <row r="561552" spans="2:3" x14ac:dyDescent="0.25">
      <c r="B561552" s="78"/>
      <c r="C561552" s="77"/>
    </row>
    <row r="561553" spans="2:3" x14ac:dyDescent="0.25">
      <c r="B561553" s="78"/>
      <c r="C561553" s="77"/>
    </row>
    <row r="561554" spans="2:3" x14ac:dyDescent="0.25">
      <c r="B561554" s="78"/>
      <c r="C561554" s="77"/>
    </row>
    <row r="561555" spans="2:3" x14ac:dyDescent="0.25">
      <c r="B561555" s="78"/>
      <c r="C561555" s="77"/>
    </row>
    <row r="561556" spans="2:3" x14ac:dyDescent="0.25">
      <c r="B561556" s="78"/>
      <c r="C561556" s="77"/>
    </row>
    <row r="561557" spans="2:3" x14ac:dyDescent="0.25">
      <c r="B561557" s="78"/>
      <c r="C561557" s="77"/>
    </row>
    <row r="561558" spans="2:3" x14ac:dyDescent="0.25">
      <c r="B561558" s="78"/>
      <c r="C561558" s="77"/>
    </row>
    <row r="561559" spans="2:3" x14ac:dyDescent="0.25">
      <c r="B561559" s="78"/>
      <c r="C561559" s="77"/>
    </row>
    <row r="561560" spans="2:3" x14ac:dyDescent="0.25">
      <c r="B561560" s="78"/>
      <c r="C561560" s="77"/>
    </row>
    <row r="561561" spans="2:3" x14ac:dyDescent="0.25">
      <c r="B561561" s="78"/>
      <c r="C561561" s="77"/>
    </row>
    <row r="561562" spans="2:3" x14ac:dyDescent="0.25">
      <c r="B561562" s="78"/>
      <c r="C561562" s="77"/>
    </row>
    <row r="561563" spans="2:3" x14ac:dyDescent="0.25">
      <c r="B561563" s="78"/>
      <c r="C561563" s="77"/>
    </row>
    <row r="561564" spans="2:3" x14ac:dyDescent="0.25">
      <c r="B561564" s="78"/>
      <c r="C561564" s="77"/>
    </row>
    <row r="561674" spans="2:3" x14ac:dyDescent="0.25">
      <c r="B561674" s="78"/>
      <c r="C561674" s="77"/>
    </row>
    <row r="561675" spans="2:3" x14ac:dyDescent="0.25">
      <c r="B561675" s="78"/>
      <c r="C561675" s="77"/>
    </row>
    <row r="561676" spans="2:3" x14ac:dyDescent="0.25">
      <c r="B561676" s="78"/>
      <c r="C561676" s="77"/>
    </row>
    <row r="561677" spans="2:3" x14ac:dyDescent="0.25">
      <c r="B561677" s="78"/>
      <c r="C561677" s="77"/>
    </row>
    <row r="561678" spans="2:3" x14ac:dyDescent="0.25">
      <c r="B561678" s="78"/>
      <c r="C561678" s="77"/>
    </row>
    <row r="561679" spans="2:3" x14ac:dyDescent="0.25">
      <c r="B561679" s="78"/>
      <c r="C561679" s="77"/>
    </row>
    <row r="561680" spans="2:3" x14ac:dyDescent="0.25">
      <c r="B561680" s="78"/>
      <c r="C561680" s="77"/>
    </row>
    <row r="561681" spans="2:3" x14ac:dyDescent="0.25">
      <c r="B561681" s="78"/>
      <c r="C561681" s="77"/>
    </row>
    <row r="561682" spans="2:3" x14ac:dyDescent="0.25">
      <c r="B561682" s="78"/>
      <c r="C561682" s="77"/>
    </row>
    <row r="561683" spans="2:3" x14ac:dyDescent="0.25">
      <c r="B561683" s="78"/>
      <c r="C561683" s="77"/>
    </row>
    <row r="561684" spans="2:3" x14ac:dyDescent="0.25">
      <c r="B561684" s="78"/>
      <c r="C561684" s="77"/>
    </row>
    <row r="561685" spans="2:3" x14ac:dyDescent="0.25">
      <c r="B561685" s="78"/>
      <c r="C561685" s="77"/>
    </row>
    <row r="561686" spans="2:3" x14ac:dyDescent="0.25">
      <c r="B561686" s="78"/>
      <c r="C561686" s="77"/>
    </row>
    <row r="561796" spans="2:3" x14ac:dyDescent="0.25">
      <c r="B561796" s="78"/>
      <c r="C561796" s="77"/>
    </row>
    <row r="561797" spans="2:3" x14ac:dyDescent="0.25">
      <c r="B561797" s="78"/>
      <c r="C561797" s="77"/>
    </row>
    <row r="561798" spans="2:3" x14ac:dyDescent="0.25">
      <c r="B561798" s="78"/>
      <c r="C561798" s="77"/>
    </row>
    <row r="561799" spans="2:3" x14ac:dyDescent="0.25">
      <c r="B561799" s="78"/>
      <c r="C561799" s="77"/>
    </row>
    <row r="561800" spans="2:3" x14ac:dyDescent="0.25">
      <c r="B561800" s="78"/>
      <c r="C561800" s="77"/>
    </row>
    <row r="561801" spans="2:3" x14ac:dyDescent="0.25">
      <c r="B561801" s="78"/>
      <c r="C561801" s="77"/>
    </row>
    <row r="561802" spans="2:3" x14ac:dyDescent="0.25">
      <c r="B561802" s="78"/>
      <c r="C561802" s="77"/>
    </row>
    <row r="561803" spans="2:3" x14ac:dyDescent="0.25">
      <c r="B561803" s="78"/>
      <c r="C561803" s="77"/>
    </row>
    <row r="561804" spans="2:3" x14ac:dyDescent="0.25">
      <c r="B561804" s="78"/>
      <c r="C561804" s="77"/>
    </row>
    <row r="561805" spans="2:3" x14ac:dyDescent="0.25">
      <c r="B561805" s="78"/>
      <c r="C561805" s="77"/>
    </row>
    <row r="561806" spans="2:3" x14ac:dyDescent="0.25">
      <c r="B561806" s="78"/>
      <c r="C561806" s="77"/>
    </row>
    <row r="561807" spans="2:3" x14ac:dyDescent="0.25">
      <c r="B561807" s="78"/>
      <c r="C561807" s="77"/>
    </row>
    <row r="561808" spans="2:3" x14ac:dyDescent="0.25">
      <c r="B561808" s="78"/>
      <c r="C561808" s="77"/>
    </row>
    <row r="561918" spans="2:3" x14ac:dyDescent="0.25">
      <c r="B561918" s="78"/>
      <c r="C561918" s="77"/>
    </row>
    <row r="561919" spans="2:3" x14ac:dyDescent="0.25">
      <c r="B561919" s="78"/>
      <c r="C561919" s="77"/>
    </row>
    <row r="561920" spans="2:3" x14ac:dyDescent="0.25">
      <c r="B561920" s="78"/>
      <c r="C561920" s="77"/>
    </row>
    <row r="561921" spans="2:3" x14ac:dyDescent="0.25">
      <c r="B561921" s="78"/>
      <c r="C561921" s="77"/>
    </row>
    <row r="561922" spans="2:3" x14ac:dyDescent="0.25">
      <c r="B561922" s="78"/>
      <c r="C561922" s="77"/>
    </row>
    <row r="561923" spans="2:3" x14ac:dyDescent="0.25">
      <c r="B561923" s="78"/>
      <c r="C561923" s="77"/>
    </row>
    <row r="561924" spans="2:3" x14ac:dyDescent="0.25">
      <c r="B561924" s="78"/>
      <c r="C561924" s="77"/>
    </row>
    <row r="561925" spans="2:3" x14ac:dyDescent="0.25">
      <c r="B561925" s="78"/>
      <c r="C561925" s="77"/>
    </row>
    <row r="561926" spans="2:3" x14ac:dyDescent="0.25">
      <c r="B561926" s="78"/>
      <c r="C561926" s="77"/>
    </row>
    <row r="561927" spans="2:3" x14ac:dyDescent="0.25">
      <c r="B561927" s="78"/>
      <c r="C561927" s="77"/>
    </row>
    <row r="561928" spans="2:3" x14ac:dyDescent="0.25">
      <c r="B561928" s="78"/>
      <c r="C561928" s="77"/>
    </row>
    <row r="561929" spans="2:3" x14ac:dyDescent="0.25">
      <c r="B561929" s="78"/>
      <c r="C561929" s="77"/>
    </row>
    <row r="561930" spans="2:3" x14ac:dyDescent="0.25">
      <c r="B561930" s="78"/>
      <c r="C561930" s="77"/>
    </row>
    <row r="562040" spans="2:3" x14ac:dyDescent="0.25">
      <c r="B562040" s="78"/>
      <c r="C562040" s="77"/>
    </row>
    <row r="562041" spans="2:3" x14ac:dyDescent="0.25">
      <c r="B562041" s="78"/>
      <c r="C562041" s="77"/>
    </row>
    <row r="562042" spans="2:3" x14ac:dyDescent="0.25">
      <c r="B562042" s="78"/>
      <c r="C562042" s="77"/>
    </row>
    <row r="562043" spans="2:3" x14ac:dyDescent="0.25">
      <c r="B562043" s="78"/>
      <c r="C562043" s="77"/>
    </row>
    <row r="562044" spans="2:3" x14ac:dyDescent="0.25">
      <c r="B562044" s="78"/>
      <c r="C562044" s="77"/>
    </row>
    <row r="562045" spans="2:3" x14ac:dyDescent="0.25">
      <c r="B562045" s="78"/>
      <c r="C562045" s="77"/>
    </row>
    <row r="562046" spans="2:3" x14ac:dyDescent="0.25">
      <c r="B562046" s="78"/>
      <c r="C562046" s="77"/>
    </row>
    <row r="562047" spans="2:3" x14ac:dyDescent="0.25">
      <c r="B562047" s="78"/>
      <c r="C562047" s="77"/>
    </row>
    <row r="562048" spans="2:3" x14ac:dyDescent="0.25">
      <c r="B562048" s="78"/>
      <c r="C562048" s="77"/>
    </row>
    <row r="562049" spans="2:3" x14ac:dyDescent="0.25">
      <c r="B562049" s="78"/>
      <c r="C562049" s="77"/>
    </row>
    <row r="562050" spans="2:3" x14ac:dyDescent="0.25">
      <c r="B562050" s="78"/>
      <c r="C562050" s="77"/>
    </row>
    <row r="562051" spans="2:3" x14ac:dyDescent="0.25">
      <c r="B562051" s="78"/>
      <c r="C562051" s="77"/>
    </row>
    <row r="562052" spans="2:3" x14ac:dyDescent="0.25">
      <c r="B562052" s="78"/>
      <c r="C562052" s="77"/>
    </row>
    <row r="562162" spans="2:3" x14ac:dyDescent="0.25">
      <c r="B562162" s="78"/>
      <c r="C562162" s="77"/>
    </row>
    <row r="562163" spans="2:3" x14ac:dyDescent="0.25">
      <c r="B562163" s="78"/>
      <c r="C562163" s="77"/>
    </row>
    <row r="562164" spans="2:3" x14ac:dyDescent="0.25">
      <c r="B562164" s="78"/>
      <c r="C562164" s="77"/>
    </row>
    <row r="562165" spans="2:3" x14ac:dyDescent="0.25">
      <c r="B562165" s="78"/>
      <c r="C562165" s="77"/>
    </row>
    <row r="562166" spans="2:3" x14ac:dyDescent="0.25">
      <c r="B562166" s="78"/>
      <c r="C562166" s="77"/>
    </row>
    <row r="562167" spans="2:3" x14ac:dyDescent="0.25">
      <c r="B562167" s="78"/>
      <c r="C562167" s="77"/>
    </row>
    <row r="562168" spans="2:3" x14ac:dyDescent="0.25">
      <c r="B562168" s="78"/>
      <c r="C562168" s="77"/>
    </row>
    <row r="562169" spans="2:3" x14ac:dyDescent="0.25">
      <c r="B562169" s="78"/>
      <c r="C562169" s="77"/>
    </row>
    <row r="562170" spans="2:3" x14ac:dyDescent="0.25">
      <c r="B562170" s="78"/>
      <c r="C562170" s="77"/>
    </row>
    <row r="562171" spans="2:3" x14ac:dyDescent="0.25">
      <c r="B562171" s="78"/>
      <c r="C562171" s="77"/>
    </row>
    <row r="562172" spans="2:3" x14ac:dyDescent="0.25">
      <c r="B562172" s="78"/>
      <c r="C562172" s="77"/>
    </row>
    <row r="562173" spans="2:3" x14ac:dyDescent="0.25">
      <c r="B562173" s="78"/>
      <c r="C562173" s="77"/>
    </row>
    <row r="562174" spans="2:3" x14ac:dyDescent="0.25">
      <c r="B562174" s="78"/>
      <c r="C562174" s="77"/>
    </row>
    <row r="562284" spans="2:3" x14ac:dyDescent="0.25">
      <c r="B562284" s="78"/>
      <c r="C562284" s="77"/>
    </row>
    <row r="562285" spans="2:3" x14ac:dyDescent="0.25">
      <c r="B562285" s="78"/>
      <c r="C562285" s="77"/>
    </row>
    <row r="562286" spans="2:3" x14ac:dyDescent="0.25">
      <c r="B562286" s="78"/>
      <c r="C562286" s="77"/>
    </row>
    <row r="562287" spans="2:3" x14ac:dyDescent="0.25">
      <c r="B562287" s="78"/>
      <c r="C562287" s="77"/>
    </row>
    <row r="562288" spans="2:3" x14ac:dyDescent="0.25">
      <c r="B562288" s="78"/>
      <c r="C562288" s="77"/>
    </row>
    <row r="562289" spans="2:3" x14ac:dyDescent="0.25">
      <c r="B562289" s="78"/>
      <c r="C562289" s="77"/>
    </row>
    <row r="562290" spans="2:3" x14ac:dyDescent="0.25">
      <c r="B562290" s="78"/>
      <c r="C562290" s="77"/>
    </row>
    <row r="562291" spans="2:3" x14ac:dyDescent="0.25">
      <c r="B562291" s="78"/>
      <c r="C562291" s="77"/>
    </row>
    <row r="562292" spans="2:3" x14ac:dyDescent="0.25">
      <c r="B562292" s="78"/>
      <c r="C562292" s="77"/>
    </row>
    <row r="562293" spans="2:3" x14ac:dyDescent="0.25">
      <c r="B562293" s="78"/>
      <c r="C562293" s="77"/>
    </row>
    <row r="562294" spans="2:3" x14ac:dyDescent="0.25">
      <c r="B562294" s="78"/>
      <c r="C562294" s="77"/>
    </row>
    <row r="562295" spans="2:3" x14ac:dyDescent="0.25">
      <c r="B562295" s="78"/>
      <c r="C562295" s="77"/>
    </row>
    <row r="562296" spans="2:3" x14ac:dyDescent="0.25">
      <c r="B562296" s="78"/>
      <c r="C562296" s="77"/>
    </row>
    <row r="562406" spans="2:3" x14ac:dyDescent="0.25">
      <c r="B562406" s="78"/>
      <c r="C562406" s="77"/>
    </row>
    <row r="562407" spans="2:3" x14ac:dyDescent="0.25">
      <c r="B562407" s="78"/>
      <c r="C562407" s="77"/>
    </row>
    <row r="562408" spans="2:3" x14ac:dyDescent="0.25">
      <c r="B562408" s="78"/>
      <c r="C562408" s="77"/>
    </row>
    <row r="562409" spans="2:3" x14ac:dyDescent="0.25">
      <c r="B562409" s="78"/>
      <c r="C562409" s="77"/>
    </row>
    <row r="562410" spans="2:3" x14ac:dyDescent="0.25">
      <c r="B562410" s="78"/>
      <c r="C562410" s="77"/>
    </row>
    <row r="562411" spans="2:3" x14ac:dyDescent="0.25">
      <c r="B562411" s="78"/>
      <c r="C562411" s="77"/>
    </row>
    <row r="562412" spans="2:3" x14ac:dyDescent="0.25">
      <c r="B562412" s="78"/>
      <c r="C562412" s="77"/>
    </row>
    <row r="562413" spans="2:3" x14ac:dyDescent="0.25">
      <c r="B562413" s="78"/>
      <c r="C562413" s="77"/>
    </row>
    <row r="562414" spans="2:3" x14ac:dyDescent="0.25">
      <c r="B562414" s="78"/>
      <c r="C562414" s="77"/>
    </row>
    <row r="562415" spans="2:3" x14ac:dyDescent="0.25">
      <c r="B562415" s="78"/>
      <c r="C562415" s="77"/>
    </row>
    <row r="562416" spans="2:3" x14ac:dyDescent="0.25">
      <c r="B562416" s="78"/>
      <c r="C562416" s="77"/>
    </row>
    <row r="562417" spans="2:3" x14ac:dyDescent="0.25">
      <c r="B562417" s="78"/>
      <c r="C562417" s="77"/>
    </row>
    <row r="562418" spans="2:3" x14ac:dyDescent="0.25">
      <c r="B562418" s="78"/>
      <c r="C562418" s="77"/>
    </row>
    <row r="562528" spans="2:3" x14ac:dyDescent="0.25">
      <c r="B562528" s="78"/>
      <c r="C562528" s="77"/>
    </row>
    <row r="562529" spans="2:3" x14ac:dyDescent="0.25">
      <c r="B562529" s="78"/>
      <c r="C562529" s="77"/>
    </row>
    <row r="562530" spans="2:3" x14ac:dyDescent="0.25">
      <c r="B562530" s="78"/>
      <c r="C562530" s="77"/>
    </row>
    <row r="562531" spans="2:3" x14ac:dyDescent="0.25">
      <c r="B562531" s="78"/>
      <c r="C562531" s="77"/>
    </row>
    <row r="562532" spans="2:3" x14ac:dyDescent="0.25">
      <c r="B562532" s="78"/>
      <c r="C562532" s="77"/>
    </row>
    <row r="562533" spans="2:3" x14ac:dyDescent="0.25">
      <c r="B562533" s="78"/>
      <c r="C562533" s="77"/>
    </row>
    <row r="562534" spans="2:3" x14ac:dyDescent="0.25">
      <c r="B562534" s="78"/>
      <c r="C562534" s="77"/>
    </row>
    <row r="562535" spans="2:3" x14ac:dyDescent="0.25">
      <c r="B562535" s="78"/>
      <c r="C562535" s="77"/>
    </row>
    <row r="562536" spans="2:3" x14ac:dyDescent="0.25">
      <c r="B562536" s="78"/>
      <c r="C562536" s="77"/>
    </row>
    <row r="562537" spans="2:3" x14ac:dyDescent="0.25">
      <c r="B562537" s="78"/>
      <c r="C562537" s="77"/>
    </row>
    <row r="562538" spans="2:3" x14ac:dyDescent="0.25">
      <c r="B562538" s="78"/>
      <c r="C562538" s="77"/>
    </row>
    <row r="562539" spans="2:3" x14ac:dyDescent="0.25">
      <c r="B562539" s="78"/>
      <c r="C562539" s="77"/>
    </row>
    <row r="562540" spans="2:3" x14ac:dyDescent="0.25">
      <c r="B562540" s="78"/>
      <c r="C562540" s="77"/>
    </row>
    <row r="562650" spans="2:3" x14ac:dyDescent="0.25">
      <c r="B562650" s="78"/>
      <c r="C562650" s="77"/>
    </row>
    <row r="562651" spans="2:3" x14ac:dyDescent="0.25">
      <c r="B562651" s="78"/>
      <c r="C562651" s="77"/>
    </row>
    <row r="562652" spans="2:3" x14ac:dyDescent="0.25">
      <c r="B562652" s="78"/>
      <c r="C562652" s="77"/>
    </row>
    <row r="562653" spans="2:3" x14ac:dyDescent="0.25">
      <c r="B562653" s="78"/>
      <c r="C562653" s="77"/>
    </row>
    <row r="562654" spans="2:3" x14ac:dyDescent="0.25">
      <c r="B562654" s="78"/>
      <c r="C562654" s="77"/>
    </row>
    <row r="562655" spans="2:3" x14ac:dyDescent="0.25">
      <c r="B562655" s="78"/>
      <c r="C562655" s="77"/>
    </row>
    <row r="562656" spans="2:3" x14ac:dyDescent="0.25">
      <c r="B562656" s="78"/>
      <c r="C562656" s="77"/>
    </row>
    <row r="562657" spans="2:3" x14ac:dyDescent="0.25">
      <c r="B562657" s="78"/>
      <c r="C562657" s="77"/>
    </row>
    <row r="562658" spans="2:3" x14ac:dyDescent="0.25">
      <c r="B562658" s="78"/>
      <c r="C562658" s="77"/>
    </row>
    <row r="562659" spans="2:3" x14ac:dyDescent="0.25">
      <c r="B562659" s="78"/>
      <c r="C562659" s="77"/>
    </row>
    <row r="562660" spans="2:3" x14ac:dyDescent="0.25">
      <c r="B562660" s="78"/>
      <c r="C562660" s="77"/>
    </row>
    <row r="562661" spans="2:3" x14ac:dyDescent="0.25">
      <c r="B562661" s="78"/>
      <c r="C562661" s="77"/>
    </row>
    <row r="562662" spans="2:3" x14ac:dyDescent="0.25">
      <c r="B562662" s="78"/>
      <c r="C562662" s="77"/>
    </row>
    <row r="562772" spans="2:3" x14ac:dyDescent="0.25">
      <c r="B562772" s="78"/>
      <c r="C562772" s="77"/>
    </row>
    <row r="562773" spans="2:3" x14ac:dyDescent="0.25">
      <c r="B562773" s="78"/>
      <c r="C562773" s="77"/>
    </row>
    <row r="562774" spans="2:3" x14ac:dyDescent="0.25">
      <c r="B562774" s="78"/>
      <c r="C562774" s="77"/>
    </row>
    <row r="562775" spans="2:3" x14ac:dyDescent="0.25">
      <c r="B562775" s="78"/>
      <c r="C562775" s="77"/>
    </row>
    <row r="562776" spans="2:3" x14ac:dyDescent="0.25">
      <c r="B562776" s="78"/>
      <c r="C562776" s="77"/>
    </row>
    <row r="562777" spans="2:3" x14ac:dyDescent="0.25">
      <c r="B562777" s="78"/>
      <c r="C562777" s="77"/>
    </row>
    <row r="562778" spans="2:3" x14ac:dyDescent="0.25">
      <c r="B562778" s="78"/>
      <c r="C562778" s="77"/>
    </row>
    <row r="562779" spans="2:3" x14ac:dyDescent="0.25">
      <c r="B562779" s="78"/>
      <c r="C562779" s="77"/>
    </row>
    <row r="562780" spans="2:3" x14ac:dyDescent="0.25">
      <c r="B562780" s="78"/>
      <c r="C562780" s="77"/>
    </row>
    <row r="562781" spans="2:3" x14ac:dyDescent="0.25">
      <c r="B562781" s="78"/>
      <c r="C562781" s="77"/>
    </row>
    <row r="562782" spans="2:3" x14ac:dyDescent="0.25">
      <c r="B562782" s="78"/>
      <c r="C562782" s="77"/>
    </row>
    <row r="562783" spans="2:3" x14ac:dyDescent="0.25">
      <c r="B562783" s="78"/>
      <c r="C562783" s="77"/>
    </row>
    <row r="562784" spans="2:3" x14ac:dyDescent="0.25">
      <c r="B562784" s="78"/>
      <c r="C562784" s="77"/>
    </row>
    <row r="562894" spans="2:3" x14ac:dyDescent="0.25">
      <c r="B562894" s="78"/>
      <c r="C562894" s="77"/>
    </row>
    <row r="562895" spans="2:3" x14ac:dyDescent="0.25">
      <c r="B562895" s="78"/>
      <c r="C562895" s="77"/>
    </row>
    <row r="562896" spans="2:3" x14ac:dyDescent="0.25">
      <c r="B562896" s="78"/>
      <c r="C562896" s="77"/>
    </row>
    <row r="562897" spans="2:3" x14ac:dyDescent="0.25">
      <c r="B562897" s="78"/>
      <c r="C562897" s="77"/>
    </row>
    <row r="562898" spans="2:3" x14ac:dyDescent="0.25">
      <c r="B562898" s="78"/>
      <c r="C562898" s="77"/>
    </row>
    <row r="562899" spans="2:3" x14ac:dyDescent="0.25">
      <c r="B562899" s="78"/>
      <c r="C562899" s="77"/>
    </row>
    <row r="562900" spans="2:3" x14ac:dyDescent="0.25">
      <c r="B562900" s="78"/>
      <c r="C562900" s="77"/>
    </row>
    <row r="562901" spans="2:3" x14ac:dyDescent="0.25">
      <c r="B562901" s="78"/>
      <c r="C562901" s="77"/>
    </row>
    <row r="562902" spans="2:3" x14ac:dyDescent="0.25">
      <c r="B562902" s="78"/>
      <c r="C562902" s="77"/>
    </row>
    <row r="562903" spans="2:3" x14ac:dyDescent="0.25">
      <c r="B562903" s="78"/>
      <c r="C562903" s="77"/>
    </row>
    <row r="562904" spans="2:3" x14ac:dyDescent="0.25">
      <c r="B562904" s="78"/>
      <c r="C562904" s="77"/>
    </row>
    <row r="562905" spans="2:3" x14ac:dyDescent="0.25">
      <c r="B562905" s="78"/>
      <c r="C562905" s="77"/>
    </row>
    <row r="562906" spans="2:3" x14ac:dyDescent="0.25">
      <c r="B562906" s="78"/>
      <c r="C562906" s="77"/>
    </row>
    <row r="563016" spans="2:3" x14ac:dyDescent="0.25">
      <c r="B563016" s="78"/>
      <c r="C563016" s="77"/>
    </row>
    <row r="563017" spans="2:3" x14ac:dyDescent="0.25">
      <c r="B563017" s="78"/>
      <c r="C563017" s="77"/>
    </row>
    <row r="563018" spans="2:3" x14ac:dyDescent="0.25">
      <c r="B563018" s="78"/>
      <c r="C563018" s="77"/>
    </row>
    <row r="563019" spans="2:3" x14ac:dyDescent="0.25">
      <c r="B563019" s="78"/>
      <c r="C563019" s="77"/>
    </row>
    <row r="563020" spans="2:3" x14ac:dyDescent="0.25">
      <c r="B563020" s="78"/>
      <c r="C563020" s="77"/>
    </row>
    <row r="563021" spans="2:3" x14ac:dyDescent="0.25">
      <c r="B563021" s="78"/>
      <c r="C563021" s="77"/>
    </row>
    <row r="563022" spans="2:3" x14ac:dyDescent="0.25">
      <c r="B563022" s="78"/>
      <c r="C563022" s="77"/>
    </row>
    <row r="563023" spans="2:3" x14ac:dyDescent="0.25">
      <c r="B563023" s="78"/>
      <c r="C563023" s="77"/>
    </row>
    <row r="563024" spans="2:3" x14ac:dyDescent="0.25">
      <c r="B563024" s="78"/>
      <c r="C563024" s="77"/>
    </row>
    <row r="563025" spans="2:3" x14ac:dyDescent="0.25">
      <c r="B563025" s="78"/>
      <c r="C563025" s="77"/>
    </row>
    <row r="563026" spans="2:3" x14ac:dyDescent="0.25">
      <c r="B563026" s="78"/>
      <c r="C563026" s="77"/>
    </row>
    <row r="563027" spans="2:3" x14ac:dyDescent="0.25">
      <c r="B563027" s="78"/>
      <c r="C563027" s="77"/>
    </row>
    <row r="563028" spans="2:3" x14ac:dyDescent="0.25">
      <c r="B563028" s="78"/>
      <c r="C563028" s="77"/>
    </row>
    <row r="563138" spans="2:3" x14ac:dyDescent="0.25">
      <c r="B563138" s="78"/>
      <c r="C563138" s="77"/>
    </row>
    <row r="563139" spans="2:3" x14ac:dyDescent="0.25">
      <c r="B563139" s="78"/>
      <c r="C563139" s="77"/>
    </row>
    <row r="563140" spans="2:3" x14ac:dyDescent="0.25">
      <c r="B563140" s="78"/>
      <c r="C563140" s="77"/>
    </row>
    <row r="563141" spans="2:3" x14ac:dyDescent="0.25">
      <c r="B563141" s="78"/>
      <c r="C563141" s="77"/>
    </row>
    <row r="563142" spans="2:3" x14ac:dyDescent="0.25">
      <c r="B563142" s="78"/>
      <c r="C563142" s="77"/>
    </row>
    <row r="563143" spans="2:3" x14ac:dyDescent="0.25">
      <c r="B563143" s="78"/>
      <c r="C563143" s="77"/>
    </row>
    <row r="563144" spans="2:3" x14ac:dyDescent="0.25">
      <c r="B563144" s="78"/>
      <c r="C563144" s="77"/>
    </row>
    <row r="563145" spans="2:3" x14ac:dyDescent="0.25">
      <c r="B563145" s="78"/>
      <c r="C563145" s="77"/>
    </row>
    <row r="563146" spans="2:3" x14ac:dyDescent="0.25">
      <c r="B563146" s="78"/>
      <c r="C563146" s="77"/>
    </row>
    <row r="563147" spans="2:3" x14ac:dyDescent="0.25">
      <c r="B563147" s="78"/>
      <c r="C563147" s="77"/>
    </row>
    <row r="563148" spans="2:3" x14ac:dyDescent="0.25">
      <c r="B563148" s="78"/>
      <c r="C563148" s="77"/>
    </row>
    <row r="563149" spans="2:3" x14ac:dyDescent="0.25">
      <c r="B563149" s="78"/>
      <c r="C563149" s="77"/>
    </row>
    <row r="563150" spans="2:3" x14ac:dyDescent="0.25">
      <c r="B563150" s="78"/>
      <c r="C563150" s="77"/>
    </row>
    <row r="563260" spans="2:3" x14ac:dyDescent="0.25">
      <c r="B563260" s="78"/>
      <c r="C563260" s="77"/>
    </row>
    <row r="563261" spans="2:3" x14ac:dyDescent="0.25">
      <c r="B563261" s="78"/>
      <c r="C563261" s="77"/>
    </row>
    <row r="563262" spans="2:3" x14ac:dyDescent="0.25">
      <c r="B563262" s="78"/>
      <c r="C563262" s="77"/>
    </row>
    <row r="563263" spans="2:3" x14ac:dyDescent="0.25">
      <c r="B563263" s="78"/>
      <c r="C563263" s="77"/>
    </row>
    <row r="563264" spans="2:3" x14ac:dyDescent="0.25">
      <c r="B563264" s="78"/>
      <c r="C563264" s="77"/>
    </row>
    <row r="563265" spans="2:3" x14ac:dyDescent="0.25">
      <c r="B563265" s="78"/>
      <c r="C563265" s="77"/>
    </row>
    <row r="563266" spans="2:3" x14ac:dyDescent="0.25">
      <c r="B563266" s="78"/>
      <c r="C563266" s="77"/>
    </row>
    <row r="563267" spans="2:3" x14ac:dyDescent="0.25">
      <c r="B563267" s="78"/>
      <c r="C563267" s="77"/>
    </row>
    <row r="563268" spans="2:3" x14ac:dyDescent="0.25">
      <c r="B563268" s="78"/>
      <c r="C563268" s="77"/>
    </row>
    <row r="563269" spans="2:3" x14ac:dyDescent="0.25">
      <c r="B563269" s="78"/>
      <c r="C563269" s="77"/>
    </row>
    <row r="563270" spans="2:3" x14ac:dyDescent="0.25">
      <c r="B563270" s="78"/>
      <c r="C563270" s="77"/>
    </row>
    <row r="563271" spans="2:3" x14ac:dyDescent="0.25">
      <c r="B563271" s="78"/>
      <c r="C563271" s="77"/>
    </row>
    <row r="563272" spans="2:3" x14ac:dyDescent="0.25">
      <c r="B563272" s="78"/>
      <c r="C563272" s="77"/>
    </row>
    <row r="563382" spans="2:3" x14ac:dyDescent="0.25">
      <c r="B563382" s="78"/>
      <c r="C563382" s="77"/>
    </row>
    <row r="563383" spans="2:3" x14ac:dyDescent="0.25">
      <c r="B563383" s="78"/>
      <c r="C563383" s="77"/>
    </row>
    <row r="563384" spans="2:3" x14ac:dyDescent="0.25">
      <c r="B563384" s="78"/>
      <c r="C563384" s="77"/>
    </row>
    <row r="563385" spans="2:3" x14ac:dyDescent="0.25">
      <c r="B563385" s="78"/>
      <c r="C563385" s="77"/>
    </row>
    <row r="563386" spans="2:3" x14ac:dyDescent="0.25">
      <c r="B563386" s="78"/>
      <c r="C563386" s="77"/>
    </row>
    <row r="563387" spans="2:3" x14ac:dyDescent="0.25">
      <c r="B563387" s="78"/>
      <c r="C563387" s="77"/>
    </row>
    <row r="563388" spans="2:3" x14ac:dyDescent="0.25">
      <c r="B563388" s="78"/>
      <c r="C563388" s="77"/>
    </row>
    <row r="563389" spans="2:3" x14ac:dyDescent="0.25">
      <c r="B563389" s="78"/>
      <c r="C563389" s="77"/>
    </row>
    <row r="563390" spans="2:3" x14ac:dyDescent="0.25">
      <c r="B563390" s="78"/>
      <c r="C563390" s="77"/>
    </row>
    <row r="563391" spans="2:3" x14ac:dyDescent="0.25">
      <c r="B563391" s="78"/>
      <c r="C563391" s="77"/>
    </row>
    <row r="563392" spans="2:3" x14ac:dyDescent="0.25">
      <c r="B563392" s="78"/>
      <c r="C563392" s="77"/>
    </row>
    <row r="563393" spans="2:3" x14ac:dyDescent="0.25">
      <c r="B563393" s="78"/>
      <c r="C563393" s="77"/>
    </row>
    <row r="563394" spans="2:3" x14ac:dyDescent="0.25">
      <c r="B563394" s="78"/>
      <c r="C563394" s="77"/>
    </row>
    <row r="563504" spans="2:3" x14ac:dyDescent="0.25">
      <c r="B563504" s="78"/>
      <c r="C563504" s="77"/>
    </row>
    <row r="563505" spans="2:3" x14ac:dyDescent="0.25">
      <c r="B563505" s="78"/>
      <c r="C563505" s="77"/>
    </row>
    <row r="563506" spans="2:3" x14ac:dyDescent="0.25">
      <c r="B563506" s="78"/>
      <c r="C563506" s="77"/>
    </row>
    <row r="563507" spans="2:3" x14ac:dyDescent="0.25">
      <c r="B563507" s="78"/>
      <c r="C563507" s="77"/>
    </row>
    <row r="563508" spans="2:3" x14ac:dyDescent="0.25">
      <c r="B563508" s="78"/>
      <c r="C563508" s="77"/>
    </row>
    <row r="563509" spans="2:3" x14ac:dyDescent="0.25">
      <c r="B563509" s="78"/>
      <c r="C563509" s="77"/>
    </row>
    <row r="563510" spans="2:3" x14ac:dyDescent="0.25">
      <c r="B563510" s="78"/>
      <c r="C563510" s="77"/>
    </row>
    <row r="563511" spans="2:3" x14ac:dyDescent="0.25">
      <c r="B563511" s="78"/>
      <c r="C563511" s="77"/>
    </row>
    <row r="563512" spans="2:3" x14ac:dyDescent="0.25">
      <c r="B563512" s="78"/>
      <c r="C563512" s="77"/>
    </row>
    <row r="563513" spans="2:3" x14ac:dyDescent="0.25">
      <c r="B563513" s="78"/>
      <c r="C563513" s="77"/>
    </row>
    <row r="563514" spans="2:3" x14ac:dyDescent="0.25">
      <c r="B563514" s="78"/>
      <c r="C563514" s="77"/>
    </row>
    <row r="563515" spans="2:3" x14ac:dyDescent="0.25">
      <c r="B563515" s="78"/>
      <c r="C563515" s="77"/>
    </row>
    <row r="563516" spans="2:3" x14ac:dyDescent="0.25">
      <c r="B563516" s="78"/>
      <c r="C563516" s="77"/>
    </row>
    <row r="563626" spans="2:3" x14ac:dyDescent="0.25">
      <c r="B563626" s="78"/>
      <c r="C563626" s="77"/>
    </row>
    <row r="563627" spans="2:3" x14ac:dyDescent="0.25">
      <c r="B563627" s="78"/>
      <c r="C563627" s="77"/>
    </row>
    <row r="563628" spans="2:3" x14ac:dyDescent="0.25">
      <c r="B563628" s="78"/>
      <c r="C563628" s="77"/>
    </row>
    <row r="563629" spans="2:3" x14ac:dyDescent="0.25">
      <c r="B563629" s="78"/>
      <c r="C563629" s="77"/>
    </row>
    <row r="563630" spans="2:3" x14ac:dyDescent="0.25">
      <c r="B563630" s="78"/>
      <c r="C563630" s="77"/>
    </row>
    <row r="563631" spans="2:3" x14ac:dyDescent="0.25">
      <c r="B563631" s="78"/>
      <c r="C563631" s="77"/>
    </row>
    <row r="563632" spans="2:3" x14ac:dyDescent="0.25">
      <c r="B563632" s="78"/>
      <c r="C563632" s="77"/>
    </row>
    <row r="563633" spans="2:3" x14ac:dyDescent="0.25">
      <c r="B563633" s="78"/>
      <c r="C563633" s="77"/>
    </row>
    <row r="563634" spans="2:3" x14ac:dyDescent="0.25">
      <c r="B563634" s="78"/>
      <c r="C563634" s="77"/>
    </row>
    <row r="563635" spans="2:3" x14ac:dyDescent="0.25">
      <c r="B563635" s="78"/>
      <c r="C563635" s="77"/>
    </row>
    <row r="563636" spans="2:3" x14ac:dyDescent="0.25">
      <c r="B563636" s="78"/>
      <c r="C563636" s="77"/>
    </row>
    <row r="563637" spans="2:3" x14ac:dyDescent="0.25">
      <c r="B563637" s="78"/>
      <c r="C563637" s="77"/>
    </row>
    <row r="563638" spans="2:3" x14ac:dyDescent="0.25">
      <c r="B563638" s="78"/>
      <c r="C563638" s="77"/>
    </row>
    <row r="563748" spans="2:3" x14ac:dyDescent="0.25">
      <c r="B563748" s="78"/>
      <c r="C563748" s="77"/>
    </row>
    <row r="563749" spans="2:3" x14ac:dyDescent="0.25">
      <c r="B563749" s="78"/>
      <c r="C563749" s="77"/>
    </row>
    <row r="563750" spans="2:3" x14ac:dyDescent="0.25">
      <c r="B563750" s="78"/>
      <c r="C563750" s="77"/>
    </row>
    <row r="563751" spans="2:3" x14ac:dyDescent="0.25">
      <c r="B563751" s="78"/>
      <c r="C563751" s="77"/>
    </row>
    <row r="563752" spans="2:3" x14ac:dyDescent="0.25">
      <c r="B563752" s="78"/>
      <c r="C563752" s="77"/>
    </row>
    <row r="563753" spans="2:3" x14ac:dyDescent="0.25">
      <c r="B563753" s="78"/>
      <c r="C563753" s="77"/>
    </row>
    <row r="563754" spans="2:3" x14ac:dyDescent="0.25">
      <c r="B563754" s="78"/>
      <c r="C563754" s="77"/>
    </row>
    <row r="563755" spans="2:3" x14ac:dyDescent="0.25">
      <c r="B563755" s="78"/>
      <c r="C563755" s="77"/>
    </row>
    <row r="563756" spans="2:3" x14ac:dyDescent="0.25">
      <c r="B563756" s="78"/>
      <c r="C563756" s="77"/>
    </row>
    <row r="563757" spans="2:3" x14ac:dyDescent="0.25">
      <c r="B563757" s="78"/>
      <c r="C563757" s="77"/>
    </row>
    <row r="563758" spans="2:3" x14ac:dyDescent="0.25">
      <c r="B563758" s="78"/>
      <c r="C563758" s="77"/>
    </row>
    <row r="563759" spans="2:3" x14ac:dyDescent="0.25">
      <c r="B563759" s="78"/>
      <c r="C563759" s="77"/>
    </row>
    <row r="563760" spans="2:3" x14ac:dyDescent="0.25">
      <c r="B563760" s="78"/>
      <c r="C563760" s="77"/>
    </row>
    <row r="563870" spans="2:3" x14ac:dyDescent="0.25">
      <c r="B563870" s="78"/>
      <c r="C563870" s="77"/>
    </row>
    <row r="563871" spans="2:3" x14ac:dyDescent="0.25">
      <c r="B563871" s="78"/>
      <c r="C563871" s="77"/>
    </row>
    <row r="563872" spans="2:3" x14ac:dyDescent="0.25">
      <c r="B563872" s="78"/>
      <c r="C563872" s="77"/>
    </row>
    <row r="563873" spans="2:3" x14ac:dyDescent="0.25">
      <c r="B563873" s="78"/>
      <c r="C563873" s="77"/>
    </row>
    <row r="563874" spans="2:3" x14ac:dyDescent="0.25">
      <c r="B563874" s="78"/>
      <c r="C563874" s="77"/>
    </row>
    <row r="563875" spans="2:3" x14ac:dyDescent="0.25">
      <c r="B563875" s="78"/>
      <c r="C563875" s="77"/>
    </row>
    <row r="563876" spans="2:3" x14ac:dyDescent="0.25">
      <c r="B563876" s="78"/>
      <c r="C563876" s="77"/>
    </row>
    <row r="563877" spans="2:3" x14ac:dyDescent="0.25">
      <c r="B563877" s="78"/>
      <c r="C563877" s="77"/>
    </row>
    <row r="563878" spans="2:3" x14ac:dyDescent="0.25">
      <c r="B563878" s="78"/>
      <c r="C563878" s="77"/>
    </row>
    <row r="563879" spans="2:3" x14ac:dyDescent="0.25">
      <c r="B563879" s="78"/>
      <c r="C563879" s="77"/>
    </row>
    <row r="563880" spans="2:3" x14ac:dyDescent="0.25">
      <c r="B563880" s="78"/>
      <c r="C563880" s="77"/>
    </row>
    <row r="563881" spans="2:3" x14ac:dyDescent="0.25">
      <c r="B563881" s="78"/>
      <c r="C563881" s="77"/>
    </row>
    <row r="563882" spans="2:3" x14ac:dyDescent="0.25">
      <c r="B563882" s="78"/>
      <c r="C563882" s="77"/>
    </row>
    <row r="563992" spans="2:3" x14ac:dyDescent="0.25">
      <c r="B563992" s="78"/>
      <c r="C563992" s="77"/>
    </row>
    <row r="563993" spans="2:3" x14ac:dyDescent="0.25">
      <c r="B563993" s="78"/>
      <c r="C563993" s="77"/>
    </row>
    <row r="563994" spans="2:3" x14ac:dyDescent="0.25">
      <c r="B563994" s="78"/>
      <c r="C563994" s="77"/>
    </row>
    <row r="563995" spans="2:3" x14ac:dyDescent="0.25">
      <c r="B563995" s="78"/>
      <c r="C563995" s="77"/>
    </row>
    <row r="563996" spans="2:3" x14ac:dyDescent="0.25">
      <c r="B563996" s="78"/>
      <c r="C563996" s="77"/>
    </row>
    <row r="563997" spans="2:3" x14ac:dyDescent="0.25">
      <c r="B563997" s="78"/>
      <c r="C563997" s="77"/>
    </row>
    <row r="563998" spans="2:3" x14ac:dyDescent="0.25">
      <c r="B563998" s="78"/>
      <c r="C563998" s="77"/>
    </row>
    <row r="563999" spans="2:3" x14ac:dyDescent="0.25">
      <c r="B563999" s="78"/>
      <c r="C563999" s="77"/>
    </row>
    <row r="564000" spans="2:3" x14ac:dyDescent="0.25">
      <c r="B564000" s="78"/>
      <c r="C564000" s="77"/>
    </row>
    <row r="564001" spans="2:3" x14ac:dyDescent="0.25">
      <c r="B564001" s="78"/>
      <c r="C564001" s="77"/>
    </row>
    <row r="564002" spans="2:3" x14ac:dyDescent="0.25">
      <c r="B564002" s="78"/>
      <c r="C564002" s="77"/>
    </row>
    <row r="564003" spans="2:3" x14ac:dyDescent="0.25">
      <c r="B564003" s="78"/>
      <c r="C564003" s="77"/>
    </row>
    <row r="564004" spans="2:3" x14ac:dyDescent="0.25">
      <c r="B564004" s="78"/>
      <c r="C564004" s="77"/>
    </row>
    <row r="564114" spans="2:3" x14ac:dyDescent="0.25">
      <c r="B564114" s="78"/>
      <c r="C564114" s="77"/>
    </row>
    <row r="564115" spans="2:3" x14ac:dyDescent="0.25">
      <c r="B564115" s="78"/>
      <c r="C564115" s="77"/>
    </row>
    <row r="564116" spans="2:3" x14ac:dyDescent="0.25">
      <c r="B564116" s="78"/>
      <c r="C564116" s="77"/>
    </row>
    <row r="564117" spans="2:3" x14ac:dyDescent="0.25">
      <c r="B564117" s="78"/>
      <c r="C564117" s="77"/>
    </row>
    <row r="564118" spans="2:3" x14ac:dyDescent="0.25">
      <c r="B564118" s="78"/>
      <c r="C564118" s="77"/>
    </row>
    <row r="564119" spans="2:3" x14ac:dyDescent="0.25">
      <c r="B564119" s="78"/>
      <c r="C564119" s="77"/>
    </row>
    <row r="564120" spans="2:3" x14ac:dyDescent="0.25">
      <c r="B564120" s="78"/>
      <c r="C564120" s="77"/>
    </row>
    <row r="564121" spans="2:3" x14ac:dyDescent="0.25">
      <c r="B564121" s="78"/>
      <c r="C564121" s="77"/>
    </row>
    <row r="564122" spans="2:3" x14ac:dyDescent="0.25">
      <c r="B564122" s="78"/>
      <c r="C564122" s="77"/>
    </row>
    <row r="564123" spans="2:3" x14ac:dyDescent="0.25">
      <c r="B564123" s="78"/>
      <c r="C564123" s="77"/>
    </row>
    <row r="564124" spans="2:3" x14ac:dyDescent="0.25">
      <c r="B564124" s="78"/>
      <c r="C564124" s="77"/>
    </row>
    <row r="564125" spans="2:3" x14ac:dyDescent="0.25">
      <c r="B564125" s="78"/>
      <c r="C564125" s="77"/>
    </row>
    <row r="564126" spans="2:3" x14ac:dyDescent="0.25">
      <c r="B564126" s="78"/>
      <c r="C564126" s="77"/>
    </row>
    <row r="564236" spans="2:3" x14ac:dyDescent="0.25">
      <c r="B564236" s="78"/>
      <c r="C564236" s="77"/>
    </row>
    <row r="564237" spans="2:3" x14ac:dyDescent="0.25">
      <c r="B564237" s="78"/>
      <c r="C564237" s="77"/>
    </row>
    <row r="564238" spans="2:3" x14ac:dyDescent="0.25">
      <c r="B564238" s="78"/>
      <c r="C564238" s="77"/>
    </row>
    <row r="564239" spans="2:3" x14ac:dyDescent="0.25">
      <c r="B564239" s="78"/>
      <c r="C564239" s="77"/>
    </row>
    <row r="564240" spans="2:3" x14ac:dyDescent="0.25">
      <c r="B564240" s="78"/>
      <c r="C564240" s="77"/>
    </row>
    <row r="564241" spans="2:3" x14ac:dyDescent="0.25">
      <c r="B564241" s="78"/>
      <c r="C564241" s="77"/>
    </row>
    <row r="564242" spans="2:3" x14ac:dyDescent="0.25">
      <c r="B564242" s="78"/>
      <c r="C564242" s="77"/>
    </row>
    <row r="564243" spans="2:3" x14ac:dyDescent="0.25">
      <c r="B564243" s="78"/>
      <c r="C564243" s="77"/>
    </row>
    <row r="564244" spans="2:3" x14ac:dyDescent="0.25">
      <c r="B564244" s="78"/>
      <c r="C564244" s="77"/>
    </row>
    <row r="564245" spans="2:3" x14ac:dyDescent="0.25">
      <c r="B564245" s="78"/>
      <c r="C564245" s="77"/>
    </row>
    <row r="564246" spans="2:3" x14ac:dyDescent="0.25">
      <c r="B564246" s="78"/>
      <c r="C564246" s="77"/>
    </row>
    <row r="564247" spans="2:3" x14ac:dyDescent="0.25">
      <c r="B564247" s="78"/>
      <c r="C564247" s="77"/>
    </row>
    <row r="564248" spans="2:3" x14ac:dyDescent="0.25">
      <c r="B564248" s="78"/>
      <c r="C564248" s="77"/>
    </row>
    <row r="564358" spans="2:3" x14ac:dyDescent="0.25">
      <c r="B564358" s="78"/>
      <c r="C564358" s="77"/>
    </row>
    <row r="564359" spans="2:3" x14ac:dyDescent="0.25">
      <c r="B564359" s="78"/>
      <c r="C564359" s="77"/>
    </row>
    <row r="564360" spans="2:3" x14ac:dyDescent="0.25">
      <c r="B564360" s="78"/>
      <c r="C564360" s="77"/>
    </row>
    <row r="564361" spans="2:3" x14ac:dyDescent="0.25">
      <c r="B564361" s="78"/>
      <c r="C564361" s="77"/>
    </row>
    <row r="564362" spans="2:3" x14ac:dyDescent="0.25">
      <c r="B564362" s="78"/>
      <c r="C564362" s="77"/>
    </row>
    <row r="564363" spans="2:3" x14ac:dyDescent="0.25">
      <c r="B564363" s="78"/>
      <c r="C564363" s="77"/>
    </row>
    <row r="564364" spans="2:3" x14ac:dyDescent="0.25">
      <c r="B564364" s="78"/>
      <c r="C564364" s="77"/>
    </row>
    <row r="564365" spans="2:3" x14ac:dyDescent="0.25">
      <c r="B564365" s="78"/>
      <c r="C564365" s="77"/>
    </row>
    <row r="564366" spans="2:3" x14ac:dyDescent="0.25">
      <c r="B564366" s="78"/>
      <c r="C564366" s="77"/>
    </row>
    <row r="564367" spans="2:3" x14ac:dyDescent="0.25">
      <c r="B564367" s="78"/>
      <c r="C564367" s="77"/>
    </row>
    <row r="564368" spans="2:3" x14ac:dyDescent="0.25">
      <c r="B564368" s="78"/>
      <c r="C564368" s="77"/>
    </row>
    <row r="564369" spans="2:3" x14ac:dyDescent="0.25">
      <c r="B564369" s="78"/>
      <c r="C564369" s="77"/>
    </row>
    <row r="564370" spans="2:3" x14ac:dyDescent="0.25">
      <c r="B564370" s="78"/>
      <c r="C564370" s="77"/>
    </row>
    <row r="564480" spans="2:3" x14ac:dyDescent="0.25">
      <c r="B564480" s="78"/>
      <c r="C564480" s="77"/>
    </row>
    <row r="564481" spans="2:3" x14ac:dyDescent="0.25">
      <c r="B564481" s="78"/>
      <c r="C564481" s="77"/>
    </row>
    <row r="564482" spans="2:3" x14ac:dyDescent="0.25">
      <c r="B564482" s="78"/>
      <c r="C564482" s="77"/>
    </row>
    <row r="564483" spans="2:3" x14ac:dyDescent="0.25">
      <c r="B564483" s="78"/>
      <c r="C564483" s="77"/>
    </row>
    <row r="564484" spans="2:3" x14ac:dyDescent="0.25">
      <c r="B564484" s="78"/>
      <c r="C564484" s="77"/>
    </row>
    <row r="564485" spans="2:3" x14ac:dyDescent="0.25">
      <c r="B564485" s="78"/>
      <c r="C564485" s="77"/>
    </row>
    <row r="564486" spans="2:3" x14ac:dyDescent="0.25">
      <c r="B564486" s="78"/>
      <c r="C564486" s="77"/>
    </row>
    <row r="564487" spans="2:3" x14ac:dyDescent="0.25">
      <c r="B564487" s="78"/>
      <c r="C564487" s="77"/>
    </row>
    <row r="564488" spans="2:3" x14ac:dyDescent="0.25">
      <c r="B564488" s="78"/>
      <c r="C564488" s="77"/>
    </row>
    <row r="564489" spans="2:3" x14ac:dyDescent="0.25">
      <c r="B564489" s="78"/>
      <c r="C564489" s="77"/>
    </row>
    <row r="564490" spans="2:3" x14ac:dyDescent="0.25">
      <c r="B564490" s="78"/>
      <c r="C564490" s="77"/>
    </row>
    <row r="564491" spans="2:3" x14ac:dyDescent="0.25">
      <c r="B564491" s="78"/>
      <c r="C564491" s="77"/>
    </row>
    <row r="564492" spans="2:3" x14ac:dyDescent="0.25">
      <c r="B564492" s="78"/>
      <c r="C564492" s="77"/>
    </row>
    <row r="564602" spans="2:3" x14ac:dyDescent="0.25">
      <c r="B564602" s="78"/>
      <c r="C564602" s="77"/>
    </row>
    <row r="564603" spans="2:3" x14ac:dyDescent="0.25">
      <c r="B564603" s="78"/>
      <c r="C564603" s="77"/>
    </row>
    <row r="564604" spans="2:3" x14ac:dyDescent="0.25">
      <c r="B564604" s="78"/>
      <c r="C564604" s="77"/>
    </row>
    <row r="564605" spans="2:3" x14ac:dyDescent="0.25">
      <c r="B564605" s="78"/>
      <c r="C564605" s="77"/>
    </row>
    <row r="564606" spans="2:3" x14ac:dyDescent="0.25">
      <c r="B564606" s="78"/>
      <c r="C564606" s="77"/>
    </row>
    <row r="564607" spans="2:3" x14ac:dyDescent="0.25">
      <c r="B564607" s="78"/>
      <c r="C564607" s="77"/>
    </row>
    <row r="564608" spans="2:3" x14ac:dyDescent="0.25">
      <c r="B564608" s="78"/>
      <c r="C564608" s="77"/>
    </row>
    <row r="564609" spans="2:3" x14ac:dyDescent="0.25">
      <c r="B564609" s="78"/>
      <c r="C564609" s="77"/>
    </row>
    <row r="564610" spans="2:3" x14ac:dyDescent="0.25">
      <c r="B564610" s="78"/>
      <c r="C564610" s="77"/>
    </row>
    <row r="564611" spans="2:3" x14ac:dyDescent="0.25">
      <c r="B564611" s="78"/>
      <c r="C564611" s="77"/>
    </row>
    <row r="564612" spans="2:3" x14ac:dyDescent="0.25">
      <c r="B564612" s="78"/>
      <c r="C564612" s="77"/>
    </row>
    <row r="564613" spans="2:3" x14ac:dyDescent="0.25">
      <c r="B564613" s="78"/>
      <c r="C564613" s="77"/>
    </row>
    <row r="564614" spans="2:3" x14ac:dyDescent="0.25">
      <c r="B564614" s="78"/>
      <c r="C564614" s="77"/>
    </row>
    <row r="564724" spans="2:3" x14ac:dyDescent="0.25">
      <c r="B564724" s="78"/>
      <c r="C564724" s="77"/>
    </row>
    <row r="564725" spans="2:3" x14ac:dyDescent="0.25">
      <c r="B564725" s="78"/>
      <c r="C564725" s="77"/>
    </row>
    <row r="564726" spans="2:3" x14ac:dyDescent="0.25">
      <c r="B564726" s="78"/>
      <c r="C564726" s="77"/>
    </row>
    <row r="564727" spans="2:3" x14ac:dyDescent="0.25">
      <c r="B564727" s="78"/>
      <c r="C564727" s="77"/>
    </row>
    <row r="564728" spans="2:3" x14ac:dyDescent="0.25">
      <c r="B564728" s="78"/>
      <c r="C564728" s="77"/>
    </row>
    <row r="564729" spans="2:3" x14ac:dyDescent="0.25">
      <c r="B564729" s="78"/>
      <c r="C564729" s="77"/>
    </row>
    <row r="564730" spans="2:3" x14ac:dyDescent="0.25">
      <c r="B564730" s="78"/>
      <c r="C564730" s="77"/>
    </row>
    <row r="564731" spans="2:3" x14ac:dyDescent="0.25">
      <c r="B564731" s="78"/>
      <c r="C564731" s="77"/>
    </row>
    <row r="564732" spans="2:3" x14ac:dyDescent="0.25">
      <c r="B564732" s="78"/>
      <c r="C564732" s="77"/>
    </row>
    <row r="564733" spans="2:3" x14ac:dyDescent="0.25">
      <c r="B564733" s="78"/>
      <c r="C564733" s="77"/>
    </row>
    <row r="564734" spans="2:3" x14ac:dyDescent="0.25">
      <c r="B564734" s="78"/>
      <c r="C564734" s="77"/>
    </row>
    <row r="564735" spans="2:3" x14ac:dyDescent="0.25">
      <c r="B564735" s="78"/>
      <c r="C564735" s="77"/>
    </row>
    <row r="564736" spans="2:3" x14ac:dyDescent="0.25">
      <c r="B564736" s="78"/>
      <c r="C564736" s="77"/>
    </row>
    <row r="564846" spans="2:3" x14ac:dyDescent="0.25">
      <c r="B564846" s="78"/>
      <c r="C564846" s="77"/>
    </row>
    <row r="564847" spans="2:3" x14ac:dyDescent="0.25">
      <c r="B564847" s="78"/>
      <c r="C564847" s="77"/>
    </row>
    <row r="564848" spans="2:3" x14ac:dyDescent="0.25">
      <c r="B564848" s="78"/>
      <c r="C564848" s="77"/>
    </row>
    <row r="564849" spans="2:3" x14ac:dyDescent="0.25">
      <c r="B564849" s="78"/>
      <c r="C564849" s="77"/>
    </row>
    <row r="564850" spans="2:3" x14ac:dyDescent="0.25">
      <c r="B564850" s="78"/>
      <c r="C564850" s="77"/>
    </row>
    <row r="564851" spans="2:3" x14ac:dyDescent="0.25">
      <c r="B564851" s="78"/>
      <c r="C564851" s="77"/>
    </row>
    <row r="564852" spans="2:3" x14ac:dyDescent="0.25">
      <c r="B564852" s="78"/>
      <c r="C564852" s="77"/>
    </row>
    <row r="564853" spans="2:3" x14ac:dyDescent="0.25">
      <c r="B564853" s="78"/>
      <c r="C564853" s="77"/>
    </row>
    <row r="564854" spans="2:3" x14ac:dyDescent="0.25">
      <c r="B564854" s="78"/>
      <c r="C564854" s="77"/>
    </row>
    <row r="564855" spans="2:3" x14ac:dyDescent="0.25">
      <c r="B564855" s="78"/>
      <c r="C564855" s="77"/>
    </row>
    <row r="564856" spans="2:3" x14ac:dyDescent="0.25">
      <c r="B564856" s="78"/>
      <c r="C564856" s="77"/>
    </row>
    <row r="564857" spans="2:3" x14ac:dyDescent="0.25">
      <c r="B564857" s="78"/>
      <c r="C564857" s="77"/>
    </row>
    <row r="564858" spans="2:3" x14ac:dyDescent="0.25">
      <c r="B564858" s="78"/>
      <c r="C564858" s="77"/>
    </row>
    <row r="564968" spans="2:3" x14ac:dyDescent="0.25">
      <c r="B564968" s="78"/>
      <c r="C564968" s="77"/>
    </row>
    <row r="564969" spans="2:3" x14ac:dyDescent="0.25">
      <c r="B564969" s="78"/>
      <c r="C564969" s="77"/>
    </row>
    <row r="564970" spans="2:3" x14ac:dyDescent="0.25">
      <c r="B564970" s="78"/>
      <c r="C564970" s="77"/>
    </row>
    <row r="564971" spans="2:3" x14ac:dyDescent="0.25">
      <c r="B564971" s="78"/>
      <c r="C564971" s="77"/>
    </row>
    <row r="564972" spans="2:3" x14ac:dyDescent="0.25">
      <c r="B564972" s="78"/>
      <c r="C564972" s="77"/>
    </row>
    <row r="564973" spans="2:3" x14ac:dyDescent="0.25">
      <c r="B564973" s="78"/>
      <c r="C564973" s="77"/>
    </row>
    <row r="564974" spans="2:3" x14ac:dyDescent="0.25">
      <c r="B564974" s="78"/>
      <c r="C564974" s="77"/>
    </row>
    <row r="564975" spans="2:3" x14ac:dyDescent="0.25">
      <c r="B564975" s="78"/>
      <c r="C564975" s="77"/>
    </row>
    <row r="564976" spans="2:3" x14ac:dyDescent="0.25">
      <c r="B564976" s="78"/>
      <c r="C564976" s="77"/>
    </row>
    <row r="564977" spans="2:3" x14ac:dyDescent="0.25">
      <c r="B564977" s="78"/>
      <c r="C564977" s="77"/>
    </row>
    <row r="564978" spans="2:3" x14ac:dyDescent="0.25">
      <c r="B564978" s="78"/>
      <c r="C564978" s="77"/>
    </row>
    <row r="564979" spans="2:3" x14ac:dyDescent="0.25">
      <c r="B564979" s="78"/>
      <c r="C564979" s="77"/>
    </row>
    <row r="564980" spans="2:3" x14ac:dyDescent="0.25">
      <c r="B564980" s="78"/>
      <c r="C564980" s="77"/>
    </row>
    <row r="565090" spans="2:3" x14ac:dyDescent="0.25">
      <c r="B565090" s="78"/>
      <c r="C565090" s="77"/>
    </row>
    <row r="565091" spans="2:3" x14ac:dyDescent="0.25">
      <c r="B565091" s="78"/>
      <c r="C565091" s="77"/>
    </row>
    <row r="565092" spans="2:3" x14ac:dyDescent="0.25">
      <c r="B565092" s="78"/>
      <c r="C565092" s="77"/>
    </row>
    <row r="565093" spans="2:3" x14ac:dyDescent="0.25">
      <c r="B565093" s="78"/>
      <c r="C565093" s="77"/>
    </row>
    <row r="565094" spans="2:3" x14ac:dyDescent="0.25">
      <c r="B565094" s="78"/>
      <c r="C565094" s="77"/>
    </row>
    <row r="565095" spans="2:3" x14ac:dyDescent="0.25">
      <c r="B565095" s="78"/>
      <c r="C565095" s="77"/>
    </row>
    <row r="565096" spans="2:3" x14ac:dyDescent="0.25">
      <c r="B565096" s="78"/>
      <c r="C565096" s="77"/>
    </row>
    <row r="565097" spans="2:3" x14ac:dyDescent="0.25">
      <c r="B565097" s="78"/>
      <c r="C565097" s="77"/>
    </row>
    <row r="565098" spans="2:3" x14ac:dyDescent="0.25">
      <c r="B565098" s="78"/>
      <c r="C565098" s="77"/>
    </row>
    <row r="565099" spans="2:3" x14ac:dyDescent="0.25">
      <c r="B565099" s="78"/>
      <c r="C565099" s="77"/>
    </row>
    <row r="565100" spans="2:3" x14ac:dyDescent="0.25">
      <c r="B565100" s="78"/>
      <c r="C565100" s="77"/>
    </row>
    <row r="565101" spans="2:3" x14ac:dyDescent="0.25">
      <c r="B565101" s="78"/>
      <c r="C565101" s="77"/>
    </row>
    <row r="565102" spans="2:3" x14ac:dyDescent="0.25">
      <c r="B565102" s="78"/>
      <c r="C565102" s="77"/>
    </row>
    <row r="565212" spans="2:3" x14ac:dyDescent="0.25">
      <c r="B565212" s="78"/>
      <c r="C565212" s="77"/>
    </row>
    <row r="565213" spans="2:3" x14ac:dyDescent="0.25">
      <c r="B565213" s="78"/>
      <c r="C565213" s="77"/>
    </row>
    <row r="565214" spans="2:3" x14ac:dyDescent="0.25">
      <c r="B565214" s="78"/>
      <c r="C565214" s="77"/>
    </row>
    <row r="565215" spans="2:3" x14ac:dyDescent="0.25">
      <c r="B565215" s="78"/>
      <c r="C565215" s="77"/>
    </row>
    <row r="565216" spans="2:3" x14ac:dyDescent="0.25">
      <c r="B565216" s="78"/>
      <c r="C565216" s="77"/>
    </row>
    <row r="565217" spans="2:3" x14ac:dyDescent="0.25">
      <c r="B565217" s="78"/>
      <c r="C565217" s="77"/>
    </row>
    <row r="565218" spans="2:3" x14ac:dyDescent="0.25">
      <c r="B565218" s="78"/>
      <c r="C565218" s="77"/>
    </row>
    <row r="565219" spans="2:3" x14ac:dyDescent="0.25">
      <c r="B565219" s="78"/>
      <c r="C565219" s="77"/>
    </row>
    <row r="565220" spans="2:3" x14ac:dyDescent="0.25">
      <c r="B565220" s="78"/>
      <c r="C565220" s="77"/>
    </row>
    <row r="565221" spans="2:3" x14ac:dyDescent="0.25">
      <c r="B565221" s="78"/>
      <c r="C565221" s="77"/>
    </row>
    <row r="565222" spans="2:3" x14ac:dyDescent="0.25">
      <c r="B565222" s="78"/>
      <c r="C565222" s="77"/>
    </row>
    <row r="565223" spans="2:3" x14ac:dyDescent="0.25">
      <c r="B565223" s="78"/>
      <c r="C565223" s="77"/>
    </row>
    <row r="565224" spans="2:3" x14ac:dyDescent="0.25">
      <c r="B565224" s="78"/>
      <c r="C565224" s="77"/>
    </row>
    <row r="565334" spans="2:3" x14ac:dyDescent="0.25">
      <c r="B565334" s="78"/>
      <c r="C565334" s="77"/>
    </row>
    <row r="565335" spans="2:3" x14ac:dyDescent="0.25">
      <c r="B565335" s="78"/>
      <c r="C565335" s="77"/>
    </row>
    <row r="565336" spans="2:3" x14ac:dyDescent="0.25">
      <c r="B565336" s="78"/>
      <c r="C565336" s="77"/>
    </row>
    <row r="565337" spans="2:3" x14ac:dyDescent="0.25">
      <c r="B565337" s="78"/>
      <c r="C565337" s="77"/>
    </row>
    <row r="565338" spans="2:3" x14ac:dyDescent="0.25">
      <c r="B565338" s="78"/>
      <c r="C565338" s="77"/>
    </row>
    <row r="565339" spans="2:3" x14ac:dyDescent="0.25">
      <c r="B565339" s="78"/>
      <c r="C565339" s="77"/>
    </row>
    <row r="565340" spans="2:3" x14ac:dyDescent="0.25">
      <c r="B565340" s="78"/>
      <c r="C565340" s="77"/>
    </row>
    <row r="565341" spans="2:3" x14ac:dyDescent="0.25">
      <c r="B565341" s="78"/>
      <c r="C565341" s="77"/>
    </row>
    <row r="565342" spans="2:3" x14ac:dyDescent="0.25">
      <c r="B565342" s="78"/>
      <c r="C565342" s="77"/>
    </row>
    <row r="565343" spans="2:3" x14ac:dyDescent="0.25">
      <c r="B565343" s="78"/>
      <c r="C565343" s="77"/>
    </row>
    <row r="565344" spans="2:3" x14ac:dyDescent="0.25">
      <c r="B565344" s="78"/>
      <c r="C565344" s="77"/>
    </row>
    <row r="565345" spans="2:3" x14ac:dyDescent="0.25">
      <c r="B565345" s="78"/>
      <c r="C565345" s="77"/>
    </row>
    <row r="565346" spans="2:3" x14ac:dyDescent="0.25">
      <c r="B565346" s="78"/>
      <c r="C565346" s="77"/>
    </row>
    <row r="565456" spans="2:3" x14ac:dyDescent="0.25">
      <c r="B565456" s="78"/>
      <c r="C565456" s="77"/>
    </row>
    <row r="565457" spans="2:3" x14ac:dyDescent="0.25">
      <c r="B565457" s="78"/>
      <c r="C565457" s="77"/>
    </row>
    <row r="565458" spans="2:3" x14ac:dyDescent="0.25">
      <c r="B565458" s="78"/>
      <c r="C565458" s="77"/>
    </row>
    <row r="565459" spans="2:3" x14ac:dyDescent="0.25">
      <c r="B565459" s="78"/>
      <c r="C565459" s="77"/>
    </row>
    <row r="565460" spans="2:3" x14ac:dyDescent="0.25">
      <c r="B565460" s="78"/>
      <c r="C565460" s="77"/>
    </row>
    <row r="565461" spans="2:3" x14ac:dyDescent="0.25">
      <c r="B565461" s="78"/>
      <c r="C565461" s="77"/>
    </row>
    <row r="565462" spans="2:3" x14ac:dyDescent="0.25">
      <c r="B565462" s="78"/>
      <c r="C565462" s="77"/>
    </row>
    <row r="565463" spans="2:3" x14ac:dyDescent="0.25">
      <c r="B565463" s="78"/>
      <c r="C565463" s="77"/>
    </row>
    <row r="565464" spans="2:3" x14ac:dyDescent="0.25">
      <c r="B565464" s="78"/>
      <c r="C565464" s="77"/>
    </row>
    <row r="565465" spans="2:3" x14ac:dyDescent="0.25">
      <c r="B565465" s="78"/>
      <c r="C565465" s="77"/>
    </row>
    <row r="565466" spans="2:3" x14ac:dyDescent="0.25">
      <c r="B565466" s="78"/>
      <c r="C565466" s="77"/>
    </row>
    <row r="565467" spans="2:3" x14ac:dyDescent="0.25">
      <c r="B565467" s="78"/>
      <c r="C565467" s="77"/>
    </row>
    <row r="565468" spans="2:3" x14ac:dyDescent="0.25">
      <c r="B565468" s="78"/>
      <c r="C565468" s="77"/>
    </row>
    <row r="565578" spans="2:3" x14ac:dyDescent="0.25">
      <c r="B565578" s="78"/>
      <c r="C565578" s="77"/>
    </row>
    <row r="565579" spans="2:3" x14ac:dyDescent="0.25">
      <c r="B565579" s="78"/>
      <c r="C565579" s="77"/>
    </row>
    <row r="565580" spans="2:3" x14ac:dyDescent="0.25">
      <c r="B565580" s="78"/>
      <c r="C565580" s="77"/>
    </row>
    <row r="565581" spans="2:3" x14ac:dyDescent="0.25">
      <c r="B565581" s="78"/>
      <c r="C565581" s="77"/>
    </row>
    <row r="565582" spans="2:3" x14ac:dyDescent="0.25">
      <c r="B565582" s="78"/>
      <c r="C565582" s="77"/>
    </row>
    <row r="565583" spans="2:3" x14ac:dyDescent="0.25">
      <c r="B565583" s="78"/>
      <c r="C565583" s="77"/>
    </row>
    <row r="565584" spans="2:3" x14ac:dyDescent="0.25">
      <c r="B565584" s="78"/>
      <c r="C565584" s="77"/>
    </row>
    <row r="565585" spans="2:3" x14ac:dyDescent="0.25">
      <c r="B565585" s="78"/>
      <c r="C565585" s="77"/>
    </row>
    <row r="565586" spans="2:3" x14ac:dyDescent="0.25">
      <c r="B565586" s="78"/>
      <c r="C565586" s="77"/>
    </row>
    <row r="565587" spans="2:3" x14ac:dyDescent="0.25">
      <c r="B565587" s="78"/>
      <c r="C565587" s="77"/>
    </row>
    <row r="565588" spans="2:3" x14ac:dyDescent="0.25">
      <c r="B565588" s="78"/>
      <c r="C565588" s="77"/>
    </row>
    <row r="565589" spans="2:3" x14ac:dyDescent="0.25">
      <c r="B565589" s="78"/>
      <c r="C565589" s="77"/>
    </row>
    <row r="565590" spans="2:3" x14ac:dyDescent="0.25">
      <c r="B565590" s="78"/>
      <c r="C565590" s="77"/>
    </row>
    <row r="565700" spans="2:3" x14ac:dyDescent="0.25">
      <c r="B565700" s="78"/>
      <c r="C565700" s="77"/>
    </row>
    <row r="565701" spans="2:3" x14ac:dyDescent="0.25">
      <c r="B565701" s="78"/>
      <c r="C565701" s="77"/>
    </row>
    <row r="565702" spans="2:3" x14ac:dyDescent="0.25">
      <c r="B565702" s="78"/>
      <c r="C565702" s="77"/>
    </row>
    <row r="565703" spans="2:3" x14ac:dyDescent="0.25">
      <c r="B565703" s="78"/>
      <c r="C565703" s="77"/>
    </row>
    <row r="565704" spans="2:3" x14ac:dyDescent="0.25">
      <c r="B565704" s="78"/>
      <c r="C565704" s="77"/>
    </row>
    <row r="565705" spans="2:3" x14ac:dyDescent="0.25">
      <c r="B565705" s="78"/>
      <c r="C565705" s="77"/>
    </row>
    <row r="565706" spans="2:3" x14ac:dyDescent="0.25">
      <c r="B565706" s="78"/>
      <c r="C565706" s="77"/>
    </row>
    <row r="565707" spans="2:3" x14ac:dyDescent="0.25">
      <c r="B565707" s="78"/>
      <c r="C565707" s="77"/>
    </row>
    <row r="565708" spans="2:3" x14ac:dyDescent="0.25">
      <c r="B565708" s="78"/>
      <c r="C565708" s="77"/>
    </row>
    <row r="565709" spans="2:3" x14ac:dyDescent="0.25">
      <c r="B565709" s="78"/>
      <c r="C565709" s="77"/>
    </row>
    <row r="565710" spans="2:3" x14ac:dyDescent="0.25">
      <c r="B565710" s="78"/>
      <c r="C565710" s="77"/>
    </row>
    <row r="565711" spans="2:3" x14ac:dyDescent="0.25">
      <c r="B565711" s="78"/>
      <c r="C565711" s="77"/>
    </row>
    <row r="565712" spans="2:3" x14ac:dyDescent="0.25">
      <c r="B565712" s="78"/>
      <c r="C565712" s="77"/>
    </row>
    <row r="565822" spans="2:3" x14ac:dyDescent="0.25">
      <c r="B565822" s="78"/>
      <c r="C565822" s="77"/>
    </row>
    <row r="565823" spans="2:3" x14ac:dyDescent="0.25">
      <c r="B565823" s="78"/>
      <c r="C565823" s="77"/>
    </row>
    <row r="565824" spans="2:3" x14ac:dyDescent="0.25">
      <c r="B565824" s="78"/>
      <c r="C565824" s="77"/>
    </row>
    <row r="565825" spans="2:3" x14ac:dyDescent="0.25">
      <c r="B565825" s="78"/>
      <c r="C565825" s="77"/>
    </row>
    <row r="565826" spans="2:3" x14ac:dyDescent="0.25">
      <c r="B565826" s="78"/>
      <c r="C565826" s="77"/>
    </row>
    <row r="565827" spans="2:3" x14ac:dyDescent="0.25">
      <c r="B565827" s="78"/>
      <c r="C565827" s="77"/>
    </row>
    <row r="565828" spans="2:3" x14ac:dyDescent="0.25">
      <c r="B565828" s="78"/>
      <c r="C565828" s="77"/>
    </row>
    <row r="565829" spans="2:3" x14ac:dyDescent="0.25">
      <c r="B565829" s="78"/>
      <c r="C565829" s="77"/>
    </row>
    <row r="565830" spans="2:3" x14ac:dyDescent="0.25">
      <c r="B565830" s="78"/>
      <c r="C565830" s="77"/>
    </row>
    <row r="565831" spans="2:3" x14ac:dyDescent="0.25">
      <c r="B565831" s="78"/>
      <c r="C565831" s="77"/>
    </row>
    <row r="565832" spans="2:3" x14ac:dyDescent="0.25">
      <c r="B565832" s="78"/>
      <c r="C565832" s="77"/>
    </row>
    <row r="565833" spans="2:3" x14ac:dyDescent="0.25">
      <c r="B565833" s="78"/>
      <c r="C565833" s="77"/>
    </row>
    <row r="565834" spans="2:3" x14ac:dyDescent="0.25">
      <c r="B565834" s="78"/>
      <c r="C565834" s="77"/>
    </row>
    <row r="565944" spans="2:3" x14ac:dyDescent="0.25">
      <c r="B565944" s="78"/>
      <c r="C565944" s="77"/>
    </row>
    <row r="565945" spans="2:3" x14ac:dyDescent="0.25">
      <c r="B565945" s="78"/>
      <c r="C565945" s="77"/>
    </row>
    <row r="565946" spans="2:3" x14ac:dyDescent="0.25">
      <c r="B565946" s="78"/>
      <c r="C565946" s="77"/>
    </row>
    <row r="565947" spans="2:3" x14ac:dyDescent="0.25">
      <c r="B565947" s="78"/>
      <c r="C565947" s="77"/>
    </row>
    <row r="565948" spans="2:3" x14ac:dyDescent="0.25">
      <c r="B565948" s="78"/>
      <c r="C565948" s="77"/>
    </row>
    <row r="565949" spans="2:3" x14ac:dyDescent="0.25">
      <c r="B565949" s="78"/>
      <c r="C565949" s="77"/>
    </row>
    <row r="565950" spans="2:3" x14ac:dyDescent="0.25">
      <c r="B565950" s="78"/>
      <c r="C565950" s="77"/>
    </row>
    <row r="565951" spans="2:3" x14ac:dyDescent="0.25">
      <c r="B565951" s="78"/>
      <c r="C565951" s="77"/>
    </row>
    <row r="565952" spans="2:3" x14ac:dyDescent="0.25">
      <c r="B565952" s="78"/>
      <c r="C565952" s="77"/>
    </row>
    <row r="565953" spans="2:3" x14ac:dyDescent="0.25">
      <c r="B565953" s="78"/>
      <c r="C565953" s="77"/>
    </row>
    <row r="565954" spans="2:3" x14ac:dyDescent="0.25">
      <c r="B565954" s="78"/>
      <c r="C565954" s="77"/>
    </row>
    <row r="565955" spans="2:3" x14ac:dyDescent="0.25">
      <c r="B565955" s="78"/>
      <c r="C565955" s="77"/>
    </row>
    <row r="565956" spans="2:3" x14ac:dyDescent="0.25">
      <c r="B565956" s="78"/>
      <c r="C565956" s="77"/>
    </row>
    <row r="566066" spans="2:3" x14ac:dyDescent="0.25">
      <c r="B566066" s="78"/>
      <c r="C566066" s="77"/>
    </row>
    <row r="566067" spans="2:3" x14ac:dyDescent="0.25">
      <c r="B566067" s="78"/>
      <c r="C566067" s="77"/>
    </row>
    <row r="566068" spans="2:3" x14ac:dyDescent="0.25">
      <c r="B566068" s="78"/>
      <c r="C566068" s="77"/>
    </row>
    <row r="566069" spans="2:3" x14ac:dyDescent="0.25">
      <c r="B566069" s="78"/>
      <c r="C566069" s="77"/>
    </row>
    <row r="566070" spans="2:3" x14ac:dyDescent="0.25">
      <c r="B566070" s="78"/>
      <c r="C566070" s="77"/>
    </row>
    <row r="566071" spans="2:3" x14ac:dyDescent="0.25">
      <c r="B566071" s="78"/>
      <c r="C566071" s="77"/>
    </row>
    <row r="566072" spans="2:3" x14ac:dyDescent="0.25">
      <c r="B566072" s="78"/>
      <c r="C566072" s="77"/>
    </row>
    <row r="566073" spans="2:3" x14ac:dyDescent="0.25">
      <c r="B566073" s="78"/>
      <c r="C566073" s="77"/>
    </row>
    <row r="566074" spans="2:3" x14ac:dyDescent="0.25">
      <c r="B566074" s="78"/>
      <c r="C566074" s="77"/>
    </row>
    <row r="566075" spans="2:3" x14ac:dyDescent="0.25">
      <c r="B566075" s="78"/>
      <c r="C566075" s="77"/>
    </row>
    <row r="566076" spans="2:3" x14ac:dyDescent="0.25">
      <c r="B566076" s="78"/>
      <c r="C566076" s="77"/>
    </row>
    <row r="566077" spans="2:3" x14ac:dyDescent="0.25">
      <c r="B566077" s="78"/>
      <c r="C566077" s="77"/>
    </row>
    <row r="566078" spans="2:3" x14ac:dyDescent="0.25">
      <c r="B566078" s="78"/>
      <c r="C566078" s="77"/>
    </row>
    <row r="566188" spans="2:3" x14ac:dyDescent="0.25">
      <c r="B566188" s="78"/>
      <c r="C566188" s="77"/>
    </row>
    <row r="566189" spans="2:3" x14ac:dyDescent="0.25">
      <c r="B566189" s="78"/>
      <c r="C566189" s="77"/>
    </row>
    <row r="566190" spans="2:3" x14ac:dyDescent="0.25">
      <c r="B566190" s="78"/>
      <c r="C566190" s="77"/>
    </row>
    <row r="566191" spans="2:3" x14ac:dyDescent="0.25">
      <c r="B566191" s="78"/>
      <c r="C566191" s="77"/>
    </row>
    <row r="566192" spans="2:3" x14ac:dyDescent="0.25">
      <c r="B566192" s="78"/>
      <c r="C566192" s="77"/>
    </row>
    <row r="566193" spans="2:3" x14ac:dyDescent="0.25">
      <c r="B566193" s="78"/>
      <c r="C566193" s="77"/>
    </row>
    <row r="566194" spans="2:3" x14ac:dyDescent="0.25">
      <c r="B566194" s="78"/>
      <c r="C566194" s="77"/>
    </row>
    <row r="566195" spans="2:3" x14ac:dyDescent="0.25">
      <c r="B566195" s="78"/>
      <c r="C566195" s="77"/>
    </row>
    <row r="566196" spans="2:3" x14ac:dyDescent="0.25">
      <c r="B566196" s="78"/>
      <c r="C566196" s="77"/>
    </row>
    <row r="566197" spans="2:3" x14ac:dyDescent="0.25">
      <c r="B566197" s="78"/>
      <c r="C566197" s="77"/>
    </row>
    <row r="566198" spans="2:3" x14ac:dyDescent="0.25">
      <c r="B566198" s="78"/>
      <c r="C566198" s="77"/>
    </row>
    <row r="566199" spans="2:3" x14ac:dyDescent="0.25">
      <c r="B566199" s="78"/>
      <c r="C566199" s="77"/>
    </row>
    <row r="566200" spans="2:3" x14ac:dyDescent="0.25">
      <c r="B566200" s="78"/>
      <c r="C566200" s="77"/>
    </row>
    <row r="566310" spans="2:3" x14ac:dyDescent="0.25">
      <c r="B566310" s="78"/>
      <c r="C566310" s="77"/>
    </row>
    <row r="566311" spans="2:3" x14ac:dyDescent="0.25">
      <c r="B566311" s="78"/>
      <c r="C566311" s="77"/>
    </row>
    <row r="566312" spans="2:3" x14ac:dyDescent="0.25">
      <c r="B566312" s="78"/>
      <c r="C566312" s="77"/>
    </row>
    <row r="566313" spans="2:3" x14ac:dyDescent="0.25">
      <c r="B566313" s="78"/>
      <c r="C566313" s="77"/>
    </row>
    <row r="566314" spans="2:3" x14ac:dyDescent="0.25">
      <c r="B566314" s="78"/>
      <c r="C566314" s="77"/>
    </row>
    <row r="566315" spans="2:3" x14ac:dyDescent="0.25">
      <c r="B566315" s="78"/>
      <c r="C566315" s="77"/>
    </row>
    <row r="566316" spans="2:3" x14ac:dyDescent="0.25">
      <c r="B566316" s="78"/>
      <c r="C566316" s="77"/>
    </row>
    <row r="566317" spans="2:3" x14ac:dyDescent="0.25">
      <c r="B566317" s="78"/>
      <c r="C566317" s="77"/>
    </row>
    <row r="566318" spans="2:3" x14ac:dyDescent="0.25">
      <c r="B566318" s="78"/>
      <c r="C566318" s="77"/>
    </row>
    <row r="566319" spans="2:3" x14ac:dyDescent="0.25">
      <c r="B566319" s="78"/>
      <c r="C566319" s="77"/>
    </row>
    <row r="566320" spans="2:3" x14ac:dyDescent="0.25">
      <c r="B566320" s="78"/>
      <c r="C566320" s="77"/>
    </row>
    <row r="566321" spans="2:3" x14ac:dyDescent="0.25">
      <c r="B566321" s="78"/>
      <c r="C566321" s="77"/>
    </row>
    <row r="566322" spans="2:3" x14ac:dyDescent="0.25">
      <c r="B566322" s="78"/>
      <c r="C566322" s="77"/>
    </row>
    <row r="566432" spans="2:3" x14ac:dyDescent="0.25">
      <c r="B566432" s="78"/>
      <c r="C566432" s="77"/>
    </row>
    <row r="566433" spans="2:3" x14ac:dyDescent="0.25">
      <c r="B566433" s="78"/>
      <c r="C566433" s="77"/>
    </row>
    <row r="566434" spans="2:3" x14ac:dyDescent="0.25">
      <c r="B566434" s="78"/>
      <c r="C566434" s="77"/>
    </row>
    <row r="566435" spans="2:3" x14ac:dyDescent="0.25">
      <c r="B566435" s="78"/>
      <c r="C566435" s="77"/>
    </row>
    <row r="566436" spans="2:3" x14ac:dyDescent="0.25">
      <c r="B566436" s="78"/>
      <c r="C566436" s="77"/>
    </row>
    <row r="566437" spans="2:3" x14ac:dyDescent="0.25">
      <c r="B566437" s="78"/>
      <c r="C566437" s="77"/>
    </row>
    <row r="566438" spans="2:3" x14ac:dyDescent="0.25">
      <c r="B566438" s="78"/>
      <c r="C566438" s="77"/>
    </row>
    <row r="566439" spans="2:3" x14ac:dyDescent="0.25">
      <c r="B566439" s="78"/>
      <c r="C566439" s="77"/>
    </row>
    <row r="566440" spans="2:3" x14ac:dyDescent="0.25">
      <c r="B566440" s="78"/>
      <c r="C566440" s="77"/>
    </row>
    <row r="566441" spans="2:3" x14ac:dyDescent="0.25">
      <c r="B566441" s="78"/>
      <c r="C566441" s="77"/>
    </row>
    <row r="566442" spans="2:3" x14ac:dyDescent="0.25">
      <c r="B566442" s="78"/>
      <c r="C566442" s="77"/>
    </row>
    <row r="566443" spans="2:3" x14ac:dyDescent="0.25">
      <c r="B566443" s="78"/>
      <c r="C566443" s="77"/>
    </row>
    <row r="566444" spans="2:3" x14ac:dyDescent="0.25">
      <c r="B566444" s="78"/>
      <c r="C566444" s="77"/>
    </row>
    <row r="566554" spans="2:3" x14ac:dyDescent="0.25">
      <c r="B566554" s="78"/>
      <c r="C566554" s="77"/>
    </row>
    <row r="566555" spans="2:3" x14ac:dyDescent="0.25">
      <c r="B566555" s="78"/>
      <c r="C566555" s="77"/>
    </row>
    <row r="566556" spans="2:3" x14ac:dyDescent="0.25">
      <c r="B566556" s="78"/>
      <c r="C566556" s="77"/>
    </row>
    <row r="566557" spans="2:3" x14ac:dyDescent="0.25">
      <c r="B566557" s="78"/>
      <c r="C566557" s="77"/>
    </row>
    <row r="566558" spans="2:3" x14ac:dyDescent="0.25">
      <c r="B566558" s="78"/>
      <c r="C566558" s="77"/>
    </row>
    <row r="566559" spans="2:3" x14ac:dyDescent="0.25">
      <c r="B566559" s="78"/>
      <c r="C566559" s="77"/>
    </row>
    <row r="566560" spans="2:3" x14ac:dyDescent="0.25">
      <c r="B566560" s="78"/>
      <c r="C566560" s="77"/>
    </row>
    <row r="566561" spans="2:3" x14ac:dyDescent="0.25">
      <c r="B566561" s="78"/>
      <c r="C566561" s="77"/>
    </row>
    <row r="566562" spans="2:3" x14ac:dyDescent="0.25">
      <c r="B566562" s="78"/>
      <c r="C566562" s="77"/>
    </row>
    <row r="566563" spans="2:3" x14ac:dyDescent="0.25">
      <c r="B566563" s="78"/>
      <c r="C566563" s="77"/>
    </row>
    <row r="566564" spans="2:3" x14ac:dyDescent="0.25">
      <c r="B566564" s="78"/>
      <c r="C566564" s="77"/>
    </row>
    <row r="566565" spans="2:3" x14ac:dyDescent="0.25">
      <c r="B566565" s="78"/>
      <c r="C566565" s="77"/>
    </row>
    <row r="566566" spans="2:3" x14ac:dyDescent="0.25">
      <c r="B566566" s="78"/>
      <c r="C566566" s="77"/>
    </row>
    <row r="566676" spans="2:3" x14ac:dyDescent="0.25">
      <c r="B566676" s="78"/>
      <c r="C566676" s="77"/>
    </row>
    <row r="566677" spans="2:3" x14ac:dyDescent="0.25">
      <c r="B566677" s="78"/>
      <c r="C566677" s="77"/>
    </row>
    <row r="566678" spans="2:3" x14ac:dyDescent="0.25">
      <c r="B566678" s="78"/>
      <c r="C566678" s="77"/>
    </row>
    <row r="566679" spans="2:3" x14ac:dyDescent="0.25">
      <c r="B566679" s="78"/>
      <c r="C566679" s="77"/>
    </row>
    <row r="566680" spans="2:3" x14ac:dyDescent="0.25">
      <c r="B566680" s="78"/>
      <c r="C566680" s="77"/>
    </row>
    <row r="566681" spans="2:3" x14ac:dyDescent="0.25">
      <c r="B566681" s="78"/>
      <c r="C566681" s="77"/>
    </row>
    <row r="566682" spans="2:3" x14ac:dyDescent="0.25">
      <c r="B566682" s="78"/>
      <c r="C566682" s="77"/>
    </row>
    <row r="566683" spans="2:3" x14ac:dyDescent="0.25">
      <c r="B566683" s="78"/>
      <c r="C566683" s="77"/>
    </row>
    <row r="566684" spans="2:3" x14ac:dyDescent="0.25">
      <c r="B566684" s="78"/>
      <c r="C566684" s="77"/>
    </row>
    <row r="566685" spans="2:3" x14ac:dyDescent="0.25">
      <c r="B566685" s="78"/>
      <c r="C566685" s="77"/>
    </row>
    <row r="566686" spans="2:3" x14ac:dyDescent="0.25">
      <c r="B566686" s="78"/>
      <c r="C566686" s="77"/>
    </row>
    <row r="566687" spans="2:3" x14ac:dyDescent="0.25">
      <c r="B566687" s="78"/>
      <c r="C566687" s="77"/>
    </row>
    <row r="566688" spans="2:3" x14ac:dyDescent="0.25">
      <c r="B566688" s="78"/>
      <c r="C566688" s="77"/>
    </row>
    <row r="566798" spans="2:3" x14ac:dyDescent="0.25">
      <c r="B566798" s="78"/>
      <c r="C566798" s="77"/>
    </row>
    <row r="566799" spans="2:3" x14ac:dyDescent="0.25">
      <c r="B566799" s="78"/>
      <c r="C566799" s="77"/>
    </row>
    <row r="566800" spans="2:3" x14ac:dyDescent="0.25">
      <c r="B566800" s="78"/>
      <c r="C566800" s="77"/>
    </row>
    <row r="566801" spans="2:3" x14ac:dyDescent="0.25">
      <c r="B566801" s="78"/>
      <c r="C566801" s="77"/>
    </row>
    <row r="566802" spans="2:3" x14ac:dyDescent="0.25">
      <c r="B566802" s="78"/>
      <c r="C566802" s="77"/>
    </row>
    <row r="566803" spans="2:3" x14ac:dyDescent="0.25">
      <c r="B566803" s="78"/>
      <c r="C566803" s="77"/>
    </row>
    <row r="566804" spans="2:3" x14ac:dyDescent="0.25">
      <c r="B566804" s="78"/>
      <c r="C566804" s="77"/>
    </row>
    <row r="566805" spans="2:3" x14ac:dyDescent="0.25">
      <c r="B566805" s="78"/>
      <c r="C566805" s="77"/>
    </row>
    <row r="566806" spans="2:3" x14ac:dyDescent="0.25">
      <c r="B566806" s="78"/>
      <c r="C566806" s="77"/>
    </row>
    <row r="566807" spans="2:3" x14ac:dyDescent="0.25">
      <c r="B566807" s="78"/>
      <c r="C566807" s="77"/>
    </row>
    <row r="566808" spans="2:3" x14ac:dyDescent="0.25">
      <c r="B566808" s="78"/>
      <c r="C566808" s="77"/>
    </row>
    <row r="566809" spans="2:3" x14ac:dyDescent="0.25">
      <c r="B566809" s="78"/>
      <c r="C566809" s="77"/>
    </row>
    <row r="566810" spans="2:3" x14ac:dyDescent="0.25">
      <c r="B566810" s="78"/>
      <c r="C566810" s="77"/>
    </row>
    <row r="566920" spans="2:3" x14ac:dyDescent="0.25">
      <c r="B566920" s="78"/>
      <c r="C566920" s="77"/>
    </row>
    <row r="566921" spans="2:3" x14ac:dyDescent="0.25">
      <c r="B566921" s="78"/>
      <c r="C566921" s="77"/>
    </row>
    <row r="566922" spans="2:3" x14ac:dyDescent="0.25">
      <c r="B566922" s="78"/>
      <c r="C566922" s="77"/>
    </row>
    <row r="566923" spans="2:3" x14ac:dyDescent="0.25">
      <c r="B566923" s="78"/>
      <c r="C566923" s="77"/>
    </row>
    <row r="566924" spans="2:3" x14ac:dyDescent="0.25">
      <c r="B566924" s="78"/>
      <c r="C566924" s="77"/>
    </row>
    <row r="566925" spans="2:3" x14ac:dyDescent="0.25">
      <c r="B566925" s="78"/>
      <c r="C566925" s="77"/>
    </row>
    <row r="566926" spans="2:3" x14ac:dyDescent="0.25">
      <c r="B566926" s="78"/>
      <c r="C566926" s="77"/>
    </row>
    <row r="566927" spans="2:3" x14ac:dyDescent="0.25">
      <c r="B566927" s="78"/>
      <c r="C566927" s="77"/>
    </row>
    <row r="566928" spans="2:3" x14ac:dyDescent="0.25">
      <c r="B566928" s="78"/>
      <c r="C566928" s="77"/>
    </row>
    <row r="566929" spans="2:3" x14ac:dyDescent="0.25">
      <c r="B566929" s="78"/>
      <c r="C566929" s="77"/>
    </row>
    <row r="566930" spans="2:3" x14ac:dyDescent="0.25">
      <c r="B566930" s="78"/>
      <c r="C566930" s="77"/>
    </row>
    <row r="566931" spans="2:3" x14ac:dyDescent="0.25">
      <c r="B566931" s="78"/>
      <c r="C566931" s="77"/>
    </row>
    <row r="566932" spans="2:3" x14ac:dyDescent="0.25">
      <c r="B566932" s="78"/>
      <c r="C566932" s="77"/>
    </row>
    <row r="567042" spans="2:3" x14ac:dyDescent="0.25">
      <c r="B567042" s="78"/>
      <c r="C567042" s="77"/>
    </row>
    <row r="567043" spans="2:3" x14ac:dyDescent="0.25">
      <c r="B567043" s="78"/>
      <c r="C567043" s="77"/>
    </row>
    <row r="567044" spans="2:3" x14ac:dyDescent="0.25">
      <c r="B567044" s="78"/>
      <c r="C567044" s="77"/>
    </row>
    <row r="567045" spans="2:3" x14ac:dyDescent="0.25">
      <c r="B567045" s="78"/>
      <c r="C567045" s="77"/>
    </row>
    <row r="567046" spans="2:3" x14ac:dyDescent="0.25">
      <c r="B567046" s="78"/>
      <c r="C567046" s="77"/>
    </row>
    <row r="567047" spans="2:3" x14ac:dyDescent="0.25">
      <c r="B567047" s="78"/>
      <c r="C567047" s="77"/>
    </row>
    <row r="567048" spans="2:3" x14ac:dyDescent="0.25">
      <c r="B567048" s="78"/>
      <c r="C567048" s="77"/>
    </row>
    <row r="567049" spans="2:3" x14ac:dyDescent="0.25">
      <c r="B567049" s="78"/>
      <c r="C567049" s="77"/>
    </row>
    <row r="567050" spans="2:3" x14ac:dyDescent="0.25">
      <c r="B567050" s="78"/>
      <c r="C567050" s="77"/>
    </row>
    <row r="567051" spans="2:3" x14ac:dyDescent="0.25">
      <c r="B567051" s="78"/>
      <c r="C567051" s="77"/>
    </row>
    <row r="567052" spans="2:3" x14ac:dyDescent="0.25">
      <c r="B567052" s="78"/>
      <c r="C567052" s="77"/>
    </row>
    <row r="567053" spans="2:3" x14ac:dyDescent="0.25">
      <c r="B567053" s="78"/>
      <c r="C567053" s="77"/>
    </row>
    <row r="567054" spans="2:3" x14ac:dyDescent="0.25">
      <c r="B567054" s="78"/>
      <c r="C567054" s="77"/>
    </row>
    <row r="567164" spans="2:3" x14ac:dyDescent="0.25">
      <c r="B567164" s="78"/>
      <c r="C567164" s="77"/>
    </row>
    <row r="567165" spans="2:3" x14ac:dyDescent="0.25">
      <c r="B567165" s="78"/>
      <c r="C567165" s="77"/>
    </row>
    <row r="567166" spans="2:3" x14ac:dyDescent="0.25">
      <c r="B567166" s="78"/>
      <c r="C567166" s="77"/>
    </row>
    <row r="567167" spans="2:3" x14ac:dyDescent="0.25">
      <c r="B567167" s="78"/>
      <c r="C567167" s="77"/>
    </row>
    <row r="567168" spans="2:3" x14ac:dyDescent="0.25">
      <c r="B567168" s="78"/>
      <c r="C567168" s="77"/>
    </row>
    <row r="567169" spans="2:3" x14ac:dyDescent="0.25">
      <c r="B567169" s="78"/>
      <c r="C567169" s="77"/>
    </row>
    <row r="567170" spans="2:3" x14ac:dyDescent="0.25">
      <c r="B567170" s="78"/>
      <c r="C567170" s="77"/>
    </row>
    <row r="567171" spans="2:3" x14ac:dyDescent="0.25">
      <c r="B567171" s="78"/>
      <c r="C567171" s="77"/>
    </row>
    <row r="567172" spans="2:3" x14ac:dyDescent="0.25">
      <c r="B567172" s="78"/>
      <c r="C567172" s="77"/>
    </row>
    <row r="567173" spans="2:3" x14ac:dyDescent="0.25">
      <c r="B567173" s="78"/>
      <c r="C567173" s="77"/>
    </row>
    <row r="567174" spans="2:3" x14ac:dyDescent="0.25">
      <c r="B567174" s="78"/>
      <c r="C567174" s="77"/>
    </row>
    <row r="567175" spans="2:3" x14ac:dyDescent="0.25">
      <c r="B567175" s="78"/>
      <c r="C567175" s="77"/>
    </row>
    <row r="567176" spans="2:3" x14ac:dyDescent="0.25">
      <c r="B567176" s="78"/>
      <c r="C567176" s="77"/>
    </row>
    <row r="567286" spans="2:3" x14ac:dyDescent="0.25">
      <c r="B567286" s="78"/>
      <c r="C567286" s="77"/>
    </row>
    <row r="567287" spans="2:3" x14ac:dyDescent="0.25">
      <c r="B567287" s="78"/>
      <c r="C567287" s="77"/>
    </row>
    <row r="567288" spans="2:3" x14ac:dyDescent="0.25">
      <c r="B567288" s="78"/>
      <c r="C567288" s="77"/>
    </row>
    <row r="567289" spans="2:3" x14ac:dyDescent="0.25">
      <c r="B567289" s="78"/>
      <c r="C567289" s="77"/>
    </row>
    <row r="567290" spans="2:3" x14ac:dyDescent="0.25">
      <c r="B567290" s="78"/>
      <c r="C567290" s="77"/>
    </row>
    <row r="567291" spans="2:3" x14ac:dyDescent="0.25">
      <c r="B567291" s="78"/>
      <c r="C567291" s="77"/>
    </row>
    <row r="567292" spans="2:3" x14ac:dyDescent="0.25">
      <c r="B567292" s="78"/>
      <c r="C567292" s="77"/>
    </row>
    <row r="567293" spans="2:3" x14ac:dyDescent="0.25">
      <c r="B567293" s="78"/>
      <c r="C567293" s="77"/>
    </row>
    <row r="567294" spans="2:3" x14ac:dyDescent="0.25">
      <c r="B567294" s="78"/>
      <c r="C567294" s="77"/>
    </row>
    <row r="567295" spans="2:3" x14ac:dyDescent="0.25">
      <c r="B567295" s="78"/>
      <c r="C567295" s="77"/>
    </row>
    <row r="567296" spans="2:3" x14ac:dyDescent="0.25">
      <c r="B567296" s="78"/>
      <c r="C567296" s="77"/>
    </row>
    <row r="567297" spans="2:3" x14ac:dyDescent="0.25">
      <c r="B567297" s="78"/>
      <c r="C567297" s="77"/>
    </row>
    <row r="567298" spans="2:3" x14ac:dyDescent="0.25">
      <c r="B567298" s="78"/>
      <c r="C567298" s="77"/>
    </row>
    <row r="567408" spans="2:3" x14ac:dyDescent="0.25">
      <c r="B567408" s="78"/>
      <c r="C567408" s="77"/>
    </row>
    <row r="567409" spans="2:3" x14ac:dyDescent="0.25">
      <c r="B567409" s="78"/>
      <c r="C567409" s="77"/>
    </row>
    <row r="567410" spans="2:3" x14ac:dyDescent="0.25">
      <c r="B567410" s="78"/>
      <c r="C567410" s="77"/>
    </row>
    <row r="567411" spans="2:3" x14ac:dyDescent="0.25">
      <c r="B567411" s="78"/>
      <c r="C567411" s="77"/>
    </row>
    <row r="567412" spans="2:3" x14ac:dyDescent="0.25">
      <c r="B567412" s="78"/>
      <c r="C567412" s="77"/>
    </row>
    <row r="567413" spans="2:3" x14ac:dyDescent="0.25">
      <c r="B567413" s="78"/>
      <c r="C567413" s="77"/>
    </row>
    <row r="567414" spans="2:3" x14ac:dyDescent="0.25">
      <c r="B567414" s="78"/>
      <c r="C567414" s="77"/>
    </row>
    <row r="567415" spans="2:3" x14ac:dyDescent="0.25">
      <c r="B567415" s="78"/>
      <c r="C567415" s="77"/>
    </row>
    <row r="567416" spans="2:3" x14ac:dyDescent="0.25">
      <c r="B567416" s="78"/>
      <c r="C567416" s="77"/>
    </row>
    <row r="567417" spans="2:3" x14ac:dyDescent="0.25">
      <c r="B567417" s="78"/>
      <c r="C567417" s="77"/>
    </row>
    <row r="567418" spans="2:3" x14ac:dyDescent="0.25">
      <c r="B567418" s="78"/>
      <c r="C567418" s="77"/>
    </row>
    <row r="567419" spans="2:3" x14ac:dyDescent="0.25">
      <c r="B567419" s="78"/>
      <c r="C567419" s="77"/>
    </row>
    <row r="567420" spans="2:3" x14ac:dyDescent="0.25">
      <c r="B567420" s="78"/>
      <c r="C567420" s="77"/>
    </row>
    <row r="567530" spans="2:3" x14ac:dyDescent="0.25">
      <c r="B567530" s="78"/>
      <c r="C567530" s="77"/>
    </row>
    <row r="567531" spans="2:3" x14ac:dyDescent="0.25">
      <c r="B567531" s="78"/>
      <c r="C567531" s="77"/>
    </row>
    <row r="567532" spans="2:3" x14ac:dyDescent="0.25">
      <c r="B567532" s="78"/>
      <c r="C567532" s="77"/>
    </row>
    <row r="567533" spans="2:3" x14ac:dyDescent="0.25">
      <c r="B567533" s="78"/>
      <c r="C567533" s="77"/>
    </row>
    <row r="567534" spans="2:3" x14ac:dyDescent="0.25">
      <c r="B567534" s="78"/>
      <c r="C567534" s="77"/>
    </row>
    <row r="567535" spans="2:3" x14ac:dyDescent="0.25">
      <c r="B567535" s="78"/>
      <c r="C567535" s="77"/>
    </row>
    <row r="567536" spans="2:3" x14ac:dyDescent="0.25">
      <c r="B567536" s="78"/>
      <c r="C567536" s="77"/>
    </row>
    <row r="567537" spans="2:3" x14ac:dyDescent="0.25">
      <c r="B567537" s="78"/>
      <c r="C567537" s="77"/>
    </row>
    <row r="567538" spans="2:3" x14ac:dyDescent="0.25">
      <c r="B567538" s="78"/>
      <c r="C567538" s="77"/>
    </row>
    <row r="567539" spans="2:3" x14ac:dyDescent="0.25">
      <c r="B567539" s="78"/>
      <c r="C567539" s="77"/>
    </row>
    <row r="567540" spans="2:3" x14ac:dyDescent="0.25">
      <c r="B567540" s="78"/>
      <c r="C567540" s="77"/>
    </row>
    <row r="567541" spans="2:3" x14ac:dyDescent="0.25">
      <c r="B567541" s="78"/>
      <c r="C567541" s="77"/>
    </row>
    <row r="567542" spans="2:3" x14ac:dyDescent="0.25">
      <c r="B567542" s="78"/>
      <c r="C567542" s="77"/>
    </row>
    <row r="567652" spans="2:3" x14ac:dyDescent="0.25">
      <c r="B567652" s="78"/>
      <c r="C567652" s="77"/>
    </row>
    <row r="567653" spans="2:3" x14ac:dyDescent="0.25">
      <c r="B567653" s="78"/>
      <c r="C567653" s="77"/>
    </row>
    <row r="567654" spans="2:3" x14ac:dyDescent="0.25">
      <c r="B567654" s="78"/>
      <c r="C567654" s="77"/>
    </row>
    <row r="567655" spans="2:3" x14ac:dyDescent="0.25">
      <c r="B567655" s="78"/>
      <c r="C567655" s="77"/>
    </row>
    <row r="567656" spans="2:3" x14ac:dyDescent="0.25">
      <c r="B567656" s="78"/>
      <c r="C567656" s="77"/>
    </row>
    <row r="567657" spans="2:3" x14ac:dyDescent="0.25">
      <c r="B567657" s="78"/>
      <c r="C567657" s="77"/>
    </row>
    <row r="567658" spans="2:3" x14ac:dyDescent="0.25">
      <c r="B567658" s="78"/>
      <c r="C567658" s="77"/>
    </row>
    <row r="567659" spans="2:3" x14ac:dyDescent="0.25">
      <c r="B567659" s="78"/>
      <c r="C567659" s="77"/>
    </row>
    <row r="567660" spans="2:3" x14ac:dyDescent="0.25">
      <c r="B567660" s="78"/>
      <c r="C567660" s="77"/>
    </row>
    <row r="567661" spans="2:3" x14ac:dyDescent="0.25">
      <c r="B567661" s="78"/>
      <c r="C567661" s="77"/>
    </row>
    <row r="567662" spans="2:3" x14ac:dyDescent="0.25">
      <c r="B567662" s="78"/>
      <c r="C567662" s="77"/>
    </row>
    <row r="567663" spans="2:3" x14ac:dyDescent="0.25">
      <c r="B567663" s="78"/>
      <c r="C567663" s="77"/>
    </row>
    <row r="567664" spans="2:3" x14ac:dyDescent="0.25">
      <c r="B567664" s="78"/>
      <c r="C567664" s="77"/>
    </row>
    <row r="567774" spans="2:3" x14ac:dyDescent="0.25">
      <c r="B567774" s="78"/>
      <c r="C567774" s="77"/>
    </row>
    <row r="567775" spans="2:3" x14ac:dyDescent="0.25">
      <c r="B567775" s="78"/>
      <c r="C567775" s="77"/>
    </row>
    <row r="567776" spans="2:3" x14ac:dyDescent="0.25">
      <c r="B567776" s="78"/>
      <c r="C567776" s="77"/>
    </row>
    <row r="567777" spans="2:3" x14ac:dyDescent="0.25">
      <c r="B567777" s="78"/>
      <c r="C567777" s="77"/>
    </row>
    <row r="567778" spans="2:3" x14ac:dyDescent="0.25">
      <c r="B567778" s="78"/>
      <c r="C567778" s="77"/>
    </row>
    <row r="567779" spans="2:3" x14ac:dyDescent="0.25">
      <c r="B567779" s="78"/>
      <c r="C567779" s="77"/>
    </row>
    <row r="567780" spans="2:3" x14ac:dyDescent="0.25">
      <c r="B567780" s="78"/>
      <c r="C567780" s="77"/>
    </row>
    <row r="567781" spans="2:3" x14ac:dyDescent="0.25">
      <c r="B567781" s="78"/>
      <c r="C567781" s="77"/>
    </row>
    <row r="567782" spans="2:3" x14ac:dyDescent="0.25">
      <c r="B567782" s="78"/>
      <c r="C567782" s="77"/>
    </row>
    <row r="567783" spans="2:3" x14ac:dyDescent="0.25">
      <c r="B567783" s="78"/>
      <c r="C567783" s="77"/>
    </row>
    <row r="567784" spans="2:3" x14ac:dyDescent="0.25">
      <c r="B567784" s="78"/>
      <c r="C567784" s="77"/>
    </row>
    <row r="567785" spans="2:3" x14ac:dyDescent="0.25">
      <c r="B567785" s="78"/>
      <c r="C567785" s="77"/>
    </row>
    <row r="567786" spans="2:3" x14ac:dyDescent="0.25">
      <c r="B567786" s="78"/>
      <c r="C567786" s="77"/>
    </row>
    <row r="567896" spans="2:3" x14ac:dyDescent="0.25">
      <c r="B567896" s="78"/>
      <c r="C567896" s="77"/>
    </row>
    <row r="567897" spans="2:3" x14ac:dyDescent="0.25">
      <c r="B567897" s="78"/>
      <c r="C567897" s="77"/>
    </row>
    <row r="567898" spans="2:3" x14ac:dyDescent="0.25">
      <c r="B567898" s="78"/>
      <c r="C567898" s="77"/>
    </row>
    <row r="567899" spans="2:3" x14ac:dyDescent="0.25">
      <c r="B567899" s="78"/>
      <c r="C567899" s="77"/>
    </row>
    <row r="567900" spans="2:3" x14ac:dyDescent="0.25">
      <c r="B567900" s="78"/>
      <c r="C567900" s="77"/>
    </row>
    <row r="567901" spans="2:3" x14ac:dyDescent="0.25">
      <c r="B567901" s="78"/>
      <c r="C567901" s="77"/>
    </row>
    <row r="567902" spans="2:3" x14ac:dyDescent="0.25">
      <c r="B567902" s="78"/>
      <c r="C567902" s="77"/>
    </row>
    <row r="567903" spans="2:3" x14ac:dyDescent="0.25">
      <c r="B567903" s="78"/>
      <c r="C567903" s="77"/>
    </row>
    <row r="567904" spans="2:3" x14ac:dyDescent="0.25">
      <c r="B567904" s="78"/>
      <c r="C567904" s="77"/>
    </row>
    <row r="567905" spans="2:3" x14ac:dyDescent="0.25">
      <c r="B567905" s="78"/>
      <c r="C567905" s="77"/>
    </row>
    <row r="567906" spans="2:3" x14ac:dyDescent="0.25">
      <c r="B567906" s="78"/>
      <c r="C567906" s="77"/>
    </row>
    <row r="567907" spans="2:3" x14ac:dyDescent="0.25">
      <c r="B567907" s="78"/>
      <c r="C567907" s="77"/>
    </row>
    <row r="567908" spans="2:3" x14ac:dyDescent="0.25">
      <c r="B567908" s="78"/>
      <c r="C567908" s="77"/>
    </row>
    <row r="568018" spans="2:3" x14ac:dyDescent="0.25">
      <c r="B568018" s="78"/>
      <c r="C568018" s="77"/>
    </row>
    <row r="568019" spans="2:3" x14ac:dyDescent="0.25">
      <c r="B568019" s="78"/>
      <c r="C568019" s="77"/>
    </row>
    <row r="568020" spans="2:3" x14ac:dyDescent="0.25">
      <c r="B568020" s="78"/>
      <c r="C568020" s="77"/>
    </row>
    <row r="568021" spans="2:3" x14ac:dyDescent="0.25">
      <c r="B568021" s="78"/>
      <c r="C568021" s="77"/>
    </row>
    <row r="568022" spans="2:3" x14ac:dyDescent="0.25">
      <c r="B568022" s="78"/>
      <c r="C568022" s="77"/>
    </row>
    <row r="568023" spans="2:3" x14ac:dyDescent="0.25">
      <c r="B568023" s="78"/>
      <c r="C568023" s="77"/>
    </row>
    <row r="568024" spans="2:3" x14ac:dyDescent="0.25">
      <c r="B568024" s="78"/>
      <c r="C568024" s="77"/>
    </row>
    <row r="568025" spans="2:3" x14ac:dyDescent="0.25">
      <c r="B568025" s="78"/>
      <c r="C568025" s="77"/>
    </row>
    <row r="568026" spans="2:3" x14ac:dyDescent="0.25">
      <c r="B568026" s="78"/>
      <c r="C568026" s="77"/>
    </row>
    <row r="568027" spans="2:3" x14ac:dyDescent="0.25">
      <c r="B568027" s="78"/>
      <c r="C568027" s="77"/>
    </row>
    <row r="568028" spans="2:3" x14ac:dyDescent="0.25">
      <c r="B568028" s="78"/>
      <c r="C568028" s="77"/>
    </row>
    <row r="568029" spans="2:3" x14ac:dyDescent="0.25">
      <c r="B568029" s="78"/>
      <c r="C568029" s="77"/>
    </row>
    <row r="568030" spans="2:3" x14ac:dyDescent="0.25">
      <c r="B568030" s="78"/>
      <c r="C568030" s="77"/>
    </row>
    <row r="568140" spans="2:3" x14ac:dyDescent="0.25">
      <c r="B568140" s="78"/>
      <c r="C568140" s="77"/>
    </row>
    <row r="568141" spans="2:3" x14ac:dyDescent="0.25">
      <c r="B568141" s="78"/>
      <c r="C568141" s="77"/>
    </row>
    <row r="568142" spans="2:3" x14ac:dyDescent="0.25">
      <c r="B568142" s="78"/>
      <c r="C568142" s="77"/>
    </row>
    <row r="568143" spans="2:3" x14ac:dyDescent="0.25">
      <c r="B568143" s="78"/>
      <c r="C568143" s="77"/>
    </row>
    <row r="568144" spans="2:3" x14ac:dyDescent="0.25">
      <c r="B568144" s="78"/>
      <c r="C568144" s="77"/>
    </row>
    <row r="568145" spans="2:3" x14ac:dyDescent="0.25">
      <c r="B568145" s="78"/>
      <c r="C568145" s="77"/>
    </row>
    <row r="568146" spans="2:3" x14ac:dyDescent="0.25">
      <c r="B568146" s="78"/>
      <c r="C568146" s="77"/>
    </row>
    <row r="568147" spans="2:3" x14ac:dyDescent="0.25">
      <c r="B568147" s="78"/>
      <c r="C568147" s="77"/>
    </row>
    <row r="568148" spans="2:3" x14ac:dyDescent="0.25">
      <c r="B568148" s="78"/>
      <c r="C568148" s="77"/>
    </row>
    <row r="568149" spans="2:3" x14ac:dyDescent="0.25">
      <c r="B568149" s="78"/>
      <c r="C568149" s="77"/>
    </row>
    <row r="568150" spans="2:3" x14ac:dyDescent="0.25">
      <c r="B568150" s="78"/>
      <c r="C568150" s="77"/>
    </row>
    <row r="568151" spans="2:3" x14ac:dyDescent="0.25">
      <c r="B568151" s="78"/>
      <c r="C568151" s="77"/>
    </row>
    <row r="568152" spans="2:3" x14ac:dyDescent="0.25">
      <c r="B568152" s="78"/>
      <c r="C568152" s="77"/>
    </row>
    <row r="568262" spans="2:3" x14ac:dyDescent="0.25">
      <c r="B568262" s="78"/>
      <c r="C568262" s="77"/>
    </row>
    <row r="568263" spans="2:3" x14ac:dyDescent="0.25">
      <c r="B568263" s="78"/>
      <c r="C568263" s="77"/>
    </row>
    <row r="568264" spans="2:3" x14ac:dyDescent="0.25">
      <c r="B568264" s="78"/>
      <c r="C568264" s="77"/>
    </row>
    <row r="568265" spans="2:3" x14ac:dyDescent="0.25">
      <c r="B568265" s="78"/>
      <c r="C568265" s="77"/>
    </row>
    <row r="568266" spans="2:3" x14ac:dyDescent="0.25">
      <c r="B568266" s="78"/>
      <c r="C568266" s="77"/>
    </row>
    <row r="568267" spans="2:3" x14ac:dyDescent="0.25">
      <c r="B568267" s="78"/>
      <c r="C568267" s="77"/>
    </row>
    <row r="568268" spans="2:3" x14ac:dyDescent="0.25">
      <c r="B568268" s="78"/>
      <c r="C568268" s="77"/>
    </row>
    <row r="568269" spans="2:3" x14ac:dyDescent="0.25">
      <c r="B568269" s="78"/>
      <c r="C568269" s="77"/>
    </row>
    <row r="568270" spans="2:3" x14ac:dyDescent="0.25">
      <c r="B568270" s="78"/>
      <c r="C568270" s="77"/>
    </row>
    <row r="568271" spans="2:3" x14ac:dyDescent="0.25">
      <c r="B568271" s="78"/>
      <c r="C568271" s="77"/>
    </row>
    <row r="568272" spans="2:3" x14ac:dyDescent="0.25">
      <c r="B568272" s="78"/>
      <c r="C568272" s="77"/>
    </row>
    <row r="568273" spans="2:3" x14ac:dyDescent="0.25">
      <c r="B568273" s="78"/>
      <c r="C568273" s="77"/>
    </row>
    <row r="568274" spans="2:3" x14ac:dyDescent="0.25">
      <c r="B568274" s="78"/>
      <c r="C568274" s="77"/>
    </row>
    <row r="568384" spans="2:3" x14ac:dyDescent="0.25">
      <c r="B568384" s="78"/>
      <c r="C568384" s="77"/>
    </row>
    <row r="568385" spans="2:3" x14ac:dyDescent="0.25">
      <c r="B568385" s="78"/>
      <c r="C568385" s="77"/>
    </row>
    <row r="568386" spans="2:3" x14ac:dyDescent="0.25">
      <c r="B568386" s="78"/>
      <c r="C568386" s="77"/>
    </row>
    <row r="568387" spans="2:3" x14ac:dyDescent="0.25">
      <c r="B568387" s="78"/>
      <c r="C568387" s="77"/>
    </row>
    <row r="568388" spans="2:3" x14ac:dyDescent="0.25">
      <c r="B568388" s="78"/>
      <c r="C568388" s="77"/>
    </row>
    <row r="568389" spans="2:3" x14ac:dyDescent="0.25">
      <c r="B568389" s="78"/>
      <c r="C568389" s="77"/>
    </row>
    <row r="568390" spans="2:3" x14ac:dyDescent="0.25">
      <c r="B568390" s="78"/>
      <c r="C568390" s="77"/>
    </row>
    <row r="568391" spans="2:3" x14ac:dyDescent="0.25">
      <c r="B568391" s="78"/>
      <c r="C568391" s="77"/>
    </row>
    <row r="568392" spans="2:3" x14ac:dyDescent="0.25">
      <c r="B568392" s="78"/>
      <c r="C568392" s="77"/>
    </row>
    <row r="568393" spans="2:3" x14ac:dyDescent="0.25">
      <c r="B568393" s="78"/>
      <c r="C568393" s="77"/>
    </row>
    <row r="568394" spans="2:3" x14ac:dyDescent="0.25">
      <c r="B568394" s="78"/>
      <c r="C568394" s="77"/>
    </row>
    <row r="568395" spans="2:3" x14ac:dyDescent="0.25">
      <c r="B568395" s="78"/>
      <c r="C568395" s="77"/>
    </row>
    <row r="568396" spans="2:3" x14ac:dyDescent="0.25">
      <c r="B568396" s="78"/>
      <c r="C568396" s="77"/>
    </row>
    <row r="568506" spans="2:3" x14ac:dyDescent="0.25">
      <c r="B568506" s="78"/>
      <c r="C568506" s="77"/>
    </row>
    <row r="568507" spans="2:3" x14ac:dyDescent="0.25">
      <c r="B568507" s="78"/>
      <c r="C568507" s="77"/>
    </row>
    <row r="568508" spans="2:3" x14ac:dyDescent="0.25">
      <c r="B568508" s="78"/>
      <c r="C568508" s="77"/>
    </row>
    <row r="568509" spans="2:3" x14ac:dyDescent="0.25">
      <c r="B568509" s="78"/>
      <c r="C568509" s="77"/>
    </row>
    <row r="568510" spans="2:3" x14ac:dyDescent="0.25">
      <c r="B568510" s="78"/>
      <c r="C568510" s="77"/>
    </row>
    <row r="568511" spans="2:3" x14ac:dyDescent="0.25">
      <c r="B568511" s="78"/>
      <c r="C568511" s="77"/>
    </row>
    <row r="568512" spans="2:3" x14ac:dyDescent="0.25">
      <c r="B568512" s="78"/>
      <c r="C568512" s="77"/>
    </row>
    <row r="568513" spans="2:3" x14ac:dyDescent="0.25">
      <c r="B568513" s="78"/>
      <c r="C568513" s="77"/>
    </row>
    <row r="568514" spans="2:3" x14ac:dyDescent="0.25">
      <c r="B568514" s="78"/>
      <c r="C568514" s="77"/>
    </row>
    <row r="568515" spans="2:3" x14ac:dyDescent="0.25">
      <c r="B568515" s="78"/>
      <c r="C568515" s="77"/>
    </row>
    <row r="568516" spans="2:3" x14ac:dyDescent="0.25">
      <c r="B568516" s="78"/>
      <c r="C568516" s="77"/>
    </row>
    <row r="568517" spans="2:3" x14ac:dyDescent="0.25">
      <c r="B568517" s="78"/>
      <c r="C568517" s="77"/>
    </row>
    <row r="568518" spans="2:3" x14ac:dyDescent="0.25">
      <c r="B568518" s="78"/>
      <c r="C568518" s="77"/>
    </row>
    <row r="568628" spans="2:3" x14ac:dyDescent="0.25">
      <c r="B568628" s="78"/>
      <c r="C568628" s="77"/>
    </row>
    <row r="568629" spans="2:3" x14ac:dyDescent="0.25">
      <c r="B568629" s="78"/>
      <c r="C568629" s="77"/>
    </row>
    <row r="568630" spans="2:3" x14ac:dyDescent="0.25">
      <c r="B568630" s="78"/>
      <c r="C568630" s="77"/>
    </row>
    <row r="568631" spans="2:3" x14ac:dyDescent="0.25">
      <c r="B568631" s="78"/>
      <c r="C568631" s="77"/>
    </row>
    <row r="568632" spans="2:3" x14ac:dyDescent="0.25">
      <c r="B568632" s="78"/>
      <c r="C568632" s="77"/>
    </row>
    <row r="568633" spans="2:3" x14ac:dyDescent="0.25">
      <c r="B568633" s="78"/>
      <c r="C568633" s="77"/>
    </row>
    <row r="568634" spans="2:3" x14ac:dyDescent="0.25">
      <c r="B568634" s="78"/>
      <c r="C568634" s="77"/>
    </row>
    <row r="568635" spans="2:3" x14ac:dyDescent="0.25">
      <c r="B568635" s="78"/>
      <c r="C568635" s="77"/>
    </row>
    <row r="568636" spans="2:3" x14ac:dyDescent="0.25">
      <c r="B568636" s="78"/>
      <c r="C568636" s="77"/>
    </row>
    <row r="568637" spans="2:3" x14ac:dyDescent="0.25">
      <c r="B568637" s="78"/>
      <c r="C568637" s="77"/>
    </row>
    <row r="568638" spans="2:3" x14ac:dyDescent="0.25">
      <c r="B568638" s="78"/>
      <c r="C568638" s="77"/>
    </row>
    <row r="568639" spans="2:3" x14ac:dyDescent="0.25">
      <c r="B568639" s="78"/>
      <c r="C568639" s="77"/>
    </row>
    <row r="568640" spans="2:3" x14ac:dyDescent="0.25">
      <c r="B568640" s="78"/>
      <c r="C568640" s="77"/>
    </row>
    <row r="568750" spans="2:3" x14ac:dyDescent="0.25">
      <c r="B568750" s="78"/>
      <c r="C568750" s="77"/>
    </row>
    <row r="568751" spans="2:3" x14ac:dyDescent="0.25">
      <c r="B568751" s="78"/>
      <c r="C568751" s="77"/>
    </row>
    <row r="568752" spans="2:3" x14ac:dyDescent="0.25">
      <c r="B568752" s="78"/>
      <c r="C568752" s="77"/>
    </row>
    <row r="568753" spans="2:3" x14ac:dyDescent="0.25">
      <c r="B568753" s="78"/>
      <c r="C568753" s="77"/>
    </row>
    <row r="568754" spans="2:3" x14ac:dyDescent="0.25">
      <c r="B568754" s="78"/>
      <c r="C568754" s="77"/>
    </row>
    <row r="568755" spans="2:3" x14ac:dyDescent="0.25">
      <c r="B568755" s="78"/>
      <c r="C568755" s="77"/>
    </row>
    <row r="568756" spans="2:3" x14ac:dyDescent="0.25">
      <c r="B568756" s="78"/>
      <c r="C568756" s="77"/>
    </row>
    <row r="568757" spans="2:3" x14ac:dyDescent="0.25">
      <c r="B568757" s="78"/>
      <c r="C568757" s="77"/>
    </row>
    <row r="568758" spans="2:3" x14ac:dyDescent="0.25">
      <c r="B568758" s="78"/>
      <c r="C568758" s="77"/>
    </row>
    <row r="568759" spans="2:3" x14ac:dyDescent="0.25">
      <c r="B568759" s="78"/>
      <c r="C568759" s="77"/>
    </row>
    <row r="568760" spans="2:3" x14ac:dyDescent="0.25">
      <c r="B568760" s="78"/>
      <c r="C568760" s="77"/>
    </row>
    <row r="568761" spans="2:3" x14ac:dyDescent="0.25">
      <c r="B568761" s="78"/>
      <c r="C568761" s="77"/>
    </row>
    <row r="568762" spans="2:3" x14ac:dyDescent="0.25">
      <c r="B568762" s="78"/>
      <c r="C568762" s="77"/>
    </row>
    <row r="568872" spans="2:3" x14ac:dyDescent="0.25">
      <c r="B568872" s="78"/>
      <c r="C568872" s="77"/>
    </row>
    <row r="568873" spans="2:3" x14ac:dyDescent="0.25">
      <c r="B568873" s="78"/>
      <c r="C568873" s="77"/>
    </row>
    <row r="568874" spans="2:3" x14ac:dyDescent="0.25">
      <c r="B568874" s="78"/>
      <c r="C568874" s="77"/>
    </row>
    <row r="568875" spans="2:3" x14ac:dyDescent="0.25">
      <c r="B568875" s="78"/>
      <c r="C568875" s="77"/>
    </row>
    <row r="568876" spans="2:3" x14ac:dyDescent="0.25">
      <c r="B568876" s="78"/>
      <c r="C568876" s="77"/>
    </row>
    <row r="568877" spans="2:3" x14ac:dyDescent="0.25">
      <c r="B568877" s="78"/>
      <c r="C568877" s="77"/>
    </row>
    <row r="568878" spans="2:3" x14ac:dyDescent="0.25">
      <c r="B568878" s="78"/>
      <c r="C568878" s="77"/>
    </row>
    <row r="568879" spans="2:3" x14ac:dyDescent="0.25">
      <c r="B568879" s="78"/>
      <c r="C568879" s="77"/>
    </row>
    <row r="568880" spans="2:3" x14ac:dyDescent="0.25">
      <c r="B568880" s="78"/>
      <c r="C568880" s="77"/>
    </row>
    <row r="568881" spans="2:3" x14ac:dyDescent="0.25">
      <c r="B568881" s="78"/>
      <c r="C568881" s="77"/>
    </row>
    <row r="568882" spans="2:3" x14ac:dyDescent="0.25">
      <c r="B568882" s="78"/>
      <c r="C568882" s="77"/>
    </row>
    <row r="568883" spans="2:3" x14ac:dyDescent="0.25">
      <c r="B568883" s="78"/>
      <c r="C568883" s="77"/>
    </row>
    <row r="568884" spans="2:3" x14ac:dyDescent="0.25">
      <c r="B568884" s="78"/>
      <c r="C568884" s="77"/>
    </row>
    <row r="568994" spans="2:3" x14ac:dyDescent="0.25">
      <c r="B568994" s="78"/>
      <c r="C568994" s="77"/>
    </row>
    <row r="568995" spans="2:3" x14ac:dyDescent="0.25">
      <c r="B568995" s="78"/>
      <c r="C568995" s="77"/>
    </row>
    <row r="568996" spans="2:3" x14ac:dyDescent="0.25">
      <c r="B568996" s="78"/>
      <c r="C568996" s="77"/>
    </row>
    <row r="568997" spans="2:3" x14ac:dyDescent="0.25">
      <c r="B568997" s="78"/>
      <c r="C568997" s="77"/>
    </row>
    <row r="568998" spans="2:3" x14ac:dyDescent="0.25">
      <c r="B568998" s="78"/>
      <c r="C568998" s="77"/>
    </row>
    <row r="568999" spans="2:3" x14ac:dyDescent="0.25">
      <c r="B568999" s="78"/>
      <c r="C568999" s="77"/>
    </row>
    <row r="569000" spans="2:3" x14ac:dyDescent="0.25">
      <c r="B569000" s="78"/>
      <c r="C569000" s="77"/>
    </row>
    <row r="569001" spans="2:3" x14ac:dyDescent="0.25">
      <c r="B569001" s="78"/>
      <c r="C569001" s="77"/>
    </row>
    <row r="569002" spans="2:3" x14ac:dyDescent="0.25">
      <c r="B569002" s="78"/>
      <c r="C569002" s="77"/>
    </row>
    <row r="569003" spans="2:3" x14ac:dyDescent="0.25">
      <c r="B569003" s="78"/>
      <c r="C569003" s="77"/>
    </row>
    <row r="569004" spans="2:3" x14ac:dyDescent="0.25">
      <c r="B569004" s="78"/>
      <c r="C569004" s="77"/>
    </row>
    <row r="569005" spans="2:3" x14ac:dyDescent="0.25">
      <c r="B569005" s="78"/>
      <c r="C569005" s="77"/>
    </row>
    <row r="569006" spans="2:3" x14ac:dyDescent="0.25">
      <c r="B569006" s="78"/>
      <c r="C569006" s="77"/>
    </row>
    <row r="569116" spans="2:3" x14ac:dyDescent="0.25">
      <c r="B569116" s="78"/>
      <c r="C569116" s="77"/>
    </row>
    <row r="569117" spans="2:3" x14ac:dyDescent="0.25">
      <c r="B569117" s="78"/>
      <c r="C569117" s="77"/>
    </row>
    <row r="569118" spans="2:3" x14ac:dyDescent="0.25">
      <c r="B569118" s="78"/>
      <c r="C569118" s="77"/>
    </row>
    <row r="569119" spans="2:3" x14ac:dyDescent="0.25">
      <c r="B569119" s="78"/>
      <c r="C569119" s="77"/>
    </row>
    <row r="569120" spans="2:3" x14ac:dyDescent="0.25">
      <c r="B569120" s="78"/>
      <c r="C569120" s="77"/>
    </row>
    <row r="569121" spans="2:3" x14ac:dyDescent="0.25">
      <c r="B569121" s="78"/>
      <c r="C569121" s="77"/>
    </row>
    <row r="569122" spans="2:3" x14ac:dyDescent="0.25">
      <c r="B569122" s="78"/>
      <c r="C569122" s="77"/>
    </row>
    <row r="569123" spans="2:3" x14ac:dyDescent="0.25">
      <c r="B569123" s="78"/>
      <c r="C569123" s="77"/>
    </row>
    <row r="569124" spans="2:3" x14ac:dyDescent="0.25">
      <c r="B569124" s="78"/>
      <c r="C569124" s="77"/>
    </row>
    <row r="569125" spans="2:3" x14ac:dyDescent="0.25">
      <c r="B569125" s="78"/>
      <c r="C569125" s="77"/>
    </row>
    <row r="569126" spans="2:3" x14ac:dyDescent="0.25">
      <c r="B569126" s="78"/>
      <c r="C569126" s="77"/>
    </row>
    <row r="569127" spans="2:3" x14ac:dyDescent="0.25">
      <c r="B569127" s="78"/>
      <c r="C569127" s="77"/>
    </row>
    <row r="569128" spans="2:3" x14ac:dyDescent="0.25">
      <c r="B569128" s="78"/>
      <c r="C569128" s="77"/>
    </row>
    <row r="569238" spans="2:3" x14ac:dyDescent="0.25">
      <c r="B569238" s="78"/>
      <c r="C569238" s="77"/>
    </row>
    <row r="569239" spans="2:3" x14ac:dyDescent="0.25">
      <c r="B569239" s="78"/>
      <c r="C569239" s="77"/>
    </row>
    <row r="569240" spans="2:3" x14ac:dyDescent="0.25">
      <c r="B569240" s="78"/>
      <c r="C569240" s="77"/>
    </row>
    <row r="569241" spans="2:3" x14ac:dyDescent="0.25">
      <c r="B569241" s="78"/>
      <c r="C569241" s="77"/>
    </row>
    <row r="569242" spans="2:3" x14ac:dyDescent="0.25">
      <c r="B569242" s="78"/>
      <c r="C569242" s="77"/>
    </row>
    <row r="569243" spans="2:3" x14ac:dyDescent="0.25">
      <c r="B569243" s="78"/>
      <c r="C569243" s="77"/>
    </row>
    <row r="569244" spans="2:3" x14ac:dyDescent="0.25">
      <c r="B569244" s="78"/>
      <c r="C569244" s="77"/>
    </row>
    <row r="569245" spans="2:3" x14ac:dyDescent="0.25">
      <c r="B569245" s="78"/>
      <c r="C569245" s="77"/>
    </row>
    <row r="569246" spans="2:3" x14ac:dyDescent="0.25">
      <c r="B569246" s="78"/>
      <c r="C569246" s="77"/>
    </row>
    <row r="569247" spans="2:3" x14ac:dyDescent="0.25">
      <c r="B569247" s="78"/>
      <c r="C569247" s="77"/>
    </row>
    <row r="569248" spans="2:3" x14ac:dyDescent="0.25">
      <c r="B569248" s="78"/>
      <c r="C569248" s="77"/>
    </row>
    <row r="569249" spans="2:3" x14ac:dyDescent="0.25">
      <c r="B569249" s="78"/>
      <c r="C569249" s="77"/>
    </row>
    <row r="569250" spans="2:3" x14ac:dyDescent="0.25">
      <c r="B569250" s="78"/>
      <c r="C569250" s="77"/>
    </row>
    <row r="569360" spans="2:3" x14ac:dyDescent="0.25">
      <c r="B569360" s="78"/>
      <c r="C569360" s="77"/>
    </row>
    <row r="569361" spans="2:3" x14ac:dyDescent="0.25">
      <c r="B569361" s="78"/>
      <c r="C569361" s="77"/>
    </row>
    <row r="569362" spans="2:3" x14ac:dyDescent="0.25">
      <c r="B569362" s="78"/>
      <c r="C569362" s="77"/>
    </row>
    <row r="569363" spans="2:3" x14ac:dyDescent="0.25">
      <c r="B569363" s="78"/>
      <c r="C569363" s="77"/>
    </row>
    <row r="569364" spans="2:3" x14ac:dyDescent="0.25">
      <c r="B569364" s="78"/>
      <c r="C569364" s="77"/>
    </row>
    <row r="569365" spans="2:3" x14ac:dyDescent="0.25">
      <c r="B569365" s="78"/>
      <c r="C569365" s="77"/>
    </row>
    <row r="569366" spans="2:3" x14ac:dyDescent="0.25">
      <c r="B569366" s="78"/>
      <c r="C569366" s="77"/>
    </row>
    <row r="569367" spans="2:3" x14ac:dyDescent="0.25">
      <c r="B569367" s="78"/>
      <c r="C569367" s="77"/>
    </row>
    <row r="569368" spans="2:3" x14ac:dyDescent="0.25">
      <c r="B569368" s="78"/>
      <c r="C569368" s="77"/>
    </row>
    <row r="569369" spans="2:3" x14ac:dyDescent="0.25">
      <c r="B569369" s="78"/>
      <c r="C569369" s="77"/>
    </row>
    <row r="569370" spans="2:3" x14ac:dyDescent="0.25">
      <c r="B569370" s="78"/>
      <c r="C569370" s="77"/>
    </row>
    <row r="569371" spans="2:3" x14ac:dyDescent="0.25">
      <c r="B569371" s="78"/>
      <c r="C569371" s="77"/>
    </row>
    <row r="569372" spans="2:3" x14ac:dyDescent="0.25">
      <c r="B569372" s="78"/>
      <c r="C569372" s="77"/>
    </row>
    <row r="569482" spans="2:3" x14ac:dyDescent="0.25">
      <c r="B569482" s="78"/>
      <c r="C569482" s="77"/>
    </row>
    <row r="569483" spans="2:3" x14ac:dyDescent="0.25">
      <c r="B569483" s="78"/>
      <c r="C569483" s="77"/>
    </row>
    <row r="569484" spans="2:3" x14ac:dyDescent="0.25">
      <c r="B569484" s="78"/>
      <c r="C569484" s="77"/>
    </row>
    <row r="569485" spans="2:3" x14ac:dyDescent="0.25">
      <c r="B569485" s="78"/>
      <c r="C569485" s="77"/>
    </row>
    <row r="569486" spans="2:3" x14ac:dyDescent="0.25">
      <c r="B569486" s="78"/>
      <c r="C569486" s="77"/>
    </row>
    <row r="569487" spans="2:3" x14ac:dyDescent="0.25">
      <c r="B569487" s="78"/>
      <c r="C569487" s="77"/>
    </row>
    <row r="569488" spans="2:3" x14ac:dyDescent="0.25">
      <c r="B569488" s="78"/>
      <c r="C569488" s="77"/>
    </row>
    <row r="569489" spans="2:3" x14ac:dyDescent="0.25">
      <c r="B569489" s="78"/>
      <c r="C569489" s="77"/>
    </row>
    <row r="569490" spans="2:3" x14ac:dyDescent="0.25">
      <c r="B569490" s="78"/>
      <c r="C569490" s="77"/>
    </row>
    <row r="569491" spans="2:3" x14ac:dyDescent="0.25">
      <c r="B569491" s="78"/>
      <c r="C569491" s="77"/>
    </row>
    <row r="569492" spans="2:3" x14ac:dyDescent="0.25">
      <c r="B569492" s="78"/>
      <c r="C569492" s="77"/>
    </row>
    <row r="569493" spans="2:3" x14ac:dyDescent="0.25">
      <c r="B569493" s="78"/>
      <c r="C569493" s="77"/>
    </row>
    <row r="569494" spans="2:3" x14ac:dyDescent="0.25">
      <c r="B569494" s="78"/>
      <c r="C569494" s="77"/>
    </row>
    <row r="569604" spans="2:3" x14ac:dyDescent="0.25">
      <c r="B569604" s="78"/>
      <c r="C569604" s="77"/>
    </row>
    <row r="569605" spans="2:3" x14ac:dyDescent="0.25">
      <c r="B569605" s="78"/>
      <c r="C569605" s="77"/>
    </row>
    <row r="569606" spans="2:3" x14ac:dyDescent="0.25">
      <c r="B569606" s="78"/>
      <c r="C569606" s="77"/>
    </row>
    <row r="569607" spans="2:3" x14ac:dyDescent="0.25">
      <c r="B569607" s="78"/>
      <c r="C569607" s="77"/>
    </row>
    <row r="569608" spans="2:3" x14ac:dyDescent="0.25">
      <c r="B569608" s="78"/>
      <c r="C569608" s="77"/>
    </row>
    <row r="569609" spans="2:3" x14ac:dyDescent="0.25">
      <c r="B569609" s="78"/>
      <c r="C569609" s="77"/>
    </row>
    <row r="569610" spans="2:3" x14ac:dyDescent="0.25">
      <c r="B569610" s="78"/>
      <c r="C569610" s="77"/>
    </row>
    <row r="569611" spans="2:3" x14ac:dyDescent="0.25">
      <c r="B569611" s="78"/>
      <c r="C569611" s="77"/>
    </row>
    <row r="569612" spans="2:3" x14ac:dyDescent="0.25">
      <c r="B569612" s="78"/>
      <c r="C569612" s="77"/>
    </row>
    <row r="569613" spans="2:3" x14ac:dyDescent="0.25">
      <c r="B569613" s="78"/>
      <c r="C569613" s="77"/>
    </row>
    <row r="569614" spans="2:3" x14ac:dyDescent="0.25">
      <c r="B569614" s="78"/>
      <c r="C569614" s="77"/>
    </row>
    <row r="569615" spans="2:3" x14ac:dyDescent="0.25">
      <c r="B569615" s="78"/>
      <c r="C569615" s="77"/>
    </row>
    <row r="569616" spans="2:3" x14ac:dyDescent="0.25">
      <c r="B569616" s="78"/>
      <c r="C569616" s="77"/>
    </row>
    <row r="569726" spans="2:3" x14ac:dyDescent="0.25">
      <c r="B569726" s="78"/>
      <c r="C569726" s="77"/>
    </row>
    <row r="569727" spans="2:3" x14ac:dyDescent="0.25">
      <c r="B569727" s="78"/>
      <c r="C569727" s="77"/>
    </row>
    <row r="569728" spans="2:3" x14ac:dyDescent="0.25">
      <c r="B569728" s="78"/>
      <c r="C569728" s="77"/>
    </row>
    <row r="569729" spans="2:3" x14ac:dyDescent="0.25">
      <c r="B569729" s="78"/>
      <c r="C569729" s="77"/>
    </row>
    <row r="569730" spans="2:3" x14ac:dyDescent="0.25">
      <c r="B569730" s="78"/>
      <c r="C569730" s="77"/>
    </row>
    <row r="569731" spans="2:3" x14ac:dyDescent="0.25">
      <c r="B569731" s="78"/>
      <c r="C569731" s="77"/>
    </row>
    <row r="569732" spans="2:3" x14ac:dyDescent="0.25">
      <c r="B569732" s="78"/>
      <c r="C569732" s="77"/>
    </row>
    <row r="569733" spans="2:3" x14ac:dyDescent="0.25">
      <c r="B569733" s="78"/>
      <c r="C569733" s="77"/>
    </row>
    <row r="569734" spans="2:3" x14ac:dyDescent="0.25">
      <c r="B569734" s="78"/>
      <c r="C569734" s="77"/>
    </row>
    <row r="569735" spans="2:3" x14ac:dyDescent="0.25">
      <c r="B569735" s="78"/>
      <c r="C569735" s="77"/>
    </row>
    <row r="569736" spans="2:3" x14ac:dyDescent="0.25">
      <c r="B569736" s="78"/>
      <c r="C569736" s="77"/>
    </row>
    <row r="569737" spans="2:3" x14ac:dyDescent="0.25">
      <c r="B569737" s="78"/>
      <c r="C569737" s="77"/>
    </row>
    <row r="569738" spans="2:3" x14ac:dyDescent="0.25">
      <c r="B569738" s="78"/>
      <c r="C569738" s="77"/>
    </row>
    <row r="569848" spans="2:3" x14ac:dyDescent="0.25">
      <c r="B569848" s="78"/>
      <c r="C569848" s="77"/>
    </row>
    <row r="569849" spans="2:3" x14ac:dyDescent="0.25">
      <c r="B569849" s="78"/>
      <c r="C569849" s="77"/>
    </row>
    <row r="569850" spans="2:3" x14ac:dyDescent="0.25">
      <c r="B569850" s="78"/>
      <c r="C569850" s="77"/>
    </row>
    <row r="569851" spans="2:3" x14ac:dyDescent="0.25">
      <c r="B569851" s="78"/>
      <c r="C569851" s="77"/>
    </row>
    <row r="569852" spans="2:3" x14ac:dyDescent="0.25">
      <c r="B569852" s="78"/>
      <c r="C569852" s="77"/>
    </row>
    <row r="569853" spans="2:3" x14ac:dyDescent="0.25">
      <c r="B569853" s="78"/>
      <c r="C569853" s="77"/>
    </row>
    <row r="569854" spans="2:3" x14ac:dyDescent="0.25">
      <c r="B569854" s="78"/>
      <c r="C569854" s="77"/>
    </row>
    <row r="569855" spans="2:3" x14ac:dyDescent="0.25">
      <c r="B569855" s="78"/>
      <c r="C569855" s="77"/>
    </row>
    <row r="569856" spans="2:3" x14ac:dyDescent="0.25">
      <c r="B569856" s="78"/>
      <c r="C569856" s="77"/>
    </row>
    <row r="569857" spans="2:3" x14ac:dyDescent="0.25">
      <c r="B569857" s="78"/>
      <c r="C569857" s="77"/>
    </row>
    <row r="569858" spans="2:3" x14ac:dyDescent="0.25">
      <c r="B569858" s="78"/>
      <c r="C569858" s="77"/>
    </row>
    <row r="569859" spans="2:3" x14ac:dyDescent="0.25">
      <c r="B569859" s="78"/>
      <c r="C569859" s="77"/>
    </row>
    <row r="569860" spans="2:3" x14ac:dyDescent="0.25">
      <c r="B569860" s="78"/>
      <c r="C569860" s="77"/>
    </row>
    <row r="569970" spans="2:3" x14ac:dyDescent="0.25">
      <c r="B569970" s="78"/>
      <c r="C569970" s="77"/>
    </row>
    <row r="569971" spans="2:3" x14ac:dyDescent="0.25">
      <c r="B569971" s="78"/>
      <c r="C569971" s="77"/>
    </row>
    <row r="569972" spans="2:3" x14ac:dyDescent="0.25">
      <c r="B569972" s="78"/>
      <c r="C569972" s="77"/>
    </row>
    <row r="569973" spans="2:3" x14ac:dyDescent="0.25">
      <c r="B569973" s="78"/>
      <c r="C569973" s="77"/>
    </row>
    <row r="569974" spans="2:3" x14ac:dyDescent="0.25">
      <c r="B569974" s="78"/>
      <c r="C569974" s="77"/>
    </row>
    <row r="569975" spans="2:3" x14ac:dyDescent="0.25">
      <c r="B569975" s="78"/>
      <c r="C569975" s="77"/>
    </row>
    <row r="569976" spans="2:3" x14ac:dyDescent="0.25">
      <c r="B569976" s="78"/>
      <c r="C569976" s="77"/>
    </row>
    <row r="569977" spans="2:3" x14ac:dyDescent="0.25">
      <c r="B569977" s="78"/>
      <c r="C569977" s="77"/>
    </row>
    <row r="569978" spans="2:3" x14ac:dyDescent="0.25">
      <c r="B569978" s="78"/>
      <c r="C569978" s="77"/>
    </row>
    <row r="569979" spans="2:3" x14ac:dyDescent="0.25">
      <c r="B569979" s="78"/>
      <c r="C569979" s="77"/>
    </row>
    <row r="569980" spans="2:3" x14ac:dyDescent="0.25">
      <c r="B569980" s="78"/>
      <c r="C569980" s="77"/>
    </row>
    <row r="569981" spans="2:3" x14ac:dyDescent="0.25">
      <c r="B569981" s="78"/>
      <c r="C569981" s="77"/>
    </row>
    <row r="569982" spans="2:3" x14ac:dyDescent="0.25">
      <c r="B569982" s="78"/>
      <c r="C569982" s="77"/>
    </row>
    <row r="570092" spans="2:3" x14ac:dyDescent="0.25">
      <c r="B570092" s="78"/>
      <c r="C570092" s="77"/>
    </row>
    <row r="570093" spans="2:3" x14ac:dyDescent="0.25">
      <c r="B570093" s="78"/>
      <c r="C570093" s="77"/>
    </row>
    <row r="570094" spans="2:3" x14ac:dyDescent="0.25">
      <c r="B570094" s="78"/>
      <c r="C570094" s="77"/>
    </row>
    <row r="570095" spans="2:3" x14ac:dyDescent="0.25">
      <c r="B570095" s="78"/>
      <c r="C570095" s="77"/>
    </row>
    <row r="570096" spans="2:3" x14ac:dyDescent="0.25">
      <c r="B570096" s="78"/>
      <c r="C570096" s="77"/>
    </row>
    <row r="570097" spans="2:3" x14ac:dyDescent="0.25">
      <c r="B570097" s="78"/>
      <c r="C570097" s="77"/>
    </row>
    <row r="570098" spans="2:3" x14ac:dyDescent="0.25">
      <c r="B570098" s="78"/>
      <c r="C570098" s="77"/>
    </row>
    <row r="570099" spans="2:3" x14ac:dyDescent="0.25">
      <c r="B570099" s="78"/>
      <c r="C570099" s="77"/>
    </row>
    <row r="570100" spans="2:3" x14ac:dyDescent="0.25">
      <c r="B570100" s="78"/>
      <c r="C570100" s="77"/>
    </row>
    <row r="570101" spans="2:3" x14ac:dyDescent="0.25">
      <c r="B570101" s="78"/>
      <c r="C570101" s="77"/>
    </row>
    <row r="570102" spans="2:3" x14ac:dyDescent="0.25">
      <c r="B570102" s="78"/>
      <c r="C570102" s="77"/>
    </row>
    <row r="570103" spans="2:3" x14ac:dyDescent="0.25">
      <c r="B570103" s="78"/>
      <c r="C570103" s="77"/>
    </row>
    <row r="570104" spans="2:3" x14ac:dyDescent="0.25">
      <c r="B570104" s="78"/>
      <c r="C570104" s="77"/>
    </row>
    <row r="570214" spans="2:3" x14ac:dyDescent="0.25">
      <c r="B570214" s="78"/>
      <c r="C570214" s="77"/>
    </row>
    <row r="570215" spans="2:3" x14ac:dyDescent="0.25">
      <c r="B570215" s="78"/>
      <c r="C570215" s="77"/>
    </row>
    <row r="570216" spans="2:3" x14ac:dyDescent="0.25">
      <c r="B570216" s="78"/>
      <c r="C570216" s="77"/>
    </row>
    <row r="570217" spans="2:3" x14ac:dyDescent="0.25">
      <c r="B570217" s="78"/>
      <c r="C570217" s="77"/>
    </row>
    <row r="570218" spans="2:3" x14ac:dyDescent="0.25">
      <c r="B570218" s="78"/>
      <c r="C570218" s="77"/>
    </row>
    <row r="570219" spans="2:3" x14ac:dyDescent="0.25">
      <c r="B570219" s="78"/>
      <c r="C570219" s="77"/>
    </row>
    <row r="570220" spans="2:3" x14ac:dyDescent="0.25">
      <c r="B570220" s="78"/>
      <c r="C570220" s="77"/>
    </row>
    <row r="570221" spans="2:3" x14ac:dyDescent="0.25">
      <c r="B570221" s="78"/>
      <c r="C570221" s="77"/>
    </row>
    <row r="570222" spans="2:3" x14ac:dyDescent="0.25">
      <c r="B570222" s="78"/>
      <c r="C570222" s="77"/>
    </row>
    <row r="570223" spans="2:3" x14ac:dyDescent="0.25">
      <c r="B570223" s="78"/>
      <c r="C570223" s="77"/>
    </row>
    <row r="570224" spans="2:3" x14ac:dyDescent="0.25">
      <c r="B570224" s="78"/>
      <c r="C570224" s="77"/>
    </row>
    <row r="570225" spans="2:3" x14ac:dyDescent="0.25">
      <c r="B570225" s="78"/>
      <c r="C570225" s="77"/>
    </row>
    <row r="570226" spans="2:3" x14ac:dyDescent="0.25">
      <c r="B570226" s="78"/>
      <c r="C570226" s="77"/>
    </row>
    <row r="570336" spans="2:3" x14ac:dyDescent="0.25">
      <c r="B570336" s="78"/>
      <c r="C570336" s="77"/>
    </row>
    <row r="570337" spans="2:3" x14ac:dyDescent="0.25">
      <c r="B570337" s="78"/>
      <c r="C570337" s="77"/>
    </row>
    <row r="570338" spans="2:3" x14ac:dyDescent="0.25">
      <c r="B570338" s="78"/>
      <c r="C570338" s="77"/>
    </row>
    <row r="570339" spans="2:3" x14ac:dyDescent="0.25">
      <c r="B570339" s="78"/>
      <c r="C570339" s="77"/>
    </row>
    <row r="570340" spans="2:3" x14ac:dyDescent="0.25">
      <c r="B570340" s="78"/>
      <c r="C570340" s="77"/>
    </row>
    <row r="570341" spans="2:3" x14ac:dyDescent="0.25">
      <c r="B570341" s="78"/>
      <c r="C570341" s="77"/>
    </row>
    <row r="570342" spans="2:3" x14ac:dyDescent="0.25">
      <c r="B570342" s="78"/>
      <c r="C570342" s="77"/>
    </row>
    <row r="570343" spans="2:3" x14ac:dyDescent="0.25">
      <c r="B570343" s="78"/>
      <c r="C570343" s="77"/>
    </row>
    <row r="570344" spans="2:3" x14ac:dyDescent="0.25">
      <c r="B570344" s="78"/>
      <c r="C570344" s="77"/>
    </row>
    <row r="570345" spans="2:3" x14ac:dyDescent="0.25">
      <c r="B570345" s="78"/>
      <c r="C570345" s="77"/>
    </row>
    <row r="570346" spans="2:3" x14ac:dyDescent="0.25">
      <c r="B570346" s="78"/>
      <c r="C570346" s="77"/>
    </row>
    <row r="570347" spans="2:3" x14ac:dyDescent="0.25">
      <c r="B570347" s="78"/>
      <c r="C570347" s="77"/>
    </row>
    <row r="570348" spans="2:3" x14ac:dyDescent="0.25">
      <c r="B570348" s="78"/>
      <c r="C570348" s="77"/>
    </row>
    <row r="570458" spans="2:3" x14ac:dyDescent="0.25">
      <c r="B570458" s="78"/>
      <c r="C570458" s="77"/>
    </row>
    <row r="570459" spans="2:3" x14ac:dyDescent="0.25">
      <c r="B570459" s="78"/>
      <c r="C570459" s="77"/>
    </row>
    <row r="570460" spans="2:3" x14ac:dyDescent="0.25">
      <c r="B570460" s="78"/>
      <c r="C570460" s="77"/>
    </row>
    <row r="570461" spans="2:3" x14ac:dyDescent="0.25">
      <c r="B570461" s="78"/>
      <c r="C570461" s="77"/>
    </row>
    <row r="570462" spans="2:3" x14ac:dyDescent="0.25">
      <c r="B570462" s="78"/>
      <c r="C570462" s="77"/>
    </row>
    <row r="570463" spans="2:3" x14ac:dyDescent="0.25">
      <c r="B570463" s="78"/>
      <c r="C570463" s="77"/>
    </row>
    <row r="570464" spans="2:3" x14ac:dyDescent="0.25">
      <c r="B570464" s="78"/>
      <c r="C570464" s="77"/>
    </row>
    <row r="570465" spans="2:3" x14ac:dyDescent="0.25">
      <c r="B570465" s="78"/>
      <c r="C570465" s="77"/>
    </row>
    <row r="570466" spans="2:3" x14ac:dyDescent="0.25">
      <c r="B570466" s="78"/>
      <c r="C570466" s="77"/>
    </row>
    <row r="570467" spans="2:3" x14ac:dyDescent="0.25">
      <c r="B570467" s="78"/>
      <c r="C570467" s="77"/>
    </row>
    <row r="570468" spans="2:3" x14ac:dyDescent="0.25">
      <c r="B570468" s="78"/>
      <c r="C570468" s="77"/>
    </row>
    <row r="570469" spans="2:3" x14ac:dyDescent="0.25">
      <c r="B570469" s="78"/>
      <c r="C570469" s="77"/>
    </row>
    <row r="570470" spans="2:3" x14ac:dyDescent="0.25">
      <c r="B570470" s="78"/>
      <c r="C570470" s="77"/>
    </row>
    <row r="570580" spans="2:3" x14ac:dyDescent="0.25">
      <c r="B570580" s="78"/>
      <c r="C570580" s="77"/>
    </row>
    <row r="570581" spans="2:3" x14ac:dyDescent="0.25">
      <c r="B570581" s="78"/>
      <c r="C570581" s="77"/>
    </row>
    <row r="570582" spans="2:3" x14ac:dyDescent="0.25">
      <c r="B570582" s="78"/>
      <c r="C570582" s="77"/>
    </row>
    <row r="570583" spans="2:3" x14ac:dyDescent="0.25">
      <c r="B570583" s="78"/>
      <c r="C570583" s="77"/>
    </row>
    <row r="570584" spans="2:3" x14ac:dyDescent="0.25">
      <c r="B570584" s="78"/>
      <c r="C570584" s="77"/>
    </row>
    <row r="570585" spans="2:3" x14ac:dyDescent="0.25">
      <c r="B570585" s="78"/>
      <c r="C570585" s="77"/>
    </row>
    <row r="570586" spans="2:3" x14ac:dyDescent="0.25">
      <c r="B570586" s="78"/>
      <c r="C570586" s="77"/>
    </row>
    <row r="570587" spans="2:3" x14ac:dyDescent="0.25">
      <c r="B570587" s="78"/>
      <c r="C570587" s="77"/>
    </row>
    <row r="570588" spans="2:3" x14ac:dyDescent="0.25">
      <c r="B570588" s="78"/>
      <c r="C570588" s="77"/>
    </row>
    <row r="570589" spans="2:3" x14ac:dyDescent="0.25">
      <c r="B570589" s="78"/>
      <c r="C570589" s="77"/>
    </row>
    <row r="570590" spans="2:3" x14ac:dyDescent="0.25">
      <c r="B570590" s="78"/>
      <c r="C570590" s="77"/>
    </row>
    <row r="570591" spans="2:3" x14ac:dyDescent="0.25">
      <c r="B570591" s="78"/>
      <c r="C570591" s="77"/>
    </row>
    <row r="570592" spans="2:3" x14ac:dyDescent="0.25">
      <c r="B570592" s="78"/>
      <c r="C570592" s="77"/>
    </row>
    <row r="570702" spans="2:3" x14ac:dyDescent="0.25">
      <c r="B570702" s="78"/>
      <c r="C570702" s="77"/>
    </row>
    <row r="570703" spans="2:3" x14ac:dyDescent="0.25">
      <c r="B570703" s="78"/>
      <c r="C570703" s="77"/>
    </row>
    <row r="570704" spans="2:3" x14ac:dyDescent="0.25">
      <c r="B570704" s="78"/>
      <c r="C570704" s="77"/>
    </row>
    <row r="570705" spans="2:3" x14ac:dyDescent="0.25">
      <c r="B570705" s="78"/>
      <c r="C570705" s="77"/>
    </row>
    <row r="570706" spans="2:3" x14ac:dyDescent="0.25">
      <c r="B570706" s="78"/>
      <c r="C570706" s="77"/>
    </row>
    <row r="570707" spans="2:3" x14ac:dyDescent="0.25">
      <c r="B570707" s="78"/>
      <c r="C570707" s="77"/>
    </row>
    <row r="570708" spans="2:3" x14ac:dyDescent="0.25">
      <c r="B570708" s="78"/>
      <c r="C570708" s="77"/>
    </row>
    <row r="570709" spans="2:3" x14ac:dyDescent="0.25">
      <c r="B570709" s="78"/>
      <c r="C570709" s="77"/>
    </row>
    <row r="570710" spans="2:3" x14ac:dyDescent="0.25">
      <c r="B570710" s="78"/>
      <c r="C570710" s="77"/>
    </row>
    <row r="570711" spans="2:3" x14ac:dyDescent="0.25">
      <c r="B570711" s="78"/>
      <c r="C570711" s="77"/>
    </row>
    <row r="570712" spans="2:3" x14ac:dyDescent="0.25">
      <c r="B570712" s="78"/>
      <c r="C570712" s="77"/>
    </row>
    <row r="570713" spans="2:3" x14ac:dyDescent="0.25">
      <c r="B570713" s="78"/>
      <c r="C570713" s="77"/>
    </row>
    <row r="570714" spans="2:3" x14ac:dyDescent="0.25">
      <c r="B570714" s="78"/>
      <c r="C570714" s="77"/>
    </row>
    <row r="570824" spans="2:3" x14ac:dyDescent="0.25">
      <c r="B570824" s="78"/>
      <c r="C570824" s="77"/>
    </row>
    <row r="570825" spans="2:3" x14ac:dyDescent="0.25">
      <c r="B570825" s="78"/>
      <c r="C570825" s="77"/>
    </row>
    <row r="570826" spans="2:3" x14ac:dyDescent="0.25">
      <c r="B570826" s="78"/>
      <c r="C570826" s="77"/>
    </row>
    <row r="570827" spans="2:3" x14ac:dyDescent="0.25">
      <c r="B570827" s="78"/>
      <c r="C570827" s="77"/>
    </row>
    <row r="570828" spans="2:3" x14ac:dyDescent="0.25">
      <c r="B570828" s="78"/>
      <c r="C570828" s="77"/>
    </row>
    <row r="570829" spans="2:3" x14ac:dyDescent="0.25">
      <c r="B570829" s="78"/>
      <c r="C570829" s="77"/>
    </row>
    <row r="570830" spans="2:3" x14ac:dyDescent="0.25">
      <c r="B570830" s="78"/>
      <c r="C570830" s="77"/>
    </row>
    <row r="570831" spans="2:3" x14ac:dyDescent="0.25">
      <c r="B570831" s="78"/>
      <c r="C570831" s="77"/>
    </row>
    <row r="570832" spans="2:3" x14ac:dyDescent="0.25">
      <c r="B570832" s="78"/>
      <c r="C570832" s="77"/>
    </row>
    <row r="570833" spans="2:3" x14ac:dyDescent="0.25">
      <c r="B570833" s="78"/>
      <c r="C570833" s="77"/>
    </row>
    <row r="570834" spans="2:3" x14ac:dyDescent="0.25">
      <c r="B570834" s="78"/>
      <c r="C570834" s="77"/>
    </row>
    <row r="570835" spans="2:3" x14ac:dyDescent="0.25">
      <c r="B570835" s="78"/>
      <c r="C570835" s="77"/>
    </row>
    <row r="570836" spans="2:3" x14ac:dyDescent="0.25">
      <c r="B570836" s="78"/>
      <c r="C570836" s="77"/>
    </row>
    <row r="570946" spans="2:3" x14ac:dyDescent="0.25">
      <c r="B570946" s="78"/>
      <c r="C570946" s="77"/>
    </row>
    <row r="570947" spans="2:3" x14ac:dyDescent="0.25">
      <c r="B570947" s="78"/>
      <c r="C570947" s="77"/>
    </row>
    <row r="570948" spans="2:3" x14ac:dyDescent="0.25">
      <c r="B570948" s="78"/>
      <c r="C570948" s="77"/>
    </row>
    <row r="570949" spans="2:3" x14ac:dyDescent="0.25">
      <c r="B570949" s="78"/>
      <c r="C570949" s="77"/>
    </row>
    <row r="570950" spans="2:3" x14ac:dyDescent="0.25">
      <c r="B570950" s="78"/>
      <c r="C570950" s="77"/>
    </row>
    <row r="570951" spans="2:3" x14ac:dyDescent="0.25">
      <c r="B570951" s="78"/>
      <c r="C570951" s="77"/>
    </row>
    <row r="570952" spans="2:3" x14ac:dyDescent="0.25">
      <c r="B570952" s="78"/>
      <c r="C570952" s="77"/>
    </row>
    <row r="570953" spans="2:3" x14ac:dyDescent="0.25">
      <c r="B570953" s="78"/>
      <c r="C570953" s="77"/>
    </row>
    <row r="570954" spans="2:3" x14ac:dyDescent="0.25">
      <c r="B570954" s="78"/>
      <c r="C570954" s="77"/>
    </row>
    <row r="570955" spans="2:3" x14ac:dyDescent="0.25">
      <c r="B570955" s="78"/>
      <c r="C570955" s="77"/>
    </row>
    <row r="570956" spans="2:3" x14ac:dyDescent="0.25">
      <c r="B570956" s="78"/>
      <c r="C570956" s="77"/>
    </row>
    <row r="570957" spans="2:3" x14ac:dyDescent="0.25">
      <c r="B570957" s="78"/>
      <c r="C570957" s="77"/>
    </row>
    <row r="570958" spans="2:3" x14ac:dyDescent="0.25">
      <c r="B570958" s="78"/>
      <c r="C570958" s="77"/>
    </row>
    <row r="571068" spans="2:3" x14ac:dyDescent="0.25">
      <c r="B571068" s="78"/>
      <c r="C571068" s="77"/>
    </row>
    <row r="571069" spans="2:3" x14ac:dyDescent="0.25">
      <c r="B571069" s="78"/>
      <c r="C571069" s="77"/>
    </row>
    <row r="571070" spans="2:3" x14ac:dyDescent="0.25">
      <c r="B571070" s="78"/>
      <c r="C571070" s="77"/>
    </row>
    <row r="571071" spans="2:3" x14ac:dyDescent="0.25">
      <c r="B571071" s="78"/>
      <c r="C571071" s="77"/>
    </row>
    <row r="571072" spans="2:3" x14ac:dyDescent="0.25">
      <c r="B571072" s="78"/>
      <c r="C571072" s="77"/>
    </row>
    <row r="571073" spans="2:3" x14ac:dyDescent="0.25">
      <c r="B571073" s="78"/>
      <c r="C571073" s="77"/>
    </row>
    <row r="571074" spans="2:3" x14ac:dyDescent="0.25">
      <c r="B571074" s="78"/>
      <c r="C571074" s="77"/>
    </row>
    <row r="571075" spans="2:3" x14ac:dyDescent="0.25">
      <c r="B571075" s="78"/>
      <c r="C571075" s="77"/>
    </row>
    <row r="571076" spans="2:3" x14ac:dyDescent="0.25">
      <c r="B571076" s="78"/>
      <c r="C571076" s="77"/>
    </row>
    <row r="571077" spans="2:3" x14ac:dyDescent="0.25">
      <c r="B571077" s="78"/>
      <c r="C571077" s="77"/>
    </row>
    <row r="571078" spans="2:3" x14ac:dyDescent="0.25">
      <c r="B571078" s="78"/>
      <c r="C571078" s="77"/>
    </row>
    <row r="571079" spans="2:3" x14ac:dyDescent="0.25">
      <c r="B571079" s="78"/>
      <c r="C571079" s="77"/>
    </row>
    <row r="571080" spans="2:3" x14ac:dyDescent="0.25">
      <c r="B571080" s="78"/>
      <c r="C571080" s="77"/>
    </row>
    <row r="571190" spans="2:3" x14ac:dyDescent="0.25">
      <c r="B571190" s="78"/>
      <c r="C571190" s="77"/>
    </row>
    <row r="571191" spans="2:3" x14ac:dyDescent="0.25">
      <c r="B571191" s="78"/>
      <c r="C571191" s="77"/>
    </row>
    <row r="571192" spans="2:3" x14ac:dyDescent="0.25">
      <c r="B571192" s="78"/>
      <c r="C571192" s="77"/>
    </row>
    <row r="571193" spans="2:3" x14ac:dyDescent="0.25">
      <c r="B571193" s="78"/>
      <c r="C571193" s="77"/>
    </row>
    <row r="571194" spans="2:3" x14ac:dyDescent="0.25">
      <c r="B571194" s="78"/>
      <c r="C571194" s="77"/>
    </row>
    <row r="571195" spans="2:3" x14ac:dyDescent="0.25">
      <c r="B571195" s="78"/>
      <c r="C571195" s="77"/>
    </row>
    <row r="571196" spans="2:3" x14ac:dyDescent="0.25">
      <c r="B571196" s="78"/>
      <c r="C571196" s="77"/>
    </row>
    <row r="571197" spans="2:3" x14ac:dyDescent="0.25">
      <c r="B571197" s="78"/>
      <c r="C571197" s="77"/>
    </row>
    <row r="571198" spans="2:3" x14ac:dyDescent="0.25">
      <c r="B571198" s="78"/>
      <c r="C571198" s="77"/>
    </row>
    <row r="571199" spans="2:3" x14ac:dyDescent="0.25">
      <c r="B571199" s="78"/>
      <c r="C571199" s="77"/>
    </row>
    <row r="571200" spans="2:3" x14ac:dyDescent="0.25">
      <c r="B571200" s="78"/>
      <c r="C571200" s="77"/>
    </row>
    <row r="571201" spans="2:3" x14ac:dyDescent="0.25">
      <c r="B571201" s="78"/>
      <c r="C571201" s="77"/>
    </row>
    <row r="571202" spans="2:3" x14ac:dyDescent="0.25">
      <c r="B571202" s="78"/>
      <c r="C571202" s="77"/>
    </row>
    <row r="571312" spans="2:3" x14ac:dyDescent="0.25">
      <c r="B571312" s="78"/>
      <c r="C571312" s="77"/>
    </row>
    <row r="571313" spans="2:3" x14ac:dyDescent="0.25">
      <c r="B571313" s="78"/>
      <c r="C571313" s="77"/>
    </row>
    <row r="571314" spans="2:3" x14ac:dyDescent="0.25">
      <c r="B571314" s="78"/>
      <c r="C571314" s="77"/>
    </row>
    <row r="571315" spans="2:3" x14ac:dyDescent="0.25">
      <c r="B571315" s="78"/>
      <c r="C571315" s="77"/>
    </row>
    <row r="571316" spans="2:3" x14ac:dyDescent="0.25">
      <c r="B571316" s="78"/>
      <c r="C571316" s="77"/>
    </row>
    <row r="571317" spans="2:3" x14ac:dyDescent="0.25">
      <c r="B571317" s="78"/>
      <c r="C571317" s="77"/>
    </row>
    <row r="571318" spans="2:3" x14ac:dyDescent="0.25">
      <c r="B571318" s="78"/>
      <c r="C571318" s="77"/>
    </row>
    <row r="571319" spans="2:3" x14ac:dyDescent="0.25">
      <c r="B571319" s="78"/>
      <c r="C571319" s="77"/>
    </row>
    <row r="571320" spans="2:3" x14ac:dyDescent="0.25">
      <c r="B571320" s="78"/>
      <c r="C571320" s="77"/>
    </row>
    <row r="571321" spans="2:3" x14ac:dyDescent="0.25">
      <c r="B571321" s="78"/>
      <c r="C571321" s="77"/>
    </row>
    <row r="571322" spans="2:3" x14ac:dyDescent="0.25">
      <c r="B571322" s="78"/>
      <c r="C571322" s="77"/>
    </row>
    <row r="571323" spans="2:3" x14ac:dyDescent="0.25">
      <c r="B571323" s="78"/>
      <c r="C571323" s="77"/>
    </row>
    <row r="571324" spans="2:3" x14ac:dyDescent="0.25">
      <c r="B571324" s="78"/>
      <c r="C571324" s="77"/>
    </row>
    <row r="571434" spans="2:3" x14ac:dyDescent="0.25">
      <c r="B571434" s="78"/>
      <c r="C571434" s="77"/>
    </row>
    <row r="571435" spans="2:3" x14ac:dyDescent="0.25">
      <c r="B571435" s="78"/>
      <c r="C571435" s="77"/>
    </row>
    <row r="571436" spans="2:3" x14ac:dyDescent="0.25">
      <c r="B571436" s="78"/>
      <c r="C571436" s="77"/>
    </row>
    <row r="571437" spans="2:3" x14ac:dyDescent="0.25">
      <c r="B571437" s="78"/>
      <c r="C571437" s="77"/>
    </row>
    <row r="571438" spans="2:3" x14ac:dyDescent="0.25">
      <c r="B571438" s="78"/>
      <c r="C571438" s="77"/>
    </row>
    <row r="571439" spans="2:3" x14ac:dyDescent="0.25">
      <c r="B571439" s="78"/>
      <c r="C571439" s="77"/>
    </row>
    <row r="571440" spans="2:3" x14ac:dyDescent="0.25">
      <c r="B571440" s="78"/>
      <c r="C571440" s="77"/>
    </row>
    <row r="571441" spans="2:3" x14ac:dyDescent="0.25">
      <c r="B571441" s="78"/>
      <c r="C571441" s="77"/>
    </row>
    <row r="571442" spans="2:3" x14ac:dyDescent="0.25">
      <c r="B571442" s="78"/>
      <c r="C571442" s="77"/>
    </row>
    <row r="571443" spans="2:3" x14ac:dyDescent="0.25">
      <c r="B571443" s="78"/>
      <c r="C571443" s="77"/>
    </row>
    <row r="571444" spans="2:3" x14ac:dyDescent="0.25">
      <c r="B571444" s="78"/>
      <c r="C571444" s="77"/>
    </row>
    <row r="571445" spans="2:3" x14ac:dyDescent="0.25">
      <c r="B571445" s="78"/>
      <c r="C571445" s="77"/>
    </row>
    <row r="571446" spans="2:3" x14ac:dyDescent="0.25">
      <c r="B571446" s="78"/>
      <c r="C571446" s="77"/>
    </row>
    <row r="571556" spans="2:3" x14ac:dyDescent="0.25">
      <c r="B571556" s="78"/>
      <c r="C571556" s="77"/>
    </row>
    <row r="571557" spans="2:3" x14ac:dyDescent="0.25">
      <c r="B571557" s="78"/>
      <c r="C571557" s="77"/>
    </row>
    <row r="571558" spans="2:3" x14ac:dyDescent="0.25">
      <c r="B571558" s="78"/>
      <c r="C571558" s="77"/>
    </row>
    <row r="571559" spans="2:3" x14ac:dyDescent="0.25">
      <c r="B571559" s="78"/>
      <c r="C571559" s="77"/>
    </row>
    <row r="571560" spans="2:3" x14ac:dyDescent="0.25">
      <c r="B571560" s="78"/>
      <c r="C571560" s="77"/>
    </row>
    <row r="571561" spans="2:3" x14ac:dyDescent="0.25">
      <c r="B571561" s="78"/>
      <c r="C571561" s="77"/>
    </row>
    <row r="571562" spans="2:3" x14ac:dyDescent="0.25">
      <c r="B571562" s="78"/>
      <c r="C571562" s="77"/>
    </row>
    <row r="571563" spans="2:3" x14ac:dyDescent="0.25">
      <c r="B571563" s="78"/>
      <c r="C571563" s="77"/>
    </row>
    <row r="571564" spans="2:3" x14ac:dyDescent="0.25">
      <c r="B571564" s="78"/>
      <c r="C571564" s="77"/>
    </row>
    <row r="571565" spans="2:3" x14ac:dyDescent="0.25">
      <c r="B571565" s="78"/>
      <c r="C571565" s="77"/>
    </row>
    <row r="571566" spans="2:3" x14ac:dyDescent="0.25">
      <c r="B571566" s="78"/>
      <c r="C571566" s="77"/>
    </row>
    <row r="571567" spans="2:3" x14ac:dyDescent="0.25">
      <c r="B571567" s="78"/>
      <c r="C571567" s="77"/>
    </row>
    <row r="571568" spans="2:3" x14ac:dyDescent="0.25">
      <c r="B571568" s="78"/>
      <c r="C571568" s="77"/>
    </row>
    <row r="571678" spans="2:3" x14ac:dyDescent="0.25">
      <c r="B571678" s="78"/>
      <c r="C571678" s="77"/>
    </row>
    <row r="571679" spans="2:3" x14ac:dyDescent="0.25">
      <c r="B571679" s="78"/>
      <c r="C571679" s="77"/>
    </row>
    <row r="571680" spans="2:3" x14ac:dyDescent="0.25">
      <c r="B571680" s="78"/>
      <c r="C571680" s="77"/>
    </row>
    <row r="571681" spans="2:3" x14ac:dyDescent="0.25">
      <c r="B571681" s="78"/>
      <c r="C571681" s="77"/>
    </row>
    <row r="571682" spans="2:3" x14ac:dyDescent="0.25">
      <c r="B571682" s="78"/>
      <c r="C571682" s="77"/>
    </row>
    <row r="571683" spans="2:3" x14ac:dyDescent="0.25">
      <c r="B571683" s="78"/>
      <c r="C571683" s="77"/>
    </row>
    <row r="571684" spans="2:3" x14ac:dyDescent="0.25">
      <c r="B571684" s="78"/>
      <c r="C571684" s="77"/>
    </row>
    <row r="571685" spans="2:3" x14ac:dyDescent="0.25">
      <c r="B571685" s="78"/>
      <c r="C571685" s="77"/>
    </row>
    <row r="571686" spans="2:3" x14ac:dyDescent="0.25">
      <c r="B571686" s="78"/>
      <c r="C571686" s="77"/>
    </row>
    <row r="571687" spans="2:3" x14ac:dyDescent="0.25">
      <c r="B571687" s="78"/>
      <c r="C571687" s="77"/>
    </row>
    <row r="571688" spans="2:3" x14ac:dyDescent="0.25">
      <c r="B571688" s="78"/>
      <c r="C571688" s="77"/>
    </row>
    <row r="571689" spans="2:3" x14ac:dyDescent="0.25">
      <c r="B571689" s="78"/>
      <c r="C571689" s="77"/>
    </row>
    <row r="571690" spans="2:3" x14ac:dyDescent="0.25">
      <c r="B571690" s="78"/>
      <c r="C571690" s="77"/>
    </row>
    <row r="571800" spans="2:3" x14ac:dyDescent="0.25">
      <c r="B571800" s="78"/>
      <c r="C571800" s="77"/>
    </row>
    <row r="571801" spans="2:3" x14ac:dyDescent="0.25">
      <c r="B571801" s="78"/>
      <c r="C571801" s="77"/>
    </row>
    <row r="571802" spans="2:3" x14ac:dyDescent="0.25">
      <c r="B571802" s="78"/>
      <c r="C571802" s="77"/>
    </row>
    <row r="571803" spans="2:3" x14ac:dyDescent="0.25">
      <c r="B571803" s="78"/>
      <c r="C571803" s="77"/>
    </row>
    <row r="571804" spans="2:3" x14ac:dyDescent="0.25">
      <c r="B571804" s="78"/>
      <c r="C571804" s="77"/>
    </row>
    <row r="571805" spans="2:3" x14ac:dyDescent="0.25">
      <c r="B571805" s="78"/>
      <c r="C571805" s="77"/>
    </row>
    <row r="571806" spans="2:3" x14ac:dyDescent="0.25">
      <c r="B571806" s="78"/>
      <c r="C571806" s="77"/>
    </row>
    <row r="571807" spans="2:3" x14ac:dyDescent="0.25">
      <c r="B571807" s="78"/>
      <c r="C571807" s="77"/>
    </row>
    <row r="571808" spans="2:3" x14ac:dyDescent="0.25">
      <c r="B571808" s="78"/>
      <c r="C571808" s="77"/>
    </row>
    <row r="571809" spans="2:3" x14ac:dyDescent="0.25">
      <c r="B571809" s="78"/>
      <c r="C571809" s="77"/>
    </row>
    <row r="571810" spans="2:3" x14ac:dyDescent="0.25">
      <c r="B571810" s="78"/>
      <c r="C571810" s="77"/>
    </row>
    <row r="571811" spans="2:3" x14ac:dyDescent="0.25">
      <c r="B571811" s="78"/>
      <c r="C571811" s="77"/>
    </row>
    <row r="571812" spans="2:3" x14ac:dyDescent="0.25">
      <c r="B571812" s="78"/>
      <c r="C571812" s="77"/>
    </row>
    <row r="571922" spans="2:3" x14ac:dyDescent="0.25">
      <c r="B571922" s="78"/>
      <c r="C571922" s="77"/>
    </row>
    <row r="571923" spans="2:3" x14ac:dyDescent="0.25">
      <c r="B571923" s="78"/>
      <c r="C571923" s="77"/>
    </row>
    <row r="571924" spans="2:3" x14ac:dyDescent="0.25">
      <c r="B571924" s="78"/>
      <c r="C571924" s="77"/>
    </row>
    <row r="571925" spans="2:3" x14ac:dyDescent="0.25">
      <c r="B571925" s="78"/>
      <c r="C571925" s="77"/>
    </row>
    <row r="571926" spans="2:3" x14ac:dyDescent="0.25">
      <c r="B571926" s="78"/>
      <c r="C571926" s="77"/>
    </row>
    <row r="571927" spans="2:3" x14ac:dyDescent="0.25">
      <c r="B571927" s="78"/>
      <c r="C571927" s="77"/>
    </row>
    <row r="571928" spans="2:3" x14ac:dyDescent="0.25">
      <c r="B571928" s="78"/>
      <c r="C571928" s="77"/>
    </row>
    <row r="571929" spans="2:3" x14ac:dyDescent="0.25">
      <c r="B571929" s="78"/>
      <c r="C571929" s="77"/>
    </row>
    <row r="571930" spans="2:3" x14ac:dyDescent="0.25">
      <c r="B571930" s="78"/>
      <c r="C571930" s="77"/>
    </row>
    <row r="571931" spans="2:3" x14ac:dyDescent="0.25">
      <c r="B571931" s="78"/>
      <c r="C571931" s="77"/>
    </row>
    <row r="571932" spans="2:3" x14ac:dyDescent="0.25">
      <c r="B571932" s="78"/>
      <c r="C571932" s="77"/>
    </row>
    <row r="571933" spans="2:3" x14ac:dyDescent="0.25">
      <c r="B571933" s="78"/>
      <c r="C571933" s="77"/>
    </row>
    <row r="571934" spans="2:3" x14ac:dyDescent="0.25">
      <c r="B571934" s="78"/>
      <c r="C571934" s="77"/>
    </row>
    <row r="572044" spans="2:3" x14ac:dyDescent="0.25">
      <c r="B572044" s="78"/>
      <c r="C572044" s="77"/>
    </row>
    <row r="572045" spans="2:3" x14ac:dyDescent="0.25">
      <c r="B572045" s="78"/>
      <c r="C572045" s="77"/>
    </row>
    <row r="572046" spans="2:3" x14ac:dyDescent="0.25">
      <c r="B572046" s="78"/>
      <c r="C572046" s="77"/>
    </row>
    <row r="572047" spans="2:3" x14ac:dyDescent="0.25">
      <c r="B572047" s="78"/>
      <c r="C572047" s="77"/>
    </row>
    <row r="572048" spans="2:3" x14ac:dyDescent="0.25">
      <c r="B572048" s="78"/>
      <c r="C572048" s="77"/>
    </row>
    <row r="572049" spans="2:3" x14ac:dyDescent="0.25">
      <c r="B572049" s="78"/>
      <c r="C572049" s="77"/>
    </row>
    <row r="572050" spans="2:3" x14ac:dyDescent="0.25">
      <c r="B572050" s="78"/>
      <c r="C572050" s="77"/>
    </row>
    <row r="572051" spans="2:3" x14ac:dyDescent="0.25">
      <c r="B572051" s="78"/>
      <c r="C572051" s="77"/>
    </row>
    <row r="572052" spans="2:3" x14ac:dyDescent="0.25">
      <c r="B572052" s="78"/>
      <c r="C572052" s="77"/>
    </row>
    <row r="572053" spans="2:3" x14ac:dyDescent="0.25">
      <c r="B572053" s="78"/>
      <c r="C572053" s="77"/>
    </row>
    <row r="572054" spans="2:3" x14ac:dyDescent="0.25">
      <c r="B572054" s="78"/>
      <c r="C572054" s="77"/>
    </row>
    <row r="572055" spans="2:3" x14ac:dyDescent="0.25">
      <c r="B572055" s="78"/>
      <c r="C572055" s="77"/>
    </row>
    <row r="572056" spans="2:3" x14ac:dyDescent="0.25">
      <c r="B572056" s="78"/>
      <c r="C572056" s="77"/>
    </row>
    <row r="572166" spans="2:3" x14ac:dyDescent="0.25">
      <c r="B572166" s="78"/>
      <c r="C572166" s="77"/>
    </row>
    <row r="572167" spans="2:3" x14ac:dyDescent="0.25">
      <c r="B572167" s="78"/>
      <c r="C572167" s="77"/>
    </row>
    <row r="572168" spans="2:3" x14ac:dyDescent="0.25">
      <c r="B572168" s="78"/>
      <c r="C572168" s="77"/>
    </row>
    <row r="572169" spans="2:3" x14ac:dyDescent="0.25">
      <c r="B572169" s="78"/>
      <c r="C572169" s="77"/>
    </row>
    <row r="572170" spans="2:3" x14ac:dyDescent="0.25">
      <c r="B572170" s="78"/>
      <c r="C572170" s="77"/>
    </row>
    <row r="572171" spans="2:3" x14ac:dyDescent="0.25">
      <c r="B572171" s="78"/>
      <c r="C572171" s="77"/>
    </row>
    <row r="572172" spans="2:3" x14ac:dyDescent="0.25">
      <c r="B572172" s="78"/>
      <c r="C572172" s="77"/>
    </row>
    <row r="572173" spans="2:3" x14ac:dyDescent="0.25">
      <c r="B572173" s="78"/>
      <c r="C572173" s="77"/>
    </row>
    <row r="572174" spans="2:3" x14ac:dyDescent="0.25">
      <c r="B572174" s="78"/>
      <c r="C572174" s="77"/>
    </row>
    <row r="572175" spans="2:3" x14ac:dyDescent="0.25">
      <c r="B572175" s="78"/>
      <c r="C572175" s="77"/>
    </row>
    <row r="572176" spans="2:3" x14ac:dyDescent="0.25">
      <c r="B572176" s="78"/>
      <c r="C572176" s="77"/>
    </row>
    <row r="572177" spans="2:3" x14ac:dyDescent="0.25">
      <c r="B572177" s="78"/>
      <c r="C572177" s="77"/>
    </row>
    <row r="572178" spans="2:3" x14ac:dyDescent="0.25">
      <c r="B572178" s="78"/>
      <c r="C572178" s="77"/>
    </row>
    <row r="572288" spans="2:3" x14ac:dyDescent="0.25">
      <c r="B572288" s="78"/>
      <c r="C572288" s="77"/>
    </row>
    <row r="572289" spans="2:3" x14ac:dyDescent="0.25">
      <c r="B572289" s="78"/>
      <c r="C572289" s="77"/>
    </row>
    <row r="572290" spans="2:3" x14ac:dyDescent="0.25">
      <c r="B572290" s="78"/>
      <c r="C572290" s="77"/>
    </row>
    <row r="572291" spans="2:3" x14ac:dyDescent="0.25">
      <c r="B572291" s="78"/>
      <c r="C572291" s="77"/>
    </row>
    <row r="572292" spans="2:3" x14ac:dyDescent="0.25">
      <c r="B572292" s="78"/>
      <c r="C572292" s="77"/>
    </row>
    <row r="572293" spans="2:3" x14ac:dyDescent="0.25">
      <c r="B572293" s="78"/>
      <c r="C572293" s="77"/>
    </row>
    <row r="572294" spans="2:3" x14ac:dyDescent="0.25">
      <c r="B572294" s="78"/>
      <c r="C572294" s="77"/>
    </row>
    <row r="572295" spans="2:3" x14ac:dyDescent="0.25">
      <c r="B572295" s="78"/>
      <c r="C572295" s="77"/>
    </row>
    <row r="572296" spans="2:3" x14ac:dyDescent="0.25">
      <c r="B572296" s="78"/>
      <c r="C572296" s="77"/>
    </row>
    <row r="572297" spans="2:3" x14ac:dyDescent="0.25">
      <c r="B572297" s="78"/>
      <c r="C572297" s="77"/>
    </row>
    <row r="572298" spans="2:3" x14ac:dyDescent="0.25">
      <c r="B572298" s="78"/>
      <c r="C572298" s="77"/>
    </row>
    <row r="572299" spans="2:3" x14ac:dyDescent="0.25">
      <c r="B572299" s="78"/>
      <c r="C572299" s="77"/>
    </row>
    <row r="572300" spans="2:3" x14ac:dyDescent="0.25">
      <c r="B572300" s="78"/>
      <c r="C572300" s="77"/>
    </row>
    <row r="572410" spans="2:3" x14ac:dyDescent="0.25">
      <c r="B572410" s="78"/>
      <c r="C572410" s="77"/>
    </row>
    <row r="572411" spans="2:3" x14ac:dyDescent="0.25">
      <c r="B572411" s="78"/>
      <c r="C572411" s="77"/>
    </row>
    <row r="572412" spans="2:3" x14ac:dyDescent="0.25">
      <c r="B572412" s="78"/>
      <c r="C572412" s="77"/>
    </row>
    <row r="572413" spans="2:3" x14ac:dyDescent="0.25">
      <c r="B572413" s="78"/>
      <c r="C572413" s="77"/>
    </row>
    <row r="572414" spans="2:3" x14ac:dyDescent="0.25">
      <c r="B572414" s="78"/>
      <c r="C572414" s="77"/>
    </row>
    <row r="572415" spans="2:3" x14ac:dyDescent="0.25">
      <c r="B572415" s="78"/>
      <c r="C572415" s="77"/>
    </row>
    <row r="572416" spans="2:3" x14ac:dyDescent="0.25">
      <c r="B572416" s="78"/>
      <c r="C572416" s="77"/>
    </row>
    <row r="572417" spans="2:3" x14ac:dyDescent="0.25">
      <c r="B572417" s="78"/>
      <c r="C572417" s="77"/>
    </row>
    <row r="572418" spans="2:3" x14ac:dyDescent="0.25">
      <c r="B572418" s="78"/>
      <c r="C572418" s="77"/>
    </row>
    <row r="572419" spans="2:3" x14ac:dyDescent="0.25">
      <c r="B572419" s="78"/>
      <c r="C572419" s="77"/>
    </row>
    <row r="572420" spans="2:3" x14ac:dyDescent="0.25">
      <c r="B572420" s="78"/>
      <c r="C572420" s="77"/>
    </row>
    <row r="572421" spans="2:3" x14ac:dyDescent="0.25">
      <c r="B572421" s="78"/>
      <c r="C572421" s="77"/>
    </row>
    <row r="572422" spans="2:3" x14ac:dyDescent="0.25">
      <c r="B572422" s="78"/>
      <c r="C572422" s="77"/>
    </row>
    <row r="572532" spans="2:3" x14ac:dyDescent="0.25">
      <c r="B572532" s="78"/>
      <c r="C572532" s="77"/>
    </row>
    <row r="572533" spans="2:3" x14ac:dyDescent="0.25">
      <c r="B572533" s="78"/>
      <c r="C572533" s="77"/>
    </row>
    <row r="572534" spans="2:3" x14ac:dyDescent="0.25">
      <c r="B572534" s="78"/>
      <c r="C572534" s="77"/>
    </row>
    <row r="572535" spans="2:3" x14ac:dyDescent="0.25">
      <c r="B572535" s="78"/>
      <c r="C572535" s="77"/>
    </row>
    <row r="572536" spans="2:3" x14ac:dyDescent="0.25">
      <c r="B572536" s="78"/>
      <c r="C572536" s="77"/>
    </row>
    <row r="572537" spans="2:3" x14ac:dyDescent="0.25">
      <c r="B572537" s="78"/>
      <c r="C572537" s="77"/>
    </row>
    <row r="572538" spans="2:3" x14ac:dyDescent="0.25">
      <c r="B572538" s="78"/>
      <c r="C572538" s="77"/>
    </row>
    <row r="572539" spans="2:3" x14ac:dyDescent="0.25">
      <c r="B572539" s="78"/>
      <c r="C572539" s="77"/>
    </row>
    <row r="572540" spans="2:3" x14ac:dyDescent="0.25">
      <c r="B572540" s="78"/>
      <c r="C572540" s="77"/>
    </row>
    <row r="572541" spans="2:3" x14ac:dyDescent="0.25">
      <c r="B572541" s="78"/>
      <c r="C572541" s="77"/>
    </row>
    <row r="572542" spans="2:3" x14ac:dyDescent="0.25">
      <c r="B572542" s="78"/>
      <c r="C572542" s="77"/>
    </row>
    <row r="572543" spans="2:3" x14ac:dyDescent="0.25">
      <c r="B572543" s="78"/>
      <c r="C572543" s="77"/>
    </row>
    <row r="572544" spans="2:3" x14ac:dyDescent="0.25">
      <c r="B572544" s="78"/>
      <c r="C572544" s="77"/>
    </row>
    <row r="572654" spans="2:3" x14ac:dyDescent="0.25">
      <c r="B572654" s="78"/>
      <c r="C572654" s="77"/>
    </row>
    <row r="572655" spans="2:3" x14ac:dyDescent="0.25">
      <c r="B572655" s="78"/>
      <c r="C572655" s="77"/>
    </row>
    <row r="572656" spans="2:3" x14ac:dyDescent="0.25">
      <c r="B572656" s="78"/>
      <c r="C572656" s="77"/>
    </row>
    <row r="572657" spans="2:3" x14ac:dyDescent="0.25">
      <c r="B572657" s="78"/>
      <c r="C572657" s="77"/>
    </row>
    <row r="572658" spans="2:3" x14ac:dyDescent="0.25">
      <c r="B572658" s="78"/>
      <c r="C572658" s="77"/>
    </row>
    <row r="572659" spans="2:3" x14ac:dyDescent="0.25">
      <c r="B572659" s="78"/>
      <c r="C572659" s="77"/>
    </row>
    <row r="572660" spans="2:3" x14ac:dyDescent="0.25">
      <c r="B572660" s="78"/>
      <c r="C572660" s="77"/>
    </row>
    <row r="572661" spans="2:3" x14ac:dyDescent="0.25">
      <c r="B572661" s="78"/>
      <c r="C572661" s="77"/>
    </row>
    <row r="572662" spans="2:3" x14ac:dyDescent="0.25">
      <c r="B572662" s="78"/>
      <c r="C572662" s="77"/>
    </row>
    <row r="572663" spans="2:3" x14ac:dyDescent="0.25">
      <c r="B572663" s="78"/>
      <c r="C572663" s="77"/>
    </row>
    <row r="572664" spans="2:3" x14ac:dyDescent="0.25">
      <c r="B572664" s="78"/>
      <c r="C572664" s="77"/>
    </row>
    <row r="572665" spans="2:3" x14ac:dyDescent="0.25">
      <c r="B572665" s="78"/>
      <c r="C572665" s="77"/>
    </row>
    <row r="572666" spans="2:3" x14ac:dyDescent="0.25">
      <c r="B572666" s="78"/>
      <c r="C572666" s="77"/>
    </row>
    <row r="572776" spans="2:3" x14ac:dyDescent="0.25">
      <c r="B572776" s="78"/>
      <c r="C572776" s="77"/>
    </row>
    <row r="572777" spans="2:3" x14ac:dyDescent="0.25">
      <c r="B572777" s="78"/>
      <c r="C572777" s="77"/>
    </row>
    <row r="572778" spans="2:3" x14ac:dyDescent="0.25">
      <c r="B572778" s="78"/>
      <c r="C572778" s="77"/>
    </row>
    <row r="572779" spans="2:3" x14ac:dyDescent="0.25">
      <c r="B572779" s="78"/>
      <c r="C572779" s="77"/>
    </row>
    <row r="572780" spans="2:3" x14ac:dyDescent="0.25">
      <c r="B572780" s="78"/>
      <c r="C572780" s="77"/>
    </row>
    <row r="572781" spans="2:3" x14ac:dyDescent="0.25">
      <c r="B572781" s="78"/>
      <c r="C572781" s="77"/>
    </row>
    <row r="572782" spans="2:3" x14ac:dyDescent="0.25">
      <c r="B572782" s="78"/>
      <c r="C572782" s="77"/>
    </row>
    <row r="572783" spans="2:3" x14ac:dyDescent="0.25">
      <c r="B572783" s="78"/>
      <c r="C572783" s="77"/>
    </row>
    <row r="572784" spans="2:3" x14ac:dyDescent="0.25">
      <c r="B572784" s="78"/>
      <c r="C572784" s="77"/>
    </row>
    <row r="572785" spans="2:3" x14ac:dyDescent="0.25">
      <c r="B572785" s="78"/>
      <c r="C572785" s="77"/>
    </row>
    <row r="572786" spans="2:3" x14ac:dyDescent="0.25">
      <c r="B572786" s="78"/>
      <c r="C572786" s="77"/>
    </row>
    <row r="572787" spans="2:3" x14ac:dyDescent="0.25">
      <c r="B572787" s="78"/>
      <c r="C572787" s="77"/>
    </row>
    <row r="572788" spans="2:3" x14ac:dyDescent="0.25">
      <c r="B572788" s="78"/>
      <c r="C572788" s="77"/>
    </row>
    <row r="572898" spans="2:3" x14ac:dyDescent="0.25">
      <c r="B572898" s="78"/>
      <c r="C572898" s="77"/>
    </row>
    <row r="572899" spans="2:3" x14ac:dyDescent="0.25">
      <c r="B572899" s="78"/>
      <c r="C572899" s="77"/>
    </row>
    <row r="572900" spans="2:3" x14ac:dyDescent="0.25">
      <c r="B572900" s="78"/>
      <c r="C572900" s="77"/>
    </row>
    <row r="572901" spans="2:3" x14ac:dyDescent="0.25">
      <c r="B572901" s="78"/>
      <c r="C572901" s="77"/>
    </row>
    <row r="572902" spans="2:3" x14ac:dyDescent="0.25">
      <c r="B572902" s="78"/>
      <c r="C572902" s="77"/>
    </row>
    <row r="572903" spans="2:3" x14ac:dyDescent="0.25">
      <c r="B572903" s="78"/>
      <c r="C572903" s="77"/>
    </row>
    <row r="572904" spans="2:3" x14ac:dyDescent="0.25">
      <c r="B572904" s="78"/>
      <c r="C572904" s="77"/>
    </row>
    <row r="572905" spans="2:3" x14ac:dyDescent="0.25">
      <c r="B572905" s="78"/>
      <c r="C572905" s="77"/>
    </row>
    <row r="572906" spans="2:3" x14ac:dyDescent="0.25">
      <c r="B572906" s="78"/>
      <c r="C572906" s="77"/>
    </row>
    <row r="572907" spans="2:3" x14ac:dyDescent="0.25">
      <c r="B572907" s="78"/>
      <c r="C572907" s="77"/>
    </row>
    <row r="572908" spans="2:3" x14ac:dyDescent="0.25">
      <c r="B572908" s="78"/>
      <c r="C572908" s="77"/>
    </row>
    <row r="572909" spans="2:3" x14ac:dyDescent="0.25">
      <c r="B572909" s="78"/>
      <c r="C572909" s="77"/>
    </row>
    <row r="572910" spans="2:3" x14ac:dyDescent="0.25">
      <c r="B572910" s="78"/>
      <c r="C572910" s="77"/>
    </row>
    <row r="573020" spans="2:3" x14ac:dyDescent="0.25">
      <c r="B573020" s="78"/>
      <c r="C573020" s="77"/>
    </row>
    <row r="573021" spans="2:3" x14ac:dyDescent="0.25">
      <c r="B573021" s="78"/>
      <c r="C573021" s="77"/>
    </row>
    <row r="573022" spans="2:3" x14ac:dyDescent="0.25">
      <c r="B573022" s="78"/>
      <c r="C573022" s="77"/>
    </row>
    <row r="573023" spans="2:3" x14ac:dyDescent="0.25">
      <c r="B573023" s="78"/>
      <c r="C573023" s="77"/>
    </row>
    <row r="573024" spans="2:3" x14ac:dyDescent="0.25">
      <c r="B573024" s="78"/>
      <c r="C573024" s="77"/>
    </row>
    <row r="573025" spans="2:3" x14ac:dyDescent="0.25">
      <c r="B573025" s="78"/>
      <c r="C573025" s="77"/>
    </row>
    <row r="573026" spans="2:3" x14ac:dyDescent="0.25">
      <c r="B573026" s="78"/>
      <c r="C573026" s="77"/>
    </row>
    <row r="573027" spans="2:3" x14ac:dyDescent="0.25">
      <c r="B573027" s="78"/>
      <c r="C573027" s="77"/>
    </row>
    <row r="573028" spans="2:3" x14ac:dyDescent="0.25">
      <c r="B573028" s="78"/>
      <c r="C573028" s="77"/>
    </row>
    <row r="573029" spans="2:3" x14ac:dyDescent="0.25">
      <c r="B573029" s="78"/>
      <c r="C573029" s="77"/>
    </row>
    <row r="573030" spans="2:3" x14ac:dyDescent="0.25">
      <c r="B573030" s="78"/>
      <c r="C573030" s="77"/>
    </row>
    <row r="573031" spans="2:3" x14ac:dyDescent="0.25">
      <c r="B573031" s="78"/>
      <c r="C573031" s="77"/>
    </row>
    <row r="573032" spans="2:3" x14ac:dyDescent="0.25">
      <c r="B573032" s="78"/>
      <c r="C573032" s="77"/>
    </row>
    <row r="573142" spans="2:3" x14ac:dyDescent="0.25">
      <c r="B573142" s="78"/>
      <c r="C573142" s="77"/>
    </row>
    <row r="573143" spans="2:3" x14ac:dyDescent="0.25">
      <c r="B573143" s="78"/>
      <c r="C573143" s="77"/>
    </row>
    <row r="573144" spans="2:3" x14ac:dyDescent="0.25">
      <c r="B573144" s="78"/>
      <c r="C573144" s="77"/>
    </row>
    <row r="573145" spans="2:3" x14ac:dyDescent="0.25">
      <c r="B573145" s="78"/>
      <c r="C573145" s="77"/>
    </row>
    <row r="573146" spans="2:3" x14ac:dyDescent="0.25">
      <c r="B573146" s="78"/>
      <c r="C573146" s="77"/>
    </row>
    <row r="573147" spans="2:3" x14ac:dyDescent="0.25">
      <c r="B573147" s="78"/>
      <c r="C573147" s="77"/>
    </row>
    <row r="573148" spans="2:3" x14ac:dyDescent="0.25">
      <c r="B573148" s="78"/>
      <c r="C573148" s="77"/>
    </row>
    <row r="573149" spans="2:3" x14ac:dyDescent="0.25">
      <c r="B573149" s="78"/>
      <c r="C573149" s="77"/>
    </row>
    <row r="573150" spans="2:3" x14ac:dyDescent="0.25">
      <c r="B573150" s="78"/>
      <c r="C573150" s="77"/>
    </row>
    <row r="573151" spans="2:3" x14ac:dyDescent="0.25">
      <c r="B573151" s="78"/>
      <c r="C573151" s="77"/>
    </row>
    <row r="573152" spans="2:3" x14ac:dyDescent="0.25">
      <c r="B573152" s="78"/>
      <c r="C573152" s="77"/>
    </row>
    <row r="573153" spans="2:3" x14ac:dyDescent="0.25">
      <c r="B573153" s="78"/>
      <c r="C573153" s="77"/>
    </row>
    <row r="573154" spans="2:3" x14ac:dyDescent="0.25">
      <c r="B573154" s="78"/>
      <c r="C573154" s="77"/>
    </row>
    <row r="573264" spans="2:3" x14ac:dyDescent="0.25">
      <c r="B573264" s="78"/>
      <c r="C573264" s="77"/>
    </row>
    <row r="573265" spans="2:3" x14ac:dyDescent="0.25">
      <c r="B573265" s="78"/>
      <c r="C573265" s="77"/>
    </row>
    <row r="573266" spans="2:3" x14ac:dyDescent="0.25">
      <c r="B573266" s="78"/>
      <c r="C573266" s="77"/>
    </row>
    <row r="573267" spans="2:3" x14ac:dyDescent="0.25">
      <c r="B573267" s="78"/>
      <c r="C573267" s="77"/>
    </row>
    <row r="573268" spans="2:3" x14ac:dyDescent="0.25">
      <c r="B573268" s="78"/>
      <c r="C573268" s="77"/>
    </row>
    <row r="573269" spans="2:3" x14ac:dyDescent="0.25">
      <c r="B573269" s="78"/>
      <c r="C573269" s="77"/>
    </row>
    <row r="573270" spans="2:3" x14ac:dyDescent="0.25">
      <c r="B573270" s="78"/>
      <c r="C573270" s="77"/>
    </row>
    <row r="573271" spans="2:3" x14ac:dyDescent="0.25">
      <c r="B573271" s="78"/>
      <c r="C573271" s="77"/>
    </row>
    <row r="573272" spans="2:3" x14ac:dyDescent="0.25">
      <c r="B573272" s="78"/>
      <c r="C573272" s="77"/>
    </row>
    <row r="573273" spans="2:3" x14ac:dyDescent="0.25">
      <c r="B573273" s="78"/>
      <c r="C573273" s="77"/>
    </row>
    <row r="573274" spans="2:3" x14ac:dyDescent="0.25">
      <c r="B573274" s="78"/>
      <c r="C573274" s="77"/>
    </row>
    <row r="573275" spans="2:3" x14ac:dyDescent="0.25">
      <c r="B573275" s="78"/>
      <c r="C573275" s="77"/>
    </row>
    <row r="573276" spans="2:3" x14ac:dyDescent="0.25">
      <c r="B573276" s="78"/>
      <c r="C573276" s="77"/>
    </row>
    <row r="573386" spans="2:3" x14ac:dyDescent="0.25">
      <c r="B573386" s="78"/>
      <c r="C573386" s="77"/>
    </row>
    <row r="573387" spans="2:3" x14ac:dyDescent="0.25">
      <c r="B573387" s="78"/>
      <c r="C573387" s="77"/>
    </row>
    <row r="573388" spans="2:3" x14ac:dyDescent="0.25">
      <c r="B573388" s="78"/>
      <c r="C573388" s="77"/>
    </row>
    <row r="573389" spans="2:3" x14ac:dyDescent="0.25">
      <c r="B573389" s="78"/>
      <c r="C573389" s="77"/>
    </row>
    <row r="573390" spans="2:3" x14ac:dyDescent="0.25">
      <c r="B573390" s="78"/>
      <c r="C573390" s="77"/>
    </row>
    <row r="573391" spans="2:3" x14ac:dyDescent="0.25">
      <c r="B573391" s="78"/>
      <c r="C573391" s="77"/>
    </row>
    <row r="573392" spans="2:3" x14ac:dyDescent="0.25">
      <c r="B573392" s="78"/>
      <c r="C573392" s="77"/>
    </row>
    <row r="573393" spans="2:3" x14ac:dyDescent="0.25">
      <c r="B573393" s="78"/>
      <c r="C573393" s="77"/>
    </row>
    <row r="573394" spans="2:3" x14ac:dyDescent="0.25">
      <c r="B573394" s="78"/>
      <c r="C573394" s="77"/>
    </row>
    <row r="573395" spans="2:3" x14ac:dyDescent="0.25">
      <c r="B573395" s="78"/>
      <c r="C573395" s="77"/>
    </row>
    <row r="573396" spans="2:3" x14ac:dyDescent="0.25">
      <c r="B573396" s="78"/>
      <c r="C573396" s="77"/>
    </row>
    <row r="573397" spans="2:3" x14ac:dyDescent="0.25">
      <c r="B573397" s="78"/>
      <c r="C573397" s="77"/>
    </row>
    <row r="573398" spans="2:3" x14ac:dyDescent="0.25">
      <c r="B573398" s="78"/>
      <c r="C573398" s="77"/>
    </row>
    <row r="573508" spans="2:3" x14ac:dyDescent="0.25">
      <c r="B573508" s="78"/>
      <c r="C573508" s="77"/>
    </row>
    <row r="573509" spans="2:3" x14ac:dyDescent="0.25">
      <c r="B573509" s="78"/>
      <c r="C573509" s="77"/>
    </row>
    <row r="573510" spans="2:3" x14ac:dyDescent="0.25">
      <c r="B573510" s="78"/>
      <c r="C573510" s="77"/>
    </row>
    <row r="573511" spans="2:3" x14ac:dyDescent="0.25">
      <c r="B573511" s="78"/>
      <c r="C573511" s="77"/>
    </row>
    <row r="573512" spans="2:3" x14ac:dyDescent="0.25">
      <c r="B573512" s="78"/>
      <c r="C573512" s="77"/>
    </row>
    <row r="573513" spans="2:3" x14ac:dyDescent="0.25">
      <c r="B573513" s="78"/>
      <c r="C573513" s="77"/>
    </row>
    <row r="573514" spans="2:3" x14ac:dyDescent="0.25">
      <c r="B573514" s="78"/>
      <c r="C573514" s="77"/>
    </row>
    <row r="573515" spans="2:3" x14ac:dyDescent="0.25">
      <c r="B573515" s="78"/>
      <c r="C573515" s="77"/>
    </row>
    <row r="573516" spans="2:3" x14ac:dyDescent="0.25">
      <c r="B573516" s="78"/>
      <c r="C573516" s="77"/>
    </row>
    <row r="573517" spans="2:3" x14ac:dyDescent="0.25">
      <c r="B573517" s="78"/>
      <c r="C573517" s="77"/>
    </row>
    <row r="573518" spans="2:3" x14ac:dyDescent="0.25">
      <c r="B573518" s="78"/>
      <c r="C573518" s="77"/>
    </row>
    <row r="573519" spans="2:3" x14ac:dyDescent="0.25">
      <c r="B573519" s="78"/>
      <c r="C573519" s="77"/>
    </row>
    <row r="573520" spans="2:3" x14ac:dyDescent="0.25">
      <c r="B573520" s="78"/>
      <c r="C573520" s="77"/>
    </row>
    <row r="573630" spans="2:3" x14ac:dyDescent="0.25">
      <c r="B573630" s="78"/>
      <c r="C573630" s="77"/>
    </row>
    <row r="573631" spans="2:3" x14ac:dyDescent="0.25">
      <c r="B573631" s="78"/>
      <c r="C573631" s="77"/>
    </row>
    <row r="573632" spans="2:3" x14ac:dyDescent="0.25">
      <c r="B573632" s="78"/>
      <c r="C573632" s="77"/>
    </row>
    <row r="573633" spans="2:3" x14ac:dyDescent="0.25">
      <c r="B573633" s="78"/>
      <c r="C573633" s="77"/>
    </row>
    <row r="573634" spans="2:3" x14ac:dyDescent="0.25">
      <c r="B573634" s="78"/>
      <c r="C573634" s="77"/>
    </row>
    <row r="573635" spans="2:3" x14ac:dyDescent="0.25">
      <c r="B573635" s="78"/>
      <c r="C573635" s="77"/>
    </row>
    <row r="573636" spans="2:3" x14ac:dyDescent="0.25">
      <c r="B573636" s="78"/>
      <c r="C573636" s="77"/>
    </row>
    <row r="573637" spans="2:3" x14ac:dyDescent="0.25">
      <c r="B573637" s="78"/>
      <c r="C573637" s="77"/>
    </row>
    <row r="573638" spans="2:3" x14ac:dyDescent="0.25">
      <c r="B573638" s="78"/>
      <c r="C573638" s="77"/>
    </row>
    <row r="573639" spans="2:3" x14ac:dyDescent="0.25">
      <c r="B573639" s="78"/>
      <c r="C573639" s="77"/>
    </row>
    <row r="573640" spans="2:3" x14ac:dyDescent="0.25">
      <c r="B573640" s="78"/>
      <c r="C573640" s="77"/>
    </row>
    <row r="573641" spans="2:3" x14ac:dyDescent="0.25">
      <c r="B573641" s="78"/>
      <c r="C573641" s="77"/>
    </row>
    <row r="573642" spans="2:3" x14ac:dyDescent="0.25">
      <c r="B573642" s="78"/>
      <c r="C573642" s="77"/>
    </row>
    <row r="573752" spans="2:3" x14ac:dyDescent="0.25">
      <c r="B573752" s="78"/>
      <c r="C573752" s="77"/>
    </row>
    <row r="573753" spans="2:3" x14ac:dyDescent="0.25">
      <c r="B573753" s="78"/>
      <c r="C573753" s="77"/>
    </row>
    <row r="573754" spans="2:3" x14ac:dyDescent="0.25">
      <c r="B573754" s="78"/>
      <c r="C573754" s="77"/>
    </row>
    <row r="573755" spans="2:3" x14ac:dyDescent="0.25">
      <c r="B573755" s="78"/>
      <c r="C573755" s="77"/>
    </row>
    <row r="573756" spans="2:3" x14ac:dyDescent="0.25">
      <c r="B573756" s="78"/>
      <c r="C573756" s="77"/>
    </row>
    <row r="573757" spans="2:3" x14ac:dyDescent="0.25">
      <c r="B573757" s="78"/>
      <c r="C573757" s="77"/>
    </row>
    <row r="573758" spans="2:3" x14ac:dyDescent="0.25">
      <c r="B573758" s="78"/>
      <c r="C573758" s="77"/>
    </row>
    <row r="573759" spans="2:3" x14ac:dyDescent="0.25">
      <c r="B573759" s="78"/>
      <c r="C573759" s="77"/>
    </row>
    <row r="573760" spans="2:3" x14ac:dyDescent="0.25">
      <c r="B573760" s="78"/>
      <c r="C573760" s="77"/>
    </row>
    <row r="573761" spans="2:3" x14ac:dyDescent="0.25">
      <c r="B573761" s="78"/>
      <c r="C573761" s="77"/>
    </row>
    <row r="573762" spans="2:3" x14ac:dyDescent="0.25">
      <c r="B573762" s="78"/>
      <c r="C573762" s="77"/>
    </row>
    <row r="573763" spans="2:3" x14ac:dyDescent="0.25">
      <c r="B573763" s="78"/>
      <c r="C573763" s="77"/>
    </row>
    <row r="573764" spans="2:3" x14ac:dyDescent="0.25">
      <c r="B573764" s="78"/>
      <c r="C573764" s="77"/>
    </row>
    <row r="573874" spans="2:3" x14ac:dyDescent="0.25">
      <c r="B573874" s="78"/>
      <c r="C573874" s="77"/>
    </row>
    <row r="573875" spans="2:3" x14ac:dyDescent="0.25">
      <c r="B573875" s="78"/>
      <c r="C573875" s="77"/>
    </row>
    <row r="573876" spans="2:3" x14ac:dyDescent="0.25">
      <c r="B573876" s="78"/>
      <c r="C573876" s="77"/>
    </row>
    <row r="573877" spans="2:3" x14ac:dyDescent="0.25">
      <c r="B573877" s="78"/>
      <c r="C573877" s="77"/>
    </row>
    <row r="573878" spans="2:3" x14ac:dyDescent="0.25">
      <c r="B573878" s="78"/>
      <c r="C573878" s="77"/>
    </row>
    <row r="573879" spans="2:3" x14ac:dyDescent="0.25">
      <c r="B573879" s="78"/>
      <c r="C573879" s="77"/>
    </row>
    <row r="573880" spans="2:3" x14ac:dyDescent="0.25">
      <c r="B573880" s="78"/>
      <c r="C573880" s="77"/>
    </row>
    <row r="573881" spans="2:3" x14ac:dyDescent="0.25">
      <c r="B573881" s="78"/>
      <c r="C573881" s="77"/>
    </row>
    <row r="573882" spans="2:3" x14ac:dyDescent="0.25">
      <c r="B573882" s="78"/>
      <c r="C573882" s="77"/>
    </row>
    <row r="573883" spans="2:3" x14ac:dyDescent="0.25">
      <c r="B573883" s="78"/>
      <c r="C573883" s="77"/>
    </row>
    <row r="573884" spans="2:3" x14ac:dyDescent="0.25">
      <c r="B573884" s="78"/>
      <c r="C573884" s="77"/>
    </row>
    <row r="573885" spans="2:3" x14ac:dyDescent="0.25">
      <c r="B573885" s="78"/>
      <c r="C573885" s="77"/>
    </row>
    <row r="573886" spans="2:3" x14ac:dyDescent="0.25">
      <c r="B573886" s="78"/>
      <c r="C573886" s="77"/>
    </row>
    <row r="573996" spans="2:3" x14ac:dyDescent="0.25">
      <c r="B573996" s="78"/>
      <c r="C573996" s="77"/>
    </row>
    <row r="573997" spans="2:3" x14ac:dyDescent="0.25">
      <c r="B573997" s="78"/>
      <c r="C573997" s="77"/>
    </row>
    <row r="573998" spans="2:3" x14ac:dyDescent="0.25">
      <c r="B573998" s="78"/>
      <c r="C573998" s="77"/>
    </row>
    <row r="573999" spans="2:3" x14ac:dyDescent="0.25">
      <c r="B573999" s="78"/>
      <c r="C573999" s="77"/>
    </row>
    <row r="574000" spans="2:3" x14ac:dyDescent="0.25">
      <c r="B574000" s="78"/>
      <c r="C574000" s="77"/>
    </row>
    <row r="574001" spans="2:3" x14ac:dyDescent="0.25">
      <c r="B574001" s="78"/>
      <c r="C574001" s="77"/>
    </row>
    <row r="574002" spans="2:3" x14ac:dyDescent="0.25">
      <c r="B574002" s="78"/>
      <c r="C574002" s="77"/>
    </row>
    <row r="574003" spans="2:3" x14ac:dyDescent="0.25">
      <c r="B574003" s="78"/>
      <c r="C574003" s="77"/>
    </row>
    <row r="574004" spans="2:3" x14ac:dyDescent="0.25">
      <c r="B574004" s="78"/>
      <c r="C574004" s="77"/>
    </row>
    <row r="574005" spans="2:3" x14ac:dyDescent="0.25">
      <c r="B574005" s="78"/>
      <c r="C574005" s="77"/>
    </row>
    <row r="574006" spans="2:3" x14ac:dyDescent="0.25">
      <c r="B574006" s="78"/>
      <c r="C574006" s="77"/>
    </row>
    <row r="574007" spans="2:3" x14ac:dyDescent="0.25">
      <c r="B574007" s="78"/>
      <c r="C574007" s="77"/>
    </row>
    <row r="574008" spans="2:3" x14ac:dyDescent="0.25">
      <c r="B574008" s="78"/>
      <c r="C574008" s="77"/>
    </row>
    <row r="574118" spans="2:3" x14ac:dyDescent="0.25">
      <c r="B574118" s="78"/>
      <c r="C574118" s="77"/>
    </row>
    <row r="574119" spans="2:3" x14ac:dyDescent="0.25">
      <c r="B574119" s="78"/>
      <c r="C574119" s="77"/>
    </row>
    <row r="574120" spans="2:3" x14ac:dyDescent="0.25">
      <c r="B574120" s="78"/>
      <c r="C574120" s="77"/>
    </row>
    <row r="574121" spans="2:3" x14ac:dyDescent="0.25">
      <c r="B574121" s="78"/>
      <c r="C574121" s="77"/>
    </row>
    <row r="574122" spans="2:3" x14ac:dyDescent="0.25">
      <c r="B574122" s="78"/>
      <c r="C574122" s="77"/>
    </row>
    <row r="574123" spans="2:3" x14ac:dyDescent="0.25">
      <c r="B574123" s="78"/>
      <c r="C574123" s="77"/>
    </row>
    <row r="574124" spans="2:3" x14ac:dyDescent="0.25">
      <c r="B574124" s="78"/>
      <c r="C574124" s="77"/>
    </row>
    <row r="574125" spans="2:3" x14ac:dyDescent="0.25">
      <c r="B574125" s="78"/>
      <c r="C574125" s="77"/>
    </row>
    <row r="574126" spans="2:3" x14ac:dyDescent="0.25">
      <c r="B574126" s="78"/>
      <c r="C574126" s="77"/>
    </row>
    <row r="574127" spans="2:3" x14ac:dyDescent="0.25">
      <c r="B574127" s="78"/>
      <c r="C574127" s="77"/>
    </row>
    <row r="574128" spans="2:3" x14ac:dyDescent="0.25">
      <c r="B574128" s="78"/>
      <c r="C574128" s="77"/>
    </row>
    <row r="574129" spans="2:3" x14ac:dyDescent="0.25">
      <c r="B574129" s="78"/>
      <c r="C574129" s="77"/>
    </row>
    <row r="574130" spans="2:3" x14ac:dyDescent="0.25">
      <c r="B574130" s="78"/>
      <c r="C574130" s="77"/>
    </row>
    <row r="574240" spans="2:3" x14ac:dyDescent="0.25">
      <c r="B574240" s="78"/>
      <c r="C574240" s="77"/>
    </row>
    <row r="574241" spans="2:3" x14ac:dyDescent="0.25">
      <c r="B574241" s="78"/>
      <c r="C574241" s="77"/>
    </row>
    <row r="574242" spans="2:3" x14ac:dyDescent="0.25">
      <c r="B574242" s="78"/>
      <c r="C574242" s="77"/>
    </row>
    <row r="574243" spans="2:3" x14ac:dyDescent="0.25">
      <c r="B574243" s="78"/>
      <c r="C574243" s="77"/>
    </row>
    <row r="574244" spans="2:3" x14ac:dyDescent="0.25">
      <c r="B574244" s="78"/>
      <c r="C574244" s="77"/>
    </row>
    <row r="574245" spans="2:3" x14ac:dyDescent="0.25">
      <c r="B574245" s="78"/>
      <c r="C574245" s="77"/>
    </row>
    <row r="574246" spans="2:3" x14ac:dyDescent="0.25">
      <c r="B574246" s="78"/>
      <c r="C574246" s="77"/>
    </row>
    <row r="574247" spans="2:3" x14ac:dyDescent="0.25">
      <c r="B574247" s="78"/>
      <c r="C574247" s="77"/>
    </row>
    <row r="574248" spans="2:3" x14ac:dyDescent="0.25">
      <c r="B574248" s="78"/>
      <c r="C574248" s="77"/>
    </row>
    <row r="574249" spans="2:3" x14ac:dyDescent="0.25">
      <c r="B574249" s="78"/>
      <c r="C574249" s="77"/>
    </row>
    <row r="574250" spans="2:3" x14ac:dyDescent="0.25">
      <c r="B574250" s="78"/>
      <c r="C574250" s="77"/>
    </row>
    <row r="574251" spans="2:3" x14ac:dyDescent="0.25">
      <c r="B574251" s="78"/>
      <c r="C574251" s="77"/>
    </row>
    <row r="574252" spans="2:3" x14ac:dyDescent="0.25">
      <c r="B574252" s="78"/>
      <c r="C574252" s="77"/>
    </row>
    <row r="574362" spans="2:3" x14ac:dyDescent="0.25">
      <c r="B574362" s="78"/>
      <c r="C574362" s="77"/>
    </row>
    <row r="574363" spans="2:3" x14ac:dyDescent="0.25">
      <c r="B574363" s="78"/>
      <c r="C574363" s="77"/>
    </row>
    <row r="574364" spans="2:3" x14ac:dyDescent="0.25">
      <c r="B574364" s="78"/>
      <c r="C574364" s="77"/>
    </row>
    <row r="574365" spans="2:3" x14ac:dyDescent="0.25">
      <c r="B574365" s="78"/>
      <c r="C574365" s="77"/>
    </row>
    <row r="574366" spans="2:3" x14ac:dyDescent="0.25">
      <c r="B574366" s="78"/>
      <c r="C574366" s="77"/>
    </row>
    <row r="574367" spans="2:3" x14ac:dyDescent="0.25">
      <c r="B574367" s="78"/>
      <c r="C574367" s="77"/>
    </row>
    <row r="574368" spans="2:3" x14ac:dyDescent="0.25">
      <c r="B574368" s="78"/>
      <c r="C574368" s="77"/>
    </row>
    <row r="574369" spans="2:3" x14ac:dyDescent="0.25">
      <c r="B574369" s="78"/>
      <c r="C574369" s="77"/>
    </row>
    <row r="574370" spans="2:3" x14ac:dyDescent="0.25">
      <c r="B574370" s="78"/>
      <c r="C574370" s="77"/>
    </row>
    <row r="574371" spans="2:3" x14ac:dyDescent="0.25">
      <c r="B574371" s="78"/>
      <c r="C574371" s="77"/>
    </row>
    <row r="574372" spans="2:3" x14ac:dyDescent="0.25">
      <c r="B574372" s="78"/>
      <c r="C574372" s="77"/>
    </row>
    <row r="574373" spans="2:3" x14ac:dyDescent="0.25">
      <c r="B574373" s="78"/>
      <c r="C574373" s="77"/>
    </row>
    <row r="574374" spans="2:3" x14ac:dyDescent="0.25">
      <c r="B574374" s="78"/>
      <c r="C574374" s="77"/>
    </row>
    <row r="574484" spans="2:3" x14ac:dyDescent="0.25">
      <c r="B574484" s="78"/>
      <c r="C574484" s="77"/>
    </row>
    <row r="574485" spans="2:3" x14ac:dyDescent="0.25">
      <c r="B574485" s="78"/>
      <c r="C574485" s="77"/>
    </row>
    <row r="574486" spans="2:3" x14ac:dyDescent="0.25">
      <c r="B574486" s="78"/>
      <c r="C574486" s="77"/>
    </row>
    <row r="574487" spans="2:3" x14ac:dyDescent="0.25">
      <c r="B574487" s="78"/>
      <c r="C574487" s="77"/>
    </row>
    <row r="574488" spans="2:3" x14ac:dyDescent="0.25">
      <c r="B574488" s="78"/>
      <c r="C574488" s="77"/>
    </row>
    <row r="574489" spans="2:3" x14ac:dyDescent="0.25">
      <c r="B574489" s="78"/>
      <c r="C574489" s="77"/>
    </row>
    <row r="574490" spans="2:3" x14ac:dyDescent="0.25">
      <c r="B574490" s="78"/>
      <c r="C574490" s="77"/>
    </row>
    <row r="574491" spans="2:3" x14ac:dyDescent="0.25">
      <c r="B574491" s="78"/>
      <c r="C574491" s="77"/>
    </row>
    <row r="574492" spans="2:3" x14ac:dyDescent="0.25">
      <c r="B574492" s="78"/>
      <c r="C574492" s="77"/>
    </row>
    <row r="574493" spans="2:3" x14ac:dyDescent="0.25">
      <c r="B574493" s="78"/>
      <c r="C574493" s="77"/>
    </row>
    <row r="574494" spans="2:3" x14ac:dyDescent="0.25">
      <c r="B574494" s="78"/>
      <c r="C574494" s="77"/>
    </row>
    <row r="574495" spans="2:3" x14ac:dyDescent="0.25">
      <c r="B574495" s="78"/>
      <c r="C574495" s="77"/>
    </row>
    <row r="574496" spans="2:3" x14ac:dyDescent="0.25">
      <c r="B574496" s="78"/>
      <c r="C574496" s="77"/>
    </row>
    <row r="574606" spans="2:3" x14ac:dyDescent="0.25">
      <c r="B574606" s="78"/>
      <c r="C574606" s="77"/>
    </row>
    <row r="574607" spans="2:3" x14ac:dyDescent="0.25">
      <c r="B574607" s="78"/>
      <c r="C574607" s="77"/>
    </row>
    <row r="574608" spans="2:3" x14ac:dyDescent="0.25">
      <c r="B574608" s="78"/>
      <c r="C574608" s="77"/>
    </row>
    <row r="574609" spans="2:3" x14ac:dyDescent="0.25">
      <c r="B574609" s="78"/>
      <c r="C574609" s="77"/>
    </row>
    <row r="574610" spans="2:3" x14ac:dyDescent="0.25">
      <c r="B574610" s="78"/>
      <c r="C574610" s="77"/>
    </row>
    <row r="574611" spans="2:3" x14ac:dyDescent="0.25">
      <c r="B574611" s="78"/>
      <c r="C574611" s="77"/>
    </row>
    <row r="574612" spans="2:3" x14ac:dyDescent="0.25">
      <c r="B574612" s="78"/>
      <c r="C574612" s="77"/>
    </row>
    <row r="574613" spans="2:3" x14ac:dyDescent="0.25">
      <c r="B574613" s="78"/>
      <c r="C574613" s="77"/>
    </row>
    <row r="574614" spans="2:3" x14ac:dyDescent="0.25">
      <c r="B574614" s="78"/>
      <c r="C574614" s="77"/>
    </row>
    <row r="574615" spans="2:3" x14ac:dyDescent="0.25">
      <c r="B574615" s="78"/>
      <c r="C574615" s="77"/>
    </row>
    <row r="574616" spans="2:3" x14ac:dyDescent="0.25">
      <c r="B574616" s="78"/>
      <c r="C574616" s="77"/>
    </row>
    <row r="574617" spans="2:3" x14ac:dyDescent="0.25">
      <c r="B574617" s="78"/>
      <c r="C574617" s="77"/>
    </row>
    <row r="574618" spans="2:3" x14ac:dyDescent="0.25">
      <c r="B574618" s="78"/>
      <c r="C574618" s="77"/>
    </row>
    <row r="574728" spans="2:3" x14ac:dyDescent="0.25">
      <c r="B574728" s="78"/>
      <c r="C574728" s="77"/>
    </row>
    <row r="574729" spans="2:3" x14ac:dyDescent="0.25">
      <c r="B574729" s="78"/>
      <c r="C574729" s="77"/>
    </row>
    <row r="574730" spans="2:3" x14ac:dyDescent="0.25">
      <c r="B574730" s="78"/>
      <c r="C574730" s="77"/>
    </row>
    <row r="574731" spans="2:3" x14ac:dyDescent="0.25">
      <c r="B574731" s="78"/>
      <c r="C574731" s="77"/>
    </row>
    <row r="574732" spans="2:3" x14ac:dyDescent="0.25">
      <c r="B574732" s="78"/>
      <c r="C574732" s="77"/>
    </row>
    <row r="574733" spans="2:3" x14ac:dyDescent="0.25">
      <c r="B574733" s="78"/>
      <c r="C574733" s="77"/>
    </row>
    <row r="574734" spans="2:3" x14ac:dyDescent="0.25">
      <c r="B574734" s="78"/>
      <c r="C574734" s="77"/>
    </row>
    <row r="574735" spans="2:3" x14ac:dyDescent="0.25">
      <c r="B574735" s="78"/>
      <c r="C574735" s="77"/>
    </row>
    <row r="574736" spans="2:3" x14ac:dyDescent="0.25">
      <c r="B574736" s="78"/>
      <c r="C574736" s="77"/>
    </row>
    <row r="574737" spans="2:3" x14ac:dyDescent="0.25">
      <c r="B574737" s="78"/>
      <c r="C574737" s="77"/>
    </row>
    <row r="574738" spans="2:3" x14ac:dyDescent="0.25">
      <c r="B574738" s="78"/>
      <c r="C574738" s="77"/>
    </row>
    <row r="574739" spans="2:3" x14ac:dyDescent="0.25">
      <c r="B574739" s="78"/>
      <c r="C574739" s="77"/>
    </row>
    <row r="574740" spans="2:3" x14ac:dyDescent="0.25">
      <c r="B574740" s="78"/>
      <c r="C574740" s="77"/>
    </row>
    <row r="574850" spans="2:3" x14ac:dyDescent="0.25">
      <c r="B574850" s="78"/>
      <c r="C574850" s="77"/>
    </row>
    <row r="574851" spans="2:3" x14ac:dyDescent="0.25">
      <c r="B574851" s="78"/>
      <c r="C574851" s="77"/>
    </row>
    <row r="574852" spans="2:3" x14ac:dyDescent="0.25">
      <c r="B574852" s="78"/>
      <c r="C574852" s="77"/>
    </row>
    <row r="574853" spans="2:3" x14ac:dyDescent="0.25">
      <c r="B574853" s="78"/>
      <c r="C574853" s="77"/>
    </row>
    <row r="574854" spans="2:3" x14ac:dyDescent="0.25">
      <c r="B574854" s="78"/>
      <c r="C574854" s="77"/>
    </row>
    <row r="574855" spans="2:3" x14ac:dyDescent="0.25">
      <c r="B574855" s="78"/>
      <c r="C574855" s="77"/>
    </row>
    <row r="574856" spans="2:3" x14ac:dyDescent="0.25">
      <c r="B574856" s="78"/>
      <c r="C574856" s="77"/>
    </row>
    <row r="574857" spans="2:3" x14ac:dyDescent="0.25">
      <c r="B574857" s="78"/>
      <c r="C574857" s="77"/>
    </row>
    <row r="574858" spans="2:3" x14ac:dyDescent="0.25">
      <c r="B574858" s="78"/>
      <c r="C574858" s="77"/>
    </row>
    <row r="574859" spans="2:3" x14ac:dyDescent="0.25">
      <c r="B574859" s="78"/>
      <c r="C574859" s="77"/>
    </row>
    <row r="574860" spans="2:3" x14ac:dyDescent="0.25">
      <c r="B574860" s="78"/>
      <c r="C574860" s="77"/>
    </row>
    <row r="574861" spans="2:3" x14ac:dyDescent="0.25">
      <c r="B574861" s="78"/>
      <c r="C574861" s="77"/>
    </row>
    <row r="574862" spans="2:3" x14ac:dyDescent="0.25">
      <c r="B574862" s="78"/>
      <c r="C574862" s="77"/>
    </row>
    <row r="574972" spans="2:3" x14ac:dyDescent="0.25">
      <c r="B574972" s="78"/>
      <c r="C574972" s="77"/>
    </row>
    <row r="574973" spans="2:3" x14ac:dyDescent="0.25">
      <c r="B574973" s="78"/>
      <c r="C574973" s="77"/>
    </row>
    <row r="574974" spans="2:3" x14ac:dyDescent="0.25">
      <c r="B574974" s="78"/>
      <c r="C574974" s="77"/>
    </row>
    <row r="574975" spans="2:3" x14ac:dyDescent="0.25">
      <c r="B574975" s="78"/>
      <c r="C574975" s="77"/>
    </row>
    <row r="574976" spans="2:3" x14ac:dyDescent="0.25">
      <c r="B574976" s="78"/>
      <c r="C574976" s="77"/>
    </row>
    <row r="574977" spans="2:3" x14ac:dyDescent="0.25">
      <c r="B574977" s="78"/>
      <c r="C574977" s="77"/>
    </row>
    <row r="574978" spans="2:3" x14ac:dyDescent="0.25">
      <c r="B574978" s="78"/>
      <c r="C574978" s="77"/>
    </row>
    <row r="574979" spans="2:3" x14ac:dyDescent="0.25">
      <c r="B574979" s="78"/>
      <c r="C574979" s="77"/>
    </row>
    <row r="574980" spans="2:3" x14ac:dyDescent="0.25">
      <c r="B574980" s="78"/>
      <c r="C574980" s="77"/>
    </row>
    <row r="574981" spans="2:3" x14ac:dyDescent="0.25">
      <c r="B574981" s="78"/>
      <c r="C574981" s="77"/>
    </row>
    <row r="574982" spans="2:3" x14ac:dyDescent="0.25">
      <c r="B574982" s="78"/>
      <c r="C574982" s="77"/>
    </row>
    <row r="574983" spans="2:3" x14ac:dyDescent="0.25">
      <c r="B574983" s="78"/>
      <c r="C574983" s="77"/>
    </row>
    <row r="574984" spans="2:3" x14ac:dyDescent="0.25">
      <c r="B574984" s="78"/>
      <c r="C574984" s="77"/>
    </row>
    <row r="575094" spans="2:3" x14ac:dyDescent="0.25">
      <c r="B575094" s="78"/>
      <c r="C575094" s="77"/>
    </row>
    <row r="575095" spans="2:3" x14ac:dyDescent="0.25">
      <c r="B575095" s="78"/>
      <c r="C575095" s="77"/>
    </row>
    <row r="575096" spans="2:3" x14ac:dyDescent="0.25">
      <c r="B575096" s="78"/>
      <c r="C575096" s="77"/>
    </row>
    <row r="575097" spans="2:3" x14ac:dyDescent="0.25">
      <c r="B575097" s="78"/>
      <c r="C575097" s="77"/>
    </row>
    <row r="575098" spans="2:3" x14ac:dyDescent="0.25">
      <c r="B575098" s="78"/>
      <c r="C575098" s="77"/>
    </row>
    <row r="575099" spans="2:3" x14ac:dyDescent="0.25">
      <c r="B575099" s="78"/>
      <c r="C575099" s="77"/>
    </row>
    <row r="575100" spans="2:3" x14ac:dyDescent="0.25">
      <c r="B575100" s="78"/>
      <c r="C575100" s="77"/>
    </row>
    <row r="575101" spans="2:3" x14ac:dyDescent="0.25">
      <c r="B575101" s="78"/>
      <c r="C575101" s="77"/>
    </row>
    <row r="575102" spans="2:3" x14ac:dyDescent="0.25">
      <c r="B575102" s="78"/>
      <c r="C575102" s="77"/>
    </row>
    <row r="575103" spans="2:3" x14ac:dyDescent="0.25">
      <c r="B575103" s="78"/>
      <c r="C575103" s="77"/>
    </row>
    <row r="575104" spans="2:3" x14ac:dyDescent="0.25">
      <c r="B575104" s="78"/>
      <c r="C575104" s="77"/>
    </row>
    <row r="575105" spans="2:3" x14ac:dyDescent="0.25">
      <c r="B575105" s="78"/>
      <c r="C575105" s="77"/>
    </row>
    <row r="575106" spans="2:3" x14ac:dyDescent="0.25">
      <c r="B575106" s="78"/>
      <c r="C575106" s="77"/>
    </row>
    <row r="575216" spans="2:3" x14ac:dyDescent="0.25">
      <c r="B575216" s="78"/>
      <c r="C575216" s="77"/>
    </row>
    <row r="575217" spans="2:3" x14ac:dyDescent="0.25">
      <c r="B575217" s="78"/>
      <c r="C575217" s="77"/>
    </row>
    <row r="575218" spans="2:3" x14ac:dyDescent="0.25">
      <c r="B575218" s="78"/>
      <c r="C575218" s="77"/>
    </row>
    <row r="575219" spans="2:3" x14ac:dyDescent="0.25">
      <c r="B575219" s="78"/>
      <c r="C575219" s="77"/>
    </row>
    <row r="575220" spans="2:3" x14ac:dyDescent="0.25">
      <c r="B575220" s="78"/>
      <c r="C575220" s="77"/>
    </row>
    <row r="575221" spans="2:3" x14ac:dyDescent="0.25">
      <c r="B575221" s="78"/>
      <c r="C575221" s="77"/>
    </row>
    <row r="575222" spans="2:3" x14ac:dyDescent="0.25">
      <c r="B575222" s="78"/>
      <c r="C575222" s="77"/>
    </row>
    <row r="575223" spans="2:3" x14ac:dyDescent="0.25">
      <c r="B575223" s="78"/>
      <c r="C575223" s="77"/>
    </row>
    <row r="575224" spans="2:3" x14ac:dyDescent="0.25">
      <c r="B575224" s="78"/>
      <c r="C575224" s="77"/>
    </row>
    <row r="575225" spans="2:3" x14ac:dyDescent="0.25">
      <c r="B575225" s="78"/>
      <c r="C575225" s="77"/>
    </row>
    <row r="575226" spans="2:3" x14ac:dyDescent="0.25">
      <c r="B575226" s="78"/>
      <c r="C575226" s="77"/>
    </row>
    <row r="575227" spans="2:3" x14ac:dyDescent="0.25">
      <c r="B575227" s="78"/>
      <c r="C575227" s="77"/>
    </row>
    <row r="575228" spans="2:3" x14ac:dyDescent="0.25">
      <c r="B575228" s="78"/>
      <c r="C575228" s="77"/>
    </row>
    <row r="575338" spans="2:3" x14ac:dyDescent="0.25">
      <c r="B575338" s="78"/>
      <c r="C575338" s="77"/>
    </row>
    <row r="575339" spans="2:3" x14ac:dyDescent="0.25">
      <c r="B575339" s="78"/>
      <c r="C575339" s="77"/>
    </row>
    <row r="575340" spans="2:3" x14ac:dyDescent="0.25">
      <c r="B575340" s="78"/>
      <c r="C575340" s="77"/>
    </row>
    <row r="575341" spans="2:3" x14ac:dyDescent="0.25">
      <c r="B575341" s="78"/>
      <c r="C575341" s="77"/>
    </row>
    <row r="575342" spans="2:3" x14ac:dyDescent="0.25">
      <c r="B575342" s="78"/>
      <c r="C575342" s="77"/>
    </row>
    <row r="575343" spans="2:3" x14ac:dyDescent="0.25">
      <c r="B575343" s="78"/>
      <c r="C575343" s="77"/>
    </row>
    <row r="575344" spans="2:3" x14ac:dyDescent="0.25">
      <c r="B575344" s="78"/>
      <c r="C575344" s="77"/>
    </row>
    <row r="575345" spans="2:3" x14ac:dyDescent="0.25">
      <c r="B575345" s="78"/>
      <c r="C575345" s="77"/>
    </row>
    <row r="575346" spans="2:3" x14ac:dyDescent="0.25">
      <c r="B575346" s="78"/>
      <c r="C575346" s="77"/>
    </row>
    <row r="575347" spans="2:3" x14ac:dyDescent="0.25">
      <c r="B575347" s="78"/>
      <c r="C575347" s="77"/>
    </row>
    <row r="575348" spans="2:3" x14ac:dyDescent="0.25">
      <c r="B575348" s="78"/>
      <c r="C575348" s="77"/>
    </row>
    <row r="575349" spans="2:3" x14ac:dyDescent="0.25">
      <c r="B575349" s="78"/>
      <c r="C575349" s="77"/>
    </row>
    <row r="575350" spans="2:3" x14ac:dyDescent="0.25">
      <c r="B575350" s="78"/>
      <c r="C575350" s="77"/>
    </row>
    <row r="575460" spans="2:3" x14ac:dyDescent="0.25">
      <c r="B575460" s="78"/>
      <c r="C575460" s="77"/>
    </row>
    <row r="575461" spans="2:3" x14ac:dyDescent="0.25">
      <c r="B575461" s="78"/>
      <c r="C575461" s="77"/>
    </row>
    <row r="575462" spans="2:3" x14ac:dyDescent="0.25">
      <c r="B575462" s="78"/>
      <c r="C575462" s="77"/>
    </row>
    <row r="575463" spans="2:3" x14ac:dyDescent="0.25">
      <c r="B575463" s="78"/>
      <c r="C575463" s="77"/>
    </row>
    <row r="575464" spans="2:3" x14ac:dyDescent="0.25">
      <c r="B575464" s="78"/>
      <c r="C575464" s="77"/>
    </row>
    <row r="575465" spans="2:3" x14ac:dyDescent="0.25">
      <c r="B575465" s="78"/>
      <c r="C575465" s="77"/>
    </row>
    <row r="575466" spans="2:3" x14ac:dyDescent="0.25">
      <c r="B575466" s="78"/>
      <c r="C575466" s="77"/>
    </row>
    <row r="575467" spans="2:3" x14ac:dyDescent="0.25">
      <c r="B575467" s="78"/>
      <c r="C575467" s="77"/>
    </row>
    <row r="575468" spans="2:3" x14ac:dyDescent="0.25">
      <c r="B575468" s="78"/>
      <c r="C575468" s="77"/>
    </row>
    <row r="575469" spans="2:3" x14ac:dyDescent="0.25">
      <c r="B575469" s="78"/>
      <c r="C575469" s="77"/>
    </row>
    <row r="575470" spans="2:3" x14ac:dyDescent="0.25">
      <c r="B575470" s="78"/>
      <c r="C575470" s="77"/>
    </row>
    <row r="575471" spans="2:3" x14ac:dyDescent="0.25">
      <c r="B575471" s="78"/>
      <c r="C575471" s="77"/>
    </row>
    <row r="575472" spans="2:3" x14ac:dyDescent="0.25">
      <c r="B575472" s="78"/>
      <c r="C575472" s="77"/>
    </row>
    <row r="575582" spans="2:3" x14ac:dyDescent="0.25">
      <c r="B575582" s="78"/>
      <c r="C575582" s="77"/>
    </row>
    <row r="575583" spans="2:3" x14ac:dyDescent="0.25">
      <c r="B575583" s="78"/>
      <c r="C575583" s="77"/>
    </row>
    <row r="575584" spans="2:3" x14ac:dyDescent="0.25">
      <c r="B575584" s="78"/>
      <c r="C575584" s="77"/>
    </row>
    <row r="575585" spans="2:3" x14ac:dyDescent="0.25">
      <c r="B575585" s="78"/>
      <c r="C575585" s="77"/>
    </row>
    <row r="575586" spans="2:3" x14ac:dyDescent="0.25">
      <c r="B575586" s="78"/>
      <c r="C575586" s="77"/>
    </row>
    <row r="575587" spans="2:3" x14ac:dyDescent="0.25">
      <c r="B575587" s="78"/>
      <c r="C575587" s="77"/>
    </row>
    <row r="575588" spans="2:3" x14ac:dyDescent="0.25">
      <c r="B575588" s="78"/>
      <c r="C575588" s="77"/>
    </row>
    <row r="575589" spans="2:3" x14ac:dyDescent="0.25">
      <c r="B575589" s="78"/>
      <c r="C575589" s="77"/>
    </row>
    <row r="575590" spans="2:3" x14ac:dyDescent="0.25">
      <c r="B575590" s="78"/>
      <c r="C575590" s="77"/>
    </row>
    <row r="575591" spans="2:3" x14ac:dyDescent="0.25">
      <c r="B575591" s="78"/>
      <c r="C575591" s="77"/>
    </row>
    <row r="575592" spans="2:3" x14ac:dyDescent="0.25">
      <c r="B575592" s="78"/>
      <c r="C575592" s="77"/>
    </row>
    <row r="575593" spans="2:3" x14ac:dyDescent="0.25">
      <c r="B575593" s="78"/>
      <c r="C575593" s="77"/>
    </row>
    <row r="575594" spans="2:3" x14ac:dyDescent="0.25">
      <c r="B575594" s="78"/>
      <c r="C575594" s="77"/>
    </row>
    <row r="575704" spans="2:3" x14ac:dyDescent="0.25">
      <c r="B575704" s="78"/>
      <c r="C575704" s="77"/>
    </row>
    <row r="575705" spans="2:3" x14ac:dyDescent="0.25">
      <c r="B575705" s="78"/>
      <c r="C575705" s="77"/>
    </row>
    <row r="575706" spans="2:3" x14ac:dyDescent="0.25">
      <c r="B575706" s="78"/>
      <c r="C575706" s="77"/>
    </row>
    <row r="575707" spans="2:3" x14ac:dyDescent="0.25">
      <c r="B575707" s="78"/>
      <c r="C575707" s="77"/>
    </row>
    <row r="575708" spans="2:3" x14ac:dyDescent="0.25">
      <c r="B575708" s="78"/>
      <c r="C575708" s="77"/>
    </row>
    <row r="575709" spans="2:3" x14ac:dyDescent="0.25">
      <c r="B575709" s="78"/>
      <c r="C575709" s="77"/>
    </row>
    <row r="575710" spans="2:3" x14ac:dyDescent="0.25">
      <c r="B575710" s="78"/>
      <c r="C575710" s="77"/>
    </row>
    <row r="575711" spans="2:3" x14ac:dyDescent="0.25">
      <c r="B575711" s="78"/>
      <c r="C575711" s="77"/>
    </row>
    <row r="575712" spans="2:3" x14ac:dyDescent="0.25">
      <c r="B575712" s="78"/>
      <c r="C575712" s="77"/>
    </row>
    <row r="575713" spans="2:3" x14ac:dyDescent="0.25">
      <c r="B575713" s="78"/>
      <c r="C575713" s="77"/>
    </row>
    <row r="575714" spans="2:3" x14ac:dyDescent="0.25">
      <c r="B575714" s="78"/>
      <c r="C575714" s="77"/>
    </row>
    <row r="575715" spans="2:3" x14ac:dyDescent="0.25">
      <c r="B575715" s="78"/>
      <c r="C575715" s="77"/>
    </row>
    <row r="575716" spans="2:3" x14ac:dyDescent="0.25">
      <c r="B575716" s="78"/>
      <c r="C575716" s="77"/>
    </row>
    <row r="575826" spans="2:3" x14ac:dyDescent="0.25">
      <c r="B575826" s="78"/>
      <c r="C575826" s="77"/>
    </row>
    <row r="575827" spans="2:3" x14ac:dyDescent="0.25">
      <c r="B575827" s="78"/>
      <c r="C575827" s="77"/>
    </row>
    <row r="575828" spans="2:3" x14ac:dyDescent="0.25">
      <c r="B575828" s="78"/>
      <c r="C575828" s="77"/>
    </row>
    <row r="575829" spans="2:3" x14ac:dyDescent="0.25">
      <c r="B575829" s="78"/>
      <c r="C575829" s="77"/>
    </row>
    <row r="575830" spans="2:3" x14ac:dyDescent="0.25">
      <c r="B575830" s="78"/>
      <c r="C575830" s="77"/>
    </row>
    <row r="575831" spans="2:3" x14ac:dyDescent="0.25">
      <c r="B575831" s="78"/>
      <c r="C575831" s="77"/>
    </row>
    <row r="575832" spans="2:3" x14ac:dyDescent="0.25">
      <c r="B575832" s="78"/>
      <c r="C575832" s="77"/>
    </row>
    <row r="575833" spans="2:3" x14ac:dyDescent="0.25">
      <c r="B575833" s="78"/>
      <c r="C575833" s="77"/>
    </row>
    <row r="575834" spans="2:3" x14ac:dyDescent="0.25">
      <c r="B575834" s="78"/>
      <c r="C575834" s="77"/>
    </row>
    <row r="575835" spans="2:3" x14ac:dyDescent="0.25">
      <c r="B575835" s="78"/>
      <c r="C575835" s="77"/>
    </row>
    <row r="575836" spans="2:3" x14ac:dyDescent="0.25">
      <c r="B575836" s="78"/>
      <c r="C575836" s="77"/>
    </row>
    <row r="575837" spans="2:3" x14ac:dyDescent="0.25">
      <c r="B575837" s="78"/>
      <c r="C575837" s="77"/>
    </row>
    <row r="575838" spans="2:3" x14ac:dyDescent="0.25">
      <c r="B575838" s="78"/>
      <c r="C575838" s="77"/>
    </row>
    <row r="575948" spans="2:3" x14ac:dyDescent="0.25">
      <c r="B575948" s="78"/>
      <c r="C575948" s="77"/>
    </row>
    <row r="575949" spans="2:3" x14ac:dyDescent="0.25">
      <c r="B575949" s="78"/>
      <c r="C575949" s="77"/>
    </row>
    <row r="575950" spans="2:3" x14ac:dyDescent="0.25">
      <c r="B575950" s="78"/>
      <c r="C575950" s="77"/>
    </row>
    <row r="575951" spans="2:3" x14ac:dyDescent="0.25">
      <c r="B575951" s="78"/>
      <c r="C575951" s="77"/>
    </row>
    <row r="575952" spans="2:3" x14ac:dyDescent="0.25">
      <c r="B575952" s="78"/>
      <c r="C575952" s="77"/>
    </row>
    <row r="575953" spans="2:3" x14ac:dyDescent="0.25">
      <c r="B575953" s="78"/>
      <c r="C575953" s="77"/>
    </row>
    <row r="575954" spans="2:3" x14ac:dyDescent="0.25">
      <c r="B575954" s="78"/>
      <c r="C575954" s="77"/>
    </row>
    <row r="575955" spans="2:3" x14ac:dyDescent="0.25">
      <c r="B575955" s="78"/>
      <c r="C575955" s="77"/>
    </row>
    <row r="575956" spans="2:3" x14ac:dyDescent="0.25">
      <c r="B575956" s="78"/>
      <c r="C575956" s="77"/>
    </row>
    <row r="575957" spans="2:3" x14ac:dyDescent="0.25">
      <c r="B575957" s="78"/>
      <c r="C575957" s="77"/>
    </row>
    <row r="575958" spans="2:3" x14ac:dyDescent="0.25">
      <c r="B575958" s="78"/>
      <c r="C575958" s="77"/>
    </row>
    <row r="575959" spans="2:3" x14ac:dyDescent="0.25">
      <c r="B575959" s="78"/>
      <c r="C575959" s="77"/>
    </row>
    <row r="575960" spans="2:3" x14ac:dyDescent="0.25">
      <c r="B575960" s="78"/>
      <c r="C575960" s="77"/>
    </row>
    <row r="576070" spans="2:3" x14ac:dyDescent="0.25">
      <c r="B576070" s="78"/>
      <c r="C576070" s="77"/>
    </row>
    <row r="576071" spans="2:3" x14ac:dyDescent="0.25">
      <c r="B576071" s="78"/>
      <c r="C576071" s="77"/>
    </row>
    <row r="576072" spans="2:3" x14ac:dyDescent="0.25">
      <c r="B576072" s="78"/>
      <c r="C576072" s="77"/>
    </row>
    <row r="576073" spans="2:3" x14ac:dyDescent="0.25">
      <c r="B576073" s="78"/>
      <c r="C576073" s="77"/>
    </row>
    <row r="576074" spans="2:3" x14ac:dyDescent="0.25">
      <c r="B576074" s="78"/>
      <c r="C576074" s="77"/>
    </row>
    <row r="576075" spans="2:3" x14ac:dyDescent="0.25">
      <c r="B576075" s="78"/>
      <c r="C576075" s="77"/>
    </row>
    <row r="576076" spans="2:3" x14ac:dyDescent="0.25">
      <c r="B576076" s="78"/>
      <c r="C576076" s="77"/>
    </row>
    <row r="576077" spans="2:3" x14ac:dyDescent="0.25">
      <c r="B576077" s="78"/>
      <c r="C576077" s="77"/>
    </row>
    <row r="576078" spans="2:3" x14ac:dyDescent="0.25">
      <c r="B576078" s="78"/>
      <c r="C576078" s="77"/>
    </row>
    <row r="576079" spans="2:3" x14ac:dyDescent="0.25">
      <c r="B576079" s="78"/>
      <c r="C576079" s="77"/>
    </row>
    <row r="576080" spans="2:3" x14ac:dyDescent="0.25">
      <c r="B576080" s="78"/>
      <c r="C576080" s="77"/>
    </row>
    <row r="576081" spans="2:3" x14ac:dyDescent="0.25">
      <c r="B576081" s="78"/>
      <c r="C576081" s="77"/>
    </row>
    <row r="576082" spans="2:3" x14ac:dyDescent="0.25">
      <c r="B576082" s="78"/>
      <c r="C576082" s="77"/>
    </row>
    <row r="576192" spans="2:3" x14ac:dyDescent="0.25">
      <c r="B576192" s="78"/>
      <c r="C576192" s="77"/>
    </row>
    <row r="576193" spans="2:3" x14ac:dyDescent="0.25">
      <c r="B576193" s="78"/>
      <c r="C576193" s="77"/>
    </row>
    <row r="576194" spans="2:3" x14ac:dyDescent="0.25">
      <c r="B576194" s="78"/>
      <c r="C576194" s="77"/>
    </row>
    <row r="576195" spans="2:3" x14ac:dyDescent="0.25">
      <c r="B576195" s="78"/>
      <c r="C576195" s="77"/>
    </row>
    <row r="576196" spans="2:3" x14ac:dyDescent="0.25">
      <c r="B576196" s="78"/>
      <c r="C576196" s="77"/>
    </row>
    <row r="576197" spans="2:3" x14ac:dyDescent="0.25">
      <c r="B576197" s="78"/>
      <c r="C576197" s="77"/>
    </row>
    <row r="576198" spans="2:3" x14ac:dyDescent="0.25">
      <c r="B576198" s="78"/>
      <c r="C576198" s="77"/>
    </row>
    <row r="576199" spans="2:3" x14ac:dyDescent="0.25">
      <c r="B576199" s="78"/>
      <c r="C576199" s="77"/>
    </row>
    <row r="576200" spans="2:3" x14ac:dyDescent="0.25">
      <c r="B576200" s="78"/>
      <c r="C576200" s="77"/>
    </row>
    <row r="576201" spans="2:3" x14ac:dyDescent="0.25">
      <c r="B576201" s="78"/>
      <c r="C576201" s="77"/>
    </row>
    <row r="576202" spans="2:3" x14ac:dyDescent="0.25">
      <c r="B576202" s="78"/>
      <c r="C576202" s="77"/>
    </row>
    <row r="576203" spans="2:3" x14ac:dyDescent="0.25">
      <c r="B576203" s="78"/>
      <c r="C576203" s="77"/>
    </row>
    <row r="576204" spans="2:3" x14ac:dyDescent="0.25">
      <c r="B576204" s="78"/>
      <c r="C576204" s="77"/>
    </row>
    <row r="576314" spans="2:3" x14ac:dyDescent="0.25">
      <c r="B576314" s="78"/>
      <c r="C576314" s="77"/>
    </row>
    <row r="576315" spans="2:3" x14ac:dyDescent="0.25">
      <c r="B576315" s="78"/>
      <c r="C576315" s="77"/>
    </row>
    <row r="576316" spans="2:3" x14ac:dyDescent="0.25">
      <c r="B576316" s="78"/>
      <c r="C576316" s="77"/>
    </row>
    <row r="576317" spans="2:3" x14ac:dyDescent="0.25">
      <c r="B576317" s="78"/>
      <c r="C576317" s="77"/>
    </row>
    <row r="576318" spans="2:3" x14ac:dyDescent="0.25">
      <c r="B576318" s="78"/>
      <c r="C576318" s="77"/>
    </row>
    <row r="576319" spans="2:3" x14ac:dyDescent="0.25">
      <c r="B576319" s="78"/>
      <c r="C576319" s="77"/>
    </row>
    <row r="576320" spans="2:3" x14ac:dyDescent="0.25">
      <c r="B576320" s="78"/>
      <c r="C576320" s="77"/>
    </row>
    <row r="576321" spans="2:3" x14ac:dyDescent="0.25">
      <c r="B576321" s="78"/>
      <c r="C576321" s="77"/>
    </row>
    <row r="576322" spans="2:3" x14ac:dyDescent="0.25">
      <c r="B576322" s="78"/>
      <c r="C576322" s="77"/>
    </row>
    <row r="576323" spans="2:3" x14ac:dyDescent="0.25">
      <c r="B576323" s="78"/>
      <c r="C576323" s="77"/>
    </row>
    <row r="576324" spans="2:3" x14ac:dyDescent="0.25">
      <c r="B576324" s="78"/>
      <c r="C576324" s="77"/>
    </row>
    <row r="576325" spans="2:3" x14ac:dyDescent="0.25">
      <c r="B576325" s="78"/>
      <c r="C576325" s="77"/>
    </row>
    <row r="576326" spans="2:3" x14ac:dyDescent="0.25">
      <c r="B576326" s="78"/>
      <c r="C576326" s="77"/>
    </row>
    <row r="576436" spans="2:3" x14ac:dyDescent="0.25">
      <c r="B576436" s="78"/>
      <c r="C576436" s="77"/>
    </row>
    <row r="576437" spans="2:3" x14ac:dyDescent="0.25">
      <c r="B576437" s="78"/>
      <c r="C576437" s="77"/>
    </row>
    <row r="576438" spans="2:3" x14ac:dyDescent="0.25">
      <c r="B576438" s="78"/>
      <c r="C576438" s="77"/>
    </row>
    <row r="576439" spans="2:3" x14ac:dyDescent="0.25">
      <c r="B576439" s="78"/>
      <c r="C576439" s="77"/>
    </row>
    <row r="576440" spans="2:3" x14ac:dyDescent="0.25">
      <c r="B576440" s="78"/>
      <c r="C576440" s="77"/>
    </row>
    <row r="576441" spans="2:3" x14ac:dyDescent="0.25">
      <c r="B576441" s="78"/>
      <c r="C576441" s="77"/>
    </row>
    <row r="576442" spans="2:3" x14ac:dyDescent="0.25">
      <c r="B576442" s="78"/>
      <c r="C576442" s="77"/>
    </row>
    <row r="576443" spans="2:3" x14ac:dyDescent="0.25">
      <c r="B576443" s="78"/>
      <c r="C576443" s="77"/>
    </row>
    <row r="576444" spans="2:3" x14ac:dyDescent="0.25">
      <c r="B576444" s="78"/>
      <c r="C576444" s="77"/>
    </row>
    <row r="576445" spans="2:3" x14ac:dyDescent="0.25">
      <c r="B576445" s="78"/>
      <c r="C576445" s="77"/>
    </row>
    <row r="576446" spans="2:3" x14ac:dyDescent="0.25">
      <c r="B576446" s="78"/>
      <c r="C576446" s="77"/>
    </row>
    <row r="576447" spans="2:3" x14ac:dyDescent="0.25">
      <c r="B576447" s="78"/>
      <c r="C576447" s="77"/>
    </row>
    <row r="576448" spans="2:3" x14ac:dyDescent="0.25">
      <c r="B576448" s="78"/>
      <c r="C576448" s="77"/>
    </row>
    <row r="576558" spans="2:3" x14ac:dyDescent="0.25">
      <c r="B576558" s="78"/>
      <c r="C576558" s="77"/>
    </row>
    <row r="576559" spans="2:3" x14ac:dyDescent="0.25">
      <c r="B576559" s="78"/>
      <c r="C576559" s="77"/>
    </row>
    <row r="576560" spans="2:3" x14ac:dyDescent="0.25">
      <c r="B576560" s="78"/>
      <c r="C576560" s="77"/>
    </row>
    <row r="576561" spans="2:3" x14ac:dyDescent="0.25">
      <c r="B576561" s="78"/>
      <c r="C576561" s="77"/>
    </row>
    <row r="576562" spans="2:3" x14ac:dyDescent="0.25">
      <c r="B576562" s="78"/>
      <c r="C576562" s="77"/>
    </row>
    <row r="576563" spans="2:3" x14ac:dyDescent="0.25">
      <c r="B576563" s="78"/>
      <c r="C576563" s="77"/>
    </row>
    <row r="576564" spans="2:3" x14ac:dyDescent="0.25">
      <c r="B576564" s="78"/>
      <c r="C576564" s="77"/>
    </row>
    <row r="576565" spans="2:3" x14ac:dyDescent="0.25">
      <c r="B576565" s="78"/>
      <c r="C576565" s="77"/>
    </row>
    <row r="576566" spans="2:3" x14ac:dyDescent="0.25">
      <c r="B576566" s="78"/>
      <c r="C576566" s="77"/>
    </row>
    <row r="576567" spans="2:3" x14ac:dyDescent="0.25">
      <c r="B576567" s="78"/>
      <c r="C576567" s="77"/>
    </row>
    <row r="576568" spans="2:3" x14ac:dyDescent="0.25">
      <c r="B576568" s="78"/>
      <c r="C576568" s="77"/>
    </row>
    <row r="576569" spans="2:3" x14ac:dyDescent="0.25">
      <c r="B576569" s="78"/>
      <c r="C576569" s="77"/>
    </row>
    <row r="576570" spans="2:3" x14ac:dyDescent="0.25">
      <c r="B576570" s="78"/>
      <c r="C576570" s="77"/>
    </row>
    <row r="576680" spans="2:3" x14ac:dyDescent="0.25">
      <c r="B576680" s="78"/>
      <c r="C576680" s="77"/>
    </row>
    <row r="576681" spans="2:3" x14ac:dyDescent="0.25">
      <c r="B576681" s="78"/>
      <c r="C576681" s="77"/>
    </row>
    <row r="576682" spans="2:3" x14ac:dyDescent="0.25">
      <c r="B576682" s="78"/>
      <c r="C576682" s="77"/>
    </row>
    <row r="576683" spans="2:3" x14ac:dyDescent="0.25">
      <c r="B576683" s="78"/>
      <c r="C576683" s="77"/>
    </row>
    <row r="576684" spans="2:3" x14ac:dyDescent="0.25">
      <c r="B576684" s="78"/>
      <c r="C576684" s="77"/>
    </row>
    <row r="576685" spans="2:3" x14ac:dyDescent="0.25">
      <c r="B576685" s="78"/>
      <c r="C576685" s="77"/>
    </row>
    <row r="576686" spans="2:3" x14ac:dyDescent="0.25">
      <c r="B576686" s="78"/>
      <c r="C576686" s="77"/>
    </row>
    <row r="576687" spans="2:3" x14ac:dyDescent="0.25">
      <c r="B576687" s="78"/>
      <c r="C576687" s="77"/>
    </row>
    <row r="576688" spans="2:3" x14ac:dyDescent="0.25">
      <c r="B576688" s="78"/>
      <c r="C576688" s="77"/>
    </row>
    <row r="576689" spans="2:3" x14ac:dyDescent="0.25">
      <c r="B576689" s="78"/>
      <c r="C576689" s="77"/>
    </row>
    <row r="576690" spans="2:3" x14ac:dyDescent="0.25">
      <c r="B576690" s="78"/>
      <c r="C576690" s="77"/>
    </row>
    <row r="576691" spans="2:3" x14ac:dyDescent="0.25">
      <c r="B576691" s="78"/>
      <c r="C576691" s="77"/>
    </row>
    <row r="576692" spans="2:3" x14ac:dyDescent="0.25">
      <c r="B576692" s="78"/>
      <c r="C576692" s="77"/>
    </row>
    <row r="576802" spans="2:3" x14ac:dyDescent="0.25">
      <c r="B576802" s="78"/>
      <c r="C576802" s="77"/>
    </row>
    <row r="576803" spans="2:3" x14ac:dyDescent="0.25">
      <c r="B576803" s="78"/>
      <c r="C576803" s="77"/>
    </row>
    <row r="576804" spans="2:3" x14ac:dyDescent="0.25">
      <c r="B576804" s="78"/>
      <c r="C576804" s="77"/>
    </row>
    <row r="576805" spans="2:3" x14ac:dyDescent="0.25">
      <c r="B576805" s="78"/>
      <c r="C576805" s="77"/>
    </row>
    <row r="576806" spans="2:3" x14ac:dyDescent="0.25">
      <c r="B576806" s="78"/>
      <c r="C576806" s="77"/>
    </row>
    <row r="576807" spans="2:3" x14ac:dyDescent="0.25">
      <c r="B576807" s="78"/>
      <c r="C576807" s="77"/>
    </row>
    <row r="576808" spans="2:3" x14ac:dyDescent="0.25">
      <c r="B576808" s="78"/>
      <c r="C576808" s="77"/>
    </row>
    <row r="576809" spans="2:3" x14ac:dyDescent="0.25">
      <c r="B576809" s="78"/>
      <c r="C576809" s="77"/>
    </row>
    <row r="576810" spans="2:3" x14ac:dyDescent="0.25">
      <c r="B576810" s="78"/>
      <c r="C576810" s="77"/>
    </row>
    <row r="576811" spans="2:3" x14ac:dyDescent="0.25">
      <c r="B576811" s="78"/>
      <c r="C576811" s="77"/>
    </row>
    <row r="576812" spans="2:3" x14ac:dyDescent="0.25">
      <c r="B576812" s="78"/>
      <c r="C576812" s="77"/>
    </row>
    <row r="576813" spans="2:3" x14ac:dyDescent="0.25">
      <c r="B576813" s="78"/>
      <c r="C576813" s="77"/>
    </row>
    <row r="576814" spans="2:3" x14ac:dyDescent="0.25">
      <c r="B576814" s="78"/>
      <c r="C576814" s="77"/>
    </row>
    <row r="576924" spans="2:3" x14ac:dyDescent="0.25">
      <c r="B576924" s="78"/>
      <c r="C576924" s="77"/>
    </row>
    <row r="576925" spans="2:3" x14ac:dyDescent="0.25">
      <c r="B576925" s="78"/>
      <c r="C576925" s="77"/>
    </row>
    <row r="576926" spans="2:3" x14ac:dyDescent="0.25">
      <c r="B576926" s="78"/>
      <c r="C576926" s="77"/>
    </row>
    <row r="576927" spans="2:3" x14ac:dyDescent="0.25">
      <c r="B576927" s="78"/>
      <c r="C576927" s="77"/>
    </row>
    <row r="576928" spans="2:3" x14ac:dyDescent="0.25">
      <c r="B576928" s="78"/>
      <c r="C576928" s="77"/>
    </row>
    <row r="576929" spans="2:3" x14ac:dyDescent="0.25">
      <c r="B576929" s="78"/>
      <c r="C576929" s="77"/>
    </row>
    <row r="576930" spans="2:3" x14ac:dyDescent="0.25">
      <c r="B576930" s="78"/>
      <c r="C576930" s="77"/>
    </row>
    <row r="576931" spans="2:3" x14ac:dyDescent="0.25">
      <c r="B576931" s="78"/>
      <c r="C576931" s="77"/>
    </row>
    <row r="576932" spans="2:3" x14ac:dyDescent="0.25">
      <c r="B576932" s="78"/>
      <c r="C576932" s="77"/>
    </row>
    <row r="576933" spans="2:3" x14ac:dyDescent="0.25">
      <c r="B576933" s="78"/>
      <c r="C576933" s="77"/>
    </row>
    <row r="576934" spans="2:3" x14ac:dyDescent="0.25">
      <c r="B576934" s="78"/>
      <c r="C576934" s="77"/>
    </row>
    <row r="576935" spans="2:3" x14ac:dyDescent="0.25">
      <c r="B576935" s="78"/>
      <c r="C576935" s="77"/>
    </row>
    <row r="576936" spans="2:3" x14ac:dyDescent="0.25">
      <c r="B576936" s="78"/>
      <c r="C576936" s="77"/>
    </row>
    <row r="577046" spans="2:3" x14ac:dyDescent="0.25">
      <c r="B577046" s="78"/>
      <c r="C577046" s="77"/>
    </row>
    <row r="577047" spans="2:3" x14ac:dyDescent="0.25">
      <c r="B577047" s="78"/>
      <c r="C577047" s="77"/>
    </row>
    <row r="577048" spans="2:3" x14ac:dyDescent="0.25">
      <c r="B577048" s="78"/>
      <c r="C577048" s="77"/>
    </row>
    <row r="577049" spans="2:3" x14ac:dyDescent="0.25">
      <c r="B577049" s="78"/>
      <c r="C577049" s="77"/>
    </row>
    <row r="577050" spans="2:3" x14ac:dyDescent="0.25">
      <c r="B577050" s="78"/>
      <c r="C577050" s="77"/>
    </row>
    <row r="577051" spans="2:3" x14ac:dyDescent="0.25">
      <c r="B577051" s="78"/>
      <c r="C577051" s="77"/>
    </row>
    <row r="577052" spans="2:3" x14ac:dyDescent="0.25">
      <c r="B577052" s="78"/>
      <c r="C577052" s="77"/>
    </row>
    <row r="577053" spans="2:3" x14ac:dyDescent="0.25">
      <c r="B577053" s="78"/>
      <c r="C577053" s="77"/>
    </row>
    <row r="577054" spans="2:3" x14ac:dyDescent="0.25">
      <c r="B577054" s="78"/>
      <c r="C577054" s="77"/>
    </row>
    <row r="577055" spans="2:3" x14ac:dyDescent="0.25">
      <c r="B577055" s="78"/>
      <c r="C577055" s="77"/>
    </row>
    <row r="577056" spans="2:3" x14ac:dyDescent="0.25">
      <c r="B577056" s="78"/>
      <c r="C577056" s="77"/>
    </row>
    <row r="577057" spans="2:3" x14ac:dyDescent="0.25">
      <c r="B577057" s="78"/>
      <c r="C577057" s="77"/>
    </row>
    <row r="577058" spans="2:3" x14ac:dyDescent="0.25">
      <c r="B577058" s="78"/>
      <c r="C577058" s="77"/>
    </row>
    <row r="577168" spans="2:3" x14ac:dyDescent="0.25">
      <c r="B577168" s="78"/>
      <c r="C577168" s="77"/>
    </row>
    <row r="577169" spans="2:3" x14ac:dyDescent="0.25">
      <c r="B577169" s="78"/>
      <c r="C577169" s="77"/>
    </row>
    <row r="577170" spans="2:3" x14ac:dyDescent="0.25">
      <c r="B577170" s="78"/>
      <c r="C577170" s="77"/>
    </row>
    <row r="577171" spans="2:3" x14ac:dyDescent="0.25">
      <c r="B577171" s="78"/>
      <c r="C577171" s="77"/>
    </row>
    <row r="577172" spans="2:3" x14ac:dyDescent="0.25">
      <c r="B577172" s="78"/>
      <c r="C577172" s="77"/>
    </row>
    <row r="577173" spans="2:3" x14ac:dyDescent="0.25">
      <c r="B577173" s="78"/>
      <c r="C577173" s="77"/>
    </row>
    <row r="577174" spans="2:3" x14ac:dyDescent="0.25">
      <c r="B577174" s="78"/>
      <c r="C577174" s="77"/>
    </row>
    <row r="577175" spans="2:3" x14ac:dyDescent="0.25">
      <c r="B577175" s="78"/>
      <c r="C577175" s="77"/>
    </row>
    <row r="577176" spans="2:3" x14ac:dyDescent="0.25">
      <c r="B577176" s="78"/>
      <c r="C577176" s="77"/>
    </row>
    <row r="577177" spans="2:3" x14ac:dyDescent="0.25">
      <c r="B577177" s="78"/>
      <c r="C577177" s="77"/>
    </row>
    <row r="577178" spans="2:3" x14ac:dyDescent="0.25">
      <c r="B577178" s="78"/>
      <c r="C577178" s="77"/>
    </row>
    <row r="577179" spans="2:3" x14ac:dyDescent="0.25">
      <c r="B577179" s="78"/>
      <c r="C577179" s="77"/>
    </row>
    <row r="577180" spans="2:3" x14ac:dyDescent="0.25">
      <c r="B577180" s="78"/>
      <c r="C577180" s="77"/>
    </row>
    <row r="577290" spans="2:3" x14ac:dyDescent="0.25">
      <c r="B577290" s="78"/>
      <c r="C577290" s="77"/>
    </row>
    <row r="577291" spans="2:3" x14ac:dyDescent="0.25">
      <c r="B577291" s="78"/>
      <c r="C577291" s="77"/>
    </row>
    <row r="577292" spans="2:3" x14ac:dyDescent="0.25">
      <c r="B577292" s="78"/>
      <c r="C577292" s="77"/>
    </row>
    <row r="577293" spans="2:3" x14ac:dyDescent="0.25">
      <c r="B577293" s="78"/>
      <c r="C577293" s="77"/>
    </row>
    <row r="577294" spans="2:3" x14ac:dyDescent="0.25">
      <c r="B577294" s="78"/>
      <c r="C577294" s="77"/>
    </row>
    <row r="577295" spans="2:3" x14ac:dyDescent="0.25">
      <c r="B577295" s="78"/>
      <c r="C577295" s="77"/>
    </row>
    <row r="577296" spans="2:3" x14ac:dyDescent="0.25">
      <c r="B577296" s="78"/>
      <c r="C577296" s="77"/>
    </row>
    <row r="577297" spans="2:3" x14ac:dyDescent="0.25">
      <c r="B577297" s="78"/>
      <c r="C577297" s="77"/>
    </row>
    <row r="577298" spans="2:3" x14ac:dyDescent="0.25">
      <c r="B577298" s="78"/>
      <c r="C577298" s="77"/>
    </row>
    <row r="577299" spans="2:3" x14ac:dyDescent="0.25">
      <c r="B577299" s="78"/>
      <c r="C577299" s="77"/>
    </row>
    <row r="577300" spans="2:3" x14ac:dyDescent="0.25">
      <c r="B577300" s="78"/>
      <c r="C577300" s="77"/>
    </row>
    <row r="577301" spans="2:3" x14ac:dyDescent="0.25">
      <c r="B577301" s="78"/>
      <c r="C577301" s="77"/>
    </row>
    <row r="577302" spans="2:3" x14ac:dyDescent="0.25">
      <c r="B577302" s="78"/>
      <c r="C577302" s="77"/>
    </row>
    <row r="577412" spans="2:3" x14ac:dyDescent="0.25">
      <c r="B577412" s="78"/>
      <c r="C577412" s="77"/>
    </row>
    <row r="577413" spans="2:3" x14ac:dyDescent="0.25">
      <c r="B577413" s="78"/>
      <c r="C577413" s="77"/>
    </row>
    <row r="577414" spans="2:3" x14ac:dyDescent="0.25">
      <c r="B577414" s="78"/>
      <c r="C577414" s="77"/>
    </row>
    <row r="577415" spans="2:3" x14ac:dyDescent="0.25">
      <c r="B577415" s="78"/>
      <c r="C577415" s="77"/>
    </row>
    <row r="577416" spans="2:3" x14ac:dyDescent="0.25">
      <c r="B577416" s="78"/>
      <c r="C577416" s="77"/>
    </row>
    <row r="577417" spans="2:3" x14ac:dyDescent="0.25">
      <c r="B577417" s="78"/>
      <c r="C577417" s="77"/>
    </row>
    <row r="577418" spans="2:3" x14ac:dyDescent="0.25">
      <c r="B577418" s="78"/>
      <c r="C577418" s="77"/>
    </row>
    <row r="577419" spans="2:3" x14ac:dyDescent="0.25">
      <c r="B577419" s="78"/>
      <c r="C577419" s="77"/>
    </row>
    <row r="577420" spans="2:3" x14ac:dyDescent="0.25">
      <c r="B577420" s="78"/>
      <c r="C577420" s="77"/>
    </row>
    <row r="577421" spans="2:3" x14ac:dyDescent="0.25">
      <c r="B577421" s="78"/>
      <c r="C577421" s="77"/>
    </row>
    <row r="577422" spans="2:3" x14ac:dyDescent="0.25">
      <c r="B577422" s="78"/>
      <c r="C577422" s="77"/>
    </row>
    <row r="577423" spans="2:3" x14ac:dyDescent="0.25">
      <c r="B577423" s="78"/>
      <c r="C577423" s="77"/>
    </row>
    <row r="577424" spans="2:3" x14ac:dyDescent="0.25">
      <c r="B577424" s="78"/>
      <c r="C577424" s="77"/>
    </row>
    <row r="577534" spans="2:3" x14ac:dyDescent="0.25">
      <c r="B577534" s="78"/>
      <c r="C577534" s="77"/>
    </row>
    <row r="577535" spans="2:3" x14ac:dyDescent="0.25">
      <c r="B577535" s="78"/>
      <c r="C577535" s="77"/>
    </row>
    <row r="577536" spans="2:3" x14ac:dyDescent="0.25">
      <c r="B577536" s="78"/>
      <c r="C577536" s="77"/>
    </row>
    <row r="577537" spans="2:3" x14ac:dyDescent="0.25">
      <c r="B577537" s="78"/>
      <c r="C577537" s="77"/>
    </row>
    <row r="577538" spans="2:3" x14ac:dyDescent="0.25">
      <c r="B577538" s="78"/>
      <c r="C577538" s="77"/>
    </row>
    <row r="577539" spans="2:3" x14ac:dyDescent="0.25">
      <c r="B577539" s="78"/>
      <c r="C577539" s="77"/>
    </row>
    <row r="577540" spans="2:3" x14ac:dyDescent="0.25">
      <c r="B577540" s="78"/>
      <c r="C577540" s="77"/>
    </row>
    <row r="577541" spans="2:3" x14ac:dyDescent="0.25">
      <c r="B577541" s="78"/>
      <c r="C577541" s="77"/>
    </row>
    <row r="577542" spans="2:3" x14ac:dyDescent="0.25">
      <c r="B577542" s="78"/>
      <c r="C577542" s="77"/>
    </row>
    <row r="577543" spans="2:3" x14ac:dyDescent="0.25">
      <c r="B577543" s="78"/>
      <c r="C577543" s="77"/>
    </row>
    <row r="577544" spans="2:3" x14ac:dyDescent="0.25">
      <c r="B577544" s="78"/>
      <c r="C577544" s="77"/>
    </row>
    <row r="577545" spans="2:3" x14ac:dyDescent="0.25">
      <c r="B577545" s="78"/>
      <c r="C577545" s="77"/>
    </row>
    <row r="577546" spans="2:3" x14ac:dyDescent="0.25">
      <c r="B577546" s="78"/>
      <c r="C577546" s="77"/>
    </row>
    <row r="577656" spans="2:3" x14ac:dyDescent="0.25">
      <c r="B577656" s="78"/>
      <c r="C577656" s="77"/>
    </row>
    <row r="577657" spans="2:3" x14ac:dyDescent="0.25">
      <c r="B577657" s="78"/>
      <c r="C577657" s="77"/>
    </row>
    <row r="577658" spans="2:3" x14ac:dyDescent="0.25">
      <c r="B577658" s="78"/>
      <c r="C577658" s="77"/>
    </row>
    <row r="577659" spans="2:3" x14ac:dyDescent="0.25">
      <c r="B577659" s="78"/>
      <c r="C577659" s="77"/>
    </row>
    <row r="577660" spans="2:3" x14ac:dyDescent="0.25">
      <c r="B577660" s="78"/>
      <c r="C577660" s="77"/>
    </row>
    <row r="577661" spans="2:3" x14ac:dyDescent="0.25">
      <c r="B577661" s="78"/>
      <c r="C577661" s="77"/>
    </row>
    <row r="577662" spans="2:3" x14ac:dyDescent="0.25">
      <c r="B577662" s="78"/>
      <c r="C577662" s="77"/>
    </row>
    <row r="577663" spans="2:3" x14ac:dyDescent="0.25">
      <c r="B577663" s="78"/>
      <c r="C577663" s="77"/>
    </row>
    <row r="577664" spans="2:3" x14ac:dyDescent="0.25">
      <c r="B577664" s="78"/>
      <c r="C577664" s="77"/>
    </row>
    <row r="577665" spans="2:3" x14ac:dyDescent="0.25">
      <c r="B577665" s="78"/>
      <c r="C577665" s="77"/>
    </row>
    <row r="577666" spans="2:3" x14ac:dyDescent="0.25">
      <c r="B577666" s="78"/>
      <c r="C577666" s="77"/>
    </row>
    <row r="577667" spans="2:3" x14ac:dyDescent="0.25">
      <c r="B577667" s="78"/>
      <c r="C577667" s="77"/>
    </row>
    <row r="577668" spans="2:3" x14ac:dyDescent="0.25">
      <c r="B577668" s="78"/>
      <c r="C577668" s="77"/>
    </row>
    <row r="577778" spans="2:3" x14ac:dyDescent="0.25">
      <c r="B577778" s="78"/>
      <c r="C577778" s="77"/>
    </row>
    <row r="577779" spans="2:3" x14ac:dyDescent="0.25">
      <c r="B577779" s="78"/>
      <c r="C577779" s="77"/>
    </row>
    <row r="577780" spans="2:3" x14ac:dyDescent="0.25">
      <c r="B577780" s="78"/>
      <c r="C577780" s="77"/>
    </row>
    <row r="577781" spans="2:3" x14ac:dyDescent="0.25">
      <c r="B577781" s="78"/>
      <c r="C577781" s="77"/>
    </row>
    <row r="577782" spans="2:3" x14ac:dyDescent="0.25">
      <c r="B577782" s="78"/>
      <c r="C577782" s="77"/>
    </row>
    <row r="577783" spans="2:3" x14ac:dyDescent="0.25">
      <c r="B577783" s="78"/>
      <c r="C577783" s="77"/>
    </row>
    <row r="577784" spans="2:3" x14ac:dyDescent="0.25">
      <c r="B577784" s="78"/>
      <c r="C577784" s="77"/>
    </row>
    <row r="577785" spans="2:3" x14ac:dyDescent="0.25">
      <c r="B577785" s="78"/>
      <c r="C577785" s="77"/>
    </row>
    <row r="577786" spans="2:3" x14ac:dyDescent="0.25">
      <c r="B577786" s="78"/>
      <c r="C577786" s="77"/>
    </row>
    <row r="577787" spans="2:3" x14ac:dyDescent="0.25">
      <c r="B577787" s="78"/>
      <c r="C577787" s="77"/>
    </row>
    <row r="577788" spans="2:3" x14ac:dyDescent="0.25">
      <c r="B577788" s="78"/>
      <c r="C577788" s="77"/>
    </row>
    <row r="577789" spans="2:3" x14ac:dyDescent="0.25">
      <c r="B577789" s="78"/>
      <c r="C577789" s="77"/>
    </row>
    <row r="577790" spans="2:3" x14ac:dyDescent="0.25">
      <c r="B577790" s="78"/>
      <c r="C577790" s="77"/>
    </row>
    <row r="577900" spans="2:3" x14ac:dyDescent="0.25">
      <c r="B577900" s="78"/>
      <c r="C577900" s="77"/>
    </row>
    <row r="577901" spans="2:3" x14ac:dyDescent="0.25">
      <c r="B577901" s="78"/>
      <c r="C577901" s="77"/>
    </row>
    <row r="577902" spans="2:3" x14ac:dyDescent="0.25">
      <c r="B577902" s="78"/>
      <c r="C577902" s="77"/>
    </row>
    <row r="577903" spans="2:3" x14ac:dyDescent="0.25">
      <c r="B577903" s="78"/>
      <c r="C577903" s="77"/>
    </row>
    <row r="577904" spans="2:3" x14ac:dyDescent="0.25">
      <c r="B577904" s="78"/>
      <c r="C577904" s="77"/>
    </row>
    <row r="577905" spans="2:3" x14ac:dyDescent="0.25">
      <c r="B577905" s="78"/>
      <c r="C577905" s="77"/>
    </row>
    <row r="577906" spans="2:3" x14ac:dyDescent="0.25">
      <c r="B577906" s="78"/>
      <c r="C577906" s="77"/>
    </row>
    <row r="577907" spans="2:3" x14ac:dyDescent="0.25">
      <c r="B577907" s="78"/>
      <c r="C577907" s="77"/>
    </row>
    <row r="577908" spans="2:3" x14ac:dyDescent="0.25">
      <c r="B577908" s="78"/>
      <c r="C577908" s="77"/>
    </row>
    <row r="577909" spans="2:3" x14ac:dyDescent="0.25">
      <c r="B577909" s="78"/>
      <c r="C577909" s="77"/>
    </row>
    <row r="577910" spans="2:3" x14ac:dyDescent="0.25">
      <c r="B577910" s="78"/>
      <c r="C577910" s="77"/>
    </row>
    <row r="577911" spans="2:3" x14ac:dyDescent="0.25">
      <c r="B577911" s="78"/>
      <c r="C577911" s="77"/>
    </row>
    <row r="577912" spans="2:3" x14ac:dyDescent="0.25">
      <c r="B577912" s="78"/>
      <c r="C577912" s="77"/>
    </row>
    <row r="578022" spans="2:3" x14ac:dyDescent="0.25">
      <c r="B578022" s="78"/>
      <c r="C578022" s="77"/>
    </row>
    <row r="578023" spans="2:3" x14ac:dyDescent="0.25">
      <c r="B578023" s="78"/>
      <c r="C578023" s="77"/>
    </row>
    <row r="578024" spans="2:3" x14ac:dyDescent="0.25">
      <c r="B578024" s="78"/>
      <c r="C578024" s="77"/>
    </row>
    <row r="578025" spans="2:3" x14ac:dyDescent="0.25">
      <c r="B578025" s="78"/>
      <c r="C578025" s="77"/>
    </row>
    <row r="578026" spans="2:3" x14ac:dyDescent="0.25">
      <c r="B578026" s="78"/>
      <c r="C578026" s="77"/>
    </row>
    <row r="578027" spans="2:3" x14ac:dyDescent="0.25">
      <c r="B578027" s="78"/>
      <c r="C578027" s="77"/>
    </row>
    <row r="578028" spans="2:3" x14ac:dyDescent="0.25">
      <c r="B578028" s="78"/>
      <c r="C578028" s="77"/>
    </row>
    <row r="578029" spans="2:3" x14ac:dyDescent="0.25">
      <c r="B578029" s="78"/>
      <c r="C578029" s="77"/>
    </row>
    <row r="578030" spans="2:3" x14ac:dyDescent="0.25">
      <c r="B578030" s="78"/>
      <c r="C578030" s="77"/>
    </row>
    <row r="578031" spans="2:3" x14ac:dyDescent="0.25">
      <c r="B578031" s="78"/>
      <c r="C578031" s="77"/>
    </row>
    <row r="578032" spans="2:3" x14ac:dyDescent="0.25">
      <c r="B578032" s="78"/>
      <c r="C578032" s="77"/>
    </row>
    <row r="578033" spans="2:3" x14ac:dyDescent="0.25">
      <c r="B578033" s="78"/>
      <c r="C578033" s="77"/>
    </row>
    <row r="578034" spans="2:3" x14ac:dyDescent="0.25">
      <c r="B578034" s="78"/>
      <c r="C578034" s="77"/>
    </row>
    <row r="578144" spans="2:3" x14ac:dyDescent="0.25">
      <c r="B578144" s="78"/>
      <c r="C578144" s="77"/>
    </row>
    <row r="578145" spans="2:3" x14ac:dyDescent="0.25">
      <c r="B578145" s="78"/>
      <c r="C578145" s="77"/>
    </row>
    <row r="578146" spans="2:3" x14ac:dyDescent="0.25">
      <c r="B578146" s="78"/>
      <c r="C578146" s="77"/>
    </row>
    <row r="578147" spans="2:3" x14ac:dyDescent="0.25">
      <c r="B578147" s="78"/>
      <c r="C578147" s="77"/>
    </row>
    <row r="578148" spans="2:3" x14ac:dyDescent="0.25">
      <c r="B578148" s="78"/>
      <c r="C578148" s="77"/>
    </row>
    <row r="578149" spans="2:3" x14ac:dyDescent="0.25">
      <c r="B578149" s="78"/>
      <c r="C578149" s="77"/>
    </row>
    <row r="578150" spans="2:3" x14ac:dyDescent="0.25">
      <c r="B578150" s="78"/>
      <c r="C578150" s="77"/>
    </row>
    <row r="578151" spans="2:3" x14ac:dyDescent="0.25">
      <c r="B578151" s="78"/>
      <c r="C578151" s="77"/>
    </row>
    <row r="578152" spans="2:3" x14ac:dyDescent="0.25">
      <c r="B578152" s="78"/>
      <c r="C578152" s="77"/>
    </row>
    <row r="578153" spans="2:3" x14ac:dyDescent="0.25">
      <c r="B578153" s="78"/>
      <c r="C578153" s="77"/>
    </row>
    <row r="578154" spans="2:3" x14ac:dyDescent="0.25">
      <c r="B578154" s="78"/>
      <c r="C578154" s="77"/>
    </row>
    <row r="578155" spans="2:3" x14ac:dyDescent="0.25">
      <c r="B578155" s="78"/>
      <c r="C578155" s="77"/>
    </row>
    <row r="578156" spans="2:3" x14ac:dyDescent="0.25">
      <c r="B578156" s="78"/>
      <c r="C578156" s="77"/>
    </row>
    <row r="578266" spans="2:3" x14ac:dyDescent="0.25">
      <c r="B578266" s="78"/>
      <c r="C578266" s="77"/>
    </row>
    <row r="578267" spans="2:3" x14ac:dyDescent="0.25">
      <c r="B578267" s="78"/>
      <c r="C578267" s="77"/>
    </row>
    <row r="578268" spans="2:3" x14ac:dyDescent="0.25">
      <c r="B578268" s="78"/>
      <c r="C578268" s="77"/>
    </row>
    <row r="578269" spans="2:3" x14ac:dyDescent="0.25">
      <c r="B578269" s="78"/>
      <c r="C578269" s="77"/>
    </row>
    <row r="578270" spans="2:3" x14ac:dyDescent="0.25">
      <c r="B578270" s="78"/>
      <c r="C578270" s="77"/>
    </row>
    <row r="578271" spans="2:3" x14ac:dyDescent="0.25">
      <c r="B578271" s="78"/>
      <c r="C578271" s="77"/>
    </row>
    <row r="578272" spans="2:3" x14ac:dyDescent="0.25">
      <c r="B578272" s="78"/>
      <c r="C578272" s="77"/>
    </row>
    <row r="578273" spans="2:3" x14ac:dyDescent="0.25">
      <c r="B578273" s="78"/>
      <c r="C578273" s="77"/>
    </row>
    <row r="578274" spans="2:3" x14ac:dyDescent="0.25">
      <c r="B578274" s="78"/>
      <c r="C578274" s="77"/>
    </row>
    <row r="578275" spans="2:3" x14ac:dyDescent="0.25">
      <c r="B578275" s="78"/>
      <c r="C578275" s="77"/>
    </row>
    <row r="578276" spans="2:3" x14ac:dyDescent="0.25">
      <c r="B578276" s="78"/>
      <c r="C578276" s="77"/>
    </row>
    <row r="578277" spans="2:3" x14ac:dyDescent="0.25">
      <c r="B578277" s="78"/>
      <c r="C578277" s="77"/>
    </row>
    <row r="578278" spans="2:3" x14ac:dyDescent="0.25">
      <c r="B578278" s="78"/>
      <c r="C578278" s="77"/>
    </row>
    <row r="578388" spans="2:3" x14ac:dyDescent="0.25">
      <c r="B578388" s="78"/>
      <c r="C578388" s="77"/>
    </row>
    <row r="578389" spans="2:3" x14ac:dyDescent="0.25">
      <c r="B578389" s="78"/>
      <c r="C578389" s="77"/>
    </row>
    <row r="578390" spans="2:3" x14ac:dyDescent="0.25">
      <c r="B578390" s="78"/>
      <c r="C578390" s="77"/>
    </row>
    <row r="578391" spans="2:3" x14ac:dyDescent="0.25">
      <c r="B578391" s="78"/>
      <c r="C578391" s="77"/>
    </row>
    <row r="578392" spans="2:3" x14ac:dyDescent="0.25">
      <c r="B578392" s="78"/>
      <c r="C578392" s="77"/>
    </row>
    <row r="578393" spans="2:3" x14ac:dyDescent="0.25">
      <c r="B578393" s="78"/>
      <c r="C578393" s="77"/>
    </row>
    <row r="578394" spans="2:3" x14ac:dyDescent="0.25">
      <c r="B578394" s="78"/>
      <c r="C578394" s="77"/>
    </row>
    <row r="578395" spans="2:3" x14ac:dyDescent="0.25">
      <c r="B578395" s="78"/>
      <c r="C578395" s="77"/>
    </row>
    <row r="578396" spans="2:3" x14ac:dyDescent="0.25">
      <c r="B578396" s="78"/>
      <c r="C578396" s="77"/>
    </row>
    <row r="578397" spans="2:3" x14ac:dyDescent="0.25">
      <c r="B578397" s="78"/>
      <c r="C578397" s="77"/>
    </row>
    <row r="578398" spans="2:3" x14ac:dyDescent="0.25">
      <c r="B578398" s="78"/>
      <c r="C578398" s="77"/>
    </row>
    <row r="578399" spans="2:3" x14ac:dyDescent="0.25">
      <c r="B578399" s="78"/>
      <c r="C578399" s="77"/>
    </row>
    <row r="578400" spans="2:3" x14ac:dyDescent="0.25">
      <c r="B578400" s="78"/>
      <c r="C578400" s="77"/>
    </row>
    <row r="578510" spans="2:3" x14ac:dyDescent="0.25">
      <c r="B578510" s="78"/>
      <c r="C578510" s="77"/>
    </row>
    <row r="578511" spans="2:3" x14ac:dyDescent="0.25">
      <c r="B578511" s="78"/>
      <c r="C578511" s="77"/>
    </row>
    <row r="578512" spans="2:3" x14ac:dyDescent="0.25">
      <c r="B578512" s="78"/>
      <c r="C578512" s="77"/>
    </row>
    <row r="578513" spans="2:3" x14ac:dyDescent="0.25">
      <c r="B578513" s="78"/>
      <c r="C578513" s="77"/>
    </row>
    <row r="578514" spans="2:3" x14ac:dyDescent="0.25">
      <c r="B578514" s="78"/>
      <c r="C578514" s="77"/>
    </row>
    <row r="578515" spans="2:3" x14ac:dyDescent="0.25">
      <c r="B578515" s="78"/>
      <c r="C578515" s="77"/>
    </row>
    <row r="578516" spans="2:3" x14ac:dyDescent="0.25">
      <c r="B578516" s="78"/>
      <c r="C578516" s="77"/>
    </row>
    <row r="578517" spans="2:3" x14ac:dyDescent="0.25">
      <c r="B578517" s="78"/>
      <c r="C578517" s="77"/>
    </row>
    <row r="578518" spans="2:3" x14ac:dyDescent="0.25">
      <c r="B578518" s="78"/>
      <c r="C578518" s="77"/>
    </row>
    <row r="578519" spans="2:3" x14ac:dyDescent="0.25">
      <c r="B578519" s="78"/>
      <c r="C578519" s="77"/>
    </row>
    <row r="578520" spans="2:3" x14ac:dyDescent="0.25">
      <c r="B578520" s="78"/>
      <c r="C578520" s="77"/>
    </row>
    <row r="578521" spans="2:3" x14ac:dyDescent="0.25">
      <c r="B578521" s="78"/>
      <c r="C578521" s="77"/>
    </row>
    <row r="578522" spans="2:3" x14ac:dyDescent="0.25">
      <c r="B578522" s="78"/>
      <c r="C578522" s="77"/>
    </row>
    <row r="578632" spans="2:3" x14ac:dyDescent="0.25">
      <c r="B578632" s="78"/>
      <c r="C578632" s="77"/>
    </row>
    <row r="578633" spans="2:3" x14ac:dyDescent="0.25">
      <c r="B578633" s="78"/>
      <c r="C578633" s="77"/>
    </row>
    <row r="578634" spans="2:3" x14ac:dyDescent="0.25">
      <c r="B578634" s="78"/>
      <c r="C578634" s="77"/>
    </row>
    <row r="578635" spans="2:3" x14ac:dyDescent="0.25">
      <c r="B578635" s="78"/>
      <c r="C578635" s="77"/>
    </row>
    <row r="578636" spans="2:3" x14ac:dyDescent="0.25">
      <c r="B578636" s="78"/>
      <c r="C578636" s="77"/>
    </row>
    <row r="578637" spans="2:3" x14ac:dyDescent="0.25">
      <c r="B578637" s="78"/>
      <c r="C578637" s="77"/>
    </row>
    <row r="578638" spans="2:3" x14ac:dyDescent="0.25">
      <c r="B578638" s="78"/>
      <c r="C578638" s="77"/>
    </row>
    <row r="578639" spans="2:3" x14ac:dyDescent="0.25">
      <c r="B578639" s="78"/>
      <c r="C578639" s="77"/>
    </row>
    <row r="578640" spans="2:3" x14ac:dyDescent="0.25">
      <c r="B578640" s="78"/>
      <c r="C578640" s="77"/>
    </row>
    <row r="578641" spans="2:3" x14ac:dyDescent="0.25">
      <c r="B578641" s="78"/>
      <c r="C578641" s="77"/>
    </row>
    <row r="578642" spans="2:3" x14ac:dyDescent="0.25">
      <c r="B578642" s="78"/>
      <c r="C578642" s="77"/>
    </row>
    <row r="578643" spans="2:3" x14ac:dyDescent="0.25">
      <c r="B578643" s="78"/>
      <c r="C578643" s="77"/>
    </row>
    <row r="578644" spans="2:3" x14ac:dyDescent="0.25">
      <c r="B578644" s="78"/>
      <c r="C578644" s="77"/>
    </row>
    <row r="578754" spans="2:3" x14ac:dyDescent="0.25">
      <c r="B578754" s="78"/>
      <c r="C578754" s="77"/>
    </row>
    <row r="578755" spans="2:3" x14ac:dyDescent="0.25">
      <c r="B578755" s="78"/>
      <c r="C578755" s="77"/>
    </row>
    <row r="578756" spans="2:3" x14ac:dyDescent="0.25">
      <c r="B578756" s="78"/>
      <c r="C578756" s="77"/>
    </row>
    <row r="578757" spans="2:3" x14ac:dyDescent="0.25">
      <c r="B578757" s="78"/>
      <c r="C578757" s="77"/>
    </row>
    <row r="578758" spans="2:3" x14ac:dyDescent="0.25">
      <c r="B578758" s="78"/>
      <c r="C578758" s="77"/>
    </row>
    <row r="578759" spans="2:3" x14ac:dyDescent="0.25">
      <c r="B578759" s="78"/>
      <c r="C578759" s="77"/>
    </row>
    <row r="578760" spans="2:3" x14ac:dyDescent="0.25">
      <c r="B578760" s="78"/>
      <c r="C578760" s="77"/>
    </row>
    <row r="578761" spans="2:3" x14ac:dyDescent="0.25">
      <c r="B578761" s="78"/>
      <c r="C578761" s="77"/>
    </row>
    <row r="578762" spans="2:3" x14ac:dyDescent="0.25">
      <c r="B578762" s="78"/>
      <c r="C578762" s="77"/>
    </row>
    <row r="578763" spans="2:3" x14ac:dyDescent="0.25">
      <c r="B578763" s="78"/>
      <c r="C578763" s="77"/>
    </row>
    <row r="578764" spans="2:3" x14ac:dyDescent="0.25">
      <c r="B578764" s="78"/>
      <c r="C578764" s="77"/>
    </row>
    <row r="578765" spans="2:3" x14ac:dyDescent="0.25">
      <c r="B578765" s="78"/>
      <c r="C578765" s="77"/>
    </row>
    <row r="578766" spans="2:3" x14ac:dyDescent="0.25">
      <c r="B578766" s="78"/>
      <c r="C578766" s="77"/>
    </row>
    <row r="578876" spans="2:3" x14ac:dyDescent="0.25">
      <c r="B578876" s="78"/>
      <c r="C578876" s="77"/>
    </row>
    <row r="578877" spans="2:3" x14ac:dyDescent="0.25">
      <c r="B578877" s="78"/>
      <c r="C578877" s="77"/>
    </row>
    <row r="578878" spans="2:3" x14ac:dyDescent="0.25">
      <c r="B578878" s="78"/>
      <c r="C578878" s="77"/>
    </row>
    <row r="578879" spans="2:3" x14ac:dyDescent="0.25">
      <c r="B578879" s="78"/>
      <c r="C578879" s="77"/>
    </row>
    <row r="578880" spans="2:3" x14ac:dyDescent="0.25">
      <c r="B578880" s="78"/>
      <c r="C578880" s="77"/>
    </row>
    <row r="578881" spans="2:3" x14ac:dyDescent="0.25">
      <c r="B578881" s="78"/>
      <c r="C578881" s="77"/>
    </row>
    <row r="578882" spans="2:3" x14ac:dyDescent="0.25">
      <c r="B578882" s="78"/>
      <c r="C578882" s="77"/>
    </row>
    <row r="578883" spans="2:3" x14ac:dyDescent="0.25">
      <c r="B578883" s="78"/>
      <c r="C578883" s="77"/>
    </row>
    <row r="578884" spans="2:3" x14ac:dyDescent="0.25">
      <c r="B578884" s="78"/>
      <c r="C578884" s="77"/>
    </row>
    <row r="578885" spans="2:3" x14ac:dyDescent="0.25">
      <c r="B578885" s="78"/>
      <c r="C578885" s="77"/>
    </row>
    <row r="578886" spans="2:3" x14ac:dyDescent="0.25">
      <c r="B578886" s="78"/>
      <c r="C578886" s="77"/>
    </row>
    <row r="578887" spans="2:3" x14ac:dyDescent="0.25">
      <c r="B578887" s="78"/>
      <c r="C578887" s="77"/>
    </row>
    <row r="578888" spans="2:3" x14ac:dyDescent="0.25">
      <c r="B578888" s="78"/>
      <c r="C578888" s="77"/>
    </row>
    <row r="578998" spans="2:3" x14ac:dyDescent="0.25">
      <c r="B578998" s="78"/>
      <c r="C578998" s="77"/>
    </row>
    <row r="578999" spans="2:3" x14ac:dyDescent="0.25">
      <c r="B578999" s="78"/>
      <c r="C578999" s="77"/>
    </row>
    <row r="579000" spans="2:3" x14ac:dyDescent="0.25">
      <c r="B579000" s="78"/>
      <c r="C579000" s="77"/>
    </row>
    <row r="579001" spans="2:3" x14ac:dyDescent="0.25">
      <c r="B579001" s="78"/>
      <c r="C579001" s="77"/>
    </row>
    <row r="579002" spans="2:3" x14ac:dyDescent="0.25">
      <c r="B579002" s="78"/>
      <c r="C579002" s="77"/>
    </row>
    <row r="579003" spans="2:3" x14ac:dyDescent="0.25">
      <c r="B579003" s="78"/>
      <c r="C579003" s="77"/>
    </row>
    <row r="579004" spans="2:3" x14ac:dyDescent="0.25">
      <c r="B579004" s="78"/>
      <c r="C579004" s="77"/>
    </row>
    <row r="579005" spans="2:3" x14ac:dyDescent="0.25">
      <c r="B579005" s="78"/>
      <c r="C579005" s="77"/>
    </row>
    <row r="579006" spans="2:3" x14ac:dyDescent="0.25">
      <c r="B579006" s="78"/>
      <c r="C579006" s="77"/>
    </row>
    <row r="579007" spans="2:3" x14ac:dyDescent="0.25">
      <c r="B579007" s="78"/>
      <c r="C579007" s="77"/>
    </row>
    <row r="579008" spans="2:3" x14ac:dyDescent="0.25">
      <c r="B579008" s="78"/>
      <c r="C579008" s="77"/>
    </row>
    <row r="579009" spans="2:3" x14ac:dyDescent="0.25">
      <c r="B579009" s="78"/>
      <c r="C579009" s="77"/>
    </row>
    <row r="579010" spans="2:3" x14ac:dyDescent="0.25">
      <c r="B579010" s="78"/>
      <c r="C579010" s="77"/>
    </row>
    <row r="579120" spans="2:3" x14ac:dyDescent="0.25">
      <c r="B579120" s="78"/>
      <c r="C579120" s="77"/>
    </row>
    <row r="579121" spans="2:3" x14ac:dyDescent="0.25">
      <c r="B579121" s="78"/>
      <c r="C579121" s="77"/>
    </row>
    <row r="579122" spans="2:3" x14ac:dyDescent="0.25">
      <c r="B579122" s="78"/>
      <c r="C579122" s="77"/>
    </row>
    <row r="579123" spans="2:3" x14ac:dyDescent="0.25">
      <c r="B579123" s="78"/>
      <c r="C579123" s="77"/>
    </row>
    <row r="579124" spans="2:3" x14ac:dyDescent="0.25">
      <c r="B579124" s="78"/>
      <c r="C579124" s="77"/>
    </row>
    <row r="579125" spans="2:3" x14ac:dyDescent="0.25">
      <c r="B579125" s="78"/>
      <c r="C579125" s="77"/>
    </row>
    <row r="579126" spans="2:3" x14ac:dyDescent="0.25">
      <c r="B579126" s="78"/>
      <c r="C579126" s="77"/>
    </row>
    <row r="579127" spans="2:3" x14ac:dyDescent="0.25">
      <c r="B579127" s="78"/>
      <c r="C579127" s="77"/>
    </row>
    <row r="579128" spans="2:3" x14ac:dyDescent="0.25">
      <c r="B579128" s="78"/>
      <c r="C579128" s="77"/>
    </row>
    <row r="579129" spans="2:3" x14ac:dyDescent="0.25">
      <c r="B579129" s="78"/>
      <c r="C579129" s="77"/>
    </row>
    <row r="579130" spans="2:3" x14ac:dyDescent="0.25">
      <c r="B579130" s="78"/>
      <c r="C579130" s="77"/>
    </row>
    <row r="579131" spans="2:3" x14ac:dyDescent="0.25">
      <c r="B579131" s="78"/>
      <c r="C579131" s="77"/>
    </row>
    <row r="579132" spans="2:3" x14ac:dyDescent="0.25">
      <c r="B579132" s="78"/>
      <c r="C579132" s="77"/>
    </row>
    <row r="579242" spans="2:3" x14ac:dyDescent="0.25">
      <c r="B579242" s="78"/>
      <c r="C579242" s="77"/>
    </row>
    <row r="579243" spans="2:3" x14ac:dyDescent="0.25">
      <c r="B579243" s="78"/>
      <c r="C579243" s="77"/>
    </row>
    <row r="579244" spans="2:3" x14ac:dyDescent="0.25">
      <c r="B579244" s="78"/>
      <c r="C579244" s="77"/>
    </row>
    <row r="579245" spans="2:3" x14ac:dyDescent="0.25">
      <c r="B579245" s="78"/>
      <c r="C579245" s="77"/>
    </row>
    <row r="579246" spans="2:3" x14ac:dyDescent="0.25">
      <c r="B579246" s="78"/>
      <c r="C579246" s="77"/>
    </row>
    <row r="579247" spans="2:3" x14ac:dyDescent="0.25">
      <c r="B579247" s="78"/>
      <c r="C579247" s="77"/>
    </row>
    <row r="579248" spans="2:3" x14ac:dyDescent="0.25">
      <c r="B579248" s="78"/>
      <c r="C579248" s="77"/>
    </row>
    <row r="579249" spans="2:3" x14ac:dyDescent="0.25">
      <c r="B579249" s="78"/>
      <c r="C579249" s="77"/>
    </row>
    <row r="579250" spans="2:3" x14ac:dyDescent="0.25">
      <c r="B579250" s="78"/>
      <c r="C579250" s="77"/>
    </row>
    <row r="579251" spans="2:3" x14ac:dyDescent="0.25">
      <c r="B579251" s="78"/>
      <c r="C579251" s="77"/>
    </row>
    <row r="579252" spans="2:3" x14ac:dyDescent="0.25">
      <c r="B579252" s="78"/>
      <c r="C579252" s="77"/>
    </row>
    <row r="579253" spans="2:3" x14ac:dyDescent="0.25">
      <c r="B579253" s="78"/>
      <c r="C579253" s="77"/>
    </row>
    <row r="579254" spans="2:3" x14ac:dyDescent="0.25">
      <c r="B579254" s="78"/>
      <c r="C579254" s="77"/>
    </row>
    <row r="579364" spans="2:3" x14ac:dyDescent="0.25">
      <c r="B579364" s="78"/>
      <c r="C579364" s="77"/>
    </row>
    <row r="579365" spans="2:3" x14ac:dyDescent="0.25">
      <c r="B579365" s="78"/>
      <c r="C579365" s="77"/>
    </row>
    <row r="579366" spans="2:3" x14ac:dyDescent="0.25">
      <c r="B579366" s="78"/>
      <c r="C579366" s="77"/>
    </row>
    <row r="579367" spans="2:3" x14ac:dyDescent="0.25">
      <c r="B579367" s="78"/>
      <c r="C579367" s="77"/>
    </row>
    <row r="579368" spans="2:3" x14ac:dyDescent="0.25">
      <c r="B579368" s="78"/>
      <c r="C579368" s="77"/>
    </row>
    <row r="579369" spans="2:3" x14ac:dyDescent="0.25">
      <c r="B579369" s="78"/>
      <c r="C579369" s="77"/>
    </row>
    <row r="579370" spans="2:3" x14ac:dyDescent="0.25">
      <c r="B579370" s="78"/>
      <c r="C579370" s="77"/>
    </row>
    <row r="579371" spans="2:3" x14ac:dyDescent="0.25">
      <c r="B579371" s="78"/>
      <c r="C579371" s="77"/>
    </row>
    <row r="579372" spans="2:3" x14ac:dyDescent="0.25">
      <c r="B579372" s="78"/>
      <c r="C579372" s="77"/>
    </row>
    <row r="579373" spans="2:3" x14ac:dyDescent="0.25">
      <c r="B579373" s="78"/>
      <c r="C579373" s="77"/>
    </row>
    <row r="579374" spans="2:3" x14ac:dyDescent="0.25">
      <c r="B579374" s="78"/>
      <c r="C579374" s="77"/>
    </row>
    <row r="579375" spans="2:3" x14ac:dyDescent="0.25">
      <c r="B579375" s="78"/>
      <c r="C579375" s="77"/>
    </row>
    <row r="579376" spans="2:3" x14ac:dyDescent="0.25">
      <c r="B579376" s="78"/>
      <c r="C579376" s="77"/>
    </row>
    <row r="579486" spans="2:3" x14ac:dyDescent="0.25">
      <c r="B579486" s="78"/>
      <c r="C579486" s="77"/>
    </row>
    <row r="579487" spans="2:3" x14ac:dyDescent="0.25">
      <c r="B579487" s="78"/>
      <c r="C579487" s="77"/>
    </row>
    <row r="579488" spans="2:3" x14ac:dyDescent="0.25">
      <c r="B579488" s="78"/>
      <c r="C579488" s="77"/>
    </row>
    <row r="579489" spans="2:3" x14ac:dyDescent="0.25">
      <c r="B579489" s="78"/>
      <c r="C579489" s="77"/>
    </row>
    <row r="579490" spans="2:3" x14ac:dyDescent="0.25">
      <c r="B579490" s="78"/>
      <c r="C579490" s="77"/>
    </row>
    <row r="579491" spans="2:3" x14ac:dyDescent="0.25">
      <c r="B579491" s="78"/>
      <c r="C579491" s="77"/>
    </row>
    <row r="579492" spans="2:3" x14ac:dyDescent="0.25">
      <c r="B579492" s="78"/>
      <c r="C579492" s="77"/>
    </row>
    <row r="579493" spans="2:3" x14ac:dyDescent="0.25">
      <c r="B579493" s="78"/>
      <c r="C579493" s="77"/>
    </row>
    <row r="579494" spans="2:3" x14ac:dyDescent="0.25">
      <c r="B579494" s="78"/>
      <c r="C579494" s="77"/>
    </row>
    <row r="579495" spans="2:3" x14ac:dyDescent="0.25">
      <c r="B579495" s="78"/>
      <c r="C579495" s="77"/>
    </row>
    <row r="579496" spans="2:3" x14ac:dyDescent="0.25">
      <c r="B579496" s="78"/>
      <c r="C579496" s="77"/>
    </row>
    <row r="579497" spans="2:3" x14ac:dyDescent="0.25">
      <c r="B579497" s="78"/>
      <c r="C579497" s="77"/>
    </row>
    <row r="579498" spans="2:3" x14ac:dyDescent="0.25">
      <c r="B579498" s="78"/>
      <c r="C579498" s="77"/>
    </row>
    <row r="579608" spans="2:3" x14ac:dyDescent="0.25">
      <c r="B579608" s="78"/>
      <c r="C579608" s="77"/>
    </row>
    <row r="579609" spans="2:3" x14ac:dyDescent="0.25">
      <c r="B579609" s="78"/>
      <c r="C579609" s="77"/>
    </row>
    <row r="579610" spans="2:3" x14ac:dyDescent="0.25">
      <c r="B579610" s="78"/>
      <c r="C579610" s="77"/>
    </row>
    <row r="579611" spans="2:3" x14ac:dyDescent="0.25">
      <c r="B579611" s="78"/>
      <c r="C579611" s="77"/>
    </row>
    <row r="579612" spans="2:3" x14ac:dyDescent="0.25">
      <c r="B579612" s="78"/>
      <c r="C579612" s="77"/>
    </row>
    <row r="579613" spans="2:3" x14ac:dyDescent="0.25">
      <c r="B579613" s="78"/>
      <c r="C579613" s="77"/>
    </row>
    <row r="579614" spans="2:3" x14ac:dyDescent="0.25">
      <c r="B579614" s="78"/>
      <c r="C579614" s="77"/>
    </row>
    <row r="579615" spans="2:3" x14ac:dyDescent="0.25">
      <c r="B579615" s="78"/>
      <c r="C579615" s="77"/>
    </row>
    <row r="579616" spans="2:3" x14ac:dyDescent="0.25">
      <c r="B579616" s="78"/>
      <c r="C579616" s="77"/>
    </row>
    <row r="579617" spans="2:3" x14ac:dyDescent="0.25">
      <c r="B579617" s="78"/>
      <c r="C579617" s="77"/>
    </row>
    <row r="579618" spans="2:3" x14ac:dyDescent="0.25">
      <c r="B579618" s="78"/>
      <c r="C579618" s="77"/>
    </row>
    <row r="579619" spans="2:3" x14ac:dyDescent="0.25">
      <c r="B579619" s="78"/>
      <c r="C579619" s="77"/>
    </row>
    <row r="579620" spans="2:3" x14ac:dyDescent="0.25">
      <c r="B579620" s="78"/>
      <c r="C579620" s="77"/>
    </row>
    <row r="579730" spans="2:3" x14ac:dyDescent="0.25">
      <c r="B579730" s="78"/>
      <c r="C579730" s="77"/>
    </row>
    <row r="579731" spans="2:3" x14ac:dyDescent="0.25">
      <c r="B579731" s="78"/>
      <c r="C579731" s="77"/>
    </row>
    <row r="579732" spans="2:3" x14ac:dyDescent="0.25">
      <c r="B579732" s="78"/>
      <c r="C579732" s="77"/>
    </row>
    <row r="579733" spans="2:3" x14ac:dyDescent="0.25">
      <c r="B579733" s="78"/>
      <c r="C579733" s="77"/>
    </row>
    <row r="579734" spans="2:3" x14ac:dyDescent="0.25">
      <c r="B579734" s="78"/>
      <c r="C579734" s="77"/>
    </row>
    <row r="579735" spans="2:3" x14ac:dyDescent="0.25">
      <c r="B579735" s="78"/>
      <c r="C579735" s="77"/>
    </row>
    <row r="579736" spans="2:3" x14ac:dyDescent="0.25">
      <c r="B579736" s="78"/>
      <c r="C579736" s="77"/>
    </row>
    <row r="579737" spans="2:3" x14ac:dyDescent="0.25">
      <c r="B579737" s="78"/>
      <c r="C579737" s="77"/>
    </row>
    <row r="579738" spans="2:3" x14ac:dyDescent="0.25">
      <c r="B579738" s="78"/>
      <c r="C579738" s="77"/>
    </row>
    <row r="579739" spans="2:3" x14ac:dyDescent="0.25">
      <c r="B579739" s="78"/>
      <c r="C579739" s="77"/>
    </row>
    <row r="579740" spans="2:3" x14ac:dyDescent="0.25">
      <c r="B579740" s="78"/>
      <c r="C579740" s="77"/>
    </row>
    <row r="579741" spans="2:3" x14ac:dyDescent="0.25">
      <c r="B579741" s="78"/>
      <c r="C579741" s="77"/>
    </row>
    <row r="579742" spans="2:3" x14ac:dyDescent="0.25">
      <c r="B579742" s="78"/>
      <c r="C579742" s="77"/>
    </row>
    <row r="579852" spans="2:3" x14ac:dyDescent="0.25">
      <c r="B579852" s="78"/>
      <c r="C579852" s="77"/>
    </row>
    <row r="579853" spans="2:3" x14ac:dyDescent="0.25">
      <c r="B579853" s="78"/>
      <c r="C579853" s="77"/>
    </row>
    <row r="579854" spans="2:3" x14ac:dyDescent="0.25">
      <c r="B579854" s="78"/>
      <c r="C579854" s="77"/>
    </row>
    <row r="579855" spans="2:3" x14ac:dyDescent="0.25">
      <c r="B579855" s="78"/>
      <c r="C579855" s="77"/>
    </row>
    <row r="579856" spans="2:3" x14ac:dyDescent="0.25">
      <c r="B579856" s="78"/>
      <c r="C579856" s="77"/>
    </row>
    <row r="579857" spans="2:3" x14ac:dyDescent="0.25">
      <c r="B579857" s="78"/>
      <c r="C579857" s="77"/>
    </row>
    <row r="579858" spans="2:3" x14ac:dyDescent="0.25">
      <c r="B579858" s="78"/>
      <c r="C579858" s="77"/>
    </row>
    <row r="579859" spans="2:3" x14ac:dyDescent="0.25">
      <c r="B579859" s="78"/>
      <c r="C579859" s="77"/>
    </row>
    <row r="579860" spans="2:3" x14ac:dyDescent="0.25">
      <c r="B579860" s="78"/>
      <c r="C579860" s="77"/>
    </row>
    <row r="579861" spans="2:3" x14ac:dyDescent="0.25">
      <c r="B579861" s="78"/>
      <c r="C579861" s="77"/>
    </row>
    <row r="579862" spans="2:3" x14ac:dyDescent="0.25">
      <c r="B579862" s="78"/>
      <c r="C579862" s="77"/>
    </row>
    <row r="579863" spans="2:3" x14ac:dyDescent="0.25">
      <c r="B579863" s="78"/>
      <c r="C579863" s="77"/>
    </row>
    <row r="579864" spans="2:3" x14ac:dyDescent="0.25">
      <c r="B579864" s="78"/>
      <c r="C579864" s="77"/>
    </row>
    <row r="579974" spans="2:3" x14ac:dyDescent="0.25">
      <c r="B579974" s="78"/>
      <c r="C579974" s="77"/>
    </row>
    <row r="579975" spans="2:3" x14ac:dyDescent="0.25">
      <c r="B579975" s="78"/>
      <c r="C579975" s="77"/>
    </row>
    <row r="579976" spans="2:3" x14ac:dyDescent="0.25">
      <c r="B579976" s="78"/>
      <c r="C579976" s="77"/>
    </row>
    <row r="579977" spans="2:3" x14ac:dyDescent="0.25">
      <c r="B579977" s="78"/>
      <c r="C579977" s="77"/>
    </row>
    <row r="579978" spans="2:3" x14ac:dyDescent="0.25">
      <c r="B579978" s="78"/>
      <c r="C579978" s="77"/>
    </row>
    <row r="579979" spans="2:3" x14ac:dyDescent="0.25">
      <c r="B579979" s="78"/>
      <c r="C579979" s="77"/>
    </row>
    <row r="579980" spans="2:3" x14ac:dyDescent="0.25">
      <c r="B579980" s="78"/>
      <c r="C579980" s="77"/>
    </row>
    <row r="579981" spans="2:3" x14ac:dyDescent="0.25">
      <c r="B579981" s="78"/>
      <c r="C579981" s="77"/>
    </row>
    <row r="579982" spans="2:3" x14ac:dyDescent="0.25">
      <c r="B579982" s="78"/>
      <c r="C579982" s="77"/>
    </row>
    <row r="579983" spans="2:3" x14ac:dyDescent="0.25">
      <c r="B579983" s="78"/>
      <c r="C579983" s="77"/>
    </row>
    <row r="579984" spans="2:3" x14ac:dyDescent="0.25">
      <c r="B579984" s="78"/>
      <c r="C579984" s="77"/>
    </row>
    <row r="579985" spans="2:3" x14ac:dyDescent="0.25">
      <c r="B579985" s="78"/>
      <c r="C579985" s="77"/>
    </row>
    <row r="579986" spans="2:3" x14ac:dyDescent="0.25">
      <c r="B579986" s="78"/>
      <c r="C579986" s="77"/>
    </row>
    <row r="580096" spans="2:3" x14ac:dyDescent="0.25">
      <c r="B580096" s="78"/>
      <c r="C580096" s="77"/>
    </row>
    <row r="580097" spans="2:3" x14ac:dyDescent="0.25">
      <c r="B580097" s="78"/>
      <c r="C580097" s="77"/>
    </row>
    <row r="580098" spans="2:3" x14ac:dyDescent="0.25">
      <c r="B580098" s="78"/>
      <c r="C580098" s="77"/>
    </row>
    <row r="580099" spans="2:3" x14ac:dyDescent="0.25">
      <c r="B580099" s="78"/>
      <c r="C580099" s="77"/>
    </row>
    <row r="580100" spans="2:3" x14ac:dyDescent="0.25">
      <c r="B580100" s="78"/>
      <c r="C580100" s="77"/>
    </row>
    <row r="580101" spans="2:3" x14ac:dyDescent="0.25">
      <c r="B580101" s="78"/>
      <c r="C580101" s="77"/>
    </row>
    <row r="580102" spans="2:3" x14ac:dyDescent="0.25">
      <c r="B580102" s="78"/>
      <c r="C580102" s="77"/>
    </row>
    <row r="580103" spans="2:3" x14ac:dyDescent="0.25">
      <c r="B580103" s="78"/>
      <c r="C580103" s="77"/>
    </row>
    <row r="580104" spans="2:3" x14ac:dyDescent="0.25">
      <c r="B580104" s="78"/>
      <c r="C580104" s="77"/>
    </row>
    <row r="580105" spans="2:3" x14ac:dyDescent="0.25">
      <c r="B580105" s="78"/>
      <c r="C580105" s="77"/>
    </row>
    <row r="580106" spans="2:3" x14ac:dyDescent="0.25">
      <c r="B580106" s="78"/>
      <c r="C580106" s="77"/>
    </row>
    <row r="580107" spans="2:3" x14ac:dyDescent="0.25">
      <c r="B580107" s="78"/>
      <c r="C580107" s="77"/>
    </row>
    <row r="580108" spans="2:3" x14ac:dyDescent="0.25">
      <c r="B580108" s="78"/>
      <c r="C580108" s="77"/>
    </row>
    <row r="580218" spans="2:3" x14ac:dyDescent="0.25">
      <c r="B580218" s="78"/>
      <c r="C580218" s="77"/>
    </row>
    <row r="580219" spans="2:3" x14ac:dyDescent="0.25">
      <c r="B580219" s="78"/>
      <c r="C580219" s="77"/>
    </row>
    <row r="580220" spans="2:3" x14ac:dyDescent="0.25">
      <c r="B580220" s="78"/>
      <c r="C580220" s="77"/>
    </row>
    <row r="580221" spans="2:3" x14ac:dyDescent="0.25">
      <c r="B580221" s="78"/>
      <c r="C580221" s="77"/>
    </row>
    <row r="580222" spans="2:3" x14ac:dyDescent="0.25">
      <c r="B580222" s="78"/>
      <c r="C580222" s="77"/>
    </row>
    <row r="580223" spans="2:3" x14ac:dyDescent="0.25">
      <c r="B580223" s="78"/>
      <c r="C580223" s="77"/>
    </row>
    <row r="580224" spans="2:3" x14ac:dyDescent="0.25">
      <c r="B580224" s="78"/>
      <c r="C580224" s="77"/>
    </row>
    <row r="580225" spans="2:3" x14ac:dyDescent="0.25">
      <c r="B580225" s="78"/>
      <c r="C580225" s="77"/>
    </row>
    <row r="580226" spans="2:3" x14ac:dyDescent="0.25">
      <c r="B580226" s="78"/>
      <c r="C580226" s="77"/>
    </row>
    <row r="580227" spans="2:3" x14ac:dyDescent="0.25">
      <c r="B580227" s="78"/>
      <c r="C580227" s="77"/>
    </row>
    <row r="580228" spans="2:3" x14ac:dyDescent="0.25">
      <c r="B580228" s="78"/>
      <c r="C580228" s="77"/>
    </row>
    <row r="580229" spans="2:3" x14ac:dyDescent="0.25">
      <c r="B580229" s="78"/>
      <c r="C580229" s="77"/>
    </row>
    <row r="580230" spans="2:3" x14ac:dyDescent="0.25">
      <c r="B580230" s="78"/>
      <c r="C580230" s="77"/>
    </row>
    <row r="580340" spans="2:3" x14ac:dyDescent="0.25">
      <c r="B580340" s="78"/>
      <c r="C580340" s="77"/>
    </row>
    <row r="580341" spans="2:3" x14ac:dyDescent="0.25">
      <c r="B580341" s="78"/>
      <c r="C580341" s="77"/>
    </row>
    <row r="580342" spans="2:3" x14ac:dyDescent="0.25">
      <c r="B580342" s="78"/>
      <c r="C580342" s="77"/>
    </row>
    <row r="580343" spans="2:3" x14ac:dyDescent="0.25">
      <c r="B580343" s="78"/>
      <c r="C580343" s="77"/>
    </row>
    <row r="580344" spans="2:3" x14ac:dyDescent="0.25">
      <c r="B580344" s="78"/>
      <c r="C580344" s="77"/>
    </row>
    <row r="580345" spans="2:3" x14ac:dyDescent="0.25">
      <c r="B580345" s="78"/>
      <c r="C580345" s="77"/>
    </row>
    <row r="580346" spans="2:3" x14ac:dyDescent="0.25">
      <c r="B580346" s="78"/>
      <c r="C580346" s="77"/>
    </row>
    <row r="580347" spans="2:3" x14ac:dyDescent="0.25">
      <c r="B580347" s="78"/>
      <c r="C580347" s="77"/>
    </row>
    <row r="580348" spans="2:3" x14ac:dyDescent="0.25">
      <c r="B580348" s="78"/>
      <c r="C580348" s="77"/>
    </row>
    <row r="580349" spans="2:3" x14ac:dyDescent="0.25">
      <c r="B580349" s="78"/>
      <c r="C580349" s="77"/>
    </row>
    <row r="580350" spans="2:3" x14ac:dyDescent="0.25">
      <c r="B580350" s="78"/>
      <c r="C580350" s="77"/>
    </row>
    <row r="580351" spans="2:3" x14ac:dyDescent="0.25">
      <c r="B580351" s="78"/>
      <c r="C580351" s="77"/>
    </row>
    <row r="580352" spans="2:3" x14ac:dyDescent="0.25">
      <c r="B580352" s="78"/>
      <c r="C580352" s="77"/>
    </row>
    <row r="580462" spans="2:3" x14ac:dyDescent="0.25">
      <c r="B580462" s="78"/>
      <c r="C580462" s="77"/>
    </row>
    <row r="580463" spans="2:3" x14ac:dyDescent="0.25">
      <c r="B580463" s="78"/>
      <c r="C580463" s="77"/>
    </row>
    <row r="580464" spans="2:3" x14ac:dyDescent="0.25">
      <c r="B580464" s="78"/>
      <c r="C580464" s="77"/>
    </row>
    <row r="580465" spans="2:3" x14ac:dyDescent="0.25">
      <c r="B580465" s="78"/>
      <c r="C580465" s="77"/>
    </row>
    <row r="580466" spans="2:3" x14ac:dyDescent="0.25">
      <c r="B580466" s="78"/>
      <c r="C580466" s="77"/>
    </row>
    <row r="580467" spans="2:3" x14ac:dyDescent="0.25">
      <c r="B580467" s="78"/>
      <c r="C580467" s="77"/>
    </row>
    <row r="580468" spans="2:3" x14ac:dyDescent="0.25">
      <c r="B580468" s="78"/>
      <c r="C580468" s="77"/>
    </row>
    <row r="580469" spans="2:3" x14ac:dyDescent="0.25">
      <c r="B580469" s="78"/>
      <c r="C580469" s="77"/>
    </row>
    <row r="580470" spans="2:3" x14ac:dyDescent="0.25">
      <c r="B580470" s="78"/>
      <c r="C580470" s="77"/>
    </row>
    <row r="580471" spans="2:3" x14ac:dyDescent="0.25">
      <c r="B580471" s="78"/>
      <c r="C580471" s="77"/>
    </row>
    <row r="580472" spans="2:3" x14ac:dyDescent="0.25">
      <c r="B580472" s="78"/>
      <c r="C580472" s="77"/>
    </row>
    <row r="580473" spans="2:3" x14ac:dyDescent="0.25">
      <c r="B580473" s="78"/>
      <c r="C580473" s="77"/>
    </row>
    <row r="580474" spans="2:3" x14ac:dyDescent="0.25">
      <c r="B580474" s="78"/>
      <c r="C580474" s="77"/>
    </row>
    <row r="580584" spans="2:3" x14ac:dyDescent="0.25">
      <c r="B580584" s="78"/>
      <c r="C580584" s="77"/>
    </row>
    <row r="580585" spans="2:3" x14ac:dyDescent="0.25">
      <c r="B580585" s="78"/>
      <c r="C580585" s="77"/>
    </row>
    <row r="580586" spans="2:3" x14ac:dyDescent="0.25">
      <c r="B580586" s="78"/>
      <c r="C580586" s="77"/>
    </row>
    <row r="580587" spans="2:3" x14ac:dyDescent="0.25">
      <c r="B580587" s="78"/>
      <c r="C580587" s="77"/>
    </row>
    <row r="580588" spans="2:3" x14ac:dyDescent="0.25">
      <c r="B580588" s="78"/>
      <c r="C580588" s="77"/>
    </row>
    <row r="580589" spans="2:3" x14ac:dyDescent="0.25">
      <c r="B580589" s="78"/>
      <c r="C580589" s="77"/>
    </row>
    <row r="580590" spans="2:3" x14ac:dyDescent="0.25">
      <c r="B580590" s="78"/>
      <c r="C580590" s="77"/>
    </row>
    <row r="580591" spans="2:3" x14ac:dyDescent="0.25">
      <c r="B580591" s="78"/>
      <c r="C580591" s="77"/>
    </row>
    <row r="580592" spans="2:3" x14ac:dyDescent="0.25">
      <c r="B580592" s="78"/>
      <c r="C580592" s="77"/>
    </row>
    <row r="580593" spans="2:3" x14ac:dyDescent="0.25">
      <c r="B580593" s="78"/>
      <c r="C580593" s="77"/>
    </row>
    <row r="580594" spans="2:3" x14ac:dyDescent="0.25">
      <c r="B580594" s="78"/>
      <c r="C580594" s="77"/>
    </row>
    <row r="580595" spans="2:3" x14ac:dyDescent="0.25">
      <c r="B580595" s="78"/>
      <c r="C580595" s="77"/>
    </row>
    <row r="580596" spans="2:3" x14ac:dyDescent="0.25">
      <c r="B580596" s="78"/>
      <c r="C580596" s="77"/>
    </row>
    <row r="580706" spans="2:3" x14ac:dyDescent="0.25">
      <c r="B580706" s="78"/>
      <c r="C580706" s="77"/>
    </row>
    <row r="580707" spans="2:3" x14ac:dyDescent="0.25">
      <c r="B580707" s="78"/>
      <c r="C580707" s="77"/>
    </row>
    <row r="580708" spans="2:3" x14ac:dyDescent="0.25">
      <c r="B580708" s="78"/>
      <c r="C580708" s="77"/>
    </row>
    <row r="580709" spans="2:3" x14ac:dyDescent="0.25">
      <c r="B580709" s="78"/>
      <c r="C580709" s="77"/>
    </row>
    <row r="580710" spans="2:3" x14ac:dyDescent="0.25">
      <c r="B580710" s="78"/>
      <c r="C580710" s="77"/>
    </row>
    <row r="580711" spans="2:3" x14ac:dyDescent="0.25">
      <c r="B580711" s="78"/>
      <c r="C580711" s="77"/>
    </row>
    <row r="580712" spans="2:3" x14ac:dyDescent="0.25">
      <c r="B580712" s="78"/>
      <c r="C580712" s="77"/>
    </row>
    <row r="580713" spans="2:3" x14ac:dyDescent="0.25">
      <c r="B580713" s="78"/>
      <c r="C580713" s="77"/>
    </row>
    <row r="580714" spans="2:3" x14ac:dyDescent="0.25">
      <c r="B580714" s="78"/>
      <c r="C580714" s="77"/>
    </row>
    <row r="580715" spans="2:3" x14ac:dyDescent="0.25">
      <c r="B580715" s="78"/>
      <c r="C580715" s="77"/>
    </row>
    <row r="580716" spans="2:3" x14ac:dyDescent="0.25">
      <c r="B580716" s="78"/>
      <c r="C580716" s="77"/>
    </row>
    <row r="580717" spans="2:3" x14ac:dyDescent="0.25">
      <c r="B580717" s="78"/>
      <c r="C580717" s="77"/>
    </row>
    <row r="580718" spans="2:3" x14ac:dyDescent="0.25">
      <c r="B580718" s="78"/>
      <c r="C580718" s="77"/>
    </row>
    <row r="580828" spans="2:3" x14ac:dyDescent="0.25">
      <c r="B580828" s="78"/>
      <c r="C580828" s="77"/>
    </row>
    <row r="580829" spans="2:3" x14ac:dyDescent="0.25">
      <c r="B580829" s="78"/>
      <c r="C580829" s="77"/>
    </row>
    <row r="580830" spans="2:3" x14ac:dyDescent="0.25">
      <c r="B580830" s="78"/>
      <c r="C580830" s="77"/>
    </row>
    <row r="580831" spans="2:3" x14ac:dyDescent="0.25">
      <c r="B580831" s="78"/>
      <c r="C580831" s="77"/>
    </row>
    <row r="580832" spans="2:3" x14ac:dyDescent="0.25">
      <c r="B580832" s="78"/>
      <c r="C580832" s="77"/>
    </row>
    <row r="580833" spans="2:3" x14ac:dyDescent="0.25">
      <c r="B580833" s="78"/>
      <c r="C580833" s="77"/>
    </row>
    <row r="580834" spans="2:3" x14ac:dyDescent="0.25">
      <c r="B580834" s="78"/>
      <c r="C580834" s="77"/>
    </row>
    <row r="580835" spans="2:3" x14ac:dyDescent="0.25">
      <c r="B580835" s="78"/>
      <c r="C580835" s="77"/>
    </row>
    <row r="580836" spans="2:3" x14ac:dyDescent="0.25">
      <c r="B580836" s="78"/>
      <c r="C580836" s="77"/>
    </row>
    <row r="580837" spans="2:3" x14ac:dyDescent="0.25">
      <c r="B580837" s="78"/>
      <c r="C580837" s="77"/>
    </row>
    <row r="580838" spans="2:3" x14ac:dyDescent="0.25">
      <c r="B580838" s="78"/>
      <c r="C580838" s="77"/>
    </row>
    <row r="580839" spans="2:3" x14ac:dyDescent="0.25">
      <c r="B580839" s="78"/>
      <c r="C580839" s="77"/>
    </row>
    <row r="580840" spans="2:3" x14ac:dyDescent="0.25">
      <c r="B580840" s="78"/>
      <c r="C580840" s="77"/>
    </row>
    <row r="580950" spans="2:3" x14ac:dyDescent="0.25">
      <c r="B580950" s="78"/>
      <c r="C580950" s="77"/>
    </row>
    <row r="580951" spans="2:3" x14ac:dyDescent="0.25">
      <c r="B580951" s="78"/>
      <c r="C580951" s="77"/>
    </row>
    <row r="580952" spans="2:3" x14ac:dyDescent="0.25">
      <c r="B580952" s="78"/>
      <c r="C580952" s="77"/>
    </row>
    <row r="580953" spans="2:3" x14ac:dyDescent="0.25">
      <c r="B580953" s="78"/>
      <c r="C580953" s="77"/>
    </row>
    <row r="580954" spans="2:3" x14ac:dyDescent="0.25">
      <c r="B580954" s="78"/>
      <c r="C580954" s="77"/>
    </row>
    <row r="580955" spans="2:3" x14ac:dyDescent="0.25">
      <c r="B580955" s="78"/>
      <c r="C580955" s="77"/>
    </row>
    <row r="580956" spans="2:3" x14ac:dyDescent="0.25">
      <c r="B580956" s="78"/>
      <c r="C580956" s="77"/>
    </row>
    <row r="580957" spans="2:3" x14ac:dyDescent="0.25">
      <c r="B580957" s="78"/>
      <c r="C580957" s="77"/>
    </row>
    <row r="580958" spans="2:3" x14ac:dyDescent="0.25">
      <c r="B580958" s="78"/>
      <c r="C580958" s="77"/>
    </row>
    <row r="580959" spans="2:3" x14ac:dyDescent="0.25">
      <c r="B580959" s="78"/>
      <c r="C580959" s="77"/>
    </row>
    <row r="580960" spans="2:3" x14ac:dyDescent="0.25">
      <c r="B580960" s="78"/>
      <c r="C580960" s="77"/>
    </row>
    <row r="580961" spans="2:3" x14ac:dyDescent="0.25">
      <c r="B580961" s="78"/>
      <c r="C580961" s="77"/>
    </row>
    <row r="580962" spans="2:3" x14ac:dyDescent="0.25">
      <c r="B580962" s="78"/>
      <c r="C580962" s="77"/>
    </row>
    <row r="581072" spans="2:3" x14ac:dyDescent="0.25">
      <c r="B581072" s="78"/>
      <c r="C581072" s="77"/>
    </row>
    <row r="581073" spans="2:3" x14ac:dyDescent="0.25">
      <c r="B581073" s="78"/>
      <c r="C581073" s="77"/>
    </row>
    <row r="581074" spans="2:3" x14ac:dyDescent="0.25">
      <c r="B581074" s="78"/>
      <c r="C581074" s="77"/>
    </row>
    <row r="581075" spans="2:3" x14ac:dyDescent="0.25">
      <c r="B581075" s="78"/>
      <c r="C581075" s="77"/>
    </row>
    <row r="581076" spans="2:3" x14ac:dyDescent="0.25">
      <c r="B581076" s="78"/>
      <c r="C581076" s="77"/>
    </row>
    <row r="581077" spans="2:3" x14ac:dyDescent="0.25">
      <c r="B581077" s="78"/>
      <c r="C581077" s="77"/>
    </row>
    <row r="581078" spans="2:3" x14ac:dyDescent="0.25">
      <c r="B581078" s="78"/>
      <c r="C581078" s="77"/>
    </row>
    <row r="581079" spans="2:3" x14ac:dyDescent="0.25">
      <c r="B581079" s="78"/>
      <c r="C581079" s="77"/>
    </row>
    <row r="581080" spans="2:3" x14ac:dyDescent="0.25">
      <c r="B581080" s="78"/>
      <c r="C581080" s="77"/>
    </row>
    <row r="581081" spans="2:3" x14ac:dyDescent="0.25">
      <c r="B581081" s="78"/>
      <c r="C581081" s="77"/>
    </row>
    <row r="581082" spans="2:3" x14ac:dyDescent="0.25">
      <c r="B581082" s="78"/>
      <c r="C581082" s="77"/>
    </row>
    <row r="581083" spans="2:3" x14ac:dyDescent="0.25">
      <c r="B581083" s="78"/>
      <c r="C581083" s="77"/>
    </row>
    <row r="581084" spans="2:3" x14ac:dyDescent="0.25">
      <c r="B581084" s="78"/>
      <c r="C581084" s="77"/>
    </row>
    <row r="581194" spans="2:3" x14ac:dyDescent="0.25">
      <c r="B581194" s="78"/>
      <c r="C581194" s="77"/>
    </row>
    <row r="581195" spans="2:3" x14ac:dyDescent="0.25">
      <c r="B581195" s="78"/>
      <c r="C581195" s="77"/>
    </row>
    <row r="581196" spans="2:3" x14ac:dyDescent="0.25">
      <c r="B581196" s="78"/>
      <c r="C581196" s="77"/>
    </row>
    <row r="581197" spans="2:3" x14ac:dyDescent="0.25">
      <c r="B581197" s="78"/>
      <c r="C581197" s="77"/>
    </row>
    <row r="581198" spans="2:3" x14ac:dyDescent="0.25">
      <c r="B581198" s="78"/>
      <c r="C581198" s="77"/>
    </row>
    <row r="581199" spans="2:3" x14ac:dyDescent="0.25">
      <c r="B581199" s="78"/>
      <c r="C581199" s="77"/>
    </row>
    <row r="581200" spans="2:3" x14ac:dyDescent="0.25">
      <c r="B581200" s="78"/>
      <c r="C581200" s="77"/>
    </row>
    <row r="581201" spans="2:3" x14ac:dyDescent="0.25">
      <c r="B581201" s="78"/>
      <c r="C581201" s="77"/>
    </row>
    <row r="581202" spans="2:3" x14ac:dyDescent="0.25">
      <c r="B581202" s="78"/>
      <c r="C581202" s="77"/>
    </row>
    <row r="581203" spans="2:3" x14ac:dyDescent="0.25">
      <c r="B581203" s="78"/>
      <c r="C581203" s="77"/>
    </row>
    <row r="581204" spans="2:3" x14ac:dyDescent="0.25">
      <c r="B581204" s="78"/>
      <c r="C581204" s="77"/>
    </row>
    <row r="581205" spans="2:3" x14ac:dyDescent="0.25">
      <c r="B581205" s="78"/>
      <c r="C581205" s="77"/>
    </row>
    <row r="581206" spans="2:3" x14ac:dyDescent="0.25">
      <c r="B581206" s="78"/>
      <c r="C581206" s="77"/>
    </row>
    <row r="581316" spans="2:3" x14ac:dyDescent="0.25">
      <c r="B581316" s="78"/>
      <c r="C581316" s="77"/>
    </row>
    <row r="581317" spans="2:3" x14ac:dyDescent="0.25">
      <c r="B581317" s="78"/>
      <c r="C581317" s="77"/>
    </row>
    <row r="581318" spans="2:3" x14ac:dyDescent="0.25">
      <c r="B581318" s="78"/>
      <c r="C581318" s="77"/>
    </row>
    <row r="581319" spans="2:3" x14ac:dyDescent="0.25">
      <c r="B581319" s="78"/>
      <c r="C581319" s="77"/>
    </row>
    <row r="581320" spans="2:3" x14ac:dyDescent="0.25">
      <c r="B581320" s="78"/>
      <c r="C581320" s="77"/>
    </row>
    <row r="581321" spans="2:3" x14ac:dyDescent="0.25">
      <c r="B581321" s="78"/>
      <c r="C581321" s="77"/>
    </row>
    <row r="581322" spans="2:3" x14ac:dyDescent="0.25">
      <c r="B581322" s="78"/>
      <c r="C581322" s="77"/>
    </row>
    <row r="581323" spans="2:3" x14ac:dyDescent="0.25">
      <c r="B581323" s="78"/>
      <c r="C581323" s="77"/>
    </row>
    <row r="581324" spans="2:3" x14ac:dyDescent="0.25">
      <c r="B581324" s="78"/>
      <c r="C581324" s="77"/>
    </row>
    <row r="581325" spans="2:3" x14ac:dyDescent="0.25">
      <c r="B581325" s="78"/>
      <c r="C581325" s="77"/>
    </row>
    <row r="581326" spans="2:3" x14ac:dyDescent="0.25">
      <c r="B581326" s="78"/>
      <c r="C581326" s="77"/>
    </row>
    <row r="581327" spans="2:3" x14ac:dyDescent="0.25">
      <c r="B581327" s="78"/>
      <c r="C581327" s="77"/>
    </row>
    <row r="581328" spans="2:3" x14ac:dyDescent="0.25">
      <c r="B581328" s="78"/>
      <c r="C581328" s="77"/>
    </row>
    <row r="581438" spans="2:3" x14ac:dyDescent="0.25">
      <c r="B581438" s="78"/>
      <c r="C581438" s="77"/>
    </row>
    <row r="581439" spans="2:3" x14ac:dyDescent="0.25">
      <c r="B581439" s="78"/>
      <c r="C581439" s="77"/>
    </row>
    <row r="581440" spans="2:3" x14ac:dyDescent="0.25">
      <c r="B581440" s="78"/>
      <c r="C581440" s="77"/>
    </row>
    <row r="581441" spans="2:3" x14ac:dyDescent="0.25">
      <c r="B581441" s="78"/>
      <c r="C581441" s="77"/>
    </row>
    <row r="581442" spans="2:3" x14ac:dyDescent="0.25">
      <c r="B581442" s="78"/>
      <c r="C581442" s="77"/>
    </row>
    <row r="581443" spans="2:3" x14ac:dyDescent="0.25">
      <c r="B581443" s="78"/>
      <c r="C581443" s="77"/>
    </row>
    <row r="581444" spans="2:3" x14ac:dyDescent="0.25">
      <c r="B581444" s="78"/>
      <c r="C581444" s="77"/>
    </row>
    <row r="581445" spans="2:3" x14ac:dyDescent="0.25">
      <c r="B581445" s="78"/>
      <c r="C581445" s="77"/>
    </row>
    <row r="581446" spans="2:3" x14ac:dyDescent="0.25">
      <c r="B581446" s="78"/>
      <c r="C581446" s="77"/>
    </row>
    <row r="581447" spans="2:3" x14ac:dyDescent="0.25">
      <c r="B581447" s="78"/>
      <c r="C581447" s="77"/>
    </row>
    <row r="581448" spans="2:3" x14ac:dyDescent="0.25">
      <c r="B581448" s="78"/>
      <c r="C581448" s="77"/>
    </row>
    <row r="581449" spans="2:3" x14ac:dyDescent="0.25">
      <c r="B581449" s="78"/>
      <c r="C581449" s="77"/>
    </row>
    <row r="581450" spans="2:3" x14ac:dyDescent="0.25">
      <c r="B581450" s="78"/>
      <c r="C581450" s="77"/>
    </row>
    <row r="581560" spans="2:3" x14ac:dyDescent="0.25">
      <c r="B581560" s="78"/>
      <c r="C581560" s="77"/>
    </row>
    <row r="581561" spans="2:3" x14ac:dyDescent="0.25">
      <c r="B581561" s="78"/>
      <c r="C581561" s="77"/>
    </row>
    <row r="581562" spans="2:3" x14ac:dyDescent="0.25">
      <c r="B581562" s="78"/>
      <c r="C581562" s="77"/>
    </row>
    <row r="581563" spans="2:3" x14ac:dyDescent="0.25">
      <c r="B581563" s="78"/>
      <c r="C581563" s="77"/>
    </row>
    <row r="581564" spans="2:3" x14ac:dyDescent="0.25">
      <c r="B581564" s="78"/>
      <c r="C581564" s="77"/>
    </row>
    <row r="581565" spans="2:3" x14ac:dyDescent="0.25">
      <c r="B581565" s="78"/>
      <c r="C581565" s="77"/>
    </row>
    <row r="581566" spans="2:3" x14ac:dyDescent="0.25">
      <c r="B581566" s="78"/>
      <c r="C581566" s="77"/>
    </row>
    <row r="581567" spans="2:3" x14ac:dyDescent="0.25">
      <c r="B581567" s="78"/>
      <c r="C581567" s="77"/>
    </row>
    <row r="581568" spans="2:3" x14ac:dyDescent="0.25">
      <c r="B581568" s="78"/>
      <c r="C581568" s="77"/>
    </row>
    <row r="581569" spans="2:3" x14ac:dyDescent="0.25">
      <c r="B581569" s="78"/>
      <c r="C581569" s="77"/>
    </row>
    <row r="581570" spans="2:3" x14ac:dyDescent="0.25">
      <c r="B581570" s="78"/>
      <c r="C581570" s="77"/>
    </row>
    <row r="581571" spans="2:3" x14ac:dyDescent="0.25">
      <c r="B581571" s="78"/>
      <c r="C581571" s="77"/>
    </row>
    <row r="581572" spans="2:3" x14ac:dyDescent="0.25">
      <c r="B581572" s="78"/>
      <c r="C581572" s="77"/>
    </row>
    <row r="581682" spans="2:3" x14ac:dyDescent="0.25">
      <c r="B581682" s="78"/>
      <c r="C581682" s="77"/>
    </row>
    <row r="581683" spans="2:3" x14ac:dyDescent="0.25">
      <c r="B581683" s="78"/>
      <c r="C581683" s="77"/>
    </row>
    <row r="581684" spans="2:3" x14ac:dyDescent="0.25">
      <c r="B581684" s="78"/>
      <c r="C581684" s="77"/>
    </row>
    <row r="581685" spans="2:3" x14ac:dyDescent="0.25">
      <c r="B581685" s="78"/>
      <c r="C581685" s="77"/>
    </row>
    <row r="581686" spans="2:3" x14ac:dyDescent="0.25">
      <c r="B581686" s="78"/>
      <c r="C581686" s="77"/>
    </row>
    <row r="581687" spans="2:3" x14ac:dyDescent="0.25">
      <c r="B581687" s="78"/>
      <c r="C581687" s="77"/>
    </row>
    <row r="581688" spans="2:3" x14ac:dyDescent="0.25">
      <c r="B581688" s="78"/>
      <c r="C581688" s="77"/>
    </row>
    <row r="581689" spans="2:3" x14ac:dyDescent="0.25">
      <c r="B581689" s="78"/>
      <c r="C581689" s="77"/>
    </row>
    <row r="581690" spans="2:3" x14ac:dyDescent="0.25">
      <c r="B581690" s="78"/>
      <c r="C581690" s="77"/>
    </row>
    <row r="581691" spans="2:3" x14ac:dyDescent="0.25">
      <c r="B581691" s="78"/>
      <c r="C581691" s="77"/>
    </row>
    <row r="581692" spans="2:3" x14ac:dyDescent="0.25">
      <c r="B581692" s="78"/>
      <c r="C581692" s="77"/>
    </row>
    <row r="581693" spans="2:3" x14ac:dyDescent="0.25">
      <c r="B581693" s="78"/>
      <c r="C581693" s="77"/>
    </row>
    <row r="581694" spans="2:3" x14ac:dyDescent="0.25">
      <c r="B581694" s="78"/>
      <c r="C581694" s="77"/>
    </row>
    <row r="581804" spans="2:3" x14ac:dyDescent="0.25">
      <c r="B581804" s="78"/>
      <c r="C581804" s="77"/>
    </row>
    <row r="581805" spans="2:3" x14ac:dyDescent="0.25">
      <c r="B581805" s="78"/>
      <c r="C581805" s="77"/>
    </row>
    <row r="581806" spans="2:3" x14ac:dyDescent="0.25">
      <c r="B581806" s="78"/>
      <c r="C581806" s="77"/>
    </row>
    <row r="581807" spans="2:3" x14ac:dyDescent="0.25">
      <c r="B581807" s="78"/>
      <c r="C581807" s="77"/>
    </row>
    <row r="581808" spans="2:3" x14ac:dyDescent="0.25">
      <c r="B581808" s="78"/>
      <c r="C581808" s="77"/>
    </row>
    <row r="581809" spans="2:3" x14ac:dyDescent="0.25">
      <c r="B581809" s="78"/>
      <c r="C581809" s="77"/>
    </row>
    <row r="581810" spans="2:3" x14ac:dyDescent="0.25">
      <c r="B581810" s="78"/>
      <c r="C581810" s="77"/>
    </row>
    <row r="581811" spans="2:3" x14ac:dyDescent="0.25">
      <c r="B581811" s="78"/>
      <c r="C581811" s="77"/>
    </row>
    <row r="581812" spans="2:3" x14ac:dyDescent="0.25">
      <c r="B581812" s="78"/>
      <c r="C581812" s="77"/>
    </row>
    <row r="581813" spans="2:3" x14ac:dyDescent="0.25">
      <c r="B581813" s="78"/>
      <c r="C581813" s="77"/>
    </row>
    <row r="581814" spans="2:3" x14ac:dyDescent="0.25">
      <c r="B581814" s="78"/>
      <c r="C581814" s="77"/>
    </row>
    <row r="581815" spans="2:3" x14ac:dyDescent="0.25">
      <c r="B581815" s="78"/>
      <c r="C581815" s="77"/>
    </row>
    <row r="581816" spans="2:3" x14ac:dyDescent="0.25">
      <c r="B581816" s="78"/>
      <c r="C581816" s="77"/>
    </row>
    <row r="581926" spans="2:3" x14ac:dyDescent="0.25">
      <c r="B581926" s="78"/>
      <c r="C581926" s="77"/>
    </row>
    <row r="581927" spans="2:3" x14ac:dyDescent="0.25">
      <c r="B581927" s="78"/>
      <c r="C581927" s="77"/>
    </row>
    <row r="581928" spans="2:3" x14ac:dyDescent="0.25">
      <c r="B581928" s="78"/>
      <c r="C581928" s="77"/>
    </row>
    <row r="581929" spans="2:3" x14ac:dyDescent="0.25">
      <c r="B581929" s="78"/>
      <c r="C581929" s="77"/>
    </row>
    <row r="581930" spans="2:3" x14ac:dyDescent="0.25">
      <c r="B581930" s="78"/>
      <c r="C581930" s="77"/>
    </row>
    <row r="581931" spans="2:3" x14ac:dyDescent="0.25">
      <c r="B581931" s="78"/>
      <c r="C581931" s="77"/>
    </row>
    <row r="581932" spans="2:3" x14ac:dyDescent="0.25">
      <c r="B581932" s="78"/>
      <c r="C581932" s="77"/>
    </row>
    <row r="581933" spans="2:3" x14ac:dyDescent="0.25">
      <c r="B581933" s="78"/>
      <c r="C581933" s="77"/>
    </row>
    <row r="581934" spans="2:3" x14ac:dyDescent="0.25">
      <c r="B581934" s="78"/>
      <c r="C581934" s="77"/>
    </row>
    <row r="581935" spans="2:3" x14ac:dyDescent="0.25">
      <c r="B581935" s="78"/>
      <c r="C581935" s="77"/>
    </row>
    <row r="581936" spans="2:3" x14ac:dyDescent="0.25">
      <c r="B581936" s="78"/>
      <c r="C581936" s="77"/>
    </row>
    <row r="581937" spans="2:3" x14ac:dyDescent="0.25">
      <c r="B581937" s="78"/>
      <c r="C581937" s="77"/>
    </row>
    <row r="581938" spans="2:3" x14ac:dyDescent="0.25">
      <c r="B581938" s="78"/>
      <c r="C581938" s="77"/>
    </row>
    <row r="582048" spans="2:3" x14ac:dyDescent="0.25">
      <c r="B582048" s="78"/>
      <c r="C582048" s="77"/>
    </row>
    <row r="582049" spans="2:3" x14ac:dyDescent="0.25">
      <c r="B582049" s="78"/>
      <c r="C582049" s="77"/>
    </row>
    <row r="582050" spans="2:3" x14ac:dyDescent="0.25">
      <c r="B582050" s="78"/>
      <c r="C582050" s="77"/>
    </row>
    <row r="582051" spans="2:3" x14ac:dyDescent="0.25">
      <c r="B582051" s="78"/>
      <c r="C582051" s="77"/>
    </row>
    <row r="582052" spans="2:3" x14ac:dyDescent="0.25">
      <c r="B582052" s="78"/>
      <c r="C582052" s="77"/>
    </row>
    <row r="582053" spans="2:3" x14ac:dyDescent="0.25">
      <c r="B582053" s="78"/>
      <c r="C582053" s="77"/>
    </row>
    <row r="582054" spans="2:3" x14ac:dyDescent="0.25">
      <c r="B582054" s="78"/>
      <c r="C582054" s="77"/>
    </row>
    <row r="582055" spans="2:3" x14ac:dyDescent="0.25">
      <c r="B582055" s="78"/>
      <c r="C582055" s="77"/>
    </row>
    <row r="582056" spans="2:3" x14ac:dyDescent="0.25">
      <c r="B582056" s="78"/>
      <c r="C582056" s="77"/>
    </row>
    <row r="582057" spans="2:3" x14ac:dyDescent="0.25">
      <c r="B582057" s="78"/>
      <c r="C582057" s="77"/>
    </row>
    <row r="582058" spans="2:3" x14ac:dyDescent="0.25">
      <c r="B582058" s="78"/>
      <c r="C582058" s="77"/>
    </row>
    <row r="582059" spans="2:3" x14ac:dyDescent="0.25">
      <c r="B582059" s="78"/>
      <c r="C582059" s="77"/>
    </row>
    <row r="582060" spans="2:3" x14ac:dyDescent="0.25">
      <c r="B582060" s="78"/>
      <c r="C582060" s="77"/>
    </row>
    <row r="582170" spans="2:3" x14ac:dyDescent="0.25">
      <c r="B582170" s="78"/>
      <c r="C582170" s="77"/>
    </row>
    <row r="582171" spans="2:3" x14ac:dyDescent="0.25">
      <c r="B582171" s="78"/>
      <c r="C582171" s="77"/>
    </row>
    <row r="582172" spans="2:3" x14ac:dyDescent="0.25">
      <c r="B582172" s="78"/>
      <c r="C582172" s="77"/>
    </row>
    <row r="582173" spans="2:3" x14ac:dyDescent="0.25">
      <c r="B582173" s="78"/>
      <c r="C582173" s="77"/>
    </row>
    <row r="582174" spans="2:3" x14ac:dyDescent="0.25">
      <c r="B582174" s="78"/>
      <c r="C582174" s="77"/>
    </row>
    <row r="582175" spans="2:3" x14ac:dyDescent="0.25">
      <c r="B582175" s="78"/>
      <c r="C582175" s="77"/>
    </row>
    <row r="582176" spans="2:3" x14ac:dyDescent="0.25">
      <c r="B582176" s="78"/>
      <c r="C582176" s="77"/>
    </row>
    <row r="582177" spans="2:3" x14ac:dyDescent="0.25">
      <c r="B582177" s="78"/>
      <c r="C582177" s="77"/>
    </row>
    <row r="582178" spans="2:3" x14ac:dyDescent="0.25">
      <c r="B582178" s="78"/>
      <c r="C582178" s="77"/>
    </row>
    <row r="582179" spans="2:3" x14ac:dyDescent="0.25">
      <c r="B582179" s="78"/>
      <c r="C582179" s="77"/>
    </row>
    <row r="582180" spans="2:3" x14ac:dyDescent="0.25">
      <c r="B582180" s="78"/>
      <c r="C582180" s="77"/>
    </row>
    <row r="582181" spans="2:3" x14ac:dyDescent="0.25">
      <c r="B582181" s="78"/>
      <c r="C582181" s="77"/>
    </row>
    <row r="582182" spans="2:3" x14ac:dyDescent="0.25">
      <c r="B582182" s="78"/>
      <c r="C582182" s="77"/>
    </row>
    <row r="582292" spans="2:3" x14ac:dyDescent="0.25">
      <c r="B582292" s="78"/>
      <c r="C582292" s="77"/>
    </row>
    <row r="582293" spans="2:3" x14ac:dyDescent="0.25">
      <c r="B582293" s="78"/>
      <c r="C582293" s="77"/>
    </row>
    <row r="582294" spans="2:3" x14ac:dyDescent="0.25">
      <c r="B582294" s="78"/>
      <c r="C582294" s="77"/>
    </row>
    <row r="582295" spans="2:3" x14ac:dyDescent="0.25">
      <c r="B582295" s="78"/>
      <c r="C582295" s="77"/>
    </row>
    <row r="582296" spans="2:3" x14ac:dyDescent="0.25">
      <c r="B582296" s="78"/>
      <c r="C582296" s="77"/>
    </row>
    <row r="582297" spans="2:3" x14ac:dyDescent="0.25">
      <c r="B582297" s="78"/>
      <c r="C582297" s="77"/>
    </row>
    <row r="582298" spans="2:3" x14ac:dyDescent="0.25">
      <c r="B582298" s="78"/>
      <c r="C582298" s="77"/>
    </row>
    <row r="582299" spans="2:3" x14ac:dyDescent="0.25">
      <c r="B582299" s="78"/>
      <c r="C582299" s="77"/>
    </row>
    <row r="582300" spans="2:3" x14ac:dyDescent="0.25">
      <c r="B582300" s="78"/>
      <c r="C582300" s="77"/>
    </row>
    <row r="582301" spans="2:3" x14ac:dyDescent="0.25">
      <c r="B582301" s="78"/>
      <c r="C582301" s="77"/>
    </row>
    <row r="582302" spans="2:3" x14ac:dyDescent="0.25">
      <c r="B582302" s="78"/>
      <c r="C582302" s="77"/>
    </row>
    <row r="582303" spans="2:3" x14ac:dyDescent="0.25">
      <c r="B582303" s="78"/>
      <c r="C582303" s="77"/>
    </row>
    <row r="582304" spans="2:3" x14ac:dyDescent="0.25">
      <c r="B582304" s="78"/>
      <c r="C582304" s="77"/>
    </row>
    <row r="582414" spans="2:3" x14ac:dyDescent="0.25">
      <c r="B582414" s="78"/>
      <c r="C582414" s="77"/>
    </row>
    <row r="582415" spans="2:3" x14ac:dyDescent="0.25">
      <c r="B582415" s="78"/>
      <c r="C582415" s="77"/>
    </row>
    <row r="582416" spans="2:3" x14ac:dyDescent="0.25">
      <c r="B582416" s="78"/>
      <c r="C582416" s="77"/>
    </row>
    <row r="582417" spans="2:3" x14ac:dyDescent="0.25">
      <c r="B582417" s="78"/>
      <c r="C582417" s="77"/>
    </row>
    <row r="582418" spans="2:3" x14ac:dyDescent="0.25">
      <c r="B582418" s="78"/>
      <c r="C582418" s="77"/>
    </row>
    <row r="582419" spans="2:3" x14ac:dyDescent="0.25">
      <c r="B582419" s="78"/>
      <c r="C582419" s="77"/>
    </row>
    <row r="582420" spans="2:3" x14ac:dyDescent="0.25">
      <c r="B582420" s="78"/>
      <c r="C582420" s="77"/>
    </row>
    <row r="582421" spans="2:3" x14ac:dyDescent="0.25">
      <c r="B582421" s="78"/>
      <c r="C582421" s="77"/>
    </row>
    <row r="582422" spans="2:3" x14ac:dyDescent="0.25">
      <c r="B582422" s="78"/>
      <c r="C582422" s="77"/>
    </row>
    <row r="582423" spans="2:3" x14ac:dyDescent="0.25">
      <c r="B582423" s="78"/>
      <c r="C582423" s="77"/>
    </row>
    <row r="582424" spans="2:3" x14ac:dyDescent="0.25">
      <c r="B582424" s="78"/>
      <c r="C582424" s="77"/>
    </row>
    <row r="582425" spans="2:3" x14ac:dyDescent="0.25">
      <c r="B582425" s="78"/>
      <c r="C582425" s="77"/>
    </row>
    <row r="582426" spans="2:3" x14ac:dyDescent="0.25">
      <c r="B582426" s="78"/>
      <c r="C582426" s="77"/>
    </row>
    <row r="582536" spans="2:3" x14ac:dyDescent="0.25">
      <c r="B582536" s="78"/>
      <c r="C582536" s="77"/>
    </row>
    <row r="582537" spans="2:3" x14ac:dyDescent="0.25">
      <c r="B582537" s="78"/>
      <c r="C582537" s="77"/>
    </row>
    <row r="582538" spans="2:3" x14ac:dyDescent="0.25">
      <c r="B582538" s="78"/>
      <c r="C582538" s="77"/>
    </row>
    <row r="582539" spans="2:3" x14ac:dyDescent="0.25">
      <c r="B582539" s="78"/>
      <c r="C582539" s="77"/>
    </row>
    <row r="582540" spans="2:3" x14ac:dyDescent="0.25">
      <c r="B582540" s="78"/>
      <c r="C582540" s="77"/>
    </row>
    <row r="582541" spans="2:3" x14ac:dyDescent="0.25">
      <c r="B582541" s="78"/>
      <c r="C582541" s="77"/>
    </row>
    <row r="582542" spans="2:3" x14ac:dyDescent="0.25">
      <c r="B582542" s="78"/>
      <c r="C582542" s="77"/>
    </row>
    <row r="582543" spans="2:3" x14ac:dyDescent="0.25">
      <c r="B582543" s="78"/>
      <c r="C582543" s="77"/>
    </row>
    <row r="582544" spans="2:3" x14ac:dyDescent="0.25">
      <c r="B582544" s="78"/>
      <c r="C582544" s="77"/>
    </row>
    <row r="582545" spans="2:3" x14ac:dyDescent="0.25">
      <c r="B582545" s="78"/>
      <c r="C582545" s="77"/>
    </row>
    <row r="582546" spans="2:3" x14ac:dyDescent="0.25">
      <c r="B582546" s="78"/>
      <c r="C582546" s="77"/>
    </row>
    <row r="582547" spans="2:3" x14ac:dyDescent="0.25">
      <c r="B582547" s="78"/>
      <c r="C582547" s="77"/>
    </row>
    <row r="582548" spans="2:3" x14ac:dyDescent="0.25">
      <c r="B582548" s="78"/>
      <c r="C582548" s="77"/>
    </row>
    <row r="582658" spans="2:3" x14ac:dyDescent="0.25">
      <c r="B582658" s="78"/>
      <c r="C582658" s="77"/>
    </row>
    <row r="582659" spans="2:3" x14ac:dyDescent="0.25">
      <c r="B582659" s="78"/>
      <c r="C582659" s="77"/>
    </row>
    <row r="582660" spans="2:3" x14ac:dyDescent="0.25">
      <c r="B582660" s="78"/>
      <c r="C582660" s="77"/>
    </row>
    <row r="582661" spans="2:3" x14ac:dyDescent="0.25">
      <c r="B582661" s="78"/>
      <c r="C582661" s="77"/>
    </row>
    <row r="582662" spans="2:3" x14ac:dyDescent="0.25">
      <c r="B582662" s="78"/>
      <c r="C582662" s="77"/>
    </row>
    <row r="582663" spans="2:3" x14ac:dyDescent="0.25">
      <c r="B582663" s="78"/>
      <c r="C582663" s="77"/>
    </row>
    <row r="582664" spans="2:3" x14ac:dyDescent="0.25">
      <c r="B582664" s="78"/>
      <c r="C582664" s="77"/>
    </row>
    <row r="582665" spans="2:3" x14ac:dyDescent="0.25">
      <c r="B582665" s="78"/>
      <c r="C582665" s="77"/>
    </row>
    <row r="582666" spans="2:3" x14ac:dyDescent="0.25">
      <c r="B582666" s="78"/>
      <c r="C582666" s="77"/>
    </row>
    <row r="582667" spans="2:3" x14ac:dyDescent="0.25">
      <c r="B582667" s="78"/>
      <c r="C582667" s="77"/>
    </row>
    <row r="582668" spans="2:3" x14ac:dyDescent="0.25">
      <c r="B582668" s="78"/>
      <c r="C582668" s="77"/>
    </row>
    <row r="582669" spans="2:3" x14ac:dyDescent="0.25">
      <c r="B582669" s="78"/>
      <c r="C582669" s="77"/>
    </row>
    <row r="582670" spans="2:3" x14ac:dyDescent="0.25">
      <c r="B582670" s="78"/>
      <c r="C582670" s="77"/>
    </row>
    <row r="582780" spans="2:3" x14ac:dyDescent="0.25">
      <c r="B582780" s="78"/>
      <c r="C582780" s="77"/>
    </row>
    <row r="582781" spans="2:3" x14ac:dyDescent="0.25">
      <c r="B582781" s="78"/>
      <c r="C582781" s="77"/>
    </row>
    <row r="582782" spans="2:3" x14ac:dyDescent="0.25">
      <c r="B582782" s="78"/>
      <c r="C582782" s="77"/>
    </row>
    <row r="582783" spans="2:3" x14ac:dyDescent="0.25">
      <c r="B582783" s="78"/>
      <c r="C582783" s="77"/>
    </row>
    <row r="582784" spans="2:3" x14ac:dyDescent="0.25">
      <c r="B582784" s="78"/>
      <c r="C582784" s="77"/>
    </row>
    <row r="582785" spans="2:3" x14ac:dyDescent="0.25">
      <c r="B582785" s="78"/>
      <c r="C582785" s="77"/>
    </row>
    <row r="582786" spans="2:3" x14ac:dyDescent="0.25">
      <c r="B582786" s="78"/>
      <c r="C582786" s="77"/>
    </row>
    <row r="582787" spans="2:3" x14ac:dyDescent="0.25">
      <c r="B582787" s="78"/>
      <c r="C582787" s="77"/>
    </row>
    <row r="582788" spans="2:3" x14ac:dyDescent="0.25">
      <c r="B582788" s="78"/>
      <c r="C582788" s="77"/>
    </row>
    <row r="582789" spans="2:3" x14ac:dyDescent="0.25">
      <c r="B582789" s="78"/>
      <c r="C582789" s="77"/>
    </row>
    <row r="582790" spans="2:3" x14ac:dyDescent="0.25">
      <c r="B582790" s="78"/>
      <c r="C582790" s="77"/>
    </row>
    <row r="582791" spans="2:3" x14ac:dyDescent="0.25">
      <c r="B582791" s="78"/>
      <c r="C582791" s="77"/>
    </row>
    <row r="582792" spans="2:3" x14ac:dyDescent="0.25">
      <c r="B582792" s="78"/>
      <c r="C582792" s="77"/>
    </row>
    <row r="582902" spans="2:3" x14ac:dyDescent="0.25">
      <c r="B582902" s="78"/>
      <c r="C582902" s="77"/>
    </row>
    <row r="582903" spans="2:3" x14ac:dyDescent="0.25">
      <c r="B582903" s="78"/>
      <c r="C582903" s="77"/>
    </row>
    <row r="582904" spans="2:3" x14ac:dyDescent="0.25">
      <c r="B582904" s="78"/>
      <c r="C582904" s="77"/>
    </row>
    <row r="582905" spans="2:3" x14ac:dyDescent="0.25">
      <c r="B582905" s="78"/>
      <c r="C582905" s="77"/>
    </row>
    <row r="582906" spans="2:3" x14ac:dyDescent="0.25">
      <c r="B582906" s="78"/>
      <c r="C582906" s="77"/>
    </row>
    <row r="582907" spans="2:3" x14ac:dyDescent="0.25">
      <c r="B582907" s="78"/>
      <c r="C582907" s="77"/>
    </row>
    <row r="582908" spans="2:3" x14ac:dyDescent="0.25">
      <c r="B582908" s="78"/>
      <c r="C582908" s="77"/>
    </row>
    <row r="582909" spans="2:3" x14ac:dyDescent="0.25">
      <c r="B582909" s="78"/>
      <c r="C582909" s="77"/>
    </row>
    <row r="582910" spans="2:3" x14ac:dyDescent="0.25">
      <c r="B582910" s="78"/>
      <c r="C582910" s="77"/>
    </row>
    <row r="582911" spans="2:3" x14ac:dyDescent="0.25">
      <c r="B582911" s="78"/>
      <c r="C582911" s="77"/>
    </row>
    <row r="582912" spans="2:3" x14ac:dyDescent="0.25">
      <c r="B582912" s="78"/>
      <c r="C582912" s="77"/>
    </row>
    <row r="582913" spans="2:3" x14ac:dyDescent="0.25">
      <c r="B582913" s="78"/>
      <c r="C582913" s="77"/>
    </row>
    <row r="582914" spans="2:3" x14ac:dyDescent="0.25">
      <c r="B582914" s="78"/>
      <c r="C582914" s="77"/>
    </row>
    <row r="583024" spans="2:3" x14ac:dyDescent="0.25">
      <c r="B583024" s="78"/>
      <c r="C583024" s="77"/>
    </row>
    <row r="583025" spans="2:3" x14ac:dyDescent="0.25">
      <c r="B583025" s="78"/>
      <c r="C583025" s="77"/>
    </row>
    <row r="583026" spans="2:3" x14ac:dyDescent="0.25">
      <c r="B583026" s="78"/>
      <c r="C583026" s="77"/>
    </row>
    <row r="583027" spans="2:3" x14ac:dyDescent="0.25">
      <c r="B583027" s="78"/>
      <c r="C583027" s="77"/>
    </row>
    <row r="583028" spans="2:3" x14ac:dyDescent="0.25">
      <c r="B583028" s="78"/>
      <c r="C583028" s="77"/>
    </row>
    <row r="583029" spans="2:3" x14ac:dyDescent="0.25">
      <c r="B583029" s="78"/>
      <c r="C583029" s="77"/>
    </row>
    <row r="583030" spans="2:3" x14ac:dyDescent="0.25">
      <c r="B583030" s="78"/>
      <c r="C583030" s="77"/>
    </row>
    <row r="583031" spans="2:3" x14ac:dyDescent="0.25">
      <c r="B583031" s="78"/>
      <c r="C583031" s="77"/>
    </row>
    <row r="583032" spans="2:3" x14ac:dyDescent="0.25">
      <c r="B583032" s="78"/>
      <c r="C583032" s="77"/>
    </row>
    <row r="583033" spans="2:3" x14ac:dyDescent="0.25">
      <c r="B583033" s="78"/>
      <c r="C583033" s="77"/>
    </row>
    <row r="583034" spans="2:3" x14ac:dyDescent="0.25">
      <c r="B583034" s="78"/>
      <c r="C583034" s="77"/>
    </row>
    <row r="583035" spans="2:3" x14ac:dyDescent="0.25">
      <c r="B583035" s="78"/>
      <c r="C583035" s="77"/>
    </row>
    <row r="583036" spans="2:3" x14ac:dyDescent="0.25">
      <c r="B583036" s="78"/>
      <c r="C583036" s="77"/>
    </row>
    <row r="583146" spans="2:3" x14ac:dyDescent="0.25">
      <c r="B583146" s="78"/>
      <c r="C583146" s="77"/>
    </row>
    <row r="583147" spans="2:3" x14ac:dyDescent="0.25">
      <c r="B583147" s="78"/>
      <c r="C583147" s="77"/>
    </row>
    <row r="583148" spans="2:3" x14ac:dyDescent="0.25">
      <c r="B583148" s="78"/>
      <c r="C583148" s="77"/>
    </row>
    <row r="583149" spans="2:3" x14ac:dyDescent="0.25">
      <c r="B583149" s="78"/>
      <c r="C583149" s="77"/>
    </row>
    <row r="583150" spans="2:3" x14ac:dyDescent="0.25">
      <c r="B583150" s="78"/>
      <c r="C583150" s="77"/>
    </row>
    <row r="583151" spans="2:3" x14ac:dyDescent="0.25">
      <c r="B583151" s="78"/>
      <c r="C583151" s="77"/>
    </row>
    <row r="583152" spans="2:3" x14ac:dyDescent="0.25">
      <c r="B583152" s="78"/>
      <c r="C583152" s="77"/>
    </row>
    <row r="583153" spans="2:3" x14ac:dyDescent="0.25">
      <c r="B583153" s="78"/>
      <c r="C583153" s="77"/>
    </row>
    <row r="583154" spans="2:3" x14ac:dyDescent="0.25">
      <c r="B583154" s="78"/>
      <c r="C583154" s="77"/>
    </row>
    <row r="583155" spans="2:3" x14ac:dyDescent="0.25">
      <c r="B583155" s="78"/>
      <c r="C583155" s="77"/>
    </row>
    <row r="583156" spans="2:3" x14ac:dyDescent="0.25">
      <c r="B583156" s="78"/>
      <c r="C583156" s="77"/>
    </row>
    <row r="583157" spans="2:3" x14ac:dyDescent="0.25">
      <c r="B583157" s="78"/>
      <c r="C583157" s="77"/>
    </row>
    <row r="583158" spans="2:3" x14ac:dyDescent="0.25">
      <c r="B583158" s="78"/>
      <c r="C583158" s="77"/>
    </row>
    <row r="583268" spans="2:3" x14ac:dyDescent="0.25">
      <c r="B583268" s="78"/>
      <c r="C583268" s="77"/>
    </row>
    <row r="583269" spans="2:3" x14ac:dyDescent="0.25">
      <c r="B583269" s="78"/>
      <c r="C583269" s="77"/>
    </row>
    <row r="583270" spans="2:3" x14ac:dyDescent="0.25">
      <c r="B583270" s="78"/>
      <c r="C583270" s="77"/>
    </row>
    <row r="583271" spans="2:3" x14ac:dyDescent="0.25">
      <c r="B583271" s="78"/>
      <c r="C583271" s="77"/>
    </row>
    <row r="583272" spans="2:3" x14ac:dyDescent="0.25">
      <c r="B583272" s="78"/>
      <c r="C583272" s="77"/>
    </row>
    <row r="583273" spans="2:3" x14ac:dyDescent="0.25">
      <c r="B583273" s="78"/>
      <c r="C583273" s="77"/>
    </row>
    <row r="583274" spans="2:3" x14ac:dyDescent="0.25">
      <c r="B583274" s="78"/>
      <c r="C583274" s="77"/>
    </row>
    <row r="583275" spans="2:3" x14ac:dyDescent="0.25">
      <c r="B583275" s="78"/>
      <c r="C583275" s="77"/>
    </row>
    <row r="583276" spans="2:3" x14ac:dyDescent="0.25">
      <c r="B583276" s="78"/>
      <c r="C583276" s="77"/>
    </row>
    <row r="583277" spans="2:3" x14ac:dyDescent="0.25">
      <c r="B583277" s="78"/>
      <c r="C583277" s="77"/>
    </row>
    <row r="583278" spans="2:3" x14ac:dyDescent="0.25">
      <c r="B583278" s="78"/>
      <c r="C583278" s="77"/>
    </row>
    <row r="583279" spans="2:3" x14ac:dyDescent="0.25">
      <c r="B583279" s="78"/>
      <c r="C583279" s="77"/>
    </row>
    <row r="583280" spans="2:3" x14ac:dyDescent="0.25">
      <c r="B583280" s="78"/>
      <c r="C583280" s="77"/>
    </row>
    <row r="583390" spans="2:3" x14ac:dyDescent="0.25">
      <c r="B583390" s="78"/>
      <c r="C583390" s="77"/>
    </row>
    <row r="583391" spans="2:3" x14ac:dyDescent="0.25">
      <c r="B583391" s="78"/>
      <c r="C583391" s="77"/>
    </row>
    <row r="583392" spans="2:3" x14ac:dyDescent="0.25">
      <c r="B583392" s="78"/>
      <c r="C583392" s="77"/>
    </row>
    <row r="583393" spans="2:3" x14ac:dyDescent="0.25">
      <c r="B583393" s="78"/>
      <c r="C583393" s="77"/>
    </row>
    <row r="583394" spans="2:3" x14ac:dyDescent="0.25">
      <c r="B583394" s="78"/>
      <c r="C583394" s="77"/>
    </row>
    <row r="583395" spans="2:3" x14ac:dyDescent="0.25">
      <c r="B583395" s="78"/>
      <c r="C583395" s="77"/>
    </row>
    <row r="583396" spans="2:3" x14ac:dyDescent="0.25">
      <c r="B583396" s="78"/>
      <c r="C583396" s="77"/>
    </row>
    <row r="583397" spans="2:3" x14ac:dyDescent="0.25">
      <c r="B583397" s="78"/>
      <c r="C583397" s="77"/>
    </row>
    <row r="583398" spans="2:3" x14ac:dyDescent="0.25">
      <c r="B583398" s="78"/>
      <c r="C583398" s="77"/>
    </row>
    <row r="583399" spans="2:3" x14ac:dyDescent="0.25">
      <c r="B583399" s="78"/>
      <c r="C583399" s="77"/>
    </row>
    <row r="583400" spans="2:3" x14ac:dyDescent="0.25">
      <c r="B583400" s="78"/>
      <c r="C583400" s="77"/>
    </row>
    <row r="583401" spans="2:3" x14ac:dyDescent="0.25">
      <c r="B583401" s="78"/>
      <c r="C583401" s="77"/>
    </row>
    <row r="583402" spans="2:3" x14ac:dyDescent="0.25">
      <c r="B583402" s="78"/>
      <c r="C583402" s="77"/>
    </row>
    <row r="583512" spans="2:3" x14ac:dyDescent="0.25">
      <c r="B583512" s="78"/>
      <c r="C583512" s="77"/>
    </row>
    <row r="583513" spans="2:3" x14ac:dyDescent="0.25">
      <c r="B583513" s="78"/>
      <c r="C583513" s="77"/>
    </row>
    <row r="583514" spans="2:3" x14ac:dyDescent="0.25">
      <c r="B583514" s="78"/>
      <c r="C583514" s="77"/>
    </row>
    <row r="583515" spans="2:3" x14ac:dyDescent="0.25">
      <c r="B583515" s="78"/>
      <c r="C583515" s="77"/>
    </row>
    <row r="583516" spans="2:3" x14ac:dyDescent="0.25">
      <c r="B583516" s="78"/>
      <c r="C583516" s="77"/>
    </row>
    <row r="583517" spans="2:3" x14ac:dyDescent="0.25">
      <c r="B583517" s="78"/>
      <c r="C583517" s="77"/>
    </row>
    <row r="583518" spans="2:3" x14ac:dyDescent="0.25">
      <c r="B583518" s="78"/>
      <c r="C583518" s="77"/>
    </row>
    <row r="583519" spans="2:3" x14ac:dyDescent="0.25">
      <c r="B583519" s="78"/>
      <c r="C583519" s="77"/>
    </row>
    <row r="583520" spans="2:3" x14ac:dyDescent="0.25">
      <c r="B583520" s="78"/>
      <c r="C583520" s="77"/>
    </row>
    <row r="583521" spans="2:3" x14ac:dyDescent="0.25">
      <c r="B583521" s="78"/>
      <c r="C583521" s="77"/>
    </row>
    <row r="583522" spans="2:3" x14ac:dyDescent="0.25">
      <c r="B583522" s="78"/>
      <c r="C583522" s="77"/>
    </row>
    <row r="583523" spans="2:3" x14ac:dyDescent="0.25">
      <c r="B583523" s="78"/>
      <c r="C583523" s="77"/>
    </row>
    <row r="583524" spans="2:3" x14ac:dyDescent="0.25">
      <c r="B583524" s="78"/>
      <c r="C583524" s="77"/>
    </row>
    <row r="583634" spans="2:3" x14ac:dyDescent="0.25">
      <c r="B583634" s="78"/>
      <c r="C583634" s="77"/>
    </row>
    <row r="583635" spans="2:3" x14ac:dyDescent="0.25">
      <c r="B583635" s="78"/>
      <c r="C583635" s="77"/>
    </row>
    <row r="583636" spans="2:3" x14ac:dyDescent="0.25">
      <c r="B583636" s="78"/>
      <c r="C583636" s="77"/>
    </row>
    <row r="583637" spans="2:3" x14ac:dyDescent="0.25">
      <c r="B583637" s="78"/>
      <c r="C583637" s="77"/>
    </row>
    <row r="583638" spans="2:3" x14ac:dyDescent="0.25">
      <c r="B583638" s="78"/>
      <c r="C583638" s="77"/>
    </row>
    <row r="583639" spans="2:3" x14ac:dyDescent="0.25">
      <c r="B583639" s="78"/>
      <c r="C583639" s="77"/>
    </row>
    <row r="583640" spans="2:3" x14ac:dyDescent="0.25">
      <c r="B583640" s="78"/>
      <c r="C583640" s="77"/>
    </row>
    <row r="583641" spans="2:3" x14ac:dyDescent="0.25">
      <c r="B583641" s="78"/>
      <c r="C583641" s="77"/>
    </row>
    <row r="583642" spans="2:3" x14ac:dyDescent="0.25">
      <c r="B583642" s="78"/>
      <c r="C583642" s="77"/>
    </row>
    <row r="583643" spans="2:3" x14ac:dyDescent="0.25">
      <c r="B583643" s="78"/>
      <c r="C583643" s="77"/>
    </row>
    <row r="583644" spans="2:3" x14ac:dyDescent="0.25">
      <c r="B583644" s="78"/>
      <c r="C583644" s="77"/>
    </row>
    <row r="583645" spans="2:3" x14ac:dyDescent="0.25">
      <c r="B583645" s="78"/>
      <c r="C583645" s="77"/>
    </row>
    <row r="583646" spans="2:3" x14ac:dyDescent="0.25">
      <c r="B583646" s="78"/>
      <c r="C583646" s="77"/>
    </row>
    <row r="583756" spans="2:3" x14ac:dyDescent="0.25">
      <c r="B583756" s="78"/>
      <c r="C583756" s="77"/>
    </row>
    <row r="583757" spans="2:3" x14ac:dyDescent="0.25">
      <c r="B583757" s="78"/>
      <c r="C583757" s="77"/>
    </row>
    <row r="583758" spans="2:3" x14ac:dyDescent="0.25">
      <c r="B583758" s="78"/>
      <c r="C583758" s="77"/>
    </row>
    <row r="583759" spans="2:3" x14ac:dyDescent="0.25">
      <c r="B583759" s="78"/>
      <c r="C583759" s="77"/>
    </row>
    <row r="583760" spans="2:3" x14ac:dyDescent="0.25">
      <c r="B583760" s="78"/>
      <c r="C583760" s="77"/>
    </row>
    <row r="583761" spans="2:3" x14ac:dyDescent="0.25">
      <c r="B583761" s="78"/>
      <c r="C583761" s="77"/>
    </row>
    <row r="583762" spans="2:3" x14ac:dyDescent="0.25">
      <c r="B583762" s="78"/>
      <c r="C583762" s="77"/>
    </row>
    <row r="583763" spans="2:3" x14ac:dyDescent="0.25">
      <c r="B583763" s="78"/>
      <c r="C583763" s="77"/>
    </row>
    <row r="583764" spans="2:3" x14ac:dyDescent="0.25">
      <c r="B583764" s="78"/>
      <c r="C583764" s="77"/>
    </row>
    <row r="583765" spans="2:3" x14ac:dyDescent="0.25">
      <c r="B583765" s="78"/>
      <c r="C583765" s="77"/>
    </row>
    <row r="583766" spans="2:3" x14ac:dyDescent="0.25">
      <c r="B583766" s="78"/>
      <c r="C583766" s="77"/>
    </row>
    <row r="583767" spans="2:3" x14ac:dyDescent="0.25">
      <c r="B583767" s="78"/>
      <c r="C583767" s="77"/>
    </row>
    <row r="583768" spans="2:3" x14ac:dyDescent="0.25">
      <c r="B583768" s="78"/>
      <c r="C583768" s="77"/>
    </row>
    <row r="583878" spans="2:3" x14ac:dyDescent="0.25">
      <c r="B583878" s="78"/>
      <c r="C583878" s="77"/>
    </row>
    <row r="583879" spans="2:3" x14ac:dyDescent="0.25">
      <c r="B583879" s="78"/>
      <c r="C583879" s="77"/>
    </row>
    <row r="583880" spans="2:3" x14ac:dyDescent="0.25">
      <c r="B583880" s="78"/>
      <c r="C583880" s="77"/>
    </row>
    <row r="583881" spans="2:3" x14ac:dyDescent="0.25">
      <c r="B583881" s="78"/>
      <c r="C583881" s="77"/>
    </row>
    <row r="583882" spans="2:3" x14ac:dyDescent="0.25">
      <c r="B583882" s="78"/>
      <c r="C583882" s="77"/>
    </row>
    <row r="583883" spans="2:3" x14ac:dyDescent="0.25">
      <c r="B583883" s="78"/>
      <c r="C583883" s="77"/>
    </row>
    <row r="583884" spans="2:3" x14ac:dyDescent="0.25">
      <c r="B583884" s="78"/>
      <c r="C583884" s="77"/>
    </row>
    <row r="583885" spans="2:3" x14ac:dyDescent="0.25">
      <c r="B583885" s="78"/>
      <c r="C583885" s="77"/>
    </row>
    <row r="583886" spans="2:3" x14ac:dyDescent="0.25">
      <c r="B583886" s="78"/>
      <c r="C583886" s="77"/>
    </row>
    <row r="583887" spans="2:3" x14ac:dyDescent="0.25">
      <c r="B583887" s="78"/>
      <c r="C583887" s="77"/>
    </row>
    <row r="583888" spans="2:3" x14ac:dyDescent="0.25">
      <c r="B583888" s="78"/>
      <c r="C583888" s="77"/>
    </row>
    <row r="583889" spans="2:3" x14ac:dyDescent="0.25">
      <c r="B583889" s="78"/>
      <c r="C583889" s="77"/>
    </row>
    <row r="583890" spans="2:3" x14ac:dyDescent="0.25">
      <c r="B583890" s="78"/>
      <c r="C583890" s="77"/>
    </row>
    <row r="584000" spans="2:3" x14ac:dyDescent="0.25">
      <c r="B584000" s="78"/>
      <c r="C584000" s="77"/>
    </row>
    <row r="584001" spans="2:3" x14ac:dyDescent="0.25">
      <c r="B584001" s="78"/>
      <c r="C584001" s="77"/>
    </row>
    <row r="584002" spans="2:3" x14ac:dyDescent="0.25">
      <c r="B584002" s="78"/>
      <c r="C584002" s="77"/>
    </row>
    <row r="584003" spans="2:3" x14ac:dyDescent="0.25">
      <c r="B584003" s="78"/>
      <c r="C584003" s="77"/>
    </row>
    <row r="584004" spans="2:3" x14ac:dyDescent="0.25">
      <c r="B584004" s="78"/>
      <c r="C584004" s="77"/>
    </row>
    <row r="584005" spans="2:3" x14ac:dyDescent="0.25">
      <c r="B584005" s="78"/>
      <c r="C584005" s="77"/>
    </row>
    <row r="584006" spans="2:3" x14ac:dyDescent="0.25">
      <c r="B584006" s="78"/>
      <c r="C584006" s="77"/>
    </row>
    <row r="584007" spans="2:3" x14ac:dyDescent="0.25">
      <c r="B584007" s="78"/>
      <c r="C584007" s="77"/>
    </row>
    <row r="584008" spans="2:3" x14ac:dyDescent="0.25">
      <c r="B584008" s="78"/>
      <c r="C584008" s="77"/>
    </row>
    <row r="584009" spans="2:3" x14ac:dyDescent="0.25">
      <c r="B584009" s="78"/>
      <c r="C584009" s="77"/>
    </row>
    <row r="584010" spans="2:3" x14ac:dyDescent="0.25">
      <c r="B584010" s="78"/>
      <c r="C584010" s="77"/>
    </row>
    <row r="584011" spans="2:3" x14ac:dyDescent="0.25">
      <c r="B584011" s="78"/>
      <c r="C584011" s="77"/>
    </row>
    <row r="584012" spans="2:3" x14ac:dyDescent="0.25">
      <c r="B584012" s="78"/>
      <c r="C584012" s="77"/>
    </row>
    <row r="584122" spans="2:3" x14ac:dyDescent="0.25">
      <c r="B584122" s="78"/>
      <c r="C584122" s="77"/>
    </row>
    <row r="584123" spans="2:3" x14ac:dyDescent="0.25">
      <c r="B584123" s="78"/>
      <c r="C584123" s="77"/>
    </row>
    <row r="584124" spans="2:3" x14ac:dyDescent="0.25">
      <c r="B584124" s="78"/>
      <c r="C584124" s="77"/>
    </row>
    <row r="584125" spans="2:3" x14ac:dyDescent="0.25">
      <c r="B584125" s="78"/>
      <c r="C584125" s="77"/>
    </row>
    <row r="584126" spans="2:3" x14ac:dyDescent="0.25">
      <c r="B584126" s="78"/>
      <c r="C584126" s="77"/>
    </row>
    <row r="584127" spans="2:3" x14ac:dyDescent="0.25">
      <c r="B584127" s="78"/>
      <c r="C584127" s="77"/>
    </row>
    <row r="584128" spans="2:3" x14ac:dyDescent="0.25">
      <c r="B584128" s="78"/>
      <c r="C584128" s="77"/>
    </row>
    <row r="584129" spans="2:3" x14ac:dyDescent="0.25">
      <c r="B584129" s="78"/>
      <c r="C584129" s="77"/>
    </row>
    <row r="584130" spans="2:3" x14ac:dyDescent="0.25">
      <c r="B584130" s="78"/>
      <c r="C584130" s="77"/>
    </row>
    <row r="584131" spans="2:3" x14ac:dyDescent="0.25">
      <c r="B584131" s="78"/>
      <c r="C584131" s="77"/>
    </row>
    <row r="584132" spans="2:3" x14ac:dyDescent="0.25">
      <c r="B584132" s="78"/>
      <c r="C584132" s="77"/>
    </row>
    <row r="584133" spans="2:3" x14ac:dyDescent="0.25">
      <c r="B584133" s="78"/>
      <c r="C584133" s="77"/>
    </row>
    <row r="584134" spans="2:3" x14ac:dyDescent="0.25">
      <c r="B584134" s="78"/>
      <c r="C584134" s="77"/>
    </row>
    <row r="584244" spans="2:3" x14ac:dyDescent="0.25">
      <c r="B584244" s="78"/>
      <c r="C584244" s="77"/>
    </row>
    <row r="584245" spans="2:3" x14ac:dyDescent="0.25">
      <c r="B584245" s="78"/>
      <c r="C584245" s="77"/>
    </row>
    <row r="584246" spans="2:3" x14ac:dyDescent="0.25">
      <c r="B584246" s="78"/>
      <c r="C584246" s="77"/>
    </row>
    <row r="584247" spans="2:3" x14ac:dyDescent="0.25">
      <c r="B584247" s="78"/>
      <c r="C584247" s="77"/>
    </row>
    <row r="584248" spans="2:3" x14ac:dyDescent="0.25">
      <c r="B584248" s="78"/>
      <c r="C584248" s="77"/>
    </row>
    <row r="584249" spans="2:3" x14ac:dyDescent="0.25">
      <c r="B584249" s="78"/>
      <c r="C584249" s="77"/>
    </row>
    <row r="584250" spans="2:3" x14ac:dyDescent="0.25">
      <c r="B584250" s="78"/>
      <c r="C584250" s="77"/>
    </row>
    <row r="584251" spans="2:3" x14ac:dyDescent="0.25">
      <c r="B584251" s="78"/>
      <c r="C584251" s="77"/>
    </row>
    <row r="584252" spans="2:3" x14ac:dyDescent="0.25">
      <c r="B584252" s="78"/>
      <c r="C584252" s="77"/>
    </row>
    <row r="584253" spans="2:3" x14ac:dyDescent="0.25">
      <c r="B584253" s="78"/>
      <c r="C584253" s="77"/>
    </row>
    <row r="584254" spans="2:3" x14ac:dyDescent="0.25">
      <c r="B584254" s="78"/>
      <c r="C584254" s="77"/>
    </row>
    <row r="584255" spans="2:3" x14ac:dyDescent="0.25">
      <c r="B584255" s="78"/>
      <c r="C584255" s="77"/>
    </row>
    <row r="584256" spans="2:3" x14ac:dyDescent="0.25">
      <c r="B584256" s="78"/>
      <c r="C584256" s="77"/>
    </row>
    <row r="584366" spans="2:3" x14ac:dyDescent="0.25">
      <c r="B584366" s="78"/>
      <c r="C584366" s="77"/>
    </row>
    <row r="584367" spans="2:3" x14ac:dyDescent="0.25">
      <c r="B584367" s="78"/>
      <c r="C584367" s="77"/>
    </row>
    <row r="584368" spans="2:3" x14ac:dyDescent="0.25">
      <c r="B584368" s="78"/>
      <c r="C584368" s="77"/>
    </row>
    <row r="584369" spans="2:3" x14ac:dyDescent="0.25">
      <c r="B584369" s="78"/>
      <c r="C584369" s="77"/>
    </row>
    <row r="584370" spans="2:3" x14ac:dyDescent="0.25">
      <c r="B584370" s="78"/>
      <c r="C584370" s="77"/>
    </row>
    <row r="584371" spans="2:3" x14ac:dyDescent="0.25">
      <c r="B584371" s="78"/>
      <c r="C584371" s="77"/>
    </row>
    <row r="584372" spans="2:3" x14ac:dyDescent="0.25">
      <c r="B584372" s="78"/>
      <c r="C584372" s="77"/>
    </row>
    <row r="584373" spans="2:3" x14ac:dyDescent="0.25">
      <c r="B584373" s="78"/>
      <c r="C584373" s="77"/>
    </row>
    <row r="584374" spans="2:3" x14ac:dyDescent="0.25">
      <c r="B584374" s="78"/>
      <c r="C584374" s="77"/>
    </row>
    <row r="584375" spans="2:3" x14ac:dyDescent="0.25">
      <c r="B584375" s="78"/>
      <c r="C584375" s="77"/>
    </row>
    <row r="584376" spans="2:3" x14ac:dyDescent="0.25">
      <c r="B584376" s="78"/>
      <c r="C584376" s="77"/>
    </row>
    <row r="584377" spans="2:3" x14ac:dyDescent="0.25">
      <c r="B584377" s="78"/>
      <c r="C584377" s="77"/>
    </row>
    <row r="584378" spans="2:3" x14ac:dyDescent="0.25">
      <c r="B584378" s="78"/>
      <c r="C584378" s="77"/>
    </row>
    <row r="584488" spans="2:3" x14ac:dyDescent="0.25">
      <c r="B584488" s="78"/>
      <c r="C584488" s="77"/>
    </row>
    <row r="584489" spans="2:3" x14ac:dyDescent="0.25">
      <c r="B584489" s="78"/>
      <c r="C584489" s="77"/>
    </row>
    <row r="584490" spans="2:3" x14ac:dyDescent="0.25">
      <c r="B584490" s="78"/>
      <c r="C584490" s="77"/>
    </row>
    <row r="584491" spans="2:3" x14ac:dyDescent="0.25">
      <c r="B584491" s="78"/>
      <c r="C584491" s="77"/>
    </row>
    <row r="584492" spans="2:3" x14ac:dyDescent="0.25">
      <c r="B584492" s="78"/>
      <c r="C584492" s="77"/>
    </row>
    <row r="584493" spans="2:3" x14ac:dyDescent="0.25">
      <c r="B584493" s="78"/>
      <c r="C584493" s="77"/>
    </row>
    <row r="584494" spans="2:3" x14ac:dyDescent="0.25">
      <c r="B584494" s="78"/>
      <c r="C584494" s="77"/>
    </row>
    <row r="584495" spans="2:3" x14ac:dyDescent="0.25">
      <c r="B584495" s="78"/>
      <c r="C584495" s="77"/>
    </row>
    <row r="584496" spans="2:3" x14ac:dyDescent="0.25">
      <c r="B584496" s="78"/>
      <c r="C584496" s="77"/>
    </row>
    <row r="584497" spans="2:3" x14ac:dyDescent="0.25">
      <c r="B584497" s="78"/>
      <c r="C584497" s="77"/>
    </row>
    <row r="584498" spans="2:3" x14ac:dyDescent="0.25">
      <c r="B584498" s="78"/>
      <c r="C584498" s="77"/>
    </row>
    <row r="584499" spans="2:3" x14ac:dyDescent="0.25">
      <c r="B584499" s="78"/>
      <c r="C584499" s="77"/>
    </row>
    <row r="584500" spans="2:3" x14ac:dyDescent="0.25">
      <c r="B584500" s="78"/>
      <c r="C584500" s="77"/>
    </row>
    <row r="584610" spans="2:3" x14ac:dyDescent="0.25">
      <c r="B584610" s="78"/>
      <c r="C584610" s="77"/>
    </row>
    <row r="584611" spans="2:3" x14ac:dyDescent="0.25">
      <c r="B584611" s="78"/>
      <c r="C584611" s="77"/>
    </row>
    <row r="584612" spans="2:3" x14ac:dyDescent="0.25">
      <c r="B584612" s="78"/>
      <c r="C584612" s="77"/>
    </row>
    <row r="584613" spans="2:3" x14ac:dyDescent="0.25">
      <c r="B584613" s="78"/>
      <c r="C584613" s="77"/>
    </row>
    <row r="584614" spans="2:3" x14ac:dyDescent="0.25">
      <c r="B584614" s="78"/>
      <c r="C584614" s="77"/>
    </row>
    <row r="584615" spans="2:3" x14ac:dyDescent="0.25">
      <c r="B584615" s="78"/>
      <c r="C584615" s="77"/>
    </row>
    <row r="584616" spans="2:3" x14ac:dyDescent="0.25">
      <c r="B584616" s="78"/>
      <c r="C584616" s="77"/>
    </row>
    <row r="584617" spans="2:3" x14ac:dyDescent="0.25">
      <c r="B584617" s="78"/>
      <c r="C584617" s="77"/>
    </row>
    <row r="584618" spans="2:3" x14ac:dyDescent="0.25">
      <c r="B584618" s="78"/>
      <c r="C584618" s="77"/>
    </row>
    <row r="584619" spans="2:3" x14ac:dyDescent="0.25">
      <c r="B584619" s="78"/>
      <c r="C584619" s="77"/>
    </row>
    <row r="584620" spans="2:3" x14ac:dyDescent="0.25">
      <c r="B584620" s="78"/>
      <c r="C584620" s="77"/>
    </row>
    <row r="584621" spans="2:3" x14ac:dyDescent="0.25">
      <c r="B584621" s="78"/>
      <c r="C584621" s="77"/>
    </row>
    <row r="584622" spans="2:3" x14ac:dyDescent="0.25">
      <c r="B584622" s="78"/>
      <c r="C584622" s="77"/>
    </row>
    <row r="584732" spans="2:3" x14ac:dyDescent="0.25">
      <c r="B584732" s="78"/>
      <c r="C584732" s="77"/>
    </row>
    <row r="584733" spans="2:3" x14ac:dyDescent="0.25">
      <c r="B584733" s="78"/>
      <c r="C584733" s="77"/>
    </row>
    <row r="584734" spans="2:3" x14ac:dyDescent="0.25">
      <c r="B584734" s="78"/>
      <c r="C584734" s="77"/>
    </row>
    <row r="584735" spans="2:3" x14ac:dyDescent="0.25">
      <c r="B584735" s="78"/>
      <c r="C584735" s="77"/>
    </row>
    <row r="584736" spans="2:3" x14ac:dyDescent="0.25">
      <c r="B584736" s="78"/>
      <c r="C584736" s="77"/>
    </row>
    <row r="584737" spans="2:3" x14ac:dyDescent="0.25">
      <c r="B584737" s="78"/>
      <c r="C584737" s="77"/>
    </row>
    <row r="584738" spans="2:3" x14ac:dyDescent="0.25">
      <c r="B584738" s="78"/>
      <c r="C584738" s="77"/>
    </row>
    <row r="584739" spans="2:3" x14ac:dyDescent="0.25">
      <c r="B584739" s="78"/>
      <c r="C584739" s="77"/>
    </row>
    <row r="584740" spans="2:3" x14ac:dyDescent="0.25">
      <c r="B584740" s="78"/>
      <c r="C584740" s="77"/>
    </row>
    <row r="584741" spans="2:3" x14ac:dyDescent="0.25">
      <c r="B584741" s="78"/>
      <c r="C584741" s="77"/>
    </row>
    <row r="584742" spans="2:3" x14ac:dyDescent="0.25">
      <c r="B584742" s="78"/>
      <c r="C584742" s="77"/>
    </row>
    <row r="584743" spans="2:3" x14ac:dyDescent="0.25">
      <c r="B584743" s="78"/>
      <c r="C584743" s="77"/>
    </row>
    <row r="584744" spans="2:3" x14ac:dyDescent="0.25">
      <c r="B584744" s="78"/>
      <c r="C584744" s="77"/>
    </row>
    <row r="584854" spans="2:3" x14ac:dyDescent="0.25">
      <c r="B584854" s="78"/>
      <c r="C584854" s="77"/>
    </row>
    <row r="584855" spans="2:3" x14ac:dyDescent="0.25">
      <c r="B584855" s="78"/>
      <c r="C584855" s="77"/>
    </row>
    <row r="584856" spans="2:3" x14ac:dyDescent="0.25">
      <c r="B584856" s="78"/>
      <c r="C584856" s="77"/>
    </row>
    <row r="584857" spans="2:3" x14ac:dyDescent="0.25">
      <c r="B584857" s="78"/>
      <c r="C584857" s="77"/>
    </row>
    <row r="584858" spans="2:3" x14ac:dyDescent="0.25">
      <c r="B584858" s="78"/>
      <c r="C584858" s="77"/>
    </row>
    <row r="584859" spans="2:3" x14ac:dyDescent="0.25">
      <c r="B584859" s="78"/>
      <c r="C584859" s="77"/>
    </row>
    <row r="584860" spans="2:3" x14ac:dyDescent="0.25">
      <c r="B584860" s="78"/>
      <c r="C584860" s="77"/>
    </row>
    <row r="584861" spans="2:3" x14ac:dyDescent="0.25">
      <c r="B584861" s="78"/>
      <c r="C584861" s="77"/>
    </row>
    <row r="584862" spans="2:3" x14ac:dyDescent="0.25">
      <c r="B584862" s="78"/>
      <c r="C584862" s="77"/>
    </row>
    <row r="584863" spans="2:3" x14ac:dyDescent="0.25">
      <c r="B584863" s="78"/>
      <c r="C584863" s="77"/>
    </row>
    <row r="584864" spans="2:3" x14ac:dyDescent="0.25">
      <c r="B584864" s="78"/>
      <c r="C584864" s="77"/>
    </row>
    <row r="584865" spans="2:3" x14ac:dyDescent="0.25">
      <c r="B584865" s="78"/>
      <c r="C584865" s="77"/>
    </row>
    <row r="584866" spans="2:3" x14ac:dyDescent="0.25">
      <c r="B584866" s="78"/>
      <c r="C584866" s="77"/>
    </row>
    <row r="584976" spans="2:3" x14ac:dyDescent="0.25">
      <c r="B584976" s="78"/>
      <c r="C584976" s="77"/>
    </row>
    <row r="584977" spans="2:3" x14ac:dyDescent="0.25">
      <c r="B584977" s="78"/>
      <c r="C584977" s="77"/>
    </row>
    <row r="584978" spans="2:3" x14ac:dyDescent="0.25">
      <c r="B584978" s="78"/>
      <c r="C584978" s="77"/>
    </row>
    <row r="584979" spans="2:3" x14ac:dyDescent="0.25">
      <c r="B584979" s="78"/>
      <c r="C584979" s="77"/>
    </row>
    <row r="584980" spans="2:3" x14ac:dyDescent="0.25">
      <c r="B584980" s="78"/>
      <c r="C584980" s="77"/>
    </row>
    <row r="584981" spans="2:3" x14ac:dyDescent="0.25">
      <c r="B584981" s="78"/>
      <c r="C584981" s="77"/>
    </row>
    <row r="584982" spans="2:3" x14ac:dyDescent="0.25">
      <c r="B584982" s="78"/>
      <c r="C584982" s="77"/>
    </row>
    <row r="584983" spans="2:3" x14ac:dyDescent="0.25">
      <c r="B584983" s="78"/>
      <c r="C584983" s="77"/>
    </row>
    <row r="584984" spans="2:3" x14ac:dyDescent="0.25">
      <c r="B584984" s="78"/>
      <c r="C584984" s="77"/>
    </row>
    <row r="584985" spans="2:3" x14ac:dyDescent="0.25">
      <c r="B584985" s="78"/>
      <c r="C584985" s="77"/>
    </row>
    <row r="584986" spans="2:3" x14ac:dyDescent="0.25">
      <c r="B584986" s="78"/>
      <c r="C584986" s="77"/>
    </row>
    <row r="584987" spans="2:3" x14ac:dyDescent="0.25">
      <c r="B584987" s="78"/>
      <c r="C584987" s="77"/>
    </row>
    <row r="584988" spans="2:3" x14ac:dyDescent="0.25">
      <c r="B584988" s="78"/>
      <c r="C584988" s="77"/>
    </row>
    <row r="585098" spans="2:3" x14ac:dyDescent="0.25">
      <c r="B585098" s="78"/>
      <c r="C585098" s="77"/>
    </row>
    <row r="585099" spans="2:3" x14ac:dyDescent="0.25">
      <c r="B585099" s="78"/>
      <c r="C585099" s="77"/>
    </row>
    <row r="585100" spans="2:3" x14ac:dyDescent="0.25">
      <c r="B585100" s="78"/>
      <c r="C585100" s="77"/>
    </row>
    <row r="585101" spans="2:3" x14ac:dyDescent="0.25">
      <c r="B585101" s="78"/>
      <c r="C585101" s="77"/>
    </row>
    <row r="585102" spans="2:3" x14ac:dyDescent="0.25">
      <c r="B585102" s="78"/>
      <c r="C585102" s="77"/>
    </row>
    <row r="585103" spans="2:3" x14ac:dyDescent="0.25">
      <c r="B585103" s="78"/>
      <c r="C585103" s="77"/>
    </row>
    <row r="585104" spans="2:3" x14ac:dyDescent="0.25">
      <c r="B585104" s="78"/>
      <c r="C585104" s="77"/>
    </row>
    <row r="585105" spans="2:3" x14ac:dyDescent="0.25">
      <c r="B585105" s="78"/>
      <c r="C585105" s="77"/>
    </row>
    <row r="585106" spans="2:3" x14ac:dyDescent="0.25">
      <c r="B585106" s="78"/>
      <c r="C585106" s="77"/>
    </row>
    <row r="585107" spans="2:3" x14ac:dyDescent="0.25">
      <c r="B585107" s="78"/>
      <c r="C585107" s="77"/>
    </row>
    <row r="585108" spans="2:3" x14ac:dyDescent="0.25">
      <c r="B585108" s="78"/>
      <c r="C585108" s="77"/>
    </row>
    <row r="585109" spans="2:3" x14ac:dyDescent="0.25">
      <c r="B585109" s="78"/>
      <c r="C585109" s="77"/>
    </row>
    <row r="585110" spans="2:3" x14ac:dyDescent="0.25">
      <c r="B585110" s="78"/>
      <c r="C585110" s="77"/>
    </row>
    <row r="585220" spans="2:3" x14ac:dyDescent="0.25">
      <c r="B585220" s="78"/>
      <c r="C585220" s="77"/>
    </row>
    <row r="585221" spans="2:3" x14ac:dyDescent="0.25">
      <c r="B585221" s="78"/>
      <c r="C585221" s="77"/>
    </row>
    <row r="585222" spans="2:3" x14ac:dyDescent="0.25">
      <c r="B585222" s="78"/>
      <c r="C585222" s="77"/>
    </row>
    <row r="585223" spans="2:3" x14ac:dyDescent="0.25">
      <c r="B585223" s="78"/>
      <c r="C585223" s="77"/>
    </row>
    <row r="585224" spans="2:3" x14ac:dyDescent="0.25">
      <c r="B585224" s="78"/>
      <c r="C585224" s="77"/>
    </row>
    <row r="585225" spans="2:3" x14ac:dyDescent="0.25">
      <c r="B585225" s="78"/>
      <c r="C585225" s="77"/>
    </row>
    <row r="585226" spans="2:3" x14ac:dyDescent="0.25">
      <c r="B585226" s="78"/>
      <c r="C585226" s="77"/>
    </row>
    <row r="585227" spans="2:3" x14ac:dyDescent="0.25">
      <c r="B585227" s="78"/>
      <c r="C585227" s="77"/>
    </row>
    <row r="585228" spans="2:3" x14ac:dyDescent="0.25">
      <c r="B585228" s="78"/>
      <c r="C585228" s="77"/>
    </row>
    <row r="585229" spans="2:3" x14ac:dyDescent="0.25">
      <c r="B585229" s="78"/>
      <c r="C585229" s="77"/>
    </row>
    <row r="585230" spans="2:3" x14ac:dyDescent="0.25">
      <c r="B585230" s="78"/>
      <c r="C585230" s="77"/>
    </row>
    <row r="585231" spans="2:3" x14ac:dyDescent="0.25">
      <c r="B585231" s="78"/>
      <c r="C585231" s="77"/>
    </row>
    <row r="585232" spans="2:3" x14ac:dyDescent="0.25">
      <c r="B585232" s="78"/>
      <c r="C585232" s="77"/>
    </row>
    <row r="585342" spans="2:3" x14ac:dyDescent="0.25">
      <c r="B585342" s="78"/>
      <c r="C585342" s="77"/>
    </row>
    <row r="585343" spans="2:3" x14ac:dyDescent="0.25">
      <c r="B585343" s="78"/>
      <c r="C585343" s="77"/>
    </row>
    <row r="585344" spans="2:3" x14ac:dyDescent="0.25">
      <c r="B585344" s="78"/>
      <c r="C585344" s="77"/>
    </row>
    <row r="585345" spans="2:3" x14ac:dyDescent="0.25">
      <c r="B585345" s="78"/>
      <c r="C585345" s="77"/>
    </row>
    <row r="585346" spans="2:3" x14ac:dyDescent="0.25">
      <c r="B585346" s="78"/>
      <c r="C585346" s="77"/>
    </row>
    <row r="585347" spans="2:3" x14ac:dyDescent="0.25">
      <c r="B585347" s="78"/>
      <c r="C585347" s="77"/>
    </row>
    <row r="585348" spans="2:3" x14ac:dyDescent="0.25">
      <c r="B585348" s="78"/>
      <c r="C585348" s="77"/>
    </row>
    <row r="585349" spans="2:3" x14ac:dyDescent="0.25">
      <c r="B585349" s="78"/>
      <c r="C585349" s="77"/>
    </row>
    <row r="585350" spans="2:3" x14ac:dyDescent="0.25">
      <c r="B585350" s="78"/>
      <c r="C585350" s="77"/>
    </row>
    <row r="585351" spans="2:3" x14ac:dyDescent="0.25">
      <c r="B585351" s="78"/>
      <c r="C585351" s="77"/>
    </row>
    <row r="585352" spans="2:3" x14ac:dyDescent="0.25">
      <c r="B585352" s="78"/>
      <c r="C585352" s="77"/>
    </row>
    <row r="585353" spans="2:3" x14ac:dyDescent="0.25">
      <c r="B585353" s="78"/>
      <c r="C585353" s="77"/>
    </row>
    <row r="585354" spans="2:3" x14ac:dyDescent="0.25">
      <c r="B585354" s="78"/>
      <c r="C585354" s="77"/>
    </row>
    <row r="585464" spans="2:3" x14ac:dyDescent="0.25">
      <c r="B585464" s="78"/>
      <c r="C585464" s="77"/>
    </row>
    <row r="585465" spans="2:3" x14ac:dyDescent="0.25">
      <c r="B585465" s="78"/>
      <c r="C585465" s="77"/>
    </row>
    <row r="585466" spans="2:3" x14ac:dyDescent="0.25">
      <c r="B585466" s="78"/>
      <c r="C585466" s="77"/>
    </row>
    <row r="585467" spans="2:3" x14ac:dyDescent="0.25">
      <c r="B585467" s="78"/>
      <c r="C585467" s="77"/>
    </row>
    <row r="585468" spans="2:3" x14ac:dyDescent="0.25">
      <c r="B585468" s="78"/>
      <c r="C585468" s="77"/>
    </row>
    <row r="585469" spans="2:3" x14ac:dyDescent="0.25">
      <c r="B585469" s="78"/>
      <c r="C585469" s="77"/>
    </row>
    <row r="585470" spans="2:3" x14ac:dyDescent="0.25">
      <c r="B585470" s="78"/>
      <c r="C585470" s="77"/>
    </row>
    <row r="585471" spans="2:3" x14ac:dyDescent="0.25">
      <c r="B585471" s="78"/>
      <c r="C585471" s="77"/>
    </row>
    <row r="585472" spans="2:3" x14ac:dyDescent="0.25">
      <c r="B585472" s="78"/>
      <c r="C585472" s="77"/>
    </row>
    <row r="585473" spans="2:3" x14ac:dyDescent="0.25">
      <c r="B585473" s="78"/>
      <c r="C585473" s="77"/>
    </row>
    <row r="585474" spans="2:3" x14ac:dyDescent="0.25">
      <c r="B585474" s="78"/>
      <c r="C585474" s="77"/>
    </row>
    <row r="585475" spans="2:3" x14ac:dyDescent="0.25">
      <c r="B585475" s="78"/>
      <c r="C585475" s="77"/>
    </row>
    <row r="585476" spans="2:3" x14ac:dyDescent="0.25">
      <c r="B585476" s="78"/>
      <c r="C585476" s="77"/>
    </row>
    <row r="585586" spans="2:3" x14ac:dyDescent="0.25">
      <c r="B585586" s="78"/>
      <c r="C585586" s="77"/>
    </row>
    <row r="585587" spans="2:3" x14ac:dyDescent="0.25">
      <c r="B585587" s="78"/>
      <c r="C585587" s="77"/>
    </row>
    <row r="585588" spans="2:3" x14ac:dyDescent="0.25">
      <c r="B585588" s="78"/>
      <c r="C585588" s="77"/>
    </row>
    <row r="585589" spans="2:3" x14ac:dyDescent="0.25">
      <c r="B585589" s="78"/>
      <c r="C585589" s="77"/>
    </row>
    <row r="585590" spans="2:3" x14ac:dyDescent="0.25">
      <c r="B585590" s="78"/>
      <c r="C585590" s="77"/>
    </row>
    <row r="585591" spans="2:3" x14ac:dyDescent="0.25">
      <c r="B585591" s="78"/>
      <c r="C585591" s="77"/>
    </row>
    <row r="585592" spans="2:3" x14ac:dyDescent="0.25">
      <c r="B585592" s="78"/>
      <c r="C585592" s="77"/>
    </row>
    <row r="585593" spans="2:3" x14ac:dyDescent="0.25">
      <c r="B585593" s="78"/>
      <c r="C585593" s="77"/>
    </row>
    <row r="585594" spans="2:3" x14ac:dyDescent="0.25">
      <c r="B585594" s="78"/>
      <c r="C585594" s="77"/>
    </row>
    <row r="585595" spans="2:3" x14ac:dyDescent="0.25">
      <c r="B585595" s="78"/>
      <c r="C585595" s="77"/>
    </row>
    <row r="585596" spans="2:3" x14ac:dyDescent="0.25">
      <c r="B585596" s="78"/>
      <c r="C585596" s="77"/>
    </row>
    <row r="585597" spans="2:3" x14ac:dyDescent="0.25">
      <c r="B585597" s="78"/>
      <c r="C585597" s="77"/>
    </row>
    <row r="585598" spans="2:3" x14ac:dyDescent="0.25">
      <c r="B585598" s="78"/>
      <c r="C585598" s="77"/>
    </row>
    <row r="585708" spans="2:3" x14ac:dyDescent="0.25">
      <c r="B585708" s="78"/>
      <c r="C585708" s="77"/>
    </row>
    <row r="585709" spans="2:3" x14ac:dyDescent="0.25">
      <c r="B585709" s="78"/>
      <c r="C585709" s="77"/>
    </row>
    <row r="585710" spans="2:3" x14ac:dyDescent="0.25">
      <c r="B585710" s="78"/>
      <c r="C585710" s="77"/>
    </row>
    <row r="585711" spans="2:3" x14ac:dyDescent="0.25">
      <c r="B585711" s="78"/>
      <c r="C585711" s="77"/>
    </row>
    <row r="585712" spans="2:3" x14ac:dyDescent="0.25">
      <c r="B585712" s="78"/>
      <c r="C585712" s="77"/>
    </row>
    <row r="585713" spans="2:3" x14ac:dyDescent="0.25">
      <c r="B585713" s="78"/>
      <c r="C585713" s="77"/>
    </row>
    <row r="585714" spans="2:3" x14ac:dyDescent="0.25">
      <c r="B585714" s="78"/>
      <c r="C585714" s="77"/>
    </row>
    <row r="585715" spans="2:3" x14ac:dyDescent="0.25">
      <c r="B585715" s="78"/>
      <c r="C585715" s="77"/>
    </row>
    <row r="585716" spans="2:3" x14ac:dyDescent="0.25">
      <c r="B585716" s="78"/>
      <c r="C585716" s="77"/>
    </row>
    <row r="585717" spans="2:3" x14ac:dyDescent="0.25">
      <c r="B585717" s="78"/>
      <c r="C585717" s="77"/>
    </row>
    <row r="585718" spans="2:3" x14ac:dyDescent="0.25">
      <c r="B585718" s="78"/>
      <c r="C585718" s="77"/>
    </row>
    <row r="585719" spans="2:3" x14ac:dyDescent="0.25">
      <c r="B585719" s="78"/>
      <c r="C585719" s="77"/>
    </row>
    <row r="585720" spans="2:3" x14ac:dyDescent="0.25">
      <c r="B585720" s="78"/>
      <c r="C585720" s="77"/>
    </row>
    <row r="585830" spans="2:3" x14ac:dyDescent="0.25">
      <c r="B585830" s="78"/>
      <c r="C585830" s="77"/>
    </row>
    <row r="585831" spans="2:3" x14ac:dyDescent="0.25">
      <c r="B585831" s="78"/>
      <c r="C585831" s="77"/>
    </row>
    <row r="585832" spans="2:3" x14ac:dyDescent="0.25">
      <c r="B585832" s="78"/>
      <c r="C585832" s="77"/>
    </row>
    <row r="585833" spans="2:3" x14ac:dyDescent="0.25">
      <c r="B585833" s="78"/>
      <c r="C585833" s="77"/>
    </row>
    <row r="585834" spans="2:3" x14ac:dyDescent="0.25">
      <c r="B585834" s="78"/>
      <c r="C585834" s="77"/>
    </row>
    <row r="585835" spans="2:3" x14ac:dyDescent="0.25">
      <c r="B585835" s="78"/>
      <c r="C585835" s="77"/>
    </row>
    <row r="585836" spans="2:3" x14ac:dyDescent="0.25">
      <c r="B585836" s="78"/>
      <c r="C585836" s="77"/>
    </row>
    <row r="585837" spans="2:3" x14ac:dyDescent="0.25">
      <c r="B585837" s="78"/>
      <c r="C585837" s="77"/>
    </row>
    <row r="585838" spans="2:3" x14ac:dyDescent="0.25">
      <c r="B585838" s="78"/>
      <c r="C585838" s="77"/>
    </row>
    <row r="585839" spans="2:3" x14ac:dyDescent="0.25">
      <c r="B585839" s="78"/>
      <c r="C585839" s="77"/>
    </row>
    <row r="585840" spans="2:3" x14ac:dyDescent="0.25">
      <c r="B585840" s="78"/>
      <c r="C585840" s="77"/>
    </row>
    <row r="585841" spans="2:3" x14ac:dyDescent="0.25">
      <c r="B585841" s="78"/>
      <c r="C585841" s="77"/>
    </row>
    <row r="585842" spans="2:3" x14ac:dyDescent="0.25">
      <c r="B585842" s="78"/>
      <c r="C585842" s="77"/>
    </row>
    <row r="585952" spans="2:3" x14ac:dyDescent="0.25">
      <c r="B585952" s="78"/>
      <c r="C585952" s="77"/>
    </row>
    <row r="585953" spans="2:3" x14ac:dyDescent="0.25">
      <c r="B585953" s="78"/>
      <c r="C585953" s="77"/>
    </row>
    <row r="585954" spans="2:3" x14ac:dyDescent="0.25">
      <c r="B585954" s="78"/>
      <c r="C585954" s="77"/>
    </row>
    <row r="585955" spans="2:3" x14ac:dyDescent="0.25">
      <c r="B585955" s="78"/>
      <c r="C585955" s="77"/>
    </row>
    <row r="585956" spans="2:3" x14ac:dyDescent="0.25">
      <c r="B585956" s="78"/>
      <c r="C585956" s="77"/>
    </row>
    <row r="585957" spans="2:3" x14ac:dyDescent="0.25">
      <c r="B585957" s="78"/>
      <c r="C585957" s="77"/>
    </row>
    <row r="585958" spans="2:3" x14ac:dyDescent="0.25">
      <c r="B585958" s="78"/>
      <c r="C585958" s="77"/>
    </row>
    <row r="585959" spans="2:3" x14ac:dyDescent="0.25">
      <c r="B585959" s="78"/>
      <c r="C585959" s="77"/>
    </row>
    <row r="585960" spans="2:3" x14ac:dyDescent="0.25">
      <c r="B585960" s="78"/>
      <c r="C585960" s="77"/>
    </row>
    <row r="585961" spans="2:3" x14ac:dyDescent="0.25">
      <c r="B585961" s="78"/>
      <c r="C585961" s="77"/>
    </row>
    <row r="585962" spans="2:3" x14ac:dyDescent="0.25">
      <c r="B585962" s="78"/>
      <c r="C585962" s="77"/>
    </row>
    <row r="585963" spans="2:3" x14ac:dyDescent="0.25">
      <c r="B585963" s="78"/>
      <c r="C585963" s="77"/>
    </row>
    <row r="585964" spans="2:3" x14ac:dyDescent="0.25">
      <c r="B585964" s="78"/>
      <c r="C585964" s="77"/>
    </row>
    <row r="586074" spans="2:3" x14ac:dyDescent="0.25">
      <c r="B586074" s="78"/>
      <c r="C586074" s="77"/>
    </row>
    <row r="586075" spans="2:3" x14ac:dyDescent="0.25">
      <c r="B586075" s="78"/>
      <c r="C586075" s="77"/>
    </row>
    <row r="586076" spans="2:3" x14ac:dyDescent="0.25">
      <c r="B586076" s="78"/>
      <c r="C586076" s="77"/>
    </row>
    <row r="586077" spans="2:3" x14ac:dyDescent="0.25">
      <c r="B586077" s="78"/>
      <c r="C586077" s="77"/>
    </row>
    <row r="586078" spans="2:3" x14ac:dyDescent="0.25">
      <c r="B586078" s="78"/>
      <c r="C586078" s="77"/>
    </row>
    <row r="586079" spans="2:3" x14ac:dyDescent="0.25">
      <c r="B586079" s="78"/>
      <c r="C586079" s="77"/>
    </row>
    <row r="586080" spans="2:3" x14ac:dyDescent="0.25">
      <c r="B586080" s="78"/>
      <c r="C586080" s="77"/>
    </row>
    <row r="586081" spans="2:3" x14ac:dyDescent="0.25">
      <c r="B586081" s="78"/>
      <c r="C586081" s="77"/>
    </row>
    <row r="586082" spans="2:3" x14ac:dyDescent="0.25">
      <c r="B586082" s="78"/>
      <c r="C586082" s="77"/>
    </row>
    <row r="586083" spans="2:3" x14ac:dyDescent="0.25">
      <c r="B586083" s="78"/>
      <c r="C586083" s="77"/>
    </row>
    <row r="586084" spans="2:3" x14ac:dyDescent="0.25">
      <c r="B586084" s="78"/>
      <c r="C586084" s="77"/>
    </row>
    <row r="586085" spans="2:3" x14ac:dyDescent="0.25">
      <c r="B586085" s="78"/>
      <c r="C586085" s="77"/>
    </row>
    <row r="586086" spans="2:3" x14ac:dyDescent="0.25">
      <c r="B586086" s="78"/>
      <c r="C586086" s="77"/>
    </row>
    <row r="586196" spans="2:3" x14ac:dyDescent="0.25">
      <c r="B586196" s="78"/>
      <c r="C586196" s="77"/>
    </row>
    <row r="586197" spans="2:3" x14ac:dyDescent="0.25">
      <c r="B586197" s="78"/>
      <c r="C586197" s="77"/>
    </row>
    <row r="586198" spans="2:3" x14ac:dyDescent="0.25">
      <c r="B586198" s="78"/>
      <c r="C586198" s="77"/>
    </row>
    <row r="586199" spans="2:3" x14ac:dyDescent="0.25">
      <c r="B586199" s="78"/>
      <c r="C586199" s="77"/>
    </row>
    <row r="586200" spans="2:3" x14ac:dyDescent="0.25">
      <c r="B586200" s="78"/>
      <c r="C586200" s="77"/>
    </row>
    <row r="586201" spans="2:3" x14ac:dyDescent="0.25">
      <c r="B586201" s="78"/>
      <c r="C586201" s="77"/>
    </row>
    <row r="586202" spans="2:3" x14ac:dyDescent="0.25">
      <c r="B586202" s="78"/>
      <c r="C586202" s="77"/>
    </row>
    <row r="586203" spans="2:3" x14ac:dyDescent="0.25">
      <c r="B586203" s="78"/>
      <c r="C586203" s="77"/>
    </row>
    <row r="586204" spans="2:3" x14ac:dyDescent="0.25">
      <c r="B586204" s="78"/>
      <c r="C586204" s="77"/>
    </row>
    <row r="586205" spans="2:3" x14ac:dyDescent="0.25">
      <c r="B586205" s="78"/>
      <c r="C586205" s="77"/>
    </row>
    <row r="586206" spans="2:3" x14ac:dyDescent="0.25">
      <c r="B586206" s="78"/>
      <c r="C586206" s="77"/>
    </row>
    <row r="586207" spans="2:3" x14ac:dyDescent="0.25">
      <c r="B586207" s="78"/>
      <c r="C586207" s="77"/>
    </row>
    <row r="586208" spans="2:3" x14ac:dyDescent="0.25">
      <c r="B586208" s="78"/>
      <c r="C586208" s="77"/>
    </row>
    <row r="586318" spans="2:3" x14ac:dyDescent="0.25">
      <c r="B586318" s="78"/>
      <c r="C586318" s="77"/>
    </row>
    <row r="586319" spans="2:3" x14ac:dyDescent="0.25">
      <c r="B586319" s="78"/>
      <c r="C586319" s="77"/>
    </row>
    <row r="586320" spans="2:3" x14ac:dyDescent="0.25">
      <c r="B586320" s="78"/>
      <c r="C586320" s="77"/>
    </row>
    <row r="586321" spans="2:3" x14ac:dyDescent="0.25">
      <c r="B586321" s="78"/>
      <c r="C586321" s="77"/>
    </row>
    <row r="586322" spans="2:3" x14ac:dyDescent="0.25">
      <c r="B586322" s="78"/>
      <c r="C586322" s="77"/>
    </row>
    <row r="586323" spans="2:3" x14ac:dyDescent="0.25">
      <c r="B586323" s="78"/>
      <c r="C586323" s="77"/>
    </row>
    <row r="586324" spans="2:3" x14ac:dyDescent="0.25">
      <c r="B586324" s="78"/>
      <c r="C586324" s="77"/>
    </row>
    <row r="586325" spans="2:3" x14ac:dyDescent="0.25">
      <c r="B586325" s="78"/>
      <c r="C586325" s="77"/>
    </row>
    <row r="586326" spans="2:3" x14ac:dyDescent="0.25">
      <c r="B586326" s="78"/>
      <c r="C586326" s="77"/>
    </row>
    <row r="586327" spans="2:3" x14ac:dyDescent="0.25">
      <c r="B586327" s="78"/>
      <c r="C586327" s="77"/>
    </row>
    <row r="586328" spans="2:3" x14ac:dyDescent="0.25">
      <c r="B586328" s="78"/>
      <c r="C586328" s="77"/>
    </row>
    <row r="586329" spans="2:3" x14ac:dyDescent="0.25">
      <c r="B586329" s="78"/>
      <c r="C586329" s="77"/>
    </row>
    <row r="586330" spans="2:3" x14ac:dyDescent="0.25">
      <c r="B586330" s="78"/>
      <c r="C586330" s="77"/>
    </row>
    <row r="586440" spans="2:3" x14ac:dyDescent="0.25">
      <c r="B586440" s="78"/>
      <c r="C586440" s="77"/>
    </row>
    <row r="586441" spans="2:3" x14ac:dyDescent="0.25">
      <c r="B586441" s="78"/>
      <c r="C586441" s="77"/>
    </row>
    <row r="586442" spans="2:3" x14ac:dyDescent="0.25">
      <c r="B586442" s="78"/>
      <c r="C586442" s="77"/>
    </row>
    <row r="586443" spans="2:3" x14ac:dyDescent="0.25">
      <c r="B586443" s="78"/>
      <c r="C586443" s="77"/>
    </row>
    <row r="586444" spans="2:3" x14ac:dyDescent="0.25">
      <c r="B586444" s="78"/>
      <c r="C586444" s="77"/>
    </row>
    <row r="586445" spans="2:3" x14ac:dyDescent="0.25">
      <c r="B586445" s="78"/>
      <c r="C586445" s="77"/>
    </row>
    <row r="586446" spans="2:3" x14ac:dyDescent="0.25">
      <c r="B586446" s="78"/>
      <c r="C586446" s="77"/>
    </row>
    <row r="586447" spans="2:3" x14ac:dyDescent="0.25">
      <c r="B586447" s="78"/>
      <c r="C586447" s="77"/>
    </row>
    <row r="586448" spans="2:3" x14ac:dyDescent="0.25">
      <c r="B586448" s="78"/>
      <c r="C586448" s="77"/>
    </row>
    <row r="586449" spans="2:3" x14ac:dyDescent="0.25">
      <c r="B586449" s="78"/>
      <c r="C586449" s="77"/>
    </row>
    <row r="586450" spans="2:3" x14ac:dyDescent="0.25">
      <c r="B586450" s="78"/>
      <c r="C586450" s="77"/>
    </row>
    <row r="586451" spans="2:3" x14ac:dyDescent="0.25">
      <c r="B586451" s="78"/>
      <c r="C586451" s="77"/>
    </row>
    <row r="586452" spans="2:3" x14ac:dyDescent="0.25">
      <c r="B586452" s="78"/>
      <c r="C586452" s="77"/>
    </row>
    <row r="586562" spans="2:3" x14ac:dyDescent="0.25">
      <c r="B586562" s="78"/>
      <c r="C586562" s="77"/>
    </row>
    <row r="586563" spans="2:3" x14ac:dyDescent="0.25">
      <c r="B586563" s="78"/>
      <c r="C586563" s="77"/>
    </row>
    <row r="586564" spans="2:3" x14ac:dyDescent="0.25">
      <c r="B586564" s="78"/>
      <c r="C586564" s="77"/>
    </row>
    <row r="586565" spans="2:3" x14ac:dyDescent="0.25">
      <c r="B586565" s="78"/>
      <c r="C586565" s="77"/>
    </row>
    <row r="586566" spans="2:3" x14ac:dyDescent="0.25">
      <c r="B586566" s="78"/>
      <c r="C586566" s="77"/>
    </row>
    <row r="586567" spans="2:3" x14ac:dyDescent="0.25">
      <c r="B586567" s="78"/>
      <c r="C586567" s="77"/>
    </row>
    <row r="586568" spans="2:3" x14ac:dyDescent="0.25">
      <c r="B586568" s="78"/>
      <c r="C586568" s="77"/>
    </row>
    <row r="586569" spans="2:3" x14ac:dyDescent="0.25">
      <c r="B586569" s="78"/>
      <c r="C586569" s="77"/>
    </row>
    <row r="586570" spans="2:3" x14ac:dyDescent="0.25">
      <c r="B586570" s="78"/>
      <c r="C586570" s="77"/>
    </row>
    <row r="586571" spans="2:3" x14ac:dyDescent="0.25">
      <c r="B586571" s="78"/>
      <c r="C586571" s="77"/>
    </row>
    <row r="586572" spans="2:3" x14ac:dyDescent="0.25">
      <c r="B586572" s="78"/>
      <c r="C586572" s="77"/>
    </row>
    <row r="586573" spans="2:3" x14ac:dyDescent="0.25">
      <c r="B586573" s="78"/>
      <c r="C586573" s="77"/>
    </row>
    <row r="586574" spans="2:3" x14ac:dyDescent="0.25">
      <c r="B586574" s="78"/>
      <c r="C586574" s="77"/>
    </row>
    <row r="586684" spans="2:3" x14ac:dyDescent="0.25">
      <c r="B586684" s="78"/>
      <c r="C586684" s="77"/>
    </row>
    <row r="586685" spans="2:3" x14ac:dyDescent="0.25">
      <c r="B586685" s="78"/>
      <c r="C586685" s="77"/>
    </row>
    <row r="586686" spans="2:3" x14ac:dyDescent="0.25">
      <c r="B586686" s="78"/>
      <c r="C586686" s="77"/>
    </row>
    <row r="586687" spans="2:3" x14ac:dyDescent="0.25">
      <c r="B586687" s="78"/>
      <c r="C586687" s="77"/>
    </row>
    <row r="586688" spans="2:3" x14ac:dyDescent="0.25">
      <c r="B586688" s="78"/>
      <c r="C586688" s="77"/>
    </row>
    <row r="586689" spans="2:3" x14ac:dyDescent="0.25">
      <c r="B586689" s="78"/>
      <c r="C586689" s="77"/>
    </row>
    <row r="586690" spans="2:3" x14ac:dyDescent="0.25">
      <c r="B586690" s="78"/>
      <c r="C586690" s="77"/>
    </row>
    <row r="586691" spans="2:3" x14ac:dyDescent="0.25">
      <c r="B586691" s="78"/>
      <c r="C586691" s="77"/>
    </row>
    <row r="586692" spans="2:3" x14ac:dyDescent="0.25">
      <c r="B586692" s="78"/>
      <c r="C586692" s="77"/>
    </row>
    <row r="586693" spans="2:3" x14ac:dyDescent="0.25">
      <c r="B586693" s="78"/>
      <c r="C586693" s="77"/>
    </row>
    <row r="586694" spans="2:3" x14ac:dyDescent="0.25">
      <c r="B586694" s="78"/>
      <c r="C586694" s="77"/>
    </row>
    <row r="586695" spans="2:3" x14ac:dyDescent="0.25">
      <c r="B586695" s="78"/>
      <c r="C586695" s="77"/>
    </row>
    <row r="586696" spans="2:3" x14ac:dyDescent="0.25">
      <c r="B586696" s="78"/>
      <c r="C586696" s="77"/>
    </row>
    <row r="586806" spans="2:3" x14ac:dyDescent="0.25">
      <c r="B586806" s="78"/>
      <c r="C586806" s="77"/>
    </row>
    <row r="586807" spans="2:3" x14ac:dyDescent="0.25">
      <c r="B586807" s="78"/>
      <c r="C586807" s="77"/>
    </row>
    <row r="586808" spans="2:3" x14ac:dyDescent="0.25">
      <c r="B586808" s="78"/>
      <c r="C586808" s="77"/>
    </row>
    <row r="586809" spans="2:3" x14ac:dyDescent="0.25">
      <c r="B586809" s="78"/>
      <c r="C586809" s="77"/>
    </row>
    <row r="586810" spans="2:3" x14ac:dyDescent="0.25">
      <c r="B586810" s="78"/>
      <c r="C586810" s="77"/>
    </row>
    <row r="586811" spans="2:3" x14ac:dyDescent="0.25">
      <c r="B586811" s="78"/>
      <c r="C586811" s="77"/>
    </row>
    <row r="586812" spans="2:3" x14ac:dyDescent="0.25">
      <c r="B586812" s="78"/>
      <c r="C586812" s="77"/>
    </row>
    <row r="586813" spans="2:3" x14ac:dyDescent="0.25">
      <c r="B586813" s="78"/>
      <c r="C586813" s="77"/>
    </row>
    <row r="586814" spans="2:3" x14ac:dyDescent="0.25">
      <c r="B586814" s="78"/>
      <c r="C586814" s="77"/>
    </row>
    <row r="586815" spans="2:3" x14ac:dyDescent="0.25">
      <c r="B586815" s="78"/>
      <c r="C586815" s="77"/>
    </row>
    <row r="586816" spans="2:3" x14ac:dyDescent="0.25">
      <c r="B586816" s="78"/>
      <c r="C586816" s="77"/>
    </row>
    <row r="586817" spans="2:3" x14ac:dyDescent="0.25">
      <c r="B586817" s="78"/>
      <c r="C586817" s="77"/>
    </row>
    <row r="586818" spans="2:3" x14ac:dyDescent="0.25">
      <c r="B586818" s="78"/>
      <c r="C586818" s="77"/>
    </row>
    <row r="586928" spans="2:3" x14ac:dyDescent="0.25">
      <c r="B586928" s="78"/>
      <c r="C586928" s="77"/>
    </row>
    <row r="586929" spans="2:3" x14ac:dyDescent="0.25">
      <c r="B586929" s="78"/>
      <c r="C586929" s="77"/>
    </row>
    <row r="586930" spans="2:3" x14ac:dyDescent="0.25">
      <c r="B586930" s="78"/>
      <c r="C586930" s="77"/>
    </row>
    <row r="586931" spans="2:3" x14ac:dyDescent="0.25">
      <c r="B586931" s="78"/>
      <c r="C586931" s="77"/>
    </row>
    <row r="586932" spans="2:3" x14ac:dyDescent="0.25">
      <c r="B586932" s="78"/>
      <c r="C586932" s="77"/>
    </row>
    <row r="586933" spans="2:3" x14ac:dyDescent="0.25">
      <c r="B586933" s="78"/>
      <c r="C586933" s="77"/>
    </row>
    <row r="586934" spans="2:3" x14ac:dyDescent="0.25">
      <c r="B586934" s="78"/>
      <c r="C586934" s="77"/>
    </row>
    <row r="586935" spans="2:3" x14ac:dyDescent="0.25">
      <c r="B586935" s="78"/>
      <c r="C586935" s="77"/>
    </row>
    <row r="586936" spans="2:3" x14ac:dyDescent="0.25">
      <c r="B586936" s="78"/>
      <c r="C586936" s="77"/>
    </row>
    <row r="586937" spans="2:3" x14ac:dyDescent="0.25">
      <c r="B586937" s="78"/>
      <c r="C586937" s="77"/>
    </row>
    <row r="586938" spans="2:3" x14ac:dyDescent="0.25">
      <c r="B586938" s="78"/>
      <c r="C586938" s="77"/>
    </row>
    <row r="586939" spans="2:3" x14ac:dyDescent="0.25">
      <c r="B586939" s="78"/>
      <c r="C586939" s="77"/>
    </row>
    <row r="586940" spans="2:3" x14ac:dyDescent="0.25">
      <c r="B586940" s="78"/>
      <c r="C586940" s="77"/>
    </row>
    <row r="587050" spans="2:3" x14ac:dyDescent="0.25">
      <c r="B587050" s="78"/>
      <c r="C587050" s="77"/>
    </row>
    <row r="587051" spans="2:3" x14ac:dyDescent="0.25">
      <c r="B587051" s="78"/>
      <c r="C587051" s="77"/>
    </row>
    <row r="587052" spans="2:3" x14ac:dyDescent="0.25">
      <c r="B587052" s="78"/>
      <c r="C587052" s="77"/>
    </row>
    <row r="587053" spans="2:3" x14ac:dyDescent="0.25">
      <c r="B587053" s="78"/>
      <c r="C587053" s="77"/>
    </row>
    <row r="587054" spans="2:3" x14ac:dyDescent="0.25">
      <c r="B587054" s="78"/>
      <c r="C587054" s="77"/>
    </row>
    <row r="587055" spans="2:3" x14ac:dyDescent="0.25">
      <c r="B587055" s="78"/>
      <c r="C587055" s="77"/>
    </row>
    <row r="587056" spans="2:3" x14ac:dyDescent="0.25">
      <c r="B587056" s="78"/>
      <c r="C587056" s="77"/>
    </row>
    <row r="587057" spans="2:3" x14ac:dyDescent="0.25">
      <c r="B587057" s="78"/>
      <c r="C587057" s="77"/>
    </row>
    <row r="587058" spans="2:3" x14ac:dyDescent="0.25">
      <c r="B587058" s="78"/>
      <c r="C587058" s="77"/>
    </row>
    <row r="587059" spans="2:3" x14ac:dyDescent="0.25">
      <c r="B587059" s="78"/>
      <c r="C587059" s="77"/>
    </row>
    <row r="587060" spans="2:3" x14ac:dyDescent="0.25">
      <c r="B587060" s="78"/>
      <c r="C587060" s="77"/>
    </row>
    <row r="587061" spans="2:3" x14ac:dyDescent="0.25">
      <c r="B587061" s="78"/>
      <c r="C587061" s="77"/>
    </row>
    <row r="587062" spans="2:3" x14ac:dyDescent="0.25">
      <c r="B587062" s="78"/>
      <c r="C587062" s="77"/>
    </row>
    <row r="587172" spans="2:3" x14ac:dyDescent="0.25">
      <c r="B587172" s="78"/>
      <c r="C587172" s="77"/>
    </row>
    <row r="587173" spans="2:3" x14ac:dyDescent="0.25">
      <c r="B587173" s="78"/>
      <c r="C587173" s="77"/>
    </row>
    <row r="587174" spans="2:3" x14ac:dyDescent="0.25">
      <c r="B587174" s="78"/>
      <c r="C587174" s="77"/>
    </row>
    <row r="587175" spans="2:3" x14ac:dyDescent="0.25">
      <c r="B587175" s="78"/>
      <c r="C587175" s="77"/>
    </row>
    <row r="587176" spans="2:3" x14ac:dyDescent="0.25">
      <c r="B587176" s="78"/>
      <c r="C587176" s="77"/>
    </row>
    <row r="587177" spans="2:3" x14ac:dyDescent="0.25">
      <c r="B587177" s="78"/>
      <c r="C587177" s="77"/>
    </row>
    <row r="587178" spans="2:3" x14ac:dyDescent="0.25">
      <c r="B587178" s="78"/>
      <c r="C587178" s="77"/>
    </row>
    <row r="587179" spans="2:3" x14ac:dyDescent="0.25">
      <c r="B587179" s="78"/>
      <c r="C587179" s="77"/>
    </row>
    <row r="587180" spans="2:3" x14ac:dyDescent="0.25">
      <c r="B587180" s="78"/>
      <c r="C587180" s="77"/>
    </row>
    <row r="587181" spans="2:3" x14ac:dyDescent="0.25">
      <c r="B587181" s="78"/>
      <c r="C587181" s="77"/>
    </row>
    <row r="587182" spans="2:3" x14ac:dyDescent="0.25">
      <c r="B587182" s="78"/>
      <c r="C587182" s="77"/>
    </row>
    <row r="587183" spans="2:3" x14ac:dyDescent="0.25">
      <c r="B587183" s="78"/>
      <c r="C587183" s="77"/>
    </row>
    <row r="587184" spans="2:3" x14ac:dyDescent="0.25">
      <c r="B587184" s="78"/>
      <c r="C587184" s="77"/>
    </row>
    <row r="587294" spans="2:3" x14ac:dyDescent="0.25">
      <c r="B587294" s="78"/>
      <c r="C587294" s="77"/>
    </row>
    <row r="587295" spans="2:3" x14ac:dyDescent="0.25">
      <c r="B587295" s="78"/>
      <c r="C587295" s="77"/>
    </row>
    <row r="587296" spans="2:3" x14ac:dyDescent="0.25">
      <c r="B587296" s="78"/>
      <c r="C587296" s="77"/>
    </row>
    <row r="587297" spans="2:3" x14ac:dyDescent="0.25">
      <c r="B587297" s="78"/>
      <c r="C587297" s="77"/>
    </row>
    <row r="587298" spans="2:3" x14ac:dyDescent="0.25">
      <c r="B587298" s="78"/>
      <c r="C587298" s="77"/>
    </row>
    <row r="587299" spans="2:3" x14ac:dyDescent="0.25">
      <c r="B587299" s="78"/>
      <c r="C587299" s="77"/>
    </row>
    <row r="587300" spans="2:3" x14ac:dyDescent="0.25">
      <c r="B587300" s="78"/>
      <c r="C587300" s="77"/>
    </row>
    <row r="587301" spans="2:3" x14ac:dyDescent="0.25">
      <c r="B587301" s="78"/>
      <c r="C587301" s="77"/>
    </row>
    <row r="587302" spans="2:3" x14ac:dyDescent="0.25">
      <c r="B587302" s="78"/>
      <c r="C587302" s="77"/>
    </row>
    <row r="587303" spans="2:3" x14ac:dyDescent="0.25">
      <c r="B587303" s="78"/>
      <c r="C587303" s="77"/>
    </row>
    <row r="587304" spans="2:3" x14ac:dyDescent="0.25">
      <c r="B587304" s="78"/>
      <c r="C587304" s="77"/>
    </row>
    <row r="587305" spans="2:3" x14ac:dyDescent="0.25">
      <c r="B587305" s="78"/>
      <c r="C587305" s="77"/>
    </row>
    <row r="587306" spans="2:3" x14ac:dyDescent="0.25">
      <c r="B587306" s="78"/>
      <c r="C587306" s="77"/>
    </row>
    <row r="587416" spans="2:3" x14ac:dyDescent="0.25">
      <c r="B587416" s="78"/>
      <c r="C587416" s="77"/>
    </row>
    <row r="587417" spans="2:3" x14ac:dyDescent="0.25">
      <c r="B587417" s="78"/>
      <c r="C587417" s="77"/>
    </row>
    <row r="587418" spans="2:3" x14ac:dyDescent="0.25">
      <c r="B587418" s="78"/>
      <c r="C587418" s="77"/>
    </row>
    <row r="587419" spans="2:3" x14ac:dyDescent="0.25">
      <c r="B587419" s="78"/>
      <c r="C587419" s="77"/>
    </row>
    <row r="587420" spans="2:3" x14ac:dyDescent="0.25">
      <c r="B587420" s="78"/>
      <c r="C587420" s="77"/>
    </row>
    <row r="587421" spans="2:3" x14ac:dyDescent="0.25">
      <c r="B587421" s="78"/>
      <c r="C587421" s="77"/>
    </row>
    <row r="587422" spans="2:3" x14ac:dyDescent="0.25">
      <c r="B587422" s="78"/>
      <c r="C587422" s="77"/>
    </row>
    <row r="587423" spans="2:3" x14ac:dyDescent="0.25">
      <c r="B587423" s="78"/>
      <c r="C587423" s="77"/>
    </row>
    <row r="587424" spans="2:3" x14ac:dyDescent="0.25">
      <c r="B587424" s="78"/>
      <c r="C587424" s="77"/>
    </row>
    <row r="587425" spans="2:3" x14ac:dyDescent="0.25">
      <c r="B587425" s="78"/>
      <c r="C587425" s="77"/>
    </row>
    <row r="587426" spans="2:3" x14ac:dyDescent="0.25">
      <c r="B587426" s="78"/>
      <c r="C587426" s="77"/>
    </row>
    <row r="587427" spans="2:3" x14ac:dyDescent="0.25">
      <c r="B587427" s="78"/>
      <c r="C587427" s="77"/>
    </row>
    <row r="587428" spans="2:3" x14ac:dyDescent="0.25">
      <c r="B587428" s="78"/>
      <c r="C587428" s="77"/>
    </row>
    <row r="587538" spans="2:3" x14ac:dyDescent="0.25">
      <c r="B587538" s="78"/>
      <c r="C587538" s="77"/>
    </row>
    <row r="587539" spans="2:3" x14ac:dyDescent="0.25">
      <c r="B587539" s="78"/>
      <c r="C587539" s="77"/>
    </row>
    <row r="587540" spans="2:3" x14ac:dyDescent="0.25">
      <c r="B587540" s="78"/>
      <c r="C587540" s="77"/>
    </row>
    <row r="587541" spans="2:3" x14ac:dyDescent="0.25">
      <c r="B587541" s="78"/>
      <c r="C587541" s="77"/>
    </row>
    <row r="587542" spans="2:3" x14ac:dyDescent="0.25">
      <c r="B587542" s="78"/>
      <c r="C587542" s="77"/>
    </row>
    <row r="587543" spans="2:3" x14ac:dyDescent="0.25">
      <c r="B587543" s="78"/>
      <c r="C587543" s="77"/>
    </row>
    <row r="587544" spans="2:3" x14ac:dyDescent="0.25">
      <c r="B587544" s="78"/>
      <c r="C587544" s="77"/>
    </row>
    <row r="587545" spans="2:3" x14ac:dyDescent="0.25">
      <c r="B587545" s="78"/>
      <c r="C587545" s="77"/>
    </row>
    <row r="587546" spans="2:3" x14ac:dyDescent="0.25">
      <c r="B587546" s="78"/>
      <c r="C587546" s="77"/>
    </row>
    <row r="587547" spans="2:3" x14ac:dyDescent="0.25">
      <c r="B587547" s="78"/>
      <c r="C587547" s="77"/>
    </row>
    <row r="587548" spans="2:3" x14ac:dyDescent="0.25">
      <c r="B587548" s="78"/>
      <c r="C587548" s="77"/>
    </row>
    <row r="587549" spans="2:3" x14ac:dyDescent="0.25">
      <c r="B587549" s="78"/>
      <c r="C587549" s="77"/>
    </row>
    <row r="587550" spans="2:3" x14ac:dyDescent="0.25">
      <c r="B587550" s="78"/>
      <c r="C587550" s="77"/>
    </row>
    <row r="587660" spans="2:3" x14ac:dyDescent="0.25">
      <c r="B587660" s="78"/>
      <c r="C587660" s="77"/>
    </row>
    <row r="587661" spans="2:3" x14ac:dyDescent="0.25">
      <c r="B587661" s="78"/>
      <c r="C587661" s="77"/>
    </row>
    <row r="587662" spans="2:3" x14ac:dyDescent="0.25">
      <c r="B587662" s="78"/>
      <c r="C587662" s="77"/>
    </row>
    <row r="587663" spans="2:3" x14ac:dyDescent="0.25">
      <c r="B587663" s="78"/>
      <c r="C587663" s="77"/>
    </row>
    <row r="587664" spans="2:3" x14ac:dyDescent="0.25">
      <c r="B587664" s="78"/>
      <c r="C587664" s="77"/>
    </row>
    <row r="587665" spans="2:3" x14ac:dyDescent="0.25">
      <c r="B587665" s="78"/>
      <c r="C587665" s="77"/>
    </row>
    <row r="587666" spans="2:3" x14ac:dyDescent="0.25">
      <c r="B587666" s="78"/>
      <c r="C587666" s="77"/>
    </row>
    <row r="587667" spans="2:3" x14ac:dyDescent="0.25">
      <c r="B587667" s="78"/>
      <c r="C587667" s="77"/>
    </row>
    <row r="587668" spans="2:3" x14ac:dyDescent="0.25">
      <c r="B587668" s="78"/>
      <c r="C587668" s="77"/>
    </row>
    <row r="587669" spans="2:3" x14ac:dyDescent="0.25">
      <c r="B587669" s="78"/>
      <c r="C587669" s="77"/>
    </row>
    <row r="587670" spans="2:3" x14ac:dyDescent="0.25">
      <c r="B587670" s="78"/>
      <c r="C587670" s="77"/>
    </row>
    <row r="587671" spans="2:3" x14ac:dyDescent="0.25">
      <c r="B587671" s="78"/>
      <c r="C587671" s="77"/>
    </row>
    <row r="587672" spans="2:3" x14ac:dyDescent="0.25">
      <c r="B587672" s="78"/>
      <c r="C587672" s="77"/>
    </row>
    <row r="587782" spans="2:3" x14ac:dyDescent="0.25">
      <c r="B587782" s="78"/>
      <c r="C587782" s="77"/>
    </row>
    <row r="587783" spans="2:3" x14ac:dyDescent="0.25">
      <c r="B587783" s="78"/>
      <c r="C587783" s="77"/>
    </row>
    <row r="587784" spans="2:3" x14ac:dyDescent="0.25">
      <c r="B587784" s="78"/>
      <c r="C587784" s="77"/>
    </row>
    <row r="587785" spans="2:3" x14ac:dyDescent="0.25">
      <c r="B587785" s="78"/>
      <c r="C587785" s="77"/>
    </row>
    <row r="587786" spans="2:3" x14ac:dyDescent="0.25">
      <c r="B587786" s="78"/>
      <c r="C587786" s="77"/>
    </row>
    <row r="587787" spans="2:3" x14ac:dyDescent="0.25">
      <c r="B587787" s="78"/>
      <c r="C587787" s="77"/>
    </row>
    <row r="587788" spans="2:3" x14ac:dyDescent="0.25">
      <c r="B587788" s="78"/>
      <c r="C587788" s="77"/>
    </row>
    <row r="587789" spans="2:3" x14ac:dyDescent="0.25">
      <c r="B587789" s="78"/>
      <c r="C587789" s="77"/>
    </row>
    <row r="587790" spans="2:3" x14ac:dyDescent="0.25">
      <c r="B587790" s="78"/>
      <c r="C587790" s="77"/>
    </row>
    <row r="587791" spans="2:3" x14ac:dyDescent="0.25">
      <c r="B587791" s="78"/>
      <c r="C587791" s="77"/>
    </row>
    <row r="587792" spans="2:3" x14ac:dyDescent="0.25">
      <c r="B587792" s="78"/>
      <c r="C587792" s="77"/>
    </row>
    <row r="587793" spans="2:3" x14ac:dyDescent="0.25">
      <c r="B587793" s="78"/>
      <c r="C587793" s="77"/>
    </row>
    <row r="587794" spans="2:3" x14ac:dyDescent="0.25">
      <c r="B587794" s="78"/>
      <c r="C587794" s="77"/>
    </row>
    <row r="587904" spans="2:3" x14ac:dyDescent="0.25">
      <c r="B587904" s="78"/>
      <c r="C587904" s="77"/>
    </row>
    <row r="587905" spans="2:3" x14ac:dyDescent="0.25">
      <c r="B587905" s="78"/>
      <c r="C587905" s="77"/>
    </row>
    <row r="587906" spans="2:3" x14ac:dyDescent="0.25">
      <c r="B587906" s="78"/>
      <c r="C587906" s="77"/>
    </row>
    <row r="587907" spans="2:3" x14ac:dyDescent="0.25">
      <c r="B587907" s="78"/>
      <c r="C587907" s="77"/>
    </row>
    <row r="587908" spans="2:3" x14ac:dyDescent="0.25">
      <c r="B587908" s="78"/>
      <c r="C587908" s="77"/>
    </row>
    <row r="587909" spans="2:3" x14ac:dyDescent="0.25">
      <c r="B587909" s="78"/>
      <c r="C587909" s="77"/>
    </row>
    <row r="587910" spans="2:3" x14ac:dyDescent="0.25">
      <c r="B587910" s="78"/>
      <c r="C587910" s="77"/>
    </row>
    <row r="587911" spans="2:3" x14ac:dyDescent="0.25">
      <c r="B587911" s="78"/>
      <c r="C587911" s="77"/>
    </row>
    <row r="587912" spans="2:3" x14ac:dyDescent="0.25">
      <c r="B587912" s="78"/>
      <c r="C587912" s="77"/>
    </row>
    <row r="587913" spans="2:3" x14ac:dyDescent="0.25">
      <c r="B587913" s="78"/>
      <c r="C587913" s="77"/>
    </row>
    <row r="587914" spans="2:3" x14ac:dyDescent="0.25">
      <c r="B587914" s="78"/>
      <c r="C587914" s="77"/>
    </row>
    <row r="587915" spans="2:3" x14ac:dyDescent="0.25">
      <c r="B587915" s="78"/>
      <c r="C587915" s="77"/>
    </row>
    <row r="587916" spans="2:3" x14ac:dyDescent="0.25">
      <c r="B587916" s="78"/>
      <c r="C587916" s="77"/>
    </row>
    <row r="588026" spans="2:3" x14ac:dyDescent="0.25">
      <c r="B588026" s="78"/>
      <c r="C588026" s="77"/>
    </row>
    <row r="588027" spans="2:3" x14ac:dyDescent="0.25">
      <c r="B588027" s="78"/>
      <c r="C588027" s="77"/>
    </row>
    <row r="588028" spans="2:3" x14ac:dyDescent="0.25">
      <c r="B588028" s="78"/>
      <c r="C588028" s="77"/>
    </row>
    <row r="588029" spans="2:3" x14ac:dyDescent="0.25">
      <c r="B588029" s="78"/>
      <c r="C588029" s="77"/>
    </row>
    <row r="588030" spans="2:3" x14ac:dyDescent="0.25">
      <c r="B588030" s="78"/>
      <c r="C588030" s="77"/>
    </row>
    <row r="588031" spans="2:3" x14ac:dyDescent="0.25">
      <c r="B588031" s="78"/>
      <c r="C588031" s="77"/>
    </row>
    <row r="588032" spans="2:3" x14ac:dyDescent="0.25">
      <c r="B588032" s="78"/>
      <c r="C588032" s="77"/>
    </row>
    <row r="588033" spans="2:3" x14ac:dyDescent="0.25">
      <c r="B588033" s="78"/>
      <c r="C588033" s="77"/>
    </row>
    <row r="588034" spans="2:3" x14ac:dyDescent="0.25">
      <c r="B588034" s="78"/>
      <c r="C588034" s="77"/>
    </row>
    <row r="588035" spans="2:3" x14ac:dyDescent="0.25">
      <c r="B588035" s="78"/>
      <c r="C588035" s="77"/>
    </row>
    <row r="588036" spans="2:3" x14ac:dyDescent="0.25">
      <c r="B588036" s="78"/>
      <c r="C588036" s="77"/>
    </row>
    <row r="588037" spans="2:3" x14ac:dyDescent="0.25">
      <c r="B588037" s="78"/>
      <c r="C588037" s="77"/>
    </row>
    <row r="588038" spans="2:3" x14ac:dyDescent="0.25">
      <c r="B588038" s="78"/>
      <c r="C588038" s="77"/>
    </row>
    <row r="588148" spans="2:3" x14ac:dyDescent="0.25">
      <c r="B588148" s="78"/>
      <c r="C588148" s="77"/>
    </row>
    <row r="588149" spans="2:3" x14ac:dyDescent="0.25">
      <c r="B588149" s="78"/>
      <c r="C588149" s="77"/>
    </row>
    <row r="588150" spans="2:3" x14ac:dyDescent="0.25">
      <c r="B588150" s="78"/>
      <c r="C588150" s="77"/>
    </row>
    <row r="588151" spans="2:3" x14ac:dyDescent="0.25">
      <c r="B588151" s="78"/>
      <c r="C588151" s="77"/>
    </row>
    <row r="588152" spans="2:3" x14ac:dyDescent="0.25">
      <c r="B588152" s="78"/>
      <c r="C588152" s="77"/>
    </row>
    <row r="588153" spans="2:3" x14ac:dyDescent="0.25">
      <c r="B588153" s="78"/>
      <c r="C588153" s="77"/>
    </row>
    <row r="588154" spans="2:3" x14ac:dyDescent="0.25">
      <c r="B588154" s="78"/>
      <c r="C588154" s="77"/>
    </row>
    <row r="588155" spans="2:3" x14ac:dyDescent="0.25">
      <c r="B588155" s="78"/>
      <c r="C588155" s="77"/>
    </row>
    <row r="588156" spans="2:3" x14ac:dyDescent="0.25">
      <c r="B588156" s="78"/>
      <c r="C588156" s="77"/>
    </row>
    <row r="588157" spans="2:3" x14ac:dyDescent="0.25">
      <c r="B588157" s="78"/>
      <c r="C588157" s="77"/>
    </row>
    <row r="588158" spans="2:3" x14ac:dyDescent="0.25">
      <c r="B588158" s="78"/>
      <c r="C588158" s="77"/>
    </row>
    <row r="588159" spans="2:3" x14ac:dyDescent="0.25">
      <c r="B588159" s="78"/>
      <c r="C588159" s="77"/>
    </row>
    <row r="588160" spans="2:3" x14ac:dyDescent="0.25">
      <c r="B588160" s="78"/>
      <c r="C588160" s="77"/>
    </row>
    <row r="588270" spans="2:3" x14ac:dyDescent="0.25">
      <c r="B588270" s="78"/>
      <c r="C588270" s="77"/>
    </row>
    <row r="588271" spans="2:3" x14ac:dyDescent="0.25">
      <c r="B588271" s="78"/>
      <c r="C588271" s="77"/>
    </row>
    <row r="588272" spans="2:3" x14ac:dyDescent="0.25">
      <c r="B588272" s="78"/>
      <c r="C588272" s="77"/>
    </row>
    <row r="588273" spans="2:3" x14ac:dyDescent="0.25">
      <c r="B588273" s="78"/>
      <c r="C588273" s="77"/>
    </row>
    <row r="588274" spans="2:3" x14ac:dyDescent="0.25">
      <c r="B588274" s="78"/>
      <c r="C588274" s="77"/>
    </row>
    <row r="588275" spans="2:3" x14ac:dyDescent="0.25">
      <c r="B588275" s="78"/>
      <c r="C588275" s="77"/>
    </row>
    <row r="588276" spans="2:3" x14ac:dyDescent="0.25">
      <c r="B588276" s="78"/>
      <c r="C588276" s="77"/>
    </row>
    <row r="588277" spans="2:3" x14ac:dyDescent="0.25">
      <c r="B588277" s="78"/>
      <c r="C588277" s="77"/>
    </row>
    <row r="588278" spans="2:3" x14ac:dyDescent="0.25">
      <c r="B588278" s="78"/>
      <c r="C588278" s="77"/>
    </row>
    <row r="588279" spans="2:3" x14ac:dyDescent="0.25">
      <c r="B588279" s="78"/>
      <c r="C588279" s="77"/>
    </row>
    <row r="588280" spans="2:3" x14ac:dyDescent="0.25">
      <c r="B588280" s="78"/>
      <c r="C588280" s="77"/>
    </row>
    <row r="588281" spans="2:3" x14ac:dyDescent="0.25">
      <c r="B588281" s="78"/>
      <c r="C588281" s="77"/>
    </row>
    <row r="588282" spans="2:3" x14ac:dyDescent="0.25">
      <c r="B588282" s="78"/>
      <c r="C588282" s="77"/>
    </row>
    <row r="588392" spans="2:3" x14ac:dyDescent="0.25">
      <c r="B588392" s="78"/>
      <c r="C588392" s="77"/>
    </row>
    <row r="588393" spans="2:3" x14ac:dyDescent="0.25">
      <c r="B588393" s="78"/>
      <c r="C588393" s="77"/>
    </row>
    <row r="588394" spans="2:3" x14ac:dyDescent="0.25">
      <c r="B588394" s="78"/>
      <c r="C588394" s="77"/>
    </row>
    <row r="588395" spans="2:3" x14ac:dyDescent="0.25">
      <c r="B588395" s="78"/>
      <c r="C588395" s="77"/>
    </row>
    <row r="588396" spans="2:3" x14ac:dyDescent="0.25">
      <c r="B588396" s="78"/>
      <c r="C588396" s="77"/>
    </row>
    <row r="588397" spans="2:3" x14ac:dyDescent="0.25">
      <c r="B588397" s="78"/>
      <c r="C588397" s="77"/>
    </row>
    <row r="588398" spans="2:3" x14ac:dyDescent="0.25">
      <c r="B588398" s="78"/>
      <c r="C588398" s="77"/>
    </row>
    <row r="588399" spans="2:3" x14ac:dyDescent="0.25">
      <c r="B588399" s="78"/>
      <c r="C588399" s="77"/>
    </row>
    <row r="588400" spans="2:3" x14ac:dyDescent="0.25">
      <c r="B588400" s="78"/>
      <c r="C588400" s="77"/>
    </row>
    <row r="588401" spans="2:3" x14ac:dyDescent="0.25">
      <c r="B588401" s="78"/>
      <c r="C588401" s="77"/>
    </row>
    <row r="588402" spans="2:3" x14ac:dyDescent="0.25">
      <c r="B588402" s="78"/>
      <c r="C588402" s="77"/>
    </row>
    <row r="588403" spans="2:3" x14ac:dyDescent="0.25">
      <c r="B588403" s="78"/>
      <c r="C588403" s="77"/>
    </row>
    <row r="588404" spans="2:3" x14ac:dyDescent="0.25">
      <c r="B588404" s="78"/>
      <c r="C588404" s="77"/>
    </row>
    <row r="588514" spans="2:3" x14ac:dyDescent="0.25">
      <c r="B588514" s="78"/>
      <c r="C588514" s="77"/>
    </row>
    <row r="588515" spans="2:3" x14ac:dyDescent="0.25">
      <c r="B588515" s="78"/>
      <c r="C588515" s="77"/>
    </row>
    <row r="588516" spans="2:3" x14ac:dyDescent="0.25">
      <c r="B588516" s="78"/>
      <c r="C588516" s="77"/>
    </row>
    <row r="588517" spans="2:3" x14ac:dyDescent="0.25">
      <c r="B588517" s="78"/>
      <c r="C588517" s="77"/>
    </row>
    <row r="588518" spans="2:3" x14ac:dyDescent="0.25">
      <c r="B588518" s="78"/>
      <c r="C588518" s="77"/>
    </row>
    <row r="588519" spans="2:3" x14ac:dyDescent="0.25">
      <c r="B588519" s="78"/>
      <c r="C588519" s="77"/>
    </row>
    <row r="588520" spans="2:3" x14ac:dyDescent="0.25">
      <c r="B588520" s="78"/>
      <c r="C588520" s="77"/>
    </row>
    <row r="588521" spans="2:3" x14ac:dyDescent="0.25">
      <c r="B588521" s="78"/>
      <c r="C588521" s="77"/>
    </row>
    <row r="588522" spans="2:3" x14ac:dyDescent="0.25">
      <c r="B588522" s="78"/>
      <c r="C588522" s="77"/>
    </row>
    <row r="588523" spans="2:3" x14ac:dyDescent="0.25">
      <c r="B588523" s="78"/>
      <c r="C588523" s="77"/>
    </row>
    <row r="588524" spans="2:3" x14ac:dyDescent="0.25">
      <c r="B588524" s="78"/>
      <c r="C588524" s="77"/>
    </row>
    <row r="588525" spans="2:3" x14ac:dyDescent="0.25">
      <c r="B588525" s="78"/>
      <c r="C588525" s="77"/>
    </row>
    <row r="588526" spans="2:3" x14ac:dyDescent="0.25">
      <c r="B588526" s="78"/>
      <c r="C588526" s="77"/>
    </row>
    <row r="588636" spans="2:3" x14ac:dyDescent="0.25">
      <c r="B588636" s="78"/>
      <c r="C588636" s="77"/>
    </row>
    <row r="588637" spans="2:3" x14ac:dyDescent="0.25">
      <c r="B588637" s="78"/>
      <c r="C588637" s="77"/>
    </row>
    <row r="588638" spans="2:3" x14ac:dyDescent="0.25">
      <c r="B588638" s="78"/>
      <c r="C588638" s="77"/>
    </row>
    <row r="588639" spans="2:3" x14ac:dyDescent="0.25">
      <c r="B588639" s="78"/>
      <c r="C588639" s="77"/>
    </row>
    <row r="588640" spans="2:3" x14ac:dyDescent="0.25">
      <c r="B588640" s="78"/>
      <c r="C588640" s="77"/>
    </row>
    <row r="588641" spans="2:3" x14ac:dyDescent="0.25">
      <c r="B588641" s="78"/>
      <c r="C588641" s="77"/>
    </row>
    <row r="588642" spans="2:3" x14ac:dyDescent="0.25">
      <c r="B588642" s="78"/>
      <c r="C588642" s="77"/>
    </row>
    <row r="588643" spans="2:3" x14ac:dyDescent="0.25">
      <c r="B588643" s="78"/>
      <c r="C588643" s="77"/>
    </row>
    <row r="588644" spans="2:3" x14ac:dyDescent="0.25">
      <c r="B588644" s="78"/>
      <c r="C588644" s="77"/>
    </row>
    <row r="588645" spans="2:3" x14ac:dyDescent="0.25">
      <c r="B588645" s="78"/>
      <c r="C588645" s="77"/>
    </row>
    <row r="588646" spans="2:3" x14ac:dyDescent="0.25">
      <c r="B588646" s="78"/>
      <c r="C588646" s="77"/>
    </row>
    <row r="588647" spans="2:3" x14ac:dyDescent="0.25">
      <c r="B588647" s="78"/>
      <c r="C588647" s="77"/>
    </row>
    <row r="588648" spans="2:3" x14ac:dyDescent="0.25">
      <c r="B588648" s="78"/>
      <c r="C588648" s="77"/>
    </row>
    <row r="588758" spans="2:3" x14ac:dyDescent="0.25">
      <c r="B588758" s="78"/>
      <c r="C588758" s="77"/>
    </row>
    <row r="588759" spans="2:3" x14ac:dyDescent="0.25">
      <c r="B588759" s="78"/>
      <c r="C588759" s="77"/>
    </row>
    <row r="588760" spans="2:3" x14ac:dyDescent="0.25">
      <c r="B588760" s="78"/>
      <c r="C588760" s="77"/>
    </row>
    <row r="588761" spans="2:3" x14ac:dyDescent="0.25">
      <c r="B588761" s="78"/>
      <c r="C588761" s="77"/>
    </row>
    <row r="588762" spans="2:3" x14ac:dyDescent="0.25">
      <c r="B588762" s="78"/>
      <c r="C588762" s="77"/>
    </row>
    <row r="588763" spans="2:3" x14ac:dyDescent="0.25">
      <c r="B588763" s="78"/>
      <c r="C588763" s="77"/>
    </row>
    <row r="588764" spans="2:3" x14ac:dyDescent="0.25">
      <c r="B588764" s="78"/>
      <c r="C588764" s="77"/>
    </row>
    <row r="588765" spans="2:3" x14ac:dyDescent="0.25">
      <c r="B588765" s="78"/>
      <c r="C588765" s="77"/>
    </row>
    <row r="588766" spans="2:3" x14ac:dyDescent="0.25">
      <c r="B588766" s="78"/>
      <c r="C588766" s="77"/>
    </row>
    <row r="588767" spans="2:3" x14ac:dyDescent="0.25">
      <c r="B588767" s="78"/>
      <c r="C588767" s="77"/>
    </row>
    <row r="588768" spans="2:3" x14ac:dyDescent="0.25">
      <c r="B588768" s="78"/>
      <c r="C588768" s="77"/>
    </row>
    <row r="588769" spans="2:3" x14ac:dyDescent="0.25">
      <c r="B588769" s="78"/>
      <c r="C588769" s="77"/>
    </row>
    <row r="588770" spans="2:3" x14ac:dyDescent="0.25">
      <c r="B588770" s="78"/>
      <c r="C588770" s="77"/>
    </row>
    <row r="588880" spans="2:3" x14ac:dyDescent="0.25">
      <c r="B588880" s="78"/>
      <c r="C588880" s="77"/>
    </row>
    <row r="588881" spans="2:3" x14ac:dyDescent="0.25">
      <c r="B588881" s="78"/>
      <c r="C588881" s="77"/>
    </row>
    <row r="588882" spans="2:3" x14ac:dyDescent="0.25">
      <c r="B588882" s="78"/>
      <c r="C588882" s="77"/>
    </row>
    <row r="588883" spans="2:3" x14ac:dyDescent="0.25">
      <c r="B588883" s="78"/>
      <c r="C588883" s="77"/>
    </row>
    <row r="588884" spans="2:3" x14ac:dyDescent="0.25">
      <c r="B588884" s="78"/>
      <c r="C588884" s="77"/>
    </row>
    <row r="588885" spans="2:3" x14ac:dyDescent="0.25">
      <c r="B588885" s="78"/>
      <c r="C588885" s="77"/>
    </row>
    <row r="588886" spans="2:3" x14ac:dyDescent="0.25">
      <c r="B588886" s="78"/>
      <c r="C588886" s="77"/>
    </row>
    <row r="588887" spans="2:3" x14ac:dyDescent="0.25">
      <c r="B588887" s="78"/>
      <c r="C588887" s="77"/>
    </row>
    <row r="588888" spans="2:3" x14ac:dyDescent="0.25">
      <c r="B588888" s="78"/>
      <c r="C588888" s="77"/>
    </row>
    <row r="588889" spans="2:3" x14ac:dyDescent="0.25">
      <c r="B588889" s="78"/>
      <c r="C588889" s="77"/>
    </row>
    <row r="588890" spans="2:3" x14ac:dyDescent="0.25">
      <c r="B588890" s="78"/>
      <c r="C588890" s="77"/>
    </row>
    <row r="588891" spans="2:3" x14ac:dyDescent="0.25">
      <c r="B588891" s="78"/>
      <c r="C588891" s="77"/>
    </row>
    <row r="588892" spans="2:3" x14ac:dyDescent="0.25">
      <c r="B588892" s="78"/>
      <c r="C588892" s="77"/>
    </row>
    <row r="589002" spans="2:3" x14ac:dyDescent="0.25">
      <c r="B589002" s="78"/>
      <c r="C589002" s="77"/>
    </row>
    <row r="589003" spans="2:3" x14ac:dyDescent="0.25">
      <c r="B589003" s="78"/>
      <c r="C589003" s="77"/>
    </row>
    <row r="589004" spans="2:3" x14ac:dyDescent="0.25">
      <c r="B589004" s="78"/>
      <c r="C589004" s="77"/>
    </row>
    <row r="589005" spans="2:3" x14ac:dyDescent="0.25">
      <c r="B589005" s="78"/>
      <c r="C589005" s="77"/>
    </row>
    <row r="589006" spans="2:3" x14ac:dyDescent="0.25">
      <c r="B589006" s="78"/>
      <c r="C589006" s="77"/>
    </row>
    <row r="589007" spans="2:3" x14ac:dyDescent="0.25">
      <c r="B589007" s="78"/>
      <c r="C589007" s="77"/>
    </row>
    <row r="589008" spans="2:3" x14ac:dyDescent="0.25">
      <c r="B589008" s="78"/>
      <c r="C589008" s="77"/>
    </row>
    <row r="589009" spans="2:3" x14ac:dyDescent="0.25">
      <c r="B589009" s="78"/>
      <c r="C589009" s="77"/>
    </row>
    <row r="589010" spans="2:3" x14ac:dyDescent="0.25">
      <c r="B589010" s="78"/>
      <c r="C589010" s="77"/>
    </row>
    <row r="589011" spans="2:3" x14ac:dyDescent="0.25">
      <c r="B589011" s="78"/>
      <c r="C589011" s="77"/>
    </row>
    <row r="589012" spans="2:3" x14ac:dyDescent="0.25">
      <c r="B589012" s="78"/>
      <c r="C589012" s="77"/>
    </row>
    <row r="589013" spans="2:3" x14ac:dyDescent="0.25">
      <c r="B589013" s="78"/>
      <c r="C589013" s="77"/>
    </row>
    <row r="589014" spans="2:3" x14ac:dyDescent="0.25">
      <c r="B589014" s="78"/>
      <c r="C589014" s="77"/>
    </row>
    <row r="589124" spans="2:3" x14ac:dyDescent="0.25">
      <c r="B589124" s="78"/>
      <c r="C589124" s="77"/>
    </row>
    <row r="589125" spans="2:3" x14ac:dyDescent="0.25">
      <c r="B589125" s="78"/>
      <c r="C589125" s="77"/>
    </row>
    <row r="589126" spans="2:3" x14ac:dyDescent="0.25">
      <c r="B589126" s="78"/>
      <c r="C589126" s="77"/>
    </row>
    <row r="589127" spans="2:3" x14ac:dyDescent="0.25">
      <c r="B589127" s="78"/>
      <c r="C589127" s="77"/>
    </row>
    <row r="589128" spans="2:3" x14ac:dyDescent="0.25">
      <c r="B589128" s="78"/>
      <c r="C589128" s="77"/>
    </row>
    <row r="589129" spans="2:3" x14ac:dyDescent="0.25">
      <c r="B589129" s="78"/>
      <c r="C589129" s="77"/>
    </row>
    <row r="589130" spans="2:3" x14ac:dyDescent="0.25">
      <c r="B589130" s="78"/>
      <c r="C589130" s="77"/>
    </row>
    <row r="589131" spans="2:3" x14ac:dyDescent="0.25">
      <c r="B589131" s="78"/>
      <c r="C589131" s="77"/>
    </row>
    <row r="589132" spans="2:3" x14ac:dyDescent="0.25">
      <c r="B589132" s="78"/>
      <c r="C589132" s="77"/>
    </row>
    <row r="589133" spans="2:3" x14ac:dyDescent="0.25">
      <c r="B589133" s="78"/>
      <c r="C589133" s="77"/>
    </row>
    <row r="589134" spans="2:3" x14ac:dyDescent="0.25">
      <c r="B589134" s="78"/>
      <c r="C589134" s="77"/>
    </row>
    <row r="589135" spans="2:3" x14ac:dyDescent="0.25">
      <c r="B589135" s="78"/>
      <c r="C589135" s="77"/>
    </row>
    <row r="589136" spans="2:3" x14ac:dyDescent="0.25">
      <c r="B589136" s="78"/>
      <c r="C589136" s="77"/>
    </row>
    <row r="589246" spans="2:3" x14ac:dyDescent="0.25">
      <c r="B589246" s="78"/>
      <c r="C589246" s="77"/>
    </row>
    <row r="589247" spans="2:3" x14ac:dyDescent="0.25">
      <c r="B589247" s="78"/>
      <c r="C589247" s="77"/>
    </row>
    <row r="589248" spans="2:3" x14ac:dyDescent="0.25">
      <c r="B589248" s="78"/>
      <c r="C589248" s="77"/>
    </row>
    <row r="589249" spans="2:3" x14ac:dyDescent="0.25">
      <c r="B589249" s="78"/>
      <c r="C589249" s="77"/>
    </row>
    <row r="589250" spans="2:3" x14ac:dyDescent="0.25">
      <c r="B589250" s="78"/>
      <c r="C589250" s="77"/>
    </row>
    <row r="589251" spans="2:3" x14ac:dyDescent="0.25">
      <c r="B589251" s="78"/>
      <c r="C589251" s="77"/>
    </row>
    <row r="589252" spans="2:3" x14ac:dyDescent="0.25">
      <c r="B589252" s="78"/>
      <c r="C589252" s="77"/>
    </row>
    <row r="589253" spans="2:3" x14ac:dyDescent="0.25">
      <c r="B589253" s="78"/>
      <c r="C589253" s="77"/>
    </row>
    <row r="589254" spans="2:3" x14ac:dyDescent="0.25">
      <c r="B589254" s="78"/>
      <c r="C589254" s="77"/>
    </row>
    <row r="589255" spans="2:3" x14ac:dyDescent="0.25">
      <c r="B589255" s="78"/>
      <c r="C589255" s="77"/>
    </row>
    <row r="589256" spans="2:3" x14ac:dyDescent="0.25">
      <c r="B589256" s="78"/>
      <c r="C589256" s="77"/>
    </row>
    <row r="589257" spans="2:3" x14ac:dyDescent="0.25">
      <c r="B589257" s="78"/>
      <c r="C589257" s="77"/>
    </row>
    <row r="589258" spans="2:3" x14ac:dyDescent="0.25">
      <c r="B589258" s="78"/>
      <c r="C589258" s="77"/>
    </row>
    <row r="589368" spans="2:3" x14ac:dyDescent="0.25">
      <c r="B589368" s="78"/>
      <c r="C589368" s="77"/>
    </row>
    <row r="589369" spans="2:3" x14ac:dyDescent="0.25">
      <c r="B589369" s="78"/>
      <c r="C589369" s="77"/>
    </row>
    <row r="589370" spans="2:3" x14ac:dyDescent="0.25">
      <c r="B589370" s="78"/>
      <c r="C589370" s="77"/>
    </row>
    <row r="589371" spans="2:3" x14ac:dyDescent="0.25">
      <c r="B589371" s="78"/>
      <c r="C589371" s="77"/>
    </row>
    <row r="589372" spans="2:3" x14ac:dyDescent="0.25">
      <c r="B589372" s="78"/>
      <c r="C589372" s="77"/>
    </row>
    <row r="589373" spans="2:3" x14ac:dyDescent="0.25">
      <c r="B589373" s="78"/>
      <c r="C589373" s="77"/>
    </row>
    <row r="589374" spans="2:3" x14ac:dyDescent="0.25">
      <c r="B589374" s="78"/>
      <c r="C589374" s="77"/>
    </row>
    <row r="589375" spans="2:3" x14ac:dyDescent="0.25">
      <c r="B589375" s="78"/>
      <c r="C589375" s="77"/>
    </row>
    <row r="589376" spans="2:3" x14ac:dyDescent="0.25">
      <c r="B589376" s="78"/>
      <c r="C589376" s="77"/>
    </row>
    <row r="589377" spans="2:3" x14ac:dyDescent="0.25">
      <c r="B589377" s="78"/>
      <c r="C589377" s="77"/>
    </row>
    <row r="589378" spans="2:3" x14ac:dyDescent="0.25">
      <c r="B589378" s="78"/>
      <c r="C589378" s="77"/>
    </row>
    <row r="589379" spans="2:3" x14ac:dyDescent="0.25">
      <c r="B589379" s="78"/>
      <c r="C589379" s="77"/>
    </row>
    <row r="589380" spans="2:3" x14ac:dyDescent="0.25">
      <c r="B589380" s="78"/>
      <c r="C589380" s="77"/>
    </row>
    <row r="589490" spans="2:3" x14ac:dyDescent="0.25">
      <c r="B589490" s="78"/>
      <c r="C589490" s="77"/>
    </row>
    <row r="589491" spans="2:3" x14ac:dyDescent="0.25">
      <c r="B589491" s="78"/>
      <c r="C589491" s="77"/>
    </row>
    <row r="589492" spans="2:3" x14ac:dyDescent="0.25">
      <c r="B589492" s="78"/>
      <c r="C589492" s="77"/>
    </row>
    <row r="589493" spans="2:3" x14ac:dyDescent="0.25">
      <c r="B589493" s="78"/>
      <c r="C589493" s="77"/>
    </row>
    <row r="589494" spans="2:3" x14ac:dyDescent="0.25">
      <c r="B589494" s="78"/>
      <c r="C589494" s="77"/>
    </row>
    <row r="589495" spans="2:3" x14ac:dyDescent="0.25">
      <c r="B589495" s="78"/>
      <c r="C589495" s="77"/>
    </row>
    <row r="589496" spans="2:3" x14ac:dyDescent="0.25">
      <c r="B589496" s="78"/>
      <c r="C589496" s="77"/>
    </row>
    <row r="589497" spans="2:3" x14ac:dyDescent="0.25">
      <c r="B589497" s="78"/>
      <c r="C589497" s="77"/>
    </row>
    <row r="589498" spans="2:3" x14ac:dyDescent="0.25">
      <c r="B589498" s="78"/>
      <c r="C589498" s="77"/>
    </row>
    <row r="589499" spans="2:3" x14ac:dyDescent="0.25">
      <c r="B589499" s="78"/>
      <c r="C589499" s="77"/>
    </row>
    <row r="589500" spans="2:3" x14ac:dyDescent="0.25">
      <c r="B589500" s="78"/>
      <c r="C589500" s="77"/>
    </row>
    <row r="589501" spans="2:3" x14ac:dyDescent="0.25">
      <c r="B589501" s="78"/>
      <c r="C589501" s="77"/>
    </row>
    <row r="589502" spans="2:3" x14ac:dyDescent="0.25">
      <c r="B589502" s="78"/>
      <c r="C589502" s="77"/>
    </row>
    <row r="589612" spans="2:3" x14ac:dyDescent="0.25">
      <c r="B589612" s="78"/>
      <c r="C589612" s="77"/>
    </row>
    <row r="589613" spans="2:3" x14ac:dyDescent="0.25">
      <c r="B589613" s="78"/>
      <c r="C589613" s="77"/>
    </row>
    <row r="589614" spans="2:3" x14ac:dyDescent="0.25">
      <c r="B589614" s="78"/>
      <c r="C589614" s="77"/>
    </row>
    <row r="589615" spans="2:3" x14ac:dyDescent="0.25">
      <c r="B589615" s="78"/>
      <c r="C589615" s="77"/>
    </row>
    <row r="589616" spans="2:3" x14ac:dyDescent="0.25">
      <c r="B589616" s="78"/>
      <c r="C589616" s="77"/>
    </row>
    <row r="589617" spans="2:3" x14ac:dyDescent="0.25">
      <c r="B589617" s="78"/>
      <c r="C589617" s="77"/>
    </row>
    <row r="589618" spans="2:3" x14ac:dyDescent="0.25">
      <c r="B589618" s="78"/>
      <c r="C589618" s="77"/>
    </row>
    <row r="589619" spans="2:3" x14ac:dyDescent="0.25">
      <c r="B589619" s="78"/>
      <c r="C589619" s="77"/>
    </row>
    <row r="589620" spans="2:3" x14ac:dyDescent="0.25">
      <c r="B589620" s="78"/>
      <c r="C589620" s="77"/>
    </row>
    <row r="589621" spans="2:3" x14ac:dyDescent="0.25">
      <c r="B589621" s="78"/>
      <c r="C589621" s="77"/>
    </row>
    <row r="589622" spans="2:3" x14ac:dyDescent="0.25">
      <c r="B589622" s="78"/>
      <c r="C589622" s="77"/>
    </row>
    <row r="589623" spans="2:3" x14ac:dyDescent="0.25">
      <c r="B589623" s="78"/>
      <c r="C589623" s="77"/>
    </row>
    <row r="589624" spans="2:3" x14ac:dyDescent="0.25">
      <c r="B589624" s="78"/>
      <c r="C589624" s="77"/>
    </row>
    <row r="589734" spans="2:3" x14ac:dyDescent="0.25">
      <c r="B589734" s="78"/>
      <c r="C589734" s="77"/>
    </row>
    <row r="589735" spans="2:3" x14ac:dyDescent="0.25">
      <c r="B589735" s="78"/>
      <c r="C589735" s="77"/>
    </row>
    <row r="589736" spans="2:3" x14ac:dyDescent="0.25">
      <c r="B589736" s="78"/>
      <c r="C589736" s="77"/>
    </row>
    <row r="589737" spans="2:3" x14ac:dyDescent="0.25">
      <c r="B589737" s="78"/>
      <c r="C589737" s="77"/>
    </row>
    <row r="589738" spans="2:3" x14ac:dyDescent="0.25">
      <c r="B589738" s="78"/>
      <c r="C589738" s="77"/>
    </row>
    <row r="589739" spans="2:3" x14ac:dyDescent="0.25">
      <c r="B589739" s="78"/>
      <c r="C589739" s="77"/>
    </row>
    <row r="589740" spans="2:3" x14ac:dyDescent="0.25">
      <c r="B589740" s="78"/>
      <c r="C589740" s="77"/>
    </row>
    <row r="589741" spans="2:3" x14ac:dyDescent="0.25">
      <c r="B589741" s="78"/>
      <c r="C589741" s="77"/>
    </row>
    <row r="589742" spans="2:3" x14ac:dyDescent="0.25">
      <c r="B589742" s="78"/>
      <c r="C589742" s="77"/>
    </row>
    <row r="589743" spans="2:3" x14ac:dyDescent="0.25">
      <c r="B589743" s="78"/>
      <c r="C589743" s="77"/>
    </row>
    <row r="589744" spans="2:3" x14ac:dyDescent="0.25">
      <c r="B589744" s="78"/>
      <c r="C589744" s="77"/>
    </row>
    <row r="589745" spans="2:3" x14ac:dyDescent="0.25">
      <c r="B589745" s="78"/>
      <c r="C589745" s="77"/>
    </row>
    <row r="589746" spans="2:3" x14ac:dyDescent="0.25">
      <c r="B589746" s="78"/>
      <c r="C589746" s="77"/>
    </row>
    <row r="589856" spans="2:3" x14ac:dyDescent="0.25">
      <c r="B589856" s="78"/>
      <c r="C589856" s="77"/>
    </row>
    <row r="589857" spans="2:3" x14ac:dyDescent="0.25">
      <c r="B589857" s="78"/>
      <c r="C589857" s="77"/>
    </row>
    <row r="589858" spans="2:3" x14ac:dyDescent="0.25">
      <c r="B589858" s="78"/>
      <c r="C589858" s="77"/>
    </row>
    <row r="589859" spans="2:3" x14ac:dyDescent="0.25">
      <c r="B589859" s="78"/>
      <c r="C589859" s="77"/>
    </row>
    <row r="589860" spans="2:3" x14ac:dyDescent="0.25">
      <c r="B589860" s="78"/>
      <c r="C589860" s="77"/>
    </row>
    <row r="589861" spans="2:3" x14ac:dyDescent="0.25">
      <c r="B589861" s="78"/>
      <c r="C589861" s="77"/>
    </row>
    <row r="589862" spans="2:3" x14ac:dyDescent="0.25">
      <c r="B589862" s="78"/>
      <c r="C589862" s="77"/>
    </row>
    <row r="589863" spans="2:3" x14ac:dyDescent="0.25">
      <c r="B589863" s="78"/>
      <c r="C589863" s="77"/>
    </row>
    <row r="589864" spans="2:3" x14ac:dyDescent="0.25">
      <c r="B589864" s="78"/>
      <c r="C589864" s="77"/>
    </row>
    <row r="589865" spans="2:3" x14ac:dyDescent="0.25">
      <c r="B589865" s="78"/>
      <c r="C589865" s="77"/>
    </row>
    <row r="589866" spans="2:3" x14ac:dyDescent="0.25">
      <c r="B589866" s="78"/>
      <c r="C589866" s="77"/>
    </row>
    <row r="589867" spans="2:3" x14ac:dyDescent="0.25">
      <c r="B589867" s="78"/>
      <c r="C589867" s="77"/>
    </row>
    <row r="589868" spans="2:3" x14ac:dyDescent="0.25">
      <c r="B589868" s="78"/>
      <c r="C589868" s="77"/>
    </row>
    <row r="589978" spans="2:3" x14ac:dyDescent="0.25">
      <c r="B589978" s="78"/>
      <c r="C589978" s="77"/>
    </row>
    <row r="589979" spans="2:3" x14ac:dyDescent="0.25">
      <c r="B589979" s="78"/>
      <c r="C589979" s="77"/>
    </row>
    <row r="589980" spans="2:3" x14ac:dyDescent="0.25">
      <c r="B589980" s="78"/>
      <c r="C589980" s="77"/>
    </row>
    <row r="589981" spans="2:3" x14ac:dyDescent="0.25">
      <c r="B589981" s="78"/>
      <c r="C589981" s="77"/>
    </row>
    <row r="589982" spans="2:3" x14ac:dyDescent="0.25">
      <c r="B589982" s="78"/>
      <c r="C589982" s="77"/>
    </row>
    <row r="589983" spans="2:3" x14ac:dyDescent="0.25">
      <c r="B589983" s="78"/>
      <c r="C589983" s="77"/>
    </row>
    <row r="589984" spans="2:3" x14ac:dyDescent="0.25">
      <c r="B589984" s="78"/>
      <c r="C589984" s="77"/>
    </row>
    <row r="589985" spans="2:3" x14ac:dyDescent="0.25">
      <c r="B589985" s="78"/>
      <c r="C589985" s="77"/>
    </row>
    <row r="589986" spans="2:3" x14ac:dyDescent="0.25">
      <c r="B589986" s="78"/>
      <c r="C589986" s="77"/>
    </row>
    <row r="589987" spans="2:3" x14ac:dyDescent="0.25">
      <c r="B589987" s="78"/>
      <c r="C589987" s="77"/>
    </row>
    <row r="589988" spans="2:3" x14ac:dyDescent="0.25">
      <c r="B589988" s="78"/>
      <c r="C589988" s="77"/>
    </row>
    <row r="589989" spans="2:3" x14ac:dyDescent="0.25">
      <c r="B589989" s="78"/>
      <c r="C589989" s="77"/>
    </row>
    <row r="589990" spans="2:3" x14ac:dyDescent="0.25">
      <c r="B589990" s="78"/>
      <c r="C589990" s="77"/>
    </row>
    <row r="590100" spans="2:3" x14ac:dyDescent="0.25">
      <c r="B590100" s="78"/>
      <c r="C590100" s="77"/>
    </row>
    <row r="590101" spans="2:3" x14ac:dyDescent="0.25">
      <c r="B590101" s="78"/>
      <c r="C590101" s="77"/>
    </row>
    <row r="590102" spans="2:3" x14ac:dyDescent="0.25">
      <c r="B590102" s="78"/>
      <c r="C590102" s="77"/>
    </row>
    <row r="590103" spans="2:3" x14ac:dyDescent="0.25">
      <c r="B590103" s="78"/>
      <c r="C590103" s="77"/>
    </row>
    <row r="590104" spans="2:3" x14ac:dyDescent="0.25">
      <c r="B590104" s="78"/>
      <c r="C590104" s="77"/>
    </row>
    <row r="590105" spans="2:3" x14ac:dyDescent="0.25">
      <c r="B590105" s="78"/>
      <c r="C590105" s="77"/>
    </row>
    <row r="590106" spans="2:3" x14ac:dyDescent="0.25">
      <c r="B590106" s="78"/>
      <c r="C590106" s="77"/>
    </row>
    <row r="590107" spans="2:3" x14ac:dyDescent="0.25">
      <c r="B590107" s="78"/>
      <c r="C590107" s="77"/>
    </row>
    <row r="590108" spans="2:3" x14ac:dyDescent="0.25">
      <c r="B590108" s="78"/>
      <c r="C590108" s="77"/>
    </row>
    <row r="590109" spans="2:3" x14ac:dyDescent="0.25">
      <c r="B590109" s="78"/>
      <c r="C590109" s="77"/>
    </row>
    <row r="590110" spans="2:3" x14ac:dyDescent="0.25">
      <c r="B590110" s="78"/>
      <c r="C590110" s="77"/>
    </row>
    <row r="590111" spans="2:3" x14ac:dyDescent="0.25">
      <c r="B590111" s="78"/>
      <c r="C590111" s="77"/>
    </row>
    <row r="590112" spans="2:3" x14ac:dyDescent="0.25">
      <c r="B590112" s="78"/>
      <c r="C590112" s="77"/>
    </row>
    <row r="590222" spans="2:3" x14ac:dyDescent="0.25">
      <c r="B590222" s="78"/>
      <c r="C590222" s="77"/>
    </row>
    <row r="590223" spans="2:3" x14ac:dyDescent="0.25">
      <c r="B590223" s="78"/>
      <c r="C590223" s="77"/>
    </row>
    <row r="590224" spans="2:3" x14ac:dyDescent="0.25">
      <c r="B590224" s="78"/>
      <c r="C590224" s="77"/>
    </row>
    <row r="590225" spans="2:3" x14ac:dyDescent="0.25">
      <c r="B590225" s="78"/>
      <c r="C590225" s="77"/>
    </row>
    <row r="590226" spans="2:3" x14ac:dyDescent="0.25">
      <c r="B590226" s="78"/>
      <c r="C590226" s="77"/>
    </row>
    <row r="590227" spans="2:3" x14ac:dyDescent="0.25">
      <c r="B590227" s="78"/>
      <c r="C590227" s="77"/>
    </row>
    <row r="590228" spans="2:3" x14ac:dyDescent="0.25">
      <c r="B590228" s="78"/>
      <c r="C590228" s="77"/>
    </row>
    <row r="590229" spans="2:3" x14ac:dyDescent="0.25">
      <c r="B590229" s="78"/>
      <c r="C590229" s="77"/>
    </row>
    <row r="590230" spans="2:3" x14ac:dyDescent="0.25">
      <c r="B590230" s="78"/>
      <c r="C590230" s="77"/>
    </row>
    <row r="590231" spans="2:3" x14ac:dyDescent="0.25">
      <c r="B590231" s="78"/>
      <c r="C590231" s="77"/>
    </row>
    <row r="590232" spans="2:3" x14ac:dyDescent="0.25">
      <c r="B590232" s="78"/>
      <c r="C590232" s="77"/>
    </row>
    <row r="590233" spans="2:3" x14ac:dyDescent="0.25">
      <c r="B590233" s="78"/>
      <c r="C590233" s="77"/>
    </row>
    <row r="590234" spans="2:3" x14ac:dyDescent="0.25">
      <c r="B590234" s="78"/>
      <c r="C590234" s="77"/>
    </row>
    <row r="590344" spans="2:3" x14ac:dyDescent="0.25">
      <c r="B590344" s="78"/>
      <c r="C590344" s="77"/>
    </row>
    <row r="590345" spans="2:3" x14ac:dyDescent="0.25">
      <c r="B590345" s="78"/>
      <c r="C590345" s="77"/>
    </row>
    <row r="590346" spans="2:3" x14ac:dyDescent="0.25">
      <c r="B590346" s="78"/>
      <c r="C590346" s="77"/>
    </row>
    <row r="590347" spans="2:3" x14ac:dyDescent="0.25">
      <c r="B590347" s="78"/>
      <c r="C590347" s="77"/>
    </row>
    <row r="590348" spans="2:3" x14ac:dyDescent="0.25">
      <c r="B590348" s="78"/>
      <c r="C590348" s="77"/>
    </row>
    <row r="590349" spans="2:3" x14ac:dyDescent="0.25">
      <c r="B590349" s="78"/>
      <c r="C590349" s="77"/>
    </row>
    <row r="590350" spans="2:3" x14ac:dyDescent="0.25">
      <c r="B590350" s="78"/>
      <c r="C590350" s="77"/>
    </row>
    <row r="590351" spans="2:3" x14ac:dyDescent="0.25">
      <c r="B590351" s="78"/>
      <c r="C590351" s="77"/>
    </row>
    <row r="590352" spans="2:3" x14ac:dyDescent="0.25">
      <c r="B590352" s="78"/>
      <c r="C590352" s="77"/>
    </row>
    <row r="590353" spans="2:3" x14ac:dyDescent="0.25">
      <c r="B590353" s="78"/>
      <c r="C590353" s="77"/>
    </row>
    <row r="590354" spans="2:3" x14ac:dyDescent="0.25">
      <c r="B590354" s="78"/>
      <c r="C590354" s="77"/>
    </row>
    <row r="590355" spans="2:3" x14ac:dyDescent="0.25">
      <c r="B590355" s="78"/>
      <c r="C590355" s="77"/>
    </row>
    <row r="590356" spans="2:3" x14ac:dyDescent="0.25">
      <c r="B590356" s="78"/>
      <c r="C590356" s="77"/>
    </row>
    <row r="590466" spans="2:3" x14ac:dyDescent="0.25">
      <c r="B590466" s="78"/>
      <c r="C590466" s="77"/>
    </row>
    <row r="590467" spans="2:3" x14ac:dyDescent="0.25">
      <c r="B590467" s="78"/>
      <c r="C590467" s="77"/>
    </row>
    <row r="590468" spans="2:3" x14ac:dyDescent="0.25">
      <c r="B590468" s="78"/>
      <c r="C590468" s="77"/>
    </row>
    <row r="590469" spans="2:3" x14ac:dyDescent="0.25">
      <c r="B590469" s="78"/>
      <c r="C590469" s="77"/>
    </row>
    <row r="590470" spans="2:3" x14ac:dyDescent="0.25">
      <c r="B590470" s="78"/>
      <c r="C590470" s="77"/>
    </row>
    <row r="590471" spans="2:3" x14ac:dyDescent="0.25">
      <c r="B590471" s="78"/>
      <c r="C590471" s="77"/>
    </row>
    <row r="590472" spans="2:3" x14ac:dyDescent="0.25">
      <c r="B590472" s="78"/>
      <c r="C590472" s="77"/>
    </row>
    <row r="590473" spans="2:3" x14ac:dyDescent="0.25">
      <c r="B590473" s="78"/>
      <c r="C590473" s="77"/>
    </row>
    <row r="590474" spans="2:3" x14ac:dyDescent="0.25">
      <c r="B590474" s="78"/>
      <c r="C590474" s="77"/>
    </row>
    <row r="590475" spans="2:3" x14ac:dyDescent="0.25">
      <c r="B590475" s="78"/>
      <c r="C590475" s="77"/>
    </row>
    <row r="590476" spans="2:3" x14ac:dyDescent="0.25">
      <c r="B590476" s="78"/>
      <c r="C590476" s="77"/>
    </row>
    <row r="590477" spans="2:3" x14ac:dyDescent="0.25">
      <c r="B590477" s="78"/>
      <c r="C590477" s="77"/>
    </row>
    <row r="590478" spans="2:3" x14ac:dyDescent="0.25">
      <c r="B590478" s="78"/>
      <c r="C590478" s="77"/>
    </row>
    <row r="590588" spans="2:3" x14ac:dyDescent="0.25">
      <c r="B590588" s="78"/>
      <c r="C590588" s="77"/>
    </row>
    <row r="590589" spans="2:3" x14ac:dyDescent="0.25">
      <c r="B590589" s="78"/>
      <c r="C590589" s="77"/>
    </row>
    <row r="590590" spans="2:3" x14ac:dyDescent="0.25">
      <c r="B590590" s="78"/>
      <c r="C590590" s="77"/>
    </row>
    <row r="590591" spans="2:3" x14ac:dyDescent="0.25">
      <c r="B590591" s="78"/>
      <c r="C590591" s="77"/>
    </row>
    <row r="590592" spans="2:3" x14ac:dyDescent="0.25">
      <c r="B590592" s="78"/>
      <c r="C590592" s="77"/>
    </row>
    <row r="590593" spans="2:3" x14ac:dyDescent="0.25">
      <c r="B590593" s="78"/>
      <c r="C590593" s="77"/>
    </row>
    <row r="590594" spans="2:3" x14ac:dyDescent="0.25">
      <c r="B590594" s="78"/>
      <c r="C590594" s="77"/>
    </row>
    <row r="590595" spans="2:3" x14ac:dyDescent="0.25">
      <c r="B590595" s="78"/>
      <c r="C590595" s="77"/>
    </row>
    <row r="590596" spans="2:3" x14ac:dyDescent="0.25">
      <c r="B590596" s="78"/>
      <c r="C590596" s="77"/>
    </row>
    <row r="590597" spans="2:3" x14ac:dyDescent="0.25">
      <c r="B590597" s="78"/>
      <c r="C590597" s="77"/>
    </row>
    <row r="590598" spans="2:3" x14ac:dyDescent="0.25">
      <c r="B590598" s="78"/>
      <c r="C590598" s="77"/>
    </row>
    <row r="590599" spans="2:3" x14ac:dyDescent="0.25">
      <c r="B590599" s="78"/>
      <c r="C590599" s="77"/>
    </row>
    <row r="590600" spans="2:3" x14ac:dyDescent="0.25">
      <c r="B590600" s="78"/>
      <c r="C590600" s="77"/>
    </row>
    <row r="590710" spans="2:3" x14ac:dyDescent="0.25">
      <c r="B590710" s="78"/>
      <c r="C590710" s="77"/>
    </row>
    <row r="590711" spans="2:3" x14ac:dyDescent="0.25">
      <c r="B590711" s="78"/>
      <c r="C590711" s="77"/>
    </row>
    <row r="590712" spans="2:3" x14ac:dyDescent="0.25">
      <c r="B590712" s="78"/>
      <c r="C590712" s="77"/>
    </row>
    <row r="590713" spans="2:3" x14ac:dyDescent="0.25">
      <c r="B590713" s="78"/>
      <c r="C590713" s="77"/>
    </row>
    <row r="590714" spans="2:3" x14ac:dyDescent="0.25">
      <c r="B590714" s="78"/>
      <c r="C590714" s="77"/>
    </row>
    <row r="590715" spans="2:3" x14ac:dyDescent="0.25">
      <c r="B590715" s="78"/>
      <c r="C590715" s="77"/>
    </row>
    <row r="590716" spans="2:3" x14ac:dyDescent="0.25">
      <c r="B590716" s="78"/>
      <c r="C590716" s="77"/>
    </row>
    <row r="590717" spans="2:3" x14ac:dyDescent="0.25">
      <c r="B590717" s="78"/>
      <c r="C590717" s="77"/>
    </row>
    <row r="590718" spans="2:3" x14ac:dyDescent="0.25">
      <c r="B590718" s="78"/>
      <c r="C590718" s="77"/>
    </row>
    <row r="590719" spans="2:3" x14ac:dyDescent="0.25">
      <c r="B590719" s="78"/>
      <c r="C590719" s="77"/>
    </row>
    <row r="590720" spans="2:3" x14ac:dyDescent="0.25">
      <c r="B590720" s="78"/>
      <c r="C590720" s="77"/>
    </row>
    <row r="590721" spans="2:3" x14ac:dyDescent="0.25">
      <c r="B590721" s="78"/>
      <c r="C590721" s="77"/>
    </row>
    <row r="590722" spans="2:3" x14ac:dyDescent="0.25">
      <c r="B590722" s="78"/>
      <c r="C590722" s="77"/>
    </row>
    <row r="590832" spans="2:3" x14ac:dyDescent="0.25">
      <c r="B590832" s="78"/>
      <c r="C590832" s="77"/>
    </row>
    <row r="590833" spans="2:3" x14ac:dyDescent="0.25">
      <c r="B590833" s="78"/>
      <c r="C590833" s="77"/>
    </row>
    <row r="590834" spans="2:3" x14ac:dyDescent="0.25">
      <c r="B590834" s="78"/>
      <c r="C590834" s="77"/>
    </row>
    <row r="590835" spans="2:3" x14ac:dyDescent="0.25">
      <c r="B590835" s="78"/>
      <c r="C590835" s="77"/>
    </row>
    <row r="590836" spans="2:3" x14ac:dyDescent="0.25">
      <c r="B590836" s="78"/>
      <c r="C590836" s="77"/>
    </row>
    <row r="590837" spans="2:3" x14ac:dyDescent="0.25">
      <c r="B590837" s="78"/>
      <c r="C590837" s="77"/>
    </row>
    <row r="590838" spans="2:3" x14ac:dyDescent="0.25">
      <c r="B590838" s="78"/>
      <c r="C590838" s="77"/>
    </row>
    <row r="590839" spans="2:3" x14ac:dyDescent="0.25">
      <c r="B590839" s="78"/>
      <c r="C590839" s="77"/>
    </row>
    <row r="590840" spans="2:3" x14ac:dyDescent="0.25">
      <c r="B590840" s="78"/>
      <c r="C590840" s="77"/>
    </row>
    <row r="590841" spans="2:3" x14ac:dyDescent="0.25">
      <c r="B590841" s="78"/>
      <c r="C590841" s="77"/>
    </row>
    <row r="590842" spans="2:3" x14ac:dyDescent="0.25">
      <c r="B590842" s="78"/>
      <c r="C590842" s="77"/>
    </row>
    <row r="590843" spans="2:3" x14ac:dyDescent="0.25">
      <c r="B590843" s="78"/>
      <c r="C590843" s="77"/>
    </row>
    <row r="590844" spans="2:3" x14ac:dyDescent="0.25">
      <c r="B590844" s="78"/>
      <c r="C590844" s="77"/>
    </row>
    <row r="590954" spans="2:3" x14ac:dyDescent="0.25">
      <c r="B590954" s="78"/>
      <c r="C590954" s="77"/>
    </row>
    <row r="590955" spans="2:3" x14ac:dyDescent="0.25">
      <c r="B590955" s="78"/>
      <c r="C590955" s="77"/>
    </row>
    <row r="590956" spans="2:3" x14ac:dyDescent="0.25">
      <c r="B590956" s="78"/>
      <c r="C590956" s="77"/>
    </row>
    <row r="590957" spans="2:3" x14ac:dyDescent="0.25">
      <c r="B590957" s="78"/>
      <c r="C590957" s="77"/>
    </row>
    <row r="590958" spans="2:3" x14ac:dyDescent="0.25">
      <c r="B590958" s="78"/>
      <c r="C590958" s="77"/>
    </row>
    <row r="590959" spans="2:3" x14ac:dyDescent="0.25">
      <c r="B590959" s="78"/>
      <c r="C590959" s="77"/>
    </row>
    <row r="590960" spans="2:3" x14ac:dyDescent="0.25">
      <c r="B590960" s="78"/>
      <c r="C590960" s="77"/>
    </row>
    <row r="590961" spans="2:3" x14ac:dyDescent="0.25">
      <c r="B590961" s="78"/>
      <c r="C590961" s="77"/>
    </row>
    <row r="590962" spans="2:3" x14ac:dyDescent="0.25">
      <c r="B590962" s="78"/>
      <c r="C590962" s="77"/>
    </row>
    <row r="590963" spans="2:3" x14ac:dyDescent="0.25">
      <c r="B590963" s="78"/>
      <c r="C590963" s="77"/>
    </row>
    <row r="590964" spans="2:3" x14ac:dyDescent="0.25">
      <c r="B590964" s="78"/>
      <c r="C590964" s="77"/>
    </row>
    <row r="590965" spans="2:3" x14ac:dyDescent="0.25">
      <c r="B590965" s="78"/>
      <c r="C590965" s="77"/>
    </row>
    <row r="590966" spans="2:3" x14ac:dyDescent="0.25">
      <c r="B590966" s="78"/>
      <c r="C590966" s="77"/>
    </row>
    <row r="591076" spans="2:3" x14ac:dyDescent="0.25">
      <c r="B591076" s="78"/>
      <c r="C591076" s="77"/>
    </row>
    <row r="591077" spans="2:3" x14ac:dyDescent="0.25">
      <c r="B591077" s="78"/>
      <c r="C591077" s="77"/>
    </row>
    <row r="591078" spans="2:3" x14ac:dyDescent="0.25">
      <c r="B591078" s="78"/>
      <c r="C591078" s="77"/>
    </row>
    <row r="591079" spans="2:3" x14ac:dyDescent="0.25">
      <c r="B591079" s="78"/>
      <c r="C591079" s="77"/>
    </row>
    <row r="591080" spans="2:3" x14ac:dyDescent="0.25">
      <c r="B591080" s="78"/>
      <c r="C591080" s="77"/>
    </row>
    <row r="591081" spans="2:3" x14ac:dyDescent="0.25">
      <c r="B591081" s="78"/>
      <c r="C591081" s="77"/>
    </row>
    <row r="591082" spans="2:3" x14ac:dyDescent="0.25">
      <c r="B591082" s="78"/>
      <c r="C591082" s="77"/>
    </row>
    <row r="591083" spans="2:3" x14ac:dyDescent="0.25">
      <c r="B591083" s="78"/>
      <c r="C591083" s="77"/>
    </row>
    <row r="591084" spans="2:3" x14ac:dyDescent="0.25">
      <c r="B591084" s="78"/>
      <c r="C591084" s="77"/>
    </row>
    <row r="591085" spans="2:3" x14ac:dyDescent="0.25">
      <c r="B591085" s="78"/>
      <c r="C591085" s="77"/>
    </row>
    <row r="591086" spans="2:3" x14ac:dyDescent="0.25">
      <c r="B591086" s="78"/>
      <c r="C591086" s="77"/>
    </row>
    <row r="591087" spans="2:3" x14ac:dyDescent="0.25">
      <c r="B591087" s="78"/>
      <c r="C591087" s="77"/>
    </row>
    <row r="591088" spans="2:3" x14ac:dyDescent="0.25">
      <c r="B591088" s="78"/>
      <c r="C591088" s="77"/>
    </row>
    <row r="591198" spans="2:3" x14ac:dyDescent="0.25">
      <c r="B591198" s="78"/>
      <c r="C591198" s="77"/>
    </row>
    <row r="591199" spans="2:3" x14ac:dyDescent="0.25">
      <c r="B591199" s="78"/>
      <c r="C591199" s="77"/>
    </row>
    <row r="591200" spans="2:3" x14ac:dyDescent="0.25">
      <c r="B591200" s="78"/>
      <c r="C591200" s="77"/>
    </row>
    <row r="591201" spans="2:3" x14ac:dyDescent="0.25">
      <c r="B591201" s="78"/>
      <c r="C591201" s="77"/>
    </row>
    <row r="591202" spans="2:3" x14ac:dyDescent="0.25">
      <c r="B591202" s="78"/>
      <c r="C591202" s="77"/>
    </row>
    <row r="591203" spans="2:3" x14ac:dyDescent="0.25">
      <c r="B591203" s="78"/>
      <c r="C591203" s="77"/>
    </row>
    <row r="591204" spans="2:3" x14ac:dyDescent="0.25">
      <c r="B591204" s="78"/>
      <c r="C591204" s="77"/>
    </row>
    <row r="591205" spans="2:3" x14ac:dyDescent="0.25">
      <c r="B591205" s="78"/>
      <c r="C591205" s="77"/>
    </row>
    <row r="591206" spans="2:3" x14ac:dyDescent="0.25">
      <c r="B591206" s="78"/>
      <c r="C591206" s="77"/>
    </row>
    <row r="591207" spans="2:3" x14ac:dyDescent="0.25">
      <c r="B591207" s="78"/>
      <c r="C591207" s="77"/>
    </row>
    <row r="591208" spans="2:3" x14ac:dyDescent="0.25">
      <c r="B591208" s="78"/>
      <c r="C591208" s="77"/>
    </row>
    <row r="591209" spans="2:3" x14ac:dyDescent="0.25">
      <c r="B591209" s="78"/>
      <c r="C591209" s="77"/>
    </row>
    <row r="591210" spans="2:3" x14ac:dyDescent="0.25">
      <c r="B591210" s="78"/>
      <c r="C591210" s="77"/>
    </row>
    <row r="591320" spans="2:3" x14ac:dyDescent="0.25">
      <c r="B591320" s="78"/>
      <c r="C591320" s="77"/>
    </row>
    <row r="591321" spans="2:3" x14ac:dyDescent="0.25">
      <c r="B591321" s="78"/>
      <c r="C591321" s="77"/>
    </row>
    <row r="591322" spans="2:3" x14ac:dyDescent="0.25">
      <c r="B591322" s="78"/>
      <c r="C591322" s="77"/>
    </row>
    <row r="591323" spans="2:3" x14ac:dyDescent="0.25">
      <c r="B591323" s="78"/>
      <c r="C591323" s="77"/>
    </row>
    <row r="591324" spans="2:3" x14ac:dyDescent="0.25">
      <c r="B591324" s="78"/>
      <c r="C591324" s="77"/>
    </row>
    <row r="591325" spans="2:3" x14ac:dyDescent="0.25">
      <c r="B591325" s="78"/>
      <c r="C591325" s="77"/>
    </row>
    <row r="591326" spans="2:3" x14ac:dyDescent="0.25">
      <c r="B591326" s="78"/>
      <c r="C591326" s="77"/>
    </row>
    <row r="591327" spans="2:3" x14ac:dyDescent="0.25">
      <c r="B591327" s="78"/>
      <c r="C591327" s="77"/>
    </row>
    <row r="591328" spans="2:3" x14ac:dyDescent="0.25">
      <c r="B591328" s="78"/>
      <c r="C591328" s="77"/>
    </row>
    <row r="591329" spans="2:3" x14ac:dyDescent="0.25">
      <c r="B591329" s="78"/>
      <c r="C591329" s="77"/>
    </row>
    <row r="591330" spans="2:3" x14ac:dyDescent="0.25">
      <c r="B591330" s="78"/>
      <c r="C591330" s="77"/>
    </row>
    <row r="591331" spans="2:3" x14ac:dyDescent="0.25">
      <c r="B591331" s="78"/>
      <c r="C591331" s="77"/>
    </row>
    <row r="591332" spans="2:3" x14ac:dyDescent="0.25">
      <c r="B591332" s="78"/>
      <c r="C591332" s="77"/>
    </row>
    <row r="591442" spans="2:3" x14ac:dyDescent="0.25">
      <c r="B591442" s="78"/>
      <c r="C591442" s="77"/>
    </row>
    <row r="591443" spans="2:3" x14ac:dyDescent="0.25">
      <c r="B591443" s="78"/>
      <c r="C591443" s="77"/>
    </row>
    <row r="591444" spans="2:3" x14ac:dyDescent="0.25">
      <c r="B591444" s="78"/>
      <c r="C591444" s="77"/>
    </row>
    <row r="591445" spans="2:3" x14ac:dyDescent="0.25">
      <c r="B591445" s="78"/>
      <c r="C591445" s="77"/>
    </row>
    <row r="591446" spans="2:3" x14ac:dyDescent="0.25">
      <c r="B591446" s="78"/>
      <c r="C591446" s="77"/>
    </row>
    <row r="591447" spans="2:3" x14ac:dyDescent="0.25">
      <c r="B591447" s="78"/>
      <c r="C591447" s="77"/>
    </row>
    <row r="591448" spans="2:3" x14ac:dyDescent="0.25">
      <c r="B591448" s="78"/>
      <c r="C591448" s="77"/>
    </row>
    <row r="591449" spans="2:3" x14ac:dyDescent="0.25">
      <c r="B591449" s="78"/>
      <c r="C591449" s="77"/>
    </row>
    <row r="591450" spans="2:3" x14ac:dyDescent="0.25">
      <c r="B591450" s="78"/>
      <c r="C591450" s="77"/>
    </row>
    <row r="591451" spans="2:3" x14ac:dyDescent="0.25">
      <c r="B591451" s="78"/>
      <c r="C591451" s="77"/>
    </row>
    <row r="591452" spans="2:3" x14ac:dyDescent="0.25">
      <c r="B591452" s="78"/>
      <c r="C591452" s="77"/>
    </row>
    <row r="591453" spans="2:3" x14ac:dyDescent="0.25">
      <c r="B591453" s="78"/>
      <c r="C591453" s="77"/>
    </row>
    <row r="591454" spans="2:3" x14ac:dyDescent="0.25">
      <c r="B591454" s="78"/>
      <c r="C591454" s="77"/>
    </row>
    <row r="591564" spans="2:3" x14ac:dyDescent="0.25">
      <c r="B591564" s="78"/>
      <c r="C591564" s="77"/>
    </row>
    <row r="591565" spans="2:3" x14ac:dyDescent="0.25">
      <c r="B591565" s="78"/>
      <c r="C591565" s="77"/>
    </row>
    <row r="591566" spans="2:3" x14ac:dyDescent="0.25">
      <c r="B591566" s="78"/>
      <c r="C591566" s="77"/>
    </row>
    <row r="591567" spans="2:3" x14ac:dyDescent="0.25">
      <c r="B591567" s="78"/>
      <c r="C591567" s="77"/>
    </row>
    <row r="591568" spans="2:3" x14ac:dyDescent="0.25">
      <c r="B591568" s="78"/>
      <c r="C591568" s="77"/>
    </row>
    <row r="591569" spans="2:3" x14ac:dyDescent="0.25">
      <c r="B591569" s="78"/>
      <c r="C591569" s="77"/>
    </row>
    <row r="591570" spans="2:3" x14ac:dyDescent="0.25">
      <c r="B591570" s="78"/>
      <c r="C591570" s="77"/>
    </row>
    <row r="591571" spans="2:3" x14ac:dyDescent="0.25">
      <c r="B591571" s="78"/>
      <c r="C591571" s="77"/>
    </row>
    <row r="591572" spans="2:3" x14ac:dyDescent="0.25">
      <c r="B591572" s="78"/>
      <c r="C591572" s="77"/>
    </row>
    <row r="591573" spans="2:3" x14ac:dyDescent="0.25">
      <c r="B591573" s="78"/>
      <c r="C591573" s="77"/>
    </row>
    <row r="591574" spans="2:3" x14ac:dyDescent="0.25">
      <c r="B591574" s="78"/>
      <c r="C591574" s="77"/>
    </row>
    <row r="591575" spans="2:3" x14ac:dyDescent="0.25">
      <c r="B591575" s="78"/>
      <c r="C591575" s="77"/>
    </row>
    <row r="591576" spans="2:3" x14ac:dyDescent="0.25">
      <c r="B591576" s="78"/>
      <c r="C591576" s="77"/>
    </row>
    <row r="591686" spans="2:3" x14ac:dyDescent="0.25">
      <c r="B591686" s="78"/>
      <c r="C591686" s="77"/>
    </row>
    <row r="591687" spans="2:3" x14ac:dyDescent="0.25">
      <c r="B591687" s="78"/>
      <c r="C591687" s="77"/>
    </row>
    <row r="591688" spans="2:3" x14ac:dyDescent="0.25">
      <c r="B591688" s="78"/>
      <c r="C591688" s="77"/>
    </row>
    <row r="591689" spans="2:3" x14ac:dyDescent="0.25">
      <c r="B591689" s="78"/>
      <c r="C591689" s="77"/>
    </row>
    <row r="591690" spans="2:3" x14ac:dyDescent="0.25">
      <c r="B591690" s="78"/>
      <c r="C591690" s="77"/>
    </row>
    <row r="591691" spans="2:3" x14ac:dyDescent="0.25">
      <c r="B591691" s="78"/>
      <c r="C591691" s="77"/>
    </row>
    <row r="591692" spans="2:3" x14ac:dyDescent="0.25">
      <c r="B591692" s="78"/>
      <c r="C591692" s="77"/>
    </row>
    <row r="591693" spans="2:3" x14ac:dyDescent="0.25">
      <c r="B591693" s="78"/>
      <c r="C591693" s="77"/>
    </row>
    <row r="591694" spans="2:3" x14ac:dyDescent="0.25">
      <c r="B591694" s="78"/>
      <c r="C591694" s="77"/>
    </row>
    <row r="591695" spans="2:3" x14ac:dyDescent="0.25">
      <c r="B591695" s="78"/>
      <c r="C591695" s="77"/>
    </row>
    <row r="591696" spans="2:3" x14ac:dyDescent="0.25">
      <c r="B591696" s="78"/>
      <c r="C591696" s="77"/>
    </row>
    <row r="591697" spans="2:3" x14ac:dyDescent="0.25">
      <c r="B591697" s="78"/>
      <c r="C591697" s="77"/>
    </row>
    <row r="591698" spans="2:3" x14ac:dyDescent="0.25">
      <c r="B591698" s="78"/>
      <c r="C591698" s="77"/>
    </row>
    <row r="591808" spans="2:3" x14ac:dyDescent="0.25">
      <c r="B591808" s="78"/>
      <c r="C591808" s="77"/>
    </row>
    <row r="591809" spans="2:3" x14ac:dyDescent="0.25">
      <c r="B591809" s="78"/>
      <c r="C591809" s="77"/>
    </row>
    <row r="591810" spans="2:3" x14ac:dyDescent="0.25">
      <c r="B591810" s="78"/>
      <c r="C591810" s="77"/>
    </row>
    <row r="591811" spans="2:3" x14ac:dyDescent="0.25">
      <c r="B591811" s="78"/>
      <c r="C591811" s="77"/>
    </row>
    <row r="591812" spans="2:3" x14ac:dyDescent="0.25">
      <c r="B591812" s="78"/>
      <c r="C591812" s="77"/>
    </row>
    <row r="591813" spans="2:3" x14ac:dyDescent="0.25">
      <c r="B591813" s="78"/>
      <c r="C591813" s="77"/>
    </row>
    <row r="591814" spans="2:3" x14ac:dyDescent="0.25">
      <c r="B591814" s="78"/>
      <c r="C591814" s="77"/>
    </row>
    <row r="591815" spans="2:3" x14ac:dyDescent="0.25">
      <c r="B591815" s="78"/>
      <c r="C591815" s="77"/>
    </row>
    <row r="591816" spans="2:3" x14ac:dyDescent="0.25">
      <c r="B591816" s="78"/>
      <c r="C591816" s="77"/>
    </row>
    <row r="591817" spans="2:3" x14ac:dyDescent="0.25">
      <c r="B591817" s="78"/>
      <c r="C591817" s="77"/>
    </row>
    <row r="591818" spans="2:3" x14ac:dyDescent="0.25">
      <c r="B591818" s="78"/>
      <c r="C591818" s="77"/>
    </row>
    <row r="591819" spans="2:3" x14ac:dyDescent="0.25">
      <c r="B591819" s="78"/>
      <c r="C591819" s="77"/>
    </row>
    <row r="591820" spans="2:3" x14ac:dyDescent="0.25">
      <c r="B591820" s="78"/>
      <c r="C591820" s="77"/>
    </row>
    <row r="591930" spans="2:3" x14ac:dyDescent="0.25">
      <c r="B591930" s="78"/>
      <c r="C591930" s="77"/>
    </row>
    <row r="591931" spans="2:3" x14ac:dyDescent="0.25">
      <c r="B591931" s="78"/>
      <c r="C591931" s="77"/>
    </row>
    <row r="591932" spans="2:3" x14ac:dyDescent="0.25">
      <c r="B591932" s="78"/>
      <c r="C591932" s="77"/>
    </row>
    <row r="591933" spans="2:3" x14ac:dyDescent="0.25">
      <c r="B591933" s="78"/>
      <c r="C591933" s="77"/>
    </row>
    <row r="591934" spans="2:3" x14ac:dyDescent="0.25">
      <c r="B591934" s="78"/>
      <c r="C591934" s="77"/>
    </row>
    <row r="591935" spans="2:3" x14ac:dyDescent="0.25">
      <c r="B591935" s="78"/>
      <c r="C591935" s="77"/>
    </row>
    <row r="591936" spans="2:3" x14ac:dyDescent="0.25">
      <c r="B591936" s="78"/>
      <c r="C591936" s="77"/>
    </row>
    <row r="591937" spans="2:3" x14ac:dyDescent="0.25">
      <c r="B591937" s="78"/>
      <c r="C591937" s="77"/>
    </row>
    <row r="591938" spans="2:3" x14ac:dyDescent="0.25">
      <c r="B591938" s="78"/>
      <c r="C591938" s="77"/>
    </row>
    <row r="591939" spans="2:3" x14ac:dyDescent="0.25">
      <c r="B591939" s="78"/>
      <c r="C591939" s="77"/>
    </row>
    <row r="591940" spans="2:3" x14ac:dyDescent="0.25">
      <c r="B591940" s="78"/>
      <c r="C591940" s="77"/>
    </row>
    <row r="591941" spans="2:3" x14ac:dyDescent="0.25">
      <c r="B591941" s="78"/>
      <c r="C591941" s="77"/>
    </row>
    <row r="591942" spans="2:3" x14ac:dyDescent="0.25">
      <c r="B591942" s="78"/>
      <c r="C591942" s="77"/>
    </row>
    <row r="592052" spans="2:3" x14ac:dyDescent="0.25">
      <c r="B592052" s="78"/>
      <c r="C592052" s="77"/>
    </row>
    <row r="592053" spans="2:3" x14ac:dyDescent="0.25">
      <c r="B592053" s="78"/>
      <c r="C592053" s="77"/>
    </row>
    <row r="592054" spans="2:3" x14ac:dyDescent="0.25">
      <c r="B592054" s="78"/>
      <c r="C592054" s="77"/>
    </row>
    <row r="592055" spans="2:3" x14ac:dyDescent="0.25">
      <c r="B592055" s="78"/>
      <c r="C592055" s="77"/>
    </row>
    <row r="592056" spans="2:3" x14ac:dyDescent="0.25">
      <c r="B592056" s="78"/>
      <c r="C592056" s="77"/>
    </row>
    <row r="592057" spans="2:3" x14ac:dyDescent="0.25">
      <c r="B592057" s="78"/>
      <c r="C592057" s="77"/>
    </row>
    <row r="592058" spans="2:3" x14ac:dyDescent="0.25">
      <c r="B592058" s="78"/>
      <c r="C592058" s="77"/>
    </row>
    <row r="592059" spans="2:3" x14ac:dyDescent="0.25">
      <c r="B592059" s="78"/>
      <c r="C592059" s="77"/>
    </row>
    <row r="592060" spans="2:3" x14ac:dyDescent="0.25">
      <c r="B592060" s="78"/>
      <c r="C592060" s="77"/>
    </row>
    <row r="592061" spans="2:3" x14ac:dyDescent="0.25">
      <c r="B592061" s="78"/>
      <c r="C592061" s="77"/>
    </row>
    <row r="592062" spans="2:3" x14ac:dyDescent="0.25">
      <c r="B592062" s="78"/>
      <c r="C592062" s="77"/>
    </row>
    <row r="592063" spans="2:3" x14ac:dyDescent="0.25">
      <c r="B592063" s="78"/>
      <c r="C592063" s="77"/>
    </row>
    <row r="592064" spans="2:3" x14ac:dyDescent="0.25">
      <c r="B592064" s="78"/>
      <c r="C592064" s="77"/>
    </row>
    <row r="592174" spans="2:3" x14ac:dyDescent="0.25">
      <c r="B592174" s="78"/>
      <c r="C592174" s="77"/>
    </row>
    <row r="592175" spans="2:3" x14ac:dyDescent="0.25">
      <c r="B592175" s="78"/>
      <c r="C592175" s="77"/>
    </row>
    <row r="592176" spans="2:3" x14ac:dyDescent="0.25">
      <c r="B592176" s="78"/>
      <c r="C592176" s="77"/>
    </row>
    <row r="592177" spans="2:3" x14ac:dyDescent="0.25">
      <c r="B592177" s="78"/>
      <c r="C592177" s="77"/>
    </row>
    <row r="592178" spans="2:3" x14ac:dyDescent="0.25">
      <c r="B592178" s="78"/>
      <c r="C592178" s="77"/>
    </row>
    <row r="592179" spans="2:3" x14ac:dyDescent="0.25">
      <c r="B592179" s="78"/>
      <c r="C592179" s="77"/>
    </row>
    <row r="592180" spans="2:3" x14ac:dyDescent="0.25">
      <c r="B592180" s="78"/>
      <c r="C592180" s="77"/>
    </row>
    <row r="592181" spans="2:3" x14ac:dyDescent="0.25">
      <c r="B592181" s="78"/>
      <c r="C592181" s="77"/>
    </row>
    <row r="592182" spans="2:3" x14ac:dyDescent="0.25">
      <c r="B592182" s="78"/>
      <c r="C592182" s="77"/>
    </row>
    <row r="592183" spans="2:3" x14ac:dyDescent="0.25">
      <c r="B592183" s="78"/>
      <c r="C592183" s="77"/>
    </row>
    <row r="592184" spans="2:3" x14ac:dyDescent="0.25">
      <c r="B592184" s="78"/>
      <c r="C592184" s="77"/>
    </row>
    <row r="592185" spans="2:3" x14ac:dyDescent="0.25">
      <c r="B592185" s="78"/>
      <c r="C592185" s="77"/>
    </row>
    <row r="592186" spans="2:3" x14ac:dyDescent="0.25">
      <c r="B592186" s="78"/>
      <c r="C592186" s="77"/>
    </row>
    <row r="592296" spans="2:3" x14ac:dyDescent="0.25">
      <c r="B592296" s="78"/>
      <c r="C592296" s="77"/>
    </row>
    <row r="592297" spans="2:3" x14ac:dyDescent="0.25">
      <c r="B592297" s="78"/>
      <c r="C592297" s="77"/>
    </row>
    <row r="592298" spans="2:3" x14ac:dyDescent="0.25">
      <c r="B592298" s="78"/>
      <c r="C592298" s="77"/>
    </row>
    <row r="592299" spans="2:3" x14ac:dyDescent="0.25">
      <c r="B592299" s="78"/>
      <c r="C592299" s="77"/>
    </row>
    <row r="592300" spans="2:3" x14ac:dyDescent="0.25">
      <c r="B592300" s="78"/>
      <c r="C592300" s="77"/>
    </row>
    <row r="592301" spans="2:3" x14ac:dyDescent="0.25">
      <c r="B592301" s="78"/>
      <c r="C592301" s="77"/>
    </row>
    <row r="592302" spans="2:3" x14ac:dyDescent="0.25">
      <c r="B592302" s="78"/>
      <c r="C592302" s="77"/>
    </row>
    <row r="592303" spans="2:3" x14ac:dyDescent="0.25">
      <c r="B592303" s="78"/>
      <c r="C592303" s="77"/>
    </row>
    <row r="592304" spans="2:3" x14ac:dyDescent="0.25">
      <c r="B592304" s="78"/>
      <c r="C592304" s="77"/>
    </row>
    <row r="592305" spans="2:3" x14ac:dyDescent="0.25">
      <c r="B592305" s="78"/>
      <c r="C592305" s="77"/>
    </row>
    <row r="592306" spans="2:3" x14ac:dyDescent="0.25">
      <c r="B592306" s="78"/>
      <c r="C592306" s="77"/>
    </row>
    <row r="592307" spans="2:3" x14ac:dyDescent="0.25">
      <c r="B592307" s="78"/>
      <c r="C592307" s="77"/>
    </row>
    <row r="592308" spans="2:3" x14ac:dyDescent="0.25">
      <c r="B592308" s="78"/>
      <c r="C592308" s="77"/>
    </row>
    <row r="592418" spans="2:3" x14ac:dyDescent="0.25">
      <c r="B592418" s="78"/>
      <c r="C592418" s="77"/>
    </row>
    <row r="592419" spans="2:3" x14ac:dyDescent="0.25">
      <c r="B592419" s="78"/>
      <c r="C592419" s="77"/>
    </row>
    <row r="592420" spans="2:3" x14ac:dyDescent="0.25">
      <c r="B592420" s="78"/>
      <c r="C592420" s="77"/>
    </row>
    <row r="592421" spans="2:3" x14ac:dyDescent="0.25">
      <c r="B592421" s="78"/>
      <c r="C592421" s="77"/>
    </row>
    <row r="592422" spans="2:3" x14ac:dyDescent="0.25">
      <c r="B592422" s="78"/>
      <c r="C592422" s="77"/>
    </row>
    <row r="592423" spans="2:3" x14ac:dyDescent="0.25">
      <c r="B592423" s="78"/>
      <c r="C592423" s="77"/>
    </row>
    <row r="592424" spans="2:3" x14ac:dyDescent="0.25">
      <c r="B592424" s="78"/>
      <c r="C592424" s="77"/>
    </row>
    <row r="592425" spans="2:3" x14ac:dyDescent="0.25">
      <c r="B592425" s="78"/>
      <c r="C592425" s="77"/>
    </row>
    <row r="592426" spans="2:3" x14ac:dyDescent="0.25">
      <c r="B592426" s="78"/>
      <c r="C592426" s="77"/>
    </row>
    <row r="592427" spans="2:3" x14ac:dyDescent="0.25">
      <c r="B592427" s="78"/>
      <c r="C592427" s="77"/>
    </row>
    <row r="592428" spans="2:3" x14ac:dyDescent="0.25">
      <c r="B592428" s="78"/>
      <c r="C592428" s="77"/>
    </row>
    <row r="592429" spans="2:3" x14ac:dyDescent="0.25">
      <c r="B592429" s="78"/>
      <c r="C592429" s="77"/>
    </row>
    <row r="592430" spans="2:3" x14ac:dyDescent="0.25">
      <c r="B592430" s="78"/>
      <c r="C592430" s="77"/>
    </row>
    <row r="592540" spans="2:3" x14ac:dyDescent="0.25">
      <c r="B592540" s="78"/>
      <c r="C592540" s="77"/>
    </row>
    <row r="592541" spans="2:3" x14ac:dyDescent="0.25">
      <c r="B592541" s="78"/>
      <c r="C592541" s="77"/>
    </row>
    <row r="592542" spans="2:3" x14ac:dyDescent="0.25">
      <c r="B592542" s="78"/>
      <c r="C592542" s="77"/>
    </row>
    <row r="592543" spans="2:3" x14ac:dyDescent="0.25">
      <c r="B592543" s="78"/>
      <c r="C592543" s="77"/>
    </row>
    <row r="592544" spans="2:3" x14ac:dyDescent="0.25">
      <c r="B592544" s="78"/>
      <c r="C592544" s="77"/>
    </row>
    <row r="592545" spans="2:3" x14ac:dyDescent="0.25">
      <c r="B592545" s="78"/>
      <c r="C592545" s="77"/>
    </row>
    <row r="592546" spans="2:3" x14ac:dyDescent="0.25">
      <c r="B592546" s="78"/>
      <c r="C592546" s="77"/>
    </row>
    <row r="592547" spans="2:3" x14ac:dyDescent="0.25">
      <c r="B592547" s="78"/>
      <c r="C592547" s="77"/>
    </row>
    <row r="592548" spans="2:3" x14ac:dyDescent="0.25">
      <c r="B592548" s="78"/>
      <c r="C592548" s="77"/>
    </row>
    <row r="592549" spans="2:3" x14ac:dyDescent="0.25">
      <c r="B592549" s="78"/>
      <c r="C592549" s="77"/>
    </row>
    <row r="592550" spans="2:3" x14ac:dyDescent="0.25">
      <c r="B592550" s="78"/>
      <c r="C592550" s="77"/>
    </row>
    <row r="592551" spans="2:3" x14ac:dyDescent="0.25">
      <c r="B592551" s="78"/>
      <c r="C592551" s="77"/>
    </row>
    <row r="592552" spans="2:3" x14ac:dyDescent="0.25">
      <c r="B592552" s="78"/>
      <c r="C592552" s="77"/>
    </row>
    <row r="592662" spans="2:3" x14ac:dyDescent="0.25">
      <c r="B592662" s="78"/>
      <c r="C592662" s="77"/>
    </row>
    <row r="592663" spans="2:3" x14ac:dyDescent="0.25">
      <c r="B592663" s="78"/>
      <c r="C592663" s="77"/>
    </row>
    <row r="592664" spans="2:3" x14ac:dyDescent="0.25">
      <c r="B592664" s="78"/>
      <c r="C592664" s="77"/>
    </row>
    <row r="592665" spans="2:3" x14ac:dyDescent="0.25">
      <c r="B592665" s="78"/>
      <c r="C592665" s="77"/>
    </row>
    <row r="592666" spans="2:3" x14ac:dyDescent="0.25">
      <c r="B592666" s="78"/>
      <c r="C592666" s="77"/>
    </row>
    <row r="592667" spans="2:3" x14ac:dyDescent="0.25">
      <c r="B592667" s="78"/>
      <c r="C592667" s="77"/>
    </row>
    <row r="592668" spans="2:3" x14ac:dyDescent="0.25">
      <c r="B592668" s="78"/>
      <c r="C592668" s="77"/>
    </row>
    <row r="592669" spans="2:3" x14ac:dyDescent="0.25">
      <c r="B592669" s="78"/>
      <c r="C592669" s="77"/>
    </row>
    <row r="592670" spans="2:3" x14ac:dyDescent="0.25">
      <c r="B592670" s="78"/>
      <c r="C592670" s="77"/>
    </row>
    <row r="592671" spans="2:3" x14ac:dyDescent="0.25">
      <c r="B592671" s="78"/>
      <c r="C592671" s="77"/>
    </row>
    <row r="592672" spans="2:3" x14ac:dyDescent="0.25">
      <c r="B592672" s="78"/>
      <c r="C592672" s="77"/>
    </row>
    <row r="592673" spans="2:3" x14ac:dyDescent="0.25">
      <c r="B592673" s="78"/>
      <c r="C592673" s="77"/>
    </row>
    <row r="592674" spans="2:3" x14ac:dyDescent="0.25">
      <c r="B592674" s="78"/>
      <c r="C592674" s="77"/>
    </row>
    <row r="592784" spans="2:3" x14ac:dyDescent="0.25">
      <c r="B592784" s="78"/>
      <c r="C592784" s="77"/>
    </row>
    <row r="592785" spans="2:3" x14ac:dyDescent="0.25">
      <c r="B592785" s="78"/>
      <c r="C592785" s="77"/>
    </row>
    <row r="592786" spans="2:3" x14ac:dyDescent="0.25">
      <c r="B592786" s="78"/>
      <c r="C592786" s="77"/>
    </row>
    <row r="592787" spans="2:3" x14ac:dyDescent="0.25">
      <c r="B592787" s="78"/>
      <c r="C592787" s="77"/>
    </row>
    <row r="592788" spans="2:3" x14ac:dyDescent="0.25">
      <c r="B592788" s="78"/>
      <c r="C592788" s="77"/>
    </row>
    <row r="592789" spans="2:3" x14ac:dyDescent="0.25">
      <c r="B592789" s="78"/>
      <c r="C592789" s="77"/>
    </row>
    <row r="592790" spans="2:3" x14ac:dyDescent="0.25">
      <c r="B592790" s="78"/>
      <c r="C592790" s="77"/>
    </row>
    <row r="592791" spans="2:3" x14ac:dyDescent="0.25">
      <c r="B592791" s="78"/>
      <c r="C592791" s="77"/>
    </row>
    <row r="592792" spans="2:3" x14ac:dyDescent="0.25">
      <c r="B592792" s="78"/>
      <c r="C592792" s="77"/>
    </row>
    <row r="592793" spans="2:3" x14ac:dyDescent="0.25">
      <c r="B592793" s="78"/>
      <c r="C592793" s="77"/>
    </row>
    <row r="592794" spans="2:3" x14ac:dyDescent="0.25">
      <c r="B592794" s="78"/>
      <c r="C592794" s="77"/>
    </row>
    <row r="592795" spans="2:3" x14ac:dyDescent="0.25">
      <c r="B592795" s="78"/>
      <c r="C592795" s="77"/>
    </row>
    <row r="592796" spans="2:3" x14ac:dyDescent="0.25">
      <c r="B592796" s="78"/>
      <c r="C592796" s="77"/>
    </row>
    <row r="592906" spans="2:3" x14ac:dyDescent="0.25">
      <c r="B592906" s="78"/>
      <c r="C592906" s="77"/>
    </row>
    <row r="592907" spans="2:3" x14ac:dyDescent="0.25">
      <c r="B592907" s="78"/>
      <c r="C592907" s="77"/>
    </row>
    <row r="592908" spans="2:3" x14ac:dyDescent="0.25">
      <c r="B592908" s="78"/>
      <c r="C592908" s="77"/>
    </row>
    <row r="592909" spans="2:3" x14ac:dyDescent="0.25">
      <c r="B592909" s="78"/>
      <c r="C592909" s="77"/>
    </row>
    <row r="592910" spans="2:3" x14ac:dyDescent="0.25">
      <c r="B592910" s="78"/>
      <c r="C592910" s="77"/>
    </row>
    <row r="592911" spans="2:3" x14ac:dyDescent="0.25">
      <c r="B592911" s="78"/>
      <c r="C592911" s="77"/>
    </row>
    <row r="592912" spans="2:3" x14ac:dyDescent="0.25">
      <c r="B592912" s="78"/>
      <c r="C592912" s="77"/>
    </row>
    <row r="592913" spans="2:3" x14ac:dyDescent="0.25">
      <c r="B592913" s="78"/>
      <c r="C592913" s="77"/>
    </row>
    <row r="592914" spans="2:3" x14ac:dyDescent="0.25">
      <c r="B592914" s="78"/>
      <c r="C592914" s="77"/>
    </row>
    <row r="592915" spans="2:3" x14ac:dyDescent="0.25">
      <c r="B592915" s="78"/>
      <c r="C592915" s="77"/>
    </row>
    <row r="592916" spans="2:3" x14ac:dyDescent="0.25">
      <c r="B592916" s="78"/>
      <c r="C592916" s="77"/>
    </row>
    <row r="592917" spans="2:3" x14ac:dyDescent="0.25">
      <c r="B592917" s="78"/>
      <c r="C592917" s="77"/>
    </row>
    <row r="592918" spans="2:3" x14ac:dyDescent="0.25">
      <c r="B592918" s="78"/>
      <c r="C592918" s="77"/>
    </row>
    <row r="593028" spans="2:3" x14ac:dyDescent="0.25">
      <c r="B593028" s="78"/>
      <c r="C593028" s="77"/>
    </row>
    <row r="593029" spans="2:3" x14ac:dyDescent="0.25">
      <c r="B593029" s="78"/>
      <c r="C593029" s="77"/>
    </row>
    <row r="593030" spans="2:3" x14ac:dyDescent="0.25">
      <c r="B593030" s="78"/>
      <c r="C593030" s="77"/>
    </row>
    <row r="593031" spans="2:3" x14ac:dyDescent="0.25">
      <c r="B593031" s="78"/>
      <c r="C593031" s="77"/>
    </row>
    <row r="593032" spans="2:3" x14ac:dyDescent="0.25">
      <c r="B593032" s="78"/>
      <c r="C593032" s="77"/>
    </row>
    <row r="593033" spans="2:3" x14ac:dyDescent="0.25">
      <c r="B593033" s="78"/>
      <c r="C593033" s="77"/>
    </row>
    <row r="593034" spans="2:3" x14ac:dyDescent="0.25">
      <c r="B593034" s="78"/>
      <c r="C593034" s="77"/>
    </row>
    <row r="593035" spans="2:3" x14ac:dyDescent="0.25">
      <c r="B593035" s="78"/>
      <c r="C593035" s="77"/>
    </row>
    <row r="593036" spans="2:3" x14ac:dyDescent="0.25">
      <c r="B593036" s="78"/>
      <c r="C593036" s="77"/>
    </row>
    <row r="593037" spans="2:3" x14ac:dyDescent="0.25">
      <c r="B593037" s="78"/>
      <c r="C593037" s="77"/>
    </row>
    <row r="593038" spans="2:3" x14ac:dyDescent="0.25">
      <c r="B593038" s="78"/>
      <c r="C593038" s="77"/>
    </row>
    <row r="593039" spans="2:3" x14ac:dyDescent="0.25">
      <c r="B593039" s="78"/>
      <c r="C593039" s="77"/>
    </row>
    <row r="593040" spans="2:3" x14ac:dyDescent="0.25">
      <c r="B593040" s="78"/>
      <c r="C593040" s="77"/>
    </row>
    <row r="593150" spans="2:3" x14ac:dyDescent="0.25">
      <c r="B593150" s="78"/>
      <c r="C593150" s="77"/>
    </row>
    <row r="593151" spans="2:3" x14ac:dyDescent="0.25">
      <c r="B593151" s="78"/>
      <c r="C593151" s="77"/>
    </row>
    <row r="593152" spans="2:3" x14ac:dyDescent="0.25">
      <c r="B593152" s="78"/>
      <c r="C593152" s="77"/>
    </row>
    <row r="593153" spans="2:3" x14ac:dyDescent="0.25">
      <c r="B593153" s="78"/>
      <c r="C593153" s="77"/>
    </row>
    <row r="593154" spans="2:3" x14ac:dyDescent="0.25">
      <c r="B593154" s="78"/>
      <c r="C593154" s="77"/>
    </row>
    <row r="593155" spans="2:3" x14ac:dyDescent="0.25">
      <c r="B593155" s="78"/>
      <c r="C593155" s="77"/>
    </row>
    <row r="593156" spans="2:3" x14ac:dyDescent="0.25">
      <c r="B593156" s="78"/>
      <c r="C593156" s="77"/>
    </row>
    <row r="593157" spans="2:3" x14ac:dyDescent="0.25">
      <c r="B593157" s="78"/>
      <c r="C593157" s="77"/>
    </row>
    <row r="593158" spans="2:3" x14ac:dyDescent="0.25">
      <c r="B593158" s="78"/>
      <c r="C593158" s="77"/>
    </row>
    <row r="593159" spans="2:3" x14ac:dyDescent="0.25">
      <c r="B593159" s="78"/>
      <c r="C593159" s="77"/>
    </row>
    <row r="593160" spans="2:3" x14ac:dyDescent="0.25">
      <c r="B593160" s="78"/>
      <c r="C593160" s="77"/>
    </row>
    <row r="593161" spans="2:3" x14ac:dyDescent="0.25">
      <c r="B593161" s="78"/>
      <c r="C593161" s="77"/>
    </row>
    <row r="593162" spans="2:3" x14ac:dyDescent="0.25">
      <c r="B593162" s="78"/>
      <c r="C593162" s="77"/>
    </row>
    <row r="593272" spans="2:3" x14ac:dyDescent="0.25">
      <c r="B593272" s="78"/>
      <c r="C593272" s="77"/>
    </row>
    <row r="593273" spans="2:3" x14ac:dyDescent="0.25">
      <c r="B593273" s="78"/>
      <c r="C593273" s="77"/>
    </row>
    <row r="593274" spans="2:3" x14ac:dyDescent="0.25">
      <c r="B593274" s="78"/>
      <c r="C593274" s="77"/>
    </row>
    <row r="593275" spans="2:3" x14ac:dyDescent="0.25">
      <c r="B593275" s="78"/>
      <c r="C593275" s="77"/>
    </row>
    <row r="593276" spans="2:3" x14ac:dyDescent="0.25">
      <c r="B593276" s="78"/>
      <c r="C593276" s="77"/>
    </row>
    <row r="593277" spans="2:3" x14ac:dyDescent="0.25">
      <c r="B593277" s="78"/>
      <c r="C593277" s="77"/>
    </row>
    <row r="593278" spans="2:3" x14ac:dyDescent="0.25">
      <c r="B593278" s="78"/>
      <c r="C593278" s="77"/>
    </row>
    <row r="593279" spans="2:3" x14ac:dyDescent="0.25">
      <c r="B593279" s="78"/>
      <c r="C593279" s="77"/>
    </row>
    <row r="593280" spans="2:3" x14ac:dyDescent="0.25">
      <c r="B593280" s="78"/>
      <c r="C593280" s="77"/>
    </row>
    <row r="593281" spans="2:3" x14ac:dyDescent="0.25">
      <c r="B593281" s="78"/>
      <c r="C593281" s="77"/>
    </row>
    <row r="593282" spans="2:3" x14ac:dyDescent="0.25">
      <c r="B593282" s="78"/>
      <c r="C593282" s="77"/>
    </row>
    <row r="593283" spans="2:3" x14ac:dyDescent="0.25">
      <c r="B593283" s="78"/>
      <c r="C593283" s="77"/>
    </row>
    <row r="593284" spans="2:3" x14ac:dyDescent="0.25">
      <c r="B593284" s="78"/>
      <c r="C593284" s="77"/>
    </row>
    <row r="593394" spans="2:3" x14ac:dyDescent="0.25">
      <c r="B593394" s="78"/>
      <c r="C593394" s="77"/>
    </row>
    <row r="593395" spans="2:3" x14ac:dyDescent="0.25">
      <c r="B593395" s="78"/>
      <c r="C593395" s="77"/>
    </row>
    <row r="593396" spans="2:3" x14ac:dyDescent="0.25">
      <c r="B593396" s="78"/>
      <c r="C593396" s="77"/>
    </row>
    <row r="593397" spans="2:3" x14ac:dyDescent="0.25">
      <c r="B593397" s="78"/>
      <c r="C593397" s="77"/>
    </row>
    <row r="593398" spans="2:3" x14ac:dyDescent="0.25">
      <c r="B593398" s="78"/>
      <c r="C593398" s="77"/>
    </row>
    <row r="593399" spans="2:3" x14ac:dyDescent="0.25">
      <c r="B593399" s="78"/>
      <c r="C593399" s="77"/>
    </row>
    <row r="593400" spans="2:3" x14ac:dyDescent="0.25">
      <c r="B593400" s="78"/>
      <c r="C593400" s="77"/>
    </row>
    <row r="593401" spans="2:3" x14ac:dyDescent="0.25">
      <c r="B593401" s="78"/>
      <c r="C593401" s="77"/>
    </row>
    <row r="593402" spans="2:3" x14ac:dyDescent="0.25">
      <c r="B593402" s="78"/>
      <c r="C593402" s="77"/>
    </row>
    <row r="593403" spans="2:3" x14ac:dyDescent="0.25">
      <c r="B593403" s="78"/>
      <c r="C593403" s="77"/>
    </row>
    <row r="593404" spans="2:3" x14ac:dyDescent="0.25">
      <c r="B593404" s="78"/>
      <c r="C593404" s="77"/>
    </row>
    <row r="593405" spans="2:3" x14ac:dyDescent="0.25">
      <c r="B593405" s="78"/>
      <c r="C593405" s="77"/>
    </row>
    <row r="593406" spans="2:3" x14ac:dyDescent="0.25">
      <c r="B593406" s="78"/>
      <c r="C593406" s="77"/>
    </row>
    <row r="593516" spans="2:3" x14ac:dyDescent="0.25">
      <c r="B593516" s="78"/>
      <c r="C593516" s="77"/>
    </row>
    <row r="593517" spans="2:3" x14ac:dyDescent="0.25">
      <c r="B593517" s="78"/>
      <c r="C593517" s="77"/>
    </row>
    <row r="593518" spans="2:3" x14ac:dyDescent="0.25">
      <c r="B593518" s="78"/>
      <c r="C593518" s="77"/>
    </row>
    <row r="593519" spans="2:3" x14ac:dyDescent="0.25">
      <c r="B593519" s="78"/>
      <c r="C593519" s="77"/>
    </row>
    <row r="593520" spans="2:3" x14ac:dyDescent="0.25">
      <c r="B593520" s="78"/>
      <c r="C593520" s="77"/>
    </row>
    <row r="593521" spans="2:3" x14ac:dyDescent="0.25">
      <c r="B593521" s="78"/>
      <c r="C593521" s="77"/>
    </row>
    <row r="593522" spans="2:3" x14ac:dyDescent="0.25">
      <c r="B593522" s="78"/>
      <c r="C593522" s="77"/>
    </row>
    <row r="593523" spans="2:3" x14ac:dyDescent="0.25">
      <c r="B593523" s="78"/>
      <c r="C593523" s="77"/>
    </row>
    <row r="593524" spans="2:3" x14ac:dyDescent="0.25">
      <c r="B593524" s="78"/>
      <c r="C593524" s="77"/>
    </row>
    <row r="593525" spans="2:3" x14ac:dyDescent="0.25">
      <c r="B593525" s="78"/>
      <c r="C593525" s="77"/>
    </row>
    <row r="593526" spans="2:3" x14ac:dyDescent="0.25">
      <c r="B593526" s="78"/>
      <c r="C593526" s="77"/>
    </row>
    <row r="593527" spans="2:3" x14ac:dyDescent="0.25">
      <c r="B593527" s="78"/>
      <c r="C593527" s="77"/>
    </row>
    <row r="593528" spans="2:3" x14ac:dyDescent="0.25">
      <c r="B593528" s="78"/>
      <c r="C593528" s="77"/>
    </row>
    <row r="593638" spans="2:3" x14ac:dyDescent="0.25">
      <c r="B593638" s="78"/>
      <c r="C593638" s="77"/>
    </row>
    <row r="593639" spans="2:3" x14ac:dyDescent="0.25">
      <c r="B593639" s="78"/>
      <c r="C593639" s="77"/>
    </row>
    <row r="593640" spans="2:3" x14ac:dyDescent="0.25">
      <c r="B593640" s="78"/>
      <c r="C593640" s="77"/>
    </row>
    <row r="593641" spans="2:3" x14ac:dyDescent="0.25">
      <c r="B593641" s="78"/>
      <c r="C593641" s="77"/>
    </row>
    <row r="593642" spans="2:3" x14ac:dyDescent="0.25">
      <c r="B593642" s="78"/>
      <c r="C593642" s="77"/>
    </row>
    <row r="593643" spans="2:3" x14ac:dyDescent="0.25">
      <c r="B593643" s="78"/>
      <c r="C593643" s="77"/>
    </row>
    <row r="593644" spans="2:3" x14ac:dyDescent="0.25">
      <c r="B593644" s="78"/>
      <c r="C593644" s="77"/>
    </row>
    <row r="593645" spans="2:3" x14ac:dyDescent="0.25">
      <c r="B593645" s="78"/>
      <c r="C593645" s="77"/>
    </row>
    <row r="593646" spans="2:3" x14ac:dyDescent="0.25">
      <c r="B593646" s="78"/>
      <c r="C593646" s="77"/>
    </row>
    <row r="593647" spans="2:3" x14ac:dyDescent="0.25">
      <c r="B593647" s="78"/>
      <c r="C593647" s="77"/>
    </row>
    <row r="593648" spans="2:3" x14ac:dyDescent="0.25">
      <c r="B593648" s="78"/>
      <c r="C593648" s="77"/>
    </row>
    <row r="593649" spans="2:3" x14ac:dyDescent="0.25">
      <c r="B593649" s="78"/>
      <c r="C593649" s="77"/>
    </row>
    <row r="593650" spans="2:3" x14ac:dyDescent="0.25">
      <c r="B593650" s="78"/>
      <c r="C593650" s="77"/>
    </row>
    <row r="593760" spans="2:3" x14ac:dyDescent="0.25">
      <c r="B593760" s="78"/>
      <c r="C593760" s="77"/>
    </row>
    <row r="593761" spans="2:3" x14ac:dyDescent="0.25">
      <c r="B593761" s="78"/>
      <c r="C593761" s="77"/>
    </row>
    <row r="593762" spans="2:3" x14ac:dyDescent="0.25">
      <c r="B593762" s="78"/>
      <c r="C593762" s="77"/>
    </row>
    <row r="593763" spans="2:3" x14ac:dyDescent="0.25">
      <c r="B593763" s="78"/>
      <c r="C593763" s="77"/>
    </row>
    <row r="593764" spans="2:3" x14ac:dyDescent="0.25">
      <c r="B593764" s="78"/>
      <c r="C593764" s="77"/>
    </row>
    <row r="593765" spans="2:3" x14ac:dyDescent="0.25">
      <c r="B593765" s="78"/>
      <c r="C593765" s="77"/>
    </row>
    <row r="593766" spans="2:3" x14ac:dyDescent="0.25">
      <c r="B593766" s="78"/>
      <c r="C593766" s="77"/>
    </row>
    <row r="593767" spans="2:3" x14ac:dyDescent="0.25">
      <c r="B593767" s="78"/>
      <c r="C593767" s="77"/>
    </row>
    <row r="593768" spans="2:3" x14ac:dyDescent="0.25">
      <c r="B593768" s="78"/>
      <c r="C593768" s="77"/>
    </row>
    <row r="593769" spans="2:3" x14ac:dyDescent="0.25">
      <c r="B593769" s="78"/>
      <c r="C593769" s="77"/>
    </row>
    <row r="593770" spans="2:3" x14ac:dyDescent="0.25">
      <c r="B593770" s="78"/>
      <c r="C593770" s="77"/>
    </row>
    <row r="593771" spans="2:3" x14ac:dyDescent="0.25">
      <c r="B593771" s="78"/>
      <c r="C593771" s="77"/>
    </row>
    <row r="593772" spans="2:3" x14ac:dyDescent="0.25">
      <c r="B593772" s="78"/>
      <c r="C593772" s="77"/>
    </row>
    <row r="593882" spans="2:3" x14ac:dyDescent="0.25">
      <c r="B593882" s="78"/>
      <c r="C593882" s="77"/>
    </row>
    <row r="593883" spans="2:3" x14ac:dyDescent="0.25">
      <c r="B593883" s="78"/>
      <c r="C593883" s="77"/>
    </row>
    <row r="593884" spans="2:3" x14ac:dyDescent="0.25">
      <c r="B593884" s="78"/>
      <c r="C593884" s="77"/>
    </row>
    <row r="593885" spans="2:3" x14ac:dyDescent="0.25">
      <c r="B593885" s="78"/>
      <c r="C593885" s="77"/>
    </row>
    <row r="593886" spans="2:3" x14ac:dyDescent="0.25">
      <c r="B593886" s="78"/>
      <c r="C593886" s="77"/>
    </row>
    <row r="593887" spans="2:3" x14ac:dyDescent="0.25">
      <c r="B593887" s="78"/>
      <c r="C593887" s="77"/>
    </row>
    <row r="593888" spans="2:3" x14ac:dyDescent="0.25">
      <c r="B593888" s="78"/>
      <c r="C593888" s="77"/>
    </row>
    <row r="593889" spans="2:3" x14ac:dyDescent="0.25">
      <c r="B593889" s="78"/>
      <c r="C593889" s="77"/>
    </row>
    <row r="593890" spans="2:3" x14ac:dyDescent="0.25">
      <c r="B593890" s="78"/>
      <c r="C593890" s="77"/>
    </row>
    <row r="593891" spans="2:3" x14ac:dyDescent="0.25">
      <c r="B593891" s="78"/>
      <c r="C593891" s="77"/>
    </row>
    <row r="593892" spans="2:3" x14ac:dyDescent="0.25">
      <c r="B593892" s="78"/>
      <c r="C593892" s="77"/>
    </row>
    <row r="593893" spans="2:3" x14ac:dyDescent="0.25">
      <c r="B593893" s="78"/>
      <c r="C593893" s="77"/>
    </row>
    <row r="593894" spans="2:3" x14ac:dyDescent="0.25">
      <c r="B593894" s="78"/>
      <c r="C593894" s="77"/>
    </row>
    <row r="594004" spans="2:3" x14ac:dyDescent="0.25">
      <c r="B594004" s="78"/>
      <c r="C594004" s="77"/>
    </row>
    <row r="594005" spans="2:3" x14ac:dyDescent="0.25">
      <c r="B594005" s="78"/>
      <c r="C594005" s="77"/>
    </row>
    <row r="594006" spans="2:3" x14ac:dyDescent="0.25">
      <c r="B594006" s="78"/>
      <c r="C594006" s="77"/>
    </row>
    <row r="594007" spans="2:3" x14ac:dyDescent="0.25">
      <c r="B594007" s="78"/>
      <c r="C594007" s="77"/>
    </row>
    <row r="594008" spans="2:3" x14ac:dyDescent="0.25">
      <c r="B594008" s="78"/>
      <c r="C594008" s="77"/>
    </row>
    <row r="594009" spans="2:3" x14ac:dyDescent="0.25">
      <c r="B594009" s="78"/>
      <c r="C594009" s="77"/>
    </row>
    <row r="594010" spans="2:3" x14ac:dyDescent="0.25">
      <c r="B594010" s="78"/>
      <c r="C594010" s="77"/>
    </row>
    <row r="594011" spans="2:3" x14ac:dyDescent="0.25">
      <c r="B594011" s="78"/>
      <c r="C594011" s="77"/>
    </row>
    <row r="594012" spans="2:3" x14ac:dyDescent="0.25">
      <c r="B594012" s="78"/>
      <c r="C594012" s="77"/>
    </row>
    <row r="594013" spans="2:3" x14ac:dyDescent="0.25">
      <c r="B594013" s="78"/>
      <c r="C594013" s="77"/>
    </row>
    <row r="594014" spans="2:3" x14ac:dyDescent="0.25">
      <c r="B594014" s="78"/>
      <c r="C594014" s="77"/>
    </row>
    <row r="594015" spans="2:3" x14ac:dyDescent="0.25">
      <c r="B594015" s="78"/>
      <c r="C594015" s="77"/>
    </row>
    <row r="594016" spans="2:3" x14ac:dyDescent="0.25">
      <c r="B594016" s="78"/>
      <c r="C594016" s="77"/>
    </row>
    <row r="594126" spans="2:3" x14ac:dyDescent="0.25">
      <c r="B594126" s="78"/>
      <c r="C594126" s="77"/>
    </row>
    <row r="594127" spans="2:3" x14ac:dyDescent="0.25">
      <c r="B594127" s="78"/>
      <c r="C594127" s="77"/>
    </row>
    <row r="594128" spans="2:3" x14ac:dyDescent="0.25">
      <c r="B594128" s="78"/>
      <c r="C594128" s="77"/>
    </row>
    <row r="594129" spans="2:3" x14ac:dyDescent="0.25">
      <c r="B594129" s="78"/>
      <c r="C594129" s="77"/>
    </row>
    <row r="594130" spans="2:3" x14ac:dyDescent="0.25">
      <c r="B594130" s="78"/>
      <c r="C594130" s="77"/>
    </row>
    <row r="594131" spans="2:3" x14ac:dyDescent="0.25">
      <c r="B594131" s="78"/>
      <c r="C594131" s="77"/>
    </row>
    <row r="594132" spans="2:3" x14ac:dyDescent="0.25">
      <c r="B594132" s="78"/>
      <c r="C594132" s="77"/>
    </row>
    <row r="594133" spans="2:3" x14ac:dyDescent="0.25">
      <c r="B594133" s="78"/>
      <c r="C594133" s="77"/>
    </row>
    <row r="594134" spans="2:3" x14ac:dyDescent="0.25">
      <c r="B594134" s="78"/>
      <c r="C594134" s="77"/>
    </row>
    <row r="594135" spans="2:3" x14ac:dyDescent="0.25">
      <c r="B594135" s="78"/>
      <c r="C594135" s="77"/>
    </row>
    <row r="594136" spans="2:3" x14ac:dyDescent="0.25">
      <c r="B594136" s="78"/>
      <c r="C594136" s="77"/>
    </row>
    <row r="594137" spans="2:3" x14ac:dyDescent="0.25">
      <c r="B594137" s="78"/>
      <c r="C594137" s="77"/>
    </row>
    <row r="594138" spans="2:3" x14ac:dyDescent="0.25">
      <c r="B594138" s="78"/>
      <c r="C594138" s="77"/>
    </row>
    <row r="594248" spans="2:3" x14ac:dyDescent="0.25">
      <c r="B594248" s="78"/>
      <c r="C594248" s="77"/>
    </row>
    <row r="594249" spans="2:3" x14ac:dyDescent="0.25">
      <c r="B594249" s="78"/>
      <c r="C594249" s="77"/>
    </row>
    <row r="594250" spans="2:3" x14ac:dyDescent="0.25">
      <c r="B594250" s="78"/>
      <c r="C594250" s="77"/>
    </row>
    <row r="594251" spans="2:3" x14ac:dyDescent="0.25">
      <c r="B594251" s="78"/>
      <c r="C594251" s="77"/>
    </row>
    <row r="594252" spans="2:3" x14ac:dyDescent="0.25">
      <c r="B594252" s="78"/>
      <c r="C594252" s="77"/>
    </row>
    <row r="594253" spans="2:3" x14ac:dyDescent="0.25">
      <c r="B594253" s="78"/>
      <c r="C594253" s="77"/>
    </row>
    <row r="594254" spans="2:3" x14ac:dyDescent="0.25">
      <c r="B594254" s="78"/>
      <c r="C594254" s="77"/>
    </row>
    <row r="594255" spans="2:3" x14ac:dyDescent="0.25">
      <c r="B594255" s="78"/>
      <c r="C594255" s="77"/>
    </row>
    <row r="594256" spans="2:3" x14ac:dyDescent="0.25">
      <c r="B594256" s="78"/>
      <c r="C594256" s="77"/>
    </row>
    <row r="594257" spans="2:3" x14ac:dyDescent="0.25">
      <c r="B594257" s="78"/>
      <c r="C594257" s="77"/>
    </row>
    <row r="594258" spans="2:3" x14ac:dyDescent="0.25">
      <c r="B594258" s="78"/>
      <c r="C594258" s="77"/>
    </row>
    <row r="594259" spans="2:3" x14ac:dyDescent="0.25">
      <c r="B594259" s="78"/>
      <c r="C594259" s="77"/>
    </row>
    <row r="594260" spans="2:3" x14ac:dyDescent="0.25">
      <c r="B594260" s="78"/>
      <c r="C594260" s="77"/>
    </row>
    <row r="594370" spans="2:3" x14ac:dyDescent="0.25">
      <c r="B594370" s="78"/>
      <c r="C594370" s="77"/>
    </row>
    <row r="594371" spans="2:3" x14ac:dyDescent="0.25">
      <c r="B594371" s="78"/>
      <c r="C594371" s="77"/>
    </row>
    <row r="594372" spans="2:3" x14ac:dyDescent="0.25">
      <c r="B594372" s="78"/>
      <c r="C594372" s="77"/>
    </row>
    <row r="594373" spans="2:3" x14ac:dyDescent="0.25">
      <c r="B594373" s="78"/>
      <c r="C594373" s="77"/>
    </row>
    <row r="594374" spans="2:3" x14ac:dyDescent="0.25">
      <c r="B594374" s="78"/>
      <c r="C594374" s="77"/>
    </row>
    <row r="594375" spans="2:3" x14ac:dyDescent="0.25">
      <c r="B594375" s="78"/>
      <c r="C594375" s="77"/>
    </row>
    <row r="594376" spans="2:3" x14ac:dyDescent="0.25">
      <c r="B594376" s="78"/>
      <c r="C594376" s="77"/>
    </row>
    <row r="594377" spans="2:3" x14ac:dyDescent="0.25">
      <c r="B594377" s="78"/>
      <c r="C594377" s="77"/>
    </row>
    <row r="594378" spans="2:3" x14ac:dyDescent="0.25">
      <c r="B594378" s="78"/>
      <c r="C594378" s="77"/>
    </row>
    <row r="594379" spans="2:3" x14ac:dyDescent="0.25">
      <c r="B594379" s="78"/>
      <c r="C594379" s="77"/>
    </row>
    <row r="594380" spans="2:3" x14ac:dyDescent="0.25">
      <c r="B594380" s="78"/>
      <c r="C594380" s="77"/>
    </row>
    <row r="594381" spans="2:3" x14ac:dyDescent="0.25">
      <c r="B594381" s="78"/>
      <c r="C594381" s="77"/>
    </row>
    <row r="594382" spans="2:3" x14ac:dyDescent="0.25">
      <c r="B594382" s="78"/>
      <c r="C594382" s="77"/>
    </row>
    <row r="594492" spans="2:3" x14ac:dyDescent="0.25">
      <c r="B594492" s="78"/>
      <c r="C594492" s="77"/>
    </row>
    <row r="594493" spans="2:3" x14ac:dyDescent="0.25">
      <c r="B594493" s="78"/>
      <c r="C594493" s="77"/>
    </row>
    <row r="594494" spans="2:3" x14ac:dyDescent="0.25">
      <c r="B594494" s="78"/>
      <c r="C594494" s="77"/>
    </row>
    <row r="594495" spans="2:3" x14ac:dyDescent="0.25">
      <c r="B594495" s="78"/>
      <c r="C594495" s="77"/>
    </row>
    <row r="594496" spans="2:3" x14ac:dyDescent="0.25">
      <c r="B594496" s="78"/>
      <c r="C594496" s="77"/>
    </row>
    <row r="594497" spans="2:3" x14ac:dyDescent="0.25">
      <c r="B594497" s="78"/>
      <c r="C594497" s="77"/>
    </row>
    <row r="594498" spans="2:3" x14ac:dyDescent="0.25">
      <c r="B594498" s="78"/>
      <c r="C594498" s="77"/>
    </row>
    <row r="594499" spans="2:3" x14ac:dyDescent="0.25">
      <c r="B594499" s="78"/>
      <c r="C594499" s="77"/>
    </row>
    <row r="594500" spans="2:3" x14ac:dyDescent="0.25">
      <c r="B594500" s="78"/>
      <c r="C594500" s="77"/>
    </row>
    <row r="594501" spans="2:3" x14ac:dyDescent="0.25">
      <c r="B594501" s="78"/>
      <c r="C594501" s="77"/>
    </row>
    <row r="594502" spans="2:3" x14ac:dyDescent="0.25">
      <c r="B594502" s="78"/>
      <c r="C594502" s="77"/>
    </row>
    <row r="594503" spans="2:3" x14ac:dyDescent="0.25">
      <c r="B594503" s="78"/>
      <c r="C594503" s="77"/>
    </row>
    <row r="594504" spans="2:3" x14ac:dyDescent="0.25">
      <c r="B594504" s="78"/>
      <c r="C594504" s="77"/>
    </row>
    <row r="594614" spans="2:3" x14ac:dyDescent="0.25">
      <c r="B594614" s="78"/>
      <c r="C594614" s="77"/>
    </row>
    <row r="594615" spans="2:3" x14ac:dyDescent="0.25">
      <c r="B594615" s="78"/>
      <c r="C594615" s="77"/>
    </row>
    <row r="594616" spans="2:3" x14ac:dyDescent="0.25">
      <c r="B594616" s="78"/>
      <c r="C594616" s="77"/>
    </row>
    <row r="594617" spans="2:3" x14ac:dyDescent="0.25">
      <c r="B594617" s="78"/>
      <c r="C594617" s="77"/>
    </row>
    <row r="594618" spans="2:3" x14ac:dyDescent="0.25">
      <c r="B594618" s="78"/>
      <c r="C594618" s="77"/>
    </row>
    <row r="594619" spans="2:3" x14ac:dyDescent="0.25">
      <c r="B594619" s="78"/>
      <c r="C594619" s="77"/>
    </row>
    <row r="594620" spans="2:3" x14ac:dyDescent="0.25">
      <c r="B594620" s="78"/>
      <c r="C594620" s="77"/>
    </row>
    <row r="594621" spans="2:3" x14ac:dyDescent="0.25">
      <c r="B594621" s="78"/>
      <c r="C594621" s="77"/>
    </row>
    <row r="594622" spans="2:3" x14ac:dyDescent="0.25">
      <c r="B594622" s="78"/>
      <c r="C594622" s="77"/>
    </row>
    <row r="594623" spans="2:3" x14ac:dyDescent="0.25">
      <c r="B594623" s="78"/>
      <c r="C594623" s="77"/>
    </row>
    <row r="594624" spans="2:3" x14ac:dyDescent="0.25">
      <c r="B594624" s="78"/>
      <c r="C594624" s="77"/>
    </row>
    <row r="594625" spans="2:3" x14ac:dyDescent="0.25">
      <c r="B594625" s="78"/>
      <c r="C594625" s="77"/>
    </row>
    <row r="594626" spans="2:3" x14ac:dyDescent="0.25">
      <c r="B594626" s="78"/>
      <c r="C594626" s="77"/>
    </row>
    <row r="594736" spans="2:3" x14ac:dyDescent="0.25">
      <c r="B594736" s="78"/>
      <c r="C594736" s="77"/>
    </row>
    <row r="594737" spans="2:3" x14ac:dyDescent="0.25">
      <c r="B594737" s="78"/>
      <c r="C594737" s="77"/>
    </row>
    <row r="594738" spans="2:3" x14ac:dyDescent="0.25">
      <c r="B594738" s="78"/>
      <c r="C594738" s="77"/>
    </row>
    <row r="594739" spans="2:3" x14ac:dyDescent="0.25">
      <c r="B594739" s="78"/>
      <c r="C594739" s="77"/>
    </row>
    <row r="594740" spans="2:3" x14ac:dyDescent="0.25">
      <c r="B594740" s="78"/>
      <c r="C594740" s="77"/>
    </row>
    <row r="594741" spans="2:3" x14ac:dyDescent="0.25">
      <c r="B594741" s="78"/>
      <c r="C594741" s="77"/>
    </row>
    <row r="594742" spans="2:3" x14ac:dyDescent="0.25">
      <c r="B594742" s="78"/>
      <c r="C594742" s="77"/>
    </row>
    <row r="594743" spans="2:3" x14ac:dyDescent="0.25">
      <c r="B594743" s="78"/>
      <c r="C594743" s="77"/>
    </row>
    <row r="594744" spans="2:3" x14ac:dyDescent="0.25">
      <c r="B594744" s="78"/>
      <c r="C594744" s="77"/>
    </row>
    <row r="594745" spans="2:3" x14ac:dyDescent="0.25">
      <c r="B594745" s="78"/>
      <c r="C594745" s="77"/>
    </row>
    <row r="594746" spans="2:3" x14ac:dyDescent="0.25">
      <c r="B594746" s="78"/>
      <c r="C594746" s="77"/>
    </row>
    <row r="594747" spans="2:3" x14ac:dyDescent="0.25">
      <c r="B594747" s="78"/>
      <c r="C594747" s="77"/>
    </row>
    <row r="594748" spans="2:3" x14ac:dyDescent="0.25">
      <c r="B594748" s="78"/>
      <c r="C594748" s="77"/>
    </row>
    <row r="594858" spans="2:3" x14ac:dyDescent="0.25">
      <c r="B594858" s="78"/>
      <c r="C594858" s="77"/>
    </row>
    <row r="594859" spans="2:3" x14ac:dyDescent="0.25">
      <c r="B594859" s="78"/>
      <c r="C594859" s="77"/>
    </row>
    <row r="594860" spans="2:3" x14ac:dyDescent="0.25">
      <c r="B594860" s="78"/>
      <c r="C594860" s="77"/>
    </row>
    <row r="594861" spans="2:3" x14ac:dyDescent="0.25">
      <c r="B594861" s="78"/>
      <c r="C594861" s="77"/>
    </row>
    <row r="594862" spans="2:3" x14ac:dyDescent="0.25">
      <c r="B594862" s="78"/>
      <c r="C594862" s="77"/>
    </row>
    <row r="594863" spans="2:3" x14ac:dyDescent="0.25">
      <c r="B594863" s="78"/>
      <c r="C594863" s="77"/>
    </row>
    <row r="594864" spans="2:3" x14ac:dyDescent="0.25">
      <c r="B594864" s="78"/>
      <c r="C594864" s="77"/>
    </row>
    <row r="594865" spans="2:3" x14ac:dyDescent="0.25">
      <c r="B594865" s="78"/>
      <c r="C594865" s="77"/>
    </row>
    <row r="594866" spans="2:3" x14ac:dyDescent="0.25">
      <c r="B594866" s="78"/>
      <c r="C594866" s="77"/>
    </row>
    <row r="594867" spans="2:3" x14ac:dyDescent="0.25">
      <c r="B594867" s="78"/>
      <c r="C594867" s="77"/>
    </row>
    <row r="594868" spans="2:3" x14ac:dyDescent="0.25">
      <c r="B594868" s="78"/>
      <c r="C594868" s="77"/>
    </row>
    <row r="594869" spans="2:3" x14ac:dyDescent="0.25">
      <c r="B594869" s="78"/>
      <c r="C594869" s="77"/>
    </row>
    <row r="594870" spans="2:3" x14ac:dyDescent="0.25">
      <c r="B594870" s="78"/>
      <c r="C594870" s="77"/>
    </row>
    <row r="594980" spans="2:3" x14ac:dyDescent="0.25">
      <c r="B594980" s="78"/>
      <c r="C594980" s="77"/>
    </row>
    <row r="594981" spans="2:3" x14ac:dyDescent="0.25">
      <c r="B594981" s="78"/>
      <c r="C594981" s="77"/>
    </row>
    <row r="594982" spans="2:3" x14ac:dyDescent="0.25">
      <c r="B594982" s="78"/>
      <c r="C594982" s="77"/>
    </row>
    <row r="594983" spans="2:3" x14ac:dyDescent="0.25">
      <c r="B594983" s="78"/>
      <c r="C594983" s="77"/>
    </row>
    <row r="594984" spans="2:3" x14ac:dyDescent="0.25">
      <c r="B594984" s="78"/>
      <c r="C594984" s="77"/>
    </row>
    <row r="594985" spans="2:3" x14ac:dyDescent="0.25">
      <c r="B594985" s="78"/>
      <c r="C594985" s="77"/>
    </row>
    <row r="594986" spans="2:3" x14ac:dyDescent="0.25">
      <c r="B594986" s="78"/>
      <c r="C594986" s="77"/>
    </row>
    <row r="594987" spans="2:3" x14ac:dyDescent="0.25">
      <c r="B594987" s="78"/>
      <c r="C594987" s="77"/>
    </row>
    <row r="594988" spans="2:3" x14ac:dyDescent="0.25">
      <c r="B594988" s="78"/>
      <c r="C594988" s="77"/>
    </row>
    <row r="594989" spans="2:3" x14ac:dyDescent="0.25">
      <c r="B594989" s="78"/>
      <c r="C594989" s="77"/>
    </row>
    <row r="594990" spans="2:3" x14ac:dyDescent="0.25">
      <c r="B594990" s="78"/>
      <c r="C594990" s="77"/>
    </row>
    <row r="594991" spans="2:3" x14ac:dyDescent="0.25">
      <c r="B594991" s="78"/>
      <c r="C594991" s="77"/>
    </row>
    <row r="594992" spans="2:3" x14ac:dyDescent="0.25">
      <c r="B594992" s="78"/>
      <c r="C594992" s="77"/>
    </row>
    <row r="595102" spans="2:3" x14ac:dyDescent="0.25">
      <c r="B595102" s="78"/>
      <c r="C595102" s="77"/>
    </row>
    <row r="595103" spans="2:3" x14ac:dyDescent="0.25">
      <c r="B595103" s="78"/>
      <c r="C595103" s="77"/>
    </row>
    <row r="595104" spans="2:3" x14ac:dyDescent="0.25">
      <c r="B595104" s="78"/>
      <c r="C595104" s="77"/>
    </row>
    <row r="595105" spans="2:3" x14ac:dyDescent="0.25">
      <c r="B595105" s="78"/>
      <c r="C595105" s="77"/>
    </row>
    <row r="595106" spans="2:3" x14ac:dyDescent="0.25">
      <c r="B595106" s="78"/>
      <c r="C595106" s="77"/>
    </row>
    <row r="595107" spans="2:3" x14ac:dyDescent="0.25">
      <c r="B595107" s="78"/>
      <c r="C595107" s="77"/>
    </row>
    <row r="595108" spans="2:3" x14ac:dyDescent="0.25">
      <c r="B595108" s="78"/>
      <c r="C595108" s="77"/>
    </row>
    <row r="595109" spans="2:3" x14ac:dyDescent="0.25">
      <c r="B595109" s="78"/>
      <c r="C595109" s="77"/>
    </row>
    <row r="595110" spans="2:3" x14ac:dyDescent="0.25">
      <c r="B595110" s="78"/>
      <c r="C595110" s="77"/>
    </row>
    <row r="595111" spans="2:3" x14ac:dyDescent="0.25">
      <c r="B595111" s="78"/>
      <c r="C595111" s="77"/>
    </row>
    <row r="595112" spans="2:3" x14ac:dyDescent="0.25">
      <c r="B595112" s="78"/>
      <c r="C595112" s="77"/>
    </row>
    <row r="595113" spans="2:3" x14ac:dyDescent="0.25">
      <c r="B595113" s="78"/>
      <c r="C595113" s="77"/>
    </row>
    <row r="595114" spans="2:3" x14ac:dyDescent="0.25">
      <c r="B595114" s="78"/>
      <c r="C595114" s="77"/>
    </row>
    <row r="595224" spans="2:3" x14ac:dyDescent="0.25">
      <c r="B595224" s="78"/>
      <c r="C595224" s="77"/>
    </row>
    <row r="595225" spans="2:3" x14ac:dyDescent="0.25">
      <c r="B595225" s="78"/>
      <c r="C595225" s="77"/>
    </row>
    <row r="595226" spans="2:3" x14ac:dyDescent="0.25">
      <c r="B595226" s="78"/>
      <c r="C595226" s="77"/>
    </row>
    <row r="595227" spans="2:3" x14ac:dyDescent="0.25">
      <c r="B595227" s="78"/>
      <c r="C595227" s="77"/>
    </row>
    <row r="595228" spans="2:3" x14ac:dyDescent="0.25">
      <c r="B595228" s="78"/>
      <c r="C595228" s="77"/>
    </row>
    <row r="595229" spans="2:3" x14ac:dyDescent="0.25">
      <c r="B595229" s="78"/>
      <c r="C595229" s="77"/>
    </row>
    <row r="595230" spans="2:3" x14ac:dyDescent="0.25">
      <c r="B595230" s="78"/>
      <c r="C595230" s="77"/>
    </row>
    <row r="595231" spans="2:3" x14ac:dyDescent="0.25">
      <c r="B595231" s="78"/>
      <c r="C595231" s="77"/>
    </row>
    <row r="595232" spans="2:3" x14ac:dyDescent="0.25">
      <c r="B595232" s="78"/>
      <c r="C595232" s="77"/>
    </row>
    <row r="595233" spans="2:3" x14ac:dyDescent="0.25">
      <c r="B595233" s="78"/>
      <c r="C595233" s="77"/>
    </row>
    <row r="595234" spans="2:3" x14ac:dyDescent="0.25">
      <c r="B595234" s="78"/>
      <c r="C595234" s="77"/>
    </row>
    <row r="595235" spans="2:3" x14ac:dyDescent="0.25">
      <c r="B595235" s="78"/>
      <c r="C595235" s="77"/>
    </row>
    <row r="595236" spans="2:3" x14ac:dyDescent="0.25">
      <c r="B595236" s="78"/>
      <c r="C595236" s="77"/>
    </row>
    <row r="595346" spans="2:3" x14ac:dyDescent="0.25">
      <c r="B595346" s="78"/>
      <c r="C595346" s="77"/>
    </row>
    <row r="595347" spans="2:3" x14ac:dyDescent="0.25">
      <c r="B595347" s="78"/>
      <c r="C595347" s="77"/>
    </row>
    <row r="595348" spans="2:3" x14ac:dyDescent="0.25">
      <c r="B595348" s="78"/>
      <c r="C595348" s="77"/>
    </row>
    <row r="595349" spans="2:3" x14ac:dyDescent="0.25">
      <c r="B595349" s="78"/>
      <c r="C595349" s="77"/>
    </row>
    <row r="595350" spans="2:3" x14ac:dyDescent="0.25">
      <c r="B595350" s="78"/>
      <c r="C595350" s="77"/>
    </row>
    <row r="595351" spans="2:3" x14ac:dyDescent="0.25">
      <c r="B595351" s="78"/>
      <c r="C595351" s="77"/>
    </row>
    <row r="595352" spans="2:3" x14ac:dyDescent="0.25">
      <c r="B595352" s="78"/>
      <c r="C595352" s="77"/>
    </row>
    <row r="595353" spans="2:3" x14ac:dyDescent="0.25">
      <c r="B595353" s="78"/>
      <c r="C595353" s="77"/>
    </row>
    <row r="595354" spans="2:3" x14ac:dyDescent="0.25">
      <c r="B595354" s="78"/>
      <c r="C595354" s="77"/>
    </row>
    <row r="595355" spans="2:3" x14ac:dyDescent="0.25">
      <c r="B595355" s="78"/>
      <c r="C595355" s="77"/>
    </row>
    <row r="595356" spans="2:3" x14ac:dyDescent="0.25">
      <c r="B595356" s="78"/>
      <c r="C595356" s="77"/>
    </row>
    <row r="595357" spans="2:3" x14ac:dyDescent="0.25">
      <c r="B595357" s="78"/>
      <c r="C595357" s="77"/>
    </row>
    <row r="595358" spans="2:3" x14ac:dyDescent="0.25">
      <c r="B595358" s="78"/>
      <c r="C595358" s="77"/>
    </row>
    <row r="595468" spans="2:3" x14ac:dyDescent="0.25">
      <c r="B595468" s="78"/>
      <c r="C595468" s="77"/>
    </row>
    <row r="595469" spans="2:3" x14ac:dyDescent="0.25">
      <c r="B595469" s="78"/>
      <c r="C595469" s="77"/>
    </row>
    <row r="595470" spans="2:3" x14ac:dyDescent="0.25">
      <c r="B595470" s="78"/>
      <c r="C595470" s="77"/>
    </row>
    <row r="595471" spans="2:3" x14ac:dyDescent="0.25">
      <c r="B595471" s="78"/>
      <c r="C595471" s="77"/>
    </row>
    <row r="595472" spans="2:3" x14ac:dyDescent="0.25">
      <c r="B595472" s="78"/>
      <c r="C595472" s="77"/>
    </row>
    <row r="595473" spans="2:3" x14ac:dyDescent="0.25">
      <c r="B595473" s="78"/>
      <c r="C595473" s="77"/>
    </row>
    <row r="595474" spans="2:3" x14ac:dyDescent="0.25">
      <c r="B595474" s="78"/>
      <c r="C595474" s="77"/>
    </row>
    <row r="595475" spans="2:3" x14ac:dyDescent="0.25">
      <c r="B595475" s="78"/>
      <c r="C595475" s="77"/>
    </row>
    <row r="595476" spans="2:3" x14ac:dyDescent="0.25">
      <c r="B595476" s="78"/>
      <c r="C595476" s="77"/>
    </row>
    <row r="595477" spans="2:3" x14ac:dyDescent="0.25">
      <c r="B595477" s="78"/>
      <c r="C595477" s="77"/>
    </row>
    <row r="595478" spans="2:3" x14ac:dyDescent="0.25">
      <c r="B595478" s="78"/>
      <c r="C595478" s="77"/>
    </row>
    <row r="595479" spans="2:3" x14ac:dyDescent="0.25">
      <c r="B595479" s="78"/>
      <c r="C595479" s="77"/>
    </row>
    <row r="595480" spans="2:3" x14ac:dyDescent="0.25">
      <c r="B595480" s="78"/>
      <c r="C595480" s="77"/>
    </row>
    <row r="595590" spans="2:3" x14ac:dyDescent="0.25">
      <c r="B595590" s="78"/>
      <c r="C595590" s="77"/>
    </row>
    <row r="595591" spans="2:3" x14ac:dyDescent="0.25">
      <c r="B595591" s="78"/>
      <c r="C595591" s="77"/>
    </row>
    <row r="595592" spans="2:3" x14ac:dyDescent="0.25">
      <c r="B595592" s="78"/>
      <c r="C595592" s="77"/>
    </row>
    <row r="595593" spans="2:3" x14ac:dyDescent="0.25">
      <c r="B595593" s="78"/>
      <c r="C595593" s="77"/>
    </row>
    <row r="595594" spans="2:3" x14ac:dyDescent="0.25">
      <c r="B595594" s="78"/>
      <c r="C595594" s="77"/>
    </row>
    <row r="595595" spans="2:3" x14ac:dyDescent="0.25">
      <c r="B595595" s="78"/>
      <c r="C595595" s="77"/>
    </row>
    <row r="595596" spans="2:3" x14ac:dyDescent="0.25">
      <c r="B595596" s="78"/>
      <c r="C595596" s="77"/>
    </row>
    <row r="595597" spans="2:3" x14ac:dyDescent="0.25">
      <c r="B595597" s="78"/>
      <c r="C595597" s="77"/>
    </row>
    <row r="595598" spans="2:3" x14ac:dyDescent="0.25">
      <c r="B595598" s="78"/>
      <c r="C595598" s="77"/>
    </row>
    <row r="595599" spans="2:3" x14ac:dyDescent="0.25">
      <c r="B595599" s="78"/>
      <c r="C595599" s="77"/>
    </row>
    <row r="595600" spans="2:3" x14ac:dyDescent="0.25">
      <c r="B595600" s="78"/>
      <c r="C595600" s="77"/>
    </row>
    <row r="595601" spans="2:3" x14ac:dyDescent="0.25">
      <c r="B595601" s="78"/>
      <c r="C595601" s="77"/>
    </row>
    <row r="595602" spans="2:3" x14ac:dyDescent="0.25">
      <c r="B595602" s="78"/>
      <c r="C595602" s="77"/>
    </row>
    <row r="595712" spans="2:3" x14ac:dyDescent="0.25">
      <c r="B595712" s="78"/>
      <c r="C595712" s="77"/>
    </row>
    <row r="595713" spans="2:3" x14ac:dyDescent="0.25">
      <c r="B595713" s="78"/>
      <c r="C595713" s="77"/>
    </row>
    <row r="595714" spans="2:3" x14ac:dyDescent="0.25">
      <c r="B595714" s="78"/>
      <c r="C595714" s="77"/>
    </row>
    <row r="595715" spans="2:3" x14ac:dyDescent="0.25">
      <c r="B595715" s="78"/>
      <c r="C595715" s="77"/>
    </row>
    <row r="595716" spans="2:3" x14ac:dyDescent="0.25">
      <c r="B595716" s="78"/>
      <c r="C595716" s="77"/>
    </row>
    <row r="595717" spans="2:3" x14ac:dyDescent="0.25">
      <c r="B595717" s="78"/>
      <c r="C595717" s="77"/>
    </row>
    <row r="595718" spans="2:3" x14ac:dyDescent="0.25">
      <c r="B595718" s="78"/>
      <c r="C595718" s="77"/>
    </row>
    <row r="595719" spans="2:3" x14ac:dyDescent="0.25">
      <c r="B595719" s="78"/>
      <c r="C595719" s="77"/>
    </row>
    <row r="595720" spans="2:3" x14ac:dyDescent="0.25">
      <c r="B595720" s="78"/>
      <c r="C595720" s="77"/>
    </row>
    <row r="595721" spans="2:3" x14ac:dyDescent="0.25">
      <c r="B595721" s="78"/>
      <c r="C595721" s="77"/>
    </row>
    <row r="595722" spans="2:3" x14ac:dyDescent="0.25">
      <c r="B595722" s="78"/>
      <c r="C595722" s="77"/>
    </row>
    <row r="595723" spans="2:3" x14ac:dyDescent="0.25">
      <c r="B595723" s="78"/>
      <c r="C595723" s="77"/>
    </row>
    <row r="595724" spans="2:3" x14ac:dyDescent="0.25">
      <c r="B595724" s="78"/>
      <c r="C595724" s="77"/>
    </row>
    <row r="595834" spans="2:3" x14ac:dyDescent="0.25">
      <c r="B595834" s="78"/>
      <c r="C595834" s="77"/>
    </row>
    <row r="595835" spans="2:3" x14ac:dyDescent="0.25">
      <c r="B595835" s="78"/>
      <c r="C595835" s="77"/>
    </row>
    <row r="595836" spans="2:3" x14ac:dyDescent="0.25">
      <c r="B595836" s="78"/>
      <c r="C595836" s="77"/>
    </row>
    <row r="595837" spans="2:3" x14ac:dyDescent="0.25">
      <c r="B595837" s="78"/>
      <c r="C595837" s="77"/>
    </row>
    <row r="595838" spans="2:3" x14ac:dyDescent="0.25">
      <c r="B595838" s="78"/>
      <c r="C595838" s="77"/>
    </row>
    <row r="595839" spans="2:3" x14ac:dyDescent="0.25">
      <c r="B595839" s="78"/>
      <c r="C595839" s="77"/>
    </row>
    <row r="595840" spans="2:3" x14ac:dyDescent="0.25">
      <c r="B595840" s="78"/>
      <c r="C595840" s="77"/>
    </row>
    <row r="595841" spans="2:3" x14ac:dyDescent="0.25">
      <c r="B595841" s="78"/>
      <c r="C595841" s="77"/>
    </row>
    <row r="595842" spans="2:3" x14ac:dyDescent="0.25">
      <c r="B595842" s="78"/>
      <c r="C595842" s="77"/>
    </row>
    <row r="595843" spans="2:3" x14ac:dyDescent="0.25">
      <c r="B595843" s="78"/>
      <c r="C595843" s="77"/>
    </row>
    <row r="595844" spans="2:3" x14ac:dyDescent="0.25">
      <c r="B595844" s="78"/>
      <c r="C595844" s="77"/>
    </row>
    <row r="595845" spans="2:3" x14ac:dyDescent="0.25">
      <c r="B595845" s="78"/>
      <c r="C595845" s="77"/>
    </row>
    <row r="595846" spans="2:3" x14ac:dyDescent="0.25">
      <c r="B595846" s="78"/>
      <c r="C595846" s="77"/>
    </row>
    <row r="595956" spans="2:3" x14ac:dyDescent="0.25">
      <c r="B595956" s="78"/>
      <c r="C595956" s="77"/>
    </row>
    <row r="595957" spans="2:3" x14ac:dyDescent="0.25">
      <c r="B595957" s="78"/>
      <c r="C595957" s="77"/>
    </row>
    <row r="595958" spans="2:3" x14ac:dyDescent="0.25">
      <c r="B595958" s="78"/>
      <c r="C595958" s="77"/>
    </row>
    <row r="595959" spans="2:3" x14ac:dyDescent="0.25">
      <c r="B595959" s="78"/>
      <c r="C595959" s="77"/>
    </row>
    <row r="595960" spans="2:3" x14ac:dyDescent="0.25">
      <c r="B595960" s="78"/>
      <c r="C595960" s="77"/>
    </row>
    <row r="595961" spans="2:3" x14ac:dyDescent="0.25">
      <c r="B595961" s="78"/>
      <c r="C595961" s="77"/>
    </row>
    <row r="595962" spans="2:3" x14ac:dyDescent="0.25">
      <c r="B595962" s="78"/>
      <c r="C595962" s="77"/>
    </row>
    <row r="595963" spans="2:3" x14ac:dyDescent="0.25">
      <c r="B595963" s="78"/>
      <c r="C595963" s="77"/>
    </row>
    <row r="595964" spans="2:3" x14ac:dyDescent="0.25">
      <c r="B595964" s="78"/>
      <c r="C595964" s="77"/>
    </row>
    <row r="595965" spans="2:3" x14ac:dyDescent="0.25">
      <c r="B595965" s="78"/>
      <c r="C595965" s="77"/>
    </row>
    <row r="595966" spans="2:3" x14ac:dyDescent="0.25">
      <c r="B595966" s="78"/>
      <c r="C595966" s="77"/>
    </row>
    <row r="595967" spans="2:3" x14ac:dyDescent="0.25">
      <c r="B595967" s="78"/>
      <c r="C595967" s="77"/>
    </row>
    <row r="595968" spans="2:3" x14ac:dyDescent="0.25">
      <c r="B595968" s="78"/>
      <c r="C595968" s="77"/>
    </row>
    <row r="596078" spans="2:3" x14ac:dyDescent="0.25">
      <c r="B596078" s="78"/>
      <c r="C596078" s="77"/>
    </row>
    <row r="596079" spans="2:3" x14ac:dyDescent="0.25">
      <c r="B596079" s="78"/>
      <c r="C596079" s="77"/>
    </row>
    <row r="596080" spans="2:3" x14ac:dyDescent="0.25">
      <c r="B596080" s="78"/>
      <c r="C596080" s="77"/>
    </row>
    <row r="596081" spans="2:3" x14ac:dyDescent="0.25">
      <c r="B596081" s="78"/>
      <c r="C596081" s="77"/>
    </row>
    <row r="596082" spans="2:3" x14ac:dyDescent="0.25">
      <c r="B596082" s="78"/>
      <c r="C596082" s="77"/>
    </row>
    <row r="596083" spans="2:3" x14ac:dyDescent="0.25">
      <c r="B596083" s="78"/>
      <c r="C596083" s="77"/>
    </row>
    <row r="596084" spans="2:3" x14ac:dyDescent="0.25">
      <c r="B596084" s="78"/>
      <c r="C596084" s="77"/>
    </row>
    <row r="596085" spans="2:3" x14ac:dyDescent="0.25">
      <c r="B596085" s="78"/>
      <c r="C596085" s="77"/>
    </row>
    <row r="596086" spans="2:3" x14ac:dyDescent="0.25">
      <c r="B596086" s="78"/>
      <c r="C596086" s="77"/>
    </row>
    <row r="596087" spans="2:3" x14ac:dyDescent="0.25">
      <c r="B596087" s="78"/>
      <c r="C596087" s="77"/>
    </row>
    <row r="596088" spans="2:3" x14ac:dyDescent="0.25">
      <c r="B596088" s="78"/>
      <c r="C596088" s="77"/>
    </row>
    <row r="596089" spans="2:3" x14ac:dyDescent="0.25">
      <c r="B596089" s="78"/>
      <c r="C596089" s="77"/>
    </row>
    <row r="596090" spans="2:3" x14ac:dyDescent="0.25">
      <c r="B596090" s="78"/>
      <c r="C596090" s="77"/>
    </row>
    <row r="596200" spans="2:3" x14ac:dyDescent="0.25">
      <c r="B596200" s="78"/>
      <c r="C596200" s="77"/>
    </row>
    <row r="596201" spans="2:3" x14ac:dyDescent="0.25">
      <c r="B596201" s="78"/>
      <c r="C596201" s="77"/>
    </row>
    <row r="596202" spans="2:3" x14ac:dyDescent="0.25">
      <c r="B596202" s="78"/>
      <c r="C596202" s="77"/>
    </row>
    <row r="596203" spans="2:3" x14ac:dyDescent="0.25">
      <c r="B596203" s="78"/>
      <c r="C596203" s="77"/>
    </row>
    <row r="596204" spans="2:3" x14ac:dyDescent="0.25">
      <c r="B596204" s="78"/>
      <c r="C596204" s="77"/>
    </row>
    <row r="596205" spans="2:3" x14ac:dyDescent="0.25">
      <c r="B596205" s="78"/>
      <c r="C596205" s="77"/>
    </row>
    <row r="596206" spans="2:3" x14ac:dyDescent="0.25">
      <c r="B596206" s="78"/>
      <c r="C596206" s="77"/>
    </row>
    <row r="596207" spans="2:3" x14ac:dyDescent="0.25">
      <c r="B596207" s="78"/>
      <c r="C596207" s="77"/>
    </row>
    <row r="596208" spans="2:3" x14ac:dyDescent="0.25">
      <c r="B596208" s="78"/>
      <c r="C596208" s="77"/>
    </row>
    <row r="596209" spans="2:3" x14ac:dyDescent="0.25">
      <c r="B596209" s="78"/>
      <c r="C596209" s="77"/>
    </row>
    <row r="596210" spans="2:3" x14ac:dyDescent="0.25">
      <c r="B596210" s="78"/>
      <c r="C596210" s="77"/>
    </row>
    <row r="596211" spans="2:3" x14ac:dyDescent="0.25">
      <c r="B596211" s="78"/>
      <c r="C596211" s="77"/>
    </row>
    <row r="596212" spans="2:3" x14ac:dyDescent="0.25">
      <c r="B596212" s="78"/>
      <c r="C596212" s="77"/>
    </row>
    <row r="596322" spans="2:3" x14ac:dyDescent="0.25">
      <c r="B596322" s="78"/>
      <c r="C596322" s="77"/>
    </row>
    <row r="596323" spans="2:3" x14ac:dyDescent="0.25">
      <c r="B596323" s="78"/>
      <c r="C596323" s="77"/>
    </row>
    <row r="596324" spans="2:3" x14ac:dyDescent="0.25">
      <c r="B596324" s="78"/>
      <c r="C596324" s="77"/>
    </row>
    <row r="596325" spans="2:3" x14ac:dyDescent="0.25">
      <c r="B596325" s="78"/>
      <c r="C596325" s="77"/>
    </row>
    <row r="596326" spans="2:3" x14ac:dyDescent="0.25">
      <c r="B596326" s="78"/>
      <c r="C596326" s="77"/>
    </row>
    <row r="596327" spans="2:3" x14ac:dyDescent="0.25">
      <c r="B596327" s="78"/>
      <c r="C596327" s="77"/>
    </row>
    <row r="596328" spans="2:3" x14ac:dyDescent="0.25">
      <c r="B596328" s="78"/>
      <c r="C596328" s="77"/>
    </row>
    <row r="596329" spans="2:3" x14ac:dyDescent="0.25">
      <c r="B596329" s="78"/>
      <c r="C596329" s="77"/>
    </row>
    <row r="596330" spans="2:3" x14ac:dyDescent="0.25">
      <c r="B596330" s="78"/>
      <c r="C596330" s="77"/>
    </row>
    <row r="596331" spans="2:3" x14ac:dyDescent="0.25">
      <c r="B596331" s="78"/>
      <c r="C596331" s="77"/>
    </row>
    <row r="596332" spans="2:3" x14ac:dyDescent="0.25">
      <c r="B596332" s="78"/>
      <c r="C596332" s="77"/>
    </row>
    <row r="596333" spans="2:3" x14ac:dyDescent="0.25">
      <c r="B596333" s="78"/>
      <c r="C596333" s="77"/>
    </row>
    <row r="596334" spans="2:3" x14ac:dyDescent="0.25">
      <c r="B596334" s="78"/>
      <c r="C596334" s="77"/>
    </row>
    <row r="596444" spans="2:3" x14ac:dyDescent="0.25">
      <c r="B596444" s="78"/>
      <c r="C596444" s="77"/>
    </row>
    <row r="596445" spans="2:3" x14ac:dyDescent="0.25">
      <c r="B596445" s="78"/>
      <c r="C596445" s="77"/>
    </row>
    <row r="596446" spans="2:3" x14ac:dyDescent="0.25">
      <c r="B596446" s="78"/>
      <c r="C596446" s="77"/>
    </row>
    <row r="596447" spans="2:3" x14ac:dyDescent="0.25">
      <c r="B596447" s="78"/>
      <c r="C596447" s="77"/>
    </row>
    <row r="596448" spans="2:3" x14ac:dyDescent="0.25">
      <c r="B596448" s="78"/>
      <c r="C596448" s="77"/>
    </row>
    <row r="596449" spans="2:3" x14ac:dyDescent="0.25">
      <c r="B596449" s="78"/>
      <c r="C596449" s="77"/>
    </row>
    <row r="596450" spans="2:3" x14ac:dyDescent="0.25">
      <c r="B596450" s="78"/>
      <c r="C596450" s="77"/>
    </row>
    <row r="596451" spans="2:3" x14ac:dyDescent="0.25">
      <c r="B596451" s="78"/>
      <c r="C596451" s="77"/>
    </row>
    <row r="596452" spans="2:3" x14ac:dyDescent="0.25">
      <c r="B596452" s="78"/>
      <c r="C596452" s="77"/>
    </row>
    <row r="596453" spans="2:3" x14ac:dyDescent="0.25">
      <c r="B596453" s="78"/>
      <c r="C596453" s="77"/>
    </row>
    <row r="596454" spans="2:3" x14ac:dyDescent="0.25">
      <c r="B596454" s="78"/>
      <c r="C596454" s="77"/>
    </row>
    <row r="596455" spans="2:3" x14ac:dyDescent="0.25">
      <c r="B596455" s="78"/>
      <c r="C596455" s="77"/>
    </row>
    <row r="596456" spans="2:3" x14ac:dyDescent="0.25">
      <c r="B596456" s="78"/>
      <c r="C596456" s="77"/>
    </row>
    <row r="596566" spans="2:3" x14ac:dyDescent="0.25">
      <c r="B596566" s="78"/>
      <c r="C596566" s="77"/>
    </row>
    <row r="596567" spans="2:3" x14ac:dyDescent="0.25">
      <c r="B596567" s="78"/>
      <c r="C596567" s="77"/>
    </row>
    <row r="596568" spans="2:3" x14ac:dyDescent="0.25">
      <c r="B596568" s="78"/>
      <c r="C596568" s="77"/>
    </row>
    <row r="596569" spans="2:3" x14ac:dyDescent="0.25">
      <c r="B596569" s="78"/>
      <c r="C596569" s="77"/>
    </row>
    <row r="596570" spans="2:3" x14ac:dyDescent="0.25">
      <c r="B596570" s="78"/>
      <c r="C596570" s="77"/>
    </row>
    <row r="596571" spans="2:3" x14ac:dyDescent="0.25">
      <c r="B596571" s="78"/>
      <c r="C596571" s="77"/>
    </row>
    <row r="596572" spans="2:3" x14ac:dyDescent="0.25">
      <c r="B596572" s="78"/>
      <c r="C596572" s="77"/>
    </row>
    <row r="596573" spans="2:3" x14ac:dyDescent="0.25">
      <c r="B596573" s="78"/>
      <c r="C596573" s="77"/>
    </row>
    <row r="596574" spans="2:3" x14ac:dyDescent="0.25">
      <c r="B596574" s="78"/>
      <c r="C596574" s="77"/>
    </row>
    <row r="596575" spans="2:3" x14ac:dyDescent="0.25">
      <c r="B596575" s="78"/>
      <c r="C596575" s="77"/>
    </row>
    <row r="596576" spans="2:3" x14ac:dyDescent="0.25">
      <c r="B596576" s="78"/>
      <c r="C596576" s="77"/>
    </row>
    <row r="596577" spans="2:3" x14ac:dyDescent="0.25">
      <c r="B596577" s="78"/>
      <c r="C596577" s="77"/>
    </row>
    <row r="596578" spans="2:3" x14ac:dyDescent="0.25">
      <c r="B596578" s="78"/>
      <c r="C596578" s="77"/>
    </row>
    <row r="596688" spans="2:3" x14ac:dyDescent="0.25">
      <c r="B596688" s="78"/>
      <c r="C596688" s="77"/>
    </row>
    <row r="596689" spans="2:3" x14ac:dyDescent="0.25">
      <c r="B596689" s="78"/>
      <c r="C596689" s="77"/>
    </row>
    <row r="596690" spans="2:3" x14ac:dyDescent="0.25">
      <c r="B596690" s="78"/>
      <c r="C596690" s="77"/>
    </row>
    <row r="596691" spans="2:3" x14ac:dyDescent="0.25">
      <c r="B596691" s="78"/>
      <c r="C596691" s="77"/>
    </row>
    <row r="596692" spans="2:3" x14ac:dyDescent="0.25">
      <c r="B596692" s="78"/>
      <c r="C596692" s="77"/>
    </row>
    <row r="596693" spans="2:3" x14ac:dyDescent="0.25">
      <c r="B596693" s="78"/>
      <c r="C596693" s="77"/>
    </row>
    <row r="596694" spans="2:3" x14ac:dyDescent="0.25">
      <c r="B596694" s="78"/>
      <c r="C596694" s="77"/>
    </row>
    <row r="596695" spans="2:3" x14ac:dyDescent="0.25">
      <c r="B596695" s="78"/>
      <c r="C596695" s="77"/>
    </row>
    <row r="596696" spans="2:3" x14ac:dyDescent="0.25">
      <c r="B596696" s="78"/>
      <c r="C596696" s="77"/>
    </row>
    <row r="596697" spans="2:3" x14ac:dyDescent="0.25">
      <c r="B596697" s="78"/>
      <c r="C596697" s="77"/>
    </row>
    <row r="596698" spans="2:3" x14ac:dyDescent="0.25">
      <c r="B596698" s="78"/>
      <c r="C596698" s="77"/>
    </row>
    <row r="596699" spans="2:3" x14ac:dyDescent="0.25">
      <c r="B596699" s="78"/>
      <c r="C596699" s="77"/>
    </row>
    <row r="596700" spans="2:3" x14ac:dyDescent="0.25">
      <c r="B596700" s="78"/>
      <c r="C596700" s="77"/>
    </row>
    <row r="596810" spans="2:3" x14ac:dyDescent="0.25">
      <c r="B596810" s="78"/>
      <c r="C596810" s="77"/>
    </row>
    <row r="596811" spans="2:3" x14ac:dyDescent="0.25">
      <c r="B596811" s="78"/>
      <c r="C596811" s="77"/>
    </row>
    <row r="596812" spans="2:3" x14ac:dyDescent="0.25">
      <c r="B596812" s="78"/>
      <c r="C596812" s="77"/>
    </row>
    <row r="596813" spans="2:3" x14ac:dyDescent="0.25">
      <c r="B596813" s="78"/>
      <c r="C596813" s="77"/>
    </row>
    <row r="596814" spans="2:3" x14ac:dyDescent="0.25">
      <c r="B596814" s="78"/>
      <c r="C596814" s="77"/>
    </row>
    <row r="596815" spans="2:3" x14ac:dyDescent="0.25">
      <c r="B596815" s="78"/>
      <c r="C596815" s="77"/>
    </row>
    <row r="596816" spans="2:3" x14ac:dyDescent="0.25">
      <c r="B596816" s="78"/>
      <c r="C596816" s="77"/>
    </row>
    <row r="596817" spans="2:3" x14ac:dyDescent="0.25">
      <c r="B596817" s="78"/>
      <c r="C596817" s="77"/>
    </row>
    <row r="596818" spans="2:3" x14ac:dyDescent="0.25">
      <c r="B596818" s="78"/>
      <c r="C596818" s="77"/>
    </row>
    <row r="596819" spans="2:3" x14ac:dyDescent="0.25">
      <c r="B596819" s="78"/>
      <c r="C596819" s="77"/>
    </row>
    <row r="596820" spans="2:3" x14ac:dyDescent="0.25">
      <c r="B596820" s="78"/>
      <c r="C596820" s="77"/>
    </row>
    <row r="596821" spans="2:3" x14ac:dyDescent="0.25">
      <c r="B596821" s="78"/>
      <c r="C596821" s="77"/>
    </row>
    <row r="596822" spans="2:3" x14ac:dyDescent="0.25">
      <c r="B596822" s="78"/>
      <c r="C596822" s="77"/>
    </row>
    <row r="596932" spans="2:3" x14ac:dyDescent="0.25">
      <c r="B596932" s="78"/>
      <c r="C596932" s="77"/>
    </row>
    <row r="596933" spans="2:3" x14ac:dyDescent="0.25">
      <c r="B596933" s="78"/>
      <c r="C596933" s="77"/>
    </row>
    <row r="596934" spans="2:3" x14ac:dyDescent="0.25">
      <c r="B596934" s="78"/>
      <c r="C596934" s="77"/>
    </row>
    <row r="596935" spans="2:3" x14ac:dyDescent="0.25">
      <c r="B596935" s="78"/>
      <c r="C596935" s="77"/>
    </row>
    <row r="596936" spans="2:3" x14ac:dyDescent="0.25">
      <c r="B596936" s="78"/>
      <c r="C596936" s="77"/>
    </row>
    <row r="596937" spans="2:3" x14ac:dyDescent="0.25">
      <c r="B596937" s="78"/>
      <c r="C596937" s="77"/>
    </row>
    <row r="596938" spans="2:3" x14ac:dyDescent="0.25">
      <c r="B596938" s="78"/>
      <c r="C596938" s="77"/>
    </row>
    <row r="596939" spans="2:3" x14ac:dyDescent="0.25">
      <c r="B596939" s="78"/>
      <c r="C596939" s="77"/>
    </row>
    <row r="596940" spans="2:3" x14ac:dyDescent="0.25">
      <c r="B596940" s="78"/>
      <c r="C596940" s="77"/>
    </row>
    <row r="596941" spans="2:3" x14ac:dyDescent="0.25">
      <c r="B596941" s="78"/>
      <c r="C596941" s="77"/>
    </row>
    <row r="596942" spans="2:3" x14ac:dyDescent="0.25">
      <c r="B596942" s="78"/>
      <c r="C596942" s="77"/>
    </row>
    <row r="596943" spans="2:3" x14ac:dyDescent="0.25">
      <c r="B596943" s="78"/>
      <c r="C596943" s="77"/>
    </row>
    <row r="596944" spans="2:3" x14ac:dyDescent="0.25">
      <c r="B596944" s="78"/>
      <c r="C596944" s="77"/>
    </row>
    <row r="597054" spans="2:3" x14ac:dyDescent="0.25">
      <c r="B597054" s="78"/>
      <c r="C597054" s="77"/>
    </row>
    <row r="597055" spans="2:3" x14ac:dyDescent="0.25">
      <c r="B597055" s="78"/>
      <c r="C597055" s="77"/>
    </row>
    <row r="597056" spans="2:3" x14ac:dyDescent="0.25">
      <c r="B597056" s="78"/>
      <c r="C597056" s="77"/>
    </row>
    <row r="597057" spans="2:3" x14ac:dyDescent="0.25">
      <c r="B597057" s="78"/>
      <c r="C597057" s="77"/>
    </row>
    <row r="597058" spans="2:3" x14ac:dyDescent="0.25">
      <c r="B597058" s="78"/>
      <c r="C597058" s="77"/>
    </row>
    <row r="597059" spans="2:3" x14ac:dyDescent="0.25">
      <c r="B597059" s="78"/>
      <c r="C597059" s="77"/>
    </row>
    <row r="597060" spans="2:3" x14ac:dyDescent="0.25">
      <c r="B597060" s="78"/>
      <c r="C597060" s="77"/>
    </row>
    <row r="597061" spans="2:3" x14ac:dyDescent="0.25">
      <c r="B597061" s="78"/>
      <c r="C597061" s="77"/>
    </row>
    <row r="597062" spans="2:3" x14ac:dyDescent="0.25">
      <c r="B597062" s="78"/>
      <c r="C597062" s="77"/>
    </row>
    <row r="597063" spans="2:3" x14ac:dyDescent="0.25">
      <c r="B597063" s="78"/>
      <c r="C597063" s="77"/>
    </row>
    <row r="597064" spans="2:3" x14ac:dyDescent="0.25">
      <c r="B597064" s="78"/>
      <c r="C597064" s="77"/>
    </row>
    <row r="597065" spans="2:3" x14ac:dyDescent="0.25">
      <c r="B597065" s="78"/>
      <c r="C597065" s="77"/>
    </row>
    <row r="597066" spans="2:3" x14ac:dyDescent="0.25">
      <c r="B597066" s="78"/>
      <c r="C597066" s="77"/>
    </row>
    <row r="597176" spans="2:3" x14ac:dyDescent="0.25">
      <c r="B597176" s="78"/>
      <c r="C597176" s="77"/>
    </row>
    <row r="597177" spans="2:3" x14ac:dyDescent="0.25">
      <c r="B597177" s="78"/>
      <c r="C597177" s="77"/>
    </row>
    <row r="597178" spans="2:3" x14ac:dyDescent="0.25">
      <c r="B597178" s="78"/>
      <c r="C597178" s="77"/>
    </row>
    <row r="597179" spans="2:3" x14ac:dyDescent="0.25">
      <c r="B597179" s="78"/>
      <c r="C597179" s="77"/>
    </row>
    <row r="597180" spans="2:3" x14ac:dyDescent="0.25">
      <c r="B597180" s="78"/>
      <c r="C597180" s="77"/>
    </row>
    <row r="597181" spans="2:3" x14ac:dyDescent="0.25">
      <c r="B597181" s="78"/>
      <c r="C597181" s="77"/>
    </row>
    <row r="597182" spans="2:3" x14ac:dyDescent="0.25">
      <c r="B597182" s="78"/>
      <c r="C597182" s="77"/>
    </row>
    <row r="597183" spans="2:3" x14ac:dyDescent="0.25">
      <c r="B597183" s="78"/>
      <c r="C597183" s="77"/>
    </row>
    <row r="597184" spans="2:3" x14ac:dyDescent="0.25">
      <c r="B597184" s="78"/>
      <c r="C597184" s="77"/>
    </row>
    <row r="597185" spans="2:3" x14ac:dyDescent="0.25">
      <c r="B597185" s="78"/>
      <c r="C597185" s="77"/>
    </row>
    <row r="597186" spans="2:3" x14ac:dyDescent="0.25">
      <c r="B597186" s="78"/>
      <c r="C597186" s="77"/>
    </row>
    <row r="597187" spans="2:3" x14ac:dyDescent="0.25">
      <c r="B597187" s="78"/>
      <c r="C597187" s="77"/>
    </row>
    <row r="597188" spans="2:3" x14ac:dyDescent="0.25">
      <c r="B597188" s="78"/>
      <c r="C597188" s="77"/>
    </row>
    <row r="597298" spans="2:3" x14ac:dyDescent="0.25">
      <c r="B597298" s="78"/>
      <c r="C597298" s="77"/>
    </row>
    <row r="597299" spans="2:3" x14ac:dyDescent="0.25">
      <c r="B597299" s="78"/>
      <c r="C597299" s="77"/>
    </row>
    <row r="597300" spans="2:3" x14ac:dyDescent="0.25">
      <c r="B597300" s="78"/>
      <c r="C597300" s="77"/>
    </row>
    <row r="597301" spans="2:3" x14ac:dyDescent="0.25">
      <c r="B597301" s="78"/>
      <c r="C597301" s="77"/>
    </row>
    <row r="597302" spans="2:3" x14ac:dyDescent="0.25">
      <c r="B597302" s="78"/>
      <c r="C597302" s="77"/>
    </row>
    <row r="597303" spans="2:3" x14ac:dyDescent="0.25">
      <c r="B597303" s="78"/>
      <c r="C597303" s="77"/>
    </row>
    <row r="597304" spans="2:3" x14ac:dyDescent="0.25">
      <c r="B597304" s="78"/>
      <c r="C597304" s="77"/>
    </row>
    <row r="597305" spans="2:3" x14ac:dyDescent="0.25">
      <c r="B597305" s="78"/>
      <c r="C597305" s="77"/>
    </row>
    <row r="597306" spans="2:3" x14ac:dyDescent="0.25">
      <c r="B597306" s="78"/>
      <c r="C597306" s="77"/>
    </row>
    <row r="597307" spans="2:3" x14ac:dyDescent="0.25">
      <c r="B597307" s="78"/>
      <c r="C597307" s="77"/>
    </row>
    <row r="597308" spans="2:3" x14ac:dyDescent="0.25">
      <c r="B597308" s="78"/>
      <c r="C597308" s="77"/>
    </row>
    <row r="597309" spans="2:3" x14ac:dyDescent="0.25">
      <c r="B597309" s="78"/>
      <c r="C597309" s="77"/>
    </row>
    <row r="597310" spans="2:3" x14ac:dyDescent="0.25">
      <c r="B597310" s="78"/>
      <c r="C597310" s="77"/>
    </row>
    <row r="597420" spans="2:3" x14ac:dyDescent="0.25">
      <c r="B597420" s="78"/>
      <c r="C597420" s="77"/>
    </row>
    <row r="597421" spans="2:3" x14ac:dyDescent="0.25">
      <c r="B597421" s="78"/>
      <c r="C597421" s="77"/>
    </row>
    <row r="597422" spans="2:3" x14ac:dyDescent="0.25">
      <c r="B597422" s="78"/>
      <c r="C597422" s="77"/>
    </row>
    <row r="597423" spans="2:3" x14ac:dyDescent="0.25">
      <c r="B597423" s="78"/>
      <c r="C597423" s="77"/>
    </row>
    <row r="597424" spans="2:3" x14ac:dyDescent="0.25">
      <c r="B597424" s="78"/>
      <c r="C597424" s="77"/>
    </row>
    <row r="597425" spans="2:3" x14ac:dyDescent="0.25">
      <c r="B597425" s="78"/>
      <c r="C597425" s="77"/>
    </row>
    <row r="597426" spans="2:3" x14ac:dyDescent="0.25">
      <c r="B597426" s="78"/>
      <c r="C597426" s="77"/>
    </row>
    <row r="597427" spans="2:3" x14ac:dyDescent="0.25">
      <c r="B597427" s="78"/>
      <c r="C597427" s="77"/>
    </row>
    <row r="597428" spans="2:3" x14ac:dyDescent="0.25">
      <c r="B597428" s="78"/>
      <c r="C597428" s="77"/>
    </row>
    <row r="597429" spans="2:3" x14ac:dyDescent="0.25">
      <c r="B597429" s="78"/>
      <c r="C597429" s="77"/>
    </row>
    <row r="597430" spans="2:3" x14ac:dyDescent="0.25">
      <c r="B597430" s="78"/>
      <c r="C597430" s="77"/>
    </row>
    <row r="597431" spans="2:3" x14ac:dyDescent="0.25">
      <c r="B597431" s="78"/>
      <c r="C597431" s="77"/>
    </row>
    <row r="597432" spans="2:3" x14ac:dyDescent="0.25">
      <c r="B597432" s="78"/>
      <c r="C597432" s="77"/>
    </row>
    <row r="597542" spans="2:3" x14ac:dyDescent="0.25">
      <c r="B597542" s="78"/>
      <c r="C597542" s="77"/>
    </row>
    <row r="597543" spans="2:3" x14ac:dyDescent="0.25">
      <c r="B597543" s="78"/>
      <c r="C597543" s="77"/>
    </row>
    <row r="597544" spans="2:3" x14ac:dyDescent="0.25">
      <c r="B597544" s="78"/>
      <c r="C597544" s="77"/>
    </row>
    <row r="597545" spans="2:3" x14ac:dyDescent="0.25">
      <c r="B597545" s="78"/>
      <c r="C597545" s="77"/>
    </row>
    <row r="597546" spans="2:3" x14ac:dyDescent="0.25">
      <c r="B597546" s="78"/>
      <c r="C597546" s="77"/>
    </row>
    <row r="597547" spans="2:3" x14ac:dyDescent="0.25">
      <c r="B597547" s="78"/>
      <c r="C597547" s="77"/>
    </row>
    <row r="597548" spans="2:3" x14ac:dyDescent="0.25">
      <c r="B597548" s="78"/>
      <c r="C597548" s="77"/>
    </row>
    <row r="597549" spans="2:3" x14ac:dyDescent="0.25">
      <c r="B597549" s="78"/>
      <c r="C597549" s="77"/>
    </row>
    <row r="597550" spans="2:3" x14ac:dyDescent="0.25">
      <c r="B597550" s="78"/>
      <c r="C597550" s="77"/>
    </row>
    <row r="597551" spans="2:3" x14ac:dyDescent="0.25">
      <c r="B597551" s="78"/>
      <c r="C597551" s="77"/>
    </row>
    <row r="597552" spans="2:3" x14ac:dyDescent="0.25">
      <c r="B597552" s="78"/>
      <c r="C597552" s="77"/>
    </row>
    <row r="597553" spans="2:3" x14ac:dyDescent="0.25">
      <c r="B597553" s="78"/>
      <c r="C597553" s="77"/>
    </row>
    <row r="597554" spans="2:3" x14ac:dyDescent="0.25">
      <c r="B597554" s="78"/>
      <c r="C597554" s="77"/>
    </row>
    <row r="597664" spans="2:3" x14ac:dyDescent="0.25">
      <c r="B597664" s="78"/>
      <c r="C597664" s="77"/>
    </row>
    <row r="597665" spans="2:3" x14ac:dyDescent="0.25">
      <c r="B597665" s="78"/>
      <c r="C597665" s="77"/>
    </row>
    <row r="597666" spans="2:3" x14ac:dyDescent="0.25">
      <c r="B597666" s="78"/>
      <c r="C597666" s="77"/>
    </row>
    <row r="597667" spans="2:3" x14ac:dyDescent="0.25">
      <c r="B597667" s="78"/>
      <c r="C597667" s="77"/>
    </row>
    <row r="597668" spans="2:3" x14ac:dyDescent="0.25">
      <c r="B597668" s="78"/>
      <c r="C597668" s="77"/>
    </row>
    <row r="597669" spans="2:3" x14ac:dyDescent="0.25">
      <c r="B597669" s="78"/>
      <c r="C597669" s="77"/>
    </row>
    <row r="597670" spans="2:3" x14ac:dyDescent="0.25">
      <c r="B597670" s="78"/>
      <c r="C597670" s="77"/>
    </row>
    <row r="597671" spans="2:3" x14ac:dyDescent="0.25">
      <c r="B597671" s="78"/>
      <c r="C597671" s="77"/>
    </row>
    <row r="597672" spans="2:3" x14ac:dyDescent="0.25">
      <c r="B597672" s="78"/>
      <c r="C597672" s="77"/>
    </row>
    <row r="597673" spans="2:3" x14ac:dyDescent="0.25">
      <c r="B597673" s="78"/>
      <c r="C597673" s="77"/>
    </row>
    <row r="597674" spans="2:3" x14ac:dyDescent="0.25">
      <c r="B597674" s="78"/>
      <c r="C597674" s="77"/>
    </row>
    <row r="597675" spans="2:3" x14ac:dyDescent="0.25">
      <c r="B597675" s="78"/>
      <c r="C597675" s="77"/>
    </row>
    <row r="597676" spans="2:3" x14ac:dyDescent="0.25">
      <c r="B597676" s="78"/>
      <c r="C597676" s="77"/>
    </row>
    <row r="597786" spans="2:3" x14ac:dyDescent="0.25">
      <c r="B597786" s="78"/>
      <c r="C597786" s="77"/>
    </row>
    <row r="597787" spans="2:3" x14ac:dyDescent="0.25">
      <c r="B597787" s="78"/>
      <c r="C597787" s="77"/>
    </row>
    <row r="597788" spans="2:3" x14ac:dyDescent="0.25">
      <c r="B597788" s="78"/>
      <c r="C597788" s="77"/>
    </row>
    <row r="597789" spans="2:3" x14ac:dyDescent="0.25">
      <c r="B597789" s="78"/>
      <c r="C597789" s="77"/>
    </row>
    <row r="597790" spans="2:3" x14ac:dyDescent="0.25">
      <c r="B597790" s="78"/>
      <c r="C597790" s="77"/>
    </row>
    <row r="597791" spans="2:3" x14ac:dyDescent="0.25">
      <c r="B597791" s="78"/>
      <c r="C597791" s="77"/>
    </row>
    <row r="597792" spans="2:3" x14ac:dyDescent="0.25">
      <c r="B597792" s="78"/>
      <c r="C597792" s="77"/>
    </row>
    <row r="597793" spans="2:3" x14ac:dyDescent="0.25">
      <c r="B597793" s="78"/>
      <c r="C597793" s="77"/>
    </row>
    <row r="597794" spans="2:3" x14ac:dyDescent="0.25">
      <c r="B597794" s="78"/>
      <c r="C597794" s="77"/>
    </row>
    <row r="597795" spans="2:3" x14ac:dyDescent="0.25">
      <c r="B597795" s="78"/>
      <c r="C597795" s="77"/>
    </row>
    <row r="597796" spans="2:3" x14ac:dyDescent="0.25">
      <c r="B597796" s="78"/>
      <c r="C597796" s="77"/>
    </row>
    <row r="597797" spans="2:3" x14ac:dyDescent="0.25">
      <c r="B597797" s="78"/>
      <c r="C597797" s="77"/>
    </row>
    <row r="597798" spans="2:3" x14ac:dyDescent="0.25">
      <c r="B597798" s="78"/>
      <c r="C597798" s="77"/>
    </row>
    <row r="597908" spans="2:3" x14ac:dyDescent="0.25">
      <c r="B597908" s="78"/>
      <c r="C597908" s="77"/>
    </row>
    <row r="597909" spans="2:3" x14ac:dyDescent="0.25">
      <c r="B597909" s="78"/>
      <c r="C597909" s="77"/>
    </row>
    <row r="597910" spans="2:3" x14ac:dyDescent="0.25">
      <c r="B597910" s="78"/>
      <c r="C597910" s="77"/>
    </row>
    <row r="597911" spans="2:3" x14ac:dyDescent="0.25">
      <c r="B597911" s="78"/>
      <c r="C597911" s="77"/>
    </row>
    <row r="597912" spans="2:3" x14ac:dyDescent="0.25">
      <c r="B597912" s="78"/>
      <c r="C597912" s="77"/>
    </row>
    <row r="597913" spans="2:3" x14ac:dyDescent="0.25">
      <c r="B597913" s="78"/>
      <c r="C597913" s="77"/>
    </row>
    <row r="597914" spans="2:3" x14ac:dyDescent="0.25">
      <c r="B597914" s="78"/>
      <c r="C597914" s="77"/>
    </row>
    <row r="597915" spans="2:3" x14ac:dyDescent="0.25">
      <c r="B597915" s="78"/>
      <c r="C597915" s="77"/>
    </row>
    <row r="597916" spans="2:3" x14ac:dyDescent="0.25">
      <c r="B597916" s="78"/>
      <c r="C597916" s="77"/>
    </row>
    <row r="597917" spans="2:3" x14ac:dyDescent="0.25">
      <c r="B597917" s="78"/>
      <c r="C597917" s="77"/>
    </row>
    <row r="597918" spans="2:3" x14ac:dyDescent="0.25">
      <c r="B597918" s="78"/>
      <c r="C597918" s="77"/>
    </row>
    <row r="597919" spans="2:3" x14ac:dyDescent="0.25">
      <c r="B597919" s="78"/>
      <c r="C597919" s="77"/>
    </row>
    <row r="597920" spans="2:3" x14ac:dyDescent="0.25">
      <c r="B597920" s="78"/>
      <c r="C597920" s="77"/>
    </row>
    <row r="598030" spans="2:3" x14ac:dyDescent="0.25">
      <c r="B598030" s="78"/>
      <c r="C598030" s="77"/>
    </row>
    <row r="598031" spans="2:3" x14ac:dyDescent="0.25">
      <c r="B598031" s="78"/>
      <c r="C598031" s="77"/>
    </row>
    <row r="598032" spans="2:3" x14ac:dyDescent="0.25">
      <c r="B598032" s="78"/>
      <c r="C598032" s="77"/>
    </row>
    <row r="598033" spans="2:3" x14ac:dyDescent="0.25">
      <c r="B598033" s="78"/>
      <c r="C598033" s="77"/>
    </row>
    <row r="598034" spans="2:3" x14ac:dyDescent="0.25">
      <c r="B598034" s="78"/>
      <c r="C598034" s="77"/>
    </row>
    <row r="598035" spans="2:3" x14ac:dyDescent="0.25">
      <c r="B598035" s="78"/>
      <c r="C598035" s="77"/>
    </row>
    <row r="598036" spans="2:3" x14ac:dyDescent="0.25">
      <c r="B598036" s="78"/>
      <c r="C598036" s="77"/>
    </row>
    <row r="598037" spans="2:3" x14ac:dyDescent="0.25">
      <c r="B598037" s="78"/>
      <c r="C598037" s="77"/>
    </row>
    <row r="598038" spans="2:3" x14ac:dyDescent="0.25">
      <c r="B598038" s="78"/>
      <c r="C598038" s="77"/>
    </row>
    <row r="598039" spans="2:3" x14ac:dyDescent="0.25">
      <c r="B598039" s="78"/>
      <c r="C598039" s="77"/>
    </row>
    <row r="598040" spans="2:3" x14ac:dyDescent="0.25">
      <c r="B598040" s="78"/>
      <c r="C598040" s="77"/>
    </row>
    <row r="598041" spans="2:3" x14ac:dyDescent="0.25">
      <c r="B598041" s="78"/>
      <c r="C598041" s="77"/>
    </row>
    <row r="598042" spans="2:3" x14ac:dyDescent="0.25">
      <c r="B598042" s="78"/>
      <c r="C598042" s="77"/>
    </row>
    <row r="598152" spans="2:3" x14ac:dyDescent="0.25">
      <c r="B598152" s="78"/>
      <c r="C598152" s="77"/>
    </row>
    <row r="598153" spans="2:3" x14ac:dyDescent="0.25">
      <c r="B598153" s="78"/>
      <c r="C598153" s="77"/>
    </row>
    <row r="598154" spans="2:3" x14ac:dyDescent="0.25">
      <c r="B598154" s="78"/>
      <c r="C598154" s="77"/>
    </row>
    <row r="598155" spans="2:3" x14ac:dyDescent="0.25">
      <c r="B598155" s="78"/>
      <c r="C598155" s="77"/>
    </row>
    <row r="598156" spans="2:3" x14ac:dyDescent="0.25">
      <c r="B598156" s="78"/>
      <c r="C598156" s="77"/>
    </row>
    <row r="598157" spans="2:3" x14ac:dyDescent="0.25">
      <c r="B598157" s="78"/>
      <c r="C598157" s="77"/>
    </row>
    <row r="598158" spans="2:3" x14ac:dyDescent="0.25">
      <c r="B598158" s="78"/>
      <c r="C598158" s="77"/>
    </row>
    <row r="598159" spans="2:3" x14ac:dyDescent="0.25">
      <c r="B598159" s="78"/>
      <c r="C598159" s="77"/>
    </row>
    <row r="598160" spans="2:3" x14ac:dyDescent="0.25">
      <c r="B598160" s="78"/>
      <c r="C598160" s="77"/>
    </row>
    <row r="598161" spans="2:3" x14ac:dyDescent="0.25">
      <c r="B598161" s="78"/>
      <c r="C598161" s="77"/>
    </row>
    <row r="598162" spans="2:3" x14ac:dyDescent="0.25">
      <c r="B598162" s="78"/>
      <c r="C598162" s="77"/>
    </row>
    <row r="598163" spans="2:3" x14ac:dyDescent="0.25">
      <c r="B598163" s="78"/>
      <c r="C598163" s="77"/>
    </row>
    <row r="598164" spans="2:3" x14ac:dyDescent="0.25">
      <c r="B598164" s="78"/>
      <c r="C598164" s="77"/>
    </row>
    <row r="598274" spans="2:3" x14ac:dyDescent="0.25">
      <c r="B598274" s="78"/>
      <c r="C598274" s="77"/>
    </row>
    <row r="598275" spans="2:3" x14ac:dyDescent="0.25">
      <c r="B598275" s="78"/>
      <c r="C598275" s="77"/>
    </row>
    <row r="598276" spans="2:3" x14ac:dyDescent="0.25">
      <c r="B598276" s="78"/>
      <c r="C598276" s="77"/>
    </row>
    <row r="598277" spans="2:3" x14ac:dyDescent="0.25">
      <c r="B598277" s="78"/>
      <c r="C598277" s="77"/>
    </row>
    <row r="598278" spans="2:3" x14ac:dyDescent="0.25">
      <c r="B598278" s="78"/>
      <c r="C598278" s="77"/>
    </row>
    <row r="598279" spans="2:3" x14ac:dyDescent="0.25">
      <c r="B598279" s="78"/>
      <c r="C598279" s="77"/>
    </row>
    <row r="598280" spans="2:3" x14ac:dyDescent="0.25">
      <c r="B598280" s="78"/>
      <c r="C598280" s="77"/>
    </row>
    <row r="598281" spans="2:3" x14ac:dyDescent="0.25">
      <c r="B598281" s="78"/>
      <c r="C598281" s="77"/>
    </row>
    <row r="598282" spans="2:3" x14ac:dyDescent="0.25">
      <c r="B598282" s="78"/>
      <c r="C598282" s="77"/>
    </row>
    <row r="598283" spans="2:3" x14ac:dyDescent="0.25">
      <c r="B598283" s="78"/>
      <c r="C598283" s="77"/>
    </row>
    <row r="598284" spans="2:3" x14ac:dyDescent="0.25">
      <c r="B598284" s="78"/>
      <c r="C598284" s="77"/>
    </row>
    <row r="598285" spans="2:3" x14ac:dyDescent="0.25">
      <c r="B598285" s="78"/>
      <c r="C598285" s="77"/>
    </row>
    <row r="598286" spans="2:3" x14ac:dyDescent="0.25">
      <c r="B598286" s="78"/>
      <c r="C598286" s="77"/>
    </row>
    <row r="598396" spans="2:3" x14ac:dyDescent="0.25">
      <c r="B598396" s="78"/>
      <c r="C598396" s="77"/>
    </row>
    <row r="598397" spans="2:3" x14ac:dyDescent="0.25">
      <c r="B598397" s="78"/>
      <c r="C598397" s="77"/>
    </row>
    <row r="598398" spans="2:3" x14ac:dyDescent="0.25">
      <c r="B598398" s="78"/>
      <c r="C598398" s="77"/>
    </row>
    <row r="598399" spans="2:3" x14ac:dyDescent="0.25">
      <c r="B598399" s="78"/>
      <c r="C598399" s="77"/>
    </row>
    <row r="598400" spans="2:3" x14ac:dyDescent="0.25">
      <c r="B598400" s="78"/>
      <c r="C598400" s="77"/>
    </row>
    <row r="598401" spans="2:3" x14ac:dyDescent="0.25">
      <c r="B598401" s="78"/>
      <c r="C598401" s="77"/>
    </row>
    <row r="598402" spans="2:3" x14ac:dyDescent="0.25">
      <c r="B598402" s="78"/>
      <c r="C598402" s="77"/>
    </row>
    <row r="598403" spans="2:3" x14ac:dyDescent="0.25">
      <c r="B598403" s="78"/>
      <c r="C598403" s="77"/>
    </row>
    <row r="598404" spans="2:3" x14ac:dyDescent="0.25">
      <c r="B598404" s="78"/>
      <c r="C598404" s="77"/>
    </row>
    <row r="598405" spans="2:3" x14ac:dyDescent="0.25">
      <c r="B598405" s="78"/>
      <c r="C598405" s="77"/>
    </row>
    <row r="598406" spans="2:3" x14ac:dyDescent="0.25">
      <c r="B598406" s="78"/>
      <c r="C598406" s="77"/>
    </row>
    <row r="598407" spans="2:3" x14ac:dyDescent="0.25">
      <c r="B598407" s="78"/>
      <c r="C598407" s="77"/>
    </row>
    <row r="598408" spans="2:3" x14ac:dyDescent="0.25">
      <c r="B598408" s="78"/>
      <c r="C598408" s="77"/>
    </row>
    <row r="598518" spans="2:3" x14ac:dyDescent="0.25">
      <c r="B598518" s="78"/>
      <c r="C598518" s="77"/>
    </row>
    <row r="598519" spans="2:3" x14ac:dyDescent="0.25">
      <c r="B598519" s="78"/>
      <c r="C598519" s="77"/>
    </row>
    <row r="598520" spans="2:3" x14ac:dyDescent="0.25">
      <c r="B598520" s="78"/>
      <c r="C598520" s="77"/>
    </row>
    <row r="598521" spans="2:3" x14ac:dyDescent="0.25">
      <c r="B598521" s="78"/>
      <c r="C598521" s="77"/>
    </row>
    <row r="598522" spans="2:3" x14ac:dyDescent="0.25">
      <c r="B598522" s="78"/>
      <c r="C598522" s="77"/>
    </row>
    <row r="598523" spans="2:3" x14ac:dyDescent="0.25">
      <c r="B598523" s="78"/>
      <c r="C598523" s="77"/>
    </row>
    <row r="598524" spans="2:3" x14ac:dyDescent="0.25">
      <c r="B598524" s="78"/>
      <c r="C598524" s="77"/>
    </row>
    <row r="598525" spans="2:3" x14ac:dyDescent="0.25">
      <c r="B598525" s="78"/>
      <c r="C598525" s="77"/>
    </row>
    <row r="598526" spans="2:3" x14ac:dyDescent="0.25">
      <c r="B598526" s="78"/>
      <c r="C598526" s="77"/>
    </row>
    <row r="598527" spans="2:3" x14ac:dyDescent="0.25">
      <c r="B598527" s="78"/>
      <c r="C598527" s="77"/>
    </row>
    <row r="598528" spans="2:3" x14ac:dyDescent="0.25">
      <c r="B598528" s="78"/>
      <c r="C598528" s="77"/>
    </row>
    <row r="598529" spans="2:3" x14ac:dyDescent="0.25">
      <c r="B598529" s="78"/>
      <c r="C598529" s="77"/>
    </row>
    <row r="598530" spans="2:3" x14ac:dyDescent="0.25">
      <c r="B598530" s="78"/>
      <c r="C598530" s="77"/>
    </row>
    <row r="598640" spans="2:3" x14ac:dyDescent="0.25">
      <c r="B598640" s="78"/>
      <c r="C598640" s="77"/>
    </row>
    <row r="598641" spans="2:3" x14ac:dyDescent="0.25">
      <c r="B598641" s="78"/>
      <c r="C598641" s="77"/>
    </row>
    <row r="598642" spans="2:3" x14ac:dyDescent="0.25">
      <c r="B598642" s="78"/>
      <c r="C598642" s="77"/>
    </row>
    <row r="598643" spans="2:3" x14ac:dyDescent="0.25">
      <c r="B598643" s="78"/>
      <c r="C598643" s="77"/>
    </row>
    <row r="598644" spans="2:3" x14ac:dyDescent="0.25">
      <c r="B598644" s="78"/>
      <c r="C598644" s="77"/>
    </row>
    <row r="598645" spans="2:3" x14ac:dyDescent="0.25">
      <c r="B598645" s="78"/>
      <c r="C598645" s="77"/>
    </row>
    <row r="598646" spans="2:3" x14ac:dyDescent="0.25">
      <c r="B598646" s="78"/>
      <c r="C598646" s="77"/>
    </row>
    <row r="598647" spans="2:3" x14ac:dyDescent="0.25">
      <c r="B598647" s="78"/>
      <c r="C598647" s="77"/>
    </row>
    <row r="598648" spans="2:3" x14ac:dyDescent="0.25">
      <c r="B598648" s="78"/>
      <c r="C598648" s="77"/>
    </row>
    <row r="598649" spans="2:3" x14ac:dyDescent="0.25">
      <c r="B598649" s="78"/>
      <c r="C598649" s="77"/>
    </row>
    <row r="598650" spans="2:3" x14ac:dyDescent="0.25">
      <c r="B598650" s="78"/>
      <c r="C598650" s="77"/>
    </row>
    <row r="598651" spans="2:3" x14ac:dyDescent="0.25">
      <c r="B598651" s="78"/>
      <c r="C598651" s="77"/>
    </row>
    <row r="598652" spans="2:3" x14ac:dyDescent="0.25">
      <c r="B598652" s="78"/>
      <c r="C598652" s="77"/>
    </row>
    <row r="598762" spans="2:3" x14ac:dyDescent="0.25">
      <c r="B598762" s="78"/>
      <c r="C598762" s="77"/>
    </row>
    <row r="598763" spans="2:3" x14ac:dyDescent="0.25">
      <c r="B598763" s="78"/>
      <c r="C598763" s="77"/>
    </row>
    <row r="598764" spans="2:3" x14ac:dyDescent="0.25">
      <c r="B598764" s="78"/>
      <c r="C598764" s="77"/>
    </row>
    <row r="598765" spans="2:3" x14ac:dyDescent="0.25">
      <c r="B598765" s="78"/>
      <c r="C598765" s="77"/>
    </row>
    <row r="598766" spans="2:3" x14ac:dyDescent="0.25">
      <c r="B598766" s="78"/>
      <c r="C598766" s="77"/>
    </row>
    <row r="598767" spans="2:3" x14ac:dyDescent="0.25">
      <c r="B598767" s="78"/>
      <c r="C598767" s="77"/>
    </row>
    <row r="598768" spans="2:3" x14ac:dyDescent="0.25">
      <c r="B598768" s="78"/>
      <c r="C598768" s="77"/>
    </row>
    <row r="598769" spans="2:3" x14ac:dyDescent="0.25">
      <c r="B598769" s="78"/>
      <c r="C598769" s="77"/>
    </row>
    <row r="598770" spans="2:3" x14ac:dyDescent="0.25">
      <c r="B598770" s="78"/>
      <c r="C598770" s="77"/>
    </row>
    <row r="598771" spans="2:3" x14ac:dyDescent="0.25">
      <c r="B598771" s="78"/>
      <c r="C598771" s="77"/>
    </row>
    <row r="598772" spans="2:3" x14ac:dyDescent="0.25">
      <c r="B598772" s="78"/>
      <c r="C598772" s="77"/>
    </row>
    <row r="598773" spans="2:3" x14ac:dyDescent="0.25">
      <c r="B598773" s="78"/>
      <c r="C598773" s="77"/>
    </row>
    <row r="598774" spans="2:3" x14ac:dyDescent="0.25">
      <c r="B598774" s="78"/>
      <c r="C598774" s="77"/>
    </row>
    <row r="598884" spans="2:3" x14ac:dyDescent="0.25">
      <c r="B598884" s="78"/>
      <c r="C598884" s="77"/>
    </row>
    <row r="598885" spans="2:3" x14ac:dyDescent="0.25">
      <c r="B598885" s="78"/>
      <c r="C598885" s="77"/>
    </row>
    <row r="598886" spans="2:3" x14ac:dyDescent="0.25">
      <c r="B598886" s="78"/>
      <c r="C598886" s="77"/>
    </row>
    <row r="598887" spans="2:3" x14ac:dyDescent="0.25">
      <c r="B598887" s="78"/>
      <c r="C598887" s="77"/>
    </row>
    <row r="598888" spans="2:3" x14ac:dyDescent="0.25">
      <c r="B598888" s="78"/>
      <c r="C598888" s="77"/>
    </row>
    <row r="598889" spans="2:3" x14ac:dyDescent="0.25">
      <c r="B598889" s="78"/>
      <c r="C598889" s="77"/>
    </row>
    <row r="598890" spans="2:3" x14ac:dyDescent="0.25">
      <c r="B598890" s="78"/>
      <c r="C598890" s="77"/>
    </row>
    <row r="598891" spans="2:3" x14ac:dyDescent="0.25">
      <c r="B598891" s="78"/>
      <c r="C598891" s="77"/>
    </row>
    <row r="598892" spans="2:3" x14ac:dyDescent="0.25">
      <c r="B598892" s="78"/>
      <c r="C598892" s="77"/>
    </row>
    <row r="598893" spans="2:3" x14ac:dyDescent="0.25">
      <c r="B598893" s="78"/>
      <c r="C598893" s="77"/>
    </row>
    <row r="598894" spans="2:3" x14ac:dyDescent="0.25">
      <c r="B598894" s="78"/>
      <c r="C598894" s="77"/>
    </row>
    <row r="598895" spans="2:3" x14ac:dyDescent="0.25">
      <c r="B598895" s="78"/>
      <c r="C598895" s="77"/>
    </row>
    <row r="598896" spans="2:3" x14ac:dyDescent="0.25">
      <c r="B598896" s="78"/>
      <c r="C598896" s="77"/>
    </row>
    <row r="599006" spans="2:3" x14ac:dyDescent="0.25">
      <c r="B599006" s="78"/>
      <c r="C599006" s="77"/>
    </row>
    <row r="599007" spans="2:3" x14ac:dyDescent="0.25">
      <c r="B599007" s="78"/>
      <c r="C599007" s="77"/>
    </row>
    <row r="599008" spans="2:3" x14ac:dyDescent="0.25">
      <c r="B599008" s="78"/>
      <c r="C599008" s="77"/>
    </row>
    <row r="599009" spans="2:3" x14ac:dyDescent="0.25">
      <c r="B599009" s="78"/>
      <c r="C599009" s="77"/>
    </row>
    <row r="599010" spans="2:3" x14ac:dyDescent="0.25">
      <c r="B599010" s="78"/>
      <c r="C599010" s="77"/>
    </row>
    <row r="599011" spans="2:3" x14ac:dyDescent="0.25">
      <c r="B599011" s="78"/>
      <c r="C599011" s="77"/>
    </row>
    <row r="599012" spans="2:3" x14ac:dyDescent="0.25">
      <c r="B599012" s="78"/>
      <c r="C599012" s="77"/>
    </row>
    <row r="599013" spans="2:3" x14ac:dyDescent="0.25">
      <c r="B599013" s="78"/>
      <c r="C599013" s="77"/>
    </row>
    <row r="599014" spans="2:3" x14ac:dyDescent="0.25">
      <c r="B599014" s="78"/>
      <c r="C599014" s="77"/>
    </row>
    <row r="599015" spans="2:3" x14ac:dyDescent="0.25">
      <c r="B599015" s="78"/>
      <c r="C599015" s="77"/>
    </row>
    <row r="599016" spans="2:3" x14ac:dyDescent="0.25">
      <c r="B599016" s="78"/>
      <c r="C599016" s="77"/>
    </row>
    <row r="599017" spans="2:3" x14ac:dyDescent="0.25">
      <c r="B599017" s="78"/>
      <c r="C599017" s="77"/>
    </row>
    <row r="599018" spans="2:3" x14ac:dyDescent="0.25">
      <c r="B599018" s="78"/>
      <c r="C599018" s="77"/>
    </row>
    <row r="599128" spans="2:3" x14ac:dyDescent="0.25">
      <c r="B599128" s="78"/>
      <c r="C599128" s="77"/>
    </row>
    <row r="599129" spans="2:3" x14ac:dyDescent="0.25">
      <c r="B599129" s="78"/>
      <c r="C599129" s="77"/>
    </row>
    <row r="599130" spans="2:3" x14ac:dyDescent="0.25">
      <c r="B599130" s="78"/>
      <c r="C599130" s="77"/>
    </row>
    <row r="599131" spans="2:3" x14ac:dyDescent="0.25">
      <c r="B599131" s="78"/>
      <c r="C599131" s="77"/>
    </row>
    <row r="599132" spans="2:3" x14ac:dyDescent="0.25">
      <c r="B599132" s="78"/>
      <c r="C599132" s="77"/>
    </row>
    <row r="599133" spans="2:3" x14ac:dyDescent="0.25">
      <c r="B599133" s="78"/>
      <c r="C599133" s="77"/>
    </row>
    <row r="599134" spans="2:3" x14ac:dyDescent="0.25">
      <c r="B599134" s="78"/>
      <c r="C599134" s="77"/>
    </row>
    <row r="599135" spans="2:3" x14ac:dyDescent="0.25">
      <c r="B599135" s="78"/>
      <c r="C599135" s="77"/>
    </row>
    <row r="599136" spans="2:3" x14ac:dyDescent="0.25">
      <c r="B599136" s="78"/>
      <c r="C599136" s="77"/>
    </row>
    <row r="599137" spans="2:3" x14ac:dyDescent="0.25">
      <c r="B599137" s="78"/>
      <c r="C599137" s="77"/>
    </row>
    <row r="599138" spans="2:3" x14ac:dyDescent="0.25">
      <c r="B599138" s="78"/>
      <c r="C599138" s="77"/>
    </row>
    <row r="599139" spans="2:3" x14ac:dyDescent="0.25">
      <c r="B599139" s="78"/>
      <c r="C599139" s="77"/>
    </row>
    <row r="599140" spans="2:3" x14ac:dyDescent="0.25">
      <c r="B599140" s="78"/>
      <c r="C599140" s="77"/>
    </row>
    <row r="599250" spans="2:3" x14ac:dyDescent="0.25">
      <c r="B599250" s="78"/>
      <c r="C599250" s="77"/>
    </row>
    <row r="599251" spans="2:3" x14ac:dyDescent="0.25">
      <c r="B599251" s="78"/>
      <c r="C599251" s="77"/>
    </row>
    <row r="599252" spans="2:3" x14ac:dyDescent="0.25">
      <c r="B599252" s="78"/>
      <c r="C599252" s="77"/>
    </row>
    <row r="599253" spans="2:3" x14ac:dyDescent="0.25">
      <c r="B599253" s="78"/>
      <c r="C599253" s="77"/>
    </row>
    <row r="599254" spans="2:3" x14ac:dyDescent="0.25">
      <c r="B599254" s="78"/>
      <c r="C599254" s="77"/>
    </row>
    <row r="599255" spans="2:3" x14ac:dyDescent="0.25">
      <c r="B599255" s="78"/>
      <c r="C599255" s="77"/>
    </row>
    <row r="599256" spans="2:3" x14ac:dyDescent="0.25">
      <c r="B599256" s="78"/>
      <c r="C599256" s="77"/>
    </row>
    <row r="599257" spans="2:3" x14ac:dyDescent="0.25">
      <c r="B599257" s="78"/>
      <c r="C599257" s="77"/>
    </row>
    <row r="599258" spans="2:3" x14ac:dyDescent="0.25">
      <c r="B599258" s="78"/>
      <c r="C599258" s="77"/>
    </row>
    <row r="599259" spans="2:3" x14ac:dyDescent="0.25">
      <c r="B599259" s="78"/>
      <c r="C599259" s="77"/>
    </row>
    <row r="599260" spans="2:3" x14ac:dyDescent="0.25">
      <c r="B599260" s="78"/>
      <c r="C599260" s="77"/>
    </row>
    <row r="599261" spans="2:3" x14ac:dyDescent="0.25">
      <c r="B599261" s="78"/>
      <c r="C599261" s="77"/>
    </row>
    <row r="599262" spans="2:3" x14ac:dyDescent="0.25">
      <c r="B599262" s="78"/>
      <c r="C599262" s="77"/>
    </row>
    <row r="599372" spans="2:3" x14ac:dyDescent="0.25">
      <c r="B599372" s="78"/>
      <c r="C599372" s="77"/>
    </row>
    <row r="599373" spans="2:3" x14ac:dyDescent="0.25">
      <c r="B599373" s="78"/>
      <c r="C599373" s="77"/>
    </row>
    <row r="599374" spans="2:3" x14ac:dyDescent="0.25">
      <c r="B599374" s="78"/>
      <c r="C599374" s="77"/>
    </row>
    <row r="599375" spans="2:3" x14ac:dyDescent="0.25">
      <c r="B599375" s="78"/>
      <c r="C599375" s="77"/>
    </row>
    <row r="599376" spans="2:3" x14ac:dyDescent="0.25">
      <c r="B599376" s="78"/>
      <c r="C599376" s="77"/>
    </row>
    <row r="599377" spans="2:3" x14ac:dyDescent="0.25">
      <c r="B599377" s="78"/>
      <c r="C599377" s="77"/>
    </row>
    <row r="599378" spans="2:3" x14ac:dyDescent="0.25">
      <c r="B599378" s="78"/>
      <c r="C599378" s="77"/>
    </row>
    <row r="599379" spans="2:3" x14ac:dyDescent="0.25">
      <c r="B599379" s="78"/>
      <c r="C599379" s="77"/>
    </row>
    <row r="599380" spans="2:3" x14ac:dyDescent="0.25">
      <c r="B599380" s="78"/>
      <c r="C599380" s="77"/>
    </row>
    <row r="599381" spans="2:3" x14ac:dyDescent="0.25">
      <c r="B599381" s="78"/>
      <c r="C599381" s="77"/>
    </row>
    <row r="599382" spans="2:3" x14ac:dyDescent="0.25">
      <c r="B599382" s="78"/>
      <c r="C599382" s="77"/>
    </row>
    <row r="599383" spans="2:3" x14ac:dyDescent="0.25">
      <c r="B599383" s="78"/>
      <c r="C599383" s="77"/>
    </row>
    <row r="599384" spans="2:3" x14ac:dyDescent="0.25">
      <c r="B599384" s="78"/>
      <c r="C599384" s="77"/>
    </row>
    <row r="599494" spans="2:3" x14ac:dyDescent="0.25">
      <c r="B599494" s="78"/>
      <c r="C599494" s="77"/>
    </row>
    <row r="599495" spans="2:3" x14ac:dyDescent="0.25">
      <c r="B599495" s="78"/>
      <c r="C599495" s="77"/>
    </row>
    <row r="599496" spans="2:3" x14ac:dyDescent="0.25">
      <c r="B599496" s="78"/>
      <c r="C599496" s="77"/>
    </row>
    <row r="599497" spans="2:3" x14ac:dyDescent="0.25">
      <c r="B599497" s="78"/>
      <c r="C599497" s="77"/>
    </row>
    <row r="599498" spans="2:3" x14ac:dyDescent="0.25">
      <c r="B599498" s="78"/>
      <c r="C599498" s="77"/>
    </row>
    <row r="599499" spans="2:3" x14ac:dyDescent="0.25">
      <c r="B599499" s="78"/>
      <c r="C599499" s="77"/>
    </row>
    <row r="599500" spans="2:3" x14ac:dyDescent="0.25">
      <c r="B599500" s="78"/>
      <c r="C599500" s="77"/>
    </row>
    <row r="599501" spans="2:3" x14ac:dyDescent="0.25">
      <c r="B599501" s="78"/>
      <c r="C599501" s="77"/>
    </row>
    <row r="599502" spans="2:3" x14ac:dyDescent="0.25">
      <c r="B599502" s="78"/>
      <c r="C599502" s="77"/>
    </row>
    <row r="599503" spans="2:3" x14ac:dyDescent="0.25">
      <c r="B599503" s="78"/>
      <c r="C599503" s="77"/>
    </row>
    <row r="599504" spans="2:3" x14ac:dyDescent="0.25">
      <c r="B599504" s="78"/>
      <c r="C599504" s="77"/>
    </row>
    <row r="599505" spans="2:3" x14ac:dyDescent="0.25">
      <c r="B599505" s="78"/>
      <c r="C599505" s="77"/>
    </row>
    <row r="599506" spans="2:3" x14ac:dyDescent="0.25">
      <c r="B599506" s="78"/>
      <c r="C599506" s="77"/>
    </row>
    <row r="599616" spans="2:3" x14ac:dyDescent="0.25">
      <c r="B599616" s="78"/>
      <c r="C599616" s="77"/>
    </row>
    <row r="599617" spans="2:3" x14ac:dyDescent="0.25">
      <c r="B599617" s="78"/>
      <c r="C599617" s="77"/>
    </row>
    <row r="599618" spans="2:3" x14ac:dyDescent="0.25">
      <c r="B599618" s="78"/>
      <c r="C599618" s="77"/>
    </row>
    <row r="599619" spans="2:3" x14ac:dyDescent="0.25">
      <c r="B599619" s="78"/>
      <c r="C599619" s="77"/>
    </row>
    <row r="599620" spans="2:3" x14ac:dyDescent="0.25">
      <c r="B599620" s="78"/>
      <c r="C599620" s="77"/>
    </row>
    <row r="599621" spans="2:3" x14ac:dyDescent="0.25">
      <c r="B599621" s="78"/>
      <c r="C599621" s="77"/>
    </row>
    <row r="599622" spans="2:3" x14ac:dyDescent="0.25">
      <c r="B599622" s="78"/>
      <c r="C599622" s="77"/>
    </row>
    <row r="599623" spans="2:3" x14ac:dyDescent="0.25">
      <c r="B599623" s="78"/>
      <c r="C599623" s="77"/>
    </row>
    <row r="599624" spans="2:3" x14ac:dyDescent="0.25">
      <c r="B599624" s="78"/>
      <c r="C599624" s="77"/>
    </row>
    <row r="599625" spans="2:3" x14ac:dyDescent="0.25">
      <c r="B599625" s="78"/>
      <c r="C599625" s="77"/>
    </row>
    <row r="599626" spans="2:3" x14ac:dyDescent="0.25">
      <c r="B599626" s="78"/>
      <c r="C599626" s="77"/>
    </row>
    <row r="599627" spans="2:3" x14ac:dyDescent="0.25">
      <c r="B599627" s="78"/>
      <c r="C599627" s="77"/>
    </row>
    <row r="599628" spans="2:3" x14ac:dyDescent="0.25">
      <c r="B599628" s="78"/>
      <c r="C599628" s="77"/>
    </row>
    <row r="599738" spans="2:3" x14ac:dyDescent="0.25">
      <c r="B599738" s="78"/>
      <c r="C599738" s="77"/>
    </row>
    <row r="599739" spans="2:3" x14ac:dyDescent="0.25">
      <c r="B599739" s="78"/>
      <c r="C599739" s="77"/>
    </row>
    <row r="599740" spans="2:3" x14ac:dyDescent="0.25">
      <c r="B599740" s="78"/>
      <c r="C599740" s="77"/>
    </row>
    <row r="599741" spans="2:3" x14ac:dyDescent="0.25">
      <c r="B599741" s="78"/>
      <c r="C599741" s="77"/>
    </row>
    <row r="599742" spans="2:3" x14ac:dyDescent="0.25">
      <c r="B599742" s="78"/>
      <c r="C599742" s="77"/>
    </row>
    <row r="599743" spans="2:3" x14ac:dyDescent="0.25">
      <c r="B599743" s="78"/>
      <c r="C599743" s="77"/>
    </row>
    <row r="599744" spans="2:3" x14ac:dyDescent="0.25">
      <c r="B599744" s="78"/>
      <c r="C599744" s="77"/>
    </row>
    <row r="599745" spans="2:3" x14ac:dyDescent="0.25">
      <c r="B599745" s="78"/>
      <c r="C599745" s="77"/>
    </row>
    <row r="599746" spans="2:3" x14ac:dyDescent="0.25">
      <c r="B599746" s="78"/>
      <c r="C599746" s="77"/>
    </row>
    <row r="599747" spans="2:3" x14ac:dyDescent="0.25">
      <c r="B599747" s="78"/>
      <c r="C599747" s="77"/>
    </row>
    <row r="599748" spans="2:3" x14ac:dyDescent="0.25">
      <c r="B599748" s="78"/>
      <c r="C599748" s="77"/>
    </row>
    <row r="599749" spans="2:3" x14ac:dyDescent="0.25">
      <c r="B599749" s="78"/>
      <c r="C599749" s="77"/>
    </row>
    <row r="599750" spans="2:3" x14ac:dyDescent="0.25">
      <c r="B599750" s="78"/>
      <c r="C599750" s="77"/>
    </row>
    <row r="599860" spans="2:3" x14ac:dyDescent="0.25">
      <c r="B599860" s="78"/>
      <c r="C599860" s="77"/>
    </row>
    <row r="599861" spans="2:3" x14ac:dyDescent="0.25">
      <c r="B599861" s="78"/>
      <c r="C599861" s="77"/>
    </row>
    <row r="599862" spans="2:3" x14ac:dyDescent="0.25">
      <c r="B599862" s="78"/>
      <c r="C599862" s="77"/>
    </row>
    <row r="599863" spans="2:3" x14ac:dyDescent="0.25">
      <c r="B599863" s="78"/>
      <c r="C599863" s="77"/>
    </row>
    <row r="599864" spans="2:3" x14ac:dyDescent="0.25">
      <c r="B599864" s="78"/>
      <c r="C599864" s="77"/>
    </row>
    <row r="599865" spans="2:3" x14ac:dyDescent="0.25">
      <c r="B599865" s="78"/>
      <c r="C599865" s="77"/>
    </row>
    <row r="599866" spans="2:3" x14ac:dyDescent="0.25">
      <c r="B599866" s="78"/>
      <c r="C599866" s="77"/>
    </row>
    <row r="599867" spans="2:3" x14ac:dyDescent="0.25">
      <c r="B599867" s="78"/>
      <c r="C599867" s="77"/>
    </row>
    <row r="599868" spans="2:3" x14ac:dyDescent="0.25">
      <c r="B599868" s="78"/>
      <c r="C599868" s="77"/>
    </row>
    <row r="599869" spans="2:3" x14ac:dyDescent="0.25">
      <c r="B599869" s="78"/>
      <c r="C599869" s="77"/>
    </row>
    <row r="599870" spans="2:3" x14ac:dyDescent="0.25">
      <c r="B599870" s="78"/>
      <c r="C599870" s="77"/>
    </row>
    <row r="599871" spans="2:3" x14ac:dyDescent="0.25">
      <c r="B599871" s="78"/>
      <c r="C599871" s="77"/>
    </row>
    <row r="599872" spans="2:3" x14ac:dyDescent="0.25">
      <c r="B599872" s="78"/>
      <c r="C599872" s="77"/>
    </row>
    <row r="599982" spans="2:3" x14ac:dyDescent="0.25">
      <c r="B599982" s="78"/>
      <c r="C599982" s="77"/>
    </row>
    <row r="599983" spans="2:3" x14ac:dyDescent="0.25">
      <c r="B599983" s="78"/>
      <c r="C599983" s="77"/>
    </row>
    <row r="599984" spans="2:3" x14ac:dyDescent="0.25">
      <c r="B599984" s="78"/>
      <c r="C599984" s="77"/>
    </row>
    <row r="599985" spans="2:3" x14ac:dyDescent="0.25">
      <c r="B599985" s="78"/>
      <c r="C599985" s="77"/>
    </row>
    <row r="599986" spans="2:3" x14ac:dyDescent="0.25">
      <c r="B599986" s="78"/>
      <c r="C599986" s="77"/>
    </row>
    <row r="599987" spans="2:3" x14ac:dyDescent="0.25">
      <c r="B599987" s="78"/>
      <c r="C599987" s="77"/>
    </row>
    <row r="599988" spans="2:3" x14ac:dyDescent="0.25">
      <c r="B599988" s="78"/>
      <c r="C599988" s="77"/>
    </row>
    <row r="599989" spans="2:3" x14ac:dyDescent="0.25">
      <c r="B599989" s="78"/>
      <c r="C599989" s="77"/>
    </row>
    <row r="599990" spans="2:3" x14ac:dyDescent="0.25">
      <c r="B599990" s="78"/>
      <c r="C599990" s="77"/>
    </row>
    <row r="599991" spans="2:3" x14ac:dyDescent="0.25">
      <c r="B599991" s="78"/>
      <c r="C599991" s="77"/>
    </row>
    <row r="599992" spans="2:3" x14ac:dyDescent="0.25">
      <c r="B599992" s="78"/>
      <c r="C599992" s="77"/>
    </row>
    <row r="599993" spans="2:3" x14ac:dyDescent="0.25">
      <c r="B599993" s="78"/>
      <c r="C599993" s="77"/>
    </row>
    <row r="599994" spans="2:3" x14ac:dyDescent="0.25">
      <c r="B599994" s="78"/>
      <c r="C599994" s="77"/>
    </row>
    <row r="600104" spans="2:3" x14ac:dyDescent="0.25">
      <c r="B600104" s="78"/>
      <c r="C600104" s="77"/>
    </row>
    <row r="600105" spans="2:3" x14ac:dyDescent="0.25">
      <c r="B600105" s="78"/>
      <c r="C600105" s="77"/>
    </row>
    <row r="600106" spans="2:3" x14ac:dyDescent="0.25">
      <c r="B600106" s="78"/>
      <c r="C600106" s="77"/>
    </row>
    <row r="600107" spans="2:3" x14ac:dyDescent="0.25">
      <c r="B600107" s="78"/>
      <c r="C600107" s="77"/>
    </row>
    <row r="600108" spans="2:3" x14ac:dyDescent="0.25">
      <c r="B600108" s="78"/>
      <c r="C600108" s="77"/>
    </row>
    <row r="600109" spans="2:3" x14ac:dyDescent="0.25">
      <c r="B600109" s="78"/>
      <c r="C600109" s="77"/>
    </row>
    <row r="600110" spans="2:3" x14ac:dyDescent="0.25">
      <c r="B600110" s="78"/>
      <c r="C600110" s="77"/>
    </row>
    <row r="600111" spans="2:3" x14ac:dyDescent="0.25">
      <c r="B600111" s="78"/>
      <c r="C600111" s="77"/>
    </row>
    <row r="600112" spans="2:3" x14ac:dyDescent="0.25">
      <c r="B600112" s="78"/>
      <c r="C600112" s="77"/>
    </row>
    <row r="600113" spans="2:3" x14ac:dyDescent="0.25">
      <c r="B600113" s="78"/>
      <c r="C600113" s="77"/>
    </row>
    <row r="600114" spans="2:3" x14ac:dyDescent="0.25">
      <c r="B600114" s="78"/>
      <c r="C600114" s="77"/>
    </row>
    <row r="600115" spans="2:3" x14ac:dyDescent="0.25">
      <c r="B600115" s="78"/>
      <c r="C600115" s="77"/>
    </row>
    <row r="600116" spans="2:3" x14ac:dyDescent="0.25">
      <c r="B600116" s="78"/>
      <c r="C600116" s="77"/>
    </row>
    <row r="600226" spans="2:3" x14ac:dyDescent="0.25">
      <c r="B600226" s="78"/>
      <c r="C600226" s="77"/>
    </row>
    <row r="600227" spans="2:3" x14ac:dyDescent="0.25">
      <c r="B600227" s="78"/>
      <c r="C600227" s="77"/>
    </row>
    <row r="600228" spans="2:3" x14ac:dyDescent="0.25">
      <c r="B600228" s="78"/>
      <c r="C600228" s="77"/>
    </row>
    <row r="600229" spans="2:3" x14ac:dyDescent="0.25">
      <c r="B600229" s="78"/>
      <c r="C600229" s="77"/>
    </row>
    <row r="600230" spans="2:3" x14ac:dyDescent="0.25">
      <c r="B600230" s="78"/>
      <c r="C600230" s="77"/>
    </row>
    <row r="600231" spans="2:3" x14ac:dyDescent="0.25">
      <c r="B600231" s="78"/>
      <c r="C600231" s="77"/>
    </row>
    <row r="600232" spans="2:3" x14ac:dyDescent="0.25">
      <c r="B600232" s="78"/>
      <c r="C600232" s="77"/>
    </row>
    <row r="600233" spans="2:3" x14ac:dyDescent="0.25">
      <c r="B600233" s="78"/>
      <c r="C600233" s="77"/>
    </row>
    <row r="600234" spans="2:3" x14ac:dyDescent="0.25">
      <c r="B600234" s="78"/>
      <c r="C600234" s="77"/>
    </row>
    <row r="600235" spans="2:3" x14ac:dyDescent="0.25">
      <c r="B600235" s="78"/>
      <c r="C600235" s="77"/>
    </row>
    <row r="600236" spans="2:3" x14ac:dyDescent="0.25">
      <c r="B600236" s="78"/>
      <c r="C600236" s="77"/>
    </row>
    <row r="600237" spans="2:3" x14ac:dyDescent="0.25">
      <c r="B600237" s="78"/>
      <c r="C600237" s="77"/>
    </row>
    <row r="600238" spans="2:3" x14ac:dyDescent="0.25">
      <c r="B600238" s="78"/>
      <c r="C600238" s="77"/>
    </row>
    <row r="600348" spans="2:3" x14ac:dyDescent="0.25">
      <c r="B600348" s="78"/>
      <c r="C600348" s="77"/>
    </row>
    <row r="600349" spans="2:3" x14ac:dyDescent="0.25">
      <c r="B600349" s="78"/>
      <c r="C600349" s="77"/>
    </row>
    <row r="600350" spans="2:3" x14ac:dyDescent="0.25">
      <c r="B600350" s="78"/>
      <c r="C600350" s="77"/>
    </row>
    <row r="600351" spans="2:3" x14ac:dyDescent="0.25">
      <c r="B600351" s="78"/>
      <c r="C600351" s="77"/>
    </row>
    <row r="600352" spans="2:3" x14ac:dyDescent="0.25">
      <c r="B600352" s="78"/>
      <c r="C600352" s="77"/>
    </row>
    <row r="600353" spans="2:3" x14ac:dyDescent="0.25">
      <c r="B600353" s="78"/>
      <c r="C600353" s="77"/>
    </row>
    <row r="600354" spans="2:3" x14ac:dyDescent="0.25">
      <c r="B600354" s="78"/>
      <c r="C600354" s="77"/>
    </row>
    <row r="600355" spans="2:3" x14ac:dyDescent="0.25">
      <c r="B600355" s="78"/>
      <c r="C600355" s="77"/>
    </row>
    <row r="600356" spans="2:3" x14ac:dyDescent="0.25">
      <c r="B600356" s="78"/>
      <c r="C600356" s="77"/>
    </row>
    <row r="600357" spans="2:3" x14ac:dyDescent="0.25">
      <c r="B600357" s="78"/>
      <c r="C600357" s="77"/>
    </row>
    <row r="600358" spans="2:3" x14ac:dyDescent="0.25">
      <c r="B600358" s="78"/>
      <c r="C600358" s="77"/>
    </row>
    <row r="600359" spans="2:3" x14ac:dyDescent="0.25">
      <c r="B600359" s="78"/>
      <c r="C600359" s="77"/>
    </row>
    <row r="600360" spans="2:3" x14ac:dyDescent="0.25">
      <c r="B600360" s="78"/>
      <c r="C600360" s="77"/>
    </row>
    <row r="600470" spans="2:3" x14ac:dyDescent="0.25">
      <c r="B600470" s="78"/>
      <c r="C600470" s="77"/>
    </row>
    <row r="600471" spans="2:3" x14ac:dyDescent="0.25">
      <c r="B600471" s="78"/>
      <c r="C600471" s="77"/>
    </row>
    <row r="600472" spans="2:3" x14ac:dyDescent="0.25">
      <c r="B600472" s="78"/>
      <c r="C600472" s="77"/>
    </row>
    <row r="600473" spans="2:3" x14ac:dyDescent="0.25">
      <c r="B600473" s="78"/>
      <c r="C600473" s="77"/>
    </row>
    <row r="600474" spans="2:3" x14ac:dyDescent="0.25">
      <c r="B600474" s="78"/>
      <c r="C600474" s="77"/>
    </row>
    <row r="600475" spans="2:3" x14ac:dyDescent="0.25">
      <c r="B600475" s="78"/>
      <c r="C600475" s="77"/>
    </row>
    <row r="600476" spans="2:3" x14ac:dyDescent="0.25">
      <c r="B600476" s="78"/>
      <c r="C600476" s="77"/>
    </row>
    <row r="600477" spans="2:3" x14ac:dyDescent="0.25">
      <c r="B600477" s="78"/>
      <c r="C600477" s="77"/>
    </row>
    <row r="600478" spans="2:3" x14ac:dyDescent="0.25">
      <c r="B600478" s="78"/>
      <c r="C600478" s="77"/>
    </row>
    <row r="600479" spans="2:3" x14ac:dyDescent="0.25">
      <c r="B600479" s="78"/>
      <c r="C600479" s="77"/>
    </row>
    <row r="600480" spans="2:3" x14ac:dyDescent="0.25">
      <c r="B600480" s="78"/>
      <c r="C600480" s="77"/>
    </row>
    <row r="600481" spans="2:3" x14ac:dyDescent="0.25">
      <c r="B600481" s="78"/>
      <c r="C600481" s="77"/>
    </row>
    <row r="600482" spans="2:3" x14ac:dyDescent="0.25">
      <c r="B600482" s="78"/>
      <c r="C600482" s="77"/>
    </row>
    <row r="600592" spans="2:3" x14ac:dyDescent="0.25">
      <c r="B600592" s="78"/>
      <c r="C600592" s="77"/>
    </row>
    <row r="600593" spans="2:3" x14ac:dyDescent="0.25">
      <c r="B600593" s="78"/>
      <c r="C600593" s="77"/>
    </row>
    <row r="600594" spans="2:3" x14ac:dyDescent="0.25">
      <c r="B600594" s="78"/>
      <c r="C600594" s="77"/>
    </row>
    <row r="600595" spans="2:3" x14ac:dyDescent="0.25">
      <c r="B600595" s="78"/>
      <c r="C600595" s="77"/>
    </row>
    <row r="600596" spans="2:3" x14ac:dyDescent="0.25">
      <c r="B600596" s="78"/>
      <c r="C600596" s="77"/>
    </row>
    <row r="600597" spans="2:3" x14ac:dyDescent="0.25">
      <c r="B600597" s="78"/>
      <c r="C600597" s="77"/>
    </row>
    <row r="600598" spans="2:3" x14ac:dyDescent="0.25">
      <c r="B600598" s="78"/>
      <c r="C600598" s="77"/>
    </row>
    <row r="600599" spans="2:3" x14ac:dyDescent="0.25">
      <c r="B600599" s="78"/>
      <c r="C600599" s="77"/>
    </row>
    <row r="600600" spans="2:3" x14ac:dyDescent="0.25">
      <c r="B600600" s="78"/>
      <c r="C600600" s="77"/>
    </row>
    <row r="600601" spans="2:3" x14ac:dyDescent="0.25">
      <c r="B600601" s="78"/>
      <c r="C600601" s="77"/>
    </row>
    <row r="600602" spans="2:3" x14ac:dyDescent="0.25">
      <c r="B600602" s="78"/>
      <c r="C600602" s="77"/>
    </row>
    <row r="600603" spans="2:3" x14ac:dyDescent="0.25">
      <c r="B600603" s="78"/>
      <c r="C600603" s="77"/>
    </row>
    <row r="600604" spans="2:3" x14ac:dyDescent="0.25">
      <c r="B600604" s="78"/>
      <c r="C600604" s="77"/>
    </row>
    <row r="600714" spans="2:3" x14ac:dyDescent="0.25">
      <c r="B600714" s="78"/>
      <c r="C600714" s="77"/>
    </row>
    <row r="600715" spans="2:3" x14ac:dyDescent="0.25">
      <c r="B600715" s="78"/>
      <c r="C600715" s="77"/>
    </row>
    <row r="600716" spans="2:3" x14ac:dyDescent="0.25">
      <c r="B600716" s="78"/>
      <c r="C600716" s="77"/>
    </row>
    <row r="600717" spans="2:3" x14ac:dyDescent="0.25">
      <c r="B600717" s="78"/>
      <c r="C600717" s="77"/>
    </row>
    <row r="600718" spans="2:3" x14ac:dyDescent="0.25">
      <c r="B600718" s="78"/>
      <c r="C600718" s="77"/>
    </row>
    <row r="600719" spans="2:3" x14ac:dyDescent="0.25">
      <c r="B600719" s="78"/>
      <c r="C600719" s="77"/>
    </row>
    <row r="600720" spans="2:3" x14ac:dyDescent="0.25">
      <c r="B600720" s="78"/>
      <c r="C600720" s="77"/>
    </row>
    <row r="600721" spans="2:3" x14ac:dyDescent="0.25">
      <c r="B600721" s="78"/>
      <c r="C600721" s="77"/>
    </row>
    <row r="600722" spans="2:3" x14ac:dyDescent="0.25">
      <c r="B600722" s="78"/>
      <c r="C600722" s="77"/>
    </row>
    <row r="600723" spans="2:3" x14ac:dyDescent="0.25">
      <c r="B600723" s="78"/>
      <c r="C600723" s="77"/>
    </row>
    <row r="600724" spans="2:3" x14ac:dyDescent="0.25">
      <c r="B600724" s="78"/>
      <c r="C600724" s="77"/>
    </row>
    <row r="600725" spans="2:3" x14ac:dyDescent="0.25">
      <c r="B600725" s="78"/>
      <c r="C600725" s="77"/>
    </row>
    <row r="600726" spans="2:3" x14ac:dyDescent="0.25">
      <c r="B600726" s="78"/>
      <c r="C600726" s="77"/>
    </row>
    <row r="600836" spans="2:3" x14ac:dyDescent="0.25">
      <c r="B600836" s="78"/>
      <c r="C600836" s="77"/>
    </row>
    <row r="600837" spans="2:3" x14ac:dyDescent="0.25">
      <c r="B600837" s="78"/>
      <c r="C600837" s="77"/>
    </row>
    <row r="600838" spans="2:3" x14ac:dyDescent="0.25">
      <c r="B600838" s="78"/>
      <c r="C600838" s="77"/>
    </row>
    <row r="600839" spans="2:3" x14ac:dyDescent="0.25">
      <c r="B600839" s="78"/>
      <c r="C600839" s="77"/>
    </row>
    <row r="600840" spans="2:3" x14ac:dyDescent="0.25">
      <c r="B600840" s="78"/>
      <c r="C600840" s="77"/>
    </row>
    <row r="600841" spans="2:3" x14ac:dyDescent="0.25">
      <c r="B600841" s="78"/>
      <c r="C600841" s="77"/>
    </row>
    <row r="600842" spans="2:3" x14ac:dyDescent="0.25">
      <c r="B600842" s="78"/>
      <c r="C600842" s="77"/>
    </row>
    <row r="600843" spans="2:3" x14ac:dyDescent="0.25">
      <c r="B600843" s="78"/>
      <c r="C600843" s="77"/>
    </row>
    <row r="600844" spans="2:3" x14ac:dyDescent="0.25">
      <c r="B600844" s="78"/>
      <c r="C600844" s="77"/>
    </row>
    <row r="600845" spans="2:3" x14ac:dyDescent="0.25">
      <c r="B600845" s="78"/>
      <c r="C600845" s="77"/>
    </row>
    <row r="600846" spans="2:3" x14ac:dyDescent="0.25">
      <c r="B600846" s="78"/>
      <c r="C600846" s="77"/>
    </row>
    <row r="600847" spans="2:3" x14ac:dyDescent="0.25">
      <c r="B600847" s="78"/>
      <c r="C600847" s="77"/>
    </row>
    <row r="600848" spans="2:3" x14ac:dyDescent="0.25">
      <c r="B600848" s="78"/>
      <c r="C600848" s="77"/>
    </row>
    <row r="600958" spans="2:3" x14ac:dyDescent="0.25">
      <c r="B600958" s="78"/>
      <c r="C600958" s="77"/>
    </row>
    <row r="600959" spans="2:3" x14ac:dyDescent="0.25">
      <c r="B600959" s="78"/>
      <c r="C600959" s="77"/>
    </row>
    <row r="600960" spans="2:3" x14ac:dyDescent="0.25">
      <c r="B600960" s="78"/>
      <c r="C600960" s="77"/>
    </row>
    <row r="600961" spans="2:3" x14ac:dyDescent="0.25">
      <c r="B600961" s="78"/>
      <c r="C600961" s="77"/>
    </row>
    <row r="600962" spans="2:3" x14ac:dyDescent="0.25">
      <c r="B600962" s="78"/>
      <c r="C600962" s="77"/>
    </row>
    <row r="600963" spans="2:3" x14ac:dyDescent="0.25">
      <c r="B600963" s="78"/>
      <c r="C600963" s="77"/>
    </row>
    <row r="600964" spans="2:3" x14ac:dyDescent="0.25">
      <c r="B600964" s="78"/>
      <c r="C600964" s="77"/>
    </row>
    <row r="600965" spans="2:3" x14ac:dyDescent="0.25">
      <c r="B600965" s="78"/>
      <c r="C600965" s="77"/>
    </row>
    <row r="600966" spans="2:3" x14ac:dyDescent="0.25">
      <c r="B600966" s="78"/>
      <c r="C600966" s="77"/>
    </row>
    <row r="600967" spans="2:3" x14ac:dyDescent="0.25">
      <c r="B600967" s="78"/>
      <c r="C600967" s="77"/>
    </row>
    <row r="600968" spans="2:3" x14ac:dyDescent="0.25">
      <c r="B600968" s="78"/>
      <c r="C600968" s="77"/>
    </row>
    <row r="600969" spans="2:3" x14ac:dyDescent="0.25">
      <c r="B600969" s="78"/>
      <c r="C600969" s="77"/>
    </row>
    <row r="600970" spans="2:3" x14ac:dyDescent="0.25">
      <c r="B600970" s="78"/>
      <c r="C600970" s="77"/>
    </row>
    <row r="601080" spans="2:3" x14ac:dyDescent="0.25">
      <c r="B601080" s="78"/>
      <c r="C601080" s="77"/>
    </row>
    <row r="601081" spans="2:3" x14ac:dyDescent="0.25">
      <c r="B601081" s="78"/>
      <c r="C601081" s="77"/>
    </row>
    <row r="601082" spans="2:3" x14ac:dyDescent="0.25">
      <c r="B601082" s="78"/>
      <c r="C601082" s="77"/>
    </row>
    <row r="601083" spans="2:3" x14ac:dyDescent="0.25">
      <c r="B601083" s="78"/>
      <c r="C601083" s="77"/>
    </row>
    <row r="601084" spans="2:3" x14ac:dyDescent="0.25">
      <c r="B601084" s="78"/>
      <c r="C601084" s="77"/>
    </row>
    <row r="601085" spans="2:3" x14ac:dyDescent="0.25">
      <c r="B601085" s="78"/>
      <c r="C601085" s="77"/>
    </row>
    <row r="601086" spans="2:3" x14ac:dyDescent="0.25">
      <c r="B601086" s="78"/>
      <c r="C601086" s="77"/>
    </row>
    <row r="601087" spans="2:3" x14ac:dyDescent="0.25">
      <c r="B601087" s="78"/>
      <c r="C601087" s="77"/>
    </row>
    <row r="601088" spans="2:3" x14ac:dyDescent="0.25">
      <c r="B601088" s="78"/>
      <c r="C601088" s="77"/>
    </row>
    <row r="601089" spans="2:3" x14ac:dyDescent="0.25">
      <c r="B601089" s="78"/>
      <c r="C601089" s="77"/>
    </row>
    <row r="601090" spans="2:3" x14ac:dyDescent="0.25">
      <c r="B601090" s="78"/>
      <c r="C601090" s="77"/>
    </row>
    <row r="601091" spans="2:3" x14ac:dyDescent="0.25">
      <c r="B601091" s="78"/>
      <c r="C601091" s="77"/>
    </row>
    <row r="601092" spans="2:3" x14ac:dyDescent="0.25">
      <c r="B601092" s="78"/>
      <c r="C601092" s="77"/>
    </row>
    <row r="601202" spans="2:3" x14ac:dyDescent="0.25">
      <c r="B601202" s="78"/>
      <c r="C601202" s="77"/>
    </row>
    <row r="601203" spans="2:3" x14ac:dyDescent="0.25">
      <c r="B601203" s="78"/>
      <c r="C601203" s="77"/>
    </row>
    <row r="601204" spans="2:3" x14ac:dyDescent="0.25">
      <c r="B601204" s="78"/>
      <c r="C601204" s="77"/>
    </row>
    <row r="601205" spans="2:3" x14ac:dyDescent="0.25">
      <c r="B601205" s="78"/>
      <c r="C601205" s="77"/>
    </row>
    <row r="601206" spans="2:3" x14ac:dyDescent="0.25">
      <c r="B601206" s="78"/>
      <c r="C601206" s="77"/>
    </row>
    <row r="601207" spans="2:3" x14ac:dyDescent="0.25">
      <c r="B601207" s="78"/>
      <c r="C601207" s="77"/>
    </row>
    <row r="601208" spans="2:3" x14ac:dyDescent="0.25">
      <c r="B601208" s="78"/>
      <c r="C601208" s="77"/>
    </row>
    <row r="601209" spans="2:3" x14ac:dyDescent="0.25">
      <c r="B601209" s="78"/>
      <c r="C601209" s="77"/>
    </row>
    <row r="601210" spans="2:3" x14ac:dyDescent="0.25">
      <c r="B601210" s="78"/>
      <c r="C601210" s="77"/>
    </row>
    <row r="601211" spans="2:3" x14ac:dyDescent="0.25">
      <c r="B601211" s="78"/>
      <c r="C601211" s="77"/>
    </row>
    <row r="601212" spans="2:3" x14ac:dyDescent="0.25">
      <c r="B601212" s="78"/>
      <c r="C601212" s="77"/>
    </row>
    <row r="601213" spans="2:3" x14ac:dyDescent="0.25">
      <c r="B601213" s="78"/>
      <c r="C601213" s="77"/>
    </row>
    <row r="601214" spans="2:3" x14ac:dyDescent="0.25">
      <c r="B601214" s="78"/>
      <c r="C601214" s="77"/>
    </row>
    <row r="601324" spans="2:3" x14ac:dyDescent="0.25">
      <c r="B601324" s="78"/>
      <c r="C601324" s="77"/>
    </row>
    <row r="601325" spans="2:3" x14ac:dyDescent="0.25">
      <c r="B601325" s="78"/>
      <c r="C601325" s="77"/>
    </row>
    <row r="601326" spans="2:3" x14ac:dyDescent="0.25">
      <c r="B601326" s="78"/>
      <c r="C601326" s="77"/>
    </row>
    <row r="601327" spans="2:3" x14ac:dyDescent="0.25">
      <c r="B601327" s="78"/>
      <c r="C601327" s="77"/>
    </row>
    <row r="601328" spans="2:3" x14ac:dyDescent="0.25">
      <c r="B601328" s="78"/>
      <c r="C601328" s="77"/>
    </row>
    <row r="601329" spans="2:3" x14ac:dyDescent="0.25">
      <c r="B601329" s="78"/>
      <c r="C601329" s="77"/>
    </row>
    <row r="601330" spans="2:3" x14ac:dyDescent="0.25">
      <c r="B601330" s="78"/>
      <c r="C601330" s="77"/>
    </row>
    <row r="601331" spans="2:3" x14ac:dyDescent="0.25">
      <c r="B601331" s="78"/>
      <c r="C601331" s="77"/>
    </row>
    <row r="601332" spans="2:3" x14ac:dyDescent="0.25">
      <c r="B601332" s="78"/>
      <c r="C601332" s="77"/>
    </row>
    <row r="601333" spans="2:3" x14ac:dyDescent="0.25">
      <c r="B601333" s="78"/>
      <c r="C601333" s="77"/>
    </row>
    <row r="601334" spans="2:3" x14ac:dyDescent="0.25">
      <c r="B601334" s="78"/>
      <c r="C601334" s="77"/>
    </row>
    <row r="601335" spans="2:3" x14ac:dyDescent="0.25">
      <c r="B601335" s="78"/>
      <c r="C601335" s="77"/>
    </row>
    <row r="601336" spans="2:3" x14ac:dyDescent="0.25">
      <c r="B601336" s="78"/>
      <c r="C601336" s="77"/>
    </row>
    <row r="601446" spans="2:3" x14ac:dyDescent="0.25">
      <c r="B601446" s="78"/>
      <c r="C601446" s="77"/>
    </row>
    <row r="601447" spans="2:3" x14ac:dyDescent="0.25">
      <c r="B601447" s="78"/>
      <c r="C601447" s="77"/>
    </row>
    <row r="601448" spans="2:3" x14ac:dyDescent="0.25">
      <c r="B601448" s="78"/>
      <c r="C601448" s="77"/>
    </row>
    <row r="601449" spans="2:3" x14ac:dyDescent="0.25">
      <c r="B601449" s="78"/>
      <c r="C601449" s="77"/>
    </row>
    <row r="601450" spans="2:3" x14ac:dyDescent="0.25">
      <c r="B601450" s="78"/>
      <c r="C601450" s="77"/>
    </row>
    <row r="601451" spans="2:3" x14ac:dyDescent="0.25">
      <c r="B601451" s="78"/>
      <c r="C601451" s="77"/>
    </row>
    <row r="601452" spans="2:3" x14ac:dyDescent="0.25">
      <c r="B601452" s="78"/>
      <c r="C601452" s="77"/>
    </row>
    <row r="601453" spans="2:3" x14ac:dyDescent="0.25">
      <c r="B601453" s="78"/>
      <c r="C601453" s="77"/>
    </row>
    <row r="601454" spans="2:3" x14ac:dyDescent="0.25">
      <c r="B601454" s="78"/>
      <c r="C601454" s="77"/>
    </row>
    <row r="601455" spans="2:3" x14ac:dyDescent="0.25">
      <c r="B601455" s="78"/>
      <c r="C601455" s="77"/>
    </row>
    <row r="601456" spans="2:3" x14ac:dyDescent="0.25">
      <c r="B601456" s="78"/>
      <c r="C601456" s="77"/>
    </row>
    <row r="601457" spans="2:3" x14ac:dyDescent="0.25">
      <c r="B601457" s="78"/>
      <c r="C601457" s="77"/>
    </row>
    <row r="601458" spans="2:3" x14ac:dyDescent="0.25">
      <c r="B601458" s="78"/>
      <c r="C601458" s="77"/>
    </row>
    <row r="601568" spans="2:3" x14ac:dyDescent="0.25">
      <c r="B601568" s="78"/>
      <c r="C601568" s="77"/>
    </row>
    <row r="601569" spans="2:3" x14ac:dyDescent="0.25">
      <c r="B601569" s="78"/>
      <c r="C601569" s="77"/>
    </row>
    <row r="601570" spans="2:3" x14ac:dyDescent="0.25">
      <c r="B601570" s="78"/>
      <c r="C601570" s="77"/>
    </row>
    <row r="601571" spans="2:3" x14ac:dyDescent="0.25">
      <c r="B601571" s="78"/>
      <c r="C601571" s="77"/>
    </row>
    <row r="601572" spans="2:3" x14ac:dyDescent="0.25">
      <c r="B601572" s="78"/>
      <c r="C601572" s="77"/>
    </row>
    <row r="601573" spans="2:3" x14ac:dyDescent="0.25">
      <c r="B601573" s="78"/>
      <c r="C601573" s="77"/>
    </row>
    <row r="601574" spans="2:3" x14ac:dyDescent="0.25">
      <c r="B601574" s="78"/>
      <c r="C601574" s="77"/>
    </row>
    <row r="601575" spans="2:3" x14ac:dyDescent="0.25">
      <c r="B601575" s="78"/>
      <c r="C601575" s="77"/>
    </row>
    <row r="601576" spans="2:3" x14ac:dyDescent="0.25">
      <c r="B601576" s="78"/>
      <c r="C601576" s="77"/>
    </row>
    <row r="601577" spans="2:3" x14ac:dyDescent="0.25">
      <c r="B601577" s="78"/>
      <c r="C601577" s="77"/>
    </row>
    <row r="601578" spans="2:3" x14ac:dyDescent="0.25">
      <c r="B601578" s="78"/>
      <c r="C601578" s="77"/>
    </row>
    <row r="601579" spans="2:3" x14ac:dyDescent="0.25">
      <c r="B601579" s="78"/>
      <c r="C601579" s="77"/>
    </row>
    <row r="601580" spans="2:3" x14ac:dyDescent="0.25">
      <c r="B601580" s="78"/>
      <c r="C601580" s="77"/>
    </row>
    <row r="601690" spans="2:3" x14ac:dyDescent="0.25">
      <c r="B601690" s="78"/>
      <c r="C601690" s="77"/>
    </row>
    <row r="601691" spans="2:3" x14ac:dyDescent="0.25">
      <c r="B601691" s="78"/>
      <c r="C601691" s="77"/>
    </row>
    <row r="601692" spans="2:3" x14ac:dyDescent="0.25">
      <c r="B601692" s="78"/>
      <c r="C601692" s="77"/>
    </row>
    <row r="601693" spans="2:3" x14ac:dyDescent="0.25">
      <c r="B601693" s="78"/>
      <c r="C601693" s="77"/>
    </row>
    <row r="601694" spans="2:3" x14ac:dyDescent="0.25">
      <c r="B601694" s="78"/>
      <c r="C601694" s="77"/>
    </row>
    <row r="601695" spans="2:3" x14ac:dyDescent="0.25">
      <c r="B601695" s="78"/>
      <c r="C601695" s="77"/>
    </row>
    <row r="601696" spans="2:3" x14ac:dyDescent="0.25">
      <c r="B601696" s="78"/>
      <c r="C601696" s="77"/>
    </row>
    <row r="601697" spans="2:3" x14ac:dyDescent="0.25">
      <c r="B601697" s="78"/>
      <c r="C601697" s="77"/>
    </row>
    <row r="601698" spans="2:3" x14ac:dyDescent="0.25">
      <c r="B601698" s="78"/>
      <c r="C601698" s="77"/>
    </row>
    <row r="601699" spans="2:3" x14ac:dyDescent="0.25">
      <c r="B601699" s="78"/>
      <c r="C601699" s="77"/>
    </row>
    <row r="601700" spans="2:3" x14ac:dyDescent="0.25">
      <c r="B601700" s="78"/>
      <c r="C601700" s="77"/>
    </row>
    <row r="601701" spans="2:3" x14ac:dyDescent="0.25">
      <c r="B601701" s="78"/>
      <c r="C601701" s="77"/>
    </row>
    <row r="601702" spans="2:3" x14ac:dyDescent="0.25">
      <c r="B601702" s="78"/>
      <c r="C601702" s="77"/>
    </row>
    <row r="601812" spans="2:3" x14ac:dyDescent="0.25">
      <c r="B601812" s="78"/>
      <c r="C601812" s="77"/>
    </row>
    <row r="601813" spans="2:3" x14ac:dyDescent="0.25">
      <c r="B601813" s="78"/>
      <c r="C601813" s="77"/>
    </row>
    <row r="601814" spans="2:3" x14ac:dyDescent="0.25">
      <c r="B601814" s="78"/>
      <c r="C601814" s="77"/>
    </row>
    <row r="601815" spans="2:3" x14ac:dyDescent="0.25">
      <c r="B601815" s="78"/>
      <c r="C601815" s="77"/>
    </row>
    <row r="601816" spans="2:3" x14ac:dyDescent="0.25">
      <c r="B601816" s="78"/>
      <c r="C601816" s="77"/>
    </row>
    <row r="601817" spans="2:3" x14ac:dyDescent="0.25">
      <c r="B601817" s="78"/>
      <c r="C601817" s="77"/>
    </row>
    <row r="601818" spans="2:3" x14ac:dyDescent="0.25">
      <c r="B601818" s="78"/>
      <c r="C601818" s="77"/>
    </row>
    <row r="601819" spans="2:3" x14ac:dyDescent="0.25">
      <c r="B601819" s="78"/>
      <c r="C601819" s="77"/>
    </row>
    <row r="601820" spans="2:3" x14ac:dyDescent="0.25">
      <c r="B601820" s="78"/>
      <c r="C601820" s="77"/>
    </row>
    <row r="601821" spans="2:3" x14ac:dyDescent="0.25">
      <c r="B601821" s="78"/>
      <c r="C601821" s="77"/>
    </row>
    <row r="601822" spans="2:3" x14ac:dyDescent="0.25">
      <c r="B601822" s="78"/>
      <c r="C601822" s="77"/>
    </row>
    <row r="601823" spans="2:3" x14ac:dyDescent="0.25">
      <c r="B601823" s="78"/>
      <c r="C601823" s="77"/>
    </row>
    <row r="601824" spans="2:3" x14ac:dyDescent="0.25">
      <c r="B601824" s="78"/>
      <c r="C601824" s="77"/>
    </row>
    <row r="601934" spans="2:3" x14ac:dyDescent="0.25">
      <c r="B601934" s="78"/>
      <c r="C601934" s="77"/>
    </row>
    <row r="601935" spans="2:3" x14ac:dyDescent="0.25">
      <c r="B601935" s="78"/>
      <c r="C601935" s="77"/>
    </row>
    <row r="601936" spans="2:3" x14ac:dyDescent="0.25">
      <c r="B601936" s="78"/>
      <c r="C601936" s="77"/>
    </row>
    <row r="601937" spans="2:3" x14ac:dyDescent="0.25">
      <c r="B601937" s="78"/>
      <c r="C601937" s="77"/>
    </row>
    <row r="601938" spans="2:3" x14ac:dyDescent="0.25">
      <c r="B601938" s="78"/>
      <c r="C601938" s="77"/>
    </row>
    <row r="601939" spans="2:3" x14ac:dyDescent="0.25">
      <c r="B601939" s="78"/>
      <c r="C601939" s="77"/>
    </row>
    <row r="601940" spans="2:3" x14ac:dyDescent="0.25">
      <c r="B601940" s="78"/>
      <c r="C601940" s="77"/>
    </row>
    <row r="601941" spans="2:3" x14ac:dyDescent="0.25">
      <c r="B601941" s="78"/>
      <c r="C601941" s="77"/>
    </row>
    <row r="601942" spans="2:3" x14ac:dyDescent="0.25">
      <c r="B601942" s="78"/>
      <c r="C601942" s="77"/>
    </row>
    <row r="601943" spans="2:3" x14ac:dyDescent="0.25">
      <c r="B601943" s="78"/>
      <c r="C601943" s="77"/>
    </row>
    <row r="601944" spans="2:3" x14ac:dyDescent="0.25">
      <c r="B601944" s="78"/>
      <c r="C601944" s="77"/>
    </row>
    <row r="601945" spans="2:3" x14ac:dyDescent="0.25">
      <c r="B601945" s="78"/>
      <c r="C601945" s="77"/>
    </row>
    <row r="601946" spans="2:3" x14ac:dyDescent="0.25">
      <c r="B601946" s="78"/>
      <c r="C601946" s="77"/>
    </row>
    <row r="602056" spans="2:3" x14ac:dyDescent="0.25">
      <c r="B602056" s="78"/>
      <c r="C602056" s="77"/>
    </row>
    <row r="602057" spans="2:3" x14ac:dyDescent="0.25">
      <c r="B602057" s="78"/>
      <c r="C602057" s="77"/>
    </row>
    <row r="602058" spans="2:3" x14ac:dyDescent="0.25">
      <c r="B602058" s="78"/>
      <c r="C602058" s="77"/>
    </row>
    <row r="602059" spans="2:3" x14ac:dyDescent="0.25">
      <c r="B602059" s="78"/>
      <c r="C602059" s="77"/>
    </row>
    <row r="602060" spans="2:3" x14ac:dyDescent="0.25">
      <c r="B602060" s="78"/>
      <c r="C602060" s="77"/>
    </row>
    <row r="602061" spans="2:3" x14ac:dyDescent="0.25">
      <c r="B602061" s="78"/>
      <c r="C602061" s="77"/>
    </row>
    <row r="602062" spans="2:3" x14ac:dyDescent="0.25">
      <c r="B602062" s="78"/>
      <c r="C602062" s="77"/>
    </row>
    <row r="602063" spans="2:3" x14ac:dyDescent="0.25">
      <c r="B602063" s="78"/>
      <c r="C602063" s="77"/>
    </row>
    <row r="602064" spans="2:3" x14ac:dyDescent="0.25">
      <c r="B602064" s="78"/>
      <c r="C602064" s="77"/>
    </row>
    <row r="602065" spans="2:3" x14ac:dyDescent="0.25">
      <c r="B602065" s="78"/>
      <c r="C602065" s="77"/>
    </row>
    <row r="602066" spans="2:3" x14ac:dyDescent="0.25">
      <c r="B602066" s="78"/>
      <c r="C602066" s="77"/>
    </row>
    <row r="602067" spans="2:3" x14ac:dyDescent="0.25">
      <c r="B602067" s="78"/>
      <c r="C602067" s="77"/>
    </row>
    <row r="602068" spans="2:3" x14ac:dyDescent="0.25">
      <c r="B602068" s="78"/>
      <c r="C602068" s="77"/>
    </row>
    <row r="602178" spans="2:3" x14ac:dyDescent="0.25">
      <c r="B602178" s="78"/>
      <c r="C602178" s="77"/>
    </row>
    <row r="602179" spans="2:3" x14ac:dyDescent="0.25">
      <c r="B602179" s="78"/>
      <c r="C602179" s="77"/>
    </row>
    <row r="602180" spans="2:3" x14ac:dyDescent="0.25">
      <c r="B602180" s="78"/>
      <c r="C602180" s="77"/>
    </row>
    <row r="602181" spans="2:3" x14ac:dyDescent="0.25">
      <c r="B602181" s="78"/>
      <c r="C602181" s="77"/>
    </row>
    <row r="602182" spans="2:3" x14ac:dyDescent="0.25">
      <c r="B602182" s="78"/>
      <c r="C602182" s="77"/>
    </row>
    <row r="602183" spans="2:3" x14ac:dyDescent="0.25">
      <c r="B602183" s="78"/>
      <c r="C602183" s="77"/>
    </row>
    <row r="602184" spans="2:3" x14ac:dyDescent="0.25">
      <c r="B602184" s="78"/>
      <c r="C602184" s="77"/>
    </row>
    <row r="602185" spans="2:3" x14ac:dyDescent="0.25">
      <c r="B602185" s="78"/>
      <c r="C602185" s="77"/>
    </row>
    <row r="602186" spans="2:3" x14ac:dyDescent="0.25">
      <c r="B602186" s="78"/>
      <c r="C602186" s="77"/>
    </row>
    <row r="602187" spans="2:3" x14ac:dyDescent="0.25">
      <c r="B602187" s="78"/>
      <c r="C602187" s="77"/>
    </row>
    <row r="602188" spans="2:3" x14ac:dyDescent="0.25">
      <c r="B602188" s="78"/>
      <c r="C602188" s="77"/>
    </row>
    <row r="602189" spans="2:3" x14ac:dyDescent="0.25">
      <c r="B602189" s="78"/>
      <c r="C602189" s="77"/>
    </row>
    <row r="602190" spans="2:3" x14ac:dyDescent="0.25">
      <c r="B602190" s="78"/>
      <c r="C602190" s="77"/>
    </row>
    <row r="602300" spans="2:3" x14ac:dyDescent="0.25">
      <c r="B602300" s="78"/>
      <c r="C602300" s="77"/>
    </row>
    <row r="602301" spans="2:3" x14ac:dyDescent="0.25">
      <c r="B602301" s="78"/>
      <c r="C602301" s="77"/>
    </row>
    <row r="602302" spans="2:3" x14ac:dyDescent="0.25">
      <c r="B602302" s="78"/>
      <c r="C602302" s="77"/>
    </row>
    <row r="602303" spans="2:3" x14ac:dyDescent="0.25">
      <c r="B602303" s="78"/>
      <c r="C602303" s="77"/>
    </row>
    <row r="602304" spans="2:3" x14ac:dyDescent="0.25">
      <c r="B602304" s="78"/>
      <c r="C602304" s="77"/>
    </row>
    <row r="602305" spans="2:3" x14ac:dyDescent="0.25">
      <c r="B602305" s="78"/>
      <c r="C602305" s="77"/>
    </row>
    <row r="602306" spans="2:3" x14ac:dyDescent="0.25">
      <c r="B602306" s="78"/>
      <c r="C602306" s="77"/>
    </row>
    <row r="602307" spans="2:3" x14ac:dyDescent="0.25">
      <c r="B602307" s="78"/>
      <c r="C602307" s="77"/>
    </row>
    <row r="602308" spans="2:3" x14ac:dyDescent="0.25">
      <c r="B602308" s="78"/>
      <c r="C602308" s="77"/>
    </row>
    <row r="602309" spans="2:3" x14ac:dyDescent="0.25">
      <c r="B602309" s="78"/>
      <c r="C602309" s="77"/>
    </row>
    <row r="602310" spans="2:3" x14ac:dyDescent="0.25">
      <c r="B602310" s="78"/>
      <c r="C602310" s="77"/>
    </row>
    <row r="602311" spans="2:3" x14ac:dyDescent="0.25">
      <c r="B602311" s="78"/>
      <c r="C602311" s="77"/>
    </row>
    <row r="602312" spans="2:3" x14ac:dyDescent="0.25">
      <c r="B602312" s="78"/>
      <c r="C602312" s="77"/>
    </row>
    <row r="602422" spans="2:3" x14ac:dyDescent="0.25">
      <c r="B602422" s="78"/>
      <c r="C602422" s="77"/>
    </row>
    <row r="602423" spans="2:3" x14ac:dyDescent="0.25">
      <c r="B602423" s="78"/>
      <c r="C602423" s="77"/>
    </row>
    <row r="602424" spans="2:3" x14ac:dyDescent="0.25">
      <c r="B602424" s="78"/>
      <c r="C602424" s="77"/>
    </row>
    <row r="602425" spans="2:3" x14ac:dyDescent="0.25">
      <c r="B602425" s="78"/>
      <c r="C602425" s="77"/>
    </row>
    <row r="602426" spans="2:3" x14ac:dyDescent="0.25">
      <c r="B602426" s="78"/>
      <c r="C602426" s="77"/>
    </row>
    <row r="602427" spans="2:3" x14ac:dyDescent="0.25">
      <c r="B602427" s="78"/>
      <c r="C602427" s="77"/>
    </row>
    <row r="602428" spans="2:3" x14ac:dyDescent="0.25">
      <c r="B602428" s="78"/>
      <c r="C602428" s="77"/>
    </row>
    <row r="602429" spans="2:3" x14ac:dyDescent="0.25">
      <c r="B602429" s="78"/>
      <c r="C602429" s="77"/>
    </row>
    <row r="602430" spans="2:3" x14ac:dyDescent="0.25">
      <c r="B602430" s="78"/>
      <c r="C602430" s="77"/>
    </row>
    <row r="602431" spans="2:3" x14ac:dyDescent="0.25">
      <c r="B602431" s="78"/>
      <c r="C602431" s="77"/>
    </row>
    <row r="602432" spans="2:3" x14ac:dyDescent="0.25">
      <c r="B602432" s="78"/>
      <c r="C602432" s="77"/>
    </row>
    <row r="602433" spans="2:3" x14ac:dyDescent="0.25">
      <c r="B602433" s="78"/>
      <c r="C602433" s="77"/>
    </row>
    <row r="602434" spans="2:3" x14ac:dyDescent="0.25">
      <c r="B602434" s="78"/>
      <c r="C602434" s="77"/>
    </row>
    <row r="602544" spans="2:3" x14ac:dyDescent="0.25">
      <c r="B602544" s="78"/>
      <c r="C602544" s="77"/>
    </row>
    <row r="602545" spans="2:3" x14ac:dyDescent="0.25">
      <c r="B602545" s="78"/>
      <c r="C602545" s="77"/>
    </row>
    <row r="602546" spans="2:3" x14ac:dyDescent="0.25">
      <c r="B602546" s="78"/>
      <c r="C602546" s="77"/>
    </row>
    <row r="602547" spans="2:3" x14ac:dyDescent="0.25">
      <c r="B602547" s="78"/>
      <c r="C602547" s="77"/>
    </row>
    <row r="602548" spans="2:3" x14ac:dyDescent="0.25">
      <c r="B602548" s="78"/>
      <c r="C602548" s="77"/>
    </row>
    <row r="602549" spans="2:3" x14ac:dyDescent="0.25">
      <c r="B602549" s="78"/>
      <c r="C602549" s="77"/>
    </row>
    <row r="602550" spans="2:3" x14ac:dyDescent="0.25">
      <c r="B602550" s="78"/>
      <c r="C602550" s="77"/>
    </row>
    <row r="602551" spans="2:3" x14ac:dyDescent="0.25">
      <c r="B602551" s="78"/>
      <c r="C602551" s="77"/>
    </row>
    <row r="602552" spans="2:3" x14ac:dyDescent="0.25">
      <c r="B602552" s="78"/>
      <c r="C602552" s="77"/>
    </row>
    <row r="602553" spans="2:3" x14ac:dyDescent="0.25">
      <c r="B602553" s="78"/>
      <c r="C602553" s="77"/>
    </row>
    <row r="602554" spans="2:3" x14ac:dyDescent="0.25">
      <c r="B602554" s="78"/>
      <c r="C602554" s="77"/>
    </row>
    <row r="602555" spans="2:3" x14ac:dyDescent="0.25">
      <c r="B602555" s="78"/>
      <c r="C602555" s="77"/>
    </row>
    <row r="602556" spans="2:3" x14ac:dyDescent="0.25">
      <c r="B602556" s="78"/>
      <c r="C602556" s="77"/>
    </row>
    <row r="602666" spans="2:3" x14ac:dyDescent="0.25">
      <c r="B602666" s="78"/>
      <c r="C602666" s="77"/>
    </row>
    <row r="602667" spans="2:3" x14ac:dyDescent="0.25">
      <c r="B602667" s="78"/>
      <c r="C602667" s="77"/>
    </row>
    <row r="602668" spans="2:3" x14ac:dyDescent="0.25">
      <c r="B602668" s="78"/>
      <c r="C602668" s="77"/>
    </row>
    <row r="602669" spans="2:3" x14ac:dyDescent="0.25">
      <c r="B602669" s="78"/>
      <c r="C602669" s="77"/>
    </row>
    <row r="602670" spans="2:3" x14ac:dyDescent="0.25">
      <c r="B602670" s="78"/>
      <c r="C602670" s="77"/>
    </row>
    <row r="602671" spans="2:3" x14ac:dyDescent="0.25">
      <c r="B602671" s="78"/>
      <c r="C602671" s="77"/>
    </row>
    <row r="602672" spans="2:3" x14ac:dyDescent="0.25">
      <c r="B602672" s="78"/>
      <c r="C602672" s="77"/>
    </row>
    <row r="602673" spans="2:3" x14ac:dyDescent="0.25">
      <c r="B602673" s="78"/>
      <c r="C602673" s="77"/>
    </row>
    <row r="602674" spans="2:3" x14ac:dyDescent="0.25">
      <c r="B602674" s="78"/>
      <c r="C602674" s="77"/>
    </row>
    <row r="602675" spans="2:3" x14ac:dyDescent="0.25">
      <c r="B602675" s="78"/>
      <c r="C602675" s="77"/>
    </row>
    <row r="602676" spans="2:3" x14ac:dyDescent="0.25">
      <c r="B602676" s="78"/>
      <c r="C602676" s="77"/>
    </row>
    <row r="602677" spans="2:3" x14ac:dyDescent="0.25">
      <c r="B602677" s="78"/>
      <c r="C602677" s="77"/>
    </row>
    <row r="602678" spans="2:3" x14ac:dyDescent="0.25">
      <c r="B602678" s="78"/>
      <c r="C602678" s="77"/>
    </row>
    <row r="602788" spans="2:3" x14ac:dyDescent="0.25">
      <c r="B602788" s="78"/>
      <c r="C602788" s="77"/>
    </row>
    <row r="602789" spans="2:3" x14ac:dyDescent="0.25">
      <c r="B602789" s="78"/>
      <c r="C602789" s="77"/>
    </row>
    <row r="602790" spans="2:3" x14ac:dyDescent="0.25">
      <c r="B602790" s="78"/>
      <c r="C602790" s="77"/>
    </row>
    <row r="602791" spans="2:3" x14ac:dyDescent="0.25">
      <c r="B602791" s="78"/>
      <c r="C602791" s="77"/>
    </row>
    <row r="602792" spans="2:3" x14ac:dyDescent="0.25">
      <c r="B602792" s="78"/>
      <c r="C602792" s="77"/>
    </row>
    <row r="602793" spans="2:3" x14ac:dyDescent="0.25">
      <c r="B602793" s="78"/>
      <c r="C602793" s="77"/>
    </row>
    <row r="602794" spans="2:3" x14ac:dyDescent="0.25">
      <c r="B602794" s="78"/>
      <c r="C602794" s="77"/>
    </row>
    <row r="602795" spans="2:3" x14ac:dyDescent="0.25">
      <c r="B602795" s="78"/>
      <c r="C602795" s="77"/>
    </row>
    <row r="602796" spans="2:3" x14ac:dyDescent="0.25">
      <c r="B602796" s="78"/>
      <c r="C602796" s="77"/>
    </row>
    <row r="602797" spans="2:3" x14ac:dyDescent="0.25">
      <c r="B602797" s="78"/>
      <c r="C602797" s="77"/>
    </row>
    <row r="602798" spans="2:3" x14ac:dyDescent="0.25">
      <c r="B602798" s="78"/>
      <c r="C602798" s="77"/>
    </row>
    <row r="602799" spans="2:3" x14ac:dyDescent="0.25">
      <c r="B602799" s="78"/>
      <c r="C602799" s="77"/>
    </row>
    <row r="602800" spans="2:3" x14ac:dyDescent="0.25">
      <c r="B602800" s="78"/>
      <c r="C602800" s="77"/>
    </row>
    <row r="602910" spans="2:3" x14ac:dyDescent="0.25">
      <c r="B602910" s="78"/>
      <c r="C602910" s="77"/>
    </row>
    <row r="602911" spans="2:3" x14ac:dyDescent="0.25">
      <c r="B602911" s="78"/>
      <c r="C602911" s="77"/>
    </row>
    <row r="602912" spans="2:3" x14ac:dyDescent="0.25">
      <c r="B602912" s="78"/>
      <c r="C602912" s="77"/>
    </row>
    <row r="602913" spans="2:3" x14ac:dyDescent="0.25">
      <c r="B602913" s="78"/>
      <c r="C602913" s="77"/>
    </row>
    <row r="602914" spans="2:3" x14ac:dyDescent="0.25">
      <c r="B602914" s="78"/>
      <c r="C602914" s="77"/>
    </row>
    <row r="602915" spans="2:3" x14ac:dyDescent="0.25">
      <c r="B602915" s="78"/>
      <c r="C602915" s="77"/>
    </row>
    <row r="602916" spans="2:3" x14ac:dyDescent="0.25">
      <c r="B602916" s="78"/>
      <c r="C602916" s="77"/>
    </row>
    <row r="602917" spans="2:3" x14ac:dyDescent="0.25">
      <c r="B602917" s="78"/>
      <c r="C602917" s="77"/>
    </row>
    <row r="602918" spans="2:3" x14ac:dyDescent="0.25">
      <c r="B602918" s="78"/>
      <c r="C602918" s="77"/>
    </row>
    <row r="602919" spans="2:3" x14ac:dyDescent="0.25">
      <c r="B602919" s="78"/>
      <c r="C602919" s="77"/>
    </row>
    <row r="602920" spans="2:3" x14ac:dyDescent="0.25">
      <c r="B602920" s="78"/>
      <c r="C602920" s="77"/>
    </row>
    <row r="602921" spans="2:3" x14ac:dyDescent="0.25">
      <c r="B602921" s="78"/>
      <c r="C602921" s="77"/>
    </row>
    <row r="602922" spans="2:3" x14ac:dyDescent="0.25">
      <c r="B602922" s="78"/>
      <c r="C602922" s="77"/>
    </row>
    <row r="603032" spans="2:3" x14ac:dyDescent="0.25">
      <c r="B603032" s="78"/>
      <c r="C603032" s="77"/>
    </row>
    <row r="603033" spans="2:3" x14ac:dyDescent="0.25">
      <c r="B603033" s="78"/>
      <c r="C603033" s="77"/>
    </row>
    <row r="603034" spans="2:3" x14ac:dyDescent="0.25">
      <c r="B603034" s="78"/>
      <c r="C603034" s="77"/>
    </row>
    <row r="603035" spans="2:3" x14ac:dyDescent="0.25">
      <c r="B603035" s="78"/>
      <c r="C603035" s="77"/>
    </row>
    <row r="603036" spans="2:3" x14ac:dyDescent="0.25">
      <c r="B603036" s="78"/>
      <c r="C603036" s="77"/>
    </row>
    <row r="603037" spans="2:3" x14ac:dyDescent="0.25">
      <c r="B603037" s="78"/>
      <c r="C603037" s="77"/>
    </row>
    <row r="603038" spans="2:3" x14ac:dyDescent="0.25">
      <c r="B603038" s="78"/>
      <c r="C603038" s="77"/>
    </row>
    <row r="603039" spans="2:3" x14ac:dyDescent="0.25">
      <c r="B603039" s="78"/>
      <c r="C603039" s="77"/>
    </row>
    <row r="603040" spans="2:3" x14ac:dyDescent="0.25">
      <c r="B603040" s="78"/>
      <c r="C603040" s="77"/>
    </row>
    <row r="603041" spans="2:3" x14ac:dyDescent="0.25">
      <c r="B603041" s="78"/>
      <c r="C603041" s="77"/>
    </row>
    <row r="603042" spans="2:3" x14ac:dyDescent="0.25">
      <c r="B603042" s="78"/>
      <c r="C603042" s="77"/>
    </row>
    <row r="603043" spans="2:3" x14ac:dyDescent="0.25">
      <c r="B603043" s="78"/>
      <c r="C603043" s="77"/>
    </row>
    <row r="603044" spans="2:3" x14ac:dyDescent="0.25">
      <c r="B603044" s="78"/>
      <c r="C603044" s="77"/>
    </row>
    <row r="603154" spans="2:3" x14ac:dyDescent="0.25">
      <c r="B603154" s="78"/>
      <c r="C603154" s="77"/>
    </row>
    <row r="603155" spans="2:3" x14ac:dyDescent="0.25">
      <c r="B603155" s="78"/>
      <c r="C603155" s="77"/>
    </row>
    <row r="603156" spans="2:3" x14ac:dyDescent="0.25">
      <c r="B603156" s="78"/>
      <c r="C603156" s="77"/>
    </row>
    <row r="603157" spans="2:3" x14ac:dyDescent="0.25">
      <c r="B603157" s="78"/>
      <c r="C603157" s="77"/>
    </row>
    <row r="603158" spans="2:3" x14ac:dyDescent="0.25">
      <c r="B603158" s="78"/>
      <c r="C603158" s="77"/>
    </row>
    <row r="603159" spans="2:3" x14ac:dyDescent="0.25">
      <c r="B603159" s="78"/>
      <c r="C603159" s="77"/>
    </row>
    <row r="603160" spans="2:3" x14ac:dyDescent="0.25">
      <c r="B603160" s="78"/>
      <c r="C603160" s="77"/>
    </row>
    <row r="603161" spans="2:3" x14ac:dyDescent="0.25">
      <c r="B603161" s="78"/>
      <c r="C603161" s="77"/>
    </row>
    <row r="603162" spans="2:3" x14ac:dyDescent="0.25">
      <c r="B603162" s="78"/>
      <c r="C603162" s="77"/>
    </row>
    <row r="603163" spans="2:3" x14ac:dyDescent="0.25">
      <c r="B603163" s="78"/>
      <c r="C603163" s="77"/>
    </row>
    <row r="603164" spans="2:3" x14ac:dyDescent="0.25">
      <c r="B603164" s="78"/>
      <c r="C603164" s="77"/>
    </row>
    <row r="603165" spans="2:3" x14ac:dyDescent="0.25">
      <c r="B603165" s="78"/>
      <c r="C603165" s="77"/>
    </row>
    <row r="603166" spans="2:3" x14ac:dyDescent="0.25">
      <c r="B603166" s="78"/>
      <c r="C603166" s="77"/>
    </row>
    <row r="603276" spans="2:3" x14ac:dyDescent="0.25">
      <c r="B603276" s="78"/>
      <c r="C603276" s="77"/>
    </row>
    <row r="603277" spans="2:3" x14ac:dyDescent="0.25">
      <c r="B603277" s="78"/>
      <c r="C603277" s="77"/>
    </row>
    <row r="603278" spans="2:3" x14ac:dyDescent="0.25">
      <c r="B603278" s="78"/>
      <c r="C603278" s="77"/>
    </row>
    <row r="603279" spans="2:3" x14ac:dyDescent="0.25">
      <c r="B603279" s="78"/>
      <c r="C603279" s="77"/>
    </row>
    <row r="603280" spans="2:3" x14ac:dyDescent="0.25">
      <c r="B603280" s="78"/>
      <c r="C603280" s="77"/>
    </row>
    <row r="603281" spans="2:3" x14ac:dyDescent="0.25">
      <c r="B603281" s="78"/>
      <c r="C603281" s="77"/>
    </row>
    <row r="603282" spans="2:3" x14ac:dyDescent="0.25">
      <c r="B603282" s="78"/>
      <c r="C603282" s="77"/>
    </row>
    <row r="603283" spans="2:3" x14ac:dyDescent="0.25">
      <c r="B603283" s="78"/>
      <c r="C603283" s="77"/>
    </row>
    <row r="603284" spans="2:3" x14ac:dyDescent="0.25">
      <c r="B603284" s="78"/>
      <c r="C603284" s="77"/>
    </row>
    <row r="603285" spans="2:3" x14ac:dyDescent="0.25">
      <c r="B603285" s="78"/>
      <c r="C603285" s="77"/>
    </row>
    <row r="603286" spans="2:3" x14ac:dyDescent="0.25">
      <c r="B603286" s="78"/>
      <c r="C603286" s="77"/>
    </row>
    <row r="603287" spans="2:3" x14ac:dyDescent="0.25">
      <c r="B603287" s="78"/>
      <c r="C603287" s="77"/>
    </row>
    <row r="603288" spans="2:3" x14ac:dyDescent="0.25">
      <c r="B603288" s="78"/>
      <c r="C603288" s="77"/>
    </row>
    <row r="603398" spans="2:3" x14ac:dyDescent="0.25">
      <c r="B603398" s="78"/>
      <c r="C603398" s="77"/>
    </row>
    <row r="603399" spans="2:3" x14ac:dyDescent="0.25">
      <c r="B603399" s="78"/>
      <c r="C603399" s="77"/>
    </row>
    <row r="603400" spans="2:3" x14ac:dyDescent="0.25">
      <c r="B603400" s="78"/>
      <c r="C603400" s="77"/>
    </row>
    <row r="603401" spans="2:3" x14ac:dyDescent="0.25">
      <c r="B603401" s="78"/>
      <c r="C603401" s="77"/>
    </row>
    <row r="603402" spans="2:3" x14ac:dyDescent="0.25">
      <c r="B603402" s="78"/>
      <c r="C603402" s="77"/>
    </row>
    <row r="603403" spans="2:3" x14ac:dyDescent="0.25">
      <c r="B603403" s="78"/>
      <c r="C603403" s="77"/>
    </row>
    <row r="603404" spans="2:3" x14ac:dyDescent="0.25">
      <c r="B603404" s="78"/>
      <c r="C603404" s="77"/>
    </row>
    <row r="603405" spans="2:3" x14ac:dyDescent="0.25">
      <c r="B603405" s="78"/>
      <c r="C603405" s="77"/>
    </row>
    <row r="603406" spans="2:3" x14ac:dyDescent="0.25">
      <c r="B603406" s="78"/>
      <c r="C603406" s="77"/>
    </row>
    <row r="603407" spans="2:3" x14ac:dyDescent="0.25">
      <c r="B603407" s="78"/>
      <c r="C603407" s="77"/>
    </row>
    <row r="603408" spans="2:3" x14ac:dyDescent="0.25">
      <c r="B603408" s="78"/>
      <c r="C603408" s="77"/>
    </row>
    <row r="603409" spans="2:3" x14ac:dyDescent="0.25">
      <c r="B603409" s="78"/>
      <c r="C603409" s="77"/>
    </row>
    <row r="603410" spans="2:3" x14ac:dyDescent="0.25">
      <c r="B603410" s="78"/>
      <c r="C603410" s="77"/>
    </row>
    <row r="603520" spans="2:3" x14ac:dyDescent="0.25">
      <c r="B603520" s="78"/>
      <c r="C603520" s="77"/>
    </row>
    <row r="603521" spans="2:3" x14ac:dyDescent="0.25">
      <c r="B603521" s="78"/>
      <c r="C603521" s="77"/>
    </row>
    <row r="603522" spans="2:3" x14ac:dyDescent="0.25">
      <c r="B603522" s="78"/>
      <c r="C603522" s="77"/>
    </row>
    <row r="603523" spans="2:3" x14ac:dyDescent="0.25">
      <c r="B603523" s="78"/>
      <c r="C603523" s="77"/>
    </row>
    <row r="603524" spans="2:3" x14ac:dyDescent="0.25">
      <c r="B603524" s="78"/>
      <c r="C603524" s="77"/>
    </row>
    <row r="603525" spans="2:3" x14ac:dyDescent="0.25">
      <c r="B603525" s="78"/>
      <c r="C603525" s="77"/>
    </row>
    <row r="603526" spans="2:3" x14ac:dyDescent="0.25">
      <c r="B603526" s="78"/>
      <c r="C603526" s="77"/>
    </row>
    <row r="603527" spans="2:3" x14ac:dyDescent="0.25">
      <c r="B603527" s="78"/>
      <c r="C603527" s="77"/>
    </row>
    <row r="603528" spans="2:3" x14ac:dyDescent="0.25">
      <c r="B603528" s="78"/>
      <c r="C603528" s="77"/>
    </row>
    <row r="603529" spans="2:3" x14ac:dyDescent="0.25">
      <c r="B603529" s="78"/>
      <c r="C603529" s="77"/>
    </row>
    <row r="603530" spans="2:3" x14ac:dyDescent="0.25">
      <c r="B603530" s="78"/>
      <c r="C603530" s="77"/>
    </row>
    <row r="603531" spans="2:3" x14ac:dyDescent="0.25">
      <c r="B603531" s="78"/>
      <c r="C603531" s="77"/>
    </row>
    <row r="603532" spans="2:3" x14ac:dyDescent="0.25">
      <c r="B603532" s="78"/>
      <c r="C603532" s="77"/>
    </row>
    <row r="603642" spans="2:3" x14ac:dyDescent="0.25">
      <c r="B603642" s="78"/>
      <c r="C603642" s="77"/>
    </row>
    <row r="603643" spans="2:3" x14ac:dyDescent="0.25">
      <c r="B603643" s="78"/>
      <c r="C603643" s="77"/>
    </row>
    <row r="603644" spans="2:3" x14ac:dyDescent="0.25">
      <c r="B603644" s="78"/>
      <c r="C603644" s="77"/>
    </row>
    <row r="603645" spans="2:3" x14ac:dyDescent="0.25">
      <c r="B603645" s="78"/>
      <c r="C603645" s="77"/>
    </row>
    <row r="603646" spans="2:3" x14ac:dyDescent="0.25">
      <c r="B603646" s="78"/>
      <c r="C603646" s="77"/>
    </row>
    <row r="603647" spans="2:3" x14ac:dyDescent="0.25">
      <c r="B603647" s="78"/>
      <c r="C603647" s="77"/>
    </row>
    <row r="603648" spans="2:3" x14ac:dyDescent="0.25">
      <c r="B603648" s="78"/>
      <c r="C603648" s="77"/>
    </row>
    <row r="603649" spans="2:3" x14ac:dyDescent="0.25">
      <c r="B603649" s="78"/>
      <c r="C603649" s="77"/>
    </row>
    <row r="603650" spans="2:3" x14ac:dyDescent="0.25">
      <c r="B603650" s="78"/>
      <c r="C603650" s="77"/>
    </row>
    <row r="603651" spans="2:3" x14ac:dyDescent="0.25">
      <c r="B603651" s="78"/>
      <c r="C603651" s="77"/>
    </row>
    <row r="603652" spans="2:3" x14ac:dyDescent="0.25">
      <c r="B603652" s="78"/>
      <c r="C603652" s="77"/>
    </row>
    <row r="603653" spans="2:3" x14ac:dyDescent="0.25">
      <c r="B603653" s="78"/>
      <c r="C603653" s="77"/>
    </row>
    <row r="603654" spans="2:3" x14ac:dyDescent="0.25">
      <c r="B603654" s="78"/>
      <c r="C603654" s="77"/>
    </row>
    <row r="603764" spans="2:3" x14ac:dyDescent="0.25">
      <c r="B603764" s="78"/>
      <c r="C603764" s="77"/>
    </row>
    <row r="603765" spans="2:3" x14ac:dyDescent="0.25">
      <c r="B603765" s="78"/>
      <c r="C603765" s="77"/>
    </row>
    <row r="603766" spans="2:3" x14ac:dyDescent="0.25">
      <c r="B603766" s="78"/>
      <c r="C603766" s="77"/>
    </row>
    <row r="603767" spans="2:3" x14ac:dyDescent="0.25">
      <c r="B603767" s="78"/>
      <c r="C603767" s="77"/>
    </row>
    <row r="603768" spans="2:3" x14ac:dyDescent="0.25">
      <c r="B603768" s="78"/>
      <c r="C603768" s="77"/>
    </row>
    <row r="603769" spans="2:3" x14ac:dyDescent="0.25">
      <c r="B603769" s="78"/>
      <c r="C603769" s="77"/>
    </row>
    <row r="603770" spans="2:3" x14ac:dyDescent="0.25">
      <c r="B603770" s="78"/>
      <c r="C603770" s="77"/>
    </row>
    <row r="603771" spans="2:3" x14ac:dyDescent="0.25">
      <c r="B603771" s="78"/>
      <c r="C603771" s="77"/>
    </row>
    <row r="603772" spans="2:3" x14ac:dyDescent="0.25">
      <c r="B603772" s="78"/>
      <c r="C603772" s="77"/>
    </row>
    <row r="603773" spans="2:3" x14ac:dyDescent="0.25">
      <c r="B603773" s="78"/>
      <c r="C603773" s="77"/>
    </row>
    <row r="603774" spans="2:3" x14ac:dyDescent="0.25">
      <c r="B603774" s="78"/>
      <c r="C603774" s="77"/>
    </row>
    <row r="603775" spans="2:3" x14ac:dyDescent="0.25">
      <c r="B603775" s="78"/>
      <c r="C603775" s="77"/>
    </row>
    <row r="603776" spans="2:3" x14ac:dyDescent="0.25">
      <c r="B603776" s="78"/>
      <c r="C603776" s="77"/>
    </row>
    <row r="603886" spans="2:3" x14ac:dyDescent="0.25">
      <c r="B603886" s="78"/>
      <c r="C603886" s="77"/>
    </row>
    <row r="603887" spans="2:3" x14ac:dyDescent="0.25">
      <c r="B603887" s="78"/>
      <c r="C603887" s="77"/>
    </row>
    <row r="603888" spans="2:3" x14ac:dyDescent="0.25">
      <c r="B603888" s="78"/>
      <c r="C603888" s="77"/>
    </row>
    <row r="603889" spans="2:3" x14ac:dyDescent="0.25">
      <c r="B603889" s="78"/>
      <c r="C603889" s="77"/>
    </row>
    <row r="603890" spans="2:3" x14ac:dyDescent="0.25">
      <c r="B603890" s="78"/>
      <c r="C603890" s="77"/>
    </row>
    <row r="603891" spans="2:3" x14ac:dyDescent="0.25">
      <c r="B603891" s="78"/>
      <c r="C603891" s="77"/>
    </row>
    <row r="603892" spans="2:3" x14ac:dyDescent="0.25">
      <c r="B603892" s="78"/>
      <c r="C603892" s="77"/>
    </row>
    <row r="603893" spans="2:3" x14ac:dyDescent="0.25">
      <c r="B603893" s="78"/>
      <c r="C603893" s="77"/>
    </row>
    <row r="603894" spans="2:3" x14ac:dyDescent="0.25">
      <c r="B603894" s="78"/>
      <c r="C603894" s="77"/>
    </row>
    <row r="603895" spans="2:3" x14ac:dyDescent="0.25">
      <c r="B603895" s="78"/>
      <c r="C603895" s="77"/>
    </row>
    <row r="603896" spans="2:3" x14ac:dyDescent="0.25">
      <c r="B603896" s="78"/>
      <c r="C603896" s="77"/>
    </row>
    <row r="603897" spans="2:3" x14ac:dyDescent="0.25">
      <c r="B603897" s="78"/>
      <c r="C603897" s="77"/>
    </row>
    <row r="603898" spans="2:3" x14ac:dyDescent="0.25">
      <c r="B603898" s="78"/>
      <c r="C603898" s="77"/>
    </row>
    <row r="604008" spans="2:3" x14ac:dyDescent="0.25">
      <c r="B604008" s="78"/>
      <c r="C604008" s="77"/>
    </row>
    <row r="604009" spans="2:3" x14ac:dyDescent="0.25">
      <c r="B604009" s="78"/>
      <c r="C604009" s="77"/>
    </row>
    <row r="604010" spans="2:3" x14ac:dyDescent="0.25">
      <c r="B604010" s="78"/>
      <c r="C604010" s="77"/>
    </row>
    <row r="604011" spans="2:3" x14ac:dyDescent="0.25">
      <c r="B604011" s="78"/>
      <c r="C604011" s="77"/>
    </row>
    <row r="604012" spans="2:3" x14ac:dyDescent="0.25">
      <c r="B604012" s="78"/>
      <c r="C604012" s="77"/>
    </row>
    <row r="604013" spans="2:3" x14ac:dyDescent="0.25">
      <c r="B604013" s="78"/>
      <c r="C604013" s="77"/>
    </row>
    <row r="604014" spans="2:3" x14ac:dyDescent="0.25">
      <c r="B604014" s="78"/>
      <c r="C604014" s="77"/>
    </row>
    <row r="604015" spans="2:3" x14ac:dyDescent="0.25">
      <c r="B604015" s="78"/>
      <c r="C604015" s="77"/>
    </row>
    <row r="604016" spans="2:3" x14ac:dyDescent="0.25">
      <c r="B604016" s="78"/>
      <c r="C604016" s="77"/>
    </row>
    <row r="604017" spans="2:3" x14ac:dyDescent="0.25">
      <c r="B604017" s="78"/>
      <c r="C604017" s="77"/>
    </row>
    <row r="604018" spans="2:3" x14ac:dyDescent="0.25">
      <c r="B604018" s="78"/>
      <c r="C604018" s="77"/>
    </row>
    <row r="604019" spans="2:3" x14ac:dyDescent="0.25">
      <c r="B604019" s="78"/>
      <c r="C604019" s="77"/>
    </row>
    <row r="604020" spans="2:3" x14ac:dyDescent="0.25">
      <c r="B604020" s="78"/>
      <c r="C604020" s="77"/>
    </row>
    <row r="604130" spans="2:3" x14ac:dyDescent="0.25">
      <c r="B604130" s="78"/>
      <c r="C604130" s="77"/>
    </row>
    <row r="604131" spans="2:3" x14ac:dyDescent="0.25">
      <c r="B604131" s="78"/>
      <c r="C604131" s="77"/>
    </row>
    <row r="604132" spans="2:3" x14ac:dyDescent="0.25">
      <c r="B604132" s="78"/>
      <c r="C604132" s="77"/>
    </row>
    <row r="604133" spans="2:3" x14ac:dyDescent="0.25">
      <c r="B604133" s="78"/>
      <c r="C604133" s="77"/>
    </row>
    <row r="604134" spans="2:3" x14ac:dyDescent="0.25">
      <c r="B604134" s="78"/>
      <c r="C604134" s="77"/>
    </row>
    <row r="604135" spans="2:3" x14ac:dyDescent="0.25">
      <c r="B604135" s="78"/>
      <c r="C604135" s="77"/>
    </row>
    <row r="604136" spans="2:3" x14ac:dyDescent="0.25">
      <c r="B604136" s="78"/>
      <c r="C604136" s="77"/>
    </row>
    <row r="604137" spans="2:3" x14ac:dyDescent="0.25">
      <c r="B604137" s="78"/>
      <c r="C604137" s="77"/>
    </row>
    <row r="604138" spans="2:3" x14ac:dyDescent="0.25">
      <c r="B604138" s="78"/>
      <c r="C604138" s="77"/>
    </row>
    <row r="604139" spans="2:3" x14ac:dyDescent="0.25">
      <c r="B604139" s="78"/>
      <c r="C604139" s="77"/>
    </row>
    <row r="604140" spans="2:3" x14ac:dyDescent="0.25">
      <c r="B604140" s="78"/>
      <c r="C604140" s="77"/>
    </row>
    <row r="604141" spans="2:3" x14ac:dyDescent="0.25">
      <c r="B604141" s="78"/>
      <c r="C604141" s="77"/>
    </row>
    <row r="604142" spans="2:3" x14ac:dyDescent="0.25">
      <c r="B604142" s="78"/>
      <c r="C604142" s="77"/>
    </row>
    <row r="604252" spans="2:3" x14ac:dyDescent="0.25">
      <c r="B604252" s="78"/>
      <c r="C604252" s="77"/>
    </row>
    <row r="604253" spans="2:3" x14ac:dyDescent="0.25">
      <c r="B604253" s="78"/>
      <c r="C604253" s="77"/>
    </row>
    <row r="604254" spans="2:3" x14ac:dyDescent="0.25">
      <c r="B604254" s="78"/>
      <c r="C604254" s="77"/>
    </row>
    <row r="604255" spans="2:3" x14ac:dyDescent="0.25">
      <c r="B604255" s="78"/>
      <c r="C604255" s="77"/>
    </row>
    <row r="604256" spans="2:3" x14ac:dyDescent="0.25">
      <c r="B604256" s="78"/>
      <c r="C604256" s="77"/>
    </row>
    <row r="604257" spans="2:3" x14ac:dyDescent="0.25">
      <c r="B604257" s="78"/>
      <c r="C604257" s="77"/>
    </row>
    <row r="604258" spans="2:3" x14ac:dyDescent="0.25">
      <c r="B604258" s="78"/>
      <c r="C604258" s="77"/>
    </row>
    <row r="604259" spans="2:3" x14ac:dyDescent="0.25">
      <c r="B604259" s="78"/>
      <c r="C604259" s="77"/>
    </row>
    <row r="604260" spans="2:3" x14ac:dyDescent="0.25">
      <c r="B604260" s="78"/>
      <c r="C604260" s="77"/>
    </row>
    <row r="604261" spans="2:3" x14ac:dyDescent="0.25">
      <c r="B604261" s="78"/>
      <c r="C604261" s="77"/>
    </row>
    <row r="604262" spans="2:3" x14ac:dyDescent="0.25">
      <c r="B604262" s="78"/>
      <c r="C604262" s="77"/>
    </row>
    <row r="604263" spans="2:3" x14ac:dyDescent="0.25">
      <c r="B604263" s="78"/>
      <c r="C604263" s="77"/>
    </row>
    <row r="604264" spans="2:3" x14ac:dyDescent="0.25">
      <c r="B604264" s="78"/>
      <c r="C604264" s="77"/>
    </row>
    <row r="604374" spans="2:3" x14ac:dyDescent="0.25">
      <c r="B604374" s="78"/>
      <c r="C604374" s="77"/>
    </row>
    <row r="604375" spans="2:3" x14ac:dyDescent="0.25">
      <c r="B604375" s="78"/>
      <c r="C604375" s="77"/>
    </row>
    <row r="604376" spans="2:3" x14ac:dyDescent="0.25">
      <c r="B604376" s="78"/>
      <c r="C604376" s="77"/>
    </row>
    <row r="604377" spans="2:3" x14ac:dyDescent="0.25">
      <c r="B604377" s="78"/>
      <c r="C604377" s="77"/>
    </row>
    <row r="604378" spans="2:3" x14ac:dyDescent="0.25">
      <c r="B604378" s="78"/>
      <c r="C604378" s="77"/>
    </row>
    <row r="604379" spans="2:3" x14ac:dyDescent="0.25">
      <c r="B604379" s="78"/>
      <c r="C604379" s="77"/>
    </row>
    <row r="604380" spans="2:3" x14ac:dyDescent="0.25">
      <c r="B604380" s="78"/>
      <c r="C604380" s="77"/>
    </row>
    <row r="604381" spans="2:3" x14ac:dyDescent="0.25">
      <c r="B604381" s="78"/>
      <c r="C604381" s="77"/>
    </row>
    <row r="604382" spans="2:3" x14ac:dyDescent="0.25">
      <c r="B604382" s="78"/>
      <c r="C604382" s="77"/>
    </row>
    <row r="604383" spans="2:3" x14ac:dyDescent="0.25">
      <c r="B604383" s="78"/>
      <c r="C604383" s="77"/>
    </row>
    <row r="604384" spans="2:3" x14ac:dyDescent="0.25">
      <c r="B604384" s="78"/>
      <c r="C604384" s="77"/>
    </row>
    <row r="604385" spans="2:3" x14ac:dyDescent="0.25">
      <c r="B604385" s="78"/>
      <c r="C604385" s="77"/>
    </row>
    <row r="604386" spans="2:3" x14ac:dyDescent="0.25">
      <c r="B604386" s="78"/>
      <c r="C604386" s="77"/>
    </row>
    <row r="604496" spans="2:3" x14ac:dyDescent="0.25">
      <c r="B604496" s="78"/>
      <c r="C604496" s="77"/>
    </row>
    <row r="604497" spans="2:3" x14ac:dyDescent="0.25">
      <c r="B604497" s="78"/>
      <c r="C604497" s="77"/>
    </row>
    <row r="604498" spans="2:3" x14ac:dyDescent="0.25">
      <c r="B604498" s="78"/>
      <c r="C604498" s="77"/>
    </row>
    <row r="604499" spans="2:3" x14ac:dyDescent="0.25">
      <c r="B604499" s="78"/>
      <c r="C604499" s="77"/>
    </row>
    <row r="604500" spans="2:3" x14ac:dyDescent="0.25">
      <c r="B604500" s="78"/>
      <c r="C604500" s="77"/>
    </row>
    <row r="604501" spans="2:3" x14ac:dyDescent="0.25">
      <c r="B604501" s="78"/>
      <c r="C604501" s="77"/>
    </row>
    <row r="604502" spans="2:3" x14ac:dyDescent="0.25">
      <c r="B604502" s="78"/>
      <c r="C604502" s="77"/>
    </row>
    <row r="604503" spans="2:3" x14ac:dyDescent="0.25">
      <c r="B604503" s="78"/>
      <c r="C604503" s="77"/>
    </row>
    <row r="604504" spans="2:3" x14ac:dyDescent="0.25">
      <c r="B604504" s="78"/>
      <c r="C604504" s="77"/>
    </row>
    <row r="604505" spans="2:3" x14ac:dyDescent="0.25">
      <c r="B604505" s="78"/>
      <c r="C604505" s="77"/>
    </row>
    <row r="604506" spans="2:3" x14ac:dyDescent="0.25">
      <c r="B604506" s="78"/>
      <c r="C604506" s="77"/>
    </row>
    <row r="604507" spans="2:3" x14ac:dyDescent="0.25">
      <c r="B604507" s="78"/>
      <c r="C604507" s="77"/>
    </row>
    <row r="604508" spans="2:3" x14ac:dyDescent="0.25">
      <c r="B604508" s="78"/>
      <c r="C604508" s="77"/>
    </row>
    <row r="604618" spans="2:3" x14ac:dyDescent="0.25">
      <c r="B604618" s="78"/>
      <c r="C604618" s="77"/>
    </row>
    <row r="604619" spans="2:3" x14ac:dyDescent="0.25">
      <c r="B604619" s="78"/>
      <c r="C604619" s="77"/>
    </row>
    <row r="604620" spans="2:3" x14ac:dyDescent="0.25">
      <c r="B604620" s="78"/>
      <c r="C604620" s="77"/>
    </row>
    <row r="604621" spans="2:3" x14ac:dyDescent="0.25">
      <c r="B604621" s="78"/>
      <c r="C604621" s="77"/>
    </row>
    <row r="604622" spans="2:3" x14ac:dyDescent="0.25">
      <c r="B604622" s="78"/>
      <c r="C604622" s="77"/>
    </row>
    <row r="604623" spans="2:3" x14ac:dyDescent="0.25">
      <c r="B604623" s="78"/>
      <c r="C604623" s="77"/>
    </row>
    <row r="604624" spans="2:3" x14ac:dyDescent="0.25">
      <c r="B604624" s="78"/>
      <c r="C604624" s="77"/>
    </row>
    <row r="604625" spans="2:3" x14ac:dyDescent="0.25">
      <c r="B604625" s="78"/>
      <c r="C604625" s="77"/>
    </row>
    <row r="604626" spans="2:3" x14ac:dyDescent="0.25">
      <c r="B604626" s="78"/>
      <c r="C604626" s="77"/>
    </row>
    <row r="604627" spans="2:3" x14ac:dyDescent="0.25">
      <c r="B604627" s="78"/>
      <c r="C604627" s="77"/>
    </row>
    <row r="604628" spans="2:3" x14ac:dyDescent="0.25">
      <c r="B604628" s="78"/>
      <c r="C604628" s="77"/>
    </row>
    <row r="604629" spans="2:3" x14ac:dyDescent="0.25">
      <c r="B604629" s="78"/>
      <c r="C604629" s="77"/>
    </row>
    <row r="604630" spans="2:3" x14ac:dyDescent="0.25">
      <c r="B604630" s="78"/>
      <c r="C604630" s="77"/>
    </row>
    <row r="604740" spans="2:3" x14ac:dyDescent="0.25">
      <c r="B604740" s="78"/>
      <c r="C604740" s="77"/>
    </row>
    <row r="604741" spans="2:3" x14ac:dyDescent="0.25">
      <c r="B604741" s="78"/>
      <c r="C604741" s="77"/>
    </row>
    <row r="604742" spans="2:3" x14ac:dyDescent="0.25">
      <c r="B604742" s="78"/>
      <c r="C604742" s="77"/>
    </row>
    <row r="604743" spans="2:3" x14ac:dyDescent="0.25">
      <c r="B604743" s="78"/>
      <c r="C604743" s="77"/>
    </row>
    <row r="604744" spans="2:3" x14ac:dyDescent="0.25">
      <c r="B604744" s="78"/>
      <c r="C604744" s="77"/>
    </row>
    <row r="604745" spans="2:3" x14ac:dyDescent="0.25">
      <c r="B604745" s="78"/>
      <c r="C604745" s="77"/>
    </row>
    <row r="604746" spans="2:3" x14ac:dyDescent="0.25">
      <c r="B604746" s="78"/>
      <c r="C604746" s="77"/>
    </row>
    <row r="604747" spans="2:3" x14ac:dyDescent="0.25">
      <c r="B604747" s="78"/>
      <c r="C604747" s="77"/>
    </row>
    <row r="604748" spans="2:3" x14ac:dyDescent="0.25">
      <c r="B604748" s="78"/>
      <c r="C604748" s="77"/>
    </row>
    <row r="604749" spans="2:3" x14ac:dyDescent="0.25">
      <c r="B604749" s="78"/>
      <c r="C604749" s="77"/>
    </row>
    <row r="604750" spans="2:3" x14ac:dyDescent="0.25">
      <c r="B604750" s="78"/>
      <c r="C604750" s="77"/>
    </row>
    <row r="604751" spans="2:3" x14ac:dyDescent="0.25">
      <c r="B604751" s="78"/>
      <c r="C604751" s="77"/>
    </row>
    <row r="604752" spans="2:3" x14ac:dyDescent="0.25">
      <c r="B604752" s="78"/>
      <c r="C604752" s="77"/>
    </row>
    <row r="604862" spans="2:3" x14ac:dyDescent="0.25">
      <c r="B604862" s="78"/>
      <c r="C604862" s="77"/>
    </row>
    <row r="604863" spans="2:3" x14ac:dyDescent="0.25">
      <c r="B604863" s="78"/>
      <c r="C604863" s="77"/>
    </row>
    <row r="604864" spans="2:3" x14ac:dyDescent="0.25">
      <c r="B604864" s="78"/>
      <c r="C604864" s="77"/>
    </row>
    <row r="604865" spans="2:3" x14ac:dyDescent="0.25">
      <c r="B604865" s="78"/>
      <c r="C604865" s="77"/>
    </row>
    <row r="604866" spans="2:3" x14ac:dyDescent="0.25">
      <c r="B604866" s="78"/>
      <c r="C604866" s="77"/>
    </row>
    <row r="604867" spans="2:3" x14ac:dyDescent="0.25">
      <c r="B604867" s="78"/>
      <c r="C604867" s="77"/>
    </row>
    <row r="604868" spans="2:3" x14ac:dyDescent="0.25">
      <c r="B604868" s="78"/>
      <c r="C604868" s="77"/>
    </row>
    <row r="604869" spans="2:3" x14ac:dyDescent="0.25">
      <c r="B604869" s="78"/>
      <c r="C604869" s="77"/>
    </row>
    <row r="604870" spans="2:3" x14ac:dyDescent="0.25">
      <c r="B604870" s="78"/>
      <c r="C604870" s="77"/>
    </row>
    <row r="604871" spans="2:3" x14ac:dyDescent="0.25">
      <c r="B604871" s="78"/>
      <c r="C604871" s="77"/>
    </row>
    <row r="604872" spans="2:3" x14ac:dyDescent="0.25">
      <c r="B604872" s="78"/>
      <c r="C604872" s="77"/>
    </row>
    <row r="604873" spans="2:3" x14ac:dyDescent="0.25">
      <c r="B604873" s="78"/>
      <c r="C604873" s="77"/>
    </row>
    <row r="604874" spans="2:3" x14ac:dyDescent="0.25">
      <c r="B604874" s="78"/>
      <c r="C604874" s="77"/>
    </row>
    <row r="604984" spans="2:3" x14ac:dyDescent="0.25">
      <c r="B604984" s="78"/>
      <c r="C604984" s="77"/>
    </row>
    <row r="604985" spans="2:3" x14ac:dyDescent="0.25">
      <c r="B604985" s="78"/>
      <c r="C604985" s="77"/>
    </row>
    <row r="604986" spans="2:3" x14ac:dyDescent="0.25">
      <c r="B604986" s="78"/>
      <c r="C604986" s="77"/>
    </row>
    <row r="604987" spans="2:3" x14ac:dyDescent="0.25">
      <c r="B604987" s="78"/>
      <c r="C604987" s="77"/>
    </row>
    <row r="604988" spans="2:3" x14ac:dyDescent="0.25">
      <c r="B604988" s="78"/>
      <c r="C604988" s="77"/>
    </row>
    <row r="604989" spans="2:3" x14ac:dyDescent="0.25">
      <c r="B604989" s="78"/>
      <c r="C604989" s="77"/>
    </row>
    <row r="604990" spans="2:3" x14ac:dyDescent="0.25">
      <c r="B604990" s="78"/>
      <c r="C604990" s="77"/>
    </row>
    <row r="604991" spans="2:3" x14ac:dyDescent="0.25">
      <c r="B604991" s="78"/>
      <c r="C604991" s="77"/>
    </row>
    <row r="604992" spans="2:3" x14ac:dyDescent="0.25">
      <c r="B604992" s="78"/>
      <c r="C604992" s="77"/>
    </row>
    <row r="604993" spans="2:3" x14ac:dyDescent="0.25">
      <c r="B604993" s="78"/>
      <c r="C604993" s="77"/>
    </row>
    <row r="604994" spans="2:3" x14ac:dyDescent="0.25">
      <c r="B604994" s="78"/>
      <c r="C604994" s="77"/>
    </row>
    <row r="604995" spans="2:3" x14ac:dyDescent="0.25">
      <c r="B604995" s="78"/>
      <c r="C604995" s="77"/>
    </row>
    <row r="604996" spans="2:3" x14ac:dyDescent="0.25">
      <c r="B604996" s="78"/>
      <c r="C604996" s="77"/>
    </row>
    <row r="605106" spans="2:3" x14ac:dyDescent="0.25">
      <c r="B605106" s="78"/>
      <c r="C605106" s="77"/>
    </row>
    <row r="605107" spans="2:3" x14ac:dyDescent="0.25">
      <c r="B605107" s="78"/>
      <c r="C605107" s="77"/>
    </row>
    <row r="605108" spans="2:3" x14ac:dyDescent="0.25">
      <c r="B605108" s="78"/>
      <c r="C605108" s="77"/>
    </row>
    <row r="605109" spans="2:3" x14ac:dyDescent="0.25">
      <c r="B605109" s="78"/>
      <c r="C605109" s="77"/>
    </row>
    <row r="605110" spans="2:3" x14ac:dyDescent="0.25">
      <c r="B605110" s="78"/>
      <c r="C605110" s="77"/>
    </row>
    <row r="605111" spans="2:3" x14ac:dyDescent="0.25">
      <c r="B605111" s="78"/>
      <c r="C605111" s="77"/>
    </row>
    <row r="605112" spans="2:3" x14ac:dyDescent="0.25">
      <c r="B605112" s="78"/>
      <c r="C605112" s="77"/>
    </row>
    <row r="605113" spans="2:3" x14ac:dyDescent="0.25">
      <c r="B605113" s="78"/>
      <c r="C605113" s="77"/>
    </row>
    <row r="605114" spans="2:3" x14ac:dyDescent="0.25">
      <c r="B605114" s="78"/>
      <c r="C605114" s="77"/>
    </row>
    <row r="605115" spans="2:3" x14ac:dyDescent="0.25">
      <c r="B605115" s="78"/>
      <c r="C605115" s="77"/>
    </row>
    <row r="605116" spans="2:3" x14ac:dyDescent="0.25">
      <c r="B605116" s="78"/>
      <c r="C605116" s="77"/>
    </row>
    <row r="605117" spans="2:3" x14ac:dyDescent="0.25">
      <c r="B605117" s="78"/>
      <c r="C605117" s="77"/>
    </row>
    <row r="605118" spans="2:3" x14ac:dyDescent="0.25">
      <c r="B605118" s="78"/>
      <c r="C605118" s="77"/>
    </row>
    <row r="605228" spans="2:3" x14ac:dyDescent="0.25">
      <c r="B605228" s="78"/>
      <c r="C605228" s="77"/>
    </row>
    <row r="605229" spans="2:3" x14ac:dyDescent="0.25">
      <c r="B605229" s="78"/>
      <c r="C605229" s="77"/>
    </row>
    <row r="605230" spans="2:3" x14ac:dyDescent="0.25">
      <c r="B605230" s="78"/>
      <c r="C605230" s="77"/>
    </row>
    <row r="605231" spans="2:3" x14ac:dyDescent="0.25">
      <c r="B605231" s="78"/>
      <c r="C605231" s="77"/>
    </row>
    <row r="605232" spans="2:3" x14ac:dyDescent="0.25">
      <c r="B605232" s="78"/>
      <c r="C605232" s="77"/>
    </row>
    <row r="605233" spans="2:3" x14ac:dyDescent="0.25">
      <c r="B605233" s="78"/>
      <c r="C605233" s="77"/>
    </row>
    <row r="605234" spans="2:3" x14ac:dyDescent="0.25">
      <c r="B605234" s="78"/>
      <c r="C605234" s="77"/>
    </row>
    <row r="605235" spans="2:3" x14ac:dyDescent="0.25">
      <c r="B605235" s="78"/>
      <c r="C605235" s="77"/>
    </row>
    <row r="605236" spans="2:3" x14ac:dyDescent="0.25">
      <c r="B605236" s="78"/>
      <c r="C605236" s="77"/>
    </row>
    <row r="605237" spans="2:3" x14ac:dyDescent="0.25">
      <c r="B605237" s="78"/>
      <c r="C605237" s="77"/>
    </row>
    <row r="605238" spans="2:3" x14ac:dyDescent="0.25">
      <c r="B605238" s="78"/>
      <c r="C605238" s="77"/>
    </row>
    <row r="605239" spans="2:3" x14ac:dyDescent="0.25">
      <c r="B605239" s="78"/>
      <c r="C605239" s="77"/>
    </row>
    <row r="605240" spans="2:3" x14ac:dyDescent="0.25">
      <c r="B605240" s="78"/>
      <c r="C605240" s="77"/>
    </row>
    <row r="605350" spans="2:3" x14ac:dyDescent="0.25">
      <c r="B605350" s="78"/>
      <c r="C605350" s="77"/>
    </row>
    <row r="605351" spans="2:3" x14ac:dyDescent="0.25">
      <c r="B605351" s="78"/>
      <c r="C605351" s="77"/>
    </row>
    <row r="605352" spans="2:3" x14ac:dyDescent="0.25">
      <c r="B605352" s="78"/>
      <c r="C605352" s="77"/>
    </row>
    <row r="605353" spans="2:3" x14ac:dyDescent="0.25">
      <c r="B605353" s="78"/>
      <c r="C605353" s="77"/>
    </row>
    <row r="605354" spans="2:3" x14ac:dyDescent="0.25">
      <c r="B605354" s="78"/>
      <c r="C605354" s="77"/>
    </row>
    <row r="605355" spans="2:3" x14ac:dyDescent="0.25">
      <c r="B605355" s="78"/>
      <c r="C605355" s="77"/>
    </row>
    <row r="605356" spans="2:3" x14ac:dyDescent="0.25">
      <c r="B605356" s="78"/>
      <c r="C605356" s="77"/>
    </row>
    <row r="605357" spans="2:3" x14ac:dyDescent="0.25">
      <c r="B605357" s="78"/>
      <c r="C605357" s="77"/>
    </row>
    <row r="605358" spans="2:3" x14ac:dyDescent="0.25">
      <c r="B605358" s="78"/>
      <c r="C605358" s="77"/>
    </row>
    <row r="605359" spans="2:3" x14ac:dyDescent="0.25">
      <c r="B605359" s="78"/>
      <c r="C605359" s="77"/>
    </row>
    <row r="605360" spans="2:3" x14ac:dyDescent="0.25">
      <c r="B605360" s="78"/>
      <c r="C605360" s="77"/>
    </row>
    <row r="605361" spans="2:3" x14ac:dyDescent="0.25">
      <c r="B605361" s="78"/>
      <c r="C605361" s="77"/>
    </row>
    <row r="605362" spans="2:3" x14ac:dyDescent="0.25">
      <c r="B605362" s="78"/>
      <c r="C605362" s="77"/>
    </row>
    <row r="605472" spans="2:3" x14ac:dyDescent="0.25">
      <c r="B605472" s="78"/>
      <c r="C605472" s="77"/>
    </row>
    <row r="605473" spans="2:3" x14ac:dyDescent="0.25">
      <c r="B605473" s="78"/>
      <c r="C605473" s="77"/>
    </row>
    <row r="605474" spans="2:3" x14ac:dyDescent="0.25">
      <c r="B605474" s="78"/>
      <c r="C605474" s="77"/>
    </row>
    <row r="605475" spans="2:3" x14ac:dyDescent="0.25">
      <c r="B605475" s="78"/>
      <c r="C605475" s="77"/>
    </row>
    <row r="605476" spans="2:3" x14ac:dyDescent="0.25">
      <c r="B605476" s="78"/>
      <c r="C605476" s="77"/>
    </row>
    <row r="605477" spans="2:3" x14ac:dyDescent="0.25">
      <c r="B605477" s="78"/>
      <c r="C605477" s="77"/>
    </row>
    <row r="605478" spans="2:3" x14ac:dyDescent="0.25">
      <c r="B605478" s="78"/>
      <c r="C605478" s="77"/>
    </row>
    <row r="605479" spans="2:3" x14ac:dyDescent="0.25">
      <c r="B605479" s="78"/>
      <c r="C605479" s="77"/>
    </row>
    <row r="605480" spans="2:3" x14ac:dyDescent="0.25">
      <c r="B605480" s="78"/>
      <c r="C605480" s="77"/>
    </row>
    <row r="605481" spans="2:3" x14ac:dyDescent="0.25">
      <c r="B605481" s="78"/>
      <c r="C605481" s="77"/>
    </row>
    <row r="605482" spans="2:3" x14ac:dyDescent="0.25">
      <c r="B605482" s="78"/>
      <c r="C605482" s="77"/>
    </row>
    <row r="605483" spans="2:3" x14ac:dyDescent="0.25">
      <c r="B605483" s="78"/>
      <c r="C605483" s="77"/>
    </row>
    <row r="605484" spans="2:3" x14ac:dyDescent="0.25">
      <c r="B605484" s="78"/>
      <c r="C605484" s="77"/>
    </row>
    <row r="605594" spans="2:3" x14ac:dyDescent="0.25">
      <c r="B605594" s="78"/>
      <c r="C605594" s="77"/>
    </row>
    <row r="605595" spans="2:3" x14ac:dyDescent="0.25">
      <c r="B605595" s="78"/>
      <c r="C605595" s="77"/>
    </row>
    <row r="605596" spans="2:3" x14ac:dyDescent="0.25">
      <c r="B605596" s="78"/>
      <c r="C605596" s="77"/>
    </row>
    <row r="605597" spans="2:3" x14ac:dyDescent="0.25">
      <c r="B605597" s="78"/>
      <c r="C605597" s="77"/>
    </row>
    <row r="605598" spans="2:3" x14ac:dyDescent="0.25">
      <c r="B605598" s="78"/>
      <c r="C605598" s="77"/>
    </row>
    <row r="605599" spans="2:3" x14ac:dyDescent="0.25">
      <c r="B605599" s="78"/>
      <c r="C605599" s="77"/>
    </row>
    <row r="605600" spans="2:3" x14ac:dyDescent="0.25">
      <c r="B605600" s="78"/>
      <c r="C605600" s="77"/>
    </row>
    <row r="605601" spans="2:3" x14ac:dyDescent="0.25">
      <c r="B605601" s="78"/>
      <c r="C605601" s="77"/>
    </row>
    <row r="605602" spans="2:3" x14ac:dyDescent="0.25">
      <c r="B605602" s="78"/>
      <c r="C605602" s="77"/>
    </row>
    <row r="605603" spans="2:3" x14ac:dyDescent="0.25">
      <c r="B605603" s="78"/>
      <c r="C605603" s="77"/>
    </row>
    <row r="605604" spans="2:3" x14ac:dyDescent="0.25">
      <c r="B605604" s="78"/>
      <c r="C605604" s="77"/>
    </row>
    <row r="605605" spans="2:3" x14ac:dyDescent="0.25">
      <c r="B605605" s="78"/>
      <c r="C605605" s="77"/>
    </row>
    <row r="605606" spans="2:3" x14ac:dyDescent="0.25">
      <c r="B605606" s="78"/>
      <c r="C605606" s="77"/>
    </row>
    <row r="605716" spans="2:3" x14ac:dyDescent="0.25">
      <c r="B605716" s="78"/>
      <c r="C605716" s="77"/>
    </row>
    <row r="605717" spans="2:3" x14ac:dyDescent="0.25">
      <c r="B605717" s="78"/>
      <c r="C605717" s="77"/>
    </row>
    <row r="605718" spans="2:3" x14ac:dyDescent="0.25">
      <c r="B605718" s="78"/>
      <c r="C605718" s="77"/>
    </row>
    <row r="605719" spans="2:3" x14ac:dyDescent="0.25">
      <c r="B605719" s="78"/>
      <c r="C605719" s="77"/>
    </row>
    <row r="605720" spans="2:3" x14ac:dyDescent="0.25">
      <c r="B605720" s="78"/>
      <c r="C605720" s="77"/>
    </row>
    <row r="605721" spans="2:3" x14ac:dyDescent="0.25">
      <c r="B605721" s="78"/>
      <c r="C605721" s="77"/>
    </row>
    <row r="605722" spans="2:3" x14ac:dyDescent="0.25">
      <c r="B605722" s="78"/>
      <c r="C605722" s="77"/>
    </row>
    <row r="605723" spans="2:3" x14ac:dyDescent="0.25">
      <c r="B605723" s="78"/>
      <c r="C605723" s="77"/>
    </row>
    <row r="605724" spans="2:3" x14ac:dyDescent="0.25">
      <c r="B605724" s="78"/>
      <c r="C605724" s="77"/>
    </row>
    <row r="605725" spans="2:3" x14ac:dyDescent="0.25">
      <c r="B605725" s="78"/>
      <c r="C605725" s="77"/>
    </row>
    <row r="605726" spans="2:3" x14ac:dyDescent="0.25">
      <c r="B605726" s="78"/>
      <c r="C605726" s="77"/>
    </row>
    <row r="605727" spans="2:3" x14ac:dyDescent="0.25">
      <c r="B605727" s="78"/>
      <c r="C605727" s="77"/>
    </row>
    <row r="605728" spans="2:3" x14ac:dyDescent="0.25">
      <c r="B605728" s="78"/>
      <c r="C605728" s="77"/>
    </row>
    <row r="605838" spans="2:3" x14ac:dyDescent="0.25">
      <c r="B605838" s="78"/>
      <c r="C605838" s="77"/>
    </row>
    <row r="605839" spans="2:3" x14ac:dyDescent="0.25">
      <c r="B605839" s="78"/>
      <c r="C605839" s="77"/>
    </row>
    <row r="605840" spans="2:3" x14ac:dyDescent="0.25">
      <c r="B605840" s="78"/>
      <c r="C605840" s="77"/>
    </row>
    <row r="605841" spans="2:3" x14ac:dyDescent="0.25">
      <c r="B605841" s="78"/>
      <c r="C605841" s="77"/>
    </row>
    <row r="605842" spans="2:3" x14ac:dyDescent="0.25">
      <c r="B605842" s="78"/>
      <c r="C605842" s="77"/>
    </row>
    <row r="605843" spans="2:3" x14ac:dyDescent="0.25">
      <c r="B605843" s="78"/>
      <c r="C605843" s="77"/>
    </row>
    <row r="605844" spans="2:3" x14ac:dyDescent="0.25">
      <c r="B605844" s="78"/>
      <c r="C605844" s="77"/>
    </row>
    <row r="605845" spans="2:3" x14ac:dyDescent="0.25">
      <c r="B605845" s="78"/>
      <c r="C605845" s="77"/>
    </row>
    <row r="605846" spans="2:3" x14ac:dyDescent="0.25">
      <c r="B605846" s="78"/>
      <c r="C605846" s="77"/>
    </row>
    <row r="605847" spans="2:3" x14ac:dyDescent="0.25">
      <c r="B605847" s="78"/>
      <c r="C605847" s="77"/>
    </row>
    <row r="605848" spans="2:3" x14ac:dyDescent="0.25">
      <c r="B605848" s="78"/>
      <c r="C605848" s="77"/>
    </row>
    <row r="605849" spans="2:3" x14ac:dyDescent="0.25">
      <c r="B605849" s="78"/>
      <c r="C605849" s="77"/>
    </row>
    <row r="605850" spans="2:3" x14ac:dyDescent="0.25">
      <c r="B605850" s="78"/>
      <c r="C605850" s="77"/>
    </row>
    <row r="605960" spans="2:3" x14ac:dyDescent="0.25">
      <c r="B605960" s="78"/>
      <c r="C605960" s="77"/>
    </row>
    <row r="605961" spans="2:3" x14ac:dyDescent="0.25">
      <c r="B605961" s="78"/>
      <c r="C605961" s="77"/>
    </row>
    <row r="605962" spans="2:3" x14ac:dyDescent="0.25">
      <c r="B605962" s="78"/>
      <c r="C605962" s="77"/>
    </row>
    <row r="605963" spans="2:3" x14ac:dyDescent="0.25">
      <c r="B605963" s="78"/>
      <c r="C605963" s="77"/>
    </row>
    <row r="605964" spans="2:3" x14ac:dyDescent="0.25">
      <c r="B605964" s="78"/>
      <c r="C605964" s="77"/>
    </row>
    <row r="605965" spans="2:3" x14ac:dyDescent="0.25">
      <c r="B605965" s="78"/>
      <c r="C605965" s="77"/>
    </row>
    <row r="605966" spans="2:3" x14ac:dyDescent="0.25">
      <c r="B605966" s="78"/>
      <c r="C605966" s="77"/>
    </row>
    <row r="605967" spans="2:3" x14ac:dyDescent="0.25">
      <c r="B605967" s="78"/>
      <c r="C605967" s="77"/>
    </row>
    <row r="605968" spans="2:3" x14ac:dyDescent="0.25">
      <c r="B605968" s="78"/>
      <c r="C605968" s="77"/>
    </row>
    <row r="605969" spans="2:3" x14ac:dyDescent="0.25">
      <c r="B605969" s="78"/>
      <c r="C605969" s="77"/>
    </row>
    <row r="605970" spans="2:3" x14ac:dyDescent="0.25">
      <c r="B605970" s="78"/>
      <c r="C605970" s="77"/>
    </row>
    <row r="605971" spans="2:3" x14ac:dyDescent="0.25">
      <c r="B605971" s="78"/>
      <c r="C605971" s="77"/>
    </row>
    <row r="605972" spans="2:3" x14ac:dyDescent="0.25">
      <c r="B605972" s="78"/>
      <c r="C605972" s="77"/>
    </row>
    <row r="606082" spans="2:3" x14ac:dyDescent="0.25">
      <c r="B606082" s="78"/>
      <c r="C606082" s="77"/>
    </row>
    <row r="606083" spans="2:3" x14ac:dyDescent="0.25">
      <c r="B606083" s="78"/>
      <c r="C606083" s="77"/>
    </row>
    <row r="606084" spans="2:3" x14ac:dyDescent="0.25">
      <c r="B606084" s="78"/>
      <c r="C606084" s="77"/>
    </row>
    <row r="606085" spans="2:3" x14ac:dyDescent="0.25">
      <c r="B606085" s="78"/>
      <c r="C606085" s="77"/>
    </row>
    <row r="606086" spans="2:3" x14ac:dyDescent="0.25">
      <c r="B606086" s="78"/>
      <c r="C606086" s="77"/>
    </row>
    <row r="606087" spans="2:3" x14ac:dyDescent="0.25">
      <c r="B606087" s="78"/>
      <c r="C606087" s="77"/>
    </row>
    <row r="606088" spans="2:3" x14ac:dyDescent="0.25">
      <c r="B606088" s="78"/>
      <c r="C606088" s="77"/>
    </row>
    <row r="606089" spans="2:3" x14ac:dyDescent="0.25">
      <c r="B606089" s="78"/>
      <c r="C606089" s="77"/>
    </row>
    <row r="606090" spans="2:3" x14ac:dyDescent="0.25">
      <c r="B606090" s="78"/>
      <c r="C606090" s="77"/>
    </row>
    <row r="606091" spans="2:3" x14ac:dyDescent="0.25">
      <c r="B606091" s="78"/>
      <c r="C606091" s="77"/>
    </row>
    <row r="606092" spans="2:3" x14ac:dyDescent="0.25">
      <c r="B606092" s="78"/>
      <c r="C606092" s="77"/>
    </row>
    <row r="606093" spans="2:3" x14ac:dyDescent="0.25">
      <c r="B606093" s="78"/>
      <c r="C606093" s="77"/>
    </row>
    <row r="606094" spans="2:3" x14ac:dyDescent="0.25">
      <c r="B606094" s="78"/>
      <c r="C606094" s="77"/>
    </row>
    <row r="606204" spans="2:3" x14ac:dyDescent="0.25">
      <c r="B606204" s="78"/>
      <c r="C606204" s="77"/>
    </row>
    <row r="606205" spans="2:3" x14ac:dyDescent="0.25">
      <c r="B606205" s="78"/>
      <c r="C606205" s="77"/>
    </row>
    <row r="606206" spans="2:3" x14ac:dyDescent="0.25">
      <c r="B606206" s="78"/>
      <c r="C606206" s="77"/>
    </row>
    <row r="606207" spans="2:3" x14ac:dyDescent="0.25">
      <c r="B606207" s="78"/>
      <c r="C606207" s="77"/>
    </row>
    <row r="606208" spans="2:3" x14ac:dyDescent="0.25">
      <c r="B606208" s="78"/>
      <c r="C606208" s="77"/>
    </row>
    <row r="606209" spans="2:3" x14ac:dyDescent="0.25">
      <c r="B606209" s="78"/>
      <c r="C606209" s="77"/>
    </row>
    <row r="606210" spans="2:3" x14ac:dyDescent="0.25">
      <c r="B606210" s="78"/>
      <c r="C606210" s="77"/>
    </row>
    <row r="606211" spans="2:3" x14ac:dyDescent="0.25">
      <c r="B606211" s="78"/>
      <c r="C606211" s="77"/>
    </row>
    <row r="606212" spans="2:3" x14ac:dyDescent="0.25">
      <c r="B606212" s="78"/>
      <c r="C606212" s="77"/>
    </row>
    <row r="606213" spans="2:3" x14ac:dyDescent="0.25">
      <c r="B606213" s="78"/>
      <c r="C606213" s="77"/>
    </row>
    <row r="606214" spans="2:3" x14ac:dyDescent="0.25">
      <c r="B606214" s="78"/>
      <c r="C606214" s="77"/>
    </row>
    <row r="606215" spans="2:3" x14ac:dyDescent="0.25">
      <c r="B606215" s="78"/>
      <c r="C606215" s="77"/>
    </row>
    <row r="606216" spans="2:3" x14ac:dyDescent="0.25">
      <c r="B606216" s="78"/>
      <c r="C606216" s="77"/>
    </row>
    <row r="606326" spans="2:3" x14ac:dyDescent="0.25">
      <c r="B606326" s="78"/>
      <c r="C606326" s="77"/>
    </row>
    <row r="606327" spans="2:3" x14ac:dyDescent="0.25">
      <c r="B606327" s="78"/>
      <c r="C606327" s="77"/>
    </row>
    <row r="606328" spans="2:3" x14ac:dyDescent="0.25">
      <c r="B606328" s="78"/>
      <c r="C606328" s="77"/>
    </row>
    <row r="606329" spans="2:3" x14ac:dyDescent="0.25">
      <c r="B606329" s="78"/>
      <c r="C606329" s="77"/>
    </row>
    <row r="606330" spans="2:3" x14ac:dyDescent="0.25">
      <c r="B606330" s="78"/>
      <c r="C606330" s="77"/>
    </row>
    <row r="606331" spans="2:3" x14ac:dyDescent="0.25">
      <c r="B606331" s="78"/>
      <c r="C606331" s="77"/>
    </row>
    <row r="606332" spans="2:3" x14ac:dyDescent="0.25">
      <c r="B606332" s="78"/>
      <c r="C606332" s="77"/>
    </row>
    <row r="606333" spans="2:3" x14ac:dyDescent="0.25">
      <c r="B606333" s="78"/>
      <c r="C606333" s="77"/>
    </row>
    <row r="606334" spans="2:3" x14ac:dyDescent="0.25">
      <c r="B606334" s="78"/>
      <c r="C606334" s="77"/>
    </row>
    <row r="606335" spans="2:3" x14ac:dyDescent="0.25">
      <c r="B606335" s="78"/>
      <c r="C606335" s="77"/>
    </row>
    <row r="606336" spans="2:3" x14ac:dyDescent="0.25">
      <c r="B606336" s="78"/>
      <c r="C606336" s="77"/>
    </row>
    <row r="606337" spans="2:3" x14ac:dyDescent="0.25">
      <c r="B606337" s="78"/>
      <c r="C606337" s="77"/>
    </row>
    <row r="606338" spans="2:3" x14ac:dyDescent="0.25">
      <c r="B606338" s="78"/>
      <c r="C606338" s="77"/>
    </row>
    <row r="606448" spans="2:3" x14ac:dyDescent="0.25">
      <c r="B606448" s="78"/>
      <c r="C606448" s="77"/>
    </row>
    <row r="606449" spans="2:3" x14ac:dyDescent="0.25">
      <c r="B606449" s="78"/>
      <c r="C606449" s="77"/>
    </row>
    <row r="606450" spans="2:3" x14ac:dyDescent="0.25">
      <c r="B606450" s="78"/>
      <c r="C606450" s="77"/>
    </row>
    <row r="606451" spans="2:3" x14ac:dyDescent="0.25">
      <c r="B606451" s="78"/>
      <c r="C606451" s="77"/>
    </row>
    <row r="606452" spans="2:3" x14ac:dyDescent="0.25">
      <c r="B606452" s="78"/>
      <c r="C606452" s="77"/>
    </row>
    <row r="606453" spans="2:3" x14ac:dyDescent="0.25">
      <c r="B606453" s="78"/>
      <c r="C606453" s="77"/>
    </row>
    <row r="606454" spans="2:3" x14ac:dyDescent="0.25">
      <c r="B606454" s="78"/>
      <c r="C606454" s="77"/>
    </row>
    <row r="606455" spans="2:3" x14ac:dyDescent="0.25">
      <c r="B606455" s="78"/>
      <c r="C606455" s="77"/>
    </row>
    <row r="606456" spans="2:3" x14ac:dyDescent="0.25">
      <c r="B606456" s="78"/>
      <c r="C606456" s="77"/>
    </row>
    <row r="606457" spans="2:3" x14ac:dyDescent="0.25">
      <c r="B606457" s="78"/>
      <c r="C606457" s="77"/>
    </row>
    <row r="606458" spans="2:3" x14ac:dyDescent="0.25">
      <c r="B606458" s="78"/>
      <c r="C606458" s="77"/>
    </row>
    <row r="606459" spans="2:3" x14ac:dyDescent="0.25">
      <c r="B606459" s="78"/>
      <c r="C606459" s="77"/>
    </row>
    <row r="606460" spans="2:3" x14ac:dyDescent="0.25">
      <c r="B606460" s="78"/>
      <c r="C606460" s="77"/>
    </row>
    <row r="606570" spans="2:3" x14ac:dyDescent="0.25">
      <c r="B606570" s="78"/>
      <c r="C606570" s="77"/>
    </row>
    <row r="606571" spans="2:3" x14ac:dyDescent="0.25">
      <c r="B606571" s="78"/>
      <c r="C606571" s="77"/>
    </row>
    <row r="606572" spans="2:3" x14ac:dyDescent="0.25">
      <c r="B606572" s="78"/>
      <c r="C606572" s="77"/>
    </row>
    <row r="606573" spans="2:3" x14ac:dyDescent="0.25">
      <c r="B606573" s="78"/>
      <c r="C606573" s="77"/>
    </row>
    <row r="606574" spans="2:3" x14ac:dyDescent="0.25">
      <c r="B606574" s="78"/>
      <c r="C606574" s="77"/>
    </row>
    <row r="606575" spans="2:3" x14ac:dyDescent="0.25">
      <c r="B606575" s="78"/>
      <c r="C606575" s="77"/>
    </row>
    <row r="606576" spans="2:3" x14ac:dyDescent="0.25">
      <c r="B606576" s="78"/>
      <c r="C606576" s="77"/>
    </row>
    <row r="606577" spans="2:3" x14ac:dyDescent="0.25">
      <c r="B606577" s="78"/>
      <c r="C606577" s="77"/>
    </row>
    <row r="606578" spans="2:3" x14ac:dyDescent="0.25">
      <c r="B606578" s="78"/>
      <c r="C606578" s="77"/>
    </row>
    <row r="606579" spans="2:3" x14ac:dyDescent="0.25">
      <c r="B606579" s="78"/>
      <c r="C606579" s="77"/>
    </row>
    <row r="606580" spans="2:3" x14ac:dyDescent="0.25">
      <c r="B606580" s="78"/>
      <c r="C606580" s="77"/>
    </row>
    <row r="606581" spans="2:3" x14ac:dyDescent="0.25">
      <c r="B606581" s="78"/>
      <c r="C606581" s="77"/>
    </row>
    <row r="606582" spans="2:3" x14ac:dyDescent="0.25">
      <c r="B606582" s="78"/>
      <c r="C606582" s="77"/>
    </row>
    <row r="606692" spans="2:3" x14ac:dyDescent="0.25">
      <c r="B606692" s="78"/>
      <c r="C606692" s="77"/>
    </row>
    <row r="606693" spans="2:3" x14ac:dyDescent="0.25">
      <c r="B606693" s="78"/>
      <c r="C606693" s="77"/>
    </row>
    <row r="606694" spans="2:3" x14ac:dyDescent="0.25">
      <c r="B606694" s="78"/>
      <c r="C606694" s="77"/>
    </row>
    <row r="606695" spans="2:3" x14ac:dyDescent="0.25">
      <c r="B606695" s="78"/>
      <c r="C606695" s="77"/>
    </row>
    <row r="606696" spans="2:3" x14ac:dyDescent="0.25">
      <c r="B606696" s="78"/>
      <c r="C606696" s="77"/>
    </row>
    <row r="606697" spans="2:3" x14ac:dyDescent="0.25">
      <c r="B606697" s="78"/>
      <c r="C606697" s="77"/>
    </row>
    <row r="606698" spans="2:3" x14ac:dyDescent="0.25">
      <c r="B606698" s="78"/>
      <c r="C606698" s="77"/>
    </row>
    <row r="606699" spans="2:3" x14ac:dyDescent="0.25">
      <c r="B606699" s="78"/>
      <c r="C606699" s="77"/>
    </row>
    <row r="606700" spans="2:3" x14ac:dyDescent="0.25">
      <c r="B606700" s="78"/>
      <c r="C606700" s="77"/>
    </row>
    <row r="606701" spans="2:3" x14ac:dyDescent="0.25">
      <c r="B606701" s="78"/>
      <c r="C606701" s="77"/>
    </row>
    <row r="606702" spans="2:3" x14ac:dyDescent="0.25">
      <c r="B606702" s="78"/>
      <c r="C606702" s="77"/>
    </row>
    <row r="606703" spans="2:3" x14ac:dyDescent="0.25">
      <c r="B606703" s="78"/>
      <c r="C606703" s="77"/>
    </row>
    <row r="606704" spans="2:3" x14ac:dyDescent="0.25">
      <c r="B606704" s="78"/>
      <c r="C606704" s="77"/>
    </row>
    <row r="606814" spans="2:3" x14ac:dyDescent="0.25">
      <c r="B606814" s="78"/>
      <c r="C606814" s="77"/>
    </row>
    <row r="606815" spans="2:3" x14ac:dyDescent="0.25">
      <c r="B606815" s="78"/>
      <c r="C606815" s="77"/>
    </row>
    <row r="606816" spans="2:3" x14ac:dyDescent="0.25">
      <c r="B606816" s="78"/>
      <c r="C606816" s="77"/>
    </row>
    <row r="606817" spans="2:3" x14ac:dyDescent="0.25">
      <c r="B606817" s="78"/>
      <c r="C606817" s="77"/>
    </row>
    <row r="606818" spans="2:3" x14ac:dyDescent="0.25">
      <c r="B606818" s="78"/>
      <c r="C606818" s="77"/>
    </row>
    <row r="606819" spans="2:3" x14ac:dyDescent="0.25">
      <c r="B606819" s="78"/>
      <c r="C606819" s="77"/>
    </row>
    <row r="606820" spans="2:3" x14ac:dyDescent="0.25">
      <c r="B606820" s="78"/>
      <c r="C606820" s="77"/>
    </row>
    <row r="606821" spans="2:3" x14ac:dyDescent="0.25">
      <c r="B606821" s="78"/>
      <c r="C606821" s="77"/>
    </row>
    <row r="606822" spans="2:3" x14ac:dyDescent="0.25">
      <c r="B606822" s="78"/>
      <c r="C606822" s="77"/>
    </row>
    <row r="606823" spans="2:3" x14ac:dyDescent="0.25">
      <c r="B606823" s="78"/>
      <c r="C606823" s="77"/>
    </row>
    <row r="606824" spans="2:3" x14ac:dyDescent="0.25">
      <c r="B606824" s="78"/>
      <c r="C606824" s="77"/>
    </row>
    <row r="606825" spans="2:3" x14ac:dyDescent="0.25">
      <c r="B606825" s="78"/>
      <c r="C606825" s="77"/>
    </row>
    <row r="606826" spans="2:3" x14ac:dyDescent="0.25">
      <c r="B606826" s="78"/>
      <c r="C606826" s="77"/>
    </row>
    <row r="606936" spans="2:3" x14ac:dyDescent="0.25">
      <c r="B606936" s="78"/>
      <c r="C606936" s="77"/>
    </row>
    <row r="606937" spans="2:3" x14ac:dyDescent="0.25">
      <c r="B606937" s="78"/>
      <c r="C606937" s="77"/>
    </row>
    <row r="606938" spans="2:3" x14ac:dyDescent="0.25">
      <c r="B606938" s="78"/>
      <c r="C606938" s="77"/>
    </row>
    <row r="606939" spans="2:3" x14ac:dyDescent="0.25">
      <c r="B606939" s="78"/>
      <c r="C606939" s="77"/>
    </row>
    <row r="606940" spans="2:3" x14ac:dyDescent="0.25">
      <c r="B606940" s="78"/>
      <c r="C606940" s="77"/>
    </row>
    <row r="606941" spans="2:3" x14ac:dyDescent="0.25">
      <c r="B606941" s="78"/>
      <c r="C606941" s="77"/>
    </row>
    <row r="606942" spans="2:3" x14ac:dyDescent="0.25">
      <c r="B606942" s="78"/>
      <c r="C606942" s="77"/>
    </row>
    <row r="606943" spans="2:3" x14ac:dyDescent="0.25">
      <c r="B606943" s="78"/>
      <c r="C606943" s="77"/>
    </row>
    <row r="606944" spans="2:3" x14ac:dyDescent="0.25">
      <c r="B606944" s="78"/>
      <c r="C606944" s="77"/>
    </row>
    <row r="606945" spans="2:3" x14ac:dyDescent="0.25">
      <c r="B606945" s="78"/>
      <c r="C606945" s="77"/>
    </row>
    <row r="606946" spans="2:3" x14ac:dyDescent="0.25">
      <c r="B606946" s="78"/>
      <c r="C606946" s="77"/>
    </row>
    <row r="606947" spans="2:3" x14ac:dyDescent="0.25">
      <c r="B606947" s="78"/>
      <c r="C606947" s="77"/>
    </row>
    <row r="606948" spans="2:3" x14ac:dyDescent="0.25">
      <c r="B606948" s="78"/>
      <c r="C606948" s="77"/>
    </row>
    <row r="607058" spans="2:3" x14ac:dyDescent="0.25">
      <c r="B607058" s="78"/>
      <c r="C607058" s="77"/>
    </row>
    <row r="607059" spans="2:3" x14ac:dyDescent="0.25">
      <c r="B607059" s="78"/>
      <c r="C607059" s="77"/>
    </row>
    <row r="607060" spans="2:3" x14ac:dyDescent="0.25">
      <c r="B607060" s="78"/>
      <c r="C607060" s="77"/>
    </row>
    <row r="607061" spans="2:3" x14ac:dyDescent="0.25">
      <c r="B607061" s="78"/>
      <c r="C607061" s="77"/>
    </row>
    <row r="607062" spans="2:3" x14ac:dyDescent="0.25">
      <c r="B607062" s="78"/>
      <c r="C607062" s="77"/>
    </row>
    <row r="607063" spans="2:3" x14ac:dyDescent="0.25">
      <c r="B607063" s="78"/>
      <c r="C607063" s="77"/>
    </row>
    <row r="607064" spans="2:3" x14ac:dyDescent="0.25">
      <c r="B607064" s="78"/>
      <c r="C607064" s="77"/>
    </row>
    <row r="607065" spans="2:3" x14ac:dyDescent="0.25">
      <c r="B607065" s="78"/>
      <c r="C607065" s="77"/>
    </row>
    <row r="607066" spans="2:3" x14ac:dyDescent="0.25">
      <c r="B607066" s="78"/>
      <c r="C607066" s="77"/>
    </row>
    <row r="607067" spans="2:3" x14ac:dyDescent="0.25">
      <c r="B607067" s="78"/>
      <c r="C607067" s="77"/>
    </row>
    <row r="607068" spans="2:3" x14ac:dyDescent="0.25">
      <c r="B607068" s="78"/>
      <c r="C607068" s="77"/>
    </row>
    <row r="607069" spans="2:3" x14ac:dyDescent="0.25">
      <c r="B607069" s="78"/>
      <c r="C607069" s="77"/>
    </row>
    <row r="607070" spans="2:3" x14ac:dyDescent="0.25">
      <c r="B607070" s="78"/>
      <c r="C607070" s="77"/>
    </row>
    <row r="607180" spans="2:3" x14ac:dyDescent="0.25">
      <c r="B607180" s="78"/>
      <c r="C607180" s="77"/>
    </row>
    <row r="607181" spans="2:3" x14ac:dyDescent="0.25">
      <c r="B607181" s="78"/>
      <c r="C607181" s="77"/>
    </row>
    <row r="607182" spans="2:3" x14ac:dyDescent="0.25">
      <c r="B607182" s="78"/>
      <c r="C607182" s="77"/>
    </row>
    <row r="607183" spans="2:3" x14ac:dyDescent="0.25">
      <c r="B607183" s="78"/>
      <c r="C607183" s="77"/>
    </row>
    <row r="607184" spans="2:3" x14ac:dyDescent="0.25">
      <c r="B607184" s="78"/>
      <c r="C607184" s="77"/>
    </row>
    <row r="607185" spans="2:3" x14ac:dyDescent="0.25">
      <c r="B607185" s="78"/>
      <c r="C607185" s="77"/>
    </row>
    <row r="607186" spans="2:3" x14ac:dyDescent="0.25">
      <c r="B607186" s="78"/>
      <c r="C607186" s="77"/>
    </row>
    <row r="607187" spans="2:3" x14ac:dyDescent="0.25">
      <c r="B607187" s="78"/>
      <c r="C607187" s="77"/>
    </row>
    <row r="607188" spans="2:3" x14ac:dyDescent="0.25">
      <c r="B607188" s="78"/>
      <c r="C607188" s="77"/>
    </row>
    <row r="607189" spans="2:3" x14ac:dyDescent="0.25">
      <c r="B607189" s="78"/>
      <c r="C607189" s="77"/>
    </row>
    <row r="607190" spans="2:3" x14ac:dyDescent="0.25">
      <c r="B607190" s="78"/>
      <c r="C607190" s="77"/>
    </row>
    <row r="607191" spans="2:3" x14ac:dyDescent="0.25">
      <c r="B607191" s="78"/>
      <c r="C607191" s="77"/>
    </row>
    <row r="607192" spans="2:3" x14ac:dyDescent="0.25">
      <c r="B607192" s="78"/>
      <c r="C607192" s="77"/>
    </row>
    <row r="607302" spans="2:3" x14ac:dyDescent="0.25">
      <c r="B607302" s="78"/>
      <c r="C607302" s="77"/>
    </row>
    <row r="607303" spans="2:3" x14ac:dyDescent="0.25">
      <c r="B607303" s="78"/>
      <c r="C607303" s="77"/>
    </row>
    <row r="607304" spans="2:3" x14ac:dyDescent="0.25">
      <c r="B607304" s="78"/>
      <c r="C607304" s="77"/>
    </row>
    <row r="607305" spans="2:3" x14ac:dyDescent="0.25">
      <c r="B607305" s="78"/>
      <c r="C607305" s="77"/>
    </row>
    <row r="607306" spans="2:3" x14ac:dyDescent="0.25">
      <c r="B607306" s="78"/>
      <c r="C607306" s="77"/>
    </row>
    <row r="607307" spans="2:3" x14ac:dyDescent="0.25">
      <c r="B607307" s="78"/>
      <c r="C607307" s="77"/>
    </row>
    <row r="607308" spans="2:3" x14ac:dyDescent="0.25">
      <c r="B607308" s="78"/>
      <c r="C607308" s="77"/>
    </row>
    <row r="607309" spans="2:3" x14ac:dyDescent="0.25">
      <c r="B607309" s="78"/>
      <c r="C607309" s="77"/>
    </row>
    <row r="607310" spans="2:3" x14ac:dyDescent="0.25">
      <c r="B607310" s="78"/>
      <c r="C607310" s="77"/>
    </row>
    <row r="607311" spans="2:3" x14ac:dyDescent="0.25">
      <c r="B607311" s="78"/>
      <c r="C607311" s="77"/>
    </row>
    <row r="607312" spans="2:3" x14ac:dyDescent="0.25">
      <c r="B607312" s="78"/>
      <c r="C607312" s="77"/>
    </row>
    <row r="607313" spans="2:3" x14ac:dyDescent="0.25">
      <c r="B607313" s="78"/>
      <c r="C607313" s="77"/>
    </row>
    <row r="607314" spans="2:3" x14ac:dyDescent="0.25">
      <c r="B607314" s="78"/>
      <c r="C607314" s="77"/>
    </row>
    <row r="607424" spans="2:3" x14ac:dyDescent="0.25">
      <c r="B607424" s="78"/>
      <c r="C607424" s="77"/>
    </row>
    <row r="607425" spans="2:3" x14ac:dyDescent="0.25">
      <c r="B607425" s="78"/>
      <c r="C607425" s="77"/>
    </row>
    <row r="607426" spans="2:3" x14ac:dyDescent="0.25">
      <c r="B607426" s="78"/>
      <c r="C607426" s="77"/>
    </row>
    <row r="607427" spans="2:3" x14ac:dyDescent="0.25">
      <c r="B607427" s="78"/>
      <c r="C607427" s="77"/>
    </row>
    <row r="607428" spans="2:3" x14ac:dyDescent="0.25">
      <c r="B607428" s="78"/>
      <c r="C607428" s="77"/>
    </row>
    <row r="607429" spans="2:3" x14ac:dyDescent="0.25">
      <c r="B607429" s="78"/>
      <c r="C607429" s="77"/>
    </row>
    <row r="607430" spans="2:3" x14ac:dyDescent="0.25">
      <c r="B607430" s="78"/>
      <c r="C607430" s="77"/>
    </row>
    <row r="607431" spans="2:3" x14ac:dyDescent="0.25">
      <c r="B607431" s="78"/>
      <c r="C607431" s="77"/>
    </row>
    <row r="607432" spans="2:3" x14ac:dyDescent="0.25">
      <c r="B607432" s="78"/>
      <c r="C607432" s="77"/>
    </row>
    <row r="607433" spans="2:3" x14ac:dyDescent="0.25">
      <c r="B607433" s="78"/>
      <c r="C607433" s="77"/>
    </row>
    <row r="607434" spans="2:3" x14ac:dyDescent="0.25">
      <c r="B607434" s="78"/>
      <c r="C607434" s="77"/>
    </row>
    <row r="607435" spans="2:3" x14ac:dyDescent="0.25">
      <c r="B607435" s="78"/>
      <c r="C607435" s="77"/>
    </row>
    <row r="607436" spans="2:3" x14ac:dyDescent="0.25">
      <c r="B607436" s="78"/>
      <c r="C607436" s="77"/>
    </row>
    <row r="607546" spans="2:3" x14ac:dyDescent="0.25">
      <c r="B607546" s="78"/>
      <c r="C607546" s="77"/>
    </row>
    <row r="607547" spans="2:3" x14ac:dyDescent="0.25">
      <c r="B607547" s="78"/>
      <c r="C607547" s="77"/>
    </row>
    <row r="607548" spans="2:3" x14ac:dyDescent="0.25">
      <c r="B607548" s="78"/>
      <c r="C607548" s="77"/>
    </row>
    <row r="607549" spans="2:3" x14ac:dyDescent="0.25">
      <c r="B607549" s="78"/>
      <c r="C607549" s="77"/>
    </row>
    <row r="607550" spans="2:3" x14ac:dyDescent="0.25">
      <c r="B607550" s="78"/>
      <c r="C607550" s="77"/>
    </row>
    <row r="607551" spans="2:3" x14ac:dyDescent="0.25">
      <c r="B607551" s="78"/>
      <c r="C607551" s="77"/>
    </row>
    <row r="607552" spans="2:3" x14ac:dyDescent="0.25">
      <c r="B607552" s="78"/>
      <c r="C607552" s="77"/>
    </row>
    <row r="607553" spans="2:3" x14ac:dyDescent="0.25">
      <c r="B607553" s="78"/>
      <c r="C607553" s="77"/>
    </row>
    <row r="607554" spans="2:3" x14ac:dyDescent="0.25">
      <c r="B607554" s="78"/>
      <c r="C607554" s="77"/>
    </row>
    <row r="607555" spans="2:3" x14ac:dyDescent="0.25">
      <c r="B607555" s="78"/>
      <c r="C607555" s="77"/>
    </row>
    <row r="607556" spans="2:3" x14ac:dyDescent="0.25">
      <c r="B607556" s="78"/>
      <c r="C607556" s="77"/>
    </row>
    <row r="607557" spans="2:3" x14ac:dyDescent="0.25">
      <c r="B607557" s="78"/>
      <c r="C607557" s="77"/>
    </row>
    <row r="607558" spans="2:3" x14ac:dyDescent="0.25">
      <c r="B607558" s="78"/>
      <c r="C607558" s="77"/>
    </row>
    <row r="607668" spans="2:3" x14ac:dyDescent="0.25">
      <c r="B607668" s="78"/>
      <c r="C607668" s="77"/>
    </row>
    <row r="607669" spans="2:3" x14ac:dyDescent="0.25">
      <c r="B607669" s="78"/>
      <c r="C607669" s="77"/>
    </row>
    <row r="607670" spans="2:3" x14ac:dyDescent="0.25">
      <c r="B607670" s="78"/>
      <c r="C607670" s="77"/>
    </row>
    <row r="607671" spans="2:3" x14ac:dyDescent="0.25">
      <c r="B607671" s="78"/>
      <c r="C607671" s="77"/>
    </row>
    <row r="607672" spans="2:3" x14ac:dyDescent="0.25">
      <c r="B607672" s="78"/>
      <c r="C607672" s="77"/>
    </row>
    <row r="607673" spans="2:3" x14ac:dyDescent="0.25">
      <c r="B607673" s="78"/>
      <c r="C607673" s="77"/>
    </row>
    <row r="607674" spans="2:3" x14ac:dyDescent="0.25">
      <c r="B607674" s="78"/>
      <c r="C607674" s="77"/>
    </row>
    <row r="607675" spans="2:3" x14ac:dyDescent="0.25">
      <c r="B607675" s="78"/>
      <c r="C607675" s="77"/>
    </row>
    <row r="607676" spans="2:3" x14ac:dyDescent="0.25">
      <c r="B607676" s="78"/>
      <c r="C607676" s="77"/>
    </row>
    <row r="607677" spans="2:3" x14ac:dyDescent="0.25">
      <c r="B607677" s="78"/>
      <c r="C607677" s="77"/>
    </row>
    <row r="607678" spans="2:3" x14ac:dyDescent="0.25">
      <c r="B607678" s="78"/>
      <c r="C607678" s="77"/>
    </row>
    <row r="607679" spans="2:3" x14ac:dyDescent="0.25">
      <c r="B607679" s="78"/>
      <c r="C607679" s="77"/>
    </row>
    <row r="607680" spans="2:3" x14ac:dyDescent="0.25">
      <c r="B607680" s="78"/>
      <c r="C607680" s="77"/>
    </row>
    <row r="607790" spans="2:3" x14ac:dyDescent="0.25">
      <c r="B607790" s="78"/>
      <c r="C607790" s="77"/>
    </row>
    <row r="607791" spans="2:3" x14ac:dyDescent="0.25">
      <c r="B607791" s="78"/>
      <c r="C607791" s="77"/>
    </row>
    <row r="607792" spans="2:3" x14ac:dyDescent="0.25">
      <c r="B607792" s="78"/>
      <c r="C607792" s="77"/>
    </row>
    <row r="607793" spans="2:3" x14ac:dyDescent="0.25">
      <c r="B607793" s="78"/>
      <c r="C607793" s="77"/>
    </row>
    <row r="607794" spans="2:3" x14ac:dyDescent="0.25">
      <c r="B607794" s="78"/>
      <c r="C607794" s="77"/>
    </row>
    <row r="607795" spans="2:3" x14ac:dyDescent="0.25">
      <c r="B607795" s="78"/>
      <c r="C607795" s="77"/>
    </row>
    <row r="607796" spans="2:3" x14ac:dyDescent="0.25">
      <c r="B607796" s="78"/>
      <c r="C607796" s="77"/>
    </row>
    <row r="607797" spans="2:3" x14ac:dyDescent="0.25">
      <c r="B607797" s="78"/>
      <c r="C607797" s="77"/>
    </row>
    <row r="607798" spans="2:3" x14ac:dyDescent="0.25">
      <c r="B607798" s="78"/>
      <c r="C607798" s="77"/>
    </row>
    <row r="607799" spans="2:3" x14ac:dyDescent="0.25">
      <c r="B607799" s="78"/>
      <c r="C607799" s="77"/>
    </row>
    <row r="607800" spans="2:3" x14ac:dyDescent="0.25">
      <c r="B607800" s="78"/>
      <c r="C607800" s="77"/>
    </row>
    <row r="607801" spans="2:3" x14ac:dyDescent="0.25">
      <c r="B607801" s="78"/>
      <c r="C607801" s="77"/>
    </row>
    <row r="607802" spans="2:3" x14ac:dyDescent="0.25">
      <c r="B607802" s="78"/>
      <c r="C607802" s="77"/>
    </row>
    <row r="607912" spans="2:3" x14ac:dyDescent="0.25">
      <c r="B607912" s="78"/>
      <c r="C607912" s="77"/>
    </row>
    <row r="607913" spans="2:3" x14ac:dyDescent="0.25">
      <c r="B607913" s="78"/>
      <c r="C607913" s="77"/>
    </row>
    <row r="607914" spans="2:3" x14ac:dyDescent="0.25">
      <c r="B607914" s="78"/>
      <c r="C607914" s="77"/>
    </row>
    <row r="607915" spans="2:3" x14ac:dyDescent="0.25">
      <c r="B607915" s="78"/>
      <c r="C607915" s="77"/>
    </row>
    <row r="607916" spans="2:3" x14ac:dyDescent="0.25">
      <c r="B607916" s="78"/>
      <c r="C607916" s="77"/>
    </row>
    <row r="607917" spans="2:3" x14ac:dyDescent="0.25">
      <c r="B607917" s="78"/>
      <c r="C607917" s="77"/>
    </row>
    <row r="607918" spans="2:3" x14ac:dyDescent="0.25">
      <c r="B607918" s="78"/>
      <c r="C607918" s="77"/>
    </row>
    <row r="607919" spans="2:3" x14ac:dyDescent="0.25">
      <c r="B607919" s="78"/>
      <c r="C607919" s="77"/>
    </row>
    <row r="607920" spans="2:3" x14ac:dyDescent="0.25">
      <c r="B607920" s="78"/>
      <c r="C607920" s="77"/>
    </row>
    <row r="607921" spans="2:3" x14ac:dyDescent="0.25">
      <c r="B607921" s="78"/>
      <c r="C607921" s="77"/>
    </row>
    <row r="607922" spans="2:3" x14ac:dyDescent="0.25">
      <c r="B607922" s="78"/>
      <c r="C607922" s="77"/>
    </row>
    <row r="607923" spans="2:3" x14ac:dyDescent="0.25">
      <c r="B607923" s="78"/>
      <c r="C607923" s="77"/>
    </row>
    <row r="607924" spans="2:3" x14ac:dyDescent="0.25">
      <c r="B607924" s="78"/>
      <c r="C607924" s="77"/>
    </row>
    <row r="608034" spans="2:3" x14ac:dyDescent="0.25">
      <c r="B608034" s="78"/>
      <c r="C608034" s="77"/>
    </row>
    <row r="608035" spans="2:3" x14ac:dyDescent="0.25">
      <c r="B608035" s="78"/>
      <c r="C608035" s="77"/>
    </row>
    <row r="608036" spans="2:3" x14ac:dyDescent="0.25">
      <c r="B608036" s="78"/>
      <c r="C608036" s="77"/>
    </row>
    <row r="608037" spans="2:3" x14ac:dyDescent="0.25">
      <c r="B608037" s="78"/>
      <c r="C608037" s="77"/>
    </row>
    <row r="608038" spans="2:3" x14ac:dyDescent="0.25">
      <c r="B608038" s="78"/>
      <c r="C608038" s="77"/>
    </row>
    <row r="608039" spans="2:3" x14ac:dyDescent="0.25">
      <c r="B608039" s="78"/>
      <c r="C608039" s="77"/>
    </row>
    <row r="608040" spans="2:3" x14ac:dyDescent="0.25">
      <c r="B608040" s="78"/>
      <c r="C608040" s="77"/>
    </row>
    <row r="608041" spans="2:3" x14ac:dyDescent="0.25">
      <c r="B608041" s="78"/>
      <c r="C608041" s="77"/>
    </row>
    <row r="608042" spans="2:3" x14ac:dyDescent="0.25">
      <c r="B608042" s="78"/>
      <c r="C608042" s="77"/>
    </row>
    <row r="608043" spans="2:3" x14ac:dyDescent="0.25">
      <c r="B608043" s="78"/>
      <c r="C608043" s="77"/>
    </row>
    <row r="608044" spans="2:3" x14ac:dyDescent="0.25">
      <c r="B608044" s="78"/>
      <c r="C608044" s="77"/>
    </row>
    <row r="608045" spans="2:3" x14ac:dyDescent="0.25">
      <c r="B608045" s="78"/>
      <c r="C608045" s="77"/>
    </row>
    <row r="608046" spans="2:3" x14ac:dyDescent="0.25">
      <c r="B608046" s="78"/>
      <c r="C608046" s="77"/>
    </row>
    <row r="608156" spans="2:3" x14ac:dyDescent="0.25">
      <c r="B608156" s="78"/>
      <c r="C608156" s="77"/>
    </row>
    <row r="608157" spans="2:3" x14ac:dyDescent="0.25">
      <c r="B608157" s="78"/>
      <c r="C608157" s="77"/>
    </row>
    <row r="608158" spans="2:3" x14ac:dyDescent="0.25">
      <c r="B608158" s="78"/>
      <c r="C608158" s="77"/>
    </row>
    <row r="608159" spans="2:3" x14ac:dyDescent="0.25">
      <c r="B608159" s="78"/>
      <c r="C608159" s="77"/>
    </row>
    <row r="608160" spans="2:3" x14ac:dyDescent="0.25">
      <c r="B608160" s="78"/>
      <c r="C608160" s="77"/>
    </row>
    <row r="608161" spans="2:3" x14ac:dyDescent="0.25">
      <c r="B608161" s="78"/>
      <c r="C608161" s="77"/>
    </row>
    <row r="608162" spans="2:3" x14ac:dyDescent="0.25">
      <c r="B608162" s="78"/>
      <c r="C608162" s="77"/>
    </row>
    <row r="608163" spans="2:3" x14ac:dyDescent="0.25">
      <c r="B608163" s="78"/>
      <c r="C608163" s="77"/>
    </row>
    <row r="608164" spans="2:3" x14ac:dyDescent="0.25">
      <c r="B608164" s="78"/>
      <c r="C608164" s="77"/>
    </row>
    <row r="608165" spans="2:3" x14ac:dyDescent="0.25">
      <c r="B608165" s="78"/>
      <c r="C608165" s="77"/>
    </row>
    <row r="608166" spans="2:3" x14ac:dyDescent="0.25">
      <c r="B608166" s="78"/>
      <c r="C608166" s="77"/>
    </row>
    <row r="608167" spans="2:3" x14ac:dyDescent="0.25">
      <c r="B608167" s="78"/>
      <c r="C608167" s="77"/>
    </row>
    <row r="608168" spans="2:3" x14ac:dyDescent="0.25">
      <c r="B608168" s="78"/>
      <c r="C608168" s="77"/>
    </row>
    <row r="608278" spans="2:3" x14ac:dyDescent="0.25">
      <c r="B608278" s="78"/>
      <c r="C608278" s="77"/>
    </row>
    <row r="608279" spans="2:3" x14ac:dyDescent="0.25">
      <c r="B608279" s="78"/>
      <c r="C608279" s="77"/>
    </row>
    <row r="608280" spans="2:3" x14ac:dyDescent="0.25">
      <c r="B608280" s="78"/>
      <c r="C608280" s="77"/>
    </row>
    <row r="608281" spans="2:3" x14ac:dyDescent="0.25">
      <c r="B608281" s="78"/>
      <c r="C608281" s="77"/>
    </row>
    <row r="608282" spans="2:3" x14ac:dyDescent="0.25">
      <c r="B608282" s="78"/>
      <c r="C608282" s="77"/>
    </row>
    <row r="608283" spans="2:3" x14ac:dyDescent="0.25">
      <c r="B608283" s="78"/>
      <c r="C608283" s="77"/>
    </row>
    <row r="608284" spans="2:3" x14ac:dyDescent="0.25">
      <c r="B608284" s="78"/>
      <c r="C608284" s="77"/>
    </row>
    <row r="608285" spans="2:3" x14ac:dyDescent="0.25">
      <c r="B608285" s="78"/>
      <c r="C608285" s="77"/>
    </row>
    <row r="608286" spans="2:3" x14ac:dyDescent="0.25">
      <c r="B608286" s="78"/>
      <c r="C608286" s="77"/>
    </row>
    <row r="608287" spans="2:3" x14ac:dyDescent="0.25">
      <c r="B608287" s="78"/>
      <c r="C608287" s="77"/>
    </row>
    <row r="608288" spans="2:3" x14ac:dyDescent="0.25">
      <c r="B608288" s="78"/>
      <c r="C608288" s="77"/>
    </row>
    <row r="608289" spans="2:3" x14ac:dyDescent="0.25">
      <c r="B608289" s="78"/>
      <c r="C608289" s="77"/>
    </row>
    <row r="608290" spans="2:3" x14ac:dyDescent="0.25">
      <c r="B608290" s="78"/>
      <c r="C608290" s="77"/>
    </row>
    <row r="608400" spans="2:3" x14ac:dyDescent="0.25">
      <c r="B608400" s="78"/>
      <c r="C608400" s="77"/>
    </row>
    <row r="608401" spans="2:3" x14ac:dyDescent="0.25">
      <c r="B608401" s="78"/>
      <c r="C608401" s="77"/>
    </row>
    <row r="608402" spans="2:3" x14ac:dyDescent="0.25">
      <c r="B608402" s="78"/>
      <c r="C608402" s="77"/>
    </row>
    <row r="608403" spans="2:3" x14ac:dyDescent="0.25">
      <c r="B608403" s="78"/>
      <c r="C608403" s="77"/>
    </row>
    <row r="608404" spans="2:3" x14ac:dyDescent="0.25">
      <c r="B608404" s="78"/>
      <c r="C608404" s="77"/>
    </row>
    <row r="608405" spans="2:3" x14ac:dyDescent="0.25">
      <c r="B608405" s="78"/>
      <c r="C608405" s="77"/>
    </row>
    <row r="608406" spans="2:3" x14ac:dyDescent="0.25">
      <c r="B608406" s="78"/>
      <c r="C608406" s="77"/>
    </row>
    <row r="608407" spans="2:3" x14ac:dyDescent="0.25">
      <c r="B608407" s="78"/>
      <c r="C608407" s="77"/>
    </row>
    <row r="608408" spans="2:3" x14ac:dyDescent="0.25">
      <c r="B608408" s="78"/>
      <c r="C608408" s="77"/>
    </row>
    <row r="608409" spans="2:3" x14ac:dyDescent="0.25">
      <c r="B608409" s="78"/>
      <c r="C608409" s="77"/>
    </row>
    <row r="608410" spans="2:3" x14ac:dyDescent="0.25">
      <c r="B608410" s="78"/>
      <c r="C608410" s="77"/>
    </row>
    <row r="608411" spans="2:3" x14ac:dyDescent="0.25">
      <c r="B608411" s="78"/>
      <c r="C608411" s="77"/>
    </row>
    <row r="608412" spans="2:3" x14ac:dyDescent="0.25">
      <c r="B608412" s="78"/>
      <c r="C608412" s="77"/>
    </row>
    <row r="608522" spans="2:3" x14ac:dyDescent="0.25">
      <c r="B608522" s="78"/>
      <c r="C608522" s="77"/>
    </row>
    <row r="608523" spans="2:3" x14ac:dyDescent="0.25">
      <c r="B608523" s="78"/>
      <c r="C608523" s="77"/>
    </row>
    <row r="608524" spans="2:3" x14ac:dyDescent="0.25">
      <c r="B608524" s="78"/>
      <c r="C608524" s="77"/>
    </row>
    <row r="608525" spans="2:3" x14ac:dyDescent="0.25">
      <c r="B608525" s="78"/>
      <c r="C608525" s="77"/>
    </row>
    <row r="608526" spans="2:3" x14ac:dyDescent="0.25">
      <c r="B608526" s="78"/>
      <c r="C608526" s="77"/>
    </row>
    <row r="608527" spans="2:3" x14ac:dyDescent="0.25">
      <c r="B608527" s="78"/>
      <c r="C608527" s="77"/>
    </row>
    <row r="608528" spans="2:3" x14ac:dyDescent="0.25">
      <c r="B608528" s="78"/>
      <c r="C608528" s="77"/>
    </row>
    <row r="608529" spans="2:3" x14ac:dyDescent="0.25">
      <c r="B608529" s="78"/>
      <c r="C608529" s="77"/>
    </row>
    <row r="608530" spans="2:3" x14ac:dyDescent="0.25">
      <c r="B608530" s="78"/>
      <c r="C608530" s="77"/>
    </row>
    <row r="608531" spans="2:3" x14ac:dyDescent="0.25">
      <c r="B608531" s="78"/>
      <c r="C608531" s="77"/>
    </row>
    <row r="608532" spans="2:3" x14ac:dyDescent="0.25">
      <c r="B608532" s="78"/>
      <c r="C608532" s="77"/>
    </row>
    <row r="608533" spans="2:3" x14ac:dyDescent="0.25">
      <c r="B608533" s="78"/>
      <c r="C608533" s="77"/>
    </row>
    <row r="608534" spans="2:3" x14ac:dyDescent="0.25">
      <c r="B608534" s="78"/>
      <c r="C608534" s="77"/>
    </row>
    <row r="608644" spans="2:3" x14ac:dyDescent="0.25">
      <c r="B608644" s="78"/>
      <c r="C608644" s="77"/>
    </row>
    <row r="608645" spans="2:3" x14ac:dyDescent="0.25">
      <c r="B608645" s="78"/>
      <c r="C608645" s="77"/>
    </row>
    <row r="608646" spans="2:3" x14ac:dyDescent="0.25">
      <c r="B608646" s="78"/>
      <c r="C608646" s="77"/>
    </row>
    <row r="608647" spans="2:3" x14ac:dyDescent="0.25">
      <c r="B608647" s="78"/>
      <c r="C608647" s="77"/>
    </row>
    <row r="608648" spans="2:3" x14ac:dyDescent="0.25">
      <c r="B608648" s="78"/>
      <c r="C608648" s="77"/>
    </row>
    <row r="608649" spans="2:3" x14ac:dyDescent="0.25">
      <c r="B608649" s="78"/>
      <c r="C608649" s="77"/>
    </row>
    <row r="608650" spans="2:3" x14ac:dyDescent="0.25">
      <c r="B608650" s="78"/>
      <c r="C608650" s="77"/>
    </row>
    <row r="608651" spans="2:3" x14ac:dyDescent="0.25">
      <c r="B608651" s="78"/>
      <c r="C608651" s="77"/>
    </row>
    <row r="608652" spans="2:3" x14ac:dyDescent="0.25">
      <c r="B608652" s="78"/>
      <c r="C608652" s="77"/>
    </row>
    <row r="608653" spans="2:3" x14ac:dyDescent="0.25">
      <c r="B608653" s="78"/>
      <c r="C608653" s="77"/>
    </row>
    <row r="608654" spans="2:3" x14ac:dyDescent="0.25">
      <c r="B608654" s="78"/>
      <c r="C608654" s="77"/>
    </row>
    <row r="608655" spans="2:3" x14ac:dyDescent="0.25">
      <c r="B608655" s="78"/>
      <c r="C608655" s="77"/>
    </row>
    <row r="608656" spans="2:3" x14ac:dyDescent="0.25">
      <c r="B608656" s="78"/>
      <c r="C608656" s="77"/>
    </row>
    <row r="608766" spans="2:3" x14ac:dyDescent="0.25">
      <c r="B608766" s="78"/>
      <c r="C608766" s="77"/>
    </row>
    <row r="608767" spans="2:3" x14ac:dyDescent="0.25">
      <c r="B608767" s="78"/>
      <c r="C608767" s="77"/>
    </row>
    <row r="608768" spans="2:3" x14ac:dyDescent="0.25">
      <c r="B608768" s="78"/>
      <c r="C608768" s="77"/>
    </row>
    <row r="608769" spans="2:3" x14ac:dyDescent="0.25">
      <c r="B608769" s="78"/>
      <c r="C608769" s="77"/>
    </row>
    <row r="608770" spans="2:3" x14ac:dyDescent="0.25">
      <c r="B608770" s="78"/>
      <c r="C608770" s="77"/>
    </row>
    <row r="608771" spans="2:3" x14ac:dyDescent="0.25">
      <c r="B608771" s="78"/>
      <c r="C608771" s="77"/>
    </row>
    <row r="608772" spans="2:3" x14ac:dyDescent="0.25">
      <c r="B608772" s="78"/>
      <c r="C608772" s="77"/>
    </row>
    <row r="608773" spans="2:3" x14ac:dyDescent="0.25">
      <c r="B608773" s="78"/>
      <c r="C608773" s="77"/>
    </row>
    <row r="608774" spans="2:3" x14ac:dyDescent="0.25">
      <c r="B608774" s="78"/>
      <c r="C608774" s="77"/>
    </row>
    <row r="608775" spans="2:3" x14ac:dyDescent="0.25">
      <c r="B608775" s="78"/>
      <c r="C608775" s="77"/>
    </row>
    <row r="608776" spans="2:3" x14ac:dyDescent="0.25">
      <c r="B608776" s="78"/>
      <c r="C608776" s="77"/>
    </row>
    <row r="608777" spans="2:3" x14ac:dyDescent="0.25">
      <c r="B608777" s="78"/>
      <c r="C608777" s="77"/>
    </row>
    <row r="608778" spans="2:3" x14ac:dyDescent="0.25">
      <c r="B608778" s="78"/>
      <c r="C608778" s="77"/>
    </row>
    <row r="608888" spans="2:3" x14ac:dyDescent="0.25">
      <c r="B608888" s="78"/>
      <c r="C608888" s="77"/>
    </row>
    <row r="608889" spans="2:3" x14ac:dyDescent="0.25">
      <c r="B608889" s="78"/>
      <c r="C608889" s="77"/>
    </row>
    <row r="608890" spans="2:3" x14ac:dyDescent="0.25">
      <c r="B608890" s="78"/>
      <c r="C608890" s="77"/>
    </row>
    <row r="608891" spans="2:3" x14ac:dyDescent="0.25">
      <c r="B608891" s="78"/>
      <c r="C608891" s="77"/>
    </row>
    <row r="608892" spans="2:3" x14ac:dyDescent="0.25">
      <c r="B608892" s="78"/>
      <c r="C608892" s="77"/>
    </row>
    <row r="608893" spans="2:3" x14ac:dyDescent="0.25">
      <c r="B608893" s="78"/>
      <c r="C608893" s="77"/>
    </row>
    <row r="608894" spans="2:3" x14ac:dyDescent="0.25">
      <c r="B608894" s="78"/>
      <c r="C608894" s="77"/>
    </row>
    <row r="608895" spans="2:3" x14ac:dyDescent="0.25">
      <c r="B608895" s="78"/>
      <c r="C608895" s="77"/>
    </row>
    <row r="608896" spans="2:3" x14ac:dyDescent="0.25">
      <c r="B608896" s="78"/>
      <c r="C608896" s="77"/>
    </row>
    <row r="608897" spans="2:3" x14ac:dyDescent="0.25">
      <c r="B608897" s="78"/>
      <c r="C608897" s="77"/>
    </row>
    <row r="608898" spans="2:3" x14ac:dyDescent="0.25">
      <c r="B608898" s="78"/>
      <c r="C608898" s="77"/>
    </row>
    <row r="608899" spans="2:3" x14ac:dyDescent="0.25">
      <c r="B608899" s="78"/>
      <c r="C608899" s="77"/>
    </row>
    <row r="608900" spans="2:3" x14ac:dyDescent="0.25">
      <c r="B608900" s="78"/>
      <c r="C608900" s="77"/>
    </row>
    <row r="609010" spans="2:3" x14ac:dyDescent="0.25">
      <c r="B609010" s="78"/>
      <c r="C609010" s="77"/>
    </row>
    <row r="609011" spans="2:3" x14ac:dyDescent="0.25">
      <c r="B609011" s="78"/>
      <c r="C609011" s="77"/>
    </row>
    <row r="609012" spans="2:3" x14ac:dyDescent="0.25">
      <c r="B609012" s="78"/>
      <c r="C609012" s="77"/>
    </row>
    <row r="609013" spans="2:3" x14ac:dyDescent="0.25">
      <c r="B609013" s="78"/>
      <c r="C609013" s="77"/>
    </row>
    <row r="609014" spans="2:3" x14ac:dyDescent="0.25">
      <c r="B609014" s="78"/>
      <c r="C609014" s="77"/>
    </row>
    <row r="609015" spans="2:3" x14ac:dyDescent="0.25">
      <c r="B609015" s="78"/>
      <c r="C609015" s="77"/>
    </row>
    <row r="609016" spans="2:3" x14ac:dyDescent="0.25">
      <c r="B609016" s="78"/>
      <c r="C609016" s="77"/>
    </row>
    <row r="609017" spans="2:3" x14ac:dyDescent="0.25">
      <c r="B609017" s="78"/>
      <c r="C609017" s="77"/>
    </row>
    <row r="609018" spans="2:3" x14ac:dyDescent="0.25">
      <c r="B609018" s="78"/>
      <c r="C609018" s="77"/>
    </row>
    <row r="609019" spans="2:3" x14ac:dyDescent="0.25">
      <c r="B609019" s="78"/>
      <c r="C609019" s="77"/>
    </row>
    <row r="609020" spans="2:3" x14ac:dyDescent="0.25">
      <c r="B609020" s="78"/>
      <c r="C609020" s="77"/>
    </row>
    <row r="609021" spans="2:3" x14ac:dyDescent="0.25">
      <c r="B609021" s="78"/>
      <c r="C609021" s="77"/>
    </row>
    <row r="609022" spans="2:3" x14ac:dyDescent="0.25">
      <c r="B609022" s="78"/>
      <c r="C609022" s="77"/>
    </row>
    <row r="609132" spans="2:3" x14ac:dyDescent="0.25">
      <c r="B609132" s="78"/>
      <c r="C609132" s="77"/>
    </row>
    <row r="609133" spans="2:3" x14ac:dyDescent="0.25">
      <c r="B609133" s="78"/>
      <c r="C609133" s="77"/>
    </row>
    <row r="609134" spans="2:3" x14ac:dyDescent="0.25">
      <c r="B609134" s="78"/>
      <c r="C609134" s="77"/>
    </row>
    <row r="609135" spans="2:3" x14ac:dyDescent="0.25">
      <c r="B609135" s="78"/>
      <c r="C609135" s="77"/>
    </row>
    <row r="609136" spans="2:3" x14ac:dyDescent="0.25">
      <c r="B609136" s="78"/>
      <c r="C609136" s="77"/>
    </row>
    <row r="609137" spans="2:3" x14ac:dyDescent="0.25">
      <c r="B609137" s="78"/>
      <c r="C609137" s="77"/>
    </row>
    <row r="609138" spans="2:3" x14ac:dyDescent="0.25">
      <c r="B609138" s="78"/>
      <c r="C609138" s="77"/>
    </row>
    <row r="609139" spans="2:3" x14ac:dyDescent="0.25">
      <c r="B609139" s="78"/>
      <c r="C609139" s="77"/>
    </row>
    <row r="609140" spans="2:3" x14ac:dyDescent="0.25">
      <c r="B609140" s="78"/>
      <c r="C609140" s="77"/>
    </row>
    <row r="609141" spans="2:3" x14ac:dyDescent="0.25">
      <c r="B609141" s="78"/>
      <c r="C609141" s="77"/>
    </row>
    <row r="609142" spans="2:3" x14ac:dyDescent="0.25">
      <c r="B609142" s="78"/>
      <c r="C609142" s="77"/>
    </row>
    <row r="609143" spans="2:3" x14ac:dyDescent="0.25">
      <c r="B609143" s="78"/>
      <c r="C609143" s="77"/>
    </row>
    <row r="609144" spans="2:3" x14ac:dyDescent="0.25">
      <c r="B609144" s="78"/>
      <c r="C609144" s="77"/>
    </row>
    <row r="609254" spans="2:3" x14ac:dyDescent="0.25">
      <c r="B609254" s="78"/>
      <c r="C609254" s="77"/>
    </row>
    <row r="609255" spans="2:3" x14ac:dyDescent="0.25">
      <c r="B609255" s="78"/>
      <c r="C609255" s="77"/>
    </row>
    <row r="609256" spans="2:3" x14ac:dyDescent="0.25">
      <c r="B609256" s="78"/>
      <c r="C609256" s="77"/>
    </row>
    <row r="609257" spans="2:3" x14ac:dyDescent="0.25">
      <c r="B609257" s="78"/>
      <c r="C609257" s="77"/>
    </row>
    <row r="609258" spans="2:3" x14ac:dyDescent="0.25">
      <c r="B609258" s="78"/>
      <c r="C609258" s="77"/>
    </row>
    <row r="609259" spans="2:3" x14ac:dyDescent="0.25">
      <c r="B609259" s="78"/>
      <c r="C609259" s="77"/>
    </row>
    <row r="609260" spans="2:3" x14ac:dyDescent="0.25">
      <c r="B609260" s="78"/>
      <c r="C609260" s="77"/>
    </row>
    <row r="609261" spans="2:3" x14ac:dyDescent="0.25">
      <c r="B609261" s="78"/>
      <c r="C609261" s="77"/>
    </row>
    <row r="609262" spans="2:3" x14ac:dyDescent="0.25">
      <c r="B609262" s="78"/>
      <c r="C609262" s="77"/>
    </row>
    <row r="609263" spans="2:3" x14ac:dyDescent="0.25">
      <c r="B609263" s="78"/>
      <c r="C609263" s="77"/>
    </row>
    <row r="609264" spans="2:3" x14ac:dyDescent="0.25">
      <c r="B609264" s="78"/>
      <c r="C609264" s="77"/>
    </row>
    <row r="609265" spans="2:3" x14ac:dyDescent="0.25">
      <c r="B609265" s="78"/>
      <c r="C609265" s="77"/>
    </row>
    <row r="609266" spans="2:3" x14ac:dyDescent="0.25">
      <c r="B609266" s="78"/>
      <c r="C609266" s="77"/>
    </row>
    <row r="609376" spans="2:3" x14ac:dyDescent="0.25">
      <c r="B609376" s="78"/>
      <c r="C609376" s="77"/>
    </row>
    <row r="609377" spans="2:3" x14ac:dyDescent="0.25">
      <c r="B609377" s="78"/>
      <c r="C609377" s="77"/>
    </row>
    <row r="609378" spans="2:3" x14ac:dyDescent="0.25">
      <c r="B609378" s="78"/>
      <c r="C609378" s="77"/>
    </row>
    <row r="609379" spans="2:3" x14ac:dyDescent="0.25">
      <c r="B609379" s="78"/>
      <c r="C609379" s="77"/>
    </row>
    <row r="609380" spans="2:3" x14ac:dyDescent="0.25">
      <c r="B609380" s="78"/>
      <c r="C609380" s="77"/>
    </row>
    <row r="609381" spans="2:3" x14ac:dyDescent="0.25">
      <c r="B609381" s="78"/>
      <c r="C609381" s="77"/>
    </row>
    <row r="609382" spans="2:3" x14ac:dyDescent="0.25">
      <c r="B609382" s="78"/>
      <c r="C609382" s="77"/>
    </row>
    <row r="609383" spans="2:3" x14ac:dyDescent="0.25">
      <c r="B609383" s="78"/>
      <c r="C609383" s="77"/>
    </row>
    <row r="609384" spans="2:3" x14ac:dyDescent="0.25">
      <c r="B609384" s="78"/>
      <c r="C609384" s="77"/>
    </row>
    <row r="609385" spans="2:3" x14ac:dyDescent="0.25">
      <c r="B609385" s="78"/>
      <c r="C609385" s="77"/>
    </row>
    <row r="609386" spans="2:3" x14ac:dyDescent="0.25">
      <c r="B609386" s="78"/>
      <c r="C609386" s="77"/>
    </row>
    <row r="609387" spans="2:3" x14ac:dyDescent="0.25">
      <c r="B609387" s="78"/>
      <c r="C609387" s="77"/>
    </row>
    <row r="609388" spans="2:3" x14ac:dyDescent="0.25">
      <c r="B609388" s="78"/>
      <c r="C609388" s="77"/>
    </row>
    <row r="609498" spans="2:3" x14ac:dyDescent="0.25">
      <c r="B609498" s="78"/>
      <c r="C609498" s="77"/>
    </row>
    <row r="609499" spans="2:3" x14ac:dyDescent="0.25">
      <c r="B609499" s="78"/>
      <c r="C609499" s="77"/>
    </row>
    <row r="609500" spans="2:3" x14ac:dyDescent="0.25">
      <c r="B609500" s="78"/>
      <c r="C609500" s="77"/>
    </row>
    <row r="609501" spans="2:3" x14ac:dyDescent="0.25">
      <c r="B609501" s="78"/>
      <c r="C609501" s="77"/>
    </row>
    <row r="609502" spans="2:3" x14ac:dyDescent="0.25">
      <c r="B609502" s="78"/>
      <c r="C609502" s="77"/>
    </row>
    <row r="609503" spans="2:3" x14ac:dyDescent="0.25">
      <c r="B609503" s="78"/>
      <c r="C609503" s="77"/>
    </row>
    <row r="609504" spans="2:3" x14ac:dyDescent="0.25">
      <c r="B609504" s="78"/>
      <c r="C609504" s="77"/>
    </row>
    <row r="609505" spans="2:3" x14ac:dyDescent="0.25">
      <c r="B609505" s="78"/>
      <c r="C609505" s="77"/>
    </row>
    <row r="609506" spans="2:3" x14ac:dyDescent="0.25">
      <c r="B609506" s="78"/>
      <c r="C609506" s="77"/>
    </row>
    <row r="609507" spans="2:3" x14ac:dyDescent="0.25">
      <c r="B609507" s="78"/>
      <c r="C609507" s="77"/>
    </row>
    <row r="609508" spans="2:3" x14ac:dyDescent="0.25">
      <c r="B609508" s="78"/>
      <c r="C609508" s="77"/>
    </row>
    <row r="609509" spans="2:3" x14ac:dyDescent="0.25">
      <c r="B609509" s="78"/>
      <c r="C609509" s="77"/>
    </row>
    <row r="609510" spans="2:3" x14ac:dyDescent="0.25">
      <c r="B609510" s="78"/>
      <c r="C609510" s="77"/>
    </row>
    <row r="609620" spans="2:3" x14ac:dyDescent="0.25">
      <c r="B609620" s="78"/>
      <c r="C609620" s="77"/>
    </row>
    <row r="609621" spans="2:3" x14ac:dyDescent="0.25">
      <c r="B609621" s="78"/>
      <c r="C609621" s="77"/>
    </row>
    <row r="609622" spans="2:3" x14ac:dyDescent="0.25">
      <c r="B609622" s="78"/>
      <c r="C609622" s="77"/>
    </row>
    <row r="609623" spans="2:3" x14ac:dyDescent="0.25">
      <c r="B609623" s="78"/>
      <c r="C609623" s="77"/>
    </row>
    <row r="609624" spans="2:3" x14ac:dyDescent="0.25">
      <c r="B609624" s="78"/>
      <c r="C609624" s="77"/>
    </row>
    <row r="609625" spans="2:3" x14ac:dyDescent="0.25">
      <c r="B609625" s="78"/>
      <c r="C609625" s="77"/>
    </row>
    <row r="609626" spans="2:3" x14ac:dyDescent="0.25">
      <c r="B609626" s="78"/>
      <c r="C609626" s="77"/>
    </row>
    <row r="609627" spans="2:3" x14ac:dyDescent="0.25">
      <c r="B609627" s="78"/>
      <c r="C609627" s="77"/>
    </row>
    <row r="609628" spans="2:3" x14ac:dyDescent="0.25">
      <c r="B609628" s="78"/>
      <c r="C609628" s="77"/>
    </row>
    <row r="609629" spans="2:3" x14ac:dyDescent="0.25">
      <c r="B609629" s="78"/>
      <c r="C609629" s="77"/>
    </row>
    <row r="609630" spans="2:3" x14ac:dyDescent="0.25">
      <c r="B609630" s="78"/>
      <c r="C609630" s="77"/>
    </row>
    <row r="609631" spans="2:3" x14ac:dyDescent="0.25">
      <c r="B609631" s="78"/>
      <c r="C609631" s="77"/>
    </row>
    <row r="609632" spans="2:3" x14ac:dyDescent="0.25">
      <c r="B609632" s="78"/>
      <c r="C609632" s="77"/>
    </row>
    <row r="609742" spans="2:3" x14ac:dyDescent="0.25">
      <c r="B609742" s="78"/>
      <c r="C609742" s="77"/>
    </row>
    <row r="609743" spans="2:3" x14ac:dyDescent="0.25">
      <c r="B609743" s="78"/>
      <c r="C609743" s="77"/>
    </row>
    <row r="609744" spans="2:3" x14ac:dyDescent="0.25">
      <c r="B609744" s="78"/>
      <c r="C609744" s="77"/>
    </row>
    <row r="609745" spans="2:3" x14ac:dyDescent="0.25">
      <c r="B609745" s="78"/>
      <c r="C609745" s="77"/>
    </row>
    <row r="609746" spans="2:3" x14ac:dyDescent="0.25">
      <c r="B609746" s="78"/>
      <c r="C609746" s="77"/>
    </row>
    <row r="609747" spans="2:3" x14ac:dyDescent="0.25">
      <c r="B609747" s="78"/>
      <c r="C609747" s="77"/>
    </row>
    <row r="609748" spans="2:3" x14ac:dyDescent="0.25">
      <c r="B609748" s="78"/>
      <c r="C609748" s="77"/>
    </row>
    <row r="609749" spans="2:3" x14ac:dyDescent="0.25">
      <c r="B609749" s="78"/>
      <c r="C609749" s="77"/>
    </row>
    <row r="609750" spans="2:3" x14ac:dyDescent="0.25">
      <c r="B609750" s="78"/>
      <c r="C609750" s="77"/>
    </row>
    <row r="609751" spans="2:3" x14ac:dyDescent="0.25">
      <c r="B609751" s="78"/>
      <c r="C609751" s="77"/>
    </row>
    <row r="609752" spans="2:3" x14ac:dyDescent="0.25">
      <c r="B609752" s="78"/>
      <c r="C609752" s="77"/>
    </row>
    <row r="609753" spans="2:3" x14ac:dyDescent="0.25">
      <c r="B609753" s="78"/>
      <c r="C609753" s="77"/>
    </row>
    <row r="609754" spans="2:3" x14ac:dyDescent="0.25">
      <c r="B609754" s="78"/>
      <c r="C609754" s="77"/>
    </row>
    <row r="609864" spans="2:3" x14ac:dyDescent="0.25">
      <c r="B609864" s="78"/>
      <c r="C609864" s="77"/>
    </row>
    <row r="609865" spans="2:3" x14ac:dyDescent="0.25">
      <c r="B609865" s="78"/>
      <c r="C609865" s="77"/>
    </row>
    <row r="609866" spans="2:3" x14ac:dyDescent="0.25">
      <c r="B609866" s="78"/>
      <c r="C609866" s="77"/>
    </row>
    <row r="609867" spans="2:3" x14ac:dyDescent="0.25">
      <c r="B609867" s="78"/>
      <c r="C609867" s="77"/>
    </row>
    <row r="609868" spans="2:3" x14ac:dyDescent="0.25">
      <c r="B609868" s="78"/>
      <c r="C609868" s="77"/>
    </row>
    <row r="609869" spans="2:3" x14ac:dyDescent="0.25">
      <c r="B609869" s="78"/>
      <c r="C609869" s="77"/>
    </row>
    <row r="609870" spans="2:3" x14ac:dyDescent="0.25">
      <c r="B609870" s="78"/>
      <c r="C609870" s="77"/>
    </row>
    <row r="609871" spans="2:3" x14ac:dyDescent="0.25">
      <c r="B609871" s="78"/>
      <c r="C609871" s="77"/>
    </row>
    <row r="609872" spans="2:3" x14ac:dyDescent="0.25">
      <c r="B609872" s="78"/>
      <c r="C609872" s="77"/>
    </row>
    <row r="609873" spans="2:3" x14ac:dyDescent="0.25">
      <c r="B609873" s="78"/>
      <c r="C609873" s="77"/>
    </row>
    <row r="609874" spans="2:3" x14ac:dyDescent="0.25">
      <c r="B609874" s="78"/>
      <c r="C609874" s="77"/>
    </row>
    <row r="609875" spans="2:3" x14ac:dyDescent="0.25">
      <c r="B609875" s="78"/>
      <c r="C609875" s="77"/>
    </row>
    <row r="609876" spans="2:3" x14ac:dyDescent="0.25">
      <c r="B609876" s="78"/>
      <c r="C609876" s="77"/>
    </row>
    <row r="609986" spans="2:3" x14ac:dyDescent="0.25">
      <c r="B609986" s="78"/>
      <c r="C609986" s="77"/>
    </row>
    <row r="609987" spans="2:3" x14ac:dyDescent="0.25">
      <c r="B609987" s="78"/>
      <c r="C609987" s="77"/>
    </row>
    <row r="609988" spans="2:3" x14ac:dyDescent="0.25">
      <c r="B609988" s="78"/>
      <c r="C609988" s="77"/>
    </row>
    <row r="609989" spans="2:3" x14ac:dyDescent="0.25">
      <c r="B609989" s="78"/>
      <c r="C609989" s="77"/>
    </row>
    <row r="609990" spans="2:3" x14ac:dyDescent="0.25">
      <c r="B609990" s="78"/>
      <c r="C609990" s="77"/>
    </row>
    <row r="609991" spans="2:3" x14ac:dyDescent="0.25">
      <c r="B609991" s="78"/>
      <c r="C609991" s="77"/>
    </row>
    <row r="609992" spans="2:3" x14ac:dyDescent="0.25">
      <c r="B609992" s="78"/>
      <c r="C609992" s="77"/>
    </row>
    <row r="609993" spans="2:3" x14ac:dyDescent="0.25">
      <c r="B609993" s="78"/>
      <c r="C609993" s="77"/>
    </row>
    <row r="609994" spans="2:3" x14ac:dyDescent="0.25">
      <c r="B609994" s="78"/>
      <c r="C609994" s="77"/>
    </row>
    <row r="609995" spans="2:3" x14ac:dyDescent="0.25">
      <c r="B609995" s="78"/>
      <c r="C609995" s="77"/>
    </row>
    <row r="609996" spans="2:3" x14ac:dyDescent="0.25">
      <c r="B609996" s="78"/>
      <c r="C609996" s="77"/>
    </row>
    <row r="609997" spans="2:3" x14ac:dyDescent="0.25">
      <c r="B609997" s="78"/>
      <c r="C609997" s="77"/>
    </row>
    <row r="609998" spans="2:3" x14ac:dyDescent="0.25">
      <c r="B609998" s="78"/>
      <c r="C609998" s="77"/>
    </row>
    <row r="610108" spans="2:3" x14ac:dyDescent="0.25">
      <c r="B610108" s="78"/>
      <c r="C610108" s="77"/>
    </row>
    <row r="610109" spans="2:3" x14ac:dyDescent="0.25">
      <c r="B610109" s="78"/>
      <c r="C610109" s="77"/>
    </row>
    <row r="610110" spans="2:3" x14ac:dyDescent="0.25">
      <c r="B610110" s="78"/>
      <c r="C610110" s="77"/>
    </row>
    <row r="610111" spans="2:3" x14ac:dyDescent="0.25">
      <c r="B610111" s="78"/>
      <c r="C610111" s="77"/>
    </row>
    <row r="610112" spans="2:3" x14ac:dyDescent="0.25">
      <c r="B610112" s="78"/>
      <c r="C610112" s="77"/>
    </row>
    <row r="610113" spans="2:3" x14ac:dyDescent="0.25">
      <c r="B610113" s="78"/>
      <c r="C610113" s="77"/>
    </row>
    <row r="610114" spans="2:3" x14ac:dyDescent="0.25">
      <c r="B610114" s="78"/>
      <c r="C610114" s="77"/>
    </row>
    <row r="610115" spans="2:3" x14ac:dyDescent="0.25">
      <c r="B610115" s="78"/>
      <c r="C610115" s="77"/>
    </row>
    <row r="610116" spans="2:3" x14ac:dyDescent="0.25">
      <c r="B610116" s="78"/>
      <c r="C610116" s="77"/>
    </row>
    <row r="610117" spans="2:3" x14ac:dyDescent="0.25">
      <c r="B610117" s="78"/>
      <c r="C610117" s="77"/>
    </row>
    <row r="610118" spans="2:3" x14ac:dyDescent="0.25">
      <c r="B610118" s="78"/>
      <c r="C610118" s="77"/>
    </row>
    <row r="610119" spans="2:3" x14ac:dyDescent="0.25">
      <c r="B610119" s="78"/>
      <c r="C610119" s="77"/>
    </row>
    <row r="610120" spans="2:3" x14ac:dyDescent="0.25">
      <c r="B610120" s="78"/>
      <c r="C610120" s="77"/>
    </row>
    <row r="610230" spans="2:3" x14ac:dyDescent="0.25">
      <c r="B610230" s="78"/>
      <c r="C610230" s="77"/>
    </row>
    <row r="610231" spans="2:3" x14ac:dyDescent="0.25">
      <c r="B610231" s="78"/>
      <c r="C610231" s="77"/>
    </row>
    <row r="610232" spans="2:3" x14ac:dyDescent="0.25">
      <c r="B610232" s="78"/>
      <c r="C610232" s="77"/>
    </row>
    <row r="610233" spans="2:3" x14ac:dyDescent="0.25">
      <c r="B610233" s="78"/>
      <c r="C610233" s="77"/>
    </row>
    <row r="610234" spans="2:3" x14ac:dyDescent="0.25">
      <c r="B610234" s="78"/>
      <c r="C610234" s="77"/>
    </row>
    <row r="610235" spans="2:3" x14ac:dyDescent="0.25">
      <c r="B610235" s="78"/>
      <c r="C610235" s="77"/>
    </row>
    <row r="610236" spans="2:3" x14ac:dyDescent="0.25">
      <c r="B610236" s="78"/>
      <c r="C610236" s="77"/>
    </row>
    <row r="610237" spans="2:3" x14ac:dyDescent="0.25">
      <c r="B610237" s="78"/>
      <c r="C610237" s="77"/>
    </row>
    <row r="610238" spans="2:3" x14ac:dyDescent="0.25">
      <c r="B610238" s="78"/>
      <c r="C610238" s="77"/>
    </row>
    <row r="610239" spans="2:3" x14ac:dyDescent="0.25">
      <c r="B610239" s="78"/>
      <c r="C610239" s="77"/>
    </row>
    <row r="610240" spans="2:3" x14ac:dyDescent="0.25">
      <c r="B610240" s="78"/>
      <c r="C610240" s="77"/>
    </row>
    <row r="610241" spans="2:3" x14ac:dyDescent="0.25">
      <c r="B610241" s="78"/>
      <c r="C610241" s="77"/>
    </row>
    <row r="610242" spans="2:3" x14ac:dyDescent="0.25">
      <c r="B610242" s="78"/>
      <c r="C610242" s="77"/>
    </row>
    <row r="610352" spans="2:3" x14ac:dyDescent="0.25">
      <c r="B610352" s="78"/>
      <c r="C610352" s="77"/>
    </row>
    <row r="610353" spans="2:3" x14ac:dyDescent="0.25">
      <c r="B610353" s="78"/>
      <c r="C610353" s="77"/>
    </row>
    <row r="610354" spans="2:3" x14ac:dyDescent="0.25">
      <c r="B610354" s="78"/>
      <c r="C610354" s="77"/>
    </row>
    <row r="610355" spans="2:3" x14ac:dyDescent="0.25">
      <c r="B610355" s="78"/>
      <c r="C610355" s="77"/>
    </row>
    <row r="610356" spans="2:3" x14ac:dyDescent="0.25">
      <c r="B610356" s="78"/>
      <c r="C610356" s="77"/>
    </row>
    <row r="610357" spans="2:3" x14ac:dyDescent="0.25">
      <c r="B610357" s="78"/>
      <c r="C610357" s="77"/>
    </row>
    <row r="610358" spans="2:3" x14ac:dyDescent="0.25">
      <c r="B610358" s="78"/>
      <c r="C610358" s="77"/>
    </row>
    <row r="610359" spans="2:3" x14ac:dyDescent="0.25">
      <c r="B610359" s="78"/>
      <c r="C610359" s="77"/>
    </row>
    <row r="610360" spans="2:3" x14ac:dyDescent="0.25">
      <c r="B610360" s="78"/>
      <c r="C610360" s="77"/>
    </row>
    <row r="610361" spans="2:3" x14ac:dyDescent="0.25">
      <c r="B610361" s="78"/>
      <c r="C610361" s="77"/>
    </row>
    <row r="610362" spans="2:3" x14ac:dyDescent="0.25">
      <c r="B610362" s="78"/>
      <c r="C610362" s="77"/>
    </row>
    <row r="610363" spans="2:3" x14ac:dyDescent="0.25">
      <c r="B610363" s="78"/>
      <c r="C610363" s="77"/>
    </row>
    <row r="610364" spans="2:3" x14ac:dyDescent="0.25">
      <c r="B610364" s="78"/>
      <c r="C610364" s="77"/>
    </row>
    <row r="610474" spans="2:3" x14ac:dyDescent="0.25">
      <c r="B610474" s="78"/>
      <c r="C610474" s="77"/>
    </row>
    <row r="610475" spans="2:3" x14ac:dyDescent="0.25">
      <c r="B610475" s="78"/>
      <c r="C610475" s="77"/>
    </row>
    <row r="610476" spans="2:3" x14ac:dyDescent="0.25">
      <c r="B610476" s="78"/>
      <c r="C610476" s="77"/>
    </row>
    <row r="610477" spans="2:3" x14ac:dyDescent="0.25">
      <c r="B610477" s="78"/>
      <c r="C610477" s="77"/>
    </row>
    <row r="610478" spans="2:3" x14ac:dyDescent="0.25">
      <c r="B610478" s="78"/>
      <c r="C610478" s="77"/>
    </row>
    <row r="610479" spans="2:3" x14ac:dyDescent="0.25">
      <c r="B610479" s="78"/>
      <c r="C610479" s="77"/>
    </row>
    <row r="610480" spans="2:3" x14ac:dyDescent="0.25">
      <c r="B610480" s="78"/>
      <c r="C610480" s="77"/>
    </row>
    <row r="610481" spans="2:3" x14ac:dyDescent="0.25">
      <c r="B610481" s="78"/>
      <c r="C610481" s="77"/>
    </row>
    <row r="610482" spans="2:3" x14ac:dyDescent="0.25">
      <c r="B610482" s="78"/>
      <c r="C610482" s="77"/>
    </row>
    <row r="610483" spans="2:3" x14ac:dyDescent="0.25">
      <c r="B610483" s="78"/>
      <c r="C610483" s="77"/>
    </row>
    <row r="610484" spans="2:3" x14ac:dyDescent="0.25">
      <c r="B610484" s="78"/>
      <c r="C610484" s="77"/>
    </row>
    <row r="610485" spans="2:3" x14ac:dyDescent="0.25">
      <c r="B610485" s="78"/>
      <c r="C610485" s="77"/>
    </row>
    <row r="610486" spans="2:3" x14ac:dyDescent="0.25">
      <c r="B610486" s="78"/>
      <c r="C610486" s="77"/>
    </row>
    <row r="610596" spans="2:3" x14ac:dyDescent="0.25">
      <c r="B610596" s="78"/>
      <c r="C610596" s="77"/>
    </row>
    <row r="610597" spans="2:3" x14ac:dyDescent="0.25">
      <c r="B610597" s="78"/>
      <c r="C610597" s="77"/>
    </row>
    <row r="610598" spans="2:3" x14ac:dyDescent="0.25">
      <c r="B610598" s="78"/>
      <c r="C610598" s="77"/>
    </row>
    <row r="610599" spans="2:3" x14ac:dyDescent="0.25">
      <c r="B610599" s="78"/>
      <c r="C610599" s="77"/>
    </row>
    <row r="610600" spans="2:3" x14ac:dyDescent="0.25">
      <c r="B610600" s="78"/>
      <c r="C610600" s="77"/>
    </row>
    <row r="610601" spans="2:3" x14ac:dyDescent="0.25">
      <c r="B610601" s="78"/>
      <c r="C610601" s="77"/>
    </row>
    <row r="610602" spans="2:3" x14ac:dyDescent="0.25">
      <c r="B610602" s="78"/>
      <c r="C610602" s="77"/>
    </row>
    <row r="610603" spans="2:3" x14ac:dyDescent="0.25">
      <c r="B610603" s="78"/>
      <c r="C610603" s="77"/>
    </row>
    <row r="610604" spans="2:3" x14ac:dyDescent="0.25">
      <c r="B610604" s="78"/>
      <c r="C610604" s="77"/>
    </row>
    <row r="610605" spans="2:3" x14ac:dyDescent="0.25">
      <c r="B610605" s="78"/>
      <c r="C610605" s="77"/>
    </row>
    <row r="610606" spans="2:3" x14ac:dyDescent="0.25">
      <c r="B610606" s="78"/>
      <c r="C610606" s="77"/>
    </row>
    <row r="610607" spans="2:3" x14ac:dyDescent="0.25">
      <c r="B610607" s="78"/>
      <c r="C610607" s="77"/>
    </row>
    <row r="610608" spans="2:3" x14ac:dyDescent="0.25">
      <c r="B610608" s="78"/>
      <c r="C610608" s="77"/>
    </row>
    <row r="610718" spans="2:3" x14ac:dyDescent="0.25">
      <c r="B610718" s="78"/>
      <c r="C610718" s="77"/>
    </row>
    <row r="610719" spans="2:3" x14ac:dyDescent="0.25">
      <c r="B610719" s="78"/>
      <c r="C610719" s="77"/>
    </row>
    <row r="610720" spans="2:3" x14ac:dyDescent="0.25">
      <c r="B610720" s="78"/>
      <c r="C610720" s="77"/>
    </row>
    <row r="610721" spans="2:3" x14ac:dyDescent="0.25">
      <c r="B610721" s="78"/>
      <c r="C610721" s="77"/>
    </row>
    <row r="610722" spans="2:3" x14ac:dyDescent="0.25">
      <c r="B610722" s="78"/>
      <c r="C610722" s="77"/>
    </row>
    <row r="610723" spans="2:3" x14ac:dyDescent="0.25">
      <c r="B610723" s="78"/>
      <c r="C610723" s="77"/>
    </row>
    <row r="610724" spans="2:3" x14ac:dyDescent="0.25">
      <c r="B610724" s="78"/>
      <c r="C610724" s="77"/>
    </row>
    <row r="610725" spans="2:3" x14ac:dyDescent="0.25">
      <c r="B610725" s="78"/>
      <c r="C610725" s="77"/>
    </row>
    <row r="610726" spans="2:3" x14ac:dyDescent="0.25">
      <c r="B610726" s="78"/>
      <c r="C610726" s="77"/>
    </row>
    <row r="610727" spans="2:3" x14ac:dyDescent="0.25">
      <c r="B610727" s="78"/>
      <c r="C610727" s="77"/>
    </row>
    <row r="610728" spans="2:3" x14ac:dyDescent="0.25">
      <c r="B610728" s="78"/>
      <c r="C610728" s="77"/>
    </row>
    <row r="610729" spans="2:3" x14ac:dyDescent="0.25">
      <c r="B610729" s="78"/>
      <c r="C610729" s="77"/>
    </row>
    <row r="610730" spans="2:3" x14ac:dyDescent="0.25">
      <c r="B610730" s="78"/>
      <c r="C610730" s="77"/>
    </row>
    <row r="610840" spans="2:3" x14ac:dyDescent="0.25">
      <c r="B610840" s="78"/>
      <c r="C610840" s="77"/>
    </row>
    <row r="610841" spans="2:3" x14ac:dyDescent="0.25">
      <c r="B610841" s="78"/>
      <c r="C610841" s="77"/>
    </row>
    <row r="610842" spans="2:3" x14ac:dyDescent="0.25">
      <c r="B610842" s="78"/>
      <c r="C610842" s="77"/>
    </row>
    <row r="610843" spans="2:3" x14ac:dyDescent="0.25">
      <c r="B610843" s="78"/>
      <c r="C610843" s="77"/>
    </row>
    <row r="610844" spans="2:3" x14ac:dyDescent="0.25">
      <c r="B610844" s="78"/>
      <c r="C610844" s="77"/>
    </row>
    <row r="610845" spans="2:3" x14ac:dyDescent="0.25">
      <c r="B610845" s="78"/>
      <c r="C610845" s="77"/>
    </row>
    <row r="610846" spans="2:3" x14ac:dyDescent="0.25">
      <c r="B610846" s="78"/>
      <c r="C610846" s="77"/>
    </row>
    <row r="610847" spans="2:3" x14ac:dyDescent="0.25">
      <c r="B610847" s="78"/>
      <c r="C610847" s="77"/>
    </row>
    <row r="610848" spans="2:3" x14ac:dyDescent="0.25">
      <c r="B610848" s="78"/>
      <c r="C610848" s="77"/>
    </row>
    <row r="610849" spans="2:3" x14ac:dyDescent="0.25">
      <c r="B610849" s="78"/>
      <c r="C610849" s="77"/>
    </row>
    <row r="610850" spans="2:3" x14ac:dyDescent="0.25">
      <c r="B610850" s="78"/>
      <c r="C610850" s="77"/>
    </row>
    <row r="610851" spans="2:3" x14ac:dyDescent="0.25">
      <c r="B610851" s="78"/>
      <c r="C610851" s="77"/>
    </row>
    <row r="610852" spans="2:3" x14ac:dyDescent="0.25">
      <c r="B610852" s="78"/>
      <c r="C610852" s="77"/>
    </row>
    <row r="610962" spans="2:3" x14ac:dyDescent="0.25">
      <c r="B610962" s="78"/>
      <c r="C610962" s="77"/>
    </row>
    <row r="610963" spans="2:3" x14ac:dyDescent="0.25">
      <c r="B610963" s="78"/>
      <c r="C610963" s="77"/>
    </row>
    <row r="610964" spans="2:3" x14ac:dyDescent="0.25">
      <c r="B610964" s="78"/>
      <c r="C610964" s="77"/>
    </row>
    <row r="610965" spans="2:3" x14ac:dyDescent="0.25">
      <c r="B610965" s="78"/>
      <c r="C610965" s="77"/>
    </row>
    <row r="610966" spans="2:3" x14ac:dyDescent="0.25">
      <c r="B610966" s="78"/>
      <c r="C610966" s="77"/>
    </row>
    <row r="610967" spans="2:3" x14ac:dyDescent="0.25">
      <c r="B610967" s="78"/>
      <c r="C610967" s="77"/>
    </row>
    <row r="610968" spans="2:3" x14ac:dyDescent="0.25">
      <c r="B610968" s="78"/>
      <c r="C610968" s="77"/>
    </row>
    <row r="610969" spans="2:3" x14ac:dyDescent="0.25">
      <c r="B610969" s="78"/>
      <c r="C610969" s="77"/>
    </row>
    <row r="610970" spans="2:3" x14ac:dyDescent="0.25">
      <c r="B610970" s="78"/>
      <c r="C610970" s="77"/>
    </row>
    <row r="610971" spans="2:3" x14ac:dyDescent="0.25">
      <c r="B610971" s="78"/>
      <c r="C610971" s="77"/>
    </row>
    <row r="610972" spans="2:3" x14ac:dyDescent="0.25">
      <c r="B610972" s="78"/>
      <c r="C610972" s="77"/>
    </row>
    <row r="610973" spans="2:3" x14ac:dyDescent="0.25">
      <c r="B610973" s="78"/>
      <c r="C610973" s="77"/>
    </row>
    <row r="610974" spans="2:3" x14ac:dyDescent="0.25">
      <c r="B610974" s="78"/>
      <c r="C610974" s="77"/>
    </row>
    <row r="611084" spans="2:3" x14ac:dyDescent="0.25">
      <c r="B611084" s="78"/>
      <c r="C611084" s="77"/>
    </row>
    <row r="611085" spans="2:3" x14ac:dyDescent="0.25">
      <c r="B611085" s="78"/>
      <c r="C611085" s="77"/>
    </row>
    <row r="611086" spans="2:3" x14ac:dyDescent="0.25">
      <c r="B611086" s="78"/>
      <c r="C611086" s="77"/>
    </row>
    <row r="611087" spans="2:3" x14ac:dyDescent="0.25">
      <c r="B611087" s="78"/>
      <c r="C611087" s="77"/>
    </row>
    <row r="611088" spans="2:3" x14ac:dyDescent="0.25">
      <c r="B611088" s="78"/>
      <c r="C611088" s="77"/>
    </row>
    <row r="611089" spans="2:3" x14ac:dyDescent="0.25">
      <c r="B611089" s="78"/>
      <c r="C611089" s="77"/>
    </row>
    <row r="611090" spans="2:3" x14ac:dyDescent="0.25">
      <c r="B611090" s="78"/>
      <c r="C611090" s="77"/>
    </row>
    <row r="611091" spans="2:3" x14ac:dyDescent="0.25">
      <c r="B611091" s="78"/>
      <c r="C611091" s="77"/>
    </row>
    <row r="611092" spans="2:3" x14ac:dyDescent="0.25">
      <c r="B611092" s="78"/>
      <c r="C611092" s="77"/>
    </row>
    <row r="611093" spans="2:3" x14ac:dyDescent="0.25">
      <c r="B611093" s="78"/>
      <c r="C611093" s="77"/>
    </row>
    <row r="611094" spans="2:3" x14ac:dyDescent="0.25">
      <c r="B611094" s="78"/>
      <c r="C611094" s="77"/>
    </row>
    <row r="611095" spans="2:3" x14ac:dyDescent="0.25">
      <c r="B611095" s="78"/>
      <c r="C611095" s="77"/>
    </row>
    <row r="611096" spans="2:3" x14ac:dyDescent="0.25">
      <c r="B611096" s="78"/>
      <c r="C611096" s="77"/>
    </row>
    <row r="611206" spans="2:3" x14ac:dyDescent="0.25">
      <c r="B611206" s="78"/>
      <c r="C611206" s="77"/>
    </row>
    <row r="611207" spans="2:3" x14ac:dyDescent="0.25">
      <c r="B611207" s="78"/>
      <c r="C611207" s="77"/>
    </row>
    <row r="611208" spans="2:3" x14ac:dyDescent="0.25">
      <c r="B611208" s="78"/>
      <c r="C611208" s="77"/>
    </row>
    <row r="611209" spans="2:3" x14ac:dyDescent="0.25">
      <c r="B611209" s="78"/>
      <c r="C611209" s="77"/>
    </row>
    <row r="611210" spans="2:3" x14ac:dyDescent="0.25">
      <c r="B611210" s="78"/>
      <c r="C611210" s="77"/>
    </row>
    <row r="611211" spans="2:3" x14ac:dyDescent="0.25">
      <c r="B611211" s="78"/>
      <c r="C611211" s="77"/>
    </row>
    <row r="611212" spans="2:3" x14ac:dyDescent="0.25">
      <c r="B611212" s="78"/>
      <c r="C611212" s="77"/>
    </row>
    <row r="611213" spans="2:3" x14ac:dyDescent="0.25">
      <c r="B611213" s="78"/>
      <c r="C611213" s="77"/>
    </row>
    <row r="611214" spans="2:3" x14ac:dyDescent="0.25">
      <c r="B611214" s="78"/>
      <c r="C611214" s="77"/>
    </row>
    <row r="611215" spans="2:3" x14ac:dyDescent="0.25">
      <c r="B611215" s="78"/>
      <c r="C611215" s="77"/>
    </row>
    <row r="611216" spans="2:3" x14ac:dyDescent="0.25">
      <c r="B611216" s="78"/>
      <c r="C611216" s="77"/>
    </row>
    <row r="611217" spans="2:3" x14ac:dyDescent="0.25">
      <c r="B611217" s="78"/>
      <c r="C611217" s="77"/>
    </row>
    <row r="611218" spans="2:3" x14ac:dyDescent="0.25">
      <c r="B611218" s="78"/>
      <c r="C611218" s="77"/>
    </row>
    <row r="611328" spans="2:3" x14ac:dyDescent="0.25">
      <c r="B611328" s="78"/>
      <c r="C611328" s="77"/>
    </row>
    <row r="611329" spans="2:3" x14ac:dyDescent="0.25">
      <c r="B611329" s="78"/>
      <c r="C611329" s="77"/>
    </row>
    <row r="611330" spans="2:3" x14ac:dyDescent="0.25">
      <c r="B611330" s="78"/>
      <c r="C611330" s="77"/>
    </row>
    <row r="611331" spans="2:3" x14ac:dyDescent="0.25">
      <c r="B611331" s="78"/>
      <c r="C611331" s="77"/>
    </row>
    <row r="611332" spans="2:3" x14ac:dyDescent="0.25">
      <c r="B611332" s="78"/>
      <c r="C611332" s="77"/>
    </row>
    <row r="611333" spans="2:3" x14ac:dyDescent="0.25">
      <c r="B611333" s="78"/>
      <c r="C611333" s="77"/>
    </row>
    <row r="611334" spans="2:3" x14ac:dyDescent="0.25">
      <c r="B611334" s="78"/>
      <c r="C611334" s="77"/>
    </row>
    <row r="611335" spans="2:3" x14ac:dyDescent="0.25">
      <c r="B611335" s="78"/>
      <c r="C611335" s="77"/>
    </row>
    <row r="611336" spans="2:3" x14ac:dyDescent="0.25">
      <c r="B611336" s="78"/>
      <c r="C611336" s="77"/>
    </row>
    <row r="611337" spans="2:3" x14ac:dyDescent="0.25">
      <c r="B611337" s="78"/>
      <c r="C611337" s="77"/>
    </row>
    <row r="611338" spans="2:3" x14ac:dyDescent="0.25">
      <c r="B611338" s="78"/>
      <c r="C611338" s="77"/>
    </row>
    <row r="611339" spans="2:3" x14ac:dyDescent="0.25">
      <c r="B611339" s="78"/>
      <c r="C611339" s="77"/>
    </row>
    <row r="611340" spans="2:3" x14ac:dyDescent="0.25">
      <c r="B611340" s="78"/>
      <c r="C611340" s="77"/>
    </row>
    <row r="611450" spans="2:3" x14ac:dyDescent="0.25">
      <c r="B611450" s="78"/>
      <c r="C611450" s="77"/>
    </row>
    <row r="611451" spans="2:3" x14ac:dyDescent="0.25">
      <c r="B611451" s="78"/>
      <c r="C611451" s="77"/>
    </row>
    <row r="611452" spans="2:3" x14ac:dyDescent="0.25">
      <c r="B611452" s="78"/>
      <c r="C611452" s="77"/>
    </row>
    <row r="611453" spans="2:3" x14ac:dyDescent="0.25">
      <c r="B611453" s="78"/>
      <c r="C611453" s="77"/>
    </row>
    <row r="611454" spans="2:3" x14ac:dyDescent="0.25">
      <c r="B611454" s="78"/>
      <c r="C611454" s="77"/>
    </row>
    <row r="611455" spans="2:3" x14ac:dyDescent="0.25">
      <c r="B611455" s="78"/>
      <c r="C611455" s="77"/>
    </row>
    <row r="611456" spans="2:3" x14ac:dyDescent="0.25">
      <c r="B611456" s="78"/>
      <c r="C611456" s="77"/>
    </row>
    <row r="611457" spans="2:3" x14ac:dyDescent="0.25">
      <c r="B611457" s="78"/>
      <c r="C611457" s="77"/>
    </row>
    <row r="611458" spans="2:3" x14ac:dyDescent="0.25">
      <c r="B611458" s="78"/>
      <c r="C611458" s="77"/>
    </row>
    <row r="611459" spans="2:3" x14ac:dyDescent="0.25">
      <c r="B611459" s="78"/>
      <c r="C611459" s="77"/>
    </row>
    <row r="611460" spans="2:3" x14ac:dyDescent="0.25">
      <c r="B611460" s="78"/>
      <c r="C611460" s="77"/>
    </row>
    <row r="611461" spans="2:3" x14ac:dyDescent="0.25">
      <c r="B611461" s="78"/>
      <c r="C611461" s="77"/>
    </row>
    <row r="611462" spans="2:3" x14ac:dyDescent="0.25">
      <c r="B611462" s="78"/>
      <c r="C611462" s="77"/>
    </row>
    <row r="611572" spans="2:3" x14ac:dyDescent="0.25">
      <c r="B611572" s="78"/>
      <c r="C611572" s="77"/>
    </row>
    <row r="611573" spans="2:3" x14ac:dyDescent="0.25">
      <c r="B611573" s="78"/>
      <c r="C611573" s="77"/>
    </row>
    <row r="611574" spans="2:3" x14ac:dyDescent="0.25">
      <c r="B611574" s="78"/>
      <c r="C611574" s="77"/>
    </row>
    <row r="611575" spans="2:3" x14ac:dyDescent="0.25">
      <c r="B611575" s="78"/>
      <c r="C611575" s="77"/>
    </row>
    <row r="611576" spans="2:3" x14ac:dyDescent="0.25">
      <c r="B611576" s="78"/>
      <c r="C611576" s="77"/>
    </row>
    <row r="611577" spans="2:3" x14ac:dyDescent="0.25">
      <c r="B611577" s="78"/>
      <c r="C611577" s="77"/>
    </row>
    <row r="611578" spans="2:3" x14ac:dyDescent="0.25">
      <c r="B611578" s="78"/>
      <c r="C611578" s="77"/>
    </row>
    <row r="611579" spans="2:3" x14ac:dyDescent="0.25">
      <c r="B611579" s="78"/>
      <c r="C611579" s="77"/>
    </row>
    <row r="611580" spans="2:3" x14ac:dyDescent="0.25">
      <c r="B611580" s="78"/>
      <c r="C611580" s="77"/>
    </row>
    <row r="611581" spans="2:3" x14ac:dyDescent="0.25">
      <c r="B611581" s="78"/>
      <c r="C611581" s="77"/>
    </row>
    <row r="611582" spans="2:3" x14ac:dyDescent="0.25">
      <c r="B611582" s="78"/>
      <c r="C611582" s="77"/>
    </row>
    <row r="611583" spans="2:3" x14ac:dyDescent="0.25">
      <c r="B611583" s="78"/>
      <c r="C611583" s="77"/>
    </row>
    <row r="611584" spans="2:3" x14ac:dyDescent="0.25">
      <c r="B611584" s="78"/>
      <c r="C611584" s="77"/>
    </row>
    <row r="611694" spans="2:3" x14ac:dyDescent="0.25">
      <c r="B611694" s="78"/>
      <c r="C611694" s="77"/>
    </row>
    <row r="611695" spans="2:3" x14ac:dyDescent="0.25">
      <c r="B611695" s="78"/>
      <c r="C611695" s="77"/>
    </row>
    <row r="611696" spans="2:3" x14ac:dyDescent="0.25">
      <c r="B611696" s="78"/>
      <c r="C611696" s="77"/>
    </row>
    <row r="611697" spans="2:3" x14ac:dyDescent="0.25">
      <c r="B611697" s="78"/>
      <c r="C611697" s="77"/>
    </row>
    <row r="611698" spans="2:3" x14ac:dyDescent="0.25">
      <c r="B611698" s="78"/>
      <c r="C611698" s="77"/>
    </row>
    <row r="611699" spans="2:3" x14ac:dyDescent="0.25">
      <c r="B611699" s="78"/>
      <c r="C611699" s="77"/>
    </row>
    <row r="611700" spans="2:3" x14ac:dyDescent="0.25">
      <c r="B611700" s="78"/>
      <c r="C611700" s="77"/>
    </row>
    <row r="611701" spans="2:3" x14ac:dyDescent="0.25">
      <c r="B611701" s="78"/>
      <c r="C611701" s="77"/>
    </row>
    <row r="611702" spans="2:3" x14ac:dyDescent="0.25">
      <c r="B611702" s="78"/>
      <c r="C611702" s="77"/>
    </row>
    <row r="611703" spans="2:3" x14ac:dyDescent="0.25">
      <c r="B611703" s="78"/>
      <c r="C611703" s="77"/>
    </row>
    <row r="611704" spans="2:3" x14ac:dyDescent="0.25">
      <c r="B611704" s="78"/>
      <c r="C611704" s="77"/>
    </row>
    <row r="611705" spans="2:3" x14ac:dyDescent="0.25">
      <c r="B611705" s="78"/>
      <c r="C611705" s="77"/>
    </row>
    <row r="611706" spans="2:3" x14ac:dyDescent="0.25">
      <c r="B611706" s="78"/>
      <c r="C611706" s="77"/>
    </row>
    <row r="611816" spans="2:3" x14ac:dyDescent="0.25">
      <c r="B611816" s="78"/>
      <c r="C611816" s="77"/>
    </row>
    <row r="611817" spans="2:3" x14ac:dyDescent="0.25">
      <c r="B611817" s="78"/>
      <c r="C611817" s="77"/>
    </row>
    <row r="611818" spans="2:3" x14ac:dyDescent="0.25">
      <c r="B611818" s="78"/>
      <c r="C611818" s="77"/>
    </row>
    <row r="611819" spans="2:3" x14ac:dyDescent="0.25">
      <c r="B611819" s="78"/>
      <c r="C611819" s="77"/>
    </row>
    <row r="611820" spans="2:3" x14ac:dyDescent="0.25">
      <c r="B611820" s="78"/>
      <c r="C611820" s="77"/>
    </row>
    <row r="611821" spans="2:3" x14ac:dyDescent="0.25">
      <c r="B611821" s="78"/>
      <c r="C611821" s="77"/>
    </row>
    <row r="611822" spans="2:3" x14ac:dyDescent="0.25">
      <c r="B611822" s="78"/>
      <c r="C611822" s="77"/>
    </row>
    <row r="611823" spans="2:3" x14ac:dyDescent="0.25">
      <c r="B611823" s="78"/>
      <c r="C611823" s="77"/>
    </row>
    <row r="611824" spans="2:3" x14ac:dyDescent="0.25">
      <c r="B611824" s="78"/>
      <c r="C611824" s="77"/>
    </row>
    <row r="611825" spans="2:3" x14ac:dyDescent="0.25">
      <c r="B611825" s="78"/>
      <c r="C611825" s="77"/>
    </row>
    <row r="611826" spans="2:3" x14ac:dyDescent="0.25">
      <c r="B611826" s="78"/>
      <c r="C611826" s="77"/>
    </row>
    <row r="611827" spans="2:3" x14ac:dyDescent="0.25">
      <c r="B611827" s="78"/>
      <c r="C611827" s="77"/>
    </row>
    <row r="611828" spans="2:3" x14ac:dyDescent="0.25">
      <c r="B611828" s="78"/>
      <c r="C611828" s="77"/>
    </row>
    <row r="611938" spans="2:3" x14ac:dyDescent="0.25">
      <c r="B611938" s="78"/>
      <c r="C611938" s="77"/>
    </row>
    <row r="611939" spans="2:3" x14ac:dyDescent="0.25">
      <c r="B611939" s="78"/>
      <c r="C611939" s="77"/>
    </row>
    <row r="611940" spans="2:3" x14ac:dyDescent="0.25">
      <c r="B611940" s="78"/>
      <c r="C611940" s="77"/>
    </row>
    <row r="611941" spans="2:3" x14ac:dyDescent="0.25">
      <c r="B611941" s="78"/>
      <c r="C611941" s="77"/>
    </row>
    <row r="611942" spans="2:3" x14ac:dyDescent="0.25">
      <c r="B611942" s="78"/>
      <c r="C611942" s="77"/>
    </row>
    <row r="611943" spans="2:3" x14ac:dyDescent="0.25">
      <c r="B611943" s="78"/>
      <c r="C611943" s="77"/>
    </row>
    <row r="611944" spans="2:3" x14ac:dyDescent="0.25">
      <c r="B611944" s="78"/>
      <c r="C611944" s="77"/>
    </row>
    <row r="611945" spans="2:3" x14ac:dyDescent="0.25">
      <c r="B611945" s="78"/>
      <c r="C611945" s="77"/>
    </row>
    <row r="611946" spans="2:3" x14ac:dyDescent="0.25">
      <c r="B611946" s="78"/>
      <c r="C611946" s="77"/>
    </row>
    <row r="611947" spans="2:3" x14ac:dyDescent="0.25">
      <c r="B611947" s="78"/>
      <c r="C611947" s="77"/>
    </row>
    <row r="611948" spans="2:3" x14ac:dyDescent="0.25">
      <c r="B611948" s="78"/>
      <c r="C611948" s="77"/>
    </row>
    <row r="611949" spans="2:3" x14ac:dyDescent="0.25">
      <c r="B611949" s="78"/>
      <c r="C611949" s="77"/>
    </row>
    <row r="611950" spans="2:3" x14ac:dyDescent="0.25">
      <c r="B611950" s="78"/>
      <c r="C611950" s="77"/>
    </row>
    <row r="612060" spans="2:3" x14ac:dyDescent="0.25">
      <c r="B612060" s="78"/>
      <c r="C612060" s="77"/>
    </row>
    <row r="612061" spans="2:3" x14ac:dyDescent="0.25">
      <c r="B612061" s="78"/>
      <c r="C612061" s="77"/>
    </row>
    <row r="612062" spans="2:3" x14ac:dyDescent="0.25">
      <c r="B612062" s="78"/>
      <c r="C612062" s="77"/>
    </row>
    <row r="612063" spans="2:3" x14ac:dyDescent="0.25">
      <c r="B612063" s="78"/>
      <c r="C612063" s="77"/>
    </row>
    <row r="612064" spans="2:3" x14ac:dyDescent="0.25">
      <c r="B612064" s="78"/>
      <c r="C612064" s="77"/>
    </row>
    <row r="612065" spans="2:3" x14ac:dyDescent="0.25">
      <c r="B612065" s="78"/>
      <c r="C612065" s="77"/>
    </row>
    <row r="612066" spans="2:3" x14ac:dyDescent="0.25">
      <c r="B612066" s="78"/>
      <c r="C612066" s="77"/>
    </row>
    <row r="612067" spans="2:3" x14ac:dyDescent="0.25">
      <c r="B612067" s="78"/>
      <c r="C612067" s="77"/>
    </row>
    <row r="612068" spans="2:3" x14ac:dyDescent="0.25">
      <c r="B612068" s="78"/>
      <c r="C612068" s="77"/>
    </row>
    <row r="612069" spans="2:3" x14ac:dyDescent="0.25">
      <c r="B612069" s="78"/>
      <c r="C612069" s="77"/>
    </row>
    <row r="612070" spans="2:3" x14ac:dyDescent="0.25">
      <c r="B612070" s="78"/>
      <c r="C612070" s="77"/>
    </row>
    <row r="612071" spans="2:3" x14ac:dyDescent="0.25">
      <c r="B612071" s="78"/>
      <c r="C612071" s="77"/>
    </row>
    <row r="612072" spans="2:3" x14ac:dyDescent="0.25">
      <c r="B612072" s="78"/>
      <c r="C612072" s="77"/>
    </row>
    <row r="612182" spans="2:3" x14ac:dyDescent="0.25">
      <c r="B612182" s="78"/>
      <c r="C612182" s="77"/>
    </row>
    <row r="612183" spans="2:3" x14ac:dyDescent="0.25">
      <c r="B612183" s="78"/>
      <c r="C612183" s="77"/>
    </row>
    <row r="612184" spans="2:3" x14ac:dyDescent="0.25">
      <c r="B612184" s="78"/>
      <c r="C612184" s="77"/>
    </row>
    <row r="612185" spans="2:3" x14ac:dyDescent="0.25">
      <c r="B612185" s="78"/>
      <c r="C612185" s="77"/>
    </row>
    <row r="612186" spans="2:3" x14ac:dyDescent="0.25">
      <c r="B612186" s="78"/>
      <c r="C612186" s="77"/>
    </row>
    <row r="612187" spans="2:3" x14ac:dyDescent="0.25">
      <c r="B612187" s="78"/>
      <c r="C612187" s="77"/>
    </row>
    <row r="612188" spans="2:3" x14ac:dyDescent="0.25">
      <c r="B612188" s="78"/>
      <c r="C612188" s="77"/>
    </row>
    <row r="612189" spans="2:3" x14ac:dyDescent="0.25">
      <c r="B612189" s="78"/>
      <c r="C612189" s="77"/>
    </row>
    <row r="612190" spans="2:3" x14ac:dyDescent="0.25">
      <c r="B612190" s="78"/>
      <c r="C612190" s="77"/>
    </row>
    <row r="612191" spans="2:3" x14ac:dyDescent="0.25">
      <c r="B612191" s="78"/>
      <c r="C612191" s="77"/>
    </row>
    <row r="612192" spans="2:3" x14ac:dyDescent="0.25">
      <c r="B612192" s="78"/>
      <c r="C612192" s="77"/>
    </row>
    <row r="612193" spans="2:3" x14ac:dyDescent="0.25">
      <c r="B612193" s="78"/>
      <c r="C612193" s="77"/>
    </row>
    <row r="612194" spans="2:3" x14ac:dyDescent="0.25">
      <c r="B612194" s="78"/>
      <c r="C612194" s="77"/>
    </row>
    <row r="612304" spans="2:3" x14ac:dyDescent="0.25">
      <c r="B612304" s="78"/>
      <c r="C612304" s="77"/>
    </row>
    <row r="612305" spans="2:3" x14ac:dyDescent="0.25">
      <c r="B612305" s="78"/>
      <c r="C612305" s="77"/>
    </row>
    <row r="612306" spans="2:3" x14ac:dyDescent="0.25">
      <c r="B612306" s="78"/>
      <c r="C612306" s="77"/>
    </row>
    <row r="612307" spans="2:3" x14ac:dyDescent="0.25">
      <c r="B612307" s="78"/>
      <c r="C612307" s="77"/>
    </row>
    <row r="612308" spans="2:3" x14ac:dyDescent="0.25">
      <c r="B612308" s="78"/>
      <c r="C612308" s="77"/>
    </row>
    <row r="612309" spans="2:3" x14ac:dyDescent="0.25">
      <c r="B612309" s="78"/>
      <c r="C612309" s="77"/>
    </row>
    <row r="612310" spans="2:3" x14ac:dyDescent="0.25">
      <c r="B612310" s="78"/>
      <c r="C612310" s="77"/>
    </row>
    <row r="612311" spans="2:3" x14ac:dyDescent="0.25">
      <c r="B612311" s="78"/>
      <c r="C612311" s="77"/>
    </row>
    <row r="612312" spans="2:3" x14ac:dyDescent="0.25">
      <c r="B612312" s="78"/>
      <c r="C612312" s="77"/>
    </row>
    <row r="612313" spans="2:3" x14ac:dyDescent="0.25">
      <c r="B612313" s="78"/>
      <c r="C612313" s="77"/>
    </row>
    <row r="612314" spans="2:3" x14ac:dyDescent="0.25">
      <c r="B612314" s="78"/>
      <c r="C612314" s="77"/>
    </row>
    <row r="612315" spans="2:3" x14ac:dyDescent="0.25">
      <c r="B612315" s="78"/>
      <c r="C612315" s="77"/>
    </row>
    <row r="612316" spans="2:3" x14ac:dyDescent="0.25">
      <c r="B612316" s="78"/>
      <c r="C612316" s="77"/>
    </row>
    <row r="612426" spans="2:3" x14ac:dyDescent="0.25">
      <c r="B612426" s="78"/>
      <c r="C612426" s="77"/>
    </row>
    <row r="612427" spans="2:3" x14ac:dyDescent="0.25">
      <c r="B612427" s="78"/>
      <c r="C612427" s="77"/>
    </row>
    <row r="612428" spans="2:3" x14ac:dyDescent="0.25">
      <c r="B612428" s="78"/>
      <c r="C612428" s="77"/>
    </row>
    <row r="612429" spans="2:3" x14ac:dyDescent="0.25">
      <c r="B612429" s="78"/>
      <c r="C612429" s="77"/>
    </row>
    <row r="612430" spans="2:3" x14ac:dyDescent="0.25">
      <c r="B612430" s="78"/>
      <c r="C612430" s="77"/>
    </row>
    <row r="612431" spans="2:3" x14ac:dyDescent="0.25">
      <c r="B612431" s="78"/>
      <c r="C612431" s="77"/>
    </row>
    <row r="612432" spans="2:3" x14ac:dyDescent="0.25">
      <c r="B612432" s="78"/>
      <c r="C612432" s="77"/>
    </row>
    <row r="612433" spans="2:3" x14ac:dyDescent="0.25">
      <c r="B612433" s="78"/>
      <c r="C612433" s="77"/>
    </row>
    <row r="612434" spans="2:3" x14ac:dyDescent="0.25">
      <c r="B612434" s="78"/>
      <c r="C612434" s="77"/>
    </row>
    <row r="612435" spans="2:3" x14ac:dyDescent="0.25">
      <c r="B612435" s="78"/>
      <c r="C612435" s="77"/>
    </row>
    <row r="612436" spans="2:3" x14ac:dyDescent="0.25">
      <c r="B612436" s="78"/>
      <c r="C612436" s="77"/>
    </row>
    <row r="612437" spans="2:3" x14ac:dyDescent="0.25">
      <c r="B612437" s="78"/>
      <c r="C612437" s="77"/>
    </row>
    <row r="612438" spans="2:3" x14ac:dyDescent="0.25">
      <c r="B612438" s="78"/>
      <c r="C612438" s="77"/>
    </row>
    <row r="612548" spans="2:3" x14ac:dyDescent="0.25">
      <c r="B612548" s="78"/>
      <c r="C612548" s="77"/>
    </row>
    <row r="612549" spans="2:3" x14ac:dyDescent="0.25">
      <c r="B612549" s="78"/>
      <c r="C612549" s="77"/>
    </row>
    <row r="612550" spans="2:3" x14ac:dyDescent="0.25">
      <c r="B612550" s="78"/>
      <c r="C612550" s="77"/>
    </row>
    <row r="612551" spans="2:3" x14ac:dyDescent="0.25">
      <c r="B612551" s="78"/>
      <c r="C612551" s="77"/>
    </row>
    <row r="612552" spans="2:3" x14ac:dyDescent="0.25">
      <c r="B612552" s="78"/>
      <c r="C612552" s="77"/>
    </row>
    <row r="612553" spans="2:3" x14ac:dyDescent="0.25">
      <c r="B612553" s="78"/>
      <c r="C612553" s="77"/>
    </row>
    <row r="612554" spans="2:3" x14ac:dyDescent="0.25">
      <c r="B612554" s="78"/>
      <c r="C612554" s="77"/>
    </row>
    <row r="612555" spans="2:3" x14ac:dyDescent="0.25">
      <c r="B612555" s="78"/>
      <c r="C612555" s="77"/>
    </row>
    <row r="612556" spans="2:3" x14ac:dyDescent="0.25">
      <c r="B612556" s="78"/>
      <c r="C612556" s="77"/>
    </row>
    <row r="612557" spans="2:3" x14ac:dyDescent="0.25">
      <c r="B612557" s="78"/>
      <c r="C612557" s="77"/>
    </row>
    <row r="612558" spans="2:3" x14ac:dyDescent="0.25">
      <c r="B612558" s="78"/>
      <c r="C612558" s="77"/>
    </row>
    <row r="612559" spans="2:3" x14ac:dyDescent="0.25">
      <c r="B612559" s="78"/>
      <c r="C612559" s="77"/>
    </row>
    <row r="612560" spans="2:3" x14ac:dyDescent="0.25">
      <c r="B612560" s="78"/>
      <c r="C612560" s="77"/>
    </row>
    <row r="612670" spans="2:3" x14ac:dyDescent="0.25">
      <c r="B612670" s="78"/>
      <c r="C612670" s="77"/>
    </row>
    <row r="612671" spans="2:3" x14ac:dyDescent="0.25">
      <c r="B612671" s="78"/>
      <c r="C612671" s="77"/>
    </row>
    <row r="612672" spans="2:3" x14ac:dyDescent="0.25">
      <c r="B612672" s="78"/>
      <c r="C612672" s="77"/>
    </row>
    <row r="612673" spans="2:3" x14ac:dyDescent="0.25">
      <c r="B612673" s="78"/>
      <c r="C612673" s="77"/>
    </row>
    <row r="612674" spans="2:3" x14ac:dyDescent="0.25">
      <c r="B612674" s="78"/>
      <c r="C612674" s="77"/>
    </row>
    <row r="612675" spans="2:3" x14ac:dyDescent="0.25">
      <c r="B612675" s="78"/>
      <c r="C612675" s="77"/>
    </row>
    <row r="612676" spans="2:3" x14ac:dyDescent="0.25">
      <c r="B612676" s="78"/>
      <c r="C612676" s="77"/>
    </row>
    <row r="612677" spans="2:3" x14ac:dyDescent="0.25">
      <c r="B612677" s="78"/>
      <c r="C612677" s="77"/>
    </row>
    <row r="612678" spans="2:3" x14ac:dyDescent="0.25">
      <c r="B612678" s="78"/>
      <c r="C612678" s="77"/>
    </row>
    <row r="612679" spans="2:3" x14ac:dyDescent="0.25">
      <c r="B612679" s="78"/>
      <c r="C612679" s="77"/>
    </row>
    <row r="612680" spans="2:3" x14ac:dyDescent="0.25">
      <c r="B612680" s="78"/>
      <c r="C612680" s="77"/>
    </row>
    <row r="612681" spans="2:3" x14ac:dyDescent="0.25">
      <c r="B612681" s="78"/>
      <c r="C612681" s="77"/>
    </row>
    <row r="612682" spans="2:3" x14ac:dyDescent="0.25">
      <c r="B612682" s="78"/>
      <c r="C612682" s="77"/>
    </row>
    <row r="612792" spans="2:3" x14ac:dyDescent="0.25">
      <c r="B612792" s="78"/>
      <c r="C612792" s="77"/>
    </row>
    <row r="612793" spans="2:3" x14ac:dyDescent="0.25">
      <c r="B612793" s="78"/>
      <c r="C612793" s="77"/>
    </row>
    <row r="612794" spans="2:3" x14ac:dyDescent="0.25">
      <c r="B612794" s="78"/>
      <c r="C612794" s="77"/>
    </row>
    <row r="612795" spans="2:3" x14ac:dyDescent="0.25">
      <c r="B612795" s="78"/>
      <c r="C612795" s="77"/>
    </row>
    <row r="612796" spans="2:3" x14ac:dyDescent="0.25">
      <c r="B612796" s="78"/>
      <c r="C612796" s="77"/>
    </row>
    <row r="612797" spans="2:3" x14ac:dyDescent="0.25">
      <c r="B612797" s="78"/>
      <c r="C612797" s="77"/>
    </row>
    <row r="612798" spans="2:3" x14ac:dyDescent="0.25">
      <c r="B612798" s="78"/>
      <c r="C612798" s="77"/>
    </row>
    <row r="612799" spans="2:3" x14ac:dyDescent="0.25">
      <c r="B612799" s="78"/>
      <c r="C612799" s="77"/>
    </row>
    <row r="612800" spans="2:3" x14ac:dyDescent="0.25">
      <c r="B612800" s="78"/>
      <c r="C612800" s="77"/>
    </row>
    <row r="612801" spans="2:3" x14ac:dyDescent="0.25">
      <c r="B612801" s="78"/>
      <c r="C612801" s="77"/>
    </row>
    <row r="612802" spans="2:3" x14ac:dyDescent="0.25">
      <c r="B612802" s="78"/>
      <c r="C612802" s="77"/>
    </row>
    <row r="612803" spans="2:3" x14ac:dyDescent="0.25">
      <c r="B612803" s="78"/>
      <c r="C612803" s="77"/>
    </row>
    <row r="612804" spans="2:3" x14ac:dyDescent="0.25">
      <c r="B612804" s="78"/>
      <c r="C612804" s="77"/>
    </row>
    <row r="612914" spans="2:3" x14ac:dyDescent="0.25">
      <c r="B612914" s="78"/>
      <c r="C612914" s="77"/>
    </row>
    <row r="612915" spans="2:3" x14ac:dyDescent="0.25">
      <c r="B612915" s="78"/>
      <c r="C612915" s="77"/>
    </row>
    <row r="612916" spans="2:3" x14ac:dyDescent="0.25">
      <c r="B612916" s="78"/>
      <c r="C612916" s="77"/>
    </row>
    <row r="612917" spans="2:3" x14ac:dyDescent="0.25">
      <c r="B612917" s="78"/>
      <c r="C612917" s="77"/>
    </row>
    <row r="612918" spans="2:3" x14ac:dyDescent="0.25">
      <c r="B612918" s="78"/>
      <c r="C612918" s="77"/>
    </row>
    <row r="612919" spans="2:3" x14ac:dyDescent="0.25">
      <c r="B612919" s="78"/>
      <c r="C612919" s="77"/>
    </row>
    <row r="612920" spans="2:3" x14ac:dyDescent="0.25">
      <c r="B612920" s="78"/>
      <c r="C612920" s="77"/>
    </row>
    <row r="612921" spans="2:3" x14ac:dyDescent="0.25">
      <c r="B612921" s="78"/>
      <c r="C612921" s="77"/>
    </row>
    <row r="612922" spans="2:3" x14ac:dyDescent="0.25">
      <c r="B612922" s="78"/>
      <c r="C612922" s="77"/>
    </row>
    <row r="612923" spans="2:3" x14ac:dyDescent="0.25">
      <c r="B612923" s="78"/>
      <c r="C612923" s="77"/>
    </row>
    <row r="612924" spans="2:3" x14ac:dyDescent="0.25">
      <c r="B612924" s="78"/>
      <c r="C612924" s="77"/>
    </row>
    <row r="612925" spans="2:3" x14ac:dyDescent="0.25">
      <c r="B612925" s="78"/>
      <c r="C612925" s="77"/>
    </row>
    <row r="612926" spans="2:3" x14ac:dyDescent="0.25">
      <c r="B612926" s="78"/>
      <c r="C612926" s="77"/>
    </row>
    <row r="613036" spans="2:3" x14ac:dyDescent="0.25">
      <c r="B613036" s="78"/>
      <c r="C613036" s="77"/>
    </row>
    <row r="613037" spans="2:3" x14ac:dyDescent="0.25">
      <c r="B613037" s="78"/>
      <c r="C613037" s="77"/>
    </row>
    <row r="613038" spans="2:3" x14ac:dyDescent="0.25">
      <c r="B613038" s="78"/>
      <c r="C613038" s="77"/>
    </row>
    <row r="613039" spans="2:3" x14ac:dyDescent="0.25">
      <c r="B613039" s="78"/>
      <c r="C613039" s="77"/>
    </row>
    <row r="613040" spans="2:3" x14ac:dyDescent="0.25">
      <c r="B613040" s="78"/>
      <c r="C613040" s="77"/>
    </row>
    <row r="613041" spans="2:3" x14ac:dyDescent="0.25">
      <c r="B613041" s="78"/>
      <c r="C613041" s="77"/>
    </row>
    <row r="613042" spans="2:3" x14ac:dyDescent="0.25">
      <c r="B613042" s="78"/>
      <c r="C613042" s="77"/>
    </row>
    <row r="613043" spans="2:3" x14ac:dyDescent="0.25">
      <c r="B613043" s="78"/>
      <c r="C613043" s="77"/>
    </row>
    <row r="613044" spans="2:3" x14ac:dyDescent="0.25">
      <c r="B613044" s="78"/>
      <c r="C613044" s="77"/>
    </row>
    <row r="613045" spans="2:3" x14ac:dyDescent="0.25">
      <c r="B613045" s="78"/>
      <c r="C613045" s="77"/>
    </row>
    <row r="613046" spans="2:3" x14ac:dyDescent="0.25">
      <c r="B613046" s="78"/>
      <c r="C613046" s="77"/>
    </row>
    <row r="613047" spans="2:3" x14ac:dyDescent="0.25">
      <c r="B613047" s="78"/>
      <c r="C613047" s="77"/>
    </row>
    <row r="613048" spans="2:3" x14ac:dyDescent="0.25">
      <c r="B613048" s="78"/>
      <c r="C613048" s="77"/>
    </row>
    <row r="613158" spans="2:3" x14ac:dyDescent="0.25">
      <c r="B613158" s="78"/>
      <c r="C613158" s="77"/>
    </row>
    <row r="613159" spans="2:3" x14ac:dyDescent="0.25">
      <c r="B613159" s="78"/>
      <c r="C613159" s="77"/>
    </row>
    <row r="613160" spans="2:3" x14ac:dyDescent="0.25">
      <c r="B613160" s="78"/>
      <c r="C613160" s="77"/>
    </row>
    <row r="613161" spans="2:3" x14ac:dyDescent="0.25">
      <c r="B613161" s="78"/>
      <c r="C613161" s="77"/>
    </row>
    <row r="613162" spans="2:3" x14ac:dyDescent="0.25">
      <c r="B613162" s="78"/>
      <c r="C613162" s="77"/>
    </row>
    <row r="613163" spans="2:3" x14ac:dyDescent="0.25">
      <c r="B613163" s="78"/>
      <c r="C613163" s="77"/>
    </row>
    <row r="613164" spans="2:3" x14ac:dyDescent="0.25">
      <c r="B613164" s="78"/>
      <c r="C613164" s="77"/>
    </row>
    <row r="613165" spans="2:3" x14ac:dyDescent="0.25">
      <c r="B613165" s="78"/>
      <c r="C613165" s="77"/>
    </row>
    <row r="613166" spans="2:3" x14ac:dyDescent="0.25">
      <c r="B613166" s="78"/>
      <c r="C613166" s="77"/>
    </row>
    <row r="613167" spans="2:3" x14ac:dyDescent="0.25">
      <c r="B613167" s="78"/>
      <c r="C613167" s="77"/>
    </row>
    <row r="613168" spans="2:3" x14ac:dyDescent="0.25">
      <c r="B613168" s="78"/>
      <c r="C613168" s="77"/>
    </row>
    <row r="613169" spans="2:3" x14ac:dyDescent="0.25">
      <c r="B613169" s="78"/>
      <c r="C613169" s="77"/>
    </row>
    <row r="613170" spans="2:3" x14ac:dyDescent="0.25">
      <c r="B613170" s="78"/>
      <c r="C613170" s="77"/>
    </row>
    <row r="613280" spans="2:3" x14ac:dyDescent="0.25">
      <c r="B613280" s="78"/>
      <c r="C613280" s="77"/>
    </row>
    <row r="613281" spans="2:3" x14ac:dyDescent="0.25">
      <c r="B613281" s="78"/>
      <c r="C613281" s="77"/>
    </row>
    <row r="613282" spans="2:3" x14ac:dyDescent="0.25">
      <c r="B613282" s="78"/>
      <c r="C613282" s="77"/>
    </row>
    <row r="613283" spans="2:3" x14ac:dyDescent="0.25">
      <c r="B613283" s="78"/>
      <c r="C613283" s="77"/>
    </row>
    <row r="613284" spans="2:3" x14ac:dyDescent="0.25">
      <c r="B613284" s="78"/>
      <c r="C613284" s="77"/>
    </row>
    <row r="613285" spans="2:3" x14ac:dyDescent="0.25">
      <c r="B613285" s="78"/>
      <c r="C613285" s="77"/>
    </row>
    <row r="613286" spans="2:3" x14ac:dyDescent="0.25">
      <c r="B613286" s="78"/>
      <c r="C613286" s="77"/>
    </row>
    <row r="613287" spans="2:3" x14ac:dyDescent="0.25">
      <c r="B613287" s="78"/>
      <c r="C613287" s="77"/>
    </row>
    <row r="613288" spans="2:3" x14ac:dyDescent="0.25">
      <c r="B613288" s="78"/>
      <c r="C613288" s="77"/>
    </row>
    <row r="613289" spans="2:3" x14ac:dyDescent="0.25">
      <c r="B613289" s="78"/>
      <c r="C613289" s="77"/>
    </row>
    <row r="613290" spans="2:3" x14ac:dyDescent="0.25">
      <c r="B613290" s="78"/>
      <c r="C613290" s="77"/>
    </row>
    <row r="613291" spans="2:3" x14ac:dyDescent="0.25">
      <c r="B613291" s="78"/>
      <c r="C613291" s="77"/>
    </row>
    <row r="613292" spans="2:3" x14ac:dyDescent="0.25">
      <c r="B613292" s="78"/>
      <c r="C613292" s="77"/>
    </row>
    <row r="613402" spans="2:3" x14ac:dyDescent="0.25">
      <c r="B613402" s="78"/>
      <c r="C613402" s="77"/>
    </row>
    <row r="613403" spans="2:3" x14ac:dyDescent="0.25">
      <c r="B613403" s="78"/>
      <c r="C613403" s="77"/>
    </row>
    <row r="613404" spans="2:3" x14ac:dyDescent="0.25">
      <c r="B613404" s="78"/>
      <c r="C613404" s="77"/>
    </row>
    <row r="613405" spans="2:3" x14ac:dyDescent="0.25">
      <c r="B613405" s="78"/>
      <c r="C613405" s="77"/>
    </row>
    <row r="613406" spans="2:3" x14ac:dyDescent="0.25">
      <c r="B613406" s="78"/>
      <c r="C613406" s="77"/>
    </row>
    <row r="613407" spans="2:3" x14ac:dyDescent="0.25">
      <c r="B613407" s="78"/>
      <c r="C613407" s="77"/>
    </row>
    <row r="613408" spans="2:3" x14ac:dyDescent="0.25">
      <c r="B613408" s="78"/>
      <c r="C613408" s="77"/>
    </row>
    <row r="613409" spans="2:3" x14ac:dyDescent="0.25">
      <c r="B613409" s="78"/>
      <c r="C613409" s="77"/>
    </row>
    <row r="613410" spans="2:3" x14ac:dyDescent="0.25">
      <c r="B613410" s="78"/>
      <c r="C613410" s="77"/>
    </row>
    <row r="613411" spans="2:3" x14ac:dyDescent="0.25">
      <c r="B613411" s="78"/>
      <c r="C613411" s="77"/>
    </row>
    <row r="613412" spans="2:3" x14ac:dyDescent="0.25">
      <c r="B613412" s="78"/>
      <c r="C613412" s="77"/>
    </row>
    <row r="613413" spans="2:3" x14ac:dyDescent="0.25">
      <c r="B613413" s="78"/>
      <c r="C613413" s="77"/>
    </row>
    <row r="613414" spans="2:3" x14ac:dyDescent="0.25">
      <c r="B613414" s="78"/>
      <c r="C613414" s="77"/>
    </row>
    <row r="613524" spans="2:3" x14ac:dyDescent="0.25">
      <c r="B613524" s="78"/>
      <c r="C613524" s="77"/>
    </row>
    <row r="613525" spans="2:3" x14ac:dyDescent="0.25">
      <c r="B613525" s="78"/>
      <c r="C613525" s="77"/>
    </row>
    <row r="613526" spans="2:3" x14ac:dyDescent="0.25">
      <c r="B613526" s="78"/>
      <c r="C613526" s="77"/>
    </row>
    <row r="613527" spans="2:3" x14ac:dyDescent="0.25">
      <c r="B613527" s="78"/>
      <c r="C613527" s="77"/>
    </row>
    <row r="613528" spans="2:3" x14ac:dyDescent="0.25">
      <c r="B613528" s="78"/>
      <c r="C613528" s="77"/>
    </row>
    <row r="613529" spans="2:3" x14ac:dyDescent="0.25">
      <c r="B613529" s="78"/>
      <c r="C613529" s="77"/>
    </row>
    <row r="613530" spans="2:3" x14ac:dyDescent="0.25">
      <c r="B613530" s="78"/>
      <c r="C613530" s="77"/>
    </row>
    <row r="613531" spans="2:3" x14ac:dyDescent="0.25">
      <c r="B613531" s="78"/>
      <c r="C613531" s="77"/>
    </row>
    <row r="613532" spans="2:3" x14ac:dyDescent="0.25">
      <c r="B613532" s="78"/>
      <c r="C613532" s="77"/>
    </row>
    <row r="613533" spans="2:3" x14ac:dyDescent="0.25">
      <c r="B613533" s="78"/>
      <c r="C613533" s="77"/>
    </row>
    <row r="613534" spans="2:3" x14ac:dyDescent="0.25">
      <c r="B613534" s="78"/>
      <c r="C613534" s="77"/>
    </row>
    <row r="613535" spans="2:3" x14ac:dyDescent="0.25">
      <c r="B613535" s="78"/>
      <c r="C613535" s="77"/>
    </row>
    <row r="613536" spans="2:3" x14ac:dyDescent="0.25">
      <c r="B613536" s="78"/>
      <c r="C613536" s="77"/>
    </row>
    <row r="613646" spans="2:3" x14ac:dyDescent="0.25">
      <c r="B613646" s="78"/>
      <c r="C613646" s="77"/>
    </row>
    <row r="613647" spans="2:3" x14ac:dyDescent="0.25">
      <c r="B613647" s="78"/>
      <c r="C613647" s="77"/>
    </row>
    <row r="613648" spans="2:3" x14ac:dyDescent="0.25">
      <c r="B613648" s="78"/>
      <c r="C613648" s="77"/>
    </row>
    <row r="613649" spans="2:3" x14ac:dyDescent="0.25">
      <c r="B613649" s="78"/>
      <c r="C613649" s="77"/>
    </row>
    <row r="613650" spans="2:3" x14ac:dyDescent="0.25">
      <c r="B613650" s="78"/>
      <c r="C613650" s="77"/>
    </row>
    <row r="613651" spans="2:3" x14ac:dyDescent="0.25">
      <c r="B613651" s="78"/>
      <c r="C613651" s="77"/>
    </row>
    <row r="613652" spans="2:3" x14ac:dyDescent="0.25">
      <c r="B613652" s="78"/>
      <c r="C613652" s="77"/>
    </row>
    <row r="613653" spans="2:3" x14ac:dyDescent="0.25">
      <c r="B613653" s="78"/>
      <c r="C613653" s="77"/>
    </row>
    <row r="613654" spans="2:3" x14ac:dyDescent="0.25">
      <c r="B613654" s="78"/>
      <c r="C613654" s="77"/>
    </row>
    <row r="613655" spans="2:3" x14ac:dyDescent="0.25">
      <c r="B613655" s="78"/>
      <c r="C613655" s="77"/>
    </row>
    <row r="613656" spans="2:3" x14ac:dyDescent="0.25">
      <c r="B613656" s="78"/>
      <c r="C613656" s="77"/>
    </row>
    <row r="613657" spans="2:3" x14ac:dyDescent="0.25">
      <c r="B613657" s="78"/>
      <c r="C613657" s="77"/>
    </row>
    <row r="613658" spans="2:3" x14ac:dyDescent="0.25">
      <c r="B613658" s="78"/>
      <c r="C613658" s="77"/>
    </row>
    <row r="613768" spans="2:3" x14ac:dyDescent="0.25">
      <c r="B613768" s="78"/>
      <c r="C613768" s="77"/>
    </row>
    <row r="613769" spans="2:3" x14ac:dyDescent="0.25">
      <c r="B613769" s="78"/>
      <c r="C613769" s="77"/>
    </row>
    <row r="613770" spans="2:3" x14ac:dyDescent="0.25">
      <c r="B613770" s="78"/>
      <c r="C613770" s="77"/>
    </row>
    <row r="613771" spans="2:3" x14ac:dyDescent="0.25">
      <c r="B613771" s="78"/>
      <c r="C613771" s="77"/>
    </row>
    <row r="613772" spans="2:3" x14ac:dyDescent="0.25">
      <c r="B613772" s="78"/>
      <c r="C613772" s="77"/>
    </row>
    <row r="613773" spans="2:3" x14ac:dyDescent="0.25">
      <c r="B613773" s="78"/>
      <c r="C613773" s="77"/>
    </row>
    <row r="613774" spans="2:3" x14ac:dyDescent="0.25">
      <c r="B613774" s="78"/>
      <c r="C613774" s="77"/>
    </row>
    <row r="613775" spans="2:3" x14ac:dyDescent="0.25">
      <c r="B613775" s="78"/>
      <c r="C613775" s="77"/>
    </row>
    <row r="613776" spans="2:3" x14ac:dyDescent="0.25">
      <c r="B613776" s="78"/>
      <c r="C613776" s="77"/>
    </row>
    <row r="613777" spans="2:3" x14ac:dyDescent="0.25">
      <c r="B613777" s="78"/>
      <c r="C613777" s="77"/>
    </row>
    <row r="613778" spans="2:3" x14ac:dyDescent="0.25">
      <c r="B613778" s="78"/>
      <c r="C613778" s="77"/>
    </row>
    <row r="613779" spans="2:3" x14ac:dyDescent="0.25">
      <c r="B613779" s="78"/>
      <c r="C613779" s="77"/>
    </row>
    <row r="613780" spans="2:3" x14ac:dyDescent="0.25">
      <c r="B613780" s="78"/>
      <c r="C613780" s="77"/>
    </row>
    <row r="613890" spans="2:3" x14ac:dyDescent="0.25">
      <c r="B613890" s="78"/>
      <c r="C613890" s="77"/>
    </row>
    <row r="613891" spans="2:3" x14ac:dyDescent="0.25">
      <c r="B613891" s="78"/>
      <c r="C613891" s="77"/>
    </row>
    <row r="613892" spans="2:3" x14ac:dyDescent="0.25">
      <c r="B613892" s="78"/>
      <c r="C613892" s="77"/>
    </row>
    <row r="613893" spans="2:3" x14ac:dyDescent="0.25">
      <c r="B613893" s="78"/>
      <c r="C613893" s="77"/>
    </row>
    <row r="613894" spans="2:3" x14ac:dyDescent="0.25">
      <c r="B613894" s="78"/>
      <c r="C613894" s="77"/>
    </row>
    <row r="613895" spans="2:3" x14ac:dyDescent="0.25">
      <c r="B613895" s="78"/>
      <c r="C613895" s="77"/>
    </row>
    <row r="613896" spans="2:3" x14ac:dyDescent="0.25">
      <c r="B613896" s="78"/>
      <c r="C613896" s="77"/>
    </row>
    <row r="613897" spans="2:3" x14ac:dyDescent="0.25">
      <c r="B613897" s="78"/>
      <c r="C613897" s="77"/>
    </row>
    <row r="613898" spans="2:3" x14ac:dyDescent="0.25">
      <c r="B613898" s="78"/>
      <c r="C613898" s="77"/>
    </row>
    <row r="613899" spans="2:3" x14ac:dyDescent="0.25">
      <c r="B613899" s="78"/>
      <c r="C613899" s="77"/>
    </row>
    <row r="613900" spans="2:3" x14ac:dyDescent="0.25">
      <c r="B613900" s="78"/>
      <c r="C613900" s="77"/>
    </row>
    <row r="613901" spans="2:3" x14ac:dyDescent="0.25">
      <c r="B613901" s="78"/>
      <c r="C613901" s="77"/>
    </row>
    <row r="613902" spans="2:3" x14ac:dyDescent="0.25">
      <c r="B613902" s="78"/>
      <c r="C613902" s="77"/>
    </row>
    <row r="614012" spans="2:3" x14ac:dyDescent="0.25">
      <c r="B614012" s="78"/>
      <c r="C614012" s="77"/>
    </row>
    <row r="614013" spans="2:3" x14ac:dyDescent="0.25">
      <c r="B614013" s="78"/>
      <c r="C614013" s="77"/>
    </row>
    <row r="614014" spans="2:3" x14ac:dyDescent="0.25">
      <c r="B614014" s="78"/>
      <c r="C614014" s="77"/>
    </row>
    <row r="614015" spans="2:3" x14ac:dyDescent="0.25">
      <c r="B614015" s="78"/>
      <c r="C614015" s="77"/>
    </row>
    <row r="614016" spans="2:3" x14ac:dyDescent="0.25">
      <c r="B614016" s="78"/>
      <c r="C614016" s="77"/>
    </row>
    <row r="614017" spans="2:3" x14ac:dyDescent="0.25">
      <c r="B614017" s="78"/>
      <c r="C614017" s="77"/>
    </row>
    <row r="614018" spans="2:3" x14ac:dyDescent="0.25">
      <c r="B614018" s="78"/>
      <c r="C614018" s="77"/>
    </row>
    <row r="614019" spans="2:3" x14ac:dyDescent="0.25">
      <c r="B614019" s="78"/>
      <c r="C614019" s="77"/>
    </row>
    <row r="614020" spans="2:3" x14ac:dyDescent="0.25">
      <c r="B614020" s="78"/>
      <c r="C614020" s="77"/>
    </row>
    <row r="614021" spans="2:3" x14ac:dyDescent="0.25">
      <c r="B614021" s="78"/>
      <c r="C614021" s="77"/>
    </row>
    <row r="614022" spans="2:3" x14ac:dyDescent="0.25">
      <c r="B614022" s="78"/>
      <c r="C614022" s="77"/>
    </row>
    <row r="614023" spans="2:3" x14ac:dyDescent="0.25">
      <c r="B614023" s="78"/>
      <c r="C614023" s="77"/>
    </row>
    <row r="614024" spans="2:3" x14ac:dyDescent="0.25">
      <c r="B614024" s="78"/>
      <c r="C614024" s="77"/>
    </row>
    <row r="614134" spans="2:3" x14ac:dyDescent="0.25">
      <c r="B614134" s="78"/>
      <c r="C614134" s="77"/>
    </row>
    <row r="614135" spans="2:3" x14ac:dyDescent="0.25">
      <c r="B614135" s="78"/>
      <c r="C614135" s="77"/>
    </row>
    <row r="614136" spans="2:3" x14ac:dyDescent="0.25">
      <c r="B614136" s="78"/>
      <c r="C614136" s="77"/>
    </row>
    <row r="614137" spans="2:3" x14ac:dyDescent="0.25">
      <c r="B614137" s="78"/>
      <c r="C614137" s="77"/>
    </row>
    <row r="614138" spans="2:3" x14ac:dyDescent="0.25">
      <c r="B614138" s="78"/>
      <c r="C614138" s="77"/>
    </row>
    <row r="614139" spans="2:3" x14ac:dyDescent="0.25">
      <c r="B614139" s="78"/>
      <c r="C614139" s="77"/>
    </row>
    <row r="614140" spans="2:3" x14ac:dyDescent="0.25">
      <c r="B614140" s="78"/>
      <c r="C614140" s="77"/>
    </row>
    <row r="614141" spans="2:3" x14ac:dyDescent="0.25">
      <c r="B614141" s="78"/>
      <c r="C614141" s="77"/>
    </row>
    <row r="614142" spans="2:3" x14ac:dyDescent="0.25">
      <c r="B614142" s="78"/>
      <c r="C614142" s="77"/>
    </row>
    <row r="614143" spans="2:3" x14ac:dyDescent="0.25">
      <c r="B614143" s="78"/>
      <c r="C614143" s="77"/>
    </row>
    <row r="614144" spans="2:3" x14ac:dyDescent="0.25">
      <c r="B614144" s="78"/>
      <c r="C614144" s="77"/>
    </row>
    <row r="614145" spans="2:3" x14ac:dyDescent="0.25">
      <c r="B614145" s="78"/>
      <c r="C614145" s="77"/>
    </row>
    <row r="614146" spans="2:3" x14ac:dyDescent="0.25">
      <c r="B614146" s="78"/>
      <c r="C614146" s="77"/>
    </row>
    <row r="614256" spans="2:3" x14ac:dyDescent="0.25">
      <c r="B614256" s="78"/>
      <c r="C614256" s="77"/>
    </row>
    <row r="614257" spans="2:3" x14ac:dyDescent="0.25">
      <c r="B614257" s="78"/>
      <c r="C614257" s="77"/>
    </row>
    <row r="614258" spans="2:3" x14ac:dyDescent="0.25">
      <c r="B614258" s="78"/>
      <c r="C614258" s="77"/>
    </row>
    <row r="614259" spans="2:3" x14ac:dyDescent="0.25">
      <c r="B614259" s="78"/>
      <c r="C614259" s="77"/>
    </row>
    <row r="614260" spans="2:3" x14ac:dyDescent="0.25">
      <c r="B614260" s="78"/>
      <c r="C614260" s="77"/>
    </row>
    <row r="614261" spans="2:3" x14ac:dyDescent="0.25">
      <c r="B614261" s="78"/>
      <c r="C614261" s="77"/>
    </row>
    <row r="614262" spans="2:3" x14ac:dyDescent="0.25">
      <c r="B614262" s="78"/>
      <c r="C614262" s="77"/>
    </row>
    <row r="614263" spans="2:3" x14ac:dyDescent="0.25">
      <c r="B614263" s="78"/>
      <c r="C614263" s="77"/>
    </row>
    <row r="614264" spans="2:3" x14ac:dyDescent="0.25">
      <c r="B614264" s="78"/>
      <c r="C614264" s="77"/>
    </row>
    <row r="614265" spans="2:3" x14ac:dyDescent="0.25">
      <c r="B614265" s="78"/>
      <c r="C614265" s="77"/>
    </row>
    <row r="614266" spans="2:3" x14ac:dyDescent="0.25">
      <c r="B614266" s="78"/>
      <c r="C614266" s="77"/>
    </row>
    <row r="614267" spans="2:3" x14ac:dyDescent="0.25">
      <c r="B614267" s="78"/>
      <c r="C614267" s="77"/>
    </row>
    <row r="614268" spans="2:3" x14ac:dyDescent="0.25">
      <c r="B614268" s="78"/>
      <c r="C614268" s="77"/>
    </row>
    <row r="614378" spans="2:3" x14ac:dyDescent="0.25">
      <c r="B614378" s="78"/>
      <c r="C614378" s="77"/>
    </row>
    <row r="614379" spans="2:3" x14ac:dyDescent="0.25">
      <c r="B614379" s="78"/>
      <c r="C614379" s="77"/>
    </row>
    <row r="614380" spans="2:3" x14ac:dyDescent="0.25">
      <c r="B614380" s="78"/>
      <c r="C614380" s="77"/>
    </row>
    <row r="614381" spans="2:3" x14ac:dyDescent="0.25">
      <c r="B614381" s="78"/>
      <c r="C614381" s="77"/>
    </row>
    <row r="614382" spans="2:3" x14ac:dyDescent="0.25">
      <c r="B614382" s="78"/>
      <c r="C614382" s="77"/>
    </row>
    <row r="614383" spans="2:3" x14ac:dyDescent="0.25">
      <c r="B614383" s="78"/>
      <c r="C614383" s="77"/>
    </row>
    <row r="614384" spans="2:3" x14ac:dyDescent="0.25">
      <c r="B614384" s="78"/>
      <c r="C614384" s="77"/>
    </row>
    <row r="614385" spans="2:3" x14ac:dyDescent="0.25">
      <c r="B614385" s="78"/>
      <c r="C614385" s="77"/>
    </row>
    <row r="614386" spans="2:3" x14ac:dyDescent="0.25">
      <c r="B614386" s="78"/>
      <c r="C614386" s="77"/>
    </row>
    <row r="614387" spans="2:3" x14ac:dyDescent="0.25">
      <c r="B614387" s="78"/>
      <c r="C614387" s="77"/>
    </row>
    <row r="614388" spans="2:3" x14ac:dyDescent="0.25">
      <c r="B614388" s="78"/>
      <c r="C614388" s="77"/>
    </row>
    <row r="614389" spans="2:3" x14ac:dyDescent="0.25">
      <c r="B614389" s="78"/>
      <c r="C614389" s="77"/>
    </row>
    <row r="614390" spans="2:3" x14ac:dyDescent="0.25">
      <c r="B614390" s="78"/>
      <c r="C614390" s="77"/>
    </row>
    <row r="614500" spans="2:3" x14ac:dyDescent="0.25">
      <c r="B614500" s="78"/>
      <c r="C614500" s="77"/>
    </row>
    <row r="614501" spans="2:3" x14ac:dyDescent="0.25">
      <c r="B614501" s="78"/>
      <c r="C614501" s="77"/>
    </row>
    <row r="614502" spans="2:3" x14ac:dyDescent="0.25">
      <c r="B614502" s="78"/>
      <c r="C614502" s="77"/>
    </row>
    <row r="614503" spans="2:3" x14ac:dyDescent="0.25">
      <c r="B614503" s="78"/>
      <c r="C614503" s="77"/>
    </row>
    <row r="614504" spans="2:3" x14ac:dyDescent="0.25">
      <c r="B614504" s="78"/>
      <c r="C614504" s="77"/>
    </row>
    <row r="614505" spans="2:3" x14ac:dyDescent="0.25">
      <c r="B614505" s="78"/>
      <c r="C614505" s="77"/>
    </row>
    <row r="614506" spans="2:3" x14ac:dyDescent="0.25">
      <c r="B614506" s="78"/>
      <c r="C614506" s="77"/>
    </row>
    <row r="614507" spans="2:3" x14ac:dyDescent="0.25">
      <c r="B614507" s="78"/>
      <c r="C614507" s="77"/>
    </row>
    <row r="614508" spans="2:3" x14ac:dyDescent="0.25">
      <c r="B614508" s="78"/>
      <c r="C614508" s="77"/>
    </row>
    <row r="614509" spans="2:3" x14ac:dyDescent="0.25">
      <c r="B614509" s="78"/>
      <c r="C614509" s="77"/>
    </row>
    <row r="614510" spans="2:3" x14ac:dyDescent="0.25">
      <c r="B614510" s="78"/>
      <c r="C614510" s="77"/>
    </row>
    <row r="614511" spans="2:3" x14ac:dyDescent="0.25">
      <c r="B614511" s="78"/>
      <c r="C614511" s="77"/>
    </row>
    <row r="614512" spans="2:3" x14ac:dyDescent="0.25">
      <c r="B614512" s="78"/>
      <c r="C614512" s="77"/>
    </row>
    <row r="614622" spans="2:3" x14ac:dyDescent="0.25">
      <c r="B614622" s="78"/>
      <c r="C614622" s="77"/>
    </row>
    <row r="614623" spans="2:3" x14ac:dyDescent="0.25">
      <c r="B614623" s="78"/>
      <c r="C614623" s="77"/>
    </row>
    <row r="614624" spans="2:3" x14ac:dyDescent="0.25">
      <c r="B614624" s="78"/>
      <c r="C614624" s="77"/>
    </row>
    <row r="614625" spans="2:3" x14ac:dyDescent="0.25">
      <c r="B614625" s="78"/>
      <c r="C614625" s="77"/>
    </row>
    <row r="614626" spans="2:3" x14ac:dyDescent="0.25">
      <c r="B614626" s="78"/>
      <c r="C614626" s="77"/>
    </row>
    <row r="614627" spans="2:3" x14ac:dyDescent="0.25">
      <c r="B614627" s="78"/>
      <c r="C614627" s="77"/>
    </row>
    <row r="614628" spans="2:3" x14ac:dyDescent="0.25">
      <c r="B614628" s="78"/>
      <c r="C614628" s="77"/>
    </row>
    <row r="614629" spans="2:3" x14ac:dyDescent="0.25">
      <c r="B614629" s="78"/>
      <c r="C614629" s="77"/>
    </row>
    <row r="614630" spans="2:3" x14ac:dyDescent="0.25">
      <c r="B614630" s="78"/>
      <c r="C614630" s="77"/>
    </row>
    <row r="614631" spans="2:3" x14ac:dyDescent="0.25">
      <c r="B614631" s="78"/>
      <c r="C614631" s="77"/>
    </row>
    <row r="614632" spans="2:3" x14ac:dyDescent="0.25">
      <c r="B614632" s="78"/>
      <c r="C614632" s="77"/>
    </row>
    <row r="614633" spans="2:3" x14ac:dyDescent="0.25">
      <c r="B614633" s="78"/>
      <c r="C614633" s="77"/>
    </row>
    <row r="614634" spans="2:3" x14ac:dyDescent="0.25">
      <c r="B614634" s="78"/>
      <c r="C614634" s="77"/>
    </row>
    <row r="614744" spans="2:3" x14ac:dyDescent="0.25">
      <c r="B614744" s="78"/>
      <c r="C614744" s="77"/>
    </row>
    <row r="614745" spans="2:3" x14ac:dyDescent="0.25">
      <c r="B614745" s="78"/>
      <c r="C614745" s="77"/>
    </row>
    <row r="614746" spans="2:3" x14ac:dyDescent="0.25">
      <c r="B614746" s="78"/>
      <c r="C614746" s="77"/>
    </row>
    <row r="614747" spans="2:3" x14ac:dyDescent="0.25">
      <c r="B614747" s="78"/>
      <c r="C614747" s="77"/>
    </row>
    <row r="614748" spans="2:3" x14ac:dyDescent="0.25">
      <c r="B614748" s="78"/>
      <c r="C614748" s="77"/>
    </row>
    <row r="614749" spans="2:3" x14ac:dyDescent="0.25">
      <c r="B614749" s="78"/>
      <c r="C614749" s="77"/>
    </row>
    <row r="614750" spans="2:3" x14ac:dyDescent="0.25">
      <c r="B614750" s="78"/>
      <c r="C614750" s="77"/>
    </row>
    <row r="614751" spans="2:3" x14ac:dyDescent="0.25">
      <c r="B614751" s="78"/>
      <c r="C614751" s="77"/>
    </row>
    <row r="614752" spans="2:3" x14ac:dyDescent="0.25">
      <c r="B614752" s="78"/>
      <c r="C614752" s="77"/>
    </row>
    <row r="614753" spans="2:3" x14ac:dyDescent="0.25">
      <c r="B614753" s="78"/>
      <c r="C614753" s="77"/>
    </row>
    <row r="614754" spans="2:3" x14ac:dyDescent="0.25">
      <c r="B614754" s="78"/>
      <c r="C614754" s="77"/>
    </row>
    <row r="614755" spans="2:3" x14ac:dyDescent="0.25">
      <c r="B614755" s="78"/>
      <c r="C614755" s="77"/>
    </row>
    <row r="614756" spans="2:3" x14ac:dyDescent="0.25">
      <c r="B614756" s="78"/>
      <c r="C614756" s="77"/>
    </row>
    <row r="614866" spans="2:3" x14ac:dyDescent="0.25">
      <c r="B614866" s="78"/>
      <c r="C614866" s="77"/>
    </row>
    <row r="614867" spans="2:3" x14ac:dyDescent="0.25">
      <c r="B614867" s="78"/>
      <c r="C614867" s="77"/>
    </row>
    <row r="614868" spans="2:3" x14ac:dyDescent="0.25">
      <c r="B614868" s="78"/>
      <c r="C614868" s="77"/>
    </row>
    <row r="614869" spans="2:3" x14ac:dyDescent="0.25">
      <c r="B614869" s="78"/>
      <c r="C614869" s="77"/>
    </row>
    <row r="614870" spans="2:3" x14ac:dyDescent="0.25">
      <c r="B614870" s="78"/>
      <c r="C614870" s="77"/>
    </row>
    <row r="614871" spans="2:3" x14ac:dyDescent="0.25">
      <c r="B614871" s="78"/>
      <c r="C614871" s="77"/>
    </row>
    <row r="614872" spans="2:3" x14ac:dyDescent="0.25">
      <c r="B614872" s="78"/>
      <c r="C614872" s="77"/>
    </row>
    <row r="614873" spans="2:3" x14ac:dyDescent="0.25">
      <c r="B614873" s="78"/>
      <c r="C614873" s="77"/>
    </row>
    <row r="614874" spans="2:3" x14ac:dyDescent="0.25">
      <c r="B614874" s="78"/>
      <c r="C614874" s="77"/>
    </row>
    <row r="614875" spans="2:3" x14ac:dyDescent="0.25">
      <c r="B614875" s="78"/>
      <c r="C614875" s="77"/>
    </row>
    <row r="614876" spans="2:3" x14ac:dyDescent="0.25">
      <c r="B614876" s="78"/>
      <c r="C614876" s="77"/>
    </row>
    <row r="614877" spans="2:3" x14ac:dyDescent="0.25">
      <c r="B614877" s="78"/>
      <c r="C614877" s="77"/>
    </row>
    <row r="614878" spans="2:3" x14ac:dyDescent="0.25">
      <c r="B614878" s="78"/>
      <c r="C614878" s="77"/>
    </row>
    <row r="614988" spans="2:3" x14ac:dyDescent="0.25">
      <c r="B614988" s="78"/>
      <c r="C614988" s="77"/>
    </row>
    <row r="614989" spans="2:3" x14ac:dyDescent="0.25">
      <c r="B614989" s="78"/>
      <c r="C614989" s="77"/>
    </row>
    <row r="614990" spans="2:3" x14ac:dyDescent="0.25">
      <c r="B614990" s="78"/>
      <c r="C614990" s="77"/>
    </row>
    <row r="614991" spans="2:3" x14ac:dyDescent="0.25">
      <c r="B614991" s="78"/>
      <c r="C614991" s="77"/>
    </row>
    <row r="614992" spans="2:3" x14ac:dyDescent="0.25">
      <c r="B614992" s="78"/>
      <c r="C614992" s="77"/>
    </row>
    <row r="614993" spans="2:3" x14ac:dyDescent="0.25">
      <c r="B614993" s="78"/>
      <c r="C614993" s="77"/>
    </row>
    <row r="614994" spans="2:3" x14ac:dyDescent="0.25">
      <c r="B614994" s="78"/>
      <c r="C614994" s="77"/>
    </row>
    <row r="614995" spans="2:3" x14ac:dyDescent="0.25">
      <c r="B614995" s="78"/>
      <c r="C614995" s="77"/>
    </row>
    <row r="614996" spans="2:3" x14ac:dyDescent="0.25">
      <c r="B614996" s="78"/>
      <c r="C614996" s="77"/>
    </row>
    <row r="614997" spans="2:3" x14ac:dyDescent="0.25">
      <c r="B614997" s="78"/>
      <c r="C614997" s="77"/>
    </row>
    <row r="614998" spans="2:3" x14ac:dyDescent="0.25">
      <c r="B614998" s="78"/>
      <c r="C614998" s="77"/>
    </row>
    <row r="614999" spans="2:3" x14ac:dyDescent="0.25">
      <c r="B614999" s="78"/>
      <c r="C614999" s="77"/>
    </row>
    <row r="615000" spans="2:3" x14ac:dyDescent="0.25">
      <c r="B615000" s="78"/>
      <c r="C615000" s="77"/>
    </row>
    <row r="615110" spans="2:3" x14ac:dyDescent="0.25">
      <c r="B615110" s="78"/>
      <c r="C615110" s="77"/>
    </row>
    <row r="615111" spans="2:3" x14ac:dyDescent="0.25">
      <c r="B615111" s="78"/>
      <c r="C615111" s="77"/>
    </row>
    <row r="615112" spans="2:3" x14ac:dyDescent="0.25">
      <c r="B615112" s="78"/>
      <c r="C615112" s="77"/>
    </row>
    <row r="615113" spans="2:3" x14ac:dyDescent="0.25">
      <c r="B615113" s="78"/>
      <c r="C615113" s="77"/>
    </row>
    <row r="615114" spans="2:3" x14ac:dyDescent="0.25">
      <c r="B615114" s="78"/>
      <c r="C615114" s="77"/>
    </row>
    <row r="615115" spans="2:3" x14ac:dyDescent="0.25">
      <c r="B615115" s="78"/>
      <c r="C615115" s="77"/>
    </row>
    <row r="615116" spans="2:3" x14ac:dyDescent="0.25">
      <c r="B615116" s="78"/>
      <c r="C615116" s="77"/>
    </row>
    <row r="615117" spans="2:3" x14ac:dyDescent="0.25">
      <c r="B615117" s="78"/>
      <c r="C615117" s="77"/>
    </row>
    <row r="615118" spans="2:3" x14ac:dyDescent="0.25">
      <c r="B615118" s="78"/>
      <c r="C615118" s="77"/>
    </row>
    <row r="615119" spans="2:3" x14ac:dyDescent="0.25">
      <c r="B615119" s="78"/>
      <c r="C615119" s="77"/>
    </row>
    <row r="615120" spans="2:3" x14ac:dyDescent="0.25">
      <c r="B615120" s="78"/>
      <c r="C615120" s="77"/>
    </row>
    <row r="615121" spans="2:3" x14ac:dyDescent="0.25">
      <c r="B615121" s="78"/>
      <c r="C615121" s="77"/>
    </row>
    <row r="615122" spans="2:3" x14ac:dyDescent="0.25">
      <c r="B615122" s="78"/>
      <c r="C615122" s="77"/>
    </row>
    <row r="615232" spans="2:3" x14ac:dyDescent="0.25">
      <c r="B615232" s="78"/>
      <c r="C615232" s="77"/>
    </row>
    <row r="615233" spans="2:3" x14ac:dyDescent="0.25">
      <c r="B615233" s="78"/>
      <c r="C615233" s="77"/>
    </row>
    <row r="615234" spans="2:3" x14ac:dyDescent="0.25">
      <c r="B615234" s="78"/>
      <c r="C615234" s="77"/>
    </row>
    <row r="615235" spans="2:3" x14ac:dyDescent="0.25">
      <c r="B615235" s="78"/>
      <c r="C615235" s="77"/>
    </row>
    <row r="615236" spans="2:3" x14ac:dyDescent="0.25">
      <c r="B615236" s="78"/>
      <c r="C615236" s="77"/>
    </row>
    <row r="615237" spans="2:3" x14ac:dyDescent="0.25">
      <c r="B615237" s="78"/>
      <c r="C615237" s="77"/>
    </row>
    <row r="615238" spans="2:3" x14ac:dyDescent="0.25">
      <c r="B615238" s="78"/>
      <c r="C615238" s="77"/>
    </row>
    <row r="615239" spans="2:3" x14ac:dyDescent="0.25">
      <c r="B615239" s="78"/>
      <c r="C615239" s="77"/>
    </row>
    <row r="615240" spans="2:3" x14ac:dyDescent="0.25">
      <c r="B615240" s="78"/>
      <c r="C615240" s="77"/>
    </row>
    <row r="615241" spans="2:3" x14ac:dyDescent="0.25">
      <c r="B615241" s="78"/>
      <c r="C615241" s="77"/>
    </row>
    <row r="615242" spans="2:3" x14ac:dyDescent="0.25">
      <c r="B615242" s="78"/>
      <c r="C615242" s="77"/>
    </row>
    <row r="615243" spans="2:3" x14ac:dyDescent="0.25">
      <c r="B615243" s="78"/>
      <c r="C615243" s="77"/>
    </row>
    <row r="615244" spans="2:3" x14ac:dyDescent="0.25">
      <c r="B615244" s="78"/>
      <c r="C615244" s="77"/>
    </row>
    <row r="615354" spans="2:3" x14ac:dyDescent="0.25">
      <c r="B615354" s="78"/>
      <c r="C615354" s="77"/>
    </row>
    <row r="615355" spans="2:3" x14ac:dyDescent="0.25">
      <c r="B615355" s="78"/>
      <c r="C615355" s="77"/>
    </row>
    <row r="615356" spans="2:3" x14ac:dyDescent="0.25">
      <c r="B615356" s="78"/>
      <c r="C615356" s="77"/>
    </row>
    <row r="615357" spans="2:3" x14ac:dyDescent="0.25">
      <c r="B615357" s="78"/>
      <c r="C615357" s="77"/>
    </row>
    <row r="615358" spans="2:3" x14ac:dyDescent="0.25">
      <c r="B615358" s="78"/>
      <c r="C615358" s="77"/>
    </row>
    <row r="615359" spans="2:3" x14ac:dyDescent="0.25">
      <c r="B615359" s="78"/>
      <c r="C615359" s="77"/>
    </row>
    <row r="615360" spans="2:3" x14ac:dyDescent="0.25">
      <c r="B615360" s="78"/>
      <c r="C615360" s="77"/>
    </row>
    <row r="615361" spans="2:3" x14ac:dyDescent="0.25">
      <c r="B615361" s="78"/>
      <c r="C615361" s="77"/>
    </row>
    <row r="615362" spans="2:3" x14ac:dyDescent="0.25">
      <c r="B615362" s="78"/>
      <c r="C615362" s="77"/>
    </row>
    <row r="615363" spans="2:3" x14ac:dyDescent="0.25">
      <c r="B615363" s="78"/>
      <c r="C615363" s="77"/>
    </row>
    <row r="615364" spans="2:3" x14ac:dyDescent="0.25">
      <c r="B615364" s="78"/>
      <c r="C615364" s="77"/>
    </row>
    <row r="615365" spans="2:3" x14ac:dyDescent="0.25">
      <c r="B615365" s="78"/>
      <c r="C615365" s="77"/>
    </row>
    <row r="615366" spans="2:3" x14ac:dyDescent="0.25">
      <c r="B615366" s="78"/>
      <c r="C615366" s="77"/>
    </row>
    <row r="615476" spans="2:3" x14ac:dyDescent="0.25">
      <c r="B615476" s="78"/>
      <c r="C615476" s="77"/>
    </row>
    <row r="615477" spans="2:3" x14ac:dyDescent="0.25">
      <c r="B615477" s="78"/>
      <c r="C615477" s="77"/>
    </row>
    <row r="615478" spans="2:3" x14ac:dyDescent="0.25">
      <c r="B615478" s="78"/>
      <c r="C615478" s="77"/>
    </row>
    <row r="615479" spans="2:3" x14ac:dyDescent="0.25">
      <c r="B615479" s="78"/>
      <c r="C615479" s="77"/>
    </row>
    <row r="615480" spans="2:3" x14ac:dyDescent="0.25">
      <c r="B615480" s="78"/>
      <c r="C615480" s="77"/>
    </row>
    <row r="615481" spans="2:3" x14ac:dyDescent="0.25">
      <c r="B615481" s="78"/>
      <c r="C615481" s="77"/>
    </row>
    <row r="615482" spans="2:3" x14ac:dyDescent="0.25">
      <c r="B615482" s="78"/>
      <c r="C615482" s="77"/>
    </row>
    <row r="615483" spans="2:3" x14ac:dyDescent="0.25">
      <c r="B615483" s="78"/>
      <c r="C615483" s="77"/>
    </row>
    <row r="615484" spans="2:3" x14ac:dyDescent="0.25">
      <c r="B615484" s="78"/>
      <c r="C615484" s="77"/>
    </row>
    <row r="615485" spans="2:3" x14ac:dyDescent="0.25">
      <c r="B615485" s="78"/>
      <c r="C615485" s="77"/>
    </row>
    <row r="615486" spans="2:3" x14ac:dyDescent="0.25">
      <c r="B615486" s="78"/>
      <c r="C615486" s="77"/>
    </row>
    <row r="615487" spans="2:3" x14ac:dyDescent="0.25">
      <c r="B615487" s="78"/>
      <c r="C615487" s="77"/>
    </row>
    <row r="615488" spans="2:3" x14ac:dyDescent="0.25">
      <c r="B615488" s="78"/>
      <c r="C615488" s="77"/>
    </row>
    <row r="615598" spans="2:3" x14ac:dyDescent="0.25">
      <c r="B615598" s="78"/>
      <c r="C615598" s="77"/>
    </row>
    <row r="615599" spans="2:3" x14ac:dyDescent="0.25">
      <c r="B615599" s="78"/>
      <c r="C615599" s="77"/>
    </row>
    <row r="615600" spans="2:3" x14ac:dyDescent="0.25">
      <c r="B615600" s="78"/>
      <c r="C615600" s="77"/>
    </row>
    <row r="615601" spans="2:3" x14ac:dyDescent="0.25">
      <c r="B615601" s="78"/>
      <c r="C615601" s="77"/>
    </row>
    <row r="615602" spans="2:3" x14ac:dyDescent="0.25">
      <c r="B615602" s="78"/>
      <c r="C615602" s="77"/>
    </row>
    <row r="615603" spans="2:3" x14ac:dyDescent="0.25">
      <c r="B615603" s="78"/>
      <c r="C615603" s="77"/>
    </row>
    <row r="615604" spans="2:3" x14ac:dyDescent="0.25">
      <c r="B615604" s="78"/>
      <c r="C615604" s="77"/>
    </row>
    <row r="615605" spans="2:3" x14ac:dyDescent="0.25">
      <c r="B615605" s="78"/>
      <c r="C615605" s="77"/>
    </row>
    <row r="615606" spans="2:3" x14ac:dyDescent="0.25">
      <c r="B615606" s="78"/>
      <c r="C615606" s="77"/>
    </row>
    <row r="615607" spans="2:3" x14ac:dyDescent="0.25">
      <c r="B615607" s="78"/>
      <c r="C615607" s="77"/>
    </row>
    <row r="615608" spans="2:3" x14ac:dyDescent="0.25">
      <c r="B615608" s="78"/>
      <c r="C615608" s="77"/>
    </row>
    <row r="615609" spans="2:3" x14ac:dyDescent="0.25">
      <c r="B615609" s="78"/>
      <c r="C615609" s="77"/>
    </row>
    <row r="615610" spans="2:3" x14ac:dyDescent="0.25">
      <c r="B615610" s="78"/>
      <c r="C615610" s="77"/>
    </row>
    <row r="615720" spans="2:3" x14ac:dyDescent="0.25">
      <c r="B615720" s="78"/>
      <c r="C615720" s="77"/>
    </row>
    <row r="615721" spans="2:3" x14ac:dyDescent="0.25">
      <c r="B615721" s="78"/>
      <c r="C615721" s="77"/>
    </row>
    <row r="615722" spans="2:3" x14ac:dyDescent="0.25">
      <c r="B615722" s="78"/>
      <c r="C615722" s="77"/>
    </row>
    <row r="615723" spans="2:3" x14ac:dyDescent="0.25">
      <c r="B615723" s="78"/>
      <c r="C615723" s="77"/>
    </row>
    <row r="615724" spans="2:3" x14ac:dyDescent="0.25">
      <c r="B615724" s="78"/>
      <c r="C615724" s="77"/>
    </row>
    <row r="615725" spans="2:3" x14ac:dyDescent="0.25">
      <c r="B615725" s="78"/>
      <c r="C615725" s="77"/>
    </row>
    <row r="615726" spans="2:3" x14ac:dyDescent="0.25">
      <c r="B615726" s="78"/>
      <c r="C615726" s="77"/>
    </row>
    <row r="615727" spans="2:3" x14ac:dyDescent="0.25">
      <c r="B615727" s="78"/>
      <c r="C615727" s="77"/>
    </row>
    <row r="615728" spans="2:3" x14ac:dyDescent="0.25">
      <c r="B615728" s="78"/>
      <c r="C615728" s="77"/>
    </row>
    <row r="615729" spans="2:3" x14ac:dyDescent="0.25">
      <c r="B615729" s="78"/>
      <c r="C615729" s="77"/>
    </row>
    <row r="615730" spans="2:3" x14ac:dyDescent="0.25">
      <c r="B615730" s="78"/>
      <c r="C615730" s="77"/>
    </row>
    <row r="615731" spans="2:3" x14ac:dyDescent="0.25">
      <c r="B615731" s="78"/>
      <c r="C615731" s="77"/>
    </row>
    <row r="615732" spans="2:3" x14ac:dyDescent="0.25">
      <c r="B615732" s="78"/>
      <c r="C615732" s="77"/>
    </row>
    <row r="615842" spans="2:3" x14ac:dyDescent="0.25">
      <c r="B615842" s="78"/>
      <c r="C615842" s="77"/>
    </row>
    <row r="615843" spans="2:3" x14ac:dyDescent="0.25">
      <c r="B615843" s="78"/>
      <c r="C615843" s="77"/>
    </row>
    <row r="615844" spans="2:3" x14ac:dyDescent="0.25">
      <c r="B615844" s="78"/>
      <c r="C615844" s="77"/>
    </row>
    <row r="615845" spans="2:3" x14ac:dyDescent="0.25">
      <c r="B615845" s="78"/>
      <c r="C615845" s="77"/>
    </row>
    <row r="615846" spans="2:3" x14ac:dyDescent="0.25">
      <c r="B615846" s="78"/>
      <c r="C615846" s="77"/>
    </row>
    <row r="615847" spans="2:3" x14ac:dyDescent="0.25">
      <c r="B615847" s="78"/>
      <c r="C615847" s="77"/>
    </row>
    <row r="615848" spans="2:3" x14ac:dyDescent="0.25">
      <c r="B615848" s="78"/>
      <c r="C615848" s="77"/>
    </row>
    <row r="615849" spans="2:3" x14ac:dyDescent="0.25">
      <c r="B615849" s="78"/>
      <c r="C615849" s="77"/>
    </row>
    <row r="615850" spans="2:3" x14ac:dyDescent="0.25">
      <c r="B615850" s="78"/>
      <c r="C615850" s="77"/>
    </row>
    <row r="615851" spans="2:3" x14ac:dyDescent="0.25">
      <c r="B615851" s="78"/>
      <c r="C615851" s="77"/>
    </row>
    <row r="615852" spans="2:3" x14ac:dyDescent="0.25">
      <c r="B615852" s="78"/>
      <c r="C615852" s="77"/>
    </row>
    <row r="615853" spans="2:3" x14ac:dyDescent="0.25">
      <c r="B615853" s="78"/>
      <c r="C615853" s="77"/>
    </row>
    <row r="615854" spans="2:3" x14ac:dyDescent="0.25">
      <c r="B615854" s="78"/>
      <c r="C615854" s="77"/>
    </row>
    <row r="615964" spans="2:3" x14ac:dyDescent="0.25">
      <c r="B615964" s="78"/>
      <c r="C615964" s="77"/>
    </row>
    <row r="615965" spans="2:3" x14ac:dyDescent="0.25">
      <c r="B615965" s="78"/>
      <c r="C615965" s="77"/>
    </row>
    <row r="615966" spans="2:3" x14ac:dyDescent="0.25">
      <c r="B615966" s="78"/>
      <c r="C615966" s="77"/>
    </row>
    <row r="615967" spans="2:3" x14ac:dyDescent="0.25">
      <c r="B615967" s="78"/>
      <c r="C615967" s="77"/>
    </row>
    <row r="615968" spans="2:3" x14ac:dyDescent="0.25">
      <c r="B615968" s="78"/>
      <c r="C615968" s="77"/>
    </row>
    <row r="615969" spans="2:3" x14ac:dyDescent="0.25">
      <c r="B615969" s="78"/>
      <c r="C615969" s="77"/>
    </row>
    <row r="615970" spans="2:3" x14ac:dyDescent="0.25">
      <c r="B615970" s="78"/>
      <c r="C615970" s="77"/>
    </row>
    <row r="615971" spans="2:3" x14ac:dyDescent="0.25">
      <c r="B615971" s="78"/>
      <c r="C615971" s="77"/>
    </row>
    <row r="615972" spans="2:3" x14ac:dyDescent="0.25">
      <c r="B615972" s="78"/>
      <c r="C615972" s="77"/>
    </row>
    <row r="615973" spans="2:3" x14ac:dyDescent="0.25">
      <c r="B615973" s="78"/>
      <c r="C615973" s="77"/>
    </row>
    <row r="615974" spans="2:3" x14ac:dyDescent="0.25">
      <c r="B615974" s="78"/>
      <c r="C615974" s="77"/>
    </row>
    <row r="615975" spans="2:3" x14ac:dyDescent="0.25">
      <c r="B615975" s="78"/>
      <c r="C615975" s="77"/>
    </row>
    <row r="615976" spans="2:3" x14ac:dyDescent="0.25">
      <c r="B615976" s="78"/>
      <c r="C615976" s="77"/>
    </row>
    <row r="616086" spans="2:3" x14ac:dyDescent="0.25">
      <c r="B616086" s="78"/>
      <c r="C616086" s="77"/>
    </row>
    <row r="616087" spans="2:3" x14ac:dyDescent="0.25">
      <c r="B616087" s="78"/>
      <c r="C616087" s="77"/>
    </row>
    <row r="616088" spans="2:3" x14ac:dyDescent="0.25">
      <c r="B616088" s="78"/>
      <c r="C616088" s="77"/>
    </row>
    <row r="616089" spans="2:3" x14ac:dyDescent="0.25">
      <c r="B616089" s="78"/>
      <c r="C616089" s="77"/>
    </row>
    <row r="616090" spans="2:3" x14ac:dyDescent="0.25">
      <c r="B616090" s="78"/>
      <c r="C616090" s="77"/>
    </row>
    <row r="616091" spans="2:3" x14ac:dyDescent="0.25">
      <c r="B616091" s="78"/>
      <c r="C616091" s="77"/>
    </row>
    <row r="616092" spans="2:3" x14ac:dyDescent="0.25">
      <c r="B616092" s="78"/>
      <c r="C616092" s="77"/>
    </row>
    <row r="616093" spans="2:3" x14ac:dyDescent="0.25">
      <c r="B616093" s="78"/>
      <c r="C616093" s="77"/>
    </row>
    <row r="616094" spans="2:3" x14ac:dyDescent="0.25">
      <c r="B616094" s="78"/>
      <c r="C616094" s="77"/>
    </row>
    <row r="616095" spans="2:3" x14ac:dyDescent="0.25">
      <c r="B616095" s="78"/>
      <c r="C616095" s="77"/>
    </row>
    <row r="616096" spans="2:3" x14ac:dyDescent="0.25">
      <c r="B616096" s="78"/>
      <c r="C616096" s="77"/>
    </row>
    <row r="616097" spans="2:3" x14ac:dyDescent="0.25">
      <c r="B616097" s="78"/>
      <c r="C616097" s="77"/>
    </row>
    <row r="616098" spans="2:3" x14ac:dyDescent="0.25">
      <c r="B616098" s="78"/>
      <c r="C616098" s="77"/>
    </row>
    <row r="616208" spans="2:3" x14ac:dyDescent="0.25">
      <c r="B616208" s="78"/>
      <c r="C616208" s="77"/>
    </row>
    <row r="616209" spans="2:3" x14ac:dyDescent="0.25">
      <c r="B616209" s="78"/>
      <c r="C616209" s="77"/>
    </row>
    <row r="616210" spans="2:3" x14ac:dyDescent="0.25">
      <c r="B616210" s="78"/>
      <c r="C616210" s="77"/>
    </row>
    <row r="616211" spans="2:3" x14ac:dyDescent="0.25">
      <c r="B616211" s="78"/>
      <c r="C616211" s="77"/>
    </row>
    <row r="616212" spans="2:3" x14ac:dyDescent="0.25">
      <c r="B616212" s="78"/>
      <c r="C616212" s="77"/>
    </row>
    <row r="616213" spans="2:3" x14ac:dyDescent="0.25">
      <c r="B616213" s="78"/>
      <c r="C616213" s="77"/>
    </row>
    <row r="616214" spans="2:3" x14ac:dyDescent="0.25">
      <c r="B616214" s="78"/>
      <c r="C616214" s="77"/>
    </row>
    <row r="616215" spans="2:3" x14ac:dyDescent="0.25">
      <c r="B616215" s="78"/>
      <c r="C616215" s="77"/>
    </row>
    <row r="616216" spans="2:3" x14ac:dyDescent="0.25">
      <c r="B616216" s="78"/>
      <c r="C616216" s="77"/>
    </row>
    <row r="616217" spans="2:3" x14ac:dyDescent="0.25">
      <c r="B616217" s="78"/>
      <c r="C616217" s="77"/>
    </row>
    <row r="616218" spans="2:3" x14ac:dyDescent="0.25">
      <c r="B616218" s="78"/>
      <c r="C616218" s="77"/>
    </row>
    <row r="616219" spans="2:3" x14ac:dyDescent="0.25">
      <c r="B616219" s="78"/>
      <c r="C616219" s="77"/>
    </row>
    <row r="616220" spans="2:3" x14ac:dyDescent="0.25">
      <c r="B616220" s="78"/>
      <c r="C616220" s="77"/>
    </row>
    <row r="616330" spans="2:3" x14ac:dyDescent="0.25">
      <c r="B616330" s="78"/>
      <c r="C616330" s="77"/>
    </row>
    <row r="616331" spans="2:3" x14ac:dyDescent="0.25">
      <c r="B616331" s="78"/>
      <c r="C616331" s="77"/>
    </row>
    <row r="616332" spans="2:3" x14ac:dyDescent="0.25">
      <c r="B616332" s="78"/>
      <c r="C616332" s="77"/>
    </row>
    <row r="616333" spans="2:3" x14ac:dyDescent="0.25">
      <c r="B616333" s="78"/>
      <c r="C616333" s="77"/>
    </row>
    <row r="616334" spans="2:3" x14ac:dyDescent="0.25">
      <c r="B616334" s="78"/>
      <c r="C616334" s="77"/>
    </row>
    <row r="616335" spans="2:3" x14ac:dyDescent="0.25">
      <c r="B616335" s="78"/>
      <c r="C616335" s="77"/>
    </row>
    <row r="616336" spans="2:3" x14ac:dyDescent="0.25">
      <c r="B616336" s="78"/>
      <c r="C616336" s="77"/>
    </row>
    <row r="616337" spans="2:3" x14ac:dyDescent="0.25">
      <c r="B616337" s="78"/>
      <c r="C616337" s="77"/>
    </row>
    <row r="616338" spans="2:3" x14ac:dyDescent="0.25">
      <c r="B616338" s="78"/>
      <c r="C616338" s="77"/>
    </row>
    <row r="616339" spans="2:3" x14ac:dyDescent="0.25">
      <c r="B616339" s="78"/>
      <c r="C616339" s="77"/>
    </row>
    <row r="616340" spans="2:3" x14ac:dyDescent="0.25">
      <c r="B616340" s="78"/>
      <c r="C616340" s="77"/>
    </row>
    <row r="616341" spans="2:3" x14ac:dyDescent="0.25">
      <c r="B616341" s="78"/>
      <c r="C616341" s="77"/>
    </row>
    <row r="616342" spans="2:3" x14ac:dyDescent="0.25">
      <c r="B616342" s="78"/>
      <c r="C616342" s="77"/>
    </row>
    <row r="616452" spans="2:3" x14ac:dyDescent="0.25">
      <c r="B616452" s="78"/>
      <c r="C616452" s="77"/>
    </row>
    <row r="616453" spans="2:3" x14ac:dyDescent="0.25">
      <c r="B616453" s="78"/>
      <c r="C616453" s="77"/>
    </row>
    <row r="616454" spans="2:3" x14ac:dyDescent="0.25">
      <c r="B616454" s="78"/>
      <c r="C616454" s="77"/>
    </row>
    <row r="616455" spans="2:3" x14ac:dyDescent="0.25">
      <c r="B616455" s="78"/>
      <c r="C616455" s="77"/>
    </row>
    <row r="616456" spans="2:3" x14ac:dyDescent="0.25">
      <c r="B616456" s="78"/>
      <c r="C616456" s="77"/>
    </row>
    <row r="616457" spans="2:3" x14ac:dyDescent="0.25">
      <c r="B616457" s="78"/>
      <c r="C616457" s="77"/>
    </row>
    <row r="616458" spans="2:3" x14ac:dyDescent="0.25">
      <c r="B616458" s="78"/>
      <c r="C616458" s="77"/>
    </row>
    <row r="616459" spans="2:3" x14ac:dyDescent="0.25">
      <c r="B616459" s="78"/>
      <c r="C616459" s="77"/>
    </row>
    <row r="616460" spans="2:3" x14ac:dyDescent="0.25">
      <c r="B616460" s="78"/>
      <c r="C616460" s="77"/>
    </row>
    <row r="616461" spans="2:3" x14ac:dyDescent="0.25">
      <c r="B616461" s="78"/>
      <c r="C616461" s="77"/>
    </row>
    <row r="616462" spans="2:3" x14ac:dyDescent="0.25">
      <c r="B616462" s="78"/>
      <c r="C616462" s="77"/>
    </row>
    <row r="616463" spans="2:3" x14ac:dyDescent="0.25">
      <c r="B616463" s="78"/>
      <c r="C616463" s="77"/>
    </row>
    <row r="616464" spans="2:3" x14ac:dyDescent="0.25">
      <c r="B616464" s="78"/>
      <c r="C616464" s="77"/>
    </row>
    <row r="616574" spans="2:3" x14ac:dyDescent="0.25">
      <c r="B616574" s="78"/>
      <c r="C616574" s="77"/>
    </row>
    <row r="616575" spans="2:3" x14ac:dyDescent="0.25">
      <c r="B616575" s="78"/>
      <c r="C616575" s="77"/>
    </row>
    <row r="616576" spans="2:3" x14ac:dyDescent="0.25">
      <c r="B616576" s="78"/>
      <c r="C616576" s="77"/>
    </row>
    <row r="616577" spans="2:3" x14ac:dyDescent="0.25">
      <c r="B616577" s="78"/>
      <c r="C616577" s="77"/>
    </row>
    <row r="616578" spans="2:3" x14ac:dyDescent="0.25">
      <c r="B616578" s="78"/>
      <c r="C616578" s="77"/>
    </row>
    <row r="616579" spans="2:3" x14ac:dyDescent="0.25">
      <c r="B616579" s="78"/>
      <c r="C616579" s="77"/>
    </row>
    <row r="616580" spans="2:3" x14ac:dyDescent="0.25">
      <c r="B616580" s="78"/>
      <c r="C616580" s="77"/>
    </row>
    <row r="616581" spans="2:3" x14ac:dyDescent="0.25">
      <c r="B616581" s="78"/>
      <c r="C616581" s="77"/>
    </row>
    <row r="616582" spans="2:3" x14ac:dyDescent="0.25">
      <c r="B616582" s="78"/>
      <c r="C616582" s="77"/>
    </row>
    <row r="616583" spans="2:3" x14ac:dyDescent="0.25">
      <c r="B616583" s="78"/>
      <c r="C616583" s="77"/>
    </row>
    <row r="616584" spans="2:3" x14ac:dyDescent="0.25">
      <c r="B616584" s="78"/>
      <c r="C616584" s="77"/>
    </row>
    <row r="616585" spans="2:3" x14ac:dyDescent="0.25">
      <c r="B616585" s="78"/>
      <c r="C616585" s="77"/>
    </row>
    <row r="616586" spans="2:3" x14ac:dyDescent="0.25">
      <c r="B616586" s="78"/>
      <c r="C616586" s="77"/>
    </row>
    <row r="616696" spans="2:3" x14ac:dyDescent="0.25">
      <c r="B616696" s="78"/>
      <c r="C616696" s="77"/>
    </row>
    <row r="616697" spans="2:3" x14ac:dyDescent="0.25">
      <c r="B616697" s="78"/>
      <c r="C616697" s="77"/>
    </row>
    <row r="616698" spans="2:3" x14ac:dyDescent="0.25">
      <c r="B616698" s="78"/>
      <c r="C616698" s="77"/>
    </row>
    <row r="616699" spans="2:3" x14ac:dyDescent="0.25">
      <c r="B616699" s="78"/>
      <c r="C616699" s="77"/>
    </row>
    <row r="616700" spans="2:3" x14ac:dyDescent="0.25">
      <c r="B616700" s="78"/>
      <c r="C616700" s="77"/>
    </row>
    <row r="616701" spans="2:3" x14ac:dyDescent="0.25">
      <c r="B616701" s="78"/>
      <c r="C616701" s="77"/>
    </row>
    <row r="616702" spans="2:3" x14ac:dyDescent="0.25">
      <c r="B616702" s="78"/>
      <c r="C616702" s="77"/>
    </row>
    <row r="616703" spans="2:3" x14ac:dyDescent="0.25">
      <c r="B616703" s="78"/>
      <c r="C616703" s="77"/>
    </row>
    <row r="616704" spans="2:3" x14ac:dyDescent="0.25">
      <c r="B616704" s="78"/>
      <c r="C616704" s="77"/>
    </row>
    <row r="616705" spans="2:3" x14ac:dyDescent="0.25">
      <c r="B616705" s="78"/>
      <c r="C616705" s="77"/>
    </row>
    <row r="616706" spans="2:3" x14ac:dyDescent="0.25">
      <c r="B616706" s="78"/>
      <c r="C616706" s="77"/>
    </row>
    <row r="616707" spans="2:3" x14ac:dyDescent="0.25">
      <c r="B616707" s="78"/>
      <c r="C616707" s="77"/>
    </row>
    <row r="616708" spans="2:3" x14ac:dyDescent="0.25">
      <c r="B616708" s="78"/>
      <c r="C616708" s="77"/>
    </row>
    <row r="616818" spans="2:3" x14ac:dyDescent="0.25">
      <c r="B616818" s="78"/>
      <c r="C616818" s="77"/>
    </row>
    <row r="616819" spans="2:3" x14ac:dyDescent="0.25">
      <c r="B616819" s="78"/>
      <c r="C616819" s="77"/>
    </row>
    <row r="616820" spans="2:3" x14ac:dyDescent="0.25">
      <c r="B616820" s="78"/>
      <c r="C616820" s="77"/>
    </row>
    <row r="616821" spans="2:3" x14ac:dyDescent="0.25">
      <c r="B616821" s="78"/>
      <c r="C616821" s="77"/>
    </row>
    <row r="616822" spans="2:3" x14ac:dyDescent="0.25">
      <c r="B616822" s="78"/>
      <c r="C616822" s="77"/>
    </row>
    <row r="616823" spans="2:3" x14ac:dyDescent="0.25">
      <c r="B616823" s="78"/>
      <c r="C616823" s="77"/>
    </row>
    <row r="616824" spans="2:3" x14ac:dyDescent="0.25">
      <c r="B616824" s="78"/>
      <c r="C616824" s="77"/>
    </row>
    <row r="616825" spans="2:3" x14ac:dyDescent="0.25">
      <c r="B616825" s="78"/>
      <c r="C616825" s="77"/>
    </row>
    <row r="616826" spans="2:3" x14ac:dyDescent="0.25">
      <c r="B616826" s="78"/>
      <c r="C616826" s="77"/>
    </row>
    <row r="616827" spans="2:3" x14ac:dyDescent="0.25">
      <c r="B616827" s="78"/>
      <c r="C616827" s="77"/>
    </row>
    <row r="616828" spans="2:3" x14ac:dyDescent="0.25">
      <c r="B616828" s="78"/>
      <c r="C616828" s="77"/>
    </row>
    <row r="616829" spans="2:3" x14ac:dyDescent="0.25">
      <c r="B616829" s="78"/>
      <c r="C616829" s="77"/>
    </row>
    <row r="616830" spans="2:3" x14ac:dyDescent="0.25">
      <c r="B616830" s="78"/>
      <c r="C616830" s="77"/>
    </row>
    <row r="616940" spans="2:3" x14ac:dyDescent="0.25">
      <c r="B616940" s="78"/>
      <c r="C616940" s="77"/>
    </row>
    <row r="616941" spans="2:3" x14ac:dyDescent="0.25">
      <c r="B616941" s="78"/>
      <c r="C616941" s="77"/>
    </row>
    <row r="616942" spans="2:3" x14ac:dyDescent="0.25">
      <c r="B616942" s="78"/>
      <c r="C616942" s="77"/>
    </row>
    <row r="616943" spans="2:3" x14ac:dyDescent="0.25">
      <c r="B616943" s="78"/>
      <c r="C616943" s="77"/>
    </row>
    <row r="616944" spans="2:3" x14ac:dyDescent="0.25">
      <c r="B616944" s="78"/>
      <c r="C616944" s="77"/>
    </row>
    <row r="616945" spans="2:3" x14ac:dyDescent="0.25">
      <c r="B616945" s="78"/>
      <c r="C616945" s="77"/>
    </row>
    <row r="616946" spans="2:3" x14ac:dyDescent="0.25">
      <c r="B616946" s="78"/>
      <c r="C616946" s="77"/>
    </row>
    <row r="616947" spans="2:3" x14ac:dyDescent="0.25">
      <c r="B616947" s="78"/>
      <c r="C616947" s="77"/>
    </row>
    <row r="616948" spans="2:3" x14ac:dyDescent="0.25">
      <c r="B616948" s="78"/>
      <c r="C616948" s="77"/>
    </row>
    <row r="616949" spans="2:3" x14ac:dyDescent="0.25">
      <c r="B616949" s="78"/>
      <c r="C616949" s="77"/>
    </row>
    <row r="616950" spans="2:3" x14ac:dyDescent="0.25">
      <c r="B616950" s="78"/>
      <c r="C616950" s="77"/>
    </row>
    <row r="616951" spans="2:3" x14ac:dyDescent="0.25">
      <c r="B616951" s="78"/>
      <c r="C616951" s="77"/>
    </row>
    <row r="616952" spans="2:3" x14ac:dyDescent="0.25">
      <c r="B616952" s="78"/>
      <c r="C616952" s="77"/>
    </row>
    <row r="617062" spans="2:3" x14ac:dyDescent="0.25">
      <c r="B617062" s="78"/>
      <c r="C617062" s="77"/>
    </row>
    <row r="617063" spans="2:3" x14ac:dyDescent="0.25">
      <c r="B617063" s="78"/>
      <c r="C617063" s="77"/>
    </row>
    <row r="617064" spans="2:3" x14ac:dyDescent="0.25">
      <c r="B617064" s="78"/>
      <c r="C617064" s="77"/>
    </row>
    <row r="617065" spans="2:3" x14ac:dyDescent="0.25">
      <c r="B617065" s="78"/>
      <c r="C617065" s="77"/>
    </row>
    <row r="617066" spans="2:3" x14ac:dyDescent="0.25">
      <c r="B617066" s="78"/>
      <c r="C617066" s="77"/>
    </row>
    <row r="617067" spans="2:3" x14ac:dyDescent="0.25">
      <c r="B617067" s="78"/>
      <c r="C617067" s="77"/>
    </row>
    <row r="617068" spans="2:3" x14ac:dyDescent="0.25">
      <c r="B617068" s="78"/>
      <c r="C617068" s="77"/>
    </row>
    <row r="617069" spans="2:3" x14ac:dyDescent="0.25">
      <c r="B617069" s="78"/>
      <c r="C617069" s="77"/>
    </row>
    <row r="617070" spans="2:3" x14ac:dyDescent="0.25">
      <c r="B617070" s="78"/>
      <c r="C617070" s="77"/>
    </row>
    <row r="617071" spans="2:3" x14ac:dyDescent="0.25">
      <c r="B617071" s="78"/>
      <c r="C617071" s="77"/>
    </row>
    <row r="617072" spans="2:3" x14ac:dyDescent="0.25">
      <c r="B617072" s="78"/>
      <c r="C617072" s="77"/>
    </row>
    <row r="617073" spans="2:3" x14ac:dyDescent="0.25">
      <c r="B617073" s="78"/>
      <c r="C617073" s="77"/>
    </row>
    <row r="617074" spans="2:3" x14ac:dyDescent="0.25">
      <c r="B617074" s="78"/>
      <c r="C617074" s="77"/>
    </row>
    <row r="617184" spans="2:3" x14ac:dyDescent="0.25">
      <c r="B617184" s="78"/>
      <c r="C617184" s="77"/>
    </row>
    <row r="617185" spans="2:3" x14ac:dyDescent="0.25">
      <c r="B617185" s="78"/>
      <c r="C617185" s="77"/>
    </row>
    <row r="617186" spans="2:3" x14ac:dyDescent="0.25">
      <c r="B617186" s="78"/>
      <c r="C617186" s="77"/>
    </row>
    <row r="617187" spans="2:3" x14ac:dyDescent="0.25">
      <c r="B617187" s="78"/>
      <c r="C617187" s="77"/>
    </row>
    <row r="617188" spans="2:3" x14ac:dyDescent="0.25">
      <c r="B617188" s="78"/>
      <c r="C617188" s="77"/>
    </row>
    <row r="617189" spans="2:3" x14ac:dyDescent="0.25">
      <c r="B617189" s="78"/>
      <c r="C617189" s="77"/>
    </row>
    <row r="617190" spans="2:3" x14ac:dyDescent="0.25">
      <c r="B617190" s="78"/>
      <c r="C617190" s="77"/>
    </row>
    <row r="617191" spans="2:3" x14ac:dyDescent="0.25">
      <c r="B617191" s="78"/>
      <c r="C617191" s="77"/>
    </row>
    <row r="617192" spans="2:3" x14ac:dyDescent="0.25">
      <c r="B617192" s="78"/>
      <c r="C617192" s="77"/>
    </row>
    <row r="617193" spans="2:3" x14ac:dyDescent="0.25">
      <c r="B617193" s="78"/>
      <c r="C617193" s="77"/>
    </row>
    <row r="617194" spans="2:3" x14ac:dyDescent="0.25">
      <c r="B617194" s="78"/>
      <c r="C617194" s="77"/>
    </row>
    <row r="617195" spans="2:3" x14ac:dyDescent="0.25">
      <c r="B617195" s="78"/>
      <c r="C617195" s="77"/>
    </row>
    <row r="617196" spans="2:3" x14ac:dyDescent="0.25">
      <c r="B617196" s="78"/>
      <c r="C617196" s="77"/>
    </row>
    <row r="617306" spans="2:3" x14ac:dyDescent="0.25">
      <c r="B617306" s="78"/>
      <c r="C617306" s="77"/>
    </row>
    <row r="617307" spans="2:3" x14ac:dyDescent="0.25">
      <c r="B617307" s="78"/>
      <c r="C617307" s="77"/>
    </row>
    <row r="617308" spans="2:3" x14ac:dyDescent="0.25">
      <c r="B617308" s="78"/>
      <c r="C617308" s="77"/>
    </row>
    <row r="617309" spans="2:3" x14ac:dyDescent="0.25">
      <c r="B617309" s="78"/>
      <c r="C617309" s="77"/>
    </row>
    <row r="617310" spans="2:3" x14ac:dyDescent="0.25">
      <c r="B617310" s="78"/>
      <c r="C617310" s="77"/>
    </row>
    <row r="617311" spans="2:3" x14ac:dyDescent="0.25">
      <c r="B617311" s="78"/>
      <c r="C617311" s="77"/>
    </row>
    <row r="617312" spans="2:3" x14ac:dyDescent="0.25">
      <c r="B617312" s="78"/>
      <c r="C617312" s="77"/>
    </row>
    <row r="617313" spans="2:3" x14ac:dyDescent="0.25">
      <c r="B617313" s="78"/>
      <c r="C617313" s="77"/>
    </row>
    <row r="617314" spans="2:3" x14ac:dyDescent="0.25">
      <c r="B617314" s="78"/>
      <c r="C617314" s="77"/>
    </row>
    <row r="617315" spans="2:3" x14ac:dyDescent="0.25">
      <c r="B617315" s="78"/>
      <c r="C617315" s="77"/>
    </row>
    <row r="617316" spans="2:3" x14ac:dyDescent="0.25">
      <c r="B617316" s="78"/>
      <c r="C617316" s="77"/>
    </row>
    <row r="617317" spans="2:3" x14ac:dyDescent="0.25">
      <c r="B617317" s="78"/>
      <c r="C617317" s="77"/>
    </row>
    <row r="617318" spans="2:3" x14ac:dyDescent="0.25">
      <c r="B617318" s="78"/>
      <c r="C617318" s="77"/>
    </row>
    <row r="617428" spans="2:3" x14ac:dyDescent="0.25">
      <c r="B617428" s="78"/>
      <c r="C617428" s="77"/>
    </row>
    <row r="617429" spans="2:3" x14ac:dyDescent="0.25">
      <c r="B617429" s="78"/>
      <c r="C617429" s="77"/>
    </row>
    <row r="617430" spans="2:3" x14ac:dyDescent="0.25">
      <c r="B617430" s="78"/>
      <c r="C617430" s="77"/>
    </row>
    <row r="617431" spans="2:3" x14ac:dyDescent="0.25">
      <c r="B617431" s="78"/>
      <c r="C617431" s="77"/>
    </row>
    <row r="617432" spans="2:3" x14ac:dyDescent="0.25">
      <c r="B617432" s="78"/>
      <c r="C617432" s="77"/>
    </row>
    <row r="617433" spans="2:3" x14ac:dyDescent="0.25">
      <c r="B617433" s="78"/>
      <c r="C617433" s="77"/>
    </row>
    <row r="617434" spans="2:3" x14ac:dyDescent="0.25">
      <c r="B617434" s="78"/>
      <c r="C617434" s="77"/>
    </row>
    <row r="617435" spans="2:3" x14ac:dyDescent="0.25">
      <c r="B617435" s="78"/>
      <c r="C617435" s="77"/>
    </row>
    <row r="617436" spans="2:3" x14ac:dyDescent="0.25">
      <c r="B617436" s="78"/>
      <c r="C617436" s="77"/>
    </row>
    <row r="617437" spans="2:3" x14ac:dyDescent="0.25">
      <c r="B617437" s="78"/>
      <c r="C617437" s="77"/>
    </row>
    <row r="617438" spans="2:3" x14ac:dyDescent="0.25">
      <c r="B617438" s="78"/>
      <c r="C617438" s="77"/>
    </row>
    <row r="617439" spans="2:3" x14ac:dyDescent="0.25">
      <c r="B617439" s="78"/>
      <c r="C617439" s="77"/>
    </row>
    <row r="617440" spans="2:3" x14ac:dyDescent="0.25">
      <c r="B617440" s="78"/>
      <c r="C617440" s="77"/>
    </row>
    <row r="617550" spans="2:3" x14ac:dyDescent="0.25">
      <c r="B617550" s="78"/>
      <c r="C617550" s="77"/>
    </row>
    <row r="617551" spans="2:3" x14ac:dyDescent="0.25">
      <c r="B617551" s="78"/>
      <c r="C617551" s="77"/>
    </row>
    <row r="617552" spans="2:3" x14ac:dyDescent="0.25">
      <c r="B617552" s="78"/>
      <c r="C617552" s="77"/>
    </row>
    <row r="617553" spans="2:3" x14ac:dyDescent="0.25">
      <c r="B617553" s="78"/>
      <c r="C617553" s="77"/>
    </row>
    <row r="617554" spans="2:3" x14ac:dyDescent="0.25">
      <c r="B617554" s="78"/>
      <c r="C617554" s="77"/>
    </row>
    <row r="617555" spans="2:3" x14ac:dyDescent="0.25">
      <c r="B617555" s="78"/>
      <c r="C617555" s="77"/>
    </row>
    <row r="617556" spans="2:3" x14ac:dyDescent="0.25">
      <c r="B617556" s="78"/>
      <c r="C617556" s="77"/>
    </row>
    <row r="617557" spans="2:3" x14ac:dyDescent="0.25">
      <c r="B617557" s="78"/>
      <c r="C617557" s="77"/>
    </row>
    <row r="617558" spans="2:3" x14ac:dyDescent="0.25">
      <c r="B617558" s="78"/>
      <c r="C617558" s="77"/>
    </row>
    <row r="617559" spans="2:3" x14ac:dyDescent="0.25">
      <c r="B617559" s="78"/>
      <c r="C617559" s="77"/>
    </row>
    <row r="617560" spans="2:3" x14ac:dyDescent="0.25">
      <c r="B617560" s="78"/>
      <c r="C617560" s="77"/>
    </row>
    <row r="617561" spans="2:3" x14ac:dyDescent="0.25">
      <c r="B617561" s="78"/>
      <c r="C617561" s="77"/>
    </row>
    <row r="617562" spans="2:3" x14ac:dyDescent="0.25">
      <c r="B617562" s="78"/>
      <c r="C617562" s="77"/>
    </row>
    <row r="617672" spans="2:3" x14ac:dyDescent="0.25">
      <c r="B617672" s="78"/>
      <c r="C617672" s="77"/>
    </row>
    <row r="617673" spans="2:3" x14ac:dyDescent="0.25">
      <c r="B617673" s="78"/>
      <c r="C617673" s="77"/>
    </row>
    <row r="617674" spans="2:3" x14ac:dyDescent="0.25">
      <c r="B617674" s="78"/>
      <c r="C617674" s="77"/>
    </row>
    <row r="617675" spans="2:3" x14ac:dyDescent="0.25">
      <c r="B617675" s="78"/>
      <c r="C617675" s="77"/>
    </row>
    <row r="617676" spans="2:3" x14ac:dyDescent="0.25">
      <c r="B617676" s="78"/>
      <c r="C617676" s="77"/>
    </row>
    <row r="617677" spans="2:3" x14ac:dyDescent="0.25">
      <c r="B617677" s="78"/>
      <c r="C617677" s="77"/>
    </row>
    <row r="617678" spans="2:3" x14ac:dyDescent="0.25">
      <c r="B617678" s="78"/>
      <c r="C617678" s="77"/>
    </row>
    <row r="617679" spans="2:3" x14ac:dyDescent="0.25">
      <c r="B617679" s="78"/>
      <c r="C617679" s="77"/>
    </row>
    <row r="617680" spans="2:3" x14ac:dyDescent="0.25">
      <c r="B617680" s="78"/>
      <c r="C617680" s="77"/>
    </row>
    <row r="617681" spans="2:3" x14ac:dyDescent="0.25">
      <c r="B617681" s="78"/>
      <c r="C617681" s="77"/>
    </row>
    <row r="617682" spans="2:3" x14ac:dyDescent="0.25">
      <c r="B617682" s="78"/>
      <c r="C617682" s="77"/>
    </row>
    <row r="617683" spans="2:3" x14ac:dyDescent="0.25">
      <c r="B617683" s="78"/>
      <c r="C617683" s="77"/>
    </row>
    <row r="617684" spans="2:3" x14ac:dyDescent="0.25">
      <c r="B617684" s="78"/>
      <c r="C617684" s="77"/>
    </row>
    <row r="617794" spans="2:3" x14ac:dyDescent="0.25">
      <c r="B617794" s="78"/>
      <c r="C617794" s="77"/>
    </row>
    <row r="617795" spans="2:3" x14ac:dyDescent="0.25">
      <c r="B617795" s="78"/>
      <c r="C617795" s="77"/>
    </row>
    <row r="617796" spans="2:3" x14ac:dyDescent="0.25">
      <c r="B617796" s="78"/>
      <c r="C617796" s="77"/>
    </row>
    <row r="617797" spans="2:3" x14ac:dyDescent="0.25">
      <c r="B617797" s="78"/>
      <c r="C617797" s="77"/>
    </row>
    <row r="617798" spans="2:3" x14ac:dyDescent="0.25">
      <c r="B617798" s="78"/>
      <c r="C617798" s="77"/>
    </row>
    <row r="617799" spans="2:3" x14ac:dyDescent="0.25">
      <c r="B617799" s="78"/>
      <c r="C617799" s="77"/>
    </row>
    <row r="617800" spans="2:3" x14ac:dyDescent="0.25">
      <c r="B617800" s="78"/>
      <c r="C617800" s="77"/>
    </row>
    <row r="617801" spans="2:3" x14ac:dyDescent="0.25">
      <c r="B617801" s="78"/>
      <c r="C617801" s="77"/>
    </row>
    <row r="617802" spans="2:3" x14ac:dyDescent="0.25">
      <c r="B617802" s="78"/>
      <c r="C617802" s="77"/>
    </row>
    <row r="617803" spans="2:3" x14ac:dyDescent="0.25">
      <c r="B617803" s="78"/>
      <c r="C617803" s="77"/>
    </row>
    <row r="617804" spans="2:3" x14ac:dyDescent="0.25">
      <c r="B617804" s="78"/>
      <c r="C617804" s="77"/>
    </row>
    <row r="617805" spans="2:3" x14ac:dyDescent="0.25">
      <c r="B617805" s="78"/>
      <c r="C617805" s="77"/>
    </row>
    <row r="617806" spans="2:3" x14ac:dyDescent="0.25">
      <c r="B617806" s="78"/>
      <c r="C617806" s="77"/>
    </row>
    <row r="617916" spans="2:3" x14ac:dyDescent="0.25">
      <c r="B617916" s="78"/>
      <c r="C617916" s="77"/>
    </row>
    <row r="617917" spans="2:3" x14ac:dyDescent="0.25">
      <c r="B617917" s="78"/>
      <c r="C617917" s="77"/>
    </row>
    <row r="617918" spans="2:3" x14ac:dyDescent="0.25">
      <c r="B617918" s="78"/>
      <c r="C617918" s="77"/>
    </row>
    <row r="617919" spans="2:3" x14ac:dyDescent="0.25">
      <c r="B617919" s="78"/>
      <c r="C617919" s="77"/>
    </row>
    <row r="617920" spans="2:3" x14ac:dyDescent="0.25">
      <c r="B617920" s="78"/>
      <c r="C617920" s="77"/>
    </row>
    <row r="617921" spans="2:3" x14ac:dyDescent="0.25">
      <c r="B617921" s="78"/>
      <c r="C617921" s="77"/>
    </row>
    <row r="617922" spans="2:3" x14ac:dyDescent="0.25">
      <c r="B617922" s="78"/>
      <c r="C617922" s="77"/>
    </row>
    <row r="617923" spans="2:3" x14ac:dyDescent="0.25">
      <c r="B617923" s="78"/>
      <c r="C617923" s="77"/>
    </row>
    <row r="617924" spans="2:3" x14ac:dyDescent="0.25">
      <c r="B617924" s="78"/>
      <c r="C617924" s="77"/>
    </row>
    <row r="617925" spans="2:3" x14ac:dyDescent="0.25">
      <c r="B617925" s="78"/>
      <c r="C617925" s="77"/>
    </row>
    <row r="617926" spans="2:3" x14ac:dyDescent="0.25">
      <c r="B617926" s="78"/>
      <c r="C617926" s="77"/>
    </row>
    <row r="617927" spans="2:3" x14ac:dyDescent="0.25">
      <c r="B617927" s="78"/>
      <c r="C617927" s="77"/>
    </row>
    <row r="617928" spans="2:3" x14ac:dyDescent="0.25">
      <c r="B617928" s="78"/>
      <c r="C617928" s="77"/>
    </row>
    <row r="618038" spans="2:3" x14ac:dyDescent="0.25">
      <c r="B618038" s="78"/>
      <c r="C618038" s="77"/>
    </row>
    <row r="618039" spans="2:3" x14ac:dyDescent="0.25">
      <c r="B618039" s="78"/>
      <c r="C618039" s="77"/>
    </row>
    <row r="618040" spans="2:3" x14ac:dyDescent="0.25">
      <c r="B618040" s="78"/>
      <c r="C618040" s="77"/>
    </row>
    <row r="618041" spans="2:3" x14ac:dyDescent="0.25">
      <c r="B618041" s="78"/>
      <c r="C618041" s="77"/>
    </row>
    <row r="618042" spans="2:3" x14ac:dyDescent="0.25">
      <c r="B618042" s="78"/>
      <c r="C618042" s="77"/>
    </row>
    <row r="618043" spans="2:3" x14ac:dyDescent="0.25">
      <c r="B618043" s="78"/>
      <c r="C618043" s="77"/>
    </row>
    <row r="618044" spans="2:3" x14ac:dyDescent="0.25">
      <c r="B618044" s="78"/>
      <c r="C618044" s="77"/>
    </row>
    <row r="618045" spans="2:3" x14ac:dyDescent="0.25">
      <c r="B618045" s="78"/>
      <c r="C618045" s="77"/>
    </row>
    <row r="618046" spans="2:3" x14ac:dyDescent="0.25">
      <c r="B618046" s="78"/>
      <c r="C618046" s="77"/>
    </row>
    <row r="618047" spans="2:3" x14ac:dyDescent="0.25">
      <c r="B618047" s="78"/>
      <c r="C618047" s="77"/>
    </row>
    <row r="618048" spans="2:3" x14ac:dyDescent="0.25">
      <c r="B618048" s="78"/>
      <c r="C618048" s="77"/>
    </row>
    <row r="618049" spans="2:3" x14ac:dyDescent="0.25">
      <c r="B618049" s="78"/>
      <c r="C618049" s="77"/>
    </row>
    <row r="618050" spans="2:3" x14ac:dyDescent="0.25">
      <c r="B618050" s="78"/>
      <c r="C618050" s="77"/>
    </row>
    <row r="618160" spans="2:3" x14ac:dyDescent="0.25">
      <c r="B618160" s="78"/>
      <c r="C618160" s="77"/>
    </row>
    <row r="618161" spans="2:3" x14ac:dyDescent="0.25">
      <c r="B618161" s="78"/>
      <c r="C618161" s="77"/>
    </row>
    <row r="618162" spans="2:3" x14ac:dyDescent="0.25">
      <c r="B618162" s="78"/>
      <c r="C618162" s="77"/>
    </row>
    <row r="618163" spans="2:3" x14ac:dyDescent="0.25">
      <c r="B618163" s="78"/>
      <c r="C618163" s="77"/>
    </row>
    <row r="618164" spans="2:3" x14ac:dyDescent="0.25">
      <c r="B618164" s="78"/>
      <c r="C618164" s="77"/>
    </row>
    <row r="618165" spans="2:3" x14ac:dyDescent="0.25">
      <c r="B618165" s="78"/>
      <c r="C618165" s="77"/>
    </row>
    <row r="618166" spans="2:3" x14ac:dyDescent="0.25">
      <c r="B618166" s="78"/>
      <c r="C618166" s="77"/>
    </row>
    <row r="618167" spans="2:3" x14ac:dyDescent="0.25">
      <c r="B618167" s="78"/>
      <c r="C618167" s="77"/>
    </row>
    <row r="618168" spans="2:3" x14ac:dyDescent="0.25">
      <c r="B618168" s="78"/>
      <c r="C618168" s="77"/>
    </row>
    <row r="618169" spans="2:3" x14ac:dyDescent="0.25">
      <c r="B618169" s="78"/>
      <c r="C618169" s="77"/>
    </row>
    <row r="618170" spans="2:3" x14ac:dyDescent="0.25">
      <c r="B618170" s="78"/>
      <c r="C618170" s="77"/>
    </row>
    <row r="618171" spans="2:3" x14ac:dyDescent="0.25">
      <c r="B618171" s="78"/>
      <c r="C618171" s="77"/>
    </row>
    <row r="618172" spans="2:3" x14ac:dyDescent="0.25">
      <c r="B618172" s="78"/>
      <c r="C618172" s="77"/>
    </row>
    <row r="618282" spans="2:3" x14ac:dyDescent="0.25">
      <c r="B618282" s="78"/>
      <c r="C618282" s="77"/>
    </row>
    <row r="618283" spans="2:3" x14ac:dyDescent="0.25">
      <c r="B618283" s="78"/>
      <c r="C618283" s="77"/>
    </row>
    <row r="618284" spans="2:3" x14ac:dyDescent="0.25">
      <c r="B618284" s="78"/>
      <c r="C618284" s="77"/>
    </row>
    <row r="618285" spans="2:3" x14ac:dyDescent="0.25">
      <c r="B618285" s="78"/>
      <c r="C618285" s="77"/>
    </row>
    <row r="618286" spans="2:3" x14ac:dyDescent="0.25">
      <c r="B618286" s="78"/>
      <c r="C618286" s="77"/>
    </row>
    <row r="618287" spans="2:3" x14ac:dyDescent="0.25">
      <c r="B618287" s="78"/>
      <c r="C618287" s="77"/>
    </row>
    <row r="618288" spans="2:3" x14ac:dyDescent="0.25">
      <c r="B618288" s="78"/>
      <c r="C618288" s="77"/>
    </row>
    <row r="618289" spans="2:3" x14ac:dyDescent="0.25">
      <c r="B618289" s="78"/>
      <c r="C618289" s="77"/>
    </row>
    <row r="618290" spans="2:3" x14ac:dyDescent="0.25">
      <c r="B618290" s="78"/>
      <c r="C618290" s="77"/>
    </row>
    <row r="618291" spans="2:3" x14ac:dyDescent="0.25">
      <c r="B618291" s="78"/>
      <c r="C618291" s="77"/>
    </row>
    <row r="618292" spans="2:3" x14ac:dyDescent="0.25">
      <c r="B618292" s="78"/>
      <c r="C618292" s="77"/>
    </row>
    <row r="618293" spans="2:3" x14ac:dyDescent="0.25">
      <c r="B618293" s="78"/>
      <c r="C618293" s="77"/>
    </row>
    <row r="618294" spans="2:3" x14ac:dyDescent="0.25">
      <c r="B618294" s="78"/>
      <c r="C618294" s="77"/>
    </row>
    <row r="618404" spans="2:3" x14ac:dyDescent="0.25">
      <c r="B618404" s="78"/>
      <c r="C618404" s="77"/>
    </row>
    <row r="618405" spans="2:3" x14ac:dyDescent="0.25">
      <c r="B618405" s="78"/>
      <c r="C618405" s="77"/>
    </row>
    <row r="618406" spans="2:3" x14ac:dyDescent="0.25">
      <c r="B618406" s="78"/>
      <c r="C618406" s="77"/>
    </row>
    <row r="618407" spans="2:3" x14ac:dyDescent="0.25">
      <c r="B618407" s="78"/>
      <c r="C618407" s="77"/>
    </row>
    <row r="618408" spans="2:3" x14ac:dyDescent="0.25">
      <c r="B618408" s="78"/>
      <c r="C618408" s="77"/>
    </row>
    <row r="618409" spans="2:3" x14ac:dyDescent="0.25">
      <c r="B618409" s="78"/>
      <c r="C618409" s="77"/>
    </row>
    <row r="618410" spans="2:3" x14ac:dyDescent="0.25">
      <c r="B618410" s="78"/>
      <c r="C618410" s="77"/>
    </row>
    <row r="618411" spans="2:3" x14ac:dyDescent="0.25">
      <c r="B618411" s="78"/>
      <c r="C618411" s="77"/>
    </row>
    <row r="618412" spans="2:3" x14ac:dyDescent="0.25">
      <c r="B618412" s="78"/>
      <c r="C618412" s="77"/>
    </row>
    <row r="618413" spans="2:3" x14ac:dyDescent="0.25">
      <c r="B618413" s="78"/>
      <c r="C618413" s="77"/>
    </row>
    <row r="618414" spans="2:3" x14ac:dyDescent="0.25">
      <c r="B618414" s="78"/>
      <c r="C618414" s="77"/>
    </row>
    <row r="618415" spans="2:3" x14ac:dyDescent="0.25">
      <c r="B618415" s="78"/>
      <c r="C618415" s="77"/>
    </row>
    <row r="618416" spans="2:3" x14ac:dyDescent="0.25">
      <c r="B618416" s="78"/>
      <c r="C618416" s="77"/>
    </row>
    <row r="618526" spans="2:3" x14ac:dyDescent="0.25">
      <c r="B618526" s="78"/>
      <c r="C618526" s="77"/>
    </row>
    <row r="618527" spans="2:3" x14ac:dyDescent="0.25">
      <c r="B618527" s="78"/>
      <c r="C618527" s="77"/>
    </row>
    <row r="618528" spans="2:3" x14ac:dyDescent="0.25">
      <c r="B618528" s="78"/>
      <c r="C618528" s="77"/>
    </row>
    <row r="618529" spans="2:3" x14ac:dyDescent="0.25">
      <c r="B618529" s="78"/>
      <c r="C618529" s="77"/>
    </row>
    <row r="618530" spans="2:3" x14ac:dyDescent="0.25">
      <c r="B618530" s="78"/>
      <c r="C618530" s="77"/>
    </row>
    <row r="618531" spans="2:3" x14ac:dyDescent="0.25">
      <c r="B618531" s="78"/>
      <c r="C618531" s="77"/>
    </row>
    <row r="618532" spans="2:3" x14ac:dyDescent="0.25">
      <c r="B618532" s="78"/>
      <c r="C618532" s="77"/>
    </row>
    <row r="618533" spans="2:3" x14ac:dyDescent="0.25">
      <c r="B618533" s="78"/>
      <c r="C618533" s="77"/>
    </row>
    <row r="618534" spans="2:3" x14ac:dyDescent="0.25">
      <c r="B618534" s="78"/>
      <c r="C618534" s="77"/>
    </row>
    <row r="618535" spans="2:3" x14ac:dyDescent="0.25">
      <c r="B618535" s="78"/>
      <c r="C618535" s="77"/>
    </row>
    <row r="618536" spans="2:3" x14ac:dyDescent="0.25">
      <c r="B618536" s="78"/>
      <c r="C618536" s="77"/>
    </row>
    <row r="618537" spans="2:3" x14ac:dyDescent="0.25">
      <c r="B618537" s="78"/>
      <c r="C618537" s="77"/>
    </row>
    <row r="618538" spans="2:3" x14ac:dyDescent="0.25">
      <c r="B618538" s="78"/>
      <c r="C618538" s="77"/>
    </row>
    <row r="618648" spans="2:3" x14ac:dyDescent="0.25">
      <c r="B618648" s="78"/>
      <c r="C618648" s="77"/>
    </row>
    <row r="618649" spans="2:3" x14ac:dyDescent="0.25">
      <c r="B618649" s="78"/>
      <c r="C618649" s="77"/>
    </row>
    <row r="618650" spans="2:3" x14ac:dyDescent="0.25">
      <c r="B618650" s="78"/>
      <c r="C618650" s="77"/>
    </row>
    <row r="618651" spans="2:3" x14ac:dyDescent="0.25">
      <c r="B618651" s="78"/>
      <c r="C618651" s="77"/>
    </row>
    <row r="618652" spans="2:3" x14ac:dyDescent="0.25">
      <c r="B618652" s="78"/>
      <c r="C618652" s="77"/>
    </row>
    <row r="618653" spans="2:3" x14ac:dyDescent="0.25">
      <c r="B618653" s="78"/>
      <c r="C618653" s="77"/>
    </row>
    <row r="618654" spans="2:3" x14ac:dyDescent="0.25">
      <c r="B618654" s="78"/>
      <c r="C618654" s="77"/>
    </row>
    <row r="618655" spans="2:3" x14ac:dyDescent="0.25">
      <c r="B618655" s="78"/>
      <c r="C618655" s="77"/>
    </row>
    <row r="618656" spans="2:3" x14ac:dyDescent="0.25">
      <c r="B618656" s="78"/>
      <c r="C618656" s="77"/>
    </row>
    <row r="618657" spans="2:3" x14ac:dyDescent="0.25">
      <c r="B618657" s="78"/>
      <c r="C618657" s="77"/>
    </row>
    <row r="618658" spans="2:3" x14ac:dyDescent="0.25">
      <c r="B618658" s="78"/>
      <c r="C618658" s="77"/>
    </row>
    <row r="618659" spans="2:3" x14ac:dyDescent="0.25">
      <c r="B618659" s="78"/>
      <c r="C618659" s="77"/>
    </row>
    <row r="618660" spans="2:3" x14ac:dyDescent="0.25">
      <c r="B618660" s="78"/>
      <c r="C618660" s="77"/>
    </row>
    <row r="618770" spans="2:3" x14ac:dyDescent="0.25">
      <c r="B618770" s="78"/>
      <c r="C618770" s="77"/>
    </row>
    <row r="618771" spans="2:3" x14ac:dyDescent="0.25">
      <c r="B618771" s="78"/>
      <c r="C618771" s="77"/>
    </row>
    <row r="618772" spans="2:3" x14ac:dyDescent="0.25">
      <c r="B618772" s="78"/>
      <c r="C618772" s="77"/>
    </row>
    <row r="618773" spans="2:3" x14ac:dyDescent="0.25">
      <c r="B618773" s="78"/>
      <c r="C618773" s="77"/>
    </row>
    <row r="618774" spans="2:3" x14ac:dyDescent="0.25">
      <c r="B618774" s="78"/>
      <c r="C618774" s="77"/>
    </row>
    <row r="618775" spans="2:3" x14ac:dyDescent="0.25">
      <c r="B618775" s="78"/>
      <c r="C618775" s="77"/>
    </row>
    <row r="618776" spans="2:3" x14ac:dyDescent="0.25">
      <c r="B618776" s="78"/>
      <c r="C618776" s="77"/>
    </row>
    <row r="618777" spans="2:3" x14ac:dyDescent="0.25">
      <c r="B618777" s="78"/>
      <c r="C618777" s="77"/>
    </row>
    <row r="618778" spans="2:3" x14ac:dyDescent="0.25">
      <c r="B618778" s="78"/>
      <c r="C618778" s="77"/>
    </row>
    <row r="618779" spans="2:3" x14ac:dyDescent="0.25">
      <c r="B618779" s="78"/>
      <c r="C618779" s="77"/>
    </row>
    <row r="618780" spans="2:3" x14ac:dyDescent="0.25">
      <c r="B618780" s="78"/>
      <c r="C618780" s="77"/>
    </row>
    <row r="618781" spans="2:3" x14ac:dyDescent="0.25">
      <c r="B618781" s="78"/>
      <c r="C618781" s="77"/>
    </row>
    <row r="618782" spans="2:3" x14ac:dyDescent="0.25">
      <c r="B618782" s="78"/>
      <c r="C618782" s="77"/>
    </row>
    <row r="618892" spans="2:3" x14ac:dyDescent="0.25">
      <c r="B618892" s="78"/>
      <c r="C618892" s="77"/>
    </row>
    <row r="618893" spans="2:3" x14ac:dyDescent="0.25">
      <c r="B618893" s="78"/>
      <c r="C618893" s="77"/>
    </row>
    <row r="618894" spans="2:3" x14ac:dyDescent="0.25">
      <c r="B618894" s="78"/>
      <c r="C618894" s="77"/>
    </row>
    <row r="618895" spans="2:3" x14ac:dyDescent="0.25">
      <c r="B618895" s="78"/>
      <c r="C618895" s="77"/>
    </row>
    <row r="618896" spans="2:3" x14ac:dyDescent="0.25">
      <c r="B618896" s="78"/>
      <c r="C618896" s="77"/>
    </row>
    <row r="618897" spans="2:3" x14ac:dyDescent="0.25">
      <c r="B618897" s="78"/>
      <c r="C618897" s="77"/>
    </row>
    <row r="618898" spans="2:3" x14ac:dyDescent="0.25">
      <c r="B618898" s="78"/>
      <c r="C618898" s="77"/>
    </row>
    <row r="618899" spans="2:3" x14ac:dyDescent="0.25">
      <c r="B618899" s="78"/>
      <c r="C618899" s="77"/>
    </row>
    <row r="618900" spans="2:3" x14ac:dyDescent="0.25">
      <c r="B618900" s="78"/>
      <c r="C618900" s="77"/>
    </row>
    <row r="618901" spans="2:3" x14ac:dyDescent="0.25">
      <c r="B618901" s="78"/>
      <c r="C618901" s="77"/>
    </row>
    <row r="618902" spans="2:3" x14ac:dyDescent="0.25">
      <c r="B618902" s="78"/>
      <c r="C618902" s="77"/>
    </row>
    <row r="618903" spans="2:3" x14ac:dyDescent="0.25">
      <c r="B618903" s="78"/>
      <c r="C618903" s="77"/>
    </row>
    <row r="618904" spans="2:3" x14ac:dyDescent="0.25">
      <c r="B618904" s="78"/>
      <c r="C618904" s="77"/>
    </row>
    <row r="619014" spans="2:3" x14ac:dyDescent="0.25">
      <c r="B619014" s="78"/>
      <c r="C619014" s="77"/>
    </row>
    <row r="619015" spans="2:3" x14ac:dyDescent="0.25">
      <c r="B619015" s="78"/>
      <c r="C619015" s="77"/>
    </row>
    <row r="619016" spans="2:3" x14ac:dyDescent="0.25">
      <c r="B619016" s="78"/>
      <c r="C619016" s="77"/>
    </row>
    <row r="619017" spans="2:3" x14ac:dyDescent="0.25">
      <c r="B619017" s="78"/>
      <c r="C619017" s="77"/>
    </row>
    <row r="619018" spans="2:3" x14ac:dyDescent="0.25">
      <c r="B619018" s="78"/>
      <c r="C619018" s="77"/>
    </row>
    <row r="619019" spans="2:3" x14ac:dyDescent="0.25">
      <c r="B619019" s="78"/>
      <c r="C619019" s="77"/>
    </row>
    <row r="619020" spans="2:3" x14ac:dyDescent="0.25">
      <c r="B619020" s="78"/>
      <c r="C619020" s="77"/>
    </row>
    <row r="619021" spans="2:3" x14ac:dyDescent="0.25">
      <c r="B619021" s="78"/>
      <c r="C619021" s="77"/>
    </row>
    <row r="619022" spans="2:3" x14ac:dyDescent="0.25">
      <c r="B619022" s="78"/>
      <c r="C619022" s="77"/>
    </row>
    <row r="619023" spans="2:3" x14ac:dyDescent="0.25">
      <c r="B619023" s="78"/>
      <c r="C619023" s="77"/>
    </row>
    <row r="619024" spans="2:3" x14ac:dyDescent="0.25">
      <c r="B619024" s="78"/>
      <c r="C619024" s="77"/>
    </row>
    <row r="619025" spans="2:3" x14ac:dyDescent="0.25">
      <c r="B619025" s="78"/>
      <c r="C619025" s="77"/>
    </row>
    <row r="619026" spans="2:3" x14ac:dyDescent="0.25">
      <c r="B619026" s="78"/>
      <c r="C619026" s="77"/>
    </row>
    <row r="619136" spans="2:3" x14ac:dyDescent="0.25">
      <c r="B619136" s="78"/>
      <c r="C619136" s="77"/>
    </row>
    <row r="619137" spans="2:3" x14ac:dyDescent="0.25">
      <c r="B619137" s="78"/>
      <c r="C619137" s="77"/>
    </row>
    <row r="619138" spans="2:3" x14ac:dyDescent="0.25">
      <c r="B619138" s="78"/>
      <c r="C619138" s="77"/>
    </row>
    <row r="619139" spans="2:3" x14ac:dyDescent="0.25">
      <c r="B619139" s="78"/>
      <c r="C619139" s="77"/>
    </row>
    <row r="619140" spans="2:3" x14ac:dyDescent="0.25">
      <c r="B619140" s="78"/>
      <c r="C619140" s="77"/>
    </row>
    <row r="619141" spans="2:3" x14ac:dyDescent="0.25">
      <c r="B619141" s="78"/>
      <c r="C619141" s="77"/>
    </row>
    <row r="619142" spans="2:3" x14ac:dyDescent="0.25">
      <c r="B619142" s="78"/>
      <c r="C619142" s="77"/>
    </row>
    <row r="619143" spans="2:3" x14ac:dyDescent="0.25">
      <c r="B619143" s="78"/>
      <c r="C619143" s="77"/>
    </row>
    <row r="619144" spans="2:3" x14ac:dyDescent="0.25">
      <c r="B619144" s="78"/>
      <c r="C619144" s="77"/>
    </row>
    <row r="619145" spans="2:3" x14ac:dyDescent="0.25">
      <c r="B619145" s="78"/>
      <c r="C619145" s="77"/>
    </row>
    <row r="619146" spans="2:3" x14ac:dyDescent="0.25">
      <c r="B619146" s="78"/>
      <c r="C619146" s="77"/>
    </row>
    <row r="619147" spans="2:3" x14ac:dyDescent="0.25">
      <c r="B619147" s="78"/>
      <c r="C619147" s="77"/>
    </row>
    <row r="619148" spans="2:3" x14ac:dyDescent="0.25">
      <c r="B619148" s="78"/>
      <c r="C619148" s="77"/>
    </row>
    <row r="619258" spans="2:3" x14ac:dyDescent="0.25">
      <c r="B619258" s="78"/>
      <c r="C619258" s="77"/>
    </row>
    <row r="619259" spans="2:3" x14ac:dyDescent="0.25">
      <c r="B619259" s="78"/>
      <c r="C619259" s="77"/>
    </row>
    <row r="619260" spans="2:3" x14ac:dyDescent="0.25">
      <c r="B619260" s="78"/>
      <c r="C619260" s="77"/>
    </row>
    <row r="619261" spans="2:3" x14ac:dyDescent="0.25">
      <c r="B619261" s="78"/>
      <c r="C619261" s="77"/>
    </row>
    <row r="619262" spans="2:3" x14ac:dyDescent="0.25">
      <c r="B619262" s="78"/>
      <c r="C619262" s="77"/>
    </row>
    <row r="619263" spans="2:3" x14ac:dyDescent="0.25">
      <c r="B619263" s="78"/>
      <c r="C619263" s="77"/>
    </row>
    <row r="619264" spans="2:3" x14ac:dyDescent="0.25">
      <c r="B619264" s="78"/>
      <c r="C619264" s="77"/>
    </row>
    <row r="619265" spans="2:3" x14ac:dyDescent="0.25">
      <c r="B619265" s="78"/>
      <c r="C619265" s="77"/>
    </row>
    <row r="619266" spans="2:3" x14ac:dyDescent="0.25">
      <c r="B619266" s="78"/>
      <c r="C619266" s="77"/>
    </row>
    <row r="619267" spans="2:3" x14ac:dyDescent="0.25">
      <c r="B619267" s="78"/>
      <c r="C619267" s="77"/>
    </row>
    <row r="619268" spans="2:3" x14ac:dyDescent="0.25">
      <c r="B619268" s="78"/>
      <c r="C619268" s="77"/>
    </row>
    <row r="619269" spans="2:3" x14ac:dyDescent="0.25">
      <c r="B619269" s="78"/>
      <c r="C619269" s="77"/>
    </row>
    <row r="619270" spans="2:3" x14ac:dyDescent="0.25">
      <c r="B619270" s="78"/>
      <c r="C619270" s="77"/>
    </row>
    <row r="619380" spans="2:3" x14ac:dyDescent="0.25">
      <c r="B619380" s="78"/>
      <c r="C619380" s="77"/>
    </row>
    <row r="619381" spans="2:3" x14ac:dyDescent="0.25">
      <c r="B619381" s="78"/>
      <c r="C619381" s="77"/>
    </row>
    <row r="619382" spans="2:3" x14ac:dyDescent="0.25">
      <c r="B619382" s="78"/>
      <c r="C619382" s="77"/>
    </row>
    <row r="619383" spans="2:3" x14ac:dyDescent="0.25">
      <c r="B619383" s="78"/>
      <c r="C619383" s="77"/>
    </row>
    <row r="619384" spans="2:3" x14ac:dyDescent="0.25">
      <c r="B619384" s="78"/>
      <c r="C619384" s="77"/>
    </row>
    <row r="619385" spans="2:3" x14ac:dyDescent="0.25">
      <c r="B619385" s="78"/>
      <c r="C619385" s="77"/>
    </row>
    <row r="619386" spans="2:3" x14ac:dyDescent="0.25">
      <c r="B619386" s="78"/>
      <c r="C619386" s="77"/>
    </row>
    <row r="619387" spans="2:3" x14ac:dyDescent="0.25">
      <c r="B619387" s="78"/>
      <c r="C619387" s="77"/>
    </row>
    <row r="619388" spans="2:3" x14ac:dyDescent="0.25">
      <c r="B619388" s="78"/>
      <c r="C619388" s="77"/>
    </row>
    <row r="619389" spans="2:3" x14ac:dyDescent="0.25">
      <c r="B619389" s="78"/>
      <c r="C619389" s="77"/>
    </row>
    <row r="619390" spans="2:3" x14ac:dyDescent="0.25">
      <c r="B619390" s="78"/>
      <c r="C619390" s="77"/>
    </row>
    <row r="619391" spans="2:3" x14ac:dyDescent="0.25">
      <c r="B619391" s="78"/>
      <c r="C619391" s="77"/>
    </row>
    <row r="619392" spans="2:3" x14ac:dyDescent="0.25">
      <c r="B619392" s="78"/>
      <c r="C619392" s="77"/>
    </row>
    <row r="619502" spans="2:3" x14ac:dyDescent="0.25">
      <c r="B619502" s="78"/>
      <c r="C619502" s="77"/>
    </row>
    <row r="619503" spans="2:3" x14ac:dyDescent="0.25">
      <c r="B619503" s="78"/>
      <c r="C619503" s="77"/>
    </row>
    <row r="619504" spans="2:3" x14ac:dyDescent="0.25">
      <c r="B619504" s="78"/>
      <c r="C619504" s="77"/>
    </row>
    <row r="619505" spans="2:3" x14ac:dyDescent="0.25">
      <c r="B619505" s="78"/>
      <c r="C619505" s="77"/>
    </row>
    <row r="619506" spans="2:3" x14ac:dyDescent="0.25">
      <c r="B619506" s="78"/>
      <c r="C619506" s="77"/>
    </row>
    <row r="619507" spans="2:3" x14ac:dyDescent="0.25">
      <c r="B619507" s="78"/>
      <c r="C619507" s="77"/>
    </row>
    <row r="619508" spans="2:3" x14ac:dyDescent="0.25">
      <c r="B619508" s="78"/>
      <c r="C619508" s="77"/>
    </row>
    <row r="619509" spans="2:3" x14ac:dyDescent="0.25">
      <c r="B619509" s="78"/>
      <c r="C619509" s="77"/>
    </row>
    <row r="619510" spans="2:3" x14ac:dyDescent="0.25">
      <c r="B619510" s="78"/>
      <c r="C619510" s="77"/>
    </row>
    <row r="619511" spans="2:3" x14ac:dyDescent="0.25">
      <c r="B619511" s="78"/>
      <c r="C619511" s="77"/>
    </row>
    <row r="619512" spans="2:3" x14ac:dyDescent="0.25">
      <c r="B619512" s="78"/>
      <c r="C619512" s="77"/>
    </row>
    <row r="619513" spans="2:3" x14ac:dyDescent="0.25">
      <c r="B619513" s="78"/>
      <c r="C619513" s="77"/>
    </row>
    <row r="619514" spans="2:3" x14ac:dyDescent="0.25">
      <c r="B619514" s="78"/>
      <c r="C619514" s="77"/>
    </row>
    <row r="619624" spans="2:3" x14ac:dyDescent="0.25">
      <c r="B619624" s="78"/>
      <c r="C619624" s="77"/>
    </row>
    <row r="619625" spans="2:3" x14ac:dyDescent="0.25">
      <c r="B619625" s="78"/>
      <c r="C619625" s="77"/>
    </row>
    <row r="619626" spans="2:3" x14ac:dyDescent="0.25">
      <c r="B619626" s="78"/>
      <c r="C619626" s="77"/>
    </row>
    <row r="619627" spans="2:3" x14ac:dyDescent="0.25">
      <c r="B619627" s="78"/>
      <c r="C619627" s="77"/>
    </row>
    <row r="619628" spans="2:3" x14ac:dyDescent="0.25">
      <c r="B619628" s="78"/>
      <c r="C619628" s="77"/>
    </row>
    <row r="619629" spans="2:3" x14ac:dyDescent="0.25">
      <c r="B619629" s="78"/>
      <c r="C619629" s="77"/>
    </row>
    <row r="619630" spans="2:3" x14ac:dyDescent="0.25">
      <c r="B619630" s="78"/>
      <c r="C619630" s="77"/>
    </row>
    <row r="619631" spans="2:3" x14ac:dyDescent="0.25">
      <c r="B619631" s="78"/>
      <c r="C619631" s="77"/>
    </row>
    <row r="619632" spans="2:3" x14ac:dyDescent="0.25">
      <c r="B619632" s="78"/>
      <c r="C619632" s="77"/>
    </row>
    <row r="619633" spans="2:3" x14ac:dyDescent="0.25">
      <c r="B619633" s="78"/>
      <c r="C619633" s="77"/>
    </row>
    <row r="619634" spans="2:3" x14ac:dyDescent="0.25">
      <c r="B619634" s="78"/>
      <c r="C619634" s="77"/>
    </row>
    <row r="619635" spans="2:3" x14ac:dyDescent="0.25">
      <c r="B619635" s="78"/>
      <c r="C619635" s="77"/>
    </row>
    <row r="619636" spans="2:3" x14ac:dyDescent="0.25">
      <c r="B619636" s="78"/>
      <c r="C619636" s="77"/>
    </row>
    <row r="619746" spans="2:3" x14ac:dyDescent="0.25">
      <c r="B619746" s="78"/>
      <c r="C619746" s="77"/>
    </row>
    <row r="619747" spans="2:3" x14ac:dyDescent="0.25">
      <c r="B619747" s="78"/>
      <c r="C619747" s="77"/>
    </row>
    <row r="619748" spans="2:3" x14ac:dyDescent="0.25">
      <c r="B619748" s="78"/>
      <c r="C619748" s="77"/>
    </row>
    <row r="619749" spans="2:3" x14ac:dyDescent="0.25">
      <c r="B619749" s="78"/>
      <c r="C619749" s="77"/>
    </row>
    <row r="619750" spans="2:3" x14ac:dyDescent="0.25">
      <c r="B619750" s="78"/>
      <c r="C619750" s="77"/>
    </row>
    <row r="619751" spans="2:3" x14ac:dyDescent="0.25">
      <c r="B619751" s="78"/>
      <c r="C619751" s="77"/>
    </row>
    <row r="619752" spans="2:3" x14ac:dyDescent="0.25">
      <c r="B619752" s="78"/>
      <c r="C619752" s="77"/>
    </row>
    <row r="619753" spans="2:3" x14ac:dyDescent="0.25">
      <c r="B619753" s="78"/>
      <c r="C619753" s="77"/>
    </row>
    <row r="619754" spans="2:3" x14ac:dyDescent="0.25">
      <c r="B619754" s="78"/>
      <c r="C619754" s="77"/>
    </row>
    <row r="619755" spans="2:3" x14ac:dyDescent="0.25">
      <c r="B619755" s="78"/>
      <c r="C619755" s="77"/>
    </row>
    <row r="619756" spans="2:3" x14ac:dyDescent="0.25">
      <c r="B619756" s="78"/>
      <c r="C619756" s="77"/>
    </row>
    <row r="619757" spans="2:3" x14ac:dyDescent="0.25">
      <c r="B619757" s="78"/>
      <c r="C619757" s="77"/>
    </row>
    <row r="619758" spans="2:3" x14ac:dyDescent="0.25">
      <c r="B619758" s="78"/>
      <c r="C619758" s="77"/>
    </row>
    <row r="619868" spans="2:3" x14ac:dyDescent="0.25">
      <c r="B619868" s="78"/>
      <c r="C619868" s="77"/>
    </row>
    <row r="619869" spans="2:3" x14ac:dyDescent="0.25">
      <c r="B619869" s="78"/>
      <c r="C619869" s="77"/>
    </row>
    <row r="619870" spans="2:3" x14ac:dyDescent="0.25">
      <c r="B619870" s="78"/>
      <c r="C619870" s="77"/>
    </row>
    <row r="619871" spans="2:3" x14ac:dyDescent="0.25">
      <c r="B619871" s="78"/>
      <c r="C619871" s="77"/>
    </row>
    <row r="619872" spans="2:3" x14ac:dyDescent="0.25">
      <c r="B619872" s="78"/>
      <c r="C619872" s="77"/>
    </row>
    <row r="619873" spans="2:3" x14ac:dyDescent="0.25">
      <c r="B619873" s="78"/>
      <c r="C619873" s="77"/>
    </row>
    <row r="619874" spans="2:3" x14ac:dyDescent="0.25">
      <c r="B619874" s="78"/>
      <c r="C619874" s="77"/>
    </row>
    <row r="619875" spans="2:3" x14ac:dyDescent="0.25">
      <c r="B619875" s="78"/>
      <c r="C619875" s="77"/>
    </row>
    <row r="619876" spans="2:3" x14ac:dyDescent="0.25">
      <c r="B619876" s="78"/>
      <c r="C619876" s="77"/>
    </row>
    <row r="619877" spans="2:3" x14ac:dyDescent="0.25">
      <c r="B619877" s="78"/>
      <c r="C619877" s="77"/>
    </row>
    <row r="619878" spans="2:3" x14ac:dyDescent="0.25">
      <c r="B619878" s="78"/>
      <c r="C619878" s="77"/>
    </row>
    <row r="619879" spans="2:3" x14ac:dyDescent="0.25">
      <c r="B619879" s="78"/>
      <c r="C619879" s="77"/>
    </row>
    <row r="619880" spans="2:3" x14ac:dyDescent="0.25">
      <c r="B619880" s="78"/>
      <c r="C619880" s="77"/>
    </row>
    <row r="619990" spans="2:3" x14ac:dyDescent="0.25">
      <c r="B619990" s="78"/>
      <c r="C619990" s="77"/>
    </row>
    <row r="619991" spans="2:3" x14ac:dyDescent="0.25">
      <c r="B619991" s="78"/>
      <c r="C619991" s="77"/>
    </row>
    <row r="619992" spans="2:3" x14ac:dyDescent="0.25">
      <c r="B619992" s="78"/>
      <c r="C619992" s="77"/>
    </row>
    <row r="619993" spans="2:3" x14ac:dyDescent="0.25">
      <c r="B619993" s="78"/>
      <c r="C619993" s="77"/>
    </row>
    <row r="619994" spans="2:3" x14ac:dyDescent="0.25">
      <c r="B619994" s="78"/>
      <c r="C619994" s="77"/>
    </row>
    <row r="619995" spans="2:3" x14ac:dyDescent="0.25">
      <c r="B619995" s="78"/>
      <c r="C619995" s="77"/>
    </row>
    <row r="619996" spans="2:3" x14ac:dyDescent="0.25">
      <c r="B619996" s="78"/>
      <c r="C619996" s="77"/>
    </row>
    <row r="619997" spans="2:3" x14ac:dyDescent="0.25">
      <c r="B619997" s="78"/>
      <c r="C619997" s="77"/>
    </row>
    <row r="619998" spans="2:3" x14ac:dyDescent="0.25">
      <c r="B619998" s="78"/>
      <c r="C619998" s="77"/>
    </row>
    <row r="619999" spans="2:3" x14ac:dyDescent="0.25">
      <c r="B619999" s="78"/>
      <c r="C619999" s="77"/>
    </row>
    <row r="620000" spans="2:3" x14ac:dyDescent="0.25">
      <c r="B620000" s="78"/>
      <c r="C620000" s="77"/>
    </row>
    <row r="620001" spans="2:3" x14ac:dyDescent="0.25">
      <c r="B620001" s="78"/>
      <c r="C620001" s="77"/>
    </row>
    <row r="620002" spans="2:3" x14ac:dyDescent="0.25">
      <c r="B620002" s="78"/>
      <c r="C620002" s="77"/>
    </row>
    <row r="620112" spans="2:3" x14ac:dyDescent="0.25">
      <c r="B620112" s="78"/>
      <c r="C620112" s="77"/>
    </row>
    <row r="620113" spans="2:3" x14ac:dyDescent="0.25">
      <c r="B620113" s="78"/>
      <c r="C620113" s="77"/>
    </row>
    <row r="620114" spans="2:3" x14ac:dyDescent="0.25">
      <c r="B620114" s="78"/>
      <c r="C620114" s="77"/>
    </row>
    <row r="620115" spans="2:3" x14ac:dyDescent="0.25">
      <c r="B620115" s="78"/>
      <c r="C620115" s="77"/>
    </row>
    <row r="620116" spans="2:3" x14ac:dyDescent="0.25">
      <c r="B620116" s="78"/>
      <c r="C620116" s="77"/>
    </row>
    <row r="620117" spans="2:3" x14ac:dyDescent="0.25">
      <c r="B620117" s="78"/>
      <c r="C620117" s="77"/>
    </row>
    <row r="620118" spans="2:3" x14ac:dyDescent="0.25">
      <c r="B620118" s="78"/>
      <c r="C620118" s="77"/>
    </row>
    <row r="620119" spans="2:3" x14ac:dyDescent="0.25">
      <c r="B620119" s="78"/>
      <c r="C620119" s="77"/>
    </row>
    <row r="620120" spans="2:3" x14ac:dyDescent="0.25">
      <c r="B620120" s="78"/>
      <c r="C620120" s="77"/>
    </row>
    <row r="620121" spans="2:3" x14ac:dyDescent="0.25">
      <c r="B620121" s="78"/>
      <c r="C620121" s="77"/>
    </row>
    <row r="620122" spans="2:3" x14ac:dyDescent="0.25">
      <c r="B620122" s="78"/>
      <c r="C620122" s="77"/>
    </row>
    <row r="620123" spans="2:3" x14ac:dyDescent="0.25">
      <c r="B620123" s="78"/>
      <c r="C620123" s="77"/>
    </row>
    <row r="620124" spans="2:3" x14ac:dyDescent="0.25">
      <c r="B620124" s="78"/>
      <c r="C620124" s="77"/>
    </row>
    <row r="620234" spans="2:3" x14ac:dyDescent="0.25">
      <c r="B620234" s="78"/>
      <c r="C620234" s="77"/>
    </row>
    <row r="620235" spans="2:3" x14ac:dyDescent="0.25">
      <c r="B620235" s="78"/>
      <c r="C620235" s="77"/>
    </row>
    <row r="620236" spans="2:3" x14ac:dyDescent="0.25">
      <c r="B620236" s="78"/>
      <c r="C620236" s="77"/>
    </row>
    <row r="620237" spans="2:3" x14ac:dyDescent="0.25">
      <c r="B620237" s="78"/>
      <c r="C620237" s="77"/>
    </row>
    <row r="620238" spans="2:3" x14ac:dyDescent="0.25">
      <c r="B620238" s="78"/>
      <c r="C620238" s="77"/>
    </row>
    <row r="620239" spans="2:3" x14ac:dyDescent="0.25">
      <c r="B620239" s="78"/>
      <c r="C620239" s="77"/>
    </row>
    <row r="620240" spans="2:3" x14ac:dyDescent="0.25">
      <c r="B620240" s="78"/>
      <c r="C620240" s="77"/>
    </row>
    <row r="620241" spans="2:3" x14ac:dyDescent="0.25">
      <c r="B620241" s="78"/>
      <c r="C620241" s="77"/>
    </row>
    <row r="620242" spans="2:3" x14ac:dyDescent="0.25">
      <c r="B620242" s="78"/>
      <c r="C620242" s="77"/>
    </row>
    <row r="620243" spans="2:3" x14ac:dyDescent="0.25">
      <c r="B620243" s="78"/>
      <c r="C620243" s="77"/>
    </row>
    <row r="620244" spans="2:3" x14ac:dyDescent="0.25">
      <c r="B620244" s="78"/>
      <c r="C620244" s="77"/>
    </row>
    <row r="620245" spans="2:3" x14ac:dyDescent="0.25">
      <c r="B620245" s="78"/>
      <c r="C620245" s="77"/>
    </row>
    <row r="620246" spans="2:3" x14ac:dyDescent="0.25">
      <c r="B620246" s="78"/>
      <c r="C620246" s="77"/>
    </row>
    <row r="620356" spans="2:3" x14ac:dyDescent="0.25">
      <c r="B620356" s="78"/>
      <c r="C620356" s="77"/>
    </row>
    <row r="620357" spans="2:3" x14ac:dyDescent="0.25">
      <c r="B620357" s="78"/>
      <c r="C620357" s="77"/>
    </row>
    <row r="620358" spans="2:3" x14ac:dyDescent="0.25">
      <c r="B620358" s="78"/>
      <c r="C620358" s="77"/>
    </row>
    <row r="620359" spans="2:3" x14ac:dyDescent="0.25">
      <c r="B620359" s="78"/>
      <c r="C620359" s="77"/>
    </row>
    <row r="620360" spans="2:3" x14ac:dyDescent="0.25">
      <c r="B620360" s="78"/>
      <c r="C620360" s="77"/>
    </row>
    <row r="620361" spans="2:3" x14ac:dyDescent="0.25">
      <c r="B620361" s="78"/>
      <c r="C620361" s="77"/>
    </row>
    <row r="620362" spans="2:3" x14ac:dyDescent="0.25">
      <c r="B620362" s="78"/>
      <c r="C620362" s="77"/>
    </row>
    <row r="620363" spans="2:3" x14ac:dyDescent="0.25">
      <c r="B620363" s="78"/>
      <c r="C620363" s="77"/>
    </row>
    <row r="620364" spans="2:3" x14ac:dyDescent="0.25">
      <c r="B620364" s="78"/>
      <c r="C620364" s="77"/>
    </row>
    <row r="620365" spans="2:3" x14ac:dyDescent="0.25">
      <c r="B620365" s="78"/>
      <c r="C620365" s="77"/>
    </row>
    <row r="620366" spans="2:3" x14ac:dyDescent="0.25">
      <c r="B620366" s="78"/>
      <c r="C620366" s="77"/>
    </row>
    <row r="620367" spans="2:3" x14ac:dyDescent="0.25">
      <c r="B620367" s="78"/>
      <c r="C620367" s="77"/>
    </row>
    <row r="620368" spans="2:3" x14ac:dyDescent="0.25">
      <c r="B620368" s="78"/>
      <c r="C620368" s="77"/>
    </row>
    <row r="620478" spans="2:3" x14ac:dyDescent="0.25">
      <c r="B620478" s="78"/>
      <c r="C620478" s="77"/>
    </row>
    <row r="620479" spans="2:3" x14ac:dyDescent="0.25">
      <c r="B620479" s="78"/>
      <c r="C620479" s="77"/>
    </row>
    <row r="620480" spans="2:3" x14ac:dyDescent="0.25">
      <c r="B620480" s="78"/>
      <c r="C620480" s="77"/>
    </row>
    <row r="620481" spans="2:3" x14ac:dyDescent="0.25">
      <c r="B620481" s="78"/>
      <c r="C620481" s="77"/>
    </row>
    <row r="620482" spans="2:3" x14ac:dyDescent="0.25">
      <c r="B620482" s="78"/>
      <c r="C620482" s="77"/>
    </row>
    <row r="620483" spans="2:3" x14ac:dyDescent="0.25">
      <c r="B620483" s="78"/>
      <c r="C620483" s="77"/>
    </row>
    <row r="620484" spans="2:3" x14ac:dyDescent="0.25">
      <c r="B620484" s="78"/>
      <c r="C620484" s="77"/>
    </row>
    <row r="620485" spans="2:3" x14ac:dyDescent="0.25">
      <c r="B620485" s="78"/>
      <c r="C620485" s="77"/>
    </row>
    <row r="620486" spans="2:3" x14ac:dyDescent="0.25">
      <c r="B620486" s="78"/>
      <c r="C620486" s="77"/>
    </row>
    <row r="620487" spans="2:3" x14ac:dyDescent="0.25">
      <c r="B620487" s="78"/>
      <c r="C620487" s="77"/>
    </row>
    <row r="620488" spans="2:3" x14ac:dyDescent="0.25">
      <c r="B620488" s="78"/>
      <c r="C620488" s="77"/>
    </row>
    <row r="620489" spans="2:3" x14ac:dyDescent="0.25">
      <c r="B620489" s="78"/>
      <c r="C620489" s="77"/>
    </row>
    <row r="620490" spans="2:3" x14ac:dyDescent="0.25">
      <c r="B620490" s="78"/>
      <c r="C620490" s="77"/>
    </row>
    <row r="620600" spans="2:3" x14ac:dyDescent="0.25">
      <c r="B620600" s="78"/>
      <c r="C620600" s="77"/>
    </row>
    <row r="620601" spans="2:3" x14ac:dyDescent="0.25">
      <c r="B620601" s="78"/>
      <c r="C620601" s="77"/>
    </row>
    <row r="620602" spans="2:3" x14ac:dyDescent="0.25">
      <c r="B620602" s="78"/>
      <c r="C620602" s="77"/>
    </row>
    <row r="620603" spans="2:3" x14ac:dyDescent="0.25">
      <c r="B620603" s="78"/>
      <c r="C620603" s="77"/>
    </row>
    <row r="620604" spans="2:3" x14ac:dyDescent="0.25">
      <c r="B620604" s="78"/>
      <c r="C620604" s="77"/>
    </row>
    <row r="620605" spans="2:3" x14ac:dyDescent="0.25">
      <c r="B620605" s="78"/>
      <c r="C620605" s="77"/>
    </row>
    <row r="620606" spans="2:3" x14ac:dyDescent="0.25">
      <c r="B620606" s="78"/>
      <c r="C620606" s="77"/>
    </row>
    <row r="620607" spans="2:3" x14ac:dyDescent="0.25">
      <c r="B620607" s="78"/>
      <c r="C620607" s="77"/>
    </row>
    <row r="620608" spans="2:3" x14ac:dyDescent="0.25">
      <c r="B620608" s="78"/>
      <c r="C620608" s="77"/>
    </row>
    <row r="620609" spans="2:3" x14ac:dyDescent="0.25">
      <c r="B620609" s="78"/>
      <c r="C620609" s="77"/>
    </row>
    <row r="620610" spans="2:3" x14ac:dyDescent="0.25">
      <c r="B620610" s="78"/>
      <c r="C620610" s="77"/>
    </row>
    <row r="620611" spans="2:3" x14ac:dyDescent="0.25">
      <c r="B620611" s="78"/>
      <c r="C620611" s="77"/>
    </row>
    <row r="620612" spans="2:3" x14ac:dyDescent="0.25">
      <c r="B620612" s="78"/>
      <c r="C620612" s="77"/>
    </row>
    <row r="620722" spans="2:3" x14ac:dyDescent="0.25">
      <c r="B620722" s="78"/>
      <c r="C620722" s="77"/>
    </row>
    <row r="620723" spans="2:3" x14ac:dyDescent="0.25">
      <c r="B620723" s="78"/>
      <c r="C620723" s="77"/>
    </row>
    <row r="620724" spans="2:3" x14ac:dyDescent="0.25">
      <c r="B620724" s="78"/>
      <c r="C620724" s="77"/>
    </row>
    <row r="620725" spans="2:3" x14ac:dyDescent="0.25">
      <c r="B620725" s="78"/>
      <c r="C620725" s="77"/>
    </row>
    <row r="620726" spans="2:3" x14ac:dyDescent="0.25">
      <c r="B620726" s="78"/>
      <c r="C620726" s="77"/>
    </row>
    <row r="620727" spans="2:3" x14ac:dyDescent="0.25">
      <c r="B620727" s="78"/>
      <c r="C620727" s="77"/>
    </row>
    <row r="620728" spans="2:3" x14ac:dyDescent="0.25">
      <c r="B620728" s="78"/>
      <c r="C620728" s="77"/>
    </row>
    <row r="620729" spans="2:3" x14ac:dyDescent="0.25">
      <c r="B620729" s="78"/>
      <c r="C620729" s="77"/>
    </row>
    <row r="620730" spans="2:3" x14ac:dyDescent="0.25">
      <c r="B620730" s="78"/>
      <c r="C620730" s="77"/>
    </row>
    <row r="620731" spans="2:3" x14ac:dyDescent="0.25">
      <c r="B620731" s="78"/>
      <c r="C620731" s="77"/>
    </row>
    <row r="620732" spans="2:3" x14ac:dyDescent="0.25">
      <c r="B620732" s="78"/>
      <c r="C620732" s="77"/>
    </row>
    <row r="620733" spans="2:3" x14ac:dyDescent="0.25">
      <c r="B620733" s="78"/>
      <c r="C620733" s="77"/>
    </row>
    <row r="620734" spans="2:3" x14ac:dyDescent="0.25">
      <c r="B620734" s="78"/>
      <c r="C620734" s="77"/>
    </row>
    <row r="620844" spans="2:3" x14ac:dyDescent="0.25">
      <c r="B620844" s="78"/>
      <c r="C620844" s="77"/>
    </row>
    <row r="620845" spans="2:3" x14ac:dyDescent="0.25">
      <c r="B620845" s="78"/>
      <c r="C620845" s="77"/>
    </row>
    <row r="620846" spans="2:3" x14ac:dyDescent="0.25">
      <c r="B620846" s="78"/>
      <c r="C620846" s="77"/>
    </row>
    <row r="620847" spans="2:3" x14ac:dyDescent="0.25">
      <c r="B620847" s="78"/>
      <c r="C620847" s="77"/>
    </row>
    <row r="620848" spans="2:3" x14ac:dyDescent="0.25">
      <c r="B620848" s="78"/>
      <c r="C620848" s="77"/>
    </row>
    <row r="620849" spans="2:3" x14ac:dyDescent="0.25">
      <c r="B620849" s="78"/>
      <c r="C620849" s="77"/>
    </row>
    <row r="620850" spans="2:3" x14ac:dyDescent="0.25">
      <c r="B620850" s="78"/>
      <c r="C620850" s="77"/>
    </row>
    <row r="620851" spans="2:3" x14ac:dyDescent="0.25">
      <c r="B620851" s="78"/>
      <c r="C620851" s="77"/>
    </row>
    <row r="620852" spans="2:3" x14ac:dyDescent="0.25">
      <c r="B620852" s="78"/>
      <c r="C620852" s="77"/>
    </row>
    <row r="620853" spans="2:3" x14ac:dyDescent="0.25">
      <c r="B620853" s="78"/>
      <c r="C620853" s="77"/>
    </row>
    <row r="620854" spans="2:3" x14ac:dyDescent="0.25">
      <c r="B620854" s="78"/>
      <c r="C620854" s="77"/>
    </row>
    <row r="620855" spans="2:3" x14ac:dyDescent="0.25">
      <c r="B620855" s="78"/>
      <c r="C620855" s="77"/>
    </row>
    <row r="620856" spans="2:3" x14ac:dyDescent="0.25">
      <c r="B620856" s="78"/>
      <c r="C620856" s="77"/>
    </row>
    <row r="620966" spans="2:3" x14ac:dyDescent="0.25">
      <c r="B620966" s="78"/>
      <c r="C620966" s="77"/>
    </row>
    <row r="620967" spans="2:3" x14ac:dyDescent="0.25">
      <c r="B620967" s="78"/>
      <c r="C620967" s="77"/>
    </row>
    <row r="620968" spans="2:3" x14ac:dyDescent="0.25">
      <c r="B620968" s="78"/>
      <c r="C620968" s="77"/>
    </row>
    <row r="620969" spans="2:3" x14ac:dyDescent="0.25">
      <c r="B620969" s="78"/>
      <c r="C620969" s="77"/>
    </row>
    <row r="620970" spans="2:3" x14ac:dyDescent="0.25">
      <c r="B620970" s="78"/>
      <c r="C620970" s="77"/>
    </row>
    <row r="620971" spans="2:3" x14ac:dyDescent="0.25">
      <c r="B620971" s="78"/>
      <c r="C620971" s="77"/>
    </row>
    <row r="620972" spans="2:3" x14ac:dyDescent="0.25">
      <c r="B620972" s="78"/>
      <c r="C620972" s="77"/>
    </row>
    <row r="620973" spans="2:3" x14ac:dyDescent="0.25">
      <c r="B620973" s="78"/>
      <c r="C620973" s="77"/>
    </row>
    <row r="620974" spans="2:3" x14ac:dyDescent="0.25">
      <c r="B620974" s="78"/>
      <c r="C620974" s="77"/>
    </row>
    <row r="620975" spans="2:3" x14ac:dyDescent="0.25">
      <c r="B620975" s="78"/>
      <c r="C620975" s="77"/>
    </row>
    <row r="620976" spans="2:3" x14ac:dyDescent="0.25">
      <c r="B620976" s="78"/>
      <c r="C620976" s="77"/>
    </row>
    <row r="620977" spans="2:3" x14ac:dyDescent="0.25">
      <c r="B620977" s="78"/>
      <c r="C620977" s="77"/>
    </row>
    <row r="620978" spans="2:3" x14ac:dyDescent="0.25">
      <c r="B620978" s="78"/>
      <c r="C620978" s="77"/>
    </row>
    <row r="621088" spans="2:3" x14ac:dyDescent="0.25">
      <c r="B621088" s="78"/>
      <c r="C621088" s="77"/>
    </row>
    <row r="621089" spans="2:3" x14ac:dyDescent="0.25">
      <c r="B621089" s="78"/>
      <c r="C621089" s="77"/>
    </row>
    <row r="621090" spans="2:3" x14ac:dyDescent="0.25">
      <c r="B621090" s="78"/>
      <c r="C621090" s="77"/>
    </row>
    <row r="621091" spans="2:3" x14ac:dyDescent="0.25">
      <c r="B621091" s="78"/>
      <c r="C621091" s="77"/>
    </row>
    <row r="621092" spans="2:3" x14ac:dyDescent="0.25">
      <c r="B621092" s="78"/>
      <c r="C621092" s="77"/>
    </row>
    <row r="621093" spans="2:3" x14ac:dyDescent="0.25">
      <c r="B621093" s="78"/>
      <c r="C621093" s="77"/>
    </row>
    <row r="621094" spans="2:3" x14ac:dyDescent="0.25">
      <c r="B621094" s="78"/>
      <c r="C621094" s="77"/>
    </row>
    <row r="621095" spans="2:3" x14ac:dyDescent="0.25">
      <c r="B621095" s="78"/>
      <c r="C621095" s="77"/>
    </row>
    <row r="621096" spans="2:3" x14ac:dyDescent="0.25">
      <c r="B621096" s="78"/>
      <c r="C621096" s="77"/>
    </row>
    <row r="621097" spans="2:3" x14ac:dyDescent="0.25">
      <c r="B621097" s="78"/>
      <c r="C621097" s="77"/>
    </row>
    <row r="621098" spans="2:3" x14ac:dyDescent="0.25">
      <c r="B621098" s="78"/>
      <c r="C621098" s="77"/>
    </row>
    <row r="621099" spans="2:3" x14ac:dyDescent="0.25">
      <c r="B621099" s="78"/>
      <c r="C621099" s="77"/>
    </row>
    <row r="621100" spans="2:3" x14ac:dyDescent="0.25">
      <c r="B621100" s="78"/>
      <c r="C621100" s="77"/>
    </row>
    <row r="621210" spans="2:3" x14ac:dyDescent="0.25">
      <c r="B621210" s="78"/>
      <c r="C621210" s="77"/>
    </row>
    <row r="621211" spans="2:3" x14ac:dyDescent="0.25">
      <c r="B621211" s="78"/>
      <c r="C621211" s="77"/>
    </row>
    <row r="621212" spans="2:3" x14ac:dyDescent="0.25">
      <c r="B621212" s="78"/>
      <c r="C621212" s="77"/>
    </row>
    <row r="621213" spans="2:3" x14ac:dyDescent="0.25">
      <c r="B621213" s="78"/>
      <c r="C621213" s="77"/>
    </row>
    <row r="621214" spans="2:3" x14ac:dyDescent="0.25">
      <c r="B621214" s="78"/>
      <c r="C621214" s="77"/>
    </row>
    <row r="621215" spans="2:3" x14ac:dyDescent="0.25">
      <c r="B621215" s="78"/>
      <c r="C621215" s="77"/>
    </row>
    <row r="621216" spans="2:3" x14ac:dyDescent="0.25">
      <c r="B621216" s="78"/>
      <c r="C621216" s="77"/>
    </row>
    <row r="621217" spans="2:3" x14ac:dyDescent="0.25">
      <c r="B621217" s="78"/>
      <c r="C621217" s="77"/>
    </row>
    <row r="621218" spans="2:3" x14ac:dyDescent="0.25">
      <c r="B621218" s="78"/>
      <c r="C621218" s="77"/>
    </row>
    <row r="621219" spans="2:3" x14ac:dyDescent="0.25">
      <c r="B621219" s="78"/>
      <c r="C621219" s="77"/>
    </row>
    <row r="621220" spans="2:3" x14ac:dyDescent="0.25">
      <c r="B621220" s="78"/>
      <c r="C621220" s="77"/>
    </row>
    <row r="621221" spans="2:3" x14ac:dyDescent="0.25">
      <c r="B621221" s="78"/>
      <c r="C621221" s="77"/>
    </row>
    <row r="621222" spans="2:3" x14ac:dyDescent="0.25">
      <c r="B621222" s="78"/>
      <c r="C621222" s="77"/>
    </row>
    <row r="621332" spans="2:3" x14ac:dyDescent="0.25">
      <c r="B621332" s="78"/>
      <c r="C621332" s="77"/>
    </row>
    <row r="621333" spans="2:3" x14ac:dyDescent="0.25">
      <c r="B621333" s="78"/>
      <c r="C621333" s="77"/>
    </row>
    <row r="621334" spans="2:3" x14ac:dyDescent="0.25">
      <c r="B621334" s="78"/>
      <c r="C621334" s="77"/>
    </row>
    <row r="621335" spans="2:3" x14ac:dyDescent="0.25">
      <c r="B621335" s="78"/>
      <c r="C621335" s="77"/>
    </row>
    <row r="621336" spans="2:3" x14ac:dyDescent="0.25">
      <c r="B621336" s="78"/>
      <c r="C621336" s="77"/>
    </row>
    <row r="621337" spans="2:3" x14ac:dyDescent="0.25">
      <c r="B621337" s="78"/>
      <c r="C621337" s="77"/>
    </row>
    <row r="621338" spans="2:3" x14ac:dyDescent="0.25">
      <c r="B621338" s="78"/>
      <c r="C621338" s="77"/>
    </row>
    <row r="621339" spans="2:3" x14ac:dyDescent="0.25">
      <c r="B621339" s="78"/>
      <c r="C621339" s="77"/>
    </row>
    <row r="621340" spans="2:3" x14ac:dyDescent="0.25">
      <c r="B621340" s="78"/>
      <c r="C621340" s="77"/>
    </row>
    <row r="621341" spans="2:3" x14ac:dyDescent="0.25">
      <c r="B621341" s="78"/>
      <c r="C621341" s="77"/>
    </row>
    <row r="621342" spans="2:3" x14ac:dyDescent="0.25">
      <c r="B621342" s="78"/>
      <c r="C621342" s="77"/>
    </row>
    <row r="621343" spans="2:3" x14ac:dyDescent="0.25">
      <c r="B621343" s="78"/>
      <c r="C621343" s="77"/>
    </row>
    <row r="621344" spans="2:3" x14ac:dyDescent="0.25">
      <c r="B621344" s="78"/>
      <c r="C621344" s="77"/>
    </row>
    <row r="621454" spans="2:3" x14ac:dyDescent="0.25">
      <c r="B621454" s="78"/>
      <c r="C621454" s="77"/>
    </row>
    <row r="621455" spans="2:3" x14ac:dyDescent="0.25">
      <c r="B621455" s="78"/>
      <c r="C621455" s="77"/>
    </row>
    <row r="621456" spans="2:3" x14ac:dyDescent="0.25">
      <c r="B621456" s="78"/>
      <c r="C621456" s="77"/>
    </row>
    <row r="621457" spans="2:3" x14ac:dyDescent="0.25">
      <c r="B621457" s="78"/>
      <c r="C621457" s="77"/>
    </row>
    <row r="621458" spans="2:3" x14ac:dyDescent="0.25">
      <c r="B621458" s="78"/>
      <c r="C621458" s="77"/>
    </row>
    <row r="621459" spans="2:3" x14ac:dyDescent="0.25">
      <c r="B621459" s="78"/>
      <c r="C621459" s="77"/>
    </row>
    <row r="621460" spans="2:3" x14ac:dyDescent="0.25">
      <c r="B621460" s="78"/>
      <c r="C621460" s="77"/>
    </row>
    <row r="621461" spans="2:3" x14ac:dyDescent="0.25">
      <c r="B621461" s="78"/>
      <c r="C621461" s="77"/>
    </row>
    <row r="621462" spans="2:3" x14ac:dyDescent="0.25">
      <c r="B621462" s="78"/>
      <c r="C621462" s="77"/>
    </row>
    <row r="621463" spans="2:3" x14ac:dyDescent="0.25">
      <c r="B621463" s="78"/>
      <c r="C621463" s="77"/>
    </row>
    <row r="621464" spans="2:3" x14ac:dyDescent="0.25">
      <c r="B621464" s="78"/>
      <c r="C621464" s="77"/>
    </row>
    <row r="621465" spans="2:3" x14ac:dyDescent="0.25">
      <c r="B621465" s="78"/>
      <c r="C621465" s="77"/>
    </row>
    <row r="621466" spans="2:3" x14ac:dyDescent="0.25">
      <c r="B621466" s="78"/>
      <c r="C621466" s="77"/>
    </row>
    <row r="621576" spans="2:3" x14ac:dyDescent="0.25">
      <c r="B621576" s="78"/>
      <c r="C621576" s="77"/>
    </row>
    <row r="621577" spans="2:3" x14ac:dyDescent="0.25">
      <c r="B621577" s="78"/>
      <c r="C621577" s="77"/>
    </row>
    <row r="621578" spans="2:3" x14ac:dyDescent="0.25">
      <c r="B621578" s="78"/>
      <c r="C621578" s="77"/>
    </row>
    <row r="621579" spans="2:3" x14ac:dyDescent="0.25">
      <c r="B621579" s="78"/>
      <c r="C621579" s="77"/>
    </row>
    <row r="621580" spans="2:3" x14ac:dyDescent="0.25">
      <c r="B621580" s="78"/>
      <c r="C621580" s="77"/>
    </row>
    <row r="621581" spans="2:3" x14ac:dyDescent="0.25">
      <c r="B621581" s="78"/>
      <c r="C621581" s="77"/>
    </row>
    <row r="621582" spans="2:3" x14ac:dyDescent="0.25">
      <c r="B621582" s="78"/>
      <c r="C621582" s="77"/>
    </row>
    <row r="621583" spans="2:3" x14ac:dyDescent="0.25">
      <c r="B621583" s="78"/>
      <c r="C621583" s="77"/>
    </row>
    <row r="621584" spans="2:3" x14ac:dyDescent="0.25">
      <c r="B621584" s="78"/>
      <c r="C621584" s="77"/>
    </row>
    <row r="621585" spans="2:3" x14ac:dyDescent="0.25">
      <c r="B621585" s="78"/>
      <c r="C621585" s="77"/>
    </row>
    <row r="621586" spans="2:3" x14ac:dyDescent="0.25">
      <c r="B621586" s="78"/>
      <c r="C621586" s="77"/>
    </row>
    <row r="621587" spans="2:3" x14ac:dyDescent="0.25">
      <c r="B621587" s="78"/>
      <c r="C621587" s="77"/>
    </row>
    <row r="621588" spans="2:3" x14ac:dyDescent="0.25">
      <c r="B621588" s="78"/>
      <c r="C621588" s="77"/>
    </row>
    <row r="621698" spans="2:3" x14ac:dyDescent="0.25">
      <c r="B621698" s="78"/>
      <c r="C621698" s="77"/>
    </row>
    <row r="621699" spans="2:3" x14ac:dyDescent="0.25">
      <c r="B621699" s="78"/>
      <c r="C621699" s="77"/>
    </row>
    <row r="621700" spans="2:3" x14ac:dyDescent="0.25">
      <c r="B621700" s="78"/>
      <c r="C621700" s="77"/>
    </row>
    <row r="621701" spans="2:3" x14ac:dyDescent="0.25">
      <c r="B621701" s="78"/>
      <c r="C621701" s="77"/>
    </row>
    <row r="621702" spans="2:3" x14ac:dyDescent="0.25">
      <c r="B621702" s="78"/>
      <c r="C621702" s="77"/>
    </row>
    <row r="621703" spans="2:3" x14ac:dyDescent="0.25">
      <c r="B621703" s="78"/>
      <c r="C621703" s="77"/>
    </row>
    <row r="621704" spans="2:3" x14ac:dyDescent="0.25">
      <c r="B621704" s="78"/>
      <c r="C621704" s="77"/>
    </row>
    <row r="621705" spans="2:3" x14ac:dyDescent="0.25">
      <c r="B621705" s="78"/>
      <c r="C621705" s="77"/>
    </row>
    <row r="621706" spans="2:3" x14ac:dyDescent="0.25">
      <c r="B621706" s="78"/>
      <c r="C621706" s="77"/>
    </row>
    <row r="621707" spans="2:3" x14ac:dyDescent="0.25">
      <c r="B621707" s="78"/>
      <c r="C621707" s="77"/>
    </row>
    <row r="621708" spans="2:3" x14ac:dyDescent="0.25">
      <c r="B621708" s="78"/>
      <c r="C621708" s="77"/>
    </row>
    <row r="621709" spans="2:3" x14ac:dyDescent="0.25">
      <c r="B621709" s="78"/>
      <c r="C621709" s="77"/>
    </row>
    <row r="621710" spans="2:3" x14ac:dyDescent="0.25">
      <c r="B621710" s="78"/>
      <c r="C621710" s="77"/>
    </row>
    <row r="621820" spans="2:3" x14ac:dyDescent="0.25">
      <c r="B621820" s="78"/>
      <c r="C621820" s="77"/>
    </row>
    <row r="621821" spans="2:3" x14ac:dyDescent="0.25">
      <c r="B621821" s="78"/>
      <c r="C621821" s="77"/>
    </row>
    <row r="621822" spans="2:3" x14ac:dyDescent="0.25">
      <c r="B621822" s="78"/>
      <c r="C621822" s="77"/>
    </row>
    <row r="621823" spans="2:3" x14ac:dyDescent="0.25">
      <c r="B621823" s="78"/>
      <c r="C621823" s="77"/>
    </row>
    <row r="621824" spans="2:3" x14ac:dyDescent="0.25">
      <c r="B621824" s="78"/>
      <c r="C621824" s="77"/>
    </row>
    <row r="621825" spans="2:3" x14ac:dyDescent="0.25">
      <c r="B621825" s="78"/>
      <c r="C621825" s="77"/>
    </row>
    <row r="621826" spans="2:3" x14ac:dyDescent="0.25">
      <c r="B621826" s="78"/>
      <c r="C621826" s="77"/>
    </row>
    <row r="621827" spans="2:3" x14ac:dyDescent="0.25">
      <c r="B621827" s="78"/>
      <c r="C621827" s="77"/>
    </row>
    <row r="621828" spans="2:3" x14ac:dyDescent="0.25">
      <c r="B621828" s="78"/>
      <c r="C621828" s="77"/>
    </row>
    <row r="621829" spans="2:3" x14ac:dyDescent="0.25">
      <c r="B621829" s="78"/>
      <c r="C621829" s="77"/>
    </row>
    <row r="621830" spans="2:3" x14ac:dyDescent="0.25">
      <c r="B621830" s="78"/>
      <c r="C621830" s="77"/>
    </row>
    <row r="621831" spans="2:3" x14ac:dyDescent="0.25">
      <c r="B621831" s="78"/>
      <c r="C621831" s="77"/>
    </row>
    <row r="621832" spans="2:3" x14ac:dyDescent="0.25">
      <c r="B621832" s="78"/>
      <c r="C621832" s="77"/>
    </row>
    <row r="621942" spans="2:3" x14ac:dyDescent="0.25">
      <c r="B621942" s="78"/>
      <c r="C621942" s="77"/>
    </row>
    <row r="621943" spans="2:3" x14ac:dyDescent="0.25">
      <c r="B621943" s="78"/>
      <c r="C621943" s="77"/>
    </row>
    <row r="621944" spans="2:3" x14ac:dyDescent="0.25">
      <c r="B621944" s="78"/>
      <c r="C621944" s="77"/>
    </row>
    <row r="621945" spans="2:3" x14ac:dyDescent="0.25">
      <c r="B621945" s="78"/>
      <c r="C621945" s="77"/>
    </row>
    <row r="621946" spans="2:3" x14ac:dyDescent="0.25">
      <c r="B621946" s="78"/>
      <c r="C621946" s="77"/>
    </row>
    <row r="621947" spans="2:3" x14ac:dyDescent="0.25">
      <c r="B621947" s="78"/>
      <c r="C621947" s="77"/>
    </row>
    <row r="621948" spans="2:3" x14ac:dyDescent="0.25">
      <c r="B621948" s="78"/>
      <c r="C621948" s="77"/>
    </row>
    <row r="621949" spans="2:3" x14ac:dyDescent="0.25">
      <c r="B621949" s="78"/>
      <c r="C621949" s="77"/>
    </row>
    <row r="621950" spans="2:3" x14ac:dyDescent="0.25">
      <c r="B621950" s="78"/>
      <c r="C621950" s="77"/>
    </row>
    <row r="621951" spans="2:3" x14ac:dyDescent="0.25">
      <c r="B621951" s="78"/>
      <c r="C621951" s="77"/>
    </row>
    <row r="621952" spans="2:3" x14ac:dyDescent="0.25">
      <c r="B621952" s="78"/>
      <c r="C621952" s="77"/>
    </row>
    <row r="621953" spans="2:3" x14ac:dyDescent="0.25">
      <c r="B621953" s="78"/>
      <c r="C621953" s="77"/>
    </row>
    <row r="621954" spans="2:3" x14ac:dyDescent="0.25">
      <c r="B621954" s="78"/>
      <c r="C621954" s="77"/>
    </row>
    <row r="622064" spans="2:3" x14ac:dyDescent="0.25">
      <c r="B622064" s="78"/>
      <c r="C622064" s="77"/>
    </row>
    <row r="622065" spans="2:3" x14ac:dyDescent="0.25">
      <c r="B622065" s="78"/>
      <c r="C622065" s="77"/>
    </row>
    <row r="622066" spans="2:3" x14ac:dyDescent="0.25">
      <c r="B622066" s="78"/>
      <c r="C622066" s="77"/>
    </row>
    <row r="622067" spans="2:3" x14ac:dyDescent="0.25">
      <c r="B622067" s="78"/>
      <c r="C622067" s="77"/>
    </row>
    <row r="622068" spans="2:3" x14ac:dyDescent="0.25">
      <c r="B622068" s="78"/>
      <c r="C622068" s="77"/>
    </row>
    <row r="622069" spans="2:3" x14ac:dyDescent="0.25">
      <c r="B622069" s="78"/>
      <c r="C622069" s="77"/>
    </row>
    <row r="622070" spans="2:3" x14ac:dyDescent="0.25">
      <c r="B622070" s="78"/>
      <c r="C622070" s="77"/>
    </row>
    <row r="622071" spans="2:3" x14ac:dyDescent="0.25">
      <c r="B622071" s="78"/>
      <c r="C622071" s="77"/>
    </row>
    <row r="622072" spans="2:3" x14ac:dyDescent="0.25">
      <c r="B622072" s="78"/>
      <c r="C622072" s="77"/>
    </row>
    <row r="622073" spans="2:3" x14ac:dyDescent="0.25">
      <c r="B622073" s="78"/>
      <c r="C622073" s="77"/>
    </row>
    <row r="622074" spans="2:3" x14ac:dyDescent="0.25">
      <c r="B622074" s="78"/>
      <c r="C622074" s="77"/>
    </row>
    <row r="622075" spans="2:3" x14ac:dyDescent="0.25">
      <c r="B622075" s="78"/>
      <c r="C622075" s="77"/>
    </row>
    <row r="622076" spans="2:3" x14ac:dyDescent="0.25">
      <c r="B622076" s="78"/>
      <c r="C622076" s="77"/>
    </row>
    <row r="622186" spans="2:3" x14ac:dyDescent="0.25">
      <c r="B622186" s="78"/>
      <c r="C622186" s="77"/>
    </row>
    <row r="622187" spans="2:3" x14ac:dyDescent="0.25">
      <c r="B622187" s="78"/>
      <c r="C622187" s="77"/>
    </row>
    <row r="622188" spans="2:3" x14ac:dyDescent="0.25">
      <c r="B622188" s="78"/>
      <c r="C622188" s="77"/>
    </row>
    <row r="622189" spans="2:3" x14ac:dyDescent="0.25">
      <c r="B622189" s="78"/>
      <c r="C622189" s="77"/>
    </row>
    <row r="622190" spans="2:3" x14ac:dyDescent="0.25">
      <c r="B622190" s="78"/>
      <c r="C622190" s="77"/>
    </row>
    <row r="622191" spans="2:3" x14ac:dyDescent="0.25">
      <c r="B622191" s="78"/>
      <c r="C622191" s="77"/>
    </row>
    <row r="622192" spans="2:3" x14ac:dyDescent="0.25">
      <c r="B622192" s="78"/>
      <c r="C622192" s="77"/>
    </row>
    <row r="622193" spans="2:3" x14ac:dyDescent="0.25">
      <c r="B622193" s="78"/>
      <c r="C622193" s="77"/>
    </row>
    <row r="622194" spans="2:3" x14ac:dyDescent="0.25">
      <c r="B622194" s="78"/>
      <c r="C622194" s="77"/>
    </row>
    <row r="622195" spans="2:3" x14ac:dyDescent="0.25">
      <c r="B622195" s="78"/>
      <c r="C622195" s="77"/>
    </row>
    <row r="622196" spans="2:3" x14ac:dyDescent="0.25">
      <c r="B622196" s="78"/>
      <c r="C622196" s="77"/>
    </row>
    <row r="622197" spans="2:3" x14ac:dyDescent="0.25">
      <c r="B622197" s="78"/>
      <c r="C622197" s="77"/>
    </row>
    <row r="622198" spans="2:3" x14ac:dyDescent="0.25">
      <c r="B622198" s="78"/>
      <c r="C622198" s="77"/>
    </row>
    <row r="622308" spans="2:3" x14ac:dyDescent="0.25">
      <c r="B622308" s="78"/>
      <c r="C622308" s="77"/>
    </row>
    <row r="622309" spans="2:3" x14ac:dyDescent="0.25">
      <c r="B622309" s="78"/>
      <c r="C622309" s="77"/>
    </row>
    <row r="622310" spans="2:3" x14ac:dyDescent="0.25">
      <c r="B622310" s="78"/>
      <c r="C622310" s="77"/>
    </row>
    <row r="622311" spans="2:3" x14ac:dyDescent="0.25">
      <c r="B622311" s="78"/>
      <c r="C622311" s="77"/>
    </row>
    <row r="622312" spans="2:3" x14ac:dyDescent="0.25">
      <c r="B622312" s="78"/>
      <c r="C622312" s="77"/>
    </row>
    <row r="622313" spans="2:3" x14ac:dyDescent="0.25">
      <c r="B622313" s="78"/>
      <c r="C622313" s="77"/>
    </row>
    <row r="622314" spans="2:3" x14ac:dyDescent="0.25">
      <c r="B622314" s="78"/>
      <c r="C622314" s="77"/>
    </row>
    <row r="622315" spans="2:3" x14ac:dyDescent="0.25">
      <c r="B622315" s="78"/>
      <c r="C622315" s="77"/>
    </row>
    <row r="622316" spans="2:3" x14ac:dyDescent="0.25">
      <c r="B622316" s="78"/>
      <c r="C622316" s="77"/>
    </row>
    <row r="622317" spans="2:3" x14ac:dyDescent="0.25">
      <c r="B622317" s="78"/>
      <c r="C622317" s="77"/>
    </row>
    <row r="622318" spans="2:3" x14ac:dyDescent="0.25">
      <c r="B622318" s="78"/>
      <c r="C622318" s="77"/>
    </row>
    <row r="622319" spans="2:3" x14ac:dyDescent="0.25">
      <c r="B622319" s="78"/>
      <c r="C622319" s="77"/>
    </row>
    <row r="622320" spans="2:3" x14ac:dyDescent="0.25">
      <c r="B622320" s="78"/>
      <c r="C622320" s="77"/>
    </row>
    <row r="622430" spans="2:3" x14ac:dyDescent="0.25">
      <c r="B622430" s="78"/>
      <c r="C622430" s="77"/>
    </row>
    <row r="622431" spans="2:3" x14ac:dyDescent="0.25">
      <c r="B622431" s="78"/>
      <c r="C622431" s="77"/>
    </row>
    <row r="622432" spans="2:3" x14ac:dyDescent="0.25">
      <c r="B622432" s="78"/>
      <c r="C622432" s="77"/>
    </row>
    <row r="622433" spans="2:3" x14ac:dyDescent="0.25">
      <c r="B622433" s="78"/>
      <c r="C622433" s="77"/>
    </row>
    <row r="622434" spans="2:3" x14ac:dyDescent="0.25">
      <c r="B622434" s="78"/>
      <c r="C622434" s="77"/>
    </row>
    <row r="622435" spans="2:3" x14ac:dyDescent="0.25">
      <c r="B622435" s="78"/>
      <c r="C622435" s="77"/>
    </row>
    <row r="622436" spans="2:3" x14ac:dyDescent="0.25">
      <c r="B622436" s="78"/>
      <c r="C622436" s="77"/>
    </row>
    <row r="622437" spans="2:3" x14ac:dyDescent="0.25">
      <c r="B622437" s="78"/>
      <c r="C622437" s="77"/>
    </row>
    <row r="622438" spans="2:3" x14ac:dyDescent="0.25">
      <c r="B622438" s="78"/>
      <c r="C622438" s="77"/>
    </row>
    <row r="622439" spans="2:3" x14ac:dyDescent="0.25">
      <c r="B622439" s="78"/>
      <c r="C622439" s="77"/>
    </row>
    <row r="622440" spans="2:3" x14ac:dyDescent="0.25">
      <c r="B622440" s="78"/>
      <c r="C622440" s="77"/>
    </row>
    <row r="622441" spans="2:3" x14ac:dyDescent="0.25">
      <c r="B622441" s="78"/>
      <c r="C622441" s="77"/>
    </row>
    <row r="622442" spans="2:3" x14ac:dyDescent="0.25">
      <c r="B622442" s="78"/>
      <c r="C622442" s="77"/>
    </row>
    <row r="622552" spans="2:3" x14ac:dyDescent="0.25">
      <c r="B622552" s="78"/>
      <c r="C622552" s="77"/>
    </row>
    <row r="622553" spans="2:3" x14ac:dyDescent="0.25">
      <c r="B622553" s="78"/>
      <c r="C622553" s="77"/>
    </row>
    <row r="622554" spans="2:3" x14ac:dyDescent="0.25">
      <c r="B622554" s="78"/>
      <c r="C622554" s="77"/>
    </row>
    <row r="622555" spans="2:3" x14ac:dyDescent="0.25">
      <c r="B622555" s="78"/>
      <c r="C622555" s="77"/>
    </row>
    <row r="622556" spans="2:3" x14ac:dyDescent="0.25">
      <c r="B622556" s="78"/>
      <c r="C622556" s="77"/>
    </row>
    <row r="622557" spans="2:3" x14ac:dyDescent="0.25">
      <c r="B622557" s="78"/>
      <c r="C622557" s="77"/>
    </row>
    <row r="622558" spans="2:3" x14ac:dyDescent="0.25">
      <c r="B622558" s="78"/>
      <c r="C622558" s="77"/>
    </row>
    <row r="622559" spans="2:3" x14ac:dyDescent="0.25">
      <c r="B622559" s="78"/>
      <c r="C622559" s="77"/>
    </row>
    <row r="622560" spans="2:3" x14ac:dyDescent="0.25">
      <c r="B622560" s="78"/>
      <c r="C622560" s="77"/>
    </row>
    <row r="622561" spans="2:3" x14ac:dyDescent="0.25">
      <c r="B622561" s="78"/>
      <c r="C622561" s="77"/>
    </row>
    <row r="622562" spans="2:3" x14ac:dyDescent="0.25">
      <c r="B622562" s="78"/>
      <c r="C622562" s="77"/>
    </row>
    <row r="622563" spans="2:3" x14ac:dyDescent="0.25">
      <c r="B622563" s="78"/>
      <c r="C622563" s="77"/>
    </row>
    <row r="622564" spans="2:3" x14ac:dyDescent="0.25">
      <c r="B622564" s="78"/>
      <c r="C622564" s="77"/>
    </row>
    <row r="622674" spans="2:3" x14ac:dyDescent="0.25">
      <c r="B622674" s="78"/>
      <c r="C622674" s="77"/>
    </row>
    <row r="622675" spans="2:3" x14ac:dyDescent="0.25">
      <c r="B622675" s="78"/>
      <c r="C622675" s="77"/>
    </row>
    <row r="622676" spans="2:3" x14ac:dyDescent="0.25">
      <c r="B622676" s="78"/>
      <c r="C622676" s="77"/>
    </row>
    <row r="622677" spans="2:3" x14ac:dyDescent="0.25">
      <c r="B622677" s="78"/>
      <c r="C622677" s="77"/>
    </row>
    <row r="622678" spans="2:3" x14ac:dyDescent="0.25">
      <c r="B622678" s="78"/>
      <c r="C622678" s="77"/>
    </row>
    <row r="622679" spans="2:3" x14ac:dyDescent="0.25">
      <c r="B622679" s="78"/>
      <c r="C622679" s="77"/>
    </row>
    <row r="622680" spans="2:3" x14ac:dyDescent="0.25">
      <c r="B622680" s="78"/>
      <c r="C622680" s="77"/>
    </row>
    <row r="622681" spans="2:3" x14ac:dyDescent="0.25">
      <c r="B622681" s="78"/>
      <c r="C622681" s="77"/>
    </row>
    <row r="622682" spans="2:3" x14ac:dyDescent="0.25">
      <c r="B622682" s="78"/>
      <c r="C622682" s="77"/>
    </row>
    <row r="622683" spans="2:3" x14ac:dyDescent="0.25">
      <c r="B622683" s="78"/>
      <c r="C622683" s="77"/>
    </row>
    <row r="622684" spans="2:3" x14ac:dyDescent="0.25">
      <c r="B622684" s="78"/>
      <c r="C622684" s="77"/>
    </row>
    <row r="622685" spans="2:3" x14ac:dyDescent="0.25">
      <c r="B622685" s="78"/>
      <c r="C622685" s="77"/>
    </row>
    <row r="622686" spans="2:3" x14ac:dyDescent="0.25">
      <c r="B622686" s="78"/>
      <c r="C622686" s="77"/>
    </row>
    <row r="622796" spans="2:3" x14ac:dyDescent="0.25">
      <c r="B622796" s="78"/>
      <c r="C622796" s="77"/>
    </row>
    <row r="622797" spans="2:3" x14ac:dyDescent="0.25">
      <c r="B622797" s="78"/>
      <c r="C622797" s="77"/>
    </row>
    <row r="622798" spans="2:3" x14ac:dyDescent="0.25">
      <c r="B622798" s="78"/>
      <c r="C622798" s="77"/>
    </row>
    <row r="622799" spans="2:3" x14ac:dyDescent="0.25">
      <c r="B622799" s="78"/>
      <c r="C622799" s="77"/>
    </row>
    <row r="622800" spans="2:3" x14ac:dyDescent="0.25">
      <c r="B622800" s="78"/>
      <c r="C622800" s="77"/>
    </row>
    <row r="622801" spans="2:3" x14ac:dyDescent="0.25">
      <c r="B622801" s="78"/>
      <c r="C622801" s="77"/>
    </row>
    <row r="622802" spans="2:3" x14ac:dyDescent="0.25">
      <c r="B622802" s="78"/>
      <c r="C622802" s="77"/>
    </row>
    <row r="622803" spans="2:3" x14ac:dyDescent="0.25">
      <c r="B622803" s="78"/>
      <c r="C622803" s="77"/>
    </row>
    <row r="622804" spans="2:3" x14ac:dyDescent="0.25">
      <c r="B622804" s="78"/>
      <c r="C622804" s="77"/>
    </row>
    <row r="622805" spans="2:3" x14ac:dyDescent="0.25">
      <c r="B622805" s="78"/>
      <c r="C622805" s="77"/>
    </row>
    <row r="622806" spans="2:3" x14ac:dyDescent="0.25">
      <c r="B622806" s="78"/>
      <c r="C622806" s="77"/>
    </row>
    <row r="622807" spans="2:3" x14ac:dyDescent="0.25">
      <c r="B622807" s="78"/>
      <c r="C622807" s="77"/>
    </row>
    <row r="622808" spans="2:3" x14ac:dyDescent="0.25">
      <c r="B622808" s="78"/>
      <c r="C622808" s="77"/>
    </row>
    <row r="622918" spans="2:3" x14ac:dyDescent="0.25">
      <c r="B622918" s="78"/>
      <c r="C622918" s="77"/>
    </row>
    <row r="622919" spans="2:3" x14ac:dyDescent="0.25">
      <c r="B622919" s="78"/>
      <c r="C622919" s="77"/>
    </row>
    <row r="622920" spans="2:3" x14ac:dyDescent="0.25">
      <c r="B622920" s="78"/>
      <c r="C622920" s="77"/>
    </row>
    <row r="622921" spans="2:3" x14ac:dyDescent="0.25">
      <c r="B622921" s="78"/>
      <c r="C622921" s="77"/>
    </row>
    <row r="622922" spans="2:3" x14ac:dyDescent="0.25">
      <c r="B622922" s="78"/>
      <c r="C622922" s="77"/>
    </row>
    <row r="622923" spans="2:3" x14ac:dyDescent="0.25">
      <c r="B622923" s="78"/>
      <c r="C622923" s="77"/>
    </row>
    <row r="622924" spans="2:3" x14ac:dyDescent="0.25">
      <c r="B622924" s="78"/>
      <c r="C622924" s="77"/>
    </row>
    <row r="622925" spans="2:3" x14ac:dyDescent="0.25">
      <c r="B622925" s="78"/>
      <c r="C622925" s="77"/>
    </row>
    <row r="622926" spans="2:3" x14ac:dyDescent="0.25">
      <c r="B622926" s="78"/>
      <c r="C622926" s="77"/>
    </row>
    <row r="622927" spans="2:3" x14ac:dyDescent="0.25">
      <c r="B622927" s="78"/>
      <c r="C622927" s="77"/>
    </row>
    <row r="622928" spans="2:3" x14ac:dyDescent="0.25">
      <c r="B622928" s="78"/>
      <c r="C622928" s="77"/>
    </row>
    <row r="622929" spans="2:3" x14ac:dyDescent="0.25">
      <c r="B622929" s="78"/>
      <c r="C622929" s="77"/>
    </row>
    <row r="622930" spans="2:3" x14ac:dyDescent="0.25">
      <c r="B622930" s="78"/>
      <c r="C622930" s="77"/>
    </row>
    <row r="623040" spans="2:3" x14ac:dyDescent="0.25">
      <c r="B623040" s="78"/>
      <c r="C623040" s="77"/>
    </row>
    <row r="623041" spans="2:3" x14ac:dyDescent="0.25">
      <c r="B623041" s="78"/>
      <c r="C623041" s="77"/>
    </row>
    <row r="623042" spans="2:3" x14ac:dyDescent="0.25">
      <c r="B623042" s="78"/>
      <c r="C623042" s="77"/>
    </row>
    <row r="623043" spans="2:3" x14ac:dyDescent="0.25">
      <c r="B623043" s="78"/>
      <c r="C623043" s="77"/>
    </row>
    <row r="623044" spans="2:3" x14ac:dyDescent="0.25">
      <c r="B623044" s="78"/>
      <c r="C623044" s="77"/>
    </row>
    <row r="623045" spans="2:3" x14ac:dyDescent="0.25">
      <c r="B623045" s="78"/>
      <c r="C623045" s="77"/>
    </row>
    <row r="623046" spans="2:3" x14ac:dyDescent="0.25">
      <c r="B623046" s="78"/>
      <c r="C623046" s="77"/>
    </row>
    <row r="623047" spans="2:3" x14ac:dyDescent="0.25">
      <c r="B623047" s="78"/>
      <c r="C623047" s="77"/>
    </row>
    <row r="623048" spans="2:3" x14ac:dyDescent="0.25">
      <c r="B623048" s="78"/>
      <c r="C623048" s="77"/>
    </row>
    <row r="623049" spans="2:3" x14ac:dyDescent="0.25">
      <c r="B623049" s="78"/>
      <c r="C623049" s="77"/>
    </row>
    <row r="623050" spans="2:3" x14ac:dyDescent="0.25">
      <c r="B623050" s="78"/>
      <c r="C623050" s="77"/>
    </row>
    <row r="623051" spans="2:3" x14ac:dyDescent="0.25">
      <c r="B623051" s="78"/>
      <c r="C623051" s="77"/>
    </row>
    <row r="623052" spans="2:3" x14ac:dyDescent="0.25">
      <c r="B623052" s="78"/>
      <c r="C623052" s="77"/>
    </row>
    <row r="623162" spans="2:3" x14ac:dyDescent="0.25">
      <c r="B623162" s="78"/>
      <c r="C623162" s="77"/>
    </row>
    <row r="623163" spans="2:3" x14ac:dyDescent="0.25">
      <c r="B623163" s="78"/>
      <c r="C623163" s="77"/>
    </row>
    <row r="623164" spans="2:3" x14ac:dyDescent="0.25">
      <c r="B623164" s="78"/>
      <c r="C623164" s="77"/>
    </row>
    <row r="623165" spans="2:3" x14ac:dyDescent="0.25">
      <c r="B623165" s="78"/>
      <c r="C623165" s="77"/>
    </row>
    <row r="623166" spans="2:3" x14ac:dyDescent="0.25">
      <c r="B623166" s="78"/>
      <c r="C623166" s="77"/>
    </row>
    <row r="623167" spans="2:3" x14ac:dyDescent="0.25">
      <c r="B623167" s="78"/>
      <c r="C623167" s="77"/>
    </row>
    <row r="623168" spans="2:3" x14ac:dyDescent="0.25">
      <c r="B623168" s="78"/>
      <c r="C623168" s="77"/>
    </row>
    <row r="623169" spans="2:3" x14ac:dyDescent="0.25">
      <c r="B623169" s="78"/>
      <c r="C623169" s="77"/>
    </row>
    <row r="623170" spans="2:3" x14ac:dyDescent="0.25">
      <c r="B623170" s="78"/>
      <c r="C623170" s="77"/>
    </row>
    <row r="623171" spans="2:3" x14ac:dyDescent="0.25">
      <c r="B623171" s="78"/>
      <c r="C623171" s="77"/>
    </row>
    <row r="623172" spans="2:3" x14ac:dyDescent="0.25">
      <c r="B623172" s="78"/>
      <c r="C623172" s="77"/>
    </row>
    <row r="623173" spans="2:3" x14ac:dyDescent="0.25">
      <c r="B623173" s="78"/>
      <c r="C623173" s="77"/>
    </row>
    <row r="623174" spans="2:3" x14ac:dyDescent="0.25">
      <c r="B623174" s="78"/>
      <c r="C623174" s="77"/>
    </row>
    <row r="623284" spans="2:3" x14ac:dyDescent="0.25">
      <c r="B623284" s="78"/>
      <c r="C623284" s="77"/>
    </row>
    <row r="623285" spans="2:3" x14ac:dyDescent="0.25">
      <c r="B623285" s="78"/>
      <c r="C623285" s="77"/>
    </row>
    <row r="623286" spans="2:3" x14ac:dyDescent="0.25">
      <c r="B623286" s="78"/>
      <c r="C623286" s="77"/>
    </row>
    <row r="623287" spans="2:3" x14ac:dyDescent="0.25">
      <c r="B623287" s="78"/>
      <c r="C623287" s="77"/>
    </row>
    <row r="623288" spans="2:3" x14ac:dyDescent="0.25">
      <c r="B623288" s="78"/>
      <c r="C623288" s="77"/>
    </row>
    <row r="623289" spans="2:3" x14ac:dyDescent="0.25">
      <c r="B623289" s="78"/>
      <c r="C623289" s="77"/>
    </row>
    <row r="623290" spans="2:3" x14ac:dyDescent="0.25">
      <c r="B623290" s="78"/>
      <c r="C623290" s="77"/>
    </row>
    <row r="623291" spans="2:3" x14ac:dyDescent="0.25">
      <c r="B623291" s="78"/>
      <c r="C623291" s="77"/>
    </row>
    <row r="623292" spans="2:3" x14ac:dyDescent="0.25">
      <c r="B623292" s="78"/>
      <c r="C623292" s="77"/>
    </row>
    <row r="623293" spans="2:3" x14ac:dyDescent="0.25">
      <c r="B623293" s="78"/>
      <c r="C623293" s="77"/>
    </row>
    <row r="623294" spans="2:3" x14ac:dyDescent="0.25">
      <c r="B623294" s="78"/>
      <c r="C623294" s="77"/>
    </row>
    <row r="623295" spans="2:3" x14ac:dyDescent="0.25">
      <c r="B623295" s="78"/>
      <c r="C623295" s="77"/>
    </row>
    <row r="623296" spans="2:3" x14ac:dyDescent="0.25">
      <c r="B623296" s="78"/>
      <c r="C623296" s="77"/>
    </row>
    <row r="623406" spans="2:3" x14ac:dyDescent="0.25">
      <c r="B623406" s="78"/>
      <c r="C623406" s="77"/>
    </row>
    <row r="623407" spans="2:3" x14ac:dyDescent="0.25">
      <c r="B623407" s="78"/>
      <c r="C623407" s="77"/>
    </row>
    <row r="623408" spans="2:3" x14ac:dyDescent="0.25">
      <c r="B623408" s="78"/>
      <c r="C623408" s="77"/>
    </row>
    <row r="623409" spans="2:3" x14ac:dyDescent="0.25">
      <c r="B623409" s="78"/>
      <c r="C623409" s="77"/>
    </row>
    <row r="623410" spans="2:3" x14ac:dyDescent="0.25">
      <c r="B623410" s="78"/>
      <c r="C623410" s="77"/>
    </row>
    <row r="623411" spans="2:3" x14ac:dyDescent="0.25">
      <c r="B623411" s="78"/>
      <c r="C623411" s="77"/>
    </row>
    <row r="623412" spans="2:3" x14ac:dyDescent="0.25">
      <c r="B623412" s="78"/>
      <c r="C623412" s="77"/>
    </row>
    <row r="623413" spans="2:3" x14ac:dyDescent="0.25">
      <c r="B623413" s="78"/>
      <c r="C623413" s="77"/>
    </row>
    <row r="623414" spans="2:3" x14ac:dyDescent="0.25">
      <c r="B623414" s="78"/>
      <c r="C623414" s="77"/>
    </row>
    <row r="623415" spans="2:3" x14ac:dyDescent="0.25">
      <c r="B623415" s="78"/>
      <c r="C623415" s="77"/>
    </row>
    <row r="623416" spans="2:3" x14ac:dyDescent="0.25">
      <c r="B623416" s="78"/>
      <c r="C623416" s="77"/>
    </row>
    <row r="623417" spans="2:3" x14ac:dyDescent="0.25">
      <c r="B623417" s="78"/>
      <c r="C623417" s="77"/>
    </row>
    <row r="623418" spans="2:3" x14ac:dyDescent="0.25">
      <c r="B623418" s="78"/>
      <c r="C623418" s="77"/>
    </row>
    <row r="623528" spans="2:3" x14ac:dyDescent="0.25">
      <c r="B623528" s="78"/>
      <c r="C623528" s="77"/>
    </row>
    <row r="623529" spans="2:3" x14ac:dyDescent="0.25">
      <c r="B623529" s="78"/>
      <c r="C623529" s="77"/>
    </row>
    <row r="623530" spans="2:3" x14ac:dyDescent="0.25">
      <c r="B623530" s="78"/>
      <c r="C623530" s="77"/>
    </row>
    <row r="623531" spans="2:3" x14ac:dyDescent="0.25">
      <c r="B623531" s="78"/>
      <c r="C623531" s="77"/>
    </row>
    <row r="623532" spans="2:3" x14ac:dyDescent="0.25">
      <c r="B623532" s="78"/>
      <c r="C623532" s="77"/>
    </row>
    <row r="623533" spans="2:3" x14ac:dyDescent="0.25">
      <c r="B623533" s="78"/>
      <c r="C623533" s="77"/>
    </row>
    <row r="623534" spans="2:3" x14ac:dyDescent="0.25">
      <c r="B623534" s="78"/>
      <c r="C623534" s="77"/>
    </row>
    <row r="623535" spans="2:3" x14ac:dyDescent="0.25">
      <c r="B623535" s="78"/>
      <c r="C623535" s="77"/>
    </row>
    <row r="623536" spans="2:3" x14ac:dyDescent="0.25">
      <c r="B623536" s="78"/>
      <c r="C623536" s="77"/>
    </row>
    <row r="623537" spans="2:3" x14ac:dyDescent="0.25">
      <c r="B623537" s="78"/>
      <c r="C623537" s="77"/>
    </row>
    <row r="623538" spans="2:3" x14ac:dyDescent="0.25">
      <c r="B623538" s="78"/>
      <c r="C623538" s="77"/>
    </row>
    <row r="623539" spans="2:3" x14ac:dyDescent="0.25">
      <c r="B623539" s="78"/>
      <c r="C623539" s="77"/>
    </row>
    <row r="623540" spans="2:3" x14ac:dyDescent="0.25">
      <c r="B623540" s="78"/>
      <c r="C623540" s="77"/>
    </row>
    <row r="623650" spans="2:3" x14ac:dyDescent="0.25">
      <c r="B623650" s="78"/>
      <c r="C623650" s="77"/>
    </row>
    <row r="623651" spans="2:3" x14ac:dyDescent="0.25">
      <c r="B623651" s="78"/>
      <c r="C623651" s="77"/>
    </row>
    <row r="623652" spans="2:3" x14ac:dyDescent="0.25">
      <c r="B623652" s="78"/>
      <c r="C623652" s="77"/>
    </row>
    <row r="623653" spans="2:3" x14ac:dyDescent="0.25">
      <c r="B623653" s="78"/>
      <c r="C623653" s="77"/>
    </row>
    <row r="623654" spans="2:3" x14ac:dyDescent="0.25">
      <c r="B623654" s="78"/>
      <c r="C623654" s="77"/>
    </row>
    <row r="623655" spans="2:3" x14ac:dyDescent="0.25">
      <c r="B623655" s="78"/>
      <c r="C623655" s="77"/>
    </row>
    <row r="623656" spans="2:3" x14ac:dyDescent="0.25">
      <c r="B623656" s="78"/>
      <c r="C623656" s="77"/>
    </row>
    <row r="623657" spans="2:3" x14ac:dyDescent="0.25">
      <c r="B623657" s="78"/>
      <c r="C623657" s="77"/>
    </row>
    <row r="623658" spans="2:3" x14ac:dyDescent="0.25">
      <c r="B623658" s="78"/>
      <c r="C623658" s="77"/>
    </row>
    <row r="623659" spans="2:3" x14ac:dyDescent="0.25">
      <c r="B623659" s="78"/>
      <c r="C623659" s="77"/>
    </row>
    <row r="623660" spans="2:3" x14ac:dyDescent="0.25">
      <c r="B623660" s="78"/>
      <c r="C623660" s="77"/>
    </row>
    <row r="623661" spans="2:3" x14ac:dyDescent="0.25">
      <c r="B623661" s="78"/>
      <c r="C623661" s="77"/>
    </row>
    <row r="623662" spans="2:3" x14ac:dyDescent="0.25">
      <c r="B623662" s="78"/>
      <c r="C623662" s="77"/>
    </row>
    <row r="623772" spans="2:3" x14ac:dyDescent="0.25">
      <c r="B623772" s="78"/>
      <c r="C623772" s="77"/>
    </row>
    <row r="623773" spans="2:3" x14ac:dyDescent="0.25">
      <c r="B623773" s="78"/>
      <c r="C623773" s="77"/>
    </row>
    <row r="623774" spans="2:3" x14ac:dyDescent="0.25">
      <c r="B623774" s="78"/>
      <c r="C623774" s="77"/>
    </row>
    <row r="623775" spans="2:3" x14ac:dyDescent="0.25">
      <c r="B623775" s="78"/>
      <c r="C623775" s="77"/>
    </row>
    <row r="623776" spans="2:3" x14ac:dyDescent="0.25">
      <c r="B623776" s="78"/>
      <c r="C623776" s="77"/>
    </row>
    <row r="623777" spans="2:3" x14ac:dyDescent="0.25">
      <c r="B623777" s="78"/>
      <c r="C623777" s="77"/>
    </row>
    <row r="623778" spans="2:3" x14ac:dyDescent="0.25">
      <c r="B623778" s="78"/>
      <c r="C623778" s="77"/>
    </row>
    <row r="623779" spans="2:3" x14ac:dyDescent="0.25">
      <c r="B623779" s="78"/>
      <c r="C623779" s="77"/>
    </row>
    <row r="623780" spans="2:3" x14ac:dyDescent="0.25">
      <c r="B623780" s="78"/>
      <c r="C623780" s="77"/>
    </row>
    <row r="623781" spans="2:3" x14ac:dyDescent="0.25">
      <c r="B623781" s="78"/>
      <c r="C623781" s="77"/>
    </row>
    <row r="623782" spans="2:3" x14ac:dyDescent="0.25">
      <c r="B623782" s="78"/>
      <c r="C623782" s="77"/>
    </row>
    <row r="623783" spans="2:3" x14ac:dyDescent="0.25">
      <c r="B623783" s="78"/>
      <c r="C623783" s="77"/>
    </row>
    <row r="623784" spans="2:3" x14ac:dyDescent="0.25">
      <c r="B623784" s="78"/>
      <c r="C623784" s="77"/>
    </row>
    <row r="623894" spans="2:3" x14ac:dyDescent="0.25">
      <c r="B623894" s="78"/>
      <c r="C623894" s="77"/>
    </row>
    <row r="623895" spans="2:3" x14ac:dyDescent="0.25">
      <c r="B623895" s="78"/>
      <c r="C623895" s="77"/>
    </row>
    <row r="623896" spans="2:3" x14ac:dyDescent="0.25">
      <c r="B623896" s="78"/>
      <c r="C623896" s="77"/>
    </row>
    <row r="623897" spans="2:3" x14ac:dyDescent="0.25">
      <c r="B623897" s="78"/>
      <c r="C623897" s="77"/>
    </row>
    <row r="623898" spans="2:3" x14ac:dyDescent="0.25">
      <c r="B623898" s="78"/>
      <c r="C623898" s="77"/>
    </row>
    <row r="623899" spans="2:3" x14ac:dyDescent="0.25">
      <c r="B623899" s="78"/>
      <c r="C623899" s="77"/>
    </row>
    <row r="623900" spans="2:3" x14ac:dyDescent="0.25">
      <c r="B623900" s="78"/>
      <c r="C623900" s="77"/>
    </row>
    <row r="623901" spans="2:3" x14ac:dyDescent="0.25">
      <c r="B623901" s="78"/>
      <c r="C623901" s="77"/>
    </row>
    <row r="623902" spans="2:3" x14ac:dyDescent="0.25">
      <c r="B623902" s="78"/>
      <c r="C623902" s="77"/>
    </row>
    <row r="623903" spans="2:3" x14ac:dyDescent="0.25">
      <c r="B623903" s="78"/>
      <c r="C623903" s="77"/>
    </row>
    <row r="623904" spans="2:3" x14ac:dyDescent="0.25">
      <c r="B623904" s="78"/>
      <c r="C623904" s="77"/>
    </row>
    <row r="623905" spans="2:3" x14ac:dyDescent="0.25">
      <c r="B623905" s="78"/>
      <c r="C623905" s="77"/>
    </row>
    <row r="623906" spans="2:3" x14ac:dyDescent="0.25">
      <c r="B623906" s="78"/>
      <c r="C623906" s="77"/>
    </row>
    <row r="624016" spans="2:3" x14ac:dyDescent="0.25">
      <c r="B624016" s="78"/>
      <c r="C624016" s="77"/>
    </row>
    <row r="624017" spans="2:3" x14ac:dyDescent="0.25">
      <c r="B624017" s="78"/>
      <c r="C624017" s="77"/>
    </row>
    <row r="624018" spans="2:3" x14ac:dyDescent="0.25">
      <c r="B624018" s="78"/>
      <c r="C624018" s="77"/>
    </row>
    <row r="624019" spans="2:3" x14ac:dyDescent="0.25">
      <c r="B624019" s="78"/>
      <c r="C624019" s="77"/>
    </row>
    <row r="624020" spans="2:3" x14ac:dyDescent="0.25">
      <c r="B624020" s="78"/>
      <c r="C624020" s="77"/>
    </row>
    <row r="624021" spans="2:3" x14ac:dyDescent="0.25">
      <c r="B624021" s="78"/>
      <c r="C624021" s="77"/>
    </row>
    <row r="624022" spans="2:3" x14ac:dyDescent="0.25">
      <c r="B624022" s="78"/>
      <c r="C624022" s="77"/>
    </row>
    <row r="624023" spans="2:3" x14ac:dyDescent="0.25">
      <c r="B624023" s="78"/>
      <c r="C624023" s="77"/>
    </row>
    <row r="624024" spans="2:3" x14ac:dyDescent="0.25">
      <c r="B624024" s="78"/>
      <c r="C624024" s="77"/>
    </row>
    <row r="624025" spans="2:3" x14ac:dyDescent="0.25">
      <c r="B624025" s="78"/>
      <c r="C624025" s="77"/>
    </row>
    <row r="624026" spans="2:3" x14ac:dyDescent="0.25">
      <c r="B624026" s="78"/>
      <c r="C624026" s="77"/>
    </row>
    <row r="624027" spans="2:3" x14ac:dyDescent="0.25">
      <c r="B624027" s="78"/>
      <c r="C624027" s="77"/>
    </row>
    <row r="624028" spans="2:3" x14ac:dyDescent="0.25">
      <c r="B624028" s="78"/>
      <c r="C624028" s="77"/>
    </row>
    <row r="624138" spans="2:3" x14ac:dyDescent="0.25">
      <c r="B624138" s="78"/>
      <c r="C624138" s="77"/>
    </row>
    <row r="624139" spans="2:3" x14ac:dyDescent="0.25">
      <c r="B624139" s="78"/>
      <c r="C624139" s="77"/>
    </row>
    <row r="624140" spans="2:3" x14ac:dyDescent="0.25">
      <c r="B624140" s="78"/>
      <c r="C624140" s="77"/>
    </row>
    <row r="624141" spans="2:3" x14ac:dyDescent="0.25">
      <c r="B624141" s="78"/>
      <c r="C624141" s="77"/>
    </row>
    <row r="624142" spans="2:3" x14ac:dyDescent="0.25">
      <c r="B624142" s="78"/>
      <c r="C624142" s="77"/>
    </row>
    <row r="624143" spans="2:3" x14ac:dyDescent="0.25">
      <c r="B624143" s="78"/>
      <c r="C624143" s="77"/>
    </row>
    <row r="624144" spans="2:3" x14ac:dyDescent="0.25">
      <c r="B624144" s="78"/>
      <c r="C624144" s="77"/>
    </row>
    <row r="624145" spans="2:3" x14ac:dyDescent="0.25">
      <c r="B624145" s="78"/>
      <c r="C624145" s="77"/>
    </row>
    <row r="624146" spans="2:3" x14ac:dyDescent="0.25">
      <c r="B624146" s="78"/>
      <c r="C624146" s="77"/>
    </row>
    <row r="624147" spans="2:3" x14ac:dyDescent="0.25">
      <c r="B624147" s="78"/>
      <c r="C624147" s="77"/>
    </row>
    <row r="624148" spans="2:3" x14ac:dyDescent="0.25">
      <c r="B624148" s="78"/>
      <c r="C624148" s="77"/>
    </row>
    <row r="624149" spans="2:3" x14ac:dyDescent="0.25">
      <c r="B624149" s="78"/>
      <c r="C624149" s="77"/>
    </row>
    <row r="624150" spans="2:3" x14ac:dyDescent="0.25">
      <c r="B624150" s="78"/>
      <c r="C624150" s="77"/>
    </row>
    <row r="624260" spans="2:3" x14ac:dyDescent="0.25">
      <c r="B624260" s="78"/>
      <c r="C624260" s="77"/>
    </row>
    <row r="624261" spans="2:3" x14ac:dyDescent="0.25">
      <c r="B624261" s="78"/>
      <c r="C624261" s="77"/>
    </row>
    <row r="624262" spans="2:3" x14ac:dyDescent="0.25">
      <c r="B624262" s="78"/>
      <c r="C624262" s="77"/>
    </row>
    <row r="624263" spans="2:3" x14ac:dyDescent="0.25">
      <c r="B624263" s="78"/>
      <c r="C624263" s="77"/>
    </row>
    <row r="624264" spans="2:3" x14ac:dyDescent="0.25">
      <c r="B624264" s="78"/>
      <c r="C624264" s="77"/>
    </row>
    <row r="624265" spans="2:3" x14ac:dyDescent="0.25">
      <c r="B624265" s="78"/>
      <c r="C624265" s="77"/>
    </row>
    <row r="624266" spans="2:3" x14ac:dyDescent="0.25">
      <c r="B624266" s="78"/>
      <c r="C624266" s="77"/>
    </row>
    <row r="624267" spans="2:3" x14ac:dyDescent="0.25">
      <c r="B624267" s="78"/>
      <c r="C624267" s="77"/>
    </row>
    <row r="624268" spans="2:3" x14ac:dyDescent="0.25">
      <c r="B624268" s="78"/>
      <c r="C624268" s="77"/>
    </row>
    <row r="624269" spans="2:3" x14ac:dyDescent="0.25">
      <c r="B624269" s="78"/>
      <c r="C624269" s="77"/>
    </row>
    <row r="624270" spans="2:3" x14ac:dyDescent="0.25">
      <c r="B624270" s="78"/>
      <c r="C624270" s="77"/>
    </row>
    <row r="624271" spans="2:3" x14ac:dyDescent="0.25">
      <c r="B624271" s="78"/>
      <c r="C624271" s="77"/>
    </row>
    <row r="624272" spans="2:3" x14ac:dyDescent="0.25">
      <c r="B624272" s="78"/>
      <c r="C624272" s="77"/>
    </row>
    <row r="624382" spans="2:3" x14ac:dyDescent="0.25">
      <c r="B624382" s="78"/>
      <c r="C624382" s="77"/>
    </row>
    <row r="624383" spans="2:3" x14ac:dyDescent="0.25">
      <c r="B624383" s="78"/>
      <c r="C624383" s="77"/>
    </row>
    <row r="624384" spans="2:3" x14ac:dyDescent="0.25">
      <c r="B624384" s="78"/>
      <c r="C624384" s="77"/>
    </row>
    <row r="624385" spans="2:3" x14ac:dyDescent="0.25">
      <c r="B624385" s="78"/>
      <c r="C624385" s="77"/>
    </row>
    <row r="624386" spans="2:3" x14ac:dyDescent="0.25">
      <c r="B624386" s="78"/>
      <c r="C624386" s="77"/>
    </row>
    <row r="624387" spans="2:3" x14ac:dyDescent="0.25">
      <c r="B624387" s="78"/>
      <c r="C624387" s="77"/>
    </row>
    <row r="624388" spans="2:3" x14ac:dyDescent="0.25">
      <c r="B624388" s="78"/>
      <c r="C624388" s="77"/>
    </row>
    <row r="624389" spans="2:3" x14ac:dyDescent="0.25">
      <c r="B624389" s="78"/>
      <c r="C624389" s="77"/>
    </row>
    <row r="624390" spans="2:3" x14ac:dyDescent="0.25">
      <c r="B624390" s="78"/>
      <c r="C624390" s="77"/>
    </row>
    <row r="624391" spans="2:3" x14ac:dyDescent="0.25">
      <c r="B624391" s="78"/>
      <c r="C624391" s="77"/>
    </row>
    <row r="624392" spans="2:3" x14ac:dyDescent="0.25">
      <c r="B624392" s="78"/>
      <c r="C624392" s="77"/>
    </row>
    <row r="624393" spans="2:3" x14ac:dyDescent="0.25">
      <c r="B624393" s="78"/>
      <c r="C624393" s="77"/>
    </row>
    <row r="624394" spans="2:3" x14ac:dyDescent="0.25">
      <c r="B624394" s="78"/>
      <c r="C624394" s="77"/>
    </row>
    <row r="624504" spans="2:3" x14ac:dyDescent="0.25">
      <c r="B624504" s="78"/>
      <c r="C624504" s="77"/>
    </row>
    <row r="624505" spans="2:3" x14ac:dyDescent="0.25">
      <c r="B624505" s="78"/>
      <c r="C624505" s="77"/>
    </row>
    <row r="624506" spans="2:3" x14ac:dyDescent="0.25">
      <c r="B624506" s="78"/>
      <c r="C624506" s="77"/>
    </row>
    <row r="624507" spans="2:3" x14ac:dyDescent="0.25">
      <c r="B624507" s="78"/>
      <c r="C624507" s="77"/>
    </row>
    <row r="624508" spans="2:3" x14ac:dyDescent="0.25">
      <c r="B624508" s="78"/>
      <c r="C624508" s="77"/>
    </row>
    <row r="624509" spans="2:3" x14ac:dyDescent="0.25">
      <c r="B624509" s="78"/>
      <c r="C624509" s="77"/>
    </row>
    <row r="624510" spans="2:3" x14ac:dyDescent="0.25">
      <c r="B624510" s="78"/>
      <c r="C624510" s="77"/>
    </row>
    <row r="624511" spans="2:3" x14ac:dyDescent="0.25">
      <c r="B624511" s="78"/>
      <c r="C624511" s="77"/>
    </row>
    <row r="624512" spans="2:3" x14ac:dyDescent="0.25">
      <c r="B624512" s="78"/>
      <c r="C624512" s="77"/>
    </row>
    <row r="624513" spans="2:3" x14ac:dyDescent="0.25">
      <c r="B624513" s="78"/>
      <c r="C624513" s="77"/>
    </row>
    <row r="624514" spans="2:3" x14ac:dyDescent="0.25">
      <c r="B624514" s="78"/>
      <c r="C624514" s="77"/>
    </row>
    <row r="624515" spans="2:3" x14ac:dyDescent="0.25">
      <c r="B624515" s="78"/>
      <c r="C624515" s="77"/>
    </row>
    <row r="624516" spans="2:3" x14ac:dyDescent="0.25">
      <c r="B624516" s="78"/>
      <c r="C624516" s="77"/>
    </row>
    <row r="624626" spans="2:3" x14ac:dyDescent="0.25">
      <c r="B624626" s="78"/>
      <c r="C624626" s="77"/>
    </row>
    <row r="624627" spans="2:3" x14ac:dyDescent="0.25">
      <c r="B624627" s="78"/>
      <c r="C624627" s="77"/>
    </row>
    <row r="624628" spans="2:3" x14ac:dyDescent="0.25">
      <c r="B624628" s="78"/>
      <c r="C624628" s="77"/>
    </row>
    <row r="624629" spans="2:3" x14ac:dyDescent="0.25">
      <c r="B624629" s="78"/>
      <c r="C624629" s="77"/>
    </row>
    <row r="624630" spans="2:3" x14ac:dyDescent="0.25">
      <c r="B624630" s="78"/>
      <c r="C624630" s="77"/>
    </row>
    <row r="624631" spans="2:3" x14ac:dyDescent="0.25">
      <c r="B624631" s="78"/>
      <c r="C624631" s="77"/>
    </row>
    <row r="624632" spans="2:3" x14ac:dyDescent="0.25">
      <c r="B624632" s="78"/>
      <c r="C624632" s="77"/>
    </row>
    <row r="624633" spans="2:3" x14ac:dyDescent="0.25">
      <c r="B624633" s="78"/>
      <c r="C624633" s="77"/>
    </row>
    <row r="624634" spans="2:3" x14ac:dyDescent="0.25">
      <c r="B624634" s="78"/>
      <c r="C624634" s="77"/>
    </row>
    <row r="624635" spans="2:3" x14ac:dyDescent="0.25">
      <c r="B624635" s="78"/>
      <c r="C624635" s="77"/>
    </row>
    <row r="624636" spans="2:3" x14ac:dyDescent="0.25">
      <c r="B624636" s="78"/>
      <c r="C624636" s="77"/>
    </row>
    <row r="624637" spans="2:3" x14ac:dyDescent="0.25">
      <c r="B624637" s="78"/>
      <c r="C624637" s="77"/>
    </row>
    <row r="624638" spans="2:3" x14ac:dyDescent="0.25">
      <c r="B624638" s="78"/>
      <c r="C624638" s="77"/>
    </row>
    <row r="624748" spans="2:3" x14ac:dyDescent="0.25">
      <c r="B624748" s="78"/>
      <c r="C624748" s="77"/>
    </row>
    <row r="624749" spans="2:3" x14ac:dyDescent="0.25">
      <c r="B624749" s="78"/>
      <c r="C624749" s="77"/>
    </row>
    <row r="624750" spans="2:3" x14ac:dyDescent="0.25">
      <c r="B624750" s="78"/>
      <c r="C624750" s="77"/>
    </row>
    <row r="624751" spans="2:3" x14ac:dyDescent="0.25">
      <c r="B624751" s="78"/>
      <c r="C624751" s="77"/>
    </row>
    <row r="624752" spans="2:3" x14ac:dyDescent="0.25">
      <c r="B624752" s="78"/>
      <c r="C624752" s="77"/>
    </row>
    <row r="624753" spans="2:3" x14ac:dyDescent="0.25">
      <c r="B624753" s="78"/>
      <c r="C624753" s="77"/>
    </row>
    <row r="624754" spans="2:3" x14ac:dyDescent="0.25">
      <c r="B624754" s="78"/>
      <c r="C624754" s="77"/>
    </row>
    <row r="624755" spans="2:3" x14ac:dyDescent="0.25">
      <c r="B624755" s="78"/>
      <c r="C624755" s="77"/>
    </row>
    <row r="624756" spans="2:3" x14ac:dyDescent="0.25">
      <c r="B624756" s="78"/>
      <c r="C624756" s="77"/>
    </row>
    <row r="624757" spans="2:3" x14ac:dyDescent="0.25">
      <c r="B624757" s="78"/>
      <c r="C624757" s="77"/>
    </row>
    <row r="624758" spans="2:3" x14ac:dyDescent="0.25">
      <c r="B624758" s="78"/>
      <c r="C624758" s="77"/>
    </row>
    <row r="624759" spans="2:3" x14ac:dyDescent="0.25">
      <c r="B624759" s="78"/>
      <c r="C624759" s="77"/>
    </row>
    <row r="624760" spans="2:3" x14ac:dyDescent="0.25">
      <c r="B624760" s="78"/>
      <c r="C624760" s="77"/>
    </row>
    <row r="624870" spans="2:3" x14ac:dyDescent="0.25">
      <c r="B624870" s="78"/>
      <c r="C624870" s="77"/>
    </row>
    <row r="624871" spans="2:3" x14ac:dyDescent="0.25">
      <c r="B624871" s="78"/>
      <c r="C624871" s="77"/>
    </row>
    <row r="624872" spans="2:3" x14ac:dyDescent="0.25">
      <c r="B624872" s="78"/>
      <c r="C624872" s="77"/>
    </row>
    <row r="624873" spans="2:3" x14ac:dyDescent="0.25">
      <c r="B624873" s="78"/>
      <c r="C624873" s="77"/>
    </row>
    <row r="624874" spans="2:3" x14ac:dyDescent="0.25">
      <c r="B624874" s="78"/>
      <c r="C624874" s="77"/>
    </row>
    <row r="624875" spans="2:3" x14ac:dyDescent="0.25">
      <c r="B624875" s="78"/>
      <c r="C624875" s="77"/>
    </row>
    <row r="624876" spans="2:3" x14ac:dyDescent="0.25">
      <c r="B624876" s="78"/>
      <c r="C624876" s="77"/>
    </row>
    <row r="624877" spans="2:3" x14ac:dyDescent="0.25">
      <c r="B624877" s="78"/>
      <c r="C624877" s="77"/>
    </row>
    <row r="624878" spans="2:3" x14ac:dyDescent="0.25">
      <c r="B624878" s="78"/>
      <c r="C624878" s="77"/>
    </row>
    <row r="624879" spans="2:3" x14ac:dyDescent="0.25">
      <c r="B624879" s="78"/>
      <c r="C624879" s="77"/>
    </row>
    <row r="624880" spans="2:3" x14ac:dyDescent="0.25">
      <c r="B624880" s="78"/>
      <c r="C624880" s="77"/>
    </row>
    <row r="624881" spans="2:3" x14ac:dyDescent="0.25">
      <c r="B624881" s="78"/>
      <c r="C624881" s="77"/>
    </row>
    <row r="624882" spans="2:3" x14ac:dyDescent="0.25">
      <c r="B624882" s="78"/>
      <c r="C624882" s="77"/>
    </row>
    <row r="624992" spans="2:3" x14ac:dyDescent="0.25">
      <c r="B624992" s="78"/>
      <c r="C624992" s="77"/>
    </row>
    <row r="624993" spans="2:3" x14ac:dyDescent="0.25">
      <c r="B624993" s="78"/>
      <c r="C624993" s="77"/>
    </row>
    <row r="624994" spans="2:3" x14ac:dyDescent="0.25">
      <c r="B624994" s="78"/>
      <c r="C624994" s="77"/>
    </row>
    <row r="624995" spans="2:3" x14ac:dyDescent="0.25">
      <c r="B624995" s="78"/>
      <c r="C624995" s="77"/>
    </row>
    <row r="624996" spans="2:3" x14ac:dyDescent="0.25">
      <c r="B624996" s="78"/>
      <c r="C624996" s="77"/>
    </row>
    <row r="624997" spans="2:3" x14ac:dyDescent="0.25">
      <c r="B624997" s="78"/>
      <c r="C624997" s="77"/>
    </row>
    <row r="624998" spans="2:3" x14ac:dyDescent="0.25">
      <c r="B624998" s="78"/>
      <c r="C624998" s="77"/>
    </row>
    <row r="624999" spans="2:3" x14ac:dyDescent="0.25">
      <c r="B624999" s="78"/>
      <c r="C624999" s="77"/>
    </row>
    <row r="625000" spans="2:3" x14ac:dyDescent="0.25">
      <c r="B625000" s="78"/>
      <c r="C625000" s="77"/>
    </row>
    <row r="625001" spans="2:3" x14ac:dyDescent="0.25">
      <c r="B625001" s="78"/>
      <c r="C625001" s="77"/>
    </row>
    <row r="625002" spans="2:3" x14ac:dyDescent="0.25">
      <c r="B625002" s="78"/>
      <c r="C625002" s="77"/>
    </row>
    <row r="625003" spans="2:3" x14ac:dyDescent="0.25">
      <c r="B625003" s="78"/>
      <c r="C625003" s="77"/>
    </row>
    <row r="625004" spans="2:3" x14ac:dyDescent="0.25">
      <c r="B625004" s="78"/>
      <c r="C625004" s="77"/>
    </row>
    <row r="625114" spans="2:3" x14ac:dyDescent="0.25">
      <c r="B625114" s="78"/>
      <c r="C625114" s="77"/>
    </row>
    <row r="625115" spans="2:3" x14ac:dyDescent="0.25">
      <c r="B625115" s="78"/>
      <c r="C625115" s="77"/>
    </row>
    <row r="625116" spans="2:3" x14ac:dyDescent="0.25">
      <c r="B625116" s="78"/>
      <c r="C625116" s="77"/>
    </row>
    <row r="625117" spans="2:3" x14ac:dyDescent="0.25">
      <c r="B625117" s="78"/>
      <c r="C625117" s="77"/>
    </row>
    <row r="625118" spans="2:3" x14ac:dyDescent="0.25">
      <c r="B625118" s="78"/>
      <c r="C625118" s="77"/>
    </row>
    <row r="625119" spans="2:3" x14ac:dyDescent="0.25">
      <c r="B625119" s="78"/>
      <c r="C625119" s="77"/>
    </row>
    <row r="625120" spans="2:3" x14ac:dyDescent="0.25">
      <c r="B625120" s="78"/>
      <c r="C625120" s="77"/>
    </row>
    <row r="625121" spans="2:3" x14ac:dyDescent="0.25">
      <c r="B625121" s="78"/>
      <c r="C625121" s="77"/>
    </row>
    <row r="625122" spans="2:3" x14ac:dyDescent="0.25">
      <c r="B625122" s="78"/>
      <c r="C625122" s="77"/>
    </row>
    <row r="625123" spans="2:3" x14ac:dyDescent="0.25">
      <c r="B625123" s="78"/>
      <c r="C625123" s="77"/>
    </row>
    <row r="625124" spans="2:3" x14ac:dyDescent="0.25">
      <c r="B625124" s="78"/>
      <c r="C625124" s="77"/>
    </row>
    <row r="625125" spans="2:3" x14ac:dyDescent="0.25">
      <c r="B625125" s="78"/>
      <c r="C625125" s="77"/>
    </row>
    <row r="625126" spans="2:3" x14ac:dyDescent="0.25">
      <c r="B625126" s="78"/>
      <c r="C625126" s="77"/>
    </row>
    <row r="625236" spans="2:3" x14ac:dyDescent="0.25">
      <c r="B625236" s="78"/>
      <c r="C625236" s="77"/>
    </row>
    <row r="625237" spans="2:3" x14ac:dyDescent="0.25">
      <c r="B625237" s="78"/>
      <c r="C625237" s="77"/>
    </row>
    <row r="625238" spans="2:3" x14ac:dyDescent="0.25">
      <c r="B625238" s="78"/>
      <c r="C625238" s="77"/>
    </row>
    <row r="625239" spans="2:3" x14ac:dyDescent="0.25">
      <c r="B625239" s="78"/>
      <c r="C625239" s="77"/>
    </row>
    <row r="625240" spans="2:3" x14ac:dyDescent="0.25">
      <c r="B625240" s="78"/>
      <c r="C625240" s="77"/>
    </row>
    <row r="625241" spans="2:3" x14ac:dyDescent="0.25">
      <c r="B625241" s="78"/>
      <c r="C625241" s="77"/>
    </row>
    <row r="625242" spans="2:3" x14ac:dyDescent="0.25">
      <c r="B625242" s="78"/>
      <c r="C625242" s="77"/>
    </row>
    <row r="625243" spans="2:3" x14ac:dyDescent="0.25">
      <c r="B625243" s="78"/>
      <c r="C625243" s="77"/>
    </row>
    <row r="625244" spans="2:3" x14ac:dyDescent="0.25">
      <c r="B625244" s="78"/>
      <c r="C625244" s="77"/>
    </row>
    <row r="625245" spans="2:3" x14ac:dyDescent="0.25">
      <c r="B625245" s="78"/>
      <c r="C625245" s="77"/>
    </row>
    <row r="625246" spans="2:3" x14ac:dyDescent="0.25">
      <c r="B625246" s="78"/>
      <c r="C625246" s="77"/>
    </row>
    <row r="625247" spans="2:3" x14ac:dyDescent="0.25">
      <c r="B625247" s="78"/>
      <c r="C625247" s="77"/>
    </row>
    <row r="625248" spans="2:3" x14ac:dyDescent="0.25">
      <c r="B625248" s="78"/>
      <c r="C625248" s="77"/>
    </row>
    <row r="625358" spans="2:3" x14ac:dyDescent="0.25">
      <c r="B625358" s="78"/>
      <c r="C625358" s="77"/>
    </row>
    <row r="625359" spans="2:3" x14ac:dyDescent="0.25">
      <c r="B625359" s="78"/>
      <c r="C625359" s="77"/>
    </row>
    <row r="625360" spans="2:3" x14ac:dyDescent="0.25">
      <c r="B625360" s="78"/>
      <c r="C625360" s="77"/>
    </row>
    <row r="625361" spans="2:3" x14ac:dyDescent="0.25">
      <c r="B625361" s="78"/>
      <c r="C625361" s="77"/>
    </row>
    <row r="625362" spans="2:3" x14ac:dyDescent="0.25">
      <c r="B625362" s="78"/>
      <c r="C625362" s="77"/>
    </row>
    <row r="625363" spans="2:3" x14ac:dyDescent="0.25">
      <c r="B625363" s="78"/>
      <c r="C625363" s="77"/>
    </row>
    <row r="625364" spans="2:3" x14ac:dyDescent="0.25">
      <c r="B625364" s="78"/>
      <c r="C625364" s="77"/>
    </row>
    <row r="625365" spans="2:3" x14ac:dyDescent="0.25">
      <c r="B625365" s="78"/>
      <c r="C625365" s="77"/>
    </row>
    <row r="625366" spans="2:3" x14ac:dyDescent="0.25">
      <c r="B625366" s="78"/>
      <c r="C625366" s="77"/>
    </row>
    <row r="625367" spans="2:3" x14ac:dyDescent="0.25">
      <c r="B625367" s="78"/>
      <c r="C625367" s="77"/>
    </row>
    <row r="625368" spans="2:3" x14ac:dyDescent="0.25">
      <c r="B625368" s="78"/>
      <c r="C625368" s="77"/>
    </row>
    <row r="625369" spans="2:3" x14ac:dyDescent="0.25">
      <c r="B625369" s="78"/>
      <c r="C625369" s="77"/>
    </row>
    <row r="625370" spans="2:3" x14ac:dyDescent="0.25">
      <c r="B625370" s="78"/>
      <c r="C625370" s="77"/>
    </row>
    <row r="625480" spans="2:3" x14ac:dyDescent="0.25">
      <c r="B625480" s="78"/>
      <c r="C625480" s="77"/>
    </row>
    <row r="625481" spans="2:3" x14ac:dyDescent="0.25">
      <c r="B625481" s="78"/>
      <c r="C625481" s="77"/>
    </row>
    <row r="625482" spans="2:3" x14ac:dyDescent="0.25">
      <c r="B625482" s="78"/>
      <c r="C625482" s="77"/>
    </row>
    <row r="625483" spans="2:3" x14ac:dyDescent="0.25">
      <c r="B625483" s="78"/>
      <c r="C625483" s="77"/>
    </row>
    <row r="625484" spans="2:3" x14ac:dyDescent="0.25">
      <c r="B625484" s="78"/>
      <c r="C625484" s="77"/>
    </row>
    <row r="625485" spans="2:3" x14ac:dyDescent="0.25">
      <c r="B625485" s="78"/>
      <c r="C625485" s="77"/>
    </row>
    <row r="625486" spans="2:3" x14ac:dyDescent="0.25">
      <c r="B625486" s="78"/>
      <c r="C625486" s="77"/>
    </row>
    <row r="625487" spans="2:3" x14ac:dyDescent="0.25">
      <c r="B625487" s="78"/>
      <c r="C625487" s="77"/>
    </row>
    <row r="625488" spans="2:3" x14ac:dyDescent="0.25">
      <c r="B625488" s="78"/>
      <c r="C625488" s="77"/>
    </row>
    <row r="625489" spans="2:3" x14ac:dyDescent="0.25">
      <c r="B625489" s="78"/>
      <c r="C625489" s="77"/>
    </row>
    <row r="625490" spans="2:3" x14ac:dyDescent="0.25">
      <c r="B625490" s="78"/>
      <c r="C625490" s="77"/>
    </row>
    <row r="625491" spans="2:3" x14ac:dyDescent="0.25">
      <c r="B625491" s="78"/>
      <c r="C625491" s="77"/>
    </row>
    <row r="625492" spans="2:3" x14ac:dyDescent="0.25">
      <c r="B625492" s="78"/>
      <c r="C625492" s="77"/>
    </row>
    <row r="625602" spans="2:3" x14ac:dyDescent="0.25">
      <c r="B625602" s="78"/>
      <c r="C625602" s="77"/>
    </row>
    <row r="625603" spans="2:3" x14ac:dyDescent="0.25">
      <c r="B625603" s="78"/>
      <c r="C625603" s="77"/>
    </row>
    <row r="625604" spans="2:3" x14ac:dyDescent="0.25">
      <c r="B625604" s="78"/>
      <c r="C625604" s="77"/>
    </row>
    <row r="625605" spans="2:3" x14ac:dyDescent="0.25">
      <c r="B625605" s="78"/>
      <c r="C625605" s="77"/>
    </row>
    <row r="625606" spans="2:3" x14ac:dyDescent="0.25">
      <c r="B625606" s="78"/>
      <c r="C625606" s="77"/>
    </row>
    <row r="625607" spans="2:3" x14ac:dyDescent="0.25">
      <c r="B625607" s="78"/>
      <c r="C625607" s="77"/>
    </row>
    <row r="625608" spans="2:3" x14ac:dyDescent="0.25">
      <c r="B625608" s="78"/>
      <c r="C625608" s="77"/>
    </row>
    <row r="625609" spans="2:3" x14ac:dyDescent="0.25">
      <c r="B625609" s="78"/>
      <c r="C625609" s="77"/>
    </row>
    <row r="625610" spans="2:3" x14ac:dyDescent="0.25">
      <c r="B625610" s="78"/>
      <c r="C625610" s="77"/>
    </row>
    <row r="625611" spans="2:3" x14ac:dyDescent="0.25">
      <c r="B625611" s="78"/>
      <c r="C625611" s="77"/>
    </row>
    <row r="625612" spans="2:3" x14ac:dyDescent="0.25">
      <c r="B625612" s="78"/>
      <c r="C625612" s="77"/>
    </row>
    <row r="625613" spans="2:3" x14ac:dyDescent="0.25">
      <c r="B625613" s="78"/>
      <c r="C625613" s="77"/>
    </row>
    <row r="625614" spans="2:3" x14ac:dyDescent="0.25">
      <c r="B625614" s="78"/>
      <c r="C625614" s="77"/>
    </row>
    <row r="625724" spans="2:3" x14ac:dyDescent="0.25">
      <c r="B625724" s="78"/>
      <c r="C625724" s="77"/>
    </row>
    <row r="625725" spans="2:3" x14ac:dyDescent="0.25">
      <c r="B625725" s="78"/>
      <c r="C625725" s="77"/>
    </row>
    <row r="625726" spans="2:3" x14ac:dyDescent="0.25">
      <c r="B625726" s="78"/>
      <c r="C625726" s="77"/>
    </row>
    <row r="625727" spans="2:3" x14ac:dyDescent="0.25">
      <c r="B625727" s="78"/>
      <c r="C625727" s="77"/>
    </row>
    <row r="625728" spans="2:3" x14ac:dyDescent="0.25">
      <c r="B625728" s="78"/>
      <c r="C625728" s="77"/>
    </row>
    <row r="625729" spans="2:3" x14ac:dyDescent="0.25">
      <c r="B625729" s="78"/>
      <c r="C625729" s="77"/>
    </row>
    <row r="625730" spans="2:3" x14ac:dyDescent="0.25">
      <c r="B625730" s="78"/>
      <c r="C625730" s="77"/>
    </row>
    <row r="625731" spans="2:3" x14ac:dyDescent="0.25">
      <c r="B625731" s="78"/>
      <c r="C625731" s="77"/>
    </row>
    <row r="625732" spans="2:3" x14ac:dyDescent="0.25">
      <c r="B625732" s="78"/>
      <c r="C625732" s="77"/>
    </row>
    <row r="625733" spans="2:3" x14ac:dyDescent="0.25">
      <c r="B625733" s="78"/>
      <c r="C625733" s="77"/>
    </row>
    <row r="625734" spans="2:3" x14ac:dyDescent="0.25">
      <c r="B625734" s="78"/>
      <c r="C625734" s="77"/>
    </row>
    <row r="625735" spans="2:3" x14ac:dyDescent="0.25">
      <c r="B625735" s="78"/>
      <c r="C625735" s="77"/>
    </row>
    <row r="625736" spans="2:3" x14ac:dyDescent="0.25">
      <c r="B625736" s="78"/>
      <c r="C625736" s="77"/>
    </row>
    <row r="625846" spans="2:3" x14ac:dyDescent="0.25">
      <c r="B625846" s="78"/>
      <c r="C625846" s="77"/>
    </row>
    <row r="625847" spans="2:3" x14ac:dyDescent="0.25">
      <c r="B625847" s="78"/>
      <c r="C625847" s="77"/>
    </row>
    <row r="625848" spans="2:3" x14ac:dyDescent="0.25">
      <c r="B625848" s="78"/>
      <c r="C625848" s="77"/>
    </row>
    <row r="625849" spans="2:3" x14ac:dyDescent="0.25">
      <c r="B625849" s="78"/>
      <c r="C625849" s="77"/>
    </row>
    <row r="625850" spans="2:3" x14ac:dyDescent="0.25">
      <c r="B625850" s="78"/>
      <c r="C625850" s="77"/>
    </row>
    <row r="625851" spans="2:3" x14ac:dyDescent="0.25">
      <c r="B625851" s="78"/>
      <c r="C625851" s="77"/>
    </row>
    <row r="625852" spans="2:3" x14ac:dyDescent="0.25">
      <c r="B625852" s="78"/>
      <c r="C625852" s="77"/>
    </row>
    <row r="625853" spans="2:3" x14ac:dyDescent="0.25">
      <c r="B625853" s="78"/>
      <c r="C625853" s="77"/>
    </row>
    <row r="625854" spans="2:3" x14ac:dyDescent="0.25">
      <c r="B625854" s="78"/>
      <c r="C625854" s="77"/>
    </row>
    <row r="625855" spans="2:3" x14ac:dyDescent="0.25">
      <c r="B625855" s="78"/>
      <c r="C625855" s="77"/>
    </row>
    <row r="625856" spans="2:3" x14ac:dyDescent="0.25">
      <c r="B625856" s="78"/>
      <c r="C625856" s="77"/>
    </row>
    <row r="625857" spans="2:3" x14ac:dyDescent="0.25">
      <c r="B625857" s="78"/>
      <c r="C625857" s="77"/>
    </row>
    <row r="625858" spans="2:3" x14ac:dyDescent="0.25">
      <c r="B625858" s="78"/>
      <c r="C625858" s="77"/>
    </row>
    <row r="625968" spans="2:3" x14ac:dyDescent="0.25">
      <c r="B625968" s="78"/>
      <c r="C625968" s="77"/>
    </row>
    <row r="625969" spans="2:3" x14ac:dyDescent="0.25">
      <c r="B625969" s="78"/>
      <c r="C625969" s="77"/>
    </row>
    <row r="625970" spans="2:3" x14ac:dyDescent="0.25">
      <c r="B625970" s="78"/>
      <c r="C625970" s="77"/>
    </row>
    <row r="625971" spans="2:3" x14ac:dyDescent="0.25">
      <c r="B625971" s="78"/>
      <c r="C625971" s="77"/>
    </row>
    <row r="625972" spans="2:3" x14ac:dyDescent="0.25">
      <c r="B625972" s="78"/>
      <c r="C625972" s="77"/>
    </row>
    <row r="625973" spans="2:3" x14ac:dyDescent="0.25">
      <c r="B625973" s="78"/>
      <c r="C625973" s="77"/>
    </row>
    <row r="625974" spans="2:3" x14ac:dyDescent="0.25">
      <c r="B625974" s="78"/>
      <c r="C625974" s="77"/>
    </row>
    <row r="625975" spans="2:3" x14ac:dyDescent="0.25">
      <c r="B625975" s="78"/>
      <c r="C625975" s="77"/>
    </row>
    <row r="625976" spans="2:3" x14ac:dyDescent="0.25">
      <c r="B625976" s="78"/>
      <c r="C625976" s="77"/>
    </row>
    <row r="625977" spans="2:3" x14ac:dyDescent="0.25">
      <c r="B625977" s="78"/>
      <c r="C625977" s="77"/>
    </row>
    <row r="625978" spans="2:3" x14ac:dyDescent="0.25">
      <c r="B625978" s="78"/>
      <c r="C625978" s="77"/>
    </row>
    <row r="625979" spans="2:3" x14ac:dyDescent="0.25">
      <c r="B625979" s="78"/>
      <c r="C625979" s="77"/>
    </row>
    <row r="625980" spans="2:3" x14ac:dyDescent="0.25">
      <c r="B625980" s="78"/>
      <c r="C625980" s="77"/>
    </row>
    <row r="626090" spans="2:3" x14ac:dyDescent="0.25">
      <c r="B626090" s="78"/>
      <c r="C626090" s="77"/>
    </row>
    <row r="626091" spans="2:3" x14ac:dyDescent="0.25">
      <c r="B626091" s="78"/>
      <c r="C626091" s="77"/>
    </row>
    <row r="626092" spans="2:3" x14ac:dyDescent="0.25">
      <c r="B626092" s="78"/>
      <c r="C626092" s="77"/>
    </row>
    <row r="626093" spans="2:3" x14ac:dyDescent="0.25">
      <c r="B626093" s="78"/>
      <c r="C626093" s="77"/>
    </row>
    <row r="626094" spans="2:3" x14ac:dyDescent="0.25">
      <c r="B626094" s="78"/>
      <c r="C626094" s="77"/>
    </row>
    <row r="626095" spans="2:3" x14ac:dyDescent="0.25">
      <c r="B626095" s="78"/>
      <c r="C626095" s="77"/>
    </row>
    <row r="626096" spans="2:3" x14ac:dyDescent="0.25">
      <c r="B626096" s="78"/>
      <c r="C626096" s="77"/>
    </row>
    <row r="626097" spans="2:3" x14ac:dyDescent="0.25">
      <c r="B626097" s="78"/>
      <c r="C626097" s="77"/>
    </row>
    <row r="626098" spans="2:3" x14ac:dyDescent="0.25">
      <c r="B626098" s="78"/>
      <c r="C626098" s="77"/>
    </row>
    <row r="626099" spans="2:3" x14ac:dyDescent="0.25">
      <c r="B626099" s="78"/>
      <c r="C626099" s="77"/>
    </row>
    <row r="626100" spans="2:3" x14ac:dyDescent="0.25">
      <c r="B626100" s="78"/>
      <c r="C626100" s="77"/>
    </row>
    <row r="626101" spans="2:3" x14ac:dyDescent="0.25">
      <c r="B626101" s="78"/>
      <c r="C626101" s="77"/>
    </row>
    <row r="626102" spans="2:3" x14ac:dyDescent="0.25">
      <c r="B626102" s="78"/>
      <c r="C626102" s="77"/>
    </row>
    <row r="626212" spans="2:3" x14ac:dyDescent="0.25">
      <c r="B626212" s="78"/>
      <c r="C626212" s="77"/>
    </row>
    <row r="626213" spans="2:3" x14ac:dyDescent="0.25">
      <c r="B626213" s="78"/>
      <c r="C626213" s="77"/>
    </row>
    <row r="626214" spans="2:3" x14ac:dyDescent="0.25">
      <c r="B626214" s="78"/>
      <c r="C626214" s="77"/>
    </row>
    <row r="626215" spans="2:3" x14ac:dyDescent="0.25">
      <c r="B626215" s="78"/>
      <c r="C626215" s="77"/>
    </row>
    <row r="626216" spans="2:3" x14ac:dyDescent="0.25">
      <c r="B626216" s="78"/>
      <c r="C626216" s="77"/>
    </row>
    <row r="626217" spans="2:3" x14ac:dyDescent="0.25">
      <c r="B626217" s="78"/>
      <c r="C626217" s="77"/>
    </row>
    <row r="626218" spans="2:3" x14ac:dyDescent="0.25">
      <c r="B626218" s="78"/>
      <c r="C626218" s="77"/>
    </row>
    <row r="626219" spans="2:3" x14ac:dyDescent="0.25">
      <c r="B626219" s="78"/>
      <c r="C626219" s="77"/>
    </row>
    <row r="626220" spans="2:3" x14ac:dyDescent="0.25">
      <c r="B626220" s="78"/>
      <c r="C626220" s="77"/>
    </row>
    <row r="626221" spans="2:3" x14ac:dyDescent="0.25">
      <c r="B626221" s="78"/>
      <c r="C626221" s="77"/>
    </row>
    <row r="626222" spans="2:3" x14ac:dyDescent="0.25">
      <c r="B626222" s="78"/>
      <c r="C626222" s="77"/>
    </row>
    <row r="626223" spans="2:3" x14ac:dyDescent="0.25">
      <c r="B626223" s="78"/>
      <c r="C626223" s="77"/>
    </row>
    <row r="626224" spans="2:3" x14ac:dyDescent="0.25">
      <c r="B626224" s="78"/>
      <c r="C626224" s="77"/>
    </row>
    <row r="626334" spans="2:3" x14ac:dyDescent="0.25">
      <c r="B626334" s="78"/>
      <c r="C626334" s="77"/>
    </row>
    <row r="626335" spans="2:3" x14ac:dyDescent="0.25">
      <c r="B626335" s="78"/>
      <c r="C626335" s="77"/>
    </row>
    <row r="626336" spans="2:3" x14ac:dyDescent="0.25">
      <c r="B626336" s="78"/>
      <c r="C626336" s="77"/>
    </row>
    <row r="626337" spans="2:3" x14ac:dyDescent="0.25">
      <c r="B626337" s="78"/>
      <c r="C626337" s="77"/>
    </row>
    <row r="626338" spans="2:3" x14ac:dyDescent="0.25">
      <c r="B626338" s="78"/>
      <c r="C626338" s="77"/>
    </row>
    <row r="626339" spans="2:3" x14ac:dyDescent="0.25">
      <c r="B626339" s="78"/>
      <c r="C626339" s="77"/>
    </row>
    <row r="626340" spans="2:3" x14ac:dyDescent="0.25">
      <c r="B626340" s="78"/>
      <c r="C626340" s="77"/>
    </row>
    <row r="626341" spans="2:3" x14ac:dyDescent="0.25">
      <c r="B626341" s="78"/>
      <c r="C626341" s="77"/>
    </row>
    <row r="626342" spans="2:3" x14ac:dyDescent="0.25">
      <c r="B626342" s="78"/>
      <c r="C626342" s="77"/>
    </row>
    <row r="626343" spans="2:3" x14ac:dyDescent="0.25">
      <c r="B626343" s="78"/>
      <c r="C626343" s="77"/>
    </row>
    <row r="626344" spans="2:3" x14ac:dyDescent="0.25">
      <c r="B626344" s="78"/>
      <c r="C626344" s="77"/>
    </row>
    <row r="626345" spans="2:3" x14ac:dyDescent="0.25">
      <c r="B626345" s="78"/>
      <c r="C626345" s="77"/>
    </row>
    <row r="626346" spans="2:3" x14ac:dyDescent="0.25">
      <c r="B626346" s="78"/>
      <c r="C626346" s="77"/>
    </row>
    <row r="626456" spans="2:3" x14ac:dyDescent="0.25">
      <c r="B626456" s="78"/>
      <c r="C626456" s="77"/>
    </row>
    <row r="626457" spans="2:3" x14ac:dyDescent="0.25">
      <c r="B626457" s="78"/>
      <c r="C626457" s="77"/>
    </row>
    <row r="626458" spans="2:3" x14ac:dyDescent="0.25">
      <c r="B626458" s="78"/>
      <c r="C626458" s="77"/>
    </row>
    <row r="626459" spans="2:3" x14ac:dyDescent="0.25">
      <c r="B626459" s="78"/>
      <c r="C626459" s="77"/>
    </row>
    <row r="626460" spans="2:3" x14ac:dyDescent="0.25">
      <c r="B626460" s="78"/>
      <c r="C626460" s="77"/>
    </row>
    <row r="626461" spans="2:3" x14ac:dyDescent="0.25">
      <c r="B626461" s="78"/>
      <c r="C626461" s="77"/>
    </row>
    <row r="626462" spans="2:3" x14ac:dyDescent="0.25">
      <c r="B626462" s="78"/>
      <c r="C626462" s="77"/>
    </row>
    <row r="626463" spans="2:3" x14ac:dyDescent="0.25">
      <c r="B626463" s="78"/>
      <c r="C626463" s="77"/>
    </row>
    <row r="626464" spans="2:3" x14ac:dyDescent="0.25">
      <c r="B626464" s="78"/>
      <c r="C626464" s="77"/>
    </row>
    <row r="626465" spans="2:3" x14ac:dyDescent="0.25">
      <c r="B626465" s="78"/>
      <c r="C626465" s="77"/>
    </row>
    <row r="626466" spans="2:3" x14ac:dyDescent="0.25">
      <c r="B626466" s="78"/>
      <c r="C626466" s="77"/>
    </row>
    <row r="626467" spans="2:3" x14ac:dyDescent="0.25">
      <c r="B626467" s="78"/>
      <c r="C626467" s="77"/>
    </row>
    <row r="626468" spans="2:3" x14ac:dyDescent="0.25">
      <c r="B626468" s="78"/>
      <c r="C626468" s="77"/>
    </row>
    <row r="626578" spans="2:3" x14ac:dyDescent="0.25">
      <c r="B626578" s="78"/>
      <c r="C626578" s="77"/>
    </row>
    <row r="626579" spans="2:3" x14ac:dyDescent="0.25">
      <c r="B626579" s="78"/>
      <c r="C626579" s="77"/>
    </row>
    <row r="626580" spans="2:3" x14ac:dyDescent="0.25">
      <c r="B626580" s="78"/>
      <c r="C626580" s="77"/>
    </row>
    <row r="626581" spans="2:3" x14ac:dyDescent="0.25">
      <c r="B626581" s="78"/>
      <c r="C626581" s="77"/>
    </row>
    <row r="626582" spans="2:3" x14ac:dyDescent="0.25">
      <c r="B626582" s="78"/>
      <c r="C626582" s="77"/>
    </row>
    <row r="626583" spans="2:3" x14ac:dyDescent="0.25">
      <c r="B626583" s="78"/>
      <c r="C626583" s="77"/>
    </row>
    <row r="626584" spans="2:3" x14ac:dyDescent="0.25">
      <c r="B626584" s="78"/>
      <c r="C626584" s="77"/>
    </row>
    <row r="626585" spans="2:3" x14ac:dyDescent="0.25">
      <c r="B626585" s="78"/>
      <c r="C626585" s="77"/>
    </row>
    <row r="626586" spans="2:3" x14ac:dyDescent="0.25">
      <c r="B626586" s="78"/>
      <c r="C626586" s="77"/>
    </row>
    <row r="626587" spans="2:3" x14ac:dyDescent="0.25">
      <c r="B626587" s="78"/>
      <c r="C626587" s="77"/>
    </row>
    <row r="626588" spans="2:3" x14ac:dyDescent="0.25">
      <c r="B626588" s="78"/>
      <c r="C626588" s="77"/>
    </row>
    <row r="626589" spans="2:3" x14ac:dyDescent="0.25">
      <c r="B626589" s="78"/>
      <c r="C626589" s="77"/>
    </row>
    <row r="626590" spans="2:3" x14ac:dyDescent="0.25">
      <c r="B626590" s="78"/>
      <c r="C626590" s="77"/>
    </row>
    <row r="626700" spans="2:3" x14ac:dyDescent="0.25">
      <c r="B626700" s="78"/>
      <c r="C626700" s="77"/>
    </row>
    <row r="626701" spans="2:3" x14ac:dyDescent="0.25">
      <c r="B626701" s="78"/>
      <c r="C626701" s="77"/>
    </row>
    <row r="626702" spans="2:3" x14ac:dyDescent="0.25">
      <c r="B626702" s="78"/>
      <c r="C626702" s="77"/>
    </row>
    <row r="626703" spans="2:3" x14ac:dyDescent="0.25">
      <c r="B626703" s="78"/>
      <c r="C626703" s="77"/>
    </row>
    <row r="626704" spans="2:3" x14ac:dyDescent="0.25">
      <c r="B626704" s="78"/>
      <c r="C626704" s="77"/>
    </row>
    <row r="626705" spans="2:3" x14ac:dyDescent="0.25">
      <c r="B626705" s="78"/>
      <c r="C626705" s="77"/>
    </row>
    <row r="626706" spans="2:3" x14ac:dyDescent="0.25">
      <c r="B626706" s="78"/>
      <c r="C626706" s="77"/>
    </row>
    <row r="626707" spans="2:3" x14ac:dyDescent="0.25">
      <c r="B626707" s="78"/>
      <c r="C626707" s="77"/>
    </row>
    <row r="626708" spans="2:3" x14ac:dyDescent="0.25">
      <c r="B626708" s="78"/>
      <c r="C626708" s="77"/>
    </row>
    <row r="626709" spans="2:3" x14ac:dyDescent="0.25">
      <c r="B626709" s="78"/>
      <c r="C626709" s="77"/>
    </row>
    <row r="626710" spans="2:3" x14ac:dyDescent="0.25">
      <c r="B626710" s="78"/>
      <c r="C626710" s="77"/>
    </row>
    <row r="626711" spans="2:3" x14ac:dyDescent="0.25">
      <c r="B626711" s="78"/>
      <c r="C626711" s="77"/>
    </row>
    <row r="626712" spans="2:3" x14ac:dyDescent="0.25">
      <c r="B626712" s="78"/>
      <c r="C626712" s="77"/>
    </row>
    <row r="626822" spans="2:3" x14ac:dyDescent="0.25">
      <c r="B626822" s="78"/>
      <c r="C626822" s="77"/>
    </row>
    <row r="626823" spans="2:3" x14ac:dyDescent="0.25">
      <c r="B626823" s="78"/>
      <c r="C626823" s="77"/>
    </row>
    <row r="626824" spans="2:3" x14ac:dyDescent="0.25">
      <c r="B626824" s="78"/>
      <c r="C626824" s="77"/>
    </row>
    <row r="626825" spans="2:3" x14ac:dyDescent="0.25">
      <c r="B626825" s="78"/>
      <c r="C626825" s="77"/>
    </row>
    <row r="626826" spans="2:3" x14ac:dyDescent="0.25">
      <c r="B626826" s="78"/>
      <c r="C626826" s="77"/>
    </row>
    <row r="626827" spans="2:3" x14ac:dyDescent="0.25">
      <c r="B626827" s="78"/>
      <c r="C626827" s="77"/>
    </row>
    <row r="626828" spans="2:3" x14ac:dyDescent="0.25">
      <c r="B626828" s="78"/>
      <c r="C626828" s="77"/>
    </row>
    <row r="626829" spans="2:3" x14ac:dyDescent="0.25">
      <c r="B626829" s="78"/>
      <c r="C626829" s="77"/>
    </row>
    <row r="626830" spans="2:3" x14ac:dyDescent="0.25">
      <c r="B626830" s="78"/>
      <c r="C626830" s="77"/>
    </row>
    <row r="626831" spans="2:3" x14ac:dyDescent="0.25">
      <c r="B626831" s="78"/>
      <c r="C626831" s="77"/>
    </row>
    <row r="626832" spans="2:3" x14ac:dyDescent="0.25">
      <c r="B626832" s="78"/>
      <c r="C626832" s="77"/>
    </row>
    <row r="626833" spans="2:3" x14ac:dyDescent="0.25">
      <c r="B626833" s="78"/>
      <c r="C626833" s="77"/>
    </row>
    <row r="626834" spans="2:3" x14ac:dyDescent="0.25">
      <c r="B626834" s="78"/>
      <c r="C626834" s="77"/>
    </row>
    <row r="626944" spans="2:3" x14ac:dyDescent="0.25">
      <c r="B626944" s="78"/>
      <c r="C626944" s="77"/>
    </row>
    <row r="626945" spans="2:3" x14ac:dyDescent="0.25">
      <c r="B626945" s="78"/>
      <c r="C626945" s="77"/>
    </row>
    <row r="626946" spans="2:3" x14ac:dyDescent="0.25">
      <c r="B626946" s="78"/>
      <c r="C626946" s="77"/>
    </row>
    <row r="626947" spans="2:3" x14ac:dyDescent="0.25">
      <c r="B626947" s="78"/>
      <c r="C626947" s="77"/>
    </row>
    <row r="626948" spans="2:3" x14ac:dyDescent="0.25">
      <c r="B626948" s="78"/>
      <c r="C626948" s="77"/>
    </row>
    <row r="626949" spans="2:3" x14ac:dyDescent="0.25">
      <c r="B626949" s="78"/>
      <c r="C626949" s="77"/>
    </row>
    <row r="626950" spans="2:3" x14ac:dyDescent="0.25">
      <c r="B626950" s="78"/>
      <c r="C626950" s="77"/>
    </row>
    <row r="626951" spans="2:3" x14ac:dyDescent="0.25">
      <c r="B626951" s="78"/>
      <c r="C626951" s="77"/>
    </row>
    <row r="626952" spans="2:3" x14ac:dyDescent="0.25">
      <c r="B626952" s="78"/>
      <c r="C626952" s="77"/>
    </row>
    <row r="626953" spans="2:3" x14ac:dyDescent="0.25">
      <c r="B626953" s="78"/>
      <c r="C626953" s="77"/>
    </row>
    <row r="626954" spans="2:3" x14ac:dyDescent="0.25">
      <c r="B626954" s="78"/>
      <c r="C626954" s="77"/>
    </row>
    <row r="626955" spans="2:3" x14ac:dyDescent="0.25">
      <c r="B626955" s="78"/>
      <c r="C626955" s="77"/>
    </row>
    <row r="626956" spans="2:3" x14ac:dyDescent="0.25">
      <c r="B626956" s="78"/>
      <c r="C626956" s="77"/>
    </row>
    <row r="627066" spans="2:3" x14ac:dyDescent="0.25">
      <c r="B627066" s="78"/>
      <c r="C627066" s="77"/>
    </row>
    <row r="627067" spans="2:3" x14ac:dyDescent="0.25">
      <c r="B627067" s="78"/>
      <c r="C627067" s="77"/>
    </row>
    <row r="627068" spans="2:3" x14ac:dyDescent="0.25">
      <c r="B627068" s="78"/>
      <c r="C627068" s="77"/>
    </row>
    <row r="627069" spans="2:3" x14ac:dyDescent="0.25">
      <c r="B627069" s="78"/>
      <c r="C627069" s="77"/>
    </row>
    <row r="627070" spans="2:3" x14ac:dyDescent="0.25">
      <c r="B627070" s="78"/>
      <c r="C627070" s="77"/>
    </row>
    <row r="627071" spans="2:3" x14ac:dyDescent="0.25">
      <c r="B627071" s="78"/>
      <c r="C627071" s="77"/>
    </row>
    <row r="627072" spans="2:3" x14ac:dyDescent="0.25">
      <c r="B627072" s="78"/>
      <c r="C627072" s="77"/>
    </row>
    <row r="627073" spans="2:3" x14ac:dyDescent="0.25">
      <c r="B627073" s="78"/>
      <c r="C627073" s="77"/>
    </row>
    <row r="627074" spans="2:3" x14ac:dyDescent="0.25">
      <c r="B627074" s="78"/>
      <c r="C627074" s="77"/>
    </row>
    <row r="627075" spans="2:3" x14ac:dyDescent="0.25">
      <c r="B627075" s="78"/>
      <c r="C627075" s="77"/>
    </row>
    <row r="627076" spans="2:3" x14ac:dyDescent="0.25">
      <c r="B627076" s="78"/>
      <c r="C627076" s="77"/>
    </row>
    <row r="627077" spans="2:3" x14ac:dyDescent="0.25">
      <c r="B627077" s="78"/>
      <c r="C627077" s="77"/>
    </row>
    <row r="627078" spans="2:3" x14ac:dyDescent="0.25">
      <c r="B627078" s="78"/>
      <c r="C627078" s="77"/>
    </row>
    <row r="627188" spans="2:3" x14ac:dyDescent="0.25">
      <c r="B627188" s="78"/>
      <c r="C627188" s="77"/>
    </row>
    <row r="627189" spans="2:3" x14ac:dyDescent="0.25">
      <c r="B627189" s="78"/>
      <c r="C627189" s="77"/>
    </row>
    <row r="627190" spans="2:3" x14ac:dyDescent="0.25">
      <c r="B627190" s="78"/>
      <c r="C627190" s="77"/>
    </row>
    <row r="627191" spans="2:3" x14ac:dyDescent="0.25">
      <c r="B627191" s="78"/>
      <c r="C627191" s="77"/>
    </row>
    <row r="627192" spans="2:3" x14ac:dyDescent="0.25">
      <c r="B627192" s="78"/>
      <c r="C627192" s="77"/>
    </row>
    <row r="627193" spans="2:3" x14ac:dyDescent="0.25">
      <c r="B627193" s="78"/>
      <c r="C627193" s="77"/>
    </row>
    <row r="627194" spans="2:3" x14ac:dyDescent="0.25">
      <c r="B627194" s="78"/>
      <c r="C627194" s="77"/>
    </row>
    <row r="627195" spans="2:3" x14ac:dyDescent="0.25">
      <c r="B627195" s="78"/>
      <c r="C627195" s="77"/>
    </row>
    <row r="627196" spans="2:3" x14ac:dyDescent="0.25">
      <c r="B627196" s="78"/>
      <c r="C627196" s="77"/>
    </row>
    <row r="627197" spans="2:3" x14ac:dyDescent="0.25">
      <c r="B627197" s="78"/>
      <c r="C627197" s="77"/>
    </row>
    <row r="627198" spans="2:3" x14ac:dyDescent="0.25">
      <c r="B627198" s="78"/>
      <c r="C627198" s="77"/>
    </row>
    <row r="627199" spans="2:3" x14ac:dyDescent="0.25">
      <c r="B627199" s="78"/>
      <c r="C627199" s="77"/>
    </row>
    <row r="627200" spans="2:3" x14ac:dyDescent="0.25">
      <c r="B627200" s="78"/>
      <c r="C627200" s="77"/>
    </row>
    <row r="627310" spans="2:3" x14ac:dyDescent="0.25">
      <c r="B627310" s="78"/>
      <c r="C627310" s="77"/>
    </row>
    <row r="627311" spans="2:3" x14ac:dyDescent="0.25">
      <c r="B627311" s="78"/>
      <c r="C627311" s="77"/>
    </row>
    <row r="627312" spans="2:3" x14ac:dyDescent="0.25">
      <c r="B627312" s="78"/>
      <c r="C627312" s="77"/>
    </row>
    <row r="627313" spans="2:3" x14ac:dyDescent="0.25">
      <c r="B627313" s="78"/>
      <c r="C627313" s="77"/>
    </row>
    <row r="627314" spans="2:3" x14ac:dyDescent="0.25">
      <c r="B627314" s="78"/>
      <c r="C627314" s="77"/>
    </row>
    <row r="627315" spans="2:3" x14ac:dyDescent="0.25">
      <c r="B627315" s="78"/>
      <c r="C627315" s="77"/>
    </row>
    <row r="627316" spans="2:3" x14ac:dyDescent="0.25">
      <c r="B627316" s="78"/>
      <c r="C627316" s="77"/>
    </row>
    <row r="627317" spans="2:3" x14ac:dyDescent="0.25">
      <c r="B627317" s="78"/>
      <c r="C627317" s="77"/>
    </row>
    <row r="627318" spans="2:3" x14ac:dyDescent="0.25">
      <c r="B627318" s="78"/>
      <c r="C627318" s="77"/>
    </row>
    <row r="627319" spans="2:3" x14ac:dyDescent="0.25">
      <c r="B627319" s="78"/>
      <c r="C627319" s="77"/>
    </row>
    <row r="627320" spans="2:3" x14ac:dyDescent="0.25">
      <c r="B627320" s="78"/>
      <c r="C627320" s="77"/>
    </row>
    <row r="627321" spans="2:3" x14ac:dyDescent="0.25">
      <c r="B627321" s="78"/>
      <c r="C627321" s="77"/>
    </row>
    <row r="627322" spans="2:3" x14ac:dyDescent="0.25">
      <c r="B627322" s="78"/>
      <c r="C627322" s="77"/>
    </row>
    <row r="627432" spans="2:3" x14ac:dyDescent="0.25">
      <c r="B627432" s="78"/>
      <c r="C627432" s="77"/>
    </row>
    <row r="627433" spans="2:3" x14ac:dyDescent="0.25">
      <c r="B627433" s="78"/>
      <c r="C627433" s="77"/>
    </row>
    <row r="627434" spans="2:3" x14ac:dyDescent="0.25">
      <c r="B627434" s="78"/>
      <c r="C627434" s="77"/>
    </row>
    <row r="627435" spans="2:3" x14ac:dyDescent="0.25">
      <c r="B627435" s="78"/>
      <c r="C627435" s="77"/>
    </row>
    <row r="627436" spans="2:3" x14ac:dyDescent="0.25">
      <c r="B627436" s="78"/>
      <c r="C627436" s="77"/>
    </row>
    <row r="627437" spans="2:3" x14ac:dyDescent="0.25">
      <c r="B627437" s="78"/>
      <c r="C627437" s="77"/>
    </row>
    <row r="627438" spans="2:3" x14ac:dyDescent="0.25">
      <c r="B627438" s="78"/>
      <c r="C627438" s="77"/>
    </row>
    <row r="627439" spans="2:3" x14ac:dyDescent="0.25">
      <c r="B627439" s="78"/>
      <c r="C627439" s="77"/>
    </row>
    <row r="627440" spans="2:3" x14ac:dyDescent="0.25">
      <c r="B627440" s="78"/>
      <c r="C627440" s="77"/>
    </row>
    <row r="627441" spans="2:3" x14ac:dyDescent="0.25">
      <c r="B627441" s="78"/>
      <c r="C627441" s="77"/>
    </row>
    <row r="627442" spans="2:3" x14ac:dyDescent="0.25">
      <c r="B627442" s="78"/>
      <c r="C627442" s="77"/>
    </row>
    <row r="627443" spans="2:3" x14ac:dyDescent="0.25">
      <c r="B627443" s="78"/>
      <c r="C627443" s="77"/>
    </row>
    <row r="627444" spans="2:3" x14ac:dyDescent="0.25">
      <c r="B627444" s="78"/>
      <c r="C627444" s="77"/>
    </row>
    <row r="627554" spans="2:3" x14ac:dyDescent="0.25">
      <c r="B627554" s="78"/>
      <c r="C627554" s="77"/>
    </row>
    <row r="627555" spans="2:3" x14ac:dyDescent="0.25">
      <c r="B627555" s="78"/>
      <c r="C627555" s="77"/>
    </row>
    <row r="627556" spans="2:3" x14ac:dyDescent="0.25">
      <c r="B627556" s="78"/>
      <c r="C627556" s="77"/>
    </row>
    <row r="627557" spans="2:3" x14ac:dyDescent="0.25">
      <c r="B627557" s="78"/>
      <c r="C627557" s="77"/>
    </row>
    <row r="627558" spans="2:3" x14ac:dyDescent="0.25">
      <c r="B627558" s="78"/>
      <c r="C627558" s="77"/>
    </row>
    <row r="627559" spans="2:3" x14ac:dyDescent="0.25">
      <c r="B627559" s="78"/>
      <c r="C627559" s="77"/>
    </row>
    <row r="627560" spans="2:3" x14ac:dyDescent="0.25">
      <c r="B627560" s="78"/>
      <c r="C627560" s="77"/>
    </row>
    <row r="627561" spans="2:3" x14ac:dyDescent="0.25">
      <c r="B627561" s="78"/>
      <c r="C627561" s="77"/>
    </row>
    <row r="627562" spans="2:3" x14ac:dyDescent="0.25">
      <c r="B627562" s="78"/>
      <c r="C627562" s="77"/>
    </row>
    <row r="627563" spans="2:3" x14ac:dyDescent="0.25">
      <c r="B627563" s="78"/>
      <c r="C627563" s="77"/>
    </row>
    <row r="627564" spans="2:3" x14ac:dyDescent="0.25">
      <c r="B627564" s="78"/>
      <c r="C627564" s="77"/>
    </row>
    <row r="627565" spans="2:3" x14ac:dyDescent="0.25">
      <c r="B627565" s="78"/>
      <c r="C627565" s="77"/>
    </row>
    <row r="627566" spans="2:3" x14ac:dyDescent="0.25">
      <c r="B627566" s="78"/>
      <c r="C627566" s="77"/>
    </row>
    <row r="627676" spans="2:3" x14ac:dyDescent="0.25">
      <c r="B627676" s="78"/>
      <c r="C627676" s="77"/>
    </row>
    <row r="627677" spans="2:3" x14ac:dyDescent="0.25">
      <c r="B627677" s="78"/>
      <c r="C627677" s="77"/>
    </row>
    <row r="627678" spans="2:3" x14ac:dyDescent="0.25">
      <c r="B627678" s="78"/>
      <c r="C627678" s="77"/>
    </row>
    <row r="627679" spans="2:3" x14ac:dyDescent="0.25">
      <c r="B627679" s="78"/>
      <c r="C627679" s="77"/>
    </row>
    <row r="627680" spans="2:3" x14ac:dyDescent="0.25">
      <c r="B627680" s="78"/>
      <c r="C627680" s="77"/>
    </row>
    <row r="627681" spans="2:3" x14ac:dyDescent="0.25">
      <c r="B627681" s="78"/>
      <c r="C627681" s="77"/>
    </row>
    <row r="627682" spans="2:3" x14ac:dyDescent="0.25">
      <c r="B627682" s="78"/>
      <c r="C627682" s="77"/>
    </row>
    <row r="627683" spans="2:3" x14ac:dyDescent="0.25">
      <c r="B627683" s="78"/>
      <c r="C627683" s="77"/>
    </row>
    <row r="627684" spans="2:3" x14ac:dyDescent="0.25">
      <c r="B627684" s="78"/>
      <c r="C627684" s="77"/>
    </row>
    <row r="627685" spans="2:3" x14ac:dyDescent="0.25">
      <c r="B627685" s="78"/>
      <c r="C627685" s="77"/>
    </row>
    <row r="627686" spans="2:3" x14ac:dyDescent="0.25">
      <c r="B627686" s="78"/>
      <c r="C627686" s="77"/>
    </row>
    <row r="627687" spans="2:3" x14ac:dyDescent="0.25">
      <c r="B627687" s="78"/>
      <c r="C627687" s="77"/>
    </row>
    <row r="627688" spans="2:3" x14ac:dyDescent="0.25">
      <c r="B627688" s="78"/>
      <c r="C627688" s="77"/>
    </row>
    <row r="627798" spans="2:3" x14ac:dyDescent="0.25">
      <c r="B627798" s="78"/>
      <c r="C627798" s="77"/>
    </row>
    <row r="627799" spans="2:3" x14ac:dyDescent="0.25">
      <c r="B627799" s="78"/>
      <c r="C627799" s="77"/>
    </row>
    <row r="627800" spans="2:3" x14ac:dyDescent="0.25">
      <c r="B627800" s="78"/>
      <c r="C627800" s="77"/>
    </row>
    <row r="627801" spans="2:3" x14ac:dyDescent="0.25">
      <c r="B627801" s="78"/>
      <c r="C627801" s="77"/>
    </row>
    <row r="627802" spans="2:3" x14ac:dyDescent="0.25">
      <c r="B627802" s="78"/>
      <c r="C627802" s="77"/>
    </row>
    <row r="627803" spans="2:3" x14ac:dyDescent="0.25">
      <c r="B627803" s="78"/>
      <c r="C627803" s="77"/>
    </row>
    <row r="627804" spans="2:3" x14ac:dyDescent="0.25">
      <c r="B627804" s="78"/>
      <c r="C627804" s="77"/>
    </row>
    <row r="627805" spans="2:3" x14ac:dyDescent="0.25">
      <c r="B627805" s="78"/>
      <c r="C627805" s="77"/>
    </row>
    <row r="627806" spans="2:3" x14ac:dyDescent="0.25">
      <c r="B627806" s="78"/>
      <c r="C627806" s="77"/>
    </row>
    <row r="627807" spans="2:3" x14ac:dyDescent="0.25">
      <c r="B627807" s="78"/>
      <c r="C627807" s="77"/>
    </row>
    <row r="627808" spans="2:3" x14ac:dyDescent="0.25">
      <c r="B627808" s="78"/>
      <c r="C627808" s="77"/>
    </row>
    <row r="627809" spans="2:3" x14ac:dyDescent="0.25">
      <c r="B627809" s="78"/>
      <c r="C627809" s="77"/>
    </row>
    <row r="627810" spans="2:3" x14ac:dyDescent="0.25">
      <c r="B627810" s="78"/>
      <c r="C627810" s="77"/>
    </row>
    <row r="627920" spans="2:3" x14ac:dyDescent="0.25">
      <c r="B627920" s="78"/>
      <c r="C627920" s="77"/>
    </row>
    <row r="627921" spans="2:3" x14ac:dyDescent="0.25">
      <c r="B627921" s="78"/>
      <c r="C627921" s="77"/>
    </row>
    <row r="627922" spans="2:3" x14ac:dyDescent="0.25">
      <c r="B627922" s="78"/>
      <c r="C627922" s="77"/>
    </row>
    <row r="627923" spans="2:3" x14ac:dyDescent="0.25">
      <c r="B627923" s="78"/>
      <c r="C627923" s="77"/>
    </row>
    <row r="627924" spans="2:3" x14ac:dyDescent="0.25">
      <c r="B627924" s="78"/>
      <c r="C627924" s="77"/>
    </row>
    <row r="627925" spans="2:3" x14ac:dyDescent="0.25">
      <c r="B627925" s="78"/>
      <c r="C627925" s="77"/>
    </row>
    <row r="627926" spans="2:3" x14ac:dyDescent="0.25">
      <c r="B627926" s="78"/>
      <c r="C627926" s="77"/>
    </row>
    <row r="627927" spans="2:3" x14ac:dyDescent="0.25">
      <c r="B627927" s="78"/>
      <c r="C627927" s="77"/>
    </row>
    <row r="627928" spans="2:3" x14ac:dyDescent="0.25">
      <c r="B627928" s="78"/>
      <c r="C627928" s="77"/>
    </row>
    <row r="627929" spans="2:3" x14ac:dyDescent="0.25">
      <c r="B627929" s="78"/>
      <c r="C627929" s="77"/>
    </row>
    <row r="627930" spans="2:3" x14ac:dyDescent="0.25">
      <c r="B627930" s="78"/>
      <c r="C627930" s="77"/>
    </row>
    <row r="627931" spans="2:3" x14ac:dyDescent="0.25">
      <c r="B627931" s="78"/>
      <c r="C627931" s="77"/>
    </row>
    <row r="627932" spans="2:3" x14ac:dyDescent="0.25">
      <c r="B627932" s="78"/>
      <c r="C627932" s="77"/>
    </row>
    <row r="628042" spans="2:3" x14ac:dyDescent="0.25">
      <c r="B628042" s="78"/>
      <c r="C628042" s="77"/>
    </row>
    <row r="628043" spans="2:3" x14ac:dyDescent="0.25">
      <c r="B628043" s="78"/>
      <c r="C628043" s="77"/>
    </row>
    <row r="628044" spans="2:3" x14ac:dyDescent="0.25">
      <c r="B628044" s="78"/>
      <c r="C628044" s="77"/>
    </row>
    <row r="628045" spans="2:3" x14ac:dyDescent="0.25">
      <c r="B628045" s="78"/>
      <c r="C628045" s="77"/>
    </row>
    <row r="628046" spans="2:3" x14ac:dyDescent="0.25">
      <c r="B628046" s="78"/>
      <c r="C628046" s="77"/>
    </row>
    <row r="628047" spans="2:3" x14ac:dyDescent="0.25">
      <c r="B628047" s="78"/>
      <c r="C628047" s="77"/>
    </row>
    <row r="628048" spans="2:3" x14ac:dyDescent="0.25">
      <c r="B628048" s="78"/>
      <c r="C628048" s="77"/>
    </row>
    <row r="628049" spans="2:3" x14ac:dyDescent="0.25">
      <c r="B628049" s="78"/>
      <c r="C628049" s="77"/>
    </row>
    <row r="628050" spans="2:3" x14ac:dyDescent="0.25">
      <c r="B628050" s="78"/>
      <c r="C628050" s="77"/>
    </row>
    <row r="628051" spans="2:3" x14ac:dyDescent="0.25">
      <c r="B628051" s="78"/>
      <c r="C628051" s="77"/>
    </row>
    <row r="628052" spans="2:3" x14ac:dyDescent="0.25">
      <c r="B628052" s="78"/>
      <c r="C628052" s="77"/>
    </row>
    <row r="628053" spans="2:3" x14ac:dyDescent="0.25">
      <c r="B628053" s="78"/>
      <c r="C628053" s="77"/>
    </row>
    <row r="628054" spans="2:3" x14ac:dyDescent="0.25">
      <c r="B628054" s="78"/>
      <c r="C628054" s="77"/>
    </row>
    <row r="628164" spans="2:3" x14ac:dyDescent="0.25">
      <c r="B628164" s="78"/>
      <c r="C628164" s="77"/>
    </row>
    <row r="628165" spans="2:3" x14ac:dyDescent="0.25">
      <c r="B628165" s="78"/>
      <c r="C628165" s="77"/>
    </row>
    <row r="628166" spans="2:3" x14ac:dyDescent="0.25">
      <c r="B628166" s="78"/>
      <c r="C628166" s="77"/>
    </row>
    <row r="628167" spans="2:3" x14ac:dyDescent="0.25">
      <c r="B628167" s="78"/>
      <c r="C628167" s="77"/>
    </row>
    <row r="628168" spans="2:3" x14ac:dyDescent="0.25">
      <c r="B628168" s="78"/>
      <c r="C628168" s="77"/>
    </row>
    <row r="628169" spans="2:3" x14ac:dyDescent="0.25">
      <c r="B628169" s="78"/>
      <c r="C628169" s="77"/>
    </row>
    <row r="628170" spans="2:3" x14ac:dyDescent="0.25">
      <c r="B628170" s="78"/>
      <c r="C628170" s="77"/>
    </row>
    <row r="628171" spans="2:3" x14ac:dyDescent="0.25">
      <c r="B628171" s="78"/>
      <c r="C628171" s="77"/>
    </row>
    <row r="628172" spans="2:3" x14ac:dyDescent="0.25">
      <c r="B628172" s="78"/>
      <c r="C628172" s="77"/>
    </row>
    <row r="628173" spans="2:3" x14ac:dyDescent="0.25">
      <c r="B628173" s="78"/>
      <c r="C628173" s="77"/>
    </row>
    <row r="628174" spans="2:3" x14ac:dyDescent="0.25">
      <c r="B628174" s="78"/>
      <c r="C628174" s="77"/>
    </row>
    <row r="628175" spans="2:3" x14ac:dyDescent="0.25">
      <c r="B628175" s="78"/>
      <c r="C628175" s="77"/>
    </row>
    <row r="628176" spans="2:3" x14ac:dyDescent="0.25">
      <c r="B628176" s="78"/>
      <c r="C628176" s="77"/>
    </row>
    <row r="628286" spans="2:3" x14ac:dyDescent="0.25">
      <c r="B628286" s="78"/>
      <c r="C628286" s="77"/>
    </row>
    <row r="628287" spans="2:3" x14ac:dyDescent="0.25">
      <c r="B628287" s="78"/>
      <c r="C628287" s="77"/>
    </row>
    <row r="628288" spans="2:3" x14ac:dyDescent="0.25">
      <c r="B628288" s="78"/>
      <c r="C628288" s="77"/>
    </row>
    <row r="628289" spans="2:3" x14ac:dyDescent="0.25">
      <c r="B628289" s="78"/>
      <c r="C628289" s="77"/>
    </row>
    <row r="628290" spans="2:3" x14ac:dyDescent="0.25">
      <c r="B628290" s="78"/>
      <c r="C628290" s="77"/>
    </row>
    <row r="628291" spans="2:3" x14ac:dyDescent="0.25">
      <c r="B628291" s="78"/>
      <c r="C628291" s="77"/>
    </row>
    <row r="628292" spans="2:3" x14ac:dyDescent="0.25">
      <c r="B628292" s="78"/>
      <c r="C628292" s="77"/>
    </row>
    <row r="628293" spans="2:3" x14ac:dyDescent="0.25">
      <c r="B628293" s="78"/>
      <c r="C628293" s="77"/>
    </row>
    <row r="628294" spans="2:3" x14ac:dyDescent="0.25">
      <c r="B628294" s="78"/>
      <c r="C628294" s="77"/>
    </row>
    <row r="628295" spans="2:3" x14ac:dyDescent="0.25">
      <c r="B628295" s="78"/>
      <c r="C628295" s="77"/>
    </row>
    <row r="628296" spans="2:3" x14ac:dyDescent="0.25">
      <c r="B628296" s="78"/>
      <c r="C628296" s="77"/>
    </row>
    <row r="628297" spans="2:3" x14ac:dyDescent="0.25">
      <c r="B628297" s="78"/>
      <c r="C628297" s="77"/>
    </row>
    <row r="628298" spans="2:3" x14ac:dyDescent="0.25">
      <c r="B628298" s="78"/>
      <c r="C628298" s="77"/>
    </row>
    <row r="628408" spans="2:3" x14ac:dyDescent="0.25">
      <c r="B628408" s="78"/>
      <c r="C628408" s="77"/>
    </row>
    <row r="628409" spans="2:3" x14ac:dyDescent="0.25">
      <c r="B628409" s="78"/>
      <c r="C628409" s="77"/>
    </row>
    <row r="628410" spans="2:3" x14ac:dyDescent="0.25">
      <c r="B628410" s="78"/>
      <c r="C628410" s="77"/>
    </row>
    <row r="628411" spans="2:3" x14ac:dyDescent="0.25">
      <c r="B628411" s="78"/>
      <c r="C628411" s="77"/>
    </row>
    <row r="628412" spans="2:3" x14ac:dyDescent="0.25">
      <c r="B628412" s="78"/>
      <c r="C628412" s="77"/>
    </row>
    <row r="628413" spans="2:3" x14ac:dyDescent="0.25">
      <c r="B628413" s="78"/>
      <c r="C628413" s="77"/>
    </row>
    <row r="628414" spans="2:3" x14ac:dyDescent="0.25">
      <c r="B628414" s="78"/>
      <c r="C628414" s="77"/>
    </row>
    <row r="628415" spans="2:3" x14ac:dyDescent="0.25">
      <c r="B628415" s="78"/>
      <c r="C628415" s="77"/>
    </row>
    <row r="628416" spans="2:3" x14ac:dyDescent="0.25">
      <c r="B628416" s="78"/>
      <c r="C628416" s="77"/>
    </row>
    <row r="628417" spans="2:3" x14ac:dyDescent="0.25">
      <c r="B628417" s="78"/>
      <c r="C628417" s="77"/>
    </row>
    <row r="628418" spans="2:3" x14ac:dyDescent="0.25">
      <c r="B628418" s="78"/>
      <c r="C628418" s="77"/>
    </row>
    <row r="628419" spans="2:3" x14ac:dyDescent="0.25">
      <c r="B628419" s="78"/>
      <c r="C628419" s="77"/>
    </row>
    <row r="628420" spans="2:3" x14ac:dyDescent="0.25">
      <c r="B628420" s="78"/>
      <c r="C628420" s="77"/>
    </row>
    <row r="628530" spans="2:3" x14ac:dyDescent="0.25">
      <c r="B628530" s="78"/>
      <c r="C628530" s="77"/>
    </row>
    <row r="628531" spans="2:3" x14ac:dyDescent="0.25">
      <c r="B628531" s="78"/>
      <c r="C628531" s="77"/>
    </row>
    <row r="628532" spans="2:3" x14ac:dyDescent="0.25">
      <c r="B628532" s="78"/>
      <c r="C628532" s="77"/>
    </row>
    <row r="628533" spans="2:3" x14ac:dyDescent="0.25">
      <c r="B628533" s="78"/>
      <c r="C628533" s="77"/>
    </row>
    <row r="628534" spans="2:3" x14ac:dyDescent="0.25">
      <c r="B628534" s="78"/>
      <c r="C628534" s="77"/>
    </row>
    <row r="628535" spans="2:3" x14ac:dyDescent="0.25">
      <c r="B628535" s="78"/>
      <c r="C628535" s="77"/>
    </row>
    <row r="628536" spans="2:3" x14ac:dyDescent="0.25">
      <c r="B628536" s="78"/>
      <c r="C628536" s="77"/>
    </row>
    <row r="628537" spans="2:3" x14ac:dyDescent="0.25">
      <c r="B628537" s="78"/>
      <c r="C628537" s="77"/>
    </row>
    <row r="628538" spans="2:3" x14ac:dyDescent="0.25">
      <c r="B628538" s="78"/>
      <c r="C628538" s="77"/>
    </row>
    <row r="628539" spans="2:3" x14ac:dyDescent="0.25">
      <c r="B628539" s="78"/>
      <c r="C628539" s="77"/>
    </row>
    <row r="628540" spans="2:3" x14ac:dyDescent="0.25">
      <c r="B628540" s="78"/>
      <c r="C628540" s="77"/>
    </row>
    <row r="628541" spans="2:3" x14ac:dyDescent="0.25">
      <c r="B628541" s="78"/>
      <c r="C628541" s="77"/>
    </row>
    <row r="628542" spans="2:3" x14ac:dyDescent="0.25">
      <c r="B628542" s="78"/>
      <c r="C628542" s="77"/>
    </row>
    <row r="628652" spans="2:3" x14ac:dyDescent="0.25">
      <c r="B628652" s="78"/>
      <c r="C628652" s="77"/>
    </row>
    <row r="628653" spans="2:3" x14ac:dyDescent="0.25">
      <c r="B628653" s="78"/>
      <c r="C628653" s="77"/>
    </row>
    <row r="628654" spans="2:3" x14ac:dyDescent="0.25">
      <c r="B628654" s="78"/>
      <c r="C628654" s="77"/>
    </row>
    <row r="628655" spans="2:3" x14ac:dyDescent="0.25">
      <c r="B628655" s="78"/>
      <c r="C628655" s="77"/>
    </row>
    <row r="628656" spans="2:3" x14ac:dyDescent="0.25">
      <c r="B628656" s="78"/>
      <c r="C628656" s="77"/>
    </row>
    <row r="628657" spans="2:3" x14ac:dyDescent="0.25">
      <c r="B628657" s="78"/>
      <c r="C628657" s="77"/>
    </row>
    <row r="628658" spans="2:3" x14ac:dyDescent="0.25">
      <c r="B628658" s="78"/>
      <c r="C628658" s="77"/>
    </row>
    <row r="628659" spans="2:3" x14ac:dyDescent="0.25">
      <c r="B628659" s="78"/>
      <c r="C628659" s="77"/>
    </row>
    <row r="628660" spans="2:3" x14ac:dyDescent="0.25">
      <c r="B628660" s="78"/>
      <c r="C628660" s="77"/>
    </row>
    <row r="628661" spans="2:3" x14ac:dyDescent="0.25">
      <c r="B628661" s="78"/>
      <c r="C628661" s="77"/>
    </row>
    <row r="628662" spans="2:3" x14ac:dyDescent="0.25">
      <c r="B628662" s="78"/>
      <c r="C628662" s="77"/>
    </row>
    <row r="628663" spans="2:3" x14ac:dyDescent="0.25">
      <c r="B628663" s="78"/>
      <c r="C628663" s="77"/>
    </row>
    <row r="628664" spans="2:3" x14ac:dyDescent="0.25">
      <c r="B628664" s="78"/>
      <c r="C628664" s="77"/>
    </row>
    <row r="628774" spans="2:3" x14ac:dyDescent="0.25">
      <c r="B628774" s="78"/>
      <c r="C628774" s="77"/>
    </row>
    <row r="628775" spans="2:3" x14ac:dyDescent="0.25">
      <c r="B628775" s="78"/>
      <c r="C628775" s="77"/>
    </row>
    <row r="628776" spans="2:3" x14ac:dyDescent="0.25">
      <c r="B628776" s="78"/>
      <c r="C628776" s="77"/>
    </row>
    <row r="628777" spans="2:3" x14ac:dyDescent="0.25">
      <c r="B628777" s="78"/>
      <c r="C628777" s="77"/>
    </row>
    <row r="628778" spans="2:3" x14ac:dyDescent="0.25">
      <c r="B628778" s="78"/>
      <c r="C628778" s="77"/>
    </row>
    <row r="628779" spans="2:3" x14ac:dyDescent="0.25">
      <c r="B628779" s="78"/>
      <c r="C628779" s="77"/>
    </row>
    <row r="628780" spans="2:3" x14ac:dyDescent="0.25">
      <c r="B628780" s="78"/>
      <c r="C628780" s="77"/>
    </row>
    <row r="628781" spans="2:3" x14ac:dyDescent="0.25">
      <c r="B628781" s="78"/>
      <c r="C628781" s="77"/>
    </row>
    <row r="628782" spans="2:3" x14ac:dyDescent="0.25">
      <c r="B628782" s="78"/>
      <c r="C628782" s="77"/>
    </row>
    <row r="628783" spans="2:3" x14ac:dyDescent="0.25">
      <c r="B628783" s="78"/>
      <c r="C628783" s="77"/>
    </row>
    <row r="628784" spans="2:3" x14ac:dyDescent="0.25">
      <c r="B628784" s="78"/>
      <c r="C628784" s="77"/>
    </row>
    <row r="628785" spans="2:3" x14ac:dyDescent="0.25">
      <c r="B628785" s="78"/>
      <c r="C628785" s="77"/>
    </row>
    <row r="628786" spans="2:3" x14ac:dyDescent="0.25">
      <c r="B628786" s="78"/>
      <c r="C628786" s="77"/>
    </row>
    <row r="628896" spans="2:3" x14ac:dyDescent="0.25">
      <c r="B628896" s="78"/>
      <c r="C628896" s="77"/>
    </row>
    <row r="628897" spans="2:3" x14ac:dyDescent="0.25">
      <c r="B628897" s="78"/>
      <c r="C628897" s="77"/>
    </row>
    <row r="628898" spans="2:3" x14ac:dyDescent="0.25">
      <c r="B628898" s="78"/>
      <c r="C628898" s="77"/>
    </row>
    <row r="628899" spans="2:3" x14ac:dyDescent="0.25">
      <c r="B628899" s="78"/>
      <c r="C628899" s="77"/>
    </row>
    <row r="628900" spans="2:3" x14ac:dyDescent="0.25">
      <c r="B628900" s="78"/>
      <c r="C628900" s="77"/>
    </row>
    <row r="628901" spans="2:3" x14ac:dyDescent="0.25">
      <c r="B628901" s="78"/>
      <c r="C628901" s="77"/>
    </row>
    <row r="628902" spans="2:3" x14ac:dyDescent="0.25">
      <c r="B628902" s="78"/>
      <c r="C628902" s="77"/>
    </row>
    <row r="628903" spans="2:3" x14ac:dyDescent="0.25">
      <c r="B628903" s="78"/>
      <c r="C628903" s="77"/>
    </row>
    <row r="628904" spans="2:3" x14ac:dyDescent="0.25">
      <c r="B628904" s="78"/>
      <c r="C628904" s="77"/>
    </row>
    <row r="628905" spans="2:3" x14ac:dyDescent="0.25">
      <c r="B628905" s="78"/>
      <c r="C628905" s="77"/>
    </row>
    <row r="628906" spans="2:3" x14ac:dyDescent="0.25">
      <c r="B628906" s="78"/>
      <c r="C628906" s="77"/>
    </row>
    <row r="628907" spans="2:3" x14ac:dyDescent="0.25">
      <c r="B628907" s="78"/>
      <c r="C628907" s="77"/>
    </row>
    <row r="628908" spans="2:3" x14ac:dyDescent="0.25">
      <c r="B628908" s="78"/>
      <c r="C628908" s="77"/>
    </row>
    <row r="629018" spans="2:3" x14ac:dyDescent="0.25">
      <c r="B629018" s="78"/>
      <c r="C629018" s="77"/>
    </row>
    <row r="629019" spans="2:3" x14ac:dyDescent="0.25">
      <c r="B629019" s="78"/>
      <c r="C629019" s="77"/>
    </row>
    <row r="629020" spans="2:3" x14ac:dyDescent="0.25">
      <c r="B629020" s="78"/>
      <c r="C629020" s="77"/>
    </row>
    <row r="629021" spans="2:3" x14ac:dyDescent="0.25">
      <c r="B629021" s="78"/>
      <c r="C629021" s="77"/>
    </row>
    <row r="629022" spans="2:3" x14ac:dyDescent="0.25">
      <c r="B629022" s="78"/>
      <c r="C629022" s="77"/>
    </row>
    <row r="629023" spans="2:3" x14ac:dyDescent="0.25">
      <c r="B629023" s="78"/>
      <c r="C629023" s="77"/>
    </row>
    <row r="629024" spans="2:3" x14ac:dyDescent="0.25">
      <c r="B629024" s="78"/>
      <c r="C629024" s="77"/>
    </row>
    <row r="629025" spans="2:3" x14ac:dyDescent="0.25">
      <c r="B629025" s="78"/>
      <c r="C629025" s="77"/>
    </row>
    <row r="629026" spans="2:3" x14ac:dyDescent="0.25">
      <c r="B629026" s="78"/>
      <c r="C629026" s="77"/>
    </row>
    <row r="629027" spans="2:3" x14ac:dyDescent="0.25">
      <c r="B629027" s="78"/>
      <c r="C629027" s="77"/>
    </row>
    <row r="629028" spans="2:3" x14ac:dyDescent="0.25">
      <c r="B629028" s="78"/>
      <c r="C629028" s="77"/>
    </row>
    <row r="629029" spans="2:3" x14ac:dyDescent="0.25">
      <c r="B629029" s="78"/>
      <c r="C629029" s="77"/>
    </row>
    <row r="629030" spans="2:3" x14ac:dyDescent="0.25">
      <c r="B629030" s="78"/>
      <c r="C629030" s="77"/>
    </row>
    <row r="629140" spans="2:3" x14ac:dyDescent="0.25">
      <c r="B629140" s="78"/>
      <c r="C629140" s="77"/>
    </row>
    <row r="629141" spans="2:3" x14ac:dyDescent="0.25">
      <c r="B629141" s="78"/>
      <c r="C629141" s="77"/>
    </row>
    <row r="629142" spans="2:3" x14ac:dyDescent="0.25">
      <c r="B629142" s="78"/>
      <c r="C629142" s="77"/>
    </row>
    <row r="629143" spans="2:3" x14ac:dyDescent="0.25">
      <c r="B629143" s="78"/>
      <c r="C629143" s="77"/>
    </row>
    <row r="629144" spans="2:3" x14ac:dyDescent="0.25">
      <c r="B629144" s="78"/>
      <c r="C629144" s="77"/>
    </row>
    <row r="629145" spans="2:3" x14ac:dyDescent="0.25">
      <c r="B629145" s="78"/>
      <c r="C629145" s="77"/>
    </row>
    <row r="629146" spans="2:3" x14ac:dyDescent="0.25">
      <c r="B629146" s="78"/>
      <c r="C629146" s="77"/>
    </row>
    <row r="629147" spans="2:3" x14ac:dyDescent="0.25">
      <c r="B629147" s="78"/>
      <c r="C629147" s="77"/>
    </row>
    <row r="629148" spans="2:3" x14ac:dyDescent="0.25">
      <c r="B629148" s="78"/>
      <c r="C629148" s="77"/>
    </row>
    <row r="629149" spans="2:3" x14ac:dyDescent="0.25">
      <c r="B629149" s="78"/>
      <c r="C629149" s="77"/>
    </row>
    <row r="629150" spans="2:3" x14ac:dyDescent="0.25">
      <c r="B629150" s="78"/>
      <c r="C629150" s="77"/>
    </row>
    <row r="629151" spans="2:3" x14ac:dyDescent="0.25">
      <c r="B629151" s="78"/>
      <c r="C629151" s="77"/>
    </row>
    <row r="629152" spans="2:3" x14ac:dyDescent="0.25">
      <c r="B629152" s="78"/>
      <c r="C629152" s="77"/>
    </row>
    <row r="629262" spans="2:3" x14ac:dyDescent="0.25">
      <c r="B629262" s="78"/>
      <c r="C629262" s="77"/>
    </row>
    <row r="629263" spans="2:3" x14ac:dyDescent="0.25">
      <c r="B629263" s="78"/>
      <c r="C629263" s="77"/>
    </row>
    <row r="629264" spans="2:3" x14ac:dyDescent="0.25">
      <c r="B629264" s="78"/>
      <c r="C629264" s="77"/>
    </row>
    <row r="629265" spans="2:3" x14ac:dyDescent="0.25">
      <c r="B629265" s="78"/>
      <c r="C629265" s="77"/>
    </row>
    <row r="629266" spans="2:3" x14ac:dyDescent="0.25">
      <c r="B629266" s="78"/>
      <c r="C629266" s="77"/>
    </row>
    <row r="629267" spans="2:3" x14ac:dyDescent="0.25">
      <c r="B629267" s="78"/>
      <c r="C629267" s="77"/>
    </row>
    <row r="629268" spans="2:3" x14ac:dyDescent="0.25">
      <c r="B629268" s="78"/>
      <c r="C629268" s="77"/>
    </row>
    <row r="629269" spans="2:3" x14ac:dyDescent="0.25">
      <c r="B629269" s="78"/>
      <c r="C629269" s="77"/>
    </row>
    <row r="629270" spans="2:3" x14ac:dyDescent="0.25">
      <c r="B629270" s="78"/>
      <c r="C629270" s="77"/>
    </row>
    <row r="629271" spans="2:3" x14ac:dyDescent="0.25">
      <c r="B629271" s="78"/>
      <c r="C629271" s="77"/>
    </row>
    <row r="629272" spans="2:3" x14ac:dyDescent="0.25">
      <c r="B629272" s="78"/>
      <c r="C629272" s="77"/>
    </row>
    <row r="629273" spans="2:3" x14ac:dyDescent="0.25">
      <c r="B629273" s="78"/>
      <c r="C629273" s="77"/>
    </row>
    <row r="629274" spans="2:3" x14ac:dyDescent="0.25">
      <c r="B629274" s="78"/>
      <c r="C629274" s="77"/>
    </row>
    <row r="629384" spans="2:3" x14ac:dyDescent="0.25">
      <c r="B629384" s="78"/>
      <c r="C629384" s="77"/>
    </row>
    <row r="629385" spans="2:3" x14ac:dyDescent="0.25">
      <c r="B629385" s="78"/>
      <c r="C629385" s="77"/>
    </row>
    <row r="629386" spans="2:3" x14ac:dyDescent="0.25">
      <c r="B629386" s="78"/>
      <c r="C629386" s="77"/>
    </row>
    <row r="629387" spans="2:3" x14ac:dyDescent="0.25">
      <c r="B629387" s="78"/>
      <c r="C629387" s="77"/>
    </row>
    <row r="629388" spans="2:3" x14ac:dyDescent="0.25">
      <c r="B629388" s="78"/>
      <c r="C629388" s="77"/>
    </row>
    <row r="629389" spans="2:3" x14ac:dyDescent="0.25">
      <c r="B629389" s="78"/>
      <c r="C629389" s="77"/>
    </row>
    <row r="629390" spans="2:3" x14ac:dyDescent="0.25">
      <c r="B629390" s="78"/>
      <c r="C629390" s="77"/>
    </row>
    <row r="629391" spans="2:3" x14ac:dyDescent="0.25">
      <c r="B629391" s="78"/>
      <c r="C629391" s="77"/>
    </row>
    <row r="629392" spans="2:3" x14ac:dyDescent="0.25">
      <c r="B629392" s="78"/>
      <c r="C629392" s="77"/>
    </row>
    <row r="629393" spans="2:3" x14ac:dyDescent="0.25">
      <c r="B629393" s="78"/>
      <c r="C629393" s="77"/>
    </row>
    <row r="629394" spans="2:3" x14ac:dyDescent="0.25">
      <c r="B629394" s="78"/>
      <c r="C629394" s="77"/>
    </row>
    <row r="629395" spans="2:3" x14ac:dyDescent="0.25">
      <c r="B629395" s="78"/>
      <c r="C629395" s="77"/>
    </row>
    <row r="629396" spans="2:3" x14ac:dyDescent="0.25">
      <c r="B629396" s="78"/>
      <c r="C629396" s="77"/>
    </row>
    <row r="629506" spans="2:3" x14ac:dyDescent="0.25">
      <c r="B629506" s="78"/>
      <c r="C629506" s="77"/>
    </row>
    <row r="629507" spans="2:3" x14ac:dyDescent="0.25">
      <c r="B629507" s="78"/>
      <c r="C629507" s="77"/>
    </row>
    <row r="629508" spans="2:3" x14ac:dyDescent="0.25">
      <c r="B629508" s="78"/>
      <c r="C629508" s="77"/>
    </row>
    <row r="629509" spans="2:3" x14ac:dyDescent="0.25">
      <c r="B629509" s="78"/>
      <c r="C629509" s="77"/>
    </row>
    <row r="629510" spans="2:3" x14ac:dyDescent="0.25">
      <c r="B629510" s="78"/>
      <c r="C629510" s="77"/>
    </row>
    <row r="629511" spans="2:3" x14ac:dyDescent="0.25">
      <c r="B629511" s="78"/>
      <c r="C629511" s="77"/>
    </row>
    <row r="629512" spans="2:3" x14ac:dyDescent="0.25">
      <c r="B629512" s="78"/>
      <c r="C629512" s="77"/>
    </row>
    <row r="629513" spans="2:3" x14ac:dyDescent="0.25">
      <c r="B629513" s="78"/>
      <c r="C629513" s="77"/>
    </row>
    <row r="629514" spans="2:3" x14ac:dyDescent="0.25">
      <c r="B629514" s="78"/>
      <c r="C629514" s="77"/>
    </row>
    <row r="629515" spans="2:3" x14ac:dyDescent="0.25">
      <c r="B629515" s="78"/>
      <c r="C629515" s="77"/>
    </row>
    <row r="629516" spans="2:3" x14ac:dyDescent="0.25">
      <c r="B629516" s="78"/>
      <c r="C629516" s="77"/>
    </row>
    <row r="629517" spans="2:3" x14ac:dyDescent="0.25">
      <c r="B629517" s="78"/>
      <c r="C629517" s="77"/>
    </row>
    <row r="629518" spans="2:3" x14ac:dyDescent="0.25">
      <c r="B629518" s="78"/>
      <c r="C629518" s="77"/>
    </row>
    <row r="629628" spans="2:3" x14ac:dyDescent="0.25">
      <c r="B629628" s="78"/>
      <c r="C629628" s="77"/>
    </row>
    <row r="629629" spans="2:3" x14ac:dyDescent="0.25">
      <c r="B629629" s="78"/>
      <c r="C629629" s="77"/>
    </row>
    <row r="629630" spans="2:3" x14ac:dyDescent="0.25">
      <c r="B629630" s="78"/>
      <c r="C629630" s="77"/>
    </row>
    <row r="629631" spans="2:3" x14ac:dyDescent="0.25">
      <c r="B629631" s="78"/>
      <c r="C629631" s="77"/>
    </row>
    <row r="629632" spans="2:3" x14ac:dyDescent="0.25">
      <c r="B629632" s="78"/>
      <c r="C629632" s="77"/>
    </row>
    <row r="629633" spans="2:3" x14ac:dyDescent="0.25">
      <c r="B629633" s="78"/>
      <c r="C629633" s="77"/>
    </row>
    <row r="629634" spans="2:3" x14ac:dyDescent="0.25">
      <c r="B629634" s="78"/>
      <c r="C629634" s="77"/>
    </row>
    <row r="629635" spans="2:3" x14ac:dyDescent="0.25">
      <c r="B629635" s="78"/>
      <c r="C629635" s="77"/>
    </row>
    <row r="629636" spans="2:3" x14ac:dyDescent="0.25">
      <c r="B629636" s="78"/>
      <c r="C629636" s="77"/>
    </row>
    <row r="629637" spans="2:3" x14ac:dyDescent="0.25">
      <c r="B629637" s="78"/>
      <c r="C629637" s="77"/>
    </row>
    <row r="629638" spans="2:3" x14ac:dyDescent="0.25">
      <c r="B629638" s="78"/>
      <c r="C629638" s="77"/>
    </row>
    <row r="629639" spans="2:3" x14ac:dyDescent="0.25">
      <c r="B629639" s="78"/>
      <c r="C629639" s="77"/>
    </row>
    <row r="629640" spans="2:3" x14ac:dyDescent="0.25">
      <c r="B629640" s="78"/>
      <c r="C629640" s="77"/>
    </row>
    <row r="629750" spans="2:3" x14ac:dyDescent="0.25">
      <c r="B629750" s="78"/>
      <c r="C629750" s="77"/>
    </row>
    <row r="629751" spans="2:3" x14ac:dyDescent="0.25">
      <c r="B629751" s="78"/>
      <c r="C629751" s="77"/>
    </row>
    <row r="629752" spans="2:3" x14ac:dyDescent="0.25">
      <c r="B629752" s="78"/>
      <c r="C629752" s="77"/>
    </row>
    <row r="629753" spans="2:3" x14ac:dyDescent="0.25">
      <c r="B629753" s="78"/>
      <c r="C629753" s="77"/>
    </row>
    <row r="629754" spans="2:3" x14ac:dyDescent="0.25">
      <c r="B629754" s="78"/>
      <c r="C629754" s="77"/>
    </row>
    <row r="629755" spans="2:3" x14ac:dyDescent="0.25">
      <c r="B629755" s="78"/>
      <c r="C629755" s="77"/>
    </row>
    <row r="629756" spans="2:3" x14ac:dyDescent="0.25">
      <c r="B629756" s="78"/>
      <c r="C629756" s="77"/>
    </row>
    <row r="629757" spans="2:3" x14ac:dyDescent="0.25">
      <c r="B629757" s="78"/>
      <c r="C629757" s="77"/>
    </row>
    <row r="629758" spans="2:3" x14ac:dyDescent="0.25">
      <c r="B629758" s="78"/>
      <c r="C629758" s="77"/>
    </row>
    <row r="629759" spans="2:3" x14ac:dyDescent="0.25">
      <c r="B629759" s="78"/>
      <c r="C629759" s="77"/>
    </row>
    <row r="629760" spans="2:3" x14ac:dyDescent="0.25">
      <c r="B629760" s="78"/>
      <c r="C629760" s="77"/>
    </row>
    <row r="629761" spans="2:3" x14ac:dyDescent="0.25">
      <c r="B629761" s="78"/>
      <c r="C629761" s="77"/>
    </row>
    <row r="629762" spans="2:3" x14ac:dyDescent="0.25">
      <c r="B629762" s="78"/>
      <c r="C629762" s="77"/>
    </row>
    <row r="629872" spans="2:3" x14ac:dyDescent="0.25">
      <c r="B629872" s="78"/>
      <c r="C629872" s="77"/>
    </row>
    <row r="629873" spans="2:3" x14ac:dyDescent="0.25">
      <c r="B629873" s="78"/>
      <c r="C629873" s="77"/>
    </row>
    <row r="629874" spans="2:3" x14ac:dyDescent="0.25">
      <c r="B629874" s="78"/>
      <c r="C629874" s="77"/>
    </row>
    <row r="629875" spans="2:3" x14ac:dyDescent="0.25">
      <c r="B629875" s="78"/>
      <c r="C629875" s="77"/>
    </row>
    <row r="629876" spans="2:3" x14ac:dyDescent="0.25">
      <c r="B629876" s="78"/>
      <c r="C629876" s="77"/>
    </row>
    <row r="629877" spans="2:3" x14ac:dyDescent="0.25">
      <c r="B629877" s="78"/>
      <c r="C629877" s="77"/>
    </row>
    <row r="629878" spans="2:3" x14ac:dyDescent="0.25">
      <c r="B629878" s="78"/>
      <c r="C629878" s="77"/>
    </row>
    <row r="629879" spans="2:3" x14ac:dyDescent="0.25">
      <c r="B629879" s="78"/>
      <c r="C629879" s="77"/>
    </row>
    <row r="629880" spans="2:3" x14ac:dyDescent="0.25">
      <c r="B629880" s="78"/>
      <c r="C629880" s="77"/>
    </row>
    <row r="629881" spans="2:3" x14ac:dyDescent="0.25">
      <c r="B629881" s="78"/>
      <c r="C629881" s="77"/>
    </row>
    <row r="629882" spans="2:3" x14ac:dyDescent="0.25">
      <c r="B629882" s="78"/>
      <c r="C629882" s="77"/>
    </row>
    <row r="629883" spans="2:3" x14ac:dyDescent="0.25">
      <c r="B629883" s="78"/>
      <c r="C629883" s="77"/>
    </row>
    <row r="629884" spans="2:3" x14ac:dyDescent="0.25">
      <c r="B629884" s="78"/>
      <c r="C629884" s="77"/>
    </row>
    <row r="629994" spans="2:3" x14ac:dyDescent="0.25">
      <c r="B629994" s="78"/>
      <c r="C629994" s="77"/>
    </row>
    <row r="629995" spans="2:3" x14ac:dyDescent="0.25">
      <c r="B629995" s="78"/>
      <c r="C629995" s="77"/>
    </row>
    <row r="629996" spans="2:3" x14ac:dyDescent="0.25">
      <c r="B629996" s="78"/>
      <c r="C629996" s="77"/>
    </row>
    <row r="629997" spans="2:3" x14ac:dyDescent="0.25">
      <c r="B629997" s="78"/>
      <c r="C629997" s="77"/>
    </row>
    <row r="629998" spans="2:3" x14ac:dyDescent="0.25">
      <c r="B629998" s="78"/>
      <c r="C629998" s="77"/>
    </row>
    <row r="629999" spans="2:3" x14ac:dyDescent="0.25">
      <c r="B629999" s="78"/>
      <c r="C629999" s="77"/>
    </row>
    <row r="630000" spans="2:3" x14ac:dyDescent="0.25">
      <c r="B630000" s="78"/>
      <c r="C630000" s="77"/>
    </row>
    <row r="630001" spans="2:3" x14ac:dyDescent="0.25">
      <c r="B630001" s="78"/>
      <c r="C630001" s="77"/>
    </row>
    <row r="630002" spans="2:3" x14ac:dyDescent="0.25">
      <c r="B630002" s="78"/>
      <c r="C630002" s="77"/>
    </row>
    <row r="630003" spans="2:3" x14ac:dyDescent="0.25">
      <c r="B630003" s="78"/>
      <c r="C630003" s="77"/>
    </row>
    <row r="630004" spans="2:3" x14ac:dyDescent="0.25">
      <c r="B630004" s="78"/>
      <c r="C630004" s="77"/>
    </row>
    <row r="630005" spans="2:3" x14ac:dyDescent="0.25">
      <c r="B630005" s="78"/>
      <c r="C630005" s="77"/>
    </row>
    <row r="630006" spans="2:3" x14ac:dyDescent="0.25">
      <c r="B630006" s="78"/>
      <c r="C630006" s="77"/>
    </row>
    <row r="630116" spans="2:3" x14ac:dyDescent="0.25">
      <c r="B630116" s="78"/>
      <c r="C630116" s="77"/>
    </row>
    <row r="630117" spans="2:3" x14ac:dyDescent="0.25">
      <c r="B630117" s="78"/>
      <c r="C630117" s="77"/>
    </row>
    <row r="630118" spans="2:3" x14ac:dyDescent="0.25">
      <c r="B630118" s="78"/>
      <c r="C630118" s="77"/>
    </row>
    <row r="630119" spans="2:3" x14ac:dyDescent="0.25">
      <c r="B630119" s="78"/>
      <c r="C630119" s="77"/>
    </row>
    <row r="630120" spans="2:3" x14ac:dyDescent="0.25">
      <c r="B630120" s="78"/>
      <c r="C630120" s="77"/>
    </row>
    <row r="630121" spans="2:3" x14ac:dyDescent="0.25">
      <c r="B630121" s="78"/>
      <c r="C630121" s="77"/>
    </row>
    <row r="630122" spans="2:3" x14ac:dyDescent="0.25">
      <c r="B630122" s="78"/>
      <c r="C630122" s="77"/>
    </row>
    <row r="630123" spans="2:3" x14ac:dyDescent="0.25">
      <c r="B630123" s="78"/>
      <c r="C630123" s="77"/>
    </row>
    <row r="630124" spans="2:3" x14ac:dyDescent="0.25">
      <c r="B630124" s="78"/>
      <c r="C630124" s="77"/>
    </row>
    <row r="630125" spans="2:3" x14ac:dyDescent="0.25">
      <c r="B630125" s="78"/>
      <c r="C630125" s="77"/>
    </row>
    <row r="630126" spans="2:3" x14ac:dyDescent="0.25">
      <c r="B630126" s="78"/>
      <c r="C630126" s="77"/>
    </row>
    <row r="630127" spans="2:3" x14ac:dyDescent="0.25">
      <c r="B630127" s="78"/>
      <c r="C630127" s="77"/>
    </row>
    <row r="630128" spans="2:3" x14ac:dyDescent="0.25">
      <c r="B630128" s="78"/>
      <c r="C630128" s="77"/>
    </row>
    <row r="630238" spans="2:3" x14ac:dyDescent="0.25">
      <c r="B630238" s="78"/>
      <c r="C630238" s="77"/>
    </row>
    <row r="630239" spans="2:3" x14ac:dyDescent="0.25">
      <c r="B630239" s="78"/>
      <c r="C630239" s="77"/>
    </row>
    <row r="630240" spans="2:3" x14ac:dyDescent="0.25">
      <c r="B630240" s="78"/>
      <c r="C630240" s="77"/>
    </row>
    <row r="630241" spans="2:3" x14ac:dyDescent="0.25">
      <c r="B630241" s="78"/>
      <c r="C630241" s="77"/>
    </row>
    <row r="630242" spans="2:3" x14ac:dyDescent="0.25">
      <c r="B630242" s="78"/>
      <c r="C630242" s="77"/>
    </row>
    <row r="630243" spans="2:3" x14ac:dyDescent="0.25">
      <c r="B630243" s="78"/>
      <c r="C630243" s="77"/>
    </row>
    <row r="630244" spans="2:3" x14ac:dyDescent="0.25">
      <c r="B630244" s="78"/>
      <c r="C630244" s="77"/>
    </row>
    <row r="630245" spans="2:3" x14ac:dyDescent="0.25">
      <c r="B630245" s="78"/>
      <c r="C630245" s="77"/>
    </row>
    <row r="630246" spans="2:3" x14ac:dyDescent="0.25">
      <c r="B630246" s="78"/>
      <c r="C630246" s="77"/>
    </row>
    <row r="630247" spans="2:3" x14ac:dyDescent="0.25">
      <c r="B630247" s="78"/>
      <c r="C630247" s="77"/>
    </row>
    <row r="630248" spans="2:3" x14ac:dyDescent="0.25">
      <c r="B630248" s="78"/>
      <c r="C630248" s="77"/>
    </row>
    <row r="630249" spans="2:3" x14ac:dyDescent="0.25">
      <c r="B630249" s="78"/>
      <c r="C630249" s="77"/>
    </row>
    <row r="630250" spans="2:3" x14ac:dyDescent="0.25">
      <c r="B630250" s="78"/>
      <c r="C630250" s="77"/>
    </row>
    <row r="630360" spans="2:3" x14ac:dyDescent="0.25">
      <c r="B630360" s="78"/>
      <c r="C630360" s="77"/>
    </row>
    <row r="630361" spans="2:3" x14ac:dyDescent="0.25">
      <c r="B630361" s="78"/>
      <c r="C630361" s="77"/>
    </row>
    <row r="630362" spans="2:3" x14ac:dyDescent="0.25">
      <c r="B630362" s="78"/>
      <c r="C630362" s="77"/>
    </row>
    <row r="630363" spans="2:3" x14ac:dyDescent="0.25">
      <c r="B630363" s="78"/>
      <c r="C630363" s="77"/>
    </row>
    <row r="630364" spans="2:3" x14ac:dyDescent="0.25">
      <c r="B630364" s="78"/>
      <c r="C630364" s="77"/>
    </row>
    <row r="630365" spans="2:3" x14ac:dyDescent="0.25">
      <c r="B630365" s="78"/>
      <c r="C630365" s="77"/>
    </row>
    <row r="630366" spans="2:3" x14ac:dyDescent="0.25">
      <c r="B630366" s="78"/>
      <c r="C630366" s="77"/>
    </row>
    <row r="630367" spans="2:3" x14ac:dyDescent="0.25">
      <c r="B630367" s="78"/>
      <c r="C630367" s="77"/>
    </row>
    <row r="630368" spans="2:3" x14ac:dyDescent="0.25">
      <c r="B630368" s="78"/>
      <c r="C630368" s="77"/>
    </row>
    <row r="630369" spans="2:3" x14ac:dyDescent="0.25">
      <c r="B630369" s="78"/>
      <c r="C630369" s="77"/>
    </row>
    <row r="630370" spans="2:3" x14ac:dyDescent="0.25">
      <c r="B630370" s="78"/>
      <c r="C630370" s="77"/>
    </row>
    <row r="630371" spans="2:3" x14ac:dyDescent="0.25">
      <c r="B630371" s="78"/>
      <c r="C630371" s="77"/>
    </row>
    <row r="630372" spans="2:3" x14ac:dyDescent="0.25">
      <c r="B630372" s="78"/>
      <c r="C630372" s="77"/>
    </row>
    <row r="630482" spans="2:3" x14ac:dyDescent="0.25">
      <c r="B630482" s="78"/>
      <c r="C630482" s="77"/>
    </row>
    <row r="630483" spans="2:3" x14ac:dyDescent="0.25">
      <c r="B630483" s="78"/>
      <c r="C630483" s="77"/>
    </row>
    <row r="630484" spans="2:3" x14ac:dyDescent="0.25">
      <c r="B630484" s="78"/>
      <c r="C630484" s="77"/>
    </row>
    <row r="630485" spans="2:3" x14ac:dyDescent="0.25">
      <c r="B630485" s="78"/>
      <c r="C630485" s="77"/>
    </row>
    <row r="630486" spans="2:3" x14ac:dyDescent="0.25">
      <c r="B630486" s="78"/>
      <c r="C630486" s="77"/>
    </row>
    <row r="630487" spans="2:3" x14ac:dyDescent="0.25">
      <c r="B630487" s="78"/>
      <c r="C630487" s="77"/>
    </row>
    <row r="630488" spans="2:3" x14ac:dyDescent="0.25">
      <c r="B630488" s="78"/>
      <c r="C630488" s="77"/>
    </row>
    <row r="630489" spans="2:3" x14ac:dyDescent="0.25">
      <c r="B630489" s="78"/>
      <c r="C630489" s="77"/>
    </row>
    <row r="630490" spans="2:3" x14ac:dyDescent="0.25">
      <c r="B630490" s="78"/>
      <c r="C630490" s="77"/>
    </row>
    <row r="630491" spans="2:3" x14ac:dyDescent="0.25">
      <c r="B630491" s="78"/>
      <c r="C630491" s="77"/>
    </row>
    <row r="630492" spans="2:3" x14ac:dyDescent="0.25">
      <c r="B630492" s="78"/>
      <c r="C630492" s="77"/>
    </row>
    <row r="630493" spans="2:3" x14ac:dyDescent="0.25">
      <c r="B630493" s="78"/>
      <c r="C630493" s="77"/>
    </row>
    <row r="630494" spans="2:3" x14ac:dyDescent="0.25">
      <c r="B630494" s="78"/>
      <c r="C630494" s="77"/>
    </row>
    <row r="630604" spans="2:3" x14ac:dyDescent="0.25">
      <c r="B630604" s="78"/>
      <c r="C630604" s="77"/>
    </row>
    <row r="630605" spans="2:3" x14ac:dyDescent="0.25">
      <c r="B630605" s="78"/>
      <c r="C630605" s="77"/>
    </row>
    <row r="630606" spans="2:3" x14ac:dyDescent="0.25">
      <c r="B630606" s="78"/>
      <c r="C630606" s="77"/>
    </row>
    <row r="630607" spans="2:3" x14ac:dyDescent="0.25">
      <c r="B630607" s="78"/>
      <c r="C630607" s="77"/>
    </row>
    <row r="630608" spans="2:3" x14ac:dyDescent="0.25">
      <c r="B630608" s="78"/>
      <c r="C630608" s="77"/>
    </row>
    <row r="630609" spans="2:3" x14ac:dyDescent="0.25">
      <c r="B630609" s="78"/>
      <c r="C630609" s="77"/>
    </row>
    <row r="630610" spans="2:3" x14ac:dyDescent="0.25">
      <c r="B630610" s="78"/>
      <c r="C630610" s="77"/>
    </row>
    <row r="630611" spans="2:3" x14ac:dyDescent="0.25">
      <c r="B630611" s="78"/>
      <c r="C630611" s="77"/>
    </row>
    <row r="630612" spans="2:3" x14ac:dyDescent="0.25">
      <c r="B630612" s="78"/>
      <c r="C630612" s="77"/>
    </row>
    <row r="630613" spans="2:3" x14ac:dyDescent="0.25">
      <c r="B630613" s="78"/>
      <c r="C630613" s="77"/>
    </row>
    <row r="630614" spans="2:3" x14ac:dyDescent="0.25">
      <c r="B630614" s="78"/>
      <c r="C630614" s="77"/>
    </row>
    <row r="630615" spans="2:3" x14ac:dyDescent="0.25">
      <c r="B630615" s="78"/>
      <c r="C630615" s="77"/>
    </row>
    <row r="630616" spans="2:3" x14ac:dyDescent="0.25">
      <c r="B630616" s="78"/>
      <c r="C630616" s="77"/>
    </row>
    <row r="630726" spans="2:3" x14ac:dyDescent="0.25">
      <c r="B630726" s="78"/>
      <c r="C630726" s="77"/>
    </row>
    <row r="630727" spans="2:3" x14ac:dyDescent="0.25">
      <c r="B630727" s="78"/>
      <c r="C630727" s="77"/>
    </row>
    <row r="630728" spans="2:3" x14ac:dyDescent="0.25">
      <c r="B630728" s="78"/>
      <c r="C630728" s="77"/>
    </row>
    <row r="630729" spans="2:3" x14ac:dyDescent="0.25">
      <c r="B630729" s="78"/>
      <c r="C630729" s="77"/>
    </row>
    <row r="630730" spans="2:3" x14ac:dyDescent="0.25">
      <c r="B630730" s="78"/>
      <c r="C630730" s="77"/>
    </row>
    <row r="630731" spans="2:3" x14ac:dyDescent="0.25">
      <c r="B630731" s="78"/>
      <c r="C630731" s="77"/>
    </row>
    <row r="630732" spans="2:3" x14ac:dyDescent="0.25">
      <c r="B630732" s="78"/>
      <c r="C630732" s="77"/>
    </row>
    <row r="630733" spans="2:3" x14ac:dyDescent="0.25">
      <c r="B630733" s="78"/>
      <c r="C630733" s="77"/>
    </row>
    <row r="630734" spans="2:3" x14ac:dyDescent="0.25">
      <c r="B630734" s="78"/>
      <c r="C630734" s="77"/>
    </row>
    <row r="630735" spans="2:3" x14ac:dyDescent="0.25">
      <c r="B630735" s="78"/>
      <c r="C630735" s="77"/>
    </row>
    <row r="630736" spans="2:3" x14ac:dyDescent="0.25">
      <c r="B630736" s="78"/>
      <c r="C630736" s="77"/>
    </row>
    <row r="630737" spans="2:3" x14ac:dyDescent="0.25">
      <c r="B630737" s="78"/>
      <c r="C630737" s="77"/>
    </row>
    <row r="630738" spans="2:3" x14ac:dyDescent="0.25">
      <c r="B630738" s="78"/>
      <c r="C630738" s="77"/>
    </row>
    <row r="630848" spans="2:3" x14ac:dyDescent="0.25">
      <c r="B630848" s="78"/>
      <c r="C630848" s="77"/>
    </row>
    <row r="630849" spans="2:3" x14ac:dyDescent="0.25">
      <c r="B630849" s="78"/>
      <c r="C630849" s="77"/>
    </row>
    <row r="630850" spans="2:3" x14ac:dyDescent="0.25">
      <c r="B630850" s="78"/>
      <c r="C630850" s="77"/>
    </row>
    <row r="630851" spans="2:3" x14ac:dyDescent="0.25">
      <c r="B630851" s="78"/>
      <c r="C630851" s="77"/>
    </row>
    <row r="630852" spans="2:3" x14ac:dyDescent="0.25">
      <c r="B630852" s="78"/>
      <c r="C630852" s="77"/>
    </row>
    <row r="630853" spans="2:3" x14ac:dyDescent="0.25">
      <c r="B630853" s="78"/>
      <c r="C630853" s="77"/>
    </row>
    <row r="630854" spans="2:3" x14ac:dyDescent="0.25">
      <c r="B630854" s="78"/>
      <c r="C630854" s="77"/>
    </row>
    <row r="630855" spans="2:3" x14ac:dyDescent="0.25">
      <c r="B630855" s="78"/>
      <c r="C630855" s="77"/>
    </row>
    <row r="630856" spans="2:3" x14ac:dyDescent="0.25">
      <c r="B630856" s="78"/>
      <c r="C630856" s="77"/>
    </row>
    <row r="630857" spans="2:3" x14ac:dyDescent="0.25">
      <c r="B630857" s="78"/>
      <c r="C630857" s="77"/>
    </row>
    <row r="630858" spans="2:3" x14ac:dyDescent="0.25">
      <c r="B630858" s="78"/>
      <c r="C630858" s="77"/>
    </row>
    <row r="630859" spans="2:3" x14ac:dyDescent="0.25">
      <c r="B630859" s="78"/>
      <c r="C630859" s="77"/>
    </row>
    <row r="630860" spans="2:3" x14ac:dyDescent="0.25">
      <c r="B630860" s="78"/>
      <c r="C630860" s="77"/>
    </row>
    <row r="630970" spans="2:3" x14ac:dyDescent="0.25">
      <c r="B630970" s="78"/>
      <c r="C630970" s="77"/>
    </row>
    <row r="630971" spans="2:3" x14ac:dyDescent="0.25">
      <c r="B630971" s="78"/>
      <c r="C630971" s="77"/>
    </row>
    <row r="630972" spans="2:3" x14ac:dyDescent="0.25">
      <c r="B630972" s="78"/>
      <c r="C630972" s="77"/>
    </row>
    <row r="630973" spans="2:3" x14ac:dyDescent="0.25">
      <c r="B630973" s="78"/>
      <c r="C630973" s="77"/>
    </row>
    <row r="630974" spans="2:3" x14ac:dyDescent="0.25">
      <c r="B630974" s="78"/>
      <c r="C630974" s="77"/>
    </row>
    <row r="630975" spans="2:3" x14ac:dyDescent="0.25">
      <c r="B630975" s="78"/>
      <c r="C630975" s="77"/>
    </row>
    <row r="630976" spans="2:3" x14ac:dyDescent="0.25">
      <c r="B630976" s="78"/>
      <c r="C630976" s="77"/>
    </row>
    <row r="630977" spans="2:3" x14ac:dyDescent="0.25">
      <c r="B630977" s="78"/>
      <c r="C630977" s="77"/>
    </row>
    <row r="630978" spans="2:3" x14ac:dyDescent="0.25">
      <c r="B630978" s="78"/>
      <c r="C630978" s="77"/>
    </row>
    <row r="630979" spans="2:3" x14ac:dyDescent="0.25">
      <c r="B630979" s="78"/>
      <c r="C630979" s="77"/>
    </row>
    <row r="630980" spans="2:3" x14ac:dyDescent="0.25">
      <c r="B630980" s="78"/>
      <c r="C630980" s="77"/>
    </row>
    <row r="630981" spans="2:3" x14ac:dyDescent="0.25">
      <c r="B630981" s="78"/>
      <c r="C630981" s="77"/>
    </row>
    <row r="630982" spans="2:3" x14ac:dyDescent="0.25">
      <c r="B630982" s="78"/>
      <c r="C630982" s="77"/>
    </row>
    <row r="631092" spans="2:3" x14ac:dyDescent="0.25">
      <c r="B631092" s="78"/>
      <c r="C631092" s="77"/>
    </row>
    <row r="631093" spans="2:3" x14ac:dyDescent="0.25">
      <c r="B631093" s="78"/>
      <c r="C631093" s="77"/>
    </row>
    <row r="631094" spans="2:3" x14ac:dyDescent="0.25">
      <c r="B631094" s="78"/>
      <c r="C631094" s="77"/>
    </row>
    <row r="631095" spans="2:3" x14ac:dyDescent="0.25">
      <c r="B631095" s="78"/>
      <c r="C631095" s="77"/>
    </row>
    <row r="631096" spans="2:3" x14ac:dyDescent="0.25">
      <c r="B631096" s="78"/>
      <c r="C631096" s="77"/>
    </row>
    <row r="631097" spans="2:3" x14ac:dyDescent="0.25">
      <c r="B631097" s="78"/>
      <c r="C631097" s="77"/>
    </row>
    <row r="631098" spans="2:3" x14ac:dyDescent="0.25">
      <c r="B631098" s="78"/>
      <c r="C631098" s="77"/>
    </row>
    <row r="631099" spans="2:3" x14ac:dyDescent="0.25">
      <c r="B631099" s="78"/>
      <c r="C631099" s="77"/>
    </row>
    <row r="631100" spans="2:3" x14ac:dyDescent="0.25">
      <c r="B631100" s="78"/>
      <c r="C631100" s="77"/>
    </row>
    <row r="631101" spans="2:3" x14ac:dyDescent="0.25">
      <c r="B631101" s="78"/>
      <c r="C631101" s="77"/>
    </row>
    <row r="631102" spans="2:3" x14ac:dyDescent="0.25">
      <c r="B631102" s="78"/>
      <c r="C631102" s="77"/>
    </row>
    <row r="631103" spans="2:3" x14ac:dyDescent="0.25">
      <c r="B631103" s="78"/>
      <c r="C631103" s="77"/>
    </row>
    <row r="631104" spans="2:3" x14ac:dyDescent="0.25">
      <c r="B631104" s="78"/>
      <c r="C631104" s="77"/>
    </row>
    <row r="631214" spans="2:3" x14ac:dyDescent="0.25">
      <c r="B631214" s="78"/>
      <c r="C631214" s="77"/>
    </row>
    <row r="631215" spans="2:3" x14ac:dyDescent="0.25">
      <c r="B631215" s="78"/>
      <c r="C631215" s="77"/>
    </row>
    <row r="631216" spans="2:3" x14ac:dyDescent="0.25">
      <c r="B631216" s="78"/>
      <c r="C631216" s="77"/>
    </row>
    <row r="631217" spans="2:3" x14ac:dyDescent="0.25">
      <c r="B631217" s="78"/>
      <c r="C631217" s="77"/>
    </row>
    <row r="631218" spans="2:3" x14ac:dyDescent="0.25">
      <c r="B631218" s="78"/>
      <c r="C631218" s="77"/>
    </row>
    <row r="631219" spans="2:3" x14ac:dyDescent="0.25">
      <c r="B631219" s="78"/>
      <c r="C631219" s="77"/>
    </row>
    <row r="631220" spans="2:3" x14ac:dyDescent="0.25">
      <c r="B631220" s="78"/>
      <c r="C631220" s="77"/>
    </row>
    <row r="631221" spans="2:3" x14ac:dyDescent="0.25">
      <c r="B631221" s="78"/>
      <c r="C631221" s="77"/>
    </row>
    <row r="631222" spans="2:3" x14ac:dyDescent="0.25">
      <c r="B631222" s="78"/>
      <c r="C631222" s="77"/>
    </row>
    <row r="631223" spans="2:3" x14ac:dyDescent="0.25">
      <c r="B631223" s="78"/>
      <c r="C631223" s="77"/>
    </row>
    <row r="631224" spans="2:3" x14ac:dyDescent="0.25">
      <c r="B631224" s="78"/>
      <c r="C631224" s="77"/>
    </row>
    <row r="631225" spans="2:3" x14ac:dyDescent="0.25">
      <c r="B631225" s="78"/>
      <c r="C631225" s="77"/>
    </row>
    <row r="631226" spans="2:3" x14ac:dyDescent="0.25">
      <c r="B631226" s="78"/>
      <c r="C631226" s="77"/>
    </row>
    <row r="631336" spans="2:3" x14ac:dyDescent="0.25">
      <c r="B631336" s="78"/>
      <c r="C631336" s="77"/>
    </row>
    <row r="631337" spans="2:3" x14ac:dyDescent="0.25">
      <c r="B631337" s="78"/>
      <c r="C631337" s="77"/>
    </row>
    <row r="631338" spans="2:3" x14ac:dyDescent="0.25">
      <c r="B631338" s="78"/>
      <c r="C631338" s="77"/>
    </row>
    <row r="631339" spans="2:3" x14ac:dyDescent="0.25">
      <c r="B631339" s="78"/>
      <c r="C631339" s="77"/>
    </row>
    <row r="631340" spans="2:3" x14ac:dyDescent="0.25">
      <c r="B631340" s="78"/>
      <c r="C631340" s="77"/>
    </row>
    <row r="631341" spans="2:3" x14ac:dyDescent="0.25">
      <c r="B631341" s="78"/>
      <c r="C631341" s="77"/>
    </row>
    <row r="631342" spans="2:3" x14ac:dyDescent="0.25">
      <c r="B631342" s="78"/>
      <c r="C631342" s="77"/>
    </row>
    <row r="631343" spans="2:3" x14ac:dyDescent="0.25">
      <c r="B631343" s="78"/>
      <c r="C631343" s="77"/>
    </row>
    <row r="631344" spans="2:3" x14ac:dyDescent="0.25">
      <c r="B631344" s="78"/>
      <c r="C631344" s="77"/>
    </row>
    <row r="631345" spans="2:3" x14ac:dyDescent="0.25">
      <c r="B631345" s="78"/>
      <c r="C631345" s="77"/>
    </row>
    <row r="631346" spans="2:3" x14ac:dyDescent="0.25">
      <c r="B631346" s="78"/>
      <c r="C631346" s="77"/>
    </row>
    <row r="631347" spans="2:3" x14ac:dyDescent="0.25">
      <c r="B631347" s="78"/>
      <c r="C631347" s="77"/>
    </row>
    <row r="631348" spans="2:3" x14ac:dyDescent="0.25">
      <c r="B631348" s="78"/>
      <c r="C631348" s="77"/>
    </row>
    <row r="631458" spans="2:3" x14ac:dyDescent="0.25">
      <c r="B631458" s="78"/>
      <c r="C631458" s="77"/>
    </row>
    <row r="631459" spans="2:3" x14ac:dyDescent="0.25">
      <c r="B631459" s="78"/>
      <c r="C631459" s="77"/>
    </row>
    <row r="631460" spans="2:3" x14ac:dyDescent="0.25">
      <c r="B631460" s="78"/>
      <c r="C631460" s="77"/>
    </row>
    <row r="631461" spans="2:3" x14ac:dyDescent="0.25">
      <c r="B631461" s="78"/>
      <c r="C631461" s="77"/>
    </row>
    <row r="631462" spans="2:3" x14ac:dyDescent="0.25">
      <c r="B631462" s="78"/>
      <c r="C631462" s="77"/>
    </row>
    <row r="631463" spans="2:3" x14ac:dyDescent="0.25">
      <c r="B631463" s="78"/>
      <c r="C631463" s="77"/>
    </row>
    <row r="631464" spans="2:3" x14ac:dyDescent="0.25">
      <c r="B631464" s="78"/>
      <c r="C631464" s="77"/>
    </row>
    <row r="631465" spans="2:3" x14ac:dyDescent="0.25">
      <c r="B631465" s="78"/>
      <c r="C631465" s="77"/>
    </row>
    <row r="631466" spans="2:3" x14ac:dyDescent="0.25">
      <c r="B631466" s="78"/>
      <c r="C631466" s="77"/>
    </row>
    <row r="631467" spans="2:3" x14ac:dyDescent="0.25">
      <c r="B631467" s="78"/>
      <c r="C631467" s="77"/>
    </row>
    <row r="631468" spans="2:3" x14ac:dyDescent="0.25">
      <c r="B631468" s="78"/>
      <c r="C631468" s="77"/>
    </row>
    <row r="631469" spans="2:3" x14ac:dyDescent="0.25">
      <c r="B631469" s="78"/>
      <c r="C631469" s="77"/>
    </row>
    <row r="631470" spans="2:3" x14ac:dyDescent="0.25">
      <c r="B631470" s="78"/>
      <c r="C631470" s="77"/>
    </row>
    <row r="631580" spans="2:3" x14ac:dyDescent="0.25">
      <c r="B631580" s="78"/>
      <c r="C631580" s="77"/>
    </row>
    <row r="631581" spans="2:3" x14ac:dyDescent="0.25">
      <c r="B631581" s="78"/>
      <c r="C631581" s="77"/>
    </row>
    <row r="631582" spans="2:3" x14ac:dyDescent="0.25">
      <c r="B631582" s="78"/>
      <c r="C631582" s="77"/>
    </row>
    <row r="631583" spans="2:3" x14ac:dyDescent="0.25">
      <c r="B631583" s="78"/>
      <c r="C631583" s="77"/>
    </row>
    <row r="631584" spans="2:3" x14ac:dyDescent="0.25">
      <c r="B631584" s="78"/>
      <c r="C631584" s="77"/>
    </row>
    <row r="631585" spans="2:3" x14ac:dyDescent="0.25">
      <c r="B631585" s="78"/>
      <c r="C631585" s="77"/>
    </row>
    <row r="631586" spans="2:3" x14ac:dyDescent="0.25">
      <c r="B631586" s="78"/>
      <c r="C631586" s="77"/>
    </row>
    <row r="631587" spans="2:3" x14ac:dyDescent="0.25">
      <c r="B631587" s="78"/>
      <c r="C631587" s="77"/>
    </row>
    <row r="631588" spans="2:3" x14ac:dyDescent="0.25">
      <c r="B631588" s="78"/>
      <c r="C631588" s="77"/>
    </row>
    <row r="631589" spans="2:3" x14ac:dyDescent="0.25">
      <c r="B631589" s="78"/>
      <c r="C631589" s="77"/>
    </row>
    <row r="631590" spans="2:3" x14ac:dyDescent="0.25">
      <c r="B631590" s="78"/>
      <c r="C631590" s="77"/>
    </row>
    <row r="631591" spans="2:3" x14ac:dyDescent="0.25">
      <c r="B631591" s="78"/>
      <c r="C631591" s="77"/>
    </row>
    <row r="631592" spans="2:3" x14ac:dyDescent="0.25">
      <c r="B631592" s="78"/>
      <c r="C631592" s="77"/>
    </row>
    <row r="631702" spans="2:3" x14ac:dyDescent="0.25">
      <c r="B631702" s="78"/>
      <c r="C631702" s="77"/>
    </row>
    <row r="631703" spans="2:3" x14ac:dyDescent="0.25">
      <c r="B631703" s="78"/>
      <c r="C631703" s="77"/>
    </row>
    <row r="631704" spans="2:3" x14ac:dyDescent="0.25">
      <c r="B631704" s="78"/>
      <c r="C631704" s="77"/>
    </row>
    <row r="631705" spans="2:3" x14ac:dyDescent="0.25">
      <c r="B631705" s="78"/>
      <c r="C631705" s="77"/>
    </row>
    <row r="631706" spans="2:3" x14ac:dyDescent="0.25">
      <c r="B631706" s="78"/>
      <c r="C631706" s="77"/>
    </row>
    <row r="631707" spans="2:3" x14ac:dyDescent="0.25">
      <c r="B631707" s="78"/>
      <c r="C631707" s="77"/>
    </row>
    <row r="631708" spans="2:3" x14ac:dyDescent="0.25">
      <c r="B631708" s="78"/>
      <c r="C631708" s="77"/>
    </row>
    <row r="631709" spans="2:3" x14ac:dyDescent="0.25">
      <c r="B631709" s="78"/>
      <c r="C631709" s="77"/>
    </row>
    <row r="631710" spans="2:3" x14ac:dyDescent="0.25">
      <c r="B631710" s="78"/>
      <c r="C631710" s="77"/>
    </row>
    <row r="631711" spans="2:3" x14ac:dyDescent="0.25">
      <c r="B631711" s="78"/>
      <c r="C631711" s="77"/>
    </row>
    <row r="631712" spans="2:3" x14ac:dyDescent="0.25">
      <c r="B631712" s="78"/>
      <c r="C631712" s="77"/>
    </row>
    <row r="631713" spans="2:3" x14ac:dyDescent="0.25">
      <c r="B631713" s="78"/>
      <c r="C631713" s="77"/>
    </row>
    <row r="631714" spans="2:3" x14ac:dyDescent="0.25">
      <c r="B631714" s="78"/>
      <c r="C631714" s="77"/>
    </row>
    <row r="631824" spans="2:3" x14ac:dyDescent="0.25">
      <c r="B631824" s="78"/>
      <c r="C631824" s="77"/>
    </row>
    <row r="631825" spans="2:3" x14ac:dyDescent="0.25">
      <c r="B631825" s="78"/>
      <c r="C631825" s="77"/>
    </row>
    <row r="631826" spans="2:3" x14ac:dyDescent="0.25">
      <c r="B631826" s="78"/>
      <c r="C631826" s="77"/>
    </row>
    <row r="631827" spans="2:3" x14ac:dyDescent="0.25">
      <c r="B631827" s="78"/>
      <c r="C631827" s="77"/>
    </row>
    <row r="631828" spans="2:3" x14ac:dyDescent="0.25">
      <c r="B631828" s="78"/>
      <c r="C631828" s="77"/>
    </row>
    <row r="631829" spans="2:3" x14ac:dyDescent="0.25">
      <c r="B631829" s="78"/>
      <c r="C631829" s="77"/>
    </row>
    <row r="631830" spans="2:3" x14ac:dyDescent="0.25">
      <c r="B631830" s="78"/>
      <c r="C631830" s="77"/>
    </row>
    <row r="631831" spans="2:3" x14ac:dyDescent="0.25">
      <c r="B631831" s="78"/>
      <c r="C631831" s="77"/>
    </row>
    <row r="631832" spans="2:3" x14ac:dyDescent="0.25">
      <c r="B631832" s="78"/>
      <c r="C631832" s="77"/>
    </row>
    <row r="631833" spans="2:3" x14ac:dyDescent="0.25">
      <c r="B631833" s="78"/>
      <c r="C631833" s="77"/>
    </row>
    <row r="631834" spans="2:3" x14ac:dyDescent="0.25">
      <c r="B631834" s="78"/>
      <c r="C631834" s="77"/>
    </row>
    <row r="631835" spans="2:3" x14ac:dyDescent="0.25">
      <c r="B631835" s="78"/>
      <c r="C631835" s="77"/>
    </row>
    <row r="631836" spans="2:3" x14ac:dyDescent="0.25">
      <c r="B631836" s="78"/>
      <c r="C631836" s="77"/>
    </row>
    <row r="631946" spans="2:3" x14ac:dyDescent="0.25">
      <c r="B631946" s="78"/>
      <c r="C631946" s="77"/>
    </row>
    <row r="631947" spans="2:3" x14ac:dyDescent="0.25">
      <c r="B631947" s="78"/>
      <c r="C631947" s="77"/>
    </row>
    <row r="631948" spans="2:3" x14ac:dyDescent="0.25">
      <c r="B631948" s="78"/>
      <c r="C631948" s="77"/>
    </row>
    <row r="631949" spans="2:3" x14ac:dyDescent="0.25">
      <c r="B631949" s="78"/>
      <c r="C631949" s="77"/>
    </row>
    <row r="631950" spans="2:3" x14ac:dyDescent="0.25">
      <c r="B631950" s="78"/>
      <c r="C631950" s="77"/>
    </row>
    <row r="631951" spans="2:3" x14ac:dyDescent="0.25">
      <c r="B631951" s="78"/>
      <c r="C631951" s="77"/>
    </row>
    <row r="631952" spans="2:3" x14ac:dyDescent="0.25">
      <c r="B631952" s="78"/>
      <c r="C631952" s="77"/>
    </row>
    <row r="631953" spans="2:3" x14ac:dyDescent="0.25">
      <c r="B631953" s="78"/>
      <c r="C631953" s="77"/>
    </row>
    <row r="631954" spans="2:3" x14ac:dyDescent="0.25">
      <c r="B631954" s="78"/>
      <c r="C631954" s="77"/>
    </row>
    <row r="631955" spans="2:3" x14ac:dyDescent="0.25">
      <c r="B631955" s="78"/>
      <c r="C631955" s="77"/>
    </row>
    <row r="631956" spans="2:3" x14ac:dyDescent="0.25">
      <c r="B631956" s="78"/>
      <c r="C631956" s="77"/>
    </row>
    <row r="631957" spans="2:3" x14ac:dyDescent="0.25">
      <c r="B631957" s="78"/>
      <c r="C631957" s="77"/>
    </row>
    <row r="631958" spans="2:3" x14ac:dyDescent="0.25">
      <c r="B631958" s="78"/>
      <c r="C631958" s="77"/>
    </row>
    <row r="632068" spans="2:3" x14ac:dyDescent="0.25">
      <c r="B632068" s="78"/>
      <c r="C632068" s="77"/>
    </row>
    <row r="632069" spans="2:3" x14ac:dyDescent="0.25">
      <c r="B632069" s="78"/>
      <c r="C632069" s="77"/>
    </row>
    <row r="632070" spans="2:3" x14ac:dyDescent="0.25">
      <c r="B632070" s="78"/>
      <c r="C632070" s="77"/>
    </row>
    <row r="632071" spans="2:3" x14ac:dyDescent="0.25">
      <c r="B632071" s="78"/>
      <c r="C632071" s="77"/>
    </row>
    <row r="632072" spans="2:3" x14ac:dyDescent="0.25">
      <c r="B632072" s="78"/>
      <c r="C632072" s="77"/>
    </row>
    <row r="632073" spans="2:3" x14ac:dyDescent="0.25">
      <c r="B632073" s="78"/>
      <c r="C632073" s="77"/>
    </row>
    <row r="632074" spans="2:3" x14ac:dyDescent="0.25">
      <c r="B632074" s="78"/>
      <c r="C632074" s="77"/>
    </row>
    <row r="632075" spans="2:3" x14ac:dyDescent="0.25">
      <c r="B632075" s="78"/>
      <c r="C632075" s="77"/>
    </row>
    <row r="632076" spans="2:3" x14ac:dyDescent="0.25">
      <c r="B632076" s="78"/>
      <c r="C632076" s="77"/>
    </row>
    <row r="632077" spans="2:3" x14ac:dyDescent="0.25">
      <c r="B632077" s="78"/>
      <c r="C632077" s="77"/>
    </row>
    <row r="632078" spans="2:3" x14ac:dyDescent="0.25">
      <c r="B632078" s="78"/>
      <c r="C632078" s="77"/>
    </row>
    <row r="632079" spans="2:3" x14ac:dyDescent="0.25">
      <c r="B632079" s="78"/>
      <c r="C632079" s="77"/>
    </row>
    <row r="632080" spans="2:3" x14ac:dyDescent="0.25">
      <c r="B632080" s="78"/>
      <c r="C632080" s="77"/>
    </row>
    <row r="632190" spans="2:3" x14ac:dyDescent="0.25">
      <c r="B632190" s="78"/>
      <c r="C632190" s="77"/>
    </row>
    <row r="632191" spans="2:3" x14ac:dyDescent="0.25">
      <c r="B632191" s="78"/>
      <c r="C632191" s="77"/>
    </row>
    <row r="632192" spans="2:3" x14ac:dyDescent="0.25">
      <c r="B632192" s="78"/>
      <c r="C632192" s="77"/>
    </row>
    <row r="632193" spans="2:3" x14ac:dyDescent="0.25">
      <c r="B632193" s="78"/>
      <c r="C632193" s="77"/>
    </row>
    <row r="632194" spans="2:3" x14ac:dyDescent="0.25">
      <c r="B632194" s="78"/>
      <c r="C632194" s="77"/>
    </row>
    <row r="632195" spans="2:3" x14ac:dyDescent="0.25">
      <c r="B632195" s="78"/>
      <c r="C632195" s="77"/>
    </row>
    <row r="632196" spans="2:3" x14ac:dyDescent="0.25">
      <c r="B632196" s="78"/>
      <c r="C632196" s="77"/>
    </row>
    <row r="632197" spans="2:3" x14ac:dyDescent="0.25">
      <c r="B632197" s="78"/>
      <c r="C632197" s="77"/>
    </row>
    <row r="632198" spans="2:3" x14ac:dyDescent="0.25">
      <c r="B632198" s="78"/>
      <c r="C632198" s="77"/>
    </row>
    <row r="632199" spans="2:3" x14ac:dyDescent="0.25">
      <c r="B632199" s="78"/>
      <c r="C632199" s="77"/>
    </row>
    <row r="632200" spans="2:3" x14ac:dyDescent="0.25">
      <c r="B632200" s="78"/>
      <c r="C632200" s="77"/>
    </row>
    <row r="632201" spans="2:3" x14ac:dyDescent="0.25">
      <c r="B632201" s="78"/>
      <c r="C632201" s="77"/>
    </row>
    <row r="632202" spans="2:3" x14ac:dyDescent="0.25">
      <c r="B632202" s="78"/>
      <c r="C632202" s="77"/>
    </row>
    <row r="632312" spans="2:3" x14ac:dyDescent="0.25">
      <c r="B632312" s="78"/>
      <c r="C632312" s="77"/>
    </row>
    <row r="632313" spans="2:3" x14ac:dyDescent="0.25">
      <c r="B632313" s="78"/>
      <c r="C632313" s="77"/>
    </row>
    <row r="632314" spans="2:3" x14ac:dyDescent="0.25">
      <c r="B632314" s="78"/>
      <c r="C632314" s="77"/>
    </row>
    <row r="632315" spans="2:3" x14ac:dyDescent="0.25">
      <c r="B632315" s="78"/>
      <c r="C632315" s="77"/>
    </row>
    <row r="632316" spans="2:3" x14ac:dyDescent="0.25">
      <c r="B632316" s="78"/>
      <c r="C632316" s="77"/>
    </row>
    <row r="632317" spans="2:3" x14ac:dyDescent="0.25">
      <c r="B632317" s="78"/>
      <c r="C632317" s="77"/>
    </row>
    <row r="632318" spans="2:3" x14ac:dyDescent="0.25">
      <c r="B632318" s="78"/>
      <c r="C632318" s="77"/>
    </row>
    <row r="632319" spans="2:3" x14ac:dyDescent="0.25">
      <c r="B632319" s="78"/>
      <c r="C632319" s="77"/>
    </row>
    <row r="632320" spans="2:3" x14ac:dyDescent="0.25">
      <c r="B632320" s="78"/>
      <c r="C632320" s="77"/>
    </row>
    <row r="632321" spans="2:3" x14ac:dyDescent="0.25">
      <c r="B632321" s="78"/>
      <c r="C632321" s="77"/>
    </row>
    <row r="632322" spans="2:3" x14ac:dyDescent="0.25">
      <c r="B632322" s="78"/>
      <c r="C632322" s="77"/>
    </row>
    <row r="632323" spans="2:3" x14ac:dyDescent="0.25">
      <c r="B632323" s="78"/>
      <c r="C632323" s="77"/>
    </row>
    <row r="632324" spans="2:3" x14ac:dyDescent="0.25">
      <c r="B632324" s="78"/>
      <c r="C632324" s="77"/>
    </row>
    <row r="632434" spans="2:3" x14ac:dyDescent="0.25">
      <c r="B632434" s="78"/>
      <c r="C632434" s="77"/>
    </row>
    <row r="632435" spans="2:3" x14ac:dyDescent="0.25">
      <c r="B632435" s="78"/>
      <c r="C632435" s="77"/>
    </row>
    <row r="632436" spans="2:3" x14ac:dyDescent="0.25">
      <c r="B632436" s="78"/>
      <c r="C632436" s="77"/>
    </row>
    <row r="632437" spans="2:3" x14ac:dyDescent="0.25">
      <c r="B632437" s="78"/>
      <c r="C632437" s="77"/>
    </row>
    <row r="632438" spans="2:3" x14ac:dyDescent="0.25">
      <c r="B632438" s="78"/>
      <c r="C632438" s="77"/>
    </row>
    <row r="632439" spans="2:3" x14ac:dyDescent="0.25">
      <c r="B632439" s="78"/>
      <c r="C632439" s="77"/>
    </row>
    <row r="632440" spans="2:3" x14ac:dyDescent="0.25">
      <c r="B632440" s="78"/>
      <c r="C632440" s="77"/>
    </row>
    <row r="632441" spans="2:3" x14ac:dyDescent="0.25">
      <c r="B632441" s="78"/>
      <c r="C632441" s="77"/>
    </row>
    <row r="632442" spans="2:3" x14ac:dyDescent="0.25">
      <c r="B632442" s="78"/>
      <c r="C632442" s="77"/>
    </row>
    <row r="632443" spans="2:3" x14ac:dyDescent="0.25">
      <c r="B632443" s="78"/>
      <c r="C632443" s="77"/>
    </row>
    <row r="632444" spans="2:3" x14ac:dyDescent="0.25">
      <c r="B632444" s="78"/>
      <c r="C632444" s="77"/>
    </row>
    <row r="632445" spans="2:3" x14ac:dyDescent="0.25">
      <c r="B632445" s="78"/>
      <c r="C632445" s="77"/>
    </row>
    <row r="632446" spans="2:3" x14ac:dyDescent="0.25">
      <c r="B632446" s="78"/>
      <c r="C632446" s="77"/>
    </row>
    <row r="632556" spans="2:3" x14ac:dyDescent="0.25">
      <c r="B632556" s="78"/>
      <c r="C632556" s="77"/>
    </row>
    <row r="632557" spans="2:3" x14ac:dyDescent="0.25">
      <c r="B632557" s="78"/>
      <c r="C632557" s="77"/>
    </row>
    <row r="632558" spans="2:3" x14ac:dyDescent="0.25">
      <c r="B632558" s="78"/>
      <c r="C632558" s="77"/>
    </row>
    <row r="632559" spans="2:3" x14ac:dyDescent="0.25">
      <c r="B632559" s="78"/>
      <c r="C632559" s="77"/>
    </row>
    <row r="632560" spans="2:3" x14ac:dyDescent="0.25">
      <c r="B632560" s="78"/>
      <c r="C632560" s="77"/>
    </row>
    <row r="632561" spans="2:3" x14ac:dyDescent="0.25">
      <c r="B632561" s="78"/>
      <c r="C632561" s="77"/>
    </row>
    <row r="632562" spans="2:3" x14ac:dyDescent="0.25">
      <c r="B632562" s="78"/>
      <c r="C632562" s="77"/>
    </row>
    <row r="632563" spans="2:3" x14ac:dyDescent="0.25">
      <c r="B632563" s="78"/>
      <c r="C632563" s="77"/>
    </row>
    <row r="632564" spans="2:3" x14ac:dyDescent="0.25">
      <c r="B632564" s="78"/>
      <c r="C632564" s="77"/>
    </row>
    <row r="632565" spans="2:3" x14ac:dyDescent="0.25">
      <c r="B632565" s="78"/>
      <c r="C632565" s="77"/>
    </row>
    <row r="632566" spans="2:3" x14ac:dyDescent="0.25">
      <c r="B632566" s="78"/>
      <c r="C632566" s="77"/>
    </row>
    <row r="632567" spans="2:3" x14ac:dyDescent="0.25">
      <c r="B632567" s="78"/>
      <c r="C632567" s="77"/>
    </row>
    <row r="632568" spans="2:3" x14ac:dyDescent="0.25">
      <c r="B632568" s="78"/>
      <c r="C632568" s="77"/>
    </row>
    <row r="632678" spans="2:3" x14ac:dyDescent="0.25">
      <c r="B632678" s="78"/>
      <c r="C632678" s="77"/>
    </row>
    <row r="632679" spans="2:3" x14ac:dyDescent="0.25">
      <c r="B632679" s="78"/>
      <c r="C632679" s="77"/>
    </row>
    <row r="632680" spans="2:3" x14ac:dyDescent="0.25">
      <c r="B632680" s="78"/>
      <c r="C632680" s="77"/>
    </row>
    <row r="632681" spans="2:3" x14ac:dyDescent="0.25">
      <c r="B632681" s="78"/>
      <c r="C632681" s="77"/>
    </row>
    <row r="632682" spans="2:3" x14ac:dyDescent="0.25">
      <c r="B632682" s="78"/>
      <c r="C632682" s="77"/>
    </row>
    <row r="632683" spans="2:3" x14ac:dyDescent="0.25">
      <c r="B632683" s="78"/>
      <c r="C632683" s="77"/>
    </row>
    <row r="632684" spans="2:3" x14ac:dyDescent="0.25">
      <c r="B632684" s="78"/>
      <c r="C632684" s="77"/>
    </row>
    <row r="632685" spans="2:3" x14ac:dyDescent="0.25">
      <c r="B632685" s="78"/>
      <c r="C632685" s="77"/>
    </row>
    <row r="632686" spans="2:3" x14ac:dyDescent="0.25">
      <c r="B632686" s="78"/>
      <c r="C632686" s="77"/>
    </row>
    <row r="632687" spans="2:3" x14ac:dyDescent="0.25">
      <c r="B632687" s="78"/>
      <c r="C632687" s="77"/>
    </row>
    <row r="632688" spans="2:3" x14ac:dyDescent="0.25">
      <c r="B632688" s="78"/>
      <c r="C632688" s="77"/>
    </row>
    <row r="632689" spans="2:3" x14ac:dyDescent="0.25">
      <c r="B632689" s="78"/>
      <c r="C632689" s="77"/>
    </row>
    <row r="632690" spans="2:3" x14ac:dyDescent="0.25">
      <c r="B632690" s="78"/>
      <c r="C632690" s="77"/>
    </row>
    <row r="632800" spans="2:3" x14ac:dyDescent="0.25">
      <c r="B632800" s="78"/>
      <c r="C632800" s="77"/>
    </row>
    <row r="632801" spans="2:3" x14ac:dyDescent="0.25">
      <c r="B632801" s="78"/>
      <c r="C632801" s="77"/>
    </row>
    <row r="632802" spans="2:3" x14ac:dyDescent="0.25">
      <c r="B632802" s="78"/>
      <c r="C632802" s="77"/>
    </row>
    <row r="632803" spans="2:3" x14ac:dyDescent="0.25">
      <c r="B632803" s="78"/>
      <c r="C632803" s="77"/>
    </row>
    <row r="632804" spans="2:3" x14ac:dyDescent="0.25">
      <c r="B632804" s="78"/>
      <c r="C632804" s="77"/>
    </row>
    <row r="632805" spans="2:3" x14ac:dyDescent="0.25">
      <c r="B632805" s="78"/>
      <c r="C632805" s="77"/>
    </row>
    <row r="632806" spans="2:3" x14ac:dyDescent="0.25">
      <c r="B632806" s="78"/>
      <c r="C632806" s="77"/>
    </row>
    <row r="632807" spans="2:3" x14ac:dyDescent="0.25">
      <c r="B632807" s="78"/>
      <c r="C632807" s="77"/>
    </row>
    <row r="632808" spans="2:3" x14ac:dyDescent="0.25">
      <c r="B632808" s="78"/>
      <c r="C632808" s="77"/>
    </row>
    <row r="632809" spans="2:3" x14ac:dyDescent="0.25">
      <c r="B632809" s="78"/>
      <c r="C632809" s="77"/>
    </row>
    <row r="632810" spans="2:3" x14ac:dyDescent="0.25">
      <c r="B632810" s="78"/>
      <c r="C632810" s="77"/>
    </row>
    <row r="632811" spans="2:3" x14ac:dyDescent="0.25">
      <c r="B632811" s="78"/>
      <c r="C632811" s="77"/>
    </row>
    <row r="632812" spans="2:3" x14ac:dyDescent="0.25">
      <c r="B632812" s="78"/>
      <c r="C632812" s="77"/>
    </row>
    <row r="632922" spans="2:3" x14ac:dyDescent="0.25">
      <c r="B632922" s="78"/>
      <c r="C632922" s="77"/>
    </row>
    <row r="632923" spans="2:3" x14ac:dyDescent="0.25">
      <c r="B632923" s="78"/>
      <c r="C632923" s="77"/>
    </row>
    <row r="632924" spans="2:3" x14ac:dyDescent="0.25">
      <c r="B632924" s="78"/>
      <c r="C632924" s="77"/>
    </row>
    <row r="632925" spans="2:3" x14ac:dyDescent="0.25">
      <c r="B632925" s="78"/>
      <c r="C632925" s="77"/>
    </row>
    <row r="632926" spans="2:3" x14ac:dyDescent="0.25">
      <c r="B632926" s="78"/>
      <c r="C632926" s="77"/>
    </row>
    <row r="632927" spans="2:3" x14ac:dyDescent="0.25">
      <c r="B632927" s="78"/>
      <c r="C632927" s="77"/>
    </row>
    <row r="632928" spans="2:3" x14ac:dyDescent="0.25">
      <c r="B632928" s="78"/>
      <c r="C632928" s="77"/>
    </row>
    <row r="632929" spans="2:3" x14ac:dyDescent="0.25">
      <c r="B632929" s="78"/>
      <c r="C632929" s="77"/>
    </row>
    <row r="632930" spans="2:3" x14ac:dyDescent="0.25">
      <c r="B632930" s="78"/>
      <c r="C632930" s="77"/>
    </row>
    <row r="632931" spans="2:3" x14ac:dyDescent="0.25">
      <c r="B632931" s="78"/>
      <c r="C632931" s="77"/>
    </row>
    <row r="632932" spans="2:3" x14ac:dyDescent="0.25">
      <c r="B632932" s="78"/>
      <c r="C632932" s="77"/>
    </row>
    <row r="632933" spans="2:3" x14ac:dyDescent="0.25">
      <c r="B632933" s="78"/>
      <c r="C632933" s="77"/>
    </row>
    <row r="632934" spans="2:3" x14ac:dyDescent="0.25">
      <c r="B632934" s="78"/>
      <c r="C632934" s="77"/>
    </row>
    <row r="633044" spans="2:3" x14ac:dyDescent="0.25">
      <c r="B633044" s="78"/>
      <c r="C633044" s="77"/>
    </row>
    <row r="633045" spans="2:3" x14ac:dyDescent="0.25">
      <c r="B633045" s="78"/>
      <c r="C633045" s="77"/>
    </row>
    <row r="633046" spans="2:3" x14ac:dyDescent="0.25">
      <c r="B633046" s="78"/>
      <c r="C633046" s="77"/>
    </row>
    <row r="633047" spans="2:3" x14ac:dyDescent="0.25">
      <c r="B633047" s="78"/>
      <c r="C633047" s="77"/>
    </row>
    <row r="633048" spans="2:3" x14ac:dyDescent="0.25">
      <c r="B633048" s="78"/>
      <c r="C633048" s="77"/>
    </row>
    <row r="633049" spans="2:3" x14ac:dyDescent="0.25">
      <c r="B633049" s="78"/>
      <c r="C633049" s="77"/>
    </row>
    <row r="633050" spans="2:3" x14ac:dyDescent="0.25">
      <c r="B633050" s="78"/>
      <c r="C633050" s="77"/>
    </row>
    <row r="633051" spans="2:3" x14ac:dyDescent="0.25">
      <c r="B633051" s="78"/>
      <c r="C633051" s="77"/>
    </row>
    <row r="633052" spans="2:3" x14ac:dyDescent="0.25">
      <c r="B633052" s="78"/>
      <c r="C633052" s="77"/>
    </row>
    <row r="633053" spans="2:3" x14ac:dyDescent="0.25">
      <c r="B633053" s="78"/>
      <c r="C633053" s="77"/>
    </row>
    <row r="633054" spans="2:3" x14ac:dyDescent="0.25">
      <c r="B633054" s="78"/>
      <c r="C633054" s="77"/>
    </row>
    <row r="633055" spans="2:3" x14ac:dyDescent="0.25">
      <c r="B633055" s="78"/>
      <c r="C633055" s="77"/>
    </row>
    <row r="633056" spans="2:3" x14ac:dyDescent="0.25">
      <c r="B633056" s="78"/>
      <c r="C633056" s="77"/>
    </row>
    <row r="633166" spans="2:3" x14ac:dyDescent="0.25">
      <c r="B633166" s="78"/>
      <c r="C633166" s="77"/>
    </row>
    <row r="633167" spans="2:3" x14ac:dyDescent="0.25">
      <c r="B633167" s="78"/>
      <c r="C633167" s="77"/>
    </row>
    <row r="633168" spans="2:3" x14ac:dyDescent="0.25">
      <c r="B633168" s="78"/>
      <c r="C633168" s="77"/>
    </row>
    <row r="633169" spans="2:3" x14ac:dyDescent="0.25">
      <c r="B633169" s="78"/>
      <c r="C633169" s="77"/>
    </row>
    <row r="633170" spans="2:3" x14ac:dyDescent="0.25">
      <c r="B633170" s="78"/>
      <c r="C633170" s="77"/>
    </row>
    <row r="633171" spans="2:3" x14ac:dyDescent="0.25">
      <c r="B633171" s="78"/>
      <c r="C633171" s="77"/>
    </row>
    <row r="633172" spans="2:3" x14ac:dyDescent="0.25">
      <c r="B633172" s="78"/>
      <c r="C633172" s="77"/>
    </row>
    <row r="633173" spans="2:3" x14ac:dyDescent="0.25">
      <c r="B633173" s="78"/>
      <c r="C633173" s="77"/>
    </row>
    <row r="633174" spans="2:3" x14ac:dyDescent="0.25">
      <c r="B633174" s="78"/>
      <c r="C633174" s="77"/>
    </row>
    <row r="633175" spans="2:3" x14ac:dyDescent="0.25">
      <c r="B633175" s="78"/>
      <c r="C633175" s="77"/>
    </row>
    <row r="633176" spans="2:3" x14ac:dyDescent="0.25">
      <c r="B633176" s="78"/>
      <c r="C633176" s="77"/>
    </row>
    <row r="633177" spans="2:3" x14ac:dyDescent="0.25">
      <c r="B633177" s="78"/>
      <c r="C633177" s="77"/>
    </row>
    <row r="633178" spans="2:3" x14ac:dyDescent="0.25">
      <c r="B633178" s="78"/>
      <c r="C633178" s="77"/>
    </row>
    <row r="633288" spans="2:3" x14ac:dyDescent="0.25">
      <c r="B633288" s="78"/>
      <c r="C633288" s="77"/>
    </row>
    <row r="633289" spans="2:3" x14ac:dyDescent="0.25">
      <c r="B633289" s="78"/>
      <c r="C633289" s="77"/>
    </row>
    <row r="633290" spans="2:3" x14ac:dyDescent="0.25">
      <c r="B633290" s="78"/>
      <c r="C633290" s="77"/>
    </row>
    <row r="633291" spans="2:3" x14ac:dyDescent="0.25">
      <c r="B633291" s="78"/>
      <c r="C633291" s="77"/>
    </row>
    <row r="633292" spans="2:3" x14ac:dyDescent="0.25">
      <c r="B633292" s="78"/>
      <c r="C633292" s="77"/>
    </row>
    <row r="633293" spans="2:3" x14ac:dyDescent="0.25">
      <c r="B633293" s="78"/>
      <c r="C633293" s="77"/>
    </row>
    <row r="633294" spans="2:3" x14ac:dyDescent="0.25">
      <c r="B633294" s="78"/>
      <c r="C633294" s="77"/>
    </row>
    <row r="633295" spans="2:3" x14ac:dyDescent="0.25">
      <c r="B633295" s="78"/>
      <c r="C633295" s="77"/>
    </row>
    <row r="633296" spans="2:3" x14ac:dyDescent="0.25">
      <c r="B633296" s="78"/>
      <c r="C633296" s="77"/>
    </row>
    <row r="633297" spans="2:3" x14ac:dyDescent="0.25">
      <c r="B633297" s="78"/>
      <c r="C633297" s="77"/>
    </row>
    <row r="633298" spans="2:3" x14ac:dyDescent="0.25">
      <c r="B633298" s="78"/>
      <c r="C633298" s="77"/>
    </row>
    <row r="633299" spans="2:3" x14ac:dyDescent="0.25">
      <c r="B633299" s="78"/>
      <c r="C633299" s="77"/>
    </row>
    <row r="633300" spans="2:3" x14ac:dyDescent="0.25">
      <c r="B633300" s="78"/>
      <c r="C633300" s="77"/>
    </row>
    <row r="633410" spans="2:3" x14ac:dyDescent="0.25">
      <c r="B633410" s="78"/>
      <c r="C633410" s="77"/>
    </row>
    <row r="633411" spans="2:3" x14ac:dyDescent="0.25">
      <c r="B633411" s="78"/>
      <c r="C633411" s="77"/>
    </row>
    <row r="633412" spans="2:3" x14ac:dyDescent="0.25">
      <c r="B633412" s="78"/>
      <c r="C633412" s="77"/>
    </row>
    <row r="633413" spans="2:3" x14ac:dyDescent="0.25">
      <c r="B633413" s="78"/>
      <c r="C633413" s="77"/>
    </row>
    <row r="633414" spans="2:3" x14ac:dyDescent="0.25">
      <c r="B633414" s="78"/>
      <c r="C633414" s="77"/>
    </row>
    <row r="633415" spans="2:3" x14ac:dyDescent="0.25">
      <c r="B633415" s="78"/>
      <c r="C633415" s="77"/>
    </row>
    <row r="633416" spans="2:3" x14ac:dyDescent="0.25">
      <c r="B633416" s="78"/>
      <c r="C633416" s="77"/>
    </row>
    <row r="633417" spans="2:3" x14ac:dyDescent="0.25">
      <c r="B633417" s="78"/>
      <c r="C633417" s="77"/>
    </row>
    <row r="633418" spans="2:3" x14ac:dyDescent="0.25">
      <c r="B633418" s="78"/>
      <c r="C633418" s="77"/>
    </row>
    <row r="633419" spans="2:3" x14ac:dyDescent="0.25">
      <c r="B633419" s="78"/>
      <c r="C633419" s="77"/>
    </row>
    <row r="633420" spans="2:3" x14ac:dyDescent="0.25">
      <c r="B633420" s="78"/>
      <c r="C633420" s="77"/>
    </row>
    <row r="633421" spans="2:3" x14ac:dyDescent="0.25">
      <c r="B633421" s="78"/>
      <c r="C633421" s="77"/>
    </row>
    <row r="633422" spans="2:3" x14ac:dyDescent="0.25">
      <c r="B633422" s="78"/>
      <c r="C633422" s="77"/>
    </row>
    <row r="633532" spans="2:3" x14ac:dyDescent="0.25">
      <c r="B633532" s="78"/>
      <c r="C633532" s="77"/>
    </row>
    <row r="633533" spans="2:3" x14ac:dyDescent="0.25">
      <c r="B633533" s="78"/>
      <c r="C633533" s="77"/>
    </row>
    <row r="633534" spans="2:3" x14ac:dyDescent="0.25">
      <c r="B633534" s="78"/>
      <c r="C633534" s="77"/>
    </row>
    <row r="633535" spans="2:3" x14ac:dyDescent="0.25">
      <c r="B633535" s="78"/>
      <c r="C633535" s="77"/>
    </row>
    <row r="633536" spans="2:3" x14ac:dyDescent="0.25">
      <c r="B633536" s="78"/>
      <c r="C633536" s="77"/>
    </row>
    <row r="633537" spans="2:3" x14ac:dyDescent="0.25">
      <c r="B633537" s="78"/>
      <c r="C633537" s="77"/>
    </row>
    <row r="633538" spans="2:3" x14ac:dyDescent="0.25">
      <c r="B633538" s="78"/>
      <c r="C633538" s="77"/>
    </row>
    <row r="633539" spans="2:3" x14ac:dyDescent="0.25">
      <c r="B633539" s="78"/>
      <c r="C633539" s="77"/>
    </row>
    <row r="633540" spans="2:3" x14ac:dyDescent="0.25">
      <c r="B633540" s="78"/>
      <c r="C633540" s="77"/>
    </row>
    <row r="633541" spans="2:3" x14ac:dyDescent="0.25">
      <c r="B633541" s="78"/>
      <c r="C633541" s="77"/>
    </row>
    <row r="633542" spans="2:3" x14ac:dyDescent="0.25">
      <c r="B633542" s="78"/>
      <c r="C633542" s="77"/>
    </row>
    <row r="633543" spans="2:3" x14ac:dyDescent="0.25">
      <c r="B633543" s="78"/>
      <c r="C633543" s="77"/>
    </row>
    <row r="633544" spans="2:3" x14ac:dyDescent="0.25">
      <c r="B633544" s="78"/>
      <c r="C633544" s="77"/>
    </row>
    <row r="633654" spans="2:3" x14ac:dyDescent="0.25">
      <c r="B633654" s="78"/>
      <c r="C633654" s="77"/>
    </row>
    <row r="633655" spans="2:3" x14ac:dyDescent="0.25">
      <c r="B633655" s="78"/>
      <c r="C633655" s="77"/>
    </row>
    <row r="633656" spans="2:3" x14ac:dyDescent="0.25">
      <c r="B633656" s="78"/>
      <c r="C633656" s="77"/>
    </row>
    <row r="633657" spans="2:3" x14ac:dyDescent="0.25">
      <c r="B633657" s="78"/>
      <c r="C633657" s="77"/>
    </row>
    <row r="633658" spans="2:3" x14ac:dyDescent="0.25">
      <c r="B633658" s="78"/>
      <c r="C633658" s="77"/>
    </row>
    <row r="633659" spans="2:3" x14ac:dyDescent="0.25">
      <c r="B633659" s="78"/>
      <c r="C633659" s="77"/>
    </row>
    <row r="633660" spans="2:3" x14ac:dyDescent="0.25">
      <c r="B633660" s="78"/>
      <c r="C633660" s="77"/>
    </row>
    <row r="633661" spans="2:3" x14ac:dyDescent="0.25">
      <c r="B633661" s="78"/>
      <c r="C633661" s="77"/>
    </row>
    <row r="633662" spans="2:3" x14ac:dyDescent="0.25">
      <c r="B633662" s="78"/>
      <c r="C633662" s="77"/>
    </row>
    <row r="633663" spans="2:3" x14ac:dyDescent="0.25">
      <c r="B633663" s="78"/>
      <c r="C633663" s="77"/>
    </row>
    <row r="633664" spans="2:3" x14ac:dyDescent="0.25">
      <c r="B633664" s="78"/>
      <c r="C633664" s="77"/>
    </row>
    <row r="633665" spans="2:3" x14ac:dyDescent="0.25">
      <c r="B633665" s="78"/>
      <c r="C633665" s="77"/>
    </row>
    <row r="633666" spans="2:3" x14ac:dyDescent="0.25">
      <c r="B633666" s="78"/>
      <c r="C633666" s="77"/>
    </row>
    <row r="633776" spans="2:3" x14ac:dyDescent="0.25">
      <c r="B633776" s="78"/>
      <c r="C633776" s="77"/>
    </row>
    <row r="633777" spans="2:3" x14ac:dyDescent="0.25">
      <c r="B633777" s="78"/>
      <c r="C633777" s="77"/>
    </row>
    <row r="633778" spans="2:3" x14ac:dyDescent="0.25">
      <c r="B633778" s="78"/>
      <c r="C633778" s="77"/>
    </row>
    <row r="633779" spans="2:3" x14ac:dyDescent="0.25">
      <c r="B633779" s="78"/>
      <c r="C633779" s="77"/>
    </row>
    <row r="633780" spans="2:3" x14ac:dyDescent="0.25">
      <c r="B633780" s="78"/>
      <c r="C633780" s="77"/>
    </row>
    <row r="633781" spans="2:3" x14ac:dyDescent="0.25">
      <c r="B633781" s="78"/>
      <c r="C633781" s="77"/>
    </row>
    <row r="633782" spans="2:3" x14ac:dyDescent="0.25">
      <c r="B633782" s="78"/>
      <c r="C633782" s="77"/>
    </row>
    <row r="633783" spans="2:3" x14ac:dyDescent="0.25">
      <c r="B633783" s="78"/>
      <c r="C633783" s="77"/>
    </row>
    <row r="633784" spans="2:3" x14ac:dyDescent="0.25">
      <c r="B633784" s="78"/>
      <c r="C633784" s="77"/>
    </row>
    <row r="633785" spans="2:3" x14ac:dyDescent="0.25">
      <c r="B633785" s="78"/>
      <c r="C633785" s="77"/>
    </row>
    <row r="633786" spans="2:3" x14ac:dyDescent="0.25">
      <c r="B633786" s="78"/>
      <c r="C633786" s="77"/>
    </row>
    <row r="633787" spans="2:3" x14ac:dyDescent="0.25">
      <c r="B633787" s="78"/>
      <c r="C633787" s="77"/>
    </row>
    <row r="633788" spans="2:3" x14ac:dyDescent="0.25">
      <c r="B633788" s="78"/>
      <c r="C633788" s="77"/>
    </row>
    <row r="633898" spans="2:3" x14ac:dyDescent="0.25">
      <c r="B633898" s="78"/>
      <c r="C633898" s="77"/>
    </row>
    <row r="633899" spans="2:3" x14ac:dyDescent="0.25">
      <c r="B633899" s="78"/>
      <c r="C633899" s="77"/>
    </row>
    <row r="633900" spans="2:3" x14ac:dyDescent="0.25">
      <c r="B633900" s="78"/>
      <c r="C633900" s="77"/>
    </row>
    <row r="633901" spans="2:3" x14ac:dyDescent="0.25">
      <c r="B633901" s="78"/>
      <c r="C633901" s="77"/>
    </row>
    <row r="633902" spans="2:3" x14ac:dyDescent="0.25">
      <c r="B633902" s="78"/>
      <c r="C633902" s="77"/>
    </row>
    <row r="633903" spans="2:3" x14ac:dyDescent="0.25">
      <c r="B633903" s="78"/>
      <c r="C633903" s="77"/>
    </row>
    <row r="633904" spans="2:3" x14ac:dyDescent="0.25">
      <c r="B633904" s="78"/>
      <c r="C633904" s="77"/>
    </row>
    <row r="633905" spans="2:3" x14ac:dyDescent="0.25">
      <c r="B633905" s="78"/>
      <c r="C633905" s="77"/>
    </row>
    <row r="633906" spans="2:3" x14ac:dyDescent="0.25">
      <c r="B633906" s="78"/>
      <c r="C633906" s="77"/>
    </row>
    <row r="633907" spans="2:3" x14ac:dyDescent="0.25">
      <c r="B633907" s="78"/>
      <c r="C633907" s="77"/>
    </row>
    <row r="633908" spans="2:3" x14ac:dyDescent="0.25">
      <c r="B633908" s="78"/>
      <c r="C633908" s="77"/>
    </row>
    <row r="633909" spans="2:3" x14ac:dyDescent="0.25">
      <c r="B633909" s="78"/>
      <c r="C633909" s="77"/>
    </row>
    <row r="633910" spans="2:3" x14ac:dyDescent="0.25">
      <c r="B633910" s="78"/>
      <c r="C633910" s="77"/>
    </row>
    <row r="634020" spans="2:3" x14ac:dyDescent="0.25">
      <c r="B634020" s="78"/>
      <c r="C634020" s="77"/>
    </row>
    <row r="634021" spans="2:3" x14ac:dyDescent="0.25">
      <c r="B634021" s="78"/>
      <c r="C634021" s="77"/>
    </row>
    <row r="634022" spans="2:3" x14ac:dyDescent="0.25">
      <c r="B634022" s="78"/>
      <c r="C634022" s="77"/>
    </row>
    <row r="634023" spans="2:3" x14ac:dyDescent="0.25">
      <c r="B634023" s="78"/>
      <c r="C634023" s="77"/>
    </row>
    <row r="634024" spans="2:3" x14ac:dyDescent="0.25">
      <c r="B634024" s="78"/>
      <c r="C634024" s="77"/>
    </row>
    <row r="634025" spans="2:3" x14ac:dyDescent="0.25">
      <c r="B634025" s="78"/>
      <c r="C634025" s="77"/>
    </row>
    <row r="634026" spans="2:3" x14ac:dyDescent="0.25">
      <c r="B634026" s="78"/>
      <c r="C634026" s="77"/>
    </row>
    <row r="634027" spans="2:3" x14ac:dyDescent="0.25">
      <c r="B634027" s="78"/>
      <c r="C634027" s="77"/>
    </row>
    <row r="634028" spans="2:3" x14ac:dyDescent="0.25">
      <c r="B634028" s="78"/>
      <c r="C634028" s="77"/>
    </row>
    <row r="634029" spans="2:3" x14ac:dyDescent="0.25">
      <c r="B634029" s="78"/>
      <c r="C634029" s="77"/>
    </row>
    <row r="634030" spans="2:3" x14ac:dyDescent="0.25">
      <c r="B634030" s="78"/>
      <c r="C634030" s="77"/>
    </row>
    <row r="634031" spans="2:3" x14ac:dyDescent="0.25">
      <c r="B634031" s="78"/>
      <c r="C634031" s="77"/>
    </row>
    <row r="634032" spans="2:3" x14ac:dyDescent="0.25">
      <c r="B634032" s="78"/>
      <c r="C634032" s="77"/>
    </row>
    <row r="634142" spans="2:3" x14ac:dyDescent="0.25">
      <c r="B634142" s="78"/>
      <c r="C634142" s="77"/>
    </row>
    <row r="634143" spans="2:3" x14ac:dyDescent="0.25">
      <c r="B634143" s="78"/>
      <c r="C634143" s="77"/>
    </row>
    <row r="634144" spans="2:3" x14ac:dyDescent="0.25">
      <c r="B634144" s="78"/>
      <c r="C634144" s="77"/>
    </row>
    <row r="634145" spans="2:3" x14ac:dyDescent="0.25">
      <c r="B634145" s="78"/>
      <c r="C634145" s="77"/>
    </row>
    <row r="634146" spans="2:3" x14ac:dyDescent="0.25">
      <c r="B634146" s="78"/>
      <c r="C634146" s="77"/>
    </row>
    <row r="634147" spans="2:3" x14ac:dyDescent="0.25">
      <c r="B634147" s="78"/>
      <c r="C634147" s="77"/>
    </row>
    <row r="634148" spans="2:3" x14ac:dyDescent="0.25">
      <c r="B634148" s="78"/>
      <c r="C634148" s="77"/>
    </row>
    <row r="634149" spans="2:3" x14ac:dyDescent="0.25">
      <c r="B634149" s="78"/>
      <c r="C634149" s="77"/>
    </row>
    <row r="634150" spans="2:3" x14ac:dyDescent="0.25">
      <c r="B634150" s="78"/>
      <c r="C634150" s="77"/>
    </row>
    <row r="634151" spans="2:3" x14ac:dyDescent="0.25">
      <c r="B634151" s="78"/>
      <c r="C634151" s="77"/>
    </row>
    <row r="634152" spans="2:3" x14ac:dyDescent="0.25">
      <c r="B634152" s="78"/>
      <c r="C634152" s="77"/>
    </row>
    <row r="634153" spans="2:3" x14ac:dyDescent="0.25">
      <c r="B634153" s="78"/>
      <c r="C634153" s="77"/>
    </row>
    <row r="634154" spans="2:3" x14ac:dyDescent="0.25">
      <c r="B634154" s="78"/>
      <c r="C634154" s="77"/>
    </row>
    <row r="634264" spans="2:3" x14ac:dyDescent="0.25">
      <c r="B634264" s="78"/>
      <c r="C634264" s="77"/>
    </row>
    <row r="634265" spans="2:3" x14ac:dyDescent="0.25">
      <c r="B634265" s="78"/>
      <c r="C634265" s="77"/>
    </row>
    <row r="634266" spans="2:3" x14ac:dyDescent="0.25">
      <c r="B634266" s="78"/>
      <c r="C634266" s="77"/>
    </row>
    <row r="634267" spans="2:3" x14ac:dyDescent="0.25">
      <c r="B634267" s="78"/>
      <c r="C634267" s="77"/>
    </row>
    <row r="634268" spans="2:3" x14ac:dyDescent="0.25">
      <c r="B634268" s="78"/>
      <c r="C634268" s="77"/>
    </row>
    <row r="634269" spans="2:3" x14ac:dyDescent="0.25">
      <c r="B634269" s="78"/>
      <c r="C634269" s="77"/>
    </row>
    <row r="634270" spans="2:3" x14ac:dyDescent="0.25">
      <c r="B634270" s="78"/>
      <c r="C634270" s="77"/>
    </row>
    <row r="634271" spans="2:3" x14ac:dyDescent="0.25">
      <c r="B634271" s="78"/>
      <c r="C634271" s="77"/>
    </row>
    <row r="634272" spans="2:3" x14ac:dyDescent="0.25">
      <c r="B634272" s="78"/>
      <c r="C634272" s="77"/>
    </row>
    <row r="634273" spans="2:3" x14ac:dyDescent="0.25">
      <c r="B634273" s="78"/>
      <c r="C634273" s="77"/>
    </row>
    <row r="634274" spans="2:3" x14ac:dyDescent="0.25">
      <c r="B634274" s="78"/>
      <c r="C634274" s="77"/>
    </row>
    <row r="634275" spans="2:3" x14ac:dyDescent="0.25">
      <c r="B634275" s="78"/>
      <c r="C634275" s="77"/>
    </row>
    <row r="634276" spans="2:3" x14ac:dyDescent="0.25">
      <c r="B634276" s="78"/>
      <c r="C634276" s="77"/>
    </row>
    <row r="634386" spans="2:3" x14ac:dyDescent="0.25">
      <c r="B634386" s="78"/>
      <c r="C634386" s="77"/>
    </row>
    <row r="634387" spans="2:3" x14ac:dyDescent="0.25">
      <c r="B634387" s="78"/>
      <c r="C634387" s="77"/>
    </row>
    <row r="634388" spans="2:3" x14ac:dyDescent="0.25">
      <c r="B634388" s="78"/>
      <c r="C634388" s="77"/>
    </row>
    <row r="634389" spans="2:3" x14ac:dyDescent="0.25">
      <c r="B634389" s="78"/>
      <c r="C634389" s="77"/>
    </row>
    <row r="634390" spans="2:3" x14ac:dyDescent="0.25">
      <c r="B634390" s="78"/>
      <c r="C634390" s="77"/>
    </row>
    <row r="634391" spans="2:3" x14ac:dyDescent="0.25">
      <c r="B634391" s="78"/>
      <c r="C634391" s="77"/>
    </row>
    <row r="634392" spans="2:3" x14ac:dyDescent="0.25">
      <c r="B634392" s="78"/>
      <c r="C634392" s="77"/>
    </row>
    <row r="634393" spans="2:3" x14ac:dyDescent="0.25">
      <c r="B634393" s="78"/>
      <c r="C634393" s="77"/>
    </row>
    <row r="634394" spans="2:3" x14ac:dyDescent="0.25">
      <c r="B634394" s="78"/>
      <c r="C634394" s="77"/>
    </row>
    <row r="634395" spans="2:3" x14ac:dyDescent="0.25">
      <c r="B634395" s="78"/>
      <c r="C634395" s="77"/>
    </row>
    <row r="634396" spans="2:3" x14ac:dyDescent="0.25">
      <c r="B634396" s="78"/>
      <c r="C634396" s="77"/>
    </row>
    <row r="634397" spans="2:3" x14ac:dyDescent="0.25">
      <c r="B634397" s="78"/>
      <c r="C634397" s="77"/>
    </row>
    <row r="634398" spans="2:3" x14ac:dyDescent="0.25">
      <c r="B634398" s="78"/>
      <c r="C634398" s="77"/>
    </row>
    <row r="634508" spans="2:3" x14ac:dyDescent="0.25">
      <c r="B634508" s="78"/>
      <c r="C634508" s="77"/>
    </row>
    <row r="634509" spans="2:3" x14ac:dyDescent="0.25">
      <c r="B634509" s="78"/>
      <c r="C634509" s="77"/>
    </row>
    <row r="634510" spans="2:3" x14ac:dyDescent="0.25">
      <c r="B634510" s="78"/>
      <c r="C634510" s="77"/>
    </row>
    <row r="634511" spans="2:3" x14ac:dyDescent="0.25">
      <c r="B634511" s="78"/>
      <c r="C634511" s="77"/>
    </row>
    <row r="634512" spans="2:3" x14ac:dyDescent="0.25">
      <c r="B634512" s="78"/>
      <c r="C634512" s="77"/>
    </row>
    <row r="634513" spans="2:3" x14ac:dyDescent="0.25">
      <c r="B634513" s="78"/>
      <c r="C634513" s="77"/>
    </row>
    <row r="634514" spans="2:3" x14ac:dyDescent="0.25">
      <c r="B634514" s="78"/>
      <c r="C634514" s="77"/>
    </row>
    <row r="634515" spans="2:3" x14ac:dyDescent="0.25">
      <c r="B634515" s="78"/>
      <c r="C634515" s="77"/>
    </row>
    <row r="634516" spans="2:3" x14ac:dyDescent="0.25">
      <c r="B634516" s="78"/>
      <c r="C634516" s="77"/>
    </row>
    <row r="634517" spans="2:3" x14ac:dyDescent="0.25">
      <c r="B634517" s="78"/>
      <c r="C634517" s="77"/>
    </row>
    <row r="634518" spans="2:3" x14ac:dyDescent="0.25">
      <c r="B634518" s="78"/>
      <c r="C634518" s="77"/>
    </row>
    <row r="634519" spans="2:3" x14ac:dyDescent="0.25">
      <c r="B634519" s="78"/>
      <c r="C634519" s="77"/>
    </row>
    <row r="634520" spans="2:3" x14ac:dyDescent="0.25">
      <c r="B634520" s="78"/>
      <c r="C634520" s="77"/>
    </row>
    <row r="634630" spans="2:3" x14ac:dyDescent="0.25">
      <c r="B634630" s="78"/>
      <c r="C634630" s="77"/>
    </row>
    <row r="634631" spans="2:3" x14ac:dyDescent="0.25">
      <c r="B634631" s="78"/>
      <c r="C634631" s="77"/>
    </row>
    <row r="634632" spans="2:3" x14ac:dyDescent="0.25">
      <c r="B634632" s="78"/>
      <c r="C634632" s="77"/>
    </row>
    <row r="634633" spans="2:3" x14ac:dyDescent="0.25">
      <c r="B634633" s="78"/>
      <c r="C634633" s="77"/>
    </row>
    <row r="634634" spans="2:3" x14ac:dyDescent="0.25">
      <c r="B634634" s="78"/>
      <c r="C634634" s="77"/>
    </row>
    <row r="634635" spans="2:3" x14ac:dyDescent="0.25">
      <c r="B634635" s="78"/>
      <c r="C634635" s="77"/>
    </row>
    <row r="634636" spans="2:3" x14ac:dyDescent="0.25">
      <c r="B634636" s="78"/>
      <c r="C634636" s="77"/>
    </row>
    <row r="634637" spans="2:3" x14ac:dyDescent="0.25">
      <c r="B634637" s="78"/>
      <c r="C634637" s="77"/>
    </row>
    <row r="634638" spans="2:3" x14ac:dyDescent="0.25">
      <c r="B634638" s="78"/>
      <c r="C634638" s="77"/>
    </row>
    <row r="634639" spans="2:3" x14ac:dyDescent="0.25">
      <c r="B634639" s="78"/>
      <c r="C634639" s="77"/>
    </row>
    <row r="634640" spans="2:3" x14ac:dyDescent="0.25">
      <c r="B634640" s="78"/>
      <c r="C634640" s="77"/>
    </row>
    <row r="634641" spans="2:3" x14ac:dyDescent="0.25">
      <c r="B634641" s="78"/>
      <c r="C634641" s="77"/>
    </row>
    <row r="634642" spans="2:3" x14ac:dyDescent="0.25">
      <c r="B634642" s="78"/>
      <c r="C634642" s="77"/>
    </row>
    <row r="634752" spans="2:3" x14ac:dyDescent="0.25">
      <c r="B634752" s="78"/>
      <c r="C634752" s="77"/>
    </row>
    <row r="634753" spans="2:3" x14ac:dyDescent="0.25">
      <c r="B634753" s="78"/>
      <c r="C634753" s="77"/>
    </row>
    <row r="634754" spans="2:3" x14ac:dyDescent="0.25">
      <c r="B634754" s="78"/>
      <c r="C634754" s="77"/>
    </row>
    <row r="634755" spans="2:3" x14ac:dyDescent="0.25">
      <c r="B634755" s="78"/>
      <c r="C634755" s="77"/>
    </row>
    <row r="634756" spans="2:3" x14ac:dyDescent="0.25">
      <c r="B634756" s="78"/>
      <c r="C634756" s="77"/>
    </row>
    <row r="634757" spans="2:3" x14ac:dyDescent="0.25">
      <c r="B634757" s="78"/>
      <c r="C634757" s="77"/>
    </row>
    <row r="634758" spans="2:3" x14ac:dyDescent="0.25">
      <c r="B634758" s="78"/>
      <c r="C634758" s="77"/>
    </row>
    <row r="634759" spans="2:3" x14ac:dyDescent="0.25">
      <c r="B634759" s="78"/>
      <c r="C634759" s="77"/>
    </row>
    <row r="634760" spans="2:3" x14ac:dyDescent="0.25">
      <c r="B634760" s="78"/>
      <c r="C634760" s="77"/>
    </row>
    <row r="634761" spans="2:3" x14ac:dyDescent="0.25">
      <c r="B634761" s="78"/>
      <c r="C634761" s="77"/>
    </row>
    <row r="634762" spans="2:3" x14ac:dyDescent="0.25">
      <c r="B634762" s="78"/>
      <c r="C634762" s="77"/>
    </row>
    <row r="634763" spans="2:3" x14ac:dyDescent="0.25">
      <c r="B634763" s="78"/>
      <c r="C634763" s="77"/>
    </row>
    <row r="634764" spans="2:3" x14ac:dyDescent="0.25">
      <c r="B634764" s="78"/>
      <c r="C634764" s="77"/>
    </row>
    <row r="634874" spans="2:3" x14ac:dyDescent="0.25">
      <c r="B634874" s="78"/>
      <c r="C634874" s="77"/>
    </row>
    <row r="634875" spans="2:3" x14ac:dyDescent="0.25">
      <c r="B634875" s="78"/>
      <c r="C634875" s="77"/>
    </row>
    <row r="634876" spans="2:3" x14ac:dyDescent="0.25">
      <c r="B634876" s="78"/>
      <c r="C634876" s="77"/>
    </row>
    <row r="634877" spans="2:3" x14ac:dyDescent="0.25">
      <c r="B634877" s="78"/>
      <c r="C634877" s="77"/>
    </row>
    <row r="634878" spans="2:3" x14ac:dyDescent="0.25">
      <c r="B634878" s="78"/>
      <c r="C634878" s="77"/>
    </row>
    <row r="634879" spans="2:3" x14ac:dyDescent="0.25">
      <c r="B634879" s="78"/>
      <c r="C634879" s="77"/>
    </row>
    <row r="634880" spans="2:3" x14ac:dyDescent="0.25">
      <c r="B634880" s="78"/>
      <c r="C634880" s="77"/>
    </row>
    <row r="634881" spans="2:3" x14ac:dyDescent="0.25">
      <c r="B634881" s="78"/>
      <c r="C634881" s="77"/>
    </row>
    <row r="634882" spans="2:3" x14ac:dyDescent="0.25">
      <c r="B634882" s="78"/>
      <c r="C634882" s="77"/>
    </row>
    <row r="634883" spans="2:3" x14ac:dyDescent="0.25">
      <c r="B634883" s="78"/>
      <c r="C634883" s="77"/>
    </row>
    <row r="634884" spans="2:3" x14ac:dyDescent="0.25">
      <c r="B634884" s="78"/>
      <c r="C634884" s="77"/>
    </row>
    <row r="634885" spans="2:3" x14ac:dyDescent="0.25">
      <c r="B634885" s="78"/>
      <c r="C634885" s="77"/>
    </row>
    <row r="634886" spans="2:3" x14ac:dyDescent="0.25">
      <c r="B634886" s="78"/>
      <c r="C634886" s="77"/>
    </row>
    <row r="634996" spans="2:3" x14ac:dyDescent="0.25">
      <c r="B634996" s="78"/>
      <c r="C634996" s="77"/>
    </row>
    <row r="634997" spans="2:3" x14ac:dyDescent="0.25">
      <c r="B634997" s="78"/>
      <c r="C634997" s="77"/>
    </row>
    <row r="634998" spans="2:3" x14ac:dyDescent="0.25">
      <c r="B634998" s="78"/>
      <c r="C634998" s="77"/>
    </row>
    <row r="634999" spans="2:3" x14ac:dyDescent="0.25">
      <c r="B634999" s="78"/>
      <c r="C634999" s="77"/>
    </row>
    <row r="635000" spans="2:3" x14ac:dyDescent="0.25">
      <c r="B635000" s="78"/>
      <c r="C635000" s="77"/>
    </row>
    <row r="635001" spans="2:3" x14ac:dyDescent="0.25">
      <c r="B635001" s="78"/>
      <c r="C635001" s="77"/>
    </row>
    <row r="635002" spans="2:3" x14ac:dyDescent="0.25">
      <c r="B635002" s="78"/>
      <c r="C635002" s="77"/>
    </row>
    <row r="635003" spans="2:3" x14ac:dyDescent="0.25">
      <c r="B635003" s="78"/>
      <c r="C635003" s="77"/>
    </row>
    <row r="635004" spans="2:3" x14ac:dyDescent="0.25">
      <c r="B635004" s="78"/>
      <c r="C635004" s="77"/>
    </row>
    <row r="635005" spans="2:3" x14ac:dyDescent="0.25">
      <c r="B635005" s="78"/>
      <c r="C635005" s="77"/>
    </row>
    <row r="635006" spans="2:3" x14ac:dyDescent="0.25">
      <c r="B635006" s="78"/>
      <c r="C635006" s="77"/>
    </row>
    <row r="635007" spans="2:3" x14ac:dyDescent="0.25">
      <c r="B635007" s="78"/>
      <c r="C635007" s="77"/>
    </row>
    <row r="635008" spans="2:3" x14ac:dyDescent="0.25">
      <c r="B635008" s="78"/>
      <c r="C635008" s="77"/>
    </row>
    <row r="635118" spans="2:3" x14ac:dyDescent="0.25">
      <c r="B635118" s="78"/>
      <c r="C635118" s="77"/>
    </row>
    <row r="635119" spans="2:3" x14ac:dyDescent="0.25">
      <c r="B635119" s="78"/>
      <c r="C635119" s="77"/>
    </row>
    <row r="635120" spans="2:3" x14ac:dyDescent="0.25">
      <c r="B635120" s="78"/>
      <c r="C635120" s="77"/>
    </row>
    <row r="635121" spans="2:3" x14ac:dyDescent="0.25">
      <c r="B635121" s="78"/>
      <c r="C635121" s="77"/>
    </row>
    <row r="635122" spans="2:3" x14ac:dyDescent="0.25">
      <c r="B635122" s="78"/>
      <c r="C635122" s="77"/>
    </row>
    <row r="635123" spans="2:3" x14ac:dyDescent="0.25">
      <c r="B635123" s="78"/>
      <c r="C635123" s="77"/>
    </row>
    <row r="635124" spans="2:3" x14ac:dyDescent="0.25">
      <c r="B635124" s="78"/>
      <c r="C635124" s="77"/>
    </row>
    <row r="635125" spans="2:3" x14ac:dyDescent="0.25">
      <c r="B635125" s="78"/>
      <c r="C635125" s="77"/>
    </row>
    <row r="635126" spans="2:3" x14ac:dyDescent="0.25">
      <c r="B635126" s="78"/>
      <c r="C635126" s="77"/>
    </row>
    <row r="635127" spans="2:3" x14ac:dyDescent="0.25">
      <c r="B635127" s="78"/>
      <c r="C635127" s="77"/>
    </row>
    <row r="635128" spans="2:3" x14ac:dyDescent="0.25">
      <c r="B635128" s="78"/>
      <c r="C635128" s="77"/>
    </row>
    <row r="635129" spans="2:3" x14ac:dyDescent="0.25">
      <c r="B635129" s="78"/>
      <c r="C635129" s="77"/>
    </row>
    <row r="635130" spans="2:3" x14ac:dyDescent="0.25">
      <c r="B635130" s="78"/>
      <c r="C635130" s="77"/>
    </row>
    <row r="635240" spans="2:3" x14ac:dyDescent="0.25">
      <c r="B635240" s="78"/>
      <c r="C635240" s="77"/>
    </row>
    <row r="635241" spans="2:3" x14ac:dyDescent="0.25">
      <c r="B635241" s="78"/>
      <c r="C635241" s="77"/>
    </row>
    <row r="635242" spans="2:3" x14ac:dyDescent="0.25">
      <c r="B635242" s="78"/>
      <c r="C635242" s="77"/>
    </row>
    <row r="635243" spans="2:3" x14ac:dyDescent="0.25">
      <c r="B635243" s="78"/>
      <c r="C635243" s="77"/>
    </row>
    <row r="635244" spans="2:3" x14ac:dyDescent="0.25">
      <c r="B635244" s="78"/>
      <c r="C635244" s="77"/>
    </row>
    <row r="635245" spans="2:3" x14ac:dyDescent="0.25">
      <c r="B635245" s="78"/>
      <c r="C635245" s="77"/>
    </row>
    <row r="635246" spans="2:3" x14ac:dyDescent="0.25">
      <c r="B635246" s="78"/>
      <c r="C635246" s="77"/>
    </row>
    <row r="635247" spans="2:3" x14ac:dyDescent="0.25">
      <c r="B635247" s="78"/>
      <c r="C635247" s="77"/>
    </row>
    <row r="635248" spans="2:3" x14ac:dyDescent="0.25">
      <c r="B635248" s="78"/>
      <c r="C635248" s="77"/>
    </row>
    <row r="635249" spans="2:3" x14ac:dyDescent="0.25">
      <c r="B635249" s="78"/>
      <c r="C635249" s="77"/>
    </row>
    <row r="635250" spans="2:3" x14ac:dyDescent="0.25">
      <c r="B635250" s="78"/>
      <c r="C635250" s="77"/>
    </row>
    <row r="635251" spans="2:3" x14ac:dyDescent="0.25">
      <c r="B635251" s="78"/>
      <c r="C635251" s="77"/>
    </row>
    <row r="635252" spans="2:3" x14ac:dyDescent="0.25">
      <c r="B635252" s="78"/>
      <c r="C635252" s="77"/>
    </row>
    <row r="635362" spans="2:3" x14ac:dyDescent="0.25">
      <c r="B635362" s="78"/>
      <c r="C635362" s="77"/>
    </row>
    <row r="635363" spans="2:3" x14ac:dyDescent="0.25">
      <c r="B635363" s="78"/>
      <c r="C635363" s="77"/>
    </row>
    <row r="635364" spans="2:3" x14ac:dyDescent="0.25">
      <c r="B635364" s="78"/>
      <c r="C635364" s="77"/>
    </row>
    <row r="635365" spans="2:3" x14ac:dyDescent="0.25">
      <c r="B635365" s="78"/>
      <c r="C635365" s="77"/>
    </row>
    <row r="635366" spans="2:3" x14ac:dyDescent="0.25">
      <c r="B635366" s="78"/>
      <c r="C635366" s="77"/>
    </row>
    <row r="635367" spans="2:3" x14ac:dyDescent="0.25">
      <c r="B635367" s="78"/>
      <c r="C635367" s="77"/>
    </row>
    <row r="635368" spans="2:3" x14ac:dyDescent="0.25">
      <c r="B635368" s="78"/>
      <c r="C635368" s="77"/>
    </row>
    <row r="635369" spans="2:3" x14ac:dyDescent="0.25">
      <c r="B635369" s="78"/>
      <c r="C635369" s="77"/>
    </row>
    <row r="635370" spans="2:3" x14ac:dyDescent="0.25">
      <c r="B635370" s="78"/>
      <c r="C635370" s="77"/>
    </row>
    <row r="635371" spans="2:3" x14ac:dyDescent="0.25">
      <c r="B635371" s="78"/>
      <c r="C635371" s="77"/>
    </row>
    <row r="635372" spans="2:3" x14ac:dyDescent="0.25">
      <c r="B635372" s="78"/>
      <c r="C635372" s="77"/>
    </row>
    <row r="635373" spans="2:3" x14ac:dyDescent="0.25">
      <c r="B635373" s="78"/>
      <c r="C635373" s="77"/>
    </row>
    <row r="635374" spans="2:3" x14ac:dyDescent="0.25">
      <c r="B635374" s="78"/>
      <c r="C635374" s="77"/>
    </row>
    <row r="635484" spans="2:3" x14ac:dyDescent="0.25">
      <c r="B635484" s="78"/>
      <c r="C635484" s="77"/>
    </row>
    <row r="635485" spans="2:3" x14ac:dyDescent="0.25">
      <c r="B635485" s="78"/>
      <c r="C635485" s="77"/>
    </row>
    <row r="635486" spans="2:3" x14ac:dyDescent="0.25">
      <c r="B635486" s="78"/>
      <c r="C635486" s="77"/>
    </row>
    <row r="635487" spans="2:3" x14ac:dyDescent="0.25">
      <c r="B635487" s="78"/>
      <c r="C635487" s="77"/>
    </row>
    <row r="635488" spans="2:3" x14ac:dyDescent="0.25">
      <c r="B635488" s="78"/>
      <c r="C635488" s="77"/>
    </row>
    <row r="635489" spans="2:3" x14ac:dyDescent="0.25">
      <c r="B635489" s="78"/>
      <c r="C635489" s="77"/>
    </row>
    <row r="635490" spans="2:3" x14ac:dyDescent="0.25">
      <c r="B635490" s="78"/>
      <c r="C635490" s="77"/>
    </row>
    <row r="635491" spans="2:3" x14ac:dyDescent="0.25">
      <c r="B635491" s="78"/>
      <c r="C635491" s="77"/>
    </row>
    <row r="635492" spans="2:3" x14ac:dyDescent="0.25">
      <c r="B635492" s="78"/>
      <c r="C635492" s="77"/>
    </row>
    <row r="635493" spans="2:3" x14ac:dyDescent="0.25">
      <c r="B635493" s="78"/>
      <c r="C635493" s="77"/>
    </row>
    <row r="635494" spans="2:3" x14ac:dyDescent="0.25">
      <c r="B635494" s="78"/>
      <c r="C635494" s="77"/>
    </row>
    <row r="635495" spans="2:3" x14ac:dyDescent="0.25">
      <c r="B635495" s="78"/>
      <c r="C635495" s="77"/>
    </row>
    <row r="635496" spans="2:3" x14ac:dyDescent="0.25">
      <c r="B635496" s="78"/>
      <c r="C635496" s="77"/>
    </row>
    <row r="635606" spans="2:3" x14ac:dyDescent="0.25">
      <c r="B635606" s="78"/>
      <c r="C635606" s="77"/>
    </row>
    <row r="635607" spans="2:3" x14ac:dyDescent="0.25">
      <c r="B635607" s="78"/>
      <c r="C635607" s="77"/>
    </row>
    <row r="635608" spans="2:3" x14ac:dyDescent="0.25">
      <c r="B635608" s="78"/>
      <c r="C635608" s="77"/>
    </row>
    <row r="635609" spans="2:3" x14ac:dyDescent="0.25">
      <c r="B635609" s="78"/>
      <c r="C635609" s="77"/>
    </row>
    <row r="635610" spans="2:3" x14ac:dyDescent="0.25">
      <c r="B635610" s="78"/>
      <c r="C635610" s="77"/>
    </row>
    <row r="635611" spans="2:3" x14ac:dyDescent="0.25">
      <c r="B635611" s="78"/>
      <c r="C635611" s="77"/>
    </row>
    <row r="635612" spans="2:3" x14ac:dyDescent="0.25">
      <c r="B635612" s="78"/>
      <c r="C635612" s="77"/>
    </row>
    <row r="635613" spans="2:3" x14ac:dyDescent="0.25">
      <c r="B635613" s="78"/>
      <c r="C635613" s="77"/>
    </row>
    <row r="635614" spans="2:3" x14ac:dyDescent="0.25">
      <c r="B635614" s="78"/>
      <c r="C635614" s="77"/>
    </row>
    <row r="635615" spans="2:3" x14ac:dyDescent="0.25">
      <c r="B635615" s="78"/>
      <c r="C635615" s="77"/>
    </row>
    <row r="635616" spans="2:3" x14ac:dyDescent="0.25">
      <c r="B635616" s="78"/>
      <c r="C635616" s="77"/>
    </row>
    <row r="635617" spans="2:3" x14ac:dyDescent="0.25">
      <c r="B635617" s="78"/>
      <c r="C635617" s="77"/>
    </row>
    <row r="635618" spans="2:3" x14ac:dyDescent="0.25">
      <c r="B635618" s="78"/>
      <c r="C635618" s="77"/>
    </row>
    <row r="635728" spans="2:3" x14ac:dyDescent="0.25">
      <c r="B635728" s="78"/>
      <c r="C635728" s="77"/>
    </row>
    <row r="635729" spans="2:3" x14ac:dyDescent="0.25">
      <c r="B635729" s="78"/>
      <c r="C635729" s="77"/>
    </row>
    <row r="635730" spans="2:3" x14ac:dyDescent="0.25">
      <c r="B635730" s="78"/>
      <c r="C635730" s="77"/>
    </row>
    <row r="635731" spans="2:3" x14ac:dyDescent="0.25">
      <c r="B635731" s="78"/>
      <c r="C635731" s="77"/>
    </row>
    <row r="635732" spans="2:3" x14ac:dyDescent="0.25">
      <c r="B635732" s="78"/>
      <c r="C635732" s="77"/>
    </row>
    <row r="635733" spans="2:3" x14ac:dyDescent="0.25">
      <c r="B635733" s="78"/>
      <c r="C635733" s="77"/>
    </row>
    <row r="635734" spans="2:3" x14ac:dyDescent="0.25">
      <c r="B635734" s="78"/>
      <c r="C635734" s="77"/>
    </row>
    <row r="635735" spans="2:3" x14ac:dyDescent="0.25">
      <c r="B635735" s="78"/>
      <c r="C635735" s="77"/>
    </row>
    <row r="635736" spans="2:3" x14ac:dyDescent="0.25">
      <c r="B635736" s="78"/>
      <c r="C635736" s="77"/>
    </row>
    <row r="635737" spans="2:3" x14ac:dyDescent="0.25">
      <c r="B635737" s="78"/>
      <c r="C635737" s="77"/>
    </row>
    <row r="635738" spans="2:3" x14ac:dyDescent="0.25">
      <c r="B635738" s="78"/>
      <c r="C635738" s="77"/>
    </row>
    <row r="635739" spans="2:3" x14ac:dyDescent="0.25">
      <c r="B635739" s="78"/>
      <c r="C635739" s="77"/>
    </row>
    <row r="635740" spans="2:3" x14ac:dyDescent="0.25">
      <c r="B635740" s="78"/>
      <c r="C635740" s="77"/>
    </row>
    <row r="635850" spans="2:3" x14ac:dyDescent="0.25">
      <c r="B635850" s="78"/>
      <c r="C635850" s="77"/>
    </row>
    <row r="635851" spans="2:3" x14ac:dyDescent="0.25">
      <c r="B635851" s="78"/>
      <c r="C635851" s="77"/>
    </row>
    <row r="635852" spans="2:3" x14ac:dyDescent="0.25">
      <c r="B635852" s="78"/>
      <c r="C635852" s="77"/>
    </row>
    <row r="635853" spans="2:3" x14ac:dyDescent="0.25">
      <c r="B635853" s="78"/>
      <c r="C635853" s="77"/>
    </row>
    <row r="635854" spans="2:3" x14ac:dyDescent="0.25">
      <c r="B635854" s="78"/>
      <c r="C635854" s="77"/>
    </row>
    <row r="635855" spans="2:3" x14ac:dyDescent="0.25">
      <c r="B635855" s="78"/>
      <c r="C635855" s="77"/>
    </row>
    <row r="635856" spans="2:3" x14ac:dyDescent="0.25">
      <c r="B635856" s="78"/>
      <c r="C635856" s="77"/>
    </row>
    <row r="635857" spans="2:3" x14ac:dyDescent="0.25">
      <c r="B635857" s="78"/>
      <c r="C635857" s="77"/>
    </row>
    <row r="635858" spans="2:3" x14ac:dyDescent="0.25">
      <c r="B635858" s="78"/>
      <c r="C635858" s="77"/>
    </row>
    <row r="635859" spans="2:3" x14ac:dyDescent="0.25">
      <c r="B635859" s="78"/>
      <c r="C635859" s="77"/>
    </row>
    <row r="635860" spans="2:3" x14ac:dyDescent="0.25">
      <c r="B635860" s="78"/>
      <c r="C635860" s="77"/>
    </row>
    <row r="635861" spans="2:3" x14ac:dyDescent="0.25">
      <c r="B635861" s="78"/>
      <c r="C635861" s="77"/>
    </row>
    <row r="635862" spans="2:3" x14ac:dyDescent="0.25">
      <c r="B635862" s="78"/>
      <c r="C635862" s="77"/>
    </row>
    <row r="635972" spans="2:3" x14ac:dyDescent="0.25">
      <c r="B635972" s="78"/>
      <c r="C635972" s="77"/>
    </row>
    <row r="635973" spans="2:3" x14ac:dyDescent="0.25">
      <c r="B635973" s="78"/>
      <c r="C635973" s="77"/>
    </row>
    <row r="635974" spans="2:3" x14ac:dyDescent="0.25">
      <c r="B635974" s="78"/>
      <c r="C635974" s="77"/>
    </row>
    <row r="635975" spans="2:3" x14ac:dyDescent="0.25">
      <c r="B635975" s="78"/>
      <c r="C635975" s="77"/>
    </row>
    <row r="635976" spans="2:3" x14ac:dyDescent="0.25">
      <c r="B635976" s="78"/>
      <c r="C635976" s="77"/>
    </row>
    <row r="635977" spans="2:3" x14ac:dyDescent="0.25">
      <c r="B635977" s="78"/>
      <c r="C635977" s="77"/>
    </row>
    <row r="635978" spans="2:3" x14ac:dyDescent="0.25">
      <c r="B635978" s="78"/>
      <c r="C635978" s="77"/>
    </row>
    <row r="635979" spans="2:3" x14ac:dyDescent="0.25">
      <c r="B635979" s="78"/>
      <c r="C635979" s="77"/>
    </row>
    <row r="635980" spans="2:3" x14ac:dyDescent="0.25">
      <c r="B635980" s="78"/>
      <c r="C635980" s="77"/>
    </row>
    <row r="635981" spans="2:3" x14ac:dyDescent="0.25">
      <c r="B635981" s="78"/>
      <c r="C635981" s="77"/>
    </row>
    <row r="635982" spans="2:3" x14ac:dyDescent="0.25">
      <c r="B635982" s="78"/>
      <c r="C635982" s="77"/>
    </row>
    <row r="635983" spans="2:3" x14ac:dyDescent="0.25">
      <c r="B635983" s="78"/>
      <c r="C635983" s="77"/>
    </row>
    <row r="635984" spans="2:3" x14ac:dyDescent="0.25">
      <c r="B635984" s="78"/>
      <c r="C635984" s="77"/>
    </row>
    <row r="636094" spans="2:3" x14ac:dyDescent="0.25">
      <c r="B636094" s="78"/>
      <c r="C636094" s="77"/>
    </row>
    <row r="636095" spans="2:3" x14ac:dyDescent="0.25">
      <c r="B636095" s="78"/>
      <c r="C636095" s="77"/>
    </row>
    <row r="636096" spans="2:3" x14ac:dyDescent="0.25">
      <c r="B636096" s="78"/>
      <c r="C636096" s="77"/>
    </row>
    <row r="636097" spans="2:3" x14ac:dyDescent="0.25">
      <c r="B636097" s="78"/>
      <c r="C636097" s="77"/>
    </row>
    <row r="636098" spans="2:3" x14ac:dyDescent="0.25">
      <c r="B636098" s="78"/>
      <c r="C636098" s="77"/>
    </row>
    <row r="636099" spans="2:3" x14ac:dyDescent="0.25">
      <c r="B636099" s="78"/>
      <c r="C636099" s="77"/>
    </row>
    <row r="636100" spans="2:3" x14ac:dyDescent="0.25">
      <c r="B636100" s="78"/>
      <c r="C636100" s="77"/>
    </row>
    <row r="636101" spans="2:3" x14ac:dyDescent="0.25">
      <c r="B636101" s="78"/>
      <c r="C636101" s="77"/>
    </row>
    <row r="636102" spans="2:3" x14ac:dyDescent="0.25">
      <c r="B636102" s="78"/>
      <c r="C636102" s="77"/>
    </row>
    <row r="636103" spans="2:3" x14ac:dyDescent="0.25">
      <c r="B636103" s="78"/>
      <c r="C636103" s="77"/>
    </row>
    <row r="636104" spans="2:3" x14ac:dyDescent="0.25">
      <c r="B636104" s="78"/>
      <c r="C636104" s="77"/>
    </row>
    <row r="636105" spans="2:3" x14ac:dyDescent="0.25">
      <c r="B636105" s="78"/>
      <c r="C636105" s="77"/>
    </row>
    <row r="636106" spans="2:3" x14ac:dyDescent="0.25">
      <c r="B636106" s="78"/>
      <c r="C636106" s="77"/>
    </row>
    <row r="636216" spans="2:3" x14ac:dyDescent="0.25">
      <c r="B636216" s="78"/>
      <c r="C636216" s="77"/>
    </row>
    <row r="636217" spans="2:3" x14ac:dyDescent="0.25">
      <c r="B636217" s="78"/>
      <c r="C636217" s="77"/>
    </row>
    <row r="636218" spans="2:3" x14ac:dyDescent="0.25">
      <c r="B636218" s="78"/>
      <c r="C636218" s="77"/>
    </row>
    <row r="636219" spans="2:3" x14ac:dyDescent="0.25">
      <c r="B636219" s="78"/>
      <c r="C636219" s="77"/>
    </row>
    <row r="636220" spans="2:3" x14ac:dyDescent="0.25">
      <c r="B636220" s="78"/>
      <c r="C636220" s="77"/>
    </row>
    <row r="636221" spans="2:3" x14ac:dyDescent="0.25">
      <c r="B636221" s="78"/>
      <c r="C636221" s="77"/>
    </row>
    <row r="636222" spans="2:3" x14ac:dyDescent="0.25">
      <c r="B636222" s="78"/>
      <c r="C636222" s="77"/>
    </row>
    <row r="636223" spans="2:3" x14ac:dyDescent="0.25">
      <c r="B636223" s="78"/>
      <c r="C636223" s="77"/>
    </row>
    <row r="636224" spans="2:3" x14ac:dyDescent="0.25">
      <c r="B636224" s="78"/>
      <c r="C636224" s="77"/>
    </row>
    <row r="636225" spans="2:3" x14ac:dyDescent="0.25">
      <c r="B636225" s="78"/>
      <c r="C636225" s="77"/>
    </row>
    <row r="636226" spans="2:3" x14ac:dyDescent="0.25">
      <c r="B636226" s="78"/>
      <c r="C636226" s="77"/>
    </row>
    <row r="636227" spans="2:3" x14ac:dyDescent="0.25">
      <c r="B636227" s="78"/>
      <c r="C636227" s="77"/>
    </row>
    <row r="636228" spans="2:3" x14ac:dyDescent="0.25">
      <c r="B636228" s="78"/>
      <c r="C636228" s="77"/>
    </row>
    <row r="636338" spans="2:3" x14ac:dyDescent="0.25">
      <c r="B636338" s="78"/>
      <c r="C636338" s="77"/>
    </row>
    <row r="636339" spans="2:3" x14ac:dyDescent="0.25">
      <c r="B636339" s="78"/>
      <c r="C636339" s="77"/>
    </row>
    <row r="636340" spans="2:3" x14ac:dyDescent="0.25">
      <c r="B636340" s="78"/>
      <c r="C636340" s="77"/>
    </row>
    <row r="636341" spans="2:3" x14ac:dyDescent="0.25">
      <c r="B636341" s="78"/>
      <c r="C636341" s="77"/>
    </row>
    <row r="636342" spans="2:3" x14ac:dyDescent="0.25">
      <c r="B636342" s="78"/>
      <c r="C636342" s="77"/>
    </row>
    <row r="636343" spans="2:3" x14ac:dyDescent="0.25">
      <c r="B636343" s="78"/>
      <c r="C636343" s="77"/>
    </row>
    <row r="636344" spans="2:3" x14ac:dyDescent="0.25">
      <c r="B636344" s="78"/>
      <c r="C636344" s="77"/>
    </row>
    <row r="636345" spans="2:3" x14ac:dyDescent="0.25">
      <c r="B636345" s="78"/>
      <c r="C636345" s="77"/>
    </row>
    <row r="636346" spans="2:3" x14ac:dyDescent="0.25">
      <c r="B636346" s="78"/>
      <c r="C636346" s="77"/>
    </row>
    <row r="636347" spans="2:3" x14ac:dyDescent="0.25">
      <c r="B636347" s="78"/>
      <c r="C636347" s="77"/>
    </row>
    <row r="636348" spans="2:3" x14ac:dyDescent="0.25">
      <c r="B636348" s="78"/>
      <c r="C636348" s="77"/>
    </row>
    <row r="636349" spans="2:3" x14ac:dyDescent="0.25">
      <c r="B636349" s="78"/>
      <c r="C636349" s="77"/>
    </row>
    <row r="636350" spans="2:3" x14ac:dyDescent="0.25">
      <c r="B636350" s="78"/>
      <c r="C636350" s="77"/>
    </row>
    <row r="636460" spans="2:3" x14ac:dyDescent="0.25">
      <c r="B636460" s="78"/>
      <c r="C636460" s="77"/>
    </row>
    <row r="636461" spans="2:3" x14ac:dyDescent="0.25">
      <c r="B636461" s="78"/>
      <c r="C636461" s="77"/>
    </row>
    <row r="636462" spans="2:3" x14ac:dyDescent="0.25">
      <c r="B636462" s="78"/>
      <c r="C636462" s="77"/>
    </row>
    <row r="636463" spans="2:3" x14ac:dyDescent="0.25">
      <c r="B636463" s="78"/>
      <c r="C636463" s="77"/>
    </row>
    <row r="636464" spans="2:3" x14ac:dyDescent="0.25">
      <c r="B636464" s="78"/>
      <c r="C636464" s="77"/>
    </row>
    <row r="636465" spans="2:3" x14ac:dyDescent="0.25">
      <c r="B636465" s="78"/>
      <c r="C636465" s="77"/>
    </row>
    <row r="636466" spans="2:3" x14ac:dyDescent="0.25">
      <c r="B636466" s="78"/>
      <c r="C636466" s="77"/>
    </row>
    <row r="636467" spans="2:3" x14ac:dyDescent="0.25">
      <c r="B636467" s="78"/>
      <c r="C636467" s="77"/>
    </row>
    <row r="636468" spans="2:3" x14ac:dyDescent="0.25">
      <c r="B636468" s="78"/>
      <c r="C636468" s="77"/>
    </row>
    <row r="636469" spans="2:3" x14ac:dyDescent="0.25">
      <c r="B636469" s="78"/>
      <c r="C636469" s="77"/>
    </row>
    <row r="636470" spans="2:3" x14ac:dyDescent="0.25">
      <c r="B636470" s="78"/>
      <c r="C636470" s="77"/>
    </row>
    <row r="636471" spans="2:3" x14ac:dyDescent="0.25">
      <c r="B636471" s="78"/>
      <c r="C636471" s="77"/>
    </row>
    <row r="636472" spans="2:3" x14ac:dyDescent="0.25">
      <c r="B636472" s="78"/>
      <c r="C636472" s="77"/>
    </row>
    <row r="636582" spans="2:3" x14ac:dyDescent="0.25">
      <c r="B636582" s="78"/>
      <c r="C636582" s="77"/>
    </row>
    <row r="636583" spans="2:3" x14ac:dyDescent="0.25">
      <c r="B636583" s="78"/>
      <c r="C636583" s="77"/>
    </row>
    <row r="636584" spans="2:3" x14ac:dyDescent="0.25">
      <c r="B636584" s="78"/>
      <c r="C636584" s="77"/>
    </row>
    <row r="636585" spans="2:3" x14ac:dyDescent="0.25">
      <c r="B636585" s="78"/>
      <c r="C636585" s="77"/>
    </row>
    <row r="636586" spans="2:3" x14ac:dyDescent="0.25">
      <c r="B636586" s="78"/>
      <c r="C636586" s="77"/>
    </row>
    <row r="636587" spans="2:3" x14ac:dyDescent="0.25">
      <c r="B636587" s="78"/>
      <c r="C636587" s="77"/>
    </row>
    <row r="636588" spans="2:3" x14ac:dyDescent="0.25">
      <c r="B636588" s="78"/>
      <c r="C636588" s="77"/>
    </row>
    <row r="636589" spans="2:3" x14ac:dyDescent="0.25">
      <c r="B636589" s="78"/>
      <c r="C636589" s="77"/>
    </row>
    <row r="636590" spans="2:3" x14ac:dyDescent="0.25">
      <c r="B636590" s="78"/>
      <c r="C636590" s="77"/>
    </row>
    <row r="636591" spans="2:3" x14ac:dyDescent="0.25">
      <c r="B636591" s="78"/>
      <c r="C636591" s="77"/>
    </row>
    <row r="636592" spans="2:3" x14ac:dyDescent="0.25">
      <c r="B636592" s="78"/>
      <c r="C636592" s="77"/>
    </row>
    <row r="636593" spans="2:3" x14ac:dyDescent="0.25">
      <c r="B636593" s="78"/>
      <c r="C636593" s="77"/>
    </row>
    <row r="636594" spans="2:3" x14ac:dyDescent="0.25">
      <c r="B636594" s="78"/>
      <c r="C636594" s="77"/>
    </row>
    <row r="636704" spans="2:3" x14ac:dyDescent="0.25">
      <c r="B636704" s="78"/>
      <c r="C636704" s="77"/>
    </row>
    <row r="636705" spans="2:3" x14ac:dyDescent="0.25">
      <c r="B636705" s="78"/>
      <c r="C636705" s="77"/>
    </row>
    <row r="636706" spans="2:3" x14ac:dyDescent="0.25">
      <c r="B636706" s="78"/>
      <c r="C636706" s="77"/>
    </row>
    <row r="636707" spans="2:3" x14ac:dyDescent="0.25">
      <c r="B636707" s="78"/>
      <c r="C636707" s="77"/>
    </row>
    <row r="636708" spans="2:3" x14ac:dyDescent="0.25">
      <c r="B636708" s="78"/>
      <c r="C636708" s="77"/>
    </row>
    <row r="636709" spans="2:3" x14ac:dyDescent="0.25">
      <c r="B636709" s="78"/>
      <c r="C636709" s="77"/>
    </row>
    <row r="636710" spans="2:3" x14ac:dyDescent="0.25">
      <c r="B636710" s="78"/>
      <c r="C636710" s="77"/>
    </row>
    <row r="636711" spans="2:3" x14ac:dyDescent="0.25">
      <c r="B636711" s="78"/>
      <c r="C636711" s="77"/>
    </row>
    <row r="636712" spans="2:3" x14ac:dyDescent="0.25">
      <c r="B636712" s="78"/>
      <c r="C636712" s="77"/>
    </row>
    <row r="636713" spans="2:3" x14ac:dyDescent="0.25">
      <c r="B636713" s="78"/>
      <c r="C636713" s="77"/>
    </row>
    <row r="636714" spans="2:3" x14ac:dyDescent="0.25">
      <c r="B636714" s="78"/>
      <c r="C636714" s="77"/>
    </row>
    <row r="636715" spans="2:3" x14ac:dyDescent="0.25">
      <c r="B636715" s="78"/>
      <c r="C636715" s="77"/>
    </row>
    <row r="636716" spans="2:3" x14ac:dyDescent="0.25">
      <c r="B636716" s="78"/>
      <c r="C636716" s="77"/>
    </row>
    <row r="636826" spans="2:3" x14ac:dyDescent="0.25">
      <c r="B636826" s="78"/>
      <c r="C636826" s="77"/>
    </row>
    <row r="636827" spans="2:3" x14ac:dyDescent="0.25">
      <c r="B636827" s="78"/>
      <c r="C636827" s="77"/>
    </row>
    <row r="636828" spans="2:3" x14ac:dyDescent="0.25">
      <c r="B636828" s="78"/>
      <c r="C636828" s="77"/>
    </row>
    <row r="636829" spans="2:3" x14ac:dyDescent="0.25">
      <c r="B636829" s="78"/>
      <c r="C636829" s="77"/>
    </row>
    <row r="636830" spans="2:3" x14ac:dyDescent="0.25">
      <c r="B636830" s="78"/>
      <c r="C636830" s="77"/>
    </row>
    <row r="636831" spans="2:3" x14ac:dyDescent="0.25">
      <c r="B636831" s="78"/>
      <c r="C636831" s="77"/>
    </row>
    <row r="636832" spans="2:3" x14ac:dyDescent="0.25">
      <c r="B636832" s="78"/>
      <c r="C636832" s="77"/>
    </row>
    <row r="636833" spans="2:3" x14ac:dyDescent="0.25">
      <c r="B636833" s="78"/>
      <c r="C636833" s="77"/>
    </row>
    <row r="636834" spans="2:3" x14ac:dyDescent="0.25">
      <c r="B636834" s="78"/>
      <c r="C636834" s="77"/>
    </row>
    <row r="636835" spans="2:3" x14ac:dyDescent="0.25">
      <c r="B636835" s="78"/>
      <c r="C636835" s="77"/>
    </row>
    <row r="636836" spans="2:3" x14ac:dyDescent="0.25">
      <c r="B636836" s="78"/>
      <c r="C636836" s="77"/>
    </row>
    <row r="636837" spans="2:3" x14ac:dyDescent="0.25">
      <c r="B636837" s="78"/>
      <c r="C636837" s="77"/>
    </row>
    <row r="636838" spans="2:3" x14ac:dyDescent="0.25">
      <c r="B636838" s="78"/>
      <c r="C636838" s="77"/>
    </row>
    <row r="636948" spans="2:3" x14ac:dyDescent="0.25">
      <c r="B636948" s="78"/>
      <c r="C636948" s="77"/>
    </row>
    <row r="636949" spans="2:3" x14ac:dyDescent="0.25">
      <c r="B636949" s="78"/>
      <c r="C636949" s="77"/>
    </row>
    <row r="636950" spans="2:3" x14ac:dyDescent="0.25">
      <c r="B636950" s="78"/>
      <c r="C636950" s="77"/>
    </row>
    <row r="636951" spans="2:3" x14ac:dyDescent="0.25">
      <c r="B636951" s="78"/>
      <c r="C636951" s="77"/>
    </row>
    <row r="636952" spans="2:3" x14ac:dyDescent="0.25">
      <c r="B636952" s="78"/>
      <c r="C636952" s="77"/>
    </row>
    <row r="636953" spans="2:3" x14ac:dyDescent="0.25">
      <c r="B636953" s="78"/>
      <c r="C636953" s="77"/>
    </row>
    <row r="636954" spans="2:3" x14ac:dyDescent="0.25">
      <c r="B636954" s="78"/>
      <c r="C636954" s="77"/>
    </row>
    <row r="636955" spans="2:3" x14ac:dyDescent="0.25">
      <c r="B636955" s="78"/>
      <c r="C636955" s="77"/>
    </row>
    <row r="636956" spans="2:3" x14ac:dyDescent="0.25">
      <c r="B636956" s="78"/>
      <c r="C636956" s="77"/>
    </row>
    <row r="636957" spans="2:3" x14ac:dyDescent="0.25">
      <c r="B636957" s="78"/>
      <c r="C636957" s="77"/>
    </row>
    <row r="636958" spans="2:3" x14ac:dyDescent="0.25">
      <c r="B636958" s="78"/>
      <c r="C636958" s="77"/>
    </row>
    <row r="636959" spans="2:3" x14ac:dyDescent="0.25">
      <c r="B636959" s="78"/>
      <c r="C636959" s="77"/>
    </row>
    <row r="636960" spans="2:3" x14ac:dyDescent="0.25">
      <c r="B636960" s="78"/>
      <c r="C636960" s="77"/>
    </row>
    <row r="637070" spans="2:3" x14ac:dyDescent="0.25">
      <c r="B637070" s="78"/>
      <c r="C637070" s="77"/>
    </row>
    <row r="637071" spans="2:3" x14ac:dyDescent="0.25">
      <c r="B637071" s="78"/>
      <c r="C637071" s="77"/>
    </row>
    <row r="637072" spans="2:3" x14ac:dyDescent="0.25">
      <c r="B637072" s="78"/>
      <c r="C637072" s="77"/>
    </row>
    <row r="637073" spans="2:3" x14ac:dyDescent="0.25">
      <c r="B637073" s="78"/>
      <c r="C637073" s="77"/>
    </row>
    <row r="637074" spans="2:3" x14ac:dyDescent="0.25">
      <c r="B637074" s="78"/>
      <c r="C637074" s="77"/>
    </row>
    <row r="637075" spans="2:3" x14ac:dyDescent="0.25">
      <c r="B637075" s="78"/>
      <c r="C637075" s="77"/>
    </row>
    <row r="637076" spans="2:3" x14ac:dyDescent="0.25">
      <c r="B637076" s="78"/>
      <c r="C637076" s="77"/>
    </row>
    <row r="637077" spans="2:3" x14ac:dyDescent="0.25">
      <c r="B637077" s="78"/>
      <c r="C637077" s="77"/>
    </row>
    <row r="637078" spans="2:3" x14ac:dyDescent="0.25">
      <c r="B637078" s="78"/>
      <c r="C637078" s="77"/>
    </row>
    <row r="637079" spans="2:3" x14ac:dyDescent="0.25">
      <c r="B637079" s="78"/>
      <c r="C637079" s="77"/>
    </row>
    <row r="637080" spans="2:3" x14ac:dyDescent="0.25">
      <c r="B637080" s="78"/>
      <c r="C637080" s="77"/>
    </row>
    <row r="637081" spans="2:3" x14ac:dyDescent="0.25">
      <c r="B637081" s="78"/>
      <c r="C637081" s="77"/>
    </row>
    <row r="637082" spans="2:3" x14ac:dyDescent="0.25">
      <c r="B637082" s="78"/>
      <c r="C637082" s="77"/>
    </row>
    <row r="637192" spans="2:3" x14ac:dyDescent="0.25">
      <c r="B637192" s="78"/>
      <c r="C637192" s="77"/>
    </row>
    <row r="637193" spans="2:3" x14ac:dyDescent="0.25">
      <c r="B637193" s="78"/>
      <c r="C637193" s="77"/>
    </row>
    <row r="637194" spans="2:3" x14ac:dyDescent="0.25">
      <c r="B637194" s="78"/>
      <c r="C637194" s="77"/>
    </row>
    <row r="637195" spans="2:3" x14ac:dyDescent="0.25">
      <c r="B637195" s="78"/>
      <c r="C637195" s="77"/>
    </row>
    <row r="637196" spans="2:3" x14ac:dyDescent="0.25">
      <c r="B637196" s="78"/>
      <c r="C637196" s="77"/>
    </row>
    <row r="637197" spans="2:3" x14ac:dyDescent="0.25">
      <c r="B637197" s="78"/>
      <c r="C637197" s="77"/>
    </row>
    <row r="637198" spans="2:3" x14ac:dyDescent="0.25">
      <c r="B637198" s="78"/>
      <c r="C637198" s="77"/>
    </row>
    <row r="637199" spans="2:3" x14ac:dyDescent="0.25">
      <c r="B637199" s="78"/>
      <c r="C637199" s="77"/>
    </row>
    <row r="637200" spans="2:3" x14ac:dyDescent="0.25">
      <c r="B637200" s="78"/>
      <c r="C637200" s="77"/>
    </row>
    <row r="637201" spans="2:3" x14ac:dyDescent="0.25">
      <c r="B637201" s="78"/>
      <c r="C637201" s="77"/>
    </row>
    <row r="637202" spans="2:3" x14ac:dyDescent="0.25">
      <c r="B637202" s="78"/>
      <c r="C637202" s="77"/>
    </row>
    <row r="637203" spans="2:3" x14ac:dyDescent="0.25">
      <c r="B637203" s="78"/>
      <c r="C637203" s="77"/>
    </row>
    <row r="637204" spans="2:3" x14ac:dyDescent="0.25">
      <c r="B637204" s="78"/>
      <c r="C637204" s="77"/>
    </row>
    <row r="637314" spans="2:3" x14ac:dyDescent="0.25">
      <c r="B637314" s="78"/>
      <c r="C637314" s="77"/>
    </row>
    <row r="637315" spans="2:3" x14ac:dyDescent="0.25">
      <c r="B637315" s="78"/>
      <c r="C637315" s="77"/>
    </row>
    <row r="637316" spans="2:3" x14ac:dyDescent="0.25">
      <c r="B637316" s="78"/>
      <c r="C637316" s="77"/>
    </row>
    <row r="637317" spans="2:3" x14ac:dyDescent="0.25">
      <c r="B637317" s="78"/>
      <c r="C637317" s="77"/>
    </row>
    <row r="637318" spans="2:3" x14ac:dyDescent="0.25">
      <c r="B637318" s="78"/>
      <c r="C637318" s="77"/>
    </row>
    <row r="637319" spans="2:3" x14ac:dyDescent="0.25">
      <c r="B637319" s="78"/>
      <c r="C637319" s="77"/>
    </row>
    <row r="637320" spans="2:3" x14ac:dyDescent="0.25">
      <c r="B637320" s="78"/>
      <c r="C637320" s="77"/>
    </row>
    <row r="637321" spans="2:3" x14ac:dyDescent="0.25">
      <c r="B637321" s="78"/>
      <c r="C637321" s="77"/>
    </row>
    <row r="637322" spans="2:3" x14ac:dyDescent="0.25">
      <c r="B637322" s="78"/>
      <c r="C637322" s="77"/>
    </row>
    <row r="637323" spans="2:3" x14ac:dyDescent="0.25">
      <c r="B637323" s="78"/>
      <c r="C637323" s="77"/>
    </row>
    <row r="637324" spans="2:3" x14ac:dyDescent="0.25">
      <c r="B637324" s="78"/>
      <c r="C637324" s="77"/>
    </row>
    <row r="637325" spans="2:3" x14ac:dyDescent="0.25">
      <c r="B637325" s="78"/>
      <c r="C637325" s="77"/>
    </row>
    <row r="637326" spans="2:3" x14ac:dyDescent="0.25">
      <c r="B637326" s="78"/>
      <c r="C637326" s="77"/>
    </row>
    <row r="637436" spans="2:3" x14ac:dyDescent="0.25">
      <c r="B637436" s="78"/>
      <c r="C637436" s="77"/>
    </row>
    <row r="637437" spans="2:3" x14ac:dyDescent="0.25">
      <c r="B637437" s="78"/>
      <c r="C637437" s="77"/>
    </row>
    <row r="637438" spans="2:3" x14ac:dyDescent="0.25">
      <c r="B637438" s="78"/>
      <c r="C637438" s="77"/>
    </row>
    <row r="637439" spans="2:3" x14ac:dyDescent="0.25">
      <c r="B637439" s="78"/>
      <c r="C637439" s="77"/>
    </row>
    <row r="637440" spans="2:3" x14ac:dyDescent="0.25">
      <c r="B637440" s="78"/>
      <c r="C637440" s="77"/>
    </row>
    <row r="637441" spans="2:3" x14ac:dyDescent="0.25">
      <c r="B637441" s="78"/>
      <c r="C637441" s="77"/>
    </row>
    <row r="637442" spans="2:3" x14ac:dyDescent="0.25">
      <c r="B637442" s="78"/>
      <c r="C637442" s="77"/>
    </row>
    <row r="637443" spans="2:3" x14ac:dyDescent="0.25">
      <c r="B637443" s="78"/>
      <c r="C637443" s="77"/>
    </row>
    <row r="637444" spans="2:3" x14ac:dyDescent="0.25">
      <c r="B637444" s="78"/>
      <c r="C637444" s="77"/>
    </row>
    <row r="637445" spans="2:3" x14ac:dyDescent="0.25">
      <c r="B637445" s="78"/>
      <c r="C637445" s="77"/>
    </row>
    <row r="637446" spans="2:3" x14ac:dyDescent="0.25">
      <c r="B637446" s="78"/>
      <c r="C637446" s="77"/>
    </row>
    <row r="637447" spans="2:3" x14ac:dyDescent="0.25">
      <c r="B637447" s="78"/>
      <c r="C637447" s="77"/>
    </row>
    <row r="637448" spans="2:3" x14ac:dyDescent="0.25">
      <c r="B637448" s="78"/>
      <c r="C637448" s="77"/>
    </row>
    <row r="637558" spans="2:3" x14ac:dyDescent="0.25">
      <c r="B637558" s="78"/>
      <c r="C637558" s="77"/>
    </row>
    <row r="637559" spans="2:3" x14ac:dyDescent="0.25">
      <c r="B637559" s="78"/>
      <c r="C637559" s="77"/>
    </row>
    <row r="637560" spans="2:3" x14ac:dyDescent="0.25">
      <c r="B637560" s="78"/>
      <c r="C637560" s="77"/>
    </row>
    <row r="637561" spans="2:3" x14ac:dyDescent="0.25">
      <c r="B637561" s="78"/>
      <c r="C637561" s="77"/>
    </row>
    <row r="637562" spans="2:3" x14ac:dyDescent="0.25">
      <c r="B637562" s="78"/>
      <c r="C637562" s="77"/>
    </row>
    <row r="637563" spans="2:3" x14ac:dyDescent="0.25">
      <c r="B637563" s="78"/>
      <c r="C637563" s="77"/>
    </row>
    <row r="637564" spans="2:3" x14ac:dyDescent="0.25">
      <c r="B637564" s="78"/>
      <c r="C637564" s="77"/>
    </row>
    <row r="637565" spans="2:3" x14ac:dyDescent="0.25">
      <c r="B637565" s="78"/>
      <c r="C637565" s="77"/>
    </row>
    <row r="637566" spans="2:3" x14ac:dyDescent="0.25">
      <c r="B637566" s="78"/>
      <c r="C637566" s="77"/>
    </row>
    <row r="637567" spans="2:3" x14ac:dyDescent="0.25">
      <c r="B637567" s="78"/>
      <c r="C637567" s="77"/>
    </row>
    <row r="637568" spans="2:3" x14ac:dyDescent="0.25">
      <c r="B637568" s="78"/>
      <c r="C637568" s="77"/>
    </row>
    <row r="637569" spans="2:3" x14ac:dyDescent="0.25">
      <c r="B637569" s="78"/>
      <c r="C637569" s="77"/>
    </row>
    <row r="637570" spans="2:3" x14ac:dyDescent="0.25">
      <c r="B637570" s="78"/>
      <c r="C637570" s="77"/>
    </row>
    <row r="637680" spans="2:3" x14ac:dyDescent="0.25">
      <c r="B637680" s="78"/>
      <c r="C637680" s="77"/>
    </row>
    <row r="637681" spans="2:3" x14ac:dyDescent="0.25">
      <c r="B637681" s="78"/>
      <c r="C637681" s="77"/>
    </row>
    <row r="637682" spans="2:3" x14ac:dyDescent="0.25">
      <c r="B637682" s="78"/>
      <c r="C637682" s="77"/>
    </row>
    <row r="637683" spans="2:3" x14ac:dyDescent="0.25">
      <c r="B637683" s="78"/>
      <c r="C637683" s="77"/>
    </row>
    <row r="637684" spans="2:3" x14ac:dyDescent="0.25">
      <c r="B637684" s="78"/>
      <c r="C637684" s="77"/>
    </row>
    <row r="637685" spans="2:3" x14ac:dyDescent="0.25">
      <c r="B637685" s="78"/>
      <c r="C637685" s="77"/>
    </row>
    <row r="637686" spans="2:3" x14ac:dyDescent="0.25">
      <c r="B637686" s="78"/>
      <c r="C637686" s="77"/>
    </row>
    <row r="637687" spans="2:3" x14ac:dyDescent="0.25">
      <c r="B637687" s="78"/>
      <c r="C637687" s="77"/>
    </row>
    <row r="637688" spans="2:3" x14ac:dyDescent="0.25">
      <c r="B637688" s="78"/>
      <c r="C637688" s="77"/>
    </row>
    <row r="637689" spans="2:3" x14ac:dyDescent="0.25">
      <c r="B637689" s="78"/>
      <c r="C637689" s="77"/>
    </row>
    <row r="637690" spans="2:3" x14ac:dyDescent="0.25">
      <c r="B637690" s="78"/>
      <c r="C637690" s="77"/>
    </row>
    <row r="637691" spans="2:3" x14ac:dyDescent="0.25">
      <c r="B637691" s="78"/>
      <c r="C637691" s="77"/>
    </row>
    <row r="637692" spans="2:3" x14ac:dyDescent="0.25">
      <c r="B637692" s="78"/>
      <c r="C637692" s="77"/>
    </row>
    <row r="637802" spans="2:3" x14ac:dyDescent="0.25">
      <c r="B637802" s="78"/>
      <c r="C637802" s="77"/>
    </row>
    <row r="637803" spans="2:3" x14ac:dyDescent="0.25">
      <c r="B637803" s="78"/>
      <c r="C637803" s="77"/>
    </row>
    <row r="637804" spans="2:3" x14ac:dyDescent="0.25">
      <c r="B637804" s="78"/>
      <c r="C637804" s="77"/>
    </row>
    <row r="637805" spans="2:3" x14ac:dyDescent="0.25">
      <c r="B637805" s="78"/>
      <c r="C637805" s="77"/>
    </row>
    <row r="637806" spans="2:3" x14ac:dyDescent="0.25">
      <c r="B637806" s="78"/>
      <c r="C637806" s="77"/>
    </row>
    <row r="637807" spans="2:3" x14ac:dyDescent="0.25">
      <c r="B637807" s="78"/>
      <c r="C637807" s="77"/>
    </row>
    <row r="637808" spans="2:3" x14ac:dyDescent="0.25">
      <c r="B637808" s="78"/>
      <c r="C637808" s="77"/>
    </row>
    <row r="637809" spans="2:3" x14ac:dyDescent="0.25">
      <c r="B637809" s="78"/>
      <c r="C637809" s="77"/>
    </row>
    <row r="637810" spans="2:3" x14ac:dyDescent="0.25">
      <c r="B637810" s="78"/>
      <c r="C637810" s="77"/>
    </row>
    <row r="637811" spans="2:3" x14ac:dyDescent="0.25">
      <c r="B637811" s="78"/>
      <c r="C637811" s="77"/>
    </row>
    <row r="637812" spans="2:3" x14ac:dyDescent="0.25">
      <c r="B637812" s="78"/>
      <c r="C637812" s="77"/>
    </row>
    <row r="637813" spans="2:3" x14ac:dyDescent="0.25">
      <c r="B637813" s="78"/>
      <c r="C637813" s="77"/>
    </row>
    <row r="637814" spans="2:3" x14ac:dyDescent="0.25">
      <c r="B637814" s="78"/>
      <c r="C637814" s="77"/>
    </row>
    <row r="637924" spans="2:3" x14ac:dyDescent="0.25">
      <c r="B637924" s="78"/>
      <c r="C637924" s="77"/>
    </row>
    <row r="637925" spans="2:3" x14ac:dyDescent="0.25">
      <c r="B637925" s="78"/>
      <c r="C637925" s="77"/>
    </row>
    <row r="637926" spans="2:3" x14ac:dyDescent="0.25">
      <c r="B637926" s="78"/>
      <c r="C637926" s="77"/>
    </row>
    <row r="637927" spans="2:3" x14ac:dyDescent="0.25">
      <c r="B637927" s="78"/>
      <c r="C637927" s="77"/>
    </row>
    <row r="637928" spans="2:3" x14ac:dyDescent="0.25">
      <c r="B637928" s="78"/>
      <c r="C637928" s="77"/>
    </row>
    <row r="637929" spans="2:3" x14ac:dyDescent="0.25">
      <c r="B637929" s="78"/>
      <c r="C637929" s="77"/>
    </row>
    <row r="637930" spans="2:3" x14ac:dyDescent="0.25">
      <c r="B637930" s="78"/>
      <c r="C637930" s="77"/>
    </row>
    <row r="637931" spans="2:3" x14ac:dyDescent="0.25">
      <c r="B637931" s="78"/>
      <c r="C637931" s="77"/>
    </row>
    <row r="637932" spans="2:3" x14ac:dyDescent="0.25">
      <c r="B637932" s="78"/>
      <c r="C637932" s="77"/>
    </row>
    <row r="637933" spans="2:3" x14ac:dyDescent="0.25">
      <c r="B637933" s="78"/>
      <c r="C637933" s="77"/>
    </row>
    <row r="637934" spans="2:3" x14ac:dyDescent="0.25">
      <c r="B637934" s="78"/>
      <c r="C637934" s="77"/>
    </row>
    <row r="637935" spans="2:3" x14ac:dyDescent="0.25">
      <c r="B637935" s="78"/>
      <c r="C637935" s="77"/>
    </row>
    <row r="637936" spans="2:3" x14ac:dyDescent="0.25">
      <c r="B637936" s="78"/>
      <c r="C637936" s="77"/>
    </row>
    <row r="638046" spans="2:3" x14ac:dyDescent="0.25">
      <c r="B638046" s="78"/>
      <c r="C638046" s="77"/>
    </row>
    <row r="638047" spans="2:3" x14ac:dyDescent="0.25">
      <c r="B638047" s="78"/>
      <c r="C638047" s="77"/>
    </row>
    <row r="638048" spans="2:3" x14ac:dyDescent="0.25">
      <c r="B638048" s="78"/>
      <c r="C638048" s="77"/>
    </row>
    <row r="638049" spans="2:3" x14ac:dyDescent="0.25">
      <c r="B638049" s="78"/>
      <c r="C638049" s="77"/>
    </row>
    <row r="638050" spans="2:3" x14ac:dyDescent="0.25">
      <c r="B638050" s="78"/>
      <c r="C638050" s="77"/>
    </row>
    <row r="638051" spans="2:3" x14ac:dyDescent="0.25">
      <c r="B638051" s="78"/>
      <c r="C638051" s="77"/>
    </row>
    <row r="638052" spans="2:3" x14ac:dyDescent="0.25">
      <c r="B638052" s="78"/>
      <c r="C638052" s="77"/>
    </row>
    <row r="638053" spans="2:3" x14ac:dyDescent="0.25">
      <c r="B638053" s="78"/>
      <c r="C638053" s="77"/>
    </row>
    <row r="638054" spans="2:3" x14ac:dyDescent="0.25">
      <c r="B638054" s="78"/>
      <c r="C638054" s="77"/>
    </row>
    <row r="638055" spans="2:3" x14ac:dyDescent="0.25">
      <c r="B638055" s="78"/>
      <c r="C638055" s="77"/>
    </row>
    <row r="638056" spans="2:3" x14ac:dyDescent="0.25">
      <c r="B638056" s="78"/>
      <c r="C638056" s="77"/>
    </row>
    <row r="638057" spans="2:3" x14ac:dyDescent="0.25">
      <c r="B638057" s="78"/>
      <c r="C638057" s="77"/>
    </row>
    <row r="638058" spans="2:3" x14ac:dyDescent="0.25">
      <c r="B638058" s="78"/>
      <c r="C638058" s="77"/>
    </row>
    <row r="638168" spans="2:3" x14ac:dyDescent="0.25">
      <c r="B638168" s="78"/>
      <c r="C638168" s="77"/>
    </row>
    <row r="638169" spans="2:3" x14ac:dyDescent="0.25">
      <c r="B638169" s="78"/>
      <c r="C638169" s="77"/>
    </row>
    <row r="638170" spans="2:3" x14ac:dyDescent="0.25">
      <c r="B638170" s="78"/>
      <c r="C638170" s="77"/>
    </row>
    <row r="638171" spans="2:3" x14ac:dyDescent="0.25">
      <c r="B638171" s="78"/>
      <c r="C638171" s="77"/>
    </row>
    <row r="638172" spans="2:3" x14ac:dyDescent="0.25">
      <c r="B638172" s="78"/>
      <c r="C638172" s="77"/>
    </row>
    <row r="638173" spans="2:3" x14ac:dyDescent="0.25">
      <c r="B638173" s="78"/>
      <c r="C638173" s="77"/>
    </row>
    <row r="638174" spans="2:3" x14ac:dyDescent="0.25">
      <c r="B638174" s="78"/>
      <c r="C638174" s="77"/>
    </row>
    <row r="638175" spans="2:3" x14ac:dyDescent="0.25">
      <c r="B638175" s="78"/>
      <c r="C638175" s="77"/>
    </row>
    <row r="638176" spans="2:3" x14ac:dyDescent="0.25">
      <c r="B638176" s="78"/>
      <c r="C638176" s="77"/>
    </row>
    <row r="638177" spans="2:3" x14ac:dyDescent="0.25">
      <c r="B638177" s="78"/>
      <c r="C638177" s="77"/>
    </row>
    <row r="638178" spans="2:3" x14ac:dyDescent="0.25">
      <c r="B638178" s="78"/>
      <c r="C638178" s="77"/>
    </row>
    <row r="638179" spans="2:3" x14ac:dyDescent="0.25">
      <c r="B638179" s="78"/>
      <c r="C638179" s="77"/>
    </row>
    <row r="638180" spans="2:3" x14ac:dyDescent="0.25">
      <c r="B638180" s="78"/>
      <c r="C638180" s="77"/>
    </row>
    <row r="638290" spans="2:3" x14ac:dyDescent="0.25">
      <c r="B638290" s="78"/>
      <c r="C638290" s="77"/>
    </row>
    <row r="638291" spans="2:3" x14ac:dyDescent="0.25">
      <c r="B638291" s="78"/>
      <c r="C638291" s="77"/>
    </row>
    <row r="638292" spans="2:3" x14ac:dyDescent="0.25">
      <c r="B638292" s="78"/>
      <c r="C638292" s="77"/>
    </row>
    <row r="638293" spans="2:3" x14ac:dyDescent="0.25">
      <c r="B638293" s="78"/>
      <c r="C638293" s="77"/>
    </row>
    <row r="638294" spans="2:3" x14ac:dyDescent="0.25">
      <c r="B638294" s="78"/>
      <c r="C638294" s="77"/>
    </row>
    <row r="638295" spans="2:3" x14ac:dyDescent="0.25">
      <c r="B638295" s="78"/>
      <c r="C638295" s="77"/>
    </row>
    <row r="638296" spans="2:3" x14ac:dyDescent="0.25">
      <c r="B638296" s="78"/>
      <c r="C638296" s="77"/>
    </row>
    <row r="638297" spans="2:3" x14ac:dyDescent="0.25">
      <c r="B638297" s="78"/>
      <c r="C638297" s="77"/>
    </row>
    <row r="638298" spans="2:3" x14ac:dyDescent="0.25">
      <c r="B638298" s="78"/>
      <c r="C638298" s="77"/>
    </row>
    <row r="638299" spans="2:3" x14ac:dyDescent="0.25">
      <c r="B638299" s="78"/>
      <c r="C638299" s="77"/>
    </row>
    <row r="638300" spans="2:3" x14ac:dyDescent="0.25">
      <c r="B638300" s="78"/>
      <c r="C638300" s="77"/>
    </row>
    <row r="638301" spans="2:3" x14ac:dyDescent="0.25">
      <c r="B638301" s="78"/>
      <c r="C638301" s="77"/>
    </row>
    <row r="638302" spans="2:3" x14ac:dyDescent="0.25">
      <c r="B638302" s="78"/>
      <c r="C638302" s="77"/>
    </row>
    <row r="638412" spans="2:3" x14ac:dyDescent="0.25">
      <c r="B638412" s="78"/>
      <c r="C638412" s="77"/>
    </row>
    <row r="638413" spans="2:3" x14ac:dyDescent="0.25">
      <c r="B638413" s="78"/>
      <c r="C638413" s="77"/>
    </row>
    <row r="638414" spans="2:3" x14ac:dyDescent="0.25">
      <c r="B638414" s="78"/>
      <c r="C638414" s="77"/>
    </row>
    <row r="638415" spans="2:3" x14ac:dyDescent="0.25">
      <c r="B638415" s="78"/>
      <c r="C638415" s="77"/>
    </row>
    <row r="638416" spans="2:3" x14ac:dyDescent="0.25">
      <c r="B638416" s="78"/>
      <c r="C638416" s="77"/>
    </row>
    <row r="638417" spans="2:3" x14ac:dyDescent="0.25">
      <c r="B638417" s="78"/>
      <c r="C638417" s="77"/>
    </row>
    <row r="638418" spans="2:3" x14ac:dyDescent="0.25">
      <c r="B638418" s="78"/>
      <c r="C638418" s="77"/>
    </row>
    <row r="638419" spans="2:3" x14ac:dyDescent="0.25">
      <c r="B638419" s="78"/>
      <c r="C638419" s="77"/>
    </row>
    <row r="638420" spans="2:3" x14ac:dyDescent="0.25">
      <c r="B638420" s="78"/>
      <c r="C638420" s="77"/>
    </row>
    <row r="638421" spans="2:3" x14ac:dyDescent="0.25">
      <c r="B638421" s="78"/>
      <c r="C638421" s="77"/>
    </row>
    <row r="638422" spans="2:3" x14ac:dyDescent="0.25">
      <c r="B638422" s="78"/>
      <c r="C638422" s="77"/>
    </row>
    <row r="638423" spans="2:3" x14ac:dyDescent="0.25">
      <c r="B638423" s="78"/>
      <c r="C638423" s="77"/>
    </row>
    <row r="638424" spans="2:3" x14ac:dyDescent="0.25">
      <c r="B638424" s="78"/>
      <c r="C638424" s="77"/>
    </row>
    <row r="638534" spans="2:3" x14ac:dyDescent="0.25">
      <c r="B638534" s="78"/>
      <c r="C638534" s="77"/>
    </row>
    <row r="638535" spans="2:3" x14ac:dyDescent="0.25">
      <c r="B638535" s="78"/>
      <c r="C638535" s="77"/>
    </row>
    <row r="638536" spans="2:3" x14ac:dyDescent="0.25">
      <c r="B638536" s="78"/>
      <c r="C638536" s="77"/>
    </row>
    <row r="638537" spans="2:3" x14ac:dyDescent="0.25">
      <c r="B638537" s="78"/>
      <c r="C638537" s="77"/>
    </row>
    <row r="638538" spans="2:3" x14ac:dyDescent="0.25">
      <c r="B638538" s="78"/>
      <c r="C638538" s="77"/>
    </row>
    <row r="638539" spans="2:3" x14ac:dyDescent="0.25">
      <c r="B638539" s="78"/>
      <c r="C638539" s="77"/>
    </row>
    <row r="638540" spans="2:3" x14ac:dyDescent="0.25">
      <c r="B638540" s="78"/>
      <c r="C638540" s="77"/>
    </row>
    <row r="638541" spans="2:3" x14ac:dyDescent="0.25">
      <c r="B638541" s="78"/>
      <c r="C638541" s="77"/>
    </row>
    <row r="638542" spans="2:3" x14ac:dyDescent="0.25">
      <c r="B638542" s="78"/>
      <c r="C638542" s="77"/>
    </row>
    <row r="638543" spans="2:3" x14ac:dyDescent="0.25">
      <c r="B638543" s="78"/>
      <c r="C638543" s="77"/>
    </row>
    <row r="638544" spans="2:3" x14ac:dyDescent="0.25">
      <c r="B638544" s="78"/>
      <c r="C638544" s="77"/>
    </row>
    <row r="638545" spans="2:3" x14ac:dyDescent="0.25">
      <c r="B638545" s="78"/>
      <c r="C638545" s="77"/>
    </row>
    <row r="638546" spans="2:3" x14ac:dyDescent="0.25">
      <c r="B638546" s="78"/>
      <c r="C638546" s="77"/>
    </row>
    <row r="638656" spans="2:3" x14ac:dyDescent="0.25">
      <c r="B638656" s="78"/>
      <c r="C638656" s="77"/>
    </row>
    <row r="638657" spans="2:3" x14ac:dyDescent="0.25">
      <c r="B638657" s="78"/>
      <c r="C638657" s="77"/>
    </row>
    <row r="638658" spans="2:3" x14ac:dyDescent="0.25">
      <c r="B638658" s="78"/>
      <c r="C638658" s="77"/>
    </row>
    <row r="638659" spans="2:3" x14ac:dyDescent="0.25">
      <c r="B638659" s="78"/>
      <c r="C638659" s="77"/>
    </row>
    <row r="638660" spans="2:3" x14ac:dyDescent="0.25">
      <c r="B638660" s="78"/>
      <c r="C638660" s="77"/>
    </row>
    <row r="638661" spans="2:3" x14ac:dyDescent="0.25">
      <c r="B638661" s="78"/>
      <c r="C638661" s="77"/>
    </row>
    <row r="638662" spans="2:3" x14ac:dyDescent="0.25">
      <c r="B638662" s="78"/>
      <c r="C638662" s="77"/>
    </row>
    <row r="638663" spans="2:3" x14ac:dyDescent="0.25">
      <c r="B638663" s="78"/>
      <c r="C638663" s="77"/>
    </row>
    <row r="638664" spans="2:3" x14ac:dyDescent="0.25">
      <c r="B638664" s="78"/>
      <c r="C638664" s="77"/>
    </row>
    <row r="638665" spans="2:3" x14ac:dyDescent="0.25">
      <c r="B638665" s="78"/>
      <c r="C638665" s="77"/>
    </row>
    <row r="638666" spans="2:3" x14ac:dyDescent="0.25">
      <c r="B638666" s="78"/>
      <c r="C638666" s="77"/>
    </row>
    <row r="638667" spans="2:3" x14ac:dyDescent="0.25">
      <c r="B638667" s="78"/>
      <c r="C638667" s="77"/>
    </row>
    <row r="638668" spans="2:3" x14ac:dyDescent="0.25">
      <c r="B638668" s="78"/>
      <c r="C638668" s="77"/>
    </row>
    <row r="638778" spans="2:3" x14ac:dyDescent="0.25">
      <c r="B638778" s="78"/>
      <c r="C638778" s="77"/>
    </row>
    <row r="638779" spans="2:3" x14ac:dyDescent="0.25">
      <c r="B638779" s="78"/>
      <c r="C638779" s="77"/>
    </row>
    <row r="638780" spans="2:3" x14ac:dyDescent="0.25">
      <c r="B638780" s="78"/>
      <c r="C638780" s="77"/>
    </row>
    <row r="638781" spans="2:3" x14ac:dyDescent="0.25">
      <c r="B638781" s="78"/>
      <c r="C638781" s="77"/>
    </row>
    <row r="638782" spans="2:3" x14ac:dyDescent="0.25">
      <c r="B638782" s="78"/>
      <c r="C638782" s="77"/>
    </row>
    <row r="638783" spans="2:3" x14ac:dyDescent="0.25">
      <c r="B638783" s="78"/>
      <c r="C638783" s="77"/>
    </row>
    <row r="638784" spans="2:3" x14ac:dyDescent="0.25">
      <c r="B638784" s="78"/>
      <c r="C638784" s="77"/>
    </row>
    <row r="638785" spans="2:3" x14ac:dyDescent="0.25">
      <c r="B638785" s="78"/>
      <c r="C638785" s="77"/>
    </row>
    <row r="638786" spans="2:3" x14ac:dyDescent="0.25">
      <c r="B638786" s="78"/>
      <c r="C638786" s="77"/>
    </row>
    <row r="638787" spans="2:3" x14ac:dyDescent="0.25">
      <c r="B638787" s="78"/>
      <c r="C638787" s="77"/>
    </row>
    <row r="638788" spans="2:3" x14ac:dyDescent="0.25">
      <c r="B638788" s="78"/>
      <c r="C638788" s="77"/>
    </row>
    <row r="638789" spans="2:3" x14ac:dyDescent="0.25">
      <c r="B638789" s="78"/>
      <c r="C638789" s="77"/>
    </row>
    <row r="638790" spans="2:3" x14ac:dyDescent="0.25">
      <c r="B638790" s="78"/>
      <c r="C638790" s="77"/>
    </row>
    <row r="638900" spans="2:3" x14ac:dyDescent="0.25">
      <c r="B638900" s="78"/>
      <c r="C638900" s="77"/>
    </row>
    <row r="638901" spans="2:3" x14ac:dyDescent="0.25">
      <c r="B638901" s="78"/>
      <c r="C638901" s="77"/>
    </row>
    <row r="638902" spans="2:3" x14ac:dyDescent="0.25">
      <c r="B638902" s="78"/>
      <c r="C638902" s="77"/>
    </row>
    <row r="638903" spans="2:3" x14ac:dyDescent="0.25">
      <c r="B638903" s="78"/>
      <c r="C638903" s="77"/>
    </row>
    <row r="638904" spans="2:3" x14ac:dyDescent="0.25">
      <c r="B638904" s="78"/>
      <c r="C638904" s="77"/>
    </row>
    <row r="638905" spans="2:3" x14ac:dyDescent="0.25">
      <c r="B638905" s="78"/>
      <c r="C638905" s="77"/>
    </row>
    <row r="638906" spans="2:3" x14ac:dyDescent="0.25">
      <c r="B638906" s="78"/>
      <c r="C638906" s="77"/>
    </row>
    <row r="638907" spans="2:3" x14ac:dyDescent="0.25">
      <c r="B638907" s="78"/>
      <c r="C638907" s="77"/>
    </row>
    <row r="638908" spans="2:3" x14ac:dyDescent="0.25">
      <c r="B638908" s="78"/>
      <c r="C638908" s="77"/>
    </row>
    <row r="638909" spans="2:3" x14ac:dyDescent="0.25">
      <c r="B638909" s="78"/>
      <c r="C638909" s="77"/>
    </row>
    <row r="638910" spans="2:3" x14ac:dyDescent="0.25">
      <c r="B638910" s="78"/>
      <c r="C638910" s="77"/>
    </row>
    <row r="638911" spans="2:3" x14ac:dyDescent="0.25">
      <c r="B638911" s="78"/>
      <c r="C638911" s="77"/>
    </row>
    <row r="638912" spans="2:3" x14ac:dyDescent="0.25">
      <c r="B638912" s="78"/>
      <c r="C638912" s="77"/>
    </row>
    <row r="639022" spans="2:3" x14ac:dyDescent="0.25">
      <c r="B639022" s="78"/>
      <c r="C639022" s="77"/>
    </row>
    <row r="639023" spans="2:3" x14ac:dyDescent="0.25">
      <c r="B639023" s="78"/>
      <c r="C639023" s="77"/>
    </row>
    <row r="639024" spans="2:3" x14ac:dyDescent="0.25">
      <c r="B639024" s="78"/>
      <c r="C639024" s="77"/>
    </row>
    <row r="639025" spans="2:3" x14ac:dyDescent="0.25">
      <c r="B639025" s="78"/>
      <c r="C639025" s="77"/>
    </row>
    <row r="639026" spans="2:3" x14ac:dyDescent="0.25">
      <c r="B639026" s="78"/>
      <c r="C639026" s="77"/>
    </row>
    <row r="639027" spans="2:3" x14ac:dyDescent="0.25">
      <c r="B639027" s="78"/>
      <c r="C639027" s="77"/>
    </row>
    <row r="639028" spans="2:3" x14ac:dyDescent="0.25">
      <c r="B639028" s="78"/>
      <c r="C639028" s="77"/>
    </row>
    <row r="639029" spans="2:3" x14ac:dyDescent="0.25">
      <c r="B639029" s="78"/>
      <c r="C639029" s="77"/>
    </row>
    <row r="639030" spans="2:3" x14ac:dyDescent="0.25">
      <c r="B639030" s="78"/>
      <c r="C639030" s="77"/>
    </row>
    <row r="639031" spans="2:3" x14ac:dyDescent="0.25">
      <c r="B639031" s="78"/>
      <c r="C639031" s="77"/>
    </row>
    <row r="639032" spans="2:3" x14ac:dyDescent="0.25">
      <c r="B639032" s="78"/>
      <c r="C639032" s="77"/>
    </row>
    <row r="639033" spans="2:3" x14ac:dyDescent="0.25">
      <c r="B639033" s="78"/>
      <c r="C639033" s="77"/>
    </row>
    <row r="639034" spans="2:3" x14ac:dyDescent="0.25">
      <c r="B639034" s="78"/>
      <c r="C639034" s="77"/>
    </row>
    <row r="639144" spans="2:3" x14ac:dyDescent="0.25">
      <c r="B639144" s="78"/>
      <c r="C639144" s="77"/>
    </row>
    <row r="639145" spans="2:3" x14ac:dyDescent="0.25">
      <c r="B639145" s="78"/>
      <c r="C639145" s="77"/>
    </row>
    <row r="639146" spans="2:3" x14ac:dyDescent="0.25">
      <c r="B639146" s="78"/>
      <c r="C639146" s="77"/>
    </row>
    <row r="639147" spans="2:3" x14ac:dyDescent="0.25">
      <c r="B639147" s="78"/>
      <c r="C639147" s="77"/>
    </row>
    <row r="639148" spans="2:3" x14ac:dyDescent="0.25">
      <c r="B639148" s="78"/>
      <c r="C639148" s="77"/>
    </row>
    <row r="639149" spans="2:3" x14ac:dyDescent="0.25">
      <c r="B639149" s="78"/>
      <c r="C639149" s="77"/>
    </row>
    <row r="639150" spans="2:3" x14ac:dyDescent="0.25">
      <c r="B639150" s="78"/>
      <c r="C639150" s="77"/>
    </row>
    <row r="639151" spans="2:3" x14ac:dyDescent="0.25">
      <c r="B639151" s="78"/>
      <c r="C639151" s="77"/>
    </row>
    <row r="639152" spans="2:3" x14ac:dyDescent="0.25">
      <c r="B639152" s="78"/>
      <c r="C639152" s="77"/>
    </row>
    <row r="639153" spans="2:3" x14ac:dyDescent="0.25">
      <c r="B639153" s="78"/>
      <c r="C639153" s="77"/>
    </row>
    <row r="639154" spans="2:3" x14ac:dyDescent="0.25">
      <c r="B639154" s="78"/>
      <c r="C639154" s="77"/>
    </row>
    <row r="639155" spans="2:3" x14ac:dyDescent="0.25">
      <c r="B639155" s="78"/>
      <c r="C639155" s="77"/>
    </row>
    <row r="639156" spans="2:3" x14ac:dyDescent="0.25">
      <c r="B639156" s="78"/>
      <c r="C639156" s="77"/>
    </row>
    <row r="639266" spans="2:3" x14ac:dyDescent="0.25">
      <c r="B639266" s="78"/>
      <c r="C639266" s="77"/>
    </row>
    <row r="639267" spans="2:3" x14ac:dyDescent="0.25">
      <c r="B639267" s="78"/>
      <c r="C639267" s="77"/>
    </row>
    <row r="639268" spans="2:3" x14ac:dyDescent="0.25">
      <c r="B639268" s="78"/>
      <c r="C639268" s="77"/>
    </row>
    <row r="639269" spans="2:3" x14ac:dyDescent="0.25">
      <c r="B639269" s="78"/>
      <c r="C639269" s="77"/>
    </row>
    <row r="639270" spans="2:3" x14ac:dyDescent="0.25">
      <c r="B639270" s="78"/>
      <c r="C639270" s="77"/>
    </row>
    <row r="639271" spans="2:3" x14ac:dyDescent="0.25">
      <c r="B639271" s="78"/>
      <c r="C639271" s="77"/>
    </row>
    <row r="639272" spans="2:3" x14ac:dyDescent="0.25">
      <c r="B639272" s="78"/>
      <c r="C639272" s="77"/>
    </row>
    <row r="639273" spans="2:3" x14ac:dyDescent="0.25">
      <c r="B639273" s="78"/>
      <c r="C639273" s="77"/>
    </row>
    <row r="639274" spans="2:3" x14ac:dyDescent="0.25">
      <c r="B639274" s="78"/>
      <c r="C639274" s="77"/>
    </row>
    <row r="639275" spans="2:3" x14ac:dyDescent="0.25">
      <c r="B639275" s="78"/>
      <c r="C639275" s="77"/>
    </row>
    <row r="639276" spans="2:3" x14ac:dyDescent="0.25">
      <c r="B639276" s="78"/>
      <c r="C639276" s="77"/>
    </row>
    <row r="639277" spans="2:3" x14ac:dyDescent="0.25">
      <c r="B639277" s="78"/>
      <c r="C639277" s="77"/>
    </row>
    <row r="639278" spans="2:3" x14ac:dyDescent="0.25">
      <c r="B639278" s="78"/>
      <c r="C639278" s="77"/>
    </row>
    <row r="639388" spans="2:3" x14ac:dyDescent="0.25">
      <c r="B639388" s="78"/>
      <c r="C639388" s="77"/>
    </row>
    <row r="639389" spans="2:3" x14ac:dyDescent="0.25">
      <c r="B639389" s="78"/>
      <c r="C639389" s="77"/>
    </row>
    <row r="639390" spans="2:3" x14ac:dyDescent="0.25">
      <c r="B639390" s="78"/>
      <c r="C639390" s="77"/>
    </row>
    <row r="639391" spans="2:3" x14ac:dyDescent="0.25">
      <c r="B639391" s="78"/>
      <c r="C639391" s="77"/>
    </row>
    <row r="639392" spans="2:3" x14ac:dyDescent="0.25">
      <c r="B639392" s="78"/>
      <c r="C639392" s="77"/>
    </row>
    <row r="639393" spans="2:3" x14ac:dyDescent="0.25">
      <c r="B639393" s="78"/>
      <c r="C639393" s="77"/>
    </row>
    <row r="639394" spans="2:3" x14ac:dyDescent="0.25">
      <c r="B639394" s="78"/>
      <c r="C639394" s="77"/>
    </row>
    <row r="639395" spans="2:3" x14ac:dyDescent="0.25">
      <c r="B639395" s="78"/>
      <c r="C639395" s="77"/>
    </row>
    <row r="639396" spans="2:3" x14ac:dyDescent="0.25">
      <c r="B639396" s="78"/>
      <c r="C639396" s="77"/>
    </row>
    <row r="639397" spans="2:3" x14ac:dyDescent="0.25">
      <c r="B639397" s="78"/>
      <c r="C639397" s="77"/>
    </row>
    <row r="639398" spans="2:3" x14ac:dyDescent="0.25">
      <c r="B639398" s="78"/>
      <c r="C639398" s="77"/>
    </row>
    <row r="639399" spans="2:3" x14ac:dyDescent="0.25">
      <c r="B639399" s="78"/>
      <c r="C639399" s="77"/>
    </row>
    <row r="639400" spans="2:3" x14ac:dyDescent="0.25">
      <c r="B639400" s="78"/>
      <c r="C639400" s="77"/>
    </row>
    <row r="639510" spans="2:3" x14ac:dyDescent="0.25">
      <c r="B639510" s="78"/>
      <c r="C639510" s="77"/>
    </row>
    <row r="639511" spans="2:3" x14ac:dyDescent="0.25">
      <c r="B639511" s="78"/>
      <c r="C639511" s="77"/>
    </row>
    <row r="639512" spans="2:3" x14ac:dyDescent="0.25">
      <c r="B639512" s="78"/>
      <c r="C639512" s="77"/>
    </row>
    <row r="639513" spans="2:3" x14ac:dyDescent="0.25">
      <c r="B639513" s="78"/>
      <c r="C639513" s="77"/>
    </row>
    <row r="639514" spans="2:3" x14ac:dyDescent="0.25">
      <c r="B639514" s="78"/>
      <c r="C639514" s="77"/>
    </row>
    <row r="639515" spans="2:3" x14ac:dyDescent="0.25">
      <c r="B639515" s="78"/>
      <c r="C639515" s="77"/>
    </row>
    <row r="639516" spans="2:3" x14ac:dyDescent="0.25">
      <c r="B639516" s="78"/>
      <c r="C639516" s="77"/>
    </row>
    <row r="639517" spans="2:3" x14ac:dyDescent="0.25">
      <c r="B639517" s="78"/>
      <c r="C639517" s="77"/>
    </row>
    <row r="639518" spans="2:3" x14ac:dyDescent="0.25">
      <c r="B639518" s="78"/>
      <c r="C639518" s="77"/>
    </row>
    <row r="639519" spans="2:3" x14ac:dyDescent="0.25">
      <c r="B639519" s="78"/>
      <c r="C639519" s="77"/>
    </row>
    <row r="639520" spans="2:3" x14ac:dyDescent="0.25">
      <c r="B639520" s="78"/>
      <c r="C639520" s="77"/>
    </row>
    <row r="639521" spans="2:3" x14ac:dyDescent="0.25">
      <c r="B639521" s="78"/>
      <c r="C639521" s="77"/>
    </row>
    <row r="639522" spans="2:3" x14ac:dyDescent="0.25">
      <c r="B639522" s="78"/>
      <c r="C639522" s="77"/>
    </row>
    <row r="639632" spans="2:3" x14ac:dyDescent="0.25">
      <c r="B639632" s="78"/>
      <c r="C639632" s="77"/>
    </row>
    <row r="639633" spans="2:3" x14ac:dyDescent="0.25">
      <c r="B639633" s="78"/>
      <c r="C639633" s="77"/>
    </row>
    <row r="639634" spans="2:3" x14ac:dyDescent="0.25">
      <c r="B639634" s="78"/>
      <c r="C639634" s="77"/>
    </row>
    <row r="639635" spans="2:3" x14ac:dyDescent="0.25">
      <c r="B639635" s="78"/>
      <c r="C639635" s="77"/>
    </row>
    <row r="639636" spans="2:3" x14ac:dyDescent="0.25">
      <c r="B639636" s="78"/>
      <c r="C639636" s="77"/>
    </row>
    <row r="639637" spans="2:3" x14ac:dyDescent="0.25">
      <c r="B639637" s="78"/>
      <c r="C639637" s="77"/>
    </row>
    <row r="639638" spans="2:3" x14ac:dyDescent="0.25">
      <c r="B639638" s="78"/>
      <c r="C639638" s="77"/>
    </row>
    <row r="639639" spans="2:3" x14ac:dyDescent="0.25">
      <c r="B639639" s="78"/>
      <c r="C639639" s="77"/>
    </row>
    <row r="639640" spans="2:3" x14ac:dyDescent="0.25">
      <c r="B639640" s="78"/>
      <c r="C639640" s="77"/>
    </row>
    <row r="639641" spans="2:3" x14ac:dyDescent="0.25">
      <c r="B639641" s="78"/>
      <c r="C639641" s="77"/>
    </row>
    <row r="639642" spans="2:3" x14ac:dyDescent="0.25">
      <c r="B639642" s="78"/>
      <c r="C639642" s="77"/>
    </row>
    <row r="639643" spans="2:3" x14ac:dyDescent="0.25">
      <c r="B639643" s="78"/>
      <c r="C639643" s="77"/>
    </row>
    <row r="639644" spans="2:3" x14ac:dyDescent="0.25">
      <c r="B639644" s="78"/>
      <c r="C639644" s="77"/>
    </row>
    <row r="639754" spans="2:3" x14ac:dyDescent="0.25">
      <c r="B639754" s="78"/>
      <c r="C639754" s="77"/>
    </row>
    <row r="639755" spans="2:3" x14ac:dyDescent="0.25">
      <c r="B639755" s="78"/>
      <c r="C639755" s="77"/>
    </row>
    <row r="639756" spans="2:3" x14ac:dyDescent="0.25">
      <c r="B639756" s="78"/>
      <c r="C639756" s="77"/>
    </row>
    <row r="639757" spans="2:3" x14ac:dyDescent="0.25">
      <c r="B639757" s="78"/>
      <c r="C639757" s="77"/>
    </row>
    <row r="639758" spans="2:3" x14ac:dyDescent="0.25">
      <c r="B639758" s="78"/>
      <c r="C639758" s="77"/>
    </row>
    <row r="639759" spans="2:3" x14ac:dyDescent="0.25">
      <c r="B639759" s="78"/>
      <c r="C639759" s="77"/>
    </row>
    <row r="639760" spans="2:3" x14ac:dyDescent="0.25">
      <c r="B639760" s="78"/>
      <c r="C639760" s="77"/>
    </row>
    <row r="639761" spans="2:3" x14ac:dyDescent="0.25">
      <c r="B639761" s="78"/>
      <c r="C639761" s="77"/>
    </row>
    <row r="639762" spans="2:3" x14ac:dyDescent="0.25">
      <c r="B639762" s="78"/>
      <c r="C639762" s="77"/>
    </row>
    <row r="639763" spans="2:3" x14ac:dyDescent="0.25">
      <c r="B639763" s="78"/>
      <c r="C639763" s="77"/>
    </row>
    <row r="639764" spans="2:3" x14ac:dyDescent="0.25">
      <c r="B639764" s="78"/>
      <c r="C639764" s="77"/>
    </row>
    <row r="639765" spans="2:3" x14ac:dyDescent="0.25">
      <c r="B639765" s="78"/>
      <c r="C639765" s="77"/>
    </row>
    <row r="639766" spans="2:3" x14ac:dyDescent="0.25">
      <c r="B639766" s="78"/>
      <c r="C639766" s="77"/>
    </row>
    <row r="639876" spans="2:3" x14ac:dyDescent="0.25">
      <c r="B639876" s="78"/>
      <c r="C639876" s="77"/>
    </row>
    <row r="639877" spans="2:3" x14ac:dyDescent="0.25">
      <c r="B639877" s="78"/>
      <c r="C639877" s="77"/>
    </row>
    <row r="639878" spans="2:3" x14ac:dyDescent="0.25">
      <c r="B639878" s="78"/>
      <c r="C639878" s="77"/>
    </row>
    <row r="639879" spans="2:3" x14ac:dyDescent="0.25">
      <c r="B639879" s="78"/>
      <c r="C639879" s="77"/>
    </row>
    <row r="639880" spans="2:3" x14ac:dyDescent="0.25">
      <c r="B639880" s="78"/>
      <c r="C639880" s="77"/>
    </row>
    <row r="639881" spans="2:3" x14ac:dyDescent="0.25">
      <c r="B639881" s="78"/>
      <c r="C639881" s="77"/>
    </row>
    <row r="639882" spans="2:3" x14ac:dyDescent="0.25">
      <c r="B639882" s="78"/>
      <c r="C639882" s="77"/>
    </row>
    <row r="639883" spans="2:3" x14ac:dyDescent="0.25">
      <c r="B639883" s="78"/>
      <c r="C639883" s="77"/>
    </row>
    <row r="639884" spans="2:3" x14ac:dyDescent="0.25">
      <c r="B639884" s="78"/>
      <c r="C639884" s="77"/>
    </row>
    <row r="639885" spans="2:3" x14ac:dyDescent="0.25">
      <c r="B639885" s="78"/>
      <c r="C639885" s="77"/>
    </row>
    <row r="639886" spans="2:3" x14ac:dyDescent="0.25">
      <c r="B639886" s="78"/>
      <c r="C639886" s="77"/>
    </row>
    <row r="639887" spans="2:3" x14ac:dyDescent="0.25">
      <c r="B639887" s="78"/>
      <c r="C639887" s="77"/>
    </row>
    <row r="639888" spans="2:3" x14ac:dyDescent="0.25">
      <c r="B639888" s="78"/>
      <c r="C639888" s="77"/>
    </row>
    <row r="639998" spans="2:3" x14ac:dyDescent="0.25">
      <c r="B639998" s="78"/>
      <c r="C639998" s="77"/>
    </row>
    <row r="639999" spans="2:3" x14ac:dyDescent="0.25">
      <c r="B639999" s="78"/>
      <c r="C639999" s="77"/>
    </row>
    <row r="640000" spans="2:3" x14ac:dyDescent="0.25">
      <c r="B640000" s="78"/>
      <c r="C640000" s="77"/>
    </row>
    <row r="640001" spans="2:3" x14ac:dyDescent="0.25">
      <c r="B640001" s="78"/>
      <c r="C640001" s="77"/>
    </row>
    <row r="640002" spans="2:3" x14ac:dyDescent="0.25">
      <c r="B640002" s="78"/>
      <c r="C640002" s="77"/>
    </row>
    <row r="640003" spans="2:3" x14ac:dyDescent="0.25">
      <c r="B640003" s="78"/>
      <c r="C640003" s="77"/>
    </row>
    <row r="640004" spans="2:3" x14ac:dyDescent="0.25">
      <c r="B640004" s="78"/>
      <c r="C640004" s="77"/>
    </row>
    <row r="640005" spans="2:3" x14ac:dyDescent="0.25">
      <c r="B640005" s="78"/>
      <c r="C640005" s="77"/>
    </row>
    <row r="640006" spans="2:3" x14ac:dyDescent="0.25">
      <c r="B640006" s="78"/>
      <c r="C640006" s="77"/>
    </row>
    <row r="640007" spans="2:3" x14ac:dyDescent="0.25">
      <c r="B640007" s="78"/>
      <c r="C640007" s="77"/>
    </row>
    <row r="640008" spans="2:3" x14ac:dyDescent="0.25">
      <c r="B640008" s="78"/>
      <c r="C640008" s="77"/>
    </row>
    <row r="640009" spans="2:3" x14ac:dyDescent="0.25">
      <c r="B640009" s="78"/>
      <c r="C640009" s="77"/>
    </row>
    <row r="640010" spans="2:3" x14ac:dyDescent="0.25">
      <c r="B640010" s="78"/>
      <c r="C640010" s="77"/>
    </row>
    <row r="640120" spans="2:3" x14ac:dyDescent="0.25">
      <c r="B640120" s="78"/>
      <c r="C640120" s="77"/>
    </row>
    <row r="640121" spans="2:3" x14ac:dyDescent="0.25">
      <c r="B640121" s="78"/>
      <c r="C640121" s="77"/>
    </row>
    <row r="640122" spans="2:3" x14ac:dyDescent="0.25">
      <c r="B640122" s="78"/>
      <c r="C640122" s="77"/>
    </row>
    <row r="640123" spans="2:3" x14ac:dyDescent="0.25">
      <c r="B640123" s="78"/>
      <c r="C640123" s="77"/>
    </row>
    <row r="640124" spans="2:3" x14ac:dyDescent="0.25">
      <c r="B640124" s="78"/>
      <c r="C640124" s="77"/>
    </row>
    <row r="640125" spans="2:3" x14ac:dyDescent="0.25">
      <c r="B640125" s="78"/>
      <c r="C640125" s="77"/>
    </row>
    <row r="640126" spans="2:3" x14ac:dyDescent="0.25">
      <c r="B640126" s="78"/>
      <c r="C640126" s="77"/>
    </row>
    <row r="640127" spans="2:3" x14ac:dyDescent="0.25">
      <c r="B640127" s="78"/>
      <c r="C640127" s="77"/>
    </row>
    <row r="640128" spans="2:3" x14ac:dyDescent="0.25">
      <c r="B640128" s="78"/>
      <c r="C640128" s="77"/>
    </row>
    <row r="640129" spans="2:3" x14ac:dyDescent="0.25">
      <c r="B640129" s="78"/>
      <c r="C640129" s="77"/>
    </row>
    <row r="640130" spans="2:3" x14ac:dyDescent="0.25">
      <c r="B640130" s="78"/>
      <c r="C640130" s="77"/>
    </row>
    <row r="640131" spans="2:3" x14ac:dyDescent="0.25">
      <c r="B640131" s="78"/>
      <c r="C640131" s="77"/>
    </row>
    <row r="640132" spans="2:3" x14ac:dyDescent="0.25">
      <c r="B640132" s="78"/>
      <c r="C640132" s="77"/>
    </row>
    <row r="640242" spans="2:3" x14ac:dyDescent="0.25">
      <c r="B640242" s="78"/>
      <c r="C640242" s="77"/>
    </row>
    <row r="640243" spans="2:3" x14ac:dyDescent="0.25">
      <c r="B640243" s="78"/>
      <c r="C640243" s="77"/>
    </row>
    <row r="640244" spans="2:3" x14ac:dyDescent="0.25">
      <c r="B640244" s="78"/>
      <c r="C640244" s="77"/>
    </row>
    <row r="640245" spans="2:3" x14ac:dyDescent="0.25">
      <c r="B640245" s="78"/>
      <c r="C640245" s="77"/>
    </row>
    <row r="640246" spans="2:3" x14ac:dyDescent="0.25">
      <c r="B640246" s="78"/>
      <c r="C640246" s="77"/>
    </row>
    <row r="640247" spans="2:3" x14ac:dyDescent="0.25">
      <c r="B640247" s="78"/>
      <c r="C640247" s="77"/>
    </row>
    <row r="640248" spans="2:3" x14ac:dyDescent="0.25">
      <c r="B640248" s="78"/>
      <c r="C640248" s="77"/>
    </row>
    <row r="640249" spans="2:3" x14ac:dyDescent="0.25">
      <c r="B640249" s="78"/>
      <c r="C640249" s="77"/>
    </row>
    <row r="640250" spans="2:3" x14ac:dyDescent="0.25">
      <c r="B640250" s="78"/>
      <c r="C640250" s="77"/>
    </row>
    <row r="640251" spans="2:3" x14ac:dyDescent="0.25">
      <c r="B640251" s="78"/>
      <c r="C640251" s="77"/>
    </row>
    <row r="640252" spans="2:3" x14ac:dyDescent="0.25">
      <c r="B640252" s="78"/>
      <c r="C640252" s="77"/>
    </row>
    <row r="640253" spans="2:3" x14ac:dyDescent="0.25">
      <c r="B640253" s="78"/>
      <c r="C640253" s="77"/>
    </row>
    <row r="640254" spans="2:3" x14ac:dyDescent="0.25">
      <c r="B640254" s="78"/>
      <c r="C640254" s="77"/>
    </row>
    <row r="640364" spans="2:3" x14ac:dyDescent="0.25">
      <c r="B640364" s="78"/>
      <c r="C640364" s="77"/>
    </row>
    <row r="640365" spans="2:3" x14ac:dyDescent="0.25">
      <c r="B640365" s="78"/>
      <c r="C640365" s="77"/>
    </row>
    <row r="640366" spans="2:3" x14ac:dyDescent="0.25">
      <c r="B640366" s="78"/>
      <c r="C640366" s="77"/>
    </row>
    <row r="640367" spans="2:3" x14ac:dyDescent="0.25">
      <c r="B640367" s="78"/>
      <c r="C640367" s="77"/>
    </row>
    <row r="640368" spans="2:3" x14ac:dyDescent="0.25">
      <c r="B640368" s="78"/>
      <c r="C640368" s="77"/>
    </row>
    <row r="640369" spans="2:3" x14ac:dyDescent="0.25">
      <c r="B640369" s="78"/>
      <c r="C640369" s="77"/>
    </row>
    <row r="640370" spans="2:3" x14ac:dyDescent="0.25">
      <c r="B640370" s="78"/>
      <c r="C640370" s="77"/>
    </row>
    <row r="640371" spans="2:3" x14ac:dyDescent="0.25">
      <c r="B640371" s="78"/>
      <c r="C640371" s="77"/>
    </row>
    <row r="640372" spans="2:3" x14ac:dyDescent="0.25">
      <c r="B640372" s="78"/>
      <c r="C640372" s="77"/>
    </row>
    <row r="640373" spans="2:3" x14ac:dyDescent="0.25">
      <c r="B640373" s="78"/>
      <c r="C640373" s="77"/>
    </row>
    <row r="640374" spans="2:3" x14ac:dyDescent="0.25">
      <c r="B640374" s="78"/>
      <c r="C640374" s="77"/>
    </row>
    <row r="640375" spans="2:3" x14ac:dyDescent="0.25">
      <c r="B640375" s="78"/>
      <c r="C640375" s="77"/>
    </row>
    <row r="640376" spans="2:3" x14ac:dyDescent="0.25">
      <c r="B640376" s="78"/>
      <c r="C640376" s="77"/>
    </row>
    <row r="640486" spans="2:3" x14ac:dyDescent="0.25">
      <c r="B640486" s="78"/>
      <c r="C640486" s="77"/>
    </row>
    <row r="640487" spans="2:3" x14ac:dyDescent="0.25">
      <c r="B640487" s="78"/>
      <c r="C640487" s="77"/>
    </row>
    <row r="640488" spans="2:3" x14ac:dyDescent="0.25">
      <c r="B640488" s="78"/>
      <c r="C640488" s="77"/>
    </row>
    <row r="640489" spans="2:3" x14ac:dyDescent="0.25">
      <c r="B640489" s="78"/>
      <c r="C640489" s="77"/>
    </row>
    <row r="640490" spans="2:3" x14ac:dyDescent="0.25">
      <c r="B640490" s="78"/>
      <c r="C640490" s="77"/>
    </row>
    <row r="640491" spans="2:3" x14ac:dyDescent="0.25">
      <c r="B640491" s="78"/>
      <c r="C640491" s="77"/>
    </row>
    <row r="640492" spans="2:3" x14ac:dyDescent="0.25">
      <c r="B640492" s="78"/>
      <c r="C640492" s="77"/>
    </row>
    <row r="640493" spans="2:3" x14ac:dyDescent="0.25">
      <c r="B640493" s="78"/>
      <c r="C640493" s="77"/>
    </row>
    <row r="640494" spans="2:3" x14ac:dyDescent="0.25">
      <c r="B640494" s="78"/>
      <c r="C640494" s="77"/>
    </row>
    <row r="640495" spans="2:3" x14ac:dyDescent="0.25">
      <c r="B640495" s="78"/>
      <c r="C640495" s="77"/>
    </row>
    <row r="640496" spans="2:3" x14ac:dyDescent="0.25">
      <c r="B640496" s="78"/>
      <c r="C640496" s="77"/>
    </row>
    <row r="640497" spans="2:3" x14ac:dyDescent="0.25">
      <c r="B640497" s="78"/>
      <c r="C640497" s="77"/>
    </row>
    <row r="640498" spans="2:3" x14ac:dyDescent="0.25">
      <c r="B640498" s="78"/>
      <c r="C640498" s="77"/>
    </row>
    <row r="640608" spans="2:3" x14ac:dyDescent="0.25">
      <c r="B640608" s="78"/>
      <c r="C640608" s="77"/>
    </row>
    <row r="640609" spans="2:3" x14ac:dyDescent="0.25">
      <c r="B640609" s="78"/>
      <c r="C640609" s="77"/>
    </row>
    <row r="640610" spans="2:3" x14ac:dyDescent="0.25">
      <c r="B640610" s="78"/>
      <c r="C640610" s="77"/>
    </row>
    <row r="640611" spans="2:3" x14ac:dyDescent="0.25">
      <c r="B640611" s="78"/>
      <c r="C640611" s="77"/>
    </row>
    <row r="640612" spans="2:3" x14ac:dyDescent="0.25">
      <c r="B640612" s="78"/>
      <c r="C640612" s="77"/>
    </row>
    <row r="640613" spans="2:3" x14ac:dyDescent="0.25">
      <c r="B640613" s="78"/>
      <c r="C640613" s="77"/>
    </row>
    <row r="640614" spans="2:3" x14ac:dyDescent="0.25">
      <c r="B640614" s="78"/>
      <c r="C640614" s="77"/>
    </row>
    <row r="640615" spans="2:3" x14ac:dyDescent="0.25">
      <c r="B640615" s="78"/>
      <c r="C640615" s="77"/>
    </row>
    <row r="640616" spans="2:3" x14ac:dyDescent="0.25">
      <c r="B640616" s="78"/>
      <c r="C640616" s="77"/>
    </row>
    <row r="640617" spans="2:3" x14ac:dyDescent="0.25">
      <c r="B640617" s="78"/>
      <c r="C640617" s="77"/>
    </row>
    <row r="640618" spans="2:3" x14ac:dyDescent="0.25">
      <c r="B640618" s="78"/>
      <c r="C640618" s="77"/>
    </row>
    <row r="640619" spans="2:3" x14ac:dyDescent="0.25">
      <c r="B640619" s="78"/>
      <c r="C640619" s="77"/>
    </row>
    <row r="640620" spans="2:3" x14ac:dyDescent="0.25">
      <c r="B640620" s="78"/>
      <c r="C640620" s="77"/>
    </row>
    <row r="640730" spans="2:3" x14ac:dyDescent="0.25">
      <c r="B640730" s="78"/>
      <c r="C640730" s="77"/>
    </row>
    <row r="640731" spans="2:3" x14ac:dyDescent="0.25">
      <c r="B640731" s="78"/>
      <c r="C640731" s="77"/>
    </row>
    <row r="640732" spans="2:3" x14ac:dyDescent="0.25">
      <c r="B640732" s="78"/>
      <c r="C640732" s="77"/>
    </row>
    <row r="640733" spans="2:3" x14ac:dyDescent="0.25">
      <c r="B640733" s="78"/>
      <c r="C640733" s="77"/>
    </row>
    <row r="640734" spans="2:3" x14ac:dyDescent="0.25">
      <c r="B640734" s="78"/>
      <c r="C640734" s="77"/>
    </row>
    <row r="640735" spans="2:3" x14ac:dyDescent="0.25">
      <c r="B640735" s="78"/>
      <c r="C640735" s="77"/>
    </row>
    <row r="640736" spans="2:3" x14ac:dyDescent="0.25">
      <c r="B640736" s="78"/>
      <c r="C640736" s="77"/>
    </row>
    <row r="640737" spans="2:3" x14ac:dyDescent="0.25">
      <c r="B640737" s="78"/>
      <c r="C640737" s="77"/>
    </row>
    <row r="640738" spans="2:3" x14ac:dyDescent="0.25">
      <c r="B640738" s="78"/>
      <c r="C640738" s="77"/>
    </row>
    <row r="640739" spans="2:3" x14ac:dyDescent="0.25">
      <c r="B640739" s="78"/>
      <c r="C640739" s="77"/>
    </row>
    <row r="640740" spans="2:3" x14ac:dyDescent="0.25">
      <c r="B640740" s="78"/>
      <c r="C640740" s="77"/>
    </row>
    <row r="640741" spans="2:3" x14ac:dyDescent="0.25">
      <c r="B640741" s="78"/>
      <c r="C640741" s="77"/>
    </row>
    <row r="640742" spans="2:3" x14ac:dyDescent="0.25">
      <c r="B640742" s="78"/>
      <c r="C640742" s="77"/>
    </row>
    <row r="640852" spans="2:3" x14ac:dyDescent="0.25">
      <c r="B640852" s="78"/>
      <c r="C640852" s="77"/>
    </row>
    <row r="640853" spans="2:3" x14ac:dyDescent="0.25">
      <c r="B640853" s="78"/>
      <c r="C640853" s="77"/>
    </row>
    <row r="640854" spans="2:3" x14ac:dyDescent="0.25">
      <c r="B640854" s="78"/>
      <c r="C640854" s="77"/>
    </row>
    <row r="640855" spans="2:3" x14ac:dyDescent="0.25">
      <c r="B640855" s="78"/>
      <c r="C640855" s="77"/>
    </row>
    <row r="640856" spans="2:3" x14ac:dyDescent="0.25">
      <c r="B640856" s="78"/>
      <c r="C640856" s="77"/>
    </row>
    <row r="640857" spans="2:3" x14ac:dyDescent="0.25">
      <c r="B640857" s="78"/>
      <c r="C640857" s="77"/>
    </row>
    <row r="640858" spans="2:3" x14ac:dyDescent="0.25">
      <c r="B640858" s="78"/>
      <c r="C640858" s="77"/>
    </row>
    <row r="640859" spans="2:3" x14ac:dyDescent="0.25">
      <c r="B640859" s="78"/>
      <c r="C640859" s="77"/>
    </row>
    <row r="640860" spans="2:3" x14ac:dyDescent="0.25">
      <c r="B640860" s="78"/>
      <c r="C640860" s="77"/>
    </row>
    <row r="640861" spans="2:3" x14ac:dyDescent="0.25">
      <c r="B640861" s="78"/>
      <c r="C640861" s="77"/>
    </row>
    <row r="640862" spans="2:3" x14ac:dyDescent="0.25">
      <c r="B640862" s="78"/>
      <c r="C640862" s="77"/>
    </row>
    <row r="640863" spans="2:3" x14ac:dyDescent="0.25">
      <c r="B640863" s="78"/>
      <c r="C640863" s="77"/>
    </row>
    <row r="640864" spans="2:3" x14ac:dyDescent="0.25">
      <c r="B640864" s="78"/>
      <c r="C640864" s="77"/>
    </row>
    <row r="640974" spans="2:3" x14ac:dyDescent="0.25">
      <c r="B640974" s="78"/>
      <c r="C640974" s="77"/>
    </row>
    <row r="640975" spans="2:3" x14ac:dyDescent="0.25">
      <c r="B640975" s="78"/>
      <c r="C640975" s="77"/>
    </row>
    <row r="640976" spans="2:3" x14ac:dyDescent="0.25">
      <c r="B640976" s="78"/>
      <c r="C640976" s="77"/>
    </row>
    <row r="640977" spans="2:3" x14ac:dyDescent="0.25">
      <c r="B640977" s="78"/>
      <c r="C640977" s="77"/>
    </row>
    <row r="640978" spans="2:3" x14ac:dyDescent="0.25">
      <c r="B640978" s="78"/>
      <c r="C640978" s="77"/>
    </row>
    <row r="640979" spans="2:3" x14ac:dyDescent="0.25">
      <c r="B640979" s="78"/>
      <c r="C640979" s="77"/>
    </row>
    <row r="640980" spans="2:3" x14ac:dyDescent="0.25">
      <c r="B640980" s="78"/>
      <c r="C640980" s="77"/>
    </row>
    <row r="640981" spans="2:3" x14ac:dyDescent="0.25">
      <c r="B640981" s="78"/>
      <c r="C640981" s="77"/>
    </row>
    <row r="640982" spans="2:3" x14ac:dyDescent="0.25">
      <c r="B640982" s="78"/>
      <c r="C640982" s="77"/>
    </row>
    <row r="640983" spans="2:3" x14ac:dyDescent="0.25">
      <c r="B640983" s="78"/>
      <c r="C640983" s="77"/>
    </row>
    <row r="640984" spans="2:3" x14ac:dyDescent="0.25">
      <c r="B640984" s="78"/>
      <c r="C640984" s="77"/>
    </row>
    <row r="640985" spans="2:3" x14ac:dyDescent="0.25">
      <c r="B640985" s="78"/>
      <c r="C640985" s="77"/>
    </row>
    <row r="640986" spans="2:3" x14ac:dyDescent="0.25">
      <c r="B640986" s="78"/>
      <c r="C640986" s="77"/>
    </row>
    <row r="641096" spans="2:3" x14ac:dyDescent="0.25">
      <c r="B641096" s="78"/>
      <c r="C641096" s="77"/>
    </row>
    <row r="641097" spans="2:3" x14ac:dyDescent="0.25">
      <c r="B641097" s="78"/>
      <c r="C641097" s="77"/>
    </row>
    <row r="641098" spans="2:3" x14ac:dyDescent="0.25">
      <c r="B641098" s="78"/>
      <c r="C641098" s="77"/>
    </row>
    <row r="641099" spans="2:3" x14ac:dyDescent="0.25">
      <c r="B641099" s="78"/>
      <c r="C641099" s="77"/>
    </row>
    <row r="641100" spans="2:3" x14ac:dyDescent="0.25">
      <c r="B641100" s="78"/>
      <c r="C641100" s="77"/>
    </row>
    <row r="641101" spans="2:3" x14ac:dyDescent="0.25">
      <c r="B641101" s="78"/>
      <c r="C641101" s="77"/>
    </row>
    <row r="641102" spans="2:3" x14ac:dyDescent="0.25">
      <c r="B641102" s="78"/>
      <c r="C641102" s="77"/>
    </row>
    <row r="641103" spans="2:3" x14ac:dyDescent="0.25">
      <c r="B641103" s="78"/>
      <c r="C641103" s="77"/>
    </row>
    <row r="641104" spans="2:3" x14ac:dyDescent="0.25">
      <c r="B641104" s="78"/>
      <c r="C641104" s="77"/>
    </row>
    <row r="641105" spans="2:3" x14ac:dyDescent="0.25">
      <c r="B641105" s="78"/>
      <c r="C641105" s="77"/>
    </row>
    <row r="641106" spans="2:3" x14ac:dyDescent="0.25">
      <c r="B641106" s="78"/>
      <c r="C641106" s="77"/>
    </row>
    <row r="641107" spans="2:3" x14ac:dyDescent="0.25">
      <c r="B641107" s="78"/>
      <c r="C641107" s="77"/>
    </row>
    <row r="641108" spans="2:3" x14ac:dyDescent="0.25">
      <c r="B641108" s="78"/>
      <c r="C641108" s="77"/>
    </row>
    <row r="641218" spans="2:3" x14ac:dyDescent="0.25">
      <c r="B641218" s="78"/>
      <c r="C641218" s="77"/>
    </row>
    <row r="641219" spans="2:3" x14ac:dyDescent="0.25">
      <c r="B641219" s="78"/>
      <c r="C641219" s="77"/>
    </row>
    <row r="641220" spans="2:3" x14ac:dyDescent="0.25">
      <c r="B641220" s="78"/>
      <c r="C641220" s="77"/>
    </row>
    <row r="641221" spans="2:3" x14ac:dyDescent="0.25">
      <c r="B641221" s="78"/>
      <c r="C641221" s="77"/>
    </row>
    <row r="641222" spans="2:3" x14ac:dyDescent="0.25">
      <c r="B641222" s="78"/>
      <c r="C641222" s="77"/>
    </row>
    <row r="641223" spans="2:3" x14ac:dyDescent="0.25">
      <c r="B641223" s="78"/>
      <c r="C641223" s="77"/>
    </row>
    <row r="641224" spans="2:3" x14ac:dyDescent="0.25">
      <c r="B641224" s="78"/>
      <c r="C641224" s="77"/>
    </row>
    <row r="641225" spans="2:3" x14ac:dyDescent="0.25">
      <c r="B641225" s="78"/>
      <c r="C641225" s="77"/>
    </row>
    <row r="641226" spans="2:3" x14ac:dyDescent="0.25">
      <c r="B641226" s="78"/>
      <c r="C641226" s="77"/>
    </row>
    <row r="641227" spans="2:3" x14ac:dyDescent="0.25">
      <c r="B641227" s="78"/>
      <c r="C641227" s="77"/>
    </row>
    <row r="641228" spans="2:3" x14ac:dyDescent="0.25">
      <c r="B641228" s="78"/>
      <c r="C641228" s="77"/>
    </row>
    <row r="641229" spans="2:3" x14ac:dyDescent="0.25">
      <c r="B641229" s="78"/>
      <c r="C641229" s="77"/>
    </row>
    <row r="641230" spans="2:3" x14ac:dyDescent="0.25">
      <c r="B641230" s="78"/>
      <c r="C641230" s="77"/>
    </row>
    <row r="641340" spans="2:3" x14ac:dyDescent="0.25">
      <c r="B641340" s="78"/>
      <c r="C641340" s="77"/>
    </row>
    <row r="641341" spans="2:3" x14ac:dyDescent="0.25">
      <c r="B641341" s="78"/>
      <c r="C641341" s="77"/>
    </row>
    <row r="641342" spans="2:3" x14ac:dyDescent="0.25">
      <c r="B641342" s="78"/>
      <c r="C641342" s="77"/>
    </row>
    <row r="641343" spans="2:3" x14ac:dyDescent="0.25">
      <c r="B641343" s="78"/>
      <c r="C641343" s="77"/>
    </row>
    <row r="641344" spans="2:3" x14ac:dyDescent="0.25">
      <c r="B641344" s="78"/>
      <c r="C641344" s="77"/>
    </row>
    <row r="641345" spans="2:3" x14ac:dyDescent="0.25">
      <c r="B641345" s="78"/>
      <c r="C641345" s="77"/>
    </row>
    <row r="641346" spans="2:3" x14ac:dyDescent="0.25">
      <c r="B641346" s="78"/>
      <c r="C641346" s="77"/>
    </row>
    <row r="641347" spans="2:3" x14ac:dyDescent="0.25">
      <c r="B641347" s="78"/>
      <c r="C641347" s="77"/>
    </row>
    <row r="641348" spans="2:3" x14ac:dyDescent="0.25">
      <c r="B641348" s="78"/>
      <c r="C641348" s="77"/>
    </row>
    <row r="641349" spans="2:3" x14ac:dyDescent="0.25">
      <c r="B641349" s="78"/>
      <c r="C641349" s="77"/>
    </row>
    <row r="641350" spans="2:3" x14ac:dyDescent="0.25">
      <c r="B641350" s="78"/>
      <c r="C641350" s="77"/>
    </row>
    <row r="641351" spans="2:3" x14ac:dyDescent="0.25">
      <c r="B641351" s="78"/>
      <c r="C641351" s="77"/>
    </row>
    <row r="641352" spans="2:3" x14ac:dyDescent="0.25">
      <c r="B641352" s="78"/>
      <c r="C641352" s="77"/>
    </row>
    <row r="641462" spans="2:3" x14ac:dyDescent="0.25">
      <c r="B641462" s="78"/>
      <c r="C641462" s="77"/>
    </row>
    <row r="641463" spans="2:3" x14ac:dyDescent="0.25">
      <c r="B641463" s="78"/>
      <c r="C641463" s="77"/>
    </row>
    <row r="641464" spans="2:3" x14ac:dyDescent="0.25">
      <c r="B641464" s="78"/>
      <c r="C641464" s="77"/>
    </row>
    <row r="641465" spans="2:3" x14ac:dyDescent="0.25">
      <c r="B641465" s="78"/>
      <c r="C641465" s="77"/>
    </row>
    <row r="641466" spans="2:3" x14ac:dyDescent="0.25">
      <c r="B641466" s="78"/>
      <c r="C641466" s="77"/>
    </row>
    <row r="641467" spans="2:3" x14ac:dyDescent="0.25">
      <c r="B641467" s="78"/>
      <c r="C641467" s="77"/>
    </row>
    <row r="641468" spans="2:3" x14ac:dyDescent="0.25">
      <c r="B641468" s="78"/>
      <c r="C641468" s="77"/>
    </row>
    <row r="641469" spans="2:3" x14ac:dyDescent="0.25">
      <c r="B641469" s="78"/>
      <c r="C641469" s="77"/>
    </row>
    <row r="641470" spans="2:3" x14ac:dyDescent="0.25">
      <c r="B641470" s="78"/>
      <c r="C641470" s="77"/>
    </row>
    <row r="641471" spans="2:3" x14ac:dyDescent="0.25">
      <c r="B641471" s="78"/>
      <c r="C641471" s="77"/>
    </row>
    <row r="641472" spans="2:3" x14ac:dyDescent="0.25">
      <c r="B641472" s="78"/>
      <c r="C641472" s="77"/>
    </row>
    <row r="641473" spans="2:3" x14ac:dyDescent="0.25">
      <c r="B641473" s="78"/>
      <c r="C641473" s="77"/>
    </row>
    <row r="641474" spans="2:3" x14ac:dyDescent="0.25">
      <c r="B641474" s="78"/>
      <c r="C641474" s="77"/>
    </row>
    <row r="641584" spans="2:3" x14ac:dyDescent="0.25">
      <c r="B641584" s="78"/>
      <c r="C641584" s="77"/>
    </row>
    <row r="641585" spans="2:3" x14ac:dyDescent="0.25">
      <c r="B641585" s="78"/>
      <c r="C641585" s="77"/>
    </row>
    <row r="641586" spans="2:3" x14ac:dyDescent="0.25">
      <c r="B641586" s="78"/>
      <c r="C641586" s="77"/>
    </row>
    <row r="641587" spans="2:3" x14ac:dyDescent="0.25">
      <c r="B641587" s="78"/>
      <c r="C641587" s="77"/>
    </row>
    <row r="641588" spans="2:3" x14ac:dyDescent="0.25">
      <c r="B641588" s="78"/>
      <c r="C641588" s="77"/>
    </row>
    <row r="641589" spans="2:3" x14ac:dyDescent="0.25">
      <c r="B641589" s="78"/>
      <c r="C641589" s="77"/>
    </row>
    <row r="641590" spans="2:3" x14ac:dyDescent="0.25">
      <c r="B641590" s="78"/>
      <c r="C641590" s="77"/>
    </row>
    <row r="641591" spans="2:3" x14ac:dyDescent="0.25">
      <c r="B641591" s="78"/>
      <c r="C641591" s="77"/>
    </row>
    <row r="641592" spans="2:3" x14ac:dyDescent="0.25">
      <c r="B641592" s="78"/>
      <c r="C641592" s="77"/>
    </row>
    <row r="641593" spans="2:3" x14ac:dyDescent="0.25">
      <c r="B641593" s="78"/>
      <c r="C641593" s="77"/>
    </row>
    <row r="641594" spans="2:3" x14ac:dyDescent="0.25">
      <c r="B641594" s="78"/>
      <c r="C641594" s="77"/>
    </row>
    <row r="641595" spans="2:3" x14ac:dyDescent="0.25">
      <c r="B641595" s="78"/>
      <c r="C641595" s="77"/>
    </row>
    <row r="641596" spans="2:3" x14ac:dyDescent="0.25">
      <c r="B641596" s="78"/>
      <c r="C641596" s="77"/>
    </row>
    <row r="641706" spans="2:3" x14ac:dyDescent="0.25">
      <c r="B641706" s="78"/>
      <c r="C641706" s="77"/>
    </row>
    <row r="641707" spans="2:3" x14ac:dyDescent="0.25">
      <c r="B641707" s="78"/>
      <c r="C641707" s="77"/>
    </row>
    <row r="641708" spans="2:3" x14ac:dyDescent="0.25">
      <c r="B641708" s="78"/>
      <c r="C641708" s="77"/>
    </row>
    <row r="641709" spans="2:3" x14ac:dyDescent="0.25">
      <c r="B641709" s="78"/>
      <c r="C641709" s="77"/>
    </row>
    <row r="641710" spans="2:3" x14ac:dyDescent="0.25">
      <c r="B641710" s="78"/>
      <c r="C641710" s="77"/>
    </row>
    <row r="641711" spans="2:3" x14ac:dyDescent="0.25">
      <c r="B641711" s="78"/>
      <c r="C641711" s="77"/>
    </row>
    <row r="641712" spans="2:3" x14ac:dyDescent="0.25">
      <c r="B641712" s="78"/>
      <c r="C641712" s="77"/>
    </row>
    <row r="641713" spans="2:3" x14ac:dyDescent="0.25">
      <c r="B641713" s="78"/>
      <c r="C641713" s="77"/>
    </row>
    <row r="641714" spans="2:3" x14ac:dyDescent="0.25">
      <c r="B641714" s="78"/>
      <c r="C641714" s="77"/>
    </row>
    <row r="641715" spans="2:3" x14ac:dyDescent="0.25">
      <c r="B641715" s="78"/>
      <c r="C641715" s="77"/>
    </row>
    <row r="641716" spans="2:3" x14ac:dyDescent="0.25">
      <c r="B641716" s="78"/>
      <c r="C641716" s="77"/>
    </row>
    <row r="641717" spans="2:3" x14ac:dyDescent="0.25">
      <c r="B641717" s="78"/>
      <c r="C641717" s="77"/>
    </row>
    <row r="641718" spans="2:3" x14ac:dyDescent="0.25">
      <c r="B641718" s="78"/>
      <c r="C641718" s="77"/>
    </row>
    <row r="641828" spans="2:3" x14ac:dyDescent="0.25">
      <c r="B641828" s="78"/>
      <c r="C641828" s="77"/>
    </row>
    <row r="641829" spans="2:3" x14ac:dyDescent="0.25">
      <c r="B641829" s="78"/>
      <c r="C641829" s="77"/>
    </row>
    <row r="641830" spans="2:3" x14ac:dyDescent="0.25">
      <c r="B641830" s="78"/>
      <c r="C641830" s="77"/>
    </row>
    <row r="641831" spans="2:3" x14ac:dyDescent="0.25">
      <c r="B641831" s="78"/>
      <c r="C641831" s="77"/>
    </row>
    <row r="641832" spans="2:3" x14ac:dyDescent="0.25">
      <c r="B641832" s="78"/>
      <c r="C641832" s="77"/>
    </row>
    <row r="641833" spans="2:3" x14ac:dyDescent="0.25">
      <c r="B641833" s="78"/>
      <c r="C641833" s="77"/>
    </row>
    <row r="641834" spans="2:3" x14ac:dyDescent="0.25">
      <c r="B641834" s="78"/>
      <c r="C641834" s="77"/>
    </row>
    <row r="641835" spans="2:3" x14ac:dyDescent="0.25">
      <c r="B641835" s="78"/>
      <c r="C641835" s="77"/>
    </row>
    <row r="641836" spans="2:3" x14ac:dyDescent="0.25">
      <c r="B641836" s="78"/>
      <c r="C641836" s="77"/>
    </row>
    <row r="641837" spans="2:3" x14ac:dyDescent="0.25">
      <c r="B641837" s="78"/>
      <c r="C641837" s="77"/>
    </row>
    <row r="641838" spans="2:3" x14ac:dyDescent="0.25">
      <c r="B641838" s="78"/>
      <c r="C641838" s="77"/>
    </row>
    <row r="641839" spans="2:3" x14ac:dyDescent="0.25">
      <c r="B641839" s="78"/>
      <c r="C641839" s="77"/>
    </row>
    <row r="641840" spans="2:3" x14ac:dyDescent="0.25">
      <c r="B641840" s="78"/>
      <c r="C641840" s="77"/>
    </row>
    <row r="641950" spans="2:3" x14ac:dyDescent="0.25">
      <c r="B641950" s="78"/>
      <c r="C641950" s="77"/>
    </row>
    <row r="641951" spans="2:3" x14ac:dyDescent="0.25">
      <c r="B641951" s="78"/>
      <c r="C641951" s="77"/>
    </row>
    <row r="641952" spans="2:3" x14ac:dyDescent="0.25">
      <c r="B641952" s="78"/>
      <c r="C641952" s="77"/>
    </row>
    <row r="641953" spans="2:3" x14ac:dyDescent="0.25">
      <c r="B641953" s="78"/>
      <c r="C641953" s="77"/>
    </row>
    <row r="641954" spans="2:3" x14ac:dyDescent="0.25">
      <c r="B641954" s="78"/>
      <c r="C641954" s="77"/>
    </row>
    <row r="641955" spans="2:3" x14ac:dyDescent="0.25">
      <c r="B641955" s="78"/>
      <c r="C641955" s="77"/>
    </row>
    <row r="641956" spans="2:3" x14ac:dyDescent="0.25">
      <c r="B641956" s="78"/>
      <c r="C641956" s="77"/>
    </row>
    <row r="641957" spans="2:3" x14ac:dyDescent="0.25">
      <c r="B641957" s="78"/>
      <c r="C641957" s="77"/>
    </row>
    <row r="641958" spans="2:3" x14ac:dyDescent="0.25">
      <c r="B641958" s="78"/>
      <c r="C641958" s="77"/>
    </row>
    <row r="641959" spans="2:3" x14ac:dyDescent="0.25">
      <c r="B641959" s="78"/>
      <c r="C641959" s="77"/>
    </row>
    <row r="641960" spans="2:3" x14ac:dyDescent="0.25">
      <c r="B641960" s="78"/>
      <c r="C641960" s="77"/>
    </row>
    <row r="641961" spans="2:3" x14ac:dyDescent="0.25">
      <c r="B641961" s="78"/>
      <c r="C641961" s="77"/>
    </row>
    <row r="641962" spans="2:3" x14ac:dyDescent="0.25">
      <c r="B641962" s="78"/>
      <c r="C641962" s="77"/>
    </row>
    <row r="642072" spans="2:3" x14ac:dyDescent="0.25">
      <c r="B642072" s="78"/>
      <c r="C642072" s="77"/>
    </row>
    <row r="642073" spans="2:3" x14ac:dyDescent="0.25">
      <c r="B642073" s="78"/>
      <c r="C642073" s="77"/>
    </row>
    <row r="642074" spans="2:3" x14ac:dyDescent="0.25">
      <c r="B642074" s="78"/>
      <c r="C642074" s="77"/>
    </row>
    <row r="642075" spans="2:3" x14ac:dyDescent="0.25">
      <c r="B642075" s="78"/>
      <c r="C642075" s="77"/>
    </row>
    <row r="642076" spans="2:3" x14ac:dyDescent="0.25">
      <c r="B642076" s="78"/>
      <c r="C642076" s="77"/>
    </row>
    <row r="642077" spans="2:3" x14ac:dyDescent="0.25">
      <c r="B642077" s="78"/>
      <c r="C642077" s="77"/>
    </row>
    <row r="642078" spans="2:3" x14ac:dyDescent="0.25">
      <c r="B642078" s="78"/>
      <c r="C642078" s="77"/>
    </row>
    <row r="642079" spans="2:3" x14ac:dyDescent="0.25">
      <c r="B642079" s="78"/>
      <c r="C642079" s="77"/>
    </row>
    <row r="642080" spans="2:3" x14ac:dyDescent="0.25">
      <c r="B642080" s="78"/>
      <c r="C642080" s="77"/>
    </row>
    <row r="642081" spans="2:3" x14ac:dyDescent="0.25">
      <c r="B642081" s="78"/>
      <c r="C642081" s="77"/>
    </row>
    <row r="642082" spans="2:3" x14ac:dyDescent="0.25">
      <c r="B642082" s="78"/>
      <c r="C642082" s="77"/>
    </row>
    <row r="642083" spans="2:3" x14ac:dyDescent="0.25">
      <c r="B642083" s="78"/>
      <c r="C642083" s="77"/>
    </row>
    <row r="642084" spans="2:3" x14ac:dyDescent="0.25">
      <c r="B642084" s="78"/>
      <c r="C642084" s="77"/>
    </row>
    <row r="642194" spans="2:3" x14ac:dyDescent="0.25">
      <c r="B642194" s="78"/>
      <c r="C642194" s="77"/>
    </row>
    <row r="642195" spans="2:3" x14ac:dyDescent="0.25">
      <c r="B642195" s="78"/>
      <c r="C642195" s="77"/>
    </row>
    <row r="642196" spans="2:3" x14ac:dyDescent="0.25">
      <c r="B642196" s="78"/>
      <c r="C642196" s="77"/>
    </row>
    <row r="642197" spans="2:3" x14ac:dyDescent="0.25">
      <c r="B642197" s="78"/>
      <c r="C642197" s="77"/>
    </row>
    <row r="642198" spans="2:3" x14ac:dyDescent="0.25">
      <c r="B642198" s="78"/>
      <c r="C642198" s="77"/>
    </row>
    <row r="642199" spans="2:3" x14ac:dyDescent="0.25">
      <c r="B642199" s="78"/>
      <c r="C642199" s="77"/>
    </row>
    <row r="642200" spans="2:3" x14ac:dyDescent="0.25">
      <c r="B642200" s="78"/>
      <c r="C642200" s="77"/>
    </row>
    <row r="642201" spans="2:3" x14ac:dyDescent="0.25">
      <c r="B642201" s="78"/>
      <c r="C642201" s="77"/>
    </row>
    <row r="642202" spans="2:3" x14ac:dyDescent="0.25">
      <c r="B642202" s="78"/>
      <c r="C642202" s="77"/>
    </row>
    <row r="642203" spans="2:3" x14ac:dyDescent="0.25">
      <c r="B642203" s="78"/>
      <c r="C642203" s="77"/>
    </row>
    <row r="642204" spans="2:3" x14ac:dyDescent="0.25">
      <c r="B642204" s="78"/>
      <c r="C642204" s="77"/>
    </row>
    <row r="642205" spans="2:3" x14ac:dyDescent="0.25">
      <c r="B642205" s="78"/>
      <c r="C642205" s="77"/>
    </row>
    <row r="642206" spans="2:3" x14ac:dyDescent="0.25">
      <c r="B642206" s="78"/>
      <c r="C642206" s="77"/>
    </row>
    <row r="642316" spans="2:3" x14ac:dyDescent="0.25">
      <c r="B642316" s="78"/>
      <c r="C642316" s="77"/>
    </row>
    <row r="642317" spans="2:3" x14ac:dyDescent="0.25">
      <c r="B642317" s="78"/>
      <c r="C642317" s="77"/>
    </row>
    <row r="642318" spans="2:3" x14ac:dyDescent="0.25">
      <c r="B642318" s="78"/>
      <c r="C642318" s="77"/>
    </row>
    <row r="642319" spans="2:3" x14ac:dyDescent="0.25">
      <c r="B642319" s="78"/>
      <c r="C642319" s="77"/>
    </row>
    <row r="642320" spans="2:3" x14ac:dyDescent="0.25">
      <c r="B642320" s="78"/>
      <c r="C642320" s="77"/>
    </row>
    <row r="642321" spans="2:3" x14ac:dyDescent="0.25">
      <c r="B642321" s="78"/>
      <c r="C642321" s="77"/>
    </row>
    <row r="642322" spans="2:3" x14ac:dyDescent="0.25">
      <c r="B642322" s="78"/>
      <c r="C642322" s="77"/>
    </row>
    <row r="642323" spans="2:3" x14ac:dyDescent="0.25">
      <c r="B642323" s="78"/>
      <c r="C642323" s="77"/>
    </row>
    <row r="642324" spans="2:3" x14ac:dyDescent="0.25">
      <c r="B642324" s="78"/>
      <c r="C642324" s="77"/>
    </row>
    <row r="642325" spans="2:3" x14ac:dyDescent="0.25">
      <c r="B642325" s="78"/>
      <c r="C642325" s="77"/>
    </row>
    <row r="642326" spans="2:3" x14ac:dyDescent="0.25">
      <c r="B642326" s="78"/>
      <c r="C642326" s="77"/>
    </row>
    <row r="642327" spans="2:3" x14ac:dyDescent="0.25">
      <c r="B642327" s="78"/>
      <c r="C642327" s="77"/>
    </row>
    <row r="642328" spans="2:3" x14ac:dyDescent="0.25">
      <c r="B642328" s="78"/>
      <c r="C642328" s="77"/>
    </row>
    <row r="642438" spans="2:3" x14ac:dyDescent="0.25">
      <c r="B642438" s="78"/>
      <c r="C642438" s="77"/>
    </row>
    <row r="642439" spans="2:3" x14ac:dyDescent="0.25">
      <c r="B642439" s="78"/>
      <c r="C642439" s="77"/>
    </row>
    <row r="642440" spans="2:3" x14ac:dyDescent="0.25">
      <c r="B642440" s="78"/>
      <c r="C642440" s="77"/>
    </row>
    <row r="642441" spans="2:3" x14ac:dyDescent="0.25">
      <c r="B642441" s="78"/>
      <c r="C642441" s="77"/>
    </row>
    <row r="642442" spans="2:3" x14ac:dyDescent="0.25">
      <c r="B642442" s="78"/>
      <c r="C642442" s="77"/>
    </row>
    <row r="642443" spans="2:3" x14ac:dyDescent="0.25">
      <c r="B642443" s="78"/>
      <c r="C642443" s="77"/>
    </row>
    <row r="642444" spans="2:3" x14ac:dyDescent="0.25">
      <c r="B642444" s="78"/>
      <c r="C642444" s="77"/>
    </row>
    <row r="642445" spans="2:3" x14ac:dyDescent="0.25">
      <c r="B642445" s="78"/>
      <c r="C642445" s="77"/>
    </row>
    <row r="642446" spans="2:3" x14ac:dyDescent="0.25">
      <c r="B642446" s="78"/>
      <c r="C642446" s="77"/>
    </row>
    <row r="642447" spans="2:3" x14ac:dyDescent="0.25">
      <c r="B642447" s="78"/>
      <c r="C642447" s="77"/>
    </row>
    <row r="642448" spans="2:3" x14ac:dyDescent="0.25">
      <c r="B642448" s="78"/>
      <c r="C642448" s="77"/>
    </row>
    <row r="642449" spans="2:3" x14ac:dyDescent="0.25">
      <c r="B642449" s="78"/>
      <c r="C642449" s="77"/>
    </row>
    <row r="642450" spans="2:3" x14ac:dyDescent="0.25">
      <c r="B642450" s="78"/>
      <c r="C642450" s="77"/>
    </row>
    <row r="642560" spans="2:3" x14ac:dyDescent="0.25">
      <c r="B642560" s="78"/>
      <c r="C642560" s="77"/>
    </row>
    <row r="642561" spans="2:3" x14ac:dyDescent="0.25">
      <c r="B642561" s="78"/>
      <c r="C642561" s="77"/>
    </row>
    <row r="642562" spans="2:3" x14ac:dyDescent="0.25">
      <c r="B642562" s="78"/>
      <c r="C642562" s="77"/>
    </row>
    <row r="642563" spans="2:3" x14ac:dyDescent="0.25">
      <c r="B642563" s="78"/>
      <c r="C642563" s="77"/>
    </row>
    <row r="642564" spans="2:3" x14ac:dyDescent="0.25">
      <c r="B642564" s="78"/>
      <c r="C642564" s="77"/>
    </row>
    <row r="642565" spans="2:3" x14ac:dyDescent="0.25">
      <c r="B642565" s="78"/>
      <c r="C642565" s="77"/>
    </row>
    <row r="642566" spans="2:3" x14ac:dyDescent="0.25">
      <c r="B642566" s="78"/>
      <c r="C642566" s="77"/>
    </row>
    <row r="642567" spans="2:3" x14ac:dyDescent="0.25">
      <c r="B642567" s="78"/>
      <c r="C642567" s="77"/>
    </row>
    <row r="642568" spans="2:3" x14ac:dyDescent="0.25">
      <c r="B642568" s="78"/>
      <c r="C642568" s="77"/>
    </row>
    <row r="642569" spans="2:3" x14ac:dyDescent="0.25">
      <c r="B642569" s="78"/>
      <c r="C642569" s="77"/>
    </row>
    <row r="642570" spans="2:3" x14ac:dyDescent="0.25">
      <c r="B642570" s="78"/>
      <c r="C642570" s="77"/>
    </row>
    <row r="642571" spans="2:3" x14ac:dyDescent="0.25">
      <c r="B642571" s="78"/>
      <c r="C642571" s="77"/>
    </row>
    <row r="642572" spans="2:3" x14ac:dyDescent="0.25">
      <c r="B642572" s="78"/>
      <c r="C642572" s="77"/>
    </row>
    <row r="642682" spans="2:3" x14ac:dyDescent="0.25">
      <c r="B642682" s="78"/>
      <c r="C642682" s="77"/>
    </row>
    <row r="642683" spans="2:3" x14ac:dyDescent="0.25">
      <c r="B642683" s="78"/>
      <c r="C642683" s="77"/>
    </row>
    <row r="642684" spans="2:3" x14ac:dyDescent="0.25">
      <c r="B642684" s="78"/>
      <c r="C642684" s="77"/>
    </row>
    <row r="642685" spans="2:3" x14ac:dyDescent="0.25">
      <c r="B642685" s="78"/>
      <c r="C642685" s="77"/>
    </row>
    <row r="642686" spans="2:3" x14ac:dyDescent="0.25">
      <c r="B642686" s="78"/>
      <c r="C642686" s="77"/>
    </row>
    <row r="642687" spans="2:3" x14ac:dyDescent="0.25">
      <c r="B642687" s="78"/>
      <c r="C642687" s="77"/>
    </row>
    <row r="642688" spans="2:3" x14ac:dyDescent="0.25">
      <c r="B642688" s="78"/>
      <c r="C642688" s="77"/>
    </row>
    <row r="642689" spans="2:3" x14ac:dyDescent="0.25">
      <c r="B642689" s="78"/>
      <c r="C642689" s="77"/>
    </row>
    <row r="642690" spans="2:3" x14ac:dyDescent="0.25">
      <c r="B642690" s="78"/>
      <c r="C642690" s="77"/>
    </row>
    <row r="642691" spans="2:3" x14ac:dyDescent="0.25">
      <c r="B642691" s="78"/>
      <c r="C642691" s="77"/>
    </row>
    <row r="642692" spans="2:3" x14ac:dyDescent="0.25">
      <c r="B642692" s="78"/>
      <c r="C642692" s="77"/>
    </row>
    <row r="642693" spans="2:3" x14ac:dyDescent="0.25">
      <c r="B642693" s="78"/>
      <c r="C642693" s="77"/>
    </row>
    <row r="642694" spans="2:3" x14ac:dyDescent="0.25">
      <c r="B642694" s="78"/>
      <c r="C642694" s="77"/>
    </row>
    <row r="642804" spans="2:3" x14ac:dyDescent="0.25">
      <c r="B642804" s="78"/>
      <c r="C642804" s="77"/>
    </row>
    <row r="642805" spans="2:3" x14ac:dyDescent="0.25">
      <c r="B642805" s="78"/>
      <c r="C642805" s="77"/>
    </row>
    <row r="642806" spans="2:3" x14ac:dyDescent="0.25">
      <c r="B642806" s="78"/>
      <c r="C642806" s="77"/>
    </row>
    <row r="642807" spans="2:3" x14ac:dyDescent="0.25">
      <c r="B642807" s="78"/>
      <c r="C642807" s="77"/>
    </row>
    <row r="642808" spans="2:3" x14ac:dyDescent="0.25">
      <c r="B642808" s="78"/>
      <c r="C642808" s="77"/>
    </row>
    <row r="642809" spans="2:3" x14ac:dyDescent="0.25">
      <c r="B642809" s="78"/>
      <c r="C642809" s="77"/>
    </row>
    <row r="642810" spans="2:3" x14ac:dyDescent="0.25">
      <c r="B642810" s="78"/>
      <c r="C642810" s="77"/>
    </row>
    <row r="642811" spans="2:3" x14ac:dyDescent="0.25">
      <c r="B642811" s="78"/>
      <c r="C642811" s="77"/>
    </row>
    <row r="642812" spans="2:3" x14ac:dyDescent="0.25">
      <c r="B642812" s="78"/>
      <c r="C642812" s="77"/>
    </row>
    <row r="642813" spans="2:3" x14ac:dyDescent="0.25">
      <c r="B642813" s="78"/>
      <c r="C642813" s="77"/>
    </row>
    <row r="642814" spans="2:3" x14ac:dyDescent="0.25">
      <c r="B642814" s="78"/>
      <c r="C642814" s="77"/>
    </row>
    <row r="642815" spans="2:3" x14ac:dyDescent="0.25">
      <c r="B642815" s="78"/>
      <c r="C642815" s="77"/>
    </row>
    <row r="642816" spans="2:3" x14ac:dyDescent="0.25">
      <c r="B642816" s="78"/>
      <c r="C642816" s="77"/>
    </row>
    <row r="642926" spans="2:3" x14ac:dyDescent="0.25">
      <c r="B642926" s="78"/>
      <c r="C642926" s="77"/>
    </row>
    <row r="642927" spans="2:3" x14ac:dyDescent="0.25">
      <c r="B642927" s="78"/>
      <c r="C642927" s="77"/>
    </row>
    <row r="642928" spans="2:3" x14ac:dyDescent="0.25">
      <c r="B642928" s="78"/>
      <c r="C642928" s="77"/>
    </row>
    <row r="642929" spans="2:3" x14ac:dyDescent="0.25">
      <c r="B642929" s="78"/>
      <c r="C642929" s="77"/>
    </row>
    <row r="642930" spans="2:3" x14ac:dyDescent="0.25">
      <c r="B642930" s="78"/>
      <c r="C642930" s="77"/>
    </row>
    <row r="642931" spans="2:3" x14ac:dyDescent="0.25">
      <c r="B642931" s="78"/>
      <c r="C642931" s="77"/>
    </row>
    <row r="642932" spans="2:3" x14ac:dyDescent="0.25">
      <c r="B642932" s="78"/>
      <c r="C642932" s="77"/>
    </row>
    <row r="642933" spans="2:3" x14ac:dyDescent="0.25">
      <c r="B642933" s="78"/>
      <c r="C642933" s="77"/>
    </row>
    <row r="642934" spans="2:3" x14ac:dyDescent="0.25">
      <c r="B642934" s="78"/>
      <c r="C642934" s="77"/>
    </row>
    <row r="642935" spans="2:3" x14ac:dyDescent="0.25">
      <c r="B642935" s="78"/>
      <c r="C642935" s="77"/>
    </row>
    <row r="642936" spans="2:3" x14ac:dyDescent="0.25">
      <c r="B642936" s="78"/>
      <c r="C642936" s="77"/>
    </row>
    <row r="642937" spans="2:3" x14ac:dyDescent="0.25">
      <c r="B642937" s="78"/>
      <c r="C642937" s="77"/>
    </row>
    <row r="642938" spans="2:3" x14ac:dyDescent="0.25">
      <c r="B642938" s="78"/>
      <c r="C642938" s="77"/>
    </row>
    <row r="643048" spans="2:3" x14ac:dyDescent="0.25">
      <c r="B643048" s="78"/>
      <c r="C643048" s="77"/>
    </row>
    <row r="643049" spans="2:3" x14ac:dyDescent="0.25">
      <c r="B643049" s="78"/>
      <c r="C643049" s="77"/>
    </row>
    <row r="643050" spans="2:3" x14ac:dyDescent="0.25">
      <c r="B643050" s="78"/>
      <c r="C643050" s="77"/>
    </row>
    <row r="643051" spans="2:3" x14ac:dyDescent="0.25">
      <c r="B643051" s="78"/>
      <c r="C643051" s="77"/>
    </row>
    <row r="643052" spans="2:3" x14ac:dyDescent="0.25">
      <c r="B643052" s="78"/>
      <c r="C643052" s="77"/>
    </row>
    <row r="643053" spans="2:3" x14ac:dyDescent="0.25">
      <c r="B643053" s="78"/>
      <c r="C643053" s="77"/>
    </row>
    <row r="643054" spans="2:3" x14ac:dyDescent="0.25">
      <c r="B643054" s="78"/>
      <c r="C643054" s="77"/>
    </row>
    <row r="643055" spans="2:3" x14ac:dyDescent="0.25">
      <c r="B643055" s="78"/>
      <c r="C643055" s="77"/>
    </row>
    <row r="643056" spans="2:3" x14ac:dyDescent="0.25">
      <c r="B643056" s="78"/>
      <c r="C643056" s="77"/>
    </row>
    <row r="643057" spans="2:3" x14ac:dyDescent="0.25">
      <c r="B643057" s="78"/>
      <c r="C643057" s="77"/>
    </row>
    <row r="643058" spans="2:3" x14ac:dyDescent="0.25">
      <c r="B643058" s="78"/>
      <c r="C643058" s="77"/>
    </row>
    <row r="643059" spans="2:3" x14ac:dyDescent="0.25">
      <c r="B643059" s="78"/>
      <c r="C643059" s="77"/>
    </row>
    <row r="643060" spans="2:3" x14ac:dyDescent="0.25">
      <c r="B643060" s="78"/>
      <c r="C643060" s="77"/>
    </row>
    <row r="643170" spans="2:3" x14ac:dyDescent="0.25">
      <c r="B643170" s="78"/>
      <c r="C643170" s="77"/>
    </row>
    <row r="643171" spans="2:3" x14ac:dyDescent="0.25">
      <c r="B643171" s="78"/>
      <c r="C643171" s="77"/>
    </row>
    <row r="643172" spans="2:3" x14ac:dyDescent="0.25">
      <c r="B643172" s="78"/>
      <c r="C643172" s="77"/>
    </row>
    <row r="643173" spans="2:3" x14ac:dyDescent="0.25">
      <c r="B643173" s="78"/>
      <c r="C643173" s="77"/>
    </row>
    <row r="643174" spans="2:3" x14ac:dyDescent="0.25">
      <c r="B643174" s="78"/>
      <c r="C643174" s="77"/>
    </row>
    <row r="643175" spans="2:3" x14ac:dyDescent="0.25">
      <c r="B643175" s="78"/>
      <c r="C643175" s="77"/>
    </row>
    <row r="643176" spans="2:3" x14ac:dyDescent="0.25">
      <c r="B643176" s="78"/>
      <c r="C643176" s="77"/>
    </row>
    <row r="643177" spans="2:3" x14ac:dyDescent="0.25">
      <c r="B643177" s="78"/>
      <c r="C643177" s="77"/>
    </row>
    <row r="643178" spans="2:3" x14ac:dyDescent="0.25">
      <c r="B643178" s="78"/>
      <c r="C643178" s="77"/>
    </row>
    <row r="643179" spans="2:3" x14ac:dyDescent="0.25">
      <c r="B643179" s="78"/>
      <c r="C643179" s="77"/>
    </row>
    <row r="643180" spans="2:3" x14ac:dyDescent="0.25">
      <c r="B643180" s="78"/>
      <c r="C643180" s="77"/>
    </row>
    <row r="643181" spans="2:3" x14ac:dyDescent="0.25">
      <c r="B643181" s="78"/>
      <c r="C643181" s="77"/>
    </row>
    <row r="643182" spans="2:3" x14ac:dyDescent="0.25">
      <c r="B643182" s="78"/>
      <c r="C643182" s="77"/>
    </row>
    <row r="643292" spans="2:3" x14ac:dyDescent="0.25">
      <c r="B643292" s="78"/>
      <c r="C643292" s="77"/>
    </row>
    <row r="643293" spans="2:3" x14ac:dyDescent="0.25">
      <c r="B643293" s="78"/>
      <c r="C643293" s="77"/>
    </row>
    <row r="643294" spans="2:3" x14ac:dyDescent="0.25">
      <c r="B643294" s="78"/>
      <c r="C643294" s="77"/>
    </row>
    <row r="643295" spans="2:3" x14ac:dyDescent="0.25">
      <c r="B643295" s="78"/>
      <c r="C643295" s="77"/>
    </row>
    <row r="643296" spans="2:3" x14ac:dyDescent="0.25">
      <c r="B643296" s="78"/>
      <c r="C643296" s="77"/>
    </row>
    <row r="643297" spans="2:3" x14ac:dyDescent="0.25">
      <c r="B643297" s="78"/>
      <c r="C643297" s="77"/>
    </row>
    <row r="643298" spans="2:3" x14ac:dyDescent="0.25">
      <c r="B643298" s="78"/>
      <c r="C643298" s="77"/>
    </row>
    <row r="643299" spans="2:3" x14ac:dyDescent="0.25">
      <c r="B643299" s="78"/>
      <c r="C643299" s="77"/>
    </row>
    <row r="643300" spans="2:3" x14ac:dyDescent="0.25">
      <c r="B643300" s="78"/>
      <c r="C643300" s="77"/>
    </row>
    <row r="643301" spans="2:3" x14ac:dyDescent="0.25">
      <c r="B643301" s="78"/>
      <c r="C643301" s="77"/>
    </row>
    <row r="643302" spans="2:3" x14ac:dyDescent="0.25">
      <c r="B643302" s="78"/>
      <c r="C643302" s="77"/>
    </row>
    <row r="643303" spans="2:3" x14ac:dyDescent="0.25">
      <c r="B643303" s="78"/>
      <c r="C643303" s="77"/>
    </row>
    <row r="643304" spans="2:3" x14ac:dyDescent="0.25">
      <c r="B643304" s="78"/>
      <c r="C643304" s="77"/>
    </row>
    <row r="643414" spans="2:3" x14ac:dyDescent="0.25">
      <c r="B643414" s="78"/>
      <c r="C643414" s="77"/>
    </row>
    <row r="643415" spans="2:3" x14ac:dyDescent="0.25">
      <c r="B643415" s="78"/>
      <c r="C643415" s="77"/>
    </row>
    <row r="643416" spans="2:3" x14ac:dyDescent="0.25">
      <c r="B643416" s="78"/>
      <c r="C643416" s="77"/>
    </row>
    <row r="643417" spans="2:3" x14ac:dyDescent="0.25">
      <c r="B643417" s="78"/>
      <c r="C643417" s="77"/>
    </row>
    <row r="643418" spans="2:3" x14ac:dyDescent="0.25">
      <c r="B643418" s="78"/>
      <c r="C643418" s="77"/>
    </row>
    <row r="643419" spans="2:3" x14ac:dyDescent="0.25">
      <c r="B643419" s="78"/>
      <c r="C643419" s="77"/>
    </row>
    <row r="643420" spans="2:3" x14ac:dyDescent="0.25">
      <c r="B643420" s="78"/>
      <c r="C643420" s="77"/>
    </row>
    <row r="643421" spans="2:3" x14ac:dyDescent="0.25">
      <c r="B643421" s="78"/>
      <c r="C643421" s="77"/>
    </row>
    <row r="643422" spans="2:3" x14ac:dyDescent="0.25">
      <c r="B643422" s="78"/>
      <c r="C643422" s="77"/>
    </row>
    <row r="643423" spans="2:3" x14ac:dyDescent="0.25">
      <c r="B643423" s="78"/>
      <c r="C643423" s="77"/>
    </row>
    <row r="643424" spans="2:3" x14ac:dyDescent="0.25">
      <c r="B643424" s="78"/>
      <c r="C643424" s="77"/>
    </row>
    <row r="643425" spans="2:3" x14ac:dyDescent="0.25">
      <c r="B643425" s="78"/>
      <c r="C643425" s="77"/>
    </row>
    <row r="643426" spans="2:3" x14ac:dyDescent="0.25">
      <c r="B643426" s="78"/>
      <c r="C643426" s="77"/>
    </row>
    <row r="643536" spans="2:3" x14ac:dyDescent="0.25">
      <c r="B643536" s="78"/>
      <c r="C643536" s="77"/>
    </row>
    <row r="643537" spans="2:3" x14ac:dyDescent="0.25">
      <c r="B643537" s="78"/>
      <c r="C643537" s="77"/>
    </row>
    <row r="643538" spans="2:3" x14ac:dyDescent="0.25">
      <c r="B643538" s="78"/>
      <c r="C643538" s="77"/>
    </row>
    <row r="643539" spans="2:3" x14ac:dyDescent="0.25">
      <c r="B643539" s="78"/>
      <c r="C643539" s="77"/>
    </row>
    <row r="643540" spans="2:3" x14ac:dyDescent="0.25">
      <c r="B643540" s="78"/>
      <c r="C643540" s="77"/>
    </row>
    <row r="643541" spans="2:3" x14ac:dyDescent="0.25">
      <c r="B643541" s="78"/>
      <c r="C643541" s="77"/>
    </row>
    <row r="643542" spans="2:3" x14ac:dyDescent="0.25">
      <c r="B643542" s="78"/>
      <c r="C643542" s="77"/>
    </row>
    <row r="643543" spans="2:3" x14ac:dyDescent="0.25">
      <c r="B643543" s="78"/>
      <c r="C643543" s="77"/>
    </row>
    <row r="643544" spans="2:3" x14ac:dyDescent="0.25">
      <c r="B643544" s="78"/>
      <c r="C643544" s="77"/>
    </row>
    <row r="643545" spans="2:3" x14ac:dyDescent="0.25">
      <c r="B643545" s="78"/>
      <c r="C643545" s="77"/>
    </row>
    <row r="643546" spans="2:3" x14ac:dyDescent="0.25">
      <c r="B643546" s="78"/>
      <c r="C643546" s="77"/>
    </row>
    <row r="643547" spans="2:3" x14ac:dyDescent="0.25">
      <c r="B643547" s="78"/>
      <c r="C643547" s="77"/>
    </row>
    <row r="643548" spans="2:3" x14ac:dyDescent="0.25">
      <c r="B643548" s="78"/>
      <c r="C643548" s="77"/>
    </row>
    <row r="643658" spans="2:3" x14ac:dyDescent="0.25">
      <c r="B643658" s="78"/>
      <c r="C643658" s="77"/>
    </row>
    <row r="643659" spans="2:3" x14ac:dyDescent="0.25">
      <c r="B643659" s="78"/>
      <c r="C643659" s="77"/>
    </row>
    <row r="643660" spans="2:3" x14ac:dyDescent="0.25">
      <c r="B643660" s="78"/>
      <c r="C643660" s="77"/>
    </row>
    <row r="643661" spans="2:3" x14ac:dyDescent="0.25">
      <c r="B643661" s="78"/>
      <c r="C643661" s="77"/>
    </row>
    <row r="643662" spans="2:3" x14ac:dyDescent="0.25">
      <c r="B643662" s="78"/>
      <c r="C643662" s="77"/>
    </row>
    <row r="643663" spans="2:3" x14ac:dyDescent="0.25">
      <c r="B643663" s="78"/>
      <c r="C643663" s="77"/>
    </row>
    <row r="643664" spans="2:3" x14ac:dyDescent="0.25">
      <c r="B643664" s="78"/>
      <c r="C643664" s="77"/>
    </row>
    <row r="643665" spans="2:3" x14ac:dyDescent="0.25">
      <c r="B643665" s="78"/>
      <c r="C643665" s="77"/>
    </row>
    <row r="643666" spans="2:3" x14ac:dyDescent="0.25">
      <c r="B643666" s="78"/>
      <c r="C643666" s="77"/>
    </row>
    <row r="643667" spans="2:3" x14ac:dyDescent="0.25">
      <c r="B643667" s="78"/>
      <c r="C643667" s="77"/>
    </row>
    <row r="643668" spans="2:3" x14ac:dyDescent="0.25">
      <c r="B643668" s="78"/>
      <c r="C643668" s="77"/>
    </row>
    <row r="643669" spans="2:3" x14ac:dyDescent="0.25">
      <c r="B643669" s="78"/>
      <c r="C643669" s="77"/>
    </row>
    <row r="643670" spans="2:3" x14ac:dyDescent="0.25">
      <c r="B643670" s="78"/>
      <c r="C643670" s="77"/>
    </row>
    <row r="643780" spans="2:3" x14ac:dyDescent="0.25">
      <c r="B643780" s="78"/>
      <c r="C643780" s="77"/>
    </row>
    <row r="643781" spans="2:3" x14ac:dyDescent="0.25">
      <c r="B643781" s="78"/>
      <c r="C643781" s="77"/>
    </row>
    <row r="643782" spans="2:3" x14ac:dyDescent="0.25">
      <c r="B643782" s="78"/>
      <c r="C643782" s="77"/>
    </row>
    <row r="643783" spans="2:3" x14ac:dyDescent="0.25">
      <c r="B643783" s="78"/>
      <c r="C643783" s="77"/>
    </row>
    <row r="643784" spans="2:3" x14ac:dyDescent="0.25">
      <c r="B643784" s="78"/>
      <c r="C643784" s="77"/>
    </row>
    <row r="643785" spans="2:3" x14ac:dyDescent="0.25">
      <c r="B643785" s="78"/>
      <c r="C643785" s="77"/>
    </row>
    <row r="643786" spans="2:3" x14ac:dyDescent="0.25">
      <c r="B643786" s="78"/>
      <c r="C643786" s="77"/>
    </row>
    <row r="643787" spans="2:3" x14ac:dyDescent="0.25">
      <c r="B643787" s="78"/>
      <c r="C643787" s="77"/>
    </row>
    <row r="643788" spans="2:3" x14ac:dyDescent="0.25">
      <c r="B643788" s="78"/>
      <c r="C643788" s="77"/>
    </row>
    <row r="643789" spans="2:3" x14ac:dyDescent="0.25">
      <c r="B643789" s="78"/>
      <c r="C643789" s="77"/>
    </row>
    <row r="643790" spans="2:3" x14ac:dyDescent="0.25">
      <c r="B643790" s="78"/>
      <c r="C643790" s="77"/>
    </row>
    <row r="643791" spans="2:3" x14ac:dyDescent="0.25">
      <c r="B643791" s="78"/>
      <c r="C643791" s="77"/>
    </row>
    <row r="643792" spans="2:3" x14ac:dyDescent="0.25">
      <c r="B643792" s="78"/>
      <c r="C643792" s="77"/>
    </row>
    <row r="643902" spans="2:3" x14ac:dyDescent="0.25">
      <c r="B643902" s="78"/>
      <c r="C643902" s="77"/>
    </row>
    <row r="643903" spans="2:3" x14ac:dyDescent="0.25">
      <c r="B643903" s="78"/>
      <c r="C643903" s="77"/>
    </row>
    <row r="643904" spans="2:3" x14ac:dyDescent="0.25">
      <c r="B643904" s="78"/>
      <c r="C643904" s="77"/>
    </row>
    <row r="643905" spans="2:3" x14ac:dyDescent="0.25">
      <c r="B643905" s="78"/>
      <c r="C643905" s="77"/>
    </row>
    <row r="643906" spans="2:3" x14ac:dyDescent="0.25">
      <c r="B643906" s="78"/>
      <c r="C643906" s="77"/>
    </row>
    <row r="643907" spans="2:3" x14ac:dyDescent="0.25">
      <c r="B643907" s="78"/>
      <c r="C643907" s="77"/>
    </row>
    <row r="643908" spans="2:3" x14ac:dyDescent="0.25">
      <c r="B643908" s="78"/>
      <c r="C643908" s="77"/>
    </row>
    <row r="643909" spans="2:3" x14ac:dyDescent="0.25">
      <c r="B643909" s="78"/>
      <c r="C643909" s="77"/>
    </row>
    <row r="643910" spans="2:3" x14ac:dyDescent="0.25">
      <c r="B643910" s="78"/>
      <c r="C643910" s="77"/>
    </row>
    <row r="643911" spans="2:3" x14ac:dyDescent="0.25">
      <c r="B643911" s="78"/>
      <c r="C643911" s="77"/>
    </row>
    <row r="643912" spans="2:3" x14ac:dyDescent="0.25">
      <c r="B643912" s="78"/>
      <c r="C643912" s="77"/>
    </row>
    <row r="643913" spans="2:3" x14ac:dyDescent="0.25">
      <c r="B643913" s="78"/>
      <c r="C643913" s="77"/>
    </row>
    <row r="643914" spans="2:3" x14ac:dyDescent="0.25">
      <c r="B643914" s="78"/>
      <c r="C643914" s="77"/>
    </row>
    <row r="644024" spans="2:3" x14ac:dyDescent="0.25">
      <c r="B644024" s="78"/>
      <c r="C644024" s="77"/>
    </row>
    <row r="644025" spans="2:3" x14ac:dyDescent="0.25">
      <c r="B644025" s="78"/>
      <c r="C644025" s="77"/>
    </row>
    <row r="644026" spans="2:3" x14ac:dyDescent="0.25">
      <c r="B644026" s="78"/>
      <c r="C644026" s="77"/>
    </row>
    <row r="644027" spans="2:3" x14ac:dyDescent="0.25">
      <c r="B644027" s="78"/>
      <c r="C644027" s="77"/>
    </row>
    <row r="644028" spans="2:3" x14ac:dyDescent="0.25">
      <c r="B644028" s="78"/>
      <c r="C644028" s="77"/>
    </row>
    <row r="644029" spans="2:3" x14ac:dyDescent="0.25">
      <c r="B644029" s="78"/>
      <c r="C644029" s="77"/>
    </row>
    <row r="644030" spans="2:3" x14ac:dyDescent="0.25">
      <c r="B644030" s="78"/>
      <c r="C644030" s="77"/>
    </row>
    <row r="644031" spans="2:3" x14ac:dyDescent="0.25">
      <c r="B644031" s="78"/>
      <c r="C644031" s="77"/>
    </row>
    <row r="644032" spans="2:3" x14ac:dyDescent="0.25">
      <c r="B644032" s="78"/>
      <c r="C644032" s="77"/>
    </row>
    <row r="644033" spans="2:3" x14ac:dyDescent="0.25">
      <c r="B644033" s="78"/>
      <c r="C644033" s="77"/>
    </row>
    <row r="644034" spans="2:3" x14ac:dyDescent="0.25">
      <c r="B644034" s="78"/>
      <c r="C644034" s="77"/>
    </row>
    <row r="644035" spans="2:3" x14ac:dyDescent="0.25">
      <c r="B644035" s="78"/>
      <c r="C644035" s="77"/>
    </row>
    <row r="644036" spans="2:3" x14ac:dyDescent="0.25">
      <c r="B644036" s="78"/>
      <c r="C644036" s="77"/>
    </row>
    <row r="644146" spans="2:3" x14ac:dyDescent="0.25">
      <c r="B644146" s="78"/>
      <c r="C644146" s="77"/>
    </row>
    <row r="644147" spans="2:3" x14ac:dyDescent="0.25">
      <c r="B644147" s="78"/>
      <c r="C644147" s="77"/>
    </row>
    <row r="644148" spans="2:3" x14ac:dyDescent="0.25">
      <c r="B644148" s="78"/>
      <c r="C644148" s="77"/>
    </row>
    <row r="644149" spans="2:3" x14ac:dyDescent="0.25">
      <c r="B644149" s="78"/>
      <c r="C644149" s="77"/>
    </row>
    <row r="644150" spans="2:3" x14ac:dyDescent="0.25">
      <c r="B644150" s="78"/>
      <c r="C644150" s="77"/>
    </row>
    <row r="644151" spans="2:3" x14ac:dyDescent="0.25">
      <c r="B644151" s="78"/>
      <c r="C644151" s="77"/>
    </row>
    <row r="644152" spans="2:3" x14ac:dyDescent="0.25">
      <c r="B644152" s="78"/>
      <c r="C644152" s="77"/>
    </row>
    <row r="644153" spans="2:3" x14ac:dyDescent="0.25">
      <c r="B644153" s="78"/>
      <c r="C644153" s="77"/>
    </row>
    <row r="644154" spans="2:3" x14ac:dyDescent="0.25">
      <c r="B644154" s="78"/>
      <c r="C644154" s="77"/>
    </row>
    <row r="644155" spans="2:3" x14ac:dyDescent="0.25">
      <c r="B644155" s="78"/>
      <c r="C644155" s="77"/>
    </row>
    <row r="644156" spans="2:3" x14ac:dyDescent="0.25">
      <c r="B644156" s="78"/>
      <c r="C644156" s="77"/>
    </row>
    <row r="644157" spans="2:3" x14ac:dyDescent="0.25">
      <c r="B644157" s="78"/>
      <c r="C644157" s="77"/>
    </row>
    <row r="644158" spans="2:3" x14ac:dyDescent="0.25">
      <c r="B644158" s="78"/>
      <c r="C644158" s="77"/>
    </row>
    <row r="644268" spans="2:3" x14ac:dyDescent="0.25">
      <c r="B644268" s="78"/>
      <c r="C644268" s="77"/>
    </row>
    <row r="644269" spans="2:3" x14ac:dyDescent="0.25">
      <c r="B644269" s="78"/>
      <c r="C644269" s="77"/>
    </row>
    <row r="644270" spans="2:3" x14ac:dyDescent="0.25">
      <c r="B644270" s="78"/>
      <c r="C644270" s="77"/>
    </row>
    <row r="644271" spans="2:3" x14ac:dyDescent="0.25">
      <c r="B644271" s="78"/>
      <c r="C644271" s="77"/>
    </row>
    <row r="644272" spans="2:3" x14ac:dyDescent="0.25">
      <c r="B644272" s="78"/>
      <c r="C644272" s="77"/>
    </row>
    <row r="644273" spans="2:3" x14ac:dyDescent="0.25">
      <c r="B644273" s="78"/>
      <c r="C644273" s="77"/>
    </row>
    <row r="644274" spans="2:3" x14ac:dyDescent="0.25">
      <c r="B644274" s="78"/>
      <c r="C644274" s="77"/>
    </row>
    <row r="644275" spans="2:3" x14ac:dyDescent="0.25">
      <c r="B644275" s="78"/>
      <c r="C644275" s="77"/>
    </row>
    <row r="644276" spans="2:3" x14ac:dyDescent="0.25">
      <c r="B644276" s="78"/>
      <c r="C644276" s="77"/>
    </row>
    <row r="644277" spans="2:3" x14ac:dyDescent="0.25">
      <c r="B644277" s="78"/>
      <c r="C644277" s="77"/>
    </row>
    <row r="644278" spans="2:3" x14ac:dyDescent="0.25">
      <c r="B644278" s="78"/>
      <c r="C644278" s="77"/>
    </row>
    <row r="644279" spans="2:3" x14ac:dyDescent="0.25">
      <c r="B644279" s="78"/>
      <c r="C644279" s="77"/>
    </row>
    <row r="644280" spans="2:3" x14ac:dyDescent="0.25">
      <c r="B644280" s="78"/>
      <c r="C644280" s="77"/>
    </row>
    <row r="644390" spans="2:3" x14ac:dyDescent="0.25">
      <c r="B644390" s="78"/>
      <c r="C644390" s="77"/>
    </row>
    <row r="644391" spans="2:3" x14ac:dyDescent="0.25">
      <c r="B644391" s="78"/>
      <c r="C644391" s="77"/>
    </row>
    <row r="644392" spans="2:3" x14ac:dyDescent="0.25">
      <c r="B644392" s="78"/>
      <c r="C644392" s="77"/>
    </row>
    <row r="644393" spans="2:3" x14ac:dyDescent="0.25">
      <c r="B644393" s="78"/>
      <c r="C644393" s="77"/>
    </row>
    <row r="644394" spans="2:3" x14ac:dyDescent="0.25">
      <c r="B644394" s="78"/>
      <c r="C644394" s="77"/>
    </row>
    <row r="644395" spans="2:3" x14ac:dyDescent="0.25">
      <c r="B644395" s="78"/>
      <c r="C644395" s="77"/>
    </row>
    <row r="644396" spans="2:3" x14ac:dyDescent="0.25">
      <c r="B644396" s="78"/>
      <c r="C644396" s="77"/>
    </row>
    <row r="644397" spans="2:3" x14ac:dyDescent="0.25">
      <c r="B644397" s="78"/>
      <c r="C644397" s="77"/>
    </row>
    <row r="644398" spans="2:3" x14ac:dyDescent="0.25">
      <c r="B644398" s="78"/>
      <c r="C644398" s="77"/>
    </row>
    <row r="644399" spans="2:3" x14ac:dyDescent="0.25">
      <c r="B644399" s="78"/>
      <c r="C644399" s="77"/>
    </row>
    <row r="644400" spans="2:3" x14ac:dyDescent="0.25">
      <c r="B644400" s="78"/>
      <c r="C644400" s="77"/>
    </row>
    <row r="644401" spans="2:3" x14ac:dyDescent="0.25">
      <c r="B644401" s="78"/>
      <c r="C644401" s="77"/>
    </row>
    <row r="644402" spans="2:3" x14ac:dyDescent="0.25">
      <c r="B644402" s="78"/>
      <c r="C644402" s="77"/>
    </row>
    <row r="644512" spans="2:3" x14ac:dyDescent="0.25">
      <c r="B644512" s="78"/>
      <c r="C644512" s="77"/>
    </row>
    <row r="644513" spans="2:3" x14ac:dyDescent="0.25">
      <c r="B644513" s="78"/>
      <c r="C644513" s="77"/>
    </row>
    <row r="644514" spans="2:3" x14ac:dyDescent="0.25">
      <c r="B644514" s="78"/>
      <c r="C644514" s="77"/>
    </row>
    <row r="644515" spans="2:3" x14ac:dyDescent="0.25">
      <c r="B644515" s="78"/>
      <c r="C644515" s="77"/>
    </row>
    <row r="644516" spans="2:3" x14ac:dyDescent="0.25">
      <c r="B644516" s="78"/>
      <c r="C644516" s="77"/>
    </row>
    <row r="644517" spans="2:3" x14ac:dyDescent="0.25">
      <c r="B644517" s="78"/>
      <c r="C644517" s="77"/>
    </row>
    <row r="644518" spans="2:3" x14ac:dyDescent="0.25">
      <c r="B644518" s="78"/>
      <c r="C644518" s="77"/>
    </row>
    <row r="644519" spans="2:3" x14ac:dyDescent="0.25">
      <c r="B644519" s="78"/>
      <c r="C644519" s="77"/>
    </row>
    <row r="644520" spans="2:3" x14ac:dyDescent="0.25">
      <c r="B644520" s="78"/>
      <c r="C644520" s="77"/>
    </row>
    <row r="644521" spans="2:3" x14ac:dyDescent="0.25">
      <c r="B644521" s="78"/>
      <c r="C644521" s="77"/>
    </row>
    <row r="644522" spans="2:3" x14ac:dyDescent="0.25">
      <c r="B644522" s="78"/>
      <c r="C644522" s="77"/>
    </row>
    <row r="644523" spans="2:3" x14ac:dyDescent="0.25">
      <c r="B644523" s="78"/>
      <c r="C644523" s="77"/>
    </row>
    <row r="644524" spans="2:3" x14ac:dyDescent="0.25">
      <c r="B644524" s="78"/>
      <c r="C644524" s="77"/>
    </row>
    <row r="644634" spans="2:3" x14ac:dyDescent="0.25">
      <c r="B644634" s="78"/>
      <c r="C644634" s="77"/>
    </row>
    <row r="644635" spans="2:3" x14ac:dyDescent="0.25">
      <c r="B644635" s="78"/>
      <c r="C644635" s="77"/>
    </row>
    <row r="644636" spans="2:3" x14ac:dyDescent="0.25">
      <c r="B644636" s="78"/>
      <c r="C644636" s="77"/>
    </row>
    <row r="644637" spans="2:3" x14ac:dyDescent="0.25">
      <c r="B644637" s="78"/>
      <c r="C644637" s="77"/>
    </row>
    <row r="644638" spans="2:3" x14ac:dyDescent="0.25">
      <c r="B644638" s="78"/>
      <c r="C644638" s="77"/>
    </row>
    <row r="644639" spans="2:3" x14ac:dyDescent="0.25">
      <c r="B644639" s="78"/>
      <c r="C644639" s="77"/>
    </row>
    <row r="644640" spans="2:3" x14ac:dyDescent="0.25">
      <c r="B644640" s="78"/>
      <c r="C644640" s="77"/>
    </row>
    <row r="644641" spans="2:3" x14ac:dyDescent="0.25">
      <c r="B644641" s="78"/>
      <c r="C644641" s="77"/>
    </row>
    <row r="644642" spans="2:3" x14ac:dyDescent="0.25">
      <c r="B644642" s="78"/>
      <c r="C644642" s="77"/>
    </row>
    <row r="644643" spans="2:3" x14ac:dyDescent="0.25">
      <c r="B644643" s="78"/>
      <c r="C644643" s="77"/>
    </row>
    <row r="644644" spans="2:3" x14ac:dyDescent="0.25">
      <c r="B644644" s="78"/>
      <c r="C644644" s="77"/>
    </row>
    <row r="644645" spans="2:3" x14ac:dyDescent="0.25">
      <c r="B644645" s="78"/>
      <c r="C644645" s="77"/>
    </row>
    <row r="644646" spans="2:3" x14ac:dyDescent="0.25">
      <c r="B644646" s="78"/>
      <c r="C644646" s="77"/>
    </row>
    <row r="644756" spans="2:3" x14ac:dyDescent="0.25">
      <c r="B644756" s="78"/>
      <c r="C644756" s="77"/>
    </row>
    <row r="644757" spans="2:3" x14ac:dyDescent="0.25">
      <c r="B644757" s="78"/>
      <c r="C644757" s="77"/>
    </row>
    <row r="644758" spans="2:3" x14ac:dyDescent="0.25">
      <c r="B644758" s="78"/>
      <c r="C644758" s="77"/>
    </row>
    <row r="644759" spans="2:3" x14ac:dyDescent="0.25">
      <c r="B644759" s="78"/>
      <c r="C644759" s="77"/>
    </row>
    <row r="644760" spans="2:3" x14ac:dyDescent="0.25">
      <c r="B644760" s="78"/>
      <c r="C644760" s="77"/>
    </row>
    <row r="644761" spans="2:3" x14ac:dyDescent="0.25">
      <c r="B644761" s="78"/>
      <c r="C644761" s="77"/>
    </row>
    <row r="644762" spans="2:3" x14ac:dyDescent="0.25">
      <c r="B644762" s="78"/>
      <c r="C644762" s="77"/>
    </row>
    <row r="644763" spans="2:3" x14ac:dyDescent="0.25">
      <c r="B644763" s="78"/>
      <c r="C644763" s="77"/>
    </row>
    <row r="644764" spans="2:3" x14ac:dyDescent="0.25">
      <c r="B644764" s="78"/>
      <c r="C644764" s="77"/>
    </row>
    <row r="644765" spans="2:3" x14ac:dyDescent="0.25">
      <c r="B644765" s="78"/>
      <c r="C644765" s="77"/>
    </row>
    <row r="644766" spans="2:3" x14ac:dyDescent="0.25">
      <c r="B644766" s="78"/>
      <c r="C644766" s="77"/>
    </row>
    <row r="644767" spans="2:3" x14ac:dyDescent="0.25">
      <c r="B644767" s="78"/>
      <c r="C644767" s="77"/>
    </row>
    <row r="644768" spans="2:3" x14ac:dyDescent="0.25">
      <c r="B644768" s="78"/>
      <c r="C644768" s="77"/>
    </row>
    <row r="644878" spans="2:3" x14ac:dyDescent="0.25">
      <c r="B644878" s="78"/>
      <c r="C644878" s="77"/>
    </row>
    <row r="644879" spans="2:3" x14ac:dyDescent="0.25">
      <c r="B644879" s="78"/>
      <c r="C644879" s="77"/>
    </row>
    <row r="644880" spans="2:3" x14ac:dyDescent="0.25">
      <c r="B644880" s="78"/>
      <c r="C644880" s="77"/>
    </row>
    <row r="644881" spans="2:3" x14ac:dyDescent="0.25">
      <c r="B644881" s="78"/>
      <c r="C644881" s="77"/>
    </row>
    <row r="644882" spans="2:3" x14ac:dyDescent="0.25">
      <c r="B644882" s="78"/>
      <c r="C644882" s="77"/>
    </row>
    <row r="644883" spans="2:3" x14ac:dyDescent="0.25">
      <c r="B644883" s="78"/>
      <c r="C644883" s="77"/>
    </row>
    <row r="644884" spans="2:3" x14ac:dyDescent="0.25">
      <c r="B644884" s="78"/>
      <c r="C644884" s="77"/>
    </row>
    <row r="644885" spans="2:3" x14ac:dyDescent="0.25">
      <c r="B644885" s="78"/>
      <c r="C644885" s="77"/>
    </row>
    <row r="644886" spans="2:3" x14ac:dyDescent="0.25">
      <c r="B644886" s="78"/>
      <c r="C644886" s="77"/>
    </row>
    <row r="644887" spans="2:3" x14ac:dyDescent="0.25">
      <c r="B644887" s="78"/>
      <c r="C644887" s="77"/>
    </row>
    <row r="644888" spans="2:3" x14ac:dyDescent="0.25">
      <c r="B644888" s="78"/>
      <c r="C644888" s="77"/>
    </row>
    <row r="644889" spans="2:3" x14ac:dyDescent="0.25">
      <c r="B644889" s="78"/>
      <c r="C644889" s="77"/>
    </row>
    <row r="644890" spans="2:3" x14ac:dyDescent="0.25">
      <c r="B644890" s="78"/>
      <c r="C644890" s="77"/>
    </row>
    <row r="645000" spans="2:3" x14ac:dyDescent="0.25">
      <c r="B645000" s="78"/>
      <c r="C645000" s="77"/>
    </row>
    <row r="645001" spans="2:3" x14ac:dyDescent="0.25">
      <c r="B645001" s="78"/>
      <c r="C645001" s="77"/>
    </row>
    <row r="645002" spans="2:3" x14ac:dyDescent="0.25">
      <c r="B645002" s="78"/>
      <c r="C645002" s="77"/>
    </row>
    <row r="645003" spans="2:3" x14ac:dyDescent="0.25">
      <c r="B645003" s="78"/>
      <c r="C645003" s="77"/>
    </row>
    <row r="645004" spans="2:3" x14ac:dyDescent="0.25">
      <c r="B645004" s="78"/>
      <c r="C645004" s="77"/>
    </row>
    <row r="645005" spans="2:3" x14ac:dyDescent="0.25">
      <c r="B645005" s="78"/>
      <c r="C645005" s="77"/>
    </row>
    <row r="645006" spans="2:3" x14ac:dyDescent="0.25">
      <c r="B645006" s="78"/>
      <c r="C645006" s="77"/>
    </row>
    <row r="645007" spans="2:3" x14ac:dyDescent="0.25">
      <c r="B645007" s="78"/>
      <c r="C645007" s="77"/>
    </row>
    <row r="645008" spans="2:3" x14ac:dyDescent="0.25">
      <c r="B645008" s="78"/>
      <c r="C645008" s="77"/>
    </row>
    <row r="645009" spans="2:3" x14ac:dyDescent="0.25">
      <c r="B645009" s="78"/>
      <c r="C645009" s="77"/>
    </row>
    <row r="645010" spans="2:3" x14ac:dyDescent="0.25">
      <c r="B645010" s="78"/>
      <c r="C645010" s="77"/>
    </row>
    <row r="645011" spans="2:3" x14ac:dyDescent="0.25">
      <c r="B645011" s="78"/>
      <c r="C645011" s="77"/>
    </row>
    <row r="645012" spans="2:3" x14ac:dyDescent="0.25">
      <c r="B645012" s="78"/>
      <c r="C645012" s="77"/>
    </row>
    <row r="645122" spans="2:3" x14ac:dyDescent="0.25">
      <c r="B645122" s="78"/>
      <c r="C645122" s="77"/>
    </row>
    <row r="645123" spans="2:3" x14ac:dyDescent="0.25">
      <c r="B645123" s="78"/>
      <c r="C645123" s="77"/>
    </row>
    <row r="645124" spans="2:3" x14ac:dyDescent="0.25">
      <c r="B645124" s="78"/>
      <c r="C645124" s="77"/>
    </row>
    <row r="645125" spans="2:3" x14ac:dyDescent="0.25">
      <c r="B645125" s="78"/>
      <c r="C645125" s="77"/>
    </row>
    <row r="645126" spans="2:3" x14ac:dyDescent="0.25">
      <c r="B645126" s="78"/>
      <c r="C645126" s="77"/>
    </row>
    <row r="645127" spans="2:3" x14ac:dyDescent="0.25">
      <c r="B645127" s="78"/>
      <c r="C645127" s="77"/>
    </row>
    <row r="645128" spans="2:3" x14ac:dyDescent="0.25">
      <c r="B645128" s="78"/>
      <c r="C645128" s="77"/>
    </row>
    <row r="645129" spans="2:3" x14ac:dyDescent="0.25">
      <c r="B645129" s="78"/>
      <c r="C645129" s="77"/>
    </row>
    <row r="645130" spans="2:3" x14ac:dyDescent="0.25">
      <c r="B645130" s="78"/>
      <c r="C645130" s="77"/>
    </row>
    <row r="645131" spans="2:3" x14ac:dyDescent="0.25">
      <c r="B645131" s="78"/>
      <c r="C645131" s="77"/>
    </row>
    <row r="645132" spans="2:3" x14ac:dyDescent="0.25">
      <c r="B645132" s="78"/>
      <c r="C645132" s="77"/>
    </row>
    <row r="645133" spans="2:3" x14ac:dyDescent="0.25">
      <c r="B645133" s="78"/>
      <c r="C645133" s="77"/>
    </row>
    <row r="645134" spans="2:3" x14ac:dyDescent="0.25">
      <c r="B645134" s="78"/>
      <c r="C645134" s="77"/>
    </row>
    <row r="645244" spans="2:3" x14ac:dyDescent="0.25">
      <c r="B645244" s="78"/>
      <c r="C645244" s="77"/>
    </row>
    <row r="645245" spans="2:3" x14ac:dyDescent="0.25">
      <c r="B645245" s="78"/>
      <c r="C645245" s="77"/>
    </row>
    <row r="645246" spans="2:3" x14ac:dyDescent="0.25">
      <c r="B645246" s="78"/>
      <c r="C645246" s="77"/>
    </row>
    <row r="645247" spans="2:3" x14ac:dyDescent="0.25">
      <c r="B645247" s="78"/>
      <c r="C645247" s="77"/>
    </row>
    <row r="645248" spans="2:3" x14ac:dyDescent="0.25">
      <c r="B645248" s="78"/>
      <c r="C645248" s="77"/>
    </row>
    <row r="645249" spans="2:3" x14ac:dyDescent="0.25">
      <c r="B645249" s="78"/>
      <c r="C645249" s="77"/>
    </row>
    <row r="645250" spans="2:3" x14ac:dyDescent="0.25">
      <c r="B645250" s="78"/>
      <c r="C645250" s="77"/>
    </row>
    <row r="645251" spans="2:3" x14ac:dyDescent="0.25">
      <c r="B645251" s="78"/>
      <c r="C645251" s="77"/>
    </row>
    <row r="645252" spans="2:3" x14ac:dyDescent="0.25">
      <c r="B645252" s="78"/>
      <c r="C645252" s="77"/>
    </row>
    <row r="645253" spans="2:3" x14ac:dyDescent="0.25">
      <c r="B645253" s="78"/>
      <c r="C645253" s="77"/>
    </row>
    <row r="645254" spans="2:3" x14ac:dyDescent="0.25">
      <c r="B645254" s="78"/>
      <c r="C645254" s="77"/>
    </row>
    <row r="645255" spans="2:3" x14ac:dyDescent="0.25">
      <c r="B645255" s="78"/>
      <c r="C645255" s="77"/>
    </row>
    <row r="645256" spans="2:3" x14ac:dyDescent="0.25">
      <c r="B645256" s="78"/>
      <c r="C645256" s="77"/>
    </row>
    <row r="645366" spans="2:3" x14ac:dyDescent="0.25">
      <c r="B645366" s="78"/>
      <c r="C645366" s="77"/>
    </row>
    <row r="645367" spans="2:3" x14ac:dyDescent="0.25">
      <c r="B645367" s="78"/>
      <c r="C645367" s="77"/>
    </row>
    <row r="645368" spans="2:3" x14ac:dyDescent="0.25">
      <c r="B645368" s="78"/>
      <c r="C645368" s="77"/>
    </row>
    <row r="645369" spans="2:3" x14ac:dyDescent="0.25">
      <c r="B645369" s="78"/>
      <c r="C645369" s="77"/>
    </row>
    <row r="645370" spans="2:3" x14ac:dyDescent="0.25">
      <c r="B645370" s="78"/>
      <c r="C645370" s="77"/>
    </row>
    <row r="645371" spans="2:3" x14ac:dyDescent="0.25">
      <c r="B645371" s="78"/>
      <c r="C645371" s="77"/>
    </row>
    <row r="645372" spans="2:3" x14ac:dyDescent="0.25">
      <c r="B645372" s="78"/>
      <c r="C645372" s="77"/>
    </row>
    <row r="645373" spans="2:3" x14ac:dyDescent="0.25">
      <c r="B645373" s="78"/>
      <c r="C645373" s="77"/>
    </row>
    <row r="645374" spans="2:3" x14ac:dyDescent="0.25">
      <c r="B645374" s="78"/>
      <c r="C645374" s="77"/>
    </row>
    <row r="645375" spans="2:3" x14ac:dyDescent="0.25">
      <c r="B645375" s="78"/>
      <c r="C645375" s="77"/>
    </row>
    <row r="645376" spans="2:3" x14ac:dyDescent="0.25">
      <c r="B645376" s="78"/>
      <c r="C645376" s="77"/>
    </row>
    <row r="645377" spans="2:3" x14ac:dyDescent="0.25">
      <c r="B645377" s="78"/>
      <c r="C645377" s="77"/>
    </row>
    <row r="645378" spans="2:3" x14ac:dyDescent="0.25">
      <c r="B645378" s="78"/>
      <c r="C645378" s="77"/>
    </row>
    <row r="645488" spans="2:3" x14ac:dyDescent="0.25">
      <c r="B645488" s="78"/>
      <c r="C645488" s="77"/>
    </row>
    <row r="645489" spans="2:3" x14ac:dyDescent="0.25">
      <c r="B645489" s="78"/>
      <c r="C645489" s="77"/>
    </row>
    <row r="645490" spans="2:3" x14ac:dyDescent="0.25">
      <c r="B645490" s="78"/>
      <c r="C645490" s="77"/>
    </row>
    <row r="645491" spans="2:3" x14ac:dyDescent="0.25">
      <c r="B645491" s="78"/>
      <c r="C645491" s="77"/>
    </row>
    <row r="645492" spans="2:3" x14ac:dyDescent="0.25">
      <c r="B645492" s="78"/>
      <c r="C645492" s="77"/>
    </row>
    <row r="645493" spans="2:3" x14ac:dyDescent="0.25">
      <c r="B645493" s="78"/>
      <c r="C645493" s="77"/>
    </row>
    <row r="645494" spans="2:3" x14ac:dyDescent="0.25">
      <c r="B645494" s="78"/>
      <c r="C645494" s="77"/>
    </row>
    <row r="645495" spans="2:3" x14ac:dyDescent="0.25">
      <c r="B645495" s="78"/>
      <c r="C645495" s="77"/>
    </row>
    <row r="645496" spans="2:3" x14ac:dyDescent="0.25">
      <c r="B645496" s="78"/>
      <c r="C645496" s="77"/>
    </row>
    <row r="645497" spans="2:3" x14ac:dyDescent="0.25">
      <c r="B645497" s="78"/>
      <c r="C645497" s="77"/>
    </row>
    <row r="645498" spans="2:3" x14ac:dyDescent="0.25">
      <c r="B645498" s="78"/>
      <c r="C645498" s="77"/>
    </row>
    <row r="645499" spans="2:3" x14ac:dyDescent="0.25">
      <c r="B645499" s="78"/>
      <c r="C645499" s="77"/>
    </row>
    <row r="645500" spans="2:3" x14ac:dyDescent="0.25">
      <c r="B645500" s="78"/>
      <c r="C645500" s="77"/>
    </row>
    <row r="645610" spans="2:3" x14ac:dyDescent="0.25">
      <c r="B645610" s="78"/>
      <c r="C645610" s="77"/>
    </row>
    <row r="645611" spans="2:3" x14ac:dyDescent="0.25">
      <c r="B645611" s="78"/>
      <c r="C645611" s="77"/>
    </row>
    <row r="645612" spans="2:3" x14ac:dyDescent="0.25">
      <c r="B645612" s="78"/>
      <c r="C645612" s="77"/>
    </row>
    <row r="645613" spans="2:3" x14ac:dyDescent="0.25">
      <c r="B645613" s="78"/>
      <c r="C645613" s="77"/>
    </row>
    <row r="645614" spans="2:3" x14ac:dyDescent="0.25">
      <c r="B645614" s="78"/>
      <c r="C645614" s="77"/>
    </row>
    <row r="645615" spans="2:3" x14ac:dyDescent="0.25">
      <c r="B645615" s="78"/>
      <c r="C645615" s="77"/>
    </row>
    <row r="645616" spans="2:3" x14ac:dyDescent="0.25">
      <c r="B645616" s="78"/>
      <c r="C645616" s="77"/>
    </row>
    <row r="645617" spans="2:3" x14ac:dyDescent="0.25">
      <c r="B645617" s="78"/>
      <c r="C645617" s="77"/>
    </row>
    <row r="645618" spans="2:3" x14ac:dyDescent="0.25">
      <c r="B645618" s="78"/>
      <c r="C645618" s="77"/>
    </row>
    <row r="645619" spans="2:3" x14ac:dyDescent="0.25">
      <c r="B645619" s="78"/>
      <c r="C645619" s="77"/>
    </row>
    <row r="645620" spans="2:3" x14ac:dyDescent="0.25">
      <c r="B645620" s="78"/>
      <c r="C645620" s="77"/>
    </row>
    <row r="645621" spans="2:3" x14ac:dyDescent="0.25">
      <c r="B645621" s="78"/>
      <c r="C645621" s="77"/>
    </row>
    <row r="645622" spans="2:3" x14ac:dyDescent="0.25">
      <c r="B645622" s="78"/>
      <c r="C645622" s="77"/>
    </row>
    <row r="645732" spans="2:3" x14ac:dyDescent="0.25">
      <c r="B645732" s="78"/>
      <c r="C645732" s="77"/>
    </row>
    <row r="645733" spans="2:3" x14ac:dyDescent="0.25">
      <c r="B645733" s="78"/>
      <c r="C645733" s="77"/>
    </row>
    <row r="645734" spans="2:3" x14ac:dyDescent="0.25">
      <c r="B645734" s="78"/>
      <c r="C645734" s="77"/>
    </row>
    <row r="645735" spans="2:3" x14ac:dyDescent="0.25">
      <c r="B645735" s="78"/>
      <c r="C645735" s="77"/>
    </row>
    <row r="645736" spans="2:3" x14ac:dyDescent="0.25">
      <c r="B645736" s="78"/>
      <c r="C645736" s="77"/>
    </row>
    <row r="645737" spans="2:3" x14ac:dyDescent="0.25">
      <c r="B645737" s="78"/>
      <c r="C645737" s="77"/>
    </row>
    <row r="645738" spans="2:3" x14ac:dyDescent="0.25">
      <c r="B645738" s="78"/>
      <c r="C645738" s="77"/>
    </row>
    <row r="645739" spans="2:3" x14ac:dyDescent="0.25">
      <c r="B645739" s="78"/>
      <c r="C645739" s="77"/>
    </row>
    <row r="645740" spans="2:3" x14ac:dyDescent="0.25">
      <c r="B645740" s="78"/>
      <c r="C645740" s="77"/>
    </row>
    <row r="645741" spans="2:3" x14ac:dyDescent="0.25">
      <c r="B645741" s="78"/>
      <c r="C645741" s="77"/>
    </row>
    <row r="645742" spans="2:3" x14ac:dyDescent="0.25">
      <c r="B645742" s="78"/>
      <c r="C645742" s="77"/>
    </row>
    <row r="645743" spans="2:3" x14ac:dyDescent="0.25">
      <c r="B645743" s="78"/>
      <c r="C645743" s="77"/>
    </row>
    <row r="645744" spans="2:3" x14ac:dyDescent="0.25">
      <c r="B645744" s="78"/>
      <c r="C645744" s="77"/>
    </row>
    <row r="645854" spans="2:3" x14ac:dyDescent="0.25">
      <c r="B645854" s="78"/>
      <c r="C645854" s="77"/>
    </row>
    <row r="645855" spans="2:3" x14ac:dyDescent="0.25">
      <c r="B645855" s="78"/>
      <c r="C645855" s="77"/>
    </row>
    <row r="645856" spans="2:3" x14ac:dyDescent="0.25">
      <c r="B645856" s="78"/>
      <c r="C645856" s="77"/>
    </row>
    <row r="645857" spans="2:3" x14ac:dyDescent="0.25">
      <c r="B645857" s="78"/>
      <c r="C645857" s="77"/>
    </row>
    <row r="645858" spans="2:3" x14ac:dyDescent="0.25">
      <c r="B645858" s="78"/>
      <c r="C645858" s="77"/>
    </row>
    <row r="645859" spans="2:3" x14ac:dyDescent="0.25">
      <c r="B645859" s="78"/>
      <c r="C645859" s="77"/>
    </row>
    <row r="645860" spans="2:3" x14ac:dyDescent="0.25">
      <c r="B645860" s="78"/>
      <c r="C645860" s="77"/>
    </row>
    <row r="645861" spans="2:3" x14ac:dyDescent="0.25">
      <c r="B645861" s="78"/>
      <c r="C645861" s="77"/>
    </row>
    <row r="645862" spans="2:3" x14ac:dyDescent="0.25">
      <c r="B645862" s="78"/>
      <c r="C645862" s="77"/>
    </row>
    <row r="645863" spans="2:3" x14ac:dyDescent="0.25">
      <c r="B645863" s="78"/>
      <c r="C645863" s="77"/>
    </row>
    <row r="645864" spans="2:3" x14ac:dyDescent="0.25">
      <c r="B645864" s="78"/>
      <c r="C645864" s="77"/>
    </row>
    <row r="645865" spans="2:3" x14ac:dyDescent="0.25">
      <c r="B645865" s="78"/>
      <c r="C645865" s="77"/>
    </row>
    <row r="645866" spans="2:3" x14ac:dyDescent="0.25">
      <c r="B645866" s="78"/>
      <c r="C645866" s="77"/>
    </row>
    <row r="645976" spans="2:3" x14ac:dyDescent="0.25">
      <c r="B645976" s="78"/>
      <c r="C645976" s="77"/>
    </row>
    <row r="645977" spans="2:3" x14ac:dyDescent="0.25">
      <c r="B645977" s="78"/>
      <c r="C645977" s="77"/>
    </row>
    <row r="645978" spans="2:3" x14ac:dyDescent="0.25">
      <c r="B645978" s="78"/>
      <c r="C645978" s="77"/>
    </row>
    <row r="645979" spans="2:3" x14ac:dyDescent="0.25">
      <c r="B645979" s="78"/>
      <c r="C645979" s="77"/>
    </row>
    <row r="645980" spans="2:3" x14ac:dyDescent="0.25">
      <c r="B645980" s="78"/>
      <c r="C645980" s="77"/>
    </row>
    <row r="645981" spans="2:3" x14ac:dyDescent="0.25">
      <c r="B645981" s="78"/>
      <c r="C645981" s="77"/>
    </row>
    <row r="645982" spans="2:3" x14ac:dyDescent="0.25">
      <c r="B645982" s="78"/>
      <c r="C645982" s="77"/>
    </row>
    <row r="645983" spans="2:3" x14ac:dyDescent="0.25">
      <c r="B645983" s="78"/>
      <c r="C645983" s="77"/>
    </row>
    <row r="645984" spans="2:3" x14ac:dyDescent="0.25">
      <c r="B645984" s="78"/>
      <c r="C645984" s="77"/>
    </row>
    <row r="645985" spans="2:3" x14ac:dyDescent="0.25">
      <c r="B645985" s="78"/>
      <c r="C645985" s="77"/>
    </row>
    <row r="645986" spans="2:3" x14ac:dyDescent="0.25">
      <c r="B645986" s="78"/>
      <c r="C645986" s="77"/>
    </row>
    <row r="645987" spans="2:3" x14ac:dyDescent="0.25">
      <c r="B645987" s="78"/>
      <c r="C645987" s="77"/>
    </row>
    <row r="645988" spans="2:3" x14ac:dyDescent="0.25">
      <c r="B645988" s="78"/>
      <c r="C645988" s="77"/>
    </row>
    <row r="646098" spans="2:3" x14ac:dyDescent="0.25">
      <c r="B646098" s="78"/>
      <c r="C646098" s="77"/>
    </row>
    <row r="646099" spans="2:3" x14ac:dyDescent="0.25">
      <c r="B646099" s="78"/>
      <c r="C646099" s="77"/>
    </row>
    <row r="646100" spans="2:3" x14ac:dyDescent="0.25">
      <c r="B646100" s="78"/>
      <c r="C646100" s="77"/>
    </row>
    <row r="646101" spans="2:3" x14ac:dyDescent="0.25">
      <c r="B646101" s="78"/>
      <c r="C646101" s="77"/>
    </row>
    <row r="646102" spans="2:3" x14ac:dyDescent="0.25">
      <c r="B646102" s="78"/>
      <c r="C646102" s="77"/>
    </row>
    <row r="646103" spans="2:3" x14ac:dyDescent="0.25">
      <c r="B646103" s="78"/>
      <c r="C646103" s="77"/>
    </row>
    <row r="646104" spans="2:3" x14ac:dyDescent="0.25">
      <c r="B646104" s="78"/>
      <c r="C646104" s="77"/>
    </row>
    <row r="646105" spans="2:3" x14ac:dyDescent="0.25">
      <c r="B646105" s="78"/>
      <c r="C646105" s="77"/>
    </row>
    <row r="646106" spans="2:3" x14ac:dyDescent="0.25">
      <c r="B646106" s="78"/>
      <c r="C646106" s="77"/>
    </row>
    <row r="646107" spans="2:3" x14ac:dyDescent="0.25">
      <c r="B646107" s="78"/>
      <c r="C646107" s="77"/>
    </row>
    <row r="646108" spans="2:3" x14ac:dyDescent="0.25">
      <c r="B646108" s="78"/>
      <c r="C646108" s="77"/>
    </row>
    <row r="646109" spans="2:3" x14ac:dyDescent="0.25">
      <c r="B646109" s="78"/>
      <c r="C646109" s="77"/>
    </row>
    <row r="646110" spans="2:3" x14ac:dyDescent="0.25">
      <c r="B646110" s="78"/>
      <c r="C646110" s="77"/>
    </row>
    <row r="646220" spans="2:3" x14ac:dyDescent="0.25">
      <c r="B646220" s="78"/>
      <c r="C646220" s="77"/>
    </row>
    <row r="646221" spans="2:3" x14ac:dyDescent="0.25">
      <c r="B646221" s="78"/>
      <c r="C646221" s="77"/>
    </row>
    <row r="646222" spans="2:3" x14ac:dyDescent="0.25">
      <c r="B646222" s="78"/>
      <c r="C646222" s="77"/>
    </row>
    <row r="646223" spans="2:3" x14ac:dyDescent="0.25">
      <c r="B646223" s="78"/>
      <c r="C646223" s="77"/>
    </row>
    <row r="646224" spans="2:3" x14ac:dyDescent="0.25">
      <c r="B646224" s="78"/>
      <c r="C646224" s="77"/>
    </row>
    <row r="646225" spans="2:3" x14ac:dyDescent="0.25">
      <c r="B646225" s="78"/>
      <c r="C646225" s="77"/>
    </row>
    <row r="646226" spans="2:3" x14ac:dyDescent="0.25">
      <c r="B646226" s="78"/>
      <c r="C646226" s="77"/>
    </row>
    <row r="646227" spans="2:3" x14ac:dyDescent="0.25">
      <c r="B646227" s="78"/>
      <c r="C646227" s="77"/>
    </row>
    <row r="646228" spans="2:3" x14ac:dyDescent="0.25">
      <c r="B646228" s="78"/>
      <c r="C646228" s="77"/>
    </row>
    <row r="646229" spans="2:3" x14ac:dyDescent="0.25">
      <c r="B646229" s="78"/>
      <c r="C646229" s="77"/>
    </row>
    <row r="646230" spans="2:3" x14ac:dyDescent="0.25">
      <c r="B646230" s="78"/>
      <c r="C646230" s="77"/>
    </row>
    <row r="646231" spans="2:3" x14ac:dyDescent="0.25">
      <c r="B646231" s="78"/>
      <c r="C646231" s="77"/>
    </row>
    <row r="646232" spans="2:3" x14ac:dyDescent="0.25">
      <c r="B646232" s="78"/>
      <c r="C646232" s="77"/>
    </row>
    <row r="646342" spans="2:3" x14ac:dyDescent="0.25">
      <c r="B646342" s="78"/>
      <c r="C646342" s="77"/>
    </row>
    <row r="646343" spans="2:3" x14ac:dyDescent="0.25">
      <c r="B646343" s="78"/>
      <c r="C646343" s="77"/>
    </row>
    <row r="646344" spans="2:3" x14ac:dyDescent="0.25">
      <c r="B646344" s="78"/>
      <c r="C646344" s="77"/>
    </row>
    <row r="646345" spans="2:3" x14ac:dyDescent="0.25">
      <c r="B646345" s="78"/>
      <c r="C646345" s="77"/>
    </row>
    <row r="646346" spans="2:3" x14ac:dyDescent="0.25">
      <c r="B646346" s="78"/>
      <c r="C646346" s="77"/>
    </row>
    <row r="646347" spans="2:3" x14ac:dyDescent="0.25">
      <c r="B646347" s="78"/>
      <c r="C646347" s="77"/>
    </row>
    <row r="646348" spans="2:3" x14ac:dyDescent="0.25">
      <c r="B646348" s="78"/>
      <c r="C646348" s="77"/>
    </row>
    <row r="646349" spans="2:3" x14ac:dyDescent="0.25">
      <c r="B646349" s="78"/>
      <c r="C646349" s="77"/>
    </row>
    <row r="646350" spans="2:3" x14ac:dyDescent="0.25">
      <c r="B646350" s="78"/>
      <c r="C646350" s="77"/>
    </row>
    <row r="646351" spans="2:3" x14ac:dyDescent="0.25">
      <c r="B646351" s="78"/>
      <c r="C646351" s="77"/>
    </row>
    <row r="646352" spans="2:3" x14ac:dyDescent="0.25">
      <c r="B646352" s="78"/>
      <c r="C646352" s="77"/>
    </row>
    <row r="646353" spans="2:3" x14ac:dyDescent="0.25">
      <c r="B646353" s="78"/>
      <c r="C646353" s="77"/>
    </row>
    <row r="646354" spans="2:3" x14ac:dyDescent="0.25">
      <c r="B646354" s="78"/>
      <c r="C646354" s="77"/>
    </row>
    <row r="646464" spans="2:3" x14ac:dyDescent="0.25">
      <c r="B646464" s="78"/>
      <c r="C646464" s="77"/>
    </row>
    <row r="646465" spans="2:3" x14ac:dyDescent="0.25">
      <c r="B646465" s="78"/>
      <c r="C646465" s="77"/>
    </row>
    <row r="646466" spans="2:3" x14ac:dyDescent="0.25">
      <c r="B646466" s="78"/>
      <c r="C646466" s="77"/>
    </row>
    <row r="646467" spans="2:3" x14ac:dyDescent="0.25">
      <c r="B646467" s="78"/>
      <c r="C646467" s="77"/>
    </row>
    <row r="646468" spans="2:3" x14ac:dyDescent="0.25">
      <c r="B646468" s="78"/>
      <c r="C646468" s="77"/>
    </row>
    <row r="646469" spans="2:3" x14ac:dyDescent="0.25">
      <c r="B646469" s="78"/>
      <c r="C646469" s="77"/>
    </row>
    <row r="646470" spans="2:3" x14ac:dyDescent="0.25">
      <c r="B646470" s="78"/>
      <c r="C646470" s="77"/>
    </row>
    <row r="646471" spans="2:3" x14ac:dyDescent="0.25">
      <c r="B646471" s="78"/>
      <c r="C646471" s="77"/>
    </row>
    <row r="646472" spans="2:3" x14ac:dyDescent="0.25">
      <c r="B646472" s="78"/>
      <c r="C646472" s="77"/>
    </row>
    <row r="646473" spans="2:3" x14ac:dyDescent="0.25">
      <c r="B646473" s="78"/>
      <c r="C646473" s="77"/>
    </row>
    <row r="646474" spans="2:3" x14ac:dyDescent="0.25">
      <c r="B646474" s="78"/>
      <c r="C646474" s="77"/>
    </row>
    <row r="646475" spans="2:3" x14ac:dyDescent="0.25">
      <c r="B646475" s="78"/>
      <c r="C646475" s="77"/>
    </row>
    <row r="646476" spans="2:3" x14ac:dyDescent="0.25">
      <c r="B646476" s="78"/>
      <c r="C646476" s="77"/>
    </row>
    <row r="646586" spans="2:3" x14ac:dyDescent="0.25">
      <c r="B646586" s="78"/>
      <c r="C646586" s="77"/>
    </row>
    <row r="646587" spans="2:3" x14ac:dyDescent="0.25">
      <c r="B646587" s="78"/>
      <c r="C646587" s="77"/>
    </row>
    <row r="646588" spans="2:3" x14ac:dyDescent="0.25">
      <c r="B646588" s="78"/>
      <c r="C646588" s="77"/>
    </row>
    <row r="646589" spans="2:3" x14ac:dyDescent="0.25">
      <c r="B646589" s="78"/>
      <c r="C646589" s="77"/>
    </row>
    <row r="646590" spans="2:3" x14ac:dyDescent="0.25">
      <c r="B646590" s="78"/>
      <c r="C646590" s="77"/>
    </row>
    <row r="646591" spans="2:3" x14ac:dyDescent="0.25">
      <c r="B646591" s="78"/>
      <c r="C646591" s="77"/>
    </row>
    <row r="646592" spans="2:3" x14ac:dyDescent="0.25">
      <c r="B646592" s="78"/>
      <c r="C646592" s="77"/>
    </row>
    <row r="646593" spans="2:3" x14ac:dyDescent="0.25">
      <c r="B646593" s="78"/>
      <c r="C646593" s="77"/>
    </row>
    <row r="646594" spans="2:3" x14ac:dyDescent="0.25">
      <c r="B646594" s="78"/>
      <c r="C646594" s="77"/>
    </row>
    <row r="646595" spans="2:3" x14ac:dyDescent="0.25">
      <c r="B646595" s="78"/>
      <c r="C646595" s="77"/>
    </row>
    <row r="646596" spans="2:3" x14ac:dyDescent="0.25">
      <c r="B646596" s="78"/>
      <c r="C646596" s="77"/>
    </row>
    <row r="646597" spans="2:3" x14ac:dyDescent="0.25">
      <c r="B646597" s="78"/>
      <c r="C646597" s="77"/>
    </row>
    <row r="646598" spans="2:3" x14ac:dyDescent="0.25">
      <c r="B646598" s="78"/>
      <c r="C646598" s="77"/>
    </row>
    <row r="646708" spans="2:3" x14ac:dyDescent="0.25">
      <c r="B646708" s="78"/>
      <c r="C646708" s="77"/>
    </row>
    <row r="646709" spans="2:3" x14ac:dyDescent="0.25">
      <c r="B646709" s="78"/>
      <c r="C646709" s="77"/>
    </row>
    <row r="646710" spans="2:3" x14ac:dyDescent="0.25">
      <c r="B646710" s="78"/>
      <c r="C646710" s="77"/>
    </row>
    <row r="646711" spans="2:3" x14ac:dyDescent="0.25">
      <c r="B646711" s="78"/>
      <c r="C646711" s="77"/>
    </row>
    <row r="646712" spans="2:3" x14ac:dyDescent="0.25">
      <c r="B646712" s="78"/>
      <c r="C646712" s="77"/>
    </row>
    <row r="646713" spans="2:3" x14ac:dyDescent="0.25">
      <c r="B646713" s="78"/>
      <c r="C646713" s="77"/>
    </row>
    <row r="646714" spans="2:3" x14ac:dyDescent="0.25">
      <c r="B646714" s="78"/>
      <c r="C646714" s="77"/>
    </row>
    <row r="646715" spans="2:3" x14ac:dyDescent="0.25">
      <c r="B646715" s="78"/>
      <c r="C646715" s="77"/>
    </row>
    <row r="646716" spans="2:3" x14ac:dyDescent="0.25">
      <c r="B646716" s="78"/>
      <c r="C646716" s="77"/>
    </row>
    <row r="646717" spans="2:3" x14ac:dyDescent="0.25">
      <c r="B646717" s="78"/>
      <c r="C646717" s="77"/>
    </row>
    <row r="646718" spans="2:3" x14ac:dyDescent="0.25">
      <c r="B646718" s="78"/>
      <c r="C646718" s="77"/>
    </row>
    <row r="646719" spans="2:3" x14ac:dyDescent="0.25">
      <c r="B646719" s="78"/>
      <c r="C646719" s="77"/>
    </row>
    <row r="646720" spans="2:3" x14ac:dyDescent="0.25">
      <c r="B646720" s="78"/>
      <c r="C646720" s="77"/>
    </row>
    <row r="646830" spans="2:3" x14ac:dyDescent="0.25">
      <c r="B646830" s="78"/>
      <c r="C646830" s="77"/>
    </row>
    <row r="646831" spans="2:3" x14ac:dyDescent="0.25">
      <c r="B646831" s="78"/>
      <c r="C646831" s="77"/>
    </row>
    <row r="646832" spans="2:3" x14ac:dyDescent="0.25">
      <c r="B646832" s="78"/>
      <c r="C646832" s="77"/>
    </row>
    <row r="646833" spans="2:3" x14ac:dyDescent="0.25">
      <c r="B646833" s="78"/>
      <c r="C646833" s="77"/>
    </row>
    <row r="646834" spans="2:3" x14ac:dyDescent="0.25">
      <c r="B646834" s="78"/>
      <c r="C646834" s="77"/>
    </row>
    <row r="646835" spans="2:3" x14ac:dyDescent="0.25">
      <c r="B646835" s="78"/>
      <c r="C646835" s="77"/>
    </row>
    <row r="646836" spans="2:3" x14ac:dyDescent="0.25">
      <c r="B646836" s="78"/>
      <c r="C646836" s="77"/>
    </row>
    <row r="646837" spans="2:3" x14ac:dyDescent="0.25">
      <c r="B646837" s="78"/>
      <c r="C646837" s="77"/>
    </row>
    <row r="646838" spans="2:3" x14ac:dyDescent="0.25">
      <c r="B646838" s="78"/>
      <c r="C646838" s="77"/>
    </row>
    <row r="646839" spans="2:3" x14ac:dyDescent="0.25">
      <c r="B646839" s="78"/>
      <c r="C646839" s="77"/>
    </row>
    <row r="646840" spans="2:3" x14ac:dyDescent="0.25">
      <c r="B646840" s="78"/>
      <c r="C646840" s="77"/>
    </row>
    <row r="646841" spans="2:3" x14ac:dyDescent="0.25">
      <c r="B646841" s="78"/>
      <c r="C646841" s="77"/>
    </row>
    <row r="646842" spans="2:3" x14ac:dyDescent="0.25">
      <c r="B646842" s="78"/>
      <c r="C646842" s="77"/>
    </row>
    <row r="646952" spans="2:3" x14ac:dyDescent="0.25">
      <c r="B646952" s="78"/>
      <c r="C646952" s="77"/>
    </row>
    <row r="646953" spans="2:3" x14ac:dyDescent="0.25">
      <c r="B646953" s="78"/>
      <c r="C646953" s="77"/>
    </row>
    <row r="646954" spans="2:3" x14ac:dyDescent="0.25">
      <c r="B646954" s="78"/>
      <c r="C646954" s="77"/>
    </row>
    <row r="646955" spans="2:3" x14ac:dyDescent="0.25">
      <c r="B646955" s="78"/>
      <c r="C646955" s="77"/>
    </row>
    <row r="646956" spans="2:3" x14ac:dyDescent="0.25">
      <c r="B646956" s="78"/>
      <c r="C646956" s="77"/>
    </row>
    <row r="646957" spans="2:3" x14ac:dyDescent="0.25">
      <c r="B646957" s="78"/>
      <c r="C646957" s="77"/>
    </row>
    <row r="646958" spans="2:3" x14ac:dyDescent="0.25">
      <c r="B646958" s="78"/>
      <c r="C646958" s="77"/>
    </row>
    <row r="646959" spans="2:3" x14ac:dyDescent="0.25">
      <c r="B646959" s="78"/>
      <c r="C646959" s="77"/>
    </row>
    <row r="646960" spans="2:3" x14ac:dyDescent="0.25">
      <c r="B646960" s="78"/>
      <c r="C646960" s="77"/>
    </row>
    <row r="646961" spans="2:3" x14ac:dyDescent="0.25">
      <c r="B646961" s="78"/>
      <c r="C646961" s="77"/>
    </row>
    <row r="646962" spans="2:3" x14ac:dyDescent="0.25">
      <c r="B646962" s="78"/>
      <c r="C646962" s="77"/>
    </row>
    <row r="646963" spans="2:3" x14ac:dyDescent="0.25">
      <c r="B646963" s="78"/>
      <c r="C646963" s="77"/>
    </row>
    <row r="646964" spans="2:3" x14ac:dyDescent="0.25">
      <c r="B646964" s="78"/>
      <c r="C646964" s="77"/>
    </row>
    <row r="647074" spans="2:3" x14ac:dyDescent="0.25">
      <c r="B647074" s="78"/>
      <c r="C647074" s="77"/>
    </row>
    <row r="647075" spans="2:3" x14ac:dyDescent="0.25">
      <c r="B647075" s="78"/>
      <c r="C647075" s="77"/>
    </row>
    <row r="647076" spans="2:3" x14ac:dyDescent="0.25">
      <c r="B647076" s="78"/>
      <c r="C647076" s="77"/>
    </row>
    <row r="647077" spans="2:3" x14ac:dyDescent="0.25">
      <c r="B647077" s="78"/>
      <c r="C647077" s="77"/>
    </row>
    <row r="647078" spans="2:3" x14ac:dyDescent="0.25">
      <c r="B647078" s="78"/>
      <c r="C647078" s="77"/>
    </row>
    <row r="647079" spans="2:3" x14ac:dyDescent="0.25">
      <c r="B647079" s="78"/>
      <c r="C647079" s="77"/>
    </row>
    <row r="647080" spans="2:3" x14ac:dyDescent="0.25">
      <c r="B647080" s="78"/>
      <c r="C647080" s="77"/>
    </row>
    <row r="647081" spans="2:3" x14ac:dyDescent="0.25">
      <c r="B647081" s="78"/>
      <c r="C647081" s="77"/>
    </row>
    <row r="647082" spans="2:3" x14ac:dyDescent="0.25">
      <c r="B647082" s="78"/>
      <c r="C647082" s="77"/>
    </row>
    <row r="647083" spans="2:3" x14ac:dyDescent="0.25">
      <c r="B647083" s="78"/>
      <c r="C647083" s="77"/>
    </row>
    <row r="647084" spans="2:3" x14ac:dyDescent="0.25">
      <c r="B647084" s="78"/>
      <c r="C647084" s="77"/>
    </row>
    <row r="647085" spans="2:3" x14ac:dyDescent="0.25">
      <c r="B647085" s="78"/>
      <c r="C647085" s="77"/>
    </row>
    <row r="647086" spans="2:3" x14ac:dyDescent="0.25">
      <c r="B647086" s="78"/>
      <c r="C647086" s="77"/>
    </row>
    <row r="647196" spans="2:3" x14ac:dyDescent="0.25">
      <c r="B647196" s="78"/>
      <c r="C647196" s="77"/>
    </row>
    <row r="647197" spans="2:3" x14ac:dyDescent="0.25">
      <c r="B647197" s="78"/>
      <c r="C647197" s="77"/>
    </row>
    <row r="647198" spans="2:3" x14ac:dyDescent="0.25">
      <c r="B647198" s="78"/>
      <c r="C647198" s="77"/>
    </row>
    <row r="647199" spans="2:3" x14ac:dyDescent="0.25">
      <c r="B647199" s="78"/>
      <c r="C647199" s="77"/>
    </row>
    <row r="647200" spans="2:3" x14ac:dyDescent="0.25">
      <c r="B647200" s="78"/>
      <c r="C647200" s="77"/>
    </row>
    <row r="647201" spans="2:3" x14ac:dyDescent="0.25">
      <c r="B647201" s="78"/>
      <c r="C647201" s="77"/>
    </row>
    <row r="647202" spans="2:3" x14ac:dyDescent="0.25">
      <c r="B647202" s="78"/>
      <c r="C647202" s="77"/>
    </row>
    <row r="647203" spans="2:3" x14ac:dyDescent="0.25">
      <c r="B647203" s="78"/>
      <c r="C647203" s="77"/>
    </row>
    <row r="647204" spans="2:3" x14ac:dyDescent="0.25">
      <c r="B647204" s="78"/>
      <c r="C647204" s="77"/>
    </row>
    <row r="647205" spans="2:3" x14ac:dyDescent="0.25">
      <c r="B647205" s="78"/>
      <c r="C647205" s="77"/>
    </row>
    <row r="647206" spans="2:3" x14ac:dyDescent="0.25">
      <c r="B647206" s="78"/>
      <c r="C647206" s="77"/>
    </row>
    <row r="647207" spans="2:3" x14ac:dyDescent="0.25">
      <c r="B647207" s="78"/>
      <c r="C647207" s="77"/>
    </row>
    <row r="647208" spans="2:3" x14ac:dyDescent="0.25">
      <c r="B647208" s="78"/>
      <c r="C647208" s="77"/>
    </row>
    <row r="647318" spans="2:3" x14ac:dyDescent="0.25">
      <c r="B647318" s="78"/>
      <c r="C647318" s="77"/>
    </row>
    <row r="647319" spans="2:3" x14ac:dyDescent="0.25">
      <c r="B647319" s="78"/>
      <c r="C647319" s="77"/>
    </row>
    <row r="647320" spans="2:3" x14ac:dyDescent="0.25">
      <c r="B647320" s="78"/>
      <c r="C647320" s="77"/>
    </row>
    <row r="647321" spans="2:3" x14ac:dyDescent="0.25">
      <c r="B647321" s="78"/>
      <c r="C647321" s="77"/>
    </row>
    <row r="647322" spans="2:3" x14ac:dyDescent="0.25">
      <c r="B647322" s="78"/>
      <c r="C647322" s="77"/>
    </row>
    <row r="647323" spans="2:3" x14ac:dyDescent="0.25">
      <c r="B647323" s="78"/>
      <c r="C647323" s="77"/>
    </row>
    <row r="647324" spans="2:3" x14ac:dyDescent="0.25">
      <c r="B647324" s="78"/>
      <c r="C647324" s="77"/>
    </row>
    <row r="647325" spans="2:3" x14ac:dyDescent="0.25">
      <c r="B647325" s="78"/>
      <c r="C647325" s="77"/>
    </row>
    <row r="647326" spans="2:3" x14ac:dyDescent="0.25">
      <c r="B647326" s="78"/>
      <c r="C647326" s="77"/>
    </row>
    <row r="647327" spans="2:3" x14ac:dyDescent="0.25">
      <c r="B647327" s="78"/>
      <c r="C647327" s="77"/>
    </row>
    <row r="647328" spans="2:3" x14ac:dyDescent="0.25">
      <c r="B647328" s="78"/>
      <c r="C647328" s="77"/>
    </row>
    <row r="647329" spans="2:3" x14ac:dyDescent="0.25">
      <c r="B647329" s="78"/>
      <c r="C647329" s="77"/>
    </row>
    <row r="647330" spans="2:3" x14ac:dyDescent="0.25">
      <c r="B647330" s="78"/>
      <c r="C647330" s="77"/>
    </row>
    <row r="647440" spans="2:3" x14ac:dyDescent="0.25">
      <c r="B647440" s="78"/>
      <c r="C647440" s="77"/>
    </row>
    <row r="647441" spans="2:3" x14ac:dyDescent="0.25">
      <c r="B647441" s="78"/>
      <c r="C647441" s="77"/>
    </row>
    <row r="647442" spans="2:3" x14ac:dyDescent="0.25">
      <c r="B647442" s="78"/>
      <c r="C647442" s="77"/>
    </row>
    <row r="647443" spans="2:3" x14ac:dyDescent="0.25">
      <c r="B647443" s="78"/>
      <c r="C647443" s="77"/>
    </row>
    <row r="647444" spans="2:3" x14ac:dyDescent="0.25">
      <c r="B647444" s="78"/>
      <c r="C647444" s="77"/>
    </row>
    <row r="647445" spans="2:3" x14ac:dyDescent="0.25">
      <c r="B647445" s="78"/>
      <c r="C647445" s="77"/>
    </row>
    <row r="647446" spans="2:3" x14ac:dyDescent="0.25">
      <c r="B647446" s="78"/>
      <c r="C647446" s="77"/>
    </row>
    <row r="647447" spans="2:3" x14ac:dyDescent="0.25">
      <c r="B647447" s="78"/>
      <c r="C647447" s="77"/>
    </row>
    <row r="647448" spans="2:3" x14ac:dyDescent="0.25">
      <c r="B647448" s="78"/>
      <c r="C647448" s="77"/>
    </row>
    <row r="647449" spans="2:3" x14ac:dyDescent="0.25">
      <c r="B647449" s="78"/>
      <c r="C647449" s="77"/>
    </row>
    <row r="647450" spans="2:3" x14ac:dyDescent="0.25">
      <c r="B647450" s="78"/>
      <c r="C647450" s="77"/>
    </row>
    <row r="647451" spans="2:3" x14ac:dyDescent="0.25">
      <c r="B647451" s="78"/>
      <c r="C647451" s="77"/>
    </row>
    <row r="647452" spans="2:3" x14ac:dyDescent="0.25">
      <c r="B647452" s="78"/>
      <c r="C647452" s="77"/>
    </row>
    <row r="647562" spans="2:3" x14ac:dyDescent="0.25">
      <c r="B647562" s="78"/>
      <c r="C647562" s="77"/>
    </row>
    <row r="647563" spans="2:3" x14ac:dyDescent="0.25">
      <c r="B647563" s="78"/>
      <c r="C647563" s="77"/>
    </row>
    <row r="647564" spans="2:3" x14ac:dyDescent="0.25">
      <c r="B647564" s="78"/>
      <c r="C647564" s="77"/>
    </row>
    <row r="647565" spans="2:3" x14ac:dyDescent="0.25">
      <c r="B647565" s="78"/>
      <c r="C647565" s="77"/>
    </row>
    <row r="647566" spans="2:3" x14ac:dyDescent="0.25">
      <c r="B647566" s="78"/>
      <c r="C647566" s="77"/>
    </row>
    <row r="647567" spans="2:3" x14ac:dyDescent="0.25">
      <c r="B647567" s="78"/>
      <c r="C647567" s="77"/>
    </row>
    <row r="647568" spans="2:3" x14ac:dyDescent="0.25">
      <c r="B647568" s="78"/>
      <c r="C647568" s="77"/>
    </row>
    <row r="647569" spans="2:3" x14ac:dyDescent="0.25">
      <c r="B647569" s="78"/>
      <c r="C647569" s="77"/>
    </row>
    <row r="647570" spans="2:3" x14ac:dyDescent="0.25">
      <c r="B647570" s="78"/>
      <c r="C647570" s="77"/>
    </row>
    <row r="647571" spans="2:3" x14ac:dyDescent="0.25">
      <c r="B647571" s="78"/>
      <c r="C647571" s="77"/>
    </row>
    <row r="647572" spans="2:3" x14ac:dyDescent="0.25">
      <c r="B647572" s="78"/>
      <c r="C647572" s="77"/>
    </row>
    <row r="647573" spans="2:3" x14ac:dyDescent="0.25">
      <c r="B647573" s="78"/>
      <c r="C647573" s="77"/>
    </row>
    <row r="647574" spans="2:3" x14ac:dyDescent="0.25">
      <c r="B647574" s="78"/>
      <c r="C647574" s="77"/>
    </row>
    <row r="647684" spans="2:3" x14ac:dyDescent="0.25">
      <c r="B647684" s="78"/>
      <c r="C647684" s="77"/>
    </row>
    <row r="647685" spans="2:3" x14ac:dyDescent="0.25">
      <c r="B647685" s="78"/>
      <c r="C647685" s="77"/>
    </row>
    <row r="647686" spans="2:3" x14ac:dyDescent="0.25">
      <c r="B647686" s="78"/>
      <c r="C647686" s="77"/>
    </row>
    <row r="647687" spans="2:3" x14ac:dyDescent="0.25">
      <c r="B647687" s="78"/>
      <c r="C647687" s="77"/>
    </row>
    <row r="647688" spans="2:3" x14ac:dyDescent="0.25">
      <c r="B647688" s="78"/>
      <c r="C647688" s="77"/>
    </row>
    <row r="647689" spans="2:3" x14ac:dyDescent="0.25">
      <c r="B647689" s="78"/>
      <c r="C647689" s="77"/>
    </row>
    <row r="647690" spans="2:3" x14ac:dyDescent="0.25">
      <c r="B647690" s="78"/>
      <c r="C647690" s="77"/>
    </row>
    <row r="647691" spans="2:3" x14ac:dyDescent="0.25">
      <c r="B647691" s="78"/>
      <c r="C647691" s="77"/>
    </row>
    <row r="647692" spans="2:3" x14ac:dyDescent="0.25">
      <c r="B647692" s="78"/>
      <c r="C647692" s="77"/>
    </row>
    <row r="647693" spans="2:3" x14ac:dyDescent="0.25">
      <c r="B647693" s="78"/>
      <c r="C647693" s="77"/>
    </row>
    <row r="647694" spans="2:3" x14ac:dyDescent="0.25">
      <c r="B647694" s="78"/>
      <c r="C647694" s="77"/>
    </row>
    <row r="647695" spans="2:3" x14ac:dyDescent="0.25">
      <c r="B647695" s="78"/>
      <c r="C647695" s="77"/>
    </row>
    <row r="647696" spans="2:3" x14ac:dyDescent="0.25">
      <c r="B647696" s="78"/>
      <c r="C647696" s="77"/>
    </row>
    <row r="647806" spans="2:3" x14ac:dyDescent="0.25">
      <c r="B647806" s="78"/>
      <c r="C647806" s="77"/>
    </row>
    <row r="647807" spans="2:3" x14ac:dyDescent="0.25">
      <c r="B647807" s="78"/>
      <c r="C647807" s="77"/>
    </row>
    <row r="647808" spans="2:3" x14ac:dyDescent="0.25">
      <c r="B647808" s="78"/>
      <c r="C647808" s="77"/>
    </row>
    <row r="647809" spans="2:3" x14ac:dyDescent="0.25">
      <c r="B647809" s="78"/>
      <c r="C647809" s="77"/>
    </row>
    <row r="647810" spans="2:3" x14ac:dyDescent="0.25">
      <c r="B647810" s="78"/>
      <c r="C647810" s="77"/>
    </row>
    <row r="647811" spans="2:3" x14ac:dyDescent="0.25">
      <c r="B647811" s="78"/>
      <c r="C647811" s="77"/>
    </row>
    <row r="647812" spans="2:3" x14ac:dyDescent="0.25">
      <c r="B647812" s="78"/>
      <c r="C647812" s="77"/>
    </row>
    <row r="647813" spans="2:3" x14ac:dyDescent="0.25">
      <c r="B647813" s="78"/>
      <c r="C647813" s="77"/>
    </row>
    <row r="647814" spans="2:3" x14ac:dyDescent="0.25">
      <c r="B647814" s="78"/>
      <c r="C647814" s="77"/>
    </row>
    <row r="647815" spans="2:3" x14ac:dyDescent="0.25">
      <c r="B647815" s="78"/>
      <c r="C647815" s="77"/>
    </row>
    <row r="647816" spans="2:3" x14ac:dyDescent="0.25">
      <c r="B647816" s="78"/>
      <c r="C647816" s="77"/>
    </row>
    <row r="647817" spans="2:3" x14ac:dyDescent="0.25">
      <c r="B647817" s="78"/>
      <c r="C647817" s="77"/>
    </row>
    <row r="647818" spans="2:3" x14ac:dyDescent="0.25">
      <c r="B647818" s="78"/>
      <c r="C647818" s="77"/>
    </row>
    <row r="647928" spans="2:3" x14ac:dyDescent="0.25">
      <c r="B647928" s="78"/>
      <c r="C647928" s="77"/>
    </row>
    <row r="647929" spans="2:3" x14ac:dyDescent="0.25">
      <c r="B647929" s="78"/>
      <c r="C647929" s="77"/>
    </row>
    <row r="647930" spans="2:3" x14ac:dyDescent="0.25">
      <c r="B647930" s="78"/>
      <c r="C647930" s="77"/>
    </row>
    <row r="647931" spans="2:3" x14ac:dyDescent="0.25">
      <c r="B647931" s="78"/>
      <c r="C647931" s="77"/>
    </row>
    <row r="647932" spans="2:3" x14ac:dyDescent="0.25">
      <c r="B647932" s="78"/>
      <c r="C647932" s="77"/>
    </row>
    <row r="647933" spans="2:3" x14ac:dyDescent="0.25">
      <c r="B647933" s="78"/>
      <c r="C647933" s="77"/>
    </row>
    <row r="647934" spans="2:3" x14ac:dyDescent="0.25">
      <c r="B647934" s="78"/>
      <c r="C647934" s="77"/>
    </row>
    <row r="647935" spans="2:3" x14ac:dyDescent="0.25">
      <c r="B647935" s="78"/>
      <c r="C647935" s="77"/>
    </row>
    <row r="647936" spans="2:3" x14ac:dyDescent="0.25">
      <c r="B647936" s="78"/>
      <c r="C647936" s="77"/>
    </row>
    <row r="647937" spans="2:3" x14ac:dyDescent="0.25">
      <c r="B647937" s="78"/>
      <c r="C647937" s="77"/>
    </row>
    <row r="647938" spans="2:3" x14ac:dyDescent="0.25">
      <c r="B647938" s="78"/>
      <c r="C647938" s="77"/>
    </row>
    <row r="647939" spans="2:3" x14ac:dyDescent="0.25">
      <c r="B647939" s="78"/>
      <c r="C647939" s="77"/>
    </row>
    <row r="647940" spans="2:3" x14ac:dyDescent="0.25">
      <c r="B647940" s="78"/>
      <c r="C647940" s="77"/>
    </row>
    <row r="648050" spans="2:3" x14ac:dyDescent="0.25">
      <c r="B648050" s="78"/>
      <c r="C648050" s="77"/>
    </row>
    <row r="648051" spans="2:3" x14ac:dyDescent="0.25">
      <c r="B648051" s="78"/>
      <c r="C648051" s="77"/>
    </row>
    <row r="648052" spans="2:3" x14ac:dyDescent="0.25">
      <c r="B648052" s="78"/>
      <c r="C648052" s="77"/>
    </row>
    <row r="648053" spans="2:3" x14ac:dyDescent="0.25">
      <c r="B648053" s="78"/>
      <c r="C648053" s="77"/>
    </row>
    <row r="648054" spans="2:3" x14ac:dyDescent="0.25">
      <c r="B648054" s="78"/>
      <c r="C648054" s="77"/>
    </row>
    <row r="648055" spans="2:3" x14ac:dyDescent="0.25">
      <c r="B648055" s="78"/>
      <c r="C648055" s="77"/>
    </row>
    <row r="648056" spans="2:3" x14ac:dyDescent="0.25">
      <c r="B648056" s="78"/>
      <c r="C648056" s="77"/>
    </row>
    <row r="648057" spans="2:3" x14ac:dyDescent="0.25">
      <c r="B648057" s="78"/>
      <c r="C648057" s="77"/>
    </row>
    <row r="648058" spans="2:3" x14ac:dyDescent="0.25">
      <c r="B648058" s="78"/>
      <c r="C648058" s="77"/>
    </row>
    <row r="648059" spans="2:3" x14ac:dyDescent="0.25">
      <c r="B648059" s="78"/>
      <c r="C648059" s="77"/>
    </row>
    <row r="648060" spans="2:3" x14ac:dyDescent="0.25">
      <c r="B648060" s="78"/>
      <c r="C648060" s="77"/>
    </row>
    <row r="648061" spans="2:3" x14ac:dyDescent="0.25">
      <c r="B648061" s="78"/>
      <c r="C648061" s="77"/>
    </row>
    <row r="648062" spans="2:3" x14ac:dyDescent="0.25">
      <c r="B648062" s="78"/>
      <c r="C648062" s="77"/>
    </row>
    <row r="648172" spans="2:3" x14ac:dyDescent="0.25">
      <c r="B648172" s="78"/>
      <c r="C648172" s="77"/>
    </row>
    <row r="648173" spans="2:3" x14ac:dyDescent="0.25">
      <c r="B648173" s="78"/>
      <c r="C648173" s="77"/>
    </row>
    <row r="648174" spans="2:3" x14ac:dyDescent="0.25">
      <c r="B648174" s="78"/>
      <c r="C648174" s="77"/>
    </row>
    <row r="648175" spans="2:3" x14ac:dyDescent="0.25">
      <c r="B648175" s="78"/>
      <c r="C648175" s="77"/>
    </row>
    <row r="648176" spans="2:3" x14ac:dyDescent="0.25">
      <c r="B648176" s="78"/>
      <c r="C648176" s="77"/>
    </row>
    <row r="648177" spans="2:3" x14ac:dyDescent="0.25">
      <c r="B648177" s="78"/>
      <c r="C648177" s="77"/>
    </row>
    <row r="648178" spans="2:3" x14ac:dyDescent="0.25">
      <c r="B648178" s="78"/>
      <c r="C648178" s="77"/>
    </row>
    <row r="648179" spans="2:3" x14ac:dyDescent="0.25">
      <c r="B648179" s="78"/>
      <c r="C648179" s="77"/>
    </row>
    <row r="648180" spans="2:3" x14ac:dyDescent="0.25">
      <c r="B648180" s="78"/>
      <c r="C648180" s="77"/>
    </row>
    <row r="648181" spans="2:3" x14ac:dyDescent="0.25">
      <c r="B648181" s="78"/>
      <c r="C648181" s="77"/>
    </row>
    <row r="648182" spans="2:3" x14ac:dyDescent="0.25">
      <c r="B648182" s="78"/>
      <c r="C648182" s="77"/>
    </row>
    <row r="648183" spans="2:3" x14ac:dyDescent="0.25">
      <c r="B648183" s="78"/>
      <c r="C648183" s="77"/>
    </row>
    <row r="648184" spans="2:3" x14ac:dyDescent="0.25">
      <c r="B648184" s="78"/>
      <c r="C648184" s="77"/>
    </row>
    <row r="648294" spans="2:3" x14ac:dyDescent="0.25">
      <c r="B648294" s="78"/>
      <c r="C648294" s="77"/>
    </row>
    <row r="648295" spans="2:3" x14ac:dyDescent="0.25">
      <c r="B648295" s="78"/>
      <c r="C648295" s="77"/>
    </row>
    <row r="648296" spans="2:3" x14ac:dyDescent="0.25">
      <c r="B648296" s="78"/>
      <c r="C648296" s="77"/>
    </row>
    <row r="648297" spans="2:3" x14ac:dyDescent="0.25">
      <c r="B648297" s="78"/>
      <c r="C648297" s="77"/>
    </row>
    <row r="648298" spans="2:3" x14ac:dyDescent="0.25">
      <c r="B648298" s="78"/>
      <c r="C648298" s="77"/>
    </row>
    <row r="648299" spans="2:3" x14ac:dyDescent="0.25">
      <c r="B648299" s="78"/>
      <c r="C648299" s="77"/>
    </row>
    <row r="648300" spans="2:3" x14ac:dyDescent="0.25">
      <c r="B648300" s="78"/>
      <c r="C648300" s="77"/>
    </row>
    <row r="648301" spans="2:3" x14ac:dyDescent="0.25">
      <c r="B648301" s="78"/>
      <c r="C648301" s="77"/>
    </row>
    <row r="648302" spans="2:3" x14ac:dyDescent="0.25">
      <c r="B648302" s="78"/>
      <c r="C648302" s="77"/>
    </row>
    <row r="648303" spans="2:3" x14ac:dyDescent="0.25">
      <c r="B648303" s="78"/>
      <c r="C648303" s="77"/>
    </row>
    <row r="648304" spans="2:3" x14ac:dyDescent="0.25">
      <c r="B648304" s="78"/>
      <c r="C648304" s="77"/>
    </row>
    <row r="648305" spans="2:3" x14ac:dyDescent="0.25">
      <c r="B648305" s="78"/>
      <c r="C648305" s="77"/>
    </row>
    <row r="648306" spans="2:3" x14ac:dyDescent="0.25">
      <c r="B648306" s="78"/>
      <c r="C648306" s="77"/>
    </row>
    <row r="648416" spans="2:3" x14ac:dyDescent="0.25">
      <c r="B648416" s="78"/>
      <c r="C648416" s="77"/>
    </row>
    <row r="648417" spans="2:3" x14ac:dyDescent="0.25">
      <c r="B648417" s="78"/>
      <c r="C648417" s="77"/>
    </row>
    <row r="648418" spans="2:3" x14ac:dyDescent="0.25">
      <c r="B648418" s="78"/>
      <c r="C648418" s="77"/>
    </row>
    <row r="648419" spans="2:3" x14ac:dyDescent="0.25">
      <c r="B648419" s="78"/>
      <c r="C648419" s="77"/>
    </row>
    <row r="648420" spans="2:3" x14ac:dyDescent="0.25">
      <c r="B648420" s="78"/>
      <c r="C648420" s="77"/>
    </row>
    <row r="648421" spans="2:3" x14ac:dyDescent="0.25">
      <c r="B648421" s="78"/>
      <c r="C648421" s="77"/>
    </row>
    <row r="648422" spans="2:3" x14ac:dyDescent="0.25">
      <c r="B648422" s="78"/>
      <c r="C648422" s="77"/>
    </row>
    <row r="648423" spans="2:3" x14ac:dyDescent="0.25">
      <c r="B648423" s="78"/>
      <c r="C648423" s="77"/>
    </row>
    <row r="648424" spans="2:3" x14ac:dyDescent="0.25">
      <c r="B648424" s="78"/>
      <c r="C648424" s="77"/>
    </row>
    <row r="648425" spans="2:3" x14ac:dyDescent="0.25">
      <c r="B648425" s="78"/>
      <c r="C648425" s="77"/>
    </row>
    <row r="648426" spans="2:3" x14ac:dyDescent="0.25">
      <c r="B648426" s="78"/>
      <c r="C648426" s="77"/>
    </row>
    <row r="648427" spans="2:3" x14ac:dyDescent="0.25">
      <c r="B648427" s="78"/>
      <c r="C648427" s="77"/>
    </row>
    <row r="648428" spans="2:3" x14ac:dyDescent="0.25">
      <c r="B648428" s="78"/>
      <c r="C648428" s="77"/>
    </row>
    <row r="648538" spans="2:3" x14ac:dyDescent="0.25">
      <c r="B648538" s="78"/>
      <c r="C648538" s="77"/>
    </row>
    <row r="648539" spans="2:3" x14ac:dyDescent="0.25">
      <c r="B648539" s="78"/>
      <c r="C648539" s="77"/>
    </row>
    <row r="648540" spans="2:3" x14ac:dyDescent="0.25">
      <c r="B648540" s="78"/>
      <c r="C648540" s="77"/>
    </row>
    <row r="648541" spans="2:3" x14ac:dyDescent="0.25">
      <c r="B648541" s="78"/>
      <c r="C648541" s="77"/>
    </row>
    <row r="648542" spans="2:3" x14ac:dyDescent="0.25">
      <c r="B648542" s="78"/>
      <c r="C648542" s="77"/>
    </row>
    <row r="648543" spans="2:3" x14ac:dyDescent="0.25">
      <c r="B648543" s="78"/>
      <c r="C648543" s="77"/>
    </row>
    <row r="648544" spans="2:3" x14ac:dyDescent="0.25">
      <c r="B648544" s="78"/>
      <c r="C648544" s="77"/>
    </row>
    <row r="648545" spans="2:3" x14ac:dyDescent="0.25">
      <c r="B648545" s="78"/>
      <c r="C648545" s="77"/>
    </row>
    <row r="648546" spans="2:3" x14ac:dyDescent="0.25">
      <c r="B648546" s="78"/>
      <c r="C648546" s="77"/>
    </row>
    <row r="648547" spans="2:3" x14ac:dyDescent="0.25">
      <c r="B648547" s="78"/>
      <c r="C648547" s="77"/>
    </row>
    <row r="648548" spans="2:3" x14ac:dyDescent="0.25">
      <c r="B648548" s="78"/>
      <c r="C648548" s="77"/>
    </row>
    <row r="648549" spans="2:3" x14ac:dyDescent="0.25">
      <c r="B648549" s="78"/>
      <c r="C648549" s="77"/>
    </row>
    <row r="648550" spans="2:3" x14ac:dyDescent="0.25">
      <c r="B648550" s="78"/>
      <c r="C648550" s="77"/>
    </row>
    <row r="648660" spans="2:3" x14ac:dyDescent="0.25">
      <c r="B648660" s="78"/>
      <c r="C648660" s="77"/>
    </row>
    <row r="648661" spans="2:3" x14ac:dyDescent="0.25">
      <c r="B648661" s="78"/>
      <c r="C648661" s="77"/>
    </row>
    <row r="648662" spans="2:3" x14ac:dyDescent="0.25">
      <c r="B648662" s="78"/>
      <c r="C648662" s="77"/>
    </row>
    <row r="648663" spans="2:3" x14ac:dyDescent="0.25">
      <c r="B648663" s="78"/>
      <c r="C648663" s="77"/>
    </row>
    <row r="648664" spans="2:3" x14ac:dyDescent="0.25">
      <c r="B648664" s="78"/>
      <c r="C648664" s="77"/>
    </row>
    <row r="648665" spans="2:3" x14ac:dyDescent="0.25">
      <c r="B648665" s="78"/>
      <c r="C648665" s="77"/>
    </row>
    <row r="648666" spans="2:3" x14ac:dyDescent="0.25">
      <c r="B648666" s="78"/>
      <c r="C648666" s="77"/>
    </row>
    <row r="648667" spans="2:3" x14ac:dyDescent="0.25">
      <c r="B648667" s="78"/>
      <c r="C648667" s="77"/>
    </row>
    <row r="648668" spans="2:3" x14ac:dyDescent="0.25">
      <c r="B648668" s="78"/>
      <c r="C648668" s="77"/>
    </row>
    <row r="648669" spans="2:3" x14ac:dyDescent="0.25">
      <c r="B648669" s="78"/>
      <c r="C648669" s="77"/>
    </row>
    <row r="648670" spans="2:3" x14ac:dyDescent="0.25">
      <c r="B648670" s="78"/>
      <c r="C648670" s="77"/>
    </row>
    <row r="648671" spans="2:3" x14ac:dyDescent="0.25">
      <c r="B648671" s="78"/>
      <c r="C648671" s="77"/>
    </row>
    <row r="648672" spans="2:3" x14ac:dyDescent="0.25">
      <c r="B648672" s="78"/>
      <c r="C648672" s="77"/>
    </row>
    <row r="648782" spans="2:3" x14ac:dyDescent="0.25">
      <c r="B648782" s="78"/>
      <c r="C648782" s="77"/>
    </row>
    <row r="648783" spans="2:3" x14ac:dyDescent="0.25">
      <c r="B648783" s="78"/>
      <c r="C648783" s="77"/>
    </row>
    <row r="648784" spans="2:3" x14ac:dyDescent="0.25">
      <c r="B648784" s="78"/>
      <c r="C648784" s="77"/>
    </row>
    <row r="648785" spans="2:3" x14ac:dyDescent="0.25">
      <c r="B648785" s="78"/>
      <c r="C648785" s="77"/>
    </row>
    <row r="648786" spans="2:3" x14ac:dyDescent="0.25">
      <c r="B648786" s="78"/>
      <c r="C648786" s="77"/>
    </row>
    <row r="648787" spans="2:3" x14ac:dyDescent="0.25">
      <c r="B648787" s="78"/>
      <c r="C648787" s="77"/>
    </row>
    <row r="648788" spans="2:3" x14ac:dyDescent="0.25">
      <c r="B648788" s="78"/>
      <c r="C648788" s="77"/>
    </row>
    <row r="648789" spans="2:3" x14ac:dyDescent="0.25">
      <c r="B648789" s="78"/>
      <c r="C648789" s="77"/>
    </row>
    <row r="648790" spans="2:3" x14ac:dyDescent="0.25">
      <c r="B648790" s="78"/>
      <c r="C648790" s="77"/>
    </row>
    <row r="648791" spans="2:3" x14ac:dyDescent="0.25">
      <c r="B648791" s="78"/>
      <c r="C648791" s="77"/>
    </row>
    <row r="648792" spans="2:3" x14ac:dyDescent="0.25">
      <c r="B648792" s="78"/>
      <c r="C648792" s="77"/>
    </row>
    <row r="648793" spans="2:3" x14ac:dyDescent="0.25">
      <c r="B648793" s="78"/>
      <c r="C648793" s="77"/>
    </row>
    <row r="648794" spans="2:3" x14ac:dyDescent="0.25">
      <c r="B648794" s="78"/>
      <c r="C648794" s="77"/>
    </row>
    <row r="648904" spans="2:3" x14ac:dyDescent="0.25">
      <c r="B648904" s="78"/>
      <c r="C648904" s="77"/>
    </row>
    <row r="648905" spans="2:3" x14ac:dyDescent="0.25">
      <c r="B648905" s="78"/>
      <c r="C648905" s="77"/>
    </row>
    <row r="648906" spans="2:3" x14ac:dyDescent="0.25">
      <c r="B648906" s="78"/>
      <c r="C648906" s="77"/>
    </row>
    <row r="648907" spans="2:3" x14ac:dyDescent="0.25">
      <c r="B648907" s="78"/>
      <c r="C648907" s="77"/>
    </row>
    <row r="648908" spans="2:3" x14ac:dyDescent="0.25">
      <c r="B648908" s="78"/>
      <c r="C648908" s="77"/>
    </row>
    <row r="648909" spans="2:3" x14ac:dyDescent="0.25">
      <c r="B648909" s="78"/>
      <c r="C648909" s="77"/>
    </row>
    <row r="648910" spans="2:3" x14ac:dyDescent="0.25">
      <c r="B648910" s="78"/>
      <c r="C648910" s="77"/>
    </row>
    <row r="648911" spans="2:3" x14ac:dyDescent="0.25">
      <c r="B648911" s="78"/>
      <c r="C648911" s="77"/>
    </row>
    <row r="648912" spans="2:3" x14ac:dyDescent="0.25">
      <c r="B648912" s="78"/>
      <c r="C648912" s="77"/>
    </row>
    <row r="648913" spans="2:3" x14ac:dyDescent="0.25">
      <c r="B648913" s="78"/>
      <c r="C648913" s="77"/>
    </row>
    <row r="648914" spans="2:3" x14ac:dyDescent="0.25">
      <c r="B648914" s="78"/>
      <c r="C648914" s="77"/>
    </row>
    <row r="648915" spans="2:3" x14ac:dyDescent="0.25">
      <c r="B648915" s="78"/>
      <c r="C648915" s="77"/>
    </row>
    <row r="648916" spans="2:3" x14ac:dyDescent="0.25">
      <c r="B648916" s="78"/>
      <c r="C648916" s="77"/>
    </row>
    <row r="649026" spans="2:3" x14ac:dyDescent="0.25">
      <c r="B649026" s="78"/>
      <c r="C649026" s="77"/>
    </row>
    <row r="649027" spans="2:3" x14ac:dyDescent="0.25">
      <c r="B649027" s="78"/>
      <c r="C649027" s="77"/>
    </row>
    <row r="649028" spans="2:3" x14ac:dyDescent="0.25">
      <c r="B649028" s="78"/>
      <c r="C649028" s="77"/>
    </row>
    <row r="649029" spans="2:3" x14ac:dyDescent="0.25">
      <c r="B649029" s="78"/>
      <c r="C649029" s="77"/>
    </row>
    <row r="649030" spans="2:3" x14ac:dyDescent="0.25">
      <c r="B649030" s="78"/>
      <c r="C649030" s="77"/>
    </row>
    <row r="649031" spans="2:3" x14ac:dyDescent="0.25">
      <c r="B649031" s="78"/>
      <c r="C649031" s="77"/>
    </row>
    <row r="649032" spans="2:3" x14ac:dyDescent="0.25">
      <c r="B649032" s="78"/>
      <c r="C649032" s="77"/>
    </row>
    <row r="649033" spans="2:3" x14ac:dyDescent="0.25">
      <c r="B649033" s="78"/>
      <c r="C649033" s="77"/>
    </row>
    <row r="649034" spans="2:3" x14ac:dyDescent="0.25">
      <c r="B649034" s="78"/>
      <c r="C649034" s="77"/>
    </row>
    <row r="649035" spans="2:3" x14ac:dyDescent="0.25">
      <c r="B649035" s="78"/>
      <c r="C649035" s="77"/>
    </row>
    <row r="649036" spans="2:3" x14ac:dyDescent="0.25">
      <c r="B649036" s="78"/>
      <c r="C649036" s="77"/>
    </row>
    <row r="649037" spans="2:3" x14ac:dyDescent="0.25">
      <c r="B649037" s="78"/>
      <c r="C649037" s="77"/>
    </row>
    <row r="649038" spans="2:3" x14ac:dyDescent="0.25">
      <c r="B649038" s="78"/>
      <c r="C649038" s="77"/>
    </row>
    <row r="649148" spans="2:3" x14ac:dyDescent="0.25">
      <c r="B649148" s="78"/>
      <c r="C649148" s="77"/>
    </row>
    <row r="649149" spans="2:3" x14ac:dyDescent="0.25">
      <c r="B649149" s="78"/>
      <c r="C649149" s="77"/>
    </row>
    <row r="649150" spans="2:3" x14ac:dyDescent="0.25">
      <c r="B649150" s="78"/>
      <c r="C649150" s="77"/>
    </row>
    <row r="649151" spans="2:3" x14ac:dyDescent="0.25">
      <c r="B649151" s="78"/>
      <c r="C649151" s="77"/>
    </row>
    <row r="649152" spans="2:3" x14ac:dyDescent="0.25">
      <c r="B649152" s="78"/>
      <c r="C649152" s="77"/>
    </row>
    <row r="649153" spans="2:3" x14ac:dyDescent="0.25">
      <c r="B649153" s="78"/>
      <c r="C649153" s="77"/>
    </row>
    <row r="649154" spans="2:3" x14ac:dyDescent="0.25">
      <c r="B649154" s="78"/>
      <c r="C649154" s="77"/>
    </row>
    <row r="649155" spans="2:3" x14ac:dyDescent="0.25">
      <c r="B649155" s="78"/>
      <c r="C649155" s="77"/>
    </row>
    <row r="649156" spans="2:3" x14ac:dyDescent="0.25">
      <c r="B649156" s="78"/>
      <c r="C649156" s="77"/>
    </row>
    <row r="649157" spans="2:3" x14ac:dyDescent="0.25">
      <c r="B649157" s="78"/>
      <c r="C649157" s="77"/>
    </row>
    <row r="649158" spans="2:3" x14ac:dyDescent="0.25">
      <c r="B649158" s="78"/>
      <c r="C649158" s="77"/>
    </row>
    <row r="649159" spans="2:3" x14ac:dyDescent="0.25">
      <c r="B649159" s="78"/>
      <c r="C649159" s="77"/>
    </row>
    <row r="649160" spans="2:3" x14ac:dyDescent="0.25">
      <c r="B649160" s="78"/>
      <c r="C649160" s="77"/>
    </row>
    <row r="649270" spans="2:3" x14ac:dyDescent="0.25">
      <c r="B649270" s="78"/>
      <c r="C649270" s="77"/>
    </row>
    <row r="649271" spans="2:3" x14ac:dyDescent="0.25">
      <c r="B649271" s="78"/>
      <c r="C649271" s="77"/>
    </row>
    <row r="649272" spans="2:3" x14ac:dyDescent="0.25">
      <c r="B649272" s="78"/>
      <c r="C649272" s="77"/>
    </row>
    <row r="649273" spans="2:3" x14ac:dyDescent="0.25">
      <c r="B649273" s="78"/>
      <c r="C649273" s="77"/>
    </row>
    <row r="649274" spans="2:3" x14ac:dyDescent="0.25">
      <c r="B649274" s="78"/>
      <c r="C649274" s="77"/>
    </row>
    <row r="649275" spans="2:3" x14ac:dyDescent="0.25">
      <c r="B649275" s="78"/>
      <c r="C649275" s="77"/>
    </row>
    <row r="649276" spans="2:3" x14ac:dyDescent="0.25">
      <c r="B649276" s="78"/>
      <c r="C649276" s="77"/>
    </row>
    <row r="649277" spans="2:3" x14ac:dyDescent="0.25">
      <c r="B649277" s="78"/>
      <c r="C649277" s="77"/>
    </row>
    <row r="649278" spans="2:3" x14ac:dyDescent="0.25">
      <c r="B649278" s="78"/>
      <c r="C649278" s="77"/>
    </row>
    <row r="649279" spans="2:3" x14ac:dyDescent="0.25">
      <c r="B649279" s="78"/>
      <c r="C649279" s="77"/>
    </row>
    <row r="649280" spans="2:3" x14ac:dyDescent="0.25">
      <c r="B649280" s="78"/>
      <c r="C649280" s="77"/>
    </row>
    <row r="649281" spans="2:3" x14ac:dyDescent="0.25">
      <c r="B649281" s="78"/>
      <c r="C649281" s="77"/>
    </row>
    <row r="649282" spans="2:3" x14ac:dyDescent="0.25">
      <c r="B649282" s="78"/>
      <c r="C649282" s="77"/>
    </row>
    <row r="649392" spans="2:3" x14ac:dyDescent="0.25">
      <c r="B649392" s="78"/>
      <c r="C649392" s="77"/>
    </row>
    <row r="649393" spans="2:3" x14ac:dyDescent="0.25">
      <c r="B649393" s="78"/>
      <c r="C649393" s="77"/>
    </row>
    <row r="649394" spans="2:3" x14ac:dyDescent="0.25">
      <c r="B649394" s="78"/>
      <c r="C649394" s="77"/>
    </row>
    <row r="649395" spans="2:3" x14ac:dyDescent="0.25">
      <c r="B649395" s="78"/>
      <c r="C649395" s="77"/>
    </row>
    <row r="649396" spans="2:3" x14ac:dyDescent="0.25">
      <c r="B649396" s="78"/>
      <c r="C649396" s="77"/>
    </row>
    <row r="649397" spans="2:3" x14ac:dyDescent="0.25">
      <c r="B649397" s="78"/>
      <c r="C649397" s="77"/>
    </row>
    <row r="649398" spans="2:3" x14ac:dyDescent="0.25">
      <c r="B649398" s="78"/>
      <c r="C649398" s="77"/>
    </row>
    <row r="649399" spans="2:3" x14ac:dyDescent="0.25">
      <c r="B649399" s="78"/>
      <c r="C649399" s="77"/>
    </row>
    <row r="649400" spans="2:3" x14ac:dyDescent="0.25">
      <c r="B649400" s="78"/>
      <c r="C649400" s="77"/>
    </row>
    <row r="649401" spans="2:3" x14ac:dyDescent="0.25">
      <c r="B649401" s="78"/>
      <c r="C649401" s="77"/>
    </row>
    <row r="649402" spans="2:3" x14ac:dyDescent="0.25">
      <c r="B649402" s="78"/>
      <c r="C649402" s="77"/>
    </row>
    <row r="649403" spans="2:3" x14ac:dyDescent="0.25">
      <c r="B649403" s="78"/>
      <c r="C649403" s="77"/>
    </row>
    <row r="649404" spans="2:3" x14ac:dyDescent="0.25">
      <c r="B649404" s="78"/>
      <c r="C649404" s="77"/>
    </row>
    <row r="649514" spans="2:3" x14ac:dyDescent="0.25">
      <c r="B649514" s="78"/>
      <c r="C649514" s="77"/>
    </row>
    <row r="649515" spans="2:3" x14ac:dyDescent="0.25">
      <c r="B649515" s="78"/>
      <c r="C649515" s="77"/>
    </row>
    <row r="649516" spans="2:3" x14ac:dyDescent="0.25">
      <c r="B649516" s="78"/>
      <c r="C649516" s="77"/>
    </row>
    <row r="649517" spans="2:3" x14ac:dyDescent="0.25">
      <c r="B649517" s="78"/>
      <c r="C649517" s="77"/>
    </row>
    <row r="649518" spans="2:3" x14ac:dyDescent="0.25">
      <c r="B649518" s="78"/>
      <c r="C649518" s="77"/>
    </row>
    <row r="649519" spans="2:3" x14ac:dyDescent="0.25">
      <c r="B649519" s="78"/>
      <c r="C649519" s="77"/>
    </row>
    <row r="649520" spans="2:3" x14ac:dyDescent="0.25">
      <c r="B649520" s="78"/>
      <c r="C649520" s="77"/>
    </row>
    <row r="649521" spans="2:3" x14ac:dyDescent="0.25">
      <c r="B649521" s="78"/>
      <c r="C649521" s="77"/>
    </row>
    <row r="649522" spans="2:3" x14ac:dyDescent="0.25">
      <c r="B649522" s="78"/>
      <c r="C649522" s="77"/>
    </row>
    <row r="649523" spans="2:3" x14ac:dyDescent="0.25">
      <c r="B649523" s="78"/>
      <c r="C649523" s="77"/>
    </row>
    <row r="649524" spans="2:3" x14ac:dyDescent="0.25">
      <c r="B649524" s="78"/>
      <c r="C649524" s="77"/>
    </row>
    <row r="649525" spans="2:3" x14ac:dyDescent="0.25">
      <c r="B649525" s="78"/>
      <c r="C649525" s="77"/>
    </row>
    <row r="649526" spans="2:3" x14ac:dyDescent="0.25">
      <c r="B649526" s="78"/>
      <c r="C649526" s="77"/>
    </row>
    <row r="649636" spans="2:3" x14ac:dyDescent="0.25">
      <c r="B649636" s="78"/>
      <c r="C649636" s="77"/>
    </row>
    <row r="649637" spans="2:3" x14ac:dyDescent="0.25">
      <c r="B649637" s="78"/>
      <c r="C649637" s="77"/>
    </row>
    <row r="649638" spans="2:3" x14ac:dyDescent="0.25">
      <c r="B649638" s="78"/>
      <c r="C649638" s="77"/>
    </row>
    <row r="649639" spans="2:3" x14ac:dyDescent="0.25">
      <c r="B649639" s="78"/>
      <c r="C649639" s="77"/>
    </row>
    <row r="649640" spans="2:3" x14ac:dyDescent="0.25">
      <c r="B649640" s="78"/>
      <c r="C649640" s="77"/>
    </row>
    <row r="649641" spans="2:3" x14ac:dyDescent="0.25">
      <c r="B649641" s="78"/>
      <c r="C649641" s="77"/>
    </row>
    <row r="649642" spans="2:3" x14ac:dyDescent="0.25">
      <c r="B649642" s="78"/>
      <c r="C649642" s="77"/>
    </row>
    <row r="649643" spans="2:3" x14ac:dyDescent="0.25">
      <c r="B649643" s="78"/>
      <c r="C649643" s="77"/>
    </row>
    <row r="649644" spans="2:3" x14ac:dyDescent="0.25">
      <c r="B649644" s="78"/>
      <c r="C649644" s="77"/>
    </row>
    <row r="649645" spans="2:3" x14ac:dyDescent="0.25">
      <c r="B649645" s="78"/>
      <c r="C649645" s="77"/>
    </row>
    <row r="649646" spans="2:3" x14ac:dyDescent="0.25">
      <c r="B649646" s="78"/>
      <c r="C649646" s="77"/>
    </row>
    <row r="649647" spans="2:3" x14ac:dyDescent="0.25">
      <c r="B649647" s="78"/>
      <c r="C649647" s="77"/>
    </row>
    <row r="649648" spans="2:3" x14ac:dyDescent="0.25">
      <c r="B649648" s="78"/>
      <c r="C649648" s="77"/>
    </row>
    <row r="649758" spans="2:3" x14ac:dyDescent="0.25">
      <c r="B649758" s="78"/>
      <c r="C649758" s="77"/>
    </row>
    <row r="649759" spans="2:3" x14ac:dyDescent="0.25">
      <c r="B649759" s="78"/>
      <c r="C649759" s="77"/>
    </row>
    <row r="649760" spans="2:3" x14ac:dyDescent="0.25">
      <c r="B649760" s="78"/>
      <c r="C649760" s="77"/>
    </row>
    <row r="649761" spans="2:3" x14ac:dyDescent="0.25">
      <c r="B649761" s="78"/>
      <c r="C649761" s="77"/>
    </row>
    <row r="649762" spans="2:3" x14ac:dyDescent="0.25">
      <c r="B649762" s="78"/>
      <c r="C649762" s="77"/>
    </row>
    <row r="649763" spans="2:3" x14ac:dyDescent="0.25">
      <c r="B649763" s="78"/>
      <c r="C649763" s="77"/>
    </row>
    <row r="649764" spans="2:3" x14ac:dyDescent="0.25">
      <c r="B649764" s="78"/>
      <c r="C649764" s="77"/>
    </row>
    <row r="649765" spans="2:3" x14ac:dyDescent="0.25">
      <c r="B649765" s="78"/>
      <c r="C649765" s="77"/>
    </row>
    <row r="649766" spans="2:3" x14ac:dyDescent="0.25">
      <c r="B649766" s="78"/>
      <c r="C649766" s="77"/>
    </row>
    <row r="649767" spans="2:3" x14ac:dyDescent="0.25">
      <c r="B649767" s="78"/>
      <c r="C649767" s="77"/>
    </row>
    <row r="649768" spans="2:3" x14ac:dyDescent="0.25">
      <c r="B649768" s="78"/>
      <c r="C649768" s="77"/>
    </row>
    <row r="649769" spans="2:3" x14ac:dyDescent="0.25">
      <c r="B649769" s="78"/>
      <c r="C649769" s="77"/>
    </row>
    <row r="649770" spans="2:3" x14ac:dyDescent="0.25">
      <c r="B649770" s="78"/>
      <c r="C649770" s="77"/>
    </row>
    <row r="649880" spans="2:3" x14ac:dyDescent="0.25">
      <c r="B649880" s="78"/>
      <c r="C649880" s="77"/>
    </row>
    <row r="649881" spans="2:3" x14ac:dyDescent="0.25">
      <c r="B649881" s="78"/>
      <c r="C649881" s="77"/>
    </row>
    <row r="649882" spans="2:3" x14ac:dyDescent="0.25">
      <c r="B649882" s="78"/>
      <c r="C649882" s="77"/>
    </row>
    <row r="649883" spans="2:3" x14ac:dyDescent="0.25">
      <c r="B649883" s="78"/>
      <c r="C649883" s="77"/>
    </row>
    <row r="649884" spans="2:3" x14ac:dyDescent="0.25">
      <c r="B649884" s="78"/>
      <c r="C649884" s="77"/>
    </row>
    <row r="649885" spans="2:3" x14ac:dyDescent="0.25">
      <c r="B649885" s="78"/>
      <c r="C649885" s="77"/>
    </row>
    <row r="649886" spans="2:3" x14ac:dyDescent="0.25">
      <c r="B649886" s="78"/>
      <c r="C649886" s="77"/>
    </row>
    <row r="649887" spans="2:3" x14ac:dyDescent="0.25">
      <c r="B649887" s="78"/>
      <c r="C649887" s="77"/>
    </row>
    <row r="649888" spans="2:3" x14ac:dyDescent="0.25">
      <c r="B649888" s="78"/>
      <c r="C649888" s="77"/>
    </row>
    <row r="649889" spans="2:3" x14ac:dyDescent="0.25">
      <c r="B649889" s="78"/>
      <c r="C649889" s="77"/>
    </row>
    <row r="649890" spans="2:3" x14ac:dyDescent="0.25">
      <c r="B649890" s="78"/>
      <c r="C649890" s="77"/>
    </row>
    <row r="649891" spans="2:3" x14ac:dyDescent="0.25">
      <c r="B649891" s="78"/>
      <c r="C649891" s="77"/>
    </row>
    <row r="649892" spans="2:3" x14ac:dyDescent="0.25">
      <c r="B649892" s="78"/>
      <c r="C649892" s="77"/>
    </row>
    <row r="650002" spans="2:3" x14ac:dyDescent="0.25">
      <c r="B650002" s="78"/>
      <c r="C650002" s="77"/>
    </row>
    <row r="650003" spans="2:3" x14ac:dyDescent="0.25">
      <c r="B650003" s="78"/>
      <c r="C650003" s="77"/>
    </row>
    <row r="650004" spans="2:3" x14ac:dyDescent="0.25">
      <c r="B650004" s="78"/>
      <c r="C650004" s="77"/>
    </row>
    <row r="650005" spans="2:3" x14ac:dyDescent="0.25">
      <c r="B650005" s="78"/>
      <c r="C650005" s="77"/>
    </row>
    <row r="650006" spans="2:3" x14ac:dyDescent="0.25">
      <c r="B650006" s="78"/>
      <c r="C650006" s="77"/>
    </row>
    <row r="650007" spans="2:3" x14ac:dyDescent="0.25">
      <c r="B650007" s="78"/>
      <c r="C650007" s="77"/>
    </row>
    <row r="650008" spans="2:3" x14ac:dyDescent="0.25">
      <c r="B650008" s="78"/>
      <c r="C650008" s="77"/>
    </row>
    <row r="650009" spans="2:3" x14ac:dyDescent="0.25">
      <c r="B650009" s="78"/>
      <c r="C650009" s="77"/>
    </row>
    <row r="650010" spans="2:3" x14ac:dyDescent="0.25">
      <c r="B650010" s="78"/>
      <c r="C650010" s="77"/>
    </row>
    <row r="650011" spans="2:3" x14ac:dyDescent="0.25">
      <c r="B650011" s="78"/>
      <c r="C650011" s="77"/>
    </row>
    <row r="650012" spans="2:3" x14ac:dyDescent="0.25">
      <c r="B650012" s="78"/>
      <c r="C650012" s="77"/>
    </row>
    <row r="650013" spans="2:3" x14ac:dyDescent="0.25">
      <c r="B650013" s="78"/>
      <c r="C650013" s="77"/>
    </row>
    <row r="650014" spans="2:3" x14ac:dyDescent="0.25">
      <c r="B650014" s="78"/>
      <c r="C650014" s="77"/>
    </row>
    <row r="650124" spans="2:3" x14ac:dyDescent="0.25">
      <c r="B650124" s="78"/>
      <c r="C650124" s="77"/>
    </row>
    <row r="650125" spans="2:3" x14ac:dyDescent="0.25">
      <c r="B650125" s="78"/>
      <c r="C650125" s="77"/>
    </row>
    <row r="650126" spans="2:3" x14ac:dyDescent="0.25">
      <c r="B650126" s="78"/>
      <c r="C650126" s="77"/>
    </row>
    <row r="650127" spans="2:3" x14ac:dyDescent="0.25">
      <c r="B650127" s="78"/>
      <c r="C650127" s="77"/>
    </row>
    <row r="650128" spans="2:3" x14ac:dyDescent="0.25">
      <c r="B650128" s="78"/>
      <c r="C650128" s="77"/>
    </row>
    <row r="650129" spans="2:3" x14ac:dyDescent="0.25">
      <c r="B650129" s="78"/>
      <c r="C650129" s="77"/>
    </row>
    <row r="650130" spans="2:3" x14ac:dyDescent="0.25">
      <c r="B650130" s="78"/>
      <c r="C650130" s="77"/>
    </row>
    <row r="650131" spans="2:3" x14ac:dyDescent="0.25">
      <c r="B650131" s="78"/>
      <c r="C650131" s="77"/>
    </row>
    <row r="650132" spans="2:3" x14ac:dyDescent="0.25">
      <c r="B650132" s="78"/>
      <c r="C650132" s="77"/>
    </row>
    <row r="650133" spans="2:3" x14ac:dyDescent="0.25">
      <c r="B650133" s="78"/>
      <c r="C650133" s="77"/>
    </row>
    <row r="650134" spans="2:3" x14ac:dyDescent="0.25">
      <c r="B650134" s="78"/>
      <c r="C650134" s="77"/>
    </row>
    <row r="650135" spans="2:3" x14ac:dyDescent="0.25">
      <c r="B650135" s="78"/>
      <c r="C650135" s="77"/>
    </row>
    <row r="650136" spans="2:3" x14ac:dyDescent="0.25">
      <c r="B650136" s="78"/>
      <c r="C650136" s="77"/>
    </row>
    <row r="650246" spans="2:3" x14ac:dyDescent="0.25">
      <c r="B650246" s="78"/>
      <c r="C650246" s="77"/>
    </row>
    <row r="650247" spans="2:3" x14ac:dyDescent="0.25">
      <c r="B650247" s="78"/>
      <c r="C650247" s="77"/>
    </row>
    <row r="650248" spans="2:3" x14ac:dyDescent="0.25">
      <c r="B650248" s="78"/>
      <c r="C650248" s="77"/>
    </row>
    <row r="650249" spans="2:3" x14ac:dyDescent="0.25">
      <c r="B650249" s="78"/>
      <c r="C650249" s="77"/>
    </row>
    <row r="650250" spans="2:3" x14ac:dyDescent="0.25">
      <c r="B650250" s="78"/>
      <c r="C650250" s="77"/>
    </row>
    <row r="650251" spans="2:3" x14ac:dyDescent="0.25">
      <c r="B650251" s="78"/>
      <c r="C650251" s="77"/>
    </row>
    <row r="650252" spans="2:3" x14ac:dyDescent="0.25">
      <c r="B650252" s="78"/>
      <c r="C650252" s="77"/>
    </row>
    <row r="650253" spans="2:3" x14ac:dyDescent="0.25">
      <c r="B650253" s="78"/>
      <c r="C650253" s="77"/>
    </row>
    <row r="650254" spans="2:3" x14ac:dyDescent="0.25">
      <c r="B650254" s="78"/>
      <c r="C650254" s="77"/>
    </row>
    <row r="650255" spans="2:3" x14ac:dyDescent="0.25">
      <c r="B650255" s="78"/>
      <c r="C650255" s="77"/>
    </row>
    <row r="650256" spans="2:3" x14ac:dyDescent="0.25">
      <c r="B650256" s="78"/>
      <c r="C650256" s="77"/>
    </row>
    <row r="650257" spans="2:3" x14ac:dyDescent="0.25">
      <c r="B650257" s="78"/>
      <c r="C650257" s="77"/>
    </row>
    <row r="650258" spans="2:3" x14ac:dyDescent="0.25">
      <c r="B650258" s="78"/>
      <c r="C650258" s="77"/>
    </row>
    <row r="650368" spans="2:3" x14ac:dyDescent="0.25">
      <c r="B650368" s="78"/>
      <c r="C650368" s="77"/>
    </row>
    <row r="650369" spans="2:3" x14ac:dyDescent="0.25">
      <c r="B650369" s="78"/>
      <c r="C650369" s="77"/>
    </row>
    <row r="650370" spans="2:3" x14ac:dyDescent="0.25">
      <c r="B650370" s="78"/>
      <c r="C650370" s="77"/>
    </row>
    <row r="650371" spans="2:3" x14ac:dyDescent="0.25">
      <c r="B650371" s="78"/>
      <c r="C650371" s="77"/>
    </row>
    <row r="650372" spans="2:3" x14ac:dyDescent="0.25">
      <c r="B650372" s="78"/>
      <c r="C650372" s="77"/>
    </row>
    <row r="650373" spans="2:3" x14ac:dyDescent="0.25">
      <c r="B650373" s="78"/>
      <c r="C650373" s="77"/>
    </row>
    <row r="650374" spans="2:3" x14ac:dyDescent="0.25">
      <c r="B650374" s="78"/>
      <c r="C650374" s="77"/>
    </row>
    <row r="650375" spans="2:3" x14ac:dyDescent="0.25">
      <c r="B650375" s="78"/>
      <c r="C650375" s="77"/>
    </row>
    <row r="650376" spans="2:3" x14ac:dyDescent="0.25">
      <c r="B650376" s="78"/>
      <c r="C650376" s="77"/>
    </row>
    <row r="650377" spans="2:3" x14ac:dyDescent="0.25">
      <c r="B650377" s="78"/>
      <c r="C650377" s="77"/>
    </row>
    <row r="650378" spans="2:3" x14ac:dyDescent="0.25">
      <c r="B650378" s="78"/>
      <c r="C650378" s="77"/>
    </row>
    <row r="650379" spans="2:3" x14ac:dyDescent="0.25">
      <c r="B650379" s="78"/>
      <c r="C650379" s="77"/>
    </row>
    <row r="650380" spans="2:3" x14ac:dyDescent="0.25">
      <c r="B650380" s="78"/>
      <c r="C650380" s="77"/>
    </row>
    <row r="650490" spans="2:3" x14ac:dyDescent="0.25">
      <c r="B650490" s="78"/>
      <c r="C650490" s="77"/>
    </row>
    <row r="650491" spans="2:3" x14ac:dyDescent="0.25">
      <c r="B650491" s="78"/>
      <c r="C650491" s="77"/>
    </row>
    <row r="650492" spans="2:3" x14ac:dyDescent="0.25">
      <c r="B650492" s="78"/>
      <c r="C650492" s="77"/>
    </row>
    <row r="650493" spans="2:3" x14ac:dyDescent="0.25">
      <c r="B650493" s="78"/>
      <c r="C650493" s="77"/>
    </row>
    <row r="650494" spans="2:3" x14ac:dyDescent="0.25">
      <c r="B650494" s="78"/>
      <c r="C650494" s="77"/>
    </row>
    <row r="650495" spans="2:3" x14ac:dyDescent="0.25">
      <c r="B650495" s="78"/>
      <c r="C650495" s="77"/>
    </row>
    <row r="650496" spans="2:3" x14ac:dyDescent="0.25">
      <c r="B650496" s="78"/>
      <c r="C650496" s="77"/>
    </row>
    <row r="650497" spans="2:3" x14ac:dyDescent="0.25">
      <c r="B650497" s="78"/>
      <c r="C650497" s="77"/>
    </row>
    <row r="650498" spans="2:3" x14ac:dyDescent="0.25">
      <c r="B650498" s="78"/>
      <c r="C650498" s="77"/>
    </row>
    <row r="650499" spans="2:3" x14ac:dyDescent="0.25">
      <c r="B650499" s="78"/>
      <c r="C650499" s="77"/>
    </row>
    <row r="650500" spans="2:3" x14ac:dyDescent="0.25">
      <c r="B650500" s="78"/>
      <c r="C650500" s="77"/>
    </row>
    <row r="650501" spans="2:3" x14ac:dyDescent="0.25">
      <c r="B650501" s="78"/>
      <c r="C650501" s="77"/>
    </row>
    <row r="650502" spans="2:3" x14ac:dyDescent="0.25">
      <c r="B650502" s="78"/>
      <c r="C650502" s="77"/>
    </row>
    <row r="650612" spans="2:3" x14ac:dyDescent="0.25">
      <c r="B650612" s="78"/>
      <c r="C650612" s="77"/>
    </row>
    <row r="650613" spans="2:3" x14ac:dyDescent="0.25">
      <c r="B650613" s="78"/>
      <c r="C650613" s="77"/>
    </row>
    <row r="650614" spans="2:3" x14ac:dyDescent="0.25">
      <c r="B650614" s="78"/>
      <c r="C650614" s="77"/>
    </row>
    <row r="650615" spans="2:3" x14ac:dyDescent="0.25">
      <c r="B650615" s="78"/>
      <c r="C650615" s="77"/>
    </row>
    <row r="650616" spans="2:3" x14ac:dyDescent="0.25">
      <c r="B650616" s="78"/>
      <c r="C650616" s="77"/>
    </row>
    <row r="650617" spans="2:3" x14ac:dyDescent="0.25">
      <c r="B650617" s="78"/>
      <c r="C650617" s="77"/>
    </row>
    <row r="650618" spans="2:3" x14ac:dyDescent="0.25">
      <c r="B650618" s="78"/>
      <c r="C650618" s="77"/>
    </row>
    <row r="650619" spans="2:3" x14ac:dyDescent="0.25">
      <c r="B650619" s="78"/>
      <c r="C650619" s="77"/>
    </row>
    <row r="650620" spans="2:3" x14ac:dyDescent="0.25">
      <c r="B650620" s="78"/>
      <c r="C650620" s="77"/>
    </row>
    <row r="650621" spans="2:3" x14ac:dyDescent="0.25">
      <c r="B650621" s="78"/>
      <c r="C650621" s="77"/>
    </row>
    <row r="650622" spans="2:3" x14ac:dyDescent="0.25">
      <c r="B650622" s="78"/>
      <c r="C650622" s="77"/>
    </row>
    <row r="650623" spans="2:3" x14ac:dyDescent="0.25">
      <c r="B650623" s="78"/>
      <c r="C650623" s="77"/>
    </row>
    <row r="650624" spans="2:3" x14ac:dyDescent="0.25">
      <c r="B650624" s="78"/>
      <c r="C650624" s="77"/>
    </row>
    <row r="650734" spans="2:3" x14ac:dyDescent="0.25">
      <c r="B650734" s="78"/>
      <c r="C650734" s="77"/>
    </row>
    <row r="650735" spans="2:3" x14ac:dyDescent="0.25">
      <c r="B650735" s="78"/>
      <c r="C650735" s="77"/>
    </row>
    <row r="650736" spans="2:3" x14ac:dyDescent="0.25">
      <c r="B650736" s="78"/>
      <c r="C650736" s="77"/>
    </row>
    <row r="650737" spans="2:3" x14ac:dyDescent="0.25">
      <c r="B650737" s="78"/>
      <c r="C650737" s="77"/>
    </row>
    <row r="650738" spans="2:3" x14ac:dyDescent="0.25">
      <c r="B650738" s="78"/>
      <c r="C650738" s="77"/>
    </row>
    <row r="650739" spans="2:3" x14ac:dyDescent="0.25">
      <c r="B650739" s="78"/>
      <c r="C650739" s="77"/>
    </row>
    <row r="650740" spans="2:3" x14ac:dyDescent="0.25">
      <c r="B650740" s="78"/>
      <c r="C650740" s="77"/>
    </row>
    <row r="650741" spans="2:3" x14ac:dyDescent="0.25">
      <c r="B650741" s="78"/>
      <c r="C650741" s="77"/>
    </row>
    <row r="650742" spans="2:3" x14ac:dyDescent="0.25">
      <c r="B650742" s="78"/>
      <c r="C650742" s="77"/>
    </row>
    <row r="650743" spans="2:3" x14ac:dyDescent="0.25">
      <c r="B650743" s="78"/>
      <c r="C650743" s="77"/>
    </row>
    <row r="650744" spans="2:3" x14ac:dyDescent="0.25">
      <c r="B650744" s="78"/>
      <c r="C650744" s="77"/>
    </row>
    <row r="650745" spans="2:3" x14ac:dyDescent="0.25">
      <c r="B650745" s="78"/>
      <c r="C650745" s="77"/>
    </row>
    <row r="650746" spans="2:3" x14ac:dyDescent="0.25">
      <c r="B650746" s="78"/>
      <c r="C650746" s="77"/>
    </row>
    <row r="650856" spans="2:3" x14ac:dyDescent="0.25">
      <c r="B650856" s="78"/>
      <c r="C650856" s="77"/>
    </row>
    <row r="650857" spans="2:3" x14ac:dyDescent="0.25">
      <c r="B650857" s="78"/>
      <c r="C650857" s="77"/>
    </row>
    <row r="650858" spans="2:3" x14ac:dyDescent="0.25">
      <c r="B650858" s="78"/>
      <c r="C650858" s="77"/>
    </row>
    <row r="650859" spans="2:3" x14ac:dyDescent="0.25">
      <c r="B650859" s="78"/>
      <c r="C650859" s="77"/>
    </row>
    <row r="650860" spans="2:3" x14ac:dyDescent="0.25">
      <c r="B650860" s="78"/>
      <c r="C650860" s="77"/>
    </row>
    <row r="650861" spans="2:3" x14ac:dyDescent="0.25">
      <c r="B650861" s="78"/>
      <c r="C650861" s="77"/>
    </row>
    <row r="650862" spans="2:3" x14ac:dyDescent="0.25">
      <c r="B650862" s="78"/>
      <c r="C650862" s="77"/>
    </row>
    <row r="650863" spans="2:3" x14ac:dyDescent="0.25">
      <c r="B650863" s="78"/>
      <c r="C650863" s="77"/>
    </row>
    <row r="650864" spans="2:3" x14ac:dyDescent="0.25">
      <c r="B650864" s="78"/>
      <c r="C650864" s="77"/>
    </row>
    <row r="650865" spans="2:3" x14ac:dyDescent="0.25">
      <c r="B650865" s="78"/>
      <c r="C650865" s="77"/>
    </row>
    <row r="650866" spans="2:3" x14ac:dyDescent="0.25">
      <c r="B650866" s="78"/>
      <c r="C650866" s="77"/>
    </row>
    <row r="650867" spans="2:3" x14ac:dyDescent="0.25">
      <c r="B650867" s="78"/>
      <c r="C650867" s="77"/>
    </row>
    <row r="650868" spans="2:3" x14ac:dyDescent="0.25">
      <c r="B650868" s="78"/>
      <c r="C650868" s="77"/>
    </row>
    <row r="650978" spans="2:3" x14ac:dyDescent="0.25">
      <c r="B650978" s="78"/>
      <c r="C650978" s="77"/>
    </row>
    <row r="650979" spans="2:3" x14ac:dyDescent="0.25">
      <c r="B650979" s="78"/>
      <c r="C650979" s="77"/>
    </row>
    <row r="650980" spans="2:3" x14ac:dyDescent="0.25">
      <c r="B650980" s="78"/>
      <c r="C650980" s="77"/>
    </row>
    <row r="650981" spans="2:3" x14ac:dyDescent="0.25">
      <c r="B650981" s="78"/>
      <c r="C650981" s="77"/>
    </row>
    <row r="650982" spans="2:3" x14ac:dyDescent="0.25">
      <c r="B650982" s="78"/>
      <c r="C650982" s="77"/>
    </row>
    <row r="650983" spans="2:3" x14ac:dyDescent="0.25">
      <c r="B650983" s="78"/>
      <c r="C650983" s="77"/>
    </row>
    <row r="650984" spans="2:3" x14ac:dyDescent="0.25">
      <c r="B650984" s="78"/>
      <c r="C650984" s="77"/>
    </row>
    <row r="650985" spans="2:3" x14ac:dyDescent="0.25">
      <c r="B650985" s="78"/>
      <c r="C650985" s="77"/>
    </row>
    <row r="650986" spans="2:3" x14ac:dyDescent="0.25">
      <c r="B650986" s="78"/>
      <c r="C650986" s="77"/>
    </row>
    <row r="650987" spans="2:3" x14ac:dyDescent="0.25">
      <c r="B650987" s="78"/>
      <c r="C650987" s="77"/>
    </row>
    <row r="650988" spans="2:3" x14ac:dyDescent="0.25">
      <c r="B650988" s="78"/>
      <c r="C650988" s="77"/>
    </row>
    <row r="650989" spans="2:3" x14ac:dyDescent="0.25">
      <c r="B650989" s="78"/>
      <c r="C650989" s="77"/>
    </row>
    <row r="650990" spans="2:3" x14ac:dyDescent="0.25">
      <c r="B650990" s="78"/>
      <c r="C650990" s="77"/>
    </row>
    <row r="651100" spans="2:3" x14ac:dyDescent="0.25">
      <c r="B651100" s="78"/>
      <c r="C651100" s="77"/>
    </row>
    <row r="651101" spans="2:3" x14ac:dyDescent="0.25">
      <c r="B651101" s="78"/>
      <c r="C651101" s="77"/>
    </row>
    <row r="651102" spans="2:3" x14ac:dyDescent="0.25">
      <c r="B651102" s="78"/>
      <c r="C651102" s="77"/>
    </row>
    <row r="651103" spans="2:3" x14ac:dyDescent="0.25">
      <c r="B651103" s="78"/>
      <c r="C651103" s="77"/>
    </row>
    <row r="651104" spans="2:3" x14ac:dyDescent="0.25">
      <c r="B651104" s="78"/>
      <c r="C651104" s="77"/>
    </row>
    <row r="651105" spans="2:3" x14ac:dyDescent="0.25">
      <c r="B651105" s="78"/>
      <c r="C651105" s="77"/>
    </row>
    <row r="651106" spans="2:3" x14ac:dyDescent="0.25">
      <c r="B651106" s="78"/>
      <c r="C651106" s="77"/>
    </row>
    <row r="651107" spans="2:3" x14ac:dyDescent="0.25">
      <c r="B651107" s="78"/>
      <c r="C651107" s="77"/>
    </row>
    <row r="651108" spans="2:3" x14ac:dyDescent="0.25">
      <c r="B651108" s="78"/>
      <c r="C651108" s="77"/>
    </row>
    <row r="651109" spans="2:3" x14ac:dyDescent="0.25">
      <c r="B651109" s="78"/>
      <c r="C651109" s="77"/>
    </row>
    <row r="651110" spans="2:3" x14ac:dyDescent="0.25">
      <c r="B651110" s="78"/>
      <c r="C651110" s="77"/>
    </row>
    <row r="651111" spans="2:3" x14ac:dyDescent="0.25">
      <c r="B651111" s="78"/>
      <c r="C651111" s="77"/>
    </row>
    <row r="651112" spans="2:3" x14ac:dyDescent="0.25">
      <c r="B651112" s="78"/>
      <c r="C651112" s="77"/>
    </row>
    <row r="651222" spans="2:3" x14ac:dyDescent="0.25">
      <c r="B651222" s="78"/>
      <c r="C651222" s="77"/>
    </row>
    <row r="651223" spans="2:3" x14ac:dyDescent="0.25">
      <c r="B651223" s="78"/>
      <c r="C651223" s="77"/>
    </row>
    <row r="651224" spans="2:3" x14ac:dyDescent="0.25">
      <c r="B651224" s="78"/>
      <c r="C651224" s="77"/>
    </row>
    <row r="651225" spans="2:3" x14ac:dyDescent="0.25">
      <c r="B651225" s="78"/>
      <c r="C651225" s="77"/>
    </row>
    <row r="651226" spans="2:3" x14ac:dyDescent="0.25">
      <c r="B651226" s="78"/>
      <c r="C651226" s="77"/>
    </row>
    <row r="651227" spans="2:3" x14ac:dyDescent="0.25">
      <c r="B651227" s="78"/>
      <c r="C651227" s="77"/>
    </row>
    <row r="651228" spans="2:3" x14ac:dyDescent="0.25">
      <c r="B651228" s="78"/>
      <c r="C651228" s="77"/>
    </row>
    <row r="651229" spans="2:3" x14ac:dyDescent="0.25">
      <c r="B651229" s="78"/>
      <c r="C651229" s="77"/>
    </row>
    <row r="651230" spans="2:3" x14ac:dyDescent="0.25">
      <c r="B651230" s="78"/>
      <c r="C651230" s="77"/>
    </row>
    <row r="651231" spans="2:3" x14ac:dyDescent="0.25">
      <c r="B651231" s="78"/>
      <c r="C651231" s="77"/>
    </row>
    <row r="651232" spans="2:3" x14ac:dyDescent="0.25">
      <c r="B651232" s="78"/>
      <c r="C651232" s="77"/>
    </row>
    <row r="651233" spans="2:3" x14ac:dyDescent="0.25">
      <c r="B651233" s="78"/>
      <c r="C651233" s="77"/>
    </row>
    <row r="651234" spans="2:3" x14ac:dyDescent="0.25">
      <c r="B651234" s="78"/>
      <c r="C651234" s="77"/>
    </row>
    <row r="651344" spans="2:3" x14ac:dyDescent="0.25">
      <c r="B651344" s="78"/>
      <c r="C651344" s="77"/>
    </row>
    <row r="651345" spans="2:3" x14ac:dyDescent="0.25">
      <c r="B651345" s="78"/>
      <c r="C651345" s="77"/>
    </row>
    <row r="651346" spans="2:3" x14ac:dyDescent="0.25">
      <c r="B651346" s="78"/>
      <c r="C651346" s="77"/>
    </row>
    <row r="651347" spans="2:3" x14ac:dyDescent="0.25">
      <c r="B651347" s="78"/>
      <c r="C651347" s="77"/>
    </row>
    <row r="651348" spans="2:3" x14ac:dyDescent="0.25">
      <c r="B651348" s="78"/>
      <c r="C651348" s="77"/>
    </row>
    <row r="651349" spans="2:3" x14ac:dyDescent="0.25">
      <c r="B651349" s="78"/>
      <c r="C651349" s="77"/>
    </row>
    <row r="651350" spans="2:3" x14ac:dyDescent="0.25">
      <c r="B651350" s="78"/>
      <c r="C651350" s="77"/>
    </row>
    <row r="651351" spans="2:3" x14ac:dyDescent="0.25">
      <c r="B651351" s="78"/>
      <c r="C651351" s="77"/>
    </row>
    <row r="651352" spans="2:3" x14ac:dyDescent="0.25">
      <c r="B651352" s="78"/>
      <c r="C651352" s="77"/>
    </row>
    <row r="651353" spans="2:3" x14ac:dyDescent="0.25">
      <c r="B651353" s="78"/>
      <c r="C651353" s="77"/>
    </row>
    <row r="651354" spans="2:3" x14ac:dyDescent="0.25">
      <c r="B651354" s="78"/>
      <c r="C651354" s="77"/>
    </row>
    <row r="651355" spans="2:3" x14ac:dyDescent="0.25">
      <c r="B651355" s="78"/>
      <c r="C651355" s="77"/>
    </row>
    <row r="651356" spans="2:3" x14ac:dyDescent="0.25">
      <c r="B651356" s="78"/>
      <c r="C651356" s="77"/>
    </row>
    <row r="651466" spans="2:3" x14ac:dyDescent="0.25">
      <c r="B651466" s="78"/>
      <c r="C651466" s="77"/>
    </row>
    <row r="651467" spans="2:3" x14ac:dyDescent="0.25">
      <c r="B651467" s="78"/>
      <c r="C651467" s="77"/>
    </row>
    <row r="651468" spans="2:3" x14ac:dyDescent="0.25">
      <c r="B651468" s="78"/>
      <c r="C651468" s="77"/>
    </row>
    <row r="651469" spans="2:3" x14ac:dyDescent="0.25">
      <c r="B651469" s="78"/>
      <c r="C651469" s="77"/>
    </row>
    <row r="651470" spans="2:3" x14ac:dyDescent="0.25">
      <c r="B651470" s="78"/>
      <c r="C651470" s="77"/>
    </row>
    <row r="651471" spans="2:3" x14ac:dyDescent="0.25">
      <c r="B651471" s="78"/>
      <c r="C651471" s="77"/>
    </row>
    <row r="651472" spans="2:3" x14ac:dyDescent="0.25">
      <c r="B651472" s="78"/>
      <c r="C651472" s="77"/>
    </row>
    <row r="651473" spans="2:3" x14ac:dyDescent="0.25">
      <c r="B651473" s="78"/>
      <c r="C651473" s="77"/>
    </row>
    <row r="651474" spans="2:3" x14ac:dyDescent="0.25">
      <c r="B651474" s="78"/>
      <c r="C651474" s="77"/>
    </row>
    <row r="651475" spans="2:3" x14ac:dyDescent="0.25">
      <c r="B651475" s="78"/>
      <c r="C651475" s="77"/>
    </row>
    <row r="651476" spans="2:3" x14ac:dyDescent="0.25">
      <c r="B651476" s="78"/>
      <c r="C651476" s="77"/>
    </row>
    <row r="651477" spans="2:3" x14ac:dyDescent="0.25">
      <c r="B651477" s="78"/>
      <c r="C651477" s="77"/>
    </row>
    <row r="651478" spans="2:3" x14ac:dyDescent="0.25">
      <c r="B651478" s="78"/>
      <c r="C651478" s="77"/>
    </row>
    <row r="651588" spans="2:3" x14ac:dyDescent="0.25">
      <c r="B651588" s="78"/>
      <c r="C651588" s="77"/>
    </row>
    <row r="651589" spans="2:3" x14ac:dyDescent="0.25">
      <c r="B651589" s="78"/>
      <c r="C651589" s="77"/>
    </row>
    <row r="651590" spans="2:3" x14ac:dyDescent="0.25">
      <c r="B651590" s="78"/>
      <c r="C651590" s="77"/>
    </row>
    <row r="651591" spans="2:3" x14ac:dyDescent="0.25">
      <c r="B651591" s="78"/>
      <c r="C651591" s="77"/>
    </row>
    <row r="651592" spans="2:3" x14ac:dyDescent="0.25">
      <c r="B651592" s="78"/>
      <c r="C651592" s="77"/>
    </row>
    <row r="651593" spans="2:3" x14ac:dyDescent="0.25">
      <c r="B651593" s="78"/>
      <c r="C651593" s="77"/>
    </row>
    <row r="651594" spans="2:3" x14ac:dyDescent="0.25">
      <c r="B651594" s="78"/>
      <c r="C651594" s="77"/>
    </row>
    <row r="651595" spans="2:3" x14ac:dyDescent="0.25">
      <c r="B651595" s="78"/>
      <c r="C651595" s="77"/>
    </row>
    <row r="651596" spans="2:3" x14ac:dyDescent="0.25">
      <c r="B651596" s="78"/>
      <c r="C651596" s="77"/>
    </row>
    <row r="651597" spans="2:3" x14ac:dyDescent="0.25">
      <c r="B651597" s="78"/>
      <c r="C651597" s="77"/>
    </row>
    <row r="651598" spans="2:3" x14ac:dyDescent="0.25">
      <c r="B651598" s="78"/>
      <c r="C651598" s="77"/>
    </row>
    <row r="651599" spans="2:3" x14ac:dyDescent="0.25">
      <c r="B651599" s="78"/>
      <c r="C651599" s="77"/>
    </row>
    <row r="651600" spans="2:3" x14ac:dyDescent="0.25">
      <c r="B651600" s="78"/>
      <c r="C651600" s="77"/>
    </row>
    <row r="651710" spans="2:3" x14ac:dyDescent="0.25">
      <c r="B651710" s="78"/>
      <c r="C651710" s="77"/>
    </row>
    <row r="651711" spans="2:3" x14ac:dyDescent="0.25">
      <c r="B651711" s="78"/>
      <c r="C651711" s="77"/>
    </row>
    <row r="651712" spans="2:3" x14ac:dyDescent="0.25">
      <c r="B651712" s="78"/>
      <c r="C651712" s="77"/>
    </row>
    <row r="651713" spans="2:3" x14ac:dyDescent="0.25">
      <c r="B651713" s="78"/>
      <c r="C651713" s="77"/>
    </row>
    <row r="651714" spans="2:3" x14ac:dyDescent="0.25">
      <c r="B651714" s="78"/>
      <c r="C651714" s="77"/>
    </row>
    <row r="651715" spans="2:3" x14ac:dyDescent="0.25">
      <c r="B651715" s="78"/>
      <c r="C651715" s="77"/>
    </row>
    <row r="651716" spans="2:3" x14ac:dyDescent="0.25">
      <c r="B651716" s="78"/>
      <c r="C651716" s="77"/>
    </row>
    <row r="651717" spans="2:3" x14ac:dyDescent="0.25">
      <c r="B651717" s="78"/>
      <c r="C651717" s="77"/>
    </row>
    <row r="651718" spans="2:3" x14ac:dyDescent="0.25">
      <c r="B651718" s="78"/>
      <c r="C651718" s="77"/>
    </row>
    <row r="651719" spans="2:3" x14ac:dyDescent="0.25">
      <c r="B651719" s="78"/>
      <c r="C651719" s="77"/>
    </row>
    <row r="651720" spans="2:3" x14ac:dyDescent="0.25">
      <c r="B651720" s="78"/>
      <c r="C651720" s="77"/>
    </row>
    <row r="651721" spans="2:3" x14ac:dyDescent="0.25">
      <c r="B651721" s="78"/>
      <c r="C651721" s="77"/>
    </row>
    <row r="651722" spans="2:3" x14ac:dyDescent="0.25">
      <c r="B651722" s="78"/>
      <c r="C651722" s="77"/>
    </row>
    <row r="651832" spans="2:3" x14ac:dyDescent="0.25">
      <c r="B651832" s="78"/>
      <c r="C651832" s="77"/>
    </row>
    <row r="651833" spans="2:3" x14ac:dyDescent="0.25">
      <c r="B651833" s="78"/>
      <c r="C651833" s="77"/>
    </row>
    <row r="651834" spans="2:3" x14ac:dyDescent="0.25">
      <c r="B651834" s="78"/>
      <c r="C651834" s="77"/>
    </row>
    <row r="651835" spans="2:3" x14ac:dyDescent="0.25">
      <c r="B651835" s="78"/>
      <c r="C651835" s="77"/>
    </row>
    <row r="651836" spans="2:3" x14ac:dyDescent="0.25">
      <c r="B651836" s="78"/>
      <c r="C651836" s="77"/>
    </row>
    <row r="651837" spans="2:3" x14ac:dyDescent="0.25">
      <c r="B651837" s="78"/>
      <c r="C651837" s="77"/>
    </row>
    <row r="651838" spans="2:3" x14ac:dyDescent="0.25">
      <c r="B651838" s="78"/>
      <c r="C651838" s="77"/>
    </row>
    <row r="651839" spans="2:3" x14ac:dyDescent="0.25">
      <c r="B651839" s="78"/>
      <c r="C651839" s="77"/>
    </row>
    <row r="651840" spans="2:3" x14ac:dyDescent="0.25">
      <c r="B651840" s="78"/>
      <c r="C651840" s="77"/>
    </row>
    <row r="651841" spans="2:3" x14ac:dyDescent="0.25">
      <c r="B651841" s="78"/>
      <c r="C651841" s="77"/>
    </row>
    <row r="651842" spans="2:3" x14ac:dyDescent="0.25">
      <c r="B651842" s="78"/>
      <c r="C651842" s="77"/>
    </row>
    <row r="651843" spans="2:3" x14ac:dyDescent="0.25">
      <c r="B651843" s="78"/>
      <c r="C651843" s="77"/>
    </row>
    <row r="651844" spans="2:3" x14ac:dyDescent="0.25">
      <c r="B651844" s="78"/>
      <c r="C651844" s="77"/>
    </row>
    <row r="651954" spans="2:3" x14ac:dyDescent="0.25">
      <c r="B651954" s="78"/>
      <c r="C651954" s="77"/>
    </row>
    <row r="651955" spans="2:3" x14ac:dyDescent="0.25">
      <c r="B651955" s="78"/>
      <c r="C651955" s="77"/>
    </row>
    <row r="651956" spans="2:3" x14ac:dyDescent="0.25">
      <c r="B651956" s="78"/>
      <c r="C651956" s="77"/>
    </row>
    <row r="651957" spans="2:3" x14ac:dyDescent="0.25">
      <c r="B651957" s="78"/>
      <c r="C651957" s="77"/>
    </row>
    <row r="651958" spans="2:3" x14ac:dyDescent="0.25">
      <c r="B651958" s="78"/>
      <c r="C651958" s="77"/>
    </row>
    <row r="651959" spans="2:3" x14ac:dyDescent="0.25">
      <c r="B651959" s="78"/>
      <c r="C651959" s="77"/>
    </row>
    <row r="651960" spans="2:3" x14ac:dyDescent="0.25">
      <c r="B651960" s="78"/>
      <c r="C651960" s="77"/>
    </row>
    <row r="651961" spans="2:3" x14ac:dyDescent="0.25">
      <c r="B651961" s="78"/>
      <c r="C651961" s="77"/>
    </row>
    <row r="651962" spans="2:3" x14ac:dyDescent="0.25">
      <c r="B651962" s="78"/>
      <c r="C651962" s="77"/>
    </row>
    <row r="651963" spans="2:3" x14ac:dyDescent="0.25">
      <c r="B651963" s="78"/>
      <c r="C651963" s="77"/>
    </row>
    <row r="651964" spans="2:3" x14ac:dyDescent="0.25">
      <c r="B651964" s="78"/>
      <c r="C651964" s="77"/>
    </row>
    <row r="651965" spans="2:3" x14ac:dyDescent="0.25">
      <c r="B651965" s="78"/>
      <c r="C651965" s="77"/>
    </row>
    <row r="651966" spans="2:3" x14ac:dyDescent="0.25">
      <c r="B651966" s="78"/>
      <c r="C651966" s="77"/>
    </row>
    <row r="652076" spans="2:3" x14ac:dyDescent="0.25">
      <c r="B652076" s="78"/>
      <c r="C652076" s="77"/>
    </row>
    <row r="652077" spans="2:3" x14ac:dyDescent="0.25">
      <c r="B652077" s="78"/>
      <c r="C652077" s="77"/>
    </row>
    <row r="652078" spans="2:3" x14ac:dyDescent="0.25">
      <c r="B652078" s="78"/>
      <c r="C652078" s="77"/>
    </row>
    <row r="652079" spans="2:3" x14ac:dyDescent="0.25">
      <c r="B652079" s="78"/>
      <c r="C652079" s="77"/>
    </row>
    <row r="652080" spans="2:3" x14ac:dyDescent="0.25">
      <c r="B652080" s="78"/>
      <c r="C652080" s="77"/>
    </row>
    <row r="652081" spans="2:3" x14ac:dyDescent="0.25">
      <c r="B652081" s="78"/>
      <c r="C652081" s="77"/>
    </row>
    <row r="652082" spans="2:3" x14ac:dyDescent="0.25">
      <c r="B652082" s="78"/>
      <c r="C652082" s="77"/>
    </row>
    <row r="652083" spans="2:3" x14ac:dyDescent="0.25">
      <c r="B652083" s="78"/>
      <c r="C652083" s="77"/>
    </row>
    <row r="652084" spans="2:3" x14ac:dyDescent="0.25">
      <c r="B652084" s="78"/>
      <c r="C652084" s="77"/>
    </row>
    <row r="652085" spans="2:3" x14ac:dyDescent="0.25">
      <c r="B652085" s="78"/>
      <c r="C652085" s="77"/>
    </row>
    <row r="652086" spans="2:3" x14ac:dyDescent="0.25">
      <c r="B652086" s="78"/>
      <c r="C652086" s="77"/>
    </row>
    <row r="652087" spans="2:3" x14ac:dyDescent="0.25">
      <c r="B652087" s="78"/>
      <c r="C652087" s="77"/>
    </row>
    <row r="652088" spans="2:3" x14ac:dyDescent="0.25">
      <c r="B652088" s="78"/>
      <c r="C652088" s="77"/>
    </row>
    <row r="652198" spans="2:3" x14ac:dyDescent="0.25">
      <c r="B652198" s="78"/>
      <c r="C652198" s="77"/>
    </row>
    <row r="652199" spans="2:3" x14ac:dyDescent="0.25">
      <c r="B652199" s="78"/>
      <c r="C652199" s="77"/>
    </row>
    <row r="652200" spans="2:3" x14ac:dyDescent="0.25">
      <c r="B652200" s="78"/>
      <c r="C652200" s="77"/>
    </row>
    <row r="652201" spans="2:3" x14ac:dyDescent="0.25">
      <c r="B652201" s="78"/>
      <c r="C652201" s="77"/>
    </row>
    <row r="652202" spans="2:3" x14ac:dyDescent="0.25">
      <c r="B652202" s="78"/>
      <c r="C652202" s="77"/>
    </row>
    <row r="652203" spans="2:3" x14ac:dyDescent="0.25">
      <c r="B652203" s="78"/>
      <c r="C652203" s="77"/>
    </row>
    <row r="652204" spans="2:3" x14ac:dyDescent="0.25">
      <c r="B652204" s="78"/>
      <c r="C652204" s="77"/>
    </row>
    <row r="652205" spans="2:3" x14ac:dyDescent="0.25">
      <c r="B652205" s="78"/>
      <c r="C652205" s="77"/>
    </row>
    <row r="652206" spans="2:3" x14ac:dyDescent="0.25">
      <c r="B652206" s="78"/>
      <c r="C652206" s="77"/>
    </row>
    <row r="652207" spans="2:3" x14ac:dyDescent="0.25">
      <c r="B652207" s="78"/>
      <c r="C652207" s="77"/>
    </row>
    <row r="652208" spans="2:3" x14ac:dyDescent="0.25">
      <c r="B652208" s="78"/>
      <c r="C652208" s="77"/>
    </row>
    <row r="652209" spans="2:3" x14ac:dyDescent="0.25">
      <c r="B652209" s="78"/>
      <c r="C652209" s="77"/>
    </row>
    <row r="652210" spans="2:3" x14ac:dyDescent="0.25">
      <c r="B652210" s="78"/>
      <c r="C652210" s="77"/>
    </row>
    <row r="652320" spans="2:3" x14ac:dyDescent="0.25">
      <c r="B652320" s="78"/>
      <c r="C652320" s="77"/>
    </row>
    <row r="652321" spans="2:3" x14ac:dyDescent="0.25">
      <c r="B652321" s="78"/>
      <c r="C652321" s="77"/>
    </row>
    <row r="652322" spans="2:3" x14ac:dyDescent="0.25">
      <c r="B652322" s="78"/>
      <c r="C652322" s="77"/>
    </row>
    <row r="652323" spans="2:3" x14ac:dyDescent="0.25">
      <c r="B652323" s="78"/>
      <c r="C652323" s="77"/>
    </row>
    <row r="652324" spans="2:3" x14ac:dyDescent="0.25">
      <c r="B652324" s="78"/>
      <c r="C652324" s="77"/>
    </row>
    <row r="652325" spans="2:3" x14ac:dyDescent="0.25">
      <c r="B652325" s="78"/>
      <c r="C652325" s="77"/>
    </row>
    <row r="652326" spans="2:3" x14ac:dyDescent="0.25">
      <c r="B652326" s="78"/>
      <c r="C652326" s="77"/>
    </row>
    <row r="652327" spans="2:3" x14ac:dyDescent="0.25">
      <c r="B652327" s="78"/>
      <c r="C652327" s="77"/>
    </row>
    <row r="652328" spans="2:3" x14ac:dyDescent="0.25">
      <c r="B652328" s="78"/>
      <c r="C652328" s="77"/>
    </row>
    <row r="652329" spans="2:3" x14ac:dyDescent="0.25">
      <c r="B652329" s="78"/>
      <c r="C652329" s="77"/>
    </row>
    <row r="652330" spans="2:3" x14ac:dyDescent="0.25">
      <c r="B652330" s="78"/>
      <c r="C652330" s="77"/>
    </row>
    <row r="652331" spans="2:3" x14ac:dyDescent="0.25">
      <c r="B652331" s="78"/>
      <c r="C652331" s="77"/>
    </row>
    <row r="652332" spans="2:3" x14ac:dyDescent="0.25">
      <c r="B652332" s="78"/>
      <c r="C652332" s="77"/>
    </row>
    <row r="652442" spans="2:3" x14ac:dyDescent="0.25">
      <c r="B652442" s="78"/>
      <c r="C652442" s="77"/>
    </row>
    <row r="652443" spans="2:3" x14ac:dyDescent="0.25">
      <c r="B652443" s="78"/>
      <c r="C652443" s="77"/>
    </row>
    <row r="652444" spans="2:3" x14ac:dyDescent="0.25">
      <c r="B652444" s="78"/>
      <c r="C652444" s="77"/>
    </row>
    <row r="652445" spans="2:3" x14ac:dyDescent="0.25">
      <c r="B652445" s="78"/>
      <c r="C652445" s="77"/>
    </row>
    <row r="652446" spans="2:3" x14ac:dyDescent="0.25">
      <c r="B652446" s="78"/>
      <c r="C652446" s="77"/>
    </row>
    <row r="652447" spans="2:3" x14ac:dyDescent="0.25">
      <c r="B652447" s="78"/>
      <c r="C652447" s="77"/>
    </row>
    <row r="652448" spans="2:3" x14ac:dyDescent="0.25">
      <c r="B652448" s="78"/>
      <c r="C652448" s="77"/>
    </row>
    <row r="652449" spans="2:3" x14ac:dyDescent="0.25">
      <c r="B652449" s="78"/>
      <c r="C652449" s="77"/>
    </row>
    <row r="652450" spans="2:3" x14ac:dyDescent="0.25">
      <c r="B652450" s="78"/>
      <c r="C652450" s="77"/>
    </row>
    <row r="652451" spans="2:3" x14ac:dyDescent="0.25">
      <c r="B652451" s="78"/>
      <c r="C652451" s="77"/>
    </row>
    <row r="652452" spans="2:3" x14ac:dyDescent="0.25">
      <c r="B652452" s="78"/>
      <c r="C652452" s="77"/>
    </row>
    <row r="652453" spans="2:3" x14ac:dyDescent="0.25">
      <c r="B652453" s="78"/>
      <c r="C652453" s="77"/>
    </row>
    <row r="652454" spans="2:3" x14ac:dyDescent="0.25">
      <c r="B652454" s="78"/>
      <c r="C652454" s="77"/>
    </row>
    <row r="652564" spans="2:3" x14ac:dyDescent="0.25">
      <c r="B652564" s="78"/>
      <c r="C652564" s="77"/>
    </row>
    <row r="652565" spans="2:3" x14ac:dyDescent="0.25">
      <c r="B652565" s="78"/>
      <c r="C652565" s="77"/>
    </row>
    <row r="652566" spans="2:3" x14ac:dyDescent="0.25">
      <c r="B652566" s="78"/>
      <c r="C652566" s="77"/>
    </row>
    <row r="652567" spans="2:3" x14ac:dyDescent="0.25">
      <c r="B652567" s="78"/>
      <c r="C652567" s="77"/>
    </row>
    <row r="652568" spans="2:3" x14ac:dyDescent="0.25">
      <c r="B652568" s="78"/>
      <c r="C652568" s="77"/>
    </row>
    <row r="652569" spans="2:3" x14ac:dyDescent="0.25">
      <c r="B652569" s="78"/>
      <c r="C652569" s="77"/>
    </row>
    <row r="652570" spans="2:3" x14ac:dyDescent="0.25">
      <c r="B652570" s="78"/>
      <c r="C652570" s="77"/>
    </row>
    <row r="652571" spans="2:3" x14ac:dyDescent="0.25">
      <c r="B652571" s="78"/>
      <c r="C652571" s="77"/>
    </row>
    <row r="652572" spans="2:3" x14ac:dyDescent="0.25">
      <c r="B652572" s="78"/>
      <c r="C652572" s="77"/>
    </row>
    <row r="652573" spans="2:3" x14ac:dyDescent="0.25">
      <c r="B652573" s="78"/>
      <c r="C652573" s="77"/>
    </row>
    <row r="652574" spans="2:3" x14ac:dyDescent="0.25">
      <c r="B652574" s="78"/>
      <c r="C652574" s="77"/>
    </row>
    <row r="652575" spans="2:3" x14ac:dyDescent="0.25">
      <c r="B652575" s="78"/>
      <c r="C652575" s="77"/>
    </row>
    <row r="652576" spans="2:3" x14ac:dyDescent="0.25">
      <c r="B652576" s="78"/>
      <c r="C652576" s="77"/>
    </row>
    <row r="652686" spans="2:3" x14ac:dyDescent="0.25">
      <c r="B652686" s="78"/>
      <c r="C652686" s="77"/>
    </row>
    <row r="652687" spans="2:3" x14ac:dyDescent="0.25">
      <c r="B652687" s="78"/>
      <c r="C652687" s="77"/>
    </row>
    <row r="652688" spans="2:3" x14ac:dyDescent="0.25">
      <c r="B652688" s="78"/>
      <c r="C652688" s="77"/>
    </row>
    <row r="652689" spans="2:3" x14ac:dyDescent="0.25">
      <c r="B652689" s="78"/>
      <c r="C652689" s="77"/>
    </row>
    <row r="652690" spans="2:3" x14ac:dyDescent="0.25">
      <c r="B652690" s="78"/>
      <c r="C652690" s="77"/>
    </row>
    <row r="652691" spans="2:3" x14ac:dyDescent="0.25">
      <c r="B652691" s="78"/>
      <c r="C652691" s="77"/>
    </row>
    <row r="652692" spans="2:3" x14ac:dyDescent="0.25">
      <c r="B652692" s="78"/>
      <c r="C652692" s="77"/>
    </row>
    <row r="652693" spans="2:3" x14ac:dyDescent="0.25">
      <c r="B652693" s="78"/>
      <c r="C652693" s="77"/>
    </row>
    <row r="652694" spans="2:3" x14ac:dyDescent="0.25">
      <c r="B652694" s="78"/>
      <c r="C652694" s="77"/>
    </row>
    <row r="652695" spans="2:3" x14ac:dyDescent="0.25">
      <c r="B652695" s="78"/>
      <c r="C652695" s="77"/>
    </row>
    <row r="652696" spans="2:3" x14ac:dyDescent="0.25">
      <c r="B652696" s="78"/>
      <c r="C652696" s="77"/>
    </row>
    <row r="652697" spans="2:3" x14ac:dyDescent="0.25">
      <c r="B652697" s="78"/>
      <c r="C652697" s="77"/>
    </row>
    <row r="652698" spans="2:3" x14ac:dyDescent="0.25">
      <c r="B652698" s="78"/>
      <c r="C652698" s="77"/>
    </row>
    <row r="652808" spans="2:3" x14ac:dyDescent="0.25">
      <c r="B652808" s="78"/>
      <c r="C652808" s="77"/>
    </row>
    <row r="652809" spans="2:3" x14ac:dyDescent="0.25">
      <c r="B652809" s="78"/>
      <c r="C652809" s="77"/>
    </row>
    <row r="652810" spans="2:3" x14ac:dyDescent="0.25">
      <c r="B652810" s="78"/>
      <c r="C652810" s="77"/>
    </row>
    <row r="652811" spans="2:3" x14ac:dyDescent="0.25">
      <c r="B652811" s="78"/>
      <c r="C652811" s="77"/>
    </row>
    <row r="652812" spans="2:3" x14ac:dyDescent="0.25">
      <c r="B652812" s="78"/>
      <c r="C652812" s="77"/>
    </row>
    <row r="652813" spans="2:3" x14ac:dyDescent="0.25">
      <c r="B652813" s="78"/>
      <c r="C652813" s="77"/>
    </row>
    <row r="652814" spans="2:3" x14ac:dyDescent="0.25">
      <c r="B652814" s="78"/>
      <c r="C652814" s="77"/>
    </row>
    <row r="652815" spans="2:3" x14ac:dyDescent="0.25">
      <c r="B652815" s="78"/>
      <c r="C652815" s="77"/>
    </row>
    <row r="652816" spans="2:3" x14ac:dyDescent="0.25">
      <c r="B652816" s="78"/>
      <c r="C652816" s="77"/>
    </row>
    <row r="652817" spans="2:3" x14ac:dyDescent="0.25">
      <c r="B652817" s="78"/>
      <c r="C652817" s="77"/>
    </row>
    <row r="652818" spans="2:3" x14ac:dyDescent="0.25">
      <c r="B652818" s="78"/>
      <c r="C652818" s="77"/>
    </row>
    <row r="652819" spans="2:3" x14ac:dyDescent="0.25">
      <c r="B652819" s="78"/>
      <c r="C652819" s="77"/>
    </row>
    <row r="652820" spans="2:3" x14ac:dyDescent="0.25">
      <c r="B652820" s="78"/>
      <c r="C652820" s="77"/>
    </row>
    <row r="652930" spans="2:3" x14ac:dyDescent="0.25">
      <c r="B652930" s="78"/>
      <c r="C652930" s="77"/>
    </row>
    <row r="652931" spans="2:3" x14ac:dyDescent="0.25">
      <c r="B652931" s="78"/>
      <c r="C652931" s="77"/>
    </row>
    <row r="652932" spans="2:3" x14ac:dyDescent="0.25">
      <c r="B652932" s="78"/>
      <c r="C652932" s="77"/>
    </row>
    <row r="652933" spans="2:3" x14ac:dyDescent="0.25">
      <c r="B652933" s="78"/>
      <c r="C652933" s="77"/>
    </row>
    <row r="652934" spans="2:3" x14ac:dyDescent="0.25">
      <c r="B652934" s="78"/>
      <c r="C652934" s="77"/>
    </row>
    <row r="652935" spans="2:3" x14ac:dyDescent="0.25">
      <c r="B652935" s="78"/>
      <c r="C652935" s="77"/>
    </row>
    <row r="652936" spans="2:3" x14ac:dyDescent="0.25">
      <c r="B652936" s="78"/>
      <c r="C652936" s="77"/>
    </row>
    <row r="652937" spans="2:3" x14ac:dyDescent="0.25">
      <c r="B652937" s="78"/>
      <c r="C652937" s="77"/>
    </row>
    <row r="652938" spans="2:3" x14ac:dyDescent="0.25">
      <c r="B652938" s="78"/>
      <c r="C652938" s="77"/>
    </row>
    <row r="652939" spans="2:3" x14ac:dyDescent="0.25">
      <c r="B652939" s="78"/>
      <c r="C652939" s="77"/>
    </row>
    <row r="652940" spans="2:3" x14ac:dyDescent="0.25">
      <c r="B652940" s="78"/>
      <c r="C652940" s="77"/>
    </row>
    <row r="652941" spans="2:3" x14ac:dyDescent="0.25">
      <c r="B652941" s="78"/>
      <c r="C652941" s="77"/>
    </row>
    <row r="652942" spans="2:3" x14ac:dyDescent="0.25">
      <c r="B652942" s="78"/>
      <c r="C652942" s="77"/>
    </row>
    <row r="653052" spans="2:3" x14ac:dyDescent="0.25">
      <c r="B653052" s="78"/>
      <c r="C653052" s="77"/>
    </row>
    <row r="653053" spans="2:3" x14ac:dyDescent="0.25">
      <c r="B653053" s="78"/>
      <c r="C653053" s="77"/>
    </row>
    <row r="653054" spans="2:3" x14ac:dyDescent="0.25">
      <c r="B653054" s="78"/>
      <c r="C653054" s="77"/>
    </row>
    <row r="653055" spans="2:3" x14ac:dyDescent="0.25">
      <c r="B653055" s="78"/>
      <c r="C653055" s="77"/>
    </row>
    <row r="653056" spans="2:3" x14ac:dyDescent="0.25">
      <c r="B653056" s="78"/>
      <c r="C653056" s="77"/>
    </row>
    <row r="653057" spans="2:3" x14ac:dyDescent="0.25">
      <c r="B653057" s="78"/>
      <c r="C653057" s="77"/>
    </row>
    <row r="653058" spans="2:3" x14ac:dyDescent="0.25">
      <c r="B653058" s="78"/>
      <c r="C653058" s="77"/>
    </row>
    <row r="653059" spans="2:3" x14ac:dyDescent="0.25">
      <c r="B653059" s="78"/>
      <c r="C653059" s="77"/>
    </row>
    <row r="653060" spans="2:3" x14ac:dyDescent="0.25">
      <c r="B653060" s="78"/>
      <c r="C653060" s="77"/>
    </row>
    <row r="653061" spans="2:3" x14ac:dyDescent="0.25">
      <c r="B653061" s="78"/>
      <c r="C653061" s="77"/>
    </row>
    <row r="653062" spans="2:3" x14ac:dyDescent="0.25">
      <c r="B653062" s="78"/>
      <c r="C653062" s="77"/>
    </row>
    <row r="653063" spans="2:3" x14ac:dyDescent="0.25">
      <c r="B653063" s="78"/>
      <c r="C653063" s="77"/>
    </row>
    <row r="653064" spans="2:3" x14ac:dyDescent="0.25">
      <c r="B653064" s="78"/>
      <c r="C653064" s="77"/>
    </row>
    <row r="653174" spans="2:3" x14ac:dyDescent="0.25">
      <c r="B653174" s="78"/>
      <c r="C653174" s="77"/>
    </row>
    <row r="653175" spans="2:3" x14ac:dyDescent="0.25">
      <c r="B653175" s="78"/>
      <c r="C653175" s="77"/>
    </row>
    <row r="653176" spans="2:3" x14ac:dyDescent="0.25">
      <c r="B653176" s="78"/>
      <c r="C653176" s="77"/>
    </row>
    <row r="653177" spans="2:3" x14ac:dyDescent="0.25">
      <c r="B653177" s="78"/>
      <c r="C653177" s="77"/>
    </row>
    <row r="653178" spans="2:3" x14ac:dyDescent="0.25">
      <c r="B653178" s="78"/>
      <c r="C653178" s="77"/>
    </row>
    <row r="653179" spans="2:3" x14ac:dyDescent="0.25">
      <c r="B653179" s="78"/>
      <c r="C653179" s="77"/>
    </row>
    <row r="653180" spans="2:3" x14ac:dyDescent="0.25">
      <c r="B653180" s="78"/>
      <c r="C653180" s="77"/>
    </row>
    <row r="653181" spans="2:3" x14ac:dyDescent="0.25">
      <c r="B653181" s="78"/>
      <c r="C653181" s="77"/>
    </row>
    <row r="653182" spans="2:3" x14ac:dyDescent="0.25">
      <c r="B653182" s="78"/>
      <c r="C653182" s="77"/>
    </row>
    <row r="653183" spans="2:3" x14ac:dyDescent="0.25">
      <c r="B653183" s="78"/>
      <c r="C653183" s="77"/>
    </row>
    <row r="653184" spans="2:3" x14ac:dyDescent="0.25">
      <c r="B653184" s="78"/>
      <c r="C653184" s="77"/>
    </row>
    <row r="653185" spans="2:3" x14ac:dyDescent="0.25">
      <c r="B653185" s="78"/>
      <c r="C653185" s="77"/>
    </row>
    <row r="653186" spans="2:3" x14ac:dyDescent="0.25">
      <c r="B653186" s="78"/>
      <c r="C653186" s="77"/>
    </row>
    <row r="653296" spans="2:3" x14ac:dyDescent="0.25">
      <c r="B653296" s="78"/>
      <c r="C653296" s="77"/>
    </row>
    <row r="653297" spans="2:3" x14ac:dyDescent="0.25">
      <c r="B653297" s="78"/>
      <c r="C653297" s="77"/>
    </row>
    <row r="653298" spans="2:3" x14ac:dyDescent="0.25">
      <c r="B653298" s="78"/>
      <c r="C653298" s="77"/>
    </row>
    <row r="653299" spans="2:3" x14ac:dyDescent="0.25">
      <c r="B653299" s="78"/>
      <c r="C653299" s="77"/>
    </row>
    <row r="653300" spans="2:3" x14ac:dyDescent="0.25">
      <c r="B653300" s="78"/>
      <c r="C653300" s="77"/>
    </row>
    <row r="653301" spans="2:3" x14ac:dyDescent="0.25">
      <c r="B653301" s="78"/>
      <c r="C653301" s="77"/>
    </row>
    <row r="653302" spans="2:3" x14ac:dyDescent="0.25">
      <c r="B653302" s="78"/>
      <c r="C653302" s="77"/>
    </row>
    <row r="653303" spans="2:3" x14ac:dyDescent="0.25">
      <c r="B653303" s="78"/>
      <c r="C653303" s="77"/>
    </row>
    <row r="653304" spans="2:3" x14ac:dyDescent="0.25">
      <c r="B653304" s="78"/>
      <c r="C653304" s="77"/>
    </row>
    <row r="653305" spans="2:3" x14ac:dyDescent="0.25">
      <c r="B653305" s="78"/>
      <c r="C653305" s="77"/>
    </row>
    <row r="653306" spans="2:3" x14ac:dyDescent="0.25">
      <c r="B653306" s="78"/>
      <c r="C653306" s="77"/>
    </row>
    <row r="653307" spans="2:3" x14ac:dyDescent="0.25">
      <c r="B653307" s="78"/>
      <c r="C653307" s="77"/>
    </row>
    <row r="653308" spans="2:3" x14ac:dyDescent="0.25">
      <c r="B653308" s="78"/>
      <c r="C653308" s="77"/>
    </row>
    <row r="653418" spans="2:3" x14ac:dyDescent="0.25">
      <c r="B653418" s="78"/>
      <c r="C653418" s="77"/>
    </row>
    <row r="653419" spans="2:3" x14ac:dyDescent="0.25">
      <c r="B653419" s="78"/>
      <c r="C653419" s="77"/>
    </row>
    <row r="653420" spans="2:3" x14ac:dyDescent="0.25">
      <c r="B653420" s="78"/>
      <c r="C653420" s="77"/>
    </row>
    <row r="653421" spans="2:3" x14ac:dyDescent="0.25">
      <c r="B653421" s="78"/>
      <c r="C653421" s="77"/>
    </row>
    <row r="653422" spans="2:3" x14ac:dyDescent="0.25">
      <c r="B653422" s="78"/>
      <c r="C653422" s="77"/>
    </row>
    <row r="653423" spans="2:3" x14ac:dyDescent="0.25">
      <c r="B653423" s="78"/>
      <c r="C653423" s="77"/>
    </row>
    <row r="653424" spans="2:3" x14ac:dyDescent="0.25">
      <c r="B653424" s="78"/>
      <c r="C653424" s="77"/>
    </row>
    <row r="653425" spans="2:3" x14ac:dyDescent="0.25">
      <c r="B653425" s="78"/>
      <c r="C653425" s="77"/>
    </row>
    <row r="653426" spans="2:3" x14ac:dyDescent="0.25">
      <c r="B653426" s="78"/>
      <c r="C653426" s="77"/>
    </row>
    <row r="653427" spans="2:3" x14ac:dyDescent="0.25">
      <c r="B653427" s="78"/>
      <c r="C653427" s="77"/>
    </row>
    <row r="653428" spans="2:3" x14ac:dyDescent="0.25">
      <c r="B653428" s="78"/>
      <c r="C653428" s="77"/>
    </row>
    <row r="653429" spans="2:3" x14ac:dyDescent="0.25">
      <c r="B653429" s="78"/>
      <c r="C653429" s="77"/>
    </row>
    <row r="653430" spans="2:3" x14ac:dyDescent="0.25">
      <c r="B653430" s="78"/>
      <c r="C653430" s="77"/>
    </row>
    <row r="653540" spans="2:3" x14ac:dyDescent="0.25">
      <c r="B653540" s="78"/>
      <c r="C653540" s="77"/>
    </row>
    <row r="653541" spans="2:3" x14ac:dyDescent="0.25">
      <c r="B653541" s="78"/>
      <c r="C653541" s="77"/>
    </row>
    <row r="653542" spans="2:3" x14ac:dyDescent="0.25">
      <c r="B653542" s="78"/>
      <c r="C653542" s="77"/>
    </row>
    <row r="653543" spans="2:3" x14ac:dyDescent="0.25">
      <c r="B653543" s="78"/>
      <c r="C653543" s="77"/>
    </row>
    <row r="653544" spans="2:3" x14ac:dyDescent="0.25">
      <c r="B653544" s="78"/>
      <c r="C653544" s="77"/>
    </row>
    <row r="653545" spans="2:3" x14ac:dyDescent="0.25">
      <c r="B653545" s="78"/>
      <c r="C653545" s="77"/>
    </row>
    <row r="653546" spans="2:3" x14ac:dyDescent="0.25">
      <c r="B653546" s="78"/>
      <c r="C653546" s="77"/>
    </row>
    <row r="653547" spans="2:3" x14ac:dyDescent="0.25">
      <c r="B653547" s="78"/>
      <c r="C653547" s="77"/>
    </row>
    <row r="653548" spans="2:3" x14ac:dyDescent="0.25">
      <c r="B653548" s="78"/>
      <c r="C653548" s="77"/>
    </row>
    <row r="653549" spans="2:3" x14ac:dyDescent="0.25">
      <c r="B653549" s="78"/>
      <c r="C653549" s="77"/>
    </row>
    <row r="653550" spans="2:3" x14ac:dyDescent="0.25">
      <c r="B653550" s="78"/>
      <c r="C653550" s="77"/>
    </row>
    <row r="653551" spans="2:3" x14ac:dyDescent="0.25">
      <c r="B653551" s="78"/>
      <c r="C653551" s="77"/>
    </row>
    <row r="653552" spans="2:3" x14ac:dyDescent="0.25">
      <c r="B653552" s="78"/>
      <c r="C653552" s="77"/>
    </row>
    <row r="653662" spans="2:3" x14ac:dyDescent="0.25">
      <c r="B653662" s="78"/>
      <c r="C653662" s="77"/>
    </row>
    <row r="653663" spans="2:3" x14ac:dyDescent="0.25">
      <c r="B653663" s="78"/>
      <c r="C653663" s="77"/>
    </row>
    <row r="653664" spans="2:3" x14ac:dyDescent="0.25">
      <c r="B653664" s="78"/>
      <c r="C653664" s="77"/>
    </row>
    <row r="653665" spans="2:3" x14ac:dyDescent="0.25">
      <c r="B653665" s="78"/>
      <c r="C653665" s="77"/>
    </row>
    <row r="653666" spans="2:3" x14ac:dyDescent="0.25">
      <c r="B653666" s="78"/>
      <c r="C653666" s="77"/>
    </row>
    <row r="653667" spans="2:3" x14ac:dyDescent="0.25">
      <c r="B653667" s="78"/>
      <c r="C653667" s="77"/>
    </row>
    <row r="653668" spans="2:3" x14ac:dyDescent="0.25">
      <c r="B653668" s="78"/>
      <c r="C653668" s="77"/>
    </row>
    <row r="653669" spans="2:3" x14ac:dyDescent="0.25">
      <c r="B653669" s="78"/>
      <c r="C653669" s="77"/>
    </row>
    <row r="653670" spans="2:3" x14ac:dyDescent="0.25">
      <c r="B653670" s="78"/>
      <c r="C653670" s="77"/>
    </row>
    <row r="653671" spans="2:3" x14ac:dyDescent="0.25">
      <c r="B653671" s="78"/>
      <c r="C653671" s="77"/>
    </row>
    <row r="653672" spans="2:3" x14ac:dyDescent="0.25">
      <c r="B653672" s="78"/>
      <c r="C653672" s="77"/>
    </row>
    <row r="653673" spans="2:3" x14ac:dyDescent="0.25">
      <c r="B653673" s="78"/>
      <c r="C653673" s="77"/>
    </row>
    <row r="653674" spans="2:3" x14ac:dyDescent="0.25">
      <c r="B653674" s="78"/>
      <c r="C653674" s="77"/>
    </row>
    <row r="653784" spans="2:3" x14ac:dyDescent="0.25">
      <c r="B653784" s="78"/>
      <c r="C653784" s="77"/>
    </row>
    <row r="653785" spans="2:3" x14ac:dyDescent="0.25">
      <c r="B653785" s="78"/>
      <c r="C653785" s="77"/>
    </row>
    <row r="653786" spans="2:3" x14ac:dyDescent="0.25">
      <c r="B653786" s="78"/>
      <c r="C653786" s="77"/>
    </row>
    <row r="653787" spans="2:3" x14ac:dyDescent="0.25">
      <c r="B653787" s="78"/>
      <c r="C653787" s="77"/>
    </row>
    <row r="653788" spans="2:3" x14ac:dyDescent="0.25">
      <c r="B653788" s="78"/>
      <c r="C653788" s="77"/>
    </row>
    <row r="653789" spans="2:3" x14ac:dyDescent="0.25">
      <c r="B653789" s="78"/>
      <c r="C653789" s="77"/>
    </row>
    <row r="653790" spans="2:3" x14ac:dyDescent="0.25">
      <c r="B653790" s="78"/>
      <c r="C653790" s="77"/>
    </row>
    <row r="653791" spans="2:3" x14ac:dyDescent="0.25">
      <c r="B653791" s="78"/>
      <c r="C653791" s="77"/>
    </row>
    <row r="653792" spans="2:3" x14ac:dyDescent="0.25">
      <c r="B653792" s="78"/>
      <c r="C653792" s="77"/>
    </row>
    <row r="653793" spans="2:3" x14ac:dyDescent="0.25">
      <c r="B653793" s="78"/>
      <c r="C653793" s="77"/>
    </row>
    <row r="653794" spans="2:3" x14ac:dyDescent="0.25">
      <c r="B653794" s="78"/>
      <c r="C653794" s="77"/>
    </row>
    <row r="653795" spans="2:3" x14ac:dyDescent="0.25">
      <c r="B653795" s="78"/>
      <c r="C653795" s="77"/>
    </row>
    <row r="653796" spans="2:3" x14ac:dyDescent="0.25">
      <c r="B653796" s="78"/>
      <c r="C653796" s="77"/>
    </row>
    <row r="653906" spans="2:3" x14ac:dyDescent="0.25">
      <c r="B653906" s="78"/>
      <c r="C653906" s="77"/>
    </row>
    <row r="653907" spans="2:3" x14ac:dyDescent="0.25">
      <c r="B653907" s="78"/>
      <c r="C653907" s="77"/>
    </row>
    <row r="653908" spans="2:3" x14ac:dyDescent="0.25">
      <c r="B653908" s="78"/>
      <c r="C653908" s="77"/>
    </row>
    <row r="653909" spans="2:3" x14ac:dyDescent="0.25">
      <c r="B653909" s="78"/>
      <c r="C653909" s="77"/>
    </row>
    <row r="653910" spans="2:3" x14ac:dyDescent="0.25">
      <c r="B653910" s="78"/>
      <c r="C653910" s="77"/>
    </row>
    <row r="653911" spans="2:3" x14ac:dyDescent="0.25">
      <c r="B653911" s="78"/>
      <c r="C653911" s="77"/>
    </row>
    <row r="653912" spans="2:3" x14ac:dyDescent="0.25">
      <c r="B653912" s="78"/>
      <c r="C653912" s="77"/>
    </row>
    <row r="653913" spans="2:3" x14ac:dyDescent="0.25">
      <c r="B653913" s="78"/>
      <c r="C653913" s="77"/>
    </row>
    <row r="653914" spans="2:3" x14ac:dyDescent="0.25">
      <c r="B653914" s="78"/>
      <c r="C653914" s="77"/>
    </row>
    <row r="653915" spans="2:3" x14ac:dyDescent="0.25">
      <c r="B653915" s="78"/>
      <c r="C653915" s="77"/>
    </row>
    <row r="653916" spans="2:3" x14ac:dyDescent="0.25">
      <c r="B653916" s="78"/>
      <c r="C653916" s="77"/>
    </row>
    <row r="653917" spans="2:3" x14ac:dyDescent="0.25">
      <c r="B653917" s="78"/>
      <c r="C653917" s="77"/>
    </row>
    <row r="653918" spans="2:3" x14ac:dyDescent="0.25">
      <c r="B653918" s="78"/>
      <c r="C653918" s="77"/>
    </row>
    <row r="654028" spans="2:3" x14ac:dyDescent="0.25">
      <c r="B654028" s="78"/>
      <c r="C654028" s="77"/>
    </row>
    <row r="654029" spans="2:3" x14ac:dyDescent="0.25">
      <c r="B654029" s="78"/>
      <c r="C654029" s="77"/>
    </row>
    <row r="654030" spans="2:3" x14ac:dyDescent="0.25">
      <c r="B654030" s="78"/>
      <c r="C654030" s="77"/>
    </row>
    <row r="654031" spans="2:3" x14ac:dyDescent="0.25">
      <c r="B654031" s="78"/>
      <c r="C654031" s="77"/>
    </row>
    <row r="654032" spans="2:3" x14ac:dyDescent="0.25">
      <c r="B654032" s="78"/>
      <c r="C654032" s="77"/>
    </row>
    <row r="654033" spans="2:3" x14ac:dyDescent="0.25">
      <c r="B654033" s="78"/>
      <c r="C654033" s="77"/>
    </row>
    <row r="654034" spans="2:3" x14ac:dyDescent="0.25">
      <c r="B654034" s="78"/>
      <c r="C654034" s="77"/>
    </row>
    <row r="654035" spans="2:3" x14ac:dyDescent="0.25">
      <c r="B654035" s="78"/>
      <c r="C654035" s="77"/>
    </row>
    <row r="654036" spans="2:3" x14ac:dyDescent="0.25">
      <c r="B654036" s="78"/>
      <c r="C654036" s="77"/>
    </row>
    <row r="654037" spans="2:3" x14ac:dyDescent="0.25">
      <c r="B654037" s="78"/>
      <c r="C654037" s="77"/>
    </row>
    <row r="654038" spans="2:3" x14ac:dyDescent="0.25">
      <c r="B654038" s="78"/>
      <c r="C654038" s="77"/>
    </row>
    <row r="654039" spans="2:3" x14ac:dyDescent="0.25">
      <c r="B654039" s="78"/>
      <c r="C654039" s="77"/>
    </row>
    <row r="654040" spans="2:3" x14ac:dyDescent="0.25">
      <c r="B654040" s="78"/>
      <c r="C654040" s="77"/>
    </row>
    <row r="654150" spans="2:3" x14ac:dyDescent="0.25">
      <c r="B654150" s="78"/>
      <c r="C654150" s="77"/>
    </row>
    <row r="654151" spans="2:3" x14ac:dyDescent="0.25">
      <c r="B654151" s="78"/>
      <c r="C654151" s="77"/>
    </row>
    <row r="654152" spans="2:3" x14ac:dyDescent="0.25">
      <c r="B654152" s="78"/>
      <c r="C654152" s="77"/>
    </row>
    <row r="654153" spans="2:3" x14ac:dyDescent="0.25">
      <c r="B654153" s="78"/>
      <c r="C654153" s="77"/>
    </row>
    <row r="654154" spans="2:3" x14ac:dyDescent="0.25">
      <c r="B654154" s="78"/>
      <c r="C654154" s="77"/>
    </row>
    <row r="654155" spans="2:3" x14ac:dyDescent="0.25">
      <c r="B654155" s="78"/>
      <c r="C654155" s="77"/>
    </row>
    <row r="654156" spans="2:3" x14ac:dyDescent="0.25">
      <c r="B654156" s="78"/>
      <c r="C654156" s="77"/>
    </row>
    <row r="654157" spans="2:3" x14ac:dyDescent="0.25">
      <c r="B654157" s="78"/>
      <c r="C654157" s="77"/>
    </row>
    <row r="654158" spans="2:3" x14ac:dyDescent="0.25">
      <c r="B654158" s="78"/>
      <c r="C654158" s="77"/>
    </row>
    <row r="654159" spans="2:3" x14ac:dyDescent="0.25">
      <c r="B654159" s="78"/>
      <c r="C654159" s="77"/>
    </row>
    <row r="654160" spans="2:3" x14ac:dyDescent="0.25">
      <c r="B654160" s="78"/>
      <c r="C654160" s="77"/>
    </row>
    <row r="654161" spans="2:3" x14ac:dyDescent="0.25">
      <c r="B654161" s="78"/>
      <c r="C654161" s="77"/>
    </row>
    <row r="654162" spans="2:3" x14ac:dyDescent="0.25">
      <c r="B654162" s="78"/>
      <c r="C654162" s="77"/>
    </row>
    <row r="654272" spans="2:3" x14ac:dyDescent="0.25">
      <c r="B654272" s="78"/>
      <c r="C654272" s="77"/>
    </row>
    <row r="654273" spans="2:3" x14ac:dyDescent="0.25">
      <c r="B654273" s="78"/>
      <c r="C654273" s="77"/>
    </row>
    <row r="654274" spans="2:3" x14ac:dyDescent="0.25">
      <c r="B654274" s="78"/>
      <c r="C654274" s="77"/>
    </row>
    <row r="654275" spans="2:3" x14ac:dyDescent="0.25">
      <c r="B654275" s="78"/>
      <c r="C654275" s="77"/>
    </row>
    <row r="654276" spans="2:3" x14ac:dyDescent="0.25">
      <c r="B654276" s="78"/>
      <c r="C654276" s="77"/>
    </row>
    <row r="654277" spans="2:3" x14ac:dyDescent="0.25">
      <c r="B654277" s="78"/>
      <c r="C654277" s="77"/>
    </row>
    <row r="654278" spans="2:3" x14ac:dyDescent="0.25">
      <c r="B654278" s="78"/>
      <c r="C654278" s="77"/>
    </row>
    <row r="654279" spans="2:3" x14ac:dyDescent="0.25">
      <c r="B654279" s="78"/>
      <c r="C654279" s="77"/>
    </row>
    <row r="654280" spans="2:3" x14ac:dyDescent="0.25">
      <c r="B654280" s="78"/>
      <c r="C654280" s="77"/>
    </row>
    <row r="654281" spans="2:3" x14ac:dyDescent="0.25">
      <c r="B654281" s="78"/>
      <c r="C654281" s="77"/>
    </row>
    <row r="654282" spans="2:3" x14ac:dyDescent="0.25">
      <c r="B654282" s="78"/>
      <c r="C654282" s="77"/>
    </row>
    <row r="654283" spans="2:3" x14ac:dyDescent="0.25">
      <c r="B654283" s="78"/>
      <c r="C654283" s="77"/>
    </row>
    <row r="654284" spans="2:3" x14ac:dyDescent="0.25">
      <c r="B654284" s="78"/>
      <c r="C654284" s="77"/>
    </row>
    <row r="654394" spans="2:3" x14ac:dyDescent="0.25">
      <c r="B654394" s="78"/>
      <c r="C654394" s="77"/>
    </row>
    <row r="654395" spans="2:3" x14ac:dyDescent="0.25">
      <c r="B654395" s="78"/>
      <c r="C654395" s="77"/>
    </row>
    <row r="654396" spans="2:3" x14ac:dyDescent="0.25">
      <c r="B654396" s="78"/>
      <c r="C654396" s="77"/>
    </row>
    <row r="654397" spans="2:3" x14ac:dyDescent="0.25">
      <c r="B654397" s="78"/>
      <c r="C654397" s="77"/>
    </row>
    <row r="654398" spans="2:3" x14ac:dyDescent="0.25">
      <c r="B654398" s="78"/>
      <c r="C654398" s="77"/>
    </row>
    <row r="654399" spans="2:3" x14ac:dyDescent="0.25">
      <c r="B654399" s="78"/>
      <c r="C654399" s="77"/>
    </row>
    <row r="654400" spans="2:3" x14ac:dyDescent="0.25">
      <c r="B654400" s="78"/>
      <c r="C654400" s="77"/>
    </row>
    <row r="654401" spans="2:3" x14ac:dyDescent="0.25">
      <c r="B654401" s="78"/>
      <c r="C654401" s="77"/>
    </row>
    <row r="654402" spans="2:3" x14ac:dyDescent="0.25">
      <c r="B654402" s="78"/>
      <c r="C654402" s="77"/>
    </row>
    <row r="654403" spans="2:3" x14ac:dyDescent="0.25">
      <c r="B654403" s="78"/>
      <c r="C654403" s="77"/>
    </row>
    <row r="654404" spans="2:3" x14ac:dyDescent="0.25">
      <c r="B654404" s="78"/>
      <c r="C654404" s="77"/>
    </row>
    <row r="654405" spans="2:3" x14ac:dyDescent="0.25">
      <c r="B654405" s="78"/>
      <c r="C654405" s="77"/>
    </row>
    <row r="654406" spans="2:3" x14ac:dyDescent="0.25">
      <c r="B654406" s="78"/>
      <c r="C654406" s="77"/>
    </row>
    <row r="654516" spans="2:3" x14ac:dyDescent="0.25">
      <c r="B654516" s="78"/>
      <c r="C654516" s="77"/>
    </row>
    <row r="654517" spans="2:3" x14ac:dyDescent="0.25">
      <c r="B654517" s="78"/>
      <c r="C654517" s="77"/>
    </row>
    <row r="654518" spans="2:3" x14ac:dyDescent="0.25">
      <c r="B654518" s="78"/>
      <c r="C654518" s="77"/>
    </row>
    <row r="654519" spans="2:3" x14ac:dyDescent="0.25">
      <c r="B654519" s="78"/>
      <c r="C654519" s="77"/>
    </row>
    <row r="654520" spans="2:3" x14ac:dyDescent="0.25">
      <c r="B654520" s="78"/>
      <c r="C654520" s="77"/>
    </row>
    <row r="654521" spans="2:3" x14ac:dyDescent="0.25">
      <c r="B654521" s="78"/>
      <c r="C654521" s="77"/>
    </row>
    <row r="654522" spans="2:3" x14ac:dyDescent="0.25">
      <c r="B654522" s="78"/>
      <c r="C654522" s="77"/>
    </row>
    <row r="654523" spans="2:3" x14ac:dyDescent="0.25">
      <c r="B654523" s="78"/>
      <c r="C654523" s="77"/>
    </row>
    <row r="654524" spans="2:3" x14ac:dyDescent="0.25">
      <c r="B654524" s="78"/>
      <c r="C654524" s="77"/>
    </row>
    <row r="654525" spans="2:3" x14ac:dyDescent="0.25">
      <c r="B654525" s="78"/>
      <c r="C654525" s="77"/>
    </row>
    <row r="654526" spans="2:3" x14ac:dyDescent="0.25">
      <c r="B654526" s="78"/>
      <c r="C654526" s="77"/>
    </row>
    <row r="654527" spans="2:3" x14ac:dyDescent="0.25">
      <c r="B654527" s="78"/>
      <c r="C654527" s="77"/>
    </row>
    <row r="654528" spans="2:3" x14ac:dyDescent="0.25">
      <c r="B654528" s="78"/>
      <c r="C654528" s="77"/>
    </row>
    <row r="654638" spans="2:3" x14ac:dyDescent="0.25">
      <c r="B654638" s="78"/>
      <c r="C654638" s="77"/>
    </row>
    <row r="654639" spans="2:3" x14ac:dyDescent="0.25">
      <c r="B654639" s="78"/>
      <c r="C654639" s="77"/>
    </row>
    <row r="654640" spans="2:3" x14ac:dyDescent="0.25">
      <c r="B654640" s="78"/>
      <c r="C654640" s="77"/>
    </row>
    <row r="654641" spans="2:3" x14ac:dyDescent="0.25">
      <c r="B654641" s="78"/>
      <c r="C654641" s="77"/>
    </row>
    <row r="654642" spans="2:3" x14ac:dyDescent="0.25">
      <c r="B654642" s="78"/>
      <c r="C654642" s="77"/>
    </row>
    <row r="654643" spans="2:3" x14ac:dyDescent="0.25">
      <c r="B654643" s="78"/>
      <c r="C654643" s="77"/>
    </row>
    <row r="654644" spans="2:3" x14ac:dyDescent="0.25">
      <c r="B654644" s="78"/>
      <c r="C654644" s="77"/>
    </row>
    <row r="654645" spans="2:3" x14ac:dyDescent="0.25">
      <c r="B654645" s="78"/>
      <c r="C654645" s="77"/>
    </row>
    <row r="654646" spans="2:3" x14ac:dyDescent="0.25">
      <c r="B654646" s="78"/>
      <c r="C654646" s="77"/>
    </row>
    <row r="654647" spans="2:3" x14ac:dyDescent="0.25">
      <c r="B654647" s="78"/>
      <c r="C654647" s="77"/>
    </row>
    <row r="654648" spans="2:3" x14ac:dyDescent="0.25">
      <c r="B654648" s="78"/>
      <c r="C654648" s="77"/>
    </row>
    <row r="654649" spans="2:3" x14ac:dyDescent="0.25">
      <c r="B654649" s="78"/>
      <c r="C654649" s="77"/>
    </row>
    <row r="654650" spans="2:3" x14ac:dyDescent="0.25">
      <c r="B654650" s="78"/>
      <c r="C654650" s="77"/>
    </row>
    <row r="654760" spans="2:3" x14ac:dyDescent="0.25">
      <c r="B654760" s="78"/>
      <c r="C654760" s="77"/>
    </row>
    <row r="654761" spans="2:3" x14ac:dyDescent="0.25">
      <c r="B654761" s="78"/>
      <c r="C654761" s="77"/>
    </row>
    <row r="654762" spans="2:3" x14ac:dyDescent="0.25">
      <c r="B654762" s="78"/>
      <c r="C654762" s="77"/>
    </row>
    <row r="654763" spans="2:3" x14ac:dyDescent="0.25">
      <c r="B654763" s="78"/>
      <c r="C654763" s="77"/>
    </row>
    <row r="654764" spans="2:3" x14ac:dyDescent="0.25">
      <c r="B654764" s="78"/>
      <c r="C654764" s="77"/>
    </row>
    <row r="654765" spans="2:3" x14ac:dyDescent="0.25">
      <c r="B654765" s="78"/>
      <c r="C654765" s="77"/>
    </row>
    <row r="654766" spans="2:3" x14ac:dyDescent="0.25">
      <c r="B654766" s="78"/>
      <c r="C654766" s="77"/>
    </row>
    <row r="654767" spans="2:3" x14ac:dyDescent="0.25">
      <c r="B654767" s="78"/>
      <c r="C654767" s="77"/>
    </row>
    <row r="654768" spans="2:3" x14ac:dyDescent="0.25">
      <c r="B654768" s="78"/>
      <c r="C654768" s="77"/>
    </row>
    <row r="654769" spans="2:3" x14ac:dyDescent="0.25">
      <c r="B654769" s="78"/>
      <c r="C654769" s="77"/>
    </row>
    <row r="654770" spans="2:3" x14ac:dyDescent="0.25">
      <c r="B654770" s="78"/>
      <c r="C654770" s="77"/>
    </row>
    <row r="654771" spans="2:3" x14ac:dyDescent="0.25">
      <c r="B654771" s="78"/>
      <c r="C654771" s="77"/>
    </row>
    <row r="654772" spans="2:3" x14ac:dyDescent="0.25">
      <c r="B654772" s="78"/>
      <c r="C654772" s="77"/>
    </row>
    <row r="654882" spans="2:3" x14ac:dyDescent="0.25">
      <c r="B654882" s="78"/>
      <c r="C654882" s="77"/>
    </row>
    <row r="654883" spans="2:3" x14ac:dyDescent="0.25">
      <c r="B654883" s="78"/>
      <c r="C654883" s="77"/>
    </row>
    <row r="654884" spans="2:3" x14ac:dyDescent="0.25">
      <c r="B654884" s="78"/>
      <c r="C654884" s="77"/>
    </row>
    <row r="654885" spans="2:3" x14ac:dyDescent="0.25">
      <c r="B654885" s="78"/>
      <c r="C654885" s="77"/>
    </row>
    <row r="654886" spans="2:3" x14ac:dyDescent="0.25">
      <c r="B654886" s="78"/>
      <c r="C654886" s="77"/>
    </row>
    <row r="654887" spans="2:3" x14ac:dyDescent="0.25">
      <c r="B654887" s="78"/>
      <c r="C654887" s="77"/>
    </row>
    <row r="654888" spans="2:3" x14ac:dyDescent="0.25">
      <c r="B654888" s="78"/>
      <c r="C654888" s="77"/>
    </row>
    <row r="654889" spans="2:3" x14ac:dyDescent="0.25">
      <c r="B654889" s="78"/>
      <c r="C654889" s="77"/>
    </row>
    <row r="654890" spans="2:3" x14ac:dyDescent="0.25">
      <c r="B654890" s="78"/>
      <c r="C654890" s="77"/>
    </row>
    <row r="654891" spans="2:3" x14ac:dyDescent="0.25">
      <c r="B654891" s="78"/>
      <c r="C654891" s="77"/>
    </row>
    <row r="654892" spans="2:3" x14ac:dyDescent="0.25">
      <c r="B654892" s="78"/>
      <c r="C654892" s="77"/>
    </row>
    <row r="654893" spans="2:3" x14ac:dyDescent="0.25">
      <c r="B654893" s="78"/>
      <c r="C654893" s="77"/>
    </row>
    <row r="654894" spans="2:3" x14ac:dyDescent="0.25">
      <c r="B654894" s="78"/>
      <c r="C654894" s="77"/>
    </row>
    <row r="655004" spans="2:3" x14ac:dyDescent="0.25">
      <c r="B655004" s="78"/>
      <c r="C655004" s="77"/>
    </row>
    <row r="655005" spans="2:3" x14ac:dyDescent="0.25">
      <c r="B655005" s="78"/>
      <c r="C655005" s="77"/>
    </row>
    <row r="655006" spans="2:3" x14ac:dyDescent="0.25">
      <c r="B655006" s="78"/>
      <c r="C655006" s="77"/>
    </row>
    <row r="655007" spans="2:3" x14ac:dyDescent="0.25">
      <c r="B655007" s="78"/>
      <c r="C655007" s="77"/>
    </row>
    <row r="655008" spans="2:3" x14ac:dyDescent="0.25">
      <c r="B655008" s="78"/>
      <c r="C655008" s="77"/>
    </row>
    <row r="655009" spans="2:3" x14ac:dyDescent="0.25">
      <c r="B655009" s="78"/>
      <c r="C655009" s="77"/>
    </row>
    <row r="655010" spans="2:3" x14ac:dyDescent="0.25">
      <c r="B655010" s="78"/>
      <c r="C655010" s="77"/>
    </row>
    <row r="655011" spans="2:3" x14ac:dyDescent="0.25">
      <c r="B655011" s="78"/>
      <c r="C655011" s="77"/>
    </row>
    <row r="655012" spans="2:3" x14ac:dyDescent="0.25">
      <c r="B655012" s="78"/>
      <c r="C655012" s="77"/>
    </row>
    <row r="655013" spans="2:3" x14ac:dyDescent="0.25">
      <c r="B655013" s="78"/>
      <c r="C655013" s="77"/>
    </row>
    <row r="655014" spans="2:3" x14ac:dyDescent="0.25">
      <c r="B655014" s="78"/>
      <c r="C655014" s="77"/>
    </row>
    <row r="655015" spans="2:3" x14ac:dyDescent="0.25">
      <c r="B655015" s="78"/>
      <c r="C655015" s="77"/>
    </row>
    <row r="655016" spans="2:3" x14ac:dyDescent="0.25">
      <c r="B655016" s="78"/>
      <c r="C655016" s="77"/>
    </row>
    <row r="655126" spans="2:3" x14ac:dyDescent="0.25">
      <c r="B655126" s="78"/>
      <c r="C655126" s="77"/>
    </row>
    <row r="655127" spans="2:3" x14ac:dyDescent="0.25">
      <c r="B655127" s="78"/>
      <c r="C655127" s="77"/>
    </row>
    <row r="655128" spans="2:3" x14ac:dyDescent="0.25">
      <c r="B655128" s="78"/>
      <c r="C655128" s="77"/>
    </row>
    <row r="655129" spans="2:3" x14ac:dyDescent="0.25">
      <c r="B655129" s="78"/>
      <c r="C655129" s="77"/>
    </row>
    <row r="655130" spans="2:3" x14ac:dyDescent="0.25">
      <c r="B655130" s="78"/>
      <c r="C655130" s="77"/>
    </row>
    <row r="655131" spans="2:3" x14ac:dyDescent="0.25">
      <c r="B655131" s="78"/>
      <c r="C655131" s="77"/>
    </row>
    <row r="655132" spans="2:3" x14ac:dyDescent="0.25">
      <c r="B655132" s="78"/>
      <c r="C655132" s="77"/>
    </row>
    <row r="655133" spans="2:3" x14ac:dyDescent="0.25">
      <c r="B655133" s="78"/>
      <c r="C655133" s="77"/>
    </row>
    <row r="655134" spans="2:3" x14ac:dyDescent="0.25">
      <c r="B655134" s="78"/>
      <c r="C655134" s="77"/>
    </row>
    <row r="655135" spans="2:3" x14ac:dyDescent="0.25">
      <c r="B655135" s="78"/>
      <c r="C655135" s="77"/>
    </row>
    <row r="655136" spans="2:3" x14ac:dyDescent="0.25">
      <c r="B655136" s="78"/>
      <c r="C655136" s="77"/>
    </row>
    <row r="655137" spans="2:3" x14ac:dyDescent="0.25">
      <c r="B655137" s="78"/>
      <c r="C655137" s="77"/>
    </row>
    <row r="655138" spans="2:3" x14ac:dyDescent="0.25">
      <c r="B655138" s="78"/>
      <c r="C655138" s="77"/>
    </row>
    <row r="655248" spans="2:3" x14ac:dyDescent="0.25">
      <c r="B655248" s="78"/>
      <c r="C655248" s="77"/>
    </row>
    <row r="655249" spans="2:3" x14ac:dyDescent="0.25">
      <c r="B655249" s="78"/>
      <c r="C655249" s="77"/>
    </row>
    <row r="655250" spans="2:3" x14ac:dyDescent="0.25">
      <c r="B655250" s="78"/>
      <c r="C655250" s="77"/>
    </row>
    <row r="655251" spans="2:3" x14ac:dyDescent="0.25">
      <c r="B655251" s="78"/>
      <c r="C655251" s="77"/>
    </row>
    <row r="655252" spans="2:3" x14ac:dyDescent="0.25">
      <c r="B655252" s="78"/>
      <c r="C655252" s="77"/>
    </row>
    <row r="655253" spans="2:3" x14ac:dyDescent="0.25">
      <c r="B655253" s="78"/>
      <c r="C655253" s="77"/>
    </row>
    <row r="655254" spans="2:3" x14ac:dyDescent="0.25">
      <c r="B655254" s="78"/>
      <c r="C655254" s="77"/>
    </row>
    <row r="655255" spans="2:3" x14ac:dyDescent="0.25">
      <c r="B655255" s="78"/>
      <c r="C655255" s="77"/>
    </row>
    <row r="655256" spans="2:3" x14ac:dyDescent="0.25">
      <c r="B655256" s="78"/>
      <c r="C655256" s="77"/>
    </row>
    <row r="655257" spans="2:3" x14ac:dyDescent="0.25">
      <c r="B655257" s="78"/>
      <c r="C655257" s="77"/>
    </row>
    <row r="655258" spans="2:3" x14ac:dyDescent="0.25">
      <c r="B655258" s="78"/>
      <c r="C655258" s="77"/>
    </row>
    <row r="655259" spans="2:3" x14ac:dyDescent="0.25">
      <c r="B655259" s="78"/>
      <c r="C655259" s="77"/>
    </row>
    <row r="655260" spans="2:3" x14ac:dyDescent="0.25">
      <c r="B655260" s="78"/>
      <c r="C655260" s="77"/>
    </row>
    <row r="655370" spans="2:3" x14ac:dyDescent="0.25">
      <c r="B655370" s="78"/>
      <c r="C655370" s="77"/>
    </row>
    <row r="655371" spans="2:3" x14ac:dyDescent="0.25">
      <c r="B655371" s="78"/>
      <c r="C655371" s="77"/>
    </row>
    <row r="655372" spans="2:3" x14ac:dyDescent="0.25">
      <c r="B655372" s="78"/>
      <c r="C655372" s="77"/>
    </row>
    <row r="655373" spans="2:3" x14ac:dyDescent="0.25">
      <c r="B655373" s="78"/>
      <c r="C655373" s="77"/>
    </row>
    <row r="655374" spans="2:3" x14ac:dyDescent="0.25">
      <c r="B655374" s="78"/>
      <c r="C655374" s="77"/>
    </row>
    <row r="655375" spans="2:3" x14ac:dyDescent="0.25">
      <c r="B655375" s="78"/>
      <c r="C655375" s="77"/>
    </row>
    <row r="655376" spans="2:3" x14ac:dyDescent="0.25">
      <c r="B655376" s="78"/>
      <c r="C655376" s="77"/>
    </row>
    <row r="655377" spans="2:3" x14ac:dyDescent="0.25">
      <c r="B655377" s="78"/>
      <c r="C655377" s="77"/>
    </row>
    <row r="655378" spans="2:3" x14ac:dyDescent="0.25">
      <c r="B655378" s="78"/>
      <c r="C655378" s="77"/>
    </row>
    <row r="655379" spans="2:3" x14ac:dyDescent="0.25">
      <c r="B655379" s="78"/>
      <c r="C655379" s="77"/>
    </row>
    <row r="655380" spans="2:3" x14ac:dyDescent="0.25">
      <c r="B655380" s="78"/>
      <c r="C655380" s="77"/>
    </row>
    <row r="655381" spans="2:3" x14ac:dyDescent="0.25">
      <c r="B655381" s="78"/>
      <c r="C655381" s="77"/>
    </row>
    <row r="655382" spans="2:3" x14ac:dyDescent="0.25">
      <c r="B655382" s="78"/>
      <c r="C655382" s="77"/>
    </row>
    <row r="655492" spans="2:3" x14ac:dyDescent="0.25">
      <c r="B655492" s="78"/>
      <c r="C655492" s="77"/>
    </row>
    <row r="655493" spans="2:3" x14ac:dyDescent="0.25">
      <c r="B655493" s="78"/>
      <c r="C655493" s="77"/>
    </row>
    <row r="655494" spans="2:3" x14ac:dyDescent="0.25">
      <c r="B655494" s="78"/>
      <c r="C655494" s="77"/>
    </row>
    <row r="655495" spans="2:3" x14ac:dyDescent="0.25">
      <c r="B655495" s="78"/>
      <c r="C655495" s="77"/>
    </row>
    <row r="655496" spans="2:3" x14ac:dyDescent="0.25">
      <c r="B655496" s="78"/>
      <c r="C655496" s="77"/>
    </row>
    <row r="655497" spans="2:3" x14ac:dyDescent="0.25">
      <c r="B655497" s="78"/>
      <c r="C655497" s="77"/>
    </row>
    <row r="655498" spans="2:3" x14ac:dyDescent="0.25">
      <c r="B655498" s="78"/>
      <c r="C655498" s="77"/>
    </row>
    <row r="655499" spans="2:3" x14ac:dyDescent="0.25">
      <c r="B655499" s="78"/>
      <c r="C655499" s="77"/>
    </row>
    <row r="655500" spans="2:3" x14ac:dyDescent="0.25">
      <c r="B655500" s="78"/>
      <c r="C655500" s="77"/>
    </row>
    <row r="655501" spans="2:3" x14ac:dyDescent="0.25">
      <c r="B655501" s="78"/>
      <c r="C655501" s="77"/>
    </row>
    <row r="655502" spans="2:3" x14ac:dyDescent="0.25">
      <c r="B655502" s="78"/>
      <c r="C655502" s="77"/>
    </row>
    <row r="655503" spans="2:3" x14ac:dyDescent="0.25">
      <c r="B655503" s="78"/>
      <c r="C655503" s="77"/>
    </row>
    <row r="655504" spans="2:3" x14ac:dyDescent="0.25">
      <c r="B655504" s="78"/>
      <c r="C655504" s="77"/>
    </row>
    <row r="655614" spans="2:3" x14ac:dyDescent="0.25">
      <c r="B655614" s="78"/>
      <c r="C655614" s="77"/>
    </row>
    <row r="655615" spans="2:3" x14ac:dyDescent="0.25">
      <c r="B655615" s="78"/>
      <c r="C655615" s="77"/>
    </row>
    <row r="655616" spans="2:3" x14ac:dyDescent="0.25">
      <c r="B655616" s="78"/>
      <c r="C655616" s="77"/>
    </row>
    <row r="655617" spans="2:3" x14ac:dyDescent="0.25">
      <c r="B655617" s="78"/>
      <c r="C655617" s="77"/>
    </row>
    <row r="655618" spans="2:3" x14ac:dyDescent="0.25">
      <c r="B655618" s="78"/>
      <c r="C655618" s="77"/>
    </row>
    <row r="655619" spans="2:3" x14ac:dyDescent="0.25">
      <c r="B655619" s="78"/>
      <c r="C655619" s="77"/>
    </row>
    <row r="655620" spans="2:3" x14ac:dyDescent="0.25">
      <c r="B655620" s="78"/>
      <c r="C655620" s="77"/>
    </row>
    <row r="655621" spans="2:3" x14ac:dyDescent="0.25">
      <c r="B655621" s="78"/>
      <c r="C655621" s="77"/>
    </row>
    <row r="655622" spans="2:3" x14ac:dyDescent="0.25">
      <c r="B655622" s="78"/>
      <c r="C655622" s="77"/>
    </row>
    <row r="655623" spans="2:3" x14ac:dyDescent="0.25">
      <c r="B655623" s="78"/>
      <c r="C655623" s="77"/>
    </row>
    <row r="655624" spans="2:3" x14ac:dyDescent="0.25">
      <c r="B655624" s="78"/>
      <c r="C655624" s="77"/>
    </row>
    <row r="655625" spans="2:3" x14ac:dyDescent="0.25">
      <c r="B655625" s="78"/>
      <c r="C655625" s="77"/>
    </row>
    <row r="655626" spans="2:3" x14ac:dyDescent="0.25">
      <c r="B655626" s="78"/>
      <c r="C655626" s="77"/>
    </row>
    <row r="655736" spans="2:3" x14ac:dyDescent="0.25">
      <c r="B655736" s="78"/>
      <c r="C655736" s="77"/>
    </row>
    <row r="655737" spans="2:3" x14ac:dyDescent="0.25">
      <c r="B655737" s="78"/>
      <c r="C655737" s="77"/>
    </row>
    <row r="655738" spans="2:3" x14ac:dyDescent="0.25">
      <c r="B655738" s="78"/>
      <c r="C655738" s="77"/>
    </row>
    <row r="655739" spans="2:3" x14ac:dyDescent="0.25">
      <c r="B655739" s="78"/>
      <c r="C655739" s="77"/>
    </row>
    <row r="655740" spans="2:3" x14ac:dyDescent="0.25">
      <c r="B655740" s="78"/>
      <c r="C655740" s="77"/>
    </row>
    <row r="655741" spans="2:3" x14ac:dyDescent="0.25">
      <c r="B655741" s="78"/>
      <c r="C655741" s="77"/>
    </row>
    <row r="655742" spans="2:3" x14ac:dyDescent="0.25">
      <c r="B655742" s="78"/>
      <c r="C655742" s="77"/>
    </row>
    <row r="655743" spans="2:3" x14ac:dyDescent="0.25">
      <c r="B655743" s="78"/>
      <c r="C655743" s="77"/>
    </row>
    <row r="655744" spans="2:3" x14ac:dyDescent="0.25">
      <c r="B655744" s="78"/>
      <c r="C655744" s="77"/>
    </row>
    <row r="655745" spans="2:3" x14ac:dyDescent="0.25">
      <c r="B655745" s="78"/>
      <c r="C655745" s="77"/>
    </row>
    <row r="655746" spans="2:3" x14ac:dyDescent="0.25">
      <c r="B655746" s="78"/>
      <c r="C655746" s="77"/>
    </row>
    <row r="655747" spans="2:3" x14ac:dyDescent="0.25">
      <c r="B655747" s="78"/>
      <c r="C655747" s="77"/>
    </row>
    <row r="655748" spans="2:3" x14ac:dyDescent="0.25">
      <c r="B655748" s="78"/>
      <c r="C655748" s="77"/>
    </row>
    <row r="655858" spans="2:3" x14ac:dyDescent="0.25">
      <c r="B655858" s="78"/>
      <c r="C655858" s="77"/>
    </row>
    <row r="655859" spans="2:3" x14ac:dyDescent="0.25">
      <c r="B655859" s="78"/>
      <c r="C655859" s="77"/>
    </row>
    <row r="655860" spans="2:3" x14ac:dyDescent="0.25">
      <c r="B655860" s="78"/>
      <c r="C655860" s="77"/>
    </row>
    <row r="655861" spans="2:3" x14ac:dyDescent="0.25">
      <c r="B655861" s="78"/>
      <c r="C655861" s="77"/>
    </row>
    <row r="655862" spans="2:3" x14ac:dyDescent="0.25">
      <c r="B655862" s="78"/>
      <c r="C655862" s="77"/>
    </row>
    <row r="655863" spans="2:3" x14ac:dyDescent="0.25">
      <c r="B655863" s="78"/>
      <c r="C655863" s="77"/>
    </row>
    <row r="655864" spans="2:3" x14ac:dyDescent="0.25">
      <c r="B655864" s="78"/>
      <c r="C655864" s="77"/>
    </row>
    <row r="655865" spans="2:3" x14ac:dyDescent="0.25">
      <c r="B655865" s="78"/>
      <c r="C655865" s="77"/>
    </row>
    <row r="655866" spans="2:3" x14ac:dyDescent="0.25">
      <c r="B655866" s="78"/>
      <c r="C655866" s="77"/>
    </row>
    <row r="655867" spans="2:3" x14ac:dyDescent="0.25">
      <c r="B655867" s="78"/>
      <c r="C655867" s="77"/>
    </row>
    <row r="655868" spans="2:3" x14ac:dyDescent="0.25">
      <c r="B655868" s="78"/>
      <c r="C655868" s="77"/>
    </row>
    <row r="655869" spans="2:3" x14ac:dyDescent="0.25">
      <c r="B655869" s="78"/>
      <c r="C655869" s="77"/>
    </row>
    <row r="655870" spans="2:3" x14ac:dyDescent="0.25">
      <c r="B655870" s="78"/>
      <c r="C655870" s="77"/>
    </row>
    <row r="655980" spans="2:3" x14ac:dyDescent="0.25">
      <c r="B655980" s="78"/>
      <c r="C655980" s="77"/>
    </row>
    <row r="655981" spans="2:3" x14ac:dyDescent="0.25">
      <c r="B655981" s="78"/>
      <c r="C655981" s="77"/>
    </row>
    <row r="655982" spans="2:3" x14ac:dyDescent="0.25">
      <c r="B655982" s="78"/>
      <c r="C655982" s="77"/>
    </row>
    <row r="655983" spans="2:3" x14ac:dyDescent="0.25">
      <c r="B655983" s="78"/>
      <c r="C655983" s="77"/>
    </row>
    <row r="655984" spans="2:3" x14ac:dyDescent="0.25">
      <c r="B655984" s="78"/>
      <c r="C655984" s="77"/>
    </row>
    <row r="655985" spans="2:3" x14ac:dyDescent="0.25">
      <c r="B655985" s="78"/>
      <c r="C655985" s="77"/>
    </row>
    <row r="655986" spans="2:3" x14ac:dyDescent="0.25">
      <c r="B655986" s="78"/>
      <c r="C655986" s="77"/>
    </row>
    <row r="655987" spans="2:3" x14ac:dyDescent="0.25">
      <c r="B655987" s="78"/>
      <c r="C655987" s="77"/>
    </row>
    <row r="655988" spans="2:3" x14ac:dyDescent="0.25">
      <c r="B655988" s="78"/>
      <c r="C655988" s="77"/>
    </row>
    <row r="655989" spans="2:3" x14ac:dyDescent="0.25">
      <c r="B655989" s="78"/>
      <c r="C655989" s="77"/>
    </row>
    <row r="655990" spans="2:3" x14ac:dyDescent="0.25">
      <c r="B655990" s="78"/>
      <c r="C655990" s="77"/>
    </row>
    <row r="655991" spans="2:3" x14ac:dyDescent="0.25">
      <c r="B655991" s="78"/>
      <c r="C655991" s="77"/>
    </row>
    <row r="655992" spans="2:3" x14ac:dyDescent="0.25">
      <c r="B655992" s="78"/>
      <c r="C655992" s="77"/>
    </row>
    <row r="656102" spans="2:3" x14ac:dyDescent="0.25">
      <c r="B656102" s="78"/>
      <c r="C656102" s="77"/>
    </row>
    <row r="656103" spans="2:3" x14ac:dyDescent="0.25">
      <c r="B656103" s="78"/>
      <c r="C656103" s="77"/>
    </row>
    <row r="656104" spans="2:3" x14ac:dyDescent="0.25">
      <c r="B656104" s="78"/>
      <c r="C656104" s="77"/>
    </row>
    <row r="656105" spans="2:3" x14ac:dyDescent="0.25">
      <c r="B656105" s="78"/>
      <c r="C656105" s="77"/>
    </row>
    <row r="656106" spans="2:3" x14ac:dyDescent="0.25">
      <c r="B656106" s="78"/>
      <c r="C656106" s="77"/>
    </row>
    <row r="656107" spans="2:3" x14ac:dyDescent="0.25">
      <c r="B656107" s="78"/>
      <c r="C656107" s="77"/>
    </row>
    <row r="656108" spans="2:3" x14ac:dyDescent="0.25">
      <c r="B656108" s="78"/>
      <c r="C656108" s="77"/>
    </row>
    <row r="656109" spans="2:3" x14ac:dyDescent="0.25">
      <c r="B656109" s="78"/>
      <c r="C656109" s="77"/>
    </row>
    <row r="656110" spans="2:3" x14ac:dyDescent="0.25">
      <c r="B656110" s="78"/>
      <c r="C656110" s="77"/>
    </row>
    <row r="656111" spans="2:3" x14ac:dyDescent="0.25">
      <c r="B656111" s="78"/>
      <c r="C656111" s="77"/>
    </row>
    <row r="656112" spans="2:3" x14ac:dyDescent="0.25">
      <c r="B656112" s="78"/>
      <c r="C656112" s="77"/>
    </row>
    <row r="656113" spans="2:3" x14ac:dyDescent="0.25">
      <c r="B656113" s="78"/>
      <c r="C656113" s="77"/>
    </row>
    <row r="656114" spans="2:3" x14ac:dyDescent="0.25">
      <c r="B656114" s="78"/>
      <c r="C656114" s="77"/>
    </row>
    <row r="656224" spans="2:3" x14ac:dyDescent="0.25">
      <c r="B656224" s="78"/>
      <c r="C656224" s="77"/>
    </row>
    <row r="656225" spans="2:3" x14ac:dyDescent="0.25">
      <c r="B656225" s="78"/>
      <c r="C656225" s="77"/>
    </row>
    <row r="656226" spans="2:3" x14ac:dyDescent="0.25">
      <c r="B656226" s="78"/>
      <c r="C656226" s="77"/>
    </row>
    <row r="656227" spans="2:3" x14ac:dyDescent="0.25">
      <c r="B656227" s="78"/>
      <c r="C656227" s="77"/>
    </row>
    <row r="656228" spans="2:3" x14ac:dyDescent="0.25">
      <c r="B656228" s="78"/>
      <c r="C656228" s="77"/>
    </row>
    <row r="656229" spans="2:3" x14ac:dyDescent="0.25">
      <c r="B656229" s="78"/>
      <c r="C656229" s="77"/>
    </row>
    <row r="656230" spans="2:3" x14ac:dyDescent="0.25">
      <c r="B656230" s="78"/>
      <c r="C656230" s="77"/>
    </row>
    <row r="656231" spans="2:3" x14ac:dyDescent="0.25">
      <c r="B656231" s="78"/>
      <c r="C656231" s="77"/>
    </row>
    <row r="656232" spans="2:3" x14ac:dyDescent="0.25">
      <c r="B656232" s="78"/>
      <c r="C656232" s="77"/>
    </row>
    <row r="656233" spans="2:3" x14ac:dyDescent="0.25">
      <c r="B656233" s="78"/>
      <c r="C656233" s="77"/>
    </row>
    <row r="656234" spans="2:3" x14ac:dyDescent="0.25">
      <c r="B656234" s="78"/>
      <c r="C656234" s="77"/>
    </row>
    <row r="656235" spans="2:3" x14ac:dyDescent="0.25">
      <c r="B656235" s="78"/>
      <c r="C656235" s="77"/>
    </row>
    <row r="656236" spans="2:3" x14ac:dyDescent="0.25">
      <c r="B656236" s="78"/>
      <c r="C656236" s="77"/>
    </row>
    <row r="656346" spans="2:3" x14ac:dyDescent="0.25">
      <c r="B656346" s="78"/>
      <c r="C656346" s="77"/>
    </row>
    <row r="656347" spans="2:3" x14ac:dyDescent="0.25">
      <c r="B656347" s="78"/>
      <c r="C656347" s="77"/>
    </row>
    <row r="656348" spans="2:3" x14ac:dyDescent="0.25">
      <c r="B656348" s="78"/>
      <c r="C656348" s="77"/>
    </row>
    <row r="656349" spans="2:3" x14ac:dyDescent="0.25">
      <c r="B656349" s="78"/>
      <c r="C656349" s="77"/>
    </row>
    <row r="656350" spans="2:3" x14ac:dyDescent="0.25">
      <c r="B656350" s="78"/>
      <c r="C656350" s="77"/>
    </row>
    <row r="656351" spans="2:3" x14ac:dyDescent="0.25">
      <c r="B656351" s="78"/>
      <c r="C656351" s="77"/>
    </row>
    <row r="656352" spans="2:3" x14ac:dyDescent="0.25">
      <c r="B656352" s="78"/>
      <c r="C656352" s="77"/>
    </row>
    <row r="656353" spans="2:3" x14ac:dyDescent="0.25">
      <c r="B656353" s="78"/>
      <c r="C656353" s="77"/>
    </row>
    <row r="656354" spans="2:3" x14ac:dyDescent="0.25">
      <c r="B656354" s="78"/>
      <c r="C656354" s="77"/>
    </row>
    <row r="656355" spans="2:3" x14ac:dyDescent="0.25">
      <c r="B656355" s="78"/>
      <c r="C656355" s="77"/>
    </row>
    <row r="656356" spans="2:3" x14ac:dyDescent="0.25">
      <c r="B656356" s="78"/>
      <c r="C656356" s="77"/>
    </row>
    <row r="656357" spans="2:3" x14ac:dyDescent="0.25">
      <c r="B656357" s="78"/>
      <c r="C656357" s="77"/>
    </row>
    <row r="656358" spans="2:3" x14ac:dyDescent="0.25">
      <c r="B656358" s="78"/>
      <c r="C656358" s="77"/>
    </row>
    <row r="656468" spans="2:3" x14ac:dyDescent="0.25">
      <c r="B656468" s="78"/>
      <c r="C656468" s="77"/>
    </row>
    <row r="656469" spans="2:3" x14ac:dyDescent="0.25">
      <c r="B656469" s="78"/>
      <c r="C656469" s="77"/>
    </row>
    <row r="656470" spans="2:3" x14ac:dyDescent="0.25">
      <c r="B656470" s="78"/>
      <c r="C656470" s="77"/>
    </row>
    <row r="656471" spans="2:3" x14ac:dyDescent="0.25">
      <c r="B656471" s="78"/>
      <c r="C656471" s="77"/>
    </row>
    <row r="656472" spans="2:3" x14ac:dyDescent="0.25">
      <c r="B656472" s="78"/>
      <c r="C656472" s="77"/>
    </row>
    <row r="656473" spans="2:3" x14ac:dyDescent="0.25">
      <c r="B656473" s="78"/>
      <c r="C656473" s="77"/>
    </row>
    <row r="656474" spans="2:3" x14ac:dyDescent="0.25">
      <c r="B656474" s="78"/>
      <c r="C656474" s="77"/>
    </row>
    <row r="656475" spans="2:3" x14ac:dyDescent="0.25">
      <c r="B656475" s="78"/>
      <c r="C656475" s="77"/>
    </row>
    <row r="656476" spans="2:3" x14ac:dyDescent="0.25">
      <c r="B656476" s="78"/>
      <c r="C656476" s="77"/>
    </row>
    <row r="656477" spans="2:3" x14ac:dyDescent="0.25">
      <c r="B656477" s="78"/>
      <c r="C656477" s="77"/>
    </row>
    <row r="656478" spans="2:3" x14ac:dyDescent="0.25">
      <c r="B656478" s="78"/>
      <c r="C656478" s="77"/>
    </row>
    <row r="656479" spans="2:3" x14ac:dyDescent="0.25">
      <c r="B656479" s="78"/>
      <c r="C656479" s="77"/>
    </row>
    <row r="656480" spans="2:3" x14ac:dyDescent="0.25">
      <c r="B656480" s="78"/>
      <c r="C656480" s="77"/>
    </row>
    <row r="656590" spans="2:3" x14ac:dyDescent="0.25">
      <c r="B656590" s="78"/>
      <c r="C656590" s="77"/>
    </row>
    <row r="656591" spans="2:3" x14ac:dyDescent="0.25">
      <c r="B656591" s="78"/>
      <c r="C656591" s="77"/>
    </row>
    <row r="656592" spans="2:3" x14ac:dyDescent="0.25">
      <c r="B656592" s="78"/>
      <c r="C656592" s="77"/>
    </row>
    <row r="656593" spans="2:3" x14ac:dyDescent="0.25">
      <c r="B656593" s="78"/>
      <c r="C656593" s="77"/>
    </row>
    <row r="656594" spans="2:3" x14ac:dyDescent="0.25">
      <c r="B656594" s="78"/>
      <c r="C656594" s="77"/>
    </row>
    <row r="656595" spans="2:3" x14ac:dyDescent="0.25">
      <c r="B656595" s="78"/>
      <c r="C656595" s="77"/>
    </row>
    <row r="656596" spans="2:3" x14ac:dyDescent="0.25">
      <c r="B656596" s="78"/>
      <c r="C656596" s="77"/>
    </row>
    <row r="656597" spans="2:3" x14ac:dyDescent="0.25">
      <c r="B656597" s="78"/>
      <c r="C656597" s="77"/>
    </row>
    <row r="656598" spans="2:3" x14ac:dyDescent="0.25">
      <c r="B656598" s="78"/>
      <c r="C656598" s="77"/>
    </row>
    <row r="656599" spans="2:3" x14ac:dyDescent="0.25">
      <c r="B656599" s="78"/>
      <c r="C656599" s="77"/>
    </row>
    <row r="656600" spans="2:3" x14ac:dyDescent="0.25">
      <c r="B656600" s="78"/>
      <c r="C656600" s="77"/>
    </row>
    <row r="656601" spans="2:3" x14ac:dyDescent="0.25">
      <c r="B656601" s="78"/>
      <c r="C656601" s="77"/>
    </row>
    <row r="656602" spans="2:3" x14ac:dyDescent="0.25">
      <c r="B656602" s="78"/>
      <c r="C656602" s="77"/>
    </row>
    <row r="656712" spans="2:3" x14ac:dyDescent="0.25">
      <c r="B656712" s="78"/>
      <c r="C656712" s="77"/>
    </row>
    <row r="656713" spans="2:3" x14ac:dyDescent="0.25">
      <c r="B656713" s="78"/>
      <c r="C656713" s="77"/>
    </row>
    <row r="656714" spans="2:3" x14ac:dyDescent="0.25">
      <c r="B656714" s="78"/>
      <c r="C656714" s="77"/>
    </row>
    <row r="656715" spans="2:3" x14ac:dyDescent="0.25">
      <c r="B656715" s="78"/>
      <c r="C656715" s="77"/>
    </row>
    <row r="656716" spans="2:3" x14ac:dyDescent="0.25">
      <c r="B656716" s="78"/>
      <c r="C656716" s="77"/>
    </row>
    <row r="656717" spans="2:3" x14ac:dyDescent="0.25">
      <c r="B656717" s="78"/>
      <c r="C656717" s="77"/>
    </row>
    <row r="656718" spans="2:3" x14ac:dyDescent="0.25">
      <c r="B656718" s="78"/>
      <c r="C656718" s="77"/>
    </row>
    <row r="656719" spans="2:3" x14ac:dyDescent="0.25">
      <c r="B656719" s="78"/>
      <c r="C656719" s="77"/>
    </row>
    <row r="656720" spans="2:3" x14ac:dyDescent="0.25">
      <c r="B656720" s="78"/>
      <c r="C656720" s="77"/>
    </row>
    <row r="656721" spans="2:3" x14ac:dyDescent="0.25">
      <c r="B656721" s="78"/>
      <c r="C656721" s="77"/>
    </row>
    <row r="656722" spans="2:3" x14ac:dyDescent="0.25">
      <c r="B656722" s="78"/>
      <c r="C656722" s="77"/>
    </row>
    <row r="656723" spans="2:3" x14ac:dyDescent="0.25">
      <c r="B656723" s="78"/>
      <c r="C656723" s="77"/>
    </row>
    <row r="656724" spans="2:3" x14ac:dyDescent="0.25">
      <c r="B656724" s="78"/>
      <c r="C656724" s="77"/>
    </row>
    <row r="656834" spans="2:3" x14ac:dyDescent="0.25">
      <c r="B656834" s="78"/>
      <c r="C656834" s="77"/>
    </row>
    <row r="656835" spans="2:3" x14ac:dyDescent="0.25">
      <c r="B656835" s="78"/>
      <c r="C656835" s="77"/>
    </row>
    <row r="656836" spans="2:3" x14ac:dyDescent="0.25">
      <c r="B656836" s="78"/>
      <c r="C656836" s="77"/>
    </row>
    <row r="656837" spans="2:3" x14ac:dyDescent="0.25">
      <c r="B656837" s="78"/>
      <c r="C656837" s="77"/>
    </row>
    <row r="656838" spans="2:3" x14ac:dyDescent="0.25">
      <c r="B656838" s="78"/>
      <c r="C656838" s="77"/>
    </row>
    <row r="656839" spans="2:3" x14ac:dyDescent="0.25">
      <c r="B656839" s="78"/>
      <c r="C656839" s="77"/>
    </row>
    <row r="656840" spans="2:3" x14ac:dyDescent="0.25">
      <c r="B656840" s="78"/>
      <c r="C656840" s="77"/>
    </row>
    <row r="656841" spans="2:3" x14ac:dyDescent="0.25">
      <c r="B656841" s="78"/>
      <c r="C656841" s="77"/>
    </row>
    <row r="656842" spans="2:3" x14ac:dyDescent="0.25">
      <c r="B656842" s="78"/>
      <c r="C656842" s="77"/>
    </row>
    <row r="656843" spans="2:3" x14ac:dyDescent="0.25">
      <c r="B656843" s="78"/>
      <c r="C656843" s="77"/>
    </row>
    <row r="656844" spans="2:3" x14ac:dyDescent="0.25">
      <c r="B656844" s="78"/>
      <c r="C656844" s="77"/>
    </row>
    <row r="656845" spans="2:3" x14ac:dyDescent="0.25">
      <c r="B656845" s="78"/>
      <c r="C656845" s="77"/>
    </row>
    <row r="656846" spans="2:3" x14ac:dyDescent="0.25">
      <c r="B656846" s="78"/>
      <c r="C656846" s="77"/>
    </row>
    <row r="656956" spans="2:3" x14ac:dyDescent="0.25">
      <c r="B656956" s="78"/>
      <c r="C656956" s="77"/>
    </row>
    <row r="656957" spans="2:3" x14ac:dyDescent="0.25">
      <c r="B656957" s="78"/>
      <c r="C656957" s="77"/>
    </row>
    <row r="656958" spans="2:3" x14ac:dyDescent="0.25">
      <c r="B656958" s="78"/>
      <c r="C656958" s="77"/>
    </row>
    <row r="656959" spans="2:3" x14ac:dyDescent="0.25">
      <c r="B656959" s="78"/>
      <c r="C656959" s="77"/>
    </row>
    <row r="656960" spans="2:3" x14ac:dyDescent="0.25">
      <c r="B656960" s="78"/>
      <c r="C656960" s="77"/>
    </row>
    <row r="656961" spans="2:3" x14ac:dyDescent="0.25">
      <c r="B656961" s="78"/>
      <c r="C656961" s="77"/>
    </row>
    <row r="656962" spans="2:3" x14ac:dyDescent="0.25">
      <c r="B656962" s="78"/>
      <c r="C656962" s="77"/>
    </row>
    <row r="656963" spans="2:3" x14ac:dyDescent="0.25">
      <c r="B656963" s="78"/>
      <c r="C656963" s="77"/>
    </row>
    <row r="656964" spans="2:3" x14ac:dyDescent="0.25">
      <c r="B656964" s="78"/>
      <c r="C656964" s="77"/>
    </row>
    <row r="656965" spans="2:3" x14ac:dyDescent="0.25">
      <c r="B656965" s="78"/>
      <c r="C656965" s="77"/>
    </row>
    <row r="656966" spans="2:3" x14ac:dyDescent="0.25">
      <c r="B656966" s="78"/>
      <c r="C656966" s="77"/>
    </row>
    <row r="656967" spans="2:3" x14ac:dyDescent="0.25">
      <c r="B656967" s="78"/>
      <c r="C656967" s="77"/>
    </row>
    <row r="656968" spans="2:3" x14ac:dyDescent="0.25">
      <c r="B656968" s="78"/>
      <c r="C656968" s="77"/>
    </row>
    <row r="657078" spans="2:3" x14ac:dyDescent="0.25">
      <c r="B657078" s="78"/>
      <c r="C657078" s="77"/>
    </row>
    <row r="657079" spans="2:3" x14ac:dyDescent="0.25">
      <c r="B657079" s="78"/>
      <c r="C657079" s="77"/>
    </row>
    <row r="657080" spans="2:3" x14ac:dyDescent="0.25">
      <c r="B657080" s="78"/>
      <c r="C657080" s="77"/>
    </row>
    <row r="657081" spans="2:3" x14ac:dyDescent="0.25">
      <c r="B657081" s="78"/>
      <c r="C657081" s="77"/>
    </row>
    <row r="657082" spans="2:3" x14ac:dyDescent="0.25">
      <c r="B657082" s="78"/>
      <c r="C657082" s="77"/>
    </row>
    <row r="657083" spans="2:3" x14ac:dyDescent="0.25">
      <c r="B657083" s="78"/>
      <c r="C657083" s="77"/>
    </row>
    <row r="657084" spans="2:3" x14ac:dyDescent="0.25">
      <c r="B657084" s="78"/>
      <c r="C657084" s="77"/>
    </row>
    <row r="657085" spans="2:3" x14ac:dyDescent="0.25">
      <c r="B657085" s="78"/>
      <c r="C657085" s="77"/>
    </row>
    <row r="657086" spans="2:3" x14ac:dyDescent="0.25">
      <c r="B657086" s="78"/>
      <c r="C657086" s="77"/>
    </row>
    <row r="657087" spans="2:3" x14ac:dyDescent="0.25">
      <c r="B657087" s="78"/>
      <c r="C657087" s="77"/>
    </row>
    <row r="657088" spans="2:3" x14ac:dyDescent="0.25">
      <c r="B657088" s="78"/>
      <c r="C657088" s="77"/>
    </row>
    <row r="657089" spans="2:3" x14ac:dyDescent="0.25">
      <c r="B657089" s="78"/>
      <c r="C657089" s="77"/>
    </row>
    <row r="657090" spans="2:3" x14ac:dyDescent="0.25">
      <c r="B657090" s="78"/>
      <c r="C657090" s="77"/>
    </row>
    <row r="657200" spans="2:3" x14ac:dyDescent="0.25">
      <c r="B657200" s="78"/>
      <c r="C657200" s="77"/>
    </row>
    <row r="657201" spans="2:3" x14ac:dyDescent="0.25">
      <c r="B657201" s="78"/>
      <c r="C657201" s="77"/>
    </row>
    <row r="657202" spans="2:3" x14ac:dyDescent="0.25">
      <c r="B657202" s="78"/>
      <c r="C657202" s="77"/>
    </row>
    <row r="657203" spans="2:3" x14ac:dyDescent="0.25">
      <c r="B657203" s="78"/>
      <c r="C657203" s="77"/>
    </row>
    <row r="657204" spans="2:3" x14ac:dyDescent="0.25">
      <c r="B657204" s="78"/>
      <c r="C657204" s="77"/>
    </row>
    <row r="657205" spans="2:3" x14ac:dyDescent="0.25">
      <c r="B657205" s="78"/>
      <c r="C657205" s="77"/>
    </row>
    <row r="657206" spans="2:3" x14ac:dyDescent="0.25">
      <c r="B657206" s="78"/>
      <c r="C657206" s="77"/>
    </row>
    <row r="657207" spans="2:3" x14ac:dyDescent="0.25">
      <c r="B657207" s="78"/>
      <c r="C657207" s="77"/>
    </row>
    <row r="657208" spans="2:3" x14ac:dyDescent="0.25">
      <c r="B657208" s="78"/>
      <c r="C657208" s="77"/>
    </row>
    <row r="657209" spans="2:3" x14ac:dyDescent="0.25">
      <c r="B657209" s="78"/>
      <c r="C657209" s="77"/>
    </row>
    <row r="657210" spans="2:3" x14ac:dyDescent="0.25">
      <c r="B657210" s="78"/>
      <c r="C657210" s="77"/>
    </row>
    <row r="657211" spans="2:3" x14ac:dyDescent="0.25">
      <c r="B657211" s="78"/>
      <c r="C657211" s="77"/>
    </row>
    <row r="657212" spans="2:3" x14ac:dyDescent="0.25">
      <c r="B657212" s="78"/>
      <c r="C657212" s="77"/>
    </row>
    <row r="657322" spans="2:3" x14ac:dyDescent="0.25">
      <c r="B657322" s="78"/>
      <c r="C657322" s="77"/>
    </row>
    <row r="657323" spans="2:3" x14ac:dyDescent="0.25">
      <c r="B657323" s="78"/>
      <c r="C657323" s="77"/>
    </row>
    <row r="657324" spans="2:3" x14ac:dyDescent="0.25">
      <c r="B657324" s="78"/>
      <c r="C657324" s="77"/>
    </row>
    <row r="657325" spans="2:3" x14ac:dyDescent="0.25">
      <c r="B657325" s="78"/>
      <c r="C657325" s="77"/>
    </row>
    <row r="657326" spans="2:3" x14ac:dyDescent="0.25">
      <c r="B657326" s="78"/>
      <c r="C657326" s="77"/>
    </row>
    <row r="657327" spans="2:3" x14ac:dyDescent="0.25">
      <c r="B657327" s="78"/>
      <c r="C657327" s="77"/>
    </row>
    <row r="657328" spans="2:3" x14ac:dyDescent="0.25">
      <c r="B657328" s="78"/>
      <c r="C657328" s="77"/>
    </row>
    <row r="657329" spans="2:3" x14ac:dyDescent="0.25">
      <c r="B657329" s="78"/>
      <c r="C657329" s="77"/>
    </row>
    <row r="657330" spans="2:3" x14ac:dyDescent="0.25">
      <c r="B657330" s="78"/>
      <c r="C657330" s="77"/>
    </row>
    <row r="657331" spans="2:3" x14ac:dyDescent="0.25">
      <c r="B657331" s="78"/>
      <c r="C657331" s="77"/>
    </row>
    <row r="657332" spans="2:3" x14ac:dyDescent="0.25">
      <c r="B657332" s="78"/>
      <c r="C657332" s="77"/>
    </row>
    <row r="657333" spans="2:3" x14ac:dyDescent="0.25">
      <c r="B657333" s="78"/>
      <c r="C657333" s="77"/>
    </row>
    <row r="657334" spans="2:3" x14ac:dyDescent="0.25">
      <c r="B657334" s="78"/>
      <c r="C657334" s="77"/>
    </row>
    <row r="657444" spans="2:3" x14ac:dyDescent="0.25">
      <c r="B657444" s="78"/>
      <c r="C657444" s="77"/>
    </row>
    <row r="657445" spans="2:3" x14ac:dyDescent="0.25">
      <c r="B657445" s="78"/>
      <c r="C657445" s="77"/>
    </row>
    <row r="657446" spans="2:3" x14ac:dyDescent="0.25">
      <c r="B657446" s="78"/>
      <c r="C657446" s="77"/>
    </row>
    <row r="657447" spans="2:3" x14ac:dyDescent="0.25">
      <c r="B657447" s="78"/>
      <c r="C657447" s="77"/>
    </row>
    <row r="657448" spans="2:3" x14ac:dyDescent="0.25">
      <c r="B657448" s="78"/>
      <c r="C657448" s="77"/>
    </row>
    <row r="657449" spans="2:3" x14ac:dyDescent="0.25">
      <c r="B657449" s="78"/>
      <c r="C657449" s="77"/>
    </row>
    <row r="657450" spans="2:3" x14ac:dyDescent="0.25">
      <c r="B657450" s="78"/>
      <c r="C657450" s="77"/>
    </row>
    <row r="657451" spans="2:3" x14ac:dyDescent="0.25">
      <c r="B657451" s="78"/>
      <c r="C657451" s="77"/>
    </row>
    <row r="657452" spans="2:3" x14ac:dyDescent="0.25">
      <c r="B657452" s="78"/>
      <c r="C657452" s="77"/>
    </row>
    <row r="657453" spans="2:3" x14ac:dyDescent="0.25">
      <c r="B657453" s="78"/>
      <c r="C657453" s="77"/>
    </row>
    <row r="657454" spans="2:3" x14ac:dyDescent="0.25">
      <c r="B657454" s="78"/>
      <c r="C657454" s="77"/>
    </row>
    <row r="657455" spans="2:3" x14ac:dyDescent="0.25">
      <c r="B657455" s="78"/>
      <c r="C657455" s="77"/>
    </row>
    <row r="657456" spans="2:3" x14ac:dyDescent="0.25">
      <c r="B657456" s="78"/>
      <c r="C657456" s="77"/>
    </row>
    <row r="657566" spans="2:3" x14ac:dyDescent="0.25">
      <c r="B657566" s="78"/>
      <c r="C657566" s="77"/>
    </row>
    <row r="657567" spans="2:3" x14ac:dyDescent="0.25">
      <c r="B657567" s="78"/>
      <c r="C657567" s="77"/>
    </row>
    <row r="657568" spans="2:3" x14ac:dyDescent="0.25">
      <c r="B657568" s="78"/>
      <c r="C657568" s="77"/>
    </row>
    <row r="657569" spans="2:3" x14ac:dyDescent="0.25">
      <c r="B657569" s="78"/>
      <c r="C657569" s="77"/>
    </row>
    <row r="657570" spans="2:3" x14ac:dyDescent="0.25">
      <c r="B657570" s="78"/>
      <c r="C657570" s="77"/>
    </row>
    <row r="657571" spans="2:3" x14ac:dyDescent="0.25">
      <c r="B657571" s="78"/>
      <c r="C657571" s="77"/>
    </row>
    <row r="657572" spans="2:3" x14ac:dyDescent="0.25">
      <c r="B657572" s="78"/>
      <c r="C657572" s="77"/>
    </row>
    <row r="657573" spans="2:3" x14ac:dyDescent="0.25">
      <c r="B657573" s="78"/>
      <c r="C657573" s="77"/>
    </row>
    <row r="657574" spans="2:3" x14ac:dyDescent="0.25">
      <c r="B657574" s="78"/>
      <c r="C657574" s="77"/>
    </row>
    <row r="657575" spans="2:3" x14ac:dyDescent="0.25">
      <c r="B657575" s="78"/>
      <c r="C657575" s="77"/>
    </row>
    <row r="657576" spans="2:3" x14ac:dyDescent="0.25">
      <c r="B657576" s="78"/>
      <c r="C657576" s="77"/>
    </row>
    <row r="657577" spans="2:3" x14ac:dyDescent="0.25">
      <c r="B657577" s="78"/>
      <c r="C657577" s="77"/>
    </row>
    <row r="657578" spans="2:3" x14ac:dyDescent="0.25">
      <c r="B657578" s="78"/>
      <c r="C657578" s="77"/>
    </row>
    <row r="657688" spans="2:3" x14ac:dyDescent="0.25">
      <c r="B657688" s="78"/>
      <c r="C657688" s="77"/>
    </row>
    <row r="657689" spans="2:3" x14ac:dyDescent="0.25">
      <c r="B657689" s="78"/>
      <c r="C657689" s="77"/>
    </row>
    <row r="657690" spans="2:3" x14ac:dyDescent="0.25">
      <c r="B657690" s="78"/>
      <c r="C657690" s="77"/>
    </row>
    <row r="657691" spans="2:3" x14ac:dyDescent="0.25">
      <c r="B657691" s="78"/>
      <c r="C657691" s="77"/>
    </row>
    <row r="657692" spans="2:3" x14ac:dyDescent="0.25">
      <c r="B657692" s="78"/>
      <c r="C657692" s="77"/>
    </row>
    <row r="657693" spans="2:3" x14ac:dyDescent="0.25">
      <c r="B657693" s="78"/>
      <c r="C657693" s="77"/>
    </row>
    <row r="657694" spans="2:3" x14ac:dyDescent="0.25">
      <c r="B657694" s="78"/>
      <c r="C657694" s="77"/>
    </row>
    <row r="657695" spans="2:3" x14ac:dyDescent="0.25">
      <c r="B657695" s="78"/>
      <c r="C657695" s="77"/>
    </row>
    <row r="657696" spans="2:3" x14ac:dyDescent="0.25">
      <c r="B657696" s="78"/>
      <c r="C657696" s="77"/>
    </row>
    <row r="657697" spans="2:3" x14ac:dyDescent="0.25">
      <c r="B657697" s="78"/>
      <c r="C657697" s="77"/>
    </row>
    <row r="657698" spans="2:3" x14ac:dyDescent="0.25">
      <c r="B657698" s="78"/>
      <c r="C657698" s="77"/>
    </row>
    <row r="657699" spans="2:3" x14ac:dyDescent="0.25">
      <c r="B657699" s="78"/>
      <c r="C657699" s="77"/>
    </row>
    <row r="657700" spans="2:3" x14ac:dyDescent="0.25">
      <c r="B657700" s="78"/>
      <c r="C657700" s="77"/>
    </row>
    <row r="657810" spans="2:3" x14ac:dyDescent="0.25">
      <c r="B657810" s="78"/>
      <c r="C657810" s="77"/>
    </row>
    <row r="657811" spans="2:3" x14ac:dyDescent="0.25">
      <c r="B657811" s="78"/>
      <c r="C657811" s="77"/>
    </row>
    <row r="657812" spans="2:3" x14ac:dyDescent="0.25">
      <c r="B657812" s="78"/>
      <c r="C657812" s="77"/>
    </row>
    <row r="657813" spans="2:3" x14ac:dyDescent="0.25">
      <c r="B657813" s="78"/>
      <c r="C657813" s="77"/>
    </row>
    <row r="657814" spans="2:3" x14ac:dyDescent="0.25">
      <c r="B657814" s="78"/>
      <c r="C657814" s="77"/>
    </row>
    <row r="657815" spans="2:3" x14ac:dyDescent="0.25">
      <c r="B657815" s="78"/>
      <c r="C657815" s="77"/>
    </row>
    <row r="657816" spans="2:3" x14ac:dyDescent="0.25">
      <c r="B657816" s="78"/>
      <c r="C657816" s="77"/>
    </row>
    <row r="657817" spans="2:3" x14ac:dyDescent="0.25">
      <c r="B657817" s="78"/>
      <c r="C657817" s="77"/>
    </row>
    <row r="657818" spans="2:3" x14ac:dyDescent="0.25">
      <c r="B657818" s="78"/>
      <c r="C657818" s="77"/>
    </row>
    <row r="657819" spans="2:3" x14ac:dyDescent="0.25">
      <c r="B657819" s="78"/>
      <c r="C657819" s="77"/>
    </row>
    <row r="657820" spans="2:3" x14ac:dyDescent="0.25">
      <c r="B657820" s="78"/>
      <c r="C657820" s="77"/>
    </row>
    <row r="657821" spans="2:3" x14ac:dyDescent="0.25">
      <c r="B657821" s="78"/>
      <c r="C657821" s="77"/>
    </row>
    <row r="657822" spans="2:3" x14ac:dyDescent="0.25">
      <c r="B657822" s="78"/>
      <c r="C657822" s="77"/>
    </row>
    <row r="657932" spans="2:3" x14ac:dyDescent="0.25">
      <c r="B657932" s="78"/>
      <c r="C657932" s="77"/>
    </row>
    <row r="657933" spans="2:3" x14ac:dyDescent="0.25">
      <c r="B657933" s="78"/>
      <c r="C657933" s="77"/>
    </row>
    <row r="657934" spans="2:3" x14ac:dyDescent="0.25">
      <c r="B657934" s="78"/>
      <c r="C657934" s="77"/>
    </row>
    <row r="657935" spans="2:3" x14ac:dyDescent="0.25">
      <c r="B657935" s="78"/>
      <c r="C657935" s="77"/>
    </row>
    <row r="657936" spans="2:3" x14ac:dyDescent="0.25">
      <c r="B657936" s="78"/>
      <c r="C657936" s="77"/>
    </row>
    <row r="657937" spans="2:3" x14ac:dyDescent="0.25">
      <c r="B657937" s="78"/>
      <c r="C657937" s="77"/>
    </row>
    <row r="657938" spans="2:3" x14ac:dyDescent="0.25">
      <c r="B657938" s="78"/>
      <c r="C657938" s="77"/>
    </row>
    <row r="657939" spans="2:3" x14ac:dyDescent="0.25">
      <c r="B657939" s="78"/>
      <c r="C657939" s="77"/>
    </row>
    <row r="657940" spans="2:3" x14ac:dyDescent="0.25">
      <c r="B657940" s="78"/>
      <c r="C657940" s="77"/>
    </row>
    <row r="657941" spans="2:3" x14ac:dyDescent="0.25">
      <c r="B657941" s="78"/>
      <c r="C657941" s="77"/>
    </row>
    <row r="657942" spans="2:3" x14ac:dyDescent="0.25">
      <c r="B657942" s="78"/>
      <c r="C657942" s="77"/>
    </row>
    <row r="657943" spans="2:3" x14ac:dyDescent="0.25">
      <c r="B657943" s="78"/>
      <c r="C657943" s="77"/>
    </row>
    <row r="657944" spans="2:3" x14ac:dyDescent="0.25">
      <c r="B657944" s="78"/>
      <c r="C657944" s="77"/>
    </row>
    <row r="658054" spans="2:3" x14ac:dyDescent="0.25">
      <c r="B658054" s="78"/>
      <c r="C658054" s="77"/>
    </row>
    <row r="658055" spans="2:3" x14ac:dyDescent="0.25">
      <c r="B658055" s="78"/>
      <c r="C658055" s="77"/>
    </row>
    <row r="658056" spans="2:3" x14ac:dyDescent="0.25">
      <c r="B658056" s="78"/>
      <c r="C658056" s="77"/>
    </row>
    <row r="658057" spans="2:3" x14ac:dyDescent="0.25">
      <c r="B658057" s="78"/>
      <c r="C658057" s="77"/>
    </row>
    <row r="658058" spans="2:3" x14ac:dyDescent="0.25">
      <c r="B658058" s="78"/>
      <c r="C658058" s="77"/>
    </row>
    <row r="658059" spans="2:3" x14ac:dyDescent="0.25">
      <c r="B658059" s="78"/>
      <c r="C658059" s="77"/>
    </row>
    <row r="658060" spans="2:3" x14ac:dyDescent="0.25">
      <c r="B658060" s="78"/>
      <c r="C658060" s="77"/>
    </row>
    <row r="658061" spans="2:3" x14ac:dyDescent="0.25">
      <c r="B658061" s="78"/>
      <c r="C658061" s="77"/>
    </row>
    <row r="658062" spans="2:3" x14ac:dyDescent="0.25">
      <c r="B658062" s="78"/>
      <c r="C658062" s="77"/>
    </row>
    <row r="658063" spans="2:3" x14ac:dyDescent="0.25">
      <c r="B658063" s="78"/>
      <c r="C658063" s="77"/>
    </row>
    <row r="658064" spans="2:3" x14ac:dyDescent="0.25">
      <c r="B658064" s="78"/>
      <c r="C658064" s="77"/>
    </row>
    <row r="658065" spans="2:3" x14ac:dyDescent="0.25">
      <c r="B658065" s="78"/>
      <c r="C658065" s="77"/>
    </row>
    <row r="658066" spans="2:3" x14ac:dyDescent="0.25">
      <c r="B658066" s="78"/>
      <c r="C658066" s="77"/>
    </row>
    <row r="658176" spans="2:3" x14ac:dyDescent="0.25">
      <c r="B658176" s="78"/>
      <c r="C658176" s="77"/>
    </row>
    <row r="658177" spans="2:3" x14ac:dyDescent="0.25">
      <c r="B658177" s="78"/>
      <c r="C658177" s="77"/>
    </row>
    <row r="658178" spans="2:3" x14ac:dyDescent="0.25">
      <c r="B658178" s="78"/>
      <c r="C658178" s="77"/>
    </row>
    <row r="658179" spans="2:3" x14ac:dyDescent="0.25">
      <c r="B658179" s="78"/>
      <c r="C658179" s="77"/>
    </row>
    <row r="658180" spans="2:3" x14ac:dyDescent="0.25">
      <c r="B658180" s="78"/>
      <c r="C658180" s="77"/>
    </row>
    <row r="658181" spans="2:3" x14ac:dyDescent="0.25">
      <c r="B658181" s="78"/>
      <c r="C658181" s="77"/>
    </row>
    <row r="658182" spans="2:3" x14ac:dyDescent="0.25">
      <c r="B658182" s="78"/>
      <c r="C658182" s="77"/>
    </row>
    <row r="658183" spans="2:3" x14ac:dyDescent="0.25">
      <c r="B658183" s="78"/>
      <c r="C658183" s="77"/>
    </row>
    <row r="658184" spans="2:3" x14ac:dyDescent="0.25">
      <c r="B658184" s="78"/>
      <c r="C658184" s="77"/>
    </row>
    <row r="658185" spans="2:3" x14ac:dyDescent="0.25">
      <c r="B658185" s="78"/>
      <c r="C658185" s="77"/>
    </row>
    <row r="658186" spans="2:3" x14ac:dyDescent="0.25">
      <c r="B658186" s="78"/>
      <c r="C658186" s="77"/>
    </row>
    <row r="658187" spans="2:3" x14ac:dyDescent="0.25">
      <c r="B658187" s="78"/>
      <c r="C658187" s="77"/>
    </row>
    <row r="658188" spans="2:3" x14ac:dyDescent="0.25">
      <c r="B658188" s="78"/>
      <c r="C658188" s="77"/>
    </row>
    <row r="658298" spans="2:3" x14ac:dyDescent="0.25">
      <c r="B658298" s="78"/>
      <c r="C658298" s="77"/>
    </row>
    <row r="658299" spans="2:3" x14ac:dyDescent="0.25">
      <c r="B658299" s="78"/>
      <c r="C658299" s="77"/>
    </row>
    <row r="658300" spans="2:3" x14ac:dyDescent="0.25">
      <c r="B658300" s="78"/>
      <c r="C658300" s="77"/>
    </row>
    <row r="658301" spans="2:3" x14ac:dyDescent="0.25">
      <c r="B658301" s="78"/>
      <c r="C658301" s="77"/>
    </row>
    <row r="658302" spans="2:3" x14ac:dyDescent="0.25">
      <c r="B658302" s="78"/>
      <c r="C658302" s="77"/>
    </row>
    <row r="658303" spans="2:3" x14ac:dyDescent="0.25">
      <c r="B658303" s="78"/>
      <c r="C658303" s="77"/>
    </row>
    <row r="658304" spans="2:3" x14ac:dyDescent="0.25">
      <c r="B658304" s="78"/>
      <c r="C658304" s="77"/>
    </row>
    <row r="658305" spans="2:3" x14ac:dyDescent="0.25">
      <c r="B658305" s="78"/>
      <c r="C658305" s="77"/>
    </row>
    <row r="658306" spans="2:3" x14ac:dyDescent="0.25">
      <c r="B658306" s="78"/>
      <c r="C658306" s="77"/>
    </row>
    <row r="658307" spans="2:3" x14ac:dyDescent="0.25">
      <c r="B658307" s="78"/>
      <c r="C658307" s="77"/>
    </row>
    <row r="658308" spans="2:3" x14ac:dyDescent="0.25">
      <c r="B658308" s="78"/>
      <c r="C658308" s="77"/>
    </row>
    <row r="658309" spans="2:3" x14ac:dyDescent="0.25">
      <c r="B658309" s="78"/>
      <c r="C658309" s="77"/>
    </row>
    <row r="658310" spans="2:3" x14ac:dyDescent="0.25">
      <c r="B658310" s="78"/>
      <c r="C658310" s="77"/>
    </row>
    <row r="658420" spans="2:3" x14ac:dyDescent="0.25">
      <c r="B658420" s="78"/>
      <c r="C658420" s="77"/>
    </row>
    <row r="658421" spans="2:3" x14ac:dyDescent="0.25">
      <c r="B658421" s="78"/>
      <c r="C658421" s="77"/>
    </row>
    <row r="658422" spans="2:3" x14ac:dyDescent="0.25">
      <c r="B658422" s="78"/>
      <c r="C658422" s="77"/>
    </row>
    <row r="658423" spans="2:3" x14ac:dyDescent="0.25">
      <c r="B658423" s="78"/>
      <c r="C658423" s="77"/>
    </row>
    <row r="658424" spans="2:3" x14ac:dyDescent="0.25">
      <c r="B658424" s="78"/>
      <c r="C658424" s="77"/>
    </row>
    <row r="658425" spans="2:3" x14ac:dyDescent="0.25">
      <c r="B658425" s="78"/>
      <c r="C658425" s="77"/>
    </row>
    <row r="658426" spans="2:3" x14ac:dyDescent="0.25">
      <c r="B658426" s="78"/>
      <c r="C658426" s="77"/>
    </row>
    <row r="658427" spans="2:3" x14ac:dyDescent="0.25">
      <c r="B658427" s="78"/>
      <c r="C658427" s="77"/>
    </row>
    <row r="658428" spans="2:3" x14ac:dyDescent="0.25">
      <c r="B658428" s="78"/>
      <c r="C658428" s="77"/>
    </row>
    <row r="658429" spans="2:3" x14ac:dyDescent="0.25">
      <c r="B658429" s="78"/>
      <c r="C658429" s="77"/>
    </row>
    <row r="658430" spans="2:3" x14ac:dyDescent="0.25">
      <c r="B658430" s="78"/>
      <c r="C658430" s="77"/>
    </row>
    <row r="658431" spans="2:3" x14ac:dyDescent="0.25">
      <c r="B658431" s="78"/>
      <c r="C658431" s="77"/>
    </row>
    <row r="658432" spans="2:3" x14ac:dyDescent="0.25">
      <c r="B658432" s="78"/>
      <c r="C658432" s="77"/>
    </row>
    <row r="658542" spans="2:3" x14ac:dyDescent="0.25">
      <c r="B658542" s="78"/>
      <c r="C658542" s="77"/>
    </row>
    <row r="658543" spans="2:3" x14ac:dyDescent="0.25">
      <c r="B658543" s="78"/>
      <c r="C658543" s="77"/>
    </row>
    <row r="658544" spans="2:3" x14ac:dyDescent="0.25">
      <c r="B658544" s="78"/>
      <c r="C658544" s="77"/>
    </row>
    <row r="658545" spans="2:3" x14ac:dyDescent="0.25">
      <c r="B658545" s="78"/>
      <c r="C658545" s="77"/>
    </row>
    <row r="658546" spans="2:3" x14ac:dyDescent="0.25">
      <c r="B658546" s="78"/>
      <c r="C658546" s="77"/>
    </row>
    <row r="658547" spans="2:3" x14ac:dyDescent="0.25">
      <c r="B658547" s="78"/>
      <c r="C658547" s="77"/>
    </row>
    <row r="658548" spans="2:3" x14ac:dyDescent="0.25">
      <c r="B658548" s="78"/>
      <c r="C658548" s="77"/>
    </row>
    <row r="658549" spans="2:3" x14ac:dyDescent="0.25">
      <c r="B658549" s="78"/>
      <c r="C658549" s="77"/>
    </row>
    <row r="658550" spans="2:3" x14ac:dyDescent="0.25">
      <c r="B658550" s="78"/>
      <c r="C658550" s="77"/>
    </row>
    <row r="658551" spans="2:3" x14ac:dyDescent="0.25">
      <c r="B658551" s="78"/>
      <c r="C658551" s="77"/>
    </row>
    <row r="658552" spans="2:3" x14ac:dyDescent="0.25">
      <c r="B658552" s="78"/>
      <c r="C658552" s="77"/>
    </row>
    <row r="658553" spans="2:3" x14ac:dyDescent="0.25">
      <c r="B658553" s="78"/>
      <c r="C658553" s="77"/>
    </row>
    <row r="658554" spans="2:3" x14ac:dyDescent="0.25">
      <c r="B658554" s="78"/>
      <c r="C658554" s="77"/>
    </row>
    <row r="658664" spans="2:3" x14ac:dyDescent="0.25">
      <c r="B658664" s="78"/>
      <c r="C658664" s="77"/>
    </row>
    <row r="658665" spans="2:3" x14ac:dyDescent="0.25">
      <c r="B658665" s="78"/>
      <c r="C658665" s="77"/>
    </row>
    <row r="658666" spans="2:3" x14ac:dyDescent="0.25">
      <c r="B658666" s="78"/>
      <c r="C658666" s="77"/>
    </row>
    <row r="658667" spans="2:3" x14ac:dyDescent="0.25">
      <c r="B658667" s="78"/>
      <c r="C658667" s="77"/>
    </row>
    <row r="658668" spans="2:3" x14ac:dyDescent="0.25">
      <c r="B658668" s="78"/>
      <c r="C658668" s="77"/>
    </row>
    <row r="658669" spans="2:3" x14ac:dyDescent="0.25">
      <c r="B658669" s="78"/>
      <c r="C658669" s="77"/>
    </row>
    <row r="658670" spans="2:3" x14ac:dyDescent="0.25">
      <c r="B658670" s="78"/>
      <c r="C658670" s="77"/>
    </row>
    <row r="658671" spans="2:3" x14ac:dyDescent="0.25">
      <c r="B658671" s="78"/>
      <c r="C658671" s="77"/>
    </row>
    <row r="658672" spans="2:3" x14ac:dyDescent="0.25">
      <c r="B658672" s="78"/>
      <c r="C658672" s="77"/>
    </row>
    <row r="658673" spans="2:3" x14ac:dyDescent="0.25">
      <c r="B658673" s="78"/>
      <c r="C658673" s="77"/>
    </row>
    <row r="658674" spans="2:3" x14ac:dyDescent="0.25">
      <c r="B658674" s="78"/>
      <c r="C658674" s="77"/>
    </row>
    <row r="658675" spans="2:3" x14ac:dyDescent="0.25">
      <c r="B658675" s="78"/>
      <c r="C658675" s="77"/>
    </row>
    <row r="658676" spans="2:3" x14ac:dyDescent="0.25">
      <c r="B658676" s="78"/>
      <c r="C658676" s="77"/>
    </row>
    <row r="658786" spans="2:3" x14ac:dyDescent="0.25">
      <c r="B658786" s="78"/>
      <c r="C658786" s="77"/>
    </row>
    <row r="658787" spans="2:3" x14ac:dyDescent="0.25">
      <c r="B658787" s="78"/>
      <c r="C658787" s="77"/>
    </row>
    <row r="658788" spans="2:3" x14ac:dyDescent="0.25">
      <c r="B658788" s="78"/>
      <c r="C658788" s="77"/>
    </row>
    <row r="658789" spans="2:3" x14ac:dyDescent="0.25">
      <c r="B658789" s="78"/>
      <c r="C658789" s="77"/>
    </row>
    <row r="658790" spans="2:3" x14ac:dyDescent="0.25">
      <c r="B658790" s="78"/>
      <c r="C658790" s="77"/>
    </row>
    <row r="658791" spans="2:3" x14ac:dyDescent="0.25">
      <c r="B658791" s="78"/>
      <c r="C658791" s="77"/>
    </row>
    <row r="658792" spans="2:3" x14ac:dyDescent="0.25">
      <c r="B658792" s="78"/>
      <c r="C658792" s="77"/>
    </row>
    <row r="658793" spans="2:3" x14ac:dyDescent="0.25">
      <c r="B658793" s="78"/>
      <c r="C658793" s="77"/>
    </row>
    <row r="658794" spans="2:3" x14ac:dyDescent="0.25">
      <c r="B658794" s="78"/>
      <c r="C658794" s="77"/>
    </row>
    <row r="658795" spans="2:3" x14ac:dyDescent="0.25">
      <c r="B658795" s="78"/>
      <c r="C658795" s="77"/>
    </row>
    <row r="658796" spans="2:3" x14ac:dyDescent="0.25">
      <c r="B658796" s="78"/>
      <c r="C658796" s="77"/>
    </row>
    <row r="658797" spans="2:3" x14ac:dyDescent="0.25">
      <c r="B658797" s="78"/>
      <c r="C658797" s="77"/>
    </row>
    <row r="658798" spans="2:3" x14ac:dyDescent="0.25">
      <c r="B658798" s="78"/>
      <c r="C658798" s="77"/>
    </row>
    <row r="658908" spans="2:3" x14ac:dyDescent="0.25">
      <c r="B658908" s="78"/>
      <c r="C658908" s="77"/>
    </row>
    <row r="658909" spans="2:3" x14ac:dyDescent="0.25">
      <c r="B658909" s="78"/>
      <c r="C658909" s="77"/>
    </row>
    <row r="658910" spans="2:3" x14ac:dyDescent="0.25">
      <c r="B658910" s="78"/>
      <c r="C658910" s="77"/>
    </row>
    <row r="658911" spans="2:3" x14ac:dyDescent="0.25">
      <c r="B658911" s="78"/>
      <c r="C658911" s="77"/>
    </row>
    <row r="658912" spans="2:3" x14ac:dyDescent="0.25">
      <c r="B658912" s="78"/>
      <c r="C658912" s="77"/>
    </row>
    <row r="658913" spans="2:3" x14ac:dyDescent="0.25">
      <c r="B658913" s="78"/>
      <c r="C658913" s="77"/>
    </row>
    <row r="658914" spans="2:3" x14ac:dyDescent="0.25">
      <c r="B658914" s="78"/>
      <c r="C658914" s="77"/>
    </row>
    <row r="658915" spans="2:3" x14ac:dyDescent="0.25">
      <c r="B658915" s="78"/>
      <c r="C658915" s="77"/>
    </row>
    <row r="658916" spans="2:3" x14ac:dyDescent="0.25">
      <c r="B658916" s="78"/>
      <c r="C658916" s="77"/>
    </row>
    <row r="658917" spans="2:3" x14ac:dyDescent="0.25">
      <c r="B658917" s="78"/>
      <c r="C658917" s="77"/>
    </row>
    <row r="658918" spans="2:3" x14ac:dyDescent="0.25">
      <c r="B658918" s="78"/>
      <c r="C658918" s="77"/>
    </row>
    <row r="658919" spans="2:3" x14ac:dyDescent="0.25">
      <c r="B658919" s="78"/>
      <c r="C658919" s="77"/>
    </row>
    <row r="658920" spans="2:3" x14ac:dyDescent="0.25">
      <c r="B658920" s="78"/>
      <c r="C658920" s="77"/>
    </row>
    <row r="659030" spans="2:3" x14ac:dyDescent="0.25">
      <c r="B659030" s="78"/>
      <c r="C659030" s="77"/>
    </row>
    <row r="659031" spans="2:3" x14ac:dyDescent="0.25">
      <c r="B659031" s="78"/>
      <c r="C659031" s="77"/>
    </row>
    <row r="659032" spans="2:3" x14ac:dyDescent="0.25">
      <c r="B659032" s="78"/>
      <c r="C659032" s="77"/>
    </row>
    <row r="659033" spans="2:3" x14ac:dyDescent="0.25">
      <c r="B659033" s="78"/>
      <c r="C659033" s="77"/>
    </row>
    <row r="659034" spans="2:3" x14ac:dyDescent="0.25">
      <c r="B659034" s="78"/>
      <c r="C659034" s="77"/>
    </row>
    <row r="659035" spans="2:3" x14ac:dyDescent="0.25">
      <c r="B659035" s="78"/>
      <c r="C659035" s="77"/>
    </row>
    <row r="659036" spans="2:3" x14ac:dyDescent="0.25">
      <c r="B659036" s="78"/>
      <c r="C659036" s="77"/>
    </row>
    <row r="659037" spans="2:3" x14ac:dyDescent="0.25">
      <c r="B659037" s="78"/>
      <c r="C659037" s="77"/>
    </row>
    <row r="659038" spans="2:3" x14ac:dyDescent="0.25">
      <c r="B659038" s="78"/>
      <c r="C659038" s="77"/>
    </row>
    <row r="659039" spans="2:3" x14ac:dyDescent="0.25">
      <c r="B659039" s="78"/>
      <c r="C659039" s="77"/>
    </row>
    <row r="659040" spans="2:3" x14ac:dyDescent="0.25">
      <c r="B659040" s="78"/>
      <c r="C659040" s="77"/>
    </row>
    <row r="659041" spans="2:3" x14ac:dyDescent="0.25">
      <c r="B659041" s="78"/>
      <c r="C659041" s="77"/>
    </row>
    <row r="659042" spans="2:3" x14ac:dyDescent="0.25">
      <c r="B659042" s="78"/>
      <c r="C659042" s="77"/>
    </row>
    <row r="659152" spans="2:3" x14ac:dyDescent="0.25">
      <c r="B659152" s="78"/>
      <c r="C659152" s="77"/>
    </row>
    <row r="659153" spans="2:3" x14ac:dyDescent="0.25">
      <c r="B659153" s="78"/>
      <c r="C659153" s="77"/>
    </row>
    <row r="659154" spans="2:3" x14ac:dyDescent="0.25">
      <c r="B659154" s="78"/>
      <c r="C659154" s="77"/>
    </row>
    <row r="659155" spans="2:3" x14ac:dyDescent="0.25">
      <c r="B659155" s="78"/>
      <c r="C659155" s="77"/>
    </row>
    <row r="659156" spans="2:3" x14ac:dyDescent="0.25">
      <c r="B659156" s="78"/>
      <c r="C659156" s="77"/>
    </row>
    <row r="659157" spans="2:3" x14ac:dyDescent="0.25">
      <c r="B659157" s="78"/>
      <c r="C659157" s="77"/>
    </row>
    <row r="659158" spans="2:3" x14ac:dyDescent="0.25">
      <c r="B659158" s="78"/>
      <c r="C659158" s="77"/>
    </row>
    <row r="659159" spans="2:3" x14ac:dyDescent="0.25">
      <c r="B659159" s="78"/>
      <c r="C659159" s="77"/>
    </row>
    <row r="659160" spans="2:3" x14ac:dyDescent="0.25">
      <c r="B659160" s="78"/>
      <c r="C659160" s="77"/>
    </row>
    <row r="659161" spans="2:3" x14ac:dyDescent="0.25">
      <c r="B659161" s="78"/>
      <c r="C659161" s="77"/>
    </row>
    <row r="659162" spans="2:3" x14ac:dyDescent="0.25">
      <c r="B659162" s="78"/>
      <c r="C659162" s="77"/>
    </row>
    <row r="659163" spans="2:3" x14ac:dyDescent="0.25">
      <c r="B659163" s="78"/>
      <c r="C659163" s="77"/>
    </row>
    <row r="659164" spans="2:3" x14ac:dyDescent="0.25">
      <c r="B659164" s="78"/>
      <c r="C659164" s="77"/>
    </row>
    <row r="659274" spans="2:3" x14ac:dyDescent="0.25">
      <c r="B659274" s="78"/>
      <c r="C659274" s="77"/>
    </row>
    <row r="659275" spans="2:3" x14ac:dyDescent="0.25">
      <c r="B659275" s="78"/>
      <c r="C659275" s="77"/>
    </row>
    <row r="659276" spans="2:3" x14ac:dyDescent="0.25">
      <c r="B659276" s="78"/>
      <c r="C659276" s="77"/>
    </row>
    <row r="659277" spans="2:3" x14ac:dyDescent="0.25">
      <c r="B659277" s="78"/>
      <c r="C659277" s="77"/>
    </row>
    <row r="659278" spans="2:3" x14ac:dyDescent="0.25">
      <c r="B659278" s="78"/>
      <c r="C659278" s="77"/>
    </row>
    <row r="659279" spans="2:3" x14ac:dyDescent="0.25">
      <c r="B659279" s="78"/>
      <c r="C659279" s="77"/>
    </row>
    <row r="659280" spans="2:3" x14ac:dyDescent="0.25">
      <c r="B659280" s="78"/>
      <c r="C659280" s="77"/>
    </row>
    <row r="659281" spans="2:3" x14ac:dyDescent="0.25">
      <c r="B659281" s="78"/>
      <c r="C659281" s="77"/>
    </row>
    <row r="659282" spans="2:3" x14ac:dyDescent="0.25">
      <c r="B659282" s="78"/>
      <c r="C659282" s="77"/>
    </row>
    <row r="659283" spans="2:3" x14ac:dyDescent="0.25">
      <c r="B659283" s="78"/>
      <c r="C659283" s="77"/>
    </row>
    <row r="659284" spans="2:3" x14ac:dyDescent="0.25">
      <c r="B659284" s="78"/>
      <c r="C659284" s="77"/>
    </row>
    <row r="659285" spans="2:3" x14ac:dyDescent="0.25">
      <c r="B659285" s="78"/>
      <c r="C659285" s="77"/>
    </row>
    <row r="659286" spans="2:3" x14ac:dyDescent="0.25">
      <c r="B659286" s="78"/>
      <c r="C659286" s="77"/>
    </row>
    <row r="659396" spans="2:3" x14ac:dyDescent="0.25">
      <c r="B659396" s="78"/>
      <c r="C659396" s="77"/>
    </row>
    <row r="659397" spans="2:3" x14ac:dyDescent="0.25">
      <c r="B659397" s="78"/>
      <c r="C659397" s="77"/>
    </row>
    <row r="659398" spans="2:3" x14ac:dyDescent="0.25">
      <c r="B659398" s="78"/>
      <c r="C659398" s="77"/>
    </row>
    <row r="659399" spans="2:3" x14ac:dyDescent="0.25">
      <c r="B659399" s="78"/>
      <c r="C659399" s="77"/>
    </row>
    <row r="659400" spans="2:3" x14ac:dyDescent="0.25">
      <c r="B659400" s="78"/>
      <c r="C659400" s="77"/>
    </row>
    <row r="659401" spans="2:3" x14ac:dyDescent="0.25">
      <c r="B659401" s="78"/>
      <c r="C659401" s="77"/>
    </row>
    <row r="659402" spans="2:3" x14ac:dyDescent="0.25">
      <c r="B659402" s="78"/>
      <c r="C659402" s="77"/>
    </row>
    <row r="659403" spans="2:3" x14ac:dyDescent="0.25">
      <c r="B659403" s="78"/>
      <c r="C659403" s="77"/>
    </row>
    <row r="659404" spans="2:3" x14ac:dyDescent="0.25">
      <c r="B659404" s="78"/>
      <c r="C659404" s="77"/>
    </row>
    <row r="659405" spans="2:3" x14ac:dyDescent="0.25">
      <c r="B659405" s="78"/>
      <c r="C659405" s="77"/>
    </row>
    <row r="659406" spans="2:3" x14ac:dyDescent="0.25">
      <c r="B659406" s="78"/>
      <c r="C659406" s="77"/>
    </row>
    <row r="659407" spans="2:3" x14ac:dyDescent="0.25">
      <c r="B659407" s="78"/>
      <c r="C659407" s="77"/>
    </row>
    <row r="659408" spans="2:3" x14ac:dyDescent="0.25">
      <c r="B659408" s="78"/>
      <c r="C659408" s="77"/>
    </row>
    <row r="659518" spans="2:3" x14ac:dyDescent="0.25">
      <c r="B659518" s="78"/>
      <c r="C659518" s="77"/>
    </row>
    <row r="659519" spans="2:3" x14ac:dyDescent="0.25">
      <c r="B659519" s="78"/>
      <c r="C659519" s="77"/>
    </row>
    <row r="659520" spans="2:3" x14ac:dyDescent="0.25">
      <c r="B659520" s="78"/>
      <c r="C659520" s="77"/>
    </row>
    <row r="659521" spans="2:3" x14ac:dyDescent="0.25">
      <c r="B659521" s="78"/>
      <c r="C659521" s="77"/>
    </row>
    <row r="659522" spans="2:3" x14ac:dyDescent="0.25">
      <c r="B659522" s="78"/>
      <c r="C659522" s="77"/>
    </row>
    <row r="659523" spans="2:3" x14ac:dyDescent="0.25">
      <c r="B659523" s="78"/>
      <c r="C659523" s="77"/>
    </row>
    <row r="659524" spans="2:3" x14ac:dyDescent="0.25">
      <c r="B659524" s="78"/>
      <c r="C659524" s="77"/>
    </row>
    <row r="659525" spans="2:3" x14ac:dyDescent="0.25">
      <c r="B659525" s="78"/>
      <c r="C659525" s="77"/>
    </row>
    <row r="659526" spans="2:3" x14ac:dyDescent="0.25">
      <c r="B659526" s="78"/>
      <c r="C659526" s="77"/>
    </row>
    <row r="659527" spans="2:3" x14ac:dyDescent="0.25">
      <c r="B659527" s="78"/>
      <c r="C659527" s="77"/>
    </row>
    <row r="659528" spans="2:3" x14ac:dyDescent="0.25">
      <c r="B659528" s="78"/>
      <c r="C659528" s="77"/>
    </row>
    <row r="659529" spans="2:3" x14ac:dyDescent="0.25">
      <c r="B659529" s="78"/>
      <c r="C659529" s="77"/>
    </row>
    <row r="659530" spans="2:3" x14ac:dyDescent="0.25">
      <c r="B659530" s="78"/>
      <c r="C659530" s="77"/>
    </row>
    <row r="659640" spans="2:3" x14ac:dyDescent="0.25">
      <c r="B659640" s="78"/>
      <c r="C659640" s="77"/>
    </row>
    <row r="659641" spans="2:3" x14ac:dyDescent="0.25">
      <c r="B659641" s="78"/>
      <c r="C659641" s="77"/>
    </row>
    <row r="659642" spans="2:3" x14ac:dyDescent="0.25">
      <c r="B659642" s="78"/>
      <c r="C659642" s="77"/>
    </row>
    <row r="659643" spans="2:3" x14ac:dyDescent="0.25">
      <c r="B659643" s="78"/>
      <c r="C659643" s="77"/>
    </row>
    <row r="659644" spans="2:3" x14ac:dyDescent="0.25">
      <c r="B659644" s="78"/>
      <c r="C659644" s="77"/>
    </row>
    <row r="659645" spans="2:3" x14ac:dyDescent="0.25">
      <c r="B659645" s="78"/>
      <c r="C659645" s="77"/>
    </row>
    <row r="659646" spans="2:3" x14ac:dyDescent="0.25">
      <c r="B659646" s="78"/>
      <c r="C659646" s="77"/>
    </row>
    <row r="659647" spans="2:3" x14ac:dyDescent="0.25">
      <c r="B659647" s="78"/>
      <c r="C659647" s="77"/>
    </row>
    <row r="659648" spans="2:3" x14ac:dyDescent="0.25">
      <c r="B659648" s="78"/>
      <c r="C659648" s="77"/>
    </row>
    <row r="659649" spans="2:3" x14ac:dyDescent="0.25">
      <c r="B659649" s="78"/>
      <c r="C659649" s="77"/>
    </row>
    <row r="659650" spans="2:3" x14ac:dyDescent="0.25">
      <c r="B659650" s="78"/>
      <c r="C659650" s="77"/>
    </row>
    <row r="659651" spans="2:3" x14ac:dyDescent="0.25">
      <c r="B659651" s="78"/>
      <c r="C659651" s="77"/>
    </row>
    <row r="659652" spans="2:3" x14ac:dyDescent="0.25">
      <c r="B659652" s="78"/>
      <c r="C659652" s="77"/>
    </row>
    <row r="659762" spans="2:3" x14ac:dyDescent="0.25">
      <c r="B659762" s="78"/>
      <c r="C659762" s="77"/>
    </row>
    <row r="659763" spans="2:3" x14ac:dyDescent="0.25">
      <c r="B659763" s="78"/>
      <c r="C659763" s="77"/>
    </row>
    <row r="659764" spans="2:3" x14ac:dyDescent="0.25">
      <c r="B659764" s="78"/>
      <c r="C659764" s="77"/>
    </row>
    <row r="659765" spans="2:3" x14ac:dyDescent="0.25">
      <c r="B659765" s="78"/>
      <c r="C659765" s="77"/>
    </row>
    <row r="659766" spans="2:3" x14ac:dyDescent="0.25">
      <c r="B659766" s="78"/>
      <c r="C659766" s="77"/>
    </row>
    <row r="659767" spans="2:3" x14ac:dyDescent="0.25">
      <c r="B659767" s="78"/>
      <c r="C659767" s="77"/>
    </row>
    <row r="659768" spans="2:3" x14ac:dyDescent="0.25">
      <c r="B659768" s="78"/>
      <c r="C659768" s="77"/>
    </row>
    <row r="659769" spans="2:3" x14ac:dyDescent="0.25">
      <c r="B659769" s="78"/>
      <c r="C659769" s="77"/>
    </row>
    <row r="659770" spans="2:3" x14ac:dyDescent="0.25">
      <c r="B659770" s="78"/>
      <c r="C659770" s="77"/>
    </row>
    <row r="659771" spans="2:3" x14ac:dyDescent="0.25">
      <c r="B659771" s="78"/>
      <c r="C659771" s="77"/>
    </row>
    <row r="659772" spans="2:3" x14ac:dyDescent="0.25">
      <c r="B659772" s="78"/>
      <c r="C659772" s="77"/>
    </row>
    <row r="659773" spans="2:3" x14ac:dyDescent="0.25">
      <c r="B659773" s="78"/>
      <c r="C659773" s="77"/>
    </row>
    <row r="659774" spans="2:3" x14ac:dyDescent="0.25">
      <c r="B659774" s="78"/>
      <c r="C659774" s="77"/>
    </row>
    <row r="659884" spans="2:3" x14ac:dyDescent="0.25">
      <c r="B659884" s="78"/>
      <c r="C659884" s="77"/>
    </row>
    <row r="659885" spans="2:3" x14ac:dyDescent="0.25">
      <c r="B659885" s="78"/>
      <c r="C659885" s="77"/>
    </row>
    <row r="659886" spans="2:3" x14ac:dyDescent="0.25">
      <c r="B659886" s="78"/>
      <c r="C659886" s="77"/>
    </row>
    <row r="659887" spans="2:3" x14ac:dyDescent="0.25">
      <c r="B659887" s="78"/>
      <c r="C659887" s="77"/>
    </row>
    <row r="659888" spans="2:3" x14ac:dyDescent="0.25">
      <c r="B659888" s="78"/>
      <c r="C659888" s="77"/>
    </row>
    <row r="659889" spans="2:3" x14ac:dyDescent="0.25">
      <c r="B659889" s="78"/>
      <c r="C659889" s="77"/>
    </row>
    <row r="659890" spans="2:3" x14ac:dyDescent="0.25">
      <c r="B659890" s="78"/>
      <c r="C659890" s="77"/>
    </row>
    <row r="659891" spans="2:3" x14ac:dyDescent="0.25">
      <c r="B659891" s="78"/>
      <c r="C659891" s="77"/>
    </row>
    <row r="659892" spans="2:3" x14ac:dyDescent="0.25">
      <c r="B659892" s="78"/>
      <c r="C659892" s="77"/>
    </row>
    <row r="659893" spans="2:3" x14ac:dyDescent="0.25">
      <c r="B659893" s="78"/>
      <c r="C659893" s="77"/>
    </row>
    <row r="659894" spans="2:3" x14ac:dyDescent="0.25">
      <c r="B659894" s="78"/>
      <c r="C659894" s="77"/>
    </row>
    <row r="659895" spans="2:3" x14ac:dyDescent="0.25">
      <c r="B659895" s="78"/>
      <c r="C659895" s="77"/>
    </row>
    <row r="659896" spans="2:3" x14ac:dyDescent="0.25">
      <c r="B659896" s="78"/>
      <c r="C659896" s="77"/>
    </row>
    <row r="660006" spans="2:3" x14ac:dyDescent="0.25">
      <c r="B660006" s="78"/>
      <c r="C660006" s="77"/>
    </row>
    <row r="660007" spans="2:3" x14ac:dyDescent="0.25">
      <c r="B660007" s="78"/>
      <c r="C660007" s="77"/>
    </row>
    <row r="660008" spans="2:3" x14ac:dyDescent="0.25">
      <c r="B660008" s="78"/>
      <c r="C660008" s="77"/>
    </row>
    <row r="660009" spans="2:3" x14ac:dyDescent="0.25">
      <c r="B660009" s="78"/>
      <c r="C660009" s="77"/>
    </row>
    <row r="660010" spans="2:3" x14ac:dyDescent="0.25">
      <c r="B660010" s="78"/>
      <c r="C660010" s="77"/>
    </row>
    <row r="660011" spans="2:3" x14ac:dyDescent="0.25">
      <c r="B660011" s="78"/>
      <c r="C660011" s="77"/>
    </row>
    <row r="660012" spans="2:3" x14ac:dyDescent="0.25">
      <c r="B660012" s="78"/>
      <c r="C660012" s="77"/>
    </row>
    <row r="660013" spans="2:3" x14ac:dyDescent="0.25">
      <c r="B660013" s="78"/>
      <c r="C660013" s="77"/>
    </row>
    <row r="660014" spans="2:3" x14ac:dyDescent="0.25">
      <c r="B660014" s="78"/>
      <c r="C660014" s="77"/>
    </row>
    <row r="660015" spans="2:3" x14ac:dyDescent="0.25">
      <c r="B660015" s="78"/>
      <c r="C660015" s="77"/>
    </row>
    <row r="660016" spans="2:3" x14ac:dyDescent="0.25">
      <c r="B660016" s="78"/>
      <c r="C660016" s="77"/>
    </row>
    <row r="660017" spans="2:3" x14ac:dyDescent="0.25">
      <c r="B660017" s="78"/>
      <c r="C660017" s="77"/>
    </row>
    <row r="660018" spans="2:3" x14ac:dyDescent="0.25">
      <c r="B660018" s="78"/>
      <c r="C660018" s="77"/>
    </row>
    <row r="660128" spans="2:3" x14ac:dyDescent="0.25">
      <c r="B660128" s="78"/>
      <c r="C660128" s="77"/>
    </row>
    <row r="660129" spans="2:3" x14ac:dyDescent="0.25">
      <c r="B660129" s="78"/>
      <c r="C660129" s="77"/>
    </row>
    <row r="660130" spans="2:3" x14ac:dyDescent="0.25">
      <c r="B660130" s="78"/>
      <c r="C660130" s="77"/>
    </row>
    <row r="660131" spans="2:3" x14ac:dyDescent="0.25">
      <c r="B660131" s="78"/>
      <c r="C660131" s="77"/>
    </row>
    <row r="660132" spans="2:3" x14ac:dyDescent="0.25">
      <c r="B660132" s="78"/>
      <c r="C660132" s="77"/>
    </row>
    <row r="660133" spans="2:3" x14ac:dyDescent="0.25">
      <c r="B660133" s="78"/>
      <c r="C660133" s="77"/>
    </row>
    <row r="660134" spans="2:3" x14ac:dyDescent="0.25">
      <c r="B660134" s="78"/>
      <c r="C660134" s="77"/>
    </row>
    <row r="660135" spans="2:3" x14ac:dyDescent="0.25">
      <c r="B660135" s="78"/>
      <c r="C660135" s="77"/>
    </row>
    <row r="660136" spans="2:3" x14ac:dyDescent="0.25">
      <c r="B660136" s="78"/>
      <c r="C660136" s="77"/>
    </row>
    <row r="660137" spans="2:3" x14ac:dyDescent="0.25">
      <c r="B660137" s="78"/>
      <c r="C660137" s="77"/>
    </row>
    <row r="660138" spans="2:3" x14ac:dyDescent="0.25">
      <c r="B660138" s="78"/>
      <c r="C660138" s="77"/>
    </row>
    <row r="660139" spans="2:3" x14ac:dyDescent="0.25">
      <c r="B660139" s="78"/>
      <c r="C660139" s="77"/>
    </row>
    <row r="660140" spans="2:3" x14ac:dyDescent="0.25">
      <c r="B660140" s="78"/>
      <c r="C660140" s="77"/>
    </row>
    <row r="660250" spans="2:3" x14ac:dyDescent="0.25">
      <c r="B660250" s="78"/>
      <c r="C660250" s="77"/>
    </row>
    <row r="660251" spans="2:3" x14ac:dyDescent="0.25">
      <c r="B660251" s="78"/>
      <c r="C660251" s="77"/>
    </row>
    <row r="660252" spans="2:3" x14ac:dyDescent="0.25">
      <c r="B660252" s="78"/>
      <c r="C660252" s="77"/>
    </row>
    <row r="660253" spans="2:3" x14ac:dyDescent="0.25">
      <c r="B660253" s="78"/>
      <c r="C660253" s="77"/>
    </row>
    <row r="660254" spans="2:3" x14ac:dyDescent="0.25">
      <c r="B660254" s="78"/>
      <c r="C660254" s="77"/>
    </row>
    <row r="660255" spans="2:3" x14ac:dyDescent="0.25">
      <c r="B660255" s="78"/>
      <c r="C660255" s="77"/>
    </row>
    <row r="660256" spans="2:3" x14ac:dyDescent="0.25">
      <c r="B660256" s="78"/>
      <c r="C660256" s="77"/>
    </row>
    <row r="660257" spans="2:3" x14ac:dyDescent="0.25">
      <c r="B660257" s="78"/>
      <c r="C660257" s="77"/>
    </row>
    <row r="660258" spans="2:3" x14ac:dyDescent="0.25">
      <c r="B660258" s="78"/>
      <c r="C660258" s="77"/>
    </row>
    <row r="660259" spans="2:3" x14ac:dyDescent="0.25">
      <c r="B660259" s="78"/>
      <c r="C660259" s="77"/>
    </row>
    <row r="660260" spans="2:3" x14ac:dyDescent="0.25">
      <c r="B660260" s="78"/>
      <c r="C660260" s="77"/>
    </row>
    <row r="660261" spans="2:3" x14ac:dyDescent="0.25">
      <c r="B660261" s="78"/>
      <c r="C660261" s="77"/>
    </row>
    <row r="660262" spans="2:3" x14ac:dyDescent="0.25">
      <c r="B660262" s="78"/>
      <c r="C660262" s="77"/>
    </row>
    <row r="660372" spans="2:3" x14ac:dyDescent="0.25">
      <c r="B660372" s="78"/>
      <c r="C660372" s="77"/>
    </row>
    <row r="660373" spans="2:3" x14ac:dyDescent="0.25">
      <c r="B660373" s="78"/>
      <c r="C660373" s="77"/>
    </row>
    <row r="660374" spans="2:3" x14ac:dyDescent="0.25">
      <c r="B660374" s="78"/>
      <c r="C660374" s="77"/>
    </row>
    <row r="660375" spans="2:3" x14ac:dyDescent="0.25">
      <c r="B660375" s="78"/>
      <c r="C660375" s="77"/>
    </row>
    <row r="660376" spans="2:3" x14ac:dyDescent="0.25">
      <c r="B660376" s="78"/>
      <c r="C660376" s="77"/>
    </row>
    <row r="660377" spans="2:3" x14ac:dyDescent="0.25">
      <c r="B660377" s="78"/>
      <c r="C660377" s="77"/>
    </row>
    <row r="660378" spans="2:3" x14ac:dyDescent="0.25">
      <c r="B660378" s="78"/>
      <c r="C660378" s="77"/>
    </row>
    <row r="660379" spans="2:3" x14ac:dyDescent="0.25">
      <c r="B660379" s="78"/>
      <c r="C660379" s="77"/>
    </row>
    <row r="660380" spans="2:3" x14ac:dyDescent="0.25">
      <c r="B660380" s="78"/>
      <c r="C660380" s="77"/>
    </row>
    <row r="660381" spans="2:3" x14ac:dyDescent="0.25">
      <c r="B660381" s="78"/>
      <c r="C660381" s="77"/>
    </row>
    <row r="660382" spans="2:3" x14ac:dyDescent="0.25">
      <c r="B660382" s="78"/>
      <c r="C660382" s="77"/>
    </row>
    <row r="660383" spans="2:3" x14ac:dyDescent="0.25">
      <c r="B660383" s="78"/>
      <c r="C660383" s="77"/>
    </row>
    <row r="660384" spans="2:3" x14ac:dyDescent="0.25">
      <c r="B660384" s="78"/>
      <c r="C660384" s="77"/>
    </row>
    <row r="660494" spans="2:3" x14ac:dyDescent="0.25">
      <c r="B660494" s="78"/>
      <c r="C660494" s="77"/>
    </row>
    <row r="660495" spans="2:3" x14ac:dyDescent="0.25">
      <c r="B660495" s="78"/>
      <c r="C660495" s="77"/>
    </row>
    <row r="660496" spans="2:3" x14ac:dyDescent="0.25">
      <c r="B660496" s="78"/>
      <c r="C660496" s="77"/>
    </row>
    <row r="660497" spans="2:3" x14ac:dyDescent="0.25">
      <c r="B660497" s="78"/>
      <c r="C660497" s="77"/>
    </row>
    <row r="660498" spans="2:3" x14ac:dyDescent="0.25">
      <c r="B660498" s="78"/>
      <c r="C660498" s="77"/>
    </row>
    <row r="660499" spans="2:3" x14ac:dyDescent="0.25">
      <c r="B660499" s="78"/>
      <c r="C660499" s="77"/>
    </row>
    <row r="660500" spans="2:3" x14ac:dyDescent="0.25">
      <c r="B660500" s="78"/>
      <c r="C660500" s="77"/>
    </row>
    <row r="660501" spans="2:3" x14ac:dyDescent="0.25">
      <c r="B660501" s="78"/>
      <c r="C660501" s="77"/>
    </row>
    <row r="660502" spans="2:3" x14ac:dyDescent="0.25">
      <c r="B660502" s="78"/>
      <c r="C660502" s="77"/>
    </row>
    <row r="660503" spans="2:3" x14ac:dyDescent="0.25">
      <c r="B660503" s="78"/>
      <c r="C660503" s="77"/>
    </row>
    <row r="660504" spans="2:3" x14ac:dyDescent="0.25">
      <c r="B660504" s="78"/>
      <c r="C660504" s="77"/>
    </row>
    <row r="660505" spans="2:3" x14ac:dyDescent="0.25">
      <c r="B660505" s="78"/>
      <c r="C660505" s="77"/>
    </row>
    <row r="660506" spans="2:3" x14ac:dyDescent="0.25">
      <c r="B660506" s="78"/>
      <c r="C660506" s="77"/>
    </row>
    <row r="660616" spans="2:3" x14ac:dyDescent="0.25">
      <c r="B660616" s="78"/>
      <c r="C660616" s="77"/>
    </row>
    <row r="660617" spans="2:3" x14ac:dyDescent="0.25">
      <c r="B660617" s="78"/>
      <c r="C660617" s="77"/>
    </row>
    <row r="660618" spans="2:3" x14ac:dyDescent="0.25">
      <c r="B660618" s="78"/>
      <c r="C660618" s="77"/>
    </row>
    <row r="660619" spans="2:3" x14ac:dyDescent="0.25">
      <c r="B660619" s="78"/>
      <c r="C660619" s="77"/>
    </row>
    <row r="660620" spans="2:3" x14ac:dyDescent="0.25">
      <c r="B660620" s="78"/>
      <c r="C660620" s="77"/>
    </row>
    <row r="660621" spans="2:3" x14ac:dyDescent="0.25">
      <c r="B660621" s="78"/>
      <c r="C660621" s="77"/>
    </row>
    <row r="660622" spans="2:3" x14ac:dyDescent="0.25">
      <c r="B660622" s="78"/>
      <c r="C660622" s="77"/>
    </row>
    <row r="660623" spans="2:3" x14ac:dyDescent="0.25">
      <c r="B660623" s="78"/>
      <c r="C660623" s="77"/>
    </row>
    <row r="660624" spans="2:3" x14ac:dyDescent="0.25">
      <c r="B660624" s="78"/>
      <c r="C660624" s="77"/>
    </row>
    <row r="660625" spans="2:3" x14ac:dyDescent="0.25">
      <c r="B660625" s="78"/>
      <c r="C660625" s="77"/>
    </row>
    <row r="660626" spans="2:3" x14ac:dyDescent="0.25">
      <c r="B660626" s="78"/>
      <c r="C660626" s="77"/>
    </row>
    <row r="660627" spans="2:3" x14ac:dyDescent="0.25">
      <c r="B660627" s="78"/>
      <c r="C660627" s="77"/>
    </row>
    <row r="660628" spans="2:3" x14ac:dyDescent="0.25">
      <c r="B660628" s="78"/>
      <c r="C660628" s="77"/>
    </row>
    <row r="660738" spans="2:3" x14ac:dyDescent="0.25">
      <c r="B660738" s="78"/>
      <c r="C660738" s="77"/>
    </row>
    <row r="660739" spans="2:3" x14ac:dyDescent="0.25">
      <c r="B660739" s="78"/>
      <c r="C660739" s="77"/>
    </row>
    <row r="660740" spans="2:3" x14ac:dyDescent="0.25">
      <c r="B660740" s="78"/>
      <c r="C660740" s="77"/>
    </row>
    <row r="660741" spans="2:3" x14ac:dyDescent="0.25">
      <c r="B660741" s="78"/>
      <c r="C660741" s="77"/>
    </row>
    <row r="660742" spans="2:3" x14ac:dyDescent="0.25">
      <c r="B660742" s="78"/>
      <c r="C660742" s="77"/>
    </row>
    <row r="660743" spans="2:3" x14ac:dyDescent="0.25">
      <c r="B660743" s="78"/>
      <c r="C660743" s="77"/>
    </row>
    <row r="660744" spans="2:3" x14ac:dyDescent="0.25">
      <c r="B660744" s="78"/>
      <c r="C660744" s="77"/>
    </row>
    <row r="660745" spans="2:3" x14ac:dyDescent="0.25">
      <c r="B660745" s="78"/>
      <c r="C660745" s="77"/>
    </row>
    <row r="660746" spans="2:3" x14ac:dyDescent="0.25">
      <c r="B660746" s="78"/>
      <c r="C660746" s="77"/>
    </row>
    <row r="660747" spans="2:3" x14ac:dyDescent="0.25">
      <c r="B660747" s="78"/>
      <c r="C660747" s="77"/>
    </row>
    <row r="660748" spans="2:3" x14ac:dyDescent="0.25">
      <c r="B660748" s="78"/>
      <c r="C660748" s="77"/>
    </row>
    <row r="660749" spans="2:3" x14ac:dyDescent="0.25">
      <c r="B660749" s="78"/>
      <c r="C660749" s="77"/>
    </row>
    <row r="660750" spans="2:3" x14ac:dyDescent="0.25">
      <c r="B660750" s="78"/>
      <c r="C660750" s="77"/>
    </row>
    <row r="660860" spans="2:3" x14ac:dyDescent="0.25">
      <c r="B660860" s="78"/>
      <c r="C660860" s="77"/>
    </row>
    <row r="660861" spans="2:3" x14ac:dyDescent="0.25">
      <c r="B660861" s="78"/>
      <c r="C660861" s="77"/>
    </row>
    <row r="660862" spans="2:3" x14ac:dyDescent="0.25">
      <c r="B660862" s="78"/>
      <c r="C660862" s="77"/>
    </row>
    <row r="660863" spans="2:3" x14ac:dyDescent="0.25">
      <c r="B660863" s="78"/>
      <c r="C660863" s="77"/>
    </row>
    <row r="660864" spans="2:3" x14ac:dyDescent="0.25">
      <c r="B660864" s="78"/>
      <c r="C660864" s="77"/>
    </row>
    <row r="660865" spans="2:3" x14ac:dyDescent="0.25">
      <c r="B660865" s="78"/>
      <c r="C660865" s="77"/>
    </row>
    <row r="660866" spans="2:3" x14ac:dyDescent="0.25">
      <c r="B660866" s="78"/>
      <c r="C660866" s="77"/>
    </row>
    <row r="660867" spans="2:3" x14ac:dyDescent="0.25">
      <c r="B660867" s="78"/>
      <c r="C660867" s="77"/>
    </row>
    <row r="660868" spans="2:3" x14ac:dyDescent="0.25">
      <c r="B660868" s="78"/>
      <c r="C660868" s="77"/>
    </row>
    <row r="660869" spans="2:3" x14ac:dyDescent="0.25">
      <c r="B660869" s="78"/>
      <c r="C660869" s="77"/>
    </row>
    <row r="660870" spans="2:3" x14ac:dyDescent="0.25">
      <c r="B660870" s="78"/>
      <c r="C660870" s="77"/>
    </row>
    <row r="660871" spans="2:3" x14ac:dyDescent="0.25">
      <c r="B660871" s="78"/>
      <c r="C660871" s="77"/>
    </row>
    <row r="660872" spans="2:3" x14ac:dyDescent="0.25">
      <c r="B660872" s="78"/>
      <c r="C660872" s="77"/>
    </row>
    <row r="660982" spans="2:3" x14ac:dyDescent="0.25">
      <c r="B660982" s="78"/>
      <c r="C660982" s="77"/>
    </row>
    <row r="660983" spans="2:3" x14ac:dyDescent="0.25">
      <c r="B660983" s="78"/>
      <c r="C660983" s="77"/>
    </row>
    <row r="660984" spans="2:3" x14ac:dyDescent="0.25">
      <c r="B660984" s="78"/>
      <c r="C660984" s="77"/>
    </row>
    <row r="660985" spans="2:3" x14ac:dyDescent="0.25">
      <c r="B660985" s="78"/>
      <c r="C660985" s="77"/>
    </row>
    <row r="660986" spans="2:3" x14ac:dyDescent="0.25">
      <c r="B660986" s="78"/>
      <c r="C660986" s="77"/>
    </row>
    <row r="660987" spans="2:3" x14ac:dyDescent="0.25">
      <c r="B660987" s="78"/>
      <c r="C660987" s="77"/>
    </row>
    <row r="660988" spans="2:3" x14ac:dyDescent="0.25">
      <c r="B660988" s="78"/>
      <c r="C660988" s="77"/>
    </row>
    <row r="660989" spans="2:3" x14ac:dyDescent="0.25">
      <c r="B660989" s="78"/>
      <c r="C660989" s="77"/>
    </row>
    <row r="660990" spans="2:3" x14ac:dyDescent="0.25">
      <c r="B660990" s="78"/>
      <c r="C660990" s="77"/>
    </row>
    <row r="660991" spans="2:3" x14ac:dyDescent="0.25">
      <c r="B660991" s="78"/>
      <c r="C660991" s="77"/>
    </row>
    <row r="660992" spans="2:3" x14ac:dyDescent="0.25">
      <c r="B660992" s="78"/>
      <c r="C660992" s="77"/>
    </row>
    <row r="660993" spans="2:3" x14ac:dyDescent="0.25">
      <c r="B660993" s="78"/>
      <c r="C660993" s="77"/>
    </row>
    <row r="660994" spans="2:3" x14ac:dyDescent="0.25">
      <c r="B660994" s="78"/>
      <c r="C660994" s="77"/>
    </row>
    <row r="661104" spans="2:3" x14ac:dyDescent="0.25">
      <c r="B661104" s="78"/>
      <c r="C661104" s="77"/>
    </row>
    <row r="661105" spans="2:3" x14ac:dyDescent="0.25">
      <c r="B661105" s="78"/>
      <c r="C661105" s="77"/>
    </row>
    <row r="661106" spans="2:3" x14ac:dyDescent="0.25">
      <c r="B661106" s="78"/>
      <c r="C661106" s="77"/>
    </row>
    <row r="661107" spans="2:3" x14ac:dyDescent="0.25">
      <c r="B661107" s="78"/>
      <c r="C661107" s="77"/>
    </row>
    <row r="661108" spans="2:3" x14ac:dyDescent="0.25">
      <c r="B661108" s="78"/>
      <c r="C661108" s="77"/>
    </row>
    <row r="661109" spans="2:3" x14ac:dyDescent="0.25">
      <c r="B661109" s="78"/>
      <c r="C661109" s="77"/>
    </row>
    <row r="661110" spans="2:3" x14ac:dyDescent="0.25">
      <c r="B661110" s="78"/>
      <c r="C661110" s="77"/>
    </row>
    <row r="661111" spans="2:3" x14ac:dyDescent="0.25">
      <c r="B661111" s="78"/>
      <c r="C661111" s="77"/>
    </row>
    <row r="661112" spans="2:3" x14ac:dyDescent="0.25">
      <c r="B661112" s="78"/>
      <c r="C661112" s="77"/>
    </row>
    <row r="661113" spans="2:3" x14ac:dyDescent="0.25">
      <c r="B661113" s="78"/>
      <c r="C661113" s="77"/>
    </row>
    <row r="661114" spans="2:3" x14ac:dyDescent="0.25">
      <c r="B661114" s="78"/>
      <c r="C661114" s="77"/>
    </row>
    <row r="661115" spans="2:3" x14ac:dyDescent="0.25">
      <c r="B661115" s="78"/>
      <c r="C661115" s="77"/>
    </row>
    <row r="661116" spans="2:3" x14ac:dyDescent="0.25">
      <c r="B661116" s="78"/>
      <c r="C661116" s="77"/>
    </row>
    <row r="661226" spans="2:3" x14ac:dyDescent="0.25">
      <c r="B661226" s="78"/>
      <c r="C661226" s="77"/>
    </row>
    <row r="661227" spans="2:3" x14ac:dyDescent="0.25">
      <c r="B661227" s="78"/>
      <c r="C661227" s="77"/>
    </row>
    <row r="661228" spans="2:3" x14ac:dyDescent="0.25">
      <c r="B661228" s="78"/>
      <c r="C661228" s="77"/>
    </row>
    <row r="661229" spans="2:3" x14ac:dyDescent="0.25">
      <c r="B661229" s="78"/>
      <c r="C661229" s="77"/>
    </row>
    <row r="661230" spans="2:3" x14ac:dyDescent="0.25">
      <c r="B661230" s="78"/>
      <c r="C661230" s="77"/>
    </row>
    <row r="661231" spans="2:3" x14ac:dyDescent="0.25">
      <c r="B661231" s="78"/>
      <c r="C661231" s="77"/>
    </row>
    <row r="661232" spans="2:3" x14ac:dyDescent="0.25">
      <c r="B661232" s="78"/>
      <c r="C661232" s="77"/>
    </row>
    <row r="661233" spans="2:3" x14ac:dyDescent="0.25">
      <c r="B661233" s="78"/>
      <c r="C661233" s="77"/>
    </row>
    <row r="661234" spans="2:3" x14ac:dyDescent="0.25">
      <c r="B661234" s="78"/>
      <c r="C661234" s="77"/>
    </row>
    <row r="661235" spans="2:3" x14ac:dyDescent="0.25">
      <c r="B661235" s="78"/>
      <c r="C661235" s="77"/>
    </row>
    <row r="661236" spans="2:3" x14ac:dyDescent="0.25">
      <c r="B661236" s="78"/>
      <c r="C661236" s="77"/>
    </row>
    <row r="661237" spans="2:3" x14ac:dyDescent="0.25">
      <c r="B661237" s="78"/>
      <c r="C661237" s="77"/>
    </row>
    <row r="661238" spans="2:3" x14ac:dyDescent="0.25">
      <c r="B661238" s="78"/>
      <c r="C661238" s="77"/>
    </row>
    <row r="661348" spans="2:3" x14ac:dyDescent="0.25">
      <c r="B661348" s="78"/>
      <c r="C661348" s="77"/>
    </row>
    <row r="661349" spans="2:3" x14ac:dyDescent="0.25">
      <c r="B661349" s="78"/>
      <c r="C661349" s="77"/>
    </row>
    <row r="661350" spans="2:3" x14ac:dyDescent="0.25">
      <c r="B661350" s="78"/>
      <c r="C661350" s="77"/>
    </row>
    <row r="661351" spans="2:3" x14ac:dyDescent="0.25">
      <c r="B661351" s="78"/>
      <c r="C661351" s="77"/>
    </row>
    <row r="661352" spans="2:3" x14ac:dyDescent="0.25">
      <c r="B661352" s="78"/>
      <c r="C661352" s="77"/>
    </row>
    <row r="661353" spans="2:3" x14ac:dyDescent="0.25">
      <c r="B661353" s="78"/>
      <c r="C661353" s="77"/>
    </row>
    <row r="661354" spans="2:3" x14ac:dyDescent="0.25">
      <c r="B661354" s="78"/>
      <c r="C661354" s="77"/>
    </row>
    <row r="661355" spans="2:3" x14ac:dyDescent="0.25">
      <c r="B661355" s="78"/>
      <c r="C661355" s="77"/>
    </row>
    <row r="661356" spans="2:3" x14ac:dyDescent="0.25">
      <c r="B661356" s="78"/>
      <c r="C661356" s="77"/>
    </row>
    <row r="661357" spans="2:3" x14ac:dyDescent="0.25">
      <c r="B661357" s="78"/>
      <c r="C661357" s="77"/>
    </row>
    <row r="661358" spans="2:3" x14ac:dyDescent="0.25">
      <c r="B661358" s="78"/>
      <c r="C661358" s="77"/>
    </row>
    <row r="661359" spans="2:3" x14ac:dyDescent="0.25">
      <c r="B661359" s="78"/>
      <c r="C661359" s="77"/>
    </row>
    <row r="661360" spans="2:3" x14ac:dyDescent="0.25">
      <c r="B661360" s="78"/>
      <c r="C661360" s="77"/>
    </row>
    <row r="661470" spans="2:3" x14ac:dyDescent="0.25">
      <c r="B661470" s="78"/>
      <c r="C661470" s="77"/>
    </row>
    <row r="661471" spans="2:3" x14ac:dyDescent="0.25">
      <c r="B661471" s="78"/>
      <c r="C661471" s="77"/>
    </row>
    <row r="661472" spans="2:3" x14ac:dyDescent="0.25">
      <c r="B661472" s="78"/>
      <c r="C661472" s="77"/>
    </row>
    <row r="661473" spans="2:3" x14ac:dyDescent="0.25">
      <c r="B661473" s="78"/>
      <c r="C661473" s="77"/>
    </row>
    <row r="661474" spans="2:3" x14ac:dyDescent="0.25">
      <c r="B661474" s="78"/>
      <c r="C661474" s="77"/>
    </row>
    <row r="661475" spans="2:3" x14ac:dyDescent="0.25">
      <c r="B661475" s="78"/>
      <c r="C661475" s="77"/>
    </row>
    <row r="661476" spans="2:3" x14ac:dyDescent="0.25">
      <c r="B661476" s="78"/>
      <c r="C661476" s="77"/>
    </row>
    <row r="661477" spans="2:3" x14ac:dyDescent="0.25">
      <c r="B661477" s="78"/>
      <c r="C661477" s="77"/>
    </row>
    <row r="661478" spans="2:3" x14ac:dyDescent="0.25">
      <c r="B661478" s="78"/>
      <c r="C661478" s="77"/>
    </row>
    <row r="661479" spans="2:3" x14ac:dyDescent="0.25">
      <c r="B661479" s="78"/>
      <c r="C661479" s="77"/>
    </row>
    <row r="661480" spans="2:3" x14ac:dyDescent="0.25">
      <c r="B661480" s="78"/>
      <c r="C661480" s="77"/>
    </row>
    <row r="661481" spans="2:3" x14ac:dyDescent="0.25">
      <c r="B661481" s="78"/>
      <c r="C661481" s="77"/>
    </row>
    <row r="661482" spans="2:3" x14ac:dyDescent="0.25">
      <c r="B661482" s="78"/>
      <c r="C661482" s="77"/>
    </row>
    <row r="661592" spans="2:3" x14ac:dyDescent="0.25">
      <c r="B661592" s="78"/>
      <c r="C661592" s="77"/>
    </row>
    <row r="661593" spans="2:3" x14ac:dyDescent="0.25">
      <c r="B661593" s="78"/>
      <c r="C661593" s="77"/>
    </row>
    <row r="661594" spans="2:3" x14ac:dyDescent="0.25">
      <c r="B661594" s="78"/>
      <c r="C661594" s="77"/>
    </row>
    <row r="661595" spans="2:3" x14ac:dyDescent="0.25">
      <c r="B661595" s="78"/>
      <c r="C661595" s="77"/>
    </row>
    <row r="661596" spans="2:3" x14ac:dyDescent="0.25">
      <c r="B661596" s="78"/>
      <c r="C661596" s="77"/>
    </row>
    <row r="661597" spans="2:3" x14ac:dyDescent="0.25">
      <c r="B661597" s="78"/>
      <c r="C661597" s="77"/>
    </row>
    <row r="661598" spans="2:3" x14ac:dyDescent="0.25">
      <c r="B661598" s="78"/>
      <c r="C661598" s="77"/>
    </row>
    <row r="661599" spans="2:3" x14ac:dyDescent="0.25">
      <c r="B661599" s="78"/>
      <c r="C661599" s="77"/>
    </row>
    <row r="661600" spans="2:3" x14ac:dyDescent="0.25">
      <c r="B661600" s="78"/>
      <c r="C661600" s="77"/>
    </row>
    <row r="661601" spans="2:3" x14ac:dyDescent="0.25">
      <c r="B661601" s="78"/>
      <c r="C661601" s="77"/>
    </row>
    <row r="661602" spans="2:3" x14ac:dyDescent="0.25">
      <c r="B661602" s="78"/>
      <c r="C661602" s="77"/>
    </row>
    <row r="661603" spans="2:3" x14ac:dyDescent="0.25">
      <c r="B661603" s="78"/>
      <c r="C661603" s="77"/>
    </row>
    <row r="661604" spans="2:3" x14ac:dyDescent="0.25">
      <c r="B661604" s="78"/>
      <c r="C661604" s="77"/>
    </row>
    <row r="661714" spans="2:3" x14ac:dyDescent="0.25">
      <c r="B661714" s="78"/>
      <c r="C661714" s="77"/>
    </row>
    <row r="661715" spans="2:3" x14ac:dyDescent="0.25">
      <c r="B661715" s="78"/>
      <c r="C661715" s="77"/>
    </row>
    <row r="661716" spans="2:3" x14ac:dyDescent="0.25">
      <c r="B661716" s="78"/>
      <c r="C661716" s="77"/>
    </row>
    <row r="661717" spans="2:3" x14ac:dyDescent="0.25">
      <c r="B661717" s="78"/>
      <c r="C661717" s="77"/>
    </row>
    <row r="661718" spans="2:3" x14ac:dyDescent="0.25">
      <c r="B661718" s="78"/>
      <c r="C661718" s="77"/>
    </row>
    <row r="661719" spans="2:3" x14ac:dyDescent="0.25">
      <c r="B661719" s="78"/>
      <c r="C661719" s="77"/>
    </row>
    <row r="661720" spans="2:3" x14ac:dyDescent="0.25">
      <c r="B661720" s="78"/>
      <c r="C661720" s="77"/>
    </row>
    <row r="661721" spans="2:3" x14ac:dyDescent="0.25">
      <c r="B661721" s="78"/>
      <c r="C661721" s="77"/>
    </row>
    <row r="661722" spans="2:3" x14ac:dyDescent="0.25">
      <c r="B661722" s="78"/>
      <c r="C661722" s="77"/>
    </row>
    <row r="661723" spans="2:3" x14ac:dyDescent="0.25">
      <c r="B661723" s="78"/>
      <c r="C661723" s="77"/>
    </row>
    <row r="661724" spans="2:3" x14ac:dyDescent="0.25">
      <c r="B661724" s="78"/>
      <c r="C661724" s="77"/>
    </row>
    <row r="661725" spans="2:3" x14ac:dyDescent="0.25">
      <c r="B661725" s="78"/>
      <c r="C661725" s="77"/>
    </row>
    <row r="661726" spans="2:3" x14ac:dyDescent="0.25">
      <c r="B661726" s="78"/>
      <c r="C661726" s="77"/>
    </row>
    <row r="661836" spans="2:3" x14ac:dyDescent="0.25">
      <c r="B661836" s="78"/>
      <c r="C661836" s="77"/>
    </row>
    <row r="661837" spans="2:3" x14ac:dyDescent="0.25">
      <c r="B661837" s="78"/>
      <c r="C661837" s="77"/>
    </row>
    <row r="661838" spans="2:3" x14ac:dyDescent="0.25">
      <c r="B661838" s="78"/>
      <c r="C661838" s="77"/>
    </row>
    <row r="661839" spans="2:3" x14ac:dyDescent="0.25">
      <c r="B661839" s="78"/>
      <c r="C661839" s="77"/>
    </row>
    <row r="661840" spans="2:3" x14ac:dyDescent="0.25">
      <c r="B661840" s="78"/>
      <c r="C661840" s="77"/>
    </row>
    <row r="661841" spans="2:3" x14ac:dyDescent="0.25">
      <c r="B661841" s="78"/>
      <c r="C661841" s="77"/>
    </row>
    <row r="661842" spans="2:3" x14ac:dyDescent="0.25">
      <c r="B661842" s="78"/>
      <c r="C661842" s="77"/>
    </row>
    <row r="661843" spans="2:3" x14ac:dyDescent="0.25">
      <c r="B661843" s="78"/>
      <c r="C661843" s="77"/>
    </row>
    <row r="661844" spans="2:3" x14ac:dyDescent="0.25">
      <c r="B661844" s="78"/>
      <c r="C661844" s="77"/>
    </row>
    <row r="661845" spans="2:3" x14ac:dyDescent="0.25">
      <c r="B661845" s="78"/>
      <c r="C661845" s="77"/>
    </row>
    <row r="661846" spans="2:3" x14ac:dyDescent="0.25">
      <c r="B661846" s="78"/>
      <c r="C661846" s="77"/>
    </row>
    <row r="661847" spans="2:3" x14ac:dyDescent="0.25">
      <c r="B661847" s="78"/>
      <c r="C661847" s="77"/>
    </row>
    <row r="661848" spans="2:3" x14ac:dyDescent="0.25">
      <c r="B661848" s="78"/>
      <c r="C661848" s="77"/>
    </row>
    <row r="661958" spans="2:3" x14ac:dyDescent="0.25">
      <c r="B661958" s="78"/>
      <c r="C661958" s="77"/>
    </row>
    <row r="661959" spans="2:3" x14ac:dyDescent="0.25">
      <c r="B661959" s="78"/>
      <c r="C661959" s="77"/>
    </row>
    <row r="661960" spans="2:3" x14ac:dyDescent="0.25">
      <c r="B661960" s="78"/>
      <c r="C661960" s="77"/>
    </row>
    <row r="661961" spans="2:3" x14ac:dyDescent="0.25">
      <c r="B661961" s="78"/>
      <c r="C661961" s="77"/>
    </row>
    <row r="661962" spans="2:3" x14ac:dyDescent="0.25">
      <c r="B661962" s="78"/>
      <c r="C661962" s="77"/>
    </row>
    <row r="661963" spans="2:3" x14ac:dyDescent="0.25">
      <c r="B661963" s="78"/>
      <c r="C661963" s="77"/>
    </row>
    <row r="661964" spans="2:3" x14ac:dyDescent="0.25">
      <c r="B661964" s="78"/>
      <c r="C661964" s="77"/>
    </row>
    <row r="661965" spans="2:3" x14ac:dyDescent="0.25">
      <c r="B661965" s="78"/>
      <c r="C661965" s="77"/>
    </row>
    <row r="661966" spans="2:3" x14ac:dyDescent="0.25">
      <c r="B661966" s="78"/>
      <c r="C661966" s="77"/>
    </row>
    <row r="661967" spans="2:3" x14ac:dyDescent="0.25">
      <c r="B661967" s="78"/>
      <c r="C661967" s="77"/>
    </row>
    <row r="661968" spans="2:3" x14ac:dyDescent="0.25">
      <c r="B661968" s="78"/>
      <c r="C661968" s="77"/>
    </row>
    <row r="661969" spans="2:3" x14ac:dyDescent="0.25">
      <c r="B661969" s="78"/>
      <c r="C661969" s="77"/>
    </row>
    <row r="661970" spans="2:3" x14ac:dyDescent="0.25">
      <c r="B661970" s="78"/>
      <c r="C661970" s="77"/>
    </row>
    <row r="662080" spans="2:3" x14ac:dyDescent="0.25">
      <c r="B662080" s="78"/>
      <c r="C662080" s="77"/>
    </row>
    <row r="662081" spans="2:3" x14ac:dyDescent="0.25">
      <c r="B662081" s="78"/>
      <c r="C662081" s="77"/>
    </row>
    <row r="662082" spans="2:3" x14ac:dyDescent="0.25">
      <c r="B662082" s="78"/>
      <c r="C662082" s="77"/>
    </row>
    <row r="662083" spans="2:3" x14ac:dyDescent="0.25">
      <c r="B662083" s="78"/>
      <c r="C662083" s="77"/>
    </row>
    <row r="662084" spans="2:3" x14ac:dyDescent="0.25">
      <c r="B662084" s="78"/>
      <c r="C662084" s="77"/>
    </row>
    <row r="662085" spans="2:3" x14ac:dyDescent="0.25">
      <c r="B662085" s="78"/>
      <c r="C662085" s="77"/>
    </row>
    <row r="662086" spans="2:3" x14ac:dyDescent="0.25">
      <c r="B662086" s="78"/>
      <c r="C662086" s="77"/>
    </row>
    <row r="662087" spans="2:3" x14ac:dyDescent="0.25">
      <c r="B662087" s="78"/>
      <c r="C662087" s="77"/>
    </row>
    <row r="662088" spans="2:3" x14ac:dyDescent="0.25">
      <c r="B662088" s="78"/>
      <c r="C662088" s="77"/>
    </row>
    <row r="662089" spans="2:3" x14ac:dyDescent="0.25">
      <c r="B662089" s="78"/>
      <c r="C662089" s="77"/>
    </row>
    <row r="662090" spans="2:3" x14ac:dyDescent="0.25">
      <c r="B662090" s="78"/>
      <c r="C662090" s="77"/>
    </row>
    <row r="662091" spans="2:3" x14ac:dyDescent="0.25">
      <c r="B662091" s="78"/>
      <c r="C662091" s="77"/>
    </row>
    <row r="662092" spans="2:3" x14ac:dyDescent="0.25">
      <c r="B662092" s="78"/>
      <c r="C662092" s="77"/>
    </row>
    <row r="662202" spans="2:3" x14ac:dyDescent="0.25">
      <c r="B662202" s="78"/>
      <c r="C662202" s="77"/>
    </row>
    <row r="662203" spans="2:3" x14ac:dyDescent="0.25">
      <c r="B662203" s="78"/>
      <c r="C662203" s="77"/>
    </row>
    <row r="662204" spans="2:3" x14ac:dyDescent="0.25">
      <c r="B662204" s="78"/>
      <c r="C662204" s="77"/>
    </row>
    <row r="662205" spans="2:3" x14ac:dyDescent="0.25">
      <c r="B662205" s="78"/>
      <c r="C662205" s="77"/>
    </row>
    <row r="662206" spans="2:3" x14ac:dyDescent="0.25">
      <c r="B662206" s="78"/>
      <c r="C662206" s="77"/>
    </row>
    <row r="662207" spans="2:3" x14ac:dyDescent="0.25">
      <c r="B662207" s="78"/>
      <c r="C662207" s="77"/>
    </row>
    <row r="662208" spans="2:3" x14ac:dyDescent="0.25">
      <c r="B662208" s="78"/>
      <c r="C662208" s="77"/>
    </row>
    <row r="662209" spans="2:3" x14ac:dyDescent="0.25">
      <c r="B662209" s="78"/>
      <c r="C662209" s="77"/>
    </row>
    <row r="662210" spans="2:3" x14ac:dyDescent="0.25">
      <c r="B662210" s="78"/>
      <c r="C662210" s="77"/>
    </row>
    <row r="662211" spans="2:3" x14ac:dyDescent="0.25">
      <c r="B662211" s="78"/>
      <c r="C662211" s="77"/>
    </row>
    <row r="662212" spans="2:3" x14ac:dyDescent="0.25">
      <c r="B662212" s="78"/>
      <c r="C662212" s="77"/>
    </row>
    <row r="662213" spans="2:3" x14ac:dyDescent="0.25">
      <c r="B662213" s="78"/>
      <c r="C662213" s="77"/>
    </row>
    <row r="662214" spans="2:3" x14ac:dyDescent="0.25">
      <c r="B662214" s="78"/>
      <c r="C662214" s="77"/>
    </row>
    <row r="662324" spans="2:3" x14ac:dyDescent="0.25">
      <c r="B662324" s="78"/>
      <c r="C662324" s="77"/>
    </row>
    <row r="662325" spans="2:3" x14ac:dyDescent="0.25">
      <c r="B662325" s="78"/>
      <c r="C662325" s="77"/>
    </row>
    <row r="662326" spans="2:3" x14ac:dyDescent="0.25">
      <c r="B662326" s="78"/>
      <c r="C662326" s="77"/>
    </row>
    <row r="662327" spans="2:3" x14ac:dyDescent="0.25">
      <c r="B662327" s="78"/>
      <c r="C662327" s="77"/>
    </row>
    <row r="662328" spans="2:3" x14ac:dyDescent="0.25">
      <c r="B662328" s="78"/>
      <c r="C662328" s="77"/>
    </row>
    <row r="662329" spans="2:3" x14ac:dyDescent="0.25">
      <c r="B662329" s="78"/>
      <c r="C662329" s="77"/>
    </row>
    <row r="662330" spans="2:3" x14ac:dyDescent="0.25">
      <c r="B662330" s="78"/>
      <c r="C662330" s="77"/>
    </row>
    <row r="662331" spans="2:3" x14ac:dyDescent="0.25">
      <c r="B662331" s="78"/>
      <c r="C662331" s="77"/>
    </row>
    <row r="662332" spans="2:3" x14ac:dyDescent="0.25">
      <c r="B662332" s="78"/>
      <c r="C662332" s="77"/>
    </row>
    <row r="662333" spans="2:3" x14ac:dyDescent="0.25">
      <c r="B662333" s="78"/>
      <c r="C662333" s="77"/>
    </row>
    <row r="662334" spans="2:3" x14ac:dyDescent="0.25">
      <c r="B662334" s="78"/>
      <c r="C662334" s="77"/>
    </row>
    <row r="662335" spans="2:3" x14ac:dyDescent="0.25">
      <c r="B662335" s="78"/>
      <c r="C662335" s="77"/>
    </row>
    <row r="662336" spans="2:3" x14ac:dyDescent="0.25">
      <c r="B662336" s="78"/>
      <c r="C662336" s="77"/>
    </row>
    <row r="662446" spans="2:3" x14ac:dyDescent="0.25">
      <c r="B662446" s="78"/>
      <c r="C662446" s="77"/>
    </row>
    <row r="662447" spans="2:3" x14ac:dyDescent="0.25">
      <c r="B662447" s="78"/>
      <c r="C662447" s="77"/>
    </row>
    <row r="662448" spans="2:3" x14ac:dyDescent="0.25">
      <c r="B662448" s="78"/>
      <c r="C662448" s="77"/>
    </row>
    <row r="662449" spans="2:3" x14ac:dyDescent="0.25">
      <c r="B662449" s="78"/>
      <c r="C662449" s="77"/>
    </row>
    <row r="662450" spans="2:3" x14ac:dyDescent="0.25">
      <c r="B662450" s="78"/>
      <c r="C662450" s="77"/>
    </row>
    <row r="662451" spans="2:3" x14ac:dyDescent="0.25">
      <c r="B662451" s="78"/>
      <c r="C662451" s="77"/>
    </row>
    <row r="662452" spans="2:3" x14ac:dyDescent="0.25">
      <c r="B662452" s="78"/>
      <c r="C662452" s="77"/>
    </row>
    <row r="662453" spans="2:3" x14ac:dyDescent="0.25">
      <c r="B662453" s="78"/>
      <c r="C662453" s="77"/>
    </row>
    <row r="662454" spans="2:3" x14ac:dyDescent="0.25">
      <c r="B662454" s="78"/>
      <c r="C662454" s="77"/>
    </row>
    <row r="662455" spans="2:3" x14ac:dyDescent="0.25">
      <c r="B662455" s="78"/>
      <c r="C662455" s="77"/>
    </row>
    <row r="662456" spans="2:3" x14ac:dyDescent="0.25">
      <c r="B662456" s="78"/>
      <c r="C662456" s="77"/>
    </row>
    <row r="662457" spans="2:3" x14ac:dyDescent="0.25">
      <c r="B662457" s="78"/>
      <c r="C662457" s="77"/>
    </row>
    <row r="662458" spans="2:3" x14ac:dyDescent="0.25">
      <c r="B662458" s="78"/>
      <c r="C662458" s="77"/>
    </row>
    <row r="662568" spans="2:3" x14ac:dyDescent="0.25">
      <c r="B662568" s="78"/>
      <c r="C662568" s="77"/>
    </row>
    <row r="662569" spans="2:3" x14ac:dyDescent="0.25">
      <c r="B662569" s="78"/>
      <c r="C662569" s="77"/>
    </row>
    <row r="662570" spans="2:3" x14ac:dyDescent="0.25">
      <c r="B662570" s="78"/>
      <c r="C662570" s="77"/>
    </row>
    <row r="662571" spans="2:3" x14ac:dyDescent="0.25">
      <c r="B662571" s="78"/>
      <c r="C662571" s="77"/>
    </row>
    <row r="662572" spans="2:3" x14ac:dyDescent="0.25">
      <c r="B662572" s="78"/>
      <c r="C662572" s="77"/>
    </row>
    <row r="662573" spans="2:3" x14ac:dyDescent="0.25">
      <c r="B662573" s="78"/>
      <c r="C662573" s="77"/>
    </row>
    <row r="662574" spans="2:3" x14ac:dyDescent="0.25">
      <c r="B662574" s="78"/>
      <c r="C662574" s="77"/>
    </row>
    <row r="662575" spans="2:3" x14ac:dyDescent="0.25">
      <c r="B662575" s="78"/>
      <c r="C662575" s="77"/>
    </row>
    <row r="662576" spans="2:3" x14ac:dyDescent="0.25">
      <c r="B662576" s="78"/>
      <c r="C662576" s="77"/>
    </row>
    <row r="662577" spans="2:3" x14ac:dyDescent="0.25">
      <c r="B662577" s="78"/>
      <c r="C662577" s="77"/>
    </row>
    <row r="662578" spans="2:3" x14ac:dyDescent="0.25">
      <c r="B662578" s="78"/>
      <c r="C662578" s="77"/>
    </row>
    <row r="662579" spans="2:3" x14ac:dyDescent="0.25">
      <c r="B662579" s="78"/>
      <c r="C662579" s="77"/>
    </row>
    <row r="662580" spans="2:3" x14ac:dyDescent="0.25">
      <c r="B662580" s="78"/>
      <c r="C662580" s="77"/>
    </row>
    <row r="662690" spans="2:3" x14ac:dyDescent="0.25">
      <c r="B662690" s="78"/>
      <c r="C662690" s="77"/>
    </row>
    <row r="662691" spans="2:3" x14ac:dyDescent="0.25">
      <c r="B662691" s="78"/>
      <c r="C662691" s="77"/>
    </row>
    <row r="662692" spans="2:3" x14ac:dyDescent="0.25">
      <c r="B662692" s="78"/>
      <c r="C662692" s="77"/>
    </row>
    <row r="662693" spans="2:3" x14ac:dyDescent="0.25">
      <c r="B662693" s="78"/>
      <c r="C662693" s="77"/>
    </row>
    <row r="662694" spans="2:3" x14ac:dyDescent="0.25">
      <c r="B662694" s="78"/>
      <c r="C662694" s="77"/>
    </row>
    <row r="662695" spans="2:3" x14ac:dyDescent="0.25">
      <c r="B662695" s="78"/>
      <c r="C662695" s="77"/>
    </row>
    <row r="662696" spans="2:3" x14ac:dyDescent="0.25">
      <c r="B662696" s="78"/>
      <c r="C662696" s="77"/>
    </row>
    <row r="662697" spans="2:3" x14ac:dyDescent="0.25">
      <c r="B662697" s="78"/>
      <c r="C662697" s="77"/>
    </row>
    <row r="662698" spans="2:3" x14ac:dyDescent="0.25">
      <c r="B662698" s="78"/>
      <c r="C662698" s="77"/>
    </row>
    <row r="662699" spans="2:3" x14ac:dyDescent="0.25">
      <c r="B662699" s="78"/>
      <c r="C662699" s="77"/>
    </row>
    <row r="662700" spans="2:3" x14ac:dyDescent="0.25">
      <c r="B662700" s="78"/>
      <c r="C662700" s="77"/>
    </row>
    <row r="662701" spans="2:3" x14ac:dyDescent="0.25">
      <c r="B662701" s="78"/>
      <c r="C662701" s="77"/>
    </row>
    <row r="662702" spans="2:3" x14ac:dyDescent="0.25">
      <c r="B662702" s="78"/>
      <c r="C662702" s="77"/>
    </row>
    <row r="662812" spans="2:3" x14ac:dyDescent="0.25">
      <c r="B662812" s="78"/>
      <c r="C662812" s="77"/>
    </row>
    <row r="662813" spans="2:3" x14ac:dyDescent="0.25">
      <c r="B662813" s="78"/>
      <c r="C662813" s="77"/>
    </row>
    <row r="662814" spans="2:3" x14ac:dyDescent="0.25">
      <c r="B662814" s="78"/>
      <c r="C662814" s="77"/>
    </row>
    <row r="662815" spans="2:3" x14ac:dyDescent="0.25">
      <c r="B662815" s="78"/>
      <c r="C662815" s="77"/>
    </row>
    <row r="662816" spans="2:3" x14ac:dyDescent="0.25">
      <c r="B662816" s="78"/>
      <c r="C662816" s="77"/>
    </row>
    <row r="662817" spans="2:3" x14ac:dyDescent="0.25">
      <c r="B662817" s="78"/>
      <c r="C662817" s="77"/>
    </row>
    <row r="662818" spans="2:3" x14ac:dyDescent="0.25">
      <c r="B662818" s="78"/>
      <c r="C662818" s="77"/>
    </row>
    <row r="662819" spans="2:3" x14ac:dyDescent="0.25">
      <c r="B662819" s="78"/>
      <c r="C662819" s="77"/>
    </row>
    <row r="662820" spans="2:3" x14ac:dyDescent="0.25">
      <c r="B662820" s="78"/>
      <c r="C662820" s="77"/>
    </row>
    <row r="662821" spans="2:3" x14ac:dyDescent="0.25">
      <c r="B662821" s="78"/>
      <c r="C662821" s="77"/>
    </row>
    <row r="662822" spans="2:3" x14ac:dyDescent="0.25">
      <c r="B662822" s="78"/>
      <c r="C662822" s="77"/>
    </row>
    <row r="662823" spans="2:3" x14ac:dyDescent="0.25">
      <c r="B662823" s="78"/>
      <c r="C662823" s="77"/>
    </row>
    <row r="662824" spans="2:3" x14ac:dyDescent="0.25">
      <c r="B662824" s="78"/>
      <c r="C662824" s="77"/>
    </row>
    <row r="662934" spans="2:3" x14ac:dyDescent="0.25">
      <c r="B662934" s="78"/>
      <c r="C662934" s="77"/>
    </row>
    <row r="662935" spans="2:3" x14ac:dyDescent="0.25">
      <c r="B662935" s="78"/>
      <c r="C662935" s="77"/>
    </row>
    <row r="662936" spans="2:3" x14ac:dyDescent="0.25">
      <c r="B662936" s="78"/>
      <c r="C662936" s="77"/>
    </row>
    <row r="662937" spans="2:3" x14ac:dyDescent="0.25">
      <c r="B662937" s="78"/>
      <c r="C662937" s="77"/>
    </row>
    <row r="662938" spans="2:3" x14ac:dyDescent="0.25">
      <c r="B662938" s="78"/>
      <c r="C662938" s="77"/>
    </row>
    <row r="662939" spans="2:3" x14ac:dyDescent="0.25">
      <c r="B662939" s="78"/>
      <c r="C662939" s="77"/>
    </row>
    <row r="662940" spans="2:3" x14ac:dyDescent="0.25">
      <c r="B662940" s="78"/>
      <c r="C662940" s="77"/>
    </row>
    <row r="662941" spans="2:3" x14ac:dyDescent="0.25">
      <c r="B662941" s="78"/>
      <c r="C662941" s="77"/>
    </row>
    <row r="662942" spans="2:3" x14ac:dyDescent="0.25">
      <c r="B662942" s="78"/>
      <c r="C662942" s="77"/>
    </row>
    <row r="662943" spans="2:3" x14ac:dyDescent="0.25">
      <c r="B662943" s="78"/>
      <c r="C662943" s="77"/>
    </row>
    <row r="662944" spans="2:3" x14ac:dyDescent="0.25">
      <c r="B662944" s="78"/>
      <c r="C662944" s="77"/>
    </row>
    <row r="662945" spans="2:3" x14ac:dyDescent="0.25">
      <c r="B662945" s="78"/>
      <c r="C662945" s="77"/>
    </row>
    <row r="662946" spans="2:3" x14ac:dyDescent="0.25">
      <c r="B662946" s="78"/>
      <c r="C662946" s="77"/>
    </row>
    <row r="663056" spans="2:3" x14ac:dyDescent="0.25">
      <c r="B663056" s="78"/>
      <c r="C663056" s="77"/>
    </row>
    <row r="663057" spans="2:3" x14ac:dyDescent="0.25">
      <c r="B663057" s="78"/>
      <c r="C663057" s="77"/>
    </row>
    <row r="663058" spans="2:3" x14ac:dyDescent="0.25">
      <c r="B663058" s="78"/>
      <c r="C663058" s="77"/>
    </row>
    <row r="663059" spans="2:3" x14ac:dyDescent="0.25">
      <c r="B663059" s="78"/>
      <c r="C663059" s="77"/>
    </row>
    <row r="663060" spans="2:3" x14ac:dyDescent="0.25">
      <c r="B663060" s="78"/>
      <c r="C663060" s="77"/>
    </row>
    <row r="663061" spans="2:3" x14ac:dyDescent="0.25">
      <c r="B663061" s="78"/>
      <c r="C663061" s="77"/>
    </row>
    <row r="663062" spans="2:3" x14ac:dyDescent="0.25">
      <c r="B663062" s="78"/>
      <c r="C663062" s="77"/>
    </row>
    <row r="663063" spans="2:3" x14ac:dyDescent="0.25">
      <c r="B663063" s="78"/>
      <c r="C663063" s="77"/>
    </row>
    <row r="663064" spans="2:3" x14ac:dyDescent="0.25">
      <c r="B663064" s="78"/>
      <c r="C663064" s="77"/>
    </row>
    <row r="663065" spans="2:3" x14ac:dyDescent="0.25">
      <c r="B663065" s="78"/>
      <c r="C663065" s="77"/>
    </row>
    <row r="663066" spans="2:3" x14ac:dyDescent="0.25">
      <c r="B663066" s="78"/>
      <c r="C663066" s="77"/>
    </row>
    <row r="663067" spans="2:3" x14ac:dyDescent="0.25">
      <c r="B663067" s="78"/>
      <c r="C663067" s="77"/>
    </row>
    <row r="663068" spans="2:3" x14ac:dyDescent="0.25">
      <c r="B663068" s="78"/>
      <c r="C663068" s="77"/>
    </row>
    <row r="663178" spans="2:3" x14ac:dyDescent="0.25">
      <c r="B663178" s="78"/>
      <c r="C663178" s="77"/>
    </row>
    <row r="663179" spans="2:3" x14ac:dyDescent="0.25">
      <c r="B663179" s="78"/>
      <c r="C663179" s="77"/>
    </row>
    <row r="663180" spans="2:3" x14ac:dyDescent="0.25">
      <c r="B663180" s="78"/>
      <c r="C663180" s="77"/>
    </row>
    <row r="663181" spans="2:3" x14ac:dyDescent="0.25">
      <c r="B663181" s="78"/>
      <c r="C663181" s="77"/>
    </row>
    <row r="663182" spans="2:3" x14ac:dyDescent="0.25">
      <c r="B663182" s="78"/>
      <c r="C663182" s="77"/>
    </row>
    <row r="663183" spans="2:3" x14ac:dyDescent="0.25">
      <c r="B663183" s="78"/>
      <c r="C663183" s="77"/>
    </row>
    <row r="663184" spans="2:3" x14ac:dyDescent="0.25">
      <c r="B663184" s="78"/>
      <c r="C663184" s="77"/>
    </row>
    <row r="663185" spans="2:3" x14ac:dyDescent="0.25">
      <c r="B663185" s="78"/>
      <c r="C663185" s="77"/>
    </row>
    <row r="663186" spans="2:3" x14ac:dyDescent="0.25">
      <c r="B663186" s="78"/>
      <c r="C663186" s="77"/>
    </row>
    <row r="663187" spans="2:3" x14ac:dyDescent="0.25">
      <c r="B663187" s="78"/>
      <c r="C663187" s="77"/>
    </row>
    <row r="663188" spans="2:3" x14ac:dyDescent="0.25">
      <c r="B663188" s="78"/>
      <c r="C663188" s="77"/>
    </row>
    <row r="663189" spans="2:3" x14ac:dyDescent="0.25">
      <c r="B663189" s="78"/>
      <c r="C663189" s="77"/>
    </row>
    <row r="663190" spans="2:3" x14ac:dyDescent="0.25">
      <c r="B663190" s="78"/>
      <c r="C663190" s="77"/>
    </row>
    <row r="663300" spans="2:3" x14ac:dyDescent="0.25">
      <c r="B663300" s="78"/>
      <c r="C663300" s="77"/>
    </row>
    <row r="663301" spans="2:3" x14ac:dyDescent="0.25">
      <c r="B663301" s="78"/>
      <c r="C663301" s="77"/>
    </row>
    <row r="663302" spans="2:3" x14ac:dyDescent="0.25">
      <c r="B663302" s="78"/>
      <c r="C663302" s="77"/>
    </row>
    <row r="663303" spans="2:3" x14ac:dyDescent="0.25">
      <c r="B663303" s="78"/>
      <c r="C663303" s="77"/>
    </row>
    <row r="663304" spans="2:3" x14ac:dyDescent="0.25">
      <c r="B663304" s="78"/>
      <c r="C663304" s="77"/>
    </row>
    <row r="663305" spans="2:3" x14ac:dyDescent="0.25">
      <c r="B663305" s="78"/>
      <c r="C663305" s="77"/>
    </row>
    <row r="663306" spans="2:3" x14ac:dyDescent="0.25">
      <c r="B663306" s="78"/>
      <c r="C663306" s="77"/>
    </row>
    <row r="663307" spans="2:3" x14ac:dyDescent="0.25">
      <c r="B663307" s="78"/>
      <c r="C663307" s="77"/>
    </row>
    <row r="663308" spans="2:3" x14ac:dyDescent="0.25">
      <c r="B663308" s="78"/>
      <c r="C663308" s="77"/>
    </row>
    <row r="663309" spans="2:3" x14ac:dyDescent="0.25">
      <c r="B663309" s="78"/>
      <c r="C663309" s="77"/>
    </row>
    <row r="663310" spans="2:3" x14ac:dyDescent="0.25">
      <c r="B663310" s="78"/>
      <c r="C663310" s="77"/>
    </row>
    <row r="663311" spans="2:3" x14ac:dyDescent="0.25">
      <c r="B663311" s="78"/>
      <c r="C663311" s="77"/>
    </row>
    <row r="663312" spans="2:3" x14ac:dyDescent="0.25">
      <c r="B663312" s="78"/>
      <c r="C663312" s="77"/>
    </row>
    <row r="663422" spans="2:3" x14ac:dyDescent="0.25">
      <c r="B663422" s="78"/>
      <c r="C663422" s="77"/>
    </row>
    <row r="663423" spans="2:3" x14ac:dyDescent="0.25">
      <c r="B663423" s="78"/>
      <c r="C663423" s="77"/>
    </row>
    <row r="663424" spans="2:3" x14ac:dyDescent="0.25">
      <c r="B663424" s="78"/>
      <c r="C663424" s="77"/>
    </row>
    <row r="663425" spans="2:3" x14ac:dyDescent="0.25">
      <c r="B663425" s="78"/>
      <c r="C663425" s="77"/>
    </row>
    <row r="663426" spans="2:3" x14ac:dyDescent="0.25">
      <c r="B663426" s="78"/>
      <c r="C663426" s="77"/>
    </row>
    <row r="663427" spans="2:3" x14ac:dyDescent="0.25">
      <c r="B663427" s="78"/>
      <c r="C663427" s="77"/>
    </row>
    <row r="663428" spans="2:3" x14ac:dyDescent="0.25">
      <c r="B663428" s="78"/>
      <c r="C663428" s="77"/>
    </row>
    <row r="663429" spans="2:3" x14ac:dyDescent="0.25">
      <c r="B663429" s="78"/>
      <c r="C663429" s="77"/>
    </row>
    <row r="663430" spans="2:3" x14ac:dyDescent="0.25">
      <c r="B663430" s="78"/>
      <c r="C663430" s="77"/>
    </row>
    <row r="663431" spans="2:3" x14ac:dyDescent="0.25">
      <c r="B663431" s="78"/>
      <c r="C663431" s="77"/>
    </row>
    <row r="663432" spans="2:3" x14ac:dyDescent="0.25">
      <c r="B663432" s="78"/>
      <c r="C663432" s="77"/>
    </row>
    <row r="663433" spans="2:3" x14ac:dyDescent="0.25">
      <c r="B663433" s="78"/>
      <c r="C663433" s="77"/>
    </row>
    <row r="663434" spans="2:3" x14ac:dyDescent="0.25">
      <c r="B663434" s="78"/>
      <c r="C663434" s="77"/>
    </row>
    <row r="663544" spans="2:3" x14ac:dyDescent="0.25">
      <c r="B663544" s="78"/>
      <c r="C663544" s="77"/>
    </row>
    <row r="663545" spans="2:3" x14ac:dyDescent="0.25">
      <c r="B663545" s="78"/>
      <c r="C663545" s="77"/>
    </row>
    <row r="663546" spans="2:3" x14ac:dyDescent="0.25">
      <c r="B663546" s="78"/>
      <c r="C663546" s="77"/>
    </row>
    <row r="663547" spans="2:3" x14ac:dyDescent="0.25">
      <c r="B663547" s="78"/>
      <c r="C663547" s="77"/>
    </row>
    <row r="663548" spans="2:3" x14ac:dyDescent="0.25">
      <c r="B663548" s="78"/>
      <c r="C663548" s="77"/>
    </row>
    <row r="663549" spans="2:3" x14ac:dyDescent="0.25">
      <c r="B663549" s="78"/>
      <c r="C663549" s="77"/>
    </row>
    <row r="663550" spans="2:3" x14ac:dyDescent="0.25">
      <c r="B663550" s="78"/>
      <c r="C663550" s="77"/>
    </row>
    <row r="663551" spans="2:3" x14ac:dyDescent="0.25">
      <c r="B663551" s="78"/>
      <c r="C663551" s="77"/>
    </row>
    <row r="663552" spans="2:3" x14ac:dyDescent="0.25">
      <c r="B663552" s="78"/>
      <c r="C663552" s="77"/>
    </row>
    <row r="663553" spans="2:3" x14ac:dyDescent="0.25">
      <c r="B663553" s="78"/>
      <c r="C663553" s="77"/>
    </row>
    <row r="663554" spans="2:3" x14ac:dyDescent="0.25">
      <c r="B663554" s="78"/>
      <c r="C663554" s="77"/>
    </row>
    <row r="663555" spans="2:3" x14ac:dyDescent="0.25">
      <c r="B663555" s="78"/>
      <c r="C663555" s="77"/>
    </row>
    <row r="663556" spans="2:3" x14ac:dyDescent="0.25">
      <c r="B663556" s="78"/>
      <c r="C663556" s="77"/>
    </row>
    <row r="663666" spans="2:3" x14ac:dyDescent="0.25">
      <c r="B663666" s="78"/>
      <c r="C663666" s="77"/>
    </row>
    <row r="663667" spans="2:3" x14ac:dyDescent="0.25">
      <c r="B663667" s="78"/>
      <c r="C663667" s="77"/>
    </row>
    <row r="663668" spans="2:3" x14ac:dyDescent="0.25">
      <c r="B663668" s="78"/>
      <c r="C663668" s="77"/>
    </row>
    <row r="663669" spans="2:3" x14ac:dyDescent="0.25">
      <c r="B663669" s="78"/>
      <c r="C663669" s="77"/>
    </row>
    <row r="663670" spans="2:3" x14ac:dyDescent="0.25">
      <c r="B663670" s="78"/>
      <c r="C663670" s="77"/>
    </row>
    <row r="663671" spans="2:3" x14ac:dyDescent="0.25">
      <c r="B663671" s="78"/>
      <c r="C663671" s="77"/>
    </row>
    <row r="663672" spans="2:3" x14ac:dyDescent="0.25">
      <c r="B663672" s="78"/>
      <c r="C663672" s="77"/>
    </row>
    <row r="663673" spans="2:3" x14ac:dyDescent="0.25">
      <c r="B663673" s="78"/>
      <c r="C663673" s="77"/>
    </row>
    <row r="663674" spans="2:3" x14ac:dyDescent="0.25">
      <c r="B663674" s="78"/>
      <c r="C663674" s="77"/>
    </row>
    <row r="663675" spans="2:3" x14ac:dyDescent="0.25">
      <c r="B663675" s="78"/>
      <c r="C663675" s="77"/>
    </row>
    <row r="663676" spans="2:3" x14ac:dyDescent="0.25">
      <c r="B663676" s="78"/>
      <c r="C663676" s="77"/>
    </row>
    <row r="663677" spans="2:3" x14ac:dyDescent="0.25">
      <c r="B663677" s="78"/>
      <c r="C663677" s="77"/>
    </row>
    <row r="663678" spans="2:3" x14ac:dyDescent="0.25">
      <c r="B663678" s="78"/>
      <c r="C663678" s="77"/>
    </row>
    <row r="663788" spans="2:3" x14ac:dyDescent="0.25">
      <c r="B663788" s="78"/>
      <c r="C663788" s="77"/>
    </row>
    <row r="663789" spans="2:3" x14ac:dyDescent="0.25">
      <c r="B663789" s="78"/>
      <c r="C663789" s="77"/>
    </row>
    <row r="663790" spans="2:3" x14ac:dyDescent="0.25">
      <c r="B663790" s="78"/>
      <c r="C663790" s="77"/>
    </row>
    <row r="663791" spans="2:3" x14ac:dyDescent="0.25">
      <c r="B663791" s="78"/>
      <c r="C663791" s="77"/>
    </row>
    <row r="663792" spans="2:3" x14ac:dyDescent="0.25">
      <c r="B663792" s="78"/>
      <c r="C663792" s="77"/>
    </row>
    <row r="663793" spans="2:3" x14ac:dyDescent="0.25">
      <c r="B663793" s="78"/>
      <c r="C663793" s="77"/>
    </row>
    <row r="663794" spans="2:3" x14ac:dyDescent="0.25">
      <c r="B663794" s="78"/>
      <c r="C663794" s="77"/>
    </row>
    <row r="663795" spans="2:3" x14ac:dyDescent="0.25">
      <c r="B663795" s="78"/>
      <c r="C663795" s="77"/>
    </row>
    <row r="663796" spans="2:3" x14ac:dyDescent="0.25">
      <c r="B663796" s="78"/>
      <c r="C663796" s="77"/>
    </row>
    <row r="663797" spans="2:3" x14ac:dyDescent="0.25">
      <c r="B663797" s="78"/>
      <c r="C663797" s="77"/>
    </row>
    <row r="663798" spans="2:3" x14ac:dyDescent="0.25">
      <c r="B663798" s="78"/>
      <c r="C663798" s="77"/>
    </row>
    <row r="663799" spans="2:3" x14ac:dyDescent="0.25">
      <c r="B663799" s="78"/>
      <c r="C663799" s="77"/>
    </row>
    <row r="663800" spans="2:3" x14ac:dyDescent="0.25">
      <c r="B663800" s="78"/>
      <c r="C663800" s="77"/>
    </row>
    <row r="663910" spans="2:3" x14ac:dyDescent="0.25">
      <c r="B663910" s="78"/>
      <c r="C663910" s="77"/>
    </row>
    <row r="663911" spans="2:3" x14ac:dyDescent="0.25">
      <c r="B663911" s="78"/>
      <c r="C663911" s="77"/>
    </row>
    <row r="663912" spans="2:3" x14ac:dyDescent="0.25">
      <c r="B663912" s="78"/>
      <c r="C663912" s="77"/>
    </row>
    <row r="663913" spans="2:3" x14ac:dyDescent="0.25">
      <c r="B663913" s="78"/>
      <c r="C663913" s="77"/>
    </row>
    <row r="663914" spans="2:3" x14ac:dyDescent="0.25">
      <c r="B663914" s="78"/>
      <c r="C663914" s="77"/>
    </row>
    <row r="663915" spans="2:3" x14ac:dyDescent="0.25">
      <c r="B663915" s="78"/>
      <c r="C663915" s="77"/>
    </row>
    <row r="663916" spans="2:3" x14ac:dyDescent="0.25">
      <c r="B663916" s="78"/>
      <c r="C663916" s="77"/>
    </row>
    <row r="663917" spans="2:3" x14ac:dyDescent="0.25">
      <c r="B663917" s="78"/>
      <c r="C663917" s="77"/>
    </row>
    <row r="663918" spans="2:3" x14ac:dyDescent="0.25">
      <c r="B663918" s="78"/>
      <c r="C663918" s="77"/>
    </row>
    <row r="663919" spans="2:3" x14ac:dyDescent="0.25">
      <c r="B663919" s="78"/>
      <c r="C663919" s="77"/>
    </row>
    <row r="663920" spans="2:3" x14ac:dyDescent="0.25">
      <c r="B663920" s="78"/>
      <c r="C663920" s="77"/>
    </row>
    <row r="663921" spans="2:3" x14ac:dyDescent="0.25">
      <c r="B663921" s="78"/>
      <c r="C663921" s="77"/>
    </row>
    <row r="663922" spans="2:3" x14ac:dyDescent="0.25">
      <c r="B663922" s="78"/>
      <c r="C663922" s="77"/>
    </row>
    <row r="664032" spans="2:3" x14ac:dyDescent="0.25">
      <c r="B664032" s="78"/>
      <c r="C664032" s="77"/>
    </row>
    <row r="664033" spans="2:3" x14ac:dyDescent="0.25">
      <c r="B664033" s="78"/>
      <c r="C664033" s="77"/>
    </row>
    <row r="664034" spans="2:3" x14ac:dyDescent="0.25">
      <c r="B664034" s="78"/>
      <c r="C664034" s="77"/>
    </row>
    <row r="664035" spans="2:3" x14ac:dyDescent="0.25">
      <c r="B664035" s="78"/>
      <c r="C664035" s="77"/>
    </row>
    <row r="664036" spans="2:3" x14ac:dyDescent="0.25">
      <c r="B664036" s="78"/>
      <c r="C664036" s="77"/>
    </row>
    <row r="664037" spans="2:3" x14ac:dyDescent="0.25">
      <c r="B664037" s="78"/>
      <c r="C664037" s="77"/>
    </row>
    <row r="664038" spans="2:3" x14ac:dyDescent="0.25">
      <c r="B664038" s="78"/>
      <c r="C664038" s="77"/>
    </row>
    <row r="664039" spans="2:3" x14ac:dyDescent="0.25">
      <c r="B664039" s="78"/>
      <c r="C664039" s="77"/>
    </row>
    <row r="664040" spans="2:3" x14ac:dyDescent="0.25">
      <c r="B664040" s="78"/>
      <c r="C664040" s="77"/>
    </row>
    <row r="664041" spans="2:3" x14ac:dyDescent="0.25">
      <c r="B664041" s="78"/>
      <c r="C664041" s="77"/>
    </row>
    <row r="664042" spans="2:3" x14ac:dyDescent="0.25">
      <c r="B664042" s="78"/>
      <c r="C664042" s="77"/>
    </row>
    <row r="664043" spans="2:3" x14ac:dyDescent="0.25">
      <c r="B664043" s="78"/>
      <c r="C664043" s="77"/>
    </row>
    <row r="664044" spans="2:3" x14ac:dyDescent="0.25">
      <c r="B664044" s="78"/>
      <c r="C664044" s="77"/>
    </row>
    <row r="664154" spans="2:3" x14ac:dyDescent="0.25">
      <c r="B664154" s="78"/>
      <c r="C664154" s="77"/>
    </row>
    <row r="664155" spans="2:3" x14ac:dyDescent="0.25">
      <c r="B664155" s="78"/>
      <c r="C664155" s="77"/>
    </row>
    <row r="664156" spans="2:3" x14ac:dyDescent="0.25">
      <c r="B664156" s="78"/>
      <c r="C664156" s="77"/>
    </row>
    <row r="664157" spans="2:3" x14ac:dyDescent="0.25">
      <c r="B664157" s="78"/>
      <c r="C664157" s="77"/>
    </row>
    <row r="664158" spans="2:3" x14ac:dyDescent="0.25">
      <c r="B664158" s="78"/>
      <c r="C664158" s="77"/>
    </row>
    <row r="664159" spans="2:3" x14ac:dyDescent="0.25">
      <c r="B664159" s="78"/>
      <c r="C664159" s="77"/>
    </row>
    <row r="664160" spans="2:3" x14ac:dyDescent="0.25">
      <c r="B664160" s="78"/>
      <c r="C664160" s="77"/>
    </row>
    <row r="664161" spans="2:3" x14ac:dyDescent="0.25">
      <c r="B664161" s="78"/>
      <c r="C664161" s="77"/>
    </row>
    <row r="664162" spans="2:3" x14ac:dyDescent="0.25">
      <c r="B664162" s="78"/>
      <c r="C664162" s="77"/>
    </row>
    <row r="664163" spans="2:3" x14ac:dyDescent="0.25">
      <c r="B664163" s="78"/>
      <c r="C664163" s="77"/>
    </row>
    <row r="664164" spans="2:3" x14ac:dyDescent="0.25">
      <c r="B664164" s="78"/>
      <c r="C664164" s="77"/>
    </row>
    <row r="664165" spans="2:3" x14ac:dyDescent="0.25">
      <c r="B664165" s="78"/>
      <c r="C664165" s="77"/>
    </row>
    <row r="664166" spans="2:3" x14ac:dyDescent="0.25">
      <c r="B664166" s="78"/>
      <c r="C664166" s="77"/>
    </row>
    <row r="664276" spans="2:3" x14ac:dyDescent="0.25">
      <c r="B664276" s="78"/>
      <c r="C664276" s="77"/>
    </row>
    <row r="664277" spans="2:3" x14ac:dyDescent="0.25">
      <c r="B664277" s="78"/>
      <c r="C664277" s="77"/>
    </row>
    <row r="664278" spans="2:3" x14ac:dyDescent="0.25">
      <c r="B664278" s="78"/>
      <c r="C664278" s="77"/>
    </row>
    <row r="664279" spans="2:3" x14ac:dyDescent="0.25">
      <c r="B664279" s="78"/>
      <c r="C664279" s="77"/>
    </row>
    <row r="664280" spans="2:3" x14ac:dyDescent="0.25">
      <c r="B664280" s="78"/>
      <c r="C664280" s="77"/>
    </row>
    <row r="664281" spans="2:3" x14ac:dyDescent="0.25">
      <c r="B664281" s="78"/>
      <c r="C664281" s="77"/>
    </row>
    <row r="664282" spans="2:3" x14ac:dyDescent="0.25">
      <c r="B664282" s="78"/>
      <c r="C664282" s="77"/>
    </row>
    <row r="664283" spans="2:3" x14ac:dyDescent="0.25">
      <c r="B664283" s="78"/>
      <c r="C664283" s="77"/>
    </row>
    <row r="664284" spans="2:3" x14ac:dyDescent="0.25">
      <c r="B664284" s="78"/>
      <c r="C664284" s="77"/>
    </row>
    <row r="664285" spans="2:3" x14ac:dyDescent="0.25">
      <c r="B664285" s="78"/>
      <c r="C664285" s="77"/>
    </row>
    <row r="664286" spans="2:3" x14ac:dyDescent="0.25">
      <c r="B664286" s="78"/>
      <c r="C664286" s="77"/>
    </row>
    <row r="664287" spans="2:3" x14ac:dyDescent="0.25">
      <c r="B664287" s="78"/>
      <c r="C664287" s="77"/>
    </row>
    <row r="664288" spans="2:3" x14ac:dyDescent="0.25">
      <c r="B664288" s="78"/>
      <c r="C664288" s="77"/>
    </row>
    <row r="664398" spans="2:3" x14ac:dyDescent="0.25">
      <c r="B664398" s="78"/>
      <c r="C664398" s="77"/>
    </row>
    <row r="664399" spans="2:3" x14ac:dyDescent="0.25">
      <c r="B664399" s="78"/>
      <c r="C664399" s="77"/>
    </row>
    <row r="664400" spans="2:3" x14ac:dyDescent="0.25">
      <c r="B664400" s="78"/>
      <c r="C664400" s="77"/>
    </row>
    <row r="664401" spans="2:3" x14ac:dyDescent="0.25">
      <c r="B664401" s="78"/>
      <c r="C664401" s="77"/>
    </row>
    <row r="664402" spans="2:3" x14ac:dyDescent="0.25">
      <c r="B664402" s="78"/>
      <c r="C664402" s="77"/>
    </row>
    <row r="664403" spans="2:3" x14ac:dyDescent="0.25">
      <c r="B664403" s="78"/>
      <c r="C664403" s="77"/>
    </row>
    <row r="664404" spans="2:3" x14ac:dyDescent="0.25">
      <c r="B664404" s="78"/>
      <c r="C664404" s="77"/>
    </row>
    <row r="664405" spans="2:3" x14ac:dyDescent="0.25">
      <c r="B664405" s="78"/>
      <c r="C664405" s="77"/>
    </row>
    <row r="664406" spans="2:3" x14ac:dyDescent="0.25">
      <c r="B664406" s="78"/>
      <c r="C664406" s="77"/>
    </row>
    <row r="664407" spans="2:3" x14ac:dyDescent="0.25">
      <c r="B664407" s="78"/>
      <c r="C664407" s="77"/>
    </row>
    <row r="664408" spans="2:3" x14ac:dyDescent="0.25">
      <c r="B664408" s="78"/>
      <c r="C664408" s="77"/>
    </row>
    <row r="664409" spans="2:3" x14ac:dyDescent="0.25">
      <c r="B664409" s="78"/>
      <c r="C664409" s="77"/>
    </row>
    <row r="664410" spans="2:3" x14ac:dyDescent="0.25">
      <c r="B664410" s="78"/>
      <c r="C664410" s="77"/>
    </row>
    <row r="664520" spans="2:3" x14ac:dyDescent="0.25">
      <c r="B664520" s="78"/>
      <c r="C664520" s="77"/>
    </row>
    <row r="664521" spans="2:3" x14ac:dyDescent="0.25">
      <c r="B664521" s="78"/>
      <c r="C664521" s="77"/>
    </row>
    <row r="664522" spans="2:3" x14ac:dyDescent="0.25">
      <c r="B664522" s="78"/>
      <c r="C664522" s="77"/>
    </row>
    <row r="664523" spans="2:3" x14ac:dyDescent="0.25">
      <c r="B664523" s="78"/>
      <c r="C664523" s="77"/>
    </row>
    <row r="664524" spans="2:3" x14ac:dyDescent="0.25">
      <c r="B664524" s="78"/>
      <c r="C664524" s="77"/>
    </row>
    <row r="664525" spans="2:3" x14ac:dyDescent="0.25">
      <c r="B664525" s="78"/>
      <c r="C664525" s="77"/>
    </row>
    <row r="664526" spans="2:3" x14ac:dyDescent="0.25">
      <c r="B664526" s="78"/>
      <c r="C664526" s="77"/>
    </row>
    <row r="664527" spans="2:3" x14ac:dyDescent="0.25">
      <c r="B664527" s="78"/>
      <c r="C664527" s="77"/>
    </row>
    <row r="664528" spans="2:3" x14ac:dyDescent="0.25">
      <c r="B664528" s="78"/>
      <c r="C664528" s="77"/>
    </row>
    <row r="664529" spans="2:3" x14ac:dyDescent="0.25">
      <c r="B664529" s="78"/>
      <c r="C664529" s="77"/>
    </row>
    <row r="664530" spans="2:3" x14ac:dyDescent="0.25">
      <c r="B664530" s="78"/>
      <c r="C664530" s="77"/>
    </row>
    <row r="664531" spans="2:3" x14ac:dyDescent="0.25">
      <c r="B664531" s="78"/>
      <c r="C664531" s="77"/>
    </row>
    <row r="664532" spans="2:3" x14ac:dyDescent="0.25">
      <c r="B664532" s="78"/>
      <c r="C664532" s="77"/>
    </row>
    <row r="664642" spans="2:3" x14ac:dyDescent="0.25">
      <c r="B664642" s="78"/>
      <c r="C664642" s="77"/>
    </row>
    <row r="664643" spans="2:3" x14ac:dyDescent="0.25">
      <c r="B664643" s="78"/>
      <c r="C664643" s="77"/>
    </row>
    <row r="664644" spans="2:3" x14ac:dyDescent="0.25">
      <c r="B664644" s="78"/>
      <c r="C664644" s="77"/>
    </row>
    <row r="664645" spans="2:3" x14ac:dyDescent="0.25">
      <c r="B664645" s="78"/>
      <c r="C664645" s="77"/>
    </row>
    <row r="664646" spans="2:3" x14ac:dyDescent="0.25">
      <c r="B664646" s="78"/>
      <c r="C664646" s="77"/>
    </row>
    <row r="664647" spans="2:3" x14ac:dyDescent="0.25">
      <c r="B664647" s="78"/>
      <c r="C664647" s="77"/>
    </row>
    <row r="664648" spans="2:3" x14ac:dyDescent="0.25">
      <c r="B664648" s="78"/>
      <c r="C664648" s="77"/>
    </row>
    <row r="664649" spans="2:3" x14ac:dyDescent="0.25">
      <c r="B664649" s="78"/>
      <c r="C664649" s="77"/>
    </row>
    <row r="664650" spans="2:3" x14ac:dyDescent="0.25">
      <c r="B664650" s="78"/>
      <c r="C664650" s="77"/>
    </row>
    <row r="664651" spans="2:3" x14ac:dyDescent="0.25">
      <c r="B664651" s="78"/>
      <c r="C664651" s="77"/>
    </row>
    <row r="664652" spans="2:3" x14ac:dyDescent="0.25">
      <c r="B664652" s="78"/>
      <c r="C664652" s="77"/>
    </row>
    <row r="664653" spans="2:3" x14ac:dyDescent="0.25">
      <c r="B664653" s="78"/>
      <c r="C664653" s="77"/>
    </row>
    <row r="664654" spans="2:3" x14ac:dyDescent="0.25">
      <c r="B664654" s="78"/>
      <c r="C664654" s="77"/>
    </row>
    <row r="664764" spans="2:3" x14ac:dyDescent="0.25">
      <c r="B664764" s="78"/>
      <c r="C664764" s="77"/>
    </row>
    <row r="664765" spans="2:3" x14ac:dyDescent="0.25">
      <c r="B664765" s="78"/>
      <c r="C664765" s="77"/>
    </row>
    <row r="664766" spans="2:3" x14ac:dyDescent="0.25">
      <c r="B664766" s="78"/>
      <c r="C664766" s="77"/>
    </row>
    <row r="664767" spans="2:3" x14ac:dyDescent="0.25">
      <c r="B664767" s="78"/>
      <c r="C664767" s="77"/>
    </row>
    <row r="664768" spans="2:3" x14ac:dyDescent="0.25">
      <c r="B664768" s="78"/>
      <c r="C664768" s="77"/>
    </row>
    <row r="664769" spans="2:3" x14ac:dyDescent="0.25">
      <c r="B664769" s="78"/>
      <c r="C664769" s="77"/>
    </row>
    <row r="664770" spans="2:3" x14ac:dyDescent="0.25">
      <c r="B664770" s="78"/>
      <c r="C664770" s="77"/>
    </row>
    <row r="664771" spans="2:3" x14ac:dyDescent="0.25">
      <c r="B664771" s="78"/>
      <c r="C664771" s="77"/>
    </row>
    <row r="664772" spans="2:3" x14ac:dyDescent="0.25">
      <c r="B664772" s="78"/>
      <c r="C664772" s="77"/>
    </row>
    <row r="664773" spans="2:3" x14ac:dyDescent="0.25">
      <c r="B664773" s="78"/>
      <c r="C664773" s="77"/>
    </row>
    <row r="664774" spans="2:3" x14ac:dyDescent="0.25">
      <c r="B664774" s="78"/>
      <c r="C664774" s="77"/>
    </row>
    <row r="664775" spans="2:3" x14ac:dyDescent="0.25">
      <c r="B664775" s="78"/>
      <c r="C664775" s="77"/>
    </row>
    <row r="664776" spans="2:3" x14ac:dyDescent="0.25">
      <c r="B664776" s="78"/>
      <c r="C664776" s="77"/>
    </row>
    <row r="664886" spans="2:3" x14ac:dyDescent="0.25">
      <c r="B664886" s="78"/>
      <c r="C664886" s="77"/>
    </row>
    <row r="664887" spans="2:3" x14ac:dyDescent="0.25">
      <c r="B664887" s="78"/>
      <c r="C664887" s="77"/>
    </row>
    <row r="664888" spans="2:3" x14ac:dyDescent="0.25">
      <c r="B664888" s="78"/>
      <c r="C664888" s="77"/>
    </row>
    <row r="664889" spans="2:3" x14ac:dyDescent="0.25">
      <c r="B664889" s="78"/>
      <c r="C664889" s="77"/>
    </row>
    <row r="664890" spans="2:3" x14ac:dyDescent="0.25">
      <c r="B664890" s="78"/>
      <c r="C664890" s="77"/>
    </row>
    <row r="664891" spans="2:3" x14ac:dyDescent="0.25">
      <c r="B664891" s="78"/>
      <c r="C664891" s="77"/>
    </row>
    <row r="664892" spans="2:3" x14ac:dyDescent="0.25">
      <c r="B664892" s="78"/>
      <c r="C664892" s="77"/>
    </row>
    <row r="664893" spans="2:3" x14ac:dyDescent="0.25">
      <c r="B664893" s="78"/>
      <c r="C664893" s="77"/>
    </row>
    <row r="664894" spans="2:3" x14ac:dyDescent="0.25">
      <c r="B664894" s="78"/>
      <c r="C664894" s="77"/>
    </row>
    <row r="664895" spans="2:3" x14ac:dyDescent="0.25">
      <c r="B664895" s="78"/>
      <c r="C664895" s="77"/>
    </row>
    <row r="664896" spans="2:3" x14ac:dyDescent="0.25">
      <c r="B664896" s="78"/>
      <c r="C664896" s="77"/>
    </row>
    <row r="664897" spans="2:3" x14ac:dyDescent="0.25">
      <c r="B664897" s="78"/>
      <c r="C664897" s="77"/>
    </row>
    <row r="664898" spans="2:3" x14ac:dyDescent="0.25">
      <c r="B664898" s="78"/>
      <c r="C664898" s="77"/>
    </row>
    <row r="665008" spans="2:3" x14ac:dyDescent="0.25">
      <c r="B665008" s="78"/>
      <c r="C665008" s="77"/>
    </row>
    <row r="665009" spans="2:3" x14ac:dyDescent="0.25">
      <c r="B665009" s="78"/>
      <c r="C665009" s="77"/>
    </row>
    <row r="665010" spans="2:3" x14ac:dyDescent="0.25">
      <c r="B665010" s="78"/>
      <c r="C665010" s="77"/>
    </row>
    <row r="665011" spans="2:3" x14ac:dyDescent="0.25">
      <c r="B665011" s="78"/>
      <c r="C665011" s="77"/>
    </row>
    <row r="665012" spans="2:3" x14ac:dyDescent="0.25">
      <c r="B665012" s="78"/>
      <c r="C665012" s="77"/>
    </row>
    <row r="665013" spans="2:3" x14ac:dyDescent="0.25">
      <c r="B665013" s="78"/>
      <c r="C665013" s="77"/>
    </row>
    <row r="665014" spans="2:3" x14ac:dyDescent="0.25">
      <c r="B665014" s="78"/>
      <c r="C665014" s="77"/>
    </row>
    <row r="665015" spans="2:3" x14ac:dyDescent="0.25">
      <c r="B665015" s="78"/>
      <c r="C665015" s="77"/>
    </row>
    <row r="665016" spans="2:3" x14ac:dyDescent="0.25">
      <c r="B665016" s="78"/>
      <c r="C665016" s="77"/>
    </row>
    <row r="665017" spans="2:3" x14ac:dyDescent="0.25">
      <c r="B665017" s="78"/>
      <c r="C665017" s="77"/>
    </row>
    <row r="665018" spans="2:3" x14ac:dyDescent="0.25">
      <c r="B665018" s="78"/>
      <c r="C665018" s="77"/>
    </row>
    <row r="665019" spans="2:3" x14ac:dyDescent="0.25">
      <c r="B665019" s="78"/>
      <c r="C665019" s="77"/>
    </row>
    <row r="665020" spans="2:3" x14ac:dyDescent="0.25">
      <c r="B665020" s="78"/>
      <c r="C665020" s="77"/>
    </row>
    <row r="665130" spans="2:3" x14ac:dyDescent="0.25">
      <c r="B665130" s="78"/>
      <c r="C665130" s="77"/>
    </row>
    <row r="665131" spans="2:3" x14ac:dyDescent="0.25">
      <c r="B665131" s="78"/>
      <c r="C665131" s="77"/>
    </row>
    <row r="665132" spans="2:3" x14ac:dyDescent="0.25">
      <c r="B665132" s="78"/>
      <c r="C665132" s="77"/>
    </row>
    <row r="665133" spans="2:3" x14ac:dyDescent="0.25">
      <c r="B665133" s="78"/>
      <c r="C665133" s="77"/>
    </row>
    <row r="665134" spans="2:3" x14ac:dyDescent="0.25">
      <c r="B665134" s="78"/>
      <c r="C665134" s="77"/>
    </row>
    <row r="665135" spans="2:3" x14ac:dyDescent="0.25">
      <c r="B665135" s="78"/>
      <c r="C665135" s="77"/>
    </row>
    <row r="665136" spans="2:3" x14ac:dyDescent="0.25">
      <c r="B665136" s="78"/>
      <c r="C665136" s="77"/>
    </row>
    <row r="665137" spans="2:3" x14ac:dyDescent="0.25">
      <c r="B665137" s="78"/>
      <c r="C665137" s="77"/>
    </row>
    <row r="665138" spans="2:3" x14ac:dyDescent="0.25">
      <c r="B665138" s="78"/>
      <c r="C665138" s="77"/>
    </row>
    <row r="665139" spans="2:3" x14ac:dyDescent="0.25">
      <c r="B665139" s="78"/>
      <c r="C665139" s="77"/>
    </row>
    <row r="665140" spans="2:3" x14ac:dyDescent="0.25">
      <c r="B665140" s="78"/>
      <c r="C665140" s="77"/>
    </row>
    <row r="665141" spans="2:3" x14ac:dyDescent="0.25">
      <c r="B665141" s="78"/>
      <c r="C665141" s="77"/>
    </row>
    <row r="665142" spans="2:3" x14ac:dyDescent="0.25">
      <c r="B665142" s="78"/>
      <c r="C665142" s="77"/>
    </row>
    <row r="665252" spans="2:3" x14ac:dyDescent="0.25">
      <c r="B665252" s="78"/>
      <c r="C665252" s="77"/>
    </row>
    <row r="665253" spans="2:3" x14ac:dyDescent="0.25">
      <c r="B665253" s="78"/>
      <c r="C665253" s="77"/>
    </row>
    <row r="665254" spans="2:3" x14ac:dyDescent="0.25">
      <c r="B665254" s="78"/>
      <c r="C665254" s="77"/>
    </row>
    <row r="665255" spans="2:3" x14ac:dyDescent="0.25">
      <c r="B665255" s="78"/>
      <c r="C665255" s="77"/>
    </row>
    <row r="665256" spans="2:3" x14ac:dyDescent="0.25">
      <c r="B665256" s="78"/>
      <c r="C665256" s="77"/>
    </row>
    <row r="665257" spans="2:3" x14ac:dyDescent="0.25">
      <c r="B665257" s="78"/>
      <c r="C665257" s="77"/>
    </row>
    <row r="665258" spans="2:3" x14ac:dyDescent="0.25">
      <c r="B665258" s="78"/>
      <c r="C665258" s="77"/>
    </row>
    <row r="665259" spans="2:3" x14ac:dyDescent="0.25">
      <c r="B665259" s="78"/>
      <c r="C665259" s="77"/>
    </row>
    <row r="665260" spans="2:3" x14ac:dyDescent="0.25">
      <c r="B665260" s="78"/>
      <c r="C665260" s="77"/>
    </row>
    <row r="665261" spans="2:3" x14ac:dyDescent="0.25">
      <c r="B665261" s="78"/>
      <c r="C665261" s="77"/>
    </row>
    <row r="665262" spans="2:3" x14ac:dyDescent="0.25">
      <c r="B665262" s="78"/>
      <c r="C665262" s="77"/>
    </row>
    <row r="665263" spans="2:3" x14ac:dyDescent="0.25">
      <c r="B665263" s="78"/>
      <c r="C665263" s="77"/>
    </row>
    <row r="665264" spans="2:3" x14ac:dyDescent="0.25">
      <c r="B665264" s="78"/>
      <c r="C665264" s="77"/>
    </row>
    <row r="665374" spans="2:3" x14ac:dyDescent="0.25">
      <c r="B665374" s="78"/>
      <c r="C665374" s="77"/>
    </row>
    <row r="665375" spans="2:3" x14ac:dyDescent="0.25">
      <c r="B665375" s="78"/>
      <c r="C665375" s="77"/>
    </row>
    <row r="665376" spans="2:3" x14ac:dyDescent="0.25">
      <c r="B665376" s="78"/>
      <c r="C665376" s="77"/>
    </row>
    <row r="665377" spans="2:3" x14ac:dyDescent="0.25">
      <c r="B665377" s="78"/>
      <c r="C665377" s="77"/>
    </row>
    <row r="665378" spans="2:3" x14ac:dyDescent="0.25">
      <c r="B665378" s="78"/>
      <c r="C665378" s="77"/>
    </row>
    <row r="665379" spans="2:3" x14ac:dyDescent="0.25">
      <c r="B665379" s="78"/>
      <c r="C665379" s="77"/>
    </row>
    <row r="665380" spans="2:3" x14ac:dyDescent="0.25">
      <c r="B665380" s="78"/>
      <c r="C665380" s="77"/>
    </row>
    <row r="665381" spans="2:3" x14ac:dyDescent="0.25">
      <c r="B665381" s="78"/>
      <c r="C665381" s="77"/>
    </row>
    <row r="665382" spans="2:3" x14ac:dyDescent="0.25">
      <c r="B665382" s="78"/>
      <c r="C665382" s="77"/>
    </row>
    <row r="665383" spans="2:3" x14ac:dyDescent="0.25">
      <c r="B665383" s="78"/>
      <c r="C665383" s="77"/>
    </row>
    <row r="665384" spans="2:3" x14ac:dyDescent="0.25">
      <c r="B665384" s="78"/>
      <c r="C665384" s="77"/>
    </row>
    <row r="665385" spans="2:3" x14ac:dyDescent="0.25">
      <c r="B665385" s="78"/>
      <c r="C665385" s="77"/>
    </row>
    <row r="665386" spans="2:3" x14ac:dyDescent="0.25">
      <c r="B665386" s="78"/>
      <c r="C665386" s="77"/>
    </row>
    <row r="665496" spans="2:3" x14ac:dyDescent="0.25">
      <c r="B665496" s="78"/>
      <c r="C665496" s="77"/>
    </row>
    <row r="665497" spans="2:3" x14ac:dyDescent="0.25">
      <c r="B665497" s="78"/>
      <c r="C665497" s="77"/>
    </row>
    <row r="665498" spans="2:3" x14ac:dyDescent="0.25">
      <c r="B665498" s="78"/>
      <c r="C665498" s="77"/>
    </row>
    <row r="665499" spans="2:3" x14ac:dyDescent="0.25">
      <c r="B665499" s="78"/>
      <c r="C665499" s="77"/>
    </row>
    <row r="665500" spans="2:3" x14ac:dyDescent="0.25">
      <c r="B665500" s="78"/>
      <c r="C665500" s="77"/>
    </row>
    <row r="665501" spans="2:3" x14ac:dyDescent="0.25">
      <c r="B665501" s="78"/>
      <c r="C665501" s="77"/>
    </row>
    <row r="665502" spans="2:3" x14ac:dyDescent="0.25">
      <c r="B665502" s="78"/>
      <c r="C665502" s="77"/>
    </row>
    <row r="665503" spans="2:3" x14ac:dyDescent="0.25">
      <c r="B665503" s="78"/>
      <c r="C665503" s="77"/>
    </row>
    <row r="665504" spans="2:3" x14ac:dyDescent="0.25">
      <c r="B665504" s="78"/>
      <c r="C665504" s="77"/>
    </row>
    <row r="665505" spans="2:3" x14ac:dyDescent="0.25">
      <c r="B665505" s="78"/>
      <c r="C665505" s="77"/>
    </row>
    <row r="665506" spans="2:3" x14ac:dyDescent="0.25">
      <c r="B665506" s="78"/>
      <c r="C665506" s="77"/>
    </row>
    <row r="665507" spans="2:3" x14ac:dyDescent="0.25">
      <c r="B665507" s="78"/>
      <c r="C665507" s="77"/>
    </row>
    <row r="665508" spans="2:3" x14ac:dyDescent="0.25">
      <c r="B665508" s="78"/>
      <c r="C665508" s="77"/>
    </row>
    <row r="665618" spans="2:3" x14ac:dyDescent="0.25">
      <c r="B665618" s="78"/>
      <c r="C665618" s="77"/>
    </row>
    <row r="665619" spans="2:3" x14ac:dyDescent="0.25">
      <c r="B665619" s="78"/>
      <c r="C665619" s="77"/>
    </row>
    <row r="665620" spans="2:3" x14ac:dyDescent="0.25">
      <c r="B665620" s="78"/>
      <c r="C665620" s="77"/>
    </row>
    <row r="665621" spans="2:3" x14ac:dyDescent="0.25">
      <c r="B665621" s="78"/>
      <c r="C665621" s="77"/>
    </row>
    <row r="665622" spans="2:3" x14ac:dyDescent="0.25">
      <c r="B665622" s="78"/>
      <c r="C665622" s="77"/>
    </row>
    <row r="665623" spans="2:3" x14ac:dyDescent="0.25">
      <c r="B665623" s="78"/>
      <c r="C665623" s="77"/>
    </row>
    <row r="665624" spans="2:3" x14ac:dyDescent="0.25">
      <c r="B665624" s="78"/>
      <c r="C665624" s="77"/>
    </row>
    <row r="665625" spans="2:3" x14ac:dyDescent="0.25">
      <c r="B665625" s="78"/>
      <c r="C665625" s="77"/>
    </row>
    <row r="665626" spans="2:3" x14ac:dyDescent="0.25">
      <c r="B665626" s="78"/>
      <c r="C665626" s="77"/>
    </row>
    <row r="665627" spans="2:3" x14ac:dyDescent="0.25">
      <c r="B665627" s="78"/>
      <c r="C665627" s="77"/>
    </row>
    <row r="665628" spans="2:3" x14ac:dyDescent="0.25">
      <c r="B665628" s="78"/>
      <c r="C665628" s="77"/>
    </row>
    <row r="665629" spans="2:3" x14ac:dyDescent="0.25">
      <c r="B665629" s="78"/>
      <c r="C665629" s="77"/>
    </row>
    <row r="665630" spans="2:3" x14ac:dyDescent="0.25">
      <c r="B665630" s="78"/>
      <c r="C665630" s="77"/>
    </row>
    <row r="665740" spans="2:3" x14ac:dyDescent="0.25">
      <c r="B665740" s="78"/>
      <c r="C665740" s="77"/>
    </row>
    <row r="665741" spans="2:3" x14ac:dyDescent="0.25">
      <c r="B665741" s="78"/>
      <c r="C665741" s="77"/>
    </row>
    <row r="665742" spans="2:3" x14ac:dyDescent="0.25">
      <c r="B665742" s="78"/>
      <c r="C665742" s="77"/>
    </row>
    <row r="665743" spans="2:3" x14ac:dyDescent="0.25">
      <c r="B665743" s="78"/>
      <c r="C665743" s="77"/>
    </row>
    <row r="665744" spans="2:3" x14ac:dyDescent="0.25">
      <c r="B665744" s="78"/>
      <c r="C665744" s="77"/>
    </row>
    <row r="665745" spans="2:3" x14ac:dyDescent="0.25">
      <c r="B665745" s="78"/>
      <c r="C665745" s="77"/>
    </row>
    <row r="665746" spans="2:3" x14ac:dyDescent="0.25">
      <c r="B665746" s="78"/>
      <c r="C665746" s="77"/>
    </row>
    <row r="665747" spans="2:3" x14ac:dyDescent="0.25">
      <c r="B665747" s="78"/>
      <c r="C665747" s="77"/>
    </row>
    <row r="665748" spans="2:3" x14ac:dyDescent="0.25">
      <c r="B665748" s="78"/>
      <c r="C665748" s="77"/>
    </row>
    <row r="665749" spans="2:3" x14ac:dyDescent="0.25">
      <c r="B665749" s="78"/>
      <c r="C665749" s="77"/>
    </row>
    <row r="665750" spans="2:3" x14ac:dyDescent="0.25">
      <c r="B665750" s="78"/>
      <c r="C665750" s="77"/>
    </row>
    <row r="665751" spans="2:3" x14ac:dyDescent="0.25">
      <c r="B665751" s="78"/>
      <c r="C665751" s="77"/>
    </row>
    <row r="665752" spans="2:3" x14ac:dyDescent="0.25">
      <c r="B665752" s="78"/>
      <c r="C665752" s="77"/>
    </row>
    <row r="665862" spans="2:3" x14ac:dyDescent="0.25">
      <c r="B665862" s="78"/>
      <c r="C665862" s="77"/>
    </row>
    <row r="665863" spans="2:3" x14ac:dyDescent="0.25">
      <c r="B665863" s="78"/>
      <c r="C665863" s="77"/>
    </row>
    <row r="665864" spans="2:3" x14ac:dyDescent="0.25">
      <c r="B665864" s="78"/>
      <c r="C665864" s="77"/>
    </row>
    <row r="665865" spans="2:3" x14ac:dyDescent="0.25">
      <c r="B665865" s="78"/>
      <c r="C665865" s="77"/>
    </row>
    <row r="665866" spans="2:3" x14ac:dyDescent="0.25">
      <c r="B665866" s="78"/>
      <c r="C665866" s="77"/>
    </row>
    <row r="665867" spans="2:3" x14ac:dyDescent="0.25">
      <c r="B665867" s="78"/>
      <c r="C665867" s="77"/>
    </row>
    <row r="665868" spans="2:3" x14ac:dyDescent="0.25">
      <c r="B665868" s="78"/>
      <c r="C665868" s="77"/>
    </row>
    <row r="665869" spans="2:3" x14ac:dyDescent="0.25">
      <c r="B665869" s="78"/>
      <c r="C665869" s="77"/>
    </row>
    <row r="665870" spans="2:3" x14ac:dyDescent="0.25">
      <c r="B665870" s="78"/>
      <c r="C665870" s="77"/>
    </row>
    <row r="665871" spans="2:3" x14ac:dyDescent="0.25">
      <c r="B665871" s="78"/>
      <c r="C665871" s="77"/>
    </row>
    <row r="665872" spans="2:3" x14ac:dyDescent="0.25">
      <c r="B665872" s="78"/>
      <c r="C665872" s="77"/>
    </row>
    <row r="665873" spans="2:3" x14ac:dyDescent="0.25">
      <c r="B665873" s="78"/>
      <c r="C665873" s="77"/>
    </row>
    <row r="665874" spans="2:3" x14ac:dyDescent="0.25">
      <c r="B665874" s="78"/>
      <c r="C665874" s="77"/>
    </row>
    <row r="665984" spans="2:3" x14ac:dyDescent="0.25">
      <c r="B665984" s="78"/>
      <c r="C665984" s="77"/>
    </row>
    <row r="665985" spans="2:3" x14ac:dyDescent="0.25">
      <c r="B665985" s="78"/>
      <c r="C665985" s="77"/>
    </row>
    <row r="665986" spans="2:3" x14ac:dyDescent="0.25">
      <c r="B665986" s="78"/>
      <c r="C665986" s="77"/>
    </row>
    <row r="665987" spans="2:3" x14ac:dyDescent="0.25">
      <c r="B665987" s="78"/>
      <c r="C665987" s="77"/>
    </row>
    <row r="665988" spans="2:3" x14ac:dyDescent="0.25">
      <c r="B665988" s="78"/>
      <c r="C665988" s="77"/>
    </row>
    <row r="665989" spans="2:3" x14ac:dyDescent="0.25">
      <c r="B665989" s="78"/>
      <c r="C665989" s="77"/>
    </row>
    <row r="665990" spans="2:3" x14ac:dyDescent="0.25">
      <c r="B665990" s="78"/>
      <c r="C665990" s="77"/>
    </row>
    <row r="665991" spans="2:3" x14ac:dyDescent="0.25">
      <c r="B665991" s="78"/>
      <c r="C665991" s="77"/>
    </row>
    <row r="665992" spans="2:3" x14ac:dyDescent="0.25">
      <c r="B665992" s="78"/>
      <c r="C665992" s="77"/>
    </row>
    <row r="665993" spans="2:3" x14ac:dyDescent="0.25">
      <c r="B665993" s="78"/>
      <c r="C665993" s="77"/>
    </row>
    <row r="665994" spans="2:3" x14ac:dyDescent="0.25">
      <c r="B665994" s="78"/>
      <c r="C665994" s="77"/>
    </row>
    <row r="665995" spans="2:3" x14ac:dyDescent="0.25">
      <c r="B665995" s="78"/>
      <c r="C665995" s="77"/>
    </row>
    <row r="665996" spans="2:3" x14ac:dyDescent="0.25">
      <c r="B665996" s="78"/>
      <c r="C665996" s="77"/>
    </row>
    <row r="666106" spans="2:3" x14ac:dyDescent="0.25">
      <c r="B666106" s="78"/>
      <c r="C666106" s="77"/>
    </row>
    <row r="666107" spans="2:3" x14ac:dyDescent="0.25">
      <c r="B666107" s="78"/>
      <c r="C666107" s="77"/>
    </row>
    <row r="666108" spans="2:3" x14ac:dyDescent="0.25">
      <c r="B666108" s="78"/>
      <c r="C666108" s="77"/>
    </row>
    <row r="666109" spans="2:3" x14ac:dyDescent="0.25">
      <c r="B666109" s="78"/>
      <c r="C666109" s="77"/>
    </row>
    <row r="666110" spans="2:3" x14ac:dyDescent="0.25">
      <c r="B666110" s="78"/>
      <c r="C666110" s="77"/>
    </row>
    <row r="666111" spans="2:3" x14ac:dyDescent="0.25">
      <c r="B666111" s="78"/>
      <c r="C666111" s="77"/>
    </row>
    <row r="666112" spans="2:3" x14ac:dyDescent="0.25">
      <c r="B666112" s="78"/>
      <c r="C666112" s="77"/>
    </row>
    <row r="666113" spans="2:3" x14ac:dyDescent="0.25">
      <c r="B666113" s="78"/>
      <c r="C666113" s="77"/>
    </row>
    <row r="666114" spans="2:3" x14ac:dyDescent="0.25">
      <c r="B666114" s="78"/>
      <c r="C666114" s="77"/>
    </row>
    <row r="666115" spans="2:3" x14ac:dyDescent="0.25">
      <c r="B666115" s="78"/>
      <c r="C666115" s="77"/>
    </row>
    <row r="666116" spans="2:3" x14ac:dyDescent="0.25">
      <c r="B666116" s="78"/>
      <c r="C666116" s="77"/>
    </row>
    <row r="666117" spans="2:3" x14ac:dyDescent="0.25">
      <c r="B666117" s="78"/>
      <c r="C666117" s="77"/>
    </row>
    <row r="666118" spans="2:3" x14ac:dyDescent="0.25">
      <c r="B666118" s="78"/>
      <c r="C666118" s="77"/>
    </row>
    <row r="666228" spans="2:3" x14ac:dyDescent="0.25">
      <c r="B666228" s="78"/>
      <c r="C666228" s="77"/>
    </row>
    <row r="666229" spans="2:3" x14ac:dyDescent="0.25">
      <c r="B666229" s="78"/>
      <c r="C666229" s="77"/>
    </row>
    <row r="666230" spans="2:3" x14ac:dyDescent="0.25">
      <c r="B666230" s="78"/>
      <c r="C666230" s="77"/>
    </row>
    <row r="666231" spans="2:3" x14ac:dyDescent="0.25">
      <c r="B666231" s="78"/>
      <c r="C666231" s="77"/>
    </row>
    <row r="666232" spans="2:3" x14ac:dyDescent="0.25">
      <c r="B666232" s="78"/>
      <c r="C666232" s="77"/>
    </row>
    <row r="666233" spans="2:3" x14ac:dyDescent="0.25">
      <c r="B666233" s="78"/>
      <c r="C666233" s="77"/>
    </row>
    <row r="666234" spans="2:3" x14ac:dyDescent="0.25">
      <c r="B666234" s="78"/>
      <c r="C666234" s="77"/>
    </row>
    <row r="666235" spans="2:3" x14ac:dyDescent="0.25">
      <c r="B666235" s="78"/>
      <c r="C666235" s="77"/>
    </row>
    <row r="666236" spans="2:3" x14ac:dyDescent="0.25">
      <c r="B666236" s="78"/>
      <c r="C666236" s="77"/>
    </row>
    <row r="666237" spans="2:3" x14ac:dyDescent="0.25">
      <c r="B666237" s="78"/>
      <c r="C666237" s="77"/>
    </row>
    <row r="666238" spans="2:3" x14ac:dyDescent="0.25">
      <c r="B666238" s="78"/>
      <c r="C666238" s="77"/>
    </row>
    <row r="666239" spans="2:3" x14ac:dyDescent="0.25">
      <c r="B666239" s="78"/>
      <c r="C666239" s="77"/>
    </row>
    <row r="666240" spans="2:3" x14ac:dyDescent="0.25">
      <c r="B666240" s="78"/>
      <c r="C666240" s="77"/>
    </row>
    <row r="666350" spans="2:3" x14ac:dyDescent="0.25">
      <c r="B666350" s="78"/>
      <c r="C666350" s="77"/>
    </row>
    <row r="666351" spans="2:3" x14ac:dyDescent="0.25">
      <c r="B666351" s="78"/>
      <c r="C666351" s="77"/>
    </row>
    <row r="666352" spans="2:3" x14ac:dyDescent="0.25">
      <c r="B666352" s="78"/>
      <c r="C666352" s="77"/>
    </row>
    <row r="666353" spans="2:3" x14ac:dyDescent="0.25">
      <c r="B666353" s="78"/>
      <c r="C666353" s="77"/>
    </row>
    <row r="666354" spans="2:3" x14ac:dyDescent="0.25">
      <c r="B666354" s="78"/>
      <c r="C666354" s="77"/>
    </row>
    <row r="666355" spans="2:3" x14ac:dyDescent="0.25">
      <c r="B666355" s="78"/>
      <c r="C666355" s="77"/>
    </row>
    <row r="666356" spans="2:3" x14ac:dyDescent="0.25">
      <c r="B666356" s="78"/>
      <c r="C666356" s="77"/>
    </row>
    <row r="666357" spans="2:3" x14ac:dyDescent="0.25">
      <c r="B666357" s="78"/>
      <c r="C666357" s="77"/>
    </row>
    <row r="666358" spans="2:3" x14ac:dyDescent="0.25">
      <c r="B666358" s="78"/>
      <c r="C666358" s="77"/>
    </row>
    <row r="666359" spans="2:3" x14ac:dyDescent="0.25">
      <c r="B666359" s="78"/>
      <c r="C666359" s="77"/>
    </row>
    <row r="666360" spans="2:3" x14ac:dyDescent="0.25">
      <c r="B666360" s="78"/>
      <c r="C666360" s="77"/>
    </row>
    <row r="666361" spans="2:3" x14ac:dyDescent="0.25">
      <c r="B666361" s="78"/>
      <c r="C666361" s="77"/>
    </row>
    <row r="666362" spans="2:3" x14ac:dyDescent="0.25">
      <c r="B666362" s="78"/>
      <c r="C666362" s="77"/>
    </row>
    <row r="666472" spans="2:3" x14ac:dyDescent="0.25">
      <c r="B666472" s="78"/>
      <c r="C666472" s="77"/>
    </row>
    <row r="666473" spans="2:3" x14ac:dyDescent="0.25">
      <c r="B666473" s="78"/>
      <c r="C666473" s="77"/>
    </row>
    <row r="666474" spans="2:3" x14ac:dyDescent="0.25">
      <c r="B666474" s="78"/>
      <c r="C666474" s="77"/>
    </row>
    <row r="666475" spans="2:3" x14ac:dyDescent="0.25">
      <c r="B666475" s="78"/>
      <c r="C666475" s="77"/>
    </row>
    <row r="666476" spans="2:3" x14ac:dyDescent="0.25">
      <c r="B666476" s="78"/>
      <c r="C666476" s="77"/>
    </row>
    <row r="666477" spans="2:3" x14ac:dyDescent="0.25">
      <c r="B666477" s="78"/>
      <c r="C666477" s="77"/>
    </row>
    <row r="666478" spans="2:3" x14ac:dyDescent="0.25">
      <c r="B666478" s="78"/>
      <c r="C666478" s="77"/>
    </row>
    <row r="666479" spans="2:3" x14ac:dyDescent="0.25">
      <c r="B666479" s="78"/>
      <c r="C666479" s="77"/>
    </row>
    <row r="666480" spans="2:3" x14ac:dyDescent="0.25">
      <c r="B666480" s="78"/>
      <c r="C666480" s="77"/>
    </row>
    <row r="666481" spans="2:3" x14ac:dyDescent="0.25">
      <c r="B666481" s="78"/>
      <c r="C666481" s="77"/>
    </row>
    <row r="666482" spans="2:3" x14ac:dyDescent="0.25">
      <c r="B666482" s="78"/>
      <c r="C666482" s="77"/>
    </row>
    <row r="666483" spans="2:3" x14ac:dyDescent="0.25">
      <c r="B666483" s="78"/>
      <c r="C666483" s="77"/>
    </row>
    <row r="666484" spans="2:3" x14ac:dyDescent="0.25">
      <c r="B666484" s="78"/>
      <c r="C666484" s="77"/>
    </row>
    <row r="666594" spans="2:3" x14ac:dyDescent="0.25">
      <c r="B666594" s="78"/>
      <c r="C666594" s="77"/>
    </row>
    <row r="666595" spans="2:3" x14ac:dyDescent="0.25">
      <c r="B666595" s="78"/>
      <c r="C666595" s="77"/>
    </row>
    <row r="666596" spans="2:3" x14ac:dyDescent="0.25">
      <c r="B666596" s="78"/>
      <c r="C666596" s="77"/>
    </row>
    <row r="666597" spans="2:3" x14ac:dyDescent="0.25">
      <c r="B666597" s="78"/>
      <c r="C666597" s="77"/>
    </row>
    <row r="666598" spans="2:3" x14ac:dyDescent="0.25">
      <c r="B666598" s="78"/>
      <c r="C666598" s="77"/>
    </row>
    <row r="666599" spans="2:3" x14ac:dyDescent="0.25">
      <c r="B666599" s="78"/>
      <c r="C666599" s="77"/>
    </row>
    <row r="666600" spans="2:3" x14ac:dyDescent="0.25">
      <c r="B666600" s="78"/>
      <c r="C666600" s="77"/>
    </row>
    <row r="666601" spans="2:3" x14ac:dyDescent="0.25">
      <c r="B666601" s="78"/>
      <c r="C666601" s="77"/>
    </row>
    <row r="666602" spans="2:3" x14ac:dyDescent="0.25">
      <c r="B666602" s="78"/>
      <c r="C666602" s="77"/>
    </row>
    <row r="666603" spans="2:3" x14ac:dyDescent="0.25">
      <c r="B666603" s="78"/>
      <c r="C666603" s="77"/>
    </row>
    <row r="666604" spans="2:3" x14ac:dyDescent="0.25">
      <c r="B666604" s="78"/>
      <c r="C666604" s="77"/>
    </row>
    <row r="666605" spans="2:3" x14ac:dyDescent="0.25">
      <c r="B666605" s="78"/>
      <c r="C666605" s="77"/>
    </row>
    <row r="666606" spans="2:3" x14ac:dyDescent="0.25">
      <c r="B666606" s="78"/>
      <c r="C666606" s="77"/>
    </row>
    <row r="666716" spans="2:3" x14ac:dyDescent="0.25">
      <c r="B666716" s="78"/>
      <c r="C666716" s="77"/>
    </row>
    <row r="666717" spans="2:3" x14ac:dyDescent="0.25">
      <c r="B666717" s="78"/>
      <c r="C666717" s="77"/>
    </row>
    <row r="666718" spans="2:3" x14ac:dyDescent="0.25">
      <c r="B666718" s="78"/>
      <c r="C666718" s="77"/>
    </row>
    <row r="666719" spans="2:3" x14ac:dyDescent="0.25">
      <c r="B666719" s="78"/>
      <c r="C666719" s="77"/>
    </row>
    <row r="666720" spans="2:3" x14ac:dyDescent="0.25">
      <c r="B666720" s="78"/>
      <c r="C666720" s="77"/>
    </row>
    <row r="666721" spans="2:3" x14ac:dyDescent="0.25">
      <c r="B666721" s="78"/>
      <c r="C666721" s="77"/>
    </row>
    <row r="666722" spans="2:3" x14ac:dyDescent="0.25">
      <c r="B666722" s="78"/>
      <c r="C666722" s="77"/>
    </row>
    <row r="666723" spans="2:3" x14ac:dyDescent="0.25">
      <c r="B666723" s="78"/>
      <c r="C666723" s="77"/>
    </row>
    <row r="666724" spans="2:3" x14ac:dyDescent="0.25">
      <c r="B666724" s="78"/>
      <c r="C666724" s="77"/>
    </row>
    <row r="666725" spans="2:3" x14ac:dyDescent="0.25">
      <c r="B666725" s="78"/>
      <c r="C666725" s="77"/>
    </row>
    <row r="666726" spans="2:3" x14ac:dyDescent="0.25">
      <c r="B666726" s="78"/>
      <c r="C666726" s="77"/>
    </row>
    <row r="666727" spans="2:3" x14ac:dyDescent="0.25">
      <c r="B666727" s="78"/>
      <c r="C666727" s="77"/>
    </row>
    <row r="666728" spans="2:3" x14ac:dyDescent="0.25">
      <c r="B666728" s="78"/>
      <c r="C666728" s="77"/>
    </row>
    <row r="666838" spans="2:3" x14ac:dyDescent="0.25">
      <c r="B666838" s="78"/>
      <c r="C666838" s="77"/>
    </row>
    <row r="666839" spans="2:3" x14ac:dyDescent="0.25">
      <c r="B666839" s="78"/>
      <c r="C666839" s="77"/>
    </row>
    <row r="666840" spans="2:3" x14ac:dyDescent="0.25">
      <c r="B666840" s="78"/>
      <c r="C666840" s="77"/>
    </row>
    <row r="666841" spans="2:3" x14ac:dyDescent="0.25">
      <c r="B666841" s="78"/>
      <c r="C666841" s="77"/>
    </row>
    <row r="666842" spans="2:3" x14ac:dyDescent="0.25">
      <c r="B666842" s="78"/>
      <c r="C666842" s="77"/>
    </row>
    <row r="666843" spans="2:3" x14ac:dyDescent="0.25">
      <c r="B666843" s="78"/>
      <c r="C666843" s="77"/>
    </row>
    <row r="666844" spans="2:3" x14ac:dyDescent="0.25">
      <c r="B666844" s="78"/>
      <c r="C666844" s="77"/>
    </row>
    <row r="666845" spans="2:3" x14ac:dyDescent="0.25">
      <c r="B666845" s="78"/>
      <c r="C666845" s="77"/>
    </row>
    <row r="666846" spans="2:3" x14ac:dyDescent="0.25">
      <c r="B666846" s="78"/>
      <c r="C666846" s="77"/>
    </row>
    <row r="666847" spans="2:3" x14ac:dyDescent="0.25">
      <c r="B666847" s="78"/>
      <c r="C666847" s="77"/>
    </row>
    <row r="666848" spans="2:3" x14ac:dyDescent="0.25">
      <c r="B666848" s="78"/>
      <c r="C666848" s="77"/>
    </row>
    <row r="666849" spans="2:3" x14ac:dyDescent="0.25">
      <c r="B666849" s="78"/>
      <c r="C666849" s="77"/>
    </row>
    <row r="666850" spans="2:3" x14ac:dyDescent="0.25">
      <c r="B666850" s="78"/>
      <c r="C666850" s="77"/>
    </row>
    <row r="666960" spans="2:3" x14ac:dyDescent="0.25">
      <c r="B666960" s="78"/>
      <c r="C666960" s="77"/>
    </row>
    <row r="666961" spans="2:3" x14ac:dyDescent="0.25">
      <c r="B666961" s="78"/>
      <c r="C666961" s="77"/>
    </row>
    <row r="666962" spans="2:3" x14ac:dyDescent="0.25">
      <c r="B666962" s="78"/>
      <c r="C666962" s="77"/>
    </row>
    <row r="666963" spans="2:3" x14ac:dyDescent="0.25">
      <c r="B666963" s="78"/>
      <c r="C666963" s="77"/>
    </row>
    <row r="666964" spans="2:3" x14ac:dyDescent="0.25">
      <c r="B666964" s="78"/>
      <c r="C666964" s="77"/>
    </row>
    <row r="666965" spans="2:3" x14ac:dyDescent="0.25">
      <c r="B666965" s="78"/>
      <c r="C666965" s="77"/>
    </row>
    <row r="666966" spans="2:3" x14ac:dyDescent="0.25">
      <c r="B666966" s="78"/>
      <c r="C666966" s="77"/>
    </row>
    <row r="666967" spans="2:3" x14ac:dyDescent="0.25">
      <c r="B666967" s="78"/>
      <c r="C666967" s="77"/>
    </row>
    <row r="666968" spans="2:3" x14ac:dyDescent="0.25">
      <c r="B666968" s="78"/>
      <c r="C666968" s="77"/>
    </row>
    <row r="666969" spans="2:3" x14ac:dyDescent="0.25">
      <c r="B666969" s="78"/>
      <c r="C666969" s="77"/>
    </row>
    <row r="666970" spans="2:3" x14ac:dyDescent="0.25">
      <c r="B666970" s="78"/>
      <c r="C666970" s="77"/>
    </row>
    <row r="666971" spans="2:3" x14ac:dyDescent="0.25">
      <c r="B666971" s="78"/>
      <c r="C666971" s="77"/>
    </row>
    <row r="666972" spans="2:3" x14ac:dyDescent="0.25">
      <c r="B666972" s="78"/>
      <c r="C666972" s="77"/>
    </row>
    <row r="667082" spans="2:3" x14ac:dyDescent="0.25">
      <c r="B667082" s="78"/>
      <c r="C667082" s="77"/>
    </row>
    <row r="667083" spans="2:3" x14ac:dyDescent="0.25">
      <c r="B667083" s="78"/>
      <c r="C667083" s="77"/>
    </row>
    <row r="667084" spans="2:3" x14ac:dyDescent="0.25">
      <c r="B667084" s="78"/>
      <c r="C667084" s="77"/>
    </row>
    <row r="667085" spans="2:3" x14ac:dyDescent="0.25">
      <c r="B667085" s="78"/>
      <c r="C667085" s="77"/>
    </row>
    <row r="667086" spans="2:3" x14ac:dyDescent="0.25">
      <c r="B667086" s="78"/>
      <c r="C667086" s="77"/>
    </row>
    <row r="667087" spans="2:3" x14ac:dyDescent="0.25">
      <c r="B667087" s="78"/>
      <c r="C667087" s="77"/>
    </row>
    <row r="667088" spans="2:3" x14ac:dyDescent="0.25">
      <c r="B667088" s="78"/>
      <c r="C667088" s="77"/>
    </row>
    <row r="667089" spans="2:3" x14ac:dyDescent="0.25">
      <c r="B667089" s="78"/>
      <c r="C667089" s="77"/>
    </row>
    <row r="667090" spans="2:3" x14ac:dyDescent="0.25">
      <c r="B667090" s="78"/>
      <c r="C667090" s="77"/>
    </row>
    <row r="667091" spans="2:3" x14ac:dyDescent="0.25">
      <c r="B667091" s="78"/>
      <c r="C667091" s="77"/>
    </row>
    <row r="667092" spans="2:3" x14ac:dyDescent="0.25">
      <c r="B667092" s="78"/>
      <c r="C667092" s="77"/>
    </row>
    <row r="667093" spans="2:3" x14ac:dyDescent="0.25">
      <c r="B667093" s="78"/>
      <c r="C667093" s="77"/>
    </row>
    <row r="667094" spans="2:3" x14ac:dyDescent="0.25">
      <c r="B667094" s="78"/>
      <c r="C667094" s="77"/>
    </row>
    <row r="667204" spans="2:3" x14ac:dyDescent="0.25">
      <c r="B667204" s="78"/>
      <c r="C667204" s="77"/>
    </row>
    <row r="667205" spans="2:3" x14ac:dyDescent="0.25">
      <c r="B667205" s="78"/>
      <c r="C667205" s="77"/>
    </row>
    <row r="667206" spans="2:3" x14ac:dyDescent="0.25">
      <c r="B667206" s="78"/>
      <c r="C667206" s="77"/>
    </row>
    <row r="667207" spans="2:3" x14ac:dyDescent="0.25">
      <c r="B667207" s="78"/>
      <c r="C667207" s="77"/>
    </row>
    <row r="667208" spans="2:3" x14ac:dyDescent="0.25">
      <c r="B667208" s="78"/>
      <c r="C667208" s="77"/>
    </row>
    <row r="667209" spans="2:3" x14ac:dyDescent="0.25">
      <c r="B667209" s="78"/>
      <c r="C667209" s="77"/>
    </row>
    <row r="667210" spans="2:3" x14ac:dyDescent="0.25">
      <c r="B667210" s="78"/>
      <c r="C667210" s="77"/>
    </row>
    <row r="667211" spans="2:3" x14ac:dyDescent="0.25">
      <c r="B667211" s="78"/>
      <c r="C667211" s="77"/>
    </row>
    <row r="667212" spans="2:3" x14ac:dyDescent="0.25">
      <c r="B667212" s="78"/>
      <c r="C667212" s="77"/>
    </row>
    <row r="667213" spans="2:3" x14ac:dyDescent="0.25">
      <c r="B667213" s="78"/>
      <c r="C667213" s="77"/>
    </row>
    <row r="667214" spans="2:3" x14ac:dyDescent="0.25">
      <c r="B667214" s="78"/>
      <c r="C667214" s="77"/>
    </row>
    <row r="667215" spans="2:3" x14ac:dyDescent="0.25">
      <c r="B667215" s="78"/>
      <c r="C667215" s="77"/>
    </row>
    <row r="667216" spans="2:3" x14ac:dyDescent="0.25">
      <c r="B667216" s="78"/>
      <c r="C667216" s="77"/>
    </row>
    <row r="667326" spans="2:3" x14ac:dyDescent="0.25">
      <c r="B667326" s="78"/>
      <c r="C667326" s="77"/>
    </row>
    <row r="667327" spans="2:3" x14ac:dyDescent="0.25">
      <c r="B667327" s="78"/>
      <c r="C667327" s="77"/>
    </row>
    <row r="667328" spans="2:3" x14ac:dyDescent="0.25">
      <c r="B667328" s="78"/>
      <c r="C667328" s="77"/>
    </row>
    <row r="667329" spans="2:3" x14ac:dyDescent="0.25">
      <c r="B667329" s="78"/>
      <c r="C667329" s="77"/>
    </row>
    <row r="667330" spans="2:3" x14ac:dyDescent="0.25">
      <c r="B667330" s="78"/>
      <c r="C667330" s="77"/>
    </row>
    <row r="667331" spans="2:3" x14ac:dyDescent="0.25">
      <c r="B667331" s="78"/>
      <c r="C667331" s="77"/>
    </row>
    <row r="667332" spans="2:3" x14ac:dyDescent="0.25">
      <c r="B667332" s="78"/>
      <c r="C667332" s="77"/>
    </row>
    <row r="667333" spans="2:3" x14ac:dyDescent="0.25">
      <c r="B667333" s="78"/>
      <c r="C667333" s="77"/>
    </row>
    <row r="667334" spans="2:3" x14ac:dyDescent="0.25">
      <c r="B667334" s="78"/>
      <c r="C667334" s="77"/>
    </row>
    <row r="667335" spans="2:3" x14ac:dyDescent="0.25">
      <c r="B667335" s="78"/>
      <c r="C667335" s="77"/>
    </row>
    <row r="667336" spans="2:3" x14ac:dyDescent="0.25">
      <c r="B667336" s="78"/>
      <c r="C667336" s="77"/>
    </row>
    <row r="667337" spans="2:3" x14ac:dyDescent="0.25">
      <c r="B667337" s="78"/>
      <c r="C667337" s="77"/>
    </row>
    <row r="667338" spans="2:3" x14ac:dyDescent="0.25">
      <c r="B667338" s="78"/>
      <c r="C667338" s="77"/>
    </row>
    <row r="667448" spans="2:3" x14ac:dyDescent="0.25">
      <c r="B667448" s="78"/>
      <c r="C667448" s="77"/>
    </row>
    <row r="667449" spans="2:3" x14ac:dyDescent="0.25">
      <c r="B667449" s="78"/>
      <c r="C667449" s="77"/>
    </row>
    <row r="667450" spans="2:3" x14ac:dyDescent="0.25">
      <c r="B667450" s="78"/>
      <c r="C667450" s="77"/>
    </row>
    <row r="667451" spans="2:3" x14ac:dyDescent="0.25">
      <c r="B667451" s="78"/>
      <c r="C667451" s="77"/>
    </row>
    <row r="667452" spans="2:3" x14ac:dyDescent="0.25">
      <c r="B667452" s="78"/>
      <c r="C667452" s="77"/>
    </row>
    <row r="667453" spans="2:3" x14ac:dyDescent="0.25">
      <c r="B667453" s="78"/>
      <c r="C667453" s="77"/>
    </row>
    <row r="667454" spans="2:3" x14ac:dyDescent="0.25">
      <c r="B667454" s="78"/>
      <c r="C667454" s="77"/>
    </row>
    <row r="667455" spans="2:3" x14ac:dyDescent="0.25">
      <c r="B667455" s="78"/>
      <c r="C667455" s="77"/>
    </row>
    <row r="667456" spans="2:3" x14ac:dyDescent="0.25">
      <c r="B667456" s="78"/>
      <c r="C667456" s="77"/>
    </row>
    <row r="667457" spans="2:3" x14ac:dyDescent="0.25">
      <c r="B667457" s="78"/>
      <c r="C667457" s="77"/>
    </row>
    <row r="667458" spans="2:3" x14ac:dyDescent="0.25">
      <c r="B667458" s="78"/>
      <c r="C667458" s="77"/>
    </row>
    <row r="667459" spans="2:3" x14ac:dyDescent="0.25">
      <c r="B667459" s="78"/>
      <c r="C667459" s="77"/>
    </row>
    <row r="667460" spans="2:3" x14ac:dyDescent="0.25">
      <c r="B667460" s="78"/>
      <c r="C667460" s="77"/>
    </row>
    <row r="667570" spans="2:3" x14ac:dyDescent="0.25">
      <c r="B667570" s="78"/>
      <c r="C667570" s="77"/>
    </row>
    <row r="667571" spans="2:3" x14ac:dyDescent="0.25">
      <c r="B667571" s="78"/>
      <c r="C667571" s="77"/>
    </row>
    <row r="667572" spans="2:3" x14ac:dyDescent="0.25">
      <c r="B667572" s="78"/>
      <c r="C667572" s="77"/>
    </row>
    <row r="667573" spans="2:3" x14ac:dyDescent="0.25">
      <c r="B667573" s="78"/>
      <c r="C667573" s="77"/>
    </row>
    <row r="667574" spans="2:3" x14ac:dyDescent="0.25">
      <c r="B667574" s="78"/>
      <c r="C667574" s="77"/>
    </row>
    <row r="667575" spans="2:3" x14ac:dyDescent="0.25">
      <c r="B667575" s="78"/>
      <c r="C667575" s="77"/>
    </row>
    <row r="667576" spans="2:3" x14ac:dyDescent="0.25">
      <c r="B667576" s="78"/>
      <c r="C667576" s="77"/>
    </row>
    <row r="667577" spans="2:3" x14ac:dyDescent="0.25">
      <c r="B667577" s="78"/>
      <c r="C667577" s="77"/>
    </row>
    <row r="667578" spans="2:3" x14ac:dyDescent="0.25">
      <c r="B667578" s="78"/>
      <c r="C667578" s="77"/>
    </row>
    <row r="667579" spans="2:3" x14ac:dyDescent="0.25">
      <c r="B667579" s="78"/>
      <c r="C667579" s="77"/>
    </row>
    <row r="667580" spans="2:3" x14ac:dyDescent="0.25">
      <c r="B667580" s="78"/>
      <c r="C667580" s="77"/>
    </row>
    <row r="667581" spans="2:3" x14ac:dyDescent="0.25">
      <c r="B667581" s="78"/>
      <c r="C667581" s="77"/>
    </row>
    <row r="667582" spans="2:3" x14ac:dyDescent="0.25">
      <c r="B667582" s="78"/>
      <c r="C667582" s="77"/>
    </row>
    <row r="667692" spans="2:3" x14ac:dyDescent="0.25">
      <c r="B667692" s="78"/>
      <c r="C667692" s="77"/>
    </row>
    <row r="667693" spans="2:3" x14ac:dyDescent="0.25">
      <c r="B667693" s="78"/>
      <c r="C667693" s="77"/>
    </row>
    <row r="667694" spans="2:3" x14ac:dyDescent="0.25">
      <c r="B667694" s="78"/>
      <c r="C667694" s="77"/>
    </row>
    <row r="667695" spans="2:3" x14ac:dyDescent="0.25">
      <c r="B667695" s="78"/>
      <c r="C667695" s="77"/>
    </row>
    <row r="667696" spans="2:3" x14ac:dyDescent="0.25">
      <c r="B667696" s="78"/>
      <c r="C667696" s="77"/>
    </row>
    <row r="667697" spans="2:3" x14ac:dyDescent="0.25">
      <c r="B667697" s="78"/>
      <c r="C667697" s="77"/>
    </row>
    <row r="667698" spans="2:3" x14ac:dyDescent="0.25">
      <c r="B667698" s="78"/>
      <c r="C667698" s="77"/>
    </row>
    <row r="667699" spans="2:3" x14ac:dyDescent="0.25">
      <c r="B667699" s="78"/>
      <c r="C667699" s="77"/>
    </row>
    <row r="667700" spans="2:3" x14ac:dyDescent="0.25">
      <c r="B667700" s="78"/>
      <c r="C667700" s="77"/>
    </row>
    <row r="667701" spans="2:3" x14ac:dyDescent="0.25">
      <c r="B667701" s="78"/>
      <c r="C667701" s="77"/>
    </row>
    <row r="667702" spans="2:3" x14ac:dyDescent="0.25">
      <c r="B667702" s="78"/>
      <c r="C667702" s="77"/>
    </row>
    <row r="667703" spans="2:3" x14ac:dyDescent="0.25">
      <c r="B667703" s="78"/>
      <c r="C667703" s="77"/>
    </row>
    <row r="667704" spans="2:3" x14ac:dyDescent="0.25">
      <c r="B667704" s="78"/>
      <c r="C667704" s="77"/>
    </row>
    <row r="667814" spans="2:3" x14ac:dyDescent="0.25">
      <c r="B667814" s="78"/>
      <c r="C667814" s="77"/>
    </row>
    <row r="667815" spans="2:3" x14ac:dyDescent="0.25">
      <c r="B667815" s="78"/>
      <c r="C667815" s="77"/>
    </row>
    <row r="667816" spans="2:3" x14ac:dyDescent="0.25">
      <c r="B667816" s="78"/>
      <c r="C667816" s="77"/>
    </row>
    <row r="667817" spans="2:3" x14ac:dyDescent="0.25">
      <c r="B667817" s="78"/>
      <c r="C667817" s="77"/>
    </row>
    <row r="667818" spans="2:3" x14ac:dyDescent="0.25">
      <c r="B667818" s="78"/>
      <c r="C667818" s="77"/>
    </row>
    <row r="667819" spans="2:3" x14ac:dyDescent="0.25">
      <c r="B667819" s="78"/>
      <c r="C667819" s="77"/>
    </row>
    <row r="667820" spans="2:3" x14ac:dyDescent="0.25">
      <c r="B667820" s="78"/>
      <c r="C667820" s="77"/>
    </row>
    <row r="667821" spans="2:3" x14ac:dyDescent="0.25">
      <c r="B667821" s="78"/>
      <c r="C667821" s="77"/>
    </row>
    <row r="667822" spans="2:3" x14ac:dyDescent="0.25">
      <c r="B667822" s="78"/>
      <c r="C667822" s="77"/>
    </row>
    <row r="667823" spans="2:3" x14ac:dyDescent="0.25">
      <c r="B667823" s="78"/>
      <c r="C667823" s="77"/>
    </row>
    <row r="667824" spans="2:3" x14ac:dyDescent="0.25">
      <c r="B667824" s="78"/>
      <c r="C667824" s="77"/>
    </row>
    <row r="667825" spans="2:3" x14ac:dyDescent="0.25">
      <c r="B667825" s="78"/>
      <c r="C667825" s="77"/>
    </row>
    <row r="667826" spans="2:3" x14ac:dyDescent="0.25">
      <c r="B667826" s="78"/>
      <c r="C667826" s="77"/>
    </row>
    <row r="667936" spans="2:3" x14ac:dyDescent="0.25">
      <c r="B667936" s="78"/>
      <c r="C667936" s="77"/>
    </row>
    <row r="667937" spans="2:3" x14ac:dyDescent="0.25">
      <c r="B667937" s="78"/>
      <c r="C667937" s="77"/>
    </row>
    <row r="667938" spans="2:3" x14ac:dyDescent="0.25">
      <c r="B667938" s="78"/>
      <c r="C667938" s="77"/>
    </row>
    <row r="667939" spans="2:3" x14ac:dyDescent="0.25">
      <c r="B667939" s="78"/>
      <c r="C667939" s="77"/>
    </row>
    <row r="667940" spans="2:3" x14ac:dyDescent="0.25">
      <c r="B667940" s="78"/>
      <c r="C667940" s="77"/>
    </row>
    <row r="667941" spans="2:3" x14ac:dyDescent="0.25">
      <c r="B667941" s="78"/>
      <c r="C667941" s="77"/>
    </row>
    <row r="667942" spans="2:3" x14ac:dyDescent="0.25">
      <c r="B667942" s="78"/>
      <c r="C667942" s="77"/>
    </row>
    <row r="667943" spans="2:3" x14ac:dyDescent="0.25">
      <c r="B667943" s="78"/>
      <c r="C667943" s="77"/>
    </row>
    <row r="667944" spans="2:3" x14ac:dyDescent="0.25">
      <c r="B667944" s="78"/>
      <c r="C667944" s="77"/>
    </row>
    <row r="667945" spans="2:3" x14ac:dyDescent="0.25">
      <c r="B667945" s="78"/>
      <c r="C667945" s="77"/>
    </row>
    <row r="667946" spans="2:3" x14ac:dyDescent="0.25">
      <c r="B667946" s="78"/>
      <c r="C667946" s="77"/>
    </row>
    <row r="667947" spans="2:3" x14ac:dyDescent="0.25">
      <c r="B667947" s="78"/>
      <c r="C667947" s="77"/>
    </row>
    <row r="667948" spans="2:3" x14ac:dyDescent="0.25">
      <c r="B667948" s="78"/>
      <c r="C667948" s="77"/>
    </row>
    <row r="668058" spans="2:3" x14ac:dyDescent="0.25">
      <c r="B668058" s="78"/>
      <c r="C668058" s="77"/>
    </row>
    <row r="668059" spans="2:3" x14ac:dyDescent="0.25">
      <c r="B668059" s="78"/>
      <c r="C668059" s="77"/>
    </row>
    <row r="668060" spans="2:3" x14ac:dyDescent="0.25">
      <c r="B668060" s="78"/>
      <c r="C668060" s="77"/>
    </row>
    <row r="668061" spans="2:3" x14ac:dyDescent="0.25">
      <c r="B668061" s="78"/>
      <c r="C668061" s="77"/>
    </row>
    <row r="668062" spans="2:3" x14ac:dyDescent="0.25">
      <c r="B668062" s="78"/>
      <c r="C668062" s="77"/>
    </row>
    <row r="668063" spans="2:3" x14ac:dyDescent="0.25">
      <c r="B668063" s="78"/>
      <c r="C668063" s="77"/>
    </row>
    <row r="668064" spans="2:3" x14ac:dyDescent="0.25">
      <c r="B668064" s="78"/>
      <c r="C668064" s="77"/>
    </row>
    <row r="668065" spans="2:3" x14ac:dyDescent="0.25">
      <c r="B668065" s="78"/>
      <c r="C668065" s="77"/>
    </row>
    <row r="668066" spans="2:3" x14ac:dyDescent="0.25">
      <c r="B668066" s="78"/>
      <c r="C668066" s="77"/>
    </row>
    <row r="668067" spans="2:3" x14ac:dyDescent="0.25">
      <c r="B668067" s="78"/>
      <c r="C668067" s="77"/>
    </row>
    <row r="668068" spans="2:3" x14ac:dyDescent="0.25">
      <c r="B668068" s="78"/>
      <c r="C668068" s="77"/>
    </row>
    <row r="668069" spans="2:3" x14ac:dyDescent="0.25">
      <c r="B668069" s="78"/>
      <c r="C668069" s="77"/>
    </row>
    <row r="668070" spans="2:3" x14ac:dyDescent="0.25">
      <c r="B668070" s="78"/>
      <c r="C668070" s="77"/>
    </row>
    <row r="668180" spans="2:3" x14ac:dyDescent="0.25">
      <c r="B668180" s="78"/>
      <c r="C668180" s="77"/>
    </row>
    <row r="668181" spans="2:3" x14ac:dyDescent="0.25">
      <c r="B668181" s="78"/>
      <c r="C668181" s="77"/>
    </row>
    <row r="668182" spans="2:3" x14ac:dyDescent="0.25">
      <c r="B668182" s="78"/>
      <c r="C668182" s="77"/>
    </row>
    <row r="668183" spans="2:3" x14ac:dyDescent="0.25">
      <c r="B668183" s="78"/>
      <c r="C668183" s="77"/>
    </row>
    <row r="668184" spans="2:3" x14ac:dyDescent="0.25">
      <c r="B668184" s="78"/>
      <c r="C668184" s="77"/>
    </row>
    <row r="668185" spans="2:3" x14ac:dyDescent="0.25">
      <c r="B668185" s="78"/>
      <c r="C668185" s="77"/>
    </row>
    <row r="668186" spans="2:3" x14ac:dyDescent="0.25">
      <c r="B668186" s="78"/>
      <c r="C668186" s="77"/>
    </row>
    <row r="668187" spans="2:3" x14ac:dyDescent="0.25">
      <c r="B668187" s="78"/>
      <c r="C668187" s="77"/>
    </row>
    <row r="668188" spans="2:3" x14ac:dyDescent="0.25">
      <c r="B668188" s="78"/>
      <c r="C668188" s="77"/>
    </row>
    <row r="668189" spans="2:3" x14ac:dyDescent="0.25">
      <c r="B668189" s="78"/>
      <c r="C668189" s="77"/>
    </row>
    <row r="668190" spans="2:3" x14ac:dyDescent="0.25">
      <c r="B668190" s="78"/>
      <c r="C668190" s="77"/>
    </row>
    <row r="668191" spans="2:3" x14ac:dyDescent="0.25">
      <c r="B668191" s="78"/>
      <c r="C668191" s="77"/>
    </row>
    <row r="668192" spans="2:3" x14ac:dyDescent="0.25">
      <c r="B668192" s="78"/>
      <c r="C668192" s="77"/>
    </row>
    <row r="668302" spans="2:3" x14ac:dyDescent="0.25">
      <c r="B668302" s="78"/>
      <c r="C668302" s="77"/>
    </row>
    <row r="668303" spans="2:3" x14ac:dyDescent="0.25">
      <c r="B668303" s="78"/>
      <c r="C668303" s="77"/>
    </row>
    <row r="668304" spans="2:3" x14ac:dyDescent="0.25">
      <c r="B668304" s="78"/>
      <c r="C668304" s="77"/>
    </row>
    <row r="668305" spans="2:3" x14ac:dyDescent="0.25">
      <c r="B668305" s="78"/>
      <c r="C668305" s="77"/>
    </row>
    <row r="668306" spans="2:3" x14ac:dyDescent="0.25">
      <c r="B668306" s="78"/>
      <c r="C668306" s="77"/>
    </row>
    <row r="668307" spans="2:3" x14ac:dyDescent="0.25">
      <c r="B668307" s="78"/>
      <c r="C668307" s="77"/>
    </row>
    <row r="668308" spans="2:3" x14ac:dyDescent="0.25">
      <c r="B668308" s="78"/>
      <c r="C668308" s="77"/>
    </row>
    <row r="668309" spans="2:3" x14ac:dyDescent="0.25">
      <c r="B668309" s="78"/>
      <c r="C668309" s="77"/>
    </row>
    <row r="668310" spans="2:3" x14ac:dyDescent="0.25">
      <c r="B668310" s="78"/>
      <c r="C668310" s="77"/>
    </row>
    <row r="668311" spans="2:3" x14ac:dyDescent="0.25">
      <c r="B668311" s="78"/>
      <c r="C668311" s="77"/>
    </row>
    <row r="668312" spans="2:3" x14ac:dyDescent="0.25">
      <c r="B668312" s="78"/>
      <c r="C668312" s="77"/>
    </row>
    <row r="668313" spans="2:3" x14ac:dyDescent="0.25">
      <c r="B668313" s="78"/>
      <c r="C668313" s="77"/>
    </row>
    <row r="668314" spans="2:3" x14ac:dyDescent="0.25">
      <c r="B668314" s="78"/>
      <c r="C668314" s="77"/>
    </row>
    <row r="668424" spans="2:3" x14ac:dyDescent="0.25">
      <c r="B668424" s="78"/>
      <c r="C668424" s="77"/>
    </row>
    <row r="668425" spans="2:3" x14ac:dyDescent="0.25">
      <c r="B668425" s="78"/>
      <c r="C668425" s="77"/>
    </row>
    <row r="668426" spans="2:3" x14ac:dyDescent="0.25">
      <c r="B668426" s="78"/>
      <c r="C668426" s="77"/>
    </row>
    <row r="668427" spans="2:3" x14ac:dyDescent="0.25">
      <c r="B668427" s="78"/>
      <c r="C668427" s="77"/>
    </row>
    <row r="668428" spans="2:3" x14ac:dyDescent="0.25">
      <c r="B668428" s="78"/>
      <c r="C668428" s="77"/>
    </row>
    <row r="668429" spans="2:3" x14ac:dyDescent="0.25">
      <c r="B668429" s="78"/>
      <c r="C668429" s="77"/>
    </row>
    <row r="668430" spans="2:3" x14ac:dyDescent="0.25">
      <c r="B668430" s="78"/>
      <c r="C668430" s="77"/>
    </row>
    <row r="668431" spans="2:3" x14ac:dyDescent="0.25">
      <c r="B668431" s="78"/>
      <c r="C668431" s="77"/>
    </row>
    <row r="668432" spans="2:3" x14ac:dyDescent="0.25">
      <c r="B668432" s="78"/>
      <c r="C668432" s="77"/>
    </row>
    <row r="668433" spans="2:3" x14ac:dyDescent="0.25">
      <c r="B668433" s="78"/>
      <c r="C668433" s="77"/>
    </row>
    <row r="668434" spans="2:3" x14ac:dyDescent="0.25">
      <c r="B668434" s="78"/>
      <c r="C668434" s="77"/>
    </row>
    <row r="668435" spans="2:3" x14ac:dyDescent="0.25">
      <c r="B668435" s="78"/>
      <c r="C668435" s="77"/>
    </row>
    <row r="668436" spans="2:3" x14ac:dyDescent="0.25">
      <c r="B668436" s="78"/>
      <c r="C668436" s="77"/>
    </row>
    <row r="668546" spans="2:3" x14ac:dyDescent="0.25">
      <c r="B668546" s="78"/>
      <c r="C668546" s="77"/>
    </row>
    <row r="668547" spans="2:3" x14ac:dyDescent="0.25">
      <c r="B668547" s="78"/>
      <c r="C668547" s="77"/>
    </row>
    <row r="668548" spans="2:3" x14ac:dyDescent="0.25">
      <c r="B668548" s="78"/>
      <c r="C668548" s="77"/>
    </row>
    <row r="668549" spans="2:3" x14ac:dyDescent="0.25">
      <c r="B668549" s="78"/>
      <c r="C668549" s="77"/>
    </row>
    <row r="668550" spans="2:3" x14ac:dyDescent="0.25">
      <c r="B668550" s="78"/>
      <c r="C668550" s="77"/>
    </row>
    <row r="668551" spans="2:3" x14ac:dyDescent="0.25">
      <c r="B668551" s="78"/>
      <c r="C668551" s="77"/>
    </row>
    <row r="668552" spans="2:3" x14ac:dyDescent="0.25">
      <c r="B668552" s="78"/>
      <c r="C668552" s="77"/>
    </row>
    <row r="668553" spans="2:3" x14ac:dyDescent="0.25">
      <c r="B668553" s="78"/>
      <c r="C668553" s="77"/>
    </row>
    <row r="668554" spans="2:3" x14ac:dyDescent="0.25">
      <c r="B668554" s="78"/>
      <c r="C668554" s="77"/>
    </row>
    <row r="668555" spans="2:3" x14ac:dyDescent="0.25">
      <c r="B668555" s="78"/>
      <c r="C668555" s="77"/>
    </row>
    <row r="668556" spans="2:3" x14ac:dyDescent="0.25">
      <c r="B668556" s="78"/>
      <c r="C668556" s="77"/>
    </row>
    <row r="668557" spans="2:3" x14ac:dyDescent="0.25">
      <c r="B668557" s="78"/>
      <c r="C668557" s="77"/>
    </row>
    <row r="668558" spans="2:3" x14ac:dyDescent="0.25">
      <c r="B668558" s="78"/>
      <c r="C668558" s="77"/>
    </row>
    <row r="668668" spans="2:3" x14ac:dyDescent="0.25">
      <c r="B668668" s="78"/>
      <c r="C668668" s="77"/>
    </row>
    <row r="668669" spans="2:3" x14ac:dyDescent="0.25">
      <c r="B668669" s="78"/>
      <c r="C668669" s="77"/>
    </row>
    <row r="668670" spans="2:3" x14ac:dyDescent="0.25">
      <c r="B668670" s="78"/>
      <c r="C668670" s="77"/>
    </row>
    <row r="668671" spans="2:3" x14ac:dyDescent="0.25">
      <c r="B668671" s="78"/>
      <c r="C668671" s="77"/>
    </row>
    <row r="668672" spans="2:3" x14ac:dyDescent="0.25">
      <c r="B668672" s="78"/>
      <c r="C668672" s="77"/>
    </row>
    <row r="668673" spans="2:3" x14ac:dyDescent="0.25">
      <c r="B668673" s="78"/>
      <c r="C668673" s="77"/>
    </row>
    <row r="668674" spans="2:3" x14ac:dyDescent="0.25">
      <c r="B668674" s="78"/>
      <c r="C668674" s="77"/>
    </row>
    <row r="668675" spans="2:3" x14ac:dyDescent="0.25">
      <c r="B668675" s="78"/>
      <c r="C668675" s="77"/>
    </row>
    <row r="668676" spans="2:3" x14ac:dyDescent="0.25">
      <c r="B668676" s="78"/>
      <c r="C668676" s="77"/>
    </row>
    <row r="668677" spans="2:3" x14ac:dyDescent="0.25">
      <c r="B668677" s="78"/>
      <c r="C668677" s="77"/>
    </row>
    <row r="668678" spans="2:3" x14ac:dyDescent="0.25">
      <c r="B668678" s="78"/>
      <c r="C668678" s="77"/>
    </row>
    <row r="668679" spans="2:3" x14ac:dyDescent="0.25">
      <c r="B668679" s="78"/>
      <c r="C668679" s="77"/>
    </row>
    <row r="668680" spans="2:3" x14ac:dyDescent="0.25">
      <c r="B668680" s="78"/>
      <c r="C668680" s="77"/>
    </row>
    <row r="668790" spans="2:3" x14ac:dyDescent="0.25">
      <c r="B668790" s="78"/>
      <c r="C668790" s="77"/>
    </row>
    <row r="668791" spans="2:3" x14ac:dyDescent="0.25">
      <c r="B668791" s="78"/>
      <c r="C668791" s="77"/>
    </row>
    <row r="668792" spans="2:3" x14ac:dyDescent="0.25">
      <c r="B668792" s="78"/>
      <c r="C668792" s="77"/>
    </row>
    <row r="668793" spans="2:3" x14ac:dyDescent="0.25">
      <c r="B668793" s="78"/>
      <c r="C668793" s="77"/>
    </row>
    <row r="668794" spans="2:3" x14ac:dyDescent="0.25">
      <c r="B668794" s="78"/>
      <c r="C668794" s="77"/>
    </row>
    <row r="668795" spans="2:3" x14ac:dyDescent="0.25">
      <c r="B668795" s="78"/>
      <c r="C668795" s="77"/>
    </row>
    <row r="668796" spans="2:3" x14ac:dyDescent="0.25">
      <c r="B668796" s="78"/>
      <c r="C668796" s="77"/>
    </row>
    <row r="668797" spans="2:3" x14ac:dyDescent="0.25">
      <c r="B668797" s="78"/>
      <c r="C668797" s="77"/>
    </row>
    <row r="668798" spans="2:3" x14ac:dyDescent="0.25">
      <c r="B668798" s="78"/>
      <c r="C668798" s="77"/>
    </row>
    <row r="668799" spans="2:3" x14ac:dyDescent="0.25">
      <c r="B668799" s="78"/>
      <c r="C668799" s="77"/>
    </row>
    <row r="668800" spans="2:3" x14ac:dyDescent="0.25">
      <c r="B668800" s="78"/>
      <c r="C668800" s="77"/>
    </row>
    <row r="668801" spans="2:3" x14ac:dyDescent="0.25">
      <c r="B668801" s="78"/>
      <c r="C668801" s="77"/>
    </row>
    <row r="668802" spans="2:3" x14ac:dyDescent="0.25">
      <c r="B668802" s="78"/>
      <c r="C668802" s="77"/>
    </row>
    <row r="668912" spans="2:3" x14ac:dyDescent="0.25">
      <c r="B668912" s="78"/>
      <c r="C668912" s="77"/>
    </row>
    <row r="668913" spans="2:3" x14ac:dyDescent="0.25">
      <c r="B668913" s="78"/>
      <c r="C668913" s="77"/>
    </row>
    <row r="668914" spans="2:3" x14ac:dyDescent="0.25">
      <c r="B668914" s="78"/>
      <c r="C668914" s="77"/>
    </row>
    <row r="668915" spans="2:3" x14ac:dyDescent="0.25">
      <c r="B668915" s="78"/>
      <c r="C668915" s="77"/>
    </row>
    <row r="668916" spans="2:3" x14ac:dyDescent="0.25">
      <c r="B668916" s="78"/>
      <c r="C668916" s="77"/>
    </row>
    <row r="668917" spans="2:3" x14ac:dyDescent="0.25">
      <c r="B668917" s="78"/>
      <c r="C668917" s="77"/>
    </row>
    <row r="668918" spans="2:3" x14ac:dyDescent="0.25">
      <c r="B668918" s="78"/>
      <c r="C668918" s="77"/>
    </row>
    <row r="668919" spans="2:3" x14ac:dyDescent="0.25">
      <c r="B668919" s="78"/>
      <c r="C668919" s="77"/>
    </row>
    <row r="668920" spans="2:3" x14ac:dyDescent="0.25">
      <c r="B668920" s="78"/>
      <c r="C668920" s="77"/>
    </row>
    <row r="668921" spans="2:3" x14ac:dyDescent="0.25">
      <c r="B668921" s="78"/>
      <c r="C668921" s="77"/>
    </row>
    <row r="668922" spans="2:3" x14ac:dyDescent="0.25">
      <c r="B668922" s="78"/>
      <c r="C668922" s="77"/>
    </row>
    <row r="668923" spans="2:3" x14ac:dyDescent="0.25">
      <c r="B668923" s="78"/>
      <c r="C668923" s="77"/>
    </row>
    <row r="668924" spans="2:3" x14ac:dyDescent="0.25">
      <c r="B668924" s="78"/>
      <c r="C668924" s="77"/>
    </row>
    <row r="669034" spans="2:3" x14ac:dyDescent="0.25">
      <c r="B669034" s="78"/>
      <c r="C669034" s="77"/>
    </row>
    <row r="669035" spans="2:3" x14ac:dyDescent="0.25">
      <c r="B669035" s="78"/>
      <c r="C669035" s="77"/>
    </row>
    <row r="669036" spans="2:3" x14ac:dyDescent="0.25">
      <c r="B669036" s="78"/>
      <c r="C669036" s="77"/>
    </row>
    <row r="669037" spans="2:3" x14ac:dyDescent="0.25">
      <c r="B669037" s="78"/>
      <c r="C669037" s="77"/>
    </row>
    <row r="669038" spans="2:3" x14ac:dyDescent="0.25">
      <c r="B669038" s="78"/>
      <c r="C669038" s="77"/>
    </row>
    <row r="669039" spans="2:3" x14ac:dyDescent="0.25">
      <c r="B669039" s="78"/>
      <c r="C669039" s="77"/>
    </row>
    <row r="669040" spans="2:3" x14ac:dyDescent="0.25">
      <c r="B669040" s="78"/>
      <c r="C669040" s="77"/>
    </row>
    <row r="669041" spans="2:3" x14ac:dyDescent="0.25">
      <c r="B669041" s="78"/>
      <c r="C669041" s="77"/>
    </row>
    <row r="669042" spans="2:3" x14ac:dyDescent="0.25">
      <c r="B669042" s="78"/>
      <c r="C669042" s="77"/>
    </row>
    <row r="669043" spans="2:3" x14ac:dyDescent="0.25">
      <c r="B669043" s="78"/>
      <c r="C669043" s="77"/>
    </row>
    <row r="669044" spans="2:3" x14ac:dyDescent="0.25">
      <c r="B669044" s="78"/>
      <c r="C669044" s="77"/>
    </row>
    <row r="669045" spans="2:3" x14ac:dyDescent="0.25">
      <c r="B669045" s="78"/>
      <c r="C669045" s="77"/>
    </row>
    <row r="669046" spans="2:3" x14ac:dyDescent="0.25">
      <c r="B669046" s="78"/>
      <c r="C669046" s="77"/>
    </row>
    <row r="669156" spans="2:3" x14ac:dyDescent="0.25">
      <c r="B669156" s="78"/>
      <c r="C669156" s="77"/>
    </row>
    <row r="669157" spans="2:3" x14ac:dyDescent="0.25">
      <c r="B669157" s="78"/>
      <c r="C669157" s="77"/>
    </row>
    <row r="669158" spans="2:3" x14ac:dyDescent="0.25">
      <c r="B669158" s="78"/>
      <c r="C669158" s="77"/>
    </row>
    <row r="669159" spans="2:3" x14ac:dyDescent="0.25">
      <c r="B669159" s="78"/>
      <c r="C669159" s="77"/>
    </row>
    <row r="669160" spans="2:3" x14ac:dyDescent="0.25">
      <c r="B669160" s="78"/>
      <c r="C669160" s="77"/>
    </row>
    <row r="669161" spans="2:3" x14ac:dyDescent="0.25">
      <c r="B669161" s="78"/>
      <c r="C669161" s="77"/>
    </row>
    <row r="669162" spans="2:3" x14ac:dyDescent="0.25">
      <c r="B669162" s="78"/>
      <c r="C669162" s="77"/>
    </row>
    <row r="669163" spans="2:3" x14ac:dyDescent="0.25">
      <c r="B669163" s="78"/>
      <c r="C669163" s="77"/>
    </row>
    <row r="669164" spans="2:3" x14ac:dyDescent="0.25">
      <c r="B669164" s="78"/>
      <c r="C669164" s="77"/>
    </row>
    <row r="669165" spans="2:3" x14ac:dyDescent="0.25">
      <c r="B669165" s="78"/>
      <c r="C669165" s="77"/>
    </row>
    <row r="669166" spans="2:3" x14ac:dyDescent="0.25">
      <c r="B669166" s="78"/>
      <c r="C669166" s="77"/>
    </row>
    <row r="669167" spans="2:3" x14ac:dyDescent="0.25">
      <c r="B669167" s="78"/>
      <c r="C669167" s="77"/>
    </row>
    <row r="669168" spans="2:3" x14ac:dyDescent="0.25">
      <c r="B669168" s="78"/>
      <c r="C669168" s="77"/>
    </row>
    <row r="669278" spans="2:3" x14ac:dyDescent="0.25">
      <c r="B669278" s="78"/>
      <c r="C669278" s="77"/>
    </row>
    <row r="669279" spans="2:3" x14ac:dyDescent="0.25">
      <c r="B669279" s="78"/>
      <c r="C669279" s="77"/>
    </row>
    <row r="669280" spans="2:3" x14ac:dyDescent="0.25">
      <c r="B669280" s="78"/>
      <c r="C669280" s="77"/>
    </row>
    <row r="669281" spans="2:3" x14ac:dyDescent="0.25">
      <c r="B669281" s="78"/>
      <c r="C669281" s="77"/>
    </row>
    <row r="669282" spans="2:3" x14ac:dyDescent="0.25">
      <c r="B669282" s="78"/>
      <c r="C669282" s="77"/>
    </row>
    <row r="669283" spans="2:3" x14ac:dyDescent="0.25">
      <c r="B669283" s="78"/>
      <c r="C669283" s="77"/>
    </row>
    <row r="669284" spans="2:3" x14ac:dyDescent="0.25">
      <c r="B669284" s="78"/>
      <c r="C669284" s="77"/>
    </row>
    <row r="669285" spans="2:3" x14ac:dyDescent="0.25">
      <c r="B669285" s="78"/>
      <c r="C669285" s="77"/>
    </row>
    <row r="669286" spans="2:3" x14ac:dyDescent="0.25">
      <c r="B669286" s="78"/>
      <c r="C669286" s="77"/>
    </row>
    <row r="669287" spans="2:3" x14ac:dyDescent="0.25">
      <c r="B669287" s="78"/>
      <c r="C669287" s="77"/>
    </row>
    <row r="669288" spans="2:3" x14ac:dyDescent="0.25">
      <c r="B669288" s="78"/>
      <c r="C669288" s="77"/>
    </row>
    <row r="669289" spans="2:3" x14ac:dyDescent="0.25">
      <c r="B669289" s="78"/>
      <c r="C669289" s="77"/>
    </row>
    <row r="669290" spans="2:3" x14ac:dyDescent="0.25">
      <c r="B669290" s="78"/>
      <c r="C669290" s="77"/>
    </row>
    <row r="669400" spans="2:3" x14ac:dyDescent="0.25">
      <c r="B669400" s="78"/>
      <c r="C669400" s="77"/>
    </row>
    <row r="669401" spans="2:3" x14ac:dyDescent="0.25">
      <c r="B669401" s="78"/>
      <c r="C669401" s="77"/>
    </row>
    <row r="669402" spans="2:3" x14ac:dyDescent="0.25">
      <c r="B669402" s="78"/>
      <c r="C669402" s="77"/>
    </row>
    <row r="669403" spans="2:3" x14ac:dyDescent="0.25">
      <c r="B669403" s="78"/>
      <c r="C669403" s="77"/>
    </row>
    <row r="669404" spans="2:3" x14ac:dyDescent="0.25">
      <c r="B669404" s="78"/>
      <c r="C669404" s="77"/>
    </row>
    <row r="669405" spans="2:3" x14ac:dyDescent="0.25">
      <c r="B669405" s="78"/>
      <c r="C669405" s="77"/>
    </row>
    <row r="669406" spans="2:3" x14ac:dyDescent="0.25">
      <c r="B669406" s="78"/>
      <c r="C669406" s="77"/>
    </row>
    <row r="669407" spans="2:3" x14ac:dyDescent="0.25">
      <c r="B669407" s="78"/>
      <c r="C669407" s="77"/>
    </row>
    <row r="669408" spans="2:3" x14ac:dyDescent="0.25">
      <c r="B669408" s="78"/>
      <c r="C669408" s="77"/>
    </row>
    <row r="669409" spans="2:3" x14ac:dyDescent="0.25">
      <c r="B669409" s="78"/>
      <c r="C669409" s="77"/>
    </row>
    <row r="669410" spans="2:3" x14ac:dyDescent="0.25">
      <c r="B669410" s="78"/>
      <c r="C669410" s="77"/>
    </row>
    <row r="669411" spans="2:3" x14ac:dyDescent="0.25">
      <c r="B669411" s="78"/>
      <c r="C669411" s="77"/>
    </row>
    <row r="669412" spans="2:3" x14ac:dyDescent="0.25">
      <c r="B669412" s="78"/>
      <c r="C669412" s="77"/>
    </row>
    <row r="669522" spans="2:3" x14ac:dyDescent="0.25">
      <c r="B669522" s="78"/>
      <c r="C669522" s="77"/>
    </row>
    <row r="669523" spans="2:3" x14ac:dyDescent="0.25">
      <c r="B669523" s="78"/>
      <c r="C669523" s="77"/>
    </row>
    <row r="669524" spans="2:3" x14ac:dyDescent="0.25">
      <c r="B669524" s="78"/>
      <c r="C669524" s="77"/>
    </row>
    <row r="669525" spans="2:3" x14ac:dyDescent="0.25">
      <c r="B669525" s="78"/>
      <c r="C669525" s="77"/>
    </row>
    <row r="669526" spans="2:3" x14ac:dyDescent="0.25">
      <c r="B669526" s="78"/>
      <c r="C669526" s="77"/>
    </row>
    <row r="669527" spans="2:3" x14ac:dyDescent="0.25">
      <c r="B669527" s="78"/>
      <c r="C669527" s="77"/>
    </row>
    <row r="669528" spans="2:3" x14ac:dyDescent="0.25">
      <c r="B669528" s="78"/>
      <c r="C669528" s="77"/>
    </row>
    <row r="669529" spans="2:3" x14ac:dyDescent="0.25">
      <c r="B669529" s="78"/>
      <c r="C669529" s="77"/>
    </row>
    <row r="669530" spans="2:3" x14ac:dyDescent="0.25">
      <c r="B669530" s="78"/>
      <c r="C669530" s="77"/>
    </row>
    <row r="669531" spans="2:3" x14ac:dyDescent="0.25">
      <c r="B669531" s="78"/>
      <c r="C669531" s="77"/>
    </row>
    <row r="669532" spans="2:3" x14ac:dyDescent="0.25">
      <c r="B669532" s="78"/>
      <c r="C669532" s="77"/>
    </row>
    <row r="669533" spans="2:3" x14ac:dyDescent="0.25">
      <c r="B669533" s="78"/>
      <c r="C669533" s="77"/>
    </row>
    <row r="669534" spans="2:3" x14ac:dyDescent="0.25">
      <c r="B669534" s="78"/>
      <c r="C669534" s="77"/>
    </row>
    <row r="669644" spans="2:3" x14ac:dyDescent="0.25">
      <c r="B669644" s="78"/>
      <c r="C669644" s="77"/>
    </row>
    <row r="669645" spans="2:3" x14ac:dyDescent="0.25">
      <c r="B669645" s="78"/>
      <c r="C669645" s="77"/>
    </row>
    <row r="669646" spans="2:3" x14ac:dyDescent="0.25">
      <c r="B669646" s="78"/>
      <c r="C669646" s="77"/>
    </row>
    <row r="669647" spans="2:3" x14ac:dyDescent="0.25">
      <c r="B669647" s="78"/>
      <c r="C669647" s="77"/>
    </row>
    <row r="669648" spans="2:3" x14ac:dyDescent="0.25">
      <c r="B669648" s="78"/>
      <c r="C669648" s="77"/>
    </row>
    <row r="669649" spans="2:3" x14ac:dyDescent="0.25">
      <c r="B669649" s="78"/>
      <c r="C669649" s="77"/>
    </row>
    <row r="669650" spans="2:3" x14ac:dyDescent="0.25">
      <c r="B669650" s="78"/>
      <c r="C669650" s="77"/>
    </row>
    <row r="669651" spans="2:3" x14ac:dyDescent="0.25">
      <c r="B669651" s="78"/>
      <c r="C669651" s="77"/>
    </row>
    <row r="669652" spans="2:3" x14ac:dyDescent="0.25">
      <c r="B669652" s="78"/>
      <c r="C669652" s="77"/>
    </row>
    <row r="669653" spans="2:3" x14ac:dyDescent="0.25">
      <c r="B669653" s="78"/>
      <c r="C669653" s="77"/>
    </row>
    <row r="669654" spans="2:3" x14ac:dyDescent="0.25">
      <c r="B669654" s="78"/>
      <c r="C669654" s="77"/>
    </row>
    <row r="669655" spans="2:3" x14ac:dyDescent="0.25">
      <c r="B669655" s="78"/>
      <c r="C669655" s="77"/>
    </row>
    <row r="669656" spans="2:3" x14ac:dyDescent="0.25">
      <c r="B669656" s="78"/>
      <c r="C669656" s="77"/>
    </row>
    <row r="669766" spans="2:3" x14ac:dyDescent="0.25">
      <c r="B669766" s="78"/>
      <c r="C669766" s="77"/>
    </row>
    <row r="669767" spans="2:3" x14ac:dyDescent="0.25">
      <c r="B669767" s="78"/>
      <c r="C669767" s="77"/>
    </row>
    <row r="669768" spans="2:3" x14ac:dyDescent="0.25">
      <c r="B669768" s="78"/>
      <c r="C669768" s="77"/>
    </row>
    <row r="669769" spans="2:3" x14ac:dyDescent="0.25">
      <c r="B669769" s="78"/>
      <c r="C669769" s="77"/>
    </row>
    <row r="669770" spans="2:3" x14ac:dyDescent="0.25">
      <c r="B669770" s="78"/>
      <c r="C669770" s="77"/>
    </row>
    <row r="669771" spans="2:3" x14ac:dyDescent="0.25">
      <c r="B669771" s="78"/>
      <c r="C669771" s="77"/>
    </row>
    <row r="669772" spans="2:3" x14ac:dyDescent="0.25">
      <c r="B669772" s="78"/>
      <c r="C669772" s="77"/>
    </row>
    <row r="669773" spans="2:3" x14ac:dyDescent="0.25">
      <c r="B669773" s="78"/>
      <c r="C669773" s="77"/>
    </row>
    <row r="669774" spans="2:3" x14ac:dyDescent="0.25">
      <c r="B669774" s="78"/>
      <c r="C669774" s="77"/>
    </row>
    <row r="669775" spans="2:3" x14ac:dyDescent="0.25">
      <c r="B669775" s="78"/>
      <c r="C669775" s="77"/>
    </row>
    <row r="669776" spans="2:3" x14ac:dyDescent="0.25">
      <c r="B669776" s="78"/>
      <c r="C669776" s="77"/>
    </row>
    <row r="669777" spans="2:3" x14ac:dyDescent="0.25">
      <c r="B669777" s="78"/>
      <c r="C669777" s="77"/>
    </row>
    <row r="669778" spans="2:3" x14ac:dyDescent="0.25">
      <c r="B669778" s="78"/>
      <c r="C669778" s="77"/>
    </row>
    <row r="669888" spans="2:3" x14ac:dyDescent="0.25">
      <c r="B669888" s="78"/>
      <c r="C669888" s="77"/>
    </row>
    <row r="669889" spans="2:3" x14ac:dyDescent="0.25">
      <c r="B669889" s="78"/>
      <c r="C669889" s="77"/>
    </row>
    <row r="669890" spans="2:3" x14ac:dyDescent="0.25">
      <c r="B669890" s="78"/>
      <c r="C669890" s="77"/>
    </row>
    <row r="669891" spans="2:3" x14ac:dyDescent="0.25">
      <c r="B669891" s="78"/>
      <c r="C669891" s="77"/>
    </row>
    <row r="669892" spans="2:3" x14ac:dyDescent="0.25">
      <c r="B669892" s="78"/>
      <c r="C669892" s="77"/>
    </row>
    <row r="669893" spans="2:3" x14ac:dyDescent="0.25">
      <c r="B669893" s="78"/>
      <c r="C669893" s="77"/>
    </row>
    <row r="669894" spans="2:3" x14ac:dyDescent="0.25">
      <c r="B669894" s="78"/>
      <c r="C669894" s="77"/>
    </row>
    <row r="669895" spans="2:3" x14ac:dyDescent="0.25">
      <c r="B669895" s="78"/>
      <c r="C669895" s="77"/>
    </row>
    <row r="669896" spans="2:3" x14ac:dyDescent="0.25">
      <c r="B669896" s="78"/>
      <c r="C669896" s="77"/>
    </row>
    <row r="669897" spans="2:3" x14ac:dyDescent="0.25">
      <c r="B669897" s="78"/>
      <c r="C669897" s="77"/>
    </row>
    <row r="669898" spans="2:3" x14ac:dyDescent="0.25">
      <c r="B669898" s="78"/>
      <c r="C669898" s="77"/>
    </row>
    <row r="669899" spans="2:3" x14ac:dyDescent="0.25">
      <c r="B669899" s="78"/>
      <c r="C669899" s="77"/>
    </row>
    <row r="669900" spans="2:3" x14ac:dyDescent="0.25">
      <c r="B669900" s="78"/>
      <c r="C669900" s="77"/>
    </row>
    <row r="670010" spans="2:3" x14ac:dyDescent="0.25">
      <c r="B670010" s="78"/>
      <c r="C670010" s="77"/>
    </row>
    <row r="670011" spans="2:3" x14ac:dyDescent="0.25">
      <c r="B670011" s="78"/>
      <c r="C670011" s="77"/>
    </row>
    <row r="670012" spans="2:3" x14ac:dyDescent="0.25">
      <c r="B670012" s="78"/>
      <c r="C670012" s="77"/>
    </row>
    <row r="670013" spans="2:3" x14ac:dyDescent="0.25">
      <c r="B670013" s="78"/>
      <c r="C670013" s="77"/>
    </row>
    <row r="670014" spans="2:3" x14ac:dyDescent="0.25">
      <c r="B670014" s="78"/>
      <c r="C670014" s="77"/>
    </row>
    <row r="670015" spans="2:3" x14ac:dyDescent="0.25">
      <c r="B670015" s="78"/>
      <c r="C670015" s="77"/>
    </row>
    <row r="670016" spans="2:3" x14ac:dyDescent="0.25">
      <c r="B670016" s="78"/>
      <c r="C670016" s="77"/>
    </row>
    <row r="670017" spans="2:3" x14ac:dyDescent="0.25">
      <c r="B670017" s="78"/>
      <c r="C670017" s="77"/>
    </row>
    <row r="670018" spans="2:3" x14ac:dyDescent="0.25">
      <c r="B670018" s="78"/>
      <c r="C670018" s="77"/>
    </row>
    <row r="670019" spans="2:3" x14ac:dyDescent="0.25">
      <c r="B670019" s="78"/>
      <c r="C670019" s="77"/>
    </row>
    <row r="670020" spans="2:3" x14ac:dyDescent="0.25">
      <c r="B670020" s="78"/>
      <c r="C670020" s="77"/>
    </row>
    <row r="670021" spans="2:3" x14ac:dyDescent="0.25">
      <c r="B670021" s="78"/>
      <c r="C670021" s="77"/>
    </row>
    <row r="670022" spans="2:3" x14ac:dyDescent="0.25">
      <c r="B670022" s="78"/>
      <c r="C670022" s="77"/>
    </row>
    <row r="670132" spans="2:3" x14ac:dyDescent="0.25">
      <c r="B670132" s="78"/>
      <c r="C670132" s="77"/>
    </row>
    <row r="670133" spans="2:3" x14ac:dyDescent="0.25">
      <c r="B670133" s="78"/>
      <c r="C670133" s="77"/>
    </row>
    <row r="670134" spans="2:3" x14ac:dyDescent="0.25">
      <c r="B670134" s="78"/>
      <c r="C670134" s="77"/>
    </row>
    <row r="670135" spans="2:3" x14ac:dyDescent="0.25">
      <c r="B670135" s="78"/>
      <c r="C670135" s="77"/>
    </row>
    <row r="670136" spans="2:3" x14ac:dyDescent="0.25">
      <c r="B670136" s="78"/>
      <c r="C670136" s="77"/>
    </row>
    <row r="670137" spans="2:3" x14ac:dyDescent="0.25">
      <c r="B670137" s="78"/>
      <c r="C670137" s="77"/>
    </row>
    <row r="670138" spans="2:3" x14ac:dyDescent="0.25">
      <c r="B670138" s="78"/>
      <c r="C670138" s="77"/>
    </row>
    <row r="670139" spans="2:3" x14ac:dyDescent="0.25">
      <c r="B670139" s="78"/>
      <c r="C670139" s="77"/>
    </row>
    <row r="670140" spans="2:3" x14ac:dyDescent="0.25">
      <c r="B670140" s="78"/>
      <c r="C670140" s="77"/>
    </row>
    <row r="670141" spans="2:3" x14ac:dyDescent="0.25">
      <c r="B670141" s="78"/>
      <c r="C670141" s="77"/>
    </row>
    <row r="670142" spans="2:3" x14ac:dyDescent="0.25">
      <c r="B670142" s="78"/>
      <c r="C670142" s="77"/>
    </row>
    <row r="670143" spans="2:3" x14ac:dyDescent="0.25">
      <c r="B670143" s="78"/>
      <c r="C670143" s="77"/>
    </row>
    <row r="670144" spans="2:3" x14ac:dyDescent="0.25">
      <c r="B670144" s="78"/>
      <c r="C670144" s="77"/>
    </row>
    <row r="670254" spans="2:3" x14ac:dyDescent="0.25">
      <c r="B670254" s="78"/>
      <c r="C670254" s="77"/>
    </row>
    <row r="670255" spans="2:3" x14ac:dyDescent="0.25">
      <c r="B670255" s="78"/>
      <c r="C670255" s="77"/>
    </row>
    <row r="670256" spans="2:3" x14ac:dyDescent="0.25">
      <c r="B670256" s="78"/>
      <c r="C670256" s="77"/>
    </row>
    <row r="670257" spans="2:3" x14ac:dyDescent="0.25">
      <c r="B670257" s="78"/>
      <c r="C670257" s="77"/>
    </row>
    <row r="670258" spans="2:3" x14ac:dyDescent="0.25">
      <c r="B670258" s="78"/>
      <c r="C670258" s="77"/>
    </row>
    <row r="670259" spans="2:3" x14ac:dyDescent="0.25">
      <c r="B670259" s="78"/>
      <c r="C670259" s="77"/>
    </row>
    <row r="670260" spans="2:3" x14ac:dyDescent="0.25">
      <c r="B670260" s="78"/>
      <c r="C670260" s="77"/>
    </row>
    <row r="670261" spans="2:3" x14ac:dyDescent="0.25">
      <c r="B670261" s="78"/>
      <c r="C670261" s="77"/>
    </row>
    <row r="670262" spans="2:3" x14ac:dyDescent="0.25">
      <c r="B670262" s="78"/>
      <c r="C670262" s="77"/>
    </row>
    <row r="670263" spans="2:3" x14ac:dyDescent="0.25">
      <c r="B670263" s="78"/>
      <c r="C670263" s="77"/>
    </row>
    <row r="670264" spans="2:3" x14ac:dyDescent="0.25">
      <c r="B670264" s="78"/>
      <c r="C670264" s="77"/>
    </row>
    <row r="670265" spans="2:3" x14ac:dyDescent="0.25">
      <c r="B670265" s="78"/>
      <c r="C670265" s="77"/>
    </row>
    <row r="670266" spans="2:3" x14ac:dyDescent="0.25">
      <c r="B670266" s="78"/>
      <c r="C670266" s="77"/>
    </row>
    <row r="670376" spans="2:3" x14ac:dyDescent="0.25">
      <c r="B670376" s="78"/>
      <c r="C670376" s="77"/>
    </row>
    <row r="670377" spans="2:3" x14ac:dyDescent="0.25">
      <c r="B670377" s="78"/>
      <c r="C670377" s="77"/>
    </row>
    <row r="670378" spans="2:3" x14ac:dyDescent="0.25">
      <c r="B670378" s="78"/>
      <c r="C670378" s="77"/>
    </row>
    <row r="670379" spans="2:3" x14ac:dyDescent="0.25">
      <c r="B670379" s="78"/>
      <c r="C670379" s="77"/>
    </row>
    <row r="670380" spans="2:3" x14ac:dyDescent="0.25">
      <c r="B670380" s="78"/>
      <c r="C670380" s="77"/>
    </row>
    <row r="670381" spans="2:3" x14ac:dyDescent="0.25">
      <c r="B670381" s="78"/>
      <c r="C670381" s="77"/>
    </row>
    <row r="670382" spans="2:3" x14ac:dyDescent="0.25">
      <c r="B670382" s="78"/>
      <c r="C670382" s="77"/>
    </row>
    <row r="670383" spans="2:3" x14ac:dyDescent="0.25">
      <c r="B670383" s="78"/>
      <c r="C670383" s="77"/>
    </row>
    <row r="670384" spans="2:3" x14ac:dyDescent="0.25">
      <c r="B670384" s="78"/>
      <c r="C670384" s="77"/>
    </row>
    <row r="670385" spans="2:3" x14ac:dyDescent="0.25">
      <c r="B670385" s="78"/>
      <c r="C670385" s="77"/>
    </row>
    <row r="670386" spans="2:3" x14ac:dyDescent="0.25">
      <c r="B670386" s="78"/>
      <c r="C670386" s="77"/>
    </row>
    <row r="670387" spans="2:3" x14ac:dyDescent="0.25">
      <c r="B670387" s="78"/>
      <c r="C670387" s="77"/>
    </row>
    <row r="670388" spans="2:3" x14ac:dyDescent="0.25">
      <c r="B670388" s="78"/>
      <c r="C670388" s="77"/>
    </row>
    <row r="670498" spans="2:3" x14ac:dyDescent="0.25">
      <c r="B670498" s="78"/>
      <c r="C670498" s="77"/>
    </row>
    <row r="670499" spans="2:3" x14ac:dyDescent="0.25">
      <c r="B670499" s="78"/>
      <c r="C670499" s="77"/>
    </row>
    <row r="670500" spans="2:3" x14ac:dyDescent="0.25">
      <c r="B670500" s="78"/>
      <c r="C670500" s="77"/>
    </row>
    <row r="670501" spans="2:3" x14ac:dyDescent="0.25">
      <c r="B670501" s="78"/>
      <c r="C670501" s="77"/>
    </row>
    <row r="670502" spans="2:3" x14ac:dyDescent="0.25">
      <c r="B670502" s="78"/>
      <c r="C670502" s="77"/>
    </row>
    <row r="670503" spans="2:3" x14ac:dyDescent="0.25">
      <c r="B670503" s="78"/>
      <c r="C670503" s="77"/>
    </row>
    <row r="670504" spans="2:3" x14ac:dyDescent="0.25">
      <c r="B670504" s="78"/>
      <c r="C670504" s="77"/>
    </row>
    <row r="670505" spans="2:3" x14ac:dyDescent="0.25">
      <c r="B670505" s="78"/>
      <c r="C670505" s="77"/>
    </row>
    <row r="670506" spans="2:3" x14ac:dyDescent="0.25">
      <c r="B670506" s="78"/>
      <c r="C670506" s="77"/>
    </row>
    <row r="670507" spans="2:3" x14ac:dyDescent="0.25">
      <c r="B670507" s="78"/>
      <c r="C670507" s="77"/>
    </row>
    <row r="670508" spans="2:3" x14ac:dyDescent="0.25">
      <c r="B670508" s="78"/>
      <c r="C670508" s="77"/>
    </row>
    <row r="670509" spans="2:3" x14ac:dyDescent="0.25">
      <c r="B670509" s="78"/>
      <c r="C670509" s="77"/>
    </row>
    <row r="670510" spans="2:3" x14ac:dyDescent="0.25">
      <c r="B670510" s="78"/>
      <c r="C670510" s="77"/>
    </row>
    <row r="670620" spans="2:3" x14ac:dyDescent="0.25">
      <c r="B670620" s="78"/>
      <c r="C670620" s="77"/>
    </row>
    <row r="670621" spans="2:3" x14ac:dyDescent="0.25">
      <c r="B670621" s="78"/>
      <c r="C670621" s="77"/>
    </row>
    <row r="670622" spans="2:3" x14ac:dyDescent="0.25">
      <c r="B670622" s="78"/>
      <c r="C670622" s="77"/>
    </row>
    <row r="670623" spans="2:3" x14ac:dyDescent="0.25">
      <c r="B670623" s="78"/>
      <c r="C670623" s="77"/>
    </row>
    <row r="670624" spans="2:3" x14ac:dyDescent="0.25">
      <c r="B670624" s="78"/>
      <c r="C670624" s="77"/>
    </row>
    <row r="670625" spans="2:3" x14ac:dyDescent="0.25">
      <c r="B670625" s="78"/>
      <c r="C670625" s="77"/>
    </row>
    <row r="670626" spans="2:3" x14ac:dyDescent="0.25">
      <c r="B670626" s="78"/>
      <c r="C670626" s="77"/>
    </row>
    <row r="670627" spans="2:3" x14ac:dyDescent="0.25">
      <c r="B670627" s="78"/>
      <c r="C670627" s="77"/>
    </row>
    <row r="670628" spans="2:3" x14ac:dyDescent="0.25">
      <c r="B670628" s="78"/>
      <c r="C670628" s="77"/>
    </row>
    <row r="670629" spans="2:3" x14ac:dyDescent="0.25">
      <c r="B670629" s="78"/>
      <c r="C670629" s="77"/>
    </row>
    <row r="670630" spans="2:3" x14ac:dyDescent="0.25">
      <c r="B670630" s="78"/>
      <c r="C670630" s="77"/>
    </row>
    <row r="670631" spans="2:3" x14ac:dyDescent="0.25">
      <c r="B670631" s="78"/>
      <c r="C670631" s="77"/>
    </row>
    <row r="670632" spans="2:3" x14ac:dyDescent="0.25">
      <c r="B670632" s="78"/>
      <c r="C670632" s="77"/>
    </row>
    <row r="670742" spans="2:3" x14ac:dyDescent="0.25">
      <c r="B670742" s="78"/>
      <c r="C670742" s="77"/>
    </row>
    <row r="670743" spans="2:3" x14ac:dyDescent="0.25">
      <c r="B670743" s="78"/>
      <c r="C670743" s="77"/>
    </row>
    <row r="670744" spans="2:3" x14ac:dyDescent="0.25">
      <c r="B670744" s="78"/>
      <c r="C670744" s="77"/>
    </row>
    <row r="670745" spans="2:3" x14ac:dyDescent="0.25">
      <c r="B670745" s="78"/>
      <c r="C670745" s="77"/>
    </row>
    <row r="670746" spans="2:3" x14ac:dyDescent="0.25">
      <c r="B670746" s="78"/>
      <c r="C670746" s="77"/>
    </row>
    <row r="670747" spans="2:3" x14ac:dyDescent="0.25">
      <c r="B670747" s="78"/>
      <c r="C670747" s="77"/>
    </row>
    <row r="670748" spans="2:3" x14ac:dyDescent="0.25">
      <c r="B670748" s="78"/>
      <c r="C670748" s="77"/>
    </row>
    <row r="670749" spans="2:3" x14ac:dyDescent="0.25">
      <c r="B670749" s="78"/>
      <c r="C670749" s="77"/>
    </row>
    <row r="670750" spans="2:3" x14ac:dyDescent="0.25">
      <c r="B670750" s="78"/>
      <c r="C670750" s="77"/>
    </row>
    <row r="670751" spans="2:3" x14ac:dyDescent="0.25">
      <c r="B670751" s="78"/>
      <c r="C670751" s="77"/>
    </row>
    <row r="670752" spans="2:3" x14ac:dyDescent="0.25">
      <c r="B670752" s="78"/>
      <c r="C670752" s="77"/>
    </row>
    <row r="670753" spans="2:3" x14ac:dyDescent="0.25">
      <c r="B670753" s="78"/>
      <c r="C670753" s="77"/>
    </row>
    <row r="670754" spans="2:3" x14ac:dyDescent="0.25">
      <c r="B670754" s="78"/>
      <c r="C670754" s="77"/>
    </row>
    <row r="670864" spans="2:3" x14ac:dyDescent="0.25">
      <c r="B670864" s="78"/>
      <c r="C670864" s="77"/>
    </row>
    <row r="670865" spans="2:3" x14ac:dyDescent="0.25">
      <c r="B670865" s="78"/>
      <c r="C670865" s="77"/>
    </row>
    <row r="670866" spans="2:3" x14ac:dyDescent="0.25">
      <c r="B670866" s="78"/>
      <c r="C670866" s="77"/>
    </row>
    <row r="670867" spans="2:3" x14ac:dyDescent="0.25">
      <c r="B670867" s="78"/>
      <c r="C670867" s="77"/>
    </row>
    <row r="670868" spans="2:3" x14ac:dyDescent="0.25">
      <c r="B670868" s="78"/>
      <c r="C670868" s="77"/>
    </row>
    <row r="670869" spans="2:3" x14ac:dyDescent="0.25">
      <c r="B670869" s="78"/>
      <c r="C670869" s="77"/>
    </row>
    <row r="670870" spans="2:3" x14ac:dyDescent="0.25">
      <c r="B670870" s="78"/>
      <c r="C670870" s="77"/>
    </row>
    <row r="670871" spans="2:3" x14ac:dyDescent="0.25">
      <c r="B670871" s="78"/>
      <c r="C670871" s="77"/>
    </row>
    <row r="670872" spans="2:3" x14ac:dyDescent="0.25">
      <c r="B670872" s="78"/>
      <c r="C670872" s="77"/>
    </row>
    <row r="670873" spans="2:3" x14ac:dyDescent="0.25">
      <c r="B670873" s="78"/>
      <c r="C670873" s="77"/>
    </row>
    <row r="670874" spans="2:3" x14ac:dyDescent="0.25">
      <c r="B670874" s="78"/>
      <c r="C670874" s="77"/>
    </row>
    <row r="670875" spans="2:3" x14ac:dyDescent="0.25">
      <c r="B670875" s="78"/>
      <c r="C670875" s="77"/>
    </row>
    <row r="670876" spans="2:3" x14ac:dyDescent="0.25">
      <c r="B670876" s="78"/>
      <c r="C670876" s="77"/>
    </row>
    <row r="670986" spans="2:3" x14ac:dyDescent="0.25">
      <c r="B670986" s="78"/>
      <c r="C670986" s="77"/>
    </row>
    <row r="670987" spans="2:3" x14ac:dyDescent="0.25">
      <c r="B670987" s="78"/>
      <c r="C670987" s="77"/>
    </row>
    <row r="670988" spans="2:3" x14ac:dyDescent="0.25">
      <c r="B670988" s="78"/>
      <c r="C670988" s="77"/>
    </row>
    <row r="670989" spans="2:3" x14ac:dyDescent="0.25">
      <c r="B670989" s="78"/>
      <c r="C670989" s="77"/>
    </row>
    <row r="670990" spans="2:3" x14ac:dyDescent="0.25">
      <c r="B670990" s="78"/>
      <c r="C670990" s="77"/>
    </row>
    <row r="670991" spans="2:3" x14ac:dyDescent="0.25">
      <c r="B670991" s="78"/>
      <c r="C670991" s="77"/>
    </row>
    <row r="670992" spans="2:3" x14ac:dyDescent="0.25">
      <c r="B670992" s="78"/>
      <c r="C670992" s="77"/>
    </row>
    <row r="670993" spans="2:3" x14ac:dyDescent="0.25">
      <c r="B670993" s="78"/>
      <c r="C670993" s="77"/>
    </row>
    <row r="670994" spans="2:3" x14ac:dyDescent="0.25">
      <c r="B670994" s="78"/>
      <c r="C670994" s="77"/>
    </row>
    <row r="670995" spans="2:3" x14ac:dyDescent="0.25">
      <c r="B670995" s="78"/>
      <c r="C670995" s="77"/>
    </row>
    <row r="670996" spans="2:3" x14ac:dyDescent="0.25">
      <c r="B670996" s="78"/>
      <c r="C670996" s="77"/>
    </row>
    <row r="670997" spans="2:3" x14ac:dyDescent="0.25">
      <c r="B670997" s="78"/>
      <c r="C670997" s="77"/>
    </row>
    <row r="670998" spans="2:3" x14ac:dyDescent="0.25">
      <c r="B670998" s="78"/>
      <c r="C670998" s="77"/>
    </row>
    <row r="671108" spans="2:3" x14ac:dyDescent="0.25">
      <c r="B671108" s="78"/>
      <c r="C671108" s="77"/>
    </row>
    <row r="671109" spans="2:3" x14ac:dyDescent="0.25">
      <c r="B671109" s="78"/>
      <c r="C671109" s="77"/>
    </row>
    <row r="671110" spans="2:3" x14ac:dyDescent="0.25">
      <c r="B671110" s="78"/>
      <c r="C671110" s="77"/>
    </row>
    <row r="671111" spans="2:3" x14ac:dyDescent="0.25">
      <c r="B671111" s="78"/>
      <c r="C671111" s="77"/>
    </row>
    <row r="671112" spans="2:3" x14ac:dyDescent="0.25">
      <c r="B671112" s="78"/>
      <c r="C671112" s="77"/>
    </row>
    <row r="671113" spans="2:3" x14ac:dyDescent="0.25">
      <c r="B671113" s="78"/>
      <c r="C671113" s="77"/>
    </row>
    <row r="671114" spans="2:3" x14ac:dyDescent="0.25">
      <c r="B671114" s="78"/>
      <c r="C671114" s="77"/>
    </row>
    <row r="671115" spans="2:3" x14ac:dyDescent="0.25">
      <c r="B671115" s="78"/>
      <c r="C671115" s="77"/>
    </row>
    <row r="671116" spans="2:3" x14ac:dyDescent="0.25">
      <c r="B671116" s="78"/>
      <c r="C671116" s="77"/>
    </row>
    <row r="671117" spans="2:3" x14ac:dyDescent="0.25">
      <c r="B671117" s="78"/>
      <c r="C671117" s="77"/>
    </row>
    <row r="671118" spans="2:3" x14ac:dyDescent="0.25">
      <c r="B671118" s="78"/>
      <c r="C671118" s="77"/>
    </row>
    <row r="671119" spans="2:3" x14ac:dyDescent="0.25">
      <c r="B671119" s="78"/>
      <c r="C671119" s="77"/>
    </row>
    <row r="671120" spans="2:3" x14ac:dyDescent="0.25">
      <c r="B671120" s="78"/>
      <c r="C671120" s="77"/>
    </row>
    <row r="671230" spans="2:3" x14ac:dyDescent="0.25">
      <c r="B671230" s="78"/>
      <c r="C671230" s="77"/>
    </row>
    <row r="671231" spans="2:3" x14ac:dyDescent="0.25">
      <c r="B671231" s="78"/>
      <c r="C671231" s="77"/>
    </row>
    <row r="671232" spans="2:3" x14ac:dyDescent="0.25">
      <c r="B671232" s="78"/>
      <c r="C671232" s="77"/>
    </row>
    <row r="671233" spans="2:3" x14ac:dyDescent="0.25">
      <c r="B671233" s="78"/>
      <c r="C671233" s="77"/>
    </row>
    <row r="671234" spans="2:3" x14ac:dyDescent="0.25">
      <c r="B671234" s="78"/>
      <c r="C671234" s="77"/>
    </row>
    <row r="671235" spans="2:3" x14ac:dyDescent="0.25">
      <c r="B671235" s="78"/>
      <c r="C671235" s="77"/>
    </row>
    <row r="671236" spans="2:3" x14ac:dyDescent="0.25">
      <c r="B671236" s="78"/>
      <c r="C671236" s="77"/>
    </row>
    <row r="671237" spans="2:3" x14ac:dyDescent="0.25">
      <c r="B671237" s="78"/>
      <c r="C671237" s="77"/>
    </row>
    <row r="671238" spans="2:3" x14ac:dyDescent="0.25">
      <c r="B671238" s="78"/>
      <c r="C671238" s="77"/>
    </row>
    <row r="671239" spans="2:3" x14ac:dyDescent="0.25">
      <c r="B671239" s="78"/>
      <c r="C671239" s="77"/>
    </row>
    <row r="671240" spans="2:3" x14ac:dyDescent="0.25">
      <c r="B671240" s="78"/>
      <c r="C671240" s="77"/>
    </row>
    <row r="671241" spans="2:3" x14ac:dyDescent="0.25">
      <c r="B671241" s="78"/>
      <c r="C671241" s="77"/>
    </row>
    <row r="671242" spans="2:3" x14ac:dyDescent="0.25">
      <c r="B671242" s="78"/>
      <c r="C671242" s="77"/>
    </row>
    <row r="671352" spans="2:3" x14ac:dyDescent="0.25">
      <c r="B671352" s="78"/>
      <c r="C671352" s="77"/>
    </row>
    <row r="671353" spans="2:3" x14ac:dyDescent="0.25">
      <c r="B671353" s="78"/>
      <c r="C671353" s="77"/>
    </row>
    <row r="671354" spans="2:3" x14ac:dyDescent="0.25">
      <c r="B671354" s="78"/>
      <c r="C671354" s="77"/>
    </row>
    <row r="671355" spans="2:3" x14ac:dyDescent="0.25">
      <c r="B671355" s="78"/>
      <c r="C671355" s="77"/>
    </row>
    <row r="671356" spans="2:3" x14ac:dyDescent="0.25">
      <c r="B671356" s="78"/>
      <c r="C671356" s="77"/>
    </row>
    <row r="671357" spans="2:3" x14ac:dyDescent="0.25">
      <c r="B671357" s="78"/>
      <c r="C671357" s="77"/>
    </row>
    <row r="671358" spans="2:3" x14ac:dyDescent="0.25">
      <c r="B671358" s="78"/>
      <c r="C671358" s="77"/>
    </row>
    <row r="671359" spans="2:3" x14ac:dyDescent="0.25">
      <c r="B671359" s="78"/>
      <c r="C671359" s="77"/>
    </row>
    <row r="671360" spans="2:3" x14ac:dyDescent="0.25">
      <c r="B671360" s="78"/>
      <c r="C671360" s="77"/>
    </row>
    <row r="671361" spans="2:3" x14ac:dyDescent="0.25">
      <c r="B671361" s="78"/>
      <c r="C671361" s="77"/>
    </row>
    <row r="671362" spans="2:3" x14ac:dyDescent="0.25">
      <c r="B671362" s="78"/>
      <c r="C671362" s="77"/>
    </row>
    <row r="671363" spans="2:3" x14ac:dyDescent="0.25">
      <c r="B671363" s="78"/>
      <c r="C671363" s="77"/>
    </row>
    <row r="671364" spans="2:3" x14ac:dyDescent="0.25">
      <c r="B671364" s="78"/>
      <c r="C671364" s="77"/>
    </row>
    <row r="671474" spans="2:3" x14ac:dyDescent="0.25">
      <c r="B671474" s="78"/>
      <c r="C671474" s="77"/>
    </row>
    <row r="671475" spans="2:3" x14ac:dyDescent="0.25">
      <c r="B671475" s="78"/>
      <c r="C671475" s="77"/>
    </row>
    <row r="671476" spans="2:3" x14ac:dyDescent="0.25">
      <c r="B671476" s="78"/>
      <c r="C671476" s="77"/>
    </row>
    <row r="671477" spans="2:3" x14ac:dyDescent="0.25">
      <c r="B671477" s="78"/>
      <c r="C671477" s="77"/>
    </row>
    <row r="671478" spans="2:3" x14ac:dyDescent="0.25">
      <c r="B671478" s="78"/>
      <c r="C671478" s="77"/>
    </row>
    <row r="671479" spans="2:3" x14ac:dyDescent="0.25">
      <c r="B671479" s="78"/>
      <c r="C671479" s="77"/>
    </row>
    <row r="671480" spans="2:3" x14ac:dyDescent="0.25">
      <c r="B671480" s="78"/>
      <c r="C671480" s="77"/>
    </row>
    <row r="671481" spans="2:3" x14ac:dyDescent="0.25">
      <c r="B671481" s="78"/>
      <c r="C671481" s="77"/>
    </row>
    <row r="671482" spans="2:3" x14ac:dyDescent="0.25">
      <c r="B671482" s="78"/>
      <c r="C671482" s="77"/>
    </row>
    <row r="671483" spans="2:3" x14ac:dyDescent="0.25">
      <c r="B671483" s="78"/>
      <c r="C671483" s="77"/>
    </row>
    <row r="671484" spans="2:3" x14ac:dyDescent="0.25">
      <c r="B671484" s="78"/>
      <c r="C671484" s="77"/>
    </row>
    <row r="671485" spans="2:3" x14ac:dyDescent="0.25">
      <c r="B671485" s="78"/>
      <c r="C671485" s="77"/>
    </row>
    <row r="671486" spans="2:3" x14ac:dyDescent="0.25">
      <c r="B671486" s="78"/>
      <c r="C671486" s="77"/>
    </row>
    <row r="671596" spans="2:3" x14ac:dyDescent="0.25">
      <c r="B671596" s="78"/>
      <c r="C671596" s="77"/>
    </row>
    <row r="671597" spans="2:3" x14ac:dyDescent="0.25">
      <c r="B671597" s="78"/>
      <c r="C671597" s="77"/>
    </row>
    <row r="671598" spans="2:3" x14ac:dyDescent="0.25">
      <c r="B671598" s="78"/>
      <c r="C671598" s="77"/>
    </row>
    <row r="671599" spans="2:3" x14ac:dyDescent="0.25">
      <c r="B671599" s="78"/>
      <c r="C671599" s="77"/>
    </row>
    <row r="671600" spans="2:3" x14ac:dyDescent="0.25">
      <c r="B671600" s="78"/>
      <c r="C671600" s="77"/>
    </row>
    <row r="671601" spans="2:3" x14ac:dyDescent="0.25">
      <c r="B671601" s="78"/>
      <c r="C671601" s="77"/>
    </row>
    <row r="671602" spans="2:3" x14ac:dyDescent="0.25">
      <c r="B671602" s="78"/>
      <c r="C671602" s="77"/>
    </row>
    <row r="671603" spans="2:3" x14ac:dyDescent="0.25">
      <c r="B671603" s="78"/>
      <c r="C671603" s="77"/>
    </row>
    <row r="671604" spans="2:3" x14ac:dyDescent="0.25">
      <c r="B671604" s="78"/>
      <c r="C671604" s="77"/>
    </row>
    <row r="671605" spans="2:3" x14ac:dyDescent="0.25">
      <c r="B671605" s="78"/>
      <c r="C671605" s="77"/>
    </row>
    <row r="671606" spans="2:3" x14ac:dyDescent="0.25">
      <c r="B671606" s="78"/>
      <c r="C671606" s="77"/>
    </row>
    <row r="671607" spans="2:3" x14ac:dyDescent="0.25">
      <c r="B671607" s="78"/>
      <c r="C671607" s="77"/>
    </row>
    <row r="671608" spans="2:3" x14ac:dyDescent="0.25">
      <c r="B671608" s="78"/>
      <c r="C671608" s="77"/>
    </row>
    <row r="671718" spans="2:3" x14ac:dyDescent="0.25">
      <c r="B671718" s="78"/>
      <c r="C671718" s="77"/>
    </row>
    <row r="671719" spans="2:3" x14ac:dyDescent="0.25">
      <c r="B671719" s="78"/>
      <c r="C671719" s="77"/>
    </row>
    <row r="671720" spans="2:3" x14ac:dyDescent="0.25">
      <c r="B671720" s="78"/>
      <c r="C671720" s="77"/>
    </row>
    <row r="671721" spans="2:3" x14ac:dyDescent="0.25">
      <c r="B671721" s="78"/>
      <c r="C671721" s="77"/>
    </row>
    <row r="671722" spans="2:3" x14ac:dyDescent="0.25">
      <c r="B671722" s="78"/>
      <c r="C671722" s="77"/>
    </row>
    <row r="671723" spans="2:3" x14ac:dyDescent="0.25">
      <c r="B671723" s="78"/>
      <c r="C671723" s="77"/>
    </row>
    <row r="671724" spans="2:3" x14ac:dyDescent="0.25">
      <c r="B671724" s="78"/>
      <c r="C671724" s="77"/>
    </row>
    <row r="671725" spans="2:3" x14ac:dyDescent="0.25">
      <c r="B671725" s="78"/>
      <c r="C671725" s="77"/>
    </row>
    <row r="671726" spans="2:3" x14ac:dyDescent="0.25">
      <c r="B671726" s="78"/>
      <c r="C671726" s="77"/>
    </row>
    <row r="671727" spans="2:3" x14ac:dyDescent="0.25">
      <c r="B671727" s="78"/>
      <c r="C671727" s="77"/>
    </row>
    <row r="671728" spans="2:3" x14ac:dyDescent="0.25">
      <c r="B671728" s="78"/>
      <c r="C671728" s="77"/>
    </row>
    <row r="671729" spans="2:3" x14ac:dyDescent="0.25">
      <c r="B671729" s="78"/>
      <c r="C671729" s="77"/>
    </row>
    <row r="671730" spans="2:3" x14ac:dyDescent="0.25">
      <c r="B671730" s="78"/>
      <c r="C671730" s="77"/>
    </row>
    <row r="671840" spans="2:3" x14ac:dyDescent="0.25">
      <c r="B671840" s="78"/>
      <c r="C671840" s="77"/>
    </row>
    <row r="671841" spans="2:3" x14ac:dyDescent="0.25">
      <c r="B671841" s="78"/>
      <c r="C671841" s="77"/>
    </row>
    <row r="671842" spans="2:3" x14ac:dyDescent="0.25">
      <c r="B671842" s="78"/>
      <c r="C671842" s="77"/>
    </row>
    <row r="671843" spans="2:3" x14ac:dyDescent="0.25">
      <c r="B671843" s="78"/>
      <c r="C671843" s="77"/>
    </row>
    <row r="671844" spans="2:3" x14ac:dyDescent="0.25">
      <c r="B671844" s="78"/>
      <c r="C671844" s="77"/>
    </row>
    <row r="671845" spans="2:3" x14ac:dyDescent="0.25">
      <c r="B671845" s="78"/>
      <c r="C671845" s="77"/>
    </row>
    <row r="671846" spans="2:3" x14ac:dyDescent="0.25">
      <c r="B671846" s="78"/>
      <c r="C671846" s="77"/>
    </row>
    <row r="671847" spans="2:3" x14ac:dyDescent="0.25">
      <c r="B671847" s="78"/>
      <c r="C671847" s="77"/>
    </row>
    <row r="671848" spans="2:3" x14ac:dyDescent="0.25">
      <c r="B671848" s="78"/>
      <c r="C671848" s="77"/>
    </row>
    <row r="671849" spans="2:3" x14ac:dyDescent="0.25">
      <c r="B671849" s="78"/>
      <c r="C671849" s="77"/>
    </row>
    <row r="671850" spans="2:3" x14ac:dyDescent="0.25">
      <c r="B671850" s="78"/>
      <c r="C671850" s="77"/>
    </row>
    <row r="671851" spans="2:3" x14ac:dyDescent="0.25">
      <c r="B671851" s="78"/>
      <c r="C671851" s="77"/>
    </row>
    <row r="671852" spans="2:3" x14ac:dyDescent="0.25">
      <c r="B671852" s="78"/>
      <c r="C671852" s="77"/>
    </row>
    <row r="671962" spans="2:3" x14ac:dyDescent="0.25">
      <c r="B671962" s="78"/>
      <c r="C671962" s="77"/>
    </row>
    <row r="671963" spans="2:3" x14ac:dyDescent="0.25">
      <c r="B671963" s="78"/>
      <c r="C671963" s="77"/>
    </row>
    <row r="671964" spans="2:3" x14ac:dyDescent="0.25">
      <c r="B671964" s="78"/>
      <c r="C671964" s="77"/>
    </row>
    <row r="671965" spans="2:3" x14ac:dyDescent="0.25">
      <c r="B671965" s="78"/>
      <c r="C671965" s="77"/>
    </row>
    <row r="671966" spans="2:3" x14ac:dyDescent="0.25">
      <c r="B671966" s="78"/>
      <c r="C671966" s="77"/>
    </row>
    <row r="671967" spans="2:3" x14ac:dyDescent="0.25">
      <c r="B671967" s="78"/>
      <c r="C671967" s="77"/>
    </row>
    <row r="671968" spans="2:3" x14ac:dyDescent="0.25">
      <c r="B671968" s="78"/>
      <c r="C671968" s="77"/>
    </row>
    <row r="671969" spans="2:3" x14ac:dyDescent="0.25">
      <c r="B671969" s="78"/>
      <c r="C671969" s="77"/>
    </row>
    <row r="671970" spans="2:3" x14ac:dyDescent="0.25">
      <c r="B671970" s="78"/>
      <c r="C671970" s="77"/>
    </row>
    <row r="671971" spans="2:3" x14ac:dyDescent="0.25">
      <c r="B671971" s="78"/>
      <c r="C671971" s="77"/>
    </row>
    <row r="671972" spans="2:3" x14ac:dyDescent="0.25">
      <c r="B671972" s="78"/>
      <c r="C671972" s="77"/>
    </row>
    <row r="671973" spans="2:3" x14ac:dyDescent="0.25">
      <c r="B671973" s="78"/>
      <c r="C671973" s="77"/>
    </row>
    <row r="671974" spans="2:3" x14ac:dyDescent="0.25">
      <c r="B671974" s="78"/>
      <c r="C671974" s="77"/>
    </row>
    <row r="672084" spans="2:3" x14ac:dyDescent="0.25">
      <c r="B672084" s="78"/>
      <c r="C672084" s="77"/>
    </row>
    <row r="672085" spans="2:3" x14ac:dyDescent="0.25">
      <c r="B672085" s="78"/>
      <c r="C672085" s="77"/>
    </row>
    <row r="672086" spans="2:3" x14ac:dyDescent="0.25">
      <c r="B672086" s="78"/>
      <c r="C672086" s="77"/>
    </row>
    <row r="672087" spans="2:3" x14ac:dyDescent="0.25">
      <c r="B672087" s="78"/>
      <c r="C672087" s="77"/>
    </row>
    <row r="672088" spans="2:3" x14ac:dyDescent="0.25">
      <c r="B672088" s="78"/>
      <c r="C672088" s="77"/>
    </row>
    <row r="672089" spans="2:3" x14ac:dyDescent="0.25">
      <c r="B672089" s="78"/>
      <c r="C672089" s="77"/>
    </row>
    <row r="672090" spans="2:3" x14ac:dyDescent="0.25">
      <c r="B672090" s="78"/>
      <c r="C672090" s="77"/>
    </row>
    <row r="672091" spans="2:3" x14ac:dyDescent="0.25">
      <c r="B672091" s="78"/>
      <c r="C672091" s="77"/>
    </row>
    <row r="672092" spans="2:3" x14ac:dyDescent="0.25">
      <c r="B672092" s="78"/>
      <c r="C672092" s="77"/>
    </row>
    <row r="672093" spans="2:3" x14ac:dyDescent="0.25">
      <c r="B672093" s="78"/>
      <c r="C672093" s="77"/>
    </row>
    <row r="672094" spans="2:3" x14ac:dyDescent="0.25">
      <c r="B672094" s="78"/>
      <c r="C672094" s="77"/>
    </row>
    <row r="672095" spans="2:3" x14ac:dyDescent="0.25">
      <c r="B672095" s="78"/>
      <c r="C672095" s="77"/>
    </row>
    <row r="672096" spans="2:3" x14ac:dyDescent="0.25">
      <c r="B672096" s="78"/>
      <c r="C672096" s="77"/>
    </row>
    <row r="672206" spans="2:3" x14ac:dyDescent="0.25">
      <c r="B672206" s="78"/>
      <c r="C672206" s="77"/>
    </row>
    <row r="672207" spans="2:3" x14ac:dyDescent="0.25">
      <c r="B672207" s="78"/>
      <c r="C672207" s="77"/>
    </row>
    <row r="672208" spans="2:3" x14ac:dyDescent="0.25">
      <c r="B672208" s="78"/>
      <c r="C672208" s="77"/>
    </row>
    <row r="672209" spans="2:3" x14ac:dyDescent="0.25">
      <c r="B672209" s="78"/>
      <c r="C672209" s="77"/>
    </row>
    <row r="672210" spans="2:3" x14ac:dyDescent="0.25">
      <c r="B672210" s="78"/>
      <c r="C672210" s="77"/>
    </row>
    <row r="672211" spans="2:3" x14ac:dyDescent="0.25">
      <c r="B672211" s="78"/>
      <c r="C672211" s="77"/>
    </row>
    <row r="672212" spans="2:3" x14ac:dyDescent="0.25">
      <c r="B672212" s="78"/>
      <c r="C672212" s="77"/>
    </row>
    <row r="672213" spans="2:3" x14ac:dyDescent="0.25">
      <c r="B672213" s="78"/>
      <c r="C672213" s="77"/>
    </row>
    <row r="672214" spans="2:3" x14ac:dyDescent="0.25">
      <c r="B672214" s="78"/>
      <c r="C672214" s="77"/>
    </row>
    <row r="672215" spans="2:3" x14ac:dyDescent="0.25">
      <c r="B672215" s="78"/>
      <c r="C672215" s="77"/>
    </row>
    <row r="672216" spans="2:3" x14ac:dyDescent="0.25">
      <c r="B672216" s="78"/>
      <c r="C672216" s="77"/>
    </row>
    <row r="672217" spans="2:3" x14ac:dyDescent="0.25">
      <c r="B672217" s="78"/>
      <c r="C672217" s="77"/>
    </row>
    <row r="672218" spans="2:3" x14ac:dyDescent="0.25">
      <c r="B672218" s="78"/>
      <c r="C672218" s="77"/>
    </row>
    <row r="672328" spans="2:3" x14ac:dyDescent="0.25">
      <c r="B672328" s="78"/>
      <c r="C672328" s="77"/>
    </row>
    <row r="672329" spans="2:3" x14ac:dyDescent="0.25">
      <c r="B672329" s="78"/>
      <c r="C672329" s="77"/>
    </row>
    <row r="672330" spans="2:3" x14ac:dyDescent="0.25">
      <c r="B672330" s="78"/>
      <c r="C672330" s="77"/>
    </row>
    <row r="672331" spans="2:3" x14ac:dyDescent="0.25">
      <c r="B672331" s="78"/>
      <c r="C672331" s="77"/>
    </row>
    <row r="672332" spans="2:3" x14ac:dyDescent="0.25">
      <c r="B672332" s="78"/>
      <c r="C672332" s="77"/>
    </row>
    <row r="672333" spans="2:3" x14ac:dyDescent="0.25">
      <c r="B672333" s="78"/>
      <c r="C672333" s="77"/>
    </row>
    <row r="672334" spans="2:3" x14ac:dyDescent="0.25">
      <c r="B672334" s="78"/>
      <c r="C672334" s="77"/>
    </row>
    <row r="672335" spans="2:3" x14ac:dyDescent="0.25">
      <c r="B672335" s="78"/>
      <c r="C672335" s="77"/>
    </row>
    <row r="672336" spans="2:3" x14ac:dyDescent="0.25">
      <c r="B672336" s="78"/>
      <c r="C672336" s="77"/>
    </row>
    <row r="672337" spans="2:3" x14ac:dyDescent="0.25">
      <c r="B672337" s="78"/>
      <c r="C672337" s="77"/>
    </row>
    <row r="672338" spans="2:3" x14ac:dyDescent="0.25">
      <c r="B672338" s="78"/>
      <c r="C672338" s="77"/>
    </row>
    <row r="672339" spans="2:3" x14ac:dyDescent="0.25">
      <c r="B672339" s="78"/>
      <c r="C672339" s="77"/>
    </row>
    <row r="672340" spans="2:3" x14ac:dyDescent="0.25">
      <c r="B672340" s="78"/>
      <c r="C672340" s="77"/>
    </row>
    <row r="672450" spans="2:3" x14ac:dyDescent="0.25">
      <c r="B672450" s="78"/>
      <c r="C672450" s="77"/>
    </row>
    <row r="672451" spans="2:3" x14ac:dyDescent="0.25">
      <c r="B672451" s="78"/>
      <c r="C672451" s="77"/>
    </row>
    <row r="672452" spans="2:3" x14ac:dyDescent="0.25">
      <c r="B672452" s="78"/>
      <c r="C672452" s="77"/>
    </row>
    <row r="672453" spans="2:3" x14ac:dyDescent="0.25">
      <c r="B672453" s="78"/>
      <c r="C672453" s="77"/>
    </row>
    <row r="672454" spans="2:3" x14ac:dyDescent="0.25">
      <c r="B672454" s="78"/>
      <c r="C672454" s="77"/>
    </row>
    <row r="672455" spans="2:3" x14ac:dyDescent="0.25">
      <c r="B672455" s="78"/>
      <c r="C672455" s="77"/>
    </row>
    <row r="672456" spans="2:3" x14ac:dyDescent="0.25">
      <c r="B672456" s="78"/>
      <c r="C672456" s="77"/>
    </row>
    <row r="672457" spans="2:3" x14ac:dyDescent="0.25">
      <c r="B672457" s="78"/>
      <c r="C672457" s="77"/>
    </row>
    <row r="672458" spans="2:3" x14ac:dyDescent="0.25">
      <c r="B672458" s="78"/>
      <c r="C672458" s="77"/>
    </row>
    <row r="672459" spans="2:3" x14ac:dyDescent="0.25">
      <c r="B672459" s="78"/>
      <c r="C672459" s="77"/>
    </row>
    <row r="672460" spans="2:3" x14ac:dyDescent="0.25">
      <c r="B672460" s="78"/>
      <c r="C672460" s="77"/>
    </row>
    <row r="672461" spans="2:3" x14ac:dyDescent="0.25">
      <c r="B672461" s="78"/>
      <c r="C672461" s="77"/>
    </row>
    <row r="672462" spans="2:3" x14ac:dyDescent="0.25">
      <c r="B672462" s="78"/>
      <c r="C672462" s="77"/>
    </row>
    <row r="672572" spans="2:3" x14ac:dyDescent="0.25">
      <c r="B672572" s="78"/>
      <c r="C672572" s="77"/>
    </row>
    <row r="672573" spans="2:3" x14ac:dyDescent="0.25">
      <c r="B672573" s="78"/>
      <c r="C672573" s="77"/>
    </row>
    <row r="672574" spans="2:3" x14ac:dyDescent="0.25">
      <c r="B672574" s="78"/>
      <c r="C672574" s="77"/>
    </row>
    <row r="672575" spans="2:3" x14ac:dyDescent="0.25">
      <c r="B672575" s="78"/>
      <c r="C672575" s="77"/>
    </row>
    <row r="672576" spans="2:3" x14ac:dyDescent="0.25">
      <c r="B672576" s="78"/>
      <c r="C672576" s="77"/>
    </row>
    <row r="672577" spans="2:3" x14ac:dyDescent="0.25">
      <c r="B672577" s="78"/>
      <c r="C672577" s="77"/>
    </row>
    <row r="672578" spans="2:3" x14ac:dyDescent="0.25">
      <c r="B672578" s="78"/>
      <c r="C672578" s="77"/>
    </row>
    <row r="672579" spans="2:3" x14ac:dyDescent="0.25">
      <c r="B672579" s="78"/>
      <c r="C672579" s="77"/>
    </row>
    <row r="672580" spans="2:3" x14ac:dyDescent="0.25">
      <c r="B672580" s="78"/>
      <c r="C672580" s="77"/>
    </row>
    <row r="672581" spans="2:3" x14ac:dyDescent="0.25">
      <c r="B672581" s="78"/>
      <c r="C672581" s="77"/>
    </row>
    <row r="672582" spans="2:3" x14ac:dyDescent="0.25">
      <c r="B672582" s="78"/>
      <c r="C672582" s="77"/>
    </row>
    <row r="672583" spans="2:3" x14ac:dyDescent="0.25">
      <c r="B672583" s="78"/>
      <c r="C672583" s="77"/>
    </row>
    <row r="672584" spans="2:3" x14ac:dyDescent="0.25">
      <c r="B672584" s="78"/>
      <c r="C672584" s="77"/>
    </row>
    <row r="672694" spans="2:3" x14ac:dyDescent="0.25">
      <c r="B672694" s="78"/>
      <c r="C672694" s="77"/>
    </row>
    <row r="672695" spans="2:3" x14ac:dyDescent="0.25">
      <c r="B672695" s="78"/>
      <c r="C672695" s="77"/>
    </row>
    <row r="672696" spans="2:3" x14ac:dyDescent="0.25">
      <c r="B672696" s="78"/>
      <c r="C672696" s="77"/>
    </row>
    <row r="672697" spans="2:3" x14ac:dyDescent="0.25">
      <c r="B672697" s="78"/>
      <c r="C672697" s="77"/>
    </row>
    <row r="672698" spans="2:3" x14ac:dyDescent="0.25">
      <c r="B672698" s="78"/>
      <c r="C672698" s="77"/>
    </row>
    <row r="672699" spans="2:3" x14ac:dyDescent="0.25">
      <c r="B672699" s="78"/>
      <c r="C672699" s="77"/>
    </row>
    <row r="672700" spans="2:3" x14ac:dyDescent="0.25">
      <c r="B672700" s="78"/>
      <c r="C672700" s="77"/>
    </row>
    <row r="672701" spans="2:3" x14ac:dyDescent="0.25">
      <c r="B672701" s="78"/>
      <c r="C672701" s="77"/>
    </row>
    <row r="672702" spans="2:3" x14ac:dyDescent="0.25">
      <c r="B672702" s="78"/>
      <c r="C672702" s="77"/>
    </row>
    <row r="672703" spans="2:3" x14ac:dyDescent="0.25">
      <c r="B672703" s="78"/>
      <c r="C672703" s="77"/>
    </row>
    <row r="672704" spans="2:3" x14ac:dyDescent="0.25">
      <c r="B672704" s="78"/>
      <c r="C672704" s="77"/>
    </row>
    <row r="672705" spans="2:3" x14ac:dyDescent="0.25">
      <c r="B672705" s="78"/>
      <c r="C672705" s="77"/>
    </row>
    <row r="672706" spans="2:3" x14ac:dyDescent="0.25">
      <c r="B672706" s="78"/>
      <c r="C672706" s="77"/>
    </row>
    <row r="672816" spans="2:3" x14ac:dyDescent="0.25">
      <c r="B672816" s="78"/>
      <c r="C672816" s="77"/>
    </row>
    <row r="672817" spans="2:3" x14ac:dyDescent="0.25">
      <c r="B672817" s="78"/>
      <c r="C672817" s="77"/>
    </row>
    <row r="672818" spans="2:3" x14ac:dyDescent="0.25">
      <c r="B672818" s="78"/>
      <c r="C672818" s="77"/>
    </row>
    <row r="672819" spans="2:3" x14ac:dyDescent="0.25">
      <c r="B672819" s="78"/>
      <c r="C672819" s="77"/>
    </row>
    <row r="672820" spans="2:3" x14ac:dyDescent="0.25">
      <c r="B672820" s="78"/>
      <c r="C672820" s="77"/>
    </row>
    <row r="672821" spans="2:3" x14ac:dyDescent="0.25">
      <c r="B672821" s="78"/>
      <c r="C672821" s="77"/>
    </row>
    <row r="672822" spans="2:3" x14ac:dyDescent="0.25">
      <c r="B672822" s="78"/>
      <c r="C672822" s="77"/>
    </row>
    <row r="672823" spans="2:3" x14ac:dyDescent="0.25">
      <c r="B672823" s="78"/>
      <c r="C672823" s="77"/>
    </row>
    <row r="672824" spans="2:3" x14ac:dyDescent="0.25">
      <c r="B672824" s="78"/>
      <c r="C672824" s="77"/>
    </row>
    <row r="672825" spans="2:3" x14ac:dyDescent="0.25">
      <c r="B672825" s="78"/>
      <c r="C672825" s="77"/>
    </row>
    <row r="672826" spans="2:3" x14ac:dyDescent="0.25">
      <c r="B672826" s="78"/>
      <c r="C672826" s="77"/>
    </row>
    <row r="672827" spans="2:3" x14ac:dyDescent="0.25">
      <c r="B672827" s="78"/>
      <c r="C672827" s="77"/>
    </row>
    <row r="672828" spans="2:3" x14ac:dyDescent="0.25">
      <c r="B672828" s="78"/>
      <c r="C672828" s="77"/>
    </row>
    <row r="672938" spans="2:3" x14ac:dyDescent="0.25">
      <c r="B672938" s="78"/>
      <c r="C672938" s="77"/>
    </row>
    <row r="672939" spans="2:3" x14ac:dyDescent="0.25">
      <c r="B672939" s="78"/>
      <c r="C672939" s="77"/>
    </row>
    <row r="672940" spans="2:3" x14ac:dyDescent="0.25">
      <c r="B672940" s="78"/>
      <c r="C672940" s="77"/>
    </row>
    <row r="672941" spans="2:3" x14ac:dyDescent="0.25">
      <c r="B672941" s="78"/>
      <c r="C672941" s="77"/>
    </row>
    <row r="672942" spans="2:3" x14ac:dyDescent="0.25">
      <c r="B672942" s="78"/>
      <c r="C672942" s="77"/>
    </row>
    <row r="672943" spans="2:3" x14ac:dyDescent="0.25">
      <c r="B672943" s="78"/>
      <c r="C672943" s="77"/>
    </row>
    <row r="672944" spans="2:3" x14ac:dyDescent="0.25">
      <c r="B672944" s="78"/>
      <c r="C672944" s="77"/>
    </row>
    <row r="672945" spans="2:3" x14ac:dyDescent="0.25">
      <c r="B672945" s="78"/>
      <c r="C672945" s="77"/>
    </row>
    <row r="672946" spans="2:3" x14ac:dyDescent="0.25">
      <c r="B672946" s="78"/>
      <c r="C672946" s="77"/>
    </row>
    <row r="672947" spans="2:3" x14ac:dyDescent="0.25">
      <c r="B672947" s="78"/>
      <c r="C672947" s="77"/>
    </row>
    <row r="672948" spans="2:3" x14ac:dyDescent="0.25">
      <c r="B672948" s="78"/>
      <c r="C672948" s="77"/>
    </row>
    <row r="672949" spans="2:3" x14ac:dyDescent="0.25">
      <c r="B672949" s="78"/>
      <c r="C672949" s="77"/>
    </row>
    <row r="672950" spans="2:3" x14ac:dyDescent="0.25">
      <c r="B672950" s="78"/>
      <c r="C672950" s="77"/>
    </row>
    <row r="673060" spans="2:3" x14ac:dyDescent="0.25">
      <c r="B673060" s="78"/>
      <c r="C673060" s="77"/>
    </row>
    <row r="673061" spans="2:3" x14ac:dyDescent="0.25">
      <c r="B673061" s="78"/>
      <c r="C673061" s="77"/>
    </row>
    <row r="673062" spans="2:3" x14ac:dyDescent="0.25">
      <c r="B673062" s="78"/>
      <c r="C673062" s="77"/>
    </row>
    <row r="673063" spans="2:3" x14ac:dyDescent="0.25">
      <c r="B673063" s="78"/>
      <c r="C673063" s="77"/>
    </row>
    <row r="673064" spans="2:3" x14ac:dyDescent="0.25">
      <c r="B673064" s="78"/>
      <c r="C673064" s="77"/>
    </row>
    <row r="673065" spans="2:3" x14ac:dyDescent="0.25">
      <c r="B673065" s="78"/>
      <c r="C673065" s="77"/>
    </row>
    <row r="673066" spans="2:3" x14ac:dyDescent="0.25">
      <c r="B673066" s="78"/>
      <c r="C673066" s="77"/>
    </row>
    <row r="673067" spans="2:3" x14ac:dyDescent="0.25">
      <c r="B673067" s="78"/>
      <c r="C673067" s="77"/>
    </row>
    <row r="673068" spans="2:3" x14ac:dyDescent="0.25">
      <c r="B673068" s="78"/>
      <c r="C673068" s="77"/>
    </row>
    <row r="673069" spans="2:3" x14ac:dyDescent="0.25">
      <c r="B673069" s="78"/>
      <c r="C673069" s="77"/>
    </row>
    <row r="673070" spans="2:3" x14ac:dyDescent="0.25">
      <c r="B673070" s="78"/>
      <c r="C673070" s="77"/>
    </row>
    <row r="673071" spans="2:3" x14ac:dyDescent="0.25">
      <c r="B673071" s="78"/>
      <c r="C673071" s="77"/>
    </row>
    <row r="673072" spans="2:3" x14ac:dyDescent="0.25">
      <c r="B673072" s="78"/>
      <c r="C673072" s="77"/>
    </row>
    <row r="673182" spans="2:3" x14ac:dyDescent="0.25">
      <c r="B673182" s="78"/>
      <c r="C673182" s="77"/>
    </row>
    <row r="673183" spans="2:3" x14ac:dyDescent="0.25">
      <c r="B673183" s="78"/>
      <c r="C673183" s="77"/>
    </row>
    <row r="673184" spans="2:3" x14ac:dyDescent="0.25">
      <c r="B673184" s="78"/>
      <c r="C673184" s="77"/>
    </row>
    <row r="673185" spans="2:3" x14ac:dyDescent="0.25">
      <c r="B673185" s="78"/>
      <c r="C673185" s="77"/>
    </row>
    <row r="673186" spans="2:3" x14ac:dyDescent="0.25">
      <c r="B673186" s="78"/>
      <c r="C673186" s="77"/>
    </row>
    <row r="673187" spans="2:3" x14ac:dyDescent="0.25">
      <c r="B673187" s="78"/>
      <c r="C673187" s="77"/>
    </row>
    <row r="673188" spans="2:3" x14ac:dyDescent="0.25">
      <c r="B673188" s="78"/>
      <c r="C673188" s="77"/>
    </row>
    <row r="673189" spans="2:3" x14ac:dyDescent="0.25">
      <c r="B673189" s="78"/>
      <c r="C673189" s="77"/>
    </row>
    <row r="673190" spans="2:3" x14ac:dyDescent="0.25">
      <c r="B673190" s="78"/>
      <c r="C673190" s="77"/>
    </row>
    <row r="673191" spans="2:3" x14ac:dyDescent="0.25">
      <c r="B673191" s="78"/>
      <c r="C673191" s="77"/>
    </row>
    <row r="673192" spans="2:3" x14ac:dyDescent="0.25">
      <c r="B673192" s="78"/>
      <c r="C673192" s="77"/>
    </row>
    <row r="673193" spans="2:3" x14ac:dyDescent="0.25">
      <c r="B673193" s="78"/>
      <c r="C673193" s="77"/>
    </row>
    <row r="673194" spans="2:3" x14ac:dyDescent="0.25">
      <c r="B673194" s="78"/>
      <c r="C673194" s="77"/>
    </row>
    <row r="673304" spans="2:3" x14ac:dyDescent="0.25">
      <c r="B673304" s="78"/>
      <c r="C673304" s="77"/>
    </row>
    <row r="673305" spans="2:3" x14ac:dyDescent="0.25">
      <c r="B673305" s="78"/>
      <c r="C673305" s="77"/>
    </row>
    <row r="673306" spans="2:3" x14ac:dyDescent="0.25">
      <c r="B673306" s="78"/>
      <c r="C673306" s="77"/>
    </row>
    <row r="673307" spans="2:3" x14ac:dyDescent="0.25">
      <c r="B673307" s="78"/>
      <c r="C673307" s="77"/>
    </row>
    <row r="673308" spans="2:3" x14ac:dyDescent="0.25">
      <c r="B673308" s="78"/>
      <c r="C673308" s="77"/>
    </row>
    <row r="673309" spans="2:3" x14ac:dyDescent="0.25">
      <c r="B673309" s="78"/>
      <c r="C673309" s="77"/>
    </row>
    <row r="673310" spans="2:3" x14ac:dyDescent="0.25">
      <c r="B673310" s="78"/>
      <c r="C673310" s="77"/>
    </row>
    <row r="673311" spans="2:3" x14ac:dyDescent="0.25">
      <c r="B673311" s="78"/>
      <c r="C673311" s="77"/>
    </row>
    <row r="673312" spans="2:3" x14ac:dyDescent="0.25">
      <c r="B673312" s="78"/>
      <c r="C673312" s="77"/>
    </row>
    <row r="673313" spans="2:3" x14ac:dyDescent="0.25">
      <c r="B673313" s="78"/>
      <c r="C673313" s="77"/>
    </row>
    <row r="673314" spans="2:3" x14ac:dyDescent="0.25">
      <c r="B673314" s="78"/>
      <c r="C673314" s="77"/>
    </row>
    <row r="673315" spans="2:3" x14ac:dyDescent="0.25">
      <c r="B673315" s="78"/>
      <c r="C673315" s="77"/>
    </row>
    <row r="673316" spans="2:3" x14ac:dyDescent="0.25">
      <c r="B673316" s="78"/>
      <c r="C673316" s="77"/>
    </row>
    <row r="673426" spans="2:3" x14ac:dyDescent="0.25">
      <c r="B673426" s="78"/>
      <c r="C673426" s="77"/>
    </row>
    <row r="673427" spans="2:3" x14ac:dyDescent="0.25">
      <c r="B673427" s="78"/>
      <c r="C673427" s="77"/>
    </row>
    <row r="673428" spans="2:3" x14ac:dyDescent="0.25">
      <c r="B673428" s="78"/>
      <c r="C673428" s="77"/>
    </row>
    <row r="673429" spans="2:3" x14ac:dyDescent="0.25">
      <c r="B673429" s="78"/>
      <c r="C673429" s="77"/>
    </row>
    <row r="673430" spans="2:3" x14ac:dyDescent="0.25">
      <c r="B673430" s="78"/>
      <c r="C673430" s="77"/>
    </row>
    <row r="673431" spans="2:3" x14ac:dyDescent="0.25">
      <c r="B673431" s="78"/>
      <c r="C673431" s="77"/>
    </row>
    <row r="673432" spans="2:3" x14ac:dyDescent="0.25">
      <c r="B673432" s="78"/>
      <c r="C673432" s="77"/>
    </row>
    <row r="673433" spans="2:3" x14ac:dyDescent="0.25">
      <c r="B673433" s="78"/>
      <c r="C673433" s="77"/>
    </row>
    <row r="673434" spans="2:3" x14ac:dyDescent="0.25">
      <c r="B673434" s="78"/>
      <c r="C673434" s="77"/>
    </row>
    <row r="673435" spans="2:3" x14ac:dyDescent="0.25">
      <c r="B673435" s="78"/>
      <c r="C673435" s="77"/>
    </row>
    <row r="673436" spans="2:3" x14ac:dyDescent="0.25">
      <c r="B673436" s="78"/>
      <c r="C673436" s="77"/>
    </row>
    <row r="673437" spans="2:3" x14ac:dyDescent="0.25">
      <c r="B673437" s="78"/>
      <c r="C673437" s="77"/>
    </row>
    <row r="673438" spans="2:3" x14ac:dyDescent="0.25">
      <c r="B673438" s="78"/>
      <c r="C673438" s="77"/>
    </row>
    <row r="673548" spans="2:3" x14ac:dyDescent="0.25">
      <c r="B673548" s="78"/>
      <c r="C673548" s="77"/>
    </row>
    <row r="673549" spans="2:3" x14ac:dyDescent="0.25">
      <c r="B673549" s="78"/>
      <c r="C673549" s="77"/>
    </row>
    <row r="673550" spans="2:3" x14ac:dyDescent="0.25">
      <c r="B673550" s="78"/>
      <c r="C673550" s="77"/>
    </row>
    <row r="673551" spans="2:3" x14ac:dyDescent="0.25">
      <c r="B673551" s="78"/>
      <c r="C673551" s="77"/>
    </row>
    <row r="673552" spans="2:3" x14ac:dyDescent="0.25">
      <c r="B673552" s="78"/>
      <c r="C673552" s="77"/>
    </row>
    <row r="673553" spans="2:3" x14ac:dyDescent="0.25">
      <c r="B673553" s="78"/>
      <c r="C673553" s="77"/>
    </row>
    <row r="673554" spans="2:3" x14ac:dyDescent="0.25">
      <c r="B673554" s="78"/>
      <c r="C673554" s="77"/>
    </row>
    <row r="673555" spans="2:3" x14ac:dyDescent="0.25">
      <c r="B673555" s="78"/>
      <c r="C673555" s="77"/>
    </row>
    <row r="673556" spans="2:3" x14ac:dyDescent="0.25">
      <c r="B673556" s="78"/>
      <c r="C673556" s="77"/>
    </row>
    <row r="673557" spans="2:3" x14ac:dyDescent="0.25">
      <c r="B673557" s="78"/>
      <c r="C673557" s="77"/>
    </row>
    <row r="673558" spans="2:3" x14ac:dyDescent="0.25">
      <c r="B673558" s="78"/>
      <c r="C673558" s="77"/>
    </row>
    <row r="673559" spans="2:3" x14ac:dyDescent="0.25">
      <c r="B673559" s="78"/>
      <c r="C673559" s="77"/>
    </row>
    <row r="673560" spans="2:3" x14ac:dyDescent="0.25">
      <c r="B673560" s="78"/>
      <c r="C673560" s="77"/>
    </row>
    <row r="673670" spans="2:3" x14ac:dyDescent="0.25">
      <c r="B673670" s="78"/>
      <c r="C673670" s="77"/>
    </row>
    <row r="673671" spans="2:3" x14ac:dyDescent="0.25">
      <c r="B673671" s="78"/>
      <c r="C673671" s="77"/>
    </row>
    <row r="673672" spans="2:3" x14ac:dyDescent="0.25">
      <c r="B673672" s="78"/>
      <c r="C673672" s="77"/>
    </row>
    <row r="673673" spans="2:3" x14ac:dyDescent="0.25">
      <c r="B673673" s="78"/>
      <c r="C673673" s="77"/>
    </row>
    <row r="673674" spans="2:3" x14ac:dyDescent="0.25">
      <c r="B673674" s="78"/>
      <c r="C673674" s="77"/>
    </row>
    <row r="673675" spans="2:3" x14ac:dyDescent="0.25">
      <c r="B673675" s="78"/>
      <c r="C673675" s="77"/>
    </row>
    <row r="673676" spans="2:3" x14ac:dyDescent="0.25">
      <c r="B673676" s="78"/>
      <c r="C673676" s="77"/>
    </row>
    <row r="673677" spans="2:3" x14ac:dyDescent="0.25">
      <c r="B673677" s="78"/>
      <c r="C673677" s="77"/>
    </row>
    <row r="673678" spans="2:3" x14ac:dyDescent="0.25">
      <c r="B673678" s="78"/>
      <c r="C673678" s="77"/>
    </row>
    <row r="673679" spans="2:3" x14ac:dyDescent="0.25">
      <c r="B673679" s="78"/>
      <c r="C673679" s="77"/>
    </row>
    <row r="673680" spans="2:3" x14ac:dyDescent="0.25">
      <c r="B673680" s="78"/>
      <c r="C673680" s="77"/>
    </row>
    <row r="673681" spans="2:3" x14ac:dyDescent="0.25">
      <c r="B673681" s="78"/>
      <c r="C673681" s="77"/>
    </row>
    <row r="673682" spans="2:3" x14ac:dyDescent="0.25">
      <c r="B673682" s="78"/>
      <c r="C673682" s="77"/>
    </row>
    <row r="673792" spans="2:3" x14ac:dyDescent="0.25">
      <c r="B673792" s="78"/>
      <c r="C673792" s="77"/>
    </row>
    <row r="673793" spans="2:3" x14ac:dyDescent="0.25">
      <c r="B673793" s="78"/>
      <c r="C673793" s="77"/>
    </row>
    <row r="673794" spans="2:3" x14ac:dyDescent="0.25">
      <c r="B673794" s="78"/>
      <c r="C673794" s="77"/>
    </row>
    <row r="673795" spans="2:3" x14ac:dyDescent="0.25">
      <c r="B673795" s="78"/>
      <c r="C673795" s="77"/>
    </row>
    <row r="673796" spans="2:3" x14ac:dyDescent="0.25">
      <c r="B673796" s="78"/>
      <c r="C673796" s="77"/>
    </row>
    <row r="673797" spans="2:3" x14ac:dyDescent="0.25">
      <c r="B673797" s="78"/>
      <c r="C673797" s="77"/>
    </row>
    <row r="673798" spans="2:3" x14ac:dyDescent="0.25">
      <c r="B673798" s="78"/>
      <c r="C673798" s="77"/>
    </row>
    <row r="673799" spans="2:3" x14ac:dyDescent="0.25">
      <c r="B673799" s="78"/>
      <c r="C673799" s="77"/>
    </row>
    <row r="673800" spans="2:3" x14ac:dyDescent="0.25">
      <c r="B673800" s="78"/>
      <c r="C673800" s="77"/>
    </row>
    <row r="673801" spans="2:3" x14ac:dyDescent="0.25">
      <c r="B673801" s="78"/>
      <c r="C673801" s="77"/>
    </row>
    <row r="673802" spans="2:3" x14ac:dyDescent="0.25">
      <c r="B673802" s="78"/>
      <c r="C673802" s="77"/>
    </row>
    <row r="673803" spans="2:3" x14ac:dyDescent="0.25">
      <c r="B673803" s="78"/>
      <c r="C673803" s="77"/>
    </row>
    <row r="673804" spans="2:3" x14ac:dyDescent="0.25">
      <c r="B673804" s="78"/>
      <c r="C673804" s="77"/>
    </row>
    <row r="673914" spans="2:3" x14ac:dyDescent="0.25">
      <c r="B673914" s="78"/>
      <c r="C673914" s="77"/>
    </row>
    <row r="673915" spans="2:3" x14ac:dyDescent="0.25">
      <c r="B673915" s="78"/>
      <c r="C673915" s="77"/>
    </row>
    <row r="673916" spans="2:3" x14ac:dyDescent="0.25">
      <c r="B673916" s="78"/>
      <c r="C673916" s="77"/>
    </row>
    <row r="673917" spans="2:3" x14ac:dyDescent="0.25">
      <c r="B673917" s="78"/>
      <c r="C673917" s="77"/>
    </row>
    <row r="673918" spans="2:3" x14ac:dyDescent="0.25">
      <c r="B673918" s="78"/>
      <c r="C673918" s="77"/>
    </row>
    <row r="673919" spans="2:3" x14ac:dyDescent="0.25">
      <c r="B673919" s="78"/>
      <c r="C673919" s="77"/>
    </row>
    <row r="673920" spans="2:3" x14ac:dyDescent="0.25">
      <c r="B673920" s="78"/>
      <c r="C673920" s="77"/>
    </row>
    <row r="673921" spans="2:3" x14ac:dyDescent="0.25">
      <c r="B673921" s="78"/>
      <c r="C673921" s="77"/>
    </row>
    <row r="673922" spans="2:3" x14ac:dyDescent="0.25">
      <c r="B673922" s="78"/>
      <c r="C673922" s="77"/>
    </row>
    <row r="673923" spans="2:3" x14ac:dyDescent="0.25">
      <c r="B673923" s="78"/>
      <c r="C673923" s="77"/>
    </row>
    <row r="673924" spans="2:3" x14ac:dyDescent="0.25">
      <c r="B673924" s="78"/>
      <c r="C673924" s="77"/>
    </row>
    <row r="673925" spans="2:3" x14ac:dyDescent="0.25">
      <c r="B673925" s="78"/>
      <c r="C673925" s="77"/>
    </row>
    <row r="673926" spans="2:3" x14ac:dyDescent="0.25">
      <c r="B673926" s="78"/>
      <c r="C673926" s="77"/>
    </row>
    <row r="674036" spans="2:3" x14ac:dyDescent="0.25">
      <c r="B674036" s="78"/>
      <c r="C674036" s="77"/>
    </row>
    <row r="674037" spans="2:3" x14ac:dyDescent="0.25">
      <c r="B674037" s="78"/>
      <c r="C674037" s="77"/>
    </row>
    <row r="674038" spans="2:3" x14ac:dyDescent="0.25">
      <c r="B674038" s="78"/>
      <c r="C674038" s="77"/>
    </row>
    <row r="674039" spans="2:3" x14ac:dyDescent="0.25">
      <c r="B674039" s="78"/>
      <c r="C674039" s="77"/>
    </row>
    <row r="674040" spans="2:3" x14ac:dyDescent="0.25">
      <c r="B674040" s="78"/>
      <c r="C674040" s="77"/>
    </row>
    <row r="674041" spans="2:3" x14ac:dyDescent="0.25">
      <c r="B674041" s="78"/>
      <c r="C674041" s="77"/>
    </row>
    <row r="674042" spans="2:3" x14ac:dyDescent="0.25">
      <c r="B674042" s="78"/>
      <c r="C674042" s="77"/>
    </row>
    <row r="674043" spans="2:3" x14ac:dyDescent="0.25">
      <c r="B674043" s="78"/>
      <c r="C674043" s="77"/>
    </row>
    <row r="674044" spans="2:3" x14ac:dyDescent="0.25">
      <c r="B674044" s="78"/>
      <c r="C674044" s="77"/>
    </row>
    <row r="674045" spans="2:3" x14ac:dyDescent="0.25">
      <c r="B674045" s="78"/>
      <c r="C674045" s="77"/>
    </row>
    <row r="674046" spans="2:3" x14ac:dyDescent="0.25">
      <c r="B674046" s="78"/>
      <c r="C674046" s="77"/>
    </row>
    <row r="674047" spans="2:3" x14ac:dyDescent="0.25">
      <c r="B674047" s="78"/>
      <c r="C674047" s="77"/>
    </row>
    <row r="674048" spans="2:3" x14ac:dyDescent="0.25">
      <c r="B674048" s="78"/>
      <c r="C674048" s="77"/>
    </row>
    <row r="674158" spans="2:3" x14ac:dyDescent="0.25">
      <c r="B674158" s="78"/>
      <c r="C674158" s="77"/>
    </row>
    <row r="674159" spans="2:3" x14ac:dyDescent="0.25">
      <c r="B674159" s="78"/>
      <c r="C674159" s="77"/>
    </row>
    <row r="674160" spans="2:3" x14ac:dyDescent="0.25">
      <c r="B674160" s="78"/>
      <c r="C674160" s="77"/>
    </row>
    <row r="674161" spans="2:3" x14ac:dyDescent="0.25">
      <c r="B674161" s="78"/>
      <c r="C674161" s="77"/>
    </row>
    <row r="674162" spans="2:3" x14ac:dyDescent="0.25">
      <c r="B674162" s="78"/>
      <c r="C674162" s="77"/>
    </row>
    <row r="674163" spans="2:3" x14ac:dyDescent="0.25">
      <c r="B674163" s="78"/>
      <c r="C674163" s="77"/>
    </row>
    <row r="674164" spans="2:3" x14ac:dyDescent="0.25">
      <c r="B674164" s="78"/>
      <c r="C674164" s="77"/>
    </row>
    <row r="674165" spans="2:3" x14ac:dyDescent="0.25">
      <c r="B674165" s="78"/>
      <c r="C674165" s="77"/>
    </row>
    <row r="674166" spans="2:3" x14ac:dyDescent="0.25">
      <c r="B674166" s="78"/>
      <c r="C674166" s="77"/>
    </row>
    <row r="674167" spans="2:3" x14ac:dyDescent="0.25">
      <c r="B674167" s="78"/>
      <c r="C674167" s="77"/>
    </row>
    <row r="674168" spans="2:3" x14ac:dyDescent="0.25">
      <c r="B674168" s="78"/>
      <c r="C674168" s="77"/>
    </row>
    <row r="674169" spans="2:3" x14ac:dyDescent="0.25">
      <c r="B674169" s="78"/>
      <c r="C674169" s="77"/>
    </row>
    <row r="674170" spans="2:3" x14ac:dyDescent="0.25">
      <c r="B674170" s="78"/>
      <c r="C674170" s="77"/>
    </row>
    <row r="674280" spans="2:3" x14ac:dyDescent="0.25">
      <c r="B674280" s="78"/>
      <c r="C674280" s="77"/>
    </row>
    <row r="674281" spans="2:3" x14ac:dyDescent="0.25">
      <c r="B674281" s="78"/>
      <c r="C674281" s="77"/>
    </row>
    <row r="674282" spans="2:3" x14ac:dyDescent="0.25">
      <c r="B674282" s="78"/>
      <c r="C674282" s="77"/>
    </row>
    <row r="674283" spans="2:3" x14ac:dyDescent="0.25">
      <c r="B674283" s="78"/>
      <c r="C674283" s="77"/>
    </row>
    <row r="674284" spans="2:3" x14ac:dyDescent="0.25">
      <c r="B674284" s="78"/>
      <c r="C674284" s="77"/>
    </row>
    <row r="674285" spans="2:3" x14ac:dyDescent="0.25">
      <c r="B674285" s="78"/>
      <c r="C674285" s="77"/>
    </row>
    <row r="674286" spans="2:3" x14ac:dyDescent="0.25">
      <c r="B674286" s="78"/>
      <c r="C674286" s="77"/>
    </row>
    <row r="674287" spans="2:3" x14ac:dyDescent="0.25">
      <c r="B674287" s="78"/>
      <c r="C674287" s="77"/>
    </row>
    <row r="674288" spans="2:3" x14ac:dyDescent="0.25">
      <c r="B674288" s="78"/>
      <c r="C674288" s="77"/>
    </row>
    <row r="674289" spans="2:3" x14ac:dyDescent="0.25">
      <c r="B674289" s="78"/>
      <c r="C674289" s="77"/>
    </row>
    <row r="674290" spans="2:3" x14ac:dyDescent="0.25">
      <c r="B674290" s="78"/>
      <c r="C674290" s="77"/>
    </row>
    <row r="674291" spans="2:3" x14ac:dyDescent="0.25">
      <c r="B674291" s="78"/>
      <c r="C674291" s="77"/>
    </row>
    <row r="674292" spans="2:3" x14ac:dyDescent="0.25">
      <c r="B674292" s="78"/>
      <c r="C674292" s="77"/>
    </row>
    <row r="674402" spans="2:3" x14ac:dyDescent="0.25">
      <c r="B674402" s="78"/>
      <c r="C674402" s="77"/>
    </row>
    <row r="674403" spans="2:3" x14ac:dyDescent="0.25">
      <c r="B674403" s="78"/>
      <c r="C674403" s="77"/>
    </row>
    <row r="674404" spans="2:3" x14ac:dyDescent="0.25">
      <c r="B674404" s="78"/>
      <c r="C674404" s="77"/>
    </row>
    <row r="674405" spans="2:3" x14ac:dyDescent="0.25">
      <c r="B674405" s="78"/>
      <c r="C674405" s="77"/>
    </row>
    <row r="674406" spans="2:3" x14ac:dyDescent="0.25">
      <c r="B674406" s="78"/>
      <c r="C674406" s="77"/>
    </row>
    <row r="674407" spans="2:3" x14ac:dyDescent="0.25">
      <c r="B674407" s="78"/>
      <c r="C674407" s="77"/>
    </row>
    <row r="674408" spans="2:3" x14ac:dyDescent="0.25">
      <c r="B674408" s="78"/>
      <c r="C674408" s="77"/>
    </row>
    <row r="674409" spans="2:3" x14ac:dyDescent="0.25">
      <c r="B674409" s="78"/>
      <c r="C674409" s="77"/>
    </row>
    <row r="674410" spans="2:3" x14ac:dyDescent="0.25">
      <c r="B674410" s="78"/>
      <c r="C674410" s="77"/>
    </row>
    <row r="674411" spans="2:3" x14ac:dyDescent="0.25">
      <c r="B674411" s="78"/>
      <c r="C674411" s="77"/>
    </row>
    <row r="674412" spans="2:3" x14ac:dyDescent="0.25">
      <c r="B674412" s="78"/>
      <c r="C674412" s="77"/>
    </row>
    <row r="674413" spans="2:3" x14ac:dyDescent="0.25">
      <c r="B674413" s="78"/>
      <c r="C674413" s="77"/>
    </row>
    <row r="674414" spans="2:3" x14ac:dyDescent="0.25">
      <c r="B674414" s="78"/>
      <c r="C674414" s="77"/>
    </row>
    <row r="674524" spans="2:3" x14ac:dyDescent="0.25">
      <c r="B674524" s="78"/>
      <c r="C674524" s="77"/>
    </row>
    <row r="674525" spans="2:3" x14ac:dyDescent="0.25">
      <c r="B674525" s="78"/>
      <c r="C674525" s="77"/>
    </row>
    <row r="674526" spans="2:3" x14ac:dyDescent="0.25">
      <c r="B674526" s="78"/>
      <c r="C674526" s="77"/>
    </row>
    <row r="674527" spans="2:3" x14ac:dyDescent="0.25">
      <c r="B674527" s="78"/>
      <c r="C674527" s="77"/>
    </row>
    <row r="674528" spans="2:3" x14ac:dyDescent="0.25">
      <c r="B674528" s="78"/>
      <c r="C674528" s="77"/>
    </row>
    <row r="674529" spans="2:3" x14ac:dyDescent="0.25">
      <c r="B674529" s="78"/>
      <c r="C674529" s="77"/>
    </row>
    <row r="674530" spans="2:3" x14ac:dyDescent="0.25">
      <c r="B674530" s="78"/>
      <c r="C674530" s="77"/>
    </row>
    <row r="674531" spans="2:3" x14ac:dyDescent="0.25">
      <c r="B674531" s="78"/>
      <c r="C674531" s="77"/>
    </row>
    <row r="674532" spans="2:3" x14ac:dyDescent="0.25">
      <c r="B674532" s="78"/>
      <c r="C674532" s="77"/>
    </row>
    <row r="674533" spans="2:3" x14ac:dyDescent="0.25">
      <c r="B674533" s="78"/>
      <c r="C674533" s="77"/>
    </row>
    <row r="674534" spans="2:3" x14ac:dyDescent="0.25">
      <c r="B674534" s="78"/>
      <c r="C674534" s="77"/>
    </row>
    <row r="674535" spans="2:3" x14ac:dyDescent="0.25">
      <c r="B674535" s="78"/>
      <c r="C674535" s="77"/>
    </row>
    <row r="674536" spans="2:3" x14ac:dyDescent="0.25">
      <c r="B674536" s="78"/>
      <c r="C674536" s="77"/>
    </row>
    <row r="674646" spans="2:3" x14ac:dyDescent="0.25">
      <c r="B674646" s="78"/>
      <c r="C674646" s="77"/>
    </row>
    <row r="674647" spans="2:3" x14ac:dyDescent="0.25">
      <c r="B674647" s="78"/>
      <c r="C674647" s="77"/>
    </row>
    <row r="674648" spans="2:3" x14ac:dyDescent="0.25">
      <c r="B674648" s="78"/>
      <c r="C674648" s="77"/>
    </row>
    <row r="674649" spans="2:3" x14ac:dyDescent="0.25">
      <c r="B674649" s="78"/>
      <c r="C674649" s="77"/>
    </row>
    <row r="674650" spans="2:3" x14ac:dyDescent="0.25">
      <c r="B674650" s="78"/>
      <c r="C674650" s="77"/>
    </row>
    <row r="674651" spans="2:3" x14ac:dyDescent="0.25">
      <c r="B674651" s="78"/>
      <c r="C674651" s="77"/>
    </row>
    <row r="674652" spans="2:3" x14ac:dyDescent="0.25">
      <c r="B674652" s="78"/>
      <c r="C674652" s="77"/>
    </row>
    <row r="674653" spans="2:3" x14ac:dyDescent="0.25">
      <c r="B674653" s="78"/>
      <c r="C674653" s="77"/>
    </row>
    <row r="674654" spans="2:3" x14ac:dyDescent="0.25">
      <c r="B674654" s="78"/>
      <c r="C674654" s="77"/>
    </row>
    <row r="674655" spans="2:3" x14ac:dyDescent="0.25">
      <c r="B674655" s="78"/>
      <c r="C674655" s="77"/>
    </row>
    <row r="674656" spans="2:3" x14ac:dyDescent="0.25">
      <c r="B674656" s="78"/>
      <c r="C674656" s="77"/>
    </row>
    <row r="674657" spans="2:3" x14ac:dyDescent="0.25">
      <c r="B674657" s="78"/>
      <c r="C674657" s="77"/>
    </row>
    <row r="674658" spans="2:3" x14ac:dyDescent="0.25">
      <c r="B674658" s="78"/>
      <c r="C674658" s="77"/>
    </row>
    <row r="674768" spans="2:3" x14ac:dyDescent="0.25">
      <c r="B674768" s="78"/>
      <c r="C674768" s="77"/>
    </row>
    <row r="674769" spans="2:3" x14ac:dyDescent="0.25">
      <c r="B674769" s="78"/>
      <c r="C674769" s="77"/>
    </row>
    <row r="674770" spans="2:3" x14ac:dyDescent="0.25">
      <c r="B674770" s="78"/>
      <c r="C674770" s="77"/>
    </row>
    <row r="674771" spans="2:3" x14ac:dyDescent="0.25">
      <c r="B674771" s="78"/>
      <c r="C674771" s="77"/>
    </row>
    <row r="674772" spans="2:3" x14ac:dyDescent="0.25">
      <c r="B674772" s="78"/>
      <c r="C674772" s="77"/>
    </row>
    <row r="674773" spans="2:3" x14ac:dyDescent="0.25">
      <c r="B674773" s="78"/>
      <c r="C674773" s="77"/>
    </row>
    <row r="674774" spans="2:3" x14ac:dyDescent="0.25">
      <c r="B674774" s="78"/>
      <c r="C674774" s="77"/>
    </row>
    <row r="674775" spans="2:3" x14ac:dyDescent="0.25">
      <c r="B674775" s="78"/>
      <c r="C674775" s="77"/>
    </row>
    <row r="674776" spans="2:3" x14ac:dyDescent="0.25">
      <c r="B674776" s="78"/>
      <c r="C674776" s="77"/>
    </row>
    <row r="674777" spans="2:3" x14ac:dyDescent="0.25">
      <c r="B674777" s="78"/>
      <c r="C674777" s="77"/>
    </row>
    <row r="674778" spans="2:3" x14ac:dyDescent="0.25">
      <c r="B674778" s="78"/>
      <c r="C674778" s="77"/>
    </row>
    <row r="674779" spans="2:3" x14ac:dyDescent="0.25">
      <c r="B674779" s="78"/>
      <c r="C674779" s="77"/>
    </row>
    <row r="674780" spans="2:3" x14ac:dyDescent="0.25">
      <c r="B674780" s="78"/>
      <c r="C674780" s="77"/>
    </row>
    <row r="674890" spans="2:3" x14ac:dyDescent="0.25">
      <c r="B674890" s="78"/>
      <c r="C674890" s="77"/>
    </row>
    <row r="674891" spans="2:3" x14ac:dyDescent="0.25">
      <c r="B674891" s="78"/>
      <c r="C674891" s="77"/>
    </row>
    <row r="674892" spans="2:3" x14ac:dyDescent="0.25">
      <c r="B674892" s="78"/>
      <c r="C674892" s="77"/>
    </row>
    <row r="674893" spans="2:3" x14ac:dyDescent="0.25">
      <c r="B674893" s="78"/>
      <c r="C674893" s="77"/>
    </row>
    <row r="674894" spans="2:3" x14ac:dyDescent="0.25">
      <c r="B674894" s="78"/>
      <c r="C674894" s="77"/>
    </row>
    <row r="674895" spans="2:3" x14ac:dyDescent="0.25">
      <c r="B674895" s="78"/>
      <c r="C674895" s="77"/>
    </row>
    <row r="674896" spans="2:3" x14ac:dyDescent="0.25">
      <c r="B674896" s="78"/>
      <c r="C674896" s="77"/>
    </row>
    <row r="674897" spans="2:3" x14ac:dyDescent="0.25">
      <c r="B674897" s="78"/>
      <c r="C674897" s="77"/>
    </row>
    <row r="674898" spans="2:3" x14ac:dyDescent="0.25">
      <c r="B674898" s="78"/>
      <c r="C674898" s="77"/>
    </row>
    <row r="674899" spans="2:3" x14ac:dyDescent="0.25">
      <c r="B674899" s="78"/>
      <c r="C674899" s="77"/>
    </row>
    <row r="674900" spans="2:3" x14ac:dyDescent="0.25">
      <c r="B674900" s="78"/>
      <c r="C674900" s="77"/>
    </row>
    <row r="674901" spans="2:3" x14ac:dyDescent="0.25">
      <c r="B674901" s="78"/>
      <c r="C674901" s="77"/>
    </row>
    <row r="674902" spans="2:3" x14ac:dyDescent="0.25">
      <c r="B674902" s="78"/>
      <c r="C674902" s="77"/>
    </row>
    <row r="675012" spans="2:3" x14ac:dyDescent="0.25">
      <c r="B675012" s="78"/>
      <c r="C675012" s="77"/>
    </row>
    <row r="675013" spans="2:3" x14ac:dyDescent="0.25">
      <c r="B675013" s="78"/>
      <c r="C675013" s="77"/>
    </row>
    <row r="675014" spans="2:3" x14ac:dyDescent="0.25">
      <c r="B675014" s="78"/>
      <c r="C675014" s="77"/>
    </row>
    <row r="675015" spans="2:3" x14ac:dyDescent="0.25">
      <c r="B675015" s="78"/>
      <c r="C675015" s="77"/>
    </row>
    <row r="675016" spans="2:3" x14ac:dyDescent="0.25">
      <c r="B675016" s="78"/>
      <c r="C675016" s="77"/>
    </row>
    <row r="675017" spans="2:3" x14ac:dyDescent="0.25">
      <c r="B675017" s="78"/>
      <c r="C675017" s="77"/>
    </row>
    <row r="675018" spans="2:3" x14ac:dyDescent="0.25">
      <c r="B675018" s="78"/>
      <c r="C675018" s="77"/>
    </row>
    <row r="675019" spans="2:3" x14ac:dyDescent="0.25">
      <c r="B675019" s="78"/>
      <c r="C675019" s="77"/>
    </row>
    <row r="675020" spans="2:3" x14ac:dyDescent="0.25">
      <c r="B675020" s="78"/>
      <c r="C675020" s="77"/>
    </row>
    <row r="675021" spans="2:3" x14ac:dyDescent="0.25">
      <c r="B675021" s="78"/>
      <c r="C675021" s="77"/>
    </row>
    <row r="675022" spans="2:3" x14ac:dyDescent="0.25">
      <c r="B675022" s="78"/>
      <c r="C675022" s="77"/>
    </row>
    <row r="675023" spans="2:3" x14ac:dyDescent="0.25">
      <c r="B675023" s="78"/>
      <c r="C675023" s="77"/>
    </row>
    <row r="675024" spans="2:3" x14ac:dyDescent="0.25">
      <c r="B675024" s="78"/>
      <c r="C675024" s="77"/>
    </row>
    <row r="675134" spans="2:3" x14ac:dyDescent="0.25">
      <c r="B675134" s="78"/>
      <c r="C675134" s="77"/>
    </row>
    <row r="675135" spans="2:3" x14ac:dyDescent="0.25">
      <c r="B675135" s="78"/>
      <c r="C675135" s="77"/>
    </row>
    <row r="675136" spans="2:3" x14ac:dyDescent="0.25">
      <c r="B675136" s="78"/>
      <c r="C675136" s="77"/>
    </row>
    <row r="675137" spans="2:3" x14ac:dyDescent="0.25">
      <c r="B675137" s="78"/>
      <c r="C675137" s="77"/>
    </row>
    <row r="675138" spans="2:3" x14ac:dyDescent="0.25">
      <c r="B675138" s="78"/>
      <c r="C675138" s="77"/>
    </row>
    <row r="675139" spans="2:3" x14ac:dyDescent="0.25">
      <c r="B675139" s="78"/>
      <c r="C675139" s="77"/>
    </row>
    <row r="675140" spans="2:3" x14ac:dyDescent="0.25">
      <c r="B675140" s="78"/>
      <c r="C675140" s="77"/>
    </row>
    <row r="675141" spans="2:3" x14ac:dyDescent="0.25">
      <c r="B675141" s="78"/>
      <c r="C675141" s="77"/>
    </row>
    <row r="675142" spans="2:3" x14ac:dyDescent="0.25">
      <c r="B675142" s="78"/>
      <c r="C675142" s="77"/>
    </row>
    <row r="675143" spans="2:3" x14ac:dyDescent="0.25">
      <c r="B675143" s="78"/>
      <c r="C675143" s="77"/>
    </row>
    <row r="675144" spans="2:3" x14ac:dyDescent="0.25">
      <c r="B675144" s="78"/>
      <c r="C675144" s="77"/>
    </row>
    <row r="675145" spans="2:3" x14ac:dyDescent="0.25">
      <c r="B675145" s="78"/>
      <c r="C675145" s="77"/>
    </row>
    <row r="675146" spans="2:3" x14ac:dyDescent="0.25">
      <c r="B675146" s="78"/>
      <c r="C675146" s="77"/>
    </row>
    <row r="675256" spans="2:3" x14ac:dyDescent="0.25">
      <c r="B675256" s="78"/>
      <c r="C675256" s="77"/>
    </row>
    <row r="675257" spans="2:3" x14ac:dyDescent="0.25">
      <c r="B675257" s="78"/>
      <c r="C675257" s="77"/>
    </row>
    <row r="675258" spans="2:3" x14ac:dyDescent="0.25">
      <c r="B675258" s="78"/>
      <c r="C675258" s="77"/>
    </row>
    <row r="675259" spans="2:3" x14ac:dyDescent="0.25">
      <c r="B675259" s="78"/>
      <c r="C675259" s="77"/>
    </row>
    <row r="675260" spans="2:3" x14ac:dyDescent="0.25">
      <c r="B675260" s="78"/>
      <c r="C675260" s="77"/>
    </row>
    <row r="675261" spans="2:3" x14ac:dyDescent="0.25">
      <c r="B675261" s="78"/>
      <c r="C675261" s="77"/>
    </row>
    <row r="675262" spans="2:3" x14ac:dyDescent="0.25">
      <c r="B675262" s="78"/>
      <c r="C675262" s="77"/>
    </row>
    <row r="675263" spans="2:3" x14ac:dyDescent="0.25">
      <c r="B675263" s="78"/>
      <c r="C675263" s="77"/>
    </row>
    <row r="675264" spans="2:3" x14ac:dyDescent="0.25">
      <c r="B675264" s="78"/>
      <c r="C675264" s="77"/>
    </row>
    <row r="675265" spans="2:3" x14ac:dyDescent="0.25">
      <c r="B675265" s="78"/>
      <c r="C675265" s="77"/>
    </row>
    <row r="675266" spans="2:3" x14ac:dyDescent="0.25">
      <c r="B675266" s="78"/>
      <c r="C675266" s="77"/>
    </row>
    <row r="675267" spans="2:3" x14ac:dyDescent="0.25">
      <c r="B675267" s="78"/>
      <c r="C675267" s="77"/>
    </row>
    <row r="675268" spans="2:3" x14ac:dyDescent="0.25">
      <c r="B675268" s="78"/>
      <c r="C675268" s="77"/>
    </row>
    <row r="675378" spans="2:3" x14ac:dyDescent="0.25">
      <c r="B675378" s="78"/>
      <c r="C675378" s="77"/>
    </row>
    <row r="675379" spans="2:3" x14ac:dyDescent="0.25">
      <c r="B675379" s="78"/>
      <c r="C675379" s="77"/>
    </row>
    <row r="675380" spans="2:3" x14ac:dyDescent="0.25">
      <c r="B675380" s="78"/>
      <c r="C675380" s="77"/>
    </row>
    <row r="675381" spans="2:3" x14ac:dyDescent="0.25">
      <c r="B675381" s="78"/>
      <c r="C675381" s="77"/>
    </row>
    <row r="675382" spans="2:3" x14ac:dyDescent="0.25">
      <c r="B675382" s="78"/>
      <c r="C675382" s="77"/>
    </row>
    <row r="675383" spans="2:3" x14ac:dyDescent="0.25">
      <c r="B675383" s="78"/>
      <c r="C675383" s="77"/>
    </row>
    <row r="675384" spans="2:3" x14ac:dyDescent="0.25">
      <c r="B675384" s="78"/>
      <c r="C675384" s="77"/>
    </row>
    <row r="675385" spans="2:3" x14ac:dyDescent="0.25">
      <c r="B675385" s="78"/>
      <c r="C675385" s="77"/>
    </row>
    <row r="675386" spans="2:3" x14ac:dyDescent="0.25">
      <c r="B675386" s="78"/>
      <c r="C675386" s="77"/>
    </row>
    <row r="675387" spans="2:3" x14ac:dyDescent="0.25">
      <c r="B675387" s="78"/>
      <c r="C675387" s="77"/>
    </row>
    <row r="675388" spans="2:3" x14ac:dyDescent="0.25">
      <c r="B675388" s="78"/>
      <c r="C675388" s="77"/>
    </row>
    <row r="675389" spans="2:3" x14ac:dyDescent="0.25">
      <c r="B675389" s="78"/>
      <c r="C675389" s="77"/>
    </row>
    <row r="675390" spans="2:3" x14ac:dyDescent="0.25">
      <c r="B675390" s="78"/>
      <c r="C675390" s="77"/>
    </row>
    <row r="675500" spans="2:3" x14ac:dyDescent="0.25">
      <c r="B675500" s="78"/>
      <c r="C675500" s="77"/>
    </row>
    <row r="675501" spans="2:3" x14ac:dyDescent="0.25">
      <c r="B675501" s="78"/>
      <c r="C675501" s="77"/>
    </row>
    <row r="675502" spans="2:3" x14ac:dyDescent="0.25">
      <c r="B675502" s="78"/>
      <c r="C675502" s="77"/>
    </row>
    <row r="675503" spans="2:3" x14ac:dyDescent="0.25">
      <c r="B675503" s="78"/>
      <c r="C675503" s="77"/>
    </row>
    <row r="675504" spans="2:3" x14ac:dyDescent="0.25">
      <c r="B675504" s="78"/>
      <c r="C675504" s="77"/>
    </row>
    <row r="675505" spans="2:3" x14ac:dyDescent="0.25">
      <c r="B675505" s="78"/>
      <c r="C675505" s="77"/>
    </row>
    <row r="675506" spans="2:3" x14ac:dyDescent="0.25">
      <c r="B675506" s="78"/>
      <c r="C675506" s="77"/>
    </row>
    <row r="675507" spans="2:3" x14ac:dyDescent="0.25">
      <c r="B675507" s="78"/>
      <c r="C675507" s="77"/>
    </row>
    <row r="675508" spans="2:3" x14ac:dyDescent="0.25">
      <c r="B675508" s="78"/>
      <c r="C675508" s="77"/>
    </row>
    <row r="675509" spans="2:3" x14ac:dyDescent="0.25">
      <c r="B675509" s="78"/>
      <c r="C675509" s="77"/>
    </row>
    <row r="675510" spans="2:3" x14ac:dyDescent="0.25">
      <c r="B675510" s="78"/>
      <c r="C675510" s="77"/>
    </row>
    <row r="675511" spans="2:3" x14ac:dyDescent="0.25">
      <c r="B675511" s="78"/>
      <c r="C675511" s="77"/>
    </row>
    <row r="675512" spans="2:3" x14ac:dyDescent="0.25">
      <c r="B675512" s="78"/>
      <c r="C675512" s="77"/>
    </row>
    <row r="675622" spans="2:3" x14ac:dyDescent="0.25">
      <c r="B675622" s="78"/>
      <c r="C675622" s="77"/>
    </row>
    <row r="675623" spans="2:3" x14ac:dyDescent="0.25">
      <c r="B675623" s="78"/>
      <c r="C675623" s="77"/>
    </row>
    <row r="675624" spans="2:3" x14ac:dyDescent="0.25">
      <c r="B675624" s="78"/>
      <c r="C675624" s="77"/>
    </row>
    <row r="675625" spans="2:3" x14ac:dyDescent="0.25">
      <c r="B675625" s="78"/>
      <c r="C675625" s="77"/>
    </row>
    <row r="675626" spans="2:3" x14ac:dyDescent="0.25">
      <c r="B675626" s="78"/>
      <c r="C675626" s="77"/>
    </row>
    <row r="675627" spans="2:3" x14ac:dyDescent="0.25">
      <c r="B675627" s="78"/>
      <c r="C675627" s="77"/>
    </row>
    <row r="675628" spans="2:3" x14ac:dyDescent="0.25">
      <c r="B675628" s="78"/>
      <c r="C675628" s="77"/>
    </row>
    <row r="675629" spans="2:3" x14ac:dyDescent="0.25">
      <c r="B675629" s="78"/>
      <c r="C675629" s="77"/>
    </row>
    <row r="675630" spans="2:3" x14ac:dyDescent="0.25">
      <c r="B675630" s="78"/>
      <c r="C675630" s="77"/>
    </row>
    <row r="675631" spans="2:3" x14ac:dyDescent="0.25">
      <c r="B675631" s="78"/>
      <c r="C675631" s="77"/>
    </row>
    <row r="675632" spans="2:3" x14ac:dyDescent="0.25">
      <c r="B675632" s="78"/>
      <c r="C675632" s="77"/>
    </row>
    <row r="675633" spans="2:3" x14ac:dyDescent="0.25">
      <c r="B675633" s="78"/>
      <c r="C675633" s="77"/>
    </row>
    <row r="675634" spans="2:3" x14ac:dyDescent="0.25">
      <c r="B675634" s="78"/>
      <c r="C675634" s="77"/>
    </row>
    <row r="675744" spans="2:3" x14ac:dyDescent="0.25">
      <c r="B675744" s="78"/>
      <c r="C675744" s="77"/>
    </row>
    <row r="675745" spans="2:3" x14ac:dyDescent="0.25">
      <c r="B675745" s="78"/>
      <c r="C675745" s="77"/>
    </row>
    <row r="675746" spans="2:3" x14ac:dyDescent="0.25">
      <c r="B675746" s="78"/>
      <c r="C675746" s="77"/>
    </row>
    <row r="675747" spans="2:3" x14ac:dyDescent="0.25">
      <c r="B675747" s="78"/>
      <c r="C675747" s="77"/>
    </row>
    <row r="675748" spans="2:3" x14ac:dyDescent="0.25">
      <c r="B675748" s="78"/>
      <c r="C675748" s="77"/>
    </row>
    <row r="675749" spans="2:3" x14ac:dyDescent="0.25">
      <c r="B675749" s="78"/>
      <c r="C675749" s="77"/>
    </row>
    <row r="675750" spans="2:3" x14ac:dyDescent="0.25">
      <c r="B675750" s="78"/>
      <c r="C675750" s="77"/>
    </row>
    <row r="675751" spans="2:3" x14ac:dyDescent="0.25">
      <c r="B675751" s="78"/>
      <c r="C675751" s="77"/>
    </row>
    <row r="675752" spans="2:3" x14ac:dyDescent="0.25">
      <c r="B675752" s="78"/>
      <c r="C675752" s="77"/>
    </row>
    <row r="675753" spans="2:3" x14ac:dyDescent="0.25">
      <c r="B675753" s="78"/>
      <c r="C675753" s="77"/>
    </row>
    <row r="675754" spans="2:3" x14ac:dyDescent="0.25">
      <c r="B675754" s="78"/>
      <c r="C675754" s="77"/>
    </row>
    <row r="675755" spans="2:3" x14ac:dyDescent="0.25">
      <c r="B675755" s="78"/>
      <c r="C675755" s="77"/>
    </row>
    <row r="675756" spans="2:3" x14ac:dyDescent="0.25">
      <c r="B675756" s="78"/>
      <c r="C675756" s="77"/>
    </row>
    <row r="675866" spans="2:3" x14ac:dyDescent="0.25">
      <c r="B675866" s="78"/>
      <c r="C675866" s="77"/>
    </row>
    <row r="675867" spans="2:3" x14ac:dyDescent="0.25">
      <c r="B675867" s="78"/>
      <c r="C675867" s="77"/>
    </row>
    <row r="675868" spans="2:3" x14ac:dyDescent="0.25">
      <c r="B675868" s="78"/>
      <c r="C675868" s="77"/>
    </row>
    <row r="675869" spans="2:3" x14ac:dyDescent="0.25">
      <c r="B675869" s="78"/>
      <c r="C675869" s="77"/>
    </row>
    <row r="675870" spans="2:3" x14ac:dyDescent="0.25">
      <c r="B675870" s="78"/>
      <c r="C675870" s="77"/>
    </row>
    <row r="675871" spans="2:3" x14ac:dyDescent="0.25">
      <c r="B675871" s="78"/>
      <c r="C675871" s="77"/>
    </row>
    <row r="675872" spans="2:3" x14ac:dyDescent="0.25">
      <c r="B675872" s="78"/>
      <c r="C675872" s="77"/>
    </row>
    <row r="675873" spans="2:3" x14ac:dyDescent="0.25">
      <c r="B675873" s="78"/>
      <c r="C675873" s="77"/>
    </row>
    <row r="675874" spans="2:3" x14ac:dyDescent="0.25">
      <c r="B675874" s="78"/>
      <c r="C675874" s="77"/>
    </row>
    <row r="675875" spans="2:3" x14ac:dyDescent="0.25">
      <c r="B675875" s="78"/>
      <c r="C675875" s="77"/>
    </row>
    <row r="675876" spans="2:3" x14ac:dyDescent="0.25">
      <c r="B675876" s="78"/>
      <c r="C675876" s="77"/>
    </row>
    <row r="675877" spans="2:3" x14ac:dyDescent="0.25">
      <c r="B675877" s="78"/>
      <c r="C675877" s="77"/>
    </row>
    <row r="675878" spans="2:3" x14ac:dyDescent="0.25">
      <c r="B675878" s="78"/>
      <c r="C675878" s="77"/>
    </row>
    <row r="675988" spans="2:3" x14ac:dyDescent="0.25">
      <c r="B675988" s="78"/>
      <c r="C675988" s="77"/>
    </row>
    <row r="675989" spans="2:3" x14ac:dyDescent="0.25">
      <c r="B675989" s="78"/>
      <c r="C675989" s="77"/>
    </row>
    <row r="675990" spans="2:3" x14ac:dyDescent="0.25">
      <c r="B675990" s="78"/>
      <c r="C675990" s="77"/>
    </row>
    <row r="675991" spans="2:3" x14ac:dyDescent="0.25">
      <c r="B675991" s="78"/>
      <c r="C675991" s="77"/>
    </row>
    <row r="675992" spans="2:3" x14ac:dyDescent="0.25">
      <c r="B675992" s="78"/>
      <c r="C675992" s="77"/>
    </row>
    <row r="675993" spans="2:3" x14ac:dyDescent="0.25">
      <c r="B675993" s="78"/>
      <c r="C675993" s="77"/>
    </row>
    <row r="675994" spans="2:3" x14ac:dyDescent="0.25">
      <c r="B675994" s="78"/>
      <c r="C675994" s="77"/>
    </row>
    <row r="675995" spans="2:3" x14ac:dyDescent="0.25">
      <c r="B675995" s="78"/>
      <c r="C675995" s="77"/>
    </row>
    <row r="675996" spans="2:3" x14ac:dyDescent="0.25">
      <c r="B675996" s="78"/>
      <c r="C675996" s="77"/>
    </row>
    <row r="675997" spans="2:3" x14ac:dyDescent="0.25">
      <c r="B675997" s="78"/>
      <c r="C675997" s="77"/>
    </row>
    <row r="675998" spans="2:3" x14ac:dyDescent="0.25">
      <c r="B675998" s="78"/>
      <c r="C675998" s="77"/>
    </row>
    <row r="675999" spans="2:3" x14ac:dyDescent="0.25">
      <c r="B675999" s="78"/>
      <c r="C675999" s="77"/>
    </row>
    <row r="676000" spans="2:3" x14ac:dyDescent="0.25">
      <c r="B676000" s="78"/>
      <c r="C676000" s="77"/>
    </row>
    <row r="676110" spans="2:3" x14ac:dyDescent="0.25">
      <c r="B676110" s="78"/>
      <c r="C676110" s="77"/>
    </row>
    <row r="676111" spans="2:3" x14ac:dyDescent="0.25">
      <c r="B676111" s="78"/>
      <c r="C676111" s="77"/>
    </row>
    <row r="676112" spans="2:3" x14ac:dyDescent="0.25">
      <c r="B676112" s="78"/>
      <c r="C676112" s="77"/>
    </row>
    <row r="676113" spans="2:3" x14ac:dyDescent="0.25">
      <c r="B676113" s="78"/>
      <c r="C676113" s="77"/>
    </row>
    <row r="676114" spans="2:3" x14ac:dyDescent="0.25">
      <c r="B676114" s="78"/>
      <c r="C676114" s="77"/>
    </row>
    <row r="676115" spans="2:3" x14ac:dyDescent="0.25">
      <c r="B676115" s="78"/>
      <c r="C676115" s="77"/>
    </row>
    <row r="676116" spans="2:3" x14ac:dyDescent="0.25">
      <c r="B676116" s="78"/>
      <c r="C676116" s="77"/>
    </row>
    <row r="676117" spans="2:3" x14ac:dyDescent="0.25">
      <c r="B676117" s="78"/>
      <c r="C676117" s="77"/>
    </row>
    <row r="676118" spans="2:3" x14ac:dyDescent="0.25">
      <c r="B676118" s="78"/>
      <c r="C676118" s="77"/>
    </row>
    <row r="676119" spans="2:3" x14ac:dyDescent="0.25">
      <c r="B676119" s="78"/>
      <c r="C676119" s="77"/>
    </row>
    <row r="676120" spans="2:3" x14ac:dyDescent="0.25">
      <c r="B676120" s="78"/>
      <c r="C676120" s="77"/>
    </row>
    <row r="676121" spans="2:3" x14ac:dyDescent="0.25">
      <c r="B676121" s="78"/>
      <c r="C676121" s="77"/>
    </row>
    <row r="676122" spans="2:3" x14ac:dyDescent="0.25">
      <c r="B676122" s="78"/>
      <c r="C676122" s="77"/>
    </row>
    <row r="676232" spans="2:3" x14ac:dyDescent="0.25">
      <c r="B676232" s="78"/>
      <c r="C676232" s="77"/>
    </row>
    <row r="676233" spans="2:3" x14ac:dyDescent="0.25">
      <c r="B676233" s="78"/>
      <c r="C676233" s="77"/>
    </row>
    <row r="676234" spans="2:3" x14ac:dyDescent="0.25">
      <c r="B676234" s="78"/>
      <c r="C676234" s="77"/>
    </row>
    <row r="676235" spans="2:3" x14ac:dyDescent="0.25">
      <c r="B676235" s="78"/>
      <c r="C676235" s="77"/>
    </row>
    <row r="676236" spans="2:3" x14ac:dyDescent="0.25">
      <c r="B676236" s="78"/>
      <c r="C676236" s="77"/>
    </row>
    <row r="676237" spans="2:3" x14ac:dyDescent="0.25">
      <c r="B676237" s="78"/>
      <c r="C676237" s="77"/>
    </row>
    <row r="676238" spans="2:3" x14ac:dyDescent="0.25">
      <c r="B676238" s="78"/>
      <c r="C676238" s="77"/>
    </row>
    <row r="676239" spans="2:3" x14ac:dyDescent="0.25">
      <c r="B676239" s="78"/>
      <c r="C676239" s="77"/>
    </row>
    <row r="676240" spans="2:3" x14ac:dyDescent="0.25">
      <c r="B676240" s="78"/>
      <c r="C676240" s="77"/>
    </row>
    <row r="676241" spans="2:3" x14ac:dyDescent="0.25">
      <c r="B676241" s="78"/>
      <c r="C676241" s="77"/>
    </row>
    <row r="676242" spans="2:3" x14ac:dyDescent="0.25">
      <c r="B676242" s="78"/>
      <c r="C676242" s="77"/>
    </row>
    <row r="676243" spans="2:3" x14ac:dyDescent="0.25">
      <c r="B676243" s="78"/>
      <c r="C676243" s="77"/>
    </row>
    <row r="676244" spans="2:3" x14ac:dyDescent="0.25">
      <c r="B676244" s="78"/>
      <c r="C676244" s="77"/>
    </row>
    <row r="676354" spans="2:3" x14ac:dyDescent="0.25">
      <c r="B676354" s="78"/>
      <c r="C676354" s="77"/>
    </row>
    <row r="676355" spans="2:3" x14ac:dyDescent="0.25">
      <c r="B676355" s="78"/>
      <c r="C676355" s="77"/>
    </row>
    <row r="676356" spans="2:3" x14ac:dyDescent="0.25">
      <c r="B676356" s="78"/>
      <c r="C676356" s="77"/>
    </row>
    <row r="676357" spans="2:3" x14ac:dyDescent="0.25">
      <c r="B676357" s="78"/>
      <c r="C676357" s="77"/>
    </row>
    <row r="676358" spans="2:3" x14ac:dyDescent="0.25">
      <c r="B676358" s="78"/>
      <c r="C676358" s="77"/>
    </row>
    <row r="676359" spans="2:3" x14ac:dyDescent="0.25">
      <c r="B676359" s="78"/>
      <c r="C676359" s="77"/>
    </row>
    <row r="676360" spans="2:3" x14ac:dyDescent="0.25">
      <c r="B676360" s="78"/>
      <c r="C676360" s="77"/>
    </row>
    <row r="676361" spans="2:3" x14ac:dyDescent="0.25">
      <c r="B676361" s="78"/>
      <c r="C676361" s="77"/>
    </row>
    <row r="676362" spans="2:3" x14ac:dyDescent="0.25">
      <c r="B676362" s="78"/>
      <c r="C676362" s="77"/>
    </row>
    <row r="676363" spans="2:3" x14ac:dyDescent="0.25">
      <c r="B676363" s="78"/>
      <c r="C676363" s="77"/>
    </row>
    <row r="676364" spans="2:3" x14ac:dyDescent="0.25">
      <c r="B676364" s="78"/>
      <c r="C676364" s="77"/>
    </row>
    <row r="676365" spans="2:3" x14ac:dyDescent="0.25">
      <c r="B676365" s="78"/>
      <c r="C676365" s="77"/>
    </row>
    <row r="676366" spans="2:3" x14ac:dyDescent="0.25">
      <c r="B676366" s="78"/>
      <c r="C676366" s="77"/>
    </row>
    <row r="676476" spans="2:3" x14ac:dyDescent="0.25">
      <c r="B676476" s="78"/>
      <c r="C676476" s="77"/>
    </row>
    <row r="676477" spans="2:3" x14ac:dyDescent="0.25">
      <c r="B676477" s="78"/>
      <c r="C676477" s="77"/>
    </row>
    <row r="676478" spans="2:3" x14ac:dyDescent="0.25">
      <c r="B676478" s="78"/>
      <c r="C676478" s="77"/>
    </row>
    <row r="676479" spans="2:3" x14ac:dyDescent="0.25">
      <c r="B676479" s="78"/>
      <c r="C676479" s="77"/>
    </row>
    <row r="676480" spans="2:3" x14ac:dyDescent="0.25">
      <c r="B676480" s="78"/>
      <c r="C676480" s="77"/>
    </row>
    <row r="676481" spans="2:3" x14ac:dyDescent="0.25">
      <c r="B676481" s="78"/>
      <c r="C676481" s="77"/>
    </row>
    <row r="676482" spans="2:3" x14ac:dyDescent="0.25">
      <c r="B676482" s="78"/>
      <c r="C676482" s="77"/>
    </row>
    <row r="676483" spans="2:3" x14ac:dyDescent="0.25">
      <c r="B676483" s="78"/>
      <c r="C676483" s="77"/>
    </row>
    <row r="676484" spans="2:3" x14ac:dyDescent="0.25">
      <c r="B676484" s="78"/>
      <c r="C676484" s="77"/>
    </row>
    <row r="676485" spans="2:3" x14ac:dyDescent="0.25">
      <c r="B676485" s="78"/>
      <c r="C676485" s="77"/>
    </row>
    <row r="676486" spans="2:3" x14ac:dyDescent="0.25">
      <c r="B676486" s="78"/>
      <c r="C676486" s="77"/>
    </row>
    <row r="676487" spans="2:3" x14ac:dyDescent="0.25">
      <c r="B676487" s="78"/>
      <c r="C676487" s="77"/>
    </row>
    <row r="676488" spans="2:3" x14ac:dyDescent="0.25">
      <c r="B676488" s="78"/>
      <c r="C676488" s="77"/>
    </row>
    <row r="676598" spans="2:3" x14ac:dyDescent="0.25">
      <c r="B676598" s="78"/>
      <c r="C676598" s="77"/>
    </row>
    <row r="676599" spans="2:3" x14ac:dyDescent="0.25">
      <c r="B676599" s="78"/>
      <c r="C676599" s="77"/>
    </row>
    <row r="676600" spans="2:3" x14ac:dyDescent="0.25">
      <c r="B676600" s="78"/>
      <c r="C676600" s="77"/>
    </row>
    <row r="676601" spans="2:3" x14ac:dyDescent="0.25">
      <c r="B676601" s="78"/>
      <c r="C676601" s="77"/>
    </row>
    <row r="676602" spans="2:3" x14ac:dyDescent="0.25">
      <c r="B676602" s="78"/>
      <c r="C676602" s="77"/>
    </row>
    <row r="676603" spans="2:3" x14ac:dyDescent="0.25">
      <c r="B676603" s="78"/>
      <c r="C676603" s="77"/>
    </row>
    <row r="676604" spans="2:3" x14ac:dyDescent="0.25">
      <c r="B676604" s="78"/>
      <c r="C676604" s="77"/>
    </row>
    <row r="676605" spans="2:3" x14ac:dyDescent="0.25">
      <c r="B676605" s="78"/>
      <c r="C676605" s="77"/>
    </row>
    <row r="676606" spans="2:3" x14ac:dyDescent="0.25">
      <c r="B676606" s="78"/>
      <c r="C676606" s="77"/>
    </row>
    <row r="676607" spans="2:3" x14ac:dyDescent="0.25">
      <c r="B676607" s="78"/>
      <c r="C676607" s="77"/>
    </row>
    <row r="676608" spans="2:3" x14ac:dyDescent="0.25">
      <c r="B676608" s="78"/>
      <c r="C676608" s="77"/>
    </row>
    <row r="676609" spans="2:3" x14ac:dyDescent="0.25">
      <c r="B676609" s="78"/>
      <c r="C676609" s="77"/>
    </row>
    <row r="676610" spans="2:3" x14ac:dyDescent="0.25">
      <c r="B676610" s="78"/>
      <c r="C676610" s="77"/>
    </row>
    <row r="676720" spans="2:3" x14ac:dyDescent="0.25">
      <c r="B676720" s="78"/>
      <c r="C676720" s="77"/>
    </row>
    <row r="676721" spans="2:3" x14ac:dyDescent="0.25">
      <c r="B676721" s="78"/>
      <c r="C676721" s="77"/>
    </row>
    <row r="676722" spans="2:3" x14ac:dyDescent="0.25">
      <c r="B676722" s="78"/>
      <c r="C676722" s="77"/>
    </row>
    <row r="676723" spans="2:3" x14ac:dyDescent="0.25">
      <c r="B676723" s="78"/>
      <c r="C676723" s="77"/>
    </row>
    <row r="676724" spans="2:3" x14ac:dyDescent="0.25">
      <c r="B676724" s="78"/>
      <c r="C676724" s="77"/>
    </row>
    <row r="676725" spans="2:3" x14ac:dyDescent="0.25">
      <c r="B676725" s="78"/>
      <c r="C676725" s="77"/>
    </row>
    <row r="676726" spans="2:3" x14ac:dyDescent="0.25">
      <c r="B676726" s="78"/>
      <c r="C676726" s="77"/>
    </row>
    <row r="676727" spans="2:3" x14ac:dyDescent="0.25">
      <c r="B676727" s="78"/>
      <c r="C676727" s="77"/>
    </row>
    <row r="676728" spans="2:3" x14ac:dyDescent="0.25">
      <c r="B676728" s="78"/>
      <c r="C676728" s="77"/>
    </row>
    <row r="676729" spans="2:3" x14ac:dyDescent="0.25">
      <c r="B676729" s="78"/>
      <c r="C676729" s="77"/>
    </row>
    <row r="676730" spans="2:3" x14ac:dyDescent="0.25">
      <c r="B676730" s="78"/>
      <c r="C676730" s="77"/>
    </row>
    <row r="676731" spans="2:3" x14ac:dyDescent="0.25">
      <c r="B676731" s="78"/>
      <c r="C676731" s="77"/>
    </row>
    <row r="676732" spans="2:3" x14ac:dyDescent="0.25">
      <c r="B676732" s="78"/>
      <c r="C676732" s="77"/>
    </row>
    <row r="676842" spans="2:3" x14ac:dyDescent="0.25">
      <c r="B676842" s="78"/>
      <c r="C676842" s="77"/>
    </row>
    <row r="676843" spans="2:3" x14ac:dyDescent="0.25">
      <c r="B676843" s="78"/>
      <c r="C676843" s="77"/>
    </row>
    <row r="676844" spans="2:3" x14ac:dyDescent="0.25">
      <c r="B676844" s="78"/>
      <c r="C676844" s="77"/>
    </row>
    <row r="676845" spans="2:3" x14ac:dyDescent="0.25">
      <c r="B676845" s="78"/>
      <c r="C676845" s="77"/>
    </row>
    <row r="676846" spans="2:3" x14ac:dyDescent="0.25">
      <c r="B676846" s="78"/>
      <c r="C676846" s="77"/>
    </row>
    <row r="676847" spans="2:3" x14ac:dyDescent="0.25">
      <c r="B676847" s="78"/>
      <c r="C676847" s="77"/>
    </row>
    <row r="676848" spans="2:3" x14ac:dyDescent="0.25">
      <c r="B676848" s="78"/>
      <c r="C676848" s="77"/>
    </row>
    <row r="676849" spans="2:3" x14ac:dyDescent="0.25">
      <c r="B676849" s="78"/>
      <c r="C676849" s="77"/>
    </row>
    <row r="676850" spans="2:3" x14ac:dyDescent="0.25">
      <c r="B676850" s="78"/>
      <c r="C676850" s="77"/>
    </row>
    <row r="676851" spans="2:3" x14ac:dyDescent="0.25">
      <c r="B676851" s="78"/>
      <c r="C676851" s="77"/>
    </row>
    <row r="676852" spans="2:3" x14ac:dyDescent="0.25">
      <c r="B676852" s="78"/>
      <c r="C676852" s="77"/>
    </row>
    <row r="676853" spans="2:3" x14ac:dyDescent="0.25">
      <c r="B676853" s="78"/>
      <c r="C676853" s="77"/>
    </row>
    <row r="676854" spans="2:3" x14ac:dyDescent="0.25">
      <c r="B676854" s="78"/>
      <c r="C676854" s="77"/>
    </row>
    <row r="676964" spans="2:3" x14ac:dyDescent="0.25">
      <c r="B676964" s="78"/>
      <c r="C676964" s="77"/>
    </row>
    <row r="676965" spans="2:3" x14ac:dyDescent="0.25">
      <c r="B676965" s="78"/>
      <c r="C676965" s="77"/>
    </row>
    <row r="676966" spans="2:3" x14ac:dyDescent="0.25">
      <c r="B676966" s="78"/>
      <c r="C676966" s="77"/>
    </row>
    <row r="676967" spans="2:3" x14ac:dyDescent="0.25">
      <c r="B676967" s="78"/>
      <c r="C676967" s="77"/>
    </row>
    <row r="676968" spans="2:3" x14ac:dyDescent="0.25">
      <c r="B676968" s="78"/>
      <c r="C676968" s="77"/>
    </row>
    <row r="676969" spans="2:3" x14ac:dyDescent="0.25">
      <c r="B676969" s="78"/>
      <c r="C676969" s="77"/>
    </row>
    <row r="676970" spans="2:3" x14ac:dyDescent="0.25">
      <c r="B676970" s="78"/>
      <c r="C676970" s="77"/>
    </row>
    <row r="676971" spans="2:3" x14ac:dyDescent="0.25">
      <c r="B676971" s="78"/>
      <c r="C676971" s="77"/>
    </row>
    <row r="676972" spans="2:3" x14ac:dyDescent="0.25">
      <c r="B676972" s="78"/>
      <c r="C676972" s="77"/>
    </row>
    <row r="676973" spans="2:3" x14ac:dyDescent="0.25">
      <c r="B676973" s="78"/>
      <c r="C676973" s="77"/>
    </row>
    <row r="676974" spans="2:3" x14ac:dyDescent="0.25">
      <c r="B676974" s="78"/>
      <c r="C676974" s="77"/>
    </row>
    <row r="676975" spans="2:3" x14ac:dyDescent="0.25">
      <c r="B676975" s="78"/>
      <c r="C676975" s="77"/>
    </row>
    <row r="676976" spans="2:3" x14ac:dyDescent="0.25">
      <c r="B676976" s="78"/>
      <c r="C676976" s="77"/>
    </row>
    <row r="677086" spans="2:3" x14ac:dyDescent="0.25">
      <c r="B677086" s="78"/>
      <c r="C677086" s="77"/>
    </row>
    <row r="677087" spans="2:3" x14ac:dyDescent="0.25">
      <c r="B677087" s="78"/>
      <c r="C677087" s="77"/>
    </row>
    <row r="677088" spans="2:3" x14ac:dyDescent="0.25">
      <c r="B677088" s="78"/>
      <c r="C677088" s="77"/>
    </row>
    <row r="677089" spans="2:3" x14ac:dyDescent="0.25">
      <c r="B677089" s="78"/>
      <c r="C677089" s="77"/>
    </row>
    <row r="677090" spans="2:3" x14ac:dyDescent="0.25">
      <c r="B677090" s="78"/>
      <c r="C677090" s="77"/>
    </row>
    <row r="677091" spans="2:3" x14ac:dyDescent="0.25">
      <c r="B677091" s="78"/>
      <c r="C677091" s="77"/>
    </row>
    <row r="677092" spans="2:3" x14ac:dyDescent="0.25">
      <c r="B677092" s="78"/>
      <c r="C677092" s="77"/>
    </row>
    <row r="677093" spans="2:3" x14ac:dyDescent="0.25">
      <c r="B677093" s="78"/>
      <c r="C677093" s="77"/>
    </row>
    <row r="677094" spans="2:3" x14ac:dyDescent="0.25">
      <c r="B677094" s="78"/>
      <c r="C677094" s="77"/>
    </row>
    <row r="677095" spans="2:3" x14ac:dyDescent="0.25">
      <c r="B677095" s="78"/>
      <c r="C677095" s="77"/>
    </row>
    <row r="677096" spans="2:3" x14ac:dyDescent="0.25">
      <c r="B677096" s="78"/>
      <c r="C677096" s="77"/>
    </row>
    <row r="677097" spans="2:3" x14ac:dyDescent="0.25">
      <c r="B677097" s="78"/>
      <c r="C677097" s="77"/>
    </row>
    <row r="677098" spans="2:3" x14ac:dyDescent="0.25">
      <c r="B677098" s="78"/>
      <c r="C677098" s="77"/>
    </row>
    <row r="677208" spans="2:3" x14ac:dyDescent="0.25">
      <c r="B677208" s="78"/>
      <c r="C677208" s="77"/>
    </row>
    <row r="677209" spans="2:3" x14ac:dyDescent="0.25">
      <c r="B677209" s="78"/>
      <c r="C677209" s="77"/>
    </row>
    <row r="677210" spans="2:3" x14ac:dyDescent="0.25">
      <c r="B677210" s="78"/>
      <c r="C677210" s="77"/>
    </row>
    <row r="677211" spans="2:3" x14ac:dyDescent="0.25">
      <c r="B677211" s="78"/>
      <c r="C677211" s="77"/>
    </row>
    <row r="677212" spans="2:3" x14ac:dyDescent="0.25">
      <c r="B677212" s="78"/>
      <c r="C677212" s="77"/>
    </row>
    <row r="677213" spans="2:3" x14ac:dyDescent="0.25">
      <c r="B677213" s="78"/>
      <c r="C677213" s="77"/>
    </row>
    <row r="677214" spans="2:3" x14ac:dyDescent="0.25">
      <c r="B677214" s="78"/>
      <c r="C677214" s="77"/>
    </row>
    <row r="677215" spans="2:3" x14ac:dyDescent="0.25">
      <c r="B677215" s="78"/>
      <c r="C677215" s="77"/>
    </row>
    <row r="677216" spans="2:3" x14ac:dyDescent="0.25">
      <c r="B677216" s="78"/>
      <c r="C677216" s="77"/>
    </row>
    <row r="677217" spans="2:3" x14ac:dyDescent="0.25">
      <c r="B677217" s="78"/>
      <c r="C677217" s="77"/>
    </row>
    <row r="677218" spans="2:3" x14ac:dyDescent="0.25">
      <c r="B677218" s="78"/>
      <c r="C677218" s="77"/>
    </row>
    <row r="677219" spans="2:3" x14ac:dyDescent="0.25">
      <c r="B677219" s="78"/>
      <c r="C677219" s="77"/>
    </row>
    <row r="677220" spans="2:3" x14ac:dyDescent="0.25">
      <c r="B677220" s="78"/>
      <c r="C677220" s="77"/>
    </row>
    <row r="677330" spans="2:3" x14ac:dyDescent="0.25">
      <c r="B677330" s="78"/>
      <c r="C677330" s="77"/>
    </row>
    <row r="677331" spans="2:3" x14ac:dyDescent="0.25">
      <c r="B677331" s="78"/>
      <c r="C677331" s="77"/>
    </row>
    <row r="677332" spans="2:3" x14ac:dyDescent="0.25">
      <c r="B677332" s="78"/>
      <c r="C677332" s="77"/>
    </row>
    <row r="677333" spans="2:3" x14ac:dyDescent="0.25">
      <c r="B677333" s="78"/>
      <c r="C677333" s="77"/>
    </row>
    <row r="677334" spans="2:3" x14ac:dyDescent="0.25">
      <c r="B677334" s="78"/>
      <c r="C677334" s="77"/>
    </row>
    <row r="677335" spans="2:3" x14ac:dyDescent="0.25">
      <c r="B677335" s="78"/>
      <c r="C677335" s="77"/>
    </row>
    <row r="677336" spans="2:3" x14ac:dyDescent="0.25">
      <c r="B677336" s="78"/>
      <c r="C677336" s="77"/>
    </row>
    <row r="677337" spans="2:3" x14ac:dyDescent="0.25">
      <c r="B677337" s="78"/>
      <c r="C677337" s="77"/>
    </row>
    <row r="677338" spans="2:3" x14ac:dyDescent="0.25">
      <c r="B677338" s="78"/>
      <c r="C677338" s="77"/>
    </row>
    <row r="677339" spans="2:3" x14ac:dyDescent="0.25">
      <c r="B677339" s="78"/>
      <c r="C677339" s="77"/>
    </row>
    <row r="677340" spans="2:3" x14ac:dyDescent="0.25">
      <c r="B677340" s="78"/>
      <c r="C677340" s="77"/>
    </row>
    <row r="677341" spans="2:3" x14ac:dyDescent="0.25">
      <c r="B677341" s="78"/>
      <c r="C677341" s="77"/>
    </row>
    <row r="677342" spans="2:3" x14ac:dyDescent="0.25">
      <c r="B677342" s="78"/>
      <c r="C677342" s="77"/>
    </row>
    <row r="677452" spans="2:3" x14ac:dyDescent="0.25">
      <c r="B677452" s="78"/>
      <c r="C677452" s="77"/>
    </row>
    <row r="677453" spans="2:3" x14ac:dyDescent="0.25">
      <c r="B677453" s="78"/>
      <c r="C677453" s="77"/>
    </row>
    <row r="677454" spans="2:3" x14ac:dyDescent="0.25">
      <c r="B677454" s="78"/>
      <c r="C677454" s="77"/>
    </row>
    <row r="677455" spans="2:3" x14ac:dyDescent="0.25">
      <c r="B677455" s="78"/>
      <c r="C677455" s="77"/>
    </row>
    <row r="677456" spans="2:3" x14ac:dyDescent="0.25">
      <c r="B677456" s="78"/>
      <c r="C677456" s="77"/>
    </row>
    <row r="677457" spans="2:3" x14ac:dyDescent="0.25">
      <c r="B677457" s="78"/>
      <c r="C677457" s="77"/>
    </row>
    <row r="677458" spans="2:3" x14ac:dyDescent="0.25">
      <c r="B677458" s="78"/>
      <c r="C677458" s="77"/>
    </row>
    <row r="677459" spans="2:3" x14ac:dyDescent="0.25">
      <c r="B677459" s="78"/>
      <c r="C677459" s="77"/>
    </row>
    <row r="677460" spans="2:3" x14ac:dyDescent="0.25">
      <c r="B677460" s="78"/>
      <c r="C677460" s="77"/>
    </row>
    <row r="677461" spans="2:3" x14ac:dyDescent="0.25">
      <c r="B677461" s="78"/>
      <c r="C677461" s="77"/>
    </row>
    <row r="677462" spans="2:3" x14ac:dyDescent="0.25">
      <c r="B677462" s="78"/>
      <c r="C677462" s="77"/>
    </row>
    <row r="677463" spans="2:3" x14ac:dyDescent="0.25">
      <c r="B677463" s="78"/>
      <c r="C677463" s="77"/>
    </row>
    <row r="677464" spans="2:3" x14ac:dyDescent="0.25">
      <c r="B677464" s="78"/>
      <c r="C677464" s="77"/>
    </row>
    <row r="677574" spans="2:3" x14ac:dyDescent="0.25">
      <c r="B677574" s="78"/>
      <c r="C677574" s="77"/>
    </row>
    <row r="677575" spans="2:3" x14ac:dyDescent="0.25">
      <c r="B677575" s="78"/>
      <c r="C677575" s="77"/>
    </row>
    <row r="677576" spans="2:3" x14ac:dyDescent="0.25">
      <c r="B677576" s="78"/>
      <c r="C677576" s="77"/>
    </row>
    <row r="677577" spans="2:3" x14ac:dyDescent="0.25">
      <c r="B677577" s="78"/>
      <c r="C677577" s="77"/>
    </row>
    <row r="677578" spans="2:3" x14ac:dyDescent="0.25">
      <c r="B677578" s="78"/>
      <c r="C677578" s="77"/>
    </row>
    <row r="677579" spans="2:3" x14ac:dyDescent="0.25">
      <c r="B677579" s="78"/>
      <c r="C677579" s="77"/>
    </row>
    <row r="677580" spans="2:3" x14ac:dyDescent="0.25">
      <c r="B677580" s="78"/>
      <c r="C677580" s="77"/>
    </row>
    <row r="677581" spans="2:3" x14ac:dyDescent="0.25">
      <c r="B677581" s="78"/>
      <c r="C677581" s="77"/>
    </row>
    <row r="677582" spans="2:3" x14ac:dyDescent="0.25">
      <c r="B677582" s="78"/>
      <c r="C677582" s="77"/>
    </row>
    <row r="677583" spans="2:3" x14ac:dyDescent="0.25">
      <c r="B677583" s="78"/>
      <c r="C677583" s="77"/>
    </row>
    <row r="677584" spans="2:3" x14ac:dyDescent="0.25">
      <c r="B677584" s="78"/>
      <c r="C677584" s="77"/>
    </row>
    <row r="677585" spans="2:3" x14ac:dyDescent="0.25">
      <c r="B677585" s="78"/>
      <c r="C677585" s="77"/>
    </row>
    <row r="677586" spans="2:3" x14ac:dyDescent="0.25">
      <c r="B677586" s="78"/>
      <c r="C677586" s="77"/>
    </row>
    <row r="677696" spans="2:3" x14ac:dyDescent="0.25">
      <c r="B677696" s="78"/>
      <c r="C677696" s="77"/>
    </row>
    <row r="677697" spans="2:3" x14ac:dyDescent="0.25">
      <c r="B677697" s="78"/>
      <c r="C677697" s="77"/>
    </row>
    <row r="677698" spans="2:3" x14ac:dyDescent="0.25">
      <c r="B677698" s="78"/>
      <c r="C677698" s="77"/>
    </row>
    <row r="677699" spans="2:3" x14ac:dyDescent="0.25">
      <c r="B677699" s="78"/>
      <c r="C677699" s="77"/>
    </row>
    <row r="677700" spans="2:3" x14ac:dyDescent="0.25">
      <c r="B677700" s="78"/>
      <c r="C677700" s="77"/>
    </row>
    <row r="677701" spans="2:3" x14ac:dyDescent="0.25">
      <c r="B677701" s="78"/>
      <c r="C677701" s="77"/>
    </row>
    <row r="677702" spans="2:3" x14ac:dyDescent="0.25">
      <c r="B677702" s="78"/>
      <c r="C677702" s="77"/>
    </row>
    <row r="677703" spans="2:3" x14ac:dyDescent="0.25">
      <c r="B677703" s="78"/>
      <c r="C677703" s="77"/>
    </row>
    <row r="677704" spans="2:3" x14ac:dyDescent="0.25">
      <c r="B677704" s="78"/>
      <c r="C677704" s="77"/>
    </row>
    <row r="677705" spans="2:3" x14ac:dyDescent="0.25">
      <c r="B677705" s="78"/>
      <c r="C677705" s="77"/>
    </row>
    <row r="677706" spans="2:3" x14ac:dyDescent="0.25">
      <c r="B677706" s="78"/>
      <c r="C677706" s="77"/>
    </row>
    <row r="677707" spans="2:3" x14ac:dyDescent="0.25">
      <c r="B677707" s="78"/>
      <c r="C677707" s="77"/>
    </row>
    <row r="677708" spans="2:3" x14ac:dyDescent="0.25">
      <c r="B677708" s="78"/>
      <c r="C677708" s="77"/>
    </row>
    <row r="677818" spans="2:3" x14ac:dyDescent="0.25">
      <c r="B677818" s="78"/>
      <c r="C677818" s="77"/>
    </row>
    <row r="677819" spans="2:3" x14ac:dyDescent="0.25">
      <c r="B677819" s="78"/>
      <c r="C677819" s="77"/>
    </row>
    <row r="677820" spans="2:3" x14ac:dyDescent="0.25">
      <c r="B677820" s="78"/>
      <c r="C677820" s="77"/>
    </row>
    <row r="677821" spans="2:3" x14ac:dyDescent="0.25">
      <c r="B677821" s="78"/>
      <c r="C677821" s="77"/>
    </row>
    <row r="677822" spans="2:3" x14ac:dyDescent="0.25">
      <c r="B677822" s="78"/>
      <c r="C677822" s="77"/>
    </row>
    <row r="677823" spans="2:3" x14ac:dyDescent="0.25">
      <c r="B677823" s="78"/>
      <c r="C677823" s="77"/>
    </row>
    <row r="677824" spans="2:3" x14ac:dyDescent="0.25">
      <c r="B677824" s="78"/>
      <c r="C677824" s="77"/>
    </row>
    <row r="677825" spans="2:3" x14ac:dyDescent="0.25">
      <c r="B677825" s="78"/>
      <c r="C677825" s="77"/>
    </row>
    <row r="677826" spans="2:3" x14ac:dyDescent="0.25">
      <c r="B677826" s="78"/>
      <c r="C677826" s="77"/>
    </row>
    <row r="677827" spans="2:3" x14ac:dyDescent="0.25">
      <c r="B677827" s="78"/>
      <c r="C677827" s="77"/>
    </row>
    <row r="677828" spans="2:3" x14ac:dyDescent="0.25">
      <c r="B677828" s="78"/>
      <c r="C677828" s="77"/>
    </row>
    <row r="677829" spans="2:3" x14ac:dyDescent="0.25">
      <c r="B677829" s="78"/>
      <c r="C677829" s="77"/>
    </row>
    <row r="677830" spans="2:3" x14ac:dyDescent="0.25">
      <c r="B677830" s="78"/>
      <c r="C677830" s="77"/>
    </row>
    <row r="677940" spans="2:3" x14ac:dyDescent="0.25">
      <c r="B677940" s="78"/>
      <c r="C677940" s="77"/>
    </row>
    <row r="677941" spans="2:3" x14ac:dyDescent="0.25">
      <c r="B677941" s="78"/>
      <c r="C677941" s="77"/>
    </row>
    <row r="677942" spans="2:3" x14ac:dyDescent="0.25">
      <c r="B677942" s="78"/>
      <c r="C677942" s="77"/>
    </row>
    <row r="677943" spans="2:3" x14ac:dyDescent="0.25">
      <c r="B677943" s="78"/>
      <c r="C677943" s="77"/>
    </row>
    <row r="677944" spans="2:3" x14ac:dyDescent="0.25">
      <c r="B677944" s="78"/>
      <c r="C677944" s="77"/>
    </row>
    <row r="677945" spans="2:3" x14ac:dyDescent="0.25">
      <c r="B677945" s="78"/>
      <c r="C677945" s="77"/>
    </row>
    <row r="677946" spans="2:3" x14ac:dyDescent="0.25">
      <c r="B677946" s="78"/>
      <c r="C677946" s="77"/>
    </row>
    <row r="677947" spans="2:3" x14ac:dyDescent="0.25">
      <c r="B677947" s="78"/>
      <c r="C677947" s="77"/>
    </row>
    <row r="677948" spans="2:3" x14ac:dyDescent="0.25">
      <c r="B677948" s="78"/>
      <c r="C677948" s="77"/>
    </row>
    <row r="677949" spans="2:3" x14ac:dyDescent="0.25">
      <c r="B677949" s="78"/>
      <c r="C677949" s="77"/>
    </row>
    <row r="677950" spans="2:3" x14ac:dyDescent="0.25">
      <c r="B677950" s="78"/>
      <c r="C677950" s="77"/>
    </row>
    <row r="677951" spans="2:3" x14ac:dyDescent="0.25">
      <c r="B677951" s="78"/>
      <c r="C677951" s="77"/>
    </row>
    <row r="677952" spans="2:3" x14ac:dyDescent="0.25">
      <c r="B677952" s="78"/>
      <c r="C677952" s="77"/>
    </row>
    <row r="678062" spans="2:3" x14ac:dyDescent="0.25">
      <c r="B678062" s="78"/>
      <c r="C678062" s="77"/>
    </row>
    <row r="678063" spans="2:3" x14ac:dyDescent="0.25">
      <c r="B678063" s="78"/>
      <c r="C678063" s="77"/>
    </row>
    <row r="678064" spans="2:3" x14ac:dyDescent="0.25">
      <c r="B678064" s="78"/>
      <c r="C678064" s="77"/>
    </row>
    <row r="678065" spans="2:3" x14ac:dyDescent="0.25">
      <c r="B678065" s="78"/>
      <c r="C678065" s="77"/>
    </row>
    <row r="678066" spans="2:3" x14ac:dyDescent="0.25">
      <c r="B678066" s="78"/>
      <c r="C678066" s="77"/>
    </row>
    <row r="678067" spans="2:3" x14ac:dyDescent="0.25">
      <c r="B678067" s="78"/>
      <c r="C678067" s="77"/>
    </row>
    <row r="678068" spans="2:3" x14ac:dyDescent="0.25">
      <c r="B678068" s="78"/>
      <c r="C678068" s="77"/>
    </row>
    <row r="678069" spans="2:3" x14ac:dyDescent="0.25">
      <c r="B678069" s="78"/>
      <c r="C678069" s="77"/>
    </row>
    <row r="678070" spans="2:3" x14ac:dyDescent="0.25">
      <c r="B678070" s="78"/>
      <c r="C678070" s="77"/>
    </row>
    <row r="678071" spans="2:3" x14ac:dyDescent="0.25">
      <c r="B678071" s="78"/>
      <c r="C678071" s="77"/>
    </row>
    <row r="678072" spans="2:3" x14ac:dyDescent="0.25">
      <c r="B678072" s="78"/>
      <c r="C678072" s="77"/>
    </row>
    <row r="678073" spans="2:3" x14ac:dyDescent="0.25">
      <c r="B678073" s="78"/>
      <c r="C678073" s="77"/>
    </row>
    <row r="678074" spans="2:3" x14ac:dyDescent="0.25">
      <c r="B678074" s="78"/>
      <c r="C678074" s="77"/>
    </row>
    <row r="678184" spans="2:3" x14ac:dyDescent="0.25">
      <c r="B678184" s="78"/>
      <c r="C678184" s="77"/>
    </row>
    <row r="678185" spans="2:3" x14ac:dyDescent="0.25">
      <c r="B678185" s="78"/>
      <c r="C678185" s="77"/>
    </row>
    <row r="678186" spans="2:3" x14ac:dyDescent="0.25">
      <c r="B678186" s="78"/>
      <c r="C678186" s="77"/>
    </row>
    <row r="678187" spans="2:3" x14ac:dyDescent="0.25">
      <c r="B678187" s="78"/>
      <c r="C678187" s="77"/>
    </row>
    <row r="678188" spans="2:3" x14ac:dyDescent="0.25">
      <c r="B678188" s="78"/>
      <c r="C678188" s="77"/>
    </row>
    <row r="678189" spans="2:3" x14ac:dyDescent="0.25">
      <c r="B678189" s="78"/>
      <c r="C678189" s="77"/>
    </row>
    <row r="678190" spans="2:3" x14ac:dyDescent="0.25">
      <c r="B678190" s="78"/>
      <c r="C678190" s="77"/>
    </row>
    <row r="678191" spans="2:3" x14ac:dyDescent="0.25">
      <c r="B678191" s="78"/>
      <c r="C678191" s="77"/>
    </row>
    <row r="678192" spans="2:3" x14ac:dyDescent="0.25">
      <c r="B678192" s="78"/>
      <c r="C678192" s="77"/>
    </row>
    <row r="678193" spans="2:3" x14ac:dyDescent="0.25">
      <c r="B678193" s="78"/>
      <c r="C678193" s="77"/>
    </row>
    <row r="678194" spans="2:3" x14ac:dyDescent="0.25">
      <c r="B678194" s="78"/>
      <c r="C678194" s="77"/>
    </row>
    <row r="678195" spans="2:3" x14ac:dyDescent="0.25">
      <c r="B678195" s="78"/>
      <c r="C678195" s="77"/>
    </row>
    <row r="678196" spans="2:3" x14ac:dyDescent="0.25">
      <c r="B678196" s="78"/>
      <c r="C678196" s="77"/>
    </row>
    <row r="678306" spans="2:3" x14ac:dyDescent="0.25">
      <c r="B678306" s="78"/>
      <c r="C678306" s="77"/>
    </row>
    <row r="678307" spans="2:3" x14ac:dyDescent="0.25">
      <c r="B678307" s="78"/>
      <c r="C678307" s="77"/>
    </row>
    <row r="678308" spans="2:3" x14ac:dyDescent="0.25">
      <c r="B678308" s="78"/>
      <c r="C678308" s="77"/>
    </row>
    <row r="678309" spans="2:3" x14ac:dyDescent="0.25">
      <c r="B678309" s="78"/>
      <c r="C678309" s="77"/>
    </row>
    <row r="678310" spans="2:3" x14ac:dyDescent="0.25">
      <c r="B678310" s="78"/>
      <c r="C678310" s="77"/>
    </row>
    <row r="678311" spans="2:3" x14ac:dyDescent="0.25">
      <c r="B678311" s="78"/>
      <c r="C678311" s="77"/>
    </row>
    <row r="678312" spans="2:3" x14ac:dyDescent="0.25">
      <c r="B678312" s="78"/>
      <c r="C678312" s="77"/>
    </row>
    <row r="678313" spans="2:3" x14ac:dyDescent="0.25">
      <c r="B678313" s="78"/>
      <c r="C678313" s="77"/>
    </row>
    <row r="678314" spans="2:3" x14ac:dyDescent="0.25">
      <c r="B678314" s="78"/>
      <c r="C678314" s="77"/>
    </row>
    <row r="678315" spans="2:3" x14ac:dyDescent="0.25">
      <c r="B678315" s="78"/>
      <c r="C678315" s="77"/>
    </row>
    <row r="678316" spans="2:3" x14ac:dyDescent="0.25">
      <c r="B678316" s="78"/>
      <c r="C678316" s="77"/>
    </row>
    <row r="678317" spans="2:3" x14ac:dyDescent="0.25">
      <c r="B678317" s="78"/>
      <c r="C678317" s="77"/>
    </row>
    <row r="678318" spans="2:3" x14ac:dyDescent="0.25">
      <c r="B678318" s="78"/>
      <c r="C678318" s="77"/>
    </row>
    <row r="678428" spans="2:3" x14ac:dyDescent="0.25">
      <c r="B678428" s="78"/>
      <c r="C678428" s="77"/>
    </row>
    <row r="678429" spans="2:3" x14ac:dyDescent="0.25">
      <c r="B678429" s="78"/>
      <c r="C678429" s="77"/>
    </row>
    <row r="678430" spans="2:3" x14ac:dyDescent="0.25">
      <c r="B678430" s="78"/>
      <c r="C678430" s="77"/>
    </row>
    <row r="678431" spans="2:3" x14ac:dyDescent="0.25">
      <c r="B678431" s="78"/>
      <c r="C678431" s="77"/>
    </row>
    <row r="678432" spans="2:3" x14ac:dyDescent="0.25">
      <c r="B678432" s="78"/>
      <c r="C678432" s="77"/>
    </row>
    <row r="678433" spans="2:3" x14ac:dyDescent="0.25">
      <c r="B678433" s="78"/>
      <c r="C678433" s="77"/>
    </row>
    <row r="678434" spans="2:3" x14ac:dyDescent="0.25">
      <c r="B678434" s="78"/>
      <c r="C678434" s="77"/>
    </row>
    <row r="678435" spans="2:3" x14ac:dyDescent="0.25">
      <c r="B678435" s="78"/>
      <c r="C678435" s="77"/>
    </row>
    <row r="678436" spans="2:3" x14ac:dyDescent="0.25">
      <c r="B678436" s="78"/>
      <c r="C678436" s="77"/>
    </row>
    <row r="678437" spans="2:3" x14ac:dyDescent="0.25">
      <c r="B678437" s="78"/>
      <c r="C678437" s="77"/>
    </row>
    <row r="678438" spans="2:3" x14ac:dyDescent="0.25">
      <c r="B678438" s="78"/>
      <c r="C678438" s="77"/>
    </row>
    <row r="678439" spans="2:3" x14ac:dyDescent="0.25">
      <c r="B678439" s="78"/>
      <c r="C678439" s="77"/>
    </row>
    <row r="678440" spans="2:3" x14ac:dyDescent="0.25">
      <c r="B678440" s="78"/>
      <c r="C678440" s="77"/>
    </row>
    <row r="678550" spans="2:3" x14ac:dyDescent="0.25">
      <c r="B678550" s="78"/>
      <c r="C678550" s="77"/>
    </row>
    <row r="678551" spans="2:3" x14ac:dyDescent="0.25">
      <c r="B678551" s="78"/>
      <c r="C678551" s="77"/>
    </row>
    <row r="678552" spans="2:3" x14ac:dyDescent="0.25">
      <c r="B678552" s="78"/>
      <c r="C678552" s="77"/>
    </row>
    <row r="678553" spans="2:3" x14ac:dyDescent="0.25">
      <c r="B678553" s="78"/>
      <c r="C678553" s="77"/>
    </row>
    <row r="678554" spans="2:3" x14ac:dyDescent="0.25">
      <c r="B678554" s="78"/>
      <c r="C678554" s="77"/>
    </row>
    <row r="678555" spans="2:3" x14ac:dyDescent="0.25">
      <c r="B678555" s="78"/>
      <c r="C678555" s="77"/>
    </row>
    <row r="678556" spans="2:3" x14ac:dyDescent="0.25">
      <c r="B678556" s="78"/>
      <c r="C678556" s="77"/>
    </row>
    <row r="678557" spans="2:3" x14ac:dyDescent="0.25">
      <c r="B678557" s="78"/>
      <c r="C678557" s="77"/>
    </row>
    <row r="678558" spans="2:3" x14ac:dyDescent="0.25">
      <c r="B678558" s="78"/>
      <c r="C678558" s="77"/>
    </row>
    <row r="678559" spans="2:3" x14ac:dyDescent="0.25">
      <c r="B678559" s="78"/>
      <c r="C678559" s="77"/>
    </row>
    <row r="678560" spans="2:3" x14ac:dyDescent="0.25">
      <c r="B678560" s="78"/>
      <c r="C678560" s="77"/>
    </row>
    <row r="678561" spans="2:3" x14ac:dyDescent="0.25">
      <c r="B678561" s="78"/>
      <c r="C678561" s="77"/>
    </row>
    <row r="678562" spans="2:3" x14ac:dyDescent="0.25">
      <c r="B678562" s="78"/>
      <c r="C678562" s="77"/>
    </row>
    <row r="678672" spans="2:3" x14ac:dyDescent="0.25">
      <c r="B678672" s="78"/>
      <c r="C678672" s="77"/>
    </row>
    <row r="678673" spans="2:3" x14ac:dyDescent="0.25">
      <c r="B678673" s="78"/>
      <c r="C678673" s="77"/>
    </row>
    <row r="678674" spans="2:3" x14ac:dyDescent="0.25">
      <c r="B678674" s="78"/>
      <c r="C678674" s="77"/>
    </row>
    <row r="678675" spans="2:3" x14ac:dyDescent="0.25">
      <c r="B678675" s="78"/>
      <c r="C678675" s="77"/>
    </row>
    <row r="678676" spans="2:3" x14ac:dyDescent="0.25">
      <c r="B678676" s="78"/>
      <c r="C678676" s="77"/>
    </row>
    <row r="678677" spans="2:3" x14ac:dyDescent="0.25">
      <c r="B678677" s="78"/>
      <c r="C678677" s="77"/>
    </row>
    <row r="678678" spans="2:3" x14ac:dyDescent="0.25">
      <c r="B678678" s="78"/>
      <c r="C678678" s="77"/>
    </row>
    <row r="678679" spans="2:3" x14ac:dyDescent="0.25">
      <c r="B678679" s="78"/>
      <c r="C678679" s="77"/>
    </row>
    <row r="678680" spans="2:3" x14ac:dyDescent="0.25">
      <c r="B678680" s="78"/>
      <c r="C678680" s="77"/>
    </row>
    <row r="678681" spans="2:3" x14ac:dyDescent="0.25">
      <c r="B678681" s="78"/>
      <c r="C678681" s="77"/>
    </row>
    <row r="678682" spans="2:3" x14ac:dyDescent="0.25">
      <c r="B678682" s="78"/>
      <c r="C678682" s="77"/>
    </row>
    <row r="678683" spans="2:3" x14ac:dyDescent="0.25">
      <c r="B678683" s="78"/>
      <c r="C678683" s="77"/>
    </row>
    <row r="678684" spans="2:3" x14ac:dyDescent="0.25">
      <c r="B678684" s="78"/>
      <c r="C678684" s="77"/>
    </row>
    <row r="678794" spans="2:3" x14ac:dyDescent="0.25">
      <c r="B678794" s="78"/>
      <c r="C678794" s="77"/>
    </row>
    <row r="678795" spans="2:3" x14ac:dyDescent="0.25">
      <c r="B678795" s="78"/>
      <c r="C678795" s="77"/>
    </row>
    <row r="678796" spans="2:3" x14ac:dyDescent="0.25">
      <c r="B678796" s="78"/>
      <c r="C678796" s="77"/>
    </row>
    <row r="678797" spans="2:3" x14ac:dyDescent="0.25">
      <c r="B678797" s="78"/>
      <c r="C678797" s="77"/>
    </row>
    <row r="678798" spans="2:3" x14ac:dyDescent="0.25">
      <c r="B678798" s="78"/>
      <c r="C678798" s="77"/>
    </row>
    <row r="678799" spans="2:3" x14ac:dyDescent="0.25">
      <c r="B678799" s="78"/>
      <c r="C678799" s="77"/>
    </row>
    <row r="678800" spans="2:3" x14ac:dyDescent="0.25">
      <c r="B678800" s="78"/>
      <c r="C678800" s="77"/>
    </row>
    <row r="678801" spans="2:3" x14ac:dyDescent="0.25">
      <c r="B678801" s="78"/>
      <c r="C678801" s="77"/>
    </row>
    <row r="678802" spans="2:3" x14ac:dyDescent="0.25">
      <c r="B678802" s="78"/>
      <c r="C678802" s="77"/>
    </row>
    <row r="678803" spans="2:3" x14ac:dyDescent="0.25">
      <c r="B678803" s="78"/>
      <c r="C678803" s="77"/>
    </row>
    <row r="678804" spans="2:3" x14ac:dyDescent="0.25">
      <c r="B678804" s="78"/>
      <c r="C678804" s="77"/>
    </row>
    <row r="678805" spans="2:3" x14ac:dyDescent="0.25">
      <c r="B678805" s="78"/>
      <c r="C678805" s="77"/>
    </row>
    <row r="678806" spans="2:3" x14ac:dyDescent="0.25">
      <c r="B678806" s="78"/>
      <c r="C678806" s="77"/>
    </row>
    <row r="678916" spans="2:3" x14ac:dyDescent="0.25">
      <c r="B678916" s="78"/>
      <c r="C678916" s="77"/>
    </row>
    <row r="678917" spans="2:3" x14ac:dyDescent="0.25">
      <c r="B678917" s="78"/>
      <c r="C678917" s="77"/>
    </row>
    <row r="678918" spans="2:3" x14ac:dyDescent="0.25">
      <c r="B678918" s="78"/>
      <c r="C678918" s="77"/>
    </row>
    <row r="678919" spans="2:3" x14ac:dyDescent="0.25">
      <c r="B678919" s="78"/>
      <c r="C678919" s="77"/>
    </row>
    <row r="678920" spans="2:3" x14ac:dyDescent="0.25">
      <c r="B678920" s="78"/>
      <c r="C678920" s="77"/>
    </row>
    <row r="678921" spans="2:3" x14ac:dyDescent="0.25">
      <c r="B678921" s="78"/>
      <c r="C678921" s="77"/>
    </row>
    <row r="678922" spans="2:3" x14ac:dyDescent="0.25">
      <c r="B678922" s="78"/>
      <c r="C678922" s="77"/>
    </row>
    <row r="678923" spans="2:3" x14ac:dyDescent="0.25">
      <c r="B678923" s="78"/>
      <c r="C678923" s="77"/>
    </row>
    <row r="678924" spans="2:3" x14ac:dyDescent="0.25">
      <c r="B678924" s="78"/>
      <c r="C678924" s="77"/>
    </row>
    <row r="678925" spans="2:3" x14ac:dyDescent="0.25">
      <c r="B678925" s="78"/>
      <c r="C678925" s="77"/>
    </row>
    <row r="678926" spans="2:3" x14ac:dyDescent="0.25">
      <c r="B678926" s="78"/>
      <c r="C678926" s="77"/>
    </row>
    <row r="678927" spans="2:3" x14ac:dyDescent="0.25">
      <c r="B678927" s="78"/>
      <c r="C678927" s="77"/>
    </row>
    <row r="678928" spans="2:3" x14ac:dyDescent="0.25">
      <c r="B678928" s="78"/>
      <c r="C678928" s="77"/>
    </row>
    <row r="679038" spans="2:3" x14ac:dyDescent="0.25">
      <c r="B679038" s="78"/>
      <c r="C679038" s="77"/>
    </row>
    <row r="679039" spans="2:3" x14ac:dyDescent="0.25">
      <c r="B679039" s="78"/>
      <c r="C679039" s="77"/>
    </row>
    <row r="679040" spans="2:3" x14ac:dyDescent="0.25">
      <c r="B679040" s="78"/>
      <c r="C679040" s="77"/>
    </row>
    <row r="679041" spans="2:3" x14ac:dyDescent="0.25">
      <c r="B679041" s="78"/>
      <c r="C679041" s="77"/>
    </row>
    <row r="679042" spans="2:3" x14ac:dyDescent="0.25">
      <c r="B679042" s="78"/>
      <c r="C679042" s="77"/>
    </row>
    <row r="679043" spans="2:3" x14ac:dyDescent="0.25">
      <c r="B679043" s="78"/>
      <c r="C679043" s="77"/>
    </row>
    <row r="679044" spans="2:3" x14ac:dyDescent="0.25">
      <c r="B679044" s="78"/>
      <c r="C679044" s="77"/>
    </row>
    <row r="679045" spans="2:3" x14ac:dyDescent="0.25">
      <c r="B679045" s="78"/>
      <c r="C679045" s="77"/>
    </row>
    <row r="679046" spans="2:3" x14ac:dyDescent="0.25">
      <c r="B679046" s="78"/>
      <c r="C679046" s="77"/>
    </row>
    <row r="679047" spans="2:3" x14ac:dyDescent="0.25">
      <c r="B679047" s="78"/>
      <c r="C679047" s="77"/>
    </row>
    <row r="679048" spans="2:3" x14ac:dyDescent="0.25">
      <c r="B679048" s="78"/>
      <c r="C679048" s="77"/>
    </row>
    <row r="679049" spans="2:3" x14ac:dyDescent="0.25">
      <c r="B679049" s="78"/>
      <c r="C679049" s="77"/>
    </row>
    <row r="679050" spans="2:3" x14ac:dyDescent="0.25">
      <c r="B679050" s="78"/>
      <c r="C679050" s="77"/>
    </row>
    <row r="679160" spans="2:3" x14ac:dyDescent="0.25">
      <c r="B679160" s="78"/>
      <c r="C679160" s="77"/>
    </row>
    <row r="679161" spans="2:3" x14ac:dyDescent="0.25">
      <c r="B679161" s="78"/>
      <c r="C679161" s="77"/>
    </row>
    <row r="679162" spans="2:3" x14ac:dyDescent="0.25">
      <c r="B679162" s="78"/>
      <c r="C679162" s="77"/>
    </row>
    <row r="679163" spans="2:3" x14ac:dyDescent="0.25">
      <c r="B679163" s="78"/>
      <c r="C679163" s="77"/>
    </row>
    <row r="679164" spans="2:3" x14ac:dyDescent="0.25">
      <c r="B679164" s="78"/>
      <c r="C679164" s="77"/>
    </row>
    <row r="679165" spans="2:3" x14ac:dyDescent="0.25">
      <c r="B679165" s="78"/>
      <c r="C679165" s="77"/>
    </row>
    <row r="679166" spans="2:3" x14ac:dyDescent="0.25">
      <c r="B679166" s="78"/>
      <c r="C679166" s="77"/>
    </row>
    <row r="679167" spans="2:3" x14ac:dyDescent="0.25">
      <c r="B679167" s="78"/>
      <c r="C679167" s="77"/>
    </row>
    <row r="679168" spans="2:3" x14ac:dyDescent="0.25">
      <c r="B679168" s="78"/>
      <c r="C679168" s="77"/>
    </row>
    <row r="679169" spans="2:3" x14ac:dyDescent="0.25">
      <c r="B679169" s="78"/>
      <c r="C679169" s="77"/>
    </row>
    <row r="679170" spans="2:3" x14ac:dyDescent="0.25">
      <c r="B679170" s="78"/>
      <c r="C679170" s="77"/>
    </row>
    <row r="679171" spans="2:3" x14ac:dyDescent="0.25">
      <c r="B679171" s="78"/>
      <c r="C679171" s="77"/>
    </row>
    <row r="679172" spans="2:3" x14ac:dyDescent="0.25">
      <c r="B679172" s="78"/>
      <c r="C679172" s="77"/>
    </row>
    <row r="679282" spans="2:3" x14ac:dyDescent="0.25">
      <c r="B679282" s="78"/>
      <c r="C679282" s="77"/>
    </row>
    <row r="679283" spans="2:3" x14ac:dyDescent="0.25">
      <c r="B679283" s="78"/>
      <c r="C679283" s="77"/>
    </row>
    <row r="679284" spans="2:3" x14ac:dyDescent="0.25">
      <c r="B679284" s="78"/>
      <c r="C679284" s="77"/>
    </row>
    <row r="679285" spans="2:3" x14ac:dyDescent="0.25">
      <c r="B679285" s="78"/>
      <c r="C679285" s="77"/>
    </row>
    <row r="679286" spans="2:3" x14ac:dyDescent="0.25">
      <c r="B679286" s="78"/>
      <c r="C679286" s="77"/>
    </row>
    <row r="679287" spans="2:3" x14ac:dyDescent="0.25">
      <c r="B679287" s="78"/>
      <c r="C679287" s="77"/>
    </row>
    <row r="679288" spans="2:3" x14ac:dyDescent="0.25">
      <c r="B679288" s="78"/>
      <c r="C679288" s="77"/>
    </row>
    <row r="679289" spans="2:3" x14ac:dyDescent="0.25">
      <c r="B679289" s="78"/>
      <c r="C679289" s="77"/>
    </row>
    <row r="679290" spans="2:3" x14ac:dyDescent="0.25">
      <c r="B679290" s="78"/>
      <c r="C679290" s="77"/>
    </row>
    <row r="679291" spans="2:3" x14ac:dyDescent="0.25">
      <c r="B679291" s="78"/>
      <c r="C679291" s="77"/>
    </row>
    <row r="679292" spans="2:3" x14ac:dyDescent="0.25">
      <c r="B679292" s="78"/>
      <c r="C679292" s="77"/>
    </row>
    <row r="679293" spans="2:3" x14ac:dyDescent="0.25">
      <c r="B679293" s="78"/>
      <c r="C679293" s="77"/>
    </row>
    <row r="679294" spans="2:3" x14ac:dyDescent="0.25">
      <c r="B679294" s="78"/>
      <c r="C679294" s="77"/>
    </row>
    <row r="679404" spans="2:3" x14ac:dyDescent="0.25">
      <c r="B679404" s="78"/>
      <c r="C679404" s="77"/>
    </row>
    <row r="679405" spans="2:3" x14ac:dyDescent="0.25">
      <c r="B679405" s="78"/>
      <c r="C679405" s="77"/>
    </row>
    <row r="679406" spans="2:3" x14ac:dyDescent="0.25">
      <c r="B679406" s="78"/>
      <c r="C679406" s="77"/>
    </row>
    <row r="679407" spans="2:3" x14ac:dyDescent="0.25">
      <c r="B679407" s="78"/>
      <c r="C679407" s="77"/>
    </row>
    <row r="679408" spans="2:3" x14ac:dyDescent="0.25">
      <c r="B679408" s="78"/>
      <c r="C679408" s="77"/>
    </row>
    <row r="679409" spans="2:3" x14ac:dyDescent="0.25">
      <c r="B679409" s="78"/>
      <c r="C679409" s="77"/>
    </row>
    <row r="679410" spans="2:3" x14ac:dyDescent="0.25">
      <c r="B679410" s="78"/>
      <c r="C679410" s="77"/>
    </row>
    <row r="679411" spans="2:3" x14ac:dyDescent="0.25">
      <c r="B679411" s="78"/>
      <c r="C679411" s="77"/>
    </row>
    <row r="679412" spans="2:3" x14ac:dyDescent="0.25">
      <c r="B679412" s="78"/>
      <c r="C679412" s="77"/>
    </row>
    <row r="679413" spans="2:3" x14ac:dyDescent="0.25">
      <c r="B679413" s="78"/>
      <c r="C679413" s="77"/>
    </row>
    <row r="679414" spans="2:3" x14ac:dyDescent="0.25">
      <c r="B679414" s="78"/>
      <c r="C679414" s="77"/>
    </row>
    <row r="679415" spans="2:3" x14ac:dyDescent="0.25">
      <c r="B679415" s="78"/>
      <c r="C679415" s="77"/>
    </row>
    <row r="679416" spans="2:3" x14ac:dyDescent="0.25">
      <c r="B679416" s="78"/>
      <c r="C679416" s="77"/>
    </row>
    <row r="679526" spans="2:3" x14ac:dyDescent="0.25">
      <c r="B679526" s="78"/>
      <c r="C679526" s="77"/>
    </row>
    <row r="679527" spans="2:3" x14ac:dyDescent="0.25">
      <c r="B679527" s="78"/>
      <c r="C679527" s="77"/>
    </row>
    <row r="679528" spans="2:3" x14ac:dyDescent="0.25">
      <c r="B679528" s="78"/>
      <c r="C679528" s="77"/>
    </row>
    <row r="679529" spans="2:3" x14ac:dyDescent="0.25">
      <c r="B679529" s="78"/>
      <c r="C679529" s="77"/>
    </row>
    <row r="679530" spans="2:3" x14ac:dyDescent="0.25">
      <c r="B679530" s="78"/>
      <c r="C679530" s="77"/>
    </row>
    <row r="679531" spans="2:3" x14ac:dyDescent="0.25">
      <c r="B679531" s="78"/>
      <c r="C679531" s="77"/>
    </row>
    <row r="679532" spans="2:3" x14ac:dyDescent="0.25">
      <c r="B679532" s="78"/>
      <c r="C679532" s="77"/>
    </row>
    <row r="679533" spans="2:3" x14ac:dyDescent="0.25">
      <c r="B679533" s="78"/>
      <c r="C679533" s="77"/>
    </row>
    <row r="679534" spans="2:3" x14ac:dyDescent="0.25">
      <c r="B679534" s="78"/>
      <c r="C679534" s="77"/>
    </row>
    <row r="679535" spans="2:3" x14ac:dyDescent="0.25">
      <c r="B679535" s="78"/>
      <c r="C679535" s="77"/>
    </row>
    <row r="679536" spans="2:3" x14ac:dyDescent="0.25">
      <c r="B679536" s="78"/>
      <c r="C679536" s="77"/>
    </row>
    <row r="679537" spans="2:3" x14ac:dyDescent="0.25">
      <c r="B679537" s="78"/>
      <c r="C679537" s="77"/>
    </row>
    <row r="679538" spans="2:3" x14ac:dyDescent="0.25">
      <c r="B679538" s="78"/>
      <c r="C679538" s="77"/>
    </row>
    <row r="679648" spans="2:3" x14ac:dyDescent="0.25">
      <c r="B679648" s="78"/>
      <c r="C679648" s="77"/>
    </row>
    <row r="679649" spans="2:3" x14ac:dyDescent="0.25">
      <c r="B679649" s="78"/>
      <c r="C679649" s="77"/>
    </row>
    <row r="679650" spans="2:3" x14ac:dyDescent="0.25">
      <c r="B679650" s="78"/>
      <c r="C679650" s="77"/>
    </row>
    <row r="679651" spans="2:3" x14ac:dyDescent="0.25">
      <c r="B679651" s="78"/>
      <c r="C679651" s="77"/>
    </row>
    <row r="679652" spans="2:3" x14ac:dyDescent="0.25">
      <c r="B679652" s="78"/>
      <c r="C679652" s="77"/>
    </row>
    <row r="679653" spans="2:3" x14ac:dyDescent="0.25">
      <c r="B679653" s="78"/>
      <c r="C679653" s="77"/>
    </row>
    <row r="679654" spans="2:3" x14ac:dyDescent="0.25">
      <c r="B679654" s="78"/>
      <c r="C679654" s="77"/>
    </row>
    <row r="679655" spans="2:3" x14ac:dyDescent="0.25">
      <c r="B679655" s="78"/>
      <c r="C679655" s="77"/>
    </row>
    <row r="679656" spans="2:3" x14ac:dyDescent="0.25">
      <c r="B679656" s="78"/>
      <c r="C679656" s="77"/>
    </row>
    <row r="679657" spans="2:3" x14ac:dyDescent="0.25">
      <c r="B679657" s="78"/>
      <c r="C679657" s="77"/>
    </row>
    <row r="679658" spans="2:3" x14ac:dyDescent="0.25">
      <c r="B679658" s="78"/>
      <c r="C679658" s="77"/>
    </row>
    <row r="679659" spans="2:3" x14ac:dyDescent="0.25">
      <c r="B679659" s="78"/>
      <c r="C679659" s="77"/>
    </row>
    <row r="679660" spans="2:3" x14ac:dyDescent="0.25">
      <c r="B679660" s="78"/>
      <c r="C679660" s="77"/>
    </row>
    <row r="679770" spans="2:3" x14ac:dyDescent="0.25">
      <c r="B679770" s="78"/>
      <c r="C679770" s="77"/>
    </row>
    <row r="679771" spans="2:3" x14ac:dyDescent="0.25">
      <c r="B679771" s="78"/>
      <c r="C679771" s="77"/>
    </row>
    <row r="679772" spans="2:3" x14ac:dyDescent="0.25">
      <c r="B679772" s="78"/>
      <c r="C679772" s="77"/>
    </row>
    <row r="679773" spans="2:3" x14ac:dyDescent="0.25">
      <c r="B679773" s="78"/>
      <c r="C679773" s="77"/>
    </row>
    <row r="679774" spans="2:3" x14ac:dyDescent="0.25">
      <c r="B679774" s="78"/>
      <c r="C679774" s="77"/>
    </row>
    <row r="679775" spans="2:3" x14ac:dyDescent="0.25">
      <c r="B679775" s="78"/>
      <c r="C679775" s="77"/>
    </row>
    <row r="679776" spans="2:3" x14ac:dyDescent="0.25">
      <c r="B679776" s="78"/>
      <c r="C679776" s="77"/>
    </row>
    <row r="679777" spans="2:3" x14ac:dyDescent="0.25">
      <c r="B679777" s="78"/>
      <c r="C679777" s="77"/>
    </row>
    <row r="679778" spans="2:3" x14ac:dyDescent="0.25">
      <c r="B679778" s="78"/>
      <c r="C679778" s="77"/>
    </row>
    <row r="679779" spans="2:3" x14ac:dyDescent="0.25">
      <c r="B679779" s="78"/>
      <c r="C679779" s="77"/>
    </row>
    <row r="679780" spans="2:3" x14ac:dyDescent="0.25">
      <c r="B679780" s="78"/>
      <c r="C679780" s="77"/>
    </row>
    <row r="679781" spans="2:3" x14ac:dyDescent="0.25">
      <c r="B679781" s="78"/>
      <c r="C679781" s="77"/>
    </row>
    <row r="679782" spans="2:3" x14ac:dyDescent="0.25">
      <c r="B679782" s="78"/>
      <c r="C679782" s="77"/>
    </row>
    <row r="679892" spans="2:3" x14ac:dyDescent="0.25">
      <c r="B679892" s="78"/>
      <c r="C679892" s="77"/>
    </row>
    <row r="679893" spans="2:3" x14ac:dyDescent="0.25">
      <c r="B679893" s="78"/>
      <c r="C679893" s="77"/>
    </row>
    <row r="679894" spans="2:3" x14ac:dyDescent="0.25">
      <c r="B679894" s="78"/>
      <c r="C679894" s="77"/>
    </row>
    <row r="679895" spans="2:3" x14ac:dyDescent="0.25">
      <c r="B679895" s="78"/>
      <c r="C679895" s="77"/>
    </row>
    <row r="679896" spans="2:3" x14ac:dyDescent="0.25">
      <c r="B679896" s="78"/>
      <c r="C679896" s="77"/>
    </row>
    <row r="679897" spans="2:3" x14ac:dyDescent="0.25">
      <c r="B679897" s="78"/>
      <c r="C679897" s="77"/>
    </row>
    <row r="679898" spans="2:3" x14ac:dyDescent="0.25">
      <c r="B679898" s="78"/>
      <c r="C679898" s="77"/>
    </row>
    <row r="679899" spans="2:3" x14ac:dyDescent="0.25">
      <c r="B679899" s="78"/>
      <c r="C679899" s="77"/>
    </row>
    <row r="679900" spans="2:3" x14ac:dyDescent="0.25">
      <c r="B679900" s="78"/>
      <c r="C679900" s="77"/>
    </row>
    <row r="679901" spans="2:3" x14ac:dyDescent="0.25">
      <c r="B679901" s="78"/>
      <c r="C679901" s="77"/>
    </row>
    <row r="679902" spans="2:3" x14ac:dyDescent="0.25">
      <c r="B679902" s="78"/>
      <c r="C679902" s="77"/>
    </row>
    <row r="679903" spans="2:3" x14ac:dyDescent="0.25">
      <c r="B679903" s="78"/>
      <c r="C679903" s="77"/>
    </row>
    <row r="679904" spans="2:3" x14ac:dyDescent="0.25">
      <c r="B679904" s="78"/>
      <c r="C679904" s="77"/>
    </row>
    <row r="680014" spans="2:3" x14ac:dyDescent="0.25">
      <c r="B680014" s="78"/>
      <c r="C680014" s="77"/>
    </row>
    <row r="680015" spans="2:3" x14ac:dyDescent="0.25">
      <c r="B680015" s="78"/>
      <c r="C680015" s="77"/>
    </row>
    <row r="680016" spans="2:3" x14ac:dyDescent="0.25">
      <c r="B680016" s="78"/>
      <c r="C680016" s="77"/>
    </row>
    <row r="680017" spans="2:3" x14ac:dyDescent="0.25">
      <c r="B680017" s="78"/>
      <c r="C680017" s="77"/>
    </row>
    <row r="680018" spans="2:3" x14ac:dyDescent="0.25">
      <c r="B680018" s="78"/>
      <c r="C680018" s="77"/>
    </row>
    <row r="680019" spans="2:3" x14ac:dyDescent="0.25">
      <c r="B680019" s="78"/>
      <c r="C680019" s="77"/>
    </row>
    <row r="680020" spans="2:3" x14ac:dyDescent="0.25">
      <c r="B680020" s="78"/>
      <c r="C680020" s="77"/>
    </row>
    <row r="680021" spans="2:3" x14ac:dyDescent="0.25">
      <c r="B680021" s="78"/>
      <c r="C680021" s="77"/>
    </row>
    <row r="680022" spans="2:3" x14ac:dyDescent="0.25">
      <c r="B680022" s="78"/>
      <c r="C680022" s="77"/>
    </row>
    <row r="680023" spans="2:3" x14ac:dyDescent="0.25">
      <c r="B680023" s="78"/>
      <c r="C680023" s="77"/>
    </row>
    <row r="680024" spans="2:3" x14ac:dyDescent="0.25">
      <c r="B680024" s="78"/>
      <c r="C680024" s="77"/>
    </row>
    <row r="680025" spans="2:3" x14ac:dyDescent="0.25">
      <c r="B680025" s="78"/>
      <c r="C680025" s="77"/>
    </row>
    <row r="680026" spans="2:3" x14ac:dyDescent="0.25">
      <c r="B680026" s="78"/>
      <c r="C680026" s="77"/>
    </row>
    <row r="680136" spans="2:3" x14ac:dyDescent="0.25">
      <c r="B680136" s="78"/>
      <c r="C680136" s="77"/>
    </row>
    <row r="680137" spans="2:3" x14ac:dyDescent="0.25">
      <c r="B680137" s="78"/>
      <c r="C680137" s="77"/>
    </row>
    <row r="680138" spans="2:3" x14ac:dyDescent="0.25">
      <c r="B680138" s="78"/>
      <c r="C680138" s="77"/>
    </row>
    <row r="680139" spans="2:3" x14ac:dyDescent="0.25">
      <c r="B680139" s="78"/>
      <c r="C680139" s="77"/>
    </row>
    <row r="680140" spans="2:3" x14ac:dyDescent="0.25">
      <c r="B680140" s="78"/>
      <c r="C680140" s="77"/>
    </row>
    <row r="680141" spans="2:3" x14ac:dyDescent="0.25">
      <c r="B680141" s="78"/>
      <c r="C680141" s="77"/>
    </row>
    <row r="680142" spans="2:3" x14ac:dyDescent="0.25">
      <c r="B680142" s="78"/>
      <c r="C680142" s="77"/>
    </row>
    <row r="680143" spans="2:3" x14ac:dyDescent="0.25">
      <c r="B680143" s="78"/>
      <c r="C680143" s="77"/>
    </row>
    <row r="680144" spans="2:3" x14ac:dyDescent="0.25">
      <c r="B680144" s="78"/>
      <c r="C680144" s="77"/>
    </row>
    <row r="680145" spans="2:3" x14ac:dyDescent="0.25">
      <c r="B680145" s="78"/>
      <c r="C680145" s="77"/>
    </row>
    <row r="680146" spans="2:3" x14ac:dyDescent="0.25">
      <c r="B680146" s="78"/>
      <c r="C680146" s="77"/>
    </row>
    <row r="680147" spans="2:3" x14ac:dyDescent="0.25">
      <c r="B680147" s="78"/>
      <c r="C680147" s="77"/>
    </row>
    <row r="680148" spans="2:3" x14ac:dyDescent="0.25">
      <c r="B680148" s="78"/>
      <c r="C680148" s="77"/>
    </row>
    <row r="680258" spans="2:3" x14ac:dyDescent="0.25">
      <c r="B680258" s="78"/>
      <c r="C680258" s="77"/>
    </row>
    <row r="680259" spans="2:3" x14ac:dyDescent="0.25">
      <c r="B680259" s="78"/>
      <c r="C680259" s="77"/>
    </row>
    <row r="680260" spans="2:3" x14ac:dyDescent="0.25">
      <c r="B680260" s="78"/>
      <c r="C680260" s="77"/>
    </row>
    <row r="680261" spans="2:3" x14ac:dyDescent="0.25">
      <c r="B680261" s="78"/>
      <c r="C680261" s="77"/>
    </row>
    <row r="680262" spans="2:3" x14ac:dyDescent="0.25">
      <c r="B680262" s="78"/>
      <c r="C680262" s="77"/>
    </row>
    <row r="680263" spans="2:3" x14ac:dyDescent="0.25">
      <c r="B680263" s="78"/>
      <c r="C680263" s="77"/>
    </row>
    <row r="680264" spans="2:3" x14ac:dyDescent="0.25">
      <c r="B680264" s="78"/>
      <c r="C680264" s="77"/>
    </row>
    <row r="680265" spans="2:3" x14ac:dyDescent="0.25">
      <c r="B680265" s="78"/>
      <c r="C680265" s="77"/>
    </row>
    <row r="680266" spans="2:3" x14ac:dyDescent="0.25">
      <c r="B680266" s="78"/>
      <c r="C680266" s="77"/>
    </row>
    <row r="680267" spans="2:3" x14ac:dyDescent="0.25">
      <c r="B680267" s="78"/>
      <c r="C680267" s="77"/>
    </row>
    <row r="680268" spans="2:3" x14ac:dyDescent="0.25">
      <c r="B680268" s="78"/>
      <c r="C680268" s="77"/>
    </row>
    <row r="680269" spans="2:3" x14ac:dyDescent="0.25">
      <c r="B680269" s="78"/>
      <c r="C680269" s="77"/>
    </row>
    <row r="680270" spans="2:3" x14ac:dyDescent="0.25">
      <c r="B680270" s="78"/>
      <c r="C680270" s="77"/>
    </row>
    <row r="680380" spans="2:3" x14ac:dyDescent="0.25">
      <c r="B680380" s="78"/>
      <c r="C680380" s="77"/>
    </row>
    <row r="680381" spans="2:3" x14ac:dyDescent="0.25">
      <c r="B680381" s="78"/>
      <c r="C680381" s="77"/>
    </row>
    <row r="680382" spans="2:3" x14ac:dyDescent="0.25">
      <c r="B680382" s="78"/>
      <c r="C680382" s="77"/>
    </row>
    <row r="680383" spans="2:3" x14ac:dyDescent="0.25">
      <c r="B680383" s="78"/>
      <c r="C680383" s="77"/>
    </row>
    <row r="680384" spans="2:3" x14ac:dyDescent="0.25">
      <c r="B680384" s="78"/>
      <c r="C680384" s="77"/>
    </row>
    <row r="680385" spans="2:3" x14ac:dyDescent="0.25">
      <c r="B680385" s="78"/>
      <c r="C680385" s="77"/>
    </row>
    <row r="680386" spans="2:3" x14ac:dyDescent="0.25">
      <c r="B680386" s="78"/>
      <c r="C680386" s="77"/>
    </row>
    <row r="680387" spans="2:3" x14ac:dyDescent="0.25">
      <c r="B680387" s="78"/>
      <c r="C680387" s="77"/>
    </row>
    <row r="680388" spans="2:3" x14ac:dyDescent="0.25">
      <c r="B680388" s="78"/>
      <c r="C680388" s="77"/>
    </row>
    <row r="680389" spans="2:3" x14ac:dyDescent="0.25">
      <c r="B680389" s="78"/>
      <c r="C680389" s="77"/>
    </row>
    <row r="680390" spans="2:3" x14ac:dyDescent="0.25">
      <c r="B680390" s="78"/>
      <c r="C680390" s="77"/>
    </row>
    <row r="680391" spans="2:3" x14ac:dyDescent="0.25">
      <c r="B680391" s="78"/>
      <c r="C680391" s="77"/>
    </row>
    <row r="680392" spans="2:3" x14ac:dyDescent="0.25">
      <c r="B680392" s="78"/>
      <c r="C680392" s="77"/>
    </row>
    <row r="680502" spans="2:3" x14ac:dyDescent="0.25">
      <c r="B680502" s="78"/>
      <c r="C680502" s="77"/>
    </row>
    <row r="680503" spans="2:3" x14ac:dyDescent="0.25">
      <c r="B680503" s="78"/>
      <c r="C680503" s="77"/>
    </row>
    <row r="680504" spans="2:3" x14ac:dyDescent="0.25">
      <c r="B680504" s="78"/>
      <c r="C680504" s="77"/>
    </row>
    <row r="680505" spans="2:3" x14ac:dyDescent="0.25">
      <c r="B680505" s="78"/>
      <c r="C680505" s="77"/>
    </row>
    <row r="680506" spans="2:3" x14ac:dyDescent="0.25">
      <c r="B680506" s="78"/>
      <c r="C680506" s="77"/>
    </row>
    <row r="680507" spans="2:3" x14ac:dyDescent="0.25">
      <c r="B680507" s="78"/>
      <c r="C680507" s="77"/>
    </row>
    <row r="680508" spans="2:3" x14ac:dyDescent="0.25">
      <c r="B680508" s="78"/>
      <c r="C680508" s="77"/>
    </row>
    <row r="680509" spans="2:3" x14ac:dyDescent="0.25">
      <c r="B680509" s="78"/>
      <c r="C680509" s="77"/>
    </row>
    <row r="680510" spans="2:3" x14ac:dyDescent="0.25">
      <c r="B680510" s="78"/>
      <c r="C680510" s="77"/>
    </row>
    <row r="680511" spans="2:3" x14ac:dyDescent="0.25">
      <c r="B680511" s="78"/>
      <c r="C680511" s="77"/>
    </row>
    <row r="680512" spans="2:3" x14ac:dyDescent="0.25">
      <c r="B680512" s="78"/>
      <c r="C680512" s="77"/>
    </row>
    <row r="680513" spans="2:3" x14ac:dyDescent="0.25">
      <c r="B680513" s="78"/>
      <c r="C680513" s="77"/>
    </row>
    <row r="680514" spans="2:3" x14ac:dyDescent="0.25">
      <c r="B680514" s="78"/>
      <c r="C680514" s="77"/>
    </row>
    <row r="680624" spans="2:3" x14ac:dyDescent="0.25">
      <c r="B680624" s="78"/>
      <c r="C680624" s="77"/>
    </row>
    <row r="680625" spans="2:3" x14ac:dyDescent="0.25">
      <c r="B680625" s="78"/>
      <c r="C680625" s="77"/>
    </row>
    <row r="680626" spans="2:3" x14ac:dyDescent="0.25">
      <c r="B680626" s="78"/>
      <c r="C680626" s="77"/>
    </row>
    <row r="680627" spans="2:3" x14ac:dyDescent="0.25">
      <c r="B680627" s="78"/>
      <c r="C680627" s="77"/>
    </row>
    <row r="680628" spans="2:3" x14ac:dyDescent="0.25">
      <c r="B680628" s="78"/>
      <c r="C680628" s="77"/>
    </row>
    <row r="680629" spans="2:3" x14ac:dyDescent="0.25">
      <c r="B680629" s="78"/>
      <c r="C680629" s="77"/>
    </row>
    <row r="680630" spans="2:3" x14ac:dyDescent="0.25">
      <c r="B680630" s="78"/>
      <c r="C680630" s="77"/>
    </row>
    <row r="680631" spans="2:3" x14ac:dyDescent="0.25">
      <c r="B680631" s="78"/>
      <c r="C680631" s="77"/>
    </row>
    <row r="680632" spans="2:3" x14ac:dyDescent="0.25">
      <c r="B680632" s="78"/>
      <c r="C680632" s="77"/>
    </row>
    <row r="680633" spans="2:3" x14ac:dyDescent="0.25">
      <c r="B680633" s="78"/>
      <c r="C680633" s="77"/>
    </row>
    <row r="680634" spans="2:3" x14ac:dyDescent="0.25">
      <c r="B680634" s="78"/>
      <c r="C680634" s="77"/>
    </row>
    <row r="680635" spans="2:3" x14ac:dyDescent="0.25">
      <c r="B680635" s="78"/>
      <c r="C680635" s="77"/>
    </row>
    <row r="680636" spans="2:3" x14ac:dyDescent="0.25">
      <c r="B680636" s="78"/>
      <c r="C680636" s="77"/>
    </row>
    <row r="680746" spans="2:3" x14ac:dyDescent="0.25">
      <c r="B680746" s="78"/>
      <c r="C680746" s="77"/>
    </row>
    <row r="680747" spans="2:3" x14ac:dyDescent="0.25">
      <c r="B680747" s="78"/>
      <c r="C680747" s="77"/>
    </row>
    <row r="680748" spans="2:3" x14ac:dyDescent="0.25">
      <c r="B680748" s="78"/>
      <c r="C680748" s="77"/>
    </row>
    <row r="680749" spans="2:3" x14ac:dyDescent="0.25">
      <c r="B680749" s="78"/>
      <c r="C680749" s="77"/>
    </row>
    <row r="680750" spans="2:3" x14ac:dyDescent="0.25">
      <c r="B680750" s="78"/>
      <c r="C680750" s="77"/>
    </row>
    <row r="680751" spans="2:3" x14ac:dyDescent="0.25">
      <c r="B680751" s="78"/>
      <c r="C680751" s="77"/>
    </row>
    <row r="680752" spans="2:3" x14ac:dyDescent="0.25">
      <c r="B680752" s="78"/>
      <c r="C680752" s="77"/>
    </row>
    <row r="680753" spans="2:3" x14ac:dyDescent="0.25">
      <c r="B680753" s="78"/>
      <c r="C680753" s="77"/>
    </row>
    <row r="680754" spans="2:3" x14ac:dyDescent="0.25">
      <c r="B680754" s="78"/>
      <c r="C680754" s="77"/>
    </row>
    <row r="680755" spans="2:3" x14ac:dyDescent="0.25">
      <c r="B680755" s="78"/>
      <c r="C680755" s="77"/>
    </row>
    <row r="680756" spans="2:3" x14ac:dyDescent="0.25">
      <c r="B680756" s="78"/>
      <c r="C680756" s="77"/>
    </row>
    <row r="680757" spans="2:3" x14ac:dyDescent="0.25">
      <c r="B680757" s="78"/>
      <c r="C680757" s="77"/>
    </row>
    <row r="680758" spans="2:3" x14ac:dyDescent="0.25">
      <c r="B680758" s="78"/>
      <c r="C680758" s="77"/>
    </row>
    <row r="680868" spans="2:3" x14ac:dyDescent="0.25">
      <c r="B680868" s="78"/>
      <c r="C680868" s="77"/>
    </row>
    <row r="680869" spans="2:3" x14ac:dyDescent="0.25">
      <c r="B680869" s="78"/>
      <c r="C680869" s="77"/>
    </row>
    <row r="680870" spans="2:3" x14ac:dyDescent="0.25">
      <c r="B680870" s="78"/>
      <c r="C680870" s="77"/>
    </row>
    <row r="680871" spans="2:3" x14ac:dyDescent="0.25">
      <c r="B680871" s="78"/>
      <c r="C680871" s="77"/>
    </row>
    <row r="680872" spans="2:3" x14ac:dyDescent="0.25">
      <c r="B680872" s="78"/>
      <c r="C680872" s="77"/>
    </row>
    <row r="680873" spans="2:3" x14ac:dyDescent="0.25">
      <c r="B680873" s="78"/>
      <c r="C680873" s="77"/>
    </row>
    <row r="680874" spans="2:3" x14ac:dyDescent="0.25">
      <c r="B680874" s="78"/>
      <c r="C680874" s="77"/>
    </row>
    <row r="680875" spans="2:3" x14ac:dyDescent="0.25">
      <c r="B680875" s="78"/>
      <c r="C680875" s="77"/>
    </row>
    <row r="680876" spans="2:3" x14ac:dyDescent="0.25">
      <c r="B680876" s="78"/>
      <c r="C680876" s="77"/>
    </row>
    <row r="680877" spans="2:3" x14ac:dyDescent="0.25">
      <c r="B680877" s="78"/>
      <c r="C680877" s="77"/>
    </row>
    <row r="680878" spans="2:3" x14ac:dyDescent="0.25">
      <c r="B680878" s="78"/>
      <c r="C680878" s="77"/>
    </row>
    <row r="680879" spans="2:3" x14ac:dyDescent="0.25">
      <c r="B680879" s="78"/>
      <c r="C680879" s="77"/>
    </row>
    <row r="680880" spans="2:3" x14ac:dyDescent="0.25">
      <c r="B680880" s="78"/>
      <c r="C680880" s="77"/>
    </row>
    <row r="680990" spans="2:3" x14ac:dyDescent="0.25">
      <c r="B680990" s="78"/>
      <c r="C680990" s="77"/>
    </row>
    <row r="680991" spans="2:3" x14ac:dyDescent="0.25">
      <c r="B680991" s="78"/>
      <c r="C680991" s="77"/>
    </row>
    <row r="680992" spans="2:3" x14ac:dyDescent="0.25">
      <c r="B680992" s="78"/>
      <c r="C680992" s="77"/>
    </row>
    <row r="680993" spans="2:3" x14ac:dyDescent="0.25">
      <c r="B680993" s="78"/>
      <c r="C680993" s="77"/>
    </row>
    <row r="680994" spans="2:3" x14ac:dyDescent="0.25">
      <c r="B680994" s="78"/>
      <c r="C680994" s="77"/>
    </row>
    <row r="680995" spans="2:3" x14ac:dyDescent="0.25">
      <c r="B680995" s="78"/>
      <c r="C680995" s="77"/>
    </row>
    <row r="680996" spans="2:3" x14ac:dyDescent="0.25">
      <c r="B680996" s="78"/>
      <c r="C680996" s="77"/>
    </row>
    <row r="680997" spans="2:3" x14ac:dyDescent="0.25">
      <c r="B680997" s="78"/>
      <c r="C680997" s="77"/>
    </row>
    <row r="680998" spans="2:3" x14ac:dyDescent="0.25">
      <c r="B680998" s="78"/>
      <c r="C680998" s="77"/>
    </row>
    <row r="680999" spans="2:3" x14ac:dyDescent="0.25">
      <c r="B680999" s="78"/>
      <c r="C680999" s="77"/>
    </row>
    <row r="681000" spans="2:3" x14ac:dyDescent="0.25">
      <c r="B681000" s="78"/>
      <c r="C681000" s="77"/>
    </row>
    <row r="681001" spans="2:3" x14ac:dyDescent="0.25">
      <c r="B681001" s="78"/>
      <c r="C681001" s="77"/>
    </row>
    <row r="681002" spans="2:3" x14ac:dyDescent="0.25">
      <c r="B681002" s="78"/>
      <c r="C681002" s="77"/>
    </row>
    <row r="681112" spans="2:3" x14ac:dyDescent="0.25">
      <c r="B681112" s="78"/>
      <c r="C681112" s="77"/>
    </row>
    <row r="681113" spans="2:3" x14ac:dyDescent="0.25">
      <c r="B681113" s="78"/>
      <c r="C681113" s="77"/>
    </row>
    <row r="681114" spans="2:3" x14ac:dyDescent="0.25">
      <c r="B681114" s="78"/>
      <c r="C681114" s="77"/>
    </row>
    <row r="681115" spans="2:3" x14ac:dyDescent="0.25">
      <c r="B681115" s="78"/>
      <c r="C681115" s="77"/>
    </row>
    <row r="681116" spans="2:3" x14ac:dyDescent="0.25">
      <c r="B681116" s="78"/>
      <c r="C681116" s="77"/>
    </row>
    <row r="681117" spans="2:3" x14ac:dyDescent="0.25">
      <c r="B681117" s="78"/>
      <c r="C681117" s="77"/>
    </row>
    <row r="681118" spans="2:3" x14ac:dyDescent="0.25">
      <c r="B681118" s="78"/>
      <c r="C681118" s="77"/>
    </row>
    <row r="681119" spans="2:3" x14ac:dyDescent="0.25">
      <c r="B681119" s="78"/>
      <c r="C681119" s="77"/>
    </row>
    <row r="681120" spans="2:3" x14ac:dyDescent="0.25">
      <c r="B681120" s="78"/>
      <c r="C681120" s="77"/>
    </row>
    <row r="681121" spans="2:3" x14ac:dyDescent="0.25">
      <c r="B681121" s="78"/>
      <c r="C681121" s="77"/>
    </row>
    <row r="681122" spans="2:3" x14ac:dyDescent="0.25">
      <c r="B681122" s="78"/>
      <c r="C681122" s="77"/>
    </row>
    <row r="681123" spans="2:3" x14ac:dyDescent="0.25">
      <c r="B681123" s="78"/>
      <c r="C681123" s="77"/>
    </row>
    <row r="681124" spans="2:3" x14ac:dyDescent="0.25">
      <c r="B681124" s="78"/>
      <c r="C681124" s="77"/>
    </row>
    <row r="681234" spans="2:3" x14ac:dyDescent="0.25">
      <c r="B681234" s="78"/>
      <c r="C681234" s="77"/>
    </row>
    <row r="681235" spans="2:3" x14ac:dyDescent="0.25">
      <c r="B681235" s="78"/>
      <c r="C681235" s="77"/>
    </row>
    <row r="681236" spans="2:3" x14ac:dyDescent="0.25">
      <c r="B681236" s="78"/>
      <c r="C681236" s="77"/>
    </row>
    <row r="681237" spans="2:3" x14ac:dyDescent="0.25">
      <c r="B681237" s="78"/>
      <c r="C681237" s="77"/>
    </row>
    <row r="681238" spans="2:3" x14ac:dyDescent="0.25">
      <c r="B681238" s="78"/>
      <c r="C681238" s="77"/>
    </row>
    <row r="681239" spans="2:3" x14ac:dyDescent="0.25">
      <c r="B681239" s="78"/>
      <c r="C681239" s="77"/>
    </row>
    <row r="681240" spans="2:3" x14ac:dyDescent="0.25">
      <c r="B681240" s="78"/>
      <c r="C681240" s="77"/>
    </row>
    <row r="681241" spans="2:3" x14ac:dyDescent="0.25">
      <c r="B681241" s="78"/>
      <c r="C681241" s="77"/>
    </row>
    <row r="681242" spans="2:3" x14ac:dyDescent="0.25">
      <c r="B681242" s="78"/>
      <c r="C681242" s="77"/>
    </row>
    <row r="681243" spans="2:3" x14ac:dyDescent="0.25">
      <c r="B681243" s="78"/>
      <c r="C681243" s="77"/>
    </row>
    <row r="681244" spans="2:3" x14ac:dyDescent="0.25">
      <c r="B681244" s="78"/>
      <c r="C681244" s="77"/>
    </row>
    <row r="681245" spans="2:3" x14ac:dyDescent="0.25">
      <c r="B681245" s="78"/>
      <c r="C681245" s="77"/>
    </row>
    <row r="681246" spans="2:3" x14ac:dyDescent="0.25">
      <c r="B681246" s="78"/>
      <c r="C681246" s="77"/>
    </row>
    <row r="681356" spans="2:3" x14ac:dyDescent="0.25">
      <c r="B681356" s="78"/>
      <c r="C681356" s="77"/>
    </row>
    <row r="681357" spans="2:3" x14ac:dyDescent="0.25">
      <c r="B681357" s="78"/>
      <c r="C681357" s="77"/>
    </row>
    <row r="681358" spans="2:3" x14ac:dyDescent="0.25">
      <c r="B681358" s="78"/>
      <c r="C681358" s="77"/>
    </row>
    <row r="681359" spans="2:3" x14ac:dyDescent="0.25">
      <c r="B681359" s="78"/>
      <c r="C681359" s="77"/>
    </row>
    <row r="681360" spans="2:3" x14ac:dyDescent="0.25">
      <c r="B681360" s="78"/>
      <c r="C681360" s="77"/>
    </row>
    <row r="681361" spans="2:3" x14ac:dyDescent="0.25">
      <c r="B681361" s="78"/>
      <c r="C681361" s="77"/>
    </row>
    <row r="681362" spans="2:3" x14ac:dyDescent="0.25">
      <c r="B681362" s="78"/>
      <c r="C681362" s="77"/>
    </row>
    <row r="681363" spans="2:3" x14ac:dyDescent="0.25">
      <c r="B681363" s="78"/>
      <c r="C681363" s="77"/>
    </row>
    <row r="681364" spans="2:3" x14ac:dyDescent="0.25">
      <c r="B681364" s="78"/>
      <c r="C681364" s="77"/>
    </row>
    <row r="681365" spans="2:3" x14ac:dyDescent="0.25">
      <c r="B681365" s="78"/>
      <c r="C681365" s="77"/>
    </row>
    <row r="681366" spans="2:3" x14ac:dyDescent="0.25">
      <c r="B681366" s="78"/>
      <c r="C681366" s="77"/>
    </row>
    <row r="681367" spans="2:3" x14ac:dyDescent="0.25">
      <c r="B681367" s="78"/>
      <c r="C681367" s="77"/>
    </row>
    <row r="681368" spans="2:3" x14ac:dyDescent="0.25">
      <c r="B681368" s="78"/>
      <c r="C681368" s="77"/>
    </row>
    <row r="681478" spans="2:3" x14ac:dyDescent="0.25">
      <c r="B681478" s="78"/>
      <c r="C681478" s="77"/>
    </row>
    <row r="681479" spans="2:3" x14ac:dyDescent="0.25">
      <c r="B681479" s="78"/>
      <c r="C681479" s="77"/>
    </row>
    <row r="681480" spans="2:3" x14ac:dyDescent="0.25">
      <c r="B681480" s="78"/>
      <c r="C681480" s="77"/>
    </row>
    <row r="681481" spans="2:3" x14ac:dyDescent="0.25">
      <c r="B681481" s="78"/>
      <c r="C681481" s="77"/>
    </row>
    <row r="681482" spans="2:3" x14ac:dyDescent="0.25">
      <c r="B681482" s="78"/>
      <c r="C681482" s="77"/>
    </row>
    <row r="681483" spans="2:3" x14ac:dyDescent="0.25">
      <c r="B681483" s="78"/>
      <c r="C681483" s="77"/>
    </row>
    <row r="681484" spans="2:3" x14ac:dyDescent="0.25">
      <c r="B681484" s="78"/>
      <c r="C681484" s="77"/>
    </row>
    <row r="681485" spans="2:3" x14ac:dyDescent="0.25">
      <c r="B681485" s="78"/>
      <c r="C681485" s="77"/>
    </row>
    <row r="681486" spans="2:3" x14ac:dyDescent="0.25">
      <c r="B681486" s="78"/>
      <c r="C681486" s="77"/>
    </row>
    <row r="681487" spans="2:3" x14ac:dyDescent="0.25">
      <c r="B681487" s="78"/>
      <c r="C681487" s="77"/>
    </row>
    <row r="681488" spans="2:3" x14ac:dyDescent="0.25">
      <c r="B681488" s="78"/>
      <c r="C681488" s="77"/>
    </row>
    <row r="681489" spans="2:3" x14ac:dyDescent="0.25">
      <c r="B681489" s="78"/>
      <c r="C681489" s="77"/>
    </row>
    <row r="681490" spans="2:3" x14ac:dyDescent="0.25">
      <c r="B681490" s="78"/>
      <c r="C681490" s="77"/>
    </row>
    <row r="681600" spans="2:3" x14ac:dyDescent="0.25">
      <c r="B681600" s="78"/>
      <c r="C681600" s="77"/>
    </row>
    <row r="681601" spans="2:3" x14ac:dyDescent="0.25">
      <c r="B681601" s="78"/>
      <c r="C681601" s="77"/>
    </row>
    <row r="681602" spans="2:3" x14ac:dyDescent="0.25">
      <c r="B681602" s="78"/>
      <c r="C681602" s="77"/>
    </row>
    <row r="681603" spans="2:3" x14ac:dyDescent="0.25">
      <c r="B681603" s="78"/>
      <c r="C681603" s="77"/>
    </row>
    <row r="681604" spans="2:3" x14ac:dyDescent="0.25">
      <c r="B681604" s="78"/>
      <c r="C681604" s="77"/>
    </row>
    <row r="681605" spans="2:3" x14ac:dyDescent="0.25">
      <c r="B681605" s="78"/>
      <c r="C681605" s="77"/>
    </row>
    <row r="681606" spans="2:3" x14ac:dyDescent="0.25">
      <c r="B681606" s="78"/>
      <c r="C681606" s="77"/>
    </row>
    <row r="681607" spans="2:3" x14ac:dyDescent="0.25">
      <c r="B681607" s="78"/>
      <c r="C681607" s="77"/>
    </row>
    <row r="681608" spans="2:3" x14ac:dyDescent="0.25">
      <c r="B681608" s="78"/>
      <c r="C681608" s="77"/>
    </row>
    <row r="681609" spans="2:3" x14ac:dyDescent="0.25">
      <c r="B681609" s="78"/>
      <c r="C681609" s="77"/>
    </row>
    <row r="681610" spans="2:3" x14ac:dyDescent="0.25">
      <c r="B681610" s="78"/>
      <c r="C681610" s="77"/>
    </row>
    <row r="681611" spans="2:3" x14ac:dyDescent="0.25">
      <c r="B681611" s="78"/>
      <c r="C681611" s="77"/>
    </row>
    <row r="681612" spans="2:3" x14ac:dyDescent="0.25">
      <c r="B681612" s="78"/>
      <c r="C681612" s="77"/>
    </row>
    <row r="681722" spans="2:3" x14ac:dyDescent="0.25">
      <c r="B681722" s="78"/>
      <c r="C681722" s="77"/>
    </row>
    <row r="681723" spans="2:3" x14ac:dyDescent="0.25">
      <c r="B681723" s="78"/>
      <c r="C681723" s="77"/>
    </row>
    <row r="681724" spans="2:3" x14ac:dyDescent="0.25">
      <c r="B681724" s="78"/>
      <c r="C681724" s="77"/>
    </row>
    <row r="681725" spans="2:3" x14ac:dyDescent="0.25">
      <c r="B681725" s="78"/>
      <c r="C681725" s="77"/>
    </row>
    <row r="681726" spans="2:3" x14ac:dyDescent="0.25">
      <c r="B681726" s="78"/>
      <c r="C681726" s="77"/>
    </row>
    <row r="681727" spans="2:3" x14ac:dyDescent="0.25">
      <c r="B681727" s="78"/>
      <c r="C681727" s="77"/>
    </row>
    <row r="681728" spans="2:3" x14ac:dyDescent="0.25">
      <c r="B681728" s="78"/>
      <c r="C681728" s="77"/>
    </row>
    <row r="681729" spans="2:3" x14ac:dyDescent="0.25">
      <c r="B681729" s="78"/>
      <c r="C681729" s="77"/>
    </row>
    <row r="681730" spans="2:3" x14ac:dyDescent="0.25">
      <c r="B681730" s="78"/>
      <c r="C681730" s="77"/>
    </row>
    <row r="681731" spans="2:3" x14ac:dyDescent="0.25">
      <c r="B681731" s="78"/>
      <c r="C681731" s="77"/>
    </row>
    <row r="681732" spans="2:3" x14ac:dyDescent="0.25">
      <c r="B681732" s="78"/>
      <c r="C681732" s="77"/>
    </row>
    <row r="681733" spans="2:3" x14ac:dyDescent="0.25">
      <c r="B681733" s="78"/>
      <c r="C681733" s="77"/>
    </row>
    <row r="681734" spans="2:3" x14ac:dyDescent="0.25">
      <c r="B681734" s="78"/>
      <c r="C681734" s="77"/>
    </row>
    <row r="681844" spans="2:3" x14ac:dyDescent="0.25">
      <c r="B681844" s="78"/>
      <c r="C681844" s="77"/>
    </row>
    <row r="681845" spans="2:3" x14ac:dyDescent="0.25">
      <c r="B681845" s="78"/>
      <c r="C681845" s="77"/>
    </row>
    <row r="681846" spans="2:3" x14ac:dyDescent="0.25">
      <c r="B681846" s="78"/>
      <c r="C681846" s="77"/>
    </row>
    <row r="681847" spans="2:3" x14ac:dyDescent="0.25">
      <c r="B681847" s="78"/>
      <c r="C681847" s="77"/>
    </row>
    <row r="681848" spans="2:3" x14ac:dyDescent="0.25">
      <c r="B681848" s="78"/>
      <c r="C681848" s="77"/>
    </row>
    <row r="681849" spans="2:3" x14ac:dyDescent="0.25">
      <c r="B681849" s="78"/>
      <c r="C681849" s="77"/>
    </row>
    <row r="681850" spans="2:3" x14ac:dyDescent="0.25">
      <c r="B681850" s="78"/>
      <c r="C681850" s="77"/>
    </row>
    <row r="681851" spans="2:3" x14ac:dyDescent="0.25">
      <c r="B681851" s="78"/>
      <c r="C681851" s="77"/>
    </row>
    <row r="681852" spans="2:3" x14ac:dyDescent="0.25">
      <c r="B681852" s="78"/>
      <c r="C681852" s="77"/>
    </row>
    <row r="681853" spans="2:3" x14ac:dyDescent="0.25">
      <c r="B681853" s="78"/>
      <c r="C681853" s="77"/>
    </row>
    <row r="681854" spans="2:3" x14ac:dyDescent="0.25">
      <c r="B681854" s="78"/>
      <c r="C681854" s="77"/>
    </row>
    <row r="681855" spans="2:3" x14ac:dyDescent="0.25">
      <c r="B681855" s="78"/>
      <c r="C681855" s="77"/>
    </row>
    <row r="681856" spans="2:3" x14ac:dyDescent="0.25">
      <c r="B681856" s="78"/>
      <c r="C681856" s="77"/>
    </row>
    <row r="681966" spans="2:3" x14ac:dyDescent="0.25">
      <c r="B681966" s="78"/>
      <c r="C681966" s="77"/>
    </row>
    <row r="681967" spans="2:3" x14ac:dyDescent="0.25">
      <c r="B681967" s="78"/>
      <c r="C681967" s="77"/>
    </row>
    <row r="681968" spans="2:3" x14ac:dyDescent="0.25">
      <c r="B681968" s="78"/>
      <c r="C681968" s="77"/>
    </row>
    <row r="681969" spans="2:3" x14ac:dyDescent="0.25">
      <c r="B681969" s="78"/>
      <c r="C681969" s="77"/>
    </row>
    <row r="681970" spans="2:3" x14ac:dyDescent="0.25">
      <c r="B681970" s="78"/>
      <c r="C681970" s="77"/>
    </row>
    <row r="681971" spans="2:3" x14ac:dyDescent="0.25">
      <c r="B681971" s="78"/>
      <c r="C681971" s="77"/>
    </row>
    <row r="681972" spans="2:3" x14ac:dyDescent="0.25">
      <c r="B681972" s="78"/>
      <c r="C681972" s="77"/>
    </row>
    <row r="681973" spans="2:3" x14ac:dyDescent="0.25">
      <c r="B681973" s="78"/>
      <c r="C681973" s="77"/>
    </row>
    <row r="681974" spans="2:3" x14ac:dyDescent="0.25">
      <c r="B681974" s="78"/>
      <c r="C681974" s="77"/>
    </row>
    <row r="681975" spans="2:3" x14ac:dyDescent="0.25">
      <c r="B681975" s="78"/>
      <c r="C681975" s="77"/>
    </row>
    <row r="681976" spans="2:3" x14ac:dyDescent="0.25">
      <c r="B681976" s="78"/>
      <c r="C681976" s="77"/>
    </row>
    <row r="681977" spans="2:3" x14ac:dyDescent="0.25">
      <c r="B681977" s="78"/>
      <c r="C681977" s="77"/>
    </row>
    <row r="681978" spans="2:3" x14ac:dyDescent="0.25">
      <c r="B681978" s="78"/>
      <c r="C681978" s="77"/>
    </row>
    <row r="682088" spans="2:3" x14ac:dyDescent="0.25">
      <c r="B682088" s="78"/>
      <c r="C682088" s="77"/>
    </row>
    <row r="682089" spans="2:3" x14ac:dyDescent="0.25">
      <c r="B682089" s="78"/>
      <c r="C682089" s="77"/>
    </row>
    <row r="682090" spans="2:3" x14ac:dyDescent="0.25">
      <c r="B682090" s="78"/>
      <c r="C682090" s="77"/>
    </row>
    <row r="682091" spans="2:3" x14ac:dyDescent="0.25">
      <c r="B682091" s="78"/>
      <c r="C682091" s="77"/>
    </row>
    <row r="682092" spans="2:3" x14ac:dyDescent="0.25">
      <c r="B682092" s="78"/>
      <c r="C682092" s="77"/>
    </row>
    <row r="682093" spans="2:3" x14ac:dyDescent="0.25">
      <c r="B682093" s="78"/>
      <c r="C682093" s="77"/>
    </row>
    <row r="682094" spans="2:3" x14ac:dyDescent="0.25">
      <c r="B682094" s="78"/>
      <c r="C682094" s="77"/>
    </row>
    <row r="682095" spans="2:3" x14ac:dyDescent="0.25">
      <c r="B682095" s="78"/>
      <c r="C682095" s="77"/>
    </row>
    <row r="682096" spans="2:3" x14ac:dyDescent="0.25">
      <c r="B682096" s="78"/>
      <c r="C682096" s="77"/>
    </row>
    <row r="682097" spans="2:3" x14ac:dyDescent="0.25">
      <c r="B682097" s="78"/>
      <c r="C682097" s="77"/>
    </row>
    <row r="682098" spans="2:3" x14ac:dyDescent="0.25">
      <c r="B682098" s="78"/>
      <c r="C682098" s="77"/>
    </row>
    <row r="682099" spans="2:3" x14ac:dyDescent="0.25">
      <c r="B682099" s="78"/>
      <c r="C682099" s="77"/>
    </row>
    <row r="682100" spans="2:3" x14ac:dyDescent="0.25">
      <c r="B682100" s="78"/>
      <c r="C682100" s="77"/>
    </row>
    <row r="682210" spans="2:3" x14ac:dyDescent="0.25">
      <c r="B682210" s="78"/>
      <c r="C682210" s="77"/>
    </row>
    <row r="682211" spans="2:3" x14ac:dyDescent="0.25">
      <c r="B682211" s="78"/>
      <c r="C682211" s="77"/>
    </row>
    <row r="682212" spans="2:3" x14ac:dyDescent="0.25">
      <c r="B682212" s="78"/>
      <c r="C682212" s="77"/>
    </row>
    <row r="682213" spans="2:3" x14ac:dyDescent="0.25">
      <c r="B682213" s="78"/>
      <c r="C682213" s="77"/>
    </row>
    <row r="682214" spans="2:3" x14ac:dyDescent="0.25">
      <c r="B682214" s="78"/>
      <c r="C682214" s="77"/>
    </row>
    <row r="682215" spans="2:3" x14ac:dyDescent="0.25">
      <c r="B682215" s="78"/>
      <c r="C682215" s="77"/>
    </row>
    <row r="682216" spans="2:3" x14ac:dyDescent="0.25">
      <c r="B682216" s="78"/>
      <c r="C682216" s="77"/>
    </row>
    <row r="682217" spans="2:3" x14ac:dyDescent="0.25">
      <c r="B682217" s="78"/>
      <c r="C682217" s="77"/>
    </row>
    <row r="682218" spans="2:3" x14ac:dyDescent="0.25">
      <c r="B682218" s="78"/>
      <c r="C682218" s="77"/>
    </row>
    <row r="682219" spans="2:3" x14ac:dyDescent="0.25">
      <c r="B682219" s="78"/>
      <c r="C682219" s="77"/>
    </row>
    <row r="682220" spans="2:3" x14ac:dyDescent="0.25">
      <c r="B682220" s="78"/>
      <c r="C682220" s="77"/>
    </row>
    <row r="682221" spans="2:3" x14ac:dyDescent="0.25">
      <c r="B682221" s="78"/>
      <c r="C682221" s="77"/>
    </row>
    <row r="682222" spans="2:3" x14ac:dyDescent="0.25">
      <c r="B682222" s="78"/>
      <c r="C682222" s="77"/>
    </row>
    <row r="682332" spans="2:3" x14ac:dyDescent="0.25">
      <c r="B682332" s="78"/>
      <c r="C682332" s="77"/>
    </row>
    <row r="682333" spans="2:3" x14ac:dyDescent="0.25">
      <c r="B682333" s="78"/>
      <c r="C682333" s="77"/>
    </row>
    <row r="682334" spans="2:3" x14ac:dyDescent="0.25">
      <c r="B682334" s="78"/>
      <c r="C682334" s="77"/>
    </row>
    <row r="682335" spans="2:3" x14ac:dyDescent="0.25">
      <c r="B682335" s="78"/>
      <c r="C682335" s="77"/>
    </row>
    <row r="682336" spans="2:3" x14ac:dyDescent="0.25">
      <c r="B682336" s="78"/>
      <c r="C682336" s="77"/>
    </row>
    <row r="682337" spans="2:3" x14ac:dyDescent="0.25">
      <c r="B682337" s="78"/>
      <c r="C682337" s="77"/>
    </row>
    <row r="682338" spans="2:3" x14ac:dyDescent="0.25">
      <c r="B682338" s="78"/>
      <c r="C682338" s="77"/>
    </row>
    <row r="682339" spans="2:3" x14ac:dyDescent="0.25">
      <c r="B682339" s="78"/>
      <c r="C682339" s="77"/>
    </row>
    <row r="682340" spans="2:3" x14ac:dyDescent="0.25">
      <c r="B682340" s="78"/>
      <c r="C682340" s="77"/>
    </row>
    <row r="682341" spans="2:3" x14ac:dyDescent="0.25">
      <c r="B682341" s="78"/>
      <c r="C682341" s="77"/>
    </row>
    <row r="682342" spans="2:3" x14ac:dyDescent="0.25">
      <c r="B682342" s="78"/>
      <c r="C682342" s="77"/>
    </row>
    <row r="682343" spans="2:3" x14ac:dyDescent="0.25">
      <c r="B682343" s="78"/>
      <c r="C682343" s="77"/>
    </row>
    <row r="682344" spans="2:3" x14ac:dyDescent="0.25">
      <c r="B682344" s="78"/>
      <c r="C682344" s="77"/>
    </row>
    <row r="682454" spans="2:3" x14ac:dyDescent="0.25">
      <c r="B682454" s="78"/>
      <c r="C682454" s="77"/>
    </row>
    <row r="682455" spans="2:3" x14ac:dyDescent="0.25">
      <c r="B682455" s="78"/>
      <c r="C682455" s="77"/>
    </row>
    <row r="682456" spans="2:3" x14ac:dyDescent="0.25">
      <c r="B682456" s="78"/>
      <c r="C682456" s="77"/>
    </row>
    <row r="682457" spans="2:3" x14ac:dyDescent="0.25">
      <c r="B682457" s="78"/>
      <c r="C682457" s="77"/>
    </row>
    <row r="682458" spans="2:3" x14ac:dyDescent="0.25">
      <c r="B682458" s="78"/>
      <c r="C682458" s="77"/>
    </row>
    <row r="682459" spans="2:3" x14ac:dyDescent="0.25">
      <c r="B682459" s="78"/>
      <c r="C682459" s="77"/>
    </row>
    <row r="682460" spans="2:3" x14ac:dyDescent="0.25">
      <c r="B682460" s="78"/>
      <c r="C682460" s="77"/>
    </row>
    <row r="682461" spans="2:3" x14ac:dyDescent="0.25">
      <c r="B682461" s="78"/>
      <c r="C682461" s="77"/>
    </row>
    <row r="682462" spans="2:3" x14ac:dyDescent="0.25">
      <c r="B682462" s="78"/>
      <c r="C682462" s="77"/>
    </row>
    <row r="682463" spans="2:3" x14ac:dyDescent="0.25">
      <c r="B682463" s="78"/>
      <c r="C682463" s="77"/>
    </row>
    <row r="682464" spans="2:3" x14ac:dyDescent="0.25">
      <c r="B682464" s="78"/>
      <c r="C682464" s="77"/>
    </row>
    <row r="682465" spans="2:3" x14ac:dyDescent="0.25">
      <c r="B682465" s="78"/>
      <c r="C682465" s="77"/>
    </row>
    <row r="682466" spans="2:3" x14ac:dyDescent="0.25">
      <c r="B682466" s="78"/>
      <c r="C682466" s="77"/>
    </row>
    <row r="682576" spans="2:3" x14ac:dyDescent="0.25">
      <c r="B682576" s="78"/>
      <c r="C682576" s="77"/>
    </row>
    <row r="682577" spans="2:3" x14ac:dyDescent="0.25">
      <c r="B682577" s="78"/>
      <c r="C682577" s="77"/>
    </row>
    <row r="682578" spans="2:3" x14ac:dyDescent="0.25">
      <c r="B682578" s="78"/>
      <c r="C682578" s="77"/>
    </row>
    <row r="682579" spans="2:3" x14ac:dyDescent="0.25">
      <c r="B682579" s="78"/>
      <c r="C682579" s="77"/>
    </row>
    <row r="682580" spans="2:3" x14ac:dyDescent="0.25">
      <c r="B682580" s="78"/>
      <c r="C682580" s="77"/>
    </row>
    <row r="682581" spans="2:3" x14ac:dyDescent="0.25">
      <c r="B682581" s="78"/>
      <c r="C682581" s="77"/>
    </row>
    <row r="682582" spans="2:3" x14ac:dyDescent="0.25">
      <c r="B682582" s="78"/>
      <c r="C682582" s="77"/>
    </row>
    <row r="682583" spans="2:3" x14ac:dyDescent="0.25">
      <c r="B682583" s="78"/>
      <c r="C682583" s="77"/>
    </row>
    <row r="682584" spans="2:3" x14ac:dyDescent="0.25">
      <c r="B682584" s="78"/>
      <c r="C682584" s="77"/>
    </row>
    <row r="682585" spans="2:3" x14ac:dyDescent="0.25">
      <c r="B682585" s="78"/>
      <c r="C682585" s="77"/>
    </row>
    <row r="682586" spans="2:3" x14ac:dyDescent="0.25">
      <c r="B682586" s="78"/>
      <c r="C682586" s="77"/>
    </row>
    <row r="682587" spans="2:3" x14ac:dyDescent="0.25">
      <c r="B682587" s="78"/>
      <c r="C682587" s="77"/>
    </row>
    <row r="682588" spans="2:3" x14ac:dyDescent="0.25">
      <c r="B682588" s="78"/>
      <c r="C682588" s="77"/>
    </row>
    <row r="682698" spans="2:3" x14ac:dyDescent="0.25">
      <c r="B682698" s="78"/>
      <c r="C682698" s="77"/>
    </row>
    <row r="682699" spans="2:3" x14ac:dyDescent="0.25">
      <c r="B682699" s="78"/>
      <c r="C682699" s="77"/>
    </row>
    <row r="682700" spans="2:3" x14ac:dyDescent="0.25">
      <c r="B682700" s="78"/>
      <c r="C682700" s="77"/>
    </row>
    <row r="682701" spans="2:3" x14ac:dyDescent="0.25">
      <c r="B682701" s="78"/>
      <c r="C682701" s="77"/>
    </row>
    <row r="682702" spans="2:3" x14ac:dyDescent="0.25">
      <c r="B682702" s="78"/>
      <c r="C682702" s="77"/>
    </row>
    <row r="682703" spans="2:3" x14ac:dyDescent="0.25">
      <c r="B682703" s="78"/>
      <c r="C682703" s="77"/>
    </row>
    <row r="682704" spans="2:3" x14ac:dyDescent="0.25">
      <c r="B682704" s="78"/>
      <c r="C682704" s="77"/>
    </row>
    <row r="682705" spans="2:3" x14ac:dyDescent="0.25">
      <c r="B682705" s="78"/>
      <c r="C682705" s="77"/>
    </row>
    <row r="682706" spans="2:3" x14ac:dyDescent="0.25">
      <c r="B682706" s="78"/>
      <c r="C682706" s="77"/>
    </row>
    <row r="682707" spans="2:3" x14ac:dyDescent="0.25">
      <c r="B682707" s="78"/>
      <c r="C682707" s="77"/>
    </row>
    <row r="682708" spans="2:3" x14ac:dyDescent="0.25">
      <c r="B682708" s="78"/>
      <c r="C682708" s="77"/>
    </row>
    <row r="682709" spans="2:3" x14ac:dyDescent="0.25">
      <c r="B682709" s="78"/>
      <c r="C682709" s="77"/>
    </row>
    <row r="682710" spans="2:3" x14ac:dyDescent="0.25">
      <c r="B682710" s="78"/>
      <c r="C682710" s="77"/>
    </row>
    <row r="682820" spans="2:3" x14ac:dyDescent="0.25">
      <c r="B682820" s="78"/>
      <c r="C682820" s="77"/>
    </row>
    <row r="682821" spans="2:3" x14ac:dyDescent="0.25">
      <c r="B682821" s="78"/>
      <c r="C682821" s="77"/>
    </row>
    <row r="682822" spans="2:3" x14ac:dyDescent="0.25">
      <c r="B682822" s="78"/>
      <c r="C682822" s="77"/>
    </row>
    <row r="682823" spans="2:3" x14ac:dyDescent="0.25">
      <c r="B682823" s="78"/>
      <c r="C682823" s="77"/>
    </row>
    <row r="682824" spans="2:3" x14ac:dyDescent="0.25">
      <c r="B682824" s="78"/>
      <c r="C682824" s="77"/>
    </row>
    <row r="682825" spans="2:3" x14ac:dyDescent="0.25">
      <c r="B682825" s="78"/>
      <c r="C682825" s="77"/>
    </row>
    <row r="682826" spans="2:3" x14ac:dyDescent="0.25">
      <c r="B682826" s="78"/>
      <c r="C682826" s="77"/>
    </row>
    <row r="682827" spans="2:3" x14ac:dyDescent="0.25">
      <c r="B682827" s="78"/>
      <c r="C682827" s="77"/>
    </row>
    <row r="682828" spans="2:3" x14ac:dyDescent="0.25">
      <c r="B682828" s="78"/>
      <c r="C682828" s="77"/>
    </row>
    <row r="682829" spans="2:3" x14ac:dyDescent="0.25">
      <c r="B682829" s="78"/>
      <c r="C682829" s="77"/>
    </row>
    <row r="682830" spans="2:3" x14ac:dyDescent="0.25">
      <c r="B682830" s="78"/>
      <c r="C682830" s="77"/>
    </row>
    <row r="682831" spans="2:3" x14ac:dyDescent="0.25">
      <c r="B682831" s="78"/>
      <c r="C682831" s="77"/>
    </row>
    <row r="682832" spans="2:3" x14ac:dyDescent="0.25">
      <c r="B682832" s="78"/>
      <c r="C682832" s="77"/>
    </row>
    <row r="682942" spans="2:3" x14ac:dyDescent="0.25">
      <c r="B682942" s="78"/>
      <c r="C682942" s="77"/>
    </row>
    <row r="682943" spans="2:3" x14ac:dyDescent="0.25">
      <c r="B682943" s="78"/>
      <c r="C682943" s="77"/>
    </row>
    <row r="682944" spans="2:3" x14ac:dyDescent="0.25">
      <c r="B682944" s="78"/>
      <c r="C682944" s="77"/>
    </row>
    <row r="682945" spans="2:3" x14ac:dyDescent="0.25">
      <c r="B682945" s="78"/>
      <c r="C682945" s="77"/>
    </row>
    <row r="682946" spans="2:3" x14ac:dyDescent="0.25">
      <c r="B682946" s="78"/>
      <c r="C682946" s="77"/>
    </row>
    <row r="682947" spans="2:3" x14ac:dyDescent="0.25">
      <c r="B682947" s="78"/>
      <c r="C682947" s="77"/>
    </row>
    <row r="682948" spans="2:3" x14ac:dyDescent="0.25">
      <c r="B682948" s="78"/>
      <c r="C682948" s="77"/>
    </row>
    <row r="682949" spans="2:3" x14ac:dyDescent="0.25">
      <c r="B682949" s="78"/>
      <c r="C682949" s="77"/>
    </row>
    <row r="682950" spans="2:3" x14ac:dyDescent="0.25">
      <c r="B682950" s="78"/>
      <c r="C682950" s="77"/>
    </row>
    <row r="682951" spans="2:3" x14ac:dyDescent="0.25">
      <c r="B682951" s="78"/>
      <c r="C682951" s="77"/>
    </row>
    <row r="682952" spans="2:3" x14ac:dyDescent="0.25">
      <c r="B682952" s="78"/>
      <c r="C682952" s="77"/>
    </row>
    <row r="682953" spans="2:3" x14ac:dyDescent="0.25">
      <c r="B682953" s="78"/>
      <c r="C682953" s="77"/>
    </row>
    <row r="682954" spans="2:3" x14ac:dyDescent="0.25">
      <c r="B682954" s="78"/>
      <c r="C682954" s="77"/>
    </row>
    <row r="683064" spans="2:3" x14ac:dyDescent="0.25">
      <c r="B683064" s="78"/>
      <c r="C683064" s="77"/>
    </row>
    <row r="683065" spans="2:3" x14ac:dyDescent="0.25">
      <c r="B683065" s="78"/>
      <c r="C683065" s="77"/>
    </row>
    <row r="683066" spans="2:3" x14ac:dyDescent="0.25">
      <c r="B683066" s="78"/>
      <c r="C683066" s="77"/>
    </row>
    <row r="683067" spans="2:3" x14ac:dyDescent="0.25">
      <c r="B683067" s="78"/>
      <c r="C683067" s="77"/>
    </row>
    <row r="683068" spans="2:3" x14ac:dyDescent="0.25">
      <c r="B683068" s="78"/>
      <c r="C683068" s="77"/>
    </row>
    <row r="683069" spans="2:3" x14ac:dyDescent="0.25">
      <c r="B683069" s="78"/>
      <c r="C683069" s="77"/>
    </row>
    <row r="683070" spans="2:3" x14ac:dyDescent="0.25">
      <c r="B683070" s="78"/>
      <c r="C683070" s="77"/>
    </row>
    <row r="683071" spans="2:3" x14ac:dyDescent="0.25">
      <c r="B683071" s="78"/>
      <c r="C683071" s="77"/>
    </row>
    <row r="683072" spans="2:3" x14ac:dyDescent="0.25">
      <c r="B683072" s="78"/>
      <c r="C683072" s="77"/>
    </row>
    <row r="683073" spans="2:3" x14ac:dyDescent="0.25">
      <c r="B683073" s="78"/>
      <c r="C683073" s="77"/>
    </row>
    <row r="683074" spans="2:3" x14ac:dyDescent="0.25">
      <c r="B683074" s="78"/>
      <c r="C683074" s="77"/>
    </row>
    <row r="683075" spans="2:3" x14ac:dyDescent="0.25">
      <c r="B683075" s="78"/>
      <c r="C683075" s="77"/>
    </row>
    <row r="683076" spans="2:3" x14ac:dyDescent="0.25">
      <c r="B683076" s="78"/>
      <c r="C683076" s="77"/>
    </row>
    <row r="683186" spans="2:3" x14ac:dyDescent="0.25">
      <c r="B683186" s="78"/>
      <c r="C683186" s="77"/>
    </row>
    <row r="683187" spans="2:3" x14ac:dyDescent="0.25">
      <c r="B683187" s="78"/>
      <c r="C683187" s="77"/>
    </row>
    <row r="683188" spans="2:3" x14ac:dyDescent="0.25">
      <c r="B683188" s="78"/>
      <c r="C683188" s="77"/>
    </row>
    <row r="683189" spans="2:3" x14ac:dyDescent="0.25">
      <c r="B683189" s="78"/>
      <c r="C683189" s="77"/>
    </row>
    <row r="683190" spans="2:3" x14ac:dyDescent="0.25">
      <c r="B683190" s="78"/>
      <c r="C683190" s="77"/>
    </row>
    <row r="683191" spans="2:3" x14ac:dyDescent="0.25">
      <c r="B683191" s="78"/>
      <c r="C683191" s="77"/>
    </row>
    <row r="683192" spans="2:3" x14ac:dyDescent="0.25">
      <c r="B683192" s="78"/>
      <c r="C683192" s="77"/>
    </row>
    <row r="683193" spans="2:3" x14ac:dyDescent="0.25">
      <c r="B683193" s="78"/>
      <c r="C683193" s="77"/>
    </row>
    <row r="683194" spans="2:3" x14ac:dyDescent="0.25">
      <c r="B683194" s="78"/>
      <c r="C683194" s="77"/>
    </row>
    <row r="683195" spans="2:3" x14ac:dyDescent="0.25">
      <c r="B683195" s="78"/>
      <c r="C683195" s="77"/>
    </row>
    <row r="683196" spans="2:3" x14ac:dyDescent="0.25">
      <c r="B683196" s="78"/>
      <c r="C683196" s="77"/>
    </row>
    <row r="683197" spans="2:3" x14ac:dyDescent="0.25">
      <c r="B683197" s="78"/>
      <c r="C683197" s="77"/>
    </row>
    <row r="683198" spans="2:3" x14ac:dyDescent="0.25">
      <c r="B683198" s="78"/>
      <c r="C683198" s="77"/>
    </row>
    <row r="683308" spans="2:3" x14ac:dyDescent="0.25">
      <c r="B683308" s="78"/>
      <c r="C683308" s="77"/>
    </row>
    <row r="683309" spans="2:3" x14ac:dyDescent="0.25">
      <c r="B683309" s="78"/>
      <c r="C683309" s="77"/>
    </row>
    <row r="683310" spans="2:3" x14ac:dyDescent="0.25">
      <c r="B683310" s="78"/>
      <c r="C683310" s="77"/>
    </row>
    <row r="683311" spans="2:3" x14ac:dyDescent="0.25">
      <c r="B683311" s="78"/>
      <c r="C683311" s="77"/>
    </row>
    <row r="683312" spans="2:3" x14ac:dyDescent="0.25">
      <c r="B683312" s="78"/>
      <c r="C683312" s="77"/>
    </row>
    <row r="683313" spans="2:3" x14ac:dyDescent="0.25">
      <c r="B683313" s="78"/>
      <c r="C683313" s="77"/>
    </row>
    <row r="683314" spans="2:3" x14ac:dyDescent="0.25">
      <c r="B683314" s="78"/>
      <c r="C683314" s="77"/>
    </row>
    <row r="683315" spans="2:3" x14ac:dyDescent="0.25">
      <c r="B683315" s="78"/>
      <c r="C683315" s="77"/>
    </row>
    <row r="683316" spans="2:3" x14ac:dyDescent="0.25">
      <c r="B683316" s="78"/>
      <c r="C683316" s="77"/>
    </row>
    <row r="683317" spans="2:3" x14ac:dyDescent="0.25">
      <c r="B683317" s="78"/>
      <c r="C683317" s="77"/>
    </row>
    <row r="683318" spans="2:3" x14ac:dyDescent="0.25">
      <c r="B683318" s="78"/>
      <c r="C683318" s="77"/>
    </row>
    <row r="683319" spans="2:3" x14ac:dyDescent="0.25">
      <c r="B683319" s="78"/>
      <c r="C683319" s="77"/>
    </row>
    <row r="683320" spans="2:3" x14ac:dyDescent="0.25">
      <c r="B683320" s="78"/>
      <c r="C683320" s="77"/>
    </row>
    <row r="683430" spans="2:3" x14ac:dyDescent="0.25">
      <c r="B683430" s="78"/>
      <c r="C683430" s="77"/>
    </row>
    <row r="683431" spans="2:3" x14ac:dyDescent="0.25">
      <c r="B683431" s="78"/>
      <c r="C683431" s="77"/>
    </row>
    <row r="683432" spans="2:3" x14ac:dyDescent="0.25">
      <c r="B683432" s="78"/>
      <c r="C683432" s="77"/>
    </row>
    <row r="683433" spans="2:3" x14ac:dyDescent="0.25">
      <c r="B683433" s="78"/>
      <c r="C683433" s="77"/>
    </row>
    <row r="683434" spans="2:3" x14ac:dyDescent="0.25">
      <c r="B683434" s="78"/>
      <c r="C683434" s="77"/>
    </row>
    <row r="683435" spans="2:3" x14ac:dyDescent="0.25">
      <c r="B683435" s="78"/>
      <c r="C683435" s="77"/>
    </row>
    <row r="683436" spans="2:3" x14ac:dyDescent="0.25">
      <c r="B683436" s="78"/>
      <c r="C683436" s="77"/>
    </row>
    <row r="683437" spans="2:3" x14ac:dyDescent="0.25">
      <c r="B683437" s="78"/>
      <c r="C683437" s="77"/>
    </row>
    <row r="683438" spans="2:3" x14ac:dyDescent="0.25">
      <c r="B683438" s="78"/>
      <c r="C683438" s="77"/>
    </row>
    <row r="683439" spans="2:3" x14ac:dyDescent="0.25">
      <c r="B683439" s="78"/>
      <c r="C683439" s="77"/>
    </row>
    <row r="683440" spans="2:3" x14ac:dyDescent="0.25">
      <c r="B683440" s="78"/>
      <c r="C683440" s="77"/>
    </row>
    <row r="683441" spans="2:3" x14ac:dyDescent="0.25">
      <c r="B683441" s="78"/>
      <c r="C683441" s="77"/>
    </row>
    <row r="683442" spans="2:3" x14ac:dyDescent="0.25">
      <c r="B683442" s="78"/>
      <c r="C683442" s="77"/>
    </row>
    <row r="683552" spans="2:3" x14ac:dyDescent="0.25">
      <c r="B683552" s="78"/>
      <c r="C683552" s="77"/>
    </row>
    <row r="683553" spans="2:3" x14ac:dyDescent="0.25">
      <c r="B683553" s="78"/>
      <c r="C683553" s="77"/>
    </row>
    <row r="683554" spans="2:3" x14ac:dyDescent="0.25">
      <c r="B683554" s="78"/>
      <c r="C683554" s="77"/>
    </row>
    <row r="683555" spans="2:3" x14ac:dyDescent="0.25">
      <c r="B683555" s="78"/>
      <c r="C683555" s="77"/>
    </row>
    <row r="683556" spans="2:3" x14ac:dyDescent="0.25">
      <c r="B683556" s="78"/>
      <c r="C683556" s="77"/>
    </row>
    <row r="683557" spans="2:3" x14ac:dyDescent="0.25">
      <c r="B683557" s="78"/>
      <c r="C683557" s="77"/>
    </row>
    <row r="683558" spans="2:3" x14ac:dyDescent="0.25">
      <c r="B683558" s="78"/>
      <c r="C683558" s="77"/>
    </row>
    <row r="683559" spans="2:3" x14ac:dyDescent="0.25">
      <c r="B683559" s="78"/>
      <c r="C683559" s="77"/>
    </row>
    <row r="683560" spans="2:3" x14ac:dyDescent="0.25">
      <c r="B683560" s="78"/>
      <c r="C683560" s="77"/>
    </row>
    <row r="683561" spans="2:3" x14ac:dyDescent="0.25">
      <c r="B683561" s="78"/>
      <c r="C683561" s="77"/>
    </row>
    <row r="683562" spans="2:3" x14ac:dyDescent="0.25">
      <c r="B683562" s="78"/>
      <c r="C683562" s="77"/>
    </row>
    <row r="683563" spans="2:3" x14ac:dyDescent="0.25">
      <c r="B683563" s="78"/>
      <c r="C683563" s="77"/>
    </row>
    <row r="683564" spans="2:3" x14ac:dyDescent="0.25">
      <c r="B683564" s="78"/>
      <c r="C683564" s="77"/>
    </row>
    <row r="683674" spans="2:3" x14ac:dyDescent="0.25">
      <c r="B683674" s="78"/>
      <c r="C683674" s="77"/>
    </row>
    <row r="683675" spans="2:3" x14ac:dyDescent="0.25">
      <c r="B683675" s="78"/>
      <c r="C683675" s="77"/>
    </row>
    <row r="683676" spans="2:3" x14ac:dyDescent="0.25">
      <c r="B683676" s="78"/>
      <c r="C683676" s="77"/>
    </row>
    <row r="683677" spans="2:3" x14ac:dyDescent="0.25">
      <c r="B683677" s="78"/>
      <c r="C683677" s="77"/>
    </row>
    <row r="683678" spans="2:3" x14ac:dyDescent="0.25">
      <c r="B683678" s="78"/>
      <c r="C683678" s="77"/>
    </row>
    <row r="683679" spans="2:3" x14ac:dyDescent="0.25">
      <c r="B683679" s="78"/>
      <c r="C683679" s="77"/>
    </row>
    <row r="683680" spans="2:3" x14ac:dyDescent="0.25">
      <c r="B683680" s="78"/>
      <c r="C683680" s="77"/>
    </row>
    <row r="683681" spans="2:3" x14ac:dyDescent="0.25">
      <c r="B683681" s="78"/>
      <c r="C683681" s="77"/>
    </row>
    <row r="683682" spans="2:3" x14ac:dyDescent="0.25">
      <c r="B683682" s="78"/>
      <c r="C683682" s="77"/>
    </row>
    <row r="683683" spans="2:3" x14ac:dyDescent="0.25">
      <c r="B683683" s="78"/>
      <c r="C683683" s="77"/>
    </row>
    <row r="683684" spans="2:3" x14ac:dyDescent="0.25">
      <c r="B683684" s="78"/>
      <c r="C683684" s="77"/>
    </row>
    <row r="683685" spans="2:3" x14ac:dyDescent="0.25">
      <c r="B683685" s="78"/>
      <c r="C683685" s="77"/>
    </row>
    <row r="683686" spans="2:3" x14ac:dyDescent="0.25">
      <c r="B683686" s="78"/>
      <c r="C683686" s="77"/>
    </row>
    <row r="683796" spans="2:3" x14ac:dyDescent="0.25">
      <c r="B683796" s="78"/>
      <c r="C683796" s="77"/>
    </row>
    <row r="683797" spans="2:3" x14ac:dyDescent="0.25">
      <c r="B683797" s="78"/>
      <c r="C683797" s="77"/>
    </row>
    <row r="683798" spans="2:3" x14ac:dyDescent="0.25">
      <c r="B683798" s="78"/>
      <c r="C683798" s="77"/>
    </row>
    <row r="683799" spans="2:3" x14ac:dyDescent="0.25">
      <c r="B683799" s="78"/>
      <c r="C683799" s="77"/>
    </row>
    <row r="683800" spans="2:3" x14ac:dyDescent="0.25">
      <c r="B683800" s="78"/>
      <c r="C683800" s="77"/>
    </row>
    <row r="683801" spans="2:3" x14ac:dyDescent="0.25">
      <c r="B683801" s="78"/>
      <c r="C683801" s="77"/>
    </row>
    <row r="683802" spans="2:3" x14ac:dyDescent="0.25">
      <c r="B683802" s="78"/>
      <c r="C683802" s="77"/>
    </row>
    <row r="683803" spans="2:3" x14ac:dyDescent="0.25">
      <c r="B683803" s="78"/>
      <c r="C683803" s="77"/>
    </row>
    <row r="683804" spans="2:3" x14ac:dyDescent="0.25">
      <c r="B683804" s="78"/>
      <c r="C683804" s="77"/>
    </row>
    <row r="683805" spans="2:3" x14ac:dyDescent="0.25">
      <c r="B683805" s="78"/>
      <c r="C683805" s="77"/>
    </row>
    <row r="683806" spans="2:3" x14ac:dyDescent="0.25">
      <c r="B683806" s="78"/>
      <c r="C683806" s="77"/>
    </row>
    <row r="683807" spans="2:3" x14ac:dyDescent="0.25">
      <c r="B683807" s="78"/>
      <c r="C683807" s="77"/>
    </row>
    <row r="683808" spans="2:3" x14ac:dyDescent="0.25">
      <c r="B683808" s="78"/>
      <c r="C683808" s="77"/>
    </row>
    <row r="683918" spans="2:3" x14ac:dyDescent="0.25">
      <c r="B683918" s="78"/>
      <c r="C683918" s="77"/>
    </row>
    <row r="683919" spans="2:3" x14ac:dyDescent="0.25">
      <c r="B683919" s="78"/>
      <c r="C683919" s="77"/>
    </row>
    <row r="683920" spans="2:3" x14ac:dyDescent="0.25">
      <c r="B683920" s="78"/>
      <c r="C683920" s="77"/>
    </row>
    <row r="683921" spans="2:3" x14ac:dyDescent="0.25">
      <c r="B683921" s="78"/>
      <c r="C683921" s="77"/>
    </row>
    <row r="683922" spans="2:3" x14ac:dyDescent="0.25">
      <c r="B683922" s="78"/>
      <c r="C683922" s="77"/>
    </row>
    <row r="683923" spans="2:3" x14ac:dyDescent="0.25">
      <c r="B683923" s="78"/>
      <c r="C683923" s="77"/>
    </row>
    <row r="683924" spans="2:3" x14ac:dyDescent="0.25">
      <c r="B683924" s="78"/>
      <c r="C683924" s="77"/>
    </row>
    <row r="683925" spans="2:3" x14ac:dyDescent="0.25">
      <c r="B683925" s="78"/>
      <c r="C683925" s="77"/>
    </row>
    <row r="683926" spans="2:3" x14ac:dyDescent="0.25">
      <c r="B683926" s="78"/>
      <c r="C683926" s="77"/>
    </row>
    <row r="683927" spans="2:3" x14ac:dyDescent="0.25">
      <c r="B683927" s="78"/>
      <c r="C683927" s="77"/>
    </row>
    <row r="683928" spans="2:3" x14ac:dyDescent="0.25">
      <c r="B683928" s="78"/>
      <c r="C683928" s="77"/>
    </row>
    <row r="683929" spans="2:3" x14ac:dyDescent="0.25">
      <c r="B683929" s="78"/>
      <c r="C683929" s="77"/>
    </row>
    <row r="683930" spans="2:3" x14ac:dyDescent="0.25">
      <c r="B683930" s="78"/>
      <c r="C683930" s="77"/>
    </row>
    <row r="684040" spans="2:3" x14ac:dyDescent="0.25">
      <c r="B684040" s="78"/>
      <c r="C684040" s="77"/>
    </row>
    <row r="684041" spans="2:3" x14ac:dyDescent="0.25">
      <c r="B684041" s="78"/>
      <c r="C684041" s="77"/>
    </row>
    <row r="684042" spans="2:3" x14ac:dyDescent="0.25">
      <c r="B684042" s="78"/>
      <c r="C684042" s="77"/>
    </row>
    <row r="684043" spans="2:3" x14ac:dyDescent="0.25">
      <c r="B684043" s="78"/>
      <c r="C684043" s="77"/>
    </row>
    <row r="684044" spans="2:3" x14ac:dyDescent="0.25">
      <c r="B684044" s="78"/>
      <c r="C684044" s="77"/>
    </row>
    <row r="684045" spans="2:3" x14ac:dyDescent="0.25">
      <c r="B684045" s="78"/>
      <c r="C684045" s="77"/>
    </row>
    <row r="684046" spans="2:3" x14ac:dyDescent="0.25">
      <c r="B684046" s="78"/>
      <c r="C684046" s="77"/>
    </row>
    <row r="684047" spans="2:3" x14ac:dyDescent="0.25">
      <c r="B684047" s="78"/>
      <c r="C684047" s="77"/>
    </row>
    <row r="684048" spans="2:3" x14ac:dyDescent="0.25">
      <c r="B684048" s="78"/>
      <c r="C684048" s="77"/>
    </row>
    <row r="684049" spans="2:3" x14ac:dyDescent="0.25">
      <c r="B684049" s="78"/>
      <c r="C684049" s="77"/>
    </row>
    <row r="684050" spans="2:3" x14ac:dyDescent="0.25">
      <c r="B684050" s="78"/>
      <c r="C684050" s="77"/>
    </row>
    <row r="684051" spans="2:3" x14ac:dyDescent="0.25">
      <c r="B684051" s="78"/>
      <c r="C684051" s="77"/>
    </row>
    <row r="684052" spans="2:3" x14ac:dyDescent="0.25">
      <c r="B684052" s="78"/>
      <c r="C684052" s="77"/>
    </row>
    <row r="684162" spans="2:3" x14ac:dyDescent="0.25">
      <c r="B684162" s="78"/>
      <c r="C684162" s="77"/>
    </row>
    <row r="684163" spans="2:3" x14ac:dyDescent="0.25">
      <c r="B684163" s="78"/>
      <c r="C684163" s="77"/>
    </row>
    <row r="684164" spans="2:3" x14ac:dyDescent="0.25">
      <c r="B684164" s="78"/>
      <c r="C684164" s="77"/>
    </row>
    <row r="684165" spans="2:3" x14ac:dyDescent="0.25">
      <c r="B684165" s="78"/>
      <c r="C684165" s="77"/>
    </row>
    <row r="684166" spans="2:3" x14ac:dyDescent="0.25">
      <c r="B684166" s="78"/>
      <c r="C684166" s="77"/>
    </row>
    <row r="684167" spans="2:3" x14ac:dyDescent="0.25">
      <c r="B684167" s="78"/>
      <c r="C684167" s="77"/>
    </row>
    <row r="684168" spans="2:3" x14ac:dyDescent="0.25">
      <c r="B684168" s="78"/>
      <c r="C684168" s="77"/>
    </row>
    <row r="684169" spans="2:3" x14ac:dyDescent="0.25">
      <c r="B684169" s="78"/>
      <c r="C684169" s="77"/>
    </row>
    <row r="684170" spans="2:3" x14ac:dyDescent="0.25">
      <c r="B684170" s="78"/>
      <c r="C684170" s="77"/>
    </row>
    <row r="684171" spans="2:3" x14ac:dyDescent="0.25">
      <c r="B684171" s="78"/>
      <c r="C684171" s="77"/>
    </row>
    <row r="684172" spans="2:3" x14ac:dyDescent="0.25">
      <c r="B684172" s="78"/>
      <c r="C684172" s="77"/>
    </row>
    <row r="684173" spans="2:3" x14ac:dyDescent="0.25">
      <c r="B684173" s="78"/>
      <c r="C684173" s="77"/>
    </row>
    <row r="684174" spans="2:3" x14ac:dyDescent="0.25">
      <c r="B684174" s="78"/>
      <c r="C684174" s="77"/>
    </row>
    <row r="684284" spans="2:3" x14ac:dyDescent="0.25">
      <c r="B684284" s="78"/>
      <c r="C684284" s="77"/>
    </row>
    <row r="684285" spans="2:3" x14ac:dyDescent="0.25">
      <c r="B684285" s="78"/>
      <c r="C684285" s="77"/>
    </row>
    <row r="684286" spans="2:3" x14ac:dyDescent="0.25">
      <c r="B684286" s="78"/>
      <c r="C684286" s="77"/>
    </row>
    <row r="684287" spans="2:3" x14ac:dyDescent="0.25">
      <c r="B684287" s="78"/>
      <c r="C684287" s="77"/>
    </row>
    <row r="684288" spans="2:3" x14ac:dyDescent="0.25">
      <c r="B684288" s="78"/>
      <c r="C684288" s="77"/>
    </row>
    <row r="684289" spans="2:3" x14ac:dyDescent="0.25">
      <c r="B684289" s="78"/>
      <c r="C684289" s="77"/>
    </row>
    <row r="684290" spans="2:3" x14ac:dyDescent="0.25">
      <c r="B684290" s="78"/>
      <c r="C684290" s="77"/>
    </row>
    <row r="684291" spans="2:3" x14ac:dyDescent="0.25">
      <c r="B684291" s="78"/>
      <c r="C684291" s="77"/>
    </row>
    <row r="684292" spans="2:3" x14ac:dyDescent="0.25">
      <c r="B684292" s="78"/>
      <c r="C684292" s="77"/>
    </row>
    <row r="684293" spans="2:3" x14ac:dyDescent="0.25">
      <c r="B684293" s="78"/>
      <c r="C684293" s="77"/>
    </row>
    <row r="684294" spans="2:3" x14ac:dyDescent="0.25">
      <c r="B684294" s="78"/>
      <c r="C684294" s="77"/>
    </row>
    <row r="684295" spans="2:3" x14ac:dyDescent="0.25">
      <c r="B684295" s="78"/>
      <c r="C684295" s="77"/>
    </row>
    <row r="684296" spans="2:3" x14ac:dyDescent="0.25">
      <c r="B684296" s="78"/>
      <c r="C684296" s="77"/>
    </row>
    <row r="684406" spans="2:3" x14ac:dyDescent="0.25">
      <c r="B684406" s="78"/>
      <c r="C684406" s="77"/>
    </row>
    <row r="684407" spans="2:3" x14ac:dyDescent="0.25">
      <c r="B684407" s="78"/>
      <c r="C684407" s="77"/>
    </row>
    <row r="684408" spans="2:3" x14ac:dyDescent="0.25">
      <c r="B684408" s="78"/>
      <c r="C684408" s="77"/>
    </row>
    <row r="684409" spans="2:3" x14ac:dyDescent="0.25">
      <c r="B684409" s="78"/>
      <c r="C684409" s="77"/>
    </row>
    <row r="684410" spans="2:3" x14ac:dyDescent="0.25">
      <c r="B684410" s="78"/>
      <c r="C684410" s="77"/>
    </row>
    <row r="684411" spans="2:3" x14ac:dyDescent="0.25">
      <c r="B684411" s="78"/>
      <c r="C684411" s="77"/>
    </row>
    <row r="684412" spans="2:3" x14ac:dyDescent="0.25">
      <c r="B684412" s="78"/>
      <c r="C684412" s="77"/>
    </row>
    <row r="684413" spans="2:3" x14ac:dyDescent="0.25">
      <c r="B684413" s="78"/>
      <c r="C684413" s="77"/>
    </row>
    <row r="684414" spans="2:3" x14ac:dyDescent="0.25">
      <c r="B684414" s="78"/>
      <c r="C684414" s="77"/>
    </row>
    <row r="684415" spans="2:3" x14ac:dyDescent="0.25">
      <c r="B684415" s="78"/>
      <c r="C684415" s="77"/>
    </row>
    <row r="684416" spans="2:3" x14ac:dyDescent="0.25">
      <c r="B684416" s="78"/>
      <c r="C684416" s="77"/>
    </row>
    <row r="684417" spans="2:3" x14ac:dyDescent="0.25">
      <c r="B684417" s="78"/>
      <c r="C684417" s="77"/>
    </row>
    <row r="684418" spans="2:3" x14ac:dyDescent="0.25">
      <c r="B684418" s="78"/>
      <c r="C684418" s="77"/>
    </row>
    <row r="684528" spans="2:3" x14ac:dyDescent="0.25">
      <c r="B684528" s="78"/>
      <c r="C684528" s="77"/>
    </row>
    <row r="684529" spans="2:3" x14ac:dyDescent="0.25">
      <c r="B684529" s="78"/>
      <c r="C684529" s="77"/>
    </row>
    <row r="684530" spans="2:3" x14ac:dyDescent="0.25">
      <c r="B684530" s="78"/>
      <c r="C684530" s="77"/>
    </row>
    <row r="684531" spans="2:3" x14ac:dyDescent="0.25">
      <c r="B684531" s="78"/>
      <c r="C684531" s="77"/>
    </row>
    <row r="684532" spans="2:3" x14ac:dyDescent="0.25">
      <c r="B684532" s="78"/>
      <c r="C684532" s="77"/>
    </row>
    <row r="684533" spans="2:3" x14ac:dyDescent="0.25">
      <c r="B684533" s="78"/>
      <c r="C684533" s="77"/>
    </row>
    <row r="684534" spans="2:3" x14ac:dyDescent="0.25">
      <c r="B684534" s="78"/>
      <c r="C684534" s="77"/>
    </row>
    <row r="684535" spans="2:3" x14ac:dyDescent="0.25">
      <c r="B684535" s="78"/>
      <c r="C684535" s="77"/>
    </row>
    <row r="684536" spans="2:3" x14ac:dyDescent="0.25">
      <c r="B684536" s="78"/>
      <c r="C684536" s="77"/>
    </row>
    <row r="684537" spans="2:3" x14ac:dyDescent="0.25">
      <c r="B684537" s="78"/>
      <c r="C684537" s="77"/>
    </row>
    <row r="684538" spans="2:3" x14ac:dyDescent="0.25">
      <c r="B684538" s="78"/>
      <c r="C684538" s="77"/>
    </row>
    <row r="684539" spans="2:3" x14ac:dyDescent="0.25">
      <c r="B684539" s="78"/>
      <c r="C684539" s="77"/>
    </row>
    <row r="684540" spans="2:3" x14ac:dyDescent="0.25">
      <c r="B684540" s="78"/>
      <c r="C684540" s="77"/>
    </row>
    <row r="684650" spans="2:3" x14ac:dyDescent="0.25">
      <c r="B684650" s="78"/>
      <c r="C684650" s="77"/>
    </row>
    <row r="684651" spans="2:3" x14ac:dyDescent="0.25">
      <c r="B684651" s="78"/>
      <c r="C684651" s="77"/>
    </row>
    <row r="684652" spans="2:3" x14ac:dyDescent="0.25">
      <c r="B684652" s="78"/>
      <c r="C684652" s="77"/>
    </row>
    <row r="684653" spans="2:3" x14ac:dyDescent="0.25">
      <c r="B684653" s="78"/>
      <c r="C684653" s="77"/>
    </row>
    <row r="684654" spans="2:3" x14ac:dyDescent="0.25">
      <c r="B684654" s="78"/>
      <c r="C684654" s="77"/>
    </row>
    <row r="684655" spans="2:3" x14ac:dyDescent="0.25">
      <c r="B684655" s="78"/>
      <c r="C684655" s="77"/>
    </row>
    <row r="684656" spans="2:3" x14ac:dyDescent="0.25">
      <c r="B684656" s="78"/>
      <c r="C684656" s="77"/>
    </row>
    <row r="684657" spans="2:3" x14ac:dyDescent="0.25">
      <c r="B684657" s="78"/>
      <c r="C684657" s="77"/>
    </row>
    <row r="684658" spans="2:3" x14ac:dyDescent="0.25">
      <c r="B684658" s="78"/>
      <c r="C684658" s="77"/>
    </row>
    <row r="684659" spans="2:3" x14ac:dyDescent="0.25">
      <c r="B684659" s="78"/>
      <c r="C684659" s="77"/>
    </row>
    <row r="684660" spans="2:3" x14ac:dyDescent="0.25">
      <c r="B684660" s="78"/>
      <c r="C684660" s="77"/>
    </row>
    <row r="684661" spans="2:3" x14ac:dyDescent="0.25">
      <c r="B684661" s="78"/>
      <c r="C684661" s="77"/>
    </row>
    <row r="684662" spans="2:3" x14ac:dyDescent="0.25">
      <c r="B684662" s="78"/>
      <c r="C684662" s="77"/>
    </row>
    <row r="684772" spans="2:3" x14ac:dyDescent="0.25">
      <c r="B684772" s="78"/>
      <c r="C684772" s="77"/>
    </row>
    <row r="684773" spans="2:3" x14ac:dyDescent="0.25">
      <c r="B684773" s="78"/>
      <c r="C684773" s="77"/>
    </row>
    <row r="684774" spans="2:3" x14ac:dyDescent="0.25">
      <c r="B684774" s="78"/>
      <c r="C684774" s="77"/>
    </row>
    <row r="684775" spans="2:3" x14ac:dyDescent="0.25">
      <c r="B684775" s="78"/>
      <c r="C684775" s="77"/>
    </row>
    <row r="684776" spans="2:3" x14ac:dyDescent="0.25">
      <c r="B684776" s="78"/>
      <c r="C684776" s="77"/>
    </row>
    <row r="684777" spans="2:3" x14ac:dyDescent="0.25">
      <c r="B684777" s="78"/>
      <c r="C684777" s="77"/>
    </row>
    <row r="684778" spans="2:3" x14ac:dyDescent="0.25">
      <c r="B684778" s="78"/>
      <c r="C684778" s="77"/>
    </row>
    <row r="684779" spans="2:3" x14ac:dyDescent="0.25">
      <c r="B684779" s="78"/>
      <c r="C684779" s="77"/>
    </row>
    <row r="684780" spans="2:3" x14ac:dyDescent="0.25">
      <c r="B684780" s="78"/>
      <c r="C684780" s="77"/>
    </row>
    <row r="684781" spans="2:3" x14ac:dyDescent="0.25">
      <c r="B684781" s="78"/>
      <c r="C684781" s="77"/>
    </row>
    <row r="684782" spans="2:3" x14ac:dyDescent="0.25">
      <c r="B684782" s="78"/>
      <c r="C684782" s="77"/>
    </row>
    <row r="684783" spans="2:3" x14ac:dyDescent="0.25">
      <c r="B684783" s="78"/>
      <c r="C684783" s="77"/>
    </row>
    <row r="684784" spans="2:3" x14ac:dyDescent="0.25">
      <c r="B684784" s="78"/>
      <c r="C684784" s="77"/>
    </row>
    <row r="684894" spans="2:3" x14ac:dyDescent="0.25">
      <c r="B684894" s="78"/>
      <c r="C684894" s="77"/>
    </row>
    <row r="684895" spans="2:3" x14ac:dyDescent="0.25">
      <c r="B684895" s="78"/>
      <c r="C684895" s="77"/>
    </row>
    <row r="684896" spans="2:3" x14ac:dyDescent="0.25">
      <c r="B684896" s="78"/>
      <c r="C684896" s="77"/>
    </row>
    <row r="684897" spans="2:3" x14ac:dyDescent="0.25">
      <c r="B684897" s="78"/>
      <c r="C684897" s="77"/>
    </row>
    <row r="684898" spans="2:3" x14ac:dyDescent="0.25">
      <c r="B684898" s="78"/>
      <c r="C684898" s="77"/>
    </row>
    <row r="684899" spans="2:3" x14ac:dyDescent="0.25">
      <c r="B684899" s="78"/>
      <c r="C684899" s="77"/>
    </row>
    <row r="684900" spans="2:3" x14ac:dyDescent="0.25">
      <c r="B684900" s="78"/>
      <c r="C684900" s="77"/>
    </row>
    <row r="684901" spans="2:3" x14ac:dyDescent="0.25">
      <c r="B684901" s="78"/>
      <c r="C684901" s="77"/>
    </row>
    <row r="684902" spans="2:3" x14ac:dyDescent="0.25">
      <c r="B684902" s="78"/>
      <c r="C684902" s="77"/>
    </row>
    <row r="684903" spans="2:3" x14ac:dyDescent="0.25">
      <c r="B684903" s="78"/>
      <c r="C684903" s="77"/>
    </row>
    <row r="684904" spans="2:3" x14ac:dyDescent="0.25">
      <c r="B684904" s="78"/>
      <c r="C684904" s="77"/>
    </row>
    <row r="684905" spans="2:3" x14ac:dyDescent="0.25">
      <c r="B684905" s="78"/>
      <c r="C684905" s="77"/>
    </row>
    <row r="684906" spans="2:3" x14ac:dyDescent="0.25">
      <c r="B684906" s="78"/>
      <c r="C684906" s="77"/>
    </row>
    <row r="685016" spans="2:3" x14ac:dyDescent="0.25">
      <c r="B685016" s="78"/>
      <c r="C685016" s="77"/>
    </row>
    <row r="685017" spans="2:3" x14ac:dyDescent="0.25">
      <c r="B685017" s="78"/>
      <c r="C685017" s="77"/>
    </row>
    <row r="685018" spans="2:3" x14ac:dyDescent="0.25">
      <c r="B685018" s="78"/>
      <c r="C685018" s="77"/>
    </row>
    <row r="685019" spans="2:3" x14ac:dyDescent="0.25">
      <c r="B685019" s="78"/>
      <c r="C685019" s="77"/>
    </row>
    <row r="685020" spans="2:3" x14ac:dyDescent="0.25">
      <c r="B685020" s="78"/>
      <c r="C685020" s="77"/>
    </row>
    <row r="685021" spans="2:3" x14ac:dyDescent="0.25">
      <c r="B685021" s="78"/>
      <c r="C685021" s="77"/>
    </row>
    <row r="685022" spans="2:3" x14ac:dyDescent="0.25">
      <c r="B685022" s="78"/>
      <c r="C685022" s="77"/>
    </row>
    <row r="685023" spans="2:3" x14ac:dyDescent="0.25">
      <c r="B685023" s="78"/>
      <c r="C685023" s="77"/>
    </row>
    <row r="685024" spans="2:3" x14ac:dyDescent="0.25">
      <c r="B685024" s="78"/>
      <c r="C685024" s="77"/>
    </row>
    <row r="685025" spans="2:3" x14ac:dyDescent="0.25">
      <c r="B685025" s="78"/>
      <c r="C685025" s="77"/>
    </row>
    <row r="685026" spans="2:3" x14ac:dyDescent="0.25">
      <c r="B685026" s="78"/>
      <c r="C685026" s="77"/>
    </row>
    <row r="685027" spans="2:3" x14ac:dyDescent="0.25">
      <c r="B685027" s="78"/>
      <c r="C685027" s="77"/>
    </row>
    <row r="685028" spans="2:3" x14ac:dyDescent="0.25">
      <c r="B685028" s="78"/>
      <c r="C685028" s="77"/>
    </row>
    <row r="685138" spans="2:3" x14ac:dyDescent="0.25">
      <c r="B685138" s="78"/>
      <c r="C685138" s="77"/>
    </row>
    <row r="685139" spans="2:3" x14ac:dyDescent="0.25">
      <c r="B685139" s="78"/>
      <c r="C685139" s="77"/>
    </row>
    <row r="685140" spans="2:3" x14ac:dyDescent="0.25">
      <c r="B685140" s="78"/>
      <c r="C685140" s="77"/>
    </row>
    <row r="685141" spans="2:3" x14ac:dyDescent="0.25">
      <c r="B685141" s="78"/>
      <c r="C685141" s="77"/>
    </row>
    <row r="685142" spans="2:3" x14ac:dyDescent="0.25">
      <c r="B685142" s="78"/>
      <c r="C685142" s="77"/>
    </row>
    <row r="685143" spans="2:3" x14ac:dyDescent="0.25">
      <c r="B685143" s="78"/>
      <c r="C685143" s="77"/>
    </row>
    <row r="685144" spans="2:3" x14ac:dyDescent="0.25">
      <c r="B685144" s="78"/>
      <c r="C685144" s="77"/>
    </row>
    <row r="685145" spans="2:3" x14ac:dyDescent="0.25">
      <c r="B685145" s="78"/>
      <c r="C685145" s="77"/>
    </row>
    <row r="685146" spans="2:3" x14ac:dyDescent="0.25">
      <c r="B685146" s="78"/>
      <c r="C685146" s="77"/>
    </row>
    <row r="685147" spans="2:3" x14ac:dyDescent="0.25">
      <c r="B685147" s="78"/>
      <c r="C685147" s="77"/>
    </row>
    <row r="685148" spans="2:3" x14ac:dyDescent="0.25">
      <c r="B685148" s="78"/>
      <c r="C685148" s="77"/>
    </row>
    <row r="685149" spans="2:3" x14ac:dyDescent="0.25">
      <c r="B685149" s="78"/>
      <c r="C685149" s="77"/>
    </row>
    <row r="685150" spans="2:3" x14ac:dyDescent="0.25">
      <c r="B685150" s="78"/>
      <c r="C685150" s="77"/>
    </row>
    <row r="685260" spans="2:3" x14ac:dyDescent="0.25">
      <c r="B685260" s="78"/>
      <c r="C685260" s="77"/>
    </row>
    <row r="685261" spans="2:3" x14ac:dyDescent="0.25">
      <c r="B685261" s="78"/>
      <c r="C685261" s="77"/>
    </row>
    <row r="685262" spans="2:3" x14ac:dyDescent="0.25">
      <c r="B685262" s="78"/>
      <c r="C685262" s="77"/>
    </row>
    <row r="685263" spans="2:3" x14ac:dyDescent="0.25">
      <c r="B685263" s="78"/>
      <c r="C685263" s="77"/>
    </row>
    <row r="685264" spans="2:3" x14ac:dyDescent="0.25">
      <c r="B685264" s="78"/>
      <c r="C685264" s="77"/>
    </row>
    <row r="685265" spans="2:3" x14ac:dyDescent="0.25">
      <c r="B685265" s="78"/>
      <c r="C685265" s="77"/>
    </row>
    <row r="685266" spans="2:3" x14ac:dyDescent="0.25">
      <c r="B685266" s="78"/>
      <c r="C685266" s="77"/>
    </row>
    <row r="685267" spans="2:3" x14ac:dyDescent="0.25">
      <c r="B685267" s="78"/>
      <c r="C685267" s="77"/>
    </row>
    <row r="685268" spans="2:3" x14ac:dyDescent="0.25">
      <c r="B685268" s="78"/>
      <c r="C685268" s="77"/>
    </row>
    <row r="685269" spans="2:3" x14ac:dyDescent="0.25">
      <c r="B685269" s="78"/>
      <c r="C685269" s="77"/>
    </row>
    <row r="685270" spans="2:3" x14ac:dyDescent="0.25">
      <c r="B685270" s="78"/>
      <c r="C685270" s="77"/>
    </row>
    <row r="685271" spans="2:3" x14ac:dyDescent="0.25">
      <c r="B685271" s="78"/>
      <c r="C685271" s="77"/>
    </row>
    <row r="685272" spans="2:3" x14ac:dyDescent="0.25">
      <c r="B685272" s="78"/>
      <c r="C685272" s="77"/>
    </row>
    <row r="685382" spans="2:3" x14ac:dyDescent="0.25">
      <c r="B685382" s="78"/>
      <c r="C685382" s="77"/>
    </row>
    <row r="685383" spans="2:3" x14ac:dyDescent="0.25">
      <c r="B685383" s="78"/>
      <c r="C685383" s="77"/>
    </row>
    <row r="685384" spans="2:3" x14ac:dyDescent="0.25">
      <c r="B685384" s="78"/>
      <c r="C685384" s="77"/>
    </row>
    <row r="685385" spans="2:3" x14ac:dyDescent="0.25">
      <c r="B685385" s="78"/>
      <c r="C685385" s="77"/>
    </row>
    <row r="685386" spans="2:3" x14ac:dyDescent="0.25">
      <c r="B685386" s="78"/>
      <c r="C685386" s="77"/>
    </row>
    <row r="685387" spans="2:3" x14ac:dyDescent="0.25">
      <c r="B685387" s="78"/>
      <c r="C685387" s="77"/>
    </row>
    <row r="685388" spans="2:3" x14ac:dyDescent="0.25">
      <c r="B685388" s="78"/>
      <c r="C685388" s="77"/>
    </row>
    <row r="685389" spans="2:3" x14ac:dyDescent="0.25">
      <c r="B685389" s="78"/>
      <c r="C685389" s="77"/>
    </row>
    <row r="685390" spans="2:3" x14ac:dyDescent="0.25">
      <c r="B685390" s="78"/>
      <c r="C685390" s="77"/>
    </row>
    <row r="685391" spans="2:3" x14ac:dyDescent="0.25">
      <c r="B685391" s="78"/>
      <c r="C685391" s="77"/>
    </row>
    <row r="685392" spans="2:3" x14ac:dyDescent="0.25">
      <c r="B685392" s="78"/>
      <c r="C685392" s="77"/>
    </row>
    <row r="685393" spans="2:3" x14ac:dyDescent="0.25">
      <c r="B685393" s="78"/>
      <c r="C685393" s="77"/>
    </row>
    <row r="685394" spans="2:3" x14ac:dyDescent="0.25">
      <c r="B685394" s="78"/>
      <c r="C685394" s="77"/>
    </row>
    <row r="685504" spans="2:3" x14ac:dyDescent="0.25">
      <c r="B685504" s="78"/>
      <c r="C685504" s="77"/>
    </row>
    <row r="685505" spans="2:3" x14ac:dyDescent="0.25">
      <c r="B685505" s="78"/>
      <c r="C685505" s="77"/>
    </row>
    <row r="685506" spans="2:3" x14ac:dyDescent="0.25">
      <c r="B685506" s="78"/>
      <c r="C685506" s="77"/>
    </row>
    <row r="685507" spans="2:3" x14ac:dyDescent="0.25">
      <c r="B685507" s="78"/>
      <c r="C685507" s="77"/>
    </row>
    <row r="685508" spans="2:3" x14ac:dyDescent="0.25">
      <c r="B685508" s="78"/>
      <c r="C685508" s="77"/>
    </row>
    <row r="685509" spans="2:3" x14ac:dyDescent="0.25">
      <c r="B685509" s="78"/>
      <c r="C685509" s="77"/>
    </row>
    <row r="685510" spans="2:3" x14ac:dyDescent="0.25">
      <c r="B685510" s="78"/>
      <c r="C685510" s="77"/>
    </row>
    <row r="685511" spans="2:3" x14ac:dyDescent="0.25">
      <c r="B685511" s="78"/>
      <c r="C685511" s="77"/>
    </row>
    <row r="685512" spans="2:3" x14ac:dyDescent="0.25">
      <c r="B685512" s="78"/>
      <c r="C685512" s="77"/>
    </row>
    <row r="685513" spans="2:3" x14ac:dyDescent="0.25">
      <c r="B685513" s="78"/>
      <c r="C685513" s="77"/>
    </row>
    <row r="685514" spans="2:3" x14ac:dyDescent="0.25">
      <c r="B685514" s="78"/>
      <c r="C685514" s="77"/>
    </row>
    <row r="685515" spans="2:3" x14ac:dyDescent="0.25">
      <c r="B685515" s="78"/>
      <c r="C685515" s="77"/>
    </row>
    <row r="685516" spans="2:3" x14ac:dyDescent="0.25">
      <c r="B685516" s="78"/>
      <c r="C685516" s="77"/>
    </row>
    <row r="685626" spans="2:3" x14ac:dyDescent="0.25">
      <c r="B685626" s="78"/>
      <c r="C685626" s="77"/>
    </row>
    <row r="685627" spans="2:3" x14ac:dyDescent="0.25">
      <c r="B685627" s="78"/>
      <c r="C685627" s="77"/>
    </row>
    <row r="685628" spans="2:3" x14ac:dyDescent="0.25">
      <c r="B685628" s="78"/>
      <c r="C685628" s="77"/>
    </row>
    <row r="685629" spans="2:3" x14ac:dyDescent="0.25">
      <c r="B685629" s="78"/>
      <c r="C685629" s="77"/>
    </row>
    <row r="685630" spans="2:3" x14ac:dyDescent="0.25">
      <c r="B685630" s="78"/>
      <c r="C685630" s="77"/>
    </row>
    <row r="685631" spans="2:3" x14ac:dyDescent="0.25">
      <c r="B685631" s="78"/>
      <c r="C685631" s="77"/>
    </row>
    <row r="685632" spans="2:3" x14ac:dyDescent="0.25">
      <c r="B685632" s="78"/>
      <c r="C685632" s="77"/>
    </row>
    <row r="685633" spans="2:3" x14ac:dyDescent="0.25">
      <c r="B685633" s="78"/>
      <c r="C685633" s="77"/>
    </row>
    <row r="685634" spans="2:3" x14ac:dyDescent="0.25">
      <c r="B685634" s="78"/>
      <c r="C685634" s="77"/>
    </row>
    <row r="685635" spans="2:3" x14ac:dyDescent="0.25">
      <c r="B685635" s="78"/>
      <c r="C685635" s="77"/>
    </row>
    <row r="685636" spans="2:3" x14ac:dyDescent="0.25">
      <c r="B685636" s="78"/>
      <c r="C685636" s="77"/>
    </row>
    <row r="685637" spans="2:3" x14ac:dyDescent="0.25">
      <c r="B685637" s="78"/>
      <c r="C685637" s="77"/>
    </row>
    <row r="685638" spans="2:3" x14ac:dyDescent="0.25">
      <c r="B685638" s="78"/>
      <c r="C685638" s="77"/>
    </row>
    <row r="685748" spans="2:3" x14ac:dyDescent="0.25">
      <c r="B685748" s="78"/>
      <c r="C685748" s="77"/>
    </row>
    <row r="685749" spans="2:3" x14ac:dyDescent="0.25">
      <c r="B685749" s="78"/>
      <c r="C685749" s="77"/>
    </row>
    <row r="685750" spans="2:3" x14ac:dyDescent="0.25">
      <c r="B685750" s="78"/>
      <c r="C685750" s="77"/>
    </row>
    <row r="685751" spans="2:3" x14ac:dyDescent="0.25">
      <c r="B685751" s="78"/>
      <c r="C685751" s="77"/>
    </row>
    <row r="685752" spans="2:3" x14ac:dyDescent="0.25">
      <c r="B685752" s="78"/>
      <c r="C685752" s="77"/>
    </row>
    <row r="685753" spans="2:3" x14ac:dyDescent="0.25">
      <c r="B685753" s="78"/>
      <c r="C685753" s="77"/>
    </row>
    <row r="685754" spans="2:3" x14ac:dyDescent="0.25">
      <c r="B685754" s="78"/>
      <c r="C685754" s="77"/>
    </row>
    <row r="685755" spans="2:3" x14ac:dyDescent="0.25">
      <c r="B685755" s="78"/>
      <c r="C685755" s="77"/>
    </row>
    <row r="685756" spans="2:3" x14ac:dyDescent="0.25">
      <c r="B685756" s="78"/>
      <c r="C685756" s="77"/>
    </row>
    <row r="685757" spans="2:3" x14ac:dyDescent="0.25">
      <c r="B685757" s="78"/>
      <c r="C685757" s="77"/>
    </row>
    <row r="685758" spans="2:3" x14ac:dyDescent="0.25">
      <c r="B685758" s="78"/>
      <c r="C685758" s="77"/>
    </row>
    <row r="685759" spans="2:3" x14ac:dyDescent="0.25">
      <c r="B685759" s="78"/>
      <c r="C685759" s="77"/>
    </row>
    <row r="685760" spans="2:3" x14ac:dyDescent="0.25">
      <c r="B685760" s="78"/>
      <c r="C685760" s="77"/>
    </row>
    <row r="685870" spans="2:3" x14ac:dyDescent="0.25">
      <c r="B685870" s="78"/>
      <c r="C685870" s="77"/>
    </row>
    <row r="685871" spans="2:3" x14ac:dyDescent="0.25">
      <c r="B685871" s="78"/>
      <c r="C685871" s="77"/>
    </row>
    <row r="685872" spans="2:3" x14ac:dyDescent="0.25">
      <c r="B685872" s="78"/>
      <c r="C685872" s="77"/>
    </row>
    <row r="685873" spans="2:3" x14ac:dyDescent="0.25">
      <c r="B685873" s="78"/>
      <c r="C685873" s="77"/>
    </row>
    <row r="685874" spans="2:3" x14ac:dyDescent="0.25">
      <c r="B685874" s="78"/>
      <c r="C685874" s="77"/>
    </row>
    <row r="685875" spans="2:3" x14ac:dyDescent="0.25">
      <c r="B685875" s="78"/>
      <c r="C685875" s="77"/>
    </row>
    <row r="685876" spans="2:3" x14ac:dyDescent="0.25">
      <c r="B685876" s="78"/>
      <c r="C685876" s="77"/>
    </row>
    <row r="685877" spans="2:3" x14ac:dyDescent="0.25">
      <c r="B685877" s="78"/>
      <c r="C685877" s="77"/>
    </row>
    <row r="685878" spans="2:3" x14ac:dyDescent="0.25">
      <c r="B685878" s="78"/>
      <c r="C685878" s="77"/>
    </row>
    <row r="685879" spans="2:3" x14ac:dyDescent="0.25">
      <c r="B685879" s="78"/>
      <c r="C685879" s="77"/>
    </row>
    <row r="685880" spans="2:3" x14ac:dyDescent="0.25">
      <c r="B685880" s="78"/>
      <c r="C685880" s="77"/>
    </row>
    <row r="685881" spans="2:3" x14ac:dyDescent="0.25">
      <c r="B685881" s="78"/>
      <c r="C685881" s="77"/>
    </row>
    <row r="685882" spans="2:3" x14ac:dyDescent="0.25">
      <c r="B685882" s="78"/>
      <c r="C685882" s="77"/>
    </row>
    <row r="685992" spans="2:3" x14ac:dyDescent="0.25">
      <c r="B685992" s="78"/>
      <c r="C685992" s="77"/>
    </row>
    <row r="685993" spans="2:3" x14ac:dyDescent="0.25">
      <c r="B685993" s="78"/>
      <c r="C685993" s="77"/>
    </row>
    <row r="685994" spans="2:3" x14ac:dyDescent="0.25">
      <c r="B685994" s="78"/>
      <c r="C685994" s="77"/>
    </row>
    <row r="685995" spans="2:3" x14ac:dyDescent="0.25">
      <c r="B685995" s="78"/>
      <c r="C685995" s="77"/>
    </row>
    <row r="685996" spans="2:3" x14ac:dyDescent="0.25">
      <c r="B685996" s="78"/>
      <c r="C685996" s="77"/>
    </row>
    <row r="685997" spans="2:3" x14ac:dyDescent="0.25">
      <c r="B685997" s="78"/>
      <c r="C685997" s="77"/>
    </row>
    <row r="685998" spans="2:3" x14ac:dyDescent="0.25">
      <c r="B685998" s="78"/>
      <c r="C685998" s="77"/>
    </row>
    <row r="685999" spans="2:3" x14ac:dyDescent="0.25">
      <c r="B685999" s="78"/>
      <c r="C685999" s="77"/>
    </row>
    <row r="686000" spans="2:3" x14ac:dyDescent="0.25">
      <c r="B686000" s="78"/>
      <c r="C686000" s="77"/>
    </row>
    <row r="686001" spans="2:3" x14ac:dyDescent="0.25">
      <c r="B686001" s="78"/>
      <c r="C686001" s="77"/>
    </row>
    <row r="686002" spans="2:3" x14ac:dyDescent="0.25">
      <c r="B686002" s="78"/>
      <c r="C686002" s="77"/>
    </row>
    <row r="686003" spans="2:3" x14ac:dyDescent="0.25">
      <c r="B686003" s="78"/>
      <c r="C686003" s="77"/>
    </row>
    <row r="686004" spans="2:3" x14ac:dyDescent="0.25">
      <c r="B686004" s="78"/>
      <c r="C686004" s="77"/>
    </row>
    <row r="686114" spans="2:3" x14ac:dyDescent="0.25">
      <c r="B686114" s="78"/>
      <c r="C686114" s="77"/>
    </row>
    <row r="686115" spans="2:3" x14ac:dyDescent="0.25">
      <c r="B686115" s="78"/>
      <c r="C686115" s="77"/>
    </row>
    <row r="686116" spans="2:3" x14ac:dyDescent="0.25">
      <c r="B686116" s="78"/>
      <c r="C686116" s="77"/>
    </row>
    <row r="686117" spans="2:3" x14ac:dyDescent="0.25">
      <c r="B686117" s="78"/>
      <c r="C686117" s="77"/>
    </row>
    <row r="686118" spans="2:3" x14ac:dyDescent="0.25">
      <c r="B686118" s="78"/>
      <c r="C686118" s="77"/>
    </row>
    <row r="686119" spans="2:3" x14ac:dyDescent="0.25">
      <c r="B686119" s="78"/>
      <c r="C686119" s="77"/>
    </row>
    <row r="686120" spans="2:3" x14ac:dyDescent="0.25">
      <c r="B686120" s="78"/>
      <c r="C686120" s="77"/>
    </row>
    <row r="686121" spans="2:3" x14ac:dyDescent="0.25">
      <c r="B686121" s="78"/>
      <c r="C686121" s="77"/>
    </row>
    <row r="686122" spans="2:3" x14ac:dyDescent="0.25">
      <c r="B686122" s="78"/>
      <c r="C686122" s="77"/>
    </row>
    <row r="686123" spans="2:3" x14ac:dyDescent="0.25">
      <c r="B686123" s="78"/>
      <c r="C686123" s="77"/>
    </row>
    <row r="686124" spans="2:3" x14ac:dyDescent="0.25">
      <c r="B686124" s="78"/>
      <c r="C686124" s="77"/>
    </row>
    <row r="686125" spans="2:3" x14ac:dyDescent="0.25">
      <c r="B686125" s="78"/>
      <c r="C686125" s="77"/>
    </row>
    <row r="686126" spans="2:3" x14ac:dyDescent="0.25">
      <c r="B686126" s="78"/>
      <c r="C686126" s="77"/>
    </row>
    <row r="686236" spans="2:3" x14ac:dyDescent="0.25">
      <c r="B686236" s="78"/>
      <c r="C686236" s="77"/>
    </row>
    <row r="686237" spans="2:3" x14ac:dyDescent="0.25">
      <c r="B686237" s="78"/>
      <c r="C686237" s="77"/>
    </row>
    <row r="686238" spans="2:3" x14ac:dyDescent="0.25">
      <c r="B686238" s="78"/>
      <c r="C686238" s="77"/>
    </row>
    <row r="686239" spans="2:3" x14ac:dyDescent="0.25">
      <c r="B686239" s="78"/>
      <c r="C686239" s="77"/>
    </row>
    <row r="686240" spans="2:3" x14ac:dyDescent="0.25">
      <c r="B686240" s="78"/>
      <c r="C686240" s="77"/>
    </row>
    <row r="686241" spans="2:3" x14ac:dyDescent="0.25">
      <c r="B686241" s="78"/>
      <c r="C686241" s="77"/>
    </row>
    <row r="686242" spans="2:3" x14ac:dyDescent="0.25">
      <c r="B686242" s="78"/>
      <c r="C686242" s="77"/>
    </row>
    <row r="686243" spans="2:3" x14ac:dyDescent="0.25">
      <c r="B686243" s="78"/>
      <c r="C686243" s="77"/>
    </row>
    <row r="686244" spans="2:3" x14ac:dyDescent="0.25">
      <c r="B686244" s="78"/>
      <c r="C686244" s="77"/>
    </row>
    <row r="686245" spans="2:3" x14ac:dyDescent="0.25">
      <c r="B686245" s="78"/>
      <c r="C686245" s="77"/>
    </row>
    <row r="686246" spans="2:3" x14ac:dyDescent="0.25">
      <c r="B686246" s="78"/>
      <c r="C686246" s="77"/>
    </row>
    <row r="686247" spans="2:3" x14ac:dyDescent="0.25">
      <c r="B686247" s="78"/>
      <c r="C686247" s="77"/>
    </row>
    <row r="686248" spans="2:3" x14ac:dyDescent="0.25">
      <c r="B686248" s="78"/>
      <c r="C686248" s="77"/>
    </row>
    <row r="686358" spans="2:3" x14ac:dyDescent="0.25">
      <c r="B686358" s="78"/>
      <c r="C686358" s="77"/>
    </row>
    <row r="686359" spans="2:3" x14ac:dyDescent="0.25">
      <c r="B686359" s="78"/>
      <c r="C686359" s="77"/>
    </row>
    <row r="686360" spans="2:3" x14ac:dyDescent="0.25">
      <c r="B686360" s="78"/>
      <c r="C686360" s="77"/>
    </row>
    <row r="686361" spans="2:3" x14ac:dyDescent="0.25">
      <c r="B686361" s="78"/>
      <c r="C686361" s="77"/>
    </row>
    <row r="686362" spans="2:3" x14ac:dyDescent="0.25">
      <c r="B686362" s="78"/>
      <c r="C686362" s="77"/>
    </row>
    <row r="686363" spans="2:3" x14ac:dyDescent="0.25">
      <c r="B686363" s="78"/>
      <c r="C686363" s="77"/>
    </row>
    <row r="686364" spans="2:3" x14ac:dyDescent="0.25">
      <c r="B686364" s="78"/>
      <c r="C686364" s="77"/>
    </row>
    <row r="686365" spans="2:3" x14ac:dyDescent="0.25">
      <c r="B686365" s="78"/>
      <c r="C686365" s="77"/>
    </row>
    <row r="686366" spans="2:3" x14ac:dyDescent="0.25">
      <c r="B686366" s="78"/>
      <c r="C686366" s="77"/>
    </row>
    <row r="686367" spans="2:3" x14ac:dyDescent="0.25">
      <c r="B686367" s="78"/>
      <c r="C686367" s="77"/>
    </row>
    <row r="686368" spans="2:3" x14ac:dyDescent="0.25">
      <c r="B686368" s="78"/>
      <c r="C686368" s="77"/>
    </row>
    <row r="686369" spans="2:3" x14ac:dyDescent="0.25">
      <c r="B686369" s="78"/>
      <c r="C686369" s="77"/>
    </row>
    <row r="686370" spans="2:3" x14ac:dyDescent="0.25">
      <c r="B686370" s="78"/>
      <c r="C686370" s="77"/>
    </row>
    <row r="686480" spans="2:3" x14ac:dyDescent="0.25">
      <c r="B686480" s="78"/>
      <c r="C686480" s="77"/>
    </row>
    <row r="686481" spans="2:3" x14ac:dyDescent="0.25">
      <c r="B686481" s="78"/>
      <c r="C686481" s="77"/>
    </row>
    <row r="686482" spans="2:3" x14ac:dyDescent="0.25">
      <c r="B686482" s="78"/>
      <c r="C686482" s="77"/>
    </row>
    <row r="686483" spans="2:3" x14ac:dyDescent="0.25">
      <c r="B686483" s="78"/>
      <c r="C686483" s="77"/>
    </row>
    <row r="686484" spans="2:3" x14ac:dyDescent="0.25">
      <c r="B686484" s="78"/>
      <c r="C686484" s="77"/>
    </row>
    <row r="686485" spans="2:3" x14ac:dyDescent="0.25">
      <c r="B686485" s="78"/>
      <c r="C686485" s="77"/>
    </row>
    <row r="686486" spans="2:3" x14ac:dyDescent="0.25">
      <c r="B686486" s="78"/>
      <c r="C686486" s="77"/>
    </row>
    <row r="686487" spans="2:3" x14ac:dyDescent="0.25">
      <c r="B686487" s="78"/>
      <c r="C686487" s="77"/>
    </row>
    <row r="686488" spans="2:3" x14ac:dyDescent="0.25">
      <c r="B686488" s="78"/>
      <c r="C686488" s="77"/>
    </row>
    <row r="686489" spans="2:3" x14ac:dyDescent="0.25">
      <c r="B686489" s="78"/>
      <c r="C686489" s="77"/>
    </row>
    <row r="686490" spans="2:3" x14ac:dyDescent="0.25">
      <c r="B686490" s="78"/>
      <c r="C686490" s="77"/>
    </row>
    <row r="686491" spans="2:3" x14ac:dyDescent="0.25">
      <c r="B686491" s="78"/>
      <c r="C686491" s="77"/>
    </row>
    <row r="686492" spans="2:3" x14ac:dyDescent="0.25">
      <c r="B686492" s="78"/>
      <c r="C686492" s="77"/>
    </row>
    <row r="686602" spans="2:3" x14ac:dyDescent="0.25">
      <c r="B686602" s="78"/>
      <c r="C686602" s="77"/>
    </row>
    <row r="686603" spans="2:3" x14ac:dyDescent="0.25">
      <c r="B686603" s="78"/>
      <c r="C686603" s="77"/>
    </row>
    <row r="686604" spans="2:3" x14ac:dyDescent="0.25">
      <c r="B686604" s="78"/>
      <c r="C686604" s="77"/>
    </row>
    <row r="686605" spans="2:3" x14ac:dyDescent="0.25">
      <c r="B686605" s="78"/>
      <c r="C686605" s="77"/>
    </row>
    <row r="686606" spans="2:3" x14ac:dyDescent="0.25">
      <c r="B686606" s="78"/>
      <c r="C686606" s="77"/>
    </row>
    <row r="686607" spans="2:3" x14ac:dyDescent="0.25">
      <c r="B686607" s="78"/>
      <c r="C686607" s="77"/>
    </row>
    <row r="686608" spans="2:3" x14ac:dyDescent="0.25">
      <c r="B686608" s="78"/>
      <c r="C686608" s="77"/>
    </row>
    <row r="686609" spans="2:3" x14ac:dyDescent="0.25">
      <c r="B686609" s="78"/>
      <c r="C686609" s="77"/>
    </row>
    <row r="686610" spans="2:3" x14ac:dyDescent="0.25">
      <c r="B686610" s="78"/>
      <c r="C686610" s="77"/>
    </row>
    <row r="686611" spans="2:3" x14ac:dyDescent="0.25">
      <c r="B686611" s="78"/>
      <c r="C686611" s="77"/>
    </row>
    <row r="686612" spans="2:3" x14ac:dyDescent="0.25">
      <c r="B686612" s="78"/>
      <c r="C686612" s="77"/>
    </row>
    <row r="686613" spans="2:3" x14ac:dyDescent="0.25">
      <c r="B686613" s="78"/>
      <c r="C686613" s="77"/>
    </row>
    <row r="686614" spans="2:3" x14ac:dyDescent="0.25">
      <c r="B686614" s="78"/>
      <c r="C686614" s="77"/>
    </row>
    <row r="686724" spans="2:3" x14ac:dyDescent="0.25">
      <c r="B686724" s="78"/>
      <c r="C686724" s="77"/>
    </row>
    <row r="686725" spans="2:3" x14ac:dyDescent="0.25">
      <c r="B686725" s="78"/>
      <c r="C686725" s="77"/>
    </row>
    <row r="686726" spans="2:3" x14ac:dyDescent="0.25">
      <c r="B686726" s="78"/>
      <c r="C686726" s="77"/>
    </row>
    <row r="686727" spans="2:3" x14ac:dyDescent="0.25">
      <c r="B686727" s="78"/>
      <c r="C686727" s="77"/>
    </row>
    <row r="686728" spans="2:3" x14ac:dyDescent="0.25">
      <c r="B686728" s="78"/>
      <c r="C686728" s="77"/>
    </row>
    <row r="686729" spans="2:3" x14ac:dyDescent="0.25">
      <c r="B686729" s="78"/>
      <c r="C686729" s="77"/>
    </row>
    <row r="686730" spans="2:3" x14ac:dyDescent="0.25">
      <c r="B686730" s="78"/>
      <c r="C686730" s="77"/>
    </row>
    <row r="686731" spans="2:3" x14ac:dyDescent="0.25">
      <c r="B686731" s="78"/>
      <c r="C686731" s="77"/>
    </row>
    <row r="686732" spans="2:3" x14ac:dyDescent="0.25">
      <c r="B686732" s="78"/>
      <c r="C686732" s="77"/>
    </row>
    <row r="686733" spans="2:3" x14ac:dyDescent="0.25">
      <c r="B686733" s="78"/>
      <c r="C686733" s="77"/>
    </row>
    <row r="686734" spans="2:3" x14ac:dyDescent="0.25">
      <c r="B686734" s="78"/>
      <c r="C686734" s="77"/>
    </row>
    <row r="686735" spans="2:3" x14ac:dyDescent="0.25">
      <c r="B686735" s="78"/>
      <c r="C686735" s="77"/>
    </row>
    <row r="686736" spans="2:3" x14ac:dyDescent="0.25">
      <c r="B686736" s="78"/>
      <c r="C686736" s="77"/>
    </row>
    <row r="686846" spans="2:3" x14ac:dyDescent="0.25">
      <c r="B686846" s="78"/>
      <c r="C686846" s="77"/>
    </row>
    <row r="686847" spans="2:3" x14ac:dyDescent="0.25">
      <c r="B686847" s="78"/>
      <c r="C686847" s="77"/>
    </row>
    <row r="686848" spans="2:3" x14ac:dyDescent="0.25">
      <c r="B686848" s="78"/>
      <c r="C686848" s="77"/>
    </row>
    <row r="686849" spans="2:3" x14ac:dyDescent="0.25">
      <c r="B686849" s="78"/>
      <c r="C686849" s="77"/>
    </row>
    <row r="686850" spans="2:3" x14ac:dyDescent="0.25">
      <c r="B686850" s="78"/>
      <c r="C686850" s="77"/>
    </row>
    <row r="686851" spans="2:3" x14ac:dyDescent="0.25">
      <c r="B686851" s="78"/>
      <c r="C686851" s="77"/>
    </row>
    <row r="686852" spans="2:3" x14ac:dyDescent="0.25">
      <c r="B686852" s="78"/>
      <c r="C686852" s="77"/>
    </row>
    <row r="686853" spans="2:3" x14ac:dyDescent="0.25">
      <c r="B686853" s="78"/>
      <c r="C686853" s="77"/>
    </row>
    <row r="686854" spans="2:3" x14ac:dyDescent="0.25">
      <c r="B686854" s="78"/>
      <c r="C686854" s="77"/>
    </row>
    <row r="686855" spans="2:3" x14ac:dyDescent="0.25">
      <c r="B686855" s="78"/>
      <c r="C686855" s="77"/>
    </row>
    <row r="686856" spans="2:3" x14ac:dyDescent="0.25">
      <c r="B686856" s="78"/>
      <c r="C686856" s="77"/>
    </row>
    <row r="686857" spans="2:3" x14ac:dyDescent="0.25">
      <c r="B686857" s="78"/>
      <c r="C686857" s="77"/>
    </row>
    <row r="686858" spans="2:3" x14ac:dyDescent="0.25">
      <c r="B686858" s="78"/>
      <c r="C686858" s="77"/>
    </row>
    <row r="686968" spans="2:3" x14ac:dyDescent="0.25">
      <c r="B686968" s="78"/>
      <c r="C686968" s="77"/>
    </row>
    <row r="686969" spans="2:3" x14ac:dyDescent="0.25">
      <c r="B686969" s="78"/>
      <c r="C686969" s="77"/>
    </row>
    <row r="686970" spans="2:3" x14ac:dyDescent="0.25">
      <c r="B686970" s="78"/>
      <c r="C686970" s="77"/>
    </row>
    <row r="686971" spans="2:3" x14ac:dyDescent="0.25">
      <c r="B686971" s="78"/>
      <c r="C686971" s="77"/>
    </row>
    <row r="686972" spans="2:3" x14ac:dyDescent="0.25">
      <c r="B686972" s="78"/>
      <c r="C686972" s="77"/>
    </row>
    <row r="686973" spans="2:3" x14ac:dyDescent="0.25">
      <c r="B686973" s="78"/>
      <c r="C686973" s="77"/>
    </row>
    <row r="686974" spans="2:3" x14ac:dyDescent="0.25">
      <c r="B686974" s="78"/>
      <c r="C686974" s="77"/>
    </row>
    <row r="686975" spans="2:3" x14ac:dyDescent="0.25">
      <c r="B686975" s="78"/>
      <c r="C686975" s="77"/>
    </row>
    <row r="686976" spans="2:3" x14ac:dyDescent="0.25">
      <c r="B686976" s="78"/>
      <c r="C686976" s="77"/>
    </row>
    <row r="686977" spans="2:3" x14ac:dyDescent="0.25">
      <c r="B686977" s="78"/>
      <c r="C686977" s="77"/>
    </row>
    <row r="686978" spans="2:3" x14ac:dyDescent="0.25">
      <c r="B686978" s="78"/>
      <c r="C686978" s="77"/>
    </row>
    <row r="686979" spans="2:3" x14ac:dyDescent="0.25">
      <c r="B686979" s="78"/>
      <c r="C686979" s="77"/>
    </row>
    <row r="686980" spans="2:3" x14ac:dyDescent="0.25">
      <c r="B686980" s="78"/>
      <c r="C686980" s="77"/>
    </row>
    <row r="687090" spans="2:3" x14ac:dyDescent="0.25">
      <c r="B687090" s="78"/>
      <c r="C687090" s="77"/>
    </row>
    <row r="687091" spans="2:3" x14ac:dyDescent="0.25">
      <c r="B687091" s="78"/>
      <c r="C687091" s="77"/>
    </row>
    <row r="687092" spans="2:3" x14ac:dyDescent="0.25">
      <c r="B687092" s="78"/>
      <c r="C687092" s="77"/>
    </row>
    <row r="687093" spans="2:3" x14ac:dyDescent="0.25">
      <c r="B687093" s="78"/>
      <c r="C687093" s="77"/>
    </row>
    <row r="687094" spans="2:3" x14ac:dyDescent="0.25">
      <c r="B687094" s="78"/>
      <c r="C687094" s="77"/>
    </row>
    <row r="687095" spans="2:3" x14ac:dyDescent="0.25">
      <c r="B687095" s="78"/>
      <c r="C687095" s="77"/>
    </row>
    <row r="687096" spans="2:3" x14ac:dyDescent="0.25">
      <c r="B687096" s="78"/>
      <c r="C687096" s="77"/>
    </row>
    <row r="687097" spans="2:3" x14ac:dyDescent="0.25">
      <c r="B687097" s="78"/>
      <c r="C687097" s="77"/>
    </row>
    <row r="687098" spans="2:3" x14ac:dyDescent="0.25">
      <c r="B687098" s="78"/>
      <c r="C687098" s="77"/>
    </row>
    <row r="687099" spans="2:3" x14ac:dyDescent="0.25">
      <c r="B687099" s="78"/>
      <c r="C687099" s="77"/>
    </row>
    <row r="687100" spans="2:3" x14ac:dyDescent="0.25">
      <c r="B687100" s="78"/>
      <c r="C687100" s="77"/>
    </row>
    <row r="687101" spans="2:3" x14ac:dyDescent="0.25">
      <c r="B687101" s="78"/>
      <c r="C687101" s="77"/>
    </row>
    <row r="687102" spans="2:3" x14ac:dyDescent="0.25">
      <c r="B687102" s="78"/>
      <c r="C687102" s="77"/>
    </row>
    <row r="687212" spans="2:3" x14ac:dyDescent="0.25">
      <c r="B687212" s="78"/>
      <c r="C687212" s="77"/>
    </row>
    <row r="687213" spans="2:3" x14ac:dyDescent="0.25">
      <c r="B687213" s="78"/>
      <c r="C687213" s="77"/>
    </row>
    <row r="687214" spans="2:3" x14ac:dyDescent="0.25">
      <c r="B687214" s="78"/>
      <c r="C687214" s="77"/>
    </row>
    <row r="687215" spans="2:3" x14ac:dyDescent="0.25">
      <c r="B687215" s="78"/>
      <c r="C687215" s="77"/>
    </row>
    <row r="687216" spans="2:3" x14ac:dyDescent="0.25">
      <c r="B687216" s="78"/>
      <c r="C687216" s="77"/>
    </row>
    <row r="687217" spans="2:3" x14ac:dyDescent="0.25">
      <c r="B687217" s="78"/>
      <c r="C687217" s="77"/>
    </row>
    <row r="687218" spans="2:3" x14ac:dyDescent="0.25">
      <c r="B687218" s="78"/>
      <c r="C687218" s="77"/>
    </row>
    <row r="687219" spans="2:3" x14ac:dyDescent="0.25">
      <c r="B687219" s="78"/>
      <c r="C687219" s="77"/>
    </row>
    <row r="687220" spans="2:3" x14ac:dyDescent="0.25">
      <c r="B687220" s="78"/>
      <c r="C687220" s="77"/>
    </row>
    <row r="687221" spans="2:3" x14ac:dyDescent="0.25">
      <c r="B687221" s="78"/>
      <c r="C687221" s="77"/>
    </row>
    <row r="687222" spans="2:3" x14ac:dyDescent="0.25">
      <c r="B687222" s="78"/>
      <c r="C687222" s="77"/>
    </row>
    <row r="687223" spans="2:3" x14ac:dyDescent="0.25">
      <c r="B687223" s="78"/>
      <c r="C687223" s="77"/>
    </row>
    <row r="687224" spans="2:3" x14ac:dyDescent="0.25">
      <c r="B687224" s="78"/>
      <c r="C687224" s="77"/>
    </row>
    <row r="687334" spans="2:3" x14ac:dyDescent="0.25">
      <c r="B687334" s="78"/>
      <c r="C687334" s="77"/>
    </row>
    <row r="687335" spans="2:3" x14ac:dyDescent="0.25">
      <c r="B687335" s="78"/>
      <c r="C687335" s="77"/>
    </row>
    <row r="687336" spans="2:3" x14ac:dyDescent="0.25">
      <c r="B687336" s="78"/>
      <c r="C687336" s="77"/>
    </row>
    <row r="687337" spans="2:3" x14ac:dyDescent="0.25">
      <c r="B687337" s="78"/>
      <c r="C687337" s="77"/>
    </row>
    <row r="687338" spans="2:3" x14ac:dyDescent="0.25">
      <c r="B687338" s="78"/>
      <c r="C687338" s="77"/>
    </row>
    <row r="687339" spans="2:3" x14ac:dyDescent="0.25">
      <c r="B687339" s="78"/>
      <c r="C687339" s="77"/>
    </row>
    <row r="687340" spans="2:3" x14ac:dyDescent="0.25">
      <c r="B687340" s="78"/>
      <c r="C687340" s="77"/>
    </row>
    <row r="687341" spans="2:3" x14ac:dyDescent="0.25">
      <c r="B687341" s="78"/>
      <c r="C687341" s="77"/>
    </row>
    <row r="687342" spans="2:3" x14ac:dyDescent="0.25">
      <c r="B687342" s="78"/>
      <c r="C687342" s="77"/>
    </row>
    <row r="687343" spans="2:3" x14ac:dyDescent="0.25">
      <c r="B687343" s="78"/>
      <c r="C687343" s="77"/>
    </row>
    <row r="687344" spans="2:3" x14ac:dyDescent="0.25">
      <c r="B687344" s="78"/>
      <c r="C687344" s="77"/>
    </row>
    <row r="687345" spans="2:3" x14ac:dyDescent="0.25">
      <c r="B687345" s="78"/>
      <c r="C687345" s="77"/>
    </row>
    <row r="687346" spans="2:3" x14ac:dyDescent="0.25">
      <c r="B687346" s="78"/>
      <c r="C687346" s="77"/>
    </row>
    <row r="687456" spans="2:3" x14ac:dyDescent="0.25">
      <c r="B687456" s="78"/>
      <c r="C687456" s="77"/>
    </row>
    <row r="687457" spans="2:3" x14ac:dyDescent="0.25">
      <c r="B687457" s="78"/>
      <c r="C687457" s="77"/>
    </row>
    <row r="687458" spans="2:3" x14ac:dyDescent="0.25">
      <c r="B687458" s="78"/>
      <c r="C687458" s="77"/>
    </row>
    <row r="687459" spans="2:3" x14ac:dyDescent="0.25">
      <c r="B687459" s="78"/>
      <c r="C687459" s="77"/>
    </row>
    <row r="687460" spans="2:3" x14ac:dyDescent="0.25">
      <c r="B687460" s="78"/>
      <c r="C687460" s="77"/>
    </row>
    <row r="687461" spans="2:3" x14ac:dyDescent="0.25">
      <c r="B687461" s="78"/>
      <c r="C687461" s="77"/>
    </row>
    <row r="687462" spans="2:3" x14ac:dyDescent="0.25">
      <c r="B687462" s="78"/>
      <c r="C687462" s="77"/>
    </row>
    <row r="687463" spans="2:3" x14ac:dyDescent="0.25">
      <c r="B687463" s="78"/>
      <c r="C687463" s="77"/>
    </row>
    <row r="687464" spans="2:3" x14ac:dyDescent="0.25">
      <c r="B687464" s="78"/>
      <c r="C687464" s="77"/>
    </row>
    <row r="687465" spans="2:3" x14ac:dyDescent="0.25">
      <c r="B687465" s="78"/>
      <c r="C687465" s="77"/>
    </row>
    <row r="687466" spans="2:3" x14ac:dyDescent="0.25">
      <c r="B687466" s="78"/>
      <c r="C687466" s="77"/>
    </row>
    <row r="687467" spans="2:3" x14ac:dyDescent="0.25">
      <c r="B687467" s="78"/>
      <c r="C687467" s="77"/>
    </row>
    <row r="687468" spans="2:3" x14ac:dyDescent="0.25">
      <c r="B687468" s="78"/>
      <c r="C687468" s="77"/>
    </row>
    <row r="687578" spans="2:3" x14ac:dyDescent="0.25">
      <c r="B687578" s="78"/>
      <c r="C687578" s="77"/>
    </row>
    <row r="687579" spans="2:3" x14ac:dyDescent="0.25">
      <c r="B687579" s="78"/>
      <c r="C687579" s="77"/>
    </row>
    <row r="687580" spans="2:3" x14ac:dyDescent="0.25">
      <c r="B687580" s="78"/>
      <c r="C687580" s="77"/>
    </row>
    <row r="687581" spans="2:3" x14ac:dyDescent="0.25">
      <c r="B687581" s="78"/>
      <c r="C687581" s="77"/>
    </row>
    <row r="687582" spans="2:3" x14ac:dyDescent="0.25">
      <c r="B687582" s="78"/>
      <c r="C687582" s="77"/>
    </row>
    <row r="687583" spans="2:3" x14ac:dyDescent="0.25">
      <c r="B687583" s="78"/>
      <c r="C687583" s="77"/>
    </row>
    <row r="687584" spans="2:3" x14ac:dyDescent="0.25">
      <c r="B687584" s="78"/>
      <c r="C687584" s="77"/>
    </row>
    <row r="687585" spans="2:3" x14ac:dyDescent="0.25">
      <c r="B687585" s="78"/>
      <c r="C687585" s="77"/>
    </row>
    <row r="687586" spans="2:3" x14ac:dyDescent="0.25">
      <c r="B687586" s="78"/>
      <c r="C687586" s="77"/>
    </row>
    <row r="687587" spans="2:3" x14ac:dyDescent="0.25">
      <c r="B687587" s="78"/>
      <c r="C687587" s="77"/>
    </row>
    <row r="687588" spans="2:3" x14ac:dyDescent="0.25">
      <c r="B687588" s="78"/>
      <c r="C687588" s="77"/>
    </row>
    <row r="687589" spans="2:3" x14ac:dyDescent="0.25">
      <c r="B687589" s="78"/>
      <c r="C687589" s="77"/>
    </row>
    <row r="687590" spans="2:3" x14ac:dyDescent="0.25">
      <c r="B687590" s="78"/>
      <c r="C687590" s="77"/>
    </row>
    <row r="687700" spans="2:3" x14ac:dyDescent="0.25">
      <c r="B687700" s="78"/>
      <c r="C687700" s="77"/>
    </row>
    <row r="687701" spans="2:3" x14ac:dyDescent="0.25">
      <c r="B687701" s="78"/>
      <c r="C687701" s="77"/>
    </row>
    <row r="687702" spans="2:3" x14ac:dyDescent="0.25">
      <c r="B687702" s="78"/>
      <c r="C687702" s="77"/>
    </row>
    <row r="687703" spans="2:3" x14ac:dyDescent="0.25">
      <c r="B687703" s="78"/>
      <c r="C687703" s="77"/>
    </row>
    <row r="687704" spans="2:3" x14ac:dyDescent="0.25">
      <c r="B687704" s="78"/>
      <c r="C687704" s="77"/>
    </row>
    <row r="687705" spans="2:3" x14ac:dyDescent="0.25">
      <c r="B687705" s="78"/>
      <c r="C687705" s="77"/>
    </row>
    <row r="687706" spans="2:3" x14ac:dyDescent="0.25">
      <c r="B687706" s="78"/>
      <c r="C687706" s="77"/>
    </row>
    <row r="687707" spans="2:3" x14ac:dyDescent="0.25">
      <c r="B687707" s="78"/>
      <c r="C687707" s="77"/>
    </row>
    <row r="687708" spans="2:3" x14ac:dyDescent="0.25">
      <c r="B687708" s="78"/>
      <c r="C687708" s="77"/>
    </row>
    <row r="687709" spans="2:3" x14ac:dyDescent="0.25">
      <c r="B687709" s="78"/>
      <c r="C687709" s="77"/>
    </row>
    <row r="687710" spans="2:3" x14ac:dyDescent="0.25">
      <c r="B687710" s="78"/>
      <c r="C687710" s="77"/>
    </row>
    <row r="687711" spans="2:3" x14ac:dyDescent="0.25">
      <c r="B687711" s="78"/>
      <c r="C687711" s="77"/>
    </row>
    <row r="687712" spans="2:3" x14ac:dyDescent="0.25">
      <c r="B687712" s="78"/>
      <c r="C687712" s="77"/>
    </row>
    <row r="687822" spans="2:3" x14ac:dyDescent="0.25">
      <c r="B687822" s="78"/>
      <c r="C687822" s="77"/>
    </row>
    <row r="687823" spans="2:3" x14ac:dyDescent="0.25">
      <c r="B687823" s="78"/>
      <c r="C687823" s="77"/>
    </row>
    <row r="687824" spans="2:3" x14ac:dyDescent="0.25">
      <c r="B687824" s="78"/>
      <c r="C687824" s="77"/>
    </row>
    <row r="687825" spans="2:3" x14ac:dyDescent="0.25">
      <c r="B687825" s="78"/>
      <c r="C687825" s="77"/>
    </row>
    <row r="687826" spans="2:3" x14ac:dyDescent="0.25">
      <c r="B687826" s="78"/>
      <c r="C687826" s="77"/>
    </row>
    <row r="687827" spans="2:3" x14ac:dyDescent="0.25">
      <c r="B687827" s="78"/>
      <c r="C687827" s="77"/>
    </row>
    <row r="687828" spans="2:3" x14ac:dyDescent="0.25">
      <c r="B687828" s="78"/>
      <c r="C687828" s="77"/>
    </row>
    <row r="687829" spans="2:3" x14ac:dyDescent="0.25">
      <c r="B687829" s="78"/>
      <c r="C687829" s="77"/>
    </row>
    <row r="687830" spans="2:3" x14ac:dyDescent="0.25">
      <c r="B687830" s="78"/>
      <c r="C687830" s="77"/>
    </row>
    <row r="687831" spans="2:3" x14ac:dyDescent="0.25">
      <c r="B687831" s="78"/>
      <c r="C687831" s="77"/>
    </row>
    <row r="687832" spans="2:3" x14ac:dyDescent="0.25">
      <c r="B687832" s="78"/>
      <c r="C687832" s="77"/>
    </row>
    <row r="687833" spans="2:3" x14ac:dyDescent="0.25">
      <c r="B687833" s="78"/>
      <c r="C687833" s="77"/>
    </row>
    <row r="687834" spans="2:3" x14ac:dyDescent="0.25">
      <c r="B687834" s="78"/>
      <c r="C687834" s="77"/>
    </row>
    <row r="687944" spans="2:3" x14ac:dyDescent="0.25">
      <c r="B687944" s="78"/>
      <c r="C687944" s="77"/>
    </row>
    <row r="687945" spans="2:3" x14ac:dyDescent="0.25">
      <c r="B687945" s="78"/>
      <c r="C687945" s="77"/>
    </row>
    <row r="687946" spans="2:3" x14ac:dyDescent="0.25">
      <c r="B687946" s="78"/>
      <c r="C687946" s="77"/>
    </row>
    <row r="687947" spans="2:3" x14ac:dyDescent="0.25">
      <c r="B687947" s="78"/>
      <c r="C687947" s="77"/>
    </row>
    <row r="687948" spans="2:3" x14ac:dyDescent="0.25">
      <c r="B687948" s="78"/>
      <c r="C687948" s="77"/>
    </row>
    <row r="687949" spans="2:3" x14ac:dyDescent="0.25">
      <c r="B687949" s="78"/>
      <c r="C687949" s="77"/>
    </row>
    <row r="687950" spans="2:3" x14ac:dyDescent="0.25">
      <c r="B687950" s="78"/>
      <c r="C687950" s="77"/>
    </row>
    <row r="687951" spans="2:3" x14ac:dyDescent="0.25">
      <c r="B687951" s="78"/>
      <c r="C687951" s="77"/>
    </row>
    <row r="687952" spans="2:3" x14ac:dyDescent="0.25">
      <c r="B687952" s="78"/>
      <c r="C687952" s="77"/>
    </row>
    <row r="687953" spans="2:3" x14ac:dyDescent="0.25">
      <c r="B687953" s="78"/>
      <c r="C687953" s="77"/>
    </row>
    <row r="687954" spans="2:3" x14ac:dyDescent="0.25">
      <c r="B687954" s="78"/>
      <c r="C687954" s="77"/>
    </row>
    <row r="687955" spans="2:3" x14ac:dyDescent="0.25">
      <c r="B687955" s="78"/>
      <c r="C687955" s="77"/>
    </row>
    <row r="687956" spans="2:3" x14ac:dyDescent="0.25">
      <c r="B687956" s="78"/>
      <c r="C687956" s="77"/>
    </row>
    <row r="688066" spans="2:3" x14ac:dyDescent="0.25">
      <c r="B688066" s="78"/>
      <c r="C688066" s="77"/>
    </row>
    <row r="688067" spans="2:3" x14ac:dyDescent="0.25">
      <c r="B688067" s="78"/>
      <c r="C688067" s="77"/>
    </row>
    <row r="688068" spans="2:3" x14ac:dyDescent="0.25">
      <c r="B688068" s="78"/>
      <c r="C688068" s="77"/>
    </row>
    <row r="688069" spans="2:3" x14ac:dyDescent="0.25">
      <c r="B688069" s="78"/>
      <c r="C688069" s="77"/>
    </row>
    <row r="688070" spans="2:3" x14ac:dyDescent="0.25">
      <c r="B688070" s="78"/>
      <c r="C688070" s="77"/>
    </row>
    <row r="688071" spans="2:3" x14ac:dyDescent="0.25">
      <c r="B688071" s="78"/>
      <c r="C688071" s="77"/>
    </row>
    <row r="688072" spans="2:3" x14ac:dyDescent="0.25">
      <c r="B688072" s="78"/>
      <c r="C688072" s="77"/>
    </row>
    <row r="688073" spans="2:3" x14ac:dyDescent="0.25">
      <c r="B688073" s="78"/>
      <c r="C688073" s="77"/>
    </row>
    <row r="688074" spans="2:3" x14ac:dyDescent="0.25">
      <c r="B688074" s="78"/>
      <c r="C688074" s="77"/>
    </row>
    <row r="688075" spans="2:3" x14ac:dyDescent="0.25">
      <c r="B688075" s="78"/>
      <c r="C688075" s="77"/>
    </row>
    <row r="688076" spans="2:3" x14ac:dyDescent="0.25">
      <c r="B688076" s="78"/>
      <c r="C688076" s="77"/>
    </row>
    <row r="688077" spans="2:3" x14ac:dyDescent="0.25">
      <c r="B688077" s="78"/>
      <c r="C688077" s="77"/>
    </row>
    <row r="688078" spans="2:3" x14ac:dyDescent="0.25">
      <c r="B688078" s="78"/>
      <c r="C688078" s="77"/>
    </row>
    <row r="688188" spans="2:3" x14ac:dyDescent="0.25">
      <c r="B688188" s="78"/>
      <c r="C688188" s="77"/>
    </row>
    <row r="688189" spans="2:3" x14ac:dyDescent="0.25">
      <c r="B688189" s="78"/>
      <c r="C688189" s="77"/>
    </row>
    <row r="688190" spans="2:3" x14ac:dyDescent="0.25">
      <c r="B688190" s="78"/>
      <c r="C688190" s="77"/>
    </row>
    <row r="688191" spans="2:3" x14ac:dyDescent="0.25">
      <c r="B688191" s="78"/>
      <c r="C688191" s="77"/>
    </row>
    <row r="688192" spans="2:3" x14ac:dyDescent="0.25">
      <c r="B688192" s="78"/>
      <c r="C688192" s="77"/>
    </row>
    <row r="688193" spans="2:3" x14ac:dyDescent="0.25">
      <c r="B688193" s="78"/>
      <c r="C688193" s="77"/>
    </row>
    <row r="688194" spans="2:3" x14ac:dyDescent="0.25">
      <c r="B688194" s="78"/>
      <c r="C688194" s="77"/>
    </row>
    <row r="688195" spans="2:3" x14ac:dyDescent="0.25">
      <c r="B688195" s="78"/>
      <c r="C688195" s="77"/>
    </row>
    <row r="688196" spans="2:3" x14ac:dyDescent="0.25">
      <c r="B688196" s="78"/>
      <c r="C688196" s="77"/>
    </row>
    <row r="688197" spans="2:3" x14ac:dyDescent="0.25">
      <c r="B688197" s="78"/>
      <c r="C688197" s="77"/>
    </row>
    <row r="688198" spans="2:3" x14ac:dyDescent="0.25">
      <c r="B688198" s="78"/>
      <c r="C688198" s="77"/>
    </row>
    <row r="688199" spans="2:3" x14ac:dyDescent="0.25">
      <c r="B688199" s="78"/>
      <c r="C688199" s="77"/>
    </row>
    <row r="688200" spans="2:3" x14ac:dyDescent="0.25">
      <c r="B688200" s="78"/>
      <c r="C688200" s="77"/>
    </row>
    <row r="688310" spans="2:3" x14ac:dyDescent="0.25">
      <c r="B688310" s="78"/>
      <c r="C688310" s="77"/>
    </row>
    <row r="688311" spans="2:3" x14ac:dyDescent="0.25">
      <c r="B688311" s="78"/>
      <c r="C688311" s="77"/>
    </row>
    <row r="688312" spans="2:3" x14ac:dyDescent="0.25">
      <c r="B688312" s="78"/>
      <c r="C688312" s="77"/>
    </row>
    <row r="688313" spans="2:3" x14ac:dyDescent="0.25">
      <c r="B688313" s="78"/>
      <c r="C688313" s="77"/>
    </row>
    <row r="688314" spans="2:3" x14ac:dyDescent="0.25">
      <c r="B688314" s="78"/>
      <c r="C688314" s="77"/>
    </row>
    <row r="688315" spans="2:3" x14ac:dyDescent="0.25">
      <c r="B688315" s="78"/>
      <c r="C688315" s="77"/>
    </row>
    <row r="688316" spans="2:3" x14ac:dyDescent="0.25">
      <c r="B688316" s="78"/>
      <c r="C688316" s="77"/>
    </row>
    <row r="688317" spans="2:3" x14ac:dyDescent="0.25">
      <c r="B688317" s="78"/>
      <c r="C688317" s="77"/>
    </row>
    <row r="688318" spans="2:3" x14ac:dyDescent="0.25">
      <c r="B688318" s="78"/>
      <c r="C688318" s="77"/>
    </row>
    <row r="688319" spans="2:3" x14ac:dyDescent="0.25">
      <c r="B688319" s="78"/>
      <c r="C688319" s="77"/>
    </row>
    <row r="688320" spans="2:3" x14ac:dyDescent="0.25">
      <c r="B688320" s="78"/>
      <c r="C688320" s="77"/>
    </row>
    <row r="688321" spans="2:3" x14ac:dyDescent="0.25">
      <c r="B688321" s="78"/>
      <c r="C688321" s="77"/>
    </row>
    <row r="688322" spans="2:3" x14ac:dyDescent="0.25">
      <c r="B688322" s="78"/>
      <c r="C688322" s="77"/>
    </row>
    <row r="688432" spans="2:3" x14ac:dyDescent="0.25">
      <c r="B688432" s="78"/>
      <c r="C688432" s="77"/>
    </row>
    <row r="688433" spans="2:3" x14ac:dyDescent="0.25">
      <c r="B688433" s="78"/>
      <c r="C688433" s="77"/>
    </row>
    <row r="688434" spans="2:3" x14ac:dyDescent="0.25">
      <c r="B688434" s="78"/>
      <c r="C688434" s="77"/>
    </row>
    <row r="688435" spans="2:3" x14ac:dyDescent="0.25">
      <c r="B688435" s="78"/>
      <c r="C688435" s="77"/>
    </row>
    <row r="688436" spans="2:3" x14ac:dyDescent="0.25">
      <c r="B688436" s="78"/>
      <c r="C688436" s="77"/>
    </row>
    <row r="688437" spans="2:3" x14ac:dyDescent="0.25">
      <c r="B688437" s="78"/>
      <c r="C688437" s="77"/>
    </row>
    <row r="688438" spans="2:3" x14ac:dyDescent="0.25">
      <c r="B688438" s="78"/>
      <c r="C688438" s="77"/>
    </row>
    <row r="688439" spans="2:3" x14ac:dyDescent="0.25">
      <c r="B688439" s="78"/>
      <c r="C688439" s="77"/>
    </row>
    <row r="688440" spans="2:3" x14ac:dyDescent="0.25">
      <c r="B688440" s="78"/>
      <c r="C688440" s="77"/>
    </row>
    <row r="688441" spans="2:3" x14ac:dyDescent="0.25">
      <c r="B688441" s="78"/>
      <c r="C688441" s="77"/>
    </row>
    <row r="688442" spans="2:3" x14ac:dyDescent="0.25">
      <c r="B688442" s="78"/>
      <c r="C688442" s="77"/>
    </row>
    <row r="688443" spans="2:3" x14ac:dyDescent="0.25">
      <c r="B688443" s="78"/>
      <c r="C688443" s="77"/>
    </row>
    <row r="688444" spans="2:3" x14ac:dyDescent="0.25">
      <c r="B688444" s="78"/>
      <c r="C688444" s="77"/>
    </row>
    <row r="688554" spans="2:3" x14ac:dyDescent="0.25">
      <c r="B688554" s="78"/>
      <c r="C688554" s="77"/>
    </row>
    <row r="688555" spans="2:3" x14ac:dyDescent="0.25">
      <c r="B688555" s="78"/>
      <c r="C688555" s="77"/>
    </row>
    <row r="688556" spans="2:3" x14ac:dyDescent="0.25">
      <c r="B688556" s="78"/>
      <c r="C688556" s="77"/>
    </row>
    <row r="688557" spans="2:3" x14ac:dyDescent="0.25">
      <c r="B688557" s="78"/>
      <c r="C688557" s="77"/>
    </row>
    <row r="688558" spans="2:3" x14ac:dyDescent="0.25">
      <c r="B688558" s="78"/>
      <c r="C688558" s="77"/>
    </row>
    <row r="688559" spans="2:3" x14ac:dyDescent="0.25">
      <c r="B688559" s="78"/>
      <c r="C688559" s="77"/>
    </row>
    <row r="688560" spans="2:3" x14ac:dyDescent="0.25">
      <c r="B688560" s="78"/>
      <c r="C688560" s="77"/>
    </row>
    <row r="688561" spans="2:3" x14ac:dyDescent="0.25">
      <c r="B688561" s="78"/>
      <c r="C688561" s="77"/>
    </row>
    <row r="688562" spans="2:3" x14ac:dyDescent="0.25">
      <c r="B688562" s="78"/>
      <c r="C688562" s="77"/>
    </row>
    <row r="688563" spans="2:3" x14ac:dyDescent="0.25">
      <c r="B688563" s="78"/>
      <c r="C688563" s="77"/>
    </row>
    <row r="688564" spans="2:3" x14ac:dyDescent="0.25">
      <c r="B688564" s="78"/>
      <c r="C688564" s="77"/>
    </row>
    <row r="688565" spans="2:3" x14ac:dyDescent="0.25">
      <c r="B688565" s="78"/>
      <c r="C688565" s="77"/>
    </row>
    <row r="688566" spans="2:3" x14ac:dyDescent="0.25">
      <c r="B688566" s="78"/>
      <c r="C688566" s="77"/>
    </row>
    <row r="688676" spans="2:3" x14ac:dyDescent="0.25">
      <c r="B688676" s="78"/>
      <c r="C688676" s="77"/>
    </row>
    <row r="688677" spans="2:3" x14ac:dyDescent="0.25">
      <c r="B688677" s="78"/>
      <c r="C688677" s="77"/>
    </row>
    <row r="688678" spans="2:3" x14ac:dyDescent="0.25">
      <c r="B688678" s="78"/>
      <c r="C688678" s="77"/>
    </row>
    <row r="688679" spans="2:3" x14ac:dyDescent="0.25">
      <c r="B688679" s="78"/>
      <c r="C688679" s="77"/>
    </row>
    <row r="688680" spans="2:3" x14ac:dyDescent="0.25">
      <c r="B688680" s="78"/>
      <c r="C688680" s="77"/>
    </row>
    <row r="688681" spans="2:3" x14ac:dyDescent="0.25">
      <c r="B688681" s="78"/>
      <c r="C688681" s="77"/>
    </row>
    <row r="688682" spans="2:3" x14ac:dyDescent="0.25">
      <c r="B688682" s="78"/>
      <c r="C688682" s="77"/>
    </row>
    <row r="688683" spans="2:3" x14ac:dyDescent="0.25">
      <c r="B688683" s="78"/>
      <c r="C688683" s="77"/>
    </row>
    <row r="688684" spans="2:3" x14ac:dyDescent="0.25">
      <c r="B688684" s="78"/>
      <c r="C688684" s="77"/>
    </row>
    <row r="688685" spans="2:3" x14ac:dyDescent="0.25">
      <c r="B688685" s="78"/>
      <c r="C688685" s="77"/>
    </row>
    <row r="688686" spans="2:3" x14ac:dyDescent="0.25">
      <c r="B688686" s="78"/>
      <c r="C688686" s="77"/>
    </row>
    <row r="688687" spans="2:3" x14ac:dyDescent="0.25">
      <c r="B688687" s="78"/>
      <c r="C688687" s="77"/>
    </row>
    <row r="688688" spans="2:3" x14ac:dyDescent="0.25">
      <c r="B688688" s="78"/>
      <c r="C688688" s="77"/>
    </row>
    <row r="688798" spans="2:3" x14ac:dyDescent="0.25">
      <c r="B688798" s="78"/>
      <c r="C688798" s="77"/>
    </row>
    <row r="688799" spans="2:3" x14ac:dyDescent="0.25">
      <c r="B688799" s="78"/>
      <c r="C688799" s="77"/>
    </row>
    <row r="688800" spans="2:3" x14ac:dyDescent="0.25">
      <c r="B688800" s="78"/>
      <c r="C688800" s="77"/>
    </row>
    <row r="688801" spans="2:3" x14ac:dyDescent="0.25">
      <c r="B688801" s="78"/>
      <c r="C688801" s="77"/>
    </row>
    <row r="688802" spans="2:3" x14ac:dyDescent="0.25">
      <c r="B688802" s="78"/>
      <c r="C688802" s="77"/>
    </row>
    <row r="688803" spans="2:3" x14ac:dyDescent="0.25">
      <c r="B688803" s="78"/>
      <c r="C688803" s="77"/>
    </row>
    <row r="688804" spans="2:3" x14ac:dyDescent="0.25">
      <c r="B688804" s="78"/>
      <c r="C688804" s="77"/>
    </row>
    <row r="688805" spans="2:3" x14ac:dyDescent="0.25">
      <c r="B688805" s="78"/>
      <c r="C688805" s="77"/>
    </row>
    <row r="688806" spans="2:3" x14ac:dyDescent="0.25">
      <c r="B688806" s="78"/>
      <c r="C688806" s="77"/>
    </row>
    <row r="688807" spans="2:3" x14ac:dyDescent="0.25">
      <c r="B688807" s="78"/>
      <c r="C688807" s="77"/>
    </row>
    <row r="688808" spans="2:3" x14ac:dyDescent="0.25">
      <c r="B688808" s="78"/>
      <c r="C688808" s="77"/>
    </row>
    <row r="688809" spans="2:3" x14ac:dyDescent="0.25">
      <c r="B688809" s="78"/>
      <c r="C688809" s="77"/>
    </row>
    <row r="688810" spans="2:3" x14ac:dyDescent="0.25">
      <c r="B688810" s="78"/>
      <c r="C688810" s="77"/>
    </row>
    <row r="688920" spans="2:3" x14ac:dyDescent="0.25">
      <c r="B688920" s="78"/>
      <c r="C688920" s="77"/>
    </row>
    <row r="688921" spans="2:3" x14ac:dyDescent="0.25">
      <c r="B688921" s="78"/>
      <c r="C688921" s="77"/>
    </row>
    <row r="688922" spans="2:3" x14ac:dyDescent="0.25">
      <c r="B688922" s="78"/>
      <c r="C688922" s="77"/>
    </row>
    <row r="688923" spans="2:3" x14ac:dyDescent="0.25">
      <c r="B688923" s="78"/>
      <c r="C688923" s="77"/>
    </row>
    <row r="688924" spans="2:3" x14ac:dyDescent="0.25">
      <c r="B688924" s="78"/>
      <c r="C688924" s="77"/>
    </row>
    <row r="688925" spans="2:3" x14ac:dyDescent="0.25">
      <c r="B688925" s="78"/>
      <c r="C688925" s="77"/>
    </row>
    <row r="688926" spans="2:3" x14ac:dyDescent="0.25">
      <c r="B688926" s="78"/>
      <c r="C688926" s="77"/>
    </row>
    <row r="688927" spans="2:3" x14ac:dyDescent="0.25">
      <c r="B688927" s="78"/>
      <c r="C688927" s="77"/>
    </row>
    <row r="688928" spans="2:3" x14ac:dyDescent="0.25">
      <c r="B688928" s="78"/>
      <c r="C688928" s="77"/>
    </row>
    <row r="688929" spans="2:3" x14ac:dyDescent="0.25">
      <c r="B688929" s="78"/>
      <c r="C688929" s="77"/>
    </row>
    <row r="688930" spans="2:3" x14ac:dyDescent="0.25">
      <c r="B688930" s="78"/>
      <c r="C688930" s="77"/>
    </row>
    <row r="688931" spans="2:3" x14ac:dyDescent="0.25">
      <c r="B688931" s="78"/>
      <c r="C688931" s="77"/>
    </row>
    <row r="688932" spans="2:3" x14ac:dyDescent="0.25">
      <c r="B688932" s="78"/>
      <c r="C688932" s="77"/>
    </row>
    <row r="689042" spans="2:3" x14ac:dyDescent="0.25">
      <c r="B689042" s="78"/>
      <c r="C689042" s="77"/>
    </row>
    <row r="689043" spans="2:3" x14ac:dyDescent="0.25">
      <c r="B689043" s="78"/>
      <c r="C689043" s="77"/>
    </row>
    <row r="689044" spans="2:3" x14ac:dyDescent="0.25">
      <c r="B689044" s="78"/>
      <c r="C689044" s="77"/>
    </row>
    <row r="689045" spans="2:3" x14ac:dyDescent="0.25">
      <c r="B689045" s="78"/>
      <c r="C689045" s="77"/>
    </row>
    <row r="689046" spans="2:3" x14ac:dyDescent="0.25">
      <c r="B689046" s="78"/>
      <c r="C689046" s="77"/>
    </row>
    <row r="689047" spans="2:3" x14ac:dyDescent="0.25">
      <c r="B689047" s="78"/>
      <c r="C689047" s="77"/>
    </row>
    <row r="689048" spans="2:3" x14ac:dyDescent="0.25">
      <c r="B689048" s="78"/>
      <c r="C689048" s="77"/>
    </row>
    <row r="689049" spans="2:3" x14ac:dyDescent="0.25">
      <c r="B689049" s="78"/>
      <c r="C689049" s="77"/>
    </row>
    <row r="689050" spans="2:3" x14ac:dyDescent="0.25">
      <c r="B689050" s="78"/>
      <c r="C689050" s="77"/>
    </row>
    <row r="689051" spans="2:3" x14ac:dyDescent="0.25">
      <c r="B689051" s="78"/>
      <c r="C689051" s="77"/>
    </row>
    <row r="689052" spans="2:3" x14ac:dyDescent="0.25">
      <c r="B689052" s="78"/>
      <c r="C689052" s="77"/>
    </row>
    <row r="689053" spans="2:3" x14ac:dyDescent="0.25">
      <c r="B689053" s="78"/>
      <c r="C689053" s="77"/>
    </row>
    <row r="689054" spans="2:3" x14ac:dyDescent="0.25">
      <c r="B689054" s="78"/>
      <c r="C689054" s="77"/>
    </row>
    <row r="689164" spans="2:3" x14ac:dyDescent="0.25">
      <c r="B689164" s="78"/>
      <c r="C689164" s="77"/>
    </row>
    <row r="689165" spans="2:3" x14ac:dyDescent="0.25">
      <c r="B689165" s="78"/>
      <c r="C689165" s="77"/>
    </row>
    <row r="689166" spans="2:3" x14ac:dyDescent="0.25">
      <c r="B689166" s="78"/>
      <c r="C689166" s="77"/>
    </row>
    <row r="689167" spans="2:3" x14ac:dyDescent="0.25">
      <c r="B689167" s="78"/>
      <c r="C689167" s="77"/>
    </row>
    <row r="689168" spans="2:3" x14ac:dyDescent="0.25">
      <c r="B689168" s="78"/>
      <c r="C689168" s="77"/>
    </row>
    <row r="689169" spans="2:3" x14ac:dyDescent="0.25">
      <c r="B689169" s="78"/>
      <c r="C689169" s="77"/>
    </row>
    <row r="689170" spans="2:3" x14ac:dyDescent="0.25">
      <c r="B689170" s="78"/>
      <c r="C689170" s="77"/>
    </row>
    <row r="689171" spans="2:3" x14ac:dyDescent="0.25">
      <c r="B689171" s="78"/>
      <c r="C689171" s="77"/>
    </row>
    <row r="689172" spans="2:3" x14ac:dyDescent="0.25">
      <c r="B689172" s="78"/>
      <c r="C689172" s="77"/>
    </row>
    <row r="689173" spans="2:3" x14ac:dyDescent="0.25">
      <c r="B689173" s="78"/>
      <c r="C689173" s="77"/>
    </row>
    <row r="689174" spans="2:3" x14ac:dyDescent="0.25">
      <c r="B689174" s="78"/>
      <c r="C689174" s="77"/>
    </row>
    <row r="689175" spans="2:3" x14ac:dyDescent="0.25">
      <c r="B689175" s="78"/>
      <c r="C689175" s="77"/>
    </row>
    <row r="689176" spans="2:3" x14ac:dyDescent="0.25">
      <c r="B689176" s="78"/>
      <c r="C689176" s="77"/>
    </row>
    <row r="689286" spans="2:3" x14ac:dyDescent="0.25">
      <c r="B689286" s="78"/>
      <c r="C689286" s="77"/>
    </row>
    <row r="689287" spans="2:3" x14ac:dyDescent="0.25">
      <c r="B689287" s="78"/>
      <c r="C689287" s="77"/>
    </row>
    <row r="689288" spans="2:3" x14ac:dyDescent="0.25">
      <c r="B689288" s="78"/>
      <c r="C689288" s="77"/>
    </row>
    <row r="689289" spans="2:3" x14ac:dyDescent="0.25">
      <c r="B689289" s="78"/>
      <c r="C689289" s="77"/>
    </row>
    <row r="689290" spans="2:3" x14ac:dyDescent="0.25">
      <c r="B689290" s="78"/>
      <c r="C689290" s="77"/>
    </row>
    <row r="689291" spans="2:3" x14ac:dyDescent="0.25">
      <c r="B689291" s="78"/>
      <c r="C689291" s="77"/>
    </row>
    <row r="689292" spans="2:3" x14ac:dyDescent="0.25">
      <c r="B689292" s="78"/>
      <c r="C689292" s="77"/>
    </row>
    <row r="689293" spans="2:3" x14ac:dyDescent="0.25">
      <c r="B689293" s="78"/>
      <c r="C689293" s="77"/>
    </row>
    <row r="689294" spans="2:3" x14ac:dyDescent="0.25">
      <c r="B689294" s="78"/>
      <c r="C689294" s="77"/>
    </row>
    <row r="689295" spans="2:3" x14ac:dyDescent="0.25">
      <c r="B689295" s="78"/>
      <c r="C689295" s="77"/>
    </row>
    <row r="689296" spans="2:3" x14ac:dyDescent="0.25">
      <c r="B689296" s="78"/>
      <c r="C689296" s="77"/>
    </row>
    <row r="689297" spans="2:3" x14ac:dyDescent="0.25">
      <c r="B689297" s="78"/>
      <c r="C689297" s="77"/>
    </row>
    <row r="689298" spans="2:3" x14ac:dyDescent="0.25">
      <c r="B689298" s="78"/>
      <c r="C689298" s="77"/>
    </row>
    <row r="689408" spans="2:3" x14ac:dyDescent="0.25">
      <c r="B689408" s="78"/>
      <c r="C689408" s="77"/>
    </row>
    <row r="689409" spans="2:3" x14ac:dyDescent="0.25">
      <c r="B689409" s="78"/>
      <c r="C689409" s="77"/>
    </row>
    <row r="689410" spans="2:3" x14ac:dyDescent="0.25">
      <c r="B689410" s="78"/>
      <c r="C689410" s="77"/>
    </row>
    <row r="689411" spans="2:3" x14ac:dyDescent="0.25">
      <c r="B689411" s="78"/>
      <c r="C689411" s="77"/>
    </row>
    <row r="689412" spans="2:3" x14ac:dyDescent="0.25">
      <c r="B689412" s="78"/>
      <c r="C689412" s="77"/>
    </row>
    <row r="689413" spans="2:3" x14ac:dyDescent="0.25">
      <c r="B689413" s="78"/>
      <c r="C689413" s="77"/>
    </row>
    <row r="689414" spans="2:3" x14ac:dyDescent="0.25">
      <c r="B689414" s="78"/>
      <c r="C689414" s="77"/>
    </row>
    <row r="689415" spans="2:3" x14ac:dyDescent="0.25">
      <c r="B689415" s="78"/>
      <c r="C689415" s="77"/>
    </row>
    <row r="689416" spans="2:3" x14ac:dyDescent="0.25">
      <c r="B689416" s="78"/>
      <c r="C689416" s="77"/>
    </row>
    <row r="689417" spans="2:3" x14ac:dyDescent="0.25">
      <c r="B689417" s="78"/>
      <c r="C689417" s="77"/>
    </row>
    <row r="689418" spans="2:3" x14ac:dyDescent="0.25">
      <c r="B689418" s="78"/>
      <c r="C689418" s="77"/>
    </row>
    <row r="689419" spans="2:3" x14ac:dyDescent="0.25">
      <c r="B689419" s="78"/>
      <c r="C689419" s="77"/>
    </row>
    <row r="689420" spans="2:3" x14ac:dyDescent="0.25">
      <c r="B689420" s="78"/>
      <c r="C689420" s="77"/>
    </row>
    <row r="689530" spans="2:3" x14ac:dyDescent="0.25">
      <c r="B689530" s="78"/>
      <c r="C689530" s="77"/>
    </row>
    <row r="689531" spans="2:3" x14ac:dyDescent="0.25">
      <c r="B689531" s="78"/>
      <c r="C689531" s="77"/>
    </row>
    <row r="689532" spans="2:3" x14ac:dyDescent="0.25">
      <c r="B689532" s="78"/>
      <c r="C689532" s="77"/>
    </row>
    <row r="689533" spans="2:3" x14ac:dyDescent="0.25">
      <c r="B689533" s="78"/>
      <c r="C689533" s="77"/>
    </row>
    <row r="689534" spans="2:3" x14ac:dyDescent="0.25">
      <c r="B689534" s="78"/>
      <c r="C689534" s="77"/>
    </row>
    <row r="689535" spans="2:3" x14ac:dyDescent="0.25">
      <c r="B689535" s="78"/>
      <c r="C689535" s="77"/>
    </row>
    <row r="689536" spans="2:3" x14ac:dyDescent="0.25">
      <c r="B689536" s="78"/>
      <c r="C689536" s="77"/>
    </row>
    <row r="689537" spans="2:3" x14ac:dyDescent="0.25">
      <c r="B689537" s="78"/>
      <c r="C689537" s="77"/>
    </row>
    <row r="689538" spans="2:3" x14ac:dyDescent="0.25">
      <c r="B689538" s="78"/>
      <c r="C689538" s="77"/>
    </row>
    <row r="689539" spans="2:3" x14ac:dyDescent="0.25">
      <c r="B689539" s="78"/>
      <c r="C689539" s="77"/>
    </row>
    <row r="689540" spans="2:3" x14ac:dyDescent="0.25">
      <c r="B689540" s="78"/>
      <c r="C689540" s="77"/>
    </row>
    <row r="689541" spans="2:3" x14ac:dyDescent="0.25">
      <c r="B689541" s="78"/>
      <c r="C689541" s="77"/>
    </row>
    <row r="689542" spans="2:3" x14ac:dyDescent="0.25">
      <c r="B689542" s="78"/>
      <c r="C689542" s="77"/>
    </row>
    <row r="689652" spans="2:3" x14ac:dyDescent="0.25">
      <c r="B689652" s="78"/>
      <c r="C689652" s="77"/>
    </row>
    <row r="689653" spans="2:3" x14ac:dyDescent="0.25">
      <c r="B689653" s="78"/>
      <c r="C689653" s="77"/>
    </row>
    <row r="689654" spans="2:3" x14ac:dyDescent="0.25">
      <c r="B689654" s="78"/>
      <c r="C689654" s="77"/>
    </row>
    <row r="689655" spans="2:3" x14ac:dyDescent="0.25">
      <c r="B689655" s="78"/>
      <c r="C689655" s="77"/>
    </row>
    <row r="689656" spans="2:3" x14ac:dyDescent="0.25">
      <c r="B689656" s="78"/>
      <c r="C689656" s="77"/>
    </row>
    <row r="689657" spans="2:3" x14ac:dyDescent="0.25">
      <c r="B689657" s="78"/>
      <c r="C689657" s="77"/>
    </row>
    <row r="689658" spans="2:3" x14ac:dyDescent="0.25">
      <c r="B689658" s="78"/>
      <c r="C689658" s="77"/>
    </row>
    <row r="689659" spans="2:3" x14ac:dyDescent="0.25">
      <c r="B689659" s="78"/>
      <c r="C689659" s="77"/>
    </row>
    <row r="689660" spans="2:3" x14ac:dyDescent="0.25">
      <c r="B689660" s="78"/>
      <c r="C689660" s="77"/>
    </row>
    <row r="689661" spans="2:3" x14ac:dyDescent="0.25">
      <c r="B689661" s="78"/>
      <c r="C689661" s="77"/>
    </row>
    <row r="689662" spans="2:3" x14ac:dyDescent="0.25">
      <c r="B689662" s="78"/>
      <c r="C689662" s="77"/>
    </row>
    <row r="689663" spans="2:3" x14ac:dyDescent="0.25">
      <c r="B689663" s="78"/>
      <c r="C689663" s="77"/>
    </row>
    <row r="689664" spans="2:3" x14ac:dyDescent="0.25">
      <c r="B689664" s="78"/>
      <c r="C689664" s="77"/>
    </row>
    <row r="689774" spans="2:3" x14ac:dyDescent="0.25">
      <c r="B689774" s="78"/>
      <c r="C689774" s="77"/>
    </row>
    <row r="689775" spans="2:3" x14ac:dyDescent="0.25">
      <c r="B689775" s="78"/>
      <c r="C689775" s="77"/>
    </row>
    <row r="689776" spans="2:3" x14ac:dyDescent="0.25">
      <c r="B689776" s="78"/>
      <c r="C689776" s="77"/>
    </row>
    <row r="689777" spans="2:3" x14ac:dyDescent="0.25">
      <c r="B689777" s="78"/>
      <c r="C689777" s="77"/>
    </row>
    <row r="689778" spans="2:3" x14ac:dyDescent="0.25">
      <c r="B689778" s="78"/>
      <c r="C689778" s="77"/>
    </row>
    <row r="689779" spans="2:3" x14ac:dyDescent="0.25">
      <c r="B689779" s="78"/>
      <c r="C689779" s="77"/>
    </row>
    <row r="689780" spans="2:3" x14ac:dyDescent="0.25">
      <c r="B689780" s="78"/>
      <c r="C689780" s="77"/>
    </row>
    <row r="689781" spans="2:3" x14ac:dyDescent="0.25">
      <c r="B689781" s="78"/>
      <c r="C689781" s="77"/>
    </row>
    <row r="689782" spans="2:3" x14ac:dyDescent="0.25">
      <c r="B689782" s="78"/>
      <c r="C689782" s="77"/>
    </row>
    <row r="689783" spans="2:3" x14ac:dyDescent="0.25">
      <c r="B689783" s="78"/>
      <c r="C689783" s="77"/>
    </row>
    <row r="689784" spans="2:3" x14ac:dyDescent="0.25">
      <c r="B689784" s="78"/>
      <c r="C689784" s="77"/>
    </row>
    <row r="689785" spans="2:3" x14ac:dyDescent="0.25">
      <c r="B689785" s="78"/>
      <c r="C689785" s="77"/>
    </row>
    <row r="689786" spans="2:3" x14ac:dyDescent="0.25">
      <c r="B689786" s="78"/>
      <c r="C689786" s="77"/>
    </row>
    <row r="689896" spans="2:3" x14ac:dyDescent="0.25">
      <c r="B689896" s="78"/>
      <c r="C689896" s="77"/>
    </row>
    <row r="689897" spans="2:3" x14ac:dyDescent="0.25">
      <c r="B689897" s="78"/>
      <c r="C689897" s="77"/>
    </row>
    <row r="689898" spans="2:3" x14ac:dyDescent="0.25">
      <c r="B689898" s="78"/>
      <c r="C689898" s="77"/>
    </row>
    <row r="689899" spans="2:3" x14ac:dyDescent="0.25">
      <c r="B689899" s="78"/>
      <c r="C689899" s="77"/>
    </row>
    <row r="689900" spans="2:3" x14ac:dyDescent="0.25">
      <c r="B689900" s="78"/>
      <c r="C689900" s="77"/>
    </row>
    <row r="689901" spans="2:3" x14ac:dyDescent="0.25">
      <c r="B689901" s="78"/>
      <c r="C689901" s="77"/>
    </row>
    <row r="689902" spans="2:3" x14ac:dyDescent="0.25">
      <c r="B689902" s="78"/>
      <c r="C689902" s="77"/>
    </row>
    <row r="689903" spans="2:3" x14ac:dyDescent="0.25">
      <c r="B689903" s="78"/>
      <c r="C689903" s="77"/>
    </row>
    <row r="689904" spans="2:3" x14ac:dyDescent="0.25">
      <c r="B689904" s="78"/>
      <c r="C689904" s="77"/>
    </row>
    <row r="689905" spans="2:3" x14ac:dyDescent="0.25">
      <c r="B689905" s="78"/>
      <c r="C689905" s="77"/>
    </row>
    <row r="689906" spans="2:3" x14ac:dyDescent="0.25">
      <c r="B689906" s="78"/>
      <c r="C689906" s="77"/>
    </row>
    <row r="689907" spans="2:3" x14ac:dyDescent="0.25">
      <c r="B689907" s="78"/>
      <c r="C689907" s="77"/>
    </row>
    <row r="689908" spans="2:3" x14ac:dyDescent="0.25">
      <c r="B689908" s="78"/>
      <c r="C689908" s="77"/>
    </row>
    <row r="690018" spans="2:3" x14ac:dyDescent="0.25">
      <c r="B690018" s="78"/>
      <c r="C690018" s="77"/>
    </row>
    <row r="690019" spans="2:3" x14ac:dyDescent="0.25">
      <c r="B690019" s="78"/>
      <c r="C690019" s="77"/>
    </row>
    <row r="690020" spans="2:3" x14ac:dyDescent="0.25">
      <c r="B690020" s="78"/>
      <c r="C690020" s="77"/>
    </row>
    <row r="690021" spans="2:3" x14ac:dyDescent="0.25">
      <c r="B690021" s="78"/>
      <c r="C690021" s="77"/>
    </row>
    <row r="690022" spans="2:3" x14ac:dyDescent="0.25">
      <c r="B690022" s="78"/>
      <c r="C690022" s="77"/>
    </row>
    <row r="690023" spans="2:3" x14ac:dyDescent="0.25">
      <c r="B690023" s="78"/>
      <c r="C690023" s="77"/>
    </row>
    <row r="690024" spans="2:3" x14ac:dyDescent="0.25">
      <c r="B690024" s="78"/>
      <c r="C690024" s="77"/>
    </row>
    <row r="690025" spans="2:3" x14ac:dyDescent="0.25">
      <c r="B690025" s="78"/>
      <c r="C690025" s="77"/>
    </row>
    <row r="690026" spans="2:3" x14ac:dyDescent="0.25">
      <c r="B690026" s="78"/>
      <c r="C690026" s="77"/>
    </row>
    <row r="690027" spans="2:3" x14ac:dyDescent="0.25">
      <c r="B690027" s="78"/>
      <c r="C690027" s="77"/>
    </row>
    <row r="690028" spans="2:3" x14ac:dyDescent="0.25">
      <c r="B690028" s="78"/>
      <c r="C690028" s="77"/>
    </row>
    <row r="690029" spans="2:3" x14ac:dyDescent="0.25">
      <c r="B690029" s="78"/>
      <c r="C690029" s="77"/>
    </row>
    <row r="690030" spans="2:3" x14ac:dyDescent="0.25">
      <c r="B690030" s="78"/>
      <c r="C690030" s="77"/>
    </row>
    <row r="690140" spans="2:3" x14ac:dyDescent="0.25">
      <c r="B690140" s="78"/>
      <c r="C690140" s="77"/>
    </row>
    <row r="690141" spans="2:3" x14ac:dyDescent="0.25">
      <c r="B690141" s="78"/>
      <c r="C690141" s="77"/>
    </row>
    <row r="690142" spans="2:3" x14ac:dyDescent="0.25">
      <c r="B690142" s="78"/>
      <c r="C690142" s="77"/>
    </row>
    <row r="690143" spans="2:3" x14ac:dyDescent="0.25">
      <c r="B690143" s="78"/>
      <c r="C690143" s="77"/>
    </row>
    <row r="690144" spans="2:3" x14ac:dyDescent="0.25">
      <c r="B690144" s="78"/>
      <c r="C690144" s="77"/>
    </row>
    <row r="690145" spans="2:3" x14ac:dyDescent="0.25">
      <c r="B690145" s="78"/>
      <c r="C690145" s="77"/>
    </row>
    <row r="690146" spans="2:3" x14ac:dyDescent="0.25">
      <c r="B690146" s="78"/>
      <c r="C690146" s="77"/>
    </row>
    <row r="690147" spans="2:3" x14ac:dyDescent="0.25">
      <c r="B690147" s="78"/>
      <c r="C690147" s="77"/>
    </row>
    <row r="690148" spans="2:3" x14ac:dyDescent="0.25">
      <c r="B690148" s="78"/>
      <c r="C690148" s="77"/>
    </row>
    <row r="690149" spans="2:3" x14ac:dyDescent="0.25">
      <c r="B690149" s="78"/>
      <c r="C690149" s="77"/>
    </row>
    <row r="690150" spans="2:3" x14ac:dyDescent="0.25">
      <c r="B690150" s="78"/>
      <c r="C690150" s="77"/>
    </row>
    <row r="690151" spans="2:3" x14ac:dyDescent="0.25">
      <c r="B690151" s="78"/>
      <c r="C690151" s="77"/>
    </row>
    <row r="690152" spans="2:3" x14ac:dyDescent="0.25">
      <c r="B690152" s="78"/>
      <c r="C690152" s="77"/>
    </row>
    <row r="690262" spans="2:3" x14ac:dyDescent="0.25">
      <c r="B690262" s="78"/>
      <c r="C690262" s="77"/>
    </row>
    <row r="690263" spans="2:3" x14ac:dyDescent="0.25">
      <c r="B690263" s="78"/>
      <c r="C690263" s="77"/>
    </row>
    <row r="690264" spans="2:3" x14ac:dyDescent="0.25">
      <c r="B690264" s="78"/>
      <c r="C690264" s="77"/>
    </row>
    <row r="690265" spans="2:3" x14ac:dyDescent="0.25">
      <c r="B690265" s="78"/>
      <c r="C690265" s="77"/>
    </row>
    <row r="690266" spans="2:3" x14ac:dyDescent="0.25">
      <c r="B690266" s="78"/>
      <c r="C690266" s="77"/>
    </row>
    <row r="690267" spans="2:3" x14ac:dyDescent="0.25">
      <c r="B690267" s="78"/>
      <c r="C690267" s="77"/>
    </row>
    <row r="690268" spans="2:3" x14ac:dyDescent="0.25">
      <c r="B690268" s="78"/>
      <c r="C690268" s="77"/>
    </row>
    <row r="690269" spans="2:3" x14ac:dyDescent="0.25">
      <c r="B690269" s="78"/>
      <c r="C690269" s="77"/>
    </row>
    <row r="690270" spans="2:3" x14ac:dyDescent="0.25">
      <c r="B690270" s="78"/>
      <c r="C690270" s="77"/>
    </row>
    <row r="690271" spans="2:3" x14ac:dyDescent="0.25">
      <c r="B690271" s="78"/>
      <c r="C690271" s="77"/>
    </row>
    <row r="690272" spans="2:3" x14ac:dyDescent="0.25">
      <c r="B690272" s="78"/>
      <c r="C690272" s="77"/>
    </row>
    <row r="690273" spans="2:3" x14ac:dyDescent="0.25">
      <c r="B690273" s="78"/>
      <c r="C690273" s="77"/>
    </row>
    <row r="690274" spans="2:3" x14ac:dyDescent="0.25">
      <c r="B690274" s="78"/>
      <c r="C690274" s="77"/>
    </row>
    <row r="690384" spans="2:3" x14ac:dyDescent="0.25">
      <c r="B690384" s="78"/>
      <c r="C690384" s="77"/>
    </row>
    <row r="690385" spans="2:3" x14ac:dyDescent="0.25">
      <c r="B690385" s="78"/>
      <c r="C690385" s="77"/>
    </row>
    <row r="690386" spans="2:3" x14ac:dyDescent="0.25">
      <c r="B690386" s="78"/>
      <c r="C690386" s="77"/>
    </row>
    <row r="690387" spans="2:3" x14ac:dyDescent="0.25">
      <c r="B690387" s="78"/>
      <c r="C690387" s="77"/>
    </row>
    <row r="690388" spans="2:3" x14ac:dyDescent="0.25">
      <c r="B690388" s="78"/>
      <c r="C690388" s="77"/>
    </row>
    <row r="690389" spans="2:3" x14ac:dyDescent="0.25">
      <c r="B690389" s="78"/>
      <c r="C690389" s="77"/>
    </row>
    <row r="690390" spans="2:3" x14ac:dyDescent="0.25">
      <c r="B690390" s="78"/>
      <c r="C690390" s="77"/>
    </row>
    <row r="690391" spans="2:3" x14ac:dyDescent="0.25">
      <c r="B690391" s="78"/>
      <c r="C690391" s="77"/>
    </row>
    <row r="690392" spans="2:3" x14ac:dyDescent="0.25">
      <c r="B690392" s="78"/>
      <c r="C690392" s="77"/>
    </row>
    <row r="690393" spans="2:3" x14ac:dyDescent="0.25">
      <c r="B690393" s="78"/>
      <c r="C690393" s="77"/>
    </row>
    <row r="690394" spans="2:3" x14ac:dyDescent="0.25">
      <c r="B690394" s="78"/>
      <c r="C690394" s="77"/>
    </row>
    <row r="690395" spans="2:3" x14ac:dyDescent="0.25">
      <c r="B690395" s="78"/>
      <c r="C690395" s="77"/>
    </row>
    <row r="690396" spans="2:3" x14ac:dyDescent="0.25">
      <c r="B690396" s="78"/>
      <c r="C690396" s="77"/>
    </row>
    <row r="690506" spans="2:3" x14ac:dyDescent="0.25">
      <c r="B690506" s="78"/>
      <c r="C690506" s="77"/>
    </row>
    <row r="690507" spans="2:3" x14ac:dyDescent="0.25">
      <c r="B690507" s="78"/>
      <c r="C690507" s="77"/>
    </row>
    <row r="690508" spans="2:3" x14ac:dyDescent="0.25">
      <c r="B690508" s="78"/>
      <c r="C690508" s="77"/>
    </row>
    <row r="690509" spans="2:3" x14ac:dyDescent="0.25">
      <c r="B690509" s="78"/>
      <c r="C690509" s="77"/>
    </row>
    <row r="690510" spans="2:3" x14ac:dyDescent="0.25">
      <c r="B690510" s="78"/>
      <c r="C690510" s="77"/>
    </row>
    <row r="690511" spans="2:3" x14ac:dyDescent="0.25">
      <c r="B690511" s="78"/>
      <c r="C690511" s="77"/>
    </row>
    <row r="690512" spans="2:3" x14ac:dyDescent="0.25">
      <c r="B690512" s="78"/>
      <c r="C690512" s="77"/>
    </row>
    <row r="690513" spans="2:3" x14ac:dyDescent="0.25">
      <c r="B690513" s="78"/>
      <c r="C690513" s="77"/>
    </row>
    <row r="690514" spans="2:3" x14ac:dyDescent="0.25">
      <c r="B690514" s="78"/>
      <c r="C690514" s="77"/>
    </row>
    <row r="690515" spans="2:3" x14ac:dyDescent="0.25">
      <c r="B690515" s="78"/>
      <c r="C690515" s="77"/>
    </row>
    <row r="690516" spans="2:3" x14ac:dyDescent="0.25">
      <c r="B690516" s="78"/>
      <c r="C690516" s="77"/>
    </row>
    <row r="690517" spans="2:3" x14ac:dyDescent="0.25">
      <c r="B690517" s="78"/>
      <c r="C690517" s="77"/>
    </row>
    <row r="690518" spans="2:3" x14ac:dyDescent="0.25">
      <c r="B690518" s="78"/>
      <c r="C690518" s="77"/>
    </row>
    <row r="690628" spans="2:3" x14ac:dyDescent="0.25">
      <c r="B690628" s="78"/>
      <c r="C690628" s="77"/>
    </row>
    <row r="690629" spans="2:3" x14ac:dyDescent="0.25">
      <c r="B690629" s="78"/>
      <c r="C690629" s="77"/>
    </row>
    <row r="690630" spans="2:3" x14ac:dyDescent="0.25">
      <c r="B690630" s="78"/>
      <c r="C690630" s="77"/>
    </row>
    <row r="690631" spans="2:3" x14ac:dyDescent="0.25">
      <c r="B690631" s="78"/>
      <c r="C690631" s="77"/>
    </row>
    <row r="690632" spans="2:3" x14ac:dyDescent="0.25">
      <c r="B690632" s="78"/>
      <c r="C690632" s="77"/>
    </row>
    <row r="690633" spans="2:3" x14ac:dyDescent="0.25">
      <c r="B690633" s="78"/>
      <c r="C690633" s="77"/>
    </row>
    <row r="690634" spans="2:3" x14ac:dyDescent="0.25">
      <c r="B690634" s="78"/>
      <c r="C690634" s="77"/>
    </row>
    <row r="690635" spans="2:3" x14ac:dyDescent="0.25">
      <c r="B690635" s="78"/>
      <c r="C690635" s="77"/>
    </row>
    <row r="690636" spans="2:3" x14ac:dyDescent="0.25">
      <c r="B690636" s="78"/>
      <c r="C690636" s="77"/>
    </row>
    <row r="690637" spans="2:3" x14ac:dyDescent="0.25">
      <c r="B690637" s="78"/>
      <c r="C690637" s="77"/>
    </row>
    <row r="690638" spans="2:3" x14ac:dyDescent="0.25">
      <c r="B690638" s="78"/>
      <c r="C690638" s="77"/>
    </row>
    <row r="690639" spans="2:3" x14ac:dyDescent="0.25">
      <c r="B690639" s="78"/>
      <c r="C690639" s="77"/>
    </row>
    <row r="690640" spans="2:3" x14ac:dyDescent="0.25">
      <c r="B690640" s="78"/>
      <c r="C690640" s="77"/>
    </row>
    <row r="690750" spans="2:3" x14ac:dyDescent="0.25">
      <c r="B690750" s="78"/>
      <c r="C690750" s="77"/>
    </row>
    <row r="690751" spans="2:3" x14ac:dyDescent="0.25">
      <c r="B690751" s="78"/>
      <c r="C690751" s="77"/>
    </row>
    <row r="690752" spans="2:3" x14ac:dyDescent="0.25">
      <c r="B690752" s="78"/>
      <c r="C690752" s="77"/>
    </row>
    <row r="690753" spans="2:3" x14ac:dyDescent="0.25">
      <c r="B690753" s="78"/>
      <c r="C690753" s="77"/>
    </row>
    <row r="690754" spans="2:3" x14ac:dyDescent="0.25">
      <c r="B690754" s="78"/>
      <c r="C690754" s="77"/>
    </row>
    <row r="690755" spans="2:3" x14ac:dyDescent="0.25">
      <c r="B690755" s="78"/>
      <c r="C690755" s="77"/>
    </row>
    <row r="690756" spans="2:3" x14ac:dyDescent="0.25">
      <c r="B690756" s="78"/>
      <c r="C690756" s="77"/>
    </row>
    <row r="690757" spans="2:3" x14ac:dyDescent="0.25">
      <c r="B690757" s="78"/>
      <c r="C690757" s="77"/>
    </row>
    <row r="690758" spans="2:3" x14ac:dyDescent="0.25">
      <c r="B690758" s="78"/>
      <c r="C690758" s="77"/>
    </row>
    <row r="690759" spans="2:3" x14ac:dyDescent="0.25">
      <c r="B690759" s="78"/>
      <c r="C690759" s="77"/>
    </row>
    <row r="690760" spans="2:3" x14ac:dyDescent="0.25">
      <c r="B690760" s="78"/>
      <c r="C690760" s="77"/>
    </row>
    <row r="690761" spans="2:3" x14ac:dyDescent="0.25">
      <c r="B690761" s="78"/>
      <c r="C690761" s="77"/>
    </row>
    <row r="690762" spans="2:3" x14ac:dyDescent="0.25">
      <c r="B690762" s="78"/>
      <c r="C690762" s="77"/>
    </row>
    <row r="690872" spans="2:3" x14ac:dyDescent="0.25">
      <c r="B690872" s="78"/>
      <c r="C690872" s="77"/>
    </row>
    <row r="690873" spans="2:3" x14ac:dyDescent="0.25">
      <c r="B690873" s="78"/>
      <c r="C690873" s="77"/>
    </row>
    <row r="690874" spans="2:3" x14ac:dyDescent="0.25">
      <c r="B690874" s="78"/>
      <c r="C690874" s="77"/>
    </row>
    <row r="690875" spans="2:3" x14ac:dyDescent="0.25">
      <c r="B690875" s="78"/>
      <c r="C690875" s="77"/>
    </row>
    <row r="690876" spans="2:3" x14ac:dyDescent="0.25">
      <c r="B690876" s="78"/>
      <c r="C690876" s="77"/>
    </row>
    <row r="690877" spans="2:3" x14ac:dyDescent="0.25">
      <c r="B690877" s="78"/>
      <c r="C690877" s="77"/>
    </row>
    <row r="690878" spans="2:3" x14ac:dyDescent="0.25">
      <c r="B690878" s="78"/>
      <c r="C690878" s="77"/>
    </row>
    <row r="690879" spans="2:3" x14ac:dyDescent="0.25">
      <c r="B690879" s="78"/>
      <c r="C690879" s="77"/>
    </row>
    <row r="690880" spans="2:3" x14ac:dyDescent="0.25">
      <c r="B690880" s="78"/>
      <c r="C690880" s="77"/>
    </row>
    <row r="690881" spans="2:3" x14ac:dyDescent="0.25">
      <c r="B690881" s="78"/>
      <c r="C690881" s="77"/>
    </row>
    <row r="690882" spans="2:3" x14ac:dyDescent="0.25">
      <c r="B690882" s="78"/>
      <c r="C690882" s="77"/>
    </row>
    <row r="690883" spans="2:3" x14ac:dyDescent="0.25">
      <c r="B690883" s="78"/>
      <c r="C690883" s="77"/>
    </row>
    <row r="690884" spans="2:3" x14ac:dyDescent="0.25">
      <c r="B690884" s="78"/>
      <c r="C690884" s="77"/>
    </row>
    <row r="690994" spans="2:3" x14ac:dyDescent="0.25">
      <c r="B690994" s="78"/>
      <c r="C690994" s="77"/>
    </row>
    <row r="690995" spans="2:3" x14ac:dyDescent="0.25">
      <c r="B690995" s="78"/>
      <c r="C690995" s="77"/>
    </row>
    <row r="690996" spans="2:3" x14ac:dyDescent="0.25">
      <c r="B690996" s="78"/>
      <c r="C690996" s="77"/>
    </row>
    <row r="690997" spans="2:3" x14ac:dyDescent="0.25">
      <c r="B690997" s="78"/>
      <c r="C690997" s="77"/>
    </row>
    <row r="690998" spans="2:3" x14ac:dyDescent="0.25">
      <c r="B690998" s="78"/>
      <c r="C690998" s="77"/>
    </row>
    <row r="690999" spans="2:3" x14ac:dyDescent="0.25">
      <c r="B690999" s="78"/>
      <c r="C690999" s="77"/>
    </row>
    <row r="691000" spans="2:3" x14ac:dyDescent="0.25">
      <c r="B691000" s="78"/>
      <c r="C691000" s="77"/>
    </row>
    <row r="691001" spans="2:3" x14ac:dyDescent="0.25">
      <c r="B691001" s="78"/>
      <c r="C691001" s="77"/>
    </row>
    <row r="691002" spans="2:3" x14ac:dyDescent="0.25">
      <c r="B691002" s="78"/>
      <c r="C691002" s="77"/>
    </row>
    <row r="691003" spans="2:3" x14ac:dyDescent="0.25">
      <c r="B691003" s="78"/>
      <c r="C691003" s="77"/>
    </row>
    <row r="691004" spans="2:3" x14ac:dyDescent="0.25">
      <c r="B691004" s="78"/>
      <c r="C691004" s="77"/>
    </row>
    <row r="691005" spans="2:3" x14ac:dyDescent="0.25">
      <c r="B691005" s="78"/>
      <c r="C691005" s="77"/>
    </row>
    <row r="691006" spans="2:3" x14ac:dyDescent="0.25">
      <c r="B691006" s="78"/>
      <c r="C691006" s="77"/>
    </row>
    <row r="691116" spans="2:3" x14ac:dyDescent="0.25">
      <c r="B691116" s="78"/>
      <c r="C691116" s="77"/>
    </row>
    <row r="691117" spans="2:3" x14ac:dyDescent="0.25">
      <c r="B691117" s="78"/>
      <c r="C691117" s="77"/>
    </row>
    <row r="691118" spans="2:3" x14ac:dyDescent="0.25">
      <c r="B691118" s="78"/>
      <c r="C691118" s="77"/>
    </row>
    <row r="691119" spans="2:3" x14ac:dyDescent="0.25">
      <c r="B691119" s="78"/>
      <c r="C691119" s="77"/>
    </row>
    <row r="691120" spans="2:3" x14ac:dyDescent="0.25">
      <c r="B691120" s="78"/>
      <c r="C691120" s="77"/>
    </row>
    <row r="691121" spans="2:3" x14ac:dyDescent="0.25">
      <c r="B691121" s="78"/>
      <c r="C691121" s="77"/>
    </row>
    <row r="691122" spans="2:3" x14ac:dyDescent="0.25">
      <c r="B691122" s="78"/>
      <c r="C691122" s="77"/>
    </row>
    <row r="691123" spans="2:3" x14ac:dyDescent="0.25">
      <c r="B691123" s="78"/>
      <c r="C691123" s="77"/>
    </row>
    <row r="691124" spans="2:3" x14ac:dyDescent="0.25">
      <c r="B691124" s="78"/>
      <c r="C691124" s="77"/>
    </row>
    <row r="691125" spans="2:3" x14ac:dyDescent="0.25">
      <c r="B691125" s="78"/>
      <c r="C691125" s="77"/>
    </row>
    <row r="691126" spans="2:3" x14ac:dyDescent="0.25">
      <c r="B691126" s="78"/>
      <c r="C691126" s="77"/>
    </row>
    <row r="691127" spans="2:3" x14ac:dyDescent="0.25">
      <c r="B691127" s="78"/>
      <c r="C691127" s="77"/>
    </row>
    <row r="691128" spans="2:3" x14ac:dyDescent="0.25">
      <c r="B691128" s="78"/>
      <c r="C691128" s="77"/>
    </row>
    <row r="691238" spans="2:3" x14ac:dyDescent="0.25">
      <c r="B691238" s="78"/>
      <c r="C691238" s="77"/>
    </row>
    <row r="691239" spans="2:3" x14ac:dyDescent="0.25">
      <c r="B691239" s="78"/>
      <c r="C691239" s="77"/>
    </row>
    <row r="691240" spans="2:3" x14ac:dyDescent="0.25">
      <c r="B691240" s="78"/>
      <c r="C691240" s="77"/>
    </row>
    <row r="691241" spans="2:3" x14ac:dyDescent="0.25">
      <c r="B691241" s="78"/>
      <c r="C691241" s="77"/>
    </row>
    <row r="691242" spans="2:3" x14ac:dyDescent="0.25">
      <c r="B691242" s="78"/>
      <c r="C691242" s="77"/>
    </row>
    <row r="691243" spans="2:3" x14ac:dyDescent="0.25">
      <c r="B691243" s="78"/>
      <c r="C691243" s="77"/>
    </row>
    <row r="691244" spans="2:3" x14ac:dyDescent="0.25">
      <c r="B691244" s="78"/>
      <c r="C691244" s="77"/>
    </row>
    <row r="691245" spans="2:3" x14ac:dyDescent="0.25">
      <c r="B691245" s="78"/>
      <c r="C691245" s="77"/>
    </row>
    <row r="691246" spans="2:3" x14ac:dyDescent="0.25">
      <c r="B691246" s="78"/>
      <c r="C691246" s="77"/>
    </row>
    <row r="691247" spans="2:3" x14ac:dyDescent="0.25">
      <c r="B691247" s="78"/>
      <c r="C691247" s="77"/>
    </row>
    <row r="691248" spans="2:3" x14ac:dyDescent="0.25">
      <c r="B691248" s="78"/>
      <c r="C691248" s="77"/>
    </row>
    <row r="691249" spans="2:3" x14ac:dyDescent="0.25">
      <c r="B691249" s="78"/>
      <c r="C691249" s="77"/>
    </row>
    <row r="691250" spans="2:3" x14ac:dyDescent="0.25">
      <c r="B691250" s="78"/>
      <c r="C691250" s="77"/>
    </row>
    <row r="691360" spans="2:3" x14ac:dyDescent="0.25">
      <c r="B691360" s="78"/>
      <c r="C691360" s="77"/>
    </row>
    <row r="691361" spans="2:3" x14ac:dyDescent="0.25">
      <c r="B691361" s="78"/>
      <c r="C691361" s="77"/>
    </row>
    <row r="691362" spans="2:3" x14ac:dyDescent="0.25">
      <c r="B691362" s="78"/>
      <c r="C691362" s="77"/>
    </row>
    <row r="691363" spans="2:3" x14ac:dyDescent="0.25">
      <c r="B691363" s="78"/>
      <c r="C691363" s="77"/>
    </row>
    <row r="691364" spans="2:3" x14ac:dyDescent="0.25">
      <c r="B691364" s="78"/>
      <c r="C691364" s="77"/>
    </row>
    <row r="691365" spans="2:3" x14ac:dyDescent="0.25">
      <c r="B691365" s="78"/>
      <c r="C691365" s="77"/>
    </row>
    <row r="691366" spans="2:3" x14ac:dyDescent="0.25">
      <c r="B691366" s="78"/>
      <c r="C691366" s="77"/>
    </row>
    <row r="691367" spans="2:3" x14ac:dyDescent="0.25">
      <c r="B691367" s="78"/>
      <c r="C691367" s="77"/>
    </row>
    <row r="691368" spans="2:3" x14ac:dyDescent="0.25">
      <c r="B691368" s="78"/>
      <c r="C691368" s="77"/>
    </row>
    <row r="691369" spans="2:3" x14ac:dyDescent="0.25">
      <c r="B691369" s="78"/>
      <c r="C691369" s="77"/>
    </row>
    <row r="691370" spans="2:3" x14ac:dyDescent="0.25">
      <c r="B691370" s="78"/>
      <c r="C691370" s="77"/>
    </row>
    <row r="691371" spans="2:3" x14ac:dyDescent="0.25">
      <c r="B691371" s="78"/>
      <c r="C691371" s="77"/>
    </row>
    <row r="691372" spans="2:3" x14ac:dyDescent="0.25">
      <c r="B691372" s="78"/>
      <c r="C691372" s="77"/>
    </row>
    <row r="691482" spans="2:3" x14ac:dyDescent="0.25">
      <c r="B691482" s="78"/>
      <c r="C691482" s="77"/>
    </row>
    <row r="691483" spans="2:3" x14ac:dyDescent="0.25">
      <c r="B691483" s="78"/>
      <c r="C691483" s="77"/>
    </row>
    <row r="691484" spans="2:3" x14ac:dyDescent="0.25">
      <c r="B691484" s="78"/>
      <c r="C691484" s="77"/>
    </row>
    <row r="691485" spans="2:3" x14ac:dyDescent="0.25">
      <c r="B691485" s="78"/>
      <c r="C691485" s="77"/>
    </row>
    <row r="691486" spans="2:3" x14ac:dyDescent="0.25">
      <c r="B691486" s="78"/>
      <c r="C691486" s="77"/>
    </row>
    <row r="691487" spans="2:3" x14ac:dyDescent="0.25">
      <c r="B691487" s="78"/>
      <c r="C691487" s="77"/>
    </row>
    <row r="691488" spans="2:3" x14ac:dyDescent="0.25">
      <c r="B691488" s="78"/>
      <c r="C691488" s="77"/>
    </row>
    <row r="691489" spans="2:3" x14ac:dyDescent="0.25">
      <c r="B691489" s="78"/>
      <c r="C691489" s="77"/>
    </row>
    <row r="691490" spans="2:3" x14ac:dyDescent="0.25">
      <c r="B691490" s="78"/>
      <c r="C691490" s="77"/>
    </row>
    <row r="691491" spans="2:3" x14ac:dyDescent="0.25">
      <c r="B691491" s="78"/>
      <c r="C691491" s="77"/>
    </row>
    <row r="691492" spans="2:3" x14ac:dyDescent="0.25">
      <c r="B691492" s="78"/>
      <c r="C691492" s="77"/>
    </row>
    <row r="691493" spans="2:3" x14ac:dyDescent="0.25">
      <c r="B691493" s="78"/>
      <c r="C691493" s="77"/>
    </row>
    <row r="691494" spans="2:3" x14ac:dyDescent="0.25">
      <c r="B691494" s="78"/>
      <c r="C691494" s="77"/>
    </row>
    <row r="691604" spans="2:3" x14ac:dyDescent="0.25">
      <c r="B691604" s="78"/>
      <c r="C691604" s="77"/>
    </row>
    <row r="691605" spans="2:3" x14ac:dyDescent="0.25">
      <c r="B691605" s="78"/>
      <c r="C691605" s="77"/>
    </row>
    <row r="691606" spans="2:3" x14ac:dyDescent="0.25">
      <c r="B691606" s="78"/>
      <c r="C691606" s="77"/>
    </row>
    <row r="691607" spans="2:3" x14ac:dyDescent="0.25">
      <c r="B691607" s="78"/>
      <c r="C691607" s="77"/>
    </row>
    <row r="691608" spans="2:3" x14ac:dyDescent="0.25">
      <c r="B691608" s="78"/>
      <c r="C691608" s="77"/>
    </row>
    <row r="691609" spans="2:3" x14ac:dyDescent="0.25">
      <c r="B691609" s="78"/>
      <c r="C691609" s="77"/>
    </row>
    <row r="691610" spans="2:3" x14ac:dyDescent="0.25">
      <c r="B691610" s="78"/>
      <c r="C691610" s="77"/>
    </row>
    <row r="691611" spans="2:3" x14ac:dyDescent="0.25">
      <c r="B691611" s="78"/>
      <c r="C691611" s="77"/>
    </row>
    <row r="691612" spans="2:3" x14ac:dyDescent="0.25">
      <c r="B691612" s="78"/>
      <c r="C691612" s="77"/>
    </row>
    <row r="691613" spans="2:3" x14ac:dyDescent="0.25">
      <c r="B691613" s="78"/>
      <c r="C691613" s="77"/>
    </row>
    <row r="691614" spans="2:3" x14ac:dyDescent="0.25">
      <c r="B691614" s="78"/>
      <c r="C691614" s="77"/>
    </row>
    <row r="691615" spans="2:3" x14ac:dyDescent="0.25">
      <c r="B691615" s="78"/>
      <c r="C691615" s="77"/>
    </row>
    <row r="691616" spans="2:3" x14ac:dyDescent="0.25">
      <c r="B691616" s="78"/>
      <c r="C691616" s="77"/>
    </row>
    <row r="691726" spans="2:3" x14ac:dyDescent="0.25">
      <c r="B691726" s="78"/>
      <c r="C691726" s="77"/>
    </row>
    <row r="691727" spans="2:3" x14ac:dyDescent="0.25">
      <c r="B691727" s="78"/>
      <c r="C691727" s="77"/>
    </row>
    <row r="691728" spans="2:3" x14ac:dyDescent="0.25">
      <c r="B691728" s="78"/>
      <c r="C691728" s="77"/>
    </row>
    <row r="691729" spans="2:3" x14ac:dyDescent="0.25">
      <c r="B691729" s="78"/>
      <c r="C691729" s="77"/>
    </row>
    <row r="691730" spans="2:3" x14ac:dyDescent="0.25">
      <c r="B691730" s="78"/>
      <c r="C691730" s="77"/>
    </row>
    <row r="691731" spans="2:3" x14ac:dyDescent="0.25">
      <c r="B691731" s="78"/>
      <c r="C691731" s="77"/>
    </row>
    <row r="691732" spans="2:3" x14ac:dyDescent="0.25">
      <c r="B691732" s="78"/>
      <c r="C691732" s="77"/>
    </row>
    <row r="691733" spans="2:3" x14ac:dyDescent="0.25">
      <c r="B691733" s="78"/>
      <c r="C691733" s="77"/>
    </row>
    <row r="691734" spans="2:3" x14ac:dyDescent="0.25">
      <c r="B691734" s="78"/>
      <c r="C691734" s="77"/>
    </row>
    <row r="691735" spans="2:3" x14ac:dyDescent="0.25">
      <c r="B691735" s="78"/>
      <c r="C691735" s="77"/>
    </row>
    <row r="691736" spans="2:3" x14ac:dyDescent="0.25">
      <c r="B691736" s="78"/>
      <c r="C691736" s="77"/>
    </row>
    <row r="691737" spans="2:3" x14ac:dyDescent="0.25">
      <c r="B691737" s="78"/>
      <c r="C691737" s="77"/>
    </row>
    <row r="691738" spans="2:3" x14ac:dyDescent="0.25">
      <c r="B691738" s="78"/>
      <c r="C691738" s="77"/>
    </row>
    <row r="691848" spans="2:3" x14ac:dyDescent="0.25">
      <c r="B691848" s="78"/>
      <c r="C691848" s="77"/>
    </row>
    <row r="691849" spans="2:3" x14ac:dyDescent="0.25">
      <c r="B691849" s="78"/>
      <c r="C691849" s="77"/>
    </row>
    <row r="691850" spans="2:3" x14ac:dyDescent="0.25">
      <c r="B691850" s="78"/>
      <c r="C691850" s="77"/>
    </row>
    <row r="691851" spans="2:3" x14ac:dyDescent="0.25">
      <c r="B691851" s="78"/>
      <c r="C691851" s="77"/>
    </row>
    <row r="691852" spans="2:3" x14ac:dyDescent="0.25">
      <c r="B691852" s="78"/>
      <c r="C691852" s="77"/>
    </row>
    <row r="691853" spans="2:3" x14ac:dyDescent="0.25">
      <c r="B691853" s="78"/>
      <c r="C691853" s="77"/>
    </row>
    <row r="691854" spans="2:3" x14ac:dyDescent="0.25">
      <c r="B691854" s="78"/>
      <c r="C691854" s="77"/>
    </row>
    <row r="691855" spans="2:3" x14ac:dyDescent="0.25">
      <c r="B691855" s="78"/>
      <c r="C691855" s="77"/>
    </row>
    <row r="691856" spans="2:3" x14ac:dyDescent="0.25">
      <c r="B691856" s="78"/>
      <c r="C691856" s="77"/>
    </row>
    <row r="691857" spans="2:3" x14ac:dyDescent="0.25">
      <c r="B691857" s="78"/>
      <c r="C691857" s="77"/>
    </row>
    <row r="691858" spans="2:3" x14ac:dyDescent="0.25">
      <c r="B691858" s="78"/>
      <c r="C691858" s="77"/>
    </row>
    <row r="691859" spans="2:3" x14ac:dyDescent="0.25">
      <c r="B691859" s="78"/>
      <c r="C691859" s="77"/>
    </row>
    <row r="691860" spans="2:3" x14ac:dyDescent="0.25">
      <c r="B691860" s="78"/>
      <c r="C691860" s="77"/>
    </row>
    <row r="691970" spans="2:3" x14ac:dyDescent="0.25">
      <c r="B691970" s="78"/>
      <c r="C691970" s="77"/>
    </row>
    <row r="691971" spans="2:3" x14ac:dyDescent="0.25">
      <c r="B691971" s="78"/>
      <c r="C691971" s="77"/>
    </row>
    <row r="691972" spans="2:3" x14ac:dyDescent="0.25">
      <c r="B691972" s="78"/>
      <c r="C691972" s="77"/>
    </row>
    <row r="691973" spans="2:3" x14ac:dyDescent="0.25">
      <c r="B691973" s="78"/>
      <c r="C691973" s="77"/>
    </row>
    <row r="691974" spans="2:3" x14ac:dyDescent="0.25">
      <c r="B691974" s="78"/>
      <c r="C691974" s="77"/>
    </row>
    <row r="691975" spans="2:3" x14ac:dyDescent="0.25">
      <c r="B691975" s="78"/>
      <c r="C691975" s="77"/>
    </row>
    <row r="691976" spans="2:3" x14ac:dyDescent="0.25">
      <c r="B691976" s="78"/>
      <c r="C691976" s="77"/>
    </row>
    <row r="691977" spans="2:3" x14ac:dyDescent="0.25">
      <c r="B691977" s="78"/>
      <c r="C691977" s="77"/>
    </row>
    <row r="691978" spans="2:3" x14ac:dyDescent="0.25">
      <c r="B691978" s="78"/>
      <c r="C691978" s="77"/>
    </row>
    <row r="691979" spans="2:3" x14ac:dyDescent="0.25">
      <c r="B691979" s="78"/>
      <c r="C691979" s="77"/>
    </row>
    <row r="691980" spans="2:3" x14ac:dyDescent="0.25">
      <c r="B691980" s="78"/>
      <c r="C691980" s="77"/>
    </row>
    <row r="691981" spans="2:3" x14ac:dyDescent="0.25">
      <c r="B691981" s="78"/>
      <c r="C691981" s="77"/>
    </row>
    <row r="691982" spans="2:3" x14ac:dyDescent="0.25">
      <c r="B691982" s="78"/>
      <c r="C691982" s="77"/>
    </row>
    <row r="692092" spans="2:3" x14ac:dyDescent="0.25">
      <c r="B692092" s="78"/>
      <c r="C692092" s="77"/>
    </row>
    <row r="692093" spans="2:3" x14ac:dyDescent="0.25">
      <c r="B692093" s="78"/>
      <c r="C692093" s="77"/>
    </row>
    <row r="692094" spans="2:3" x14ac:dyDescent="0.25">
      <c r="B692094" s="78"/>
      <c r="C692094" s="77"/>
    </row>
    <row r="692095" spans="2:3" x14ac:dyDescent="0.25">
      <c r="B692095" s="78"/>
      <c r="C692095" s="77"/>
    </row>
    <row r="692096" spans="2:3" x14ac:dyDescent="0.25">
      <c r="B692096" s="78"/>
      <c r="C692096" s="77"/>
    </row>
    <row r="692097" spans="2:3" x14ac:dyDescent="0.25">
      <c r="B692097" s="78"/>
      <c r="C692097" s="77"/>
    </row>
    <row r="692098" spans="2:3" x14ac:dyDescent="0.25">
      <c r="B692098" s="78"/>
      <c r="C692098" s="77"/>
    </row>
    <row r="692099" spans="2:3" x14ac:dyDescent="0.25">
      <c r="B692099" s="78"/>
      <c r="C692099" s="77"/>
    </row>
    <row r="692100" spans="2:3" x14ac:dyDescent="0.25">
      <c r="B692100" s="78"/>
      <c r="C692100" s="77"/>
    </row>
    <row r="692101" spans="2:3" x14ac:dyDescent="0.25">
      <c r="B692101" s="78"/>
      <c r="C692101" s="77"/>
    </row>
    <row r="692102" spans="2:3" x14ac:dyDescent="0.25">
      <c r="B692102" s="78"/>
      <c r="C692102" s="77"/>
    </row>
    <row r="692103" spans="2:3" x14ac:dyDescent="0.25">
      <c r="B692103" s="78"/>
      <c r="C692103" s="77"/>
    </row>
    <row r="692104" spans="2:3" x14ac:dyDescent="0.25">
      <c r="B692104" s="78"/>
      <c r="C692104" s="77"/>
    </row>
    <row r="692214" spans="2:3" x14ac:dyDescent="0.25">
      <c r="B692214" s="78"/>
      <c r="C692214" s="77"/>
    </row>
    <row r="692215" spans="2:3" x14ac:dyDescent="0.25">
      <c r="B692215" s="78"/>
      <c r="C692215" s="77"/>
    </row>
    <row r="692216" spans="2:3" x14ac:dyDescent="0.25">
      <c r="B692216" s="78"/>
      <c r="C692216" s="77"/>
    </row>
    <row r="692217" spans="2:3" x14ac:dyDescent="0.25">
      <c r="B692217" s="78"/>
      <c r="C692217" s="77"/>
    </row>
    <row r="692218" spans="2:3" x14ac:dyDescent="0.25">
      <c r="B692218" s="78"/>
      <c r="C692218" s="77"/>
    </row>
    <row r="692219" spans="2:3" x14ac:dyDescent="0.25">
      <c r="B692219" s="78"/>
      <c r="C692219" s="77"/>
    </row>
    <row r="692220" spans="2:3" x14ac:dyDescent="0.25">
      <c r="B692220" s="78"/>
      <c r="C692220" s="77"/>
    </row>
    <row r="692221" spans="2:3" x14ac:dyDescent="0.25">
      <c r="B692221" s="78"/>
      <c r="C692221" s="77"/>
    </row>
    <row r="692222" spans="2:3" x14ac:dyDescent="0.25">
      <c r="B692222" s="78"/>
      <c r="C692222" s="77"/>
    </row>
    <row r="692223" spans="2:3" x14ac:dyDescent="0.25">
      <c r="B692223" s="78"/>
      <c r="C692223" s="77"/>
    </row>
    <row r="692224" spans="2:3" x14ac:dyDescent="0.25">
      <c r="B692224" s="78"/>
      <c r="C692224" s="77"/>
    </row>
    <row r="692225" spans="2:3" x14ac:dyDescent="0.25">
      <c r="B692225" s="78"/>
      <c r="C692225" s="77"/>
    </row>
    <row r="692226" spans="2:3" x14ac:dyDescent="0.25">
      <c r="B692226" s="78"/>
      <c r="C692226" s="77"/>
    </row>
    <row r="692336" spans="2:3" x14ac:dyDescent="0.25">
      <c r="B692336" s="78"/>
      <c r="C692336" s="77"/>
    </row>
    <row r="692337" spans="2:3" x14ac:dyDescent="0.25">
      <c r="B692337" s="78"/>
      <c r="C692337" s="77"/>
    </row>
    <row r="692338" spans="2:3" x14ac:dyDescent="0.25">
      <c r="B692338" s="78"/>
      <c r="C692338" s="77"/>
    </row>
    <row r="692339" spans="2:3" x14ac:dyDescent="0.25">
      <c r="B692339" s="78"/>
      <c r="C692339" s="77"/>
    </row>
    <row r="692340" spans="2:3" x14ac:dyDescent="0.25">
      <c r="B692340" s="78"/>
      <c r="C692340" s="77"/>
    </row>
    <row r="692341" spans="2:3" x14ac:dyDescent="0.25">
      <c r="B692341" s="78"/>
      <c r="C692341" s="77"/>
    </row>
    <row r="692342" spans="2:3" x14ac:dyDescent="0.25">
      <c r="B692342" s="78"/>
      <c r="C692342" s="77"/>
    </row>
    <row r="692343" spans="2:3" x14ac:dyDescent="0.25">
      <c r="B692343" s="78"/>
      <c r="C692343" s="77"/>
    </row>
    <row r="692344" spans="2:3" x14ac:dyDescent="0.25">
      <c r="B692344" s="78"/>
      <c r="C692344" s="77"/>
    </row>
    <row r="692345" spans="2:3" x14ac:dyDescent="0.25">
      <c r="B692345" s="78"/>
      <c r="C692345" s="77"/>
    </row>
    <row r="692346" spans="2:3" x14ac:dyDescent="0.25">
      <c r="B692346" s="78"/>
      <c r="C692346" s="77"/>
    </row>
    <row r="692347" spans="2:3" x14ac:dyDescent="0.25">
      <c r="B692347" s="78"/>
      <c r="C692347" s="77"/>
    </row>
    <row r="692348" spans="2:3" x14ac:dyDescent="0.25">
      <c r="B692348" s="78"/>
      <c r="C692348" s="77"/>
    </row>
    <row r="692458" spans="2:3" x14ac:dyDescent="0.25">
      <c r="B692458" s="78"/>
      <c r="C692458" s="77"/>
    </row>
    <row r="692459" spans="2:3" x14ac:dyDescent="0.25">
      <c r="B692459" s="78"/>
      <c r="C692459" s="77"/>
    </row>
    <row r="692460" spans="2:3" x14ac:dyDescent="0.25">
      <c r="B692460" s="78"/>
      <c r="C692460" s="77"/>
    </row>
    <row r="692461" spans="2:3" x14ac:dyDescent="0.25">
      <c r="B692461" s="78"/>
      <c r="C692461" s="77"/>
    </row>
    <row r="692462" spans="2:3" x14ac:dyDescent="0.25">
      <c r="B692462" s="78"/>
      <c r="C692462" s="77"/>
    </row>
    <row r="692463" spans="2:3" x14ac:dyDescent="0.25">
      <c r="B692463" s="78"/>
      <c r="C692463" s="77"/>
    </row>
    <row r="692464" spans="2:3" x14ac:dyDescent="0.25">
      <c r="B692464" s="78"/>
      <c r="C692464" s="77"/>
    </row>
    <row r="692465" spans="2:3" x14ac:dyDescent="0.25">
      <c r="B692465" s="78"/>
      <c r="C692465" s="77"/>
    </row>
    <row r="692466" spans="2:3" x14ac:dyDescent="0.25">
      <c r="B692466" s="78"/>
      <c r="C692466" s="77"/>
    </row>
    <row r="692467" spans="2:3" x14ac:dyDescent="0.25">
      <c r="B692467" s="78"/>
      <c r="C692467" s="77"/>
    </row>
    <row r="692468" spans="2:3" x14ac:dyDescent="0.25">
      <c r="B692468" s="78"/>
      <c r="C692468" s="77"/>
    </row>
    <row r="692469" spans="2:3" x14ac:dyDescent="0.25">
      <c r="B692469" s="78"/>
      <c r="C692469" s="77"/>
    </row>
    <row r="692470" spans="2:3" x14ac:dyDescent="0.25">
      <c r="B692470" s="78"/>
      <c r="C692470" s="77"/>
    </row>
    <row r="692580" spans="2:3" x14ac:dyDescent="0.25">
      <c r="B692580" s="78"/>
      <c r="C692580" s="77"/>
    </row>
    <row r="692581" spans="2:3" x14ac:dyDescent="0.25">
      <c r="B692581" s="78"/>
      <c r="C692581" s="77"/>
    </row>
    <row r="692582" spans="2:3" x14ac:dyDescent="0.25">
      <c r="B692582" s="78"/>
      <c r="C692582" s="77"/>
    </row>
    <row r="692583" spans="2:3" x14ac:dyDescent="0.25">
      <c r="B692583" s="78"/>
      <c r="C692583" s="77"/>
    </row>
    <row r="692584" spans="2:3" x14ac:dyDescent="0.25">
      <c r="B692584" s="78"/>
      <c r="C692584" s="77"/>
    </row>
    <row r="692585" spans="2:3" x14ac:dyDescent="0.25">
      <c r="B692585" s="78"/>
      <c r="C692585" s="77"/>
    </row>
    <row r="692586" spans="2:3" x14ac:dyDescent="0.25">
      <c r="B692586" s="78"/>
      <c r="C692586" s="77"/>
    </row>
    <row r="692587" spans="2:3" x14ac:dyDescent="0.25">
      <c r="B692587" s="78"/>
      <c r="C692587" s="77"/>
    </row>
    <row r="692588" spans="2:3" x14ac:dyDescent="0.25">
      <c r="B692588" s="78"/>
      <c r="C692588" s="77"/>
    </row>
    <row r="692589" spans="2:3" x14ac:dyDescent="0.25">
      <c r="B692589" s="78"/>
      <c r="C692589" s="77"/>
    </row>
    <row r="692590" spans="2:3" x14ac:dyDescent="0.25">
      <c r="B692590" s="78"/>
      <c r="C692590" s="77"/>
    </row>
    <row r="692591" spans="2:3" x14ac:dyDescent="0.25">
      <c r="B692591" s="78"/>
      <c r="C692591" s="77"/>
    </row>
    <row r="692592" spans="2:3" x14ac:dyDescent="0.25">
      <c r="B692592" s="78"/>
      <c r="C692592" s="77"/>
    </row>
    <row r="692702" spans="2:3" x14ac:dyDescent="0.25">
      <c r="B692702" s="78"/>
      <c r="C692702" s="77"/>
    </row>
    <row r="692703" spans="2:3" x14ac:dyDescent="0.25">
      <c r="B692703" s="78"/>
      <c r="C692703" s="77"/>
    </row>
    <row r="692704" spans="2:3" x14ac:dyDescent="0.25">
      <c r="B692704" s="78"/>
      <c r="C692704" s="77"/>
    </row>
    <row r="692705" spans="2:3" x14ac:dyDescent="0.25">
      <c r="B692705" s="78"/>
      <c r="C692705" s="77"/>
    </row>
    <row r="692706" spans="2:3" x14ac:dyDescent="0.25">
      <c r="B692706" s="78"/>
      <c r="C692706" s="77"/>
    </row>
    <row r="692707" spans="2:3" x14ac:dyDescent="0.25">
      <c r="B692707" s="78"/>
      <c r="C692707" s="77"/>
    </row>
    <row r="692708" spans="2:3" x14ac:dyDescent="0.25">
      <c r="B692708" s="78"/>
      <c r="C692708" s="77"/>
    </row>
    <row r="692709" spans="2:3" x14ac:dyDescent="0.25">
      <c r="B692709" s="78"/>
      <c r="C692709" s="77"/>
    </row>
    <row r="692710" spans="2:3" x14ac:dyDescent="0.25">
      <c r="B692710" s="78"/>
      <c r="C692710" s="77"/>
    </row>
    <row r="692711" spans="2:3" x14ac:dyDescent="0.25">
      <c r="B692711" s="78"/>
      <c r="C692711" s="77"/>
    </row>
    <row r="692712" spans="2:3" x14ac:dyDescent="0.25">
      <c r="B692712" s="78"/>
      <c r="C692712" s="77"/>
    </row>
    <row r="692713" spans="2:3" x14ac:dyDescent="0.25">
      <c r="B692713" s="78"/>
      <c r="C692713" s="77"/>
    </row>
    <row r="692714" spans="2:3" x14ac:dyDescent="0.25">
      <c r="B692714" s="78"/>
      <c r="C692714" s="77"/>
    </row>
    <row r="692824" spans="2:3" x14ac:dyDescent="0.25">
      <c r="B692824" s="78"/>
      <c r="C692824" s="77"/>
    </row>
    <row r="692825" spans="2:3" x14ac:dyDescent="0.25">
      <c r="B692825" s="78"/>
      <c r="C692825" s="77"/>
    </row>
    <row r="692826" spans="2:3" x14ac:dyDescent="0.25">
      <c r="B692826" s="78"/>
      <c r="C692826" s="77"/>
    </row>
    <row r="692827" spans="2:3" x14ac:dyDescent="0.25">
      <c r="B692827" s="78"/>
      <c r="C692827" s="77"/>
    </row>
    <row r="692828" spans="2:3" x14ac:dyDescent="0.25">
      <c r="B692828" s="78"/>
      <c r="C692828" s="77"/>
    </row>
    <row r="692829" spans="2:3" x14ac:dyDescent="0.25">
      <c r="B692829" s="78"/>
      <c r="C692829" s="77"/>
    </row>
    <row r="692830" spans="2:3" x14ac:dyDescent="0.25">
      <c r="B692830" s="78"/>
      <c r="C692830" s="77"/>
    </row>
    <row r="692831" spans="2:3" x14ac:dyDescent="0.25">
      <c r="B692831" s="78"/>
      <c r="C692831" s="77"/>
    </row>
    <row r="692832" spans="2:3" x14ac:dyDescent="0.25">
      <c r="B692832" s="78"/>
      <c r="C692832" s="77"/>
    </row>
    <row r="692833" spans="2:3" x14ac:dyDescent="0.25">
      <c r="B692833" s="78"/>
      <c r="C692833" s="77"/>
    </row>
    <row r="692834" spans="2:3" x14ac:dyDescent="0.25">
      <c r="B692834" s="78"/>
      <c r="C692834" s="77"/>
    </row>
    <row r="692835" spans="2:3" x14ac:dyDescent="0.25">
      <c r="B692835" s="78"/>
      <c r="C692835" s="77"/>
    </row>
    <row r="692836" spans="2:3" x14ac:dyDescent="0.25">
      <c r="B692836" s="78"/>
      <c r="C692836" s="77"/>
    </row>
    <row r="692946" spans="2:3" x14ac:dyDescent="0.25">
      <c r="B692946" s="78"/>
      <c r="C692946" s="77"/>
    </row>
    <row r="692947" spans="2:3" x14ac:dyDescent="0.25">
      <c r="B692947" s="78"/>
      <c r="C692947" s="77"/>
    </row>
    <row r="692948" spans="2:3" x14ac:dyDescent="0.25">
      <c r="B692948" s="78"/>
      <c r="C692948" s="77"/>
    </row>
    <row r="692949" spans="2:3" x14ac:dyDescent="0.25">
      <c r="B692949" s="78"/>
      <c r="C692949" s="77"/>
    </row>
    <row r="692950" spans="2:3" x14ac:dyDescent="0.25">
      <c r="B692950" s="78"/>
      <c r="C692950" s="77"/>
    </row>
    <row r="692951" spans="2:3" x14ac:dyDescent="0.25">
      <c r="B692951" s="78"/>
      <c r="C692951" s="77"/>
    </row>
    <row r="692952" spans="2:3" x14ac:dyDescent="0.25">
      <c r="B692952" s="78"/>
      <c r="C692952" s="77"/>
    </row>
    <row r="692953" spans="2:3" x14ac:dyDescent="0.25">
      <c r="B692953" s="78"/>
      <c r="C692953" s="77"/>
    </row>
    <row r="692954" spans="2:3" x14ac:dyDescent="0.25">
      <c r="B692954" s="78"/>
      <c r="C692954" s="77"/>
    </row>
    <row r="692955" spans="2:3" x14ac:dyDescent="0.25">
      <c r="B692955" s="78"/>
      <c r="C692955" s="77"/>
    </row>
    <row r="692956" spans="2:3" x14ac:dyDescent="0.25">
      <c r="B692956" s="78"/>
      <c r="C692956" s="77"/>
    </row>
    <row r="692957" spans="2:3" x14ac:dyDescent="0.25">
      <c r="B692957" s="78"/>
      <c r="C692957" s="77"/>
    </row>
    <row r="692958" spans="2:3" x14ac:dyDescent="0.25">
      <c r="B692958" s="78"/>
      <c r="C692958" s="77"/>
    </row>
    <row r="693068" spans="2:3" x14ac:dyDescent="0.25">
      <c r="B693068" s="78"/>
      <c r="C693068" s="77"/>
    </row>
    <row r="693069" spans="2:3" x14ac:dyDescent="0.25">
      <c r="B693069" s="78"/>
      <c r="C693069" s="77"/>
    </row>
    <row r="693070" spans="2:3" x14ac:dyDescent="0.25">
      <c r="B693070" s="78"/>
      <c r="C693070" s="77"/>
    </row>
    <row r="693071" spans="2:3" x14ac:dyDescent="0.25">
      <c r="B693071" s="78"/>
      <c r="C693071" s="77"/>
    </row>
    <row r="693072" spans="2:3" x14ac:dyDescent="0.25">
      <c r="B693072" s="78"/>
      <c r="C693072" s="77"/>
    </row>
    <row r="693073" spans="2:3" x14ac:dyDescent="0.25">
      <c r="B693073" s="78"/>
      <c r="C693073" s="77"/>
    </row>
    <row r="693074" spans="2:3" x14ac:dyDescent="0.25">
      <c r="B693074" s="78"/>
      <c r="C693074" s="77"/>
    </row>
    <row r="693075" spans="2:3" x14ac:dyDescent="0.25">
      <c r="B693075" s="78"/>
      <c r="C693075" s="77"/>
    </row>
    <row r="693076" spans="2:3" x14ac:dyDescent="0.25">
      <c r="B693076" s="78"/>
      <c r="C693076" s="77"/>
    </row>
    <row r="693077" spans="2:3" x14ac:dyDescent="0.25">
      <c r="B693077" s="78"/>
      <c r="C693077" s="77"/>
    </row>
    <row r="693078" spans="2:3" x14ac:dyDescent="0.25">
      <c r="B693078" s="78"/>
      <c r="C693078" s="77"/>
    </row>
    <row r="693079" spans="2:3" x14ac:dyDescent="0.25">
      <c r="B693079" s="78"/>
      <c r="C693079" s="77"/>
    </row>
    <row r="693080" spans="2:3" x14ac:dyDescent="0.25">
      <c r="B693080" s="78"/>
      <c r="C693080" s="77"/>
    </row>
    <row r="693190" spans="2:3" x14ac:dyDescent="0.25">
      <c r="B693190" s="78"/>
      <c r="C693190" s="77"/>
    </row>
    <row r="693191" spans="2:3" x14ac:dyDescent="0.25">
      <c r="B693191" s="78"/>
      <c r="C693191" s="77"/>
    </row>
    <row r="693192" spans="2:3" x14ac:dyDescent="0.25">
      <c r="B693192" s="78"/>
      <c r="C693192" s="77"/>
    </row>
    <row r="693193" spans="2:3" x14ac:dyDescent="0.25">
      <c r="B693193" s="78"/>
      <c r="C693193" s="77"/>
    </row>
    <row r="693194" spans="2:3" x14ac:dyDescent="0.25">
      <c r="B693194" s="78"/>
      <c r="C693194" s="77"/>
    </row>
    <row r="693195" spans="2:3" x14ac:dyDescent="0.25">
      <c r="B693195" s="78"/>
      <c r="C693195" s="77"/>
    </row>
    <row r="693196" spans="2:3" x14ac:dyDescent="0.25">
      <c r="B693196" s="78"/>
      <c r="C693196" s="77"/>
    </row>
    <row r="693197" spans="2:3" x14ac:dyDescent="0.25">
      <c r="B693197" s="78"/>
      <c r="C693197" s="77"/>
    </row>
    <row r="693198" spans="2:3" x14ac:dyDescent="0.25">
      <c r="B693198" s="78"/>
      <c r="C693198" s="77"/>
    </row>
    <row r="693199" spans="2:3" x14ac:dyDescent="0.25">
      <c r="B693199" s="78"/>
      <c r="C693199" s="77"/>
    </row>
    <row r="693200" spans="2:3" x14ac:dyDescent="0.25">
      <c r="B693200" s="78"/>
      <c r="C693200" s="77"/>
    </row>
    <row r="693201" spans="2:3" x14ac:dyDescent="0.25">
      <c r="B693201" s="78"/>
      <c r="C693201" s="77"/>
    </row>
    <row r="693202" spans="2:3" x14ac:dyDescent="0.25">
      <c r="B693202" s="78"/>
      <c r="C693202" s="77"/>
    </row>
    <row r="693312" spans="2:3" x14ac:dyDescent="0.25">
      <c r="B693312" s="78"/>
      <c r="C693312" s="77"/>
    </row>
    <row r="693313" spans="2:3" x14ac:dyDescent="0.25">
      <c r="B693313" s="78"/>
      <c r="C693313" s="77"/>
    </row>
    <row r="693314" spans="2:3" x14ac:dyDescent="0.25">
      <c r="B693314" s="78"/>
      <c r="C693314" s="77"/>
    </row>
    <row r="693315" spans="2:3" x14ac:dyDescent="0.25">
      <c r="B693315" s="78"/>
      <c r="C693315" s="77"/>
    </row>
    <row r="693316" spans="2:3" x14ac:dyDescent="0.25">
      <c r="B693316" s="78"/>
      <c r="C693316" s="77"/>
    </row>
    <row r="693317" spans="2:3" x14ac:dyDescent="0.25">
      <c r="B693317" s="78"/>
      <c r="C693317" s="77"/>
    </row>
    <row r="693318" spans="2:3" x14ac:dyDescent="0.25">
      <c r="B693318" s="78"/>
      <c r="C693318" s="77"/>
    </row>
    <row r="693319" spans="2:3" x14ac:dyDescent="0.25">
      <c r="B693319" s="78"/>
      <c r="C693319" s="77"/>
    </row>
    <row r="693320" spans="2:3" x14ac:dyDescent="0.25">
      <c r="B693320" s="78"/>
      <c r="C693320" s="77"/>
    </row>
    <row r="693321" spans="2:3" x14ac:dyDescent="0.25">
      <c r="B693321" s="78"/>
      <c r="C693321" s="77"/>
    </row>
    <row r="693322" spans="2:3" x14ac:dyDescent="0.25">
      <c r="B693322" s="78"/>
      <c r="C693322" s="77"/>
    </row>
    <row r="693323" spans="2:3" x14ac:dyDescent="0.25">
      <c r="B693323" s="78"/>
      <c r="C693323" s="77"/>
    </row>
    <row r="693324" spans="2:3" x14ac:dyDescent="0.25">
      <c r="B693324" s="78"/>
      <c r="C693324" s="77"/>
    </row>
    <row r="693434" spans="2:3" x14ac:dyDescent="0.25">
      <c r="B693434" s="78"/>
      <c r="C693434" s="77"/>
    </row>
    <row r="693435" spans="2:3" x14ac:dyDescent="0.25">
      <c r="B693435" s="78"/>
      <c r="C693435" s="77"/>
    </row>
    <row r="693436" spans="2:3" x14ac:dyDescent="0.25">
      <c r="B693436" s="78"/>
      <c r="C693436" s="77"/>
    </row>
    <row r="693437" spans="2:3" x14ac:dyDescent="0.25">
      <c r="B693437" s="78"/>
      <c r="C693437" s="77"/>
    </row>
    <row r="693438" spans="2:3" x14ac:dyDescent="0.25">
      <c r="B693438" s="78"/>
      <c r="C693438" s="77"/>
    </row>
    <row r="693439" spans="2:3" x14ac:dyDescent="0.25">
      <c r="B693439" s="78"/>
      <c r="C693439" s="77"/>
    </row>
    <row r="693440" spans="2:3" x14ac:dyDescent="0.25">
      <c r="B693440" s="78"/>
      <c r="C693440" s="77"/>
    </row>
    <row r="693441" spans="2:3" x14ac:dyDescent="0.25">
      <c r="B693441" s="78"/>
      <c r="C693441" s="77"/>
    </row>
    <row r="693442" spans="2:3" x14ac:dyDescent="0.25">
      <c r="B693442" s="78"/>
      <c r="C693442" s="77"/>
    </row>
    <row r="693443" spans="2:3" x14ac:dyDescent="0.25">
      <c r="B693443" s="78"/>
      <c r="C693443" s="77"/>
    </row>
    <row r="693444" spans="2:3" x14ac:dyDescent="0.25">
      <c r="B693444" s="78"/>
      <c r="C693444" s="77"/>
    </row>
    <row r="693445" spans="2:3" x14ac:dyDescent="0.25">
      <c r="B693445" s="78"/>
      <c r="C693445" s="77"/>
    </row>
    <row r="693446" spans="2:3" x14ac:dyDescent="0.25">
      <c r="B693446" s="78"/>
      <c r="C693446" s="77"/>
    </row>
    <row r="693556" spans="2:3" x14ac:dyDescent="0.25">
      <c r="B693556" s="78"/>
      <c r="C693556" s="77"/>
    </row>
    <row r="693557" spans="2:3" x14ac:dyDescent="0.25">
      <c r="B693557" s="78"/>
      <c r="C693557" s="77"/>
    </row>
    <row r="693558" spans="2:3" x14ac:dyDescent="0.25">
      <c r="B693558" s="78"/>
      <c r="C693558" s="77"/>
    </row>
    <row r="693559" spans="2:3" x14ac:dyDescent="0.25">
      <c r="B693559" s="78"/>
      <c r="C693559" s="77"/>
    </row>
    <row r="693560" spans="2:3" x14ac:dyDescent="0.25">
      <c r="B693560" s="78"/>
      <c r="C693560" s="77"/>
    </row>
    <row r="693561" spans="2:3" x14ac:dyDescent="0.25">
      <c r="B693561" s="78"/>
      <c r="C693561" s="77"/>
    </row>
    <row r="693562" spans="2:3" x14ac:dyDescent="0.25">
      <c r="B693562" s="78"/>
      <c r="C693562" s="77"/>
    </row>
    <row r="693563" spans="2:3" x14ac:dyDescent="0.25">
      <c r="B693563" s="78"/>
      <c r="C693563" s="77"/>
    </row>
    <row r="693564" spans="2:3" x14ac:dyDescent="0.25">
      <c r="B693564" s="78"/>
      <c r="C693564" s="77"/>
    </row>
    <row r="693565" spans="2:3" x14ac:dyDescent="0.25">
      <c r="B693565" s="78"/>
      <c r="C693565" s="77"/>
    </row>
    <row r="693566" spans="2:3" x14ac:dyDescent="0.25">
      <c r="B693566" s="78"/>
      <c r="C693566" s="77"/>
    </row>
    <row r="693567" spans="2:3" x14ac:dyDescent="0.25">
      <c r="B693567" s="78"/>
      <c r="C693567" s="77"/>
    </row>
    <row r="693568" spans="2:3" x14ac:dyDescent="0.25">
      <c r="B693568" s="78"/>
      <c r="C693568" s="77"/>
    </row>
    <row r="693678" spans="2:3" x14ac:dyDescent="0.25">
      <c r="B693678" s="78"/>
      <c r="C693678" s="77"/>
    </row>
    <row r="693679" spans="2:3" x14ac:dyDescent="0.25">
      <c r="B693679" s="78"/>
      <c r="C693679" s="77"/>
    </row>
    <row r="693680" spans="2:3" x14ac:dyDescent="0.25">
      <c r="B693680" s="78"/>
      <c r="C693680" s="77"/>
    </row>
    <row r="693681" spans="2:3" x14ac:dyDescent="0.25">
      <c r="B693681" s="78"/>
      <c r="C693681" s="77"/>
    </row>
    <row r="693682" spans="2:3" x14ac:dyDescent="0.25">
      <c r="B693682" s="78"/>
      <c r="C693682" s="77"/>
    </row>
    <row r="693683" spans="2:3" x14ac:dyDescent="0.25">
      <c r="B693683" s="78"/>
      <c r="C693683" s="77"/>
    </row>
    <row r="693684" spans="2:3" x14ac:dyDescent="0.25">
      <c r="B693684" s="78"/>
      <c r="C693684" s="77"/>
    </row>
    <row r="693685" spans="2:3" x14ac:dyDescent="0.25">
      <c r="B693685" s="78"/>
      <c r="C693685" s="77"/>
    </row>
    <row r="693686" spans="2:3" x14ac:dyDescent="0.25">
      <c r="B693686" s="78"/>
      <c r="C693686" s="77"/>
    </row>
    <row r="693687" spans="2:3" x14ac:dyDescent="0.25">
      <c r="B693687" s="78"/>
      <c r="C693687" s="77"/>
    </row>
    <row r="693688" spans="2:3" x14ac:dyDescent="0.25">
      <c r="B693688" s="78"/>
      <c r="C693688" s="77"/>
    </row>
    <row r="693689" spans="2:3" x14ac:dyDescent="0.25">
      <c r="B693689" s="78"/>
      <c r="C693689" s="77"/>
    </row>
    <row r="693690" spans="2:3" x14ac:dyDescent="0.25">
      <c r="B693690" s="78"/>
      <c r="C693690" s="77"/>
    </row>
    <row r="693800" spans="2:3" x14ac:dyDescent="0.25">
      <c r="B693800" s="78"/>
      <c r="C693800" s="77"/>
    </row>
    <row r="693801" spans="2:3" x14ac:dyDescent="0.25">
      <c r="B693801" s="78"/>
      <c r="C693801" s="77"/>
    </row>
    <row r="693802" spans="2:3" x14ac:dyDescent="0.25">
      <c r="B693802" s="78"/>
      <c r="C693802" s="77"/>
    </row>
    <row r="693803" spans="2:3" x14ac:dyDescent="0.25">
      <c r="B693803" s="78"/>
      <c r="C693803" s="77"/>
    </row>
    <row r="693804" spans="2:3" x14ac:dyDescent="0.25">
      <c r="B693804" s="78"/>
      <c r="C693804" s="77"/>
    </row>
    <row r="693805" spans="2:3" x14ac:dyDescent="0.25">
      <c r="B693805" s="78"/>
      <c r="C693805" s="77"/>
    </row>
    <row r="693806" spans="2:3" x14ac:dyDescent="0.25">
      <c r="B693806" s="78"/>
      <c r="C693806" s="77"/>
    </row>
    <row r="693807" spans="2:3" x14ac:dyDescent="0.25">
      <c r="B693807" s="78"/>
      <c r="C693807" s="77"/>
    </row>
    <row r="693808" spans="2:3" x14ac:dyDescent="0.25">
      <c r="B693808" s="78"/>
      <c r="C693808" s="77"/>
    </row>
    <row r="693809" spans="2:3" x14ac:dyDescent="0.25">
      <c r="B693809" s="78"/>
      <c r="C693809" s="77"/>
    </row>
    <row r="693810" spans="2:3" x14ac:dyDescent="0.25">
      <c r="B693810" s="78"/>
      <c r="C693810" s="77"/>
    </row>
    <row r="693811" spans="2:3" x14ac:dyDescent="0.25">
      <c r="B693811" s="78"/>
      <c r="C693811" s="77"/>
    </row>
    <row r="693812" spans="2:3" x14ac:dyDescent="0.25">
      <c r="B693812" s="78"/>
      <c r="C693812" s="77"/>
    </row>
    <row r="693922" spans="2:3" x14ac:dyDescent="0.25">
      <c r="B693922" s="78"/>
      <c r="C693922" s="77"/>
    </row>
    <row r="693923" spans="2:3" x14ac:dyDescent="0.25">
      <c r="B693923" s="78"/>
      <c r="C693923" s="77"/>
    </row>
    <row r="693924" spans="2:3" x14ac:dyDescent="0.25">
      <c r="B693924" s="78"/>
      <c r="C693924" s="77"/>
    </row>
    <row r="693925" spans="2:3" x14ac:dyDescent="0.25">
      <c r="B693925" s="78"/>
      <c r="C693925" s="77"/>
    </row>
    <row r="693926" spans="2:3" x14ac:dyDescent="0.25">
      <c r="B693926" s="78"/>
      <c r="C693926" s="77"/>
    </row>
    <row r="693927" spans="2:3" x14ac:dyDescent="0.25">
      <c r="B693927" s="78"/>
      <c r="C693927" s="77"/>
    </row>
    <row r="693928" spans="2:3" x14ac:dyDescent="0.25">
      <c r="B693928" s="78"/>
      <c r="C693928" s="77"/>
    </row>
    <row r="693929" spans="2:3" x14ac:dyDescent="0.25">
      <c r="B693929" s="78"/>
      <c r="C693929" s="77"/>
    </row>
    <row r="693930" spans="2:3" x14ac:dyDescent="0.25">
      <c r="B693930" s="78"/>
      <c r="C693930" s="77"/>
    </row>
    <row r="693931" spans="2:3" x14ac:dyDescent="0.25">
      <c r="B693931" s="78"/>
      <c r="C693931" s="77"/>
    </row>
    <row r="693932" spans="2:3" x14ac:dyDescent="0.25">
      <c r="B693932" s="78"/>
      <c r="C693932" s="77"/>
    </row>
    <row r="693933" spans="2:3" x14ac:dyDescent="0.25">
      <c r="B693933" s="78"/>
      <c r="C693933" s="77"/>
    </row>
    <row r="693934" spans="2:3" x14ac:dyDescent="0.25">
      <c r="B693934" s="78"/>
      <c r="C693934" s="77"/>
    </row>
    <row r="694044" spans="2:3" x14ac:dyDescent="0.25">
      <c r="B694044" s="78"/>
      <c r="C694044" s="77"/>
    </row>
    <row r="694045" spans="2:3" x14ac:dyDescent="0.25">
      <c r="B694045" s="78"/>
      <c r="C694045" s="77"/>
    </row>
    <row r="694046" spans="2:3" x14ac:dyDescent="0.25">
      <c r="B694046" s="78"/>
      <c r="C694046" s="77"/>
    </row>
    <row r="694047" spans="2:3" x14ac:dyDescent="0.25">
      <c r="B694047" s="78"/>
      <c r="C694047" s="77"/>
    </row>
    <row r="694048" spans="2:3" x14ac:dyDescent="0.25">
      <c r="B694048" s="78"/>
      <c r="C694048" s="77"/>
    </row>
    <row r="694049" spans="2:3" x14ac:dyDescent="0.25">
      <c r="B694049" s="78"/>
      <c r="C694049" s="77"/>
    </row>
    <row r="694050" spans="2:3" x14ac:dyDescent="0.25">
      <c r="B694050" s="78"/>
      <c r="C694050" s="77"/>
    </row>
    <row r="694051" spans="2:3" x14ac:dyDescent="0.25">
      <c r="B694051" s="78"/>
      <c r="C694051" s="77"/>
    </row>
    <row r="694052" spans="2:3" x14ac:dyDescent="0.25">
      <c r="B694052" s="78"/>
      <c r="C694052" s="77"/>
    </row>
    <row r="694053" spans="2:3" x14ac:dyDescent="0.25">
      <c r="B694053" s="78"/>
      <c r="C694053" s="77"/>
    </row>
    <row r="694054" spans="2:3" x14ac:dyDescent="0.25">
      <c r="B694054" s="78"/>
      <c r="C694054" s="77"/>
    </row>
    <row r="694055" spans="2:3" x14ac:dyDescent="0.25">
      <c r="B694055" s="78"/>
      <c r="C694055" s="77"/>
    </row>
    <row r="694056" spans="2:3" x14ac:dyDescent="0.25">
      <c r="B694056" s="78"/>
      <c r="C694056" s="77"/>
    </row>
    <row r="694166" spans="2:3" x14ac:dyDescent="0.25">
      <c r="B694166" s="78"/>
      <c r="C694166" s="77"/>
    </row>
    <row r="694167" spans="2:3" x14ac:dyDescent="0.25">
      <c r="B694167" s="78"/>
      <c r="C694167" s="77"/>
    </row>
    <row r="694168" spans="2:3" x14ac:dyDescent="0.25">
      <c r="B694168" s="78"/>
      <c r="C694168" s="77"/>
    </row>
    <row r="694169" spans="2:3" x14ac:dyDescent="0.25">
      <c r="B694169" s="78"/>
      <c r="C694169" s="77"/>
    </row>
    <row r="694170" spans="2:3" x14ac:dyDescent="0.25">
      <c r="B694170" s="78"/>
      <c r="C694170" s="77"/>
    </row>
    <row r="694171" spans="2:3" x14ac:dyDescent="0.25">
      <c r="B694171" s="78"/>
      <c r="C694171" s="77"/>
    </row>
    <row r="694172" spans="2:3" x14ac:dyDescent="0.25">
      <c r="B694172" s="78"/>
      <c r="C694172" s="77"/>
    </row>
    <row r="694173" spans="2:3" x14ac:dyDescent="0.25">
      <c r="B694173" s="78"/>
      <c r="C694173" s="77"/>
    </row>
    <row r="694174" spans="2:3" x14ac:dyDescent="0.25">
      <c r="B694174" s="78"/>
      <c r="C694174" s="77"/>
    </row>
    <row r="694175" spans="2:3" x14ac:dyDescent="0.25">
      <c r="B694175" s="78"/>
      <c r="C694175" s="77"/>
    </row>
    <row r="694176" spans="2:3" x14ac:dyDescent="0.25">
      <c r="B694176" s="78"/>
      <c r="C694176" s="77"/>
    </row>
    <row r="694177" spans="2:3" x14ac:dyDescent="0.25">
      <c r="B694177" s="78"/>
      <c r="C694177" s="77"/>
    </row>
    <row r="694178" spans="2:3" x14ac:dyDescent="0.25">
      <c r="B694178" s="78"/>
      <c r="C694178" s="77"/>
    </row>
    <row r="694288" spans="2:3" x14ac:dyDescent="0.25">
      <c r="B694288" s="78"/>
      <c r="C694288" s="77"/>
    </row>
    <row r="694289" spans="2:3" x14ac:dyDescent="0.25">
      <c r="B694289" s="78"/>
      <c r="C694289" s="77"/>
    </row>
    <row r="694290" spans="2:3" x14ac:dyDescent="0.25">
      <c r="B694290" s="78"/>
      <c r="C694290" s="77"/>
    </row>
    <row r="694291" spans="2:3" x14ac:dyDescent="0.25">
      <c r="B694291" s="78"/>
      <c r="C694291" s="77"/>
    </row>
    <row r="694292" spans="2:3" x14ac:dyDescent="0.25">
      <c r="B694292" s="78"/>
      <c r="C694292" s="77"/>
    </row>
    <row r="694293" spans="2:3" x14ac:dyDescent="0.25">
      <c r="B694293" s="78"/>
      <c r="C694293" s="77"/>
    </row>
    <row r="694294" spans="2:3" x14ac:dyDescent="0.25">
      <c r="B694294" s="78"/>
      <c r="C694294" s="77"/>
    </row>
    <row r="694295" spans="2:3" x14ac:dyDescent="0.25">
      <c r="B694295" s="78"/>
      <c r="C694295" s="77"/>
    </row>
    <row r="694296" spans="2:3" x14ac:dyDescent="0.25">
      <c r="B694296" s="78"/>
      <c r="C694296" s="77"/>
    </row>
    <row r="694297" spans="2:3" x14ac:dyDescent="0.25">
      <c r="B694297" s="78"/>
      <c r="C694297" s="77"/>
    </row>
    <row r="694298" spans="2:3" x14ac:dyDescent="0.25">
      <c r="B694298" s="78"/>
      <c r="C694298" s="77"/>
    </row>
    <row r="694299" spans="2:3" x14ac:dyDescent="0.25">
      <c r="B694299" s="78"/>
      <c r="C694299" s="77"/>
    </row>
    <row r="694300" spans="2:3" x14ac:dyDescent="0.25">
      <c r="B694300" s="78"/>
      <c r="C694300" s="77"/>
    </row>
    <row r="694410" spans="2:3" x14ac:dyDescent="0.25">
      <c r="B694410" s="78"/>
      <c r="C694410" s="77"/>
    </row>
    <row r="694411" spans="2:3" x14ac:dyDescent="0.25">
      <c r="B694411" s="78"/>
      <c r="C694411" s="77"/>
    </row>
    <row r="694412" spans="2:3" x14ac:dyDescent="0.25">
      <c r="B694412" s="78"/>
      <c r="C694412" s="77"/>
    </row>
    <row r="694413" spans="2:3" x14ac:dyDescent="0.25">
      <c r="B694413" s="78"/>
      <c r="C694413" s="77"/>
    </row>
    <row r="694414" spans="2:3" x14ac:dyDescent="0.25">
      <c r="B694414" s="78"/>
      <c r="C694414" s="77"/>
    </row>
    <row r="694415" spans="2:3" x14ac:dyDescent="0.25">
      <c r="B694415" s="78"/>
      <c r="C694415" s="77"/>
    </row>
    <row r="694416" spans="2:3" x14ac:dyDescent="0.25">
      <c r="B694416" s="78"/>
      <c r="C694416" s="77"/>
    </row>
    <row r="694417" spans="2:3" x14ac:dyDescent="0.25">
      <c r="B694417" s="78"/>
      <c r="C694417" s="77"/>
    </row>
    <row r="694418" spans="2:3" x14ac:dyDescent="0.25">
      <c r="B694418" s="78"/>
      <c r="C694418" s="77"/>
    </row>
    <row r="694419" spans="2:3" x14ac:dyDescent="0.25">
      <c r="B694419" s="78"/>
      <c r="C694419" s="77"/>
    </row>
    <row r="694420" spans="2:3" x14ac:dyDescent="0.25">
      <c r="B694420" s="78"/>
      <c r="C694420" s="77"/>
    </row>
    <row r="694421" spans="2:3" x14ac:dyDescent="0.25">
      <c r="B694421" s="78"/>
      <c r="C694421" s="77"/>
    </row>
    <row r="694422" spans="2:3" x14ac:dyDescent="0.25">
      <c r="B694422" s="78"/>
      <c r="C694422" s="77"/>
    </row>
    <row r="694532" spans="2:3" x14ac:dyDescent="0.25">
      <c r="B694532" s="78"/>
      <c r="C694532" s="77"/>
    </row>
    <row r="694533" spans="2:3" x14ac:dyDescent="0.25">
      <c r="B694533" s="78"/>
      <c r="C694533" s="77"/>
    </row>
    <row r="694534" spans="2:3" x14ac:dyDescent="0.25">
      <c r="B694534" s="78"/>
      <c r="C694534" s="77"/>
    </row>
    <row r="694535" spans="2:3" x14ac:dyDescent="0.25">
      <c r="B694535" s="78"/>
      <c r="C694535" s="77"/>
    </row>
    <row r="694536" spans="2:3" x14ac:dyDescent="0.25">
      <c r="B694536" s="78"/>
      <c r="C694536" s="77"/>
    </row>
    <row r="694537" spans="2:3" x14ac:dyDescent="0.25">
      <c r="B694537" s="78"/>
      <c r="C694537" s="77"/>
    </row>
    <row r="694538" spans="2:3" x14ac:dyDescent="0.25">
      <c r="B694538" s="78"/>
      <c r="C694538" s="77"/>
    </row>
    <row r="694539" spans="2:3" x14ac:dyDescent="0.25">
      <c r="B694539" s="78"/>
      <c r="C694539" s="77"/>
    </row>
    <row r="694540" spans="2:3" x14ac:dyDescent="0.25">
      <c r="B694540" s="78"/>
      <c r="C694540" s="77"/>
    </row>
    <row r="694541" spans="2:3" x14ac:dyDescent="0.25">
      <c r="B694541" s="78"/>
      <c r="C694541" s="77"/>
    </row>
    <row r="694542" spans="2:3" x14ac:dyDescent="0.25">
      <c r="B694542" s="78"/>
      <c r="C694542" s="77"/>
    </row>
    <row r="694543" spans="2:3" x14ac:dyDescent="0.25">
      <c r="B694543" s="78"/>
      <c r="C694543" s="77"/>
    </row>
    <row r="694544" spans="2:3" x14ac:dyDescent="0.25">
      <c r="B694544" s="78"/>
      <c r="C694544" s="77"/>
    </row>
    <row r="694654" spans="2:3" x14ac:dyDescent="0.25">
      <c r="B694654" s="78"/>
      <c r="C694654" s="77"/>
    </row>
    <row r="694655" spans="2:3" x14ac:dyDescent="0.25">
      <c r="B694655" s="78"/>
      <c r="C694655" s="77"/>
    </row>
    <row r="694656" spans="2:3" x14ac:dyDescent="0.25">
      <c r="B694656" s="78"/>
      <c r="C694656" s="77"/>
    </row>
    <row r="694657" spans="2:3" x14ac:dyDescent="0.25">
      <c r="B694657" s="78"/>
      <c r="C694657" s="77"/>
    </row>
    <row r="694658" spans="2:3" x14ac:dyDescent="0.25">
      <c r="B694658" s="78"/>
      <c r="C694658" s="77"/>
    </row>
    <row r="694659" spans="2:3" x14ac:dyDescent="0.25">
      <c r="B694659" s="78"/>
      <c r="C694659" s="77"/>
    </row>
    <row r="694660" spans="2:3" x14ac:dyDescent="0.25">
      <c r="B694660" s="78"/>
      <c r="C694660" s="77"/>
    </row>
    <row r="694661" spans="2:3" x14ac:dyDescent="0.25">
      <c r="B694661" s="78"/>
      <c r="C694661" s="77"/>
    </row>
    <row r="694662" spans="2:3" x14ac:dyDescent="0.25">
      <c r="B694662" s="78"/>
      <c r="C694662" s="77"/>
    </row>
    <row r="694663" spans="2:3" x14ac:dyDescent="0.25">
      <c r="B694663" s="78"/>
      <c r="C694663" s="77"/>
    </row>
    <row r="694664" spans="2:3" x14ac:dyDescent="0.25">
      <c r="B694664" s="78"/>
      <c r="C694664" s="77"/>
    </row>
    <row r="694665" spans="2:3" x14ac:dyDescent="0.25">
      <c r="B694665" s="78"/>
      <c r="C694665" s="77"/>
    </row>
    <row r="694666" spans="2:3" x14ac:dyDescent="0.25">
      <c r="B694666" s="78"/>
      <c r="C694666" s="77"/>
    </row>
    <row r="694776" spans="2:3" x14ac:dyDescent="0.25">
      <c r="B694776" s="78"/>
      <c r="C694776" s="77"/>
    </row>
    <row r="694777" spans="2:3" x14ac:dyDescent="0.25">
      <c r="B694777" s="78"/>
      <c r="C694777" s="77"/>
    </row>
    <row r="694778" spans="2:3" x14ac:dyDescent="0.25">
      <c r="B694778" s="78"/>
      <c r="C694778" s="77"/>
    </row>
    <row r="694779" spans="2:3" x14ac:dyDescent="0.25">
      <c r="B694779" s="78"/>
      <c r="C694779" s="77"/>
    </row>
    <row r="694780" spans="2:3" x14ac:dyDescent="0.25">
      <c r="B694780" s="78"/>
      <c r="C694780" s="77"/>
    </row>
    <row r="694781" spans="2:3" x14ac:dyDescent="0.25">
      <c r="B694781" s="78"/>
      <c r="C694781" s="77"/>
    </row>
    <row r="694782" spans="2:3" x14ac:dyDescent="0.25">
      <c r="B694782" s="78"/>
      <c r="C694782" s="77"/>
    </row>
    <row r="694783" spans="2:3" x14ac:dyDescent="0.25">
      <c r="B694783" s="78"/>
      <c r="C694783" s="77"/>
    </row>
    <row r="694784" spans="2:3" x14ac:dyDescent="0.25">
      <c r="B694784" s="78"/>
      <c r="C694784" s="77"/>
    </row>
    <row r="694785" spans="2:3" x14ac:dyDescent="0.25">
      <c r="B694785" s="78"/>
      <c r="C694785" s="77"/>
    </row>
    <row r="694786" spans="2:3" x14ac:dyDescent="0.25">
      <c r="B694786" s="78"/>
      <c r="C694786" s="77"/>
    </row>
    <row r="694787" spans="2:3" x14ac:dyDescent="0.25">
      <c r="B694787" s="78"/>
      <c r="C694787" s="77"/>
    </row>
    <row r="694788" spans="2:3" x14ac:dyDescent="0.25">
      <c r="B694788" s="78"/>
      <c r="C694788" s="77"/>
    </row>
    <row r="694898" spans="2:3" x14ac:dyDescent="0.25">
      <c r="B694898" s="78"/>
      <c r="C694898" s="77"/>
    </row>
    <row r="694899" spans="2:3" x14ac:dyDescent="0.25">
      <c r="B694899" s="78"/>
      <c r="C694899" s="77"/>
    </row>
    <row r="694900" spans="2:3" x14ac:dyDescent="0.25">
      <c r="B694900" s="78"/>
      <c r="C694900" s="77"/>
    </row>
    <row r="694901" spans="2:3" x14ac:dyDescent="0.25">
      <c r="B694901" s="78"/>
      <c r="C694901" s="77"/>
    </row>
    <row r="694902" spans="2:3" x14ac:dyDescent="0.25">
      <c r="B694902" s="78"/>
      <c r="C694902" s="77"/>
    </row>
    <row r="694903" spans="2:3" x14ac:dyDescent="0.25">
      <c r="B694903" s="78"/>
      <c r="C694903" s="77"/>
    </row>
    <row r="694904" spans="2:3" x14ac:dyDescent="0.25">
      <c r="B694904" s="78"/>
      <c r="C694904" s="77"/>
    </row>
    <row r="694905" spans="2:3" x14ac:dyDescent="0.25">
      <c r="B694905" s="78"/>
      <c r="C694905" s="77"/>
    </row>
    <row r="694906" spans="2:3" x14ac:dyDescent="0.25">
      <c r="B694906" s="78"/>
      <c r="C694906" s="77"/>
    </row>
    <row r="694907" spans="2:3" x14ac:dyDescent="0.25">
      <c r="B694907" s="78"/>
      <c r="C694907" s="77"/>
    </row>
    <row r="694908" spans="2:3" x14ac:dyDescent="0.25">
      <c r="B694908" s="78"/>
      <c r="C694908" s="77"/>
    </row>
    <row r="694909" spans="2:3" x14ac:dyDescent="0.25">
      <c r="B694909" s="78"/>
      <c r="C694909" s="77"/>
    </row>
    <row r="694910" spans="2:3" x14ac:dyDescent="0.25">
      <c r="B694910" s="78"/>
      <c r="C694910" s="77"/>
    </row>
    <row r="695020" spans="2:3" x14ac:dyDescent="0.25">
      <c r="B695020" s="78"/>
      <c r="C695020" s="77"/>
    </row>
    <row r="695021" spans="2:3" x14ac:dyDescent="0.25">
      <c r="B695021" s="78"/>
      <c r="C695021" s="77"/>
    </row>
    <row r="695022" spans="2:3" x14ac:dyDescent="0.25">
      <c r="B695022" s="78"/>
      <c r="C695022" s="77"/>
    </row>
    <row r="695023" spans="2:3" x14ac:dyDescent="0.25">
      <c r="B695023" s="78"/>
      <c r="C695023" s="77"/>
    </row>
    <row r="695024" spans="2:3" x14ac:dyDescent="0.25">
      <c r="B695024" s="78"/>
      <c r="C695024" s="77"/>
    </row>
    <row r="695025" spans="2:3" x14ac:dyDescent="0.25">
      <c r="B695025" s="78"/>
      <c r="C695025" s="77"/>
    </row>
    <row r="695026" spans="2:3" x14ac:dyDescent="0.25">
      <c r="B695026" s="78"/>
      <c r="C695026" s="77"/>
    </row>
    <row r="695027" spans="2:3" x14ac:dyDescent="0.25">
      <c r="B695027" s="78"/>
      <c r="C695027" s="77"/>
    </row>
    <row r="695028" spans="2:3" x14ac:dyDescent="0.25">
      <c r="B695028" s="78"/>
      <c r="C695028" s="77"/>
    </row>
    <row r="695029" spans="2:3" x14ac:dyDescent="0.25">
      <c r="B695029" s="78"/>
      <c r="C695029" s="77"/>
    </row>
    <row r="695030" spans="2:3" x14ac:dyDescent="0.25">
      <c r="B695030" s="78"/>
      <c r="C695030" s="77"/>
    </row>
    <row r="695031" spans="2:3" x14ac:dyDescent="0.25">
      <c r="B695031" s="78"/>
      <c r="C695031" s="77"/>
    </row>
    <row r="695032" spans="2:3" x14ac:dyDescent="0.25">
      <c r="B695032" s="78"/>
      <c r="C695032" s="77"/>
    </row>
    <row r="695142" spans="2:3" x14ac:dyDescent="0.25">
      <c r="B695142" s="78"/>
      <c r="C695142" s="77"/>
    </row>
    <row r="695143" spans="2:3" x14ac:dyDescent="0.25">
      <c r="B695143" s="78"/>
      <c r="C695143" s="77"/>
    </row>
    <row r="695144" spans="2:3" x14ac:dyDescent="0.25">
      <c r="B695144" s="78"/>
      <c r="C695144" s="77"/>
    </row>
    <row r="695145" spans="2:3" x14ac:dyDescent="0.25">
      <c r="B695145" s="78"/>
      <c r="C695145" s="77"/>
    </row>
    <row r="695146" spans="2:3" x14ac:dyDescent="0.25">
      <c r="B695146" s="78"/>
      <c r="C695146" s="77"/>
    </row>
    <row r="695147" spans="2:3" x14ac:dyDescent="0.25">
      <c r="B695147" s="78"/>
      <c r="C695147" s="77"/>
    </row>
    <row r="695148" spans="2:3" x14ac:dyDescent="0.25">
      <c r="B695148" s="78"/>
      <c r="C695148" s="77"/>
    </row>
    <row r="695149" spans="2:3" x14ac:dyDescent="0.25">
      <c r="B695149" s="78"/>
      <c r="C695149" s="77"/>
    </row>
    <row r="695150" spans="2:3" x14ac:dyDescent="0.25">
      <c r="B695150" s="78"/>
      <c r="C695150" s="77"/>
    </row>
    <row r="695151" spans="2:3" x14ac:dyDescent="0.25">
      <c r="B695151" s="78"/>
      <c r="C695151" s="77"/>
    </row>
    <row r="695152" spans="2:3" x14ac:dyDescent="0.25">
      <c r="B695152" s="78"/>
      <c r="C695152" s="77"/>
    </row>
    <row r="695153" spans="2:3" x14ac:dyDescent="0.25">
      <c r="B695153" s="78"/>
      <c r="C695153" s="77"/>
    </row>
    <row r="695154" spans="2:3" x14ac:dyDescent="0.25">
      <c r="B695154" s="78"/>
      <c r="C695154" s="77"/>
    </row>
    <row r="695264" spans="2:3" x14ac:dyDescent="0.25">
      <c r="B695264" s="78"/>
      <c r="C695264" s="77"/>
    </row>
    <row r="695265" spans="2:3" x14ac:dyDescent="0.25">
      <c r="B695265" s="78"/>
      <c r="C695265" s="77"/>
    </row>
    <row r="695266" spans="2:3" x14ac:dyDescent="0.25">
      <c r="B695266" s="78"/>
      <c r="C695266" s="77"/>
    </row>
    <row r="695267" spans="2:3" x14ac:dyDescent="0.25">
      <c r="B695267" s="78"/>
      <c r="C695267" s="77"/>
    </row>
    <row r="695268" spans="2:3" x14ac:dyDescent="0.25">
      <c r="B695268" s="78"/>
      <c r="C695268" s="77"/>
    </row>
    <row r="695269" spans="2:3" x14ac:dyDescent="0.25">
      <c r="B695269" s="78"/>
      <c r="C695269" s="77"/>
    </row>
    <row r="695270" spans="2:3" x14ac:dyDescent="0.25">
      <c r="B695270" s="78"/>
      <c r="C695270" s="77"/>
    </row>
    <row r="695271" spans="2:3" x14ac:dyDescent="0.25">
      <c r="B695271" s="78"/>
      <c r="C695271" s="77"/>
    </row>
    <row r="695272" spans="2:3" x14ac:dyDescent="0.25">
      <c r="B695272" s="78"/>
      <c r="C695272" s="77"/>
    </row>
    <row r="695273" spans="2:3" x14ac:dyDescent="0.25">
      <c r="B695273" s="78"/>
      <c r="C695273" s="77"/>
    </row>
    <row r="695274" spans="2:3" x14ac:dyDescent="0.25">
      <c r="B695274" s="78"/>
      <c r="C695274" s="77"/>
    </row>
    <row r="695275" spans="2:3" x14ac:dyDescent="0.25">
      <c r="B695275" s="78"/>
      <c r="C695275" s="77"/>
    </row>
    <row r="695276" spans="2:3" x14ac:dyDescent="0.25">
      <c r="B695276" s="78"/>
      <c r="C695276" s="77"/>
    </row>
    <row r="695386" spans="2:3" x14ac:dyDescent="0.25">
      <c r="B695386" s="78"/>
      <c r="C695386" s="77"/>
    </row>
    <row r="695387" spans="2:3" x14ac:dyDescent="0.25">
      <c r="B695387" s="78"/>
      <c r="C695387" s="77"/>
    </row>
    <row r="695388" spans="2:3" x14ac:dyDescent="0.25">
      <c r="B695388" s="78"/>
      <c r="C695388" s="77"/>
    </row>
    <row r="695389" spans="2:3" x14ac:dyDescent="0.25">
      <c r="B695389" s="78"/>
      <c r="C695389" s="77"/>
    </row>
    <row r="695390" spans="2:3" x14ac:dyDescent="0.25">
      <c r="B695390" s="78"/>
      <c r="C695390" s="77"/>
    </row>
    <row r="695391" spans="2:3" x14ac:dyDescent="0.25">
      <c r="B695391" s="78"/>
      <c r="C695391" s="77"/>
    </row>
    <row r="695392" spans="2:3" x14ac:dyDescent="0.25">
      <c r="B695392" s="78"/>
      <c r="C695392" s="77"/>
    </row>
    <row r="695393" spans="2:3" x14ac:dyDescent="0.25">
      <c r="B695393" s="78"/>
      <c r="C695393" s="77"/>
    </row>
    <row r="695394" spans="2:3" x14ac:dyDescent="0.25">
      <c r="B695394" s="78"/>
      <c r="C695394" s="77"/>
    </row>
    <row r="695395" spans="2:3" x14ac:dyDescent="0.25">
      <c r="B695395" s="78"/>
      <c r="C695395" s="77"/>
    </row>
    <row r="695396" spans="2:3" x14ac:dyDescent="0.25">
      <c r="B695396" s="78"/>
      <c r="C695396" s="77"/>
    </row>
    <row r="695397" spans="2:3" x14ac:dyDescent="0.25">
      <c r="B695397" s="78"/>
      <c r="C695397" s="77"/>
    </row>
    <row r="695398" spans="2:3" x14ac:dyDescent="0.25">
      <c r="B695398" s="78"/>
      <c r="C695398" s="77"/>
    </row>
    <row r="695508" spans="2:3" x14ac:dyDescent="0.25">
      <c r="B695508" s="78"/>
      <c r="C695508" s="77"/>
    </row>
    <row r="695509" spans="2:3" x14ac:dyDescent="0.25">
      <c r="B695509" s="78"/>
      <c r="C695509" s="77"/>
    </row>
    <row r="695510" spans="2:3" x14ac:dyDescent="0.25">
      <c r="B695510" s="78"/>
      <c r="C695510" s="77"/>
    </row>
    <row r="695511" spans="2:3" x14ac:dyDescent="0.25">
      <c r="B695511" s="78"/>
      <c r="C695511" s="77"/>
    </row>
    <row r="695512" spans="2:3" x14ac:dyDescent="0.25">
      <c r="B695512" s="78"/>
      <c r="C695512" s="77"/>
    </row>
    <row r="695513" spans="2:3" x14ac:dyDescent="0.25">
      <c r="B695513" s="78"/>
      <c r="C695513" s="77"/>
    </row>
    <row r="695514" spans="2:3" x14ac:dyDescent="0.25">
      <c r="B695514" s="78"/>
      <c r="C695514" s="77"/>
    </row>
    <row r="695515" spans="2:3" x14ac:dyDescent="0.25">
      <c r="B695515" s="78"/>
      <c r="C695515" s="77"/>
    </row>
    <row r="695516" spans="2:3" x14ac:dyDescent="0.25">
      <c r="B695516" s="78"/>
      <c r="C695516" s="77"/>
    </row>
    <row r="695517" spans="2:3" x14ac:dyDescent="0.25">
      <c r="B695517" s="78"/>
      <c r="C695517" s="77"/>
    </row>
    <row r="695518" spans="2:3" x14ac:dyDescent="0.25">
      <c r="B695518" s="78"/>
      <c r="C695518" s="77"/>
    </row>
    <row r="695519" spans="2:3" x14ac:dyDescent="0.25">
      <c r="B695519" s="78"/>
      <c r="C695519" s="77"/>
    </row>
    <row r="695520" spans="2:3" x14ac:dyDescent="0.25">
      <c r="B695520" s="78"/>
      <c r="C695520" s="77"/>
    </row>
    <row r="695630" spans="2:3" x14ac:dyDescent="0.25">
      <c r="B695630" s="78"/>
      <c r="C695630" s="77"/>
    </row>
    <row r="695631" spans="2:3" x14ac:dyDescent="0.25">
      <c r="B695631" s="78"/>
      <c r="C695631" s="77"/>
    </row>
    <row r="695632" spans="2:3" x14ac:dyDescent="0.25">
      <c r="B695632" s="78"/>
      <c r="C695632" s="77"/>
    </row>
    <row r="695633" spans="2:3" x14ac:dyDescent="0.25">
      <c r="B695633" s="78"/>
      <c r="C695633" s="77"/>
    </row>
    <row r="695634" spans="2:3" x14ac:dyDescent="0.25">
      <c r="B695634" s="78"/>
      <c r="C695634" s="77"/>
    </row>
    <row r="695635" spans="2:3" x14ac:dyDescent="0.25">
      <c r="B695635" s="78"/>
      <c r="C695635" s="77"/>
    </row>
    <row r="695636" spans="2:3" x14ac:dyDescent="0.25">
      <c r="B695636" s="78"/>
      <c r="C695636" s="77"/>
    </row>
    <row r="695637" spans="2:3" x14ac:dyDescent="0.25">
      <c r="B695637" s="78"/>
      <c r="C695637" s="77"/>
    </row>
    <row r="695638" spans="2:3" x14ac:dyDescent="0.25">
      <c r="B695638" s="78"/>
      <c r="C695638" s="77"/>
    </row>
    <row r="695639" spans="2:3" x14ac:dyDescent="0.25">
      <c r="B695639" s="78"/>
      <c r="C695639" s="77"/>
    </row>
    <row r="695640" spans="2:3" x14ac:dyDescent="0.25">
      <c r="B695640" s="78"/>
      <c r="C695640" s="77"/>
    </row>
    <row r="695641" spans="2:3" x14ac:dyDescent="0.25">
      <c r="B695641" s="78"/>
      <c r="C695641" s="77"/>
    </row>
    <row r="695642" spans="2:3" x14ac:dyDescent="0.25">
      <c r="B695642" s="78"/>
      <c r="C695642" s="77"/>
    </row>
    <row r="695752" spans="2:3" x14ac:dyDescent="0.25">
      <c r="B695752" s="78"/>
      <c r="C695752" s="77"/>
    </row>
    <row r="695753" spans="2:3" x14ac:dyDescent="0.25">
      <c r="B695753" s="78"/>
      <c r="C695753" s="77"/>
    </row>
    <row r="695754" spans="2:3" x14ac:dyDescent="0.25">
      <c r="B695754" s="78"/>
      <c r="C695754" s="77"/>
    </row>
    <row r="695755" spans="2:3" x14ac:dyDescent="0.25">
      <c r="B695755" s="78"/>
      <c r="C695755" s="77"/>
    </row>
    <row r="695756" spans="2:3" x14ac:dyDescent="0.25">
      <c r="B695756" s="78"/>
      <c r="C695756" s="77"/>
    </row>
    <row r="695757" spans="2:3" x14ac:dyDescent="0.25">
      <c r="B695757" s="78"/>
      <c r="C695757" s="77"/>
    </row>
    <row r="695758" spans="2:3" x14ac:dyDescent="0.25">
      <c r="B695758" s="78"/>
      <c r="C695758" s="77"/>
    </row>
    <row r="695759" spans="2:3" x14ac:dyDescent="0.25">
      <c r="B695759" s="78"/>
      <c r="C695759" s="77"/>
    </row>
    <row r="695760" spans="2:3" x14ac:dyDescent="0.25">
      <c r="B695760" s="78"/>
      <c r="C695760" s="77"/>
    </row>
    <row r="695761" spans="2:3" x14ac:dyDescent="0.25">
      <c r="B695761" s="78"/>
      <c r="C695761" s="77"/>
    </row>
    <row r="695762" spans="2:3" x14ac:dyDescent="0.25">
      <c r="B695762" s="78"/>
      <c r="C695762" s="77"/>
    </row>
    <row r="695763" spans="2:3" x14ac:dyDescent="0.25">
      <c r="B695763" s="78"/>
      <c r="C695763" s="77"/>
    </row>
    <row r="695764" spans="2:3" x14ac:dyDescent="0.25">
      <c r="B695764" s="78"/>
      <c r="C695764" s="77"/>
    </row>
    <row r="695874" spans="2:3" x14ac:dyDescent="0.25">
      <c r="B695874" s="78"/>
      <c r="C695874" s="77"/>
    </row>
    <row r="695875" spans="2:3" x14ac:dyDescent="0.25">
      <c r="B695875" s="78"/>
      <c r="C695875" s="77"/>
    </row>
    <row r="695876" spans="2:3" x14ac:dyDescent="0.25">
      <c r="B695876" s="78"/>
      <c r="C695876" s="77"/>
    </row>
    <row r="695877" spans="2:3" x14ac:dyDescent="0.25">
      <c r="B695877" s="78"/>
      <c r="C695877" s="77"/>
    </row>
    <row r="695878" spans="2:3" x14ac:dyDescent="0.25">
      <c r="B695878" s="78"/>
      <c r="C695878" s="77"/>
    </row>
    <row r="695879" spans="2:3" x14ac:dyDescent="0.25">
      <c r="B695879" s="78"/>
      <c r="C695879" s="77"/>
    </row>
    <row r="695880" spans="2:3" x14ac:dyDescent="0.25">
      <c r="B695880" s="78"/>
      <c r="C695880" s="77"/>
    </row>
    <row r="695881" spans="2:3" x14ac:dyDescent="0.25">
      <c r="B695881" s="78"/>
      <c r="C695881" s="77"/>
    </row>
    <row r="695882" spans="2:3" x14ac:dyDescent="0.25">
      <c r="B695882" s="78"/>
      <c r="C695882" s="77"/>
    </row>
    <row r="695883" spans="2:3" x14ac:dyDescent="0.25">
      <c r="B695883" s="78"/>
      <c r="C695883" s="77"/>
    </row>
    <row r="695884" spans="2:3" x14ac:dyDescent="0.25">
      <c r="B695884" s="78"/>
      <c r="C695884" s="77"/>
    </row>
    <row r="695885" spans="2:3" x14ac:dyDescent="0.25">
      <c r="B695885" s="78"/>
      <c r="C695885" s="77"/>
    </row>
    <row r="695886" spans="2:3" x14ac:dyDescent="0.25">
      <c r="B695886" s="78"/>
      <c r="C695886" s="77"/>
    </row>
    <row r="695996" spans="2:3" x14ac:dyDescent="0.25">
      <c r="B695996" s="78"/>
      <c r="C695996" s="77"/>
    </row>
    <row r="695997" spans="2:3" x14ac:dyDescent="0.25">
      <c r="B695997" s="78"/>
      <c r="C695997" s="77"/>
    </row>
    <row r="695998" spans="2:3" x14ac:dyDescent="0.25">
      <c r="B695998" s="78"/>
      <c r="C695998" s="77"/>
    </row>
    <row r="695999" spans="2:3" x14ac:dyDescent="0.25">
      <c r="B695999" s="78"/>
      <c r="C695999" s="77"/>
    </row>
    <row r="696000" spans="2:3" x14ac:dyDescent="0.25">
      <c r="B696000" s="78"/>
      <c r="C696000" s="77"/>
    </row>
    <row r="696001" spans="2:3" x14ac:dyDescent="0.25">
      <c r="B696001" s="78"/>
      <c r="C696001" s="77"/>
    </row>
    <row r="696002" spans="2:3" x14ac:dyDescent="0.25">
      <c r="B696002" s="78"/>
      <c r="C696002" s="77"/>
    </row>
    <row r="696003" spans="2:3" x14ac:dyDescent="0.25">
      <c r="B696003" s="78"/>
      <c r="C696003" s="77"/>
    </row>
    <row r="696004" spans="2:3" x14ac:dyDescent="0.25">
      <c r="B696004" s="78"/>
      <c r="C696004" s="77"/>
    </row>
    <row r="696005" spans="2:3" x14ac:dyDescent="0.25">
      <c r="B696005" s="78"/>
      <c r="C696005" s="77"/>
    </row>
    <row r="696006" spans="2:3" x14ac:dyDescent="0.25">
      <c r="B696006" s="78"/>
      <c r="C696006" s="77"/>
    </row>
    <row r="696007" spans="2:3" x14ac:dyDescent="0.25">
      <c r="B696007" s="78"/>
      <c r="C696007" s="77"/>
    </row>
    <row r="696008" spans="2:3" x14ac:dyDescent="0.25">
      <c r="B696008" s="78"/>
      <c r="C696008" s="77"/>
    </row>
    <row r="696118" spans="2:3" x14ac:dyDescent="0.25">
      <c r="B696118" s="78"/>
      <c r="C696118" s="77"/>
    </row>
    <row r="696119" spans="2:3" x14ac:dyDescent="0.25">
      <c r="B696119" s="78"/>
      <c r="C696119" s="77"/>
    </row>
    <row r="696120" spans="2:3" x14ac:dyDescent="0.25">
      <c r="B696120" s="78"/>
      <c r="C696120" s="77"/>
    </row>
    <row r="696121" spans="2:3" x14ac:dyDescent="0.25">
      <c r="B696121" s="78"/>
      <c r="C696121" s="77"/>
    </row>
    <row r="696122" spans="2:3" x14ac:dyDescent="0.25">
      <c r="B696122" s="78"/>
      <c r="C696122" s="77"/>
    </row>
    <row r="696123" spans="2:3" x14ac:dyDescent="0.25">
      <c r="B696123" s="78"/>
      <c r="C696123" s="77"/>
    </row>
    <row r="696124" spans="2:3" x14ac:dyDescent="0.25">
      <c r="B696124" s="78"/>
      <c r="C696124" s="77"/>
    </row>
    <row r="696125" spans="2:3" x14ac:dyDescent="0.25">
      <c r="B696125" s="78"/>
      <c r="C696125" s="77"/>
    </row>
    <row r="696126" spans="2:3" x14ac:dyDescent="0.25">
      <c r="B696126" s="78"/>
      <c r="C696126" s="77"/>
    </row>
    <row r="696127" spans="2:3" x14ac:dyDescent="0.25">
      <c r="B696127" s="78"/>
      <c r="C696127" s="77"/>
    </row>
    <row r="696128" spans="2:3" x14ac:dyDescent="0.25">
      <c r="B696128" s="78"/>
      <c r="C696128" s="77"/>
    </row>
    <row r="696129" spans="2:3" x14ac:dyDescent="0.25">
      <c r="B696129" s="78"/>
      <c r="C696129" s="77"/>
    </row>
    <row r="696130" spans="2:3" x14ac:dyDescent="0.25">
      <c r="B696130" s="78"/>
      <c r="C696130" s="77"/>
    </row>
    <row r="696240" spans="2:3" x14ac:dyDescent="0.25">
      <c r="B696240" s="78"/>
      <c r="C696240" s="77"/>
    </row>
    <row r="696241" spans="2:3" x14ac:dyDescent="0.25">
      <c r="B696241" s="78"/>
      <c r="C696241" s="77"/>
    </row>
    <row r="696242" spans="2:3" x14ac:dyDescent="0.25">
      <c r="B696242" s="78"/>
      <c r="C696242" s="77"/>
    </row>
    <row r="696243" spans="2:3" x14ac:dyDescent="0.25">
      <c r="B696243" s="78"/>
      <c r="C696243" s="77"/>
    </row>
    <row r="696244" spans="2:3" x14ac:dyDescent="0.25">
      <c r="B696244" s="78"/>
      <c r="C696244" s="77"/>
    </row>
    <row r="696245" spans="2:3" x14ac:dyDescent="0.25">
      <c r="B696245" s="78"/>
      <c r="C696245" s="77"/>
    </row>
    <row r="696246" spans="2:3" x14ac:dyDescent="0.25">
      <c r="B696246" s="78"/>
      <c r="C696246" s="77"/>
    </row>
    <row r="696247" spans="2:3" x14ac:dyDescent="0.25">
      <c r="B696247" s="78"/>
      <c r="C696247" s="77"/>
    </row>
    <row r="696248" spans="2:3" x14ac:dyDescent="0.25">
      <c r="B696248" s="78"/>
      <c r="C696248" s="77"/>
    </row>
    <row r="696249" spans="2:3" x14ac:dyDescent="0.25">
      <c r="B696249" s="78"/>
      <c r="C696249" s="77"/>
    </row>
    <row r="696250" spans="2:3" x14ac:dyDescent="0.25">
      <c r="B696250" s="78"/>
      <c r="C696250" s="77"/>
    </row>
    <row r="696251" spans="2:3" x14ac:dyDescent="0.25">
      <c r="B696251" s="78"/>
      <c r="C696251" s="77"/>
    </row>
    <row r="696252" spans="2:3" x14ac:dyDescent="0.25">
      <c r="B696252" s="78"/>
      <c r="C696252" s="77"/>
    </row>
    <row r="696362" spans="2:3" x14ac:dyDescent="0.25">
      <c r="B696362" s="78"/>
      <c r="C696362" s="77"/>
    </row>
    <row r="696363" spans="2:3" x14ac:dyDescent="0.25">
      <c r="B696363" s="78"/>
      <c r="C696363" s="77"/>
    </row>
    <row r="696364" spans="2:3" x14ac:dyDescent="0.25">
      <c r="B696364" s="78"/>
      <c r="C696364" s="77"/>
    </row>
    <row r="696365" spans="2:3" x14ac:dyDescent="0.25">
      <c r="B696365" s="78"/>
      <c r="C696365" s="77"/>
    </row>
    <row r="696366" spans="2:3" x14ac:dyDescent="0.25">
      <c r="B696366" s="78"/>
      <c r="C696366" s="77"/>
    </row>
    <row r="696367" spans="2:3" x14ac:dyDescent="0.25">
      <c r="B696367" s="78"/>
      <c r="C696367" s="77"/>
    </row>
    <row r="696368" spans="2:3" x14ac:dyDescent="0.25">
      <c r="B696368" s="78"/>
      <c r="C696368" s="77"/>
    </row>
    <row r="696369" spans="2:3" x14ac:dyDescent="0.25">
      <c r="B696369" s="78"/>
      <c r="C696369" s="77"/>
    </row>
    <row r="696370" spans="2:3" x14ac:dyDescent="0.25">
      <c r="B696370" s="78"/>
      <c r="C696370" s="77"/>
    </row>
    <row r="696371" spans="2:3" x14ac:dyDescent="0.25">
      <c r="B696371" s="78"/>
      <c r="C696371" s="77"/>
    </row>
    <row r="696372" spans="2:3" x14ac:dyDescent="0.25">
      <c r="B696372" s="78"/>
      <c r="C696372" s="77"/>
    </row>
    <row r="696373" spans="2:3" x14ac:dyDescent="0.25">
      <c r="B696373" s="78"/>
      <c r="C696373" s="77"/>
    </row>
    <row r="696374" spans="2:3" x14ac:dyDescent="0.25">
      <c r="B696374" s="78"/>
      <c r="C696374" s="77"/>
    </row>
    <row r="696484" spans="2:3" x14ac:dyDescent="0.25">
      <c r="B696484" s="78"/>
      <c r="C696484" s="77"/>
    </row>
    <row r="696485" spans="2:3" x14ac:dyDescent="0.25">
      <c r="B696485" s="78"/>
      <c r="C696485" s="77"/>
    </row>
    <row r="696486" spans="2:3" x14ac:dyDescent="0.25">
      <c r="B696486" s="78"/>
      <c r="C696486" s="77"/>
    </row>
    <row r="696487" spans="2:3" x14ac:dyDescent="0.25">
      <c r="B696487" s="78"/>
      <c r="C696487" s="77"/>
    </row>
    <row r="696488" spans="2:3" x14ac:dyDescent="0.25">
      <c r="B696488" s="78"/>
      <c r="C696488" s="77"/>
    </row>
    <row r="696489" spans="2:3" x14ac:dyDescent="0.25">
      <c r="B696489" s="78"/>
      <c r="C696489" s="77"/>
    </row>
    <row r="696490" spans="2:3" x14ac:dyDescent="0.25">
      <c r="B696490" s="78"/>
      <c r="C696490" s="77"/>
    </row>
    <row r="696491" spans="2:3" x14ac:dyDescent="0.25">
      <c r="B696491" s="78"/>
      <c r="C696491" s="77"/>
    </row>
    <row r="696492" spans="2:3" x14ac:dyDescent="0.25">
      <c r="B696492" s="78"/>
      <c r="C696492" s="77"/>
    </row>
    <row r="696493" spans="2:3" x14ac:dyDescent="0.25">
      <c r="B696493" s="78"/>
      <c r="C696493" s="77"/>
    </row>
    <row r="696494" spans="2:3" x14ac:dyDescent="0.25">
      <c r="B696494" s="78"/>
      <c r="C696494" s="77"/>
    </row>
    <row r="696495" spans="2:3" x14ac:dyDescent="0.25">
      <c r="B696495" s="78"/>
      <c r="C696495" s="77"/>
    </row>
    <row r="696496" spans="2:3" x14ac:dyDescent="0.25">
      <c r="B696496" s="78"/>
      <c r="C696496" s="77"/>
    </row>
    <row r="696606" spans="2:3" x14ac:dyDescent="0.25">
      <c r="B696606" s="78"/>
      <c r="C696606" s="77"/>
    </row>
    <row r="696607" spans="2:3" x14ac:dyDescent="0.25">
      <c r="B696607" s="78"/>
      <c r="C696607" s="77"/>
    </row>
    <row r="696608" spans="2:3" x14ac:dyDescent="0.25">
      <c r="B696608" s="78"/>
      <c r="C696608" s="77"/>
    </row>
    <row r="696609" spans="2:3" x14ac:dyDescent="0.25">
      <c r="B696609" s="78"/>
      <c r="C696609" s="77"/>
    </row>
    <row r="696610" spans="2:3" x14ac:dyDescent="0.25">
      <c r="B696610" s="78"/>
      <c r="C696610" s="77"/>
    </row>
    <row r="696611" spans="2:3" x14ac:dyDescent="0.25">
      <c r="B696611" s="78"/>
      <c r="C696611" s="77"/>
    </row>
    <row r="696612" spans="2:3" x14ac:dyDescent="0.25">
      <c r="B696612" s="78"/>
      <c r="C696612" s="77"/>
    </row>
    <row r="696613" spans="2:3" x14ac:dyDescent="0.25">
      <c r="B696613" s="78"/>
      <c r="C696613" s="77"/>
    </row>
    <row r="696614" spans="2:3" x14ac:dyDescent="0.25">
      <c r="B696614" s="78"/>
      <c r="C696614" s="77"/>
    </row>
    <row r="696615" spans="2:3" x14ac:dyDescent="0.25">
      <c r="B696615" s="78"/>
      <c r="C696615" s="77"/>
    </row>
    <row r="696616" spans="2:3" x14ac:dyDescent="0.25">
      <c r="B696616" s="78"/>
      <c r="C696616" s="77"/>
    </row>
    <row r="696617" spans="2:3" x14ac:dyDescent="0.25">
      <c r="B696617" s="78"/>
      <c r="C696617" s="77"/>
    </row>
    <row r="696618" spans="2:3" x14ac:dyDescent="0.25">
      <c r="B696618" s="78"/>
      <c r="C696618" s="77"/>
    </row>
    <row r="696728" spans="2:3" x14ac:dyDescent="0.25">
      <c r="B696728" s="78"/>
      <c r="C696728" s="77"/>
    </row>
    <row r="696729" spans="2:3" x14ac:dyDescent="0.25">
      <c r="B696729" s="78"/>
      <c r="C696729" s="77"/>
    </row>
    <row r="696730" spans="2:3" x14ac:dyDescent="0.25">
      <c r="B696730" s="78"/>
      <c r="C696730" s="77"/>
    </row>
    <row r="696731" spans="2:3" x14ac:dyDescent="0.25">
      <c r="B696731" s="78"/>
      <c r="C696731" s="77"/>
    </row>
    <row r="696732" spans="2:3" x14ac:dyDescent="0.25">
      <c r="B696732" s="78"/>
      <c r="C696732" s="77"/>
    </row>
    <row r="696733" spans="2:3" x14ac:dyDescent="0.25">
      <c r="B696733" s="78"/>
      <c r="C696733" s="77"/>
    </row>
    <row r="696734" spans="2:3" x14ac:dyDescent="0.25">
      <c r="B696734" s="78"/>
      <c r="C696734" s="77"/>
    </row>
    <row r="696735" spans="2:3" x14ac:dyDescent="0.25">
      <c r="B696735" s="78"/>
      <c r="C696735" s="77"/>
    </row>
    <row r="696736" spans="2:3" x14ac:dyDescent="0.25">
      <c r="B696736" s="78"/>
      <c r="C696736" s="77"/>
    </row>
    <row r="696737" spans="2:3" x14ac:dyDescent="0.25">
      <c r="B696737" s="78"/>
      <c r="C696737" s="77"/>
    </row>
    <row r="696738" spans="2:3" x14ac:dyDescent="0.25">
      <c r="B696738" s="78"/>
      <c r="C696738" s="77"/>
    </row>
    <row r="696739" spans="2:3" x14ac:dyDescent="0.25">
      <c r="B696739" s="78"/>
      <c r="C696739" s="77"/>
    </row>
    <row r="696740" spans="2:3" x14ac:dyDescent="0.25">
      <c r="B696740" s="78"/>
      <c r="C696740" s="77"/>
    </row>
    <row r="696850" spans="2:3" x14ac:dyDescent="0.25">
      <c r="B696850" s="78"/>
      <c r="C696850" s="77"/>
    </row>
    <row r="696851" spans="2:3" x14ac:dyDescent="0.25">
      <c r="B696851" s="78"/>
      <c r="C696851" s="77"/>
    </row>
    <row r="696852" spans="2:3" x14ac:dyDescent="0.25">
      <c r="B696852" s="78"/>
      <c r="C696852" s="77"/>
    </row>
    <row r="696853" spans="2:3" x14ac:dyDescent="0.25">
      <c r="B696853" s="78"/>
      <c r="C696853" s="77"/>
    </row>
    <row r="696854" spans="2:3" x14ac:dyDescent="0.25">
      <c r="B696854" s="78"/>
      <c r="C696854" s="77"/>
    </row>
    <row r="696855" spans="2:3" x14ac:dyDescent="0.25">
      <c r="B696855" s="78"/>
      <c r="C696855" s="77"/>
    </row>
    <row r="696856" spans="2:3" x14ac:dyDescent="0.25">
      <c r="B696856" s="78"/>
      <c r="C696856" s="77"/>
    </row>
    <row r="696857" spans="2:3" x14ac:dyDescent="0.25">
      <c r="B696857" s="78"/>
      <c r="C696857" s="77"/>
    </row>
    <row r="696858" spans="2:3" x14ac:dyDescent="0.25">
      <c r="B696858" s="78"/>
      <c r="C696858" s="77"/>
    </row>
    <row r="696859" spans="2:3" x14ac:dyDescent="0.25">
      <c r="B696859" s="78"/>
      <c r="C696859" s="77"/>
    </row>
    <row r="696860" spans="2:3" x14ac:dyDescent="0.25">
      <c r="B696860" s="78"/>
      <c r="C696860" s="77"/>
    </row>
    <row r="696861" spans="2:3" x14ac:dyDescent="0.25">
      <c r="B696861" s="78"/>
      <c r="C696861" s="77"/>
    </row>
    <row r="696862" spans="2:3" x14ac:dyDescent="0.25">
      <c r="B696862" s="78"/>
      <c r="C696862" s="77"/>
    </row>
    <row r="696972" spans="2:3" x14ac:dyDescent="0.25">
      <c r="B696972" s="78"/>
      <c r="C696972" s="77"/>
    </row>
    <row r="696973" spans="2:3" x14ac:dyDescent="0.25">
      <c r="B696973" s="78"/>
      <c r="C696973" s="77"/>
    </row>
    <row r="696974" spans="2:3" x14ac:dyDescent="0.25">
      <c r="B696974" s="78"/>
      <c r="C696974" s="77"/>
    </row>
    <row r="696975" spans="2:3" x14ac:dyDescent="0.25">
      <c r="B696975" s="78"/>
      <c r="C696975" s="77"/>
    </row>
    <row r="696976" spans="2:3" x14ac:dyDescent="0.25">
      <c r="B696976" s="78"/>
      <c r="C696976" s="77"/>
    </row>
    <row r="696977" spans="2:3" x14ac:dyDescent="0.25">
      <c r="B696977" s="78"/>
      <c r="C696977" s="77"/>
    </row>
    <row r="696978" spans="2:3" x14ac:dyDescent="0.25">
      <c r="B696978" s="78"/>
      <c r="C696978" s="77"/>
    </row>
    <row r="696979" spans="2:3" x14ac:dyDescent="0.25">
      <c r="B696979" s="78"/>
      <c r="C696979" s="77"/>
    </row>
    <row r="696980" spans="2:3" x14ac:dyDescent="0.25">
      <c r="B696980" s="78"/>
      <c r="C696980" s="77"/>
    </row>
    <row r="696981" spans="2:3" x14ac:dyDescent="0.25">
      <c r="B696981" s="78"/>
      <c r="C696981" s="77"/>
    </row>
    <row r="696982" spans="2:3" x14ac:dyDescent="0.25">
      <c r="B696982" s="78"/>
      <c r="C696982" s="77"/>
    </row>
    <row r="696983" spans="2:3" x14ac:dyDescent="0.25">
      <c r="B696983" s="78"/>
      <c r="C696983" s="77"/>
    </row>
    <row r="696984" spans="2:3" x14ac:dyDescent="0.25">
      <c r="B696984" s="78"/>
      <c r="C696984" s="77"/>
    </row>
    <row r="697094" spans="2:3" x14ac:dyDescent="0.25">
      <c r="B697094" s="78"/>
      <c r="C697094" s="77"/>
    </row>
    <row r="697095" spans="2:3" x14ac:dyDescent="0.25">
      <c r="B697095" s="78"/>
      <c r="C697095" s="77"/>
    </row>
    <row r="697096" spans="2:3" x14ac:dyDescent="0.25">
      <c r="B697096" s="78"/>
      <c r="C697096" s="77"/>
    </row>
    <row r="697097" spans="2:3" x14ac:dyDescent="0.25">
      <c r="B697097" s="78"/>
      <c r="C697097" s="77"/>
    </row>
    <row r="697098" spans="2:3" x14ac:dyDescent="0.25">
      <c r="B697098" s="78"/>
      <c r="C697098" s="77"/>
    </row>
    <row r="697099" spans="2:3" x14ac:dyDescent="0.25">
      <c r="B697099" s="78"/>
      <c r="C697099" s="77"/>
    </row>
    <row r="697100" spans="2:3" x14ac:dyDescent="0.25">
      <c r="B697100" s="78"/>
      <c r="C697100" s="77"/>
    </row>
    <row r="697101" spans="2:3" x14ac:dyDescent="0.25">
      <c r="B697101" s="78"/>
      <c r="C697101" s="77"/>
    </row>
    <row r="697102" spans="2:3" x14ac:dyDescent="0.25">
      <c r="B697102" s="78"/>
      <c r="C697102" s="77"/>
    </row>
    <row r="697103" spans="2:3" x14ac:dyDescent="0.25">
      <c r="B697103" s="78"/>
      <c r="C697103" s="77"/>
    </row>
    <row r="697104" spans="2:3" x14ac:dyDescent="0.25">
      <c r="B697104" s="78"/>
      <c r="C697104" s="77"/>
    </row>
    <row r="697105" spans="2:3" x14ac:dyDescent="0.25">
      <c r="B697105" s="78"/>
      <c r="C697105" s="77"/>
    </row>
    <row r="697106" spans="2:3" x14ac:dyDescent="0.25">
      <c r="B697106" s="78"/>
      <c r="C697106" s="77"/>
    </row>
    <row r="697216" spans="2:3" x14ac:dyDescent="0.25">
      <c r="B697216" s="78"/>
      <c r="C697216" s="77"/>
    </row>
    <row r="697217" spans="2:3" x14ac:dyDescent="0.25">
      <c r="B697217" s="78"/>
      <c r="C697217" s="77"/>
    </row>
    <row r="697218" spans="2:3" x14ac:dyDescent="0.25">
      <c r="B697218" s="78"/>
      <c r="C697218" s="77"/>
    </row>
    <row r="697219" spans="2:3" x14ac:dyDescent="0.25">
      <c r="B697219" s="78"/>
      <c r="C697219" s="77"/>
    </row>
    <row r="697220" spans="2:3" x14ac:dyDescent="0.25">
      <c r="B697220" s="78"/>
      <c r="C697220" s="77"/>
    </row>
    <row r="697221" spans="2:3" x14ac:dyDescent="0.25">
      <c r="B697221" s="78"/>
      <c r="C697221" s="77"/>
    </row>
    <row r="697222" spans="2:3" x14ac:dyDescent="0.25">
      <c r="B697222" s="78"/>
      <c r="C697222" s="77"/>
    </row>
    <row r="697223" spans="2:3" x14ac:dyDescent="0.25">
      <c r="B697223" s="78"/>
      <c r="C697223" s="77"/>
    </row>
    <row r="697224" spans="2:3" x14ac:dyDescent="0.25">
      <c r="B697224" s="78"/>
      <c r="C697224" s="77"/>
    </row>
    <row r="697225" spans="2:3" x14ac:dyDescent="0.25">
      <c r="B697225" s="78"/>
      <c r="C697225" s="77"/>
    </row>
    <row r="697226" spans="2:3" x14ac:dyDescent="0.25">
      <c r="B697226" s="78"/>
      <c r="C697226" s="77"/>
    </row>
    <row r="697227" spans="2:3" x14ac:dyDescent="0.25">
      <c r="B697227" s="78"/>
      <c r="C697227" s="77"/>
    </row>
    <row r="697228" spans="2:3" x14ac:dyDescent="0.25">
      <c r="B697228" s="78"/>
      <c r="C697228" s="77"/>
    </row>
    <row r="697338" spans="2:3" x14ac:dyDescent="0.25">
      <c r="B697338" s="78"/>
      <c r="C697338" s="77"/>
    </row>
    <row r="697339" spans="2:3" x14ac:dyDescent="0.25">
      <c r="B697339" s="78"/>
      <c r="C697339" s="77"/>
    </row>
    <row r="697340" spans="2:3" x14ac:dyDescent="0.25">
      <c r="B697340" s="78"/>
      <c r="C697340" s="77"/>
    </row>
    <row r="697341" spans="2:3" x14ac:dyDescent="0.25">
      <c r="B697341" s="78"/>
      <c r="C697341" s="77"/>
    </row>
    <row r="697342" spans="2:3" x14ac:dyDescent="0.25">
      <c r="B697342" s="78"/>
      <c r="C697342" s="77"/>
    </row>
    <row r="697343" spans="2:3" x14ac:dyDescent="0.25">
      <c r="B697343" s="78"/>
      <c r="C697343" s="77"/>
    </row>
    <row r="697344" spans="2:3" x14ac:dyDescent="0.25">
      <c r="B697344" s="78"/>
      <c r="C697344" s="77"/>
    </row>
    <row r="697345" spans="2:3" x14ac:dyDescent="0.25">
      <c r="B697345" s="78"/>
      <c r="C697345" s="77"/>
    </row>
    <row r="697346" spans="2:3" x14ac:dyDescent="0.25">
      <c r="B697346" s="78"/>
      <c r="C697346" s="77"/>
    </row>
    <row r="697347" spans="2:3" x14ac:dyDescent="0.25">
      <c r="B697347" s="78"/>
      <c r="C697347" s="77"/>
    </row>
    <row r="697348" spans="2:3" x14ac:dyDescent="0.25">
      <c r="B697348" s="78"/>
      <c r="C697348" s="77"/>
    </row>
    <row r="697349" spans="2:3" x14ac:dyDescent="0.25">
      <c r="B697349" s="78"/>
      <c r="C697349" s="77"/>
    </row>
    <row r="697350" spans="2:3" x14ac:dyDescent="0.25">
      <c r="B697350" s="78"/>
      <c r="C697350" s="77"/>
    </row>
    <row r="697460" spans="2:3" x14ac:dyDescent="0.25">
      <c r="B697460" s="78"/>
      <c r="C697460" s="77"/>
    </row>
    <row r="697461" spans="2:3" x14ac:dyDescent="0.25">
      <c r="B697461" s="78"/>
      <c r="C697461" s="77"/>
    </row>
    <row r="697462" spans="2:3" x14ac:dyDescent="0.25">
      <c r="B697462" s="78"/>
      <c r="C697462" s="77"/>
    </row>
    <row r="697463" spans="2:3" x14ac:dyDescent="0.25">
      <c r="B697463" s="78"/>
      <c r="C697463" s="77"/>
    </row>
    <row r="697464" spans="2:3" x14ac:dyDescent="0.25">
      <c r="B697464" s="78"/>
      <c r="C697464" s="77"/>
    </row>
    <row r="697465" spans="2:3" x14ac:dyDescent="0.25">
      <c r="B697465" s="78"/>
      <c r="C697465" s="77"/>
    </row>
    <row r="697466" spans="2:3" x14ac:dyDescent="0.25">
      <c r="B697466" s="78"/>
      <c r="C697466" s="77"/>
    </row>
    <row r="697467" spans="2:3" x14ac:dyDescent="0.25">
      <c r="B697467" s="78"/>
      <c r="C697467" s="77"/>
    </row>
    <row r="697468" spans="2:3" x14ac:dyDescent="0.25">
      <c r="B697468" s="78"/>
      <c r="C697468" s="77"/>
    </row>
    <row r="697469" spans="2:3" x14ac:dyDescent="0.25">
      <c r="B697469" s="78"/>
      <c r="C697469" s="77"/>
    </row>
    <row r="697470" spans="2:3" x14ac:dyDescent="0.25">
      <c r="B697470" s="78"/>
      <c r="C697470" s="77"/>
    </row>
    <row r="697471" spans="2:3" x14ac:dyDescent="0.25">
      <c r="B697471" s="78"/>
      <c r="C697471" s="77"/>
    </row>
    <row r="697472" spans="2:3" x14ac:dyDescent="0.25">
      <c r="B697472" s="78"/>
      <c r="C697472" s="77"/>
    </row>
    <row r="697582" spans="2:3" x14ac:dyDescent="0.25">
      <c r="B697582" s="78"/>
      <c r="C697582" s="77"/>
    </row>
    <row r="697583" spans="2:3" x14ac:dyDescent="0.25">
      <c r="B697583" s="78"/>
      <c r="C697583" s="77"/>
    </row>
    <row r="697584" spans="2:3" x14ac:dyDescent="0.25">
      <c r="B697584" s="78"/>
      <c r="C697584" s="77"/>
    </row>
    <row r="697585" spans="2:3" x14ac:dyDescent="0.25">
      <c r="B697585" s="78"/>
      <c r="C697585" s="77"/>
    </row>
    <row r="697586" spans="2:3" x14ac:dyDescent="0.25">
      <c r="B697586" s="78"/>
      <c r="C697586" s="77"/>
    </row>
    <row r="697587" spans="2:3" x14ac:dyDescent="0.25">
      <c r="B697587" s="78"/>
      <c r="C697587" s="77"/>
    </row>
    <row r="697588" spans="2:3" x14ac:dyDescent="0.25">
      <c r="B697588" s="78"/>
      <c r="C697588" s="77"/>
    </row>
    <row r="697589" spans="2:3" x14ac:dyDescent="0.25">
      <c r="B697589" s="78"/>
      <c r="C697589" s="77"/>
    </row>
    <row r="697590" spans="2:3" x14ac:dyDescent="0.25">
      <c r="B697590" s="78"/>
      <c r="C697590" s="77"/>
    </row>
    <row r="697591" spans="2:3" x14ac:dyDescent="0.25">
      <c r="B697591" s="78"/>
      <c r="C697591" s="77"/>
    </row>
    <row r="697592" spans="2:3" x14ac:dyDescent="0.25">
      <c r="B697592" s="78"/>
      <c r="C697592" s="77"/>
    </row>
    <row r="697593" spans="2:3" x14ac:dyDescent="0.25">
      <c r="B697593" s="78"/>
      <c r="C697593" s="77"/>
    </row>
    <row r="697594" spans="2:3" x14ac:dyDescent="0.25">
      <c r="B697594" s="78"/>
      <c r="C697594" s="77"/>
    </row>
    <row r="697704" spans="2:3" x14ac:dyDescent="0.25">
      <c r="B697704" s="78"/>
      <c r="C697704" s="77"/>
    </row>
    <row r="697705" spans="2:3" x14ac:dyDescent="0.25">
      <c r="B697705" s="78"/>
      <c r="C697705" s="77"/>
    </row>
    <row r="697706" spans="2:3" x14ac:dyDescent="0.25">
      <c r="B697706" s="78"/>
      <c r="C697706" s="77"/>
    </row>
    <row r="697707" spans="2:3" x14ac:dyDescent="0.25">
      <c r="B697707" s="78"/>
      <c r="C697707" s="77"/>
    </row>
    <row r="697708" spans="2:3" x14ac:dyDescent="0.25">
      <c r="B697708" s="78"/>
      <c r="C697708" s="77"/>
    </row>
    <row r="697709" spans="2:3" x14ac:dyDescent="0.25">
      <c r="B697709" s="78"/>
      <c r="C697709" s="77"/>
    </row>
    <row r="697710" spans="2:3" x14ac:dyDescent="0.25">
      <c r="B697710" s="78"/>
      <c r="C697710" s="77"/>
    </row>
    <row r="697711" spans="2:3" x14ac:dyDescent="0.25">
      <c r="B697711" s="78"/>
      <c r="C697711" s="77"/>
    </row>
    <row r="697712" spans="2:3" x14ac:dyDescent="0.25">
      <c r="B697712" s="78"/>
      <c r="C697712" s="77"/>
    </row>
    <row r="697713" spans="2:3" x14ac:dyDescent="0.25">
      <c r="B697713" s="78"/>
      <c r="C697713" s="77"/>
    </row>
    <row r="697714" spans="2:3" x14ac:dyDescent="0.25">
      <c r="B697714" s="78"/>
      <c r="C697714" s="77"/>
    </row>
    <row r="697715" spans="2:3" x14ac:dyDescent="0.25">
      <c r="B697715" s="78"/>
      <c r="C697715" s="77"/>
    </row>
    <row r="697716" spans="2:3" x14ac:dyDescent="0.25">
      <c r="B697716" s="78"/>
      <c r="C697716" s="77"/>
    </row>
    <row r="697826" spans="2:3" x14ac:dyDescent="0.25">
      <c r="B697826" s="78"/>
      <c r="C697826" s="77"/>
    </row>
    <row r="697827" spans="2:3" x14ac:dyDescent="0.25">
      <c r="B697827" s="78"/>
      <c r="C697827" s="77"/>
    </row>
    <row r="697828" spans="2:3" x14ac:dyDescent="0.25">
      <c r="B697828" s="78"/>
      <c r="C697828" s="77"/>
    </row>
    <row r="697829" spans="2:3" x14ac:dyDescent="0.25">
      <c r="B697829" s="78"/>
      <c r="C697829" s="77"/>
    </row>
    <row r="697830" spans="2:3" x14ac:dyDescent="0.25">
      <c r="B697830" s="78"/>
      <c r="C697830" s="77"/>
    </row>
    <row r="697831" spans="2:3" x14ac:dyDescent="0.25">
      <c r="B697831" s="78"/>
      <c r="C697831" s="77"/>
    </row>
    <row r="697832" spans="2:3" x14ac:dyDescent="0.25">
      <c r="B697832" s="78"/>
      <c r="C697832" s="77"/>
    </row>
    <row r="697833" spans="2:3" x14ac:dyDescent="0.25">
      <c r="B697833" s="78"/>
      <c r="C697833" s="77"/>
    </row>
    <row r="697834" spans="2:3" x14ac:dyDescent="0.25">
      <c r="B697834" s="78"/>
      <c r="C697834" s="77"/>
    </row>
    <row r="697835" spans="2:3" x14ac:dyDescent="0.25">
      <c r="B697835" s="78"/>
      <c r="C697835" s="77"/>
    </row>
    <row r="697836" spans="2:3" x14ac:dyDescent="0.25">
      <c r="B697836" s="78"/>
      <c r="C697836" s="77"/>
    </row>
    <row r="697837" spans="2:3" x14ac:dyDescent="0.25">
      <c r="B697837" s="78"/>
      <c r="C697837" s="77"/>
    </row>
    <row r="697838" spans="2:3" x14ac:dyDescent="0.25">
      <c r="B697838" s="78"/>
      <c r="C697838" s="77"/>
    </row>
    <row r="697948" spans="2:3" x14ac:dyDescent="0.25">
      <c r="B697948" s="78"/>
      <c r="C697948" s="77"/>
    </row>
    <row r="697949" spans="2:3" x14ac:dyDescent="0.25">
      <c r="B697949" s="78"/>
      <c r="C697949" s="77"/>
    </row>
    <row r="697950" spans="2:3" x14ac:dyDescent="0.25">
      <c r="B697950" s="78"/>
      <c r="C697950" s="77"/>
    </row>
    <row r="697951" spans="2:3" x14ac:dyDescent="0.25">
      <c r="B697951" s="78"/>
      <c r="C697951" s="77"/>
    </row>
    <row r="697952" spans="2:3" x14ac:dyDescent="0.25">
      <c r="B697952" s="78"/>
      <c r="C697952" s="77"/>
    </row>
    <row r="697953" spans="2:3" x14ac:dyDescent="0.25">
      <c r="B697953" s="78"/>
      <c r="C697953" s="77"/>
    </row>
    <row r="697954" spans="2:3" x14ac:dyDescent="0.25">
      <c r="B697954" s="78"/>
      <c r="C697954" s="77"/>
    </row>
    <row r="697955" spans="2:3" x14ac:dyDescent="0.25">
      <c r="B697955" s="78"/>
      <c r="C697955" s="77"/>
    </row>
    <row r="697956" spans="2:3" x14ac:dyDescent="0.25">
      <c r="B697956" s="78"/>
      <c r="C697956" s="77"/>
    </row>
    <row r="697957" spans="2:3" x14ac:dyDescent="0.25">
      <c r="B697957" s="78"/>
      <c r="C697957" s="77"/>
    </row>
    <row r="697958" spans="2:3" x14ac:dyDescent="0.25">
      <c r="B697958" s="78"/>
      <c r="C697958" s="77"/>
    </row>
    <row r="697959" spans="2:3" x14ac:dyDescent="0.25">
      <c r="B697959" s="78"/>
      <c r="C697959" s="77"/>
    </row>
    <row r="697960" spans="2:3" x14ac:dyDescent="0.25">
      <c r="B697960" s="78"/>
      <c r="C697960" s="77"/>
    </row>
    <row r="698070" spans="2:3" x14ac:dyDescent="0.25">
      <c r="B698070" s="78"/>
      <c r="C698070" s="77"/>
    </row>
    <row r="698071" spans="2:3" x14ac:dyDescent="0.25">
      <c r="B698071" s="78"/>
      <c r="C698071" s="77"/>
    </row>
    <row r="698072" spans="2:3" x14ac:dyDescent="0.25">
      <c r="B698072" s="78"/>
      <c r="C698072" s="77"/>
    </row>
    <row r="698073" spans="2:3" x14ac:dyDescent="0.25">
      <c r="B698073" s="78"/>
      <c r="C698073" s="77"/>
    </row>
    <row r="698074" spans="2:3" x14ac:dyDescent="0.25">
      <c r="B698074" s="78"/>
      <c r="C698074" s="77"/>
    </row>
    <row r="698075" spans="2:3" x14ac:dyDescent="0.25">
      <c r="B698075" s="78"/>
      <c r="C698075" s="77"/>
    </row>
    <row r="698076" spans="2:3" x14ac:dyDescent="0.25">
      <c r="B698076" s="78"/>
      <c r="C698076" s="77"/>
    </row>
    <row r="698077" spans="2:3" x14ac:dyDescent="0.25">
      <c r="B698077" s="78"/>
      <c r="C698077" s="77"/>
    </row>
    <row r="698078" spans="2:3" x14ac:dyDescent="0.25">
      <c r="B698078" s="78"/>
      <c r="C698078" s="77"/>
    </row>
    <row r="698079" spans="2:3" x14ac:dyDescent="0.25">
      <c r="B698079" s="78"/>
      <c r="C698079" s="77"/>
    </row>
    <row r="698080" spans="2:3" x14ac:dyDescent="0.25">
      <c r="B698080" s="78"/>
      <c r="C698080" s="77"/>
    </row>
    <row r="698081" spans="2:3" x14ac:dyDescent="0.25">
      <c r="B698081" s="78"/>
      <c r="C698081" s="77"/>
    </row>
    <row r="698082" spans="2:3" x14ac:dyDescent="0.25">
      <c r="B698082" s="78"/>
      <c r="C698082" s="77"/>
    </row>
    <row r="698192" spans="2:3" x14ac:dyDescent="0.25">
      <c r="B698192" s="78"/>
      <c r="C698192" s="77"/>
    </row>
    <row r="698193" spans="2:3" x14ac:dyDescent="0.25">
      <c r="B698193" s="78"/>
      <c r="C698193" s="77"/>
    </row>
    <row r="698194" spans="2:3" x14ac:dyDescent="0.25">
      <c r="B698194" s="78"/>
      <c r="C698194" s="77"/>
    </row>
    <row r="698195" spans="2:3" x14ac:dyDescent="0.25">
      <c r="B698195" s="78"/>
      <c r="C698195" s="77"/>
    </row>
    <row r="698196" spans="2:3" x14ac:dyDescent="0.25">
      <c r="B698196" s="78"/>
      <c r="C698196" s="77"/>
    </row>
    <row r="698197" spans="2:3" x14ac:dyDescent="0.25">
      <c r="B698197" s="78"/>
      <c r="C698197" s="77"/>
    </row>
    <row r="698198" spans="2:3" x14ac:dyDescent="0.25">
      <c r="B698198" s="78"/>
      <c r="C698198" s="77"/>
    </row>
    <row r="698199" spans="2:3" x14ac:dyDescent="0.25">
      <c r="B698199" s="78"/>
      <c r="C698199" s="77"/>
    </row>
    <row r="698200" spans="2:3" x14ac:dyDescent="0.25">
      <c r="B698200" s="78"/>
      <c r="C698200" s="77"/>
    </row>
    <row r="698201" spans="2:3" x14ac:dyDescent="0.25">
      <c r="B698201" s="78"/>
      <c r="C698201" s="77"/>
    </row>
    <row r="698202" spans="2:3" x14ac:dyDescent="0.25">
      <c r="B698202" s="78"/>
      <c r="C698202" s="77"/>
    </row>
    <row r="698203" spans="2:3" x14ac:dyDescent="0.25">
      <c r="B698203" s="78"/>
      <c r="C698203" s="77"/>
    </row>
    <row r="698204" spans="2:3" x14ac:dyDescent="0.25">
      <c r="B698204" s="78"/>
      <c r="C698204" s="77"/>
    </row>
    <row r="698314" spans="2:3" x14ac:dyDescent="0.25">
      <c r="B698314" s="78"/>
      <c r="C698314" s="77"/>
    </row>
    <row r="698315" spans="2:3" x14ac:dyDescent="0.25">
      <c r="B698315" s="78"/>
      <c r="C698315" s="77"/>
    </row>
    <row r="698316" spans="2:3" x14ac:dyDescent="0.25">
      <c r="B698316" s="78"/>
      <c r="C698316" s="77"/>
    </row>
    <row r="698317" spans="2:3" x14ac:dyDescent="0.25">
      <c r="B698317" s="78"/>
      <c r="C698317" s="77"/>
    </row>
    <row r="698318" spans="2:3" x14ac:dyDescent="0.25">
      <c r="B698318" s="78"/>
      <c r="C698318" s="77"/>
    </row>
    <row r="698319" spans="2:3" x14ac:dyDescent="0.25">
      <c r="B698319" s="78"/>
      <c r="C698319" s="77"/>
    </row>
    <row r="698320" spans="2:3" x14ac:dyDescent="0.25">
      <c r="B698320" s="78"/>
      <c r="C698320" s="77"/>
    </row>
    <row r="698321" spans="2:3" x14ac:dyDescent="0.25">
      <c r="B698321" s="78"/>
      <c r="C698321" s="77"/>
    </row>
    <row r="698322" spans="2:3" x14ac:dyDescent="0.25">
      <c r="B698322" s="78"/>
      <c r="C698322" s="77"/>
    </row>
    <row r="698323" spans="2:3" x14ac:dyDescent="0.25">
      <c r="B698323" s="78"/>
      <c r="C698323" s="77"/>
    </row>
    <row r="698324" spans="2:3" x14ac:dyDescent="0.25">
      <c r="B698324" s="78"/>
      <c r="C698324" s="77"/>
    </row>
    <row r="698325" spans="2:3" x14ac:dyDescent="0.25">
      <c r="B698325" s="78"/>
      <c r="C698325" s="77"/>
    </row>
    <row r="698326" spans="2:3" x14ac:dyDescent="0.25">
      <c r="B698326" s="78"/>
      <c r="C698326" s="77"/>
    </row>
    <row r="698436" spans="2:3" x14ac:dyDescent="0.25">
      <c r="B698436" s="78"/>
      <c r="C698436" s="77"/>
    </row>
    <row r="698437" spans="2:3" x14ac:dyDescent="0.25">
      <c r="B698437" s="78"/>
      <c r="C698437" s="77"/>
    </row>
    <row r="698438" spans="2:3" x14ac:dyDescent="0.25">
      <c r="B698438" s="78"/>
      <c r="C698438" s="77"/>
    </row>
    <row r="698439" spans="2:3" x14ac:dyDescent="0.25">
      <c r="B698439" s="78"/>
      <c r="C698439" s="77"/>
    </row>
    <row r="698440" spans="2:3" x14ac:dyDescent="0.25">
      <c r="B698440" s="78"/>
      <c r="C698440" s="77"/>
    </row>
    <row r="698441" spans="2:3" x14ac:dyDescent="0.25">
      <c r="B698441" s="78"/>
      <c r="C698441" s="77"/>
    </row>
    <row r="698442" spans="2:3" x14ac:dyDescent="0.25">
      <c r="B698442" s="78"/>
      <c r="C698442" s="77"/>
    </row>
    <row r="698443" spans="2:3" x14ac:dyDescent="0.25">
      <c r="B698443" s="78"/>
      <c r="C698443" s="77"/>
    </row>
    <row r="698444" spans="2:3" x14ac:dyDescent="0.25">
      <c r="B698444" s="78"/>
      <c r="C698444" s="77"/>
    </row>
    <row r="698445" spans="2:3" x14ac:dyDescent="0.25">
      <c r="B698445" s="78"/>
      <c r="C698445" s="77"/>
    </row>
    <row r="698446" spans="2:3" x14ac:dyDescent="0.25">
      <c r="B698446" s="78"/>
      <c r="C698446" s="77"/>
    </row>
    <row r="698447" spans="2:3" x14ac:dyDescent="0.25">
      <c r="B698447" s="78"/>
      <c r="C698447" s="77"/>
    </row>
    <row r="698448" spans="2:3" x14ac:dyDescent="0.25">
      <c r="B698448" s="78"/>
      <c r="C698448" s="77"/>
    </row>
    <row r="698558" spans="2:3" x14ac:dyDescent="0.25">
      <c r="B698558" s="78"/>
      <c r="C698558" s="77"/>
    </row>
    <row r="698559" spans="2:3" x14ac:dyDescent="0.25">
      <c r="B698559" s="78"/>
      <c r="C698559" s="77"/>
    </row>
    <row r="698560" spans="2:3" x14ac:dyDescent="0.25">
      <c r="B698560" s="78"/>
      <c r="C698560" s="77"/>
    </row>
    <row r="698561" spans="2:3" x14ac:dyDescent="0.25">
      <c r="B698561" s="78"/>
      <c r="C698561" s="77"/>
    </row>
    <row r="698562" spans="2:3" x14ac:dyDescent="0.25">
      <c r="B698562" s="78"/>
      <c r="C698562" s="77"/>
    </row>
    <row r="698563" spans="2:3" x14ac:dyDescent="0.25">
      <c r="B698563" s="78"/>
      <c r="C698563" s="77"/>
    </row>
    <row r="698564" spans="2:3" x14ac:dyDescent="0.25">
      <c r="B698564" s="78"/>
      <c r="C698564" s="77"/>
    </row>
    <row r="698565" spans="2:3" x14ac:dyDescent="0.25">
      <c r="B698565" s="78"/>
      <c r="C698565" s="77"/>
    </row>
    <row r="698566" spans="2:3" x14ac:dyDescent="0.25">
      <c r="B698566" s="78"/>
      <c r="C698566" s="77"/>
    </row>
    <row r="698567" spans="2:3" x14ac:dyDescent="0.25">
      <c r="B698567" s="78"/>
      <c r="C698567" s="77"/>
    </row>
    <row r="698568" spans="2:3" x14ac:dyDescent="0.25">
      <c r="B698568" s="78"/>
      <c r="C698568" s="77"/>
    </row>
    <row r="698569" spans="2:3" x14ac:dyDescent="0.25">
      <c r="B698569" s="78"/>
      <c r="C698569" s="77"/>
    </row>
    <row r="698570" spans="2:3" x14ac:dyDescent="0.25">
      <c r="B698570" s="78"/>
      <c r="C698570" s="77"/>
    </row>
    <row r="698680" spans="2:3" x14ac:dyDescent="0.25">
      <c r="B698680" s="78"/>
      <c r="C698680" s="77"/>
    </row>
    <row r="698681" spans="2:3" x14ac:dyDescent="0.25">
      <c r="B698681" s="78"/>
      <c r="C698681" s="77"/>
    </row>
    <row r="698682" spans="2:3" x14ac:dyDescent="0.25">
      <c r="B698682" s="78"/>
      <c r="C698682" s="77"/>
    </row>
    <row r="698683" spans="2:3" x14ac:dyDescent="0.25">
      <c r="B698683" s="78"/>
      <c r="C698683" s="77"/>
    </row>
    <row r="698684" spans="2:3" x14ac:dyDescent="0.25">
      <c r="B698684" s="78"/>
      <c r="C698684" s="77"/>
    </row>
    <row r="698685" spans="2:3" x14ac:dyDescent="0.25">
      <c r="B698685" s="78"/>
      <c r="C698685" s="77"/>
    </row>
    <row r="698686" spans="2:3" x14ac:dyDescent="0.25">
      <c r="B698686" s="78"/>
      <c r="C698686" s="77"/>
    </row>
    <row r="698687" spans="2:3" x14ac:dyDescent="0.25">
      <c r="B698687" s="78"/>
      <c r="C698687" s="77"/>
    </row>
    <row r="698688" spans="2:3" x14ac:dyDescent="0.25">
      <c r="B698688" s="78"/>
      <c r="C698688" s="77"/>
    </row>
    <row r="698689" spans="2:3" x14ac:dyDescent="0.25">
      <c r="B698689" s="78"/>
      <c r="C698689" s="77"/>
    </row>
    <row r="698690" spans="2:3" x14ac:dyDescent="0.25">
      <c r="B698690" s="78"/>
      <c r="C698690" s="77"/>
    </row>
    <row r="698691" spans="2:3" x14ac:dyDescent="0.25">
      <c r="B698691" s="78"/>
      <c r="C698691" s="77"/>
    </row>
    <row r="698692" spans="2:3" x14ac:dyDescent="0.25">
      <c r="B698692" s="78"/>
      <c r="C698692" s="77"/>
    </row>
    <row r="698802" spans="2:3" x14ac:dyDescent="0.25">
      <c r="B698802" s="78"/>
      <c r="C698802" s="77"/>
    </row>
    <row r="698803" spans="2:3" x14ac:dyDescent="0.25">
      <c r="B698803" s="78"/>
      <c r="C698803" s="77"/>
    </row>
    <row r="698804" spans="2:3" x14ac:dyDescent="0.25">
      <c r="B698804" s="78"/>
      <c r="C698804" s="77"/>
    </row>
    <row r="698805" spans="2:3" x14ac:dyDescent="0.25">
      <c r="B698805" s="78"/>
      <c r="C698805" s="77"/>
    </row>
    <row r="698806" spans="2:3" x14ac:dyDescent="0.25">
      <c r="B698806" s="78"/>
      <c r="C698806" s="77"/>
    </row>
    <row r="698807" spans="2:3" x14ac:dyDescent="0.25">
      <c r="B698807" s="78"/>
      <c r="C698807" s="77"/>
    </row>
    <row r="698808" spans="2:3" x14ac:dyDescent="0.25">
      <c r="B698808" s="78"/>
      <c r="C698808" s="77"/>
    </row>
    <row r="698809" spans="2:3" x14ac:dyDescent="0.25">
      <c r="B698809" s="78"/>
      <c r="C698809" s="77"/>
    </row>
    <row r="698810" spans="2:3" x14ac:dyDescent="0.25">
      <c r="B698810" s="78"/>
      <c r="C698810" s="77"/>
    </row>
    <row r="698811" spans="2:3" x14ac:dyDescent="0.25">
      <c r="B698811" s="78"/>
      <c r="C698811" s="77"/>
    </row>
    <row r="698812" spans="2:3" x14ac:dyDescent="0.25">
      <c r="B698812" s="78"/>
      <c r="C698812" s="77"/>
    </row>
    <row r="698813" spans="2:3" x14ac:dyDescent="0.25">
      <c r="B698813" s="78"/>
      <c r="C698813" s="77"/>
    </row>
    <row r="698814" spans="2:3" x14ac:dyDescent="0.25">
      <c r="B698814" s="78"/>
      <c r="C698814" s="77"/>
    </row>
    <row r="698924" spans="2:3" x14ac:dyDescent="0.25">
      <c r="B698924" s="78"/>
      <c r="C698924" s="77"/>
    </row>
    <row r="698925" spans="2:3" x14ac:dyDescent="0.25">
      <c r="B698925" s="78"/>
      <c r="C698925" s="77"/>
    </row>
    <row r="698926" spans="2:3" x14ac:dyDescent="0.25">
      <c r="B698926" s="78"/>
      <c r="C698926" s="77"/>
    </row>
    <row r="698927" spans="2:3" x14ac:dyDescent="0.25">
      <c r="B698927" s="78"/>
      <c r="C698927" s="77"/>
    </row>
    <row r="698928" spans="2:3" x14ac:dyDescent="0.25">
      <c r="B698928" s="78"/>
      <c r="C698928" s="77"/>
    </row>
    <row r="698929" spans="2:3" x14ac:dyDescent="0.25">
      <c r="B698929" s="78"/>
      <c r="C698929" s="77"/>
    </row>
    <row r="698930" spans="2:3" x14ac:dyDescent="0.25">
      <c r="B698930" s="78"/>
      <c r="C698930" s="77"/>
    </row>
    <row r="698931" spans="2:3" x14ac:dyDescent="0.25">
      <c r="B698931" s="78"/>
      <c r="C698931" s="77"/>
    </row>
    <row r="698932" spans="2:3" x14ac:dyDescent="0.25">
      <c r="B698932" s="78"/>
      <c r="C698932" s="77"/>
    </row>
    <row r="698933" spans="2:3" x14ac:dyDescent="0.25">
      <c r="B698933" s="78"/>
      <c r="C698933" s="77"/>
    </row>
    <row r="698934" spans="2:3" x14ac:dyDescent="0.25">
      <c r="B698934" s="78"/>
      <c r="C698934" s="77"/>
    </row>
    <row r="698935" spans="2:3" x14ac:dyDescent="0.25">
      <c r="B698935" s="78"/>
      <c r="C698935" s="77"/>
    </row>
    <row r="698936" spans="2:3" x14ac:dyDescent="0.25">
      <c r="B698936" s="78"/>
      <c r="C698936" s="77"/>
    </row>
    <row r="699046" spans="2:3" x14ac:dyDescent="0.25">
      <c r="B699046" s="78"/>
      <c r="C699046" s="77"/>
    </row>
    <row r="699047" spans="2:3" x14ac:dyDescent="0.25">
      <c r="B699047" s="78"/>
      <c r="C699047" s="77"/>
    </row>
    <row r="699048" spans="2:3" x14ac:dyDescent="0.25">
      <c r="B699048" s="78"/>
      <c r="C699048" s="77"/>
    </row>
    <row r="699049" spans="2:3" x14ac:dyDescent="0.25">
      <c r="B699049" s="78"/>
      <c r="C699049" s="77"/>
    </row>
    <row r="699050" spans="2:3" x14ac:dyDescent="0.25">
      <c r="B699050" s="78"/>
      <c r="C699050" s="77"/>
    </row>
    <row r="699051" spans="2:3" x14ac:dyDescent="0.25">
      <c r="B699051" s="78"/>
      <c r="C699051" s="77"/>
    </row>
    <row r="699052" spans="2:3" x14ac:dyDescent="0.25">
      <c r="B699052" s="78"/>
      <c r="C699052" s="77"/>
    </row>
    <row r="699053" spans="2:3" x14ac:dyDescent="0.25">
      <c r="B699053" s="78"/>
      <c r="C699053" s="77"/>
    </row>
    <row r="699054" spans="2:3" x14ac:dyDescent="0.25">
      <c r="B699054" s="78"/>
      <c r="C699054" s="77"/>
    </row>
    <row r="699055" spans="2:3" x14ac:dyDescent="0.25">
      <c r="B699055" s="78"/>
      <c r="C699055" s="77"/>
    </row>
    <row r="699056" spans="2:3" x14ac:dyDescent="0.25">
      <c r="B699056" s="78"/>
      <c r="C699056" s="77"/>
    </row>
    <row r="699057" spans="2:3" x14ac:dyDescent="0.25">
      <c r="B699057" s="78"/>
      <c r="C699057" s="77"/>
    </row>
    <row r="699058" spans="2:3" x14ac:dyDescent="0.25">
      <c r="B699058" s="78"/>
      <c r="C699058" s="77"/>
    </row>
    <row r="699168" spans="2:3" x14ac:dyDescent="0.25">
      <c r="B699168" s="78"/>
      <c r="C699168" s="77"/>
    </row>
    <row r="699169" spans="2:3" x14ac:dyDescent="0.25">
      <c r="B699169" s="78"/>
      <c r="C699169" s="77"/>
    </row>
    <row r="699170" spans="2:3" x14ac:dyDescent="0.25">
      <c r="B699170" s="78"/>
      <c r="C699170" s="77"/>
    </row>
    <row r="699171" spans="2:3" x14ac:dyDescent="0.25">
      <c r="B699171" s="78"/>
      <c r="C699171" s="77"/>
    </row>
    <row r="699172" spans="2:3" x14ac:dyDescent="0.25">
      <c r="B699172" s="78"/>
      <c r="C699172" s="77"/>
    </row>
    <row r="699173" spans="2:3" x14ac:dyDescent="0.25">
      <c r="B699173" s="78"/>
      <c r="C699173" s="77"/>
    </row>
    <row r="699174" spans="2:3" x14ac:dyDescent="0.25">
      <c r="B699174" s="78"/>
      <c r="C699174" s="77"/>
    </row>
    <row r="699175" spans="2:3" x14ac:dyDescent="0.25">
      <c r="B699175" s="78"/>
      <c r="C699175" s="77"/>
    </row>
    <row r="699176" spans="2:3" x14ac:dyDescent="0.25">
      <c r="B699176" s="78"/>
      <c r="C699176" s="77"/>
    </row>
    <row r="699177" spans="2:3" x14ac:dyDescent="0.25">
      <c r="B699177" s="78"/>
      <c r="C699177" s="77"/>
    </row>
    <row r="699178" spans="2:3" x14ac:dyDescent="0.25">
      <c r="B699178" s="78"/>
      <c r="C699178" s="77"/>
    </row>
    <row r="699179" spans="2:3" x14ac:dyDescent="0.25">
      <c r="B699179" s="78"/>
      <c r="C699179" s="77"/>
    </row>
    <row r="699180" spans="2:3" x14ac:dyDescent="0.25">
      <c r="B699180" s="78"/>
      <c r="C699180" s="77"/>
    </row>
    <row r="699290" spans="2:3" x14ac:dyDescent="0.25">
      <c r="B699290" s="78"/>
      <c r="C699290" s="77"/>
    </row>
    <row r="699291" spans="2:3" x14ac:dyDescent="0.25">
      <c r="B699291" s="78"/>
      <c r="C699291" s="77"/>
    </row>
    <row r="699292" spans="2:3" x14ac:dyDescent="0.25">
      <c r="B699292" s="78"/>
      <c r="C699292" s="77"/>
    </row>
    <row r="699293" spans="2:3" x14ac:dyDescent="0.25">
      <c r="B699293" s="78"/>
      <c r="C699293" s="77"/>
    </row>
    <row r="699294" spans="2:3" x14ac:dyDescent="0.25">
      <c r="B699294" s="78"/>
      <c r="C699294" s="77"/>
    </row>
    <row r="699295" spans="2:3" x14ac:dyDescent="0.25">
      <c r="B699295" s="78"/>
      <c r="C699295" s="77"/>
    </row>
    <row r="699296" spans="2:3" x14ac:dyDescent="0.25">
      <c r="B699296" s="78"/>
      <c r="C699296" s="77"/>
    </row>
    <row r="699297" spans="2:3" x14ac:dyDescent="0.25">
      <c r="B699297" s="78"/>
      <c r="C699297" s="77"/>
    </row>
    <row r="699298" spans="2:3" x14ac:dyDescent="0.25">
      <c r="B699298" s="78"/>
      <c r="C699298" s="77"/>
    </row>
    <row r="699299" spans="2:3" x14ac:dyDescent="0.25">
      <c r="B699299" s="78"/>
      <c r="C699299" s="77"/>
    </row>
    <row r="699300" spans="2:3" x14ac:dyDescent="0.25">
      <c r="B699300" s="78"/>
      <c r="C699300" s="77"/>
    </row>
    <row r="699301" spans="2:3" x14ac:dyDescent="0.25">
      <c r="B699301" s="78"/>
      <c r="C699301" s="77"/>
    </row>
    <row r="699302" spans="2:3" x14ac:dyDescent="0.25">
      <c r="B699302" s="78"/>
      <c r="C699302" s="77"/>
    </row>
    <row r="699412" spans="2:3" x14ac:dyDescent="0.25">
      <c r="B699412" s="78"/>
      <c r="C699412" s="77"/>
    </row>
    <row r="699413" spans="2:3" x14ac:dyDescent="0.25">
      <c r="B699413" s="78"/>
      <c r="C699413" s="77"/>
    </row>
    <row r="699414" spans="2:3" x14ac:dyDescent="0.25">
      <c r="B699414" s="78"/>
      <c r="C699414" s="77"/>
    </row>
    <row r="699415" spans="2:3" x14ac:dyDescent="0.25">
      <c r="B699415" s="78"/>
      <c r="C699415" s="77"/>
    </row>
    <row r="699416" spans="2:3" x14ac:dyDescent="0.25">
      <c r="B699416" s="78"/>
      <c r="C699416" s="77"/>
    </row>
    <row r="699417" spans="2:3" x14ac:dyDescent="0.25">
      <c r="B699417" s="78"/>
      <c r="C699417" s="77"/>
    </row>
    <row r="699418" spans="2:3" x14ac:dyDescent="0.25">
      <c r="B699418" s="78"/>
      <c r="C699418" s="77"/>
    </row>
    <row r="699419" spans="2:3" x14ac:dyDescent="0.25">
      <c r="B699419" s="78"/>
      <c r="C699419" s="77"/>
    </row>
    <row r="699420" spans="2:3" x14ac:dyDescent="0.25">
      <c r="B699420" s="78"/>
      <c r="C699420" s="77"/>
    </row>
    <row r="699421" spans="2:3" x14ac:dyDescent="0.25">
      <c r="B699421" s="78"/>
      <c r="C699421" s="77"/>
    </row>
    <row r="699422" spans="2:3" x14ac:dyDescent="0.25">
      <c r="B699422" s="78"/>
      <c r="C699422" s="77"/>
    </row>
    <row r="699423" spans="2:3" x14ac:dyDescent="0.25">
      <c r="B699423" s="78"/>
      <c r="C699423" s="77"/>
    </row>
    <row r="699424" spans="2:3" x14ac:dyDescent="0.25">
      <c r="B699424" s="78"/>
      <c r="C699424" s="77"/>
    </row>
    <row r="699534" spans="2:3" x14ac:dyDescent="0.25">
      <c r="B699534" s="78"/>
      <c r="C699534" s="77"/>
    </row>
    <row r="699535" spans="2:3" x14ac:dyDescent="0.25">
      <c r="B699535" s="78"/>
      <c r="C699535" s="77"/>
    </row>
    <row r="699536" spans="2:3" x14ac:dyDescent="0.25">
      <c r="B699536" s="78"/>
      <c r="C699536" s="77"/>
    </row>
    <row r="699537" spans="2:3" x14ac:dyDescent="0.25">
      <c r="B699537" s="78"/>
      <c r="C699537" s="77"/>
    </row>
    <row r="699538" spans="2:3" x14ac:dyDescent="0.25">
      <c r="B699538" s="78"/>
      <c r="C699538" s="77"/>
    </row>
    <row r="699539" spans="2:3" x14ac:dyDescent="0.25">
      <c r="B699539" s="78"/>
      <c r="C699539" s="77"/>
    </row>
    <row r="699540" spans="2:3" x14ac:dyDescent="0.25">
      <c r="B699540" s="78"/>
      <c r="C699540" s="77"/>
    </row>
    <row r="699541" spans="2:3" x14ac:dyDescent="0.25">
      <c r="B699541" s="78"/>
      <c r="C699541" s="77"/>
    </row>
    <row r="699542" spans="2:3" x14ac:dyDescent="0.25">
      <c r="B699542" s="78"/>
      <c r="C699542" s="77"/>
    </row>
    <row r="699543" spans="2:3" x14ac:dyDescent="0.25">
      <c r="B699543" s="78"/>
      <c r="C699543" s="77"/>
    </row>
    <row r="699544" spans="2:3" x14ac:dyDescent="0.25">
      <c r="B699544" s="78"/>
      <c r="C699544" s="77"/>
    </row>
    <row r="699545" spans="2:3" x14ac:dyDescent="0.25">
      <c r="B699545" s="78"/>
      <c r="C699545" s="77"/>
    </row>
    <row r="699546" spans="2:3" x14ac:dyDescent="0.25">
      <c r="B699546" s="78"/>
      <c r="C699546" s="77"/>
    </row>
    <row r="699656" spans="2:3" x14ac:dyDescent="0.25">
      <c r="B699656" s="78"/>
      <c r="C699656" s="77"/>
    </row>
    <row r="699657" spans="2:3" x14ac:dyDescent="0.25">
      <c r="B699657" s="78"/>
      <c r="C699657" s="77"/>
    </row>
    <row r="699658" spans="2:3" x14ac:dyDescent="0.25">
      <c r="B699658" s="78"/>
      <c r="C699658" s="77"/>
    </row>
    <row r="699659" spans="2:3" x14ac:dyDescent="0.25">
      <c r="B699659" s="78"/>
      <c r="C699659" s="77"/>
    </row>
    <row r="699660" spans="2:3" x14ac:dyDescent="0.25">
      <c r="B699660" s="78"/>
      <c r="C699660" s="77"/>
    </row>
    <row r="699661" spans="2:3" x14ac:dyDescent="0.25">
      <c r="B699661" s="78"/>
      <c r="C699661" s="77"/>
    </row>
    <row r="699662" spans="2:3" x14ac:dyDescent="0.25">
      <c r="B699662" s="78"/>
      <c r="C699662" s="77"/>
    </row>
    <row r="699663" spans="2:3" x14ac:dyDescent="0.25">
      <c r="B699663" s="78"/>
      <c r="C699663" s="77"/>
    </row>
    <row r="699664" spans="2:3" x14ac:dyDescent="0.25">
      <c r="B699664" s="78"/>
      <c r="C699664" s="77"/>
    </row>
    <row r="699665" spans="2:3" x14ac:dyDescent="0.25">
      <c r="B699665" s="78"/>
      <c r="C699665" s="77"/>
    </row>
    <row r="699666" spans="2:3" x14ac:dyDescent="0.25">
      <c r="B699666" s="78"/>
      <c r="C699666" s="77"/>
    </row>
    <row r="699667" spans="2:3" x14ac:dyDescent="0.25">
      <c r="B699667" s="78"/>
      <c r="C699667" s="77"/>
    </row>
    <row r="699668" spans="2:3" x14ac:dyDescent="0.25">
      <c r="B699668" s="78"/>
      <c r="C699668" s="77"/>
    </row>
    <row r="699778" spans="2:3" x14ac:dyDescent="0.25">
      <c r="B699778" s="78"/>
      <c r="C699778" s="77"/>
    </row>
    <row r="699779" spans="2:3" x14ac:dyDescent="0.25">
      <c r="B699779" s="78"/>
      <c r="C699779" s="77"/>
    </row>
    <row r="699780" spans="2:3" x14ac:dyDescent="0.25">
      <c r="B699780" s="78"/>
      <c r="C699780" s="77"/>
    </row>
    <row r="699781" spans="2:3" x14ac:dyDescent="0.25">
      <c r="B699781" s="78"/>
      <c r="C699781" s="77"/>
    </row>
    <row r="699782" spans="2:3" x14ac:dyDescent="0.25">
      <c r="B699782" s="78"/>
      <c r="C699782" s="77"/>
    </row>
    <row r="699783" spans="2:3" x14ac:dyDescent="0.25">
      <c r="B699783" s="78"/>
      <c r="C699783" s="77"/>
    </row>
    <row r="699784" spans="2:3" x14ac:dyDescent="0.25">
      <c r="B699784" s="78"/>
      <c r="C699784" s="77"/>
    </row>
    <row r="699785" spans="2:3" x14ac:dyDescent="0.25">
      <c r="B699785" s="78"/>
      <c r="C699785" s="77"/>
    </row>
    <row r="699786" spans="2:3" x14ac:dyDescent="0.25">
      <c r="B699786" s="78"/>
      <c r="C699786" s="77"/>
    </row>
    <row r="699787" spans="2:3" x14ac:dyDescent="0.25">
      <c r="B699787" s="78"/>
      <c r="C699787" s="77"/>
    </row>
    <row r="699788" spans="2:3" x14ac:dyDescent="0.25">
      <c r="B699788" s="78"/>
      <c r="C699788" s="77"/>
    </row>
    <row r="699789" spans="2:3" x14ac:dyDescent="0.25">
      <c r="B699789" s="78"/>
      <c r="C699789" s="77"/>
    </row>
    <row r="699790" spans="2:3" x14ac:dyDescent="0.25">
      <c r="B699790" s="78"/>
      <c r="C699790" s="77"/>
    </row>
    <row r="699900" spans="2:3" x14ac:dyDescent="0.25">
      <c r="B699900" s="78"/>
      <c r="C699900" s="77"/>
    </row>
    <row r="699901" spans="2:3" x14ac:dyDescent="0.25">
      <c r="B699901" s="78"/>
      <c r="C699901" s="77"/>
    </row>
    <row r="699902" spans="2:3" x14ac:dyDescent="0.25">
      <c r="B699902" s="78"/>
      <c r="C699902" s="77"/>
    </row>
    <row r="699903" spans="2:3" x14ac:dyDescent="0.25">
      <c r="B699903" s="78"/>
      <c r="C699903" s="77"/>
    </row>
    <row r="699904" spans="2:3" x14ac:dyDescent="0.25">
      <c r="B699904" s="78"/>
      <c r="C699904" s="77"/>
    </row>
    <row r="699905" spans="2:3" x14ac:dyDescent="0.25">
      <c r="B699905" s="78"/>
      <c r="C699905" s="77"/>
    </row>
    <row r="699906" spans="2:3" x14ac:dyDescent="0.25">
      <c r="B699906" s="78"/>
      <c r="C699906" s="77"/>
    </row>
    <row r="699907" spans="2:3" x14ac:dyDescent="0.25">
      <c r="B699907" s="78"/>
      <c r="C699907" s="77"/>
    </row>
    <row r="699908" spans="2:3" x14ac:dyDescent="0.25">
      <c r="B699908" s="78"/>
      <c r="C699908" s="77"/>
    </row>
    <row r="699909" spans="2:3" x14ac:dyDescent="0.25">
      <c r="B699909" s="78"/>
      <c r="C699909" s="77"/>
    </row>
    <row r="699910" spans="2:3" x14ac:dyDescent="0.25">
      <c r="B699910" s="78"/>
      <c r="C699910" s="77"/>
    </row>
    <row r="699911" spans="2:3" x14ac:dyDescent="0.25">
      <c r="B699911" s="78"/>
      <c r="C699911" s="77"/>
    </row>
    <row r="699912" spans="2:3" x14ac:dyDescent="0.25">
      <c r="B699912" s="78"/>
      <c r="C699912" s="77"/>
    </row>
    <row r="700022" spans="2:3" x14ac:dyDescent="0.25">
      <c r="B700022" s="78"/>
      <c r="C700022" s="77"/>
    </row>
    <row r="700023" spans="2:3" x14ac:dyDescent="0.25">
      <c r="B700023" s="78"/>
      <c r="C700023" s="77"/>
    </row>
    <row r="700024" spans="2:3" x14ac:dyDescent="0.25">
      <c r="B700024" s="78"/>
      <c r="C700024" s="77"/>
    </row>
    <row r="700025" spans="2:3" x14ac:dyDescent="0.25">
      <c r="B700025" s="78"/>
      <c r="C700025" s="77"/>
    </row>
    <row r="700026" spans="2:3" x14ac:dyDescent="0.25">
      <c r="B700026" s="78"/>
      <c r="C700026" s="77"/>
    </row>
    <row r="700027" spans="2:3" x14ac:dyDescent="0.25">
      <c r="B700027" s="78"/>
      <c r="C700027" s="77"/>
    </row>
    <row r="700028" spans="2:3" x14ac:dyDescent="0.25">
      <c r="B700028" s="78"/>
      <c r="C700028" s="77"/>
    </row>
    <row r="700029" spans="2:3" x14ac:dyDescent="0.25">
      <c r="B700029" s="78"/>
      <c r="C700029" s="77"/>
    </row>
    <row r="700030" spans="2:3" x14ac:dyDescent="0.25">
      <c r="B700030" s="78"/>
      <c r="C700030" s="77"/>
    </row>
    <row r="700031" spans="2:3" x14ac:dyDescent="0.25">
      <c r="B700031" s="78"/>
      <c r="C700031" s="77"/>
    </row>
    <row r="700032" spans="2:3" x14ac:dyDescent="0.25">
      <c r="B700032" s="78"/>
      <c r="C700032" s="77"/>
    </row>
    <row r="700033" spans="2:3" x14ac:dyDescent="0.25">
      <c r="B700033" s="78"/>
      <c r="C700033" s="77"/>
    </row>
    <row r="700034" spans="2:3" x14ac:dyDescent="0.25">
      <c r="B700034" s="78"/>
      <c r="C700034" s="77"/>
    </row>
    <row r="700144" spans="2:3" x14ac:dyDescent="0.25">
      <c r="B700144" s="78"/>
      <c r="C700144" s="77"/>
    </row>
    <row r="700145" spans="2:3" x14ac:dyDescent="0.25">
      <c r="B700145" s="78"/>
      <c r="C700145" s="77"/>
    </row>
    <row r="700146" spans="2:3" x14ac:dyDescent="0.25">
      <c r="B700146" s="78"/>
      <c r="C700146" s="77"/>
    </row>
    <row r="700147" spans="2:3" x14ac:dyDescent="0.25">
      <c r="B700147" s="78"/>
      <c r="C700147" s="77"/>
    </row>
    <row r="700148" spans="2:3" x14ac:dyDescent="0.25">
      <c r="B700148" s="78"/>
      <c r="C700148" s="77"/>
    </row>
    <row r="700149" spans="2:3" x14ac:dyDescent="0.25">
      <c r="B700149" s="78"/>
      <c r="C700149" s="77"/>
    </row>
    <row r="700150" spans="2:3" x14ac:dyDescent="0.25">
      <c r="B700150" s="78"/>
      <c r="C700150" s="77"/>
    </row>
    <row r="700151" spans="2:3" x14ac:dyDescent="0.25">
      <c r="B700151" s="78"/>
      <c r="C700151" s="77"/>
    </row>
    <row r="700152" spans="2:3" x14ac:dyDescent="0.25">
      <c r="B700152" s="78"/>
      <c r="C700152" s="77"/>
    </row>
    <row r="700153" spans="2:3" x14ac:dyDescent="0.25">
      <c r="B700153" s="78"/>
      <c r="C700153" s="77"/>
    </row>
    <row r="700154" spans="2:3" x14ac:dyDescent="0.25">
      <c r="B700154" s="78"/>
      <c r="C700154" s="77"/>
    </row>
    <row r="700155" spans="2:3" x14ac:dyDescent="0.25">
      <c r="B700155" s="78"/>
      <c r="C700155" s="77"/>
    </row>
    <row r="700156" spans="2:3" x14ac:dyDescent="0.25">
      <c r="B700156" s="78"/>
      <c r="C700156" s="77"/>
    </row>
    <row r="700266" spans="2:3" x14ac:dyDescent="0.25">
      <c r="B700266" s="78"/>
      <c r="C700266" s="77"/>
    </row>
    <row r="700267" spans="2:3" x14ac:dyDescent="0.25">
      <c r="B700267" s="78"/>
      <c r="C700267" s="77"/>
    </row>
    <row r="700268" spans="2:3" x14ac:dyDescent="0.25">
      <c r="B700268" s="78"/>
      <c r="C700268" s="77"/>
    </row>
    <row r="700269" spans="2:3" x14ac:dyDescent="0.25">
      <c r="B700269" s="78"/>
      <c r="C700269" s="77"/>
    </row>
    <row r="700270" spans="2:3" x14ac:dyDescent="0.25">
      <c r="B700270" s="78"/>
      <c r="C700270" s="77"/>
    </row>
    <row r="700271" spans="2:3" x14ac:dyDescent="0.25">
      <c r="B700271" s="78"/>
      <c r="C700271" s="77"/>
    </row>
    <row r="700272" spans="2:3" x14ac:dyDescent="0.25">
      <c r="B700272" s="78"/>
      <c r="C700272" s="77"/>
    </row>
    <row r="700273" spans="2:3" x14ac:dyDescent="0.25">
      <c r="B700273" s="78"/>
      <c r="C700273" s="77"/>
    </row>
    <row r="700274" spans="2:3" x14ac:dyDescent="0.25">
      <c r="B700274" s="78"/>
      <c r="C700274" s="77"/>
    </row>
    <row r="700275" spans="2:3" x14ac:dyDescent="0.25">
      <c r="B700275" s="78"/>
      <c r="C700275" s="77"/>
    </row>
    <row r="700276" spans="2:3" x14ac:dyDescent="0.25">
      <c r="B700276" s="78"/>
      <c r="C700276" s="77"/>
    </row>
    <row r="700277" spans="2:3" x14ac:dyDescent="0.25">
      <c r="B700277" s="78"/>
      <c r="C700277" s="77"/>
    </row>
    <row r="700278" spans="2:3" x14ac:dyDescent="0.25">
      <c r="B700278" s="78"/>
      <c r="C700278" s="77"/>
    </row>
    <row r="700388" spans="2:3" x14ac:dyDescent="0.25">
      <c r="B700388" s="78"/>
      <c r="C700388" s="77"/>
    </row>
    <row r="700389" spans="2:3" x14ac:dyDescent="0.25">
      <c r="B700389" s="78"/>
      <c r="C700389" s="77"/>
    </row>
    <row r="700390" spans="2:3" x14ac:dyDescent="0.25">
      <c r="B700390" s="78"/>
      <c r="C700390" s="77"/>
    </row>
    <row r="700391" spans="2:3" x14ac:dyDescent="0.25">
      <c r="B700391" s="78"/>
      <c r="C700391" s="77"/>
    </row>
    <row r="700392" spans="2:3" x14ac:dyDescent="0.25">
      <c r="B700392" s="78"/>
      <c r="C700392" s="77"/>
    </row>
    <row r="700393" spans="2:3" x14ac:dyDescent="0.25">
      <c r="B700393" s="78"/>
      <c r="C700393" s="77"/>
    </row>
    <row r="700394" spans="2:3" x14ac:dyDescent="0.25">
      <c r="B700394" s="78"/>
      <c r="C700394" s="77"/>
    </row>
    <row r="700395" spans="2:3" x14ac:dyDescent="0.25">
      <c r="B700395" s="78"/>
      <c r="C700395" s="77"/>
    </row>
    <row r="700396" spans="2:3" x14ac:dyDescent="0.25">
      <c r="B700396" s="78"/>
      <c r="C700396" s="77"/>
    </row>
    <row r="700397" spans="2:3" x14ac:dyDescent="0.25">
      <c r="B700397" s="78"/>
      <c r="C700397" s="77"/>
    </row>
    <row r="700398" spans="2:3" x14ac:dyDescent="0.25">
      <c r="B700398" s="78"/>
      <c r="C700398" s="77"/>
    </row>
    <row r="700399" spans="2:3" x14ac:dyDescent="0.25">
      <c r="B700399" s="78"/>
      <c r="C700399" s="77"/>
    </row>
    <row r="700400" spans="2:3" x14ac:dyDescent="0.25">
      <c r="B700400" s="78"/>
      <c r="C700400" s="77"/>
    </row>
    <row r="700510" spans="2:3" x14ac:dyDescent="0.25">
      <c r="B700510" s="78"/>
      <c r="C700510" s="77"/>
    </row>
    <row r="700511" spans="2:3" x14ac:dyDescent="0.25">
      <c r="B700511" s="78"/>
      <c r="C700511" s="77"/>
    </row>
    <row r="700512" spans="2:3" x14ac:dyDescent="0.25">
      <c r="B700512" s="78"/>
      <c r="C700512" s="77"/>
    </row>
    <row r="700513" spans="2:3" x14ac:dyDescent="0.25">
      <c r="B700513" s="78"/>
      <c r="C700513" s="77"/>
    </row>
    <row r="700514" spans="2:3" x14ac:dyDescent="0.25">
      <c r="B700514" s="78"/>
      <c r="C700514" s="77"/>
    </row>
    <row r="700515" spans="2:3" x14ac:dyDescent="0.25">
      <c r="B700515" s="78"/>
      <c r="C700515" s="77"/>
    </row>
    <row r="700516" spans="2:3" x14ac:dyDescent="0.25">
      <c r="B700516" s="78"/>
      <c r="C700516" s="77"/>
    </row>
    <row r="700517" spans="2:3" x14ac:dyDescent="0.25">
      <c r="B700517" s="78"/>
      <c r="C700517" s="77"/>
    </row>
    <row r="700518" spans="2:3" x14ac:dyDescent="0.25">
      <c r="B700518" s="78"/>
      <c r="C700518" s="77"/>
    </row>
    <row r="700519" spans="2:3" x14ac:dyDescent="0.25">
      <c r="B700519" s="78"/>
      <c r="C700519" s="77"/>
    </row>
    <row r="700520" spans="2:3" x14ac:dyDescent="0.25">
      <c r="B700520" s="78"/>
      <c r="C700520" s="77"/>
    </row>
    <row r="700521" spans="2:3" x14ac:dyDescent="0.25">
      <c r="B700521" s="78"/>
      <c r="C700521" s="77"/>
    </row>
    <row r="700522" spans="2:3" x14ac:dyDescent="0.25">
      <c r="B700522" s="78"/>
      <c r="C700522" s="77"/>
    </row>
    <row r="700632" spans="2:3" x14ac:dyDescent="0.25">
      <c r="B700632" s="78"/>
      <c r="C700632" s="77"/>
    </row>
    <row r="700633" spans="2:3" x14ac:dyDescent="0.25">
      <c r="B700633" s="78"/>
      <c r="C700633" s="77"/>
    </row>
    <row r="700634" spans="2:3" x14ac:dyDescent="0.25">
      <c r="B700634" s="78"/>
      <c r="C700634" s="77"/>
    </row>
    <row r="700635" spans="2:3" x14ac:dyDescent="0.25">
      <c r="B700635" s="78"/>
      <c r="C700635" s="77"/>
    </row>
    <row r="700636" spans="2:3" x14ac:dyDescent="0.25">
      <c r="B700636" s="78"/>
      <c r="C700636" s="77"/>
    </row>
    <row r="700637" spans="2:3" x14ac:dyDescent="0.25">
      <c r="B700637" s="78"/>
      <c r="C700637" s="77"/>
    </row>
    <row r="700638" spans="2:3" x14ac:dyDescent="0.25">
      <c r="B700638" s="78"/>
      <c r="C700638" s="77"/>
    </row>
    <row r="700639" spans="2:3" x14ac:dyDescent="0.25">
      <c r="B700639" s="78"/>
      <c r="C700639" s="77"/>
    </row>
    <row r="700640" spans="2:3" x14ac:dyDescent="0.25">
      <c r="B700640" s="78"/>
      <c r="C700640" s="77"/>
    </row>
    <row r="700641" spans="2:3" x14ac:dyDescent="0.25">
      <c r="B700641" s="78"/>
      <c r="C700641" s="77"/>
    </row>
    <row r="700642" spans="2:3" x14ac:dyDescent="0.25">
      <c r="B700642" s="78"/>
      <c r="C700642" s="77"/>
    </row>
    <row r="700643" spans="2:3" x14ac:dyDescent="0.25">
      <c r="B700643" s="78"/>
      <c r="C700643" s="77"/>
    </row>
    <row r="700644" spans="2:3" x14ac:dyDescent="0.25">
      <c r="B700644" s="78"/>
      <c r="C700644" s="77"/>
    </row>
    <row r="700754" spans="2:3" x14ac:dyDescent="0.25">
      <c r="B700754" s="78"/>
      <c r="C700754" s="77"/>
    </row>
    <row r="700755" spans="2:3" x14ac:dyDescent="0.25">
      <c r="B700755" s="78"/>
      <c r="C700755" s="77"/>
    </row>
    <row r="700756" spans="2:3" x14ac:dyDescent="0.25">
      <c r="B700756" s="78"/>
      <c r="C700756" s="77"/>
    </row>
    <row r="700757" spans="2:3" x14ac:dyDescent="0.25">
      <c r="B700757" s="78"/>
      <c r="C700757" s="77"/>
    </row>
    <row r="700758" spans="2:3" x14ac:dyDescent="0.25">
      <c r="B700758" s="78"/>
      <c r="C700758" s="77"/>
    </row>
    <row r="700759" spans="2:3" x14ac:dyDescent="0.25">
      <c r="B700759" s="78"/>
      <c r="C700759" s="77"/>
    </row>
    <row r="700760" spans="2:3" x14ac:dyDescent="0.25">
      <c r="B700760" s="78"/>
      <c r="C700760" s="77"/>
    </row>
    <row r="700761" spans="2:3" x14ac:dyDescent="0.25">
      <c r="B700761" s="78"/>
      <c r="C700761" s="77"/>
    </row>
    <row r="700762" spans="2:3" x14ac:dyDescent="0.25">
      <c r="B700762" s="78"/>
      <c r="C700762" s="77"/>
    </row>
    <row r="700763" spans="2:3" x14ac:dyDescent="0.25">
      <c r="B700763" s="78"/>
      <c r="C700763" s="77"/>
    </row>
    <row r="700764" spans="2:3" x14ac:dyDescent="0.25">
      <c r="B700764" s="78"/>
      <c r="C700764" s="77"/>
    </row>
    <row r="700765" spans="2:3" x14ac:dyDescent="0.25">
      <c r="B700765" s="78"/>
      <c r="C700765" s="77"/>
    </row>
    <row r="700766" spans="2:3" x14ac:dyDescent="0.25">
      <c r="B700766" s="78"/>
      <c r="C700766" s="77"/>
    </row>
    <row r="700876" spans="2:3" x14ac:dyDescent="0.25">
      <c r="B700876" s="78"/>
      <c r="C700876" s="77"/>
    </row>
    <row r="700877" spans="2:3" x14ac:dyDescent="0.25">
      <c r="B700877" s="78"/>
      <c r="C700877" s="77"/>
    </row>
    <row r="700878" spans="2:3" x14ac:dyDescent="0.25">
      <c r="B700878" s="78"/>
      <c r="C700878" s="77"/>
    </row>
    <row r="700879" spans="2:3" x14ac:dyDescent="0.25">
      <c r="B700879" s="78"/>
      <c r="C700879" s="77"/>
    </row>
    <row r="700880" spans="2:3" x14ac:dyDescent="0.25">
      <c r="B700880" s="78"/>
      <c r="C700880" s="77"/>
    </row>
    <row r="700881" spans="2:3" x14ac:dyDescent="0.25">
      <c r="B700881" s="78"/>
      <c r="C700881" s="77"/>
    </row>
    <row r="700882" spans="2:3" x14ac:dyDescent="0.25">
      <c r="B700882" s="78"/>
      <c r="C700882" s="77"/>
    </row>
    <row r="700883" spans="2:3" x14ac:dyDescent="0.25">
      <c r="B700883" s="78"/>
      <c r="C700883" s="77"/>
    </row>
    <row r="700884" spans="2:3" x14ac:dyDescent="0.25">
      <c r="B700884" s="78"/>
      <c r="C700884" s="77"/>
    </row>
    <row r="700885" spans="2:3" x14ac:dyDescent="0.25">
      <c r="B700885" s="78"/>
      <c r="C700885" s="77"/>
    </row>
    <row r="700886" spans="2:3" x14ac:dyDescent="0.25">
      <c r="B700886" s="78"/>
      <c r="C700886" s="77"/>
    </row>
    <row r="700887" spans="2:3" x14ac:dyDescent="0.25">
      <c r="B700887" s="78"/>
      <c r="C700887" s="77"/>
    </row>
    <row r="700888" spans="2:3" x14ac:dyDescent="0.25">
      <c r="B700888" s="78"/>
      <c r="C700888" s="77"/>
    </row>
    <row r="700998" spans="2:3" x14ac:dyDescent="0.25">
      <c r="B700998" s="78"/>
      <c r="C700998" s="77"/>
    </row>
    <row r="700999" spans="2:3" x14ac:dyDescent="0.25">
      <c r="B700999" s="78"/>
      <c r="C700999" s="77"/>
    </row>
    <row r="701000" spans="2:3" x14ac:dyDescent="0.25">
      <c r="B701000" s="78"/>
      <c r="C701000" s="77"/>
    </row>
    <row r="701001" spans="2:3" x14ac:dyDescent="0.25">
      <c r="B701001" s="78"/>
      <c r="C701001" s="77"/>
    </row>
    <row r="701002" spans="2:3" x14ac:dyDescent="0.25">
      <c r="B701002" s="78"/>
      <c r="C701002" s="77"/>
    </row>
    <row r="701003" spans="2:3" x14ac:dyDescent="0.25">
      <c r="B701003" s="78"/>
      <c r="C701003" s="77"/>
    </row>
    <row r="701004" spans="2:3" x14ac:dyDescent="0.25">
      <c r="B701004" s="78"/>
      <c r="C701004" s="77"/>
    </row>
    <row r="701005" spans="2:3" x14ac:dyDescent="0.25">
      <c r="B701005" s="78"/>
      <c r="C701005" s="77"/>
    </row>
    <row r="701006" spans="2:3" x14ac:dyDescent="0.25">
      <c r="B701006" s="78"/>
      <c r="C701006" s="77"/>
    </row>
    <row r="701007" spans="2:3" x14ac:dyDescent="0.25">
      <c r="B701007" s="78"/>
      <c r="C701007" s="77"/>
    </row>
    <row r="701008" spans="2:3" x14ac:dyDescent="0.25">
      <c r="B701008" s="78"/>
      <c r="C701008" s="77"/>
    </row>
    <row r="701009" spans="2:3" x14ac:dyDescent="0.25">
      <c r="B701009" s="78"/>
      <c r="C701009" s="77"/>
    </row>
    <row r="701010" spans="2:3" x14ac:dyDescent="0.25">
      <c r="B701010" s="78"/>
      <c r="C701010" s="77"/>
    </row>
    <row r="701120" spans="2:3" x14ac:dyDescent="0.25">
      <c r="B701120" s="78"/>
      <c r="C701120" s="77"/>
    </row>
    <row r="701121" spans="2:3" x14ac:dyDescent="0.25">
      <c r="B701121" s="78"/>
      <c r="C701121" s="77"/>
    </row>
    <row r="701122" spans="2:3" x14ac:dyDescent="0.25">
      <c r="B701122" s="78"/>
      <c r="C701122" s="77"/>
    </row>
    <row r="701123" spans="2:3" x14ac:dyDescent="0.25">
      <c r="B701123" s="78"/>
      <c r="C701123" s="77"/>
    </row>
    <row r="701124" spans="2:3" x14ac:dyDescent="0.25">
      <c r="B701124" s="78"/>
      <c r="C701124" s="77"/>
    </row>
    <row r="701125" spans="2:3" x14ac:dyDescent="0.25">
      <c r="B701125" s="78"/>
      <c r="C701125" s="77"/>
    </row>
    <row r="701126" spans="2:3" x14ac:dyDescent="0.25">
      <c r="B701126" s="78"/>
      <c r="C701126" s="77"/>
    </row>
    <row r="701127" spans="2:3" x14ac:dyDescent="0.25">
      <c r="B701127" s="78"/>
      <c r="C701127" s="77"/>
    </row>
    <row r="701128" spans="2:3" x14ac:dyDescent="0.25">
      <c r="B701128" s="78"/>
      <c r="C701128" s="77"/>
    </row>
    <row r="701129" spans="2:3" x14ac:dyDescent="0.25">
      <c r="B701129" s="78"/>
      <c r="C701129" s="77"/>
    </row>
    <row r="701130" spans="2:3" x14ac:dyDescent="0.25">
      <c r="B701130" s="78"/>
      <c r="C701130" s="77"/>
    </row>
    <row r="701131" spans="2:3" x14ac:dyDescent="0.25">
      <c r="B701131" s="78"/>
      <c r="C701131" s="77"/>
    </row>
    <row r="701132" spans="2:3" x14ac:dyDescent="0.25">
      <c r="B701132" s="78"/>
      <c r="C701132" s="77"/>
    </row>
    <row r="701242" spans="2:3" x14ac:dyDescent="0.25">
      <c r="B701242" s="78"/>
      <c r="C701242" s="77"/>
    </row>
    <row r="701243" spans="2:3" x14ac:dyDescent="0.25">
      <c r="B701243" s="78"/>
      <c r="C701243" s="77"/>
    </row>
    <row r="701244" spans="2:3" x14ac:dyDescent="0.25">
      <c r="B701244" s="78"/>
      <c r="C701244" s="77"/>
    </row>
    <row r="701245" spans="2:3" x14ac:dyDescent="0.25">
      <c r="B701245" s="78"/>
      <c r="C701245" s="77"/>
    </row>
    <row r="701246" spans="2:3" x14ac:dyDescent="0.25">
      <c r="B701246" s="78"/>
      <c r="C701246" s="77"/>
    </row>
    <row r="701247" spans="2:3" x14ac:dyDescent="0.25">
      <c r="B701247" s="78"/>
      <c r="C701247" s="77"/>
    </row>
    <row r="701248" spans="2:3" x14ac:dyDescent="0.25">
      <c r="B701248" s="78"/>
      <c r="C701248" s="77"/>
    </row>
    <row r="701249" spans="2:3" x14ac:dyDescent="0.25">
      <c r="B701249" s="78"/>
      <c r="C701249" s="77"/>
    </row>
    <row r="701250" spans="2:3" x14ac:dyDescent="0.25">
      <c r="B701250" s="78"/>
      <c r="C701250" s="77"/>
    </row>
    <row r="701251" spans="2:3" x14ac:dyDescent="0.25">
      <c r="B701251" s="78"/>
      <c r="C701251" s="77"/>
    </row>
    <row r="701252" spans="2:3" x14ac:dyDescent="0.25">
      <c r="B701252" s="78"/>
      <c r="C701252" s="77"/>
    </row>
    <row r="701253" spans="2:3" x14ac:dyDescent="0.25">
      <c r="B701253" s="78"/>
      <c r="C701253" s="77"/>
    </row>
    <row r="701254" spans="2:3" x14ac:dyDescent="0.25">
      <c r="B701254" s="78"/>
      <c r="C701254" s="77"/>
    </row>
    <row r="701364" spans="2:3" x14ac:dyDescent="0.25">
      <c r="B701364" s="78"/>
      <c r="C701364" s="77"/>
    </row>
    <row r="701365" spans="2:3" x14ac:dyDescent="0.25">
      <c r="B701365" s="78"/>
      <c r="C701365" s="77"/>
    </row>
    <row r="701366" spans="2:3" x14ac:dyDescent="0.25">
      <c r="B701366" s="78"/>
      <c r="C701366" s="77"/>
    </row>
    <row r="701367" spans="2:3" x14ac:dyDescent="0.25">
      <c r="B701367" s="78"/>
      <c r="C701367" s="77"/>
    </row>
    <row r="701368" spans="2:3" x14ac:dyDescent="0.25">
      <c r="B701368" s="78"/>
      <c r="C701368" s="77"/>
    </row>
    <row r="701369" spans="2:3" x14ac:dyDescent="0.25">
      <c r="B701369" s="78"/>
      <c r="C701369" s="77"/>
    </row>
    <row r="701370" spans="2:3" x14ac:dyDescent="0.25">
      <c r="B701370" s="78"/>
      <c r="C701370" s="77"/>
    </row>
    <row r="701371" spans="2:3" x14ac:dyDescent="0.25">
      <c r="B701371" s="78"/>
      <c r="C701371" s="77"/>
    </row>
    <row r="701372" spans="2:3" x14ac:dyDescent="0.25">
      <c r="B701372" s="78"/>
      <c r="C701372" s="77"/>
    </row>
    <row r="701373" spans="2:3" x14ac:dyDescent="0.25">
      <c r="B701373" s="78"/>
      <c r="C701373" s="77"/>
    </row>
    <row r="701374" spans="2:3" x14ac:dyDescent="0.25">
      <c r="B701374" s="78"/>
      <c r="C701374" s="77"/>
    </row>
    <row r="701375" spans="2:3" x14ac:dyDescent="0.25">
      <c r="B701375" s="78"/>
      <c r="C701375" s="77"/>
    </row>
    <row r="701376" spans="2:3" x14ac:dyDescent="0.25">
      <c r="B701376" s="78"/>
      <c r="C701376" s="77"/>
    </row>
    <row r="701486" spans="2:3" x14ac:dyDescent="0.25">
      <c r="B701486" s="78"/>
      <c r="C701486" s="77"/>
    </row>
    <row r="701487" spans="2:3" x14ac:dyDescent="0.25">
      <c r="B701487" s="78"/>
      <c r="C701487" s="77"/>
    </row>
    <row r="701488" spans="2:3" x14ac:dyDescent="0.25">
      <c r="B701488" s="78"/>
      <c r="C701488" s="77"/>
    </row>
    <row r="701489" spans="2:3" x14ac:dyDescent="0.25">
      <c r="B701489" s="78"/>
      <c r="C701489" s="77"/>
    </row>
    <row r="701490" spans="2:3" x14ac:dyDescent="0.25">
      <c r="B701490" s="78"/>
      <c r="C701490" s="77"/>
    </row>
    <row r="701491" spans="2:3" x14ac:dyDescent="0.25">
      <c r="B701491" s="78"/>
      <c r="C701491" s="77"/>
    </row>
    <row r="701492" spans="2:3" x14ac:dyDescent="0.25">
      <c r="B701492" s="78"/>
      <c r="C701492" s="77"/>
    </row>
    <row r="701493" spans="2:3" x14ac:dyDescent="0.25">
      <c r="B701493" s="78"/>
      <c r="C701493" s="77"/>
    </row>
    <row r="701494" spans="2:3" x14ac:dyDescent="0.25">
      <c r="B701494" s="78"/>
      <c r="C701494" s="77"/>
    </row>
    <row r="701495" spans="2:3" x14ac:dyDescent="0.25">
      <c r="B701495" s="78"/>
      <c r="C701495" s="77"/>
    </row>
    <row r="701496" spans="2:3" x14ac:dyDescent="0.25">
      <c r="B701496" s="78"/>
      <c r="C701496" s="77"/>
    </row>
    <row r="701497" spans="2:3" x14ac:dyDescent="0.25">
      <c r="B701497" s="78"/>
      <c r="C701497" s="77"/>
    </row>
    <row r="701498" spans="2:3" x14ac:dyDescent="0.25">
      <c r="B701498" s="78"/>
      <c r="C701498" s="77"/>
    </row>
    <row r="701608" spans="2:3" x14ac:dyDescent="0.25">
      <c r="B701608" s="78"/>
      <c r="C701608" s="77"/>
    </row>
    <row r="701609" spans="2:3" x14ac:dyDescent="0.25">
      <c r="B701609" s="78"/>
      <c r="C701609" s="77"/>
    </row>
    <row r="701610" spans="2:3" x14ac:dyDescent="0.25">
      <c r="B701610" s="78"/>
      <c r="C701610" s="77"/>
    </row>
    <row r="701611" spans="2:3" x14ac:dyDescent="0.25">
      <c r="B701611" s="78"/>
      <c r="C701611" s="77"/>
    </row>
    <row r="701612" spans="2:3" x14ac:dyDescent="0.25">
      <c r="B701612" s="78"/>
      <c r="C701612" s="77"/>
    </row>
    <row r="701613" spans="2:3" x14ac:dyDescent="0.25">
      <c r="B701613" s="78"/>
      <c r="C701613" s="77"/>
    </row>
    <row r="701614" spans="2:3" x14ac:dyDescent="0.25">
      <c r="B701614" s="78"/>
      <c r="C701614" s="77"/>
    </row>
    <row r="701615" spans="2:3" x14ac:dyDescent="0.25">
      <c r="B701615" s="78"/>
      <c r="C701615" s="77"/>
    </row>
    <row r="701616" spans="2:3" x14ac:dyDescent="0.25">
      <c r="B701616" s="78"/>
      <c r="C701616" s="77"/>
    </row>
    <row r="701617" spans="2:3" x14ac:dyDescent="0.25">
      <c r="B701617" s="78"/>
      <c r="C701617" s="77"/>
    </row>
    <row r="701618" spans="2:3" x14ac:dyDescent="0.25">
      <c r="B701618" s="78"/>
      <c r="C701618" s="77"/>
    </row>
    <row r="701619" spans="2:3" x14ac:dyDescent="0.25">
      <c r="B701619" s="78"/>
      <c r="C701619" s="77"/>
    </row>
    <row r="701620" spans="2:3" x14ac:dyDescent="0.25">
      <c r="B701620" s="78"/>
      <c r="C701620" s="77"/>
    </row>
    <row r="701730" spans="2:3" x14ac:dyDescent="0.25">
      <c r="B701730" s="78"/>
      <c r="C701730" s="77"/>
    </row>
    <row r="701731" spans="2:3" x14ac:dyDescent="0.25">
      <c r="B701731" s="78"/>
      <c r="C701731" s="77"/>
    </row>
    <row r="701732" spans="2:3" x14ac:dyDescent="0.25">
      <c r="B701732" s="78"/>
      <c r="C701732" s="77"/>
    </row>
    <row r="701733" spans="2:3" x14ac:dyDescent="0.25">
      <c r="B701733" s="78"/>
      <c r="C701733" s="77"/>
    </row>
    <row r="701734" spans="2:3" x14ac:dyDescent="0.25">
      <c r="B701734" s="78"/>
      <c r="C701734" s="77"/>
    </row>
    <row r="701735" spans="2:3" x14ac:dyDescent="0.25">
      <c r="B701735" s="78"/>
      <c r="C701735" s="77"/>
    </row>
    <row r="701736" spans="2:3" x14ac:dyDescent="0.25">
      <c r="B701736" s="78"/>
      <c r="C701736" s="77"/>
    </row>
    <row r="701737" spans="2:3" x14ac:dyDescent="0.25">
      <c r="B701737" s="78"/>
      <c r="C701737" s="77"/>
    </row>
    <row r="701738" spans="2:3" x14ac:dyDescent="0.25">
      <c r="B701738" s="78"/>
      <c r="C701738" s="77"/>
    </row>
    <row r="701739" spans="2:3" x14ac:dyDescent="0.25">
      <c r="B701739" s="78"/>
      <c r="C701739" s="77"/>
    </row>
    <row r="701740" spans="2:3" x14ac:dyDescent="0.25">
      <c r="B701740" s="78"/>
      <c r="C701740" s="77"/>
    </row>
    <row r="701741" spans="2:3" x14ac:dyDescent="0.25">
      <c r="B701741" s="78"/>
      <c r="C701741" s="77"/>
    </row>
    <row r="701742" spans="2:3" x14ac:dyDescent="0.25">
      <c r="B701742" s="78"/>
      <c r="C701742" s="77"/>
    </row>
    <row r="701852" spans="2:3" x14ac:dyDescent="0.25">
      <c r="B701852" s="78"/>
      <c r="C701852" s="77"/>
    </row>
    <row r="701853" spans="2:3" x14ac:dyDescent="0.25">
      <c r="B701853" s="78"/>
      <c r="C701853" s="77"/>
    </row>
    <row r="701854" spans="2:3" x14ac:dyDescent="0.25">
      <c r="B701854" s="78"/>
      <c r="C701854" s="77"/>
    </row>
    <row r="701855" spans="2:3" x14ac:dyDescent="0.25">
      <c r="B701855" s="78"/>
      <c r="C701855" s="77"/>
    </row>
    <row r="701856" spans="2:3" x14ac:dyDescent="0.25">
      <c r="B701856" s="78"/>
      <c r="C701856" s="77"/>
    </row>
    <row r="701857" spans="2:3" x14ac:dyDescent="0.25">
      <c r="B701857" s="78"/>
      <c r="C701857" s="77"/>
    </row>
    <row r="701858" spans="2:3" x14ac:dyDescent="0.25">
      <c r="B701858" s="78"/>
      <c r="C701858" s="77"/>
    </row>
    <row r="701859" spans="2:3" x14ac:dyDescent="0.25">
      <c r="B701859" s="78"/>
      <c r="C701859" s="77"/>
    </row>
    <row r="701860" spans="2:3" x14ac:dyDescent="0.25">
      <c r="B701860" s="78"/>
      <c r="C701860" s="77"/>
    </row>
    <row r="701861" spans="2:3" x14ac:dyDescent="0.25">
      <c r="B701861" s="78"/>
      <c r="C701861" s="77"/>
    </row>
    <row r="701862" spans="2:3" x14ac:dyDescent="0.25">
      <c r="B701862" s="78"/>
      <c r="C701862" s="77"/>
    </row>
    <row r="701863" spans="2:3" x14ac:dyDescent="0.25">
      <c r="B701863" s="78"/>
      <c r="C701863" s="77"/>
    </row>
    <row r="701864" spans="2:3" x14ac:dyDescent="0.25">
      <c r="B701864" s="78"/>
      <c r="C701864" s="77"/>
    </row>
    <row r="701974" spans="2:3" x14ac:dyDescent="0.25">
      <c r="B701974" s="78"/>
      <c r="C701974" s="77"/>
    </row>
    <row r="701975" spans="2:3" x14ac:dyDescent="0.25">
      <c r="B701975" s="78"/>
      <c r="C701975" s="77"/>
    </row>
    <row r="701976" spans="2:3" x14ac:dyDescent="0.25">
      <c r="B701976" s="78"/>
      <c r="C701976" s="77"/>
    </row>
    <row r="701977" spans="2:3" x14ac:dyDescent="0.25">
      <c r="B701977" s="78"/>
      <c r="C701977" s="77"/>
    </row>
    <row r="701978" spans="2:3" x14ac:dyDescent="0.25">
      <c r="B701978" s="78"/>
      <c r="C701978" s="77"/>
    </row>
    <row r="701979" spans="2:3" x14ac:dyDescent="0.25">
      <c r="B701979" s="78"/>
      <c r="C701979" s="77"/>
    </row>
    <row r="701980" spans="2:3" x14ac:dyDescent="0.25">
      <c r="B701980" s="78"/>
      <c r="C701980" s="77"/>
    </row>
    <row r="701981" spans="2:3" x14ac:dyDescent="0.25">
      <c r="B701981" s="78"/>
      <c r="C701981" s="77"/>
    </row>
    <row r="701982" spans="2:3" x14ac:dyDescent="0.25">
      <c r="B701982" s="78"/>
      <c r="C701982" s="77"/>
    </row>
    <row r="701983" spans="2:3" x14ac:dyDescent="0.25">
      <c r="B701983" s="78"/>
      <c r="C701983" s="77"/>
    </row>
    <row r="701984" spans="2:3" x14ac:dyDescent="0.25">
      <c r="B701984" s="78"/>
      <c r="C701984" s="77"/>
    </row>
    <row r="701985" spans="2:3" x14ac:dyDescent="0.25">
      <c r="B701985" s="78"/>
      <c r="C701985" s="77"/>
    </row>
    <row r="701986" spans="2:3" x14ac:dyDescent="0.25">
      <c r="B701986" s="78"/>
      <c r="C701986" s="77"/>
    </row>
    <row r="702096" spans="2:3" x14ac:dyDescent="0.25">
      <c r="B702096" s="78"/>
      <c r="C702096" s="77"/>
    </row>
    <row r="702097" spans="2:3" x14ac:dyDescent="0.25">
      <c r="B702097" s="78"/>
      <c r="C702097" s="77"/>
    </row>
    <row r="702098" spans="2:3" x14ac:dyDescent="0.25">
      <c r="B702098" s="78"/>
      <c r="C702098" s="77"/>
    </row>
    <row r="702099" spans="2:3" x14ac:dyDescent="0.25">
      <c r="B702099" s="78"/>
      <c r="C702099" s="77"/>
    </row>
    <row r="702100" spans="2:3" x14ac:dyDescent="0.25">
      <c r="B702100" s="78"/>
      <c r="C702100" s="77"/>
    </row>
    <row r="702101" spans="2:3" x14ac:dyDescent="0.25">
      <c r="B702101" s="78"/>
      <c r="C702101" s="77"/>
    </row>
    <row r="702102" spans="2:3" x14ac:dyDescent="0.25">
      <c r="B702102" s="78"/>
      <c r="C702102" s="77"/>
    </row>
    <row r="702103" spans="2:3" x14ac:dyDescent="0.25">
      <c r="B702103" s="78"/>
      <c r="C702103" s="77"/>
    </row>
    <row r="702104" spans="2:3" x14ac:dyDescent="0.25">
      <c r="B702104" s="78"/>
      <c r="C702104" s="77"/>
    </row>
    <row r="702105" spans="2:3" x14ac:dyDescent="0.25">
      <c r="B702105" s="78"/>
      <c r="C702105" s="77"/>
    </row>
    <row r="702106" spans="2:3" x14ac:dyDescent="0.25">
      <c r="B702106" s="78"/>
      <c r="C702106" s="77"/>
    </row>
    <row r="702107" spans="2:3" x14ac:dyDescent="0.25">
      <c r="B702107" s="78"/>
      <c r="C702107" s="77"/>
    </row>
    <row r="702108" spans="2:3" x14ac:dyDescent="0.25">
      <c r="B702108" s="78"/>
      <c r="C702108" s="77"/>
    </row>
    <row r="702218" spans="2:3" x14ac:dyDescent="0.25">
      <c r="B702218" s="78"/>
      <c r="C702218" s="77"/>
    </row>
    <row r="702219" spans="2:3" x14ac:dyDescent="0.25">
      <c r="B702219" s="78"/>
      <c r="C702219" s="77"/>
    </row>
    <row r="702220" spans="2:3" x14ac:dyDescent="0.25">
      <c r="B702220" s="78"/>
      <c r="C702220" s="77"/>
    </row>
    <row r="702221" spans="2:3" x14ac:dyDescent="0.25">
      <c r="B702221" s="78"/>
      <c r="C702221" s="77"/>
    </row>
    <row r="702222" spans="2:3" x14ac:dyDescent="0.25">
      <c r="B702222" s="78"/>
      <c r="C702222" s="77"/>
    </row>
    <row r="702223" spans="2:3" x14ac:dyDescent="0.25">
      <c r="B702223" s="78"/>
      <c r="C702223" s="77"/>
    </row>
    <row r="702224" spans="2:3" x14ac:dyDescent="0.25">
      <c r="B702224" s="78"/>
      <c r="C702224" s="77"/>
    </row>
    <row r="702225" spans="2:3" x14ac:dyDescent="0.25">
      <c r="B702225" s="78"/>
      <c r="C702225" s="77"/>
    </row>
    <row r="702226" spans="2:3" x14ac:dyDescent="0.25">
      <c r="B702226" s="78"/>
      <c r="C702226" s="77"/>
    </row>
    <row r="702227" spans="2:3" x14ac:dyDescent="0.25">
      <c r="B702227" s="78"/>
      <c r="C702227" s="77"/>
    </row>
    <row r="702228" spans="2:3" x14ac:dyDescent="0.25">
      <c r="B702228" s="78"/>
      <c r="C702228" s="77"/>
    </row>
    <row r="702229" spans="2:3" x14ac:dyDescent="0.25">
      <c r="B702229" s="78"/>
      <c r="C702229" s="77"/>
    </row>
    <row r="702230" spans="2:3" x14ac:dyDescent="0.25">
      <c r="B702230" s="78"/>
      <c r="C702230" s="77"/>
    </row>
    <row r="702340" spans="2:3" x14ac:dyDescent="0.25">
      <c r="B702340" s="78"/>
      <c r="C702340" s="77"/>
    </row>
    <row r="702341" spans="2:3" x14ac:dyDescent="0.25">
      <c r="B702341" s="78"/>
      <c r="C702341" s="77"/>
    </row>
    <row r="702342" spans="2:3" x14ac:dyDescent="0.25">
      <c r="B702342" s="78"/>
      <c r="C702342" s="77"/>
    </row>
    <row r="702343" spans="2:3" x14ac:dyDescent="0.25">
      <c r="B702343" s="78"/>
      <c r="C702343" s="77"/>
    </row>
    <row r="702344" spans="2:3" x14ac:dyDescent="0.25">
      <c r="B702344" s="78"/>
      <c r="C702344" s="77"/>
    </row>
    <row r="702345" spans="2:3" x14ac:dyDescent="0.25">
      <c r="B702345" s="78"/>
      <c r="C702345" s="77"/>
    </row>
    <row r="702346" spans="2:3" x14ac:dyDescent="0.25">
      <c r="B702346" s="78"/>
      <c r="C702346" s="77"/>
    </row>
    <row r="702347" spans="2:3" x14ac:dyDescent="0.25">
      <c r="B702347" s="78"/>
      <c r="C702347" s="77"/>
    </row>
    <row r="702348" spans="2:3" x14ac:dyDescent="0.25">
      <c r="B702348" s="78"/>
      <c r="C702348" s="77"/>
    </row>
    <row r="702349" spans="2:3" x14ac:dyDescent="0.25">
      <c r="B702349" s="78"/>
      <c r="C702349" s="77"/>
    </row>
    <row r="702350" spans="2:3" x14ac:dyDescent="0.25">
      <c r="B702350" s="78"/>
      <c r="C702350" s="77"/>
    </row>
    <row r="702351" spans="2:3" x14ac:dyDescent="0.25">
      <c r="B702351" s="78"/>
      <c r="C702351" s="77"/>
    </row>
    <row r="702352" spans="2:3" x14ac:dyDescent="0.25">
      <c r="B702352" s="78"/>
      <c r="C702352" s="77"/>
    </row>
    <row r="702462" spans="2:3" x14ac:dyDescent="0.25">
      <c r="B702462" s="78"/>
      <c r="C702462" s="77"/>
    </row>
    <row r="702463" spans="2:3" x14ac:dyDescent="0.25">
      <c r="B702463" s="78"/>
      <c r="C702463" s="77"/>
    </row>
    <row r="702464" spans="2:3" x14ac:dyDescent="0.25">
      <c r="B702464" s="78"/>
      <c r="C702464" s="77"/>
    </row>
    <row r="702465" spans="2:3" x14ac:dyDescent="0.25">
      <c r="B702465" s="78"/>
      <c r="C702465" s="77"/>
    </row>
    <row r="702466" spans="2:3" x14ac:dyDescent="0.25">
      <c r="B702466" s="78"/>
      <c r="C702466" s="77"/>
    </row>
    <row r="702467" spans="2:3" x14ac:dyDescent="0.25">
      <c r="B702467" s="78"/>
      <c r="C702467" s="77"/>
    </row>
    <row r="702468" spans="2:3" x14ac:dyDescent="0.25">
      <c r="B702468" s="78"/>
      <c r="C702468" s="77"/>
    </row>
    <row r="702469" spans="2:3" x14ac:dyDescent="0.25">
      <c r="B702469" s="78"/>
      <c r="C702469" s="77"/>
    </row>
    <row r="702470" spans="2:3" x14ac:dyDescent="0.25">
      <c r="B702470" s="78"/>
      <c r="C702470" s="77"/>
    </row>
    <row r="702471" spans="2:3" x14ac:dyDescent="0.25">
      <c r="B702471" s="78"/>
      <c r="C702471" s="77"/>
    </row>
    <row r="702472" spans="2:3" x14ac:dyDescent="0.25">
      <c r="B702472" s="78"/>
      <c r="C702472" s="77"/>
    </row>
    <row r="702473" spans="2:3" x14ac:dyDescent="0.25">
      <c r="B702473" s="78"/>
      <c r="C702473" s="77"/>
    </row>
    <row r="702474" spans="2:3" x14ac:dyDescent="0.25">
      <c r="B702474" s="78"/>
      <c r="C702474" s="77"/>
    </row>
    <row r="702584" spans="2:3" x14ac:dyDescent="0.25">
      <c r="B702584" s="78"/>
      <c r="C702584" s="77"/>
    </row>
    <row r="702585" spans="2:3" x14ac:dyDescent="0.25">
      <c r="B702585" s="78"/>
      <c r="C702585" s="77"/>
    </row>
    <row r="702586" spans="2:3" x14ac:dyDescent="0.25">
      <c r="B702586" s="78"/>
      <c r="C702586" s="77"/>
    </row>
    <row r="702587" spans="2:3" x14ac:dyDescent="0.25">
      <c r="B702587" s="78"/>
      <c r="C702587" s="77"/>
    </row>
    <row r="702588" spans="2:3" x14ac:dyDescent="0.25">
      <c r="B702588" s="78"/>
      <c r="C702588" s="77"/>
    </row>
    <row r="702589" spans="2:3" x14ac:dyDescent="0.25">
      <c r="B702589" s="78"/>
      <c r="C702589" s="77"/>
    </row>
    <row r="702590" spans="2:3" x14ac:dyDescent="0.25">
      <c r="B702590" s="78"/>
      <c r="C702590" s="77"/>
    </row>
    <row r="702591" spans="2:3" x14ac:dyDescent="0.25">
      <c r="B702591" s="78"/>
      <c r="C702591" s="77"/>
    </row>
    <row r="702592" spans="2:3" x14ac:dyDescent="0.25">
      <c r="B702592" s="78"/>
      <c r="C702592" s="77"/>
    </row>
    <row r="702593" spans="2:3" x14ac:dyDescent="0.25">
      <c r="B702593" s="78"/>
      <c r="C702593" s="77"/>
    </row>
    <row r="702594" spans="2:3" x14ac:dyDescent="0.25">
      <c r="B702594" s="78"/>
      <c r="C702594" s="77"/>
    </row>
    <row r="702595" spans="2:3" x14ac:dyDescent="0.25">
      <c r="B702595" s="78"/>
      <c r="C702595" s="77"/>
    </row>
    <row r="702596" spans="2:3" x14ac:dyDescent="0.25">
      <c r="B702596" s="78"/>
      <c r="C702596" s="77"/>
    </row>
    <row r="702706" spans="2:3" x14ac:dyDescent="0.25">
      <c r="B702706" s="78"/>
      <c r="C702706" s="77"/>
    </row>
    <row r="702707" spans="2:3" x14ac:dyDescent="0.25">
      <c r="B702707" s="78"/>
      <c r="C702707" s="77"/>
    </row>
    <row r="702708" spans="2:3" x14ac:dyDescent="0.25">
      <c r="B702708" s="78"/>
      <c r="C702708" s="77"/>
    </row>
    <row r="702709" spans="2:3" x14ac:dyDescent="0.25">
      <c r="B702709" s="78"/>
      <c r="C702709" s="77"/>
    </row>
    <row r="702710" spans="2:3" x14ac:dyDescent="0.25">
      <c r="B702710" s="78"/>
      <c r="C702710" s="77"/>
    </row>
    <row r="702711" spans="2:3" x14ac:dyDescent="0.25">
      <c r="B702711" s="78"/>
      <c r="C702711" s="77"/>
    </row>
    <row r="702712" spans="2:3" x14ac:dyDescent="0.25">
      <c r="B702712" s="78"/>
      <c r="C702712" s="77"/>
    </row>
    <row r="702713" spans="2:3" x14ac:dyDescent="0.25">
      <c r="B702713" s="78"/>
      <c r="C702713" s="77"/>
    </row>
    <row r="702714" spans="2:3" x14ac:dyDescent="0.25">
      <c r="B702714" s="78"/>
      <c r="C702714" s="77"/>
    </row>
    <row r="702715" spans="2:3" x14ac:dyDescent="0.25">
      <c r="B702715" s="78"/>
      <c r="C702715" s="77"/>
    </row>
    <row r="702716" spans="2:3" x14ac:dyDescent="0.25">
      <c r="B702716" s="78"/>
      <c r="C702716" s="77"/>
    </row>
    <row r="702717" spans="2:3" x14ac:dyDescent="0.25">
      <c r="B702717" s="78"/>
      <c r="C702717" s="77"/>
    </row>
    <row r="702718" spans="2:3" x14ac:dyDescent="0.25">
      <c r="B702718" s="78"/>
      <c r="C702718" s="77"/>
    </row>
    <row r="702828" spans="2:3" x14ac:dyDescent="0.25">
      <c r="B702828" s="78"/>
      <c r="C702828" s="77"/>
    </row>
    <row r="702829" spans="2:3" x14ac:dyDescent="0.25">
      <c r="B702829" s="78"/>
      <c r="C702829" s="77"/>
    </row>
    <row r="702830" spans="2:3" x14ac:dyDescent="0.25">
      <c r="B702830" s="78"/>
      <c r="C702830" s="77"/>
    </row>
    <row r="702831" spans="2:3" x14ac:dyDescent="0.25">
      <c r="B702831" s="78"/>
      <c r="C702831" s="77"/>
    </row>
    <row r="702832" spans="2:3" x14ac:dyDescent="0.25">
      <c r="B702832" s="78"/>
      <c r="C702832" s="77"/>
    </row>
    <row r="702833" spans="2:3" x14ac:dyDescent="0.25">
      <c r="B702833" s="78"/>
      <c r="C702833" s="77"/>
    </row>
    <row r="702834" spans="2:3" x14ac:dyDescent="0.25">
      <c r="B702834" s="78"/>
      <c r="C702834" s="77"/>
    </row>
    <row r="702835" spans="2:3" x14ac:dyDescent="0.25">
      <c r="B702835" s="78"/>
      <c r="C702835" s="77"/>
    </row>
    <row r="702836" spans="2:3" x14ac:dyDescent="0.25">
      <c r="B702836" s="78"/>
      <c r="C702836" s="77"/>
    </row>
    <row r="702837" spans="2:3" x14ac:dyDescent="0.25">
      <c r="B702837" s="78"/>
      <c r="C702837" s="77"/>
    </row>
    <row r="702838" spans="2:3" x14ac:dyDescent="0.25">
      <c r="B702838" s="78"/>
      <c r="C702838" s="77"/>
    </row>
    <row r="702839" spans="2:3" x14ac:dyDescent="0.25">
      <c r="B702839" s="78"/>
      <c r="C702839" s="77"/>
    </row>
    <row r="702840" spans="2:3" x14ac:dyDescent="0.25">
      <c r="B702840" s="78"/>
      <c r="C702840" s="77"/>
    </row>
    <row r="702950" spans="2:3" x14ac:dyDescent="0.25">
      <c r="B702950" s="78"/>
      <c r="C702950" s="77"/>
    </row>
    <row r="702951" spans="2:3" x14ac:dyDescent="0.25">
      <c r="B702951" s="78"/>
      <c r="C702951" s="77"/>
    </row>
    <row r="702952" spans="2:3" x14ac:dyDescent="0.25">
      <c r="B702952" s="78"/>
      <c r="C702952" s="77"/>
    </row>
    <row r="702953" spans="2:3" x14ac:dyDescent="0.25">
      <c r="B702953" s="78"/>
      <c r="C702953" s="77"/>
    </row>
    <row r="702954" spans="2:3" x14ac:dyDescent="0.25">
      <c r="B702954" s="78"/>
      <c r="C702954" s="77"/>
    </row>
    <row r="702955" spans="2:3" x14ac:dyDescent="0.25">
      <c r="B702955" s="78"/>
      <c r="C702955" s="77"/>
    </row>
    <row r="702956" spans="2:3" x14ac:dyDescent="0.25">
      <c r="B702956" s="78"/>
      <c r="C702956" s="77"/>
    </row>
    <row r="702957" spans="2:3" x14ac:dyDescent="0.25">
      <c r="B702957" s="78"/>
      <c r="C702957" s="77"/>
    </row>
    <row r="702958" spans="2:3" x14ac:dyDescent="0.25">
      <c r="B702958" s="78"/>
      <c r="C702958" s="77"/>
    </row>
    <row r="702959" spans="2:3" x14ac:dyDescent="0.25">
      <c r="B702959" s="78"/>
      <c r="C702959" s="77"/>
    </row>
    <row r="702960" spans="2:3" x14ac:dyDescent="0.25">
      <c r="B702960" s="78"/>
      <c r="C702960" s="77"/>
    </row>
    <row r="702961" spans="2:3" x14ac:dyDescent="0.25">
      <c r="B702961" s="78"/>
      <c r="C702961" s="77"/>
    </row>
    <row r="702962" spans="2:3" x14ac:dyDescent="0.25">
      <c r="B702962" s="78"/>
      <c r="C702962" s="77"/>
    </row>
    <row r="703072" spans="2:3" x14ac:dyDescent="0.25">
      <c r="B703072" s="78"/>
      <c r="C703072" s="77"/>
    </row>
    <row r="703073" spans="2:3" x14ac:dyDescent="0.25">
      <c r="B703073" s="78"/>
      <c r="C703073" s="77"/>
    </row>
    <row r="703074" spans="2:3" x14ac:dyDescent="0.25">
      <c r="B703074" s="78"/>
      <c r="C703074" s="77"/>
    </row>
    <row r="703075" spans="2:3" x14ac:dyDescent="0.25">
      <c r="B703075" s="78"/>
      <c r="C703075" s="77"/>
    </row>
    <row r="703076" spans="2:3" x14ac:dyDescent="0.25">
      <c r="B703076" s="78"/>
      <c r="C703076" s="77"/>
    </row>
    <row r="703077" spans="2:3" x14ac:dyDescent="0.25">
      <c r="B703077" s="78"/>
      <c r="C703077" s="77"/>
    </row>
    <row r="703078" spans="2:3" x14ac:dyDescent="0.25">
      <c r="B703078" s="78"/>
      <c r="C703078" s="77"/>
    </row>
    <row r="703079" spans="2:3" x14ac:dyDescent="0.25">
      <c r="B703079" s="78"/>
      <c r="C703079" s="77"/>
    </row>
    <row r="703080" spans="2:3" x14ac:dyDescent="0.25">
      <c r="B703080" s="78"/>
      <c r="C703080" s="77"/>
    </row>
    <row r="703081" spans="2:3" x14ac:dyDescent="0.25">
      <c r="B703081" s="78"/>
      <c r="C703081" s="77"/>
    </row>
    <row r="703082" spans="2:3" x14ac:dyDescent="0.25">
      <c r="B703082" s="78"/>
      <c r="C703082" s="77"/>
    </row>
    <row r="703083" spans="2:3" x14ac:dyDescent="0.25">
      <c r="B703083" s="78"/>
      <c r="C703083" s="77"/>
    </row>
    <row r="703084" spans="2:3" x14ac:dyDescent="0.25">
      <c r="B703084" s="78"/>
      <c r="C703084" s="77"/>
    </row>
    <row r="703194" spans="2:3" x14ac:dyDescent="0.25">
      <c r="B703194" s="78"/>
      <c r="C703194" s="77"/>
    </row>
    <row r="703195" spans="2:3" x14ac:dyDescent="0.25">
      <c r="B703195" s="78"/>
      <c r="C703195" s="77"/>
    </row>
    <row r="703196" spans="2:3" x14ac:dyDescent="0.25">
      <c r="B703196" s="78"/>
      <c r="C703196" s="77"/>
    </row>
    <row r="703197" spans="2:3" x14ac:dyDescent="0.25">
      <c r="B703197" s="78"/>
      <c r="C703197" s="77"/>
    </row>
    <row r="703198" spans="2:3" x14ac:dyDescent="0.25">
      <c r="B703198" s="78"/>
      <c r="C703198" s="77"/>
    </row>
    <row r="703199" spans="2:3" x14ac:dyDescent="0.25">
      <c r="B703199" s="78"/>
      <c r="C703199" s="77"/>
    </row>
    <row r="703200" spans="2:3" x14ac:dyDescent="0.25">
      <c r="B703200" s="78"/>
      <c r="C703200" s="77"/>
    </row>
    <row r="703201" spans="2:3" x14ac:dyDescent="0.25">
      <c r="B703201" s="78"/>
      <c r="C703201" s="77"/>
    </row>
    <row r="703202" spans="2:3" x14ac:dyDescent="0.25">
      <c r="B703202" s="78"/>
      <c r="C703202" s="77"/>
    </row>
    <row r="703203" spans="2:3" x14ac:dyDescent="0.25">
      <c r="B703203" s="78"/>
      <c r="C703203" s="77"/>
    </row>
    <row r="703204" spans="2:3" x14ac:dyDescent="0.25">
      <c r="B703204" s="78"/>
      <c r="C703204" s="77"/>
    </row>
    <row r="703205" spans="2:3" x14ac:dyDescent="0.25">
      <c r="B703205" s="78"/>
      <c r="C703205" s="77"/>
    </row>
    <row r="703206" spans="2:3" x14ac:dyDescent="0.25">
      <c r="B703206" s="78"/>
      <c r="C703206" s="77"/>
    </row>
    <row r="703316" spans="2:3" x14ac:dyDescent="0.25">
      <c r="B703316" s="78"/>
      <c r="C703316" s="77"/>
    </row>
    <row r="703317" spans="2:3" x14ac:dyDescent="0.25">
      <c r="B703317" s="78"/>
      <c r="C703317" s="77"/>
    </row>
    <row r="703318" spans="2:3" x14ac:dyDescent="0.25">
      <c r="B703318" s="78"/>
      <c r="C703318" s="77"/>
    </row>
    <row r="703319" spans="2:3" x14ac:dyDescent="0.25">
      <c r="B703319" s="78"/>
      <c r="C703319" s="77"/>
    </row>
    <row r="703320" spans="2:3" x14ac:dyDescent="0.25">
      <c r="B703320" s="78"/>
      <c r="C703320" s="77"/>
    </row>
    <row r="703321" spans="2:3" x14ac:dyDescent="0.25">
      <c r="B703321" s="78"/>
      <c r="C703321" s="77"/>
    </row>
    <row r="703322" spans="2:3" x14ac:dyDescent="0.25">
      <c r="B703322" s="78"/>
      <c r="C703322" s="77"/>
    </row>
    <row r="703323" spans="2:3" x14ac:dyDescent="0.25">
      <c r="B703323" s="78"/>
      <c r="C703323" s="77"/>
    </row>
    <row r="703324" spans="2:3" x14ac:dyDescent="0.25">
      <c r="B703324" s="78"/>
      <c r="C703324" s="77"/>
    </row>
    <row r="703325" spans="2:3" x14ac:dyDescent="0.25">
      <c r="B703325" s="78"/>
      <c r="C703325" s="77"/>
    </row>
    <row r="703326" spans="2:3" x14ac:dyDescent="0.25">
      <c r="B703326" s="78"/>
      <c r="C703326" s="77"/>
    </row>
    <row r="703327" spans="2:3" x14ac:dyDescent="0.25">
      <c r="B703327" s="78"/>
      <c r="C703327" s="77"/>
    </row>
    <row r="703328" spans="2:3" x14ac:dyDescent="0.25">
      <c r="B703328" s="78"/>
      <c r="C703328" s="77"/>
    </row>
    <row r="703438" spans="2:3" x14ac:dyDescent="0.25">
      <c r="B703438" s="78"/>
      <c r="C703438" s="77"/>
    </row>
    <row r="703439" spans="2:3" x14ac:dyDescent="0.25">
      <c r="B703439" s="78"/>
      <c r="C703439" s="77"/>
    </row>
    <row r="703440" spans="2:3" x14ac:dyDescent="0.25">
      <c r="B703440" s="78"/>
      <c r="C703440" s="77"/>
    </row>
    <row r="703441" spans="2:3" x14ac:dyDescent="0.25">
      <c r="B703441" s="78"/>
      <c r="C703441" s="77"/>
    </row>
    <row r="703442" spans="2:3" x14ac:dyDescent="0.25">
      <c r="B703442" s="78"/>
      <c r="C703442" s="77"/>
    </row>
    <row r="703443" spans="2:3" x14ac:dyDescent="0.25">
      <c r="B703443" s="78"/>
      <c r="C703443" s="77"/>
    </row>
    <row r="703444" spans="2:3" x14ac:dyDescent="0.25">
      <c r="B703444" s="78"/>
      <c r="C703444" s="77"/>
    </row>
    <row r="703445" spans="2:3" x14ac:dyDescent="0.25">
      <c r="B703445" s="78"/>
      <c r="C703445" s="77"/>
    </row>
    <row r="703446" spans="2:3" x14ac:dyDescent="0.25">
      <c r="B703446" s="78"/>
      <c r="C703446" s="77"/>
    </row>
    <row r="703447" spans="2:3" x14ac:dyDescent="0.25">
      <c r="B703447" s="78"/>
      <c r="C703447" s="77"/>
    </row>
    <row r="703448" spans="2:3" x14ac:dyDescent="0.25">
      <c r="B703448" s="78"/>
      <c r="C703448" s="77"/>
    </row>
    <row r="703449" spans="2:3" x14ac:dyDescent="0.25">
      <c r="B703449" s="78"/>
      <c r="C703449" s="77"/>
    </row>
    <row r="703450" spans="2:3" x14ac:dyDescent="0.25">
      <c r="B703450" s="78"/>
      <c r="C703450" s="77"/>
    </row>
    <row r="703560" spans="2:3" x14ac:dyDescent="0.25">
      <c r="B703560" s="78"/>
      <c r="C703560" s="77"/>
    </row>
    <row r="703561" spans="2:3" x14ac:dyDescent="0.25">
      <c r="B703561" s="78"/>
      <c r="C703561" s="77"/>
    </row>
    <row r="703562" spans="2:3" x14ac:dyDescent="0.25">
      <c r="B703562" s="78"/>
      <c r="C703562" s="77"/>
    </row>
    <row r="703563" spans="2:3" x14ac:dyDescent="0.25">
      <c r="B703563" s="78"/>
      <c r="C703563" s="77"/>
    </row>
    <row r="703564" spans="2:3" x14ac:dyDescent="0.25">
      <c r="B703564" s="78"/>
      <c r="C703564" s="77"/>
    </row>
    <row r="703565" spans="2:3" x14ac:dyDescent="0.25">
      <c r="B703565" s="78"/>
      <c r="C703565" s="77"/>
    </row>
    <row r="703566" spans="2:3" x14ac:dyDescent="0.25">
      <c r="B703566" s="78"/>
      <c r="C703566" s="77"/>
    </row>
    <row r="703567" spans="2:3" x14ac:dyDescent="0.25">
      <c r="B703567" s="78"/>
      <c r="C703567" s="77"/>
    </row>
    <row r="703568" spans="2:3" x14ac:dyDescent="0.25">
      <c r="B703568" s="78"/>
      <c r="C703568" s="77"/>
    </row>
    <row r="703569" spans="2:3" x14ac:dyDescent="0.25">
      <c r="B703569" s="78"/>
      <c r="C703569" s="77"/>
    </row>
    <row r="703570" spans="2:3" x14ac:dyDescent="0.25">
      <c r="B703570" s="78"/>
      <c r="C703570" s="77"/>
    </row>
    <row r="703571" spans="2:3" x14ac:dyDescent="0.25">
      <c r="B703571" s="78"/>
      <c r="C703571" s="77"/>
    </row>
    <row r="703572" spans="2:3" x14ac:dyDescent="0.25">
      <c r="B703572" s="78"/>
      <c r="C703572" s="77"/>
    </row>
    <row r="703682" spans="2:3" x14ac:dyDescent="0.25">
      <c r="B703682" s="78"/>
      <c r="C703682" s="77"/>
    </row>
    <row r="703683" spans="2:3" x14ac:dyDescent="0.25">
      <c r="B703683" s="78"/>
      <c r="C703683" s="77"/>
    </row>
    <row r="703684" spans="2:3" x14ac:dyDescent="0.25">
      <c r="B703684" s="78"/>
      <c r="C703684" s="77"/>
    </row>
    <row r="703685" spans="2:3" x14ac:dyDescent="0.25">
      <c r="B703685" s="78"/>
      <c r="C703685" s="77"/>
    </row>
    <row r="703686" spans="2:3" x14ac:dyDescent="0.25">
      <c r="B703686" s="78"/>
      <c r="C703686" s="77"/>
    </row>
    <row r="703687" spans="2:3" x14ac:dyDescent="0.25">
      <c r="B703687" s="78"/>
      <c r="C703687" s="77"/>
    </row>
    <row r="703688" spans="2:3" x14ac:dyDescent="0.25">
      <c r="B703688" s="78"/>
      <c r="C703688" s="77"/>
    </row>
    <row r="703689" spans="2:3" x14ac:dyDescent="0.25">
      <c r="B703689" s="78"/>
      <c r="C703689" s="77"/>
    </row>
    <row r="703690" spans="2:3" x14ac:dyDescent="0.25">
      <c r="B703690" s="78"/>
      <c r="C703690" s="77"/>
    </row>
    <row r="703691" spans="2:3" x14ac:dyDescent="0.25">
      <c r="B703691" s="78"/>
      <c r="C703691" s="77"/>
    </row>
    <row r="703692" spans="2:3" x14ac:dyDescent="0.25">
      <c r="B703692" s="78"/>
      <c r="C703692" s="77"/>
    </row>
    <row r="703693" spans="2:3" x14ac:dyDescent="0.25">
      <c r="B703693" s="78"/>
      <c r="C703693" s="77"/>
    </row>
    <row r="703694" spans="2:3" x14ac:dyDescent="0.25">
      <c r="B703694" s="78"/>
      <c r="C703694" s="77"/>
    </row>
    <row r="703804" spans="2:3" x14ac:dyDescent="0.25">
      <c r="B703804" s="78"/>
      <c r="C703804" s="77"/>
    </row>
    <row r="703805" spans="2:3" x14ac:dyDescent="0.25">
      <c r="B703805" s="78"/>
      <c r="C703805" s="77"/>
    </row>
    <row r="703806" spans="2:3" x14ac:dyDescent="0.25">
      <c r="B703806" s="78"/>
      <c r="C703806" s="77"/>
    </row>
    <row r="703807" spans="2:3" x14ac:dyDescent="0.25">
      <c r="B703807" s="78"/>
      <c r="C703807" s="77"/>
    </row>
    <row r="703808" spans="2:3" x14ac:dyDescent="0.25">
      <c r="B703808" s="78"/>
      <c r="C703808" s="77"/>
    </row>
    <row r="703809" spans="2:3" x14ac:dyDescent="0.25">
      <c r="B703809" s="78"/>
      <c r="C703809" s="77"/>
    </row>
    <row r="703810" spans="2:3" x14ac:dyDescent="0.25">
      <c r="B703810" s="78"/>
      <c r="C703810" s="77"/>
    </row>
    <row r="703811" spans="2:3" x14ac:dyDescent="0.25">
      <c r="B703811" s="78"/>
      <c r="C703811" s="77"/>
    </row>
    <row r="703812" spans="2:3" x14ac:dyDescent="0.25">
      <c r="B703812" s="78"/>
      <c r="C703812" s="77"/>
    </row>
    <row r="703813" spans="2:3" x14ac:dyDescent="0.25">
      <c r="B703813" s="78"/>
      <c r="C703813" s="77"/>
    </row>
    <row r="703814" spans="2:3" x14ac:dyDescent="0.25">
      <c r="B703814" s="78"/>
      <c r="C703814" s="77"/>
    </row>
    <row r="703815" spans="2:3" x14ac:dyDescent="0.25">
      <c r="B703815" s="78"/>
      <c r="C703815" s="77"/>
    </row>
    <row r="703816" spans="2:3" x14ac:dyDescent="0.25">
      <c r="B703816" s="78"/>
      <c r="C703816" s="77"/>
    </row>
    <row r="703926" spans="2:3" x14ac:dyDescent="0.25">
      <c r="B703926" s="78"/>
      <c r="C703926" s="77"/>
    </row>
    <row r="703927" spans="2:3" x14ac:dyDescent="0.25">
      <c r="B703927" s="78"/>
      <c r="C703927" s="77"/>
    </row>
    <row r="703928" spans="2:3" x14ac:dyDescent="0.25">
      <c r="B703928" s="78"/>
      <c r="C703928" s="77"/>
    </row>
    <row r="703929" spans="2:3" x14ac:dyDescent="0.25">
      <c r="B703929" s="78"/>
      <c r="C703929" s="77"/>
    </row>
    <row r="703930" spans="2:3" x14ac:dyDescent="0.25">
      <c r="B703930" s="78"/>
      <c r="C703930" s="77"/>
    </row>
    <row r="703931" spans="2:3" x14ac:dyDescent="0.25">
      <c r="B703931" s="78"/>
      <c r="C703931" s="77"/>
    </row>
    <row r="703932" spans="2:3" x14ac:dyDescent="0.25">
      <c r="B703932" s="78"/>
      <c r="C703932" s="77"/>
    </row>
    <row r="703933" spans="2:3" x14ac:dyDescent="0.25">
      <c r="B703933" s="78"/>
      <c r="C703933" s="77"/>
    </row>
    <row r="703934" spans="2:3" x14ac:dyDescent="0.25">
      <c r="B703934" s="78"/>
      <c r="C703934" s="77"/>
    </row>
    <row r="703935" spans="2:3" x14ac:dyDescent="0.25">
      <c r="B703935" s="78"/>
      <c r="C703935" s="77"/>
    </row>
    <row r="703936" spans="2:3" x14ac:dyDescent="0.25">
      <c r="B703936" s="78"/>
      <c r="C703936" s="77"/>
    </row>
    <row r="703937" spans="2:3" x14ac:dyDescent="0.25">
      <c r="B703937" s="78"/>
      <c r="C703937" s="77"/>
    </row>
    <row r="703938" spans="2:3" x14ac:dyDescent="0.25">
      <c r="B703938" s="78"/>
      <c r="C703938" s="77"/>
    </row>
    <row r="704048" spans="2:3" x14ac:dyDescent="0.25">
      <c r="B704048" s="78"/>
      <c r="C704048" s="77"/>
    </row>
    <row r="704049" spans="2:3" x14ac:dyDescent="0.25">
      <c r="B704049" s="78"/>
      <c r="C704049" s="77"/>
    </row>
    <row r="704050" spans="2:3" x14ac:dyDescent="0.25">
      <c r="B704050" s="78"/>
      <c r="C704050" s="77"/>
    </row>
    <row r="704051" spans="2:3" x14ac:dyDescent="0.25">
      <c r="B704051" s="78"/>
      <c r="C704051" s="77"/>
    </row>
    <row r="704052" spans="2:3" x14ac:dyDescent="0.25">
      <c r="B704052" s="78"/>
      <c r="C704052" s="77"/>
    </row>
    <row r="704053" spans="2:3" x14ac:dyDescent="0.25">
      <c r="B704053" s="78"/>
      <c r="C704053" s="77"/>
    </row>
    <row r="704054" spans="2:3" x14ac:dyDescent="0.25">
      <c r="B704054" s="78"/>
      <c r="C704054" s="77"/>
    </row>
    <row r="704055" spans="2:3" x14ac:dyDescent="0.25">
      <c r="B704055" s="78"/>
      <c r="C704055" s="77"/>
    </row>
    <row r="704056" spans="2:3" x14ac:dyDescent="0.25">
      <c r="B704056" s="78"/>
      <c r="C704056" s="77"/>
    </row>
    <row r="704057" spans="2:3" x14ac:dyDescent="0.25">
      <c r="B704057" s="78"/>
      <c r="C704057" s="77"/>
    </row>
    <row r="704058" spans="2:3" x14ac:dyDescent="0.25">
      <c r="B704058" s="78"/>
      <c r="C704058" s="77"/>
    </row>
    <row r="704059" spans="2:3" x14ac:dyDescent="0.25">
      <c r="B704059" s="78"/>
      <c r="C704059" s="77"/>
    </row>
    <row r="704060" spans="2:3" x14ac:dyDescent="0.25">
      <c r="B704060" s="78"/>
      <c r="C704060" s="77"/>
    </row>
    <row r="704170" spans="2:3" x14ac:dyDescent="0.25">
      <c r="B704170" s="78"/>
      <c r="C704170" s="77"/>
    </row>
    <row r="704171" spans="2:3" x14ac:dyDescent="0.25">
      <c r="B704171" s="78"/>
      <c r="C704171" s="77"/>
    </row>
    <row r="704172" spans="2:3" x14ac:dyDescent="0.25">
      <c r="B704172" s="78"/>
      <c r="C704172" s="77"/>
    </row>
    <row r="704173" spans="2:3" x14ac:dyDescent="0.25">
      <c r="B704173" s="78"/>
      <c r="C704173" s="77"/>
    </row>
    <row r="704174" spans="2:3" x14ac:dyDescent="0.25">
      <c r="B704174" s="78"/>
      <c r="C704174" s="77"/>
    </row>
    <row r="704175" spans="2:3" x14ac:dyDescent="0.25">
      <c r="B704175" s="78"/>
      <c r="C704175" s="77"/>
    </row>
    <row r="704176" spans="2:3" x14ac:dyDescent="0.25">
      <c r="B704176" s="78"/>
      <c r="C704176" s="77"/>
    </row>
    <row r="704177" spans="2:3" x14ac:dyDescent="0.25">
      <c r="B704177" s="78"/>
      <c r="C704177" s="77"/>
    </row>
    <row r="704178" spans="2:3" x14ac:dyDescent="0.25">
      <c r="B704178" s="78"/>
      <c r="C704178" s="77"/>
    </row>
    <row r="704179" spans="2:3" x14ac:dyDescent="0.25">
      <c r="B704179" s="78"/>
      <c r="C704179" s="77"/>
    </row>
    <row r="704180" spans="2:3" x14ac:dyDescent="0.25">
      <c r="B704180" s="78"/>
      <c r="C704180" s="77"/>
    </row>
    <row r="704181" spans="2:3" x14ac:dyDescent="0.25">
      <c r="B704181" s="78"/>
      <c r="C704181" s="77"/>
    </row>
    <row r="704182" spans="2:3" x14ac:dyDescent="0.25">
      <c r="B704182" s="78"/>
      <c r="C704182" s="77"/>
    </row>
    <row r="704292" spans="2:3" x14ac:dyDescent="0.25">
      <c r="B704292" s="78"/>
      <c r="C704292" s="77"/>
    </row>
    <row r="704293" spans="2:3" x14ac:dyDescent="0.25">
      <c r="B704293" s="78"/>
      <c r="C704293" s="77"/>
    </row>
    <row r="704294" spans="2:3" x14ac:dyDescent="0.25">
      <c r="B704294" s="78"/>
      <c r="C704294" s="77"/>
    </row>
    <row r="704295" spans="2:3" x14ac:dyDescent="0.25">
      <c r="B704295" s="78"/>
      <c r="C704295" s="77"/>
    </row>
    <row r="704296" spans="2:3" x14ac:dyDescent="0.25">
      <c r="B704296" s="78"/>
      <c r="C704296" s="77"/>
    </row>
    <row r="704297" spans="2:3" x14ac:dyDescent="0.25">
      <c r="B704297" s="78"/>
      <c r="C704297" s="77"/>
    </row>
    <row r="704298" spans="2:3" x14ac:dyDescent="0.25">
      <c r="B704298" s="78"/>
      <c r="C704298" s="77"/>
    </row>
    <row r="704299" spans="2:3" x14ac:dyDescent="0.25">
      <c r="B704299" s="78"/>
      <c r="C704299" s="77"/>
    </row>
    <row r="704300" spans="2:3" x14ac:dyDescent="0.25">
      <c r="B704300" s="78"/>
      <c r="C704300" s="77"/>
    </row>
    <row r="704301" spans="2:3" x14ac:dyDescent="0.25">
      <c r="B704301" s="78"/>
      <c r="C704301" s="77"/>
    </row>
    <row r="704302" spans="2:3" x14ac:dyDescent="0.25">
      <c r="B704302" s="78"/>
      <c r="C704302" s="77"/>
    </row>
    <row r="704303" spans="2:3" x14ac:dyDescent="0.25">
      <c r="B704303" s="78"/>
      <c r="C704303" s="77"/>
    </row>
    <row r="704304" spans="2:3" x14ac:dyDescent="0.25">
      <c r="B704304" s="78"/>
      <c r="C704304" s="77"/>
    </row>
    <row r="704414" spans="2:3" x14ac:dyDescent="0.25">
      <c r="B704414" s="78"/>
      <c r="C704414" s="77"/>
    </row>
    <row r="704415" spans="2:3" x14ac:dyDescent="0.25">
      <c r="B704415" s="78"/>
      <c r="C704415" s="77"/>
    </row>
    <row r="704416" spans="2:3" x14ac:dyDescent="0.25">
      <c r="B704416" s="78"/>
      <c r="C704416" s="77"/>
    </row>
    <row r="704417" spans="2:3" x14ac:dyDescent="0.25">
      <c r="B704417" s="78"/>
      <c r="C704417" s="77"/>
    </row>
    <row r="704418" spans="2:3" x14ac:dyDescent="0.25">
      <c r="B704418" s="78"/>
      <c r="C704418" s="77"/>
    </row>
    <row r="704419" spans="2:3" x14ac:dyDescent="0.25">
      <c r="B704419" s="78"/>
      <c r="C704419" s="77"/>
    </row>
    <row r="704420" spans="2:3" x14ac:dyDescent="0.25">
      <c r="B704420" s="78"/>
      <c r="C704420" s="77"/>
    </row>
    <row r="704421" spans="2:3" x14ac:dyDescent="0.25">
      <c r="B704421" s="78"/>
      <c r="C704421" s="77"/>
    </row>
    <row r="704422" spans="2:3" x14ac:dyDescent="0.25">
      <c r="B704422" s="78"/>
      <c r="C704422" s="77"/>
    </row>
    <row r="704423" spans="2:3" x14ac:dyDescent="0.25">
      <c r="B704423" s="78"/>
      <c r="C704423" s="77"/>
    </row>
    <row r="704424" spans="2:3" x14ac:dyDescent="0.25">
      <c r="B704424" s="78"/>
      <c r="C704424" s="77"/>
    </row>
    <row r="704425" spans="2:3" x14ac:dyDescent="0.25">
      <c r="B704425" s="78"/>
      <c r="C704425" s="77"/>
    </row>
    <row r="704426" spans="2:3" x14ac:dyDescent="0.25">
      <c r="B704426" s="78"/>
      <c r="C704426" s="77"/>
    </row>
    <row r="704536" spans="2:3" x14ac:dyDescent="0.25">
      <c r="B704536" s="78"/>
      <c r="C704536" s="77"/>
    </row>
    <row r="704537" spans="2:3" x14ac:dyDescent="0.25">
      <c r="B704537" s="78"/>
      <c r="C704537" s="77"/>
    </row>
    <row r="704538" spans="2:3" x14ac:dyDescent="0.25">
      <c r="B704538" s="78"/>
      <c r="C704538" s="77"/>
    </row>
    <row r="704539" spans="2:3" x14ac:dyDescent="0.25">
      <c r="B704539" s="78"/>
      <c r="C704539" s="77"/>
    </row>
    <row r="704540" spans="2:3" x14ac:dyDescent="0.25">
      <c r="B704540" s="78"/>
      <c r="C704540" s="77"/>
    </row>
    <row r="704541" spans="2:3" x14ac:dyDescent="0.25">
      <c r="B704541" s="78"/>
      <c r="C704541" s="77"/>
    </row>
    <row r="704542" spans="2:3" x14ac:dyDescent="0.25">
      <c r="B704542" s="78"/>
      <c r="C704542" s="77"/>
    </row>
    <row r="704543" spans="2:3" x14ac:dyDescent="0.25">
      <c r="B704543" s="78"/>
      <c r="C704543" s="77"/>
    </row>
    <row r="704544" spans="2:3" x14ac:dyDescent="0.25">
      <c r="B704544" s="78"/>
      <c r="C704544" s="77"/>
    </row>
    <row r="704545" spans="2:3" x14ac:dyDescent="0.25">
      <c r="B704545" s="78"/>
      <c r="C704545" s="77"/>
    </row>
    <row r="704546" spans="2:3" x14ac:dyDescent="0.25">
      <c r="B704546" s="78"/>
      <c r="C704546" s="77"/>
    </row>
    <row r="704547" spans="2:3" x14ac:dyDescent="0.25">
      <c r="B704547" s="78"/>
      <c r="C704547" s="77"/>
    </row>
    <row r="704548" spans="2:3" x14ac:dyDescent="0.25">
      <c r="B704548" s="78"/>
      <c r="C704548" s="77"/>
    </row>
    <row r="704658" spans="2:3" x14ac:dyDescent="0.25">
      <c r="B704658" s="78"/>
      <c r="C704658" s="77"/>
    </row>
    <row r="704659" spans="2:3" x14ac:dyDescent="0.25">
      <c r="B704659" s="78"/>
      <c r="C704659" s="77"/>
    </row>
    <row r="704660" spans="2:3" x14ac:dyDescent="0.25">
      <c r="B704660" s="78"/>
      <c r="C704660" s="77"/>
    </row>
    <row r="704661" spans="2:3" x14ac:dyDescent="0.25">
      <c r="B704661" s="78"/>
      <c r="C704661" s="77"/>
    </row>
    <row r="704662" spans="2:3" x14ac:dyDescent="0.25">
      <c r="B704662" s="78"/>
      <c r="C704662" s="77"/>
    </row>
    <row r="704663" spans="2:3" x14ac:dyDescent="0.25">
      <c r="B704663" s="78"/>
      <c r="C704663" s="77"/>
    </row>
    <row r="704664" spans="2:3" x14ac:dyDescent="0.25">
      <c r="B704664" s="78"/>
      <c r="C704664" s="77"/>
    </row>
    <row r="704665" spans="2:3" x14ac:dyDescent="0.25">
      <c r="B704665" s="78"/>
      <c r="C704665" s="77"/>
    </row>
    <row r="704666" spans="2:3" x14ac:dyDescent="0.25">
      <c r="B704666" s="78"/>
      <c r="C704666" s="77"/>
    </row>
    <row r="704667" spans="2:3" x14ac:dyDescent="0.25">
      <c r="B704667" s="78"/>
      <c r="C704667" s="77"/>
    </row>
    <row r="704668" spans="2:3" x14ac:dyDescent="0.25">
      <c r="B704668" s="78"/>
      <c r="C704668" s="77"/>
    </row>
    <row r="704669" spans="2:3" x14ac:dyDescent="0.25">
      <c r="B704669" s="78"/>
      <c r="C704669" s="77"/>
    </row>
    <row r="704670" spans="2:3" x14ac:dyDescent="0.25">
      <c r="B704670" s="78"/>
      <c r="C704670" s="77"/>
    </row>
    <row r="704780" spans="2:3" x14ac:dyDescent="0.25">
      <c r="B704780" s="78"/>
      <c r="C704780" s="77"/>
    </row>
    <row r="704781" spans="2:3" x14ac:dyDescent="0.25">
      <c r="B704781" s="78"/>
      <c r="C704781" s="77"/>
    </row>
    <row r="704782" spans="2:3" x14ac:dyDescent="0.25">
      <c r="B704782" s="78"/>
      <c r="C704782" s="77"/>
    </row>
    <row r="704783" spans="2:3" x14ac:dyDescent="0.25">
      <c r="B704783" s="78"/>
      <c r="C704783" s="77"/>
    </row>
    <row r="704784" spans="2:3" x14ac:dyDescent="0.25">
      <c r="B704784" s="78"/>
      <c r="C704784" s="77"/>
    </row>
    <row r="704785" spans="2:3" x14ac:dyDescent="0.25">
      <c r="B704785" s="78"/>
      <c r="C704785" s="77"/>
    </row>
    <row r="704786" spans="2:3" x14ac:dyDescent="0.25">
      <c r="B704786" s="78"/>
      <c r="C704786" s="77"/>
    </row>
    <row r="704787" spans="2:3" x14ac:dyDescent="0.25">
      <c r="B704787" s="78"/>
      <c r="C704787" s="77"/>
    </row>
    <row r="704788" spans="2:3" x14ac:dyDescent="0.25">
      <c r="B704788" s="78"/>
      <c r="C704788" s="77"/>
    </row>
    <row r="704789" spans="2:3" x14ac:dyDescent="0.25">
      <c r="B704789" s="78"/>
      <c r="C704789" s="77"/>
    </row>
    <row r="704790" spans="2:3" x14ac:dyDescent="0.25">
      <c r="B704790" s="78"/>
      <c r="C704790" s="77"/>
    </row>
    <row r="704791" spans="2:3" x14ac:dyDescent="0.25">
      <c r="B704791" s="78"/>
      <c r="C704791" s="77"/>
    </row>
    <row r="704792" spans="2:3" x14ac:dyDescent="0.25">
      <c r="B704792" s="78"/>
      <c r="C704792" s="77"/>
    </row>
    <row r="704902" spans="2:3" x14ac:dyDescent="0.25">
      <c r="B704902" s="78"/>
      <c r="C704902" s="77"/>
    </row>
    <row r="704903" spans="2:3" x14ac:dyDescent="0.25">
      <c r="B704903" s="78"/>
      <c r="C704903" s="77"/>
    </row>
    <row r="704904" spans="2:3" x14ac:dyDescent="0.25">
      <c r="B704904" s="78"/>
      <c r="C704904" s="77"/>
    </row>
    <row r="704905" spans="2:3" x14ac:dyDescent="0.25">
      <c r="B704905" s="78"/>
      <c r="C704905" s="77"/>
    </row>
    <row r="704906" spans="2:3" x14ac:dyDescent="0.25">
      <c r="B704906" s="78"/>
      <c r="C704906" s="77"/>
    </row>
    <row r="704907" spans="2:3" x14ac:dyDescent="0.25">
      <c r="B704907" s="78"/>
      <c r="C704907" s="77"/>
    </row>
    <row r="704908" spans="2:3" x14ac:dyDescent="0.25">
      <c r="B704908" s="78"/>
      <c r="C704908" s="77"/>
    </row>
    <row r="704909" spans="2:3" x14ac:dyDescent="0.25">
      <c r="B704909" s="78"/>
      <c r="C704909" s="77"/>
    </row>
    <row r="704910" spans="2:3" x14ac:dyDescent="0.25">
      <c r="B704910" s="78"/>
      <c r="C704910" s="77"/>
    </row>
    <row r="704911" spans="2:3" x14ac:dyDescent="0.25">
      <c r="B704911" s="78"/>
      <c r="C704911" s="77"/>
    </row>
    <row r="704912" spans="2:3" x14ac:dyDescent="0.25">
      <c r="B704912" s="78"/>
      <c r="C704912" s="77"/>
    </row>
    <row r="704913" spans="2:3" x14ac:dyDescent="0.25">
      <c r="B704913" s="78"/>
      <c r="C704913" s="77"/>
    </row>
    <row r="704914" spans="2:3" x14ac:dyDescent="0.25">
      <c r="B704914" s="78"/>
      <c r="C704914" s="77"/>
    </row>
    <row r="705024" spans="2:3" x14ac:dyDescent="0.25">
      <c r="B705024" s="78"/>
      <c r="C705024" s="77"/>
    </row>
    <row r="705025" spans="2:3" x14ac:dyDescent="0.25">
      <c r="B705025" s="78"/>
      <c r="C705025" s="77"/>
    </row>
    <row r="705026" spans="2:3" x14ac:dyDescent="0.25">
      <c r="B705026" s="78"/>
      <c r="C705026" s="77"/>
    </row>
    <row r="705027" spans="2:3" x14ac:dyDescent="0.25">
      <c r="B705027" s="78"/>
      <c r="C705027" s="77"/>
    </row>
    <row r="705028" spans="2:3" x14ac:dyDescent="0.25">
      <c r="B705028" s="78"/>
      <c r="C705028" s="77"/>
    </row>
    <row r="705029" spans="2:3" x14ac:dyDescent="0.25">
      <c r="B705029" s="78"/>
      <c r="C705029" s="77"/>
    </row>
    <row r="705030" spans="2:3" x14ac:dyDescent="0.25">
      <c r="B705030" s="78"/>
      <c r="C705030" s="77"/>
    </row>
    <row r="705031" spans="2:3" x14ac:dyDescent="0.25">
      <c r="B705031" s="78"/>
      <c r="C705031" s="77"/>
    </row>
    <row r="705032" spans="2:3" x14ac:dyDescent="0.25">
      <c r="B705032" s="78"/>
      <c r="C705032" s="77"/>
    </row>
    <row r="705033" spans="2:3" x14ac:dyDescent="0.25">
      <c r="B705033" s="78"/>
      <c r="C705033" s="77"/>
    </row>
    <row r="705034" spans="2:3" x14ac:dyDescent="0.25">
      <c r="B705034" s="78"/>
      <c r="C705034" s="77"/>
    </row>
    <row r="705035" spans="2:3" x14ac:dyDescent="0.25">
      <c r="B705035" s="78"/>
      <c r="C705035" s="77"/>
    </row>
    <row r="705036" spans="2:3" x14ac:dyDescent="0.25">
      <c r="B705036" s="78"/>
      <c r="C705036" s="77"/>
    </row>
    <row r="705146" spans="2:3" x14ac:dyDescent="0.25">
      <c r="B705146" s="78"/>
      <c r="C705146" s="77"/>
    </row>
    <row r="705147" spans="2:3" x14ac:dyDescent="0.25">
      <c r="B705147" s="78"/>
      <c r="C705147" s="77"/>
    </row>
    <row r="705148" spans="2:3" x14ac:dyDescent="0.25">
      <c r="B705148" s="78"/>
      <c r="C705148" s="77"/>
    </row>
    <row r="705149" spans="2:3" x14ac:dyDescent="0.25">
      <c r="B705149" s="78"/>
      <c r="C705149" s="77"/>
    </row>
    <row r="705150" spans="2:3" x14ac:dyDescent="0.25">
      <c r="B705150" s="78"/>
      <c r="C705150" s="77"/>
    </row>
    <row r="705151" spans="2:3" x14ac:dyDescent="0.25">
      <c r="B705151" s="78"/>
      <c r="C705151" s="77"/>
    </row>
    <row r="705152" spans="2:3" x14ac:dyDescent="0.25">
      <c r="B705152" s="78"/>
      <c r="C705152" s="77"/>
    </row>
    <row r="705153" spans="2:3" x14ac:dyDescent="0.25">
      <c r="B705153" s="78"/>
      <c r="C705153" s="77"/>
    </row>
    <row r="705154" spans="2:3" x14ac:dyDescent="0.25">
      <c r="B705154" s="78"/>
      <c r="C705154" s="77"/>
    </row>
    <row r="705155" spans="2:3" x14ac:dyDescent="0.25">
      <c r="B705155" s="78"/>
      <c r="C705155" s="77"/>
    </row>
    <row r="705156" spans="2:3" x14ac:dyDescent="0.25">
      <c r="B705156" s="78"/>
      <c r="C705156" s="77"/>
    </row>
    <row r="705157" spans="2:3" x14ac:dyDescent="0.25">
      <c r="B705157" s="78"/>
      <c r="C705157" s="77"/>
    </row>
    <row r="705158" spans="2:3" x14ac:dyDescent="0.25">
      <c r="B705158" s="78"/>
      <c r="C705158" s="77"/>
    </row>
    <row r="705268" spans="2:3" x14ac:dyDescent="0.25">
      <c r="B705268" s="78"/>
      <c r="C705268" s="77"/>
    </row>
    <row r="705269" spans="2:3" x14ac:dyDescent="0.25">
      <c r="B705269" s="78"/>
      <c r="C705269" s="77"/>
    </row>
    <row r="705270" spans="2:3" x14ac:dyDescent="0.25">
      <c r="B705270" s="78"/>
      <c r="C705270" s="77"/>
    </row>
    <row r="705271" spans="2:3" x14ac:dyDescent="0.25">
      <c r="B705271" s="78"/>
      <c r="C705271" s="77"/>
    </row>
    <row r="705272" spans="2:3" x14ac:dyDescent="0.25">
      <c r="B705272" s="78"/>
      <c r="C705272" s="77"/>
    </row>
    <row r="705273" spans="2:3" x14ac:dyDescent="0.25">
      <c r="B705273" s="78"/>
      <c r="C705273" s="77"/>
    </row>
    <row r="705274" spans="2:3" x14ac:dyDescent="0.25">
      <c r="B705274" s="78"/>
      <c r="C705274" s="77"/>
    </row>
    <row r="705275" spans="2:3" x14ac:dyDescent="0.25">
      <c r="B705275" s="78"/>
      <c r="C705275" s="77"/>
    </row>
    <row r="705276" spans="2:3" x14ac:dyDescent="0.25">
      <c r="B705276" s="78"/>
      <c r="C705276" s="77"/>
    </row>
    <row r="705277" spans="2:3" x14ac:dyDescent="0.25">
      <c r="B705277" s="78"/>
      <c r="C705277" s="77"/>
    </row>
    <row r="705278" spans="2:3" x14ac:dyDescent="0.25">
      <c r="B705278" s="78"/>
      <c r="C705278" s="77"/>
    </row>
    <row r="705279" spans="2:3" x14ac:dyDescent="0.25">
      <c r="B705279" s="78"/>
      <c r="C705279" s="77"/>
    </row>
    <row r="705280" spans="2:3" x14ac:dyDescent="0.25">
      <c r="B705280" s="78"/>
      <c r="C705280" s="77"/>
    </row>
    <row r="705390" spans="2:3" x14ac:dyDescent="0.25">
      <c r="B705390" s="78"/>
      <c r="C705390" s="77"/>
    </row>
    <row r="705391" spans="2:3" x14ac:dyDescent="0.25">
      <c r="B705391" s="78"/>
      <c r="C705391" s="77"/>
    </row>
    <row r="705392" spans="2:3" x14ac:dyDescent="0.25">
      <c r="B705392" s="78"/>
      <c r="C705392" s="77"/>
    </row>
    <row r="705393" spans="2:3" x14ac:dyDescent="0.25">
      <c r="B705393" s="78"/>
      <c r="C705393" s="77"/>
    </row>
    <row r="705394" spans="2:3" x14ac:dyDescent="0.25">
      <c r="B705394" s="78"/>
      <c r="C705394" s="77"/>
    </row>
    <row r="705395" spans="2:3" x14ac:dyDescent="0.25">
      <c r="B705395" s="78"/>
      <c r="C705395" s="77"/>
    </row>
    <row r="705396" spans="2:3" x14ac:dyDescent="0.25">
      <c r="B705396" s="78"/>
      <c r="C705396" s="77"/>
    </row>
    <row r="705397" spans="2:3" x14ac:dyDescent="0.25">
      <c r="B705397" s="78"/>
      <c r="C705397" s="77"/>
    </row>
    <row r="705398" spans="2:3" x14ac:dyDescent="0.25">
      <c r="B705398" s="78"/>
      <c r="C705398" s="77"/>
    </row>
    <row r="705399" spans="2:3" x14ac:dyDescent="0.25">
      <c r="B705399" s="78"/>
      <c r="C705399" s="77"/>
    </row>
    <row r="705400" spans="2:3" x14ac:dyDescent="0.25">
      <c r="B705400" s="78"/>
      <c r="C705400" s="77"/>
    </row>
    <row r="705401" spans="2:3" x14ac:dyDescent="0.25">
      <c r="B705401" s="78"/>
      <c r="C705401" s="77"/>
    </row>
    <row r="705402" spans="2:3" x14ac:dyDescent="0.25">
      <c r="B705402" s="78"/>
      <c r="C705402" s="77"/>
    </row>
    <row r="705512" spans="2:3" x14ac:dyDescent="0.25">
      <c r="B705512" s="78"/>
      <c r="C705512" s="77"/>
    </row>
    <row r="705513" spans="2:3" x14ac:dyDescent="0.25">
      <c r="B705513" s="78"/>
      <c r="C705513" s="77"/>
    </row>
    <row r="705514" spans="2:3" x14ac:dyDescent="0.25">
      <c r="B705514" s="78"/>
      <c r="C705514" s="77"/>
    </row>
    <row r="705515" spans="2:3" x14ac:dyDescent="0.25">
      <c r="B705515" s="78"/>
      <c r="C705515" s="77"/>
    </row>
    <row r="705516" spans="2:3" x14ac:dyDescent="0.25">
      <c r="B705516" s="78"/>
      <c r="C705516" s="77"/>
    </row>
    <row r="705517" spans="2:3" x14ac:dyDescent="0.25">
      <c r="B705517" s="78"/>
      <c r="C705517" s="77"/>
    </row>
    <row r="705518" spans="2:3" x14ac:dyDescent="0.25">
      <c r="B705518" s="78"/>
      <c r="C705518" s="77"/>
    </row>
    <row r="705519" spans="2:3" x14ac:dyDescent="0.25">
      <c r="B705519" s="78"/>
      <c r="C705519" s="77"/>
    </row>
    <row r="705520" spans="2:3" x14ac:dyDescent="0.25">
      <c r="B705520" s="78"/>
      <c r="C705520" s="77"/>
    </row>
    <row r="705521" spans="2:3" x14ac:dyDescent="0.25">
      <c r="B705521" s="78"/>
      <c r="C705521" s="77"/>
    </row>
    <row r="705522" spans="2:3" x14ac:dyDescent="0.25">
      <c r="B705522" s="78"/>
      <c r="C705522" s="77"/>
    </row>
    <row r="705523" spans="2:3" x14ac:dyDescent="0.25">
      <c r="B705523" s="78"/>
      <c r="C705523" s="77"/>
    </row>
    <row r="705524" spans="2:3" x14ac:dyDescent="0.25">
      <c r="B705524" s="78"/>
      <c r="C705524" s="77"/>
    </row>
    <row r="705634" spans="2:3" x14ac:dyDescent="0.25">
      <c r="B705634" s="78"/>
      <c r="C705634" s="77"/>
    </row>
    <row r="705635" spans="2:3" x14ac:dyDescent="0.25">
      <c r="B705635" s="78"/>
      <c r="C705635" s="77"/>
    </row>
    <row r="705636" spans="2:3" x14ac:dyDescent="0.25">
      <c r="B705636" s="78"/>
      <c r="C705636" s="77"/>
    </row>
    <row r="705637" spans="2:3" x14ac:dyDescent="0.25">
      <c r="B705637" s="78"/>
      <c r="C705637" s="77"/>
    </row>
    <row r="705638" spans="2:3" x14ac:dyDescent="0.25">
      <c r="B705638" s="78"/>
      <c r="C705638" s="77"/>
    </row>
    <row r="705639" spans="2:3" x14ac:dyDescent="0.25">
      <c r="B705639" s="78"/>
      <c r="C705639" s="77"/>
    </row>
    <row r="705640" spans="2:3" x14ac:dyDescent="0.25">
      <c r="B705640" s="78"/>
      <c r="C705640" s="77"/>
    </row>
    <row r="705641" spans="2:3" x14ac:dyDescent="0.25">
      <c r="B705641" s="78"/>
      <c r="C705641" s="77"/>
    </row>
    <row r="705642" spans="2:3" x14ac:dyDescent="0.25">
      <c r="B705642" s="78"/>
      <c r="C705642" s="77"/>
    </row>
    <row r="705643" spans="2:3" x14ac:dyDescent="0.25">
      <c r="B705643" s="78"/>
      <c r="C705643" s="77"/>
    </row>
    <row r="705644" spans="2:3" x14ac:dyDescent="0.25">
      <c r="B705644" s="78"/>
      <c r="C705644" s="77"/>
    </row>
    <row r="705645" spans="2:3" x14ac:dyDescent="0.25">
      <c r="B705645" s="78"/>
      <c r="C705645" s="77"/>
    </row>
    <row r="705646" spans="2:3" x14ac:dyDescent="0.25">
      <c r="B705646" s="78"/>
      <c r="C705646" s="77"/>
    </row>
    <row r="705756" spans="2:3" x14ac:dyDescent="0.25">
      <c r="B705756" s="78"/>
      <c r="C705756" s="77"/>
    </row>
    <row r="705757" spans="2:3" x14ac:dyDescent="0.25">
      <c r="B705757" s="78"/>
      <c r="C705757" s="77"/>
    </row>
    <row r="705758" spans="2:3" x14ac:dyDescent="0.25">
      <c r="B705758" s="78"/>
      <c r="C705758" s="77"/>
    </row>
    <row r="705759" spans="2:3" x14ac:dyDescent="0.25">
      <c r="B705759" s="78"/>
      <c r="C705759" s="77"/>
    </row>
    <row r="705760" spans="2:3" x14ac:dyDescent="0.25">
      <c r="B705760" s="78"/>
      <c r="C705760" s="77"/>
    </row>
    <row r="705761" spans="2:3" x14ac:dyDescent="0.25">
      <c r="B705761" s="78"/>
      <c r="C705761" s="77"/>
    </row>
    <row r="705762" spans="2:3" x14ac:dyDescent="0.25">
      <c r="B705762" s="78"/>
      <c r="C705762" s="77"/>
    </row>
    <row r="705763" spans="2:3" x14ac:dyDescent="0.25">
      <c r="B705763" s="78"/>
      <c r="C705763" s="77"/>
    </row>
    <row r="705764" spans="2:3" x14ac:dyDescent="0.25">
      <c r="B705764" s="78"/>
      <c r="C705764" s="77"/>
    </row>
    <row r="705765" spans="2:3" x14ac:dyDescent="0.25">
      <c r="B705765" s="78"/>
      <c r="C705765" s="77"/>
    </row>
    <row r="705766" spans="2:3" x14ac:dyDescent="0.25">
      <c r="B705766" s="78"/>
      <c r="C705766" s="77"/>
    </row>
    <row r="705767" spans="2:3" x14ac:dyDescent="0.25">
      <c r="B705767" s="78"/>
      <c r="C705767" s="77"/>
    </row>
    <row r="705768" spans="2:3" x14ac:dyDescent="0.25">
      <c r="B705768" s="78"/>
      <c r="C705768" s="77"/>
    </row>
    <row r="705878" spans="2:3" x14ac:dyDescent="0.25">
      <c r="B705878" s="78"/>
      <c r="C705878" s="77"/>
    </row>
    <row r="705879" spans="2:3" x14ac:dyDescent="0.25">
      <c r="B705879" s="78"/>
      <c r="C705879" s="77"/>
    </row>
    <row r="705880" spans="2:3" x14ac:dyDescent="0.25">
      <c r="B705880" s="78"/>
      <c r="C705880" s="77"/>
    </row>
    <row r="705881" spans="2:3" x14ac:dyDescent="0.25">
      <c r="B705881" s="78"/>
      <c r="C705881" s="77"/>
    </row>
    <row r="705882" spans="2:3" x14ac:dyDescent="0.25">
      <c r="B705882" s="78"/>
      <c r="C705882" s="77"/>
    </row>
    <row r="705883" spans="2:3" x14ac:dyDescent="0.25">
      <c r="B705883" s="78"/>
      <c r="C705883" s="77"/>
    </row>
    <row r="705884" spans="2:3" x14ac:dyDescent="0.25">
      <c r="B705884" s="78"/>
      <c r="C705884" s="77"/>
    </row>
    <row r="705885" spans="2:3" x14ac:dyDescent="0.25">
      <c r="B705885" s="78"/>
      <c r="C705885" s="77"/>
    </row>
    <row r="705886" spans="2:3" x14ac:dyDescent="0.25">
      <c r="B705886" s="78"/>
      <c r="C705886" s="77"/>
    </row>
    <row r="705887" spans="2:3" x14ac:dyDescent="0.25">
      <c r="B705887" s="78"/>
      <c r="C705887" s="77"/>
    </row>
    <row r="705888" spans="2:3" x14ac:dyDescent="0.25">
      <c r="B705888" s="78"/>
      <c r="C705888" s="77"/>
    </row>
    <row r="705889" spans="2:3" x14ac:dyDescent="0.25">
      <c r="B705889" s="78"/>
      <c r="C705889" s="77"/>
    </row>
    <row r="705890" spans="2:3" x14ac:dyDescent="0.25">
      <c r="B705890" s="78"/>
      <c r="C705890" s="77"/>
    </row>
    <row r="706000" spans="2:3" x14ac:dyDescent="0.25">
      <c r="B706000" s="78"/>
      <c r="C706000" s="77"/>
    </row>
    <row r="706001" spans="2:3" x14ac:dyDescent="0.25">
      <c r="B706001" s="78"/>
      <c r="C706001" s="77"/>
    </row>
    <row r="706002" spans="2:3" x14ac:dyDescent="0.25">
      <c r="B706002" s="78"/>
      <c r="C706002" s="77"/>
    </row>
    <row r="706003" spans="2:3" x14ac:dyDescent="0.25">
      <c r="B706003" s="78"/>
      <c r="C706003" s="77"/>
    </row>
    <row r="706004" spans="2:3" x14ac:dyDescent="0.25">
      <c r="B706004" s="78"/>
      <c r="C706004" s="77"/>
    </row>
    <row r="706005" spans="2:3" x14ac:dyDescent="0.25">
      <c r="B706005" s="78"/>
      <c r="C706005" s="77"/>
    </row>
    <row r="706006" spans="2:3" x14ac:dyDescent="0.25">
      <c r="B706006" s="78"/>
      <c r="C706006" s="77"/>
    </row>
    <row r="706007" spans="2:3" x14ac:dyDescent="0.25">
      <c r="B706007" s="78"/>
      <c r="C706007" s="77"/>
    </row>
    <row r="706008" spans="2:3" x14ac:dyDescent="0.25">
      <c r="B706008" s="78"/>
      <c r="C706008" s="77"/>
    </row>
    <row r="706009" spans="2:3" x14ac:dyDescent="0.25">
      <c r="B706009" s="78"/>
      <c r="C706009" s="77"/>
    </row>
    <row r="706010" spans="2:3" x14ac:dyDescent="0.25">
      <c r="B706010" s="78"/>
      <c r="C706010" s="77"/>
    </row>
    <row r="706011" spans="2:3" x14ac:dyDescent="0.25">
      <c r="B706011" s="78"/>
      <c r="C706011" s="77"/>
    </row>
    <row r="706012" spans="2:3" x14ac:dyDescent="0.25">
      <c r="B706012" s="78"/>
      <c r="C706012" s="77"/>
    </row>
    <row r="706122" spans="2:3" x14ac:dyDescent="0.25">
      <c r="B706122" s="78"/>
      <c r="C706122" s="77"/>
    </row>
    <row r="706123" spans="2:3" x14ac:dyDescent="0.25">
      <c r="B706123" s="78"/>
      <c r="C706123" s="77"/>
    </row>
    <row r="706124" spans="2:3" x14ac:dyDescent="0.25">
      <c r="B706124" s="78"/>
      <c r="C706124" s="77"/>
    </row>
    <row r="706125" spans="2:3" x14ac:dyDescent="0.25">
      <c r="B706125" s="78"/>
      <c r="C706125" s="77"/>
    </row>
    <row r="706126" spans="2:3" x14ac:dyDescent="0.25">
      <c r="B706126" s="78"/>
      <c r="C706126" s="77"/>
    </row>
    <row r="706127" spans="2:3" x14ac:dyDescent="0.25">
      <c r="B706127" s="78"/>
      <c r="C706127" s="77"/>
    </row>
    <row r="706128" spans="2:3" x14ac:dyDescent="0.25">
      <c r="B706128" s="78"/>
      <c r="C706128" s="77"/>
    </row>
    <row r="706129" spans="2:3" x14ac:dyDescent="0.25">
      <c r="B706129" s="78"/>
      <c r="C706129" s="77"/>
    </row>
    <row r="706130" spans="2:3" x14ac:dyDescent="0.25">
      <c r="B706130" s="78"/>
      <c r="C706130" s="77"/>
    </row>
    <row r="706131" spans="2:3" x14ac:dyDescent="0.25">
      <c r="B706131" s="78"/>
      <c r="C706131" s="77"/>
    </row>
    <row r="706132" spans="2:3" x14ac:dyDescent="0.25">
      <c r="B706132" s="78"/>
      <c r="C706132" s="77"/>
    </row>
    <row r="706133" spans="2:3" x14ac:dyDescent="0.25">
      <c r="B706133" s="78"/>
      <c r="C706133" s="77"/>
    </row>
    <row r="706134" spans="2:3" x14ac:dyDescent="0.25">
      <c r="B706134" s="78"/>
      <c r="C706134" s="77"/>
    </row>
    <row r="706244" spans="2:3" x14ac:dyDescent="0.25">
      <c r="B706244" s="78"/>
      <c r="C706244" s="77"/>
    </row>
    <row r="706245" spans="2:3" x14ac:dyDescent="0.25">
      <c r="B706245" s="78"/>
      <c r="C706245" s="77"/>
    </row>
    <row r="706246" spans="2:3" x14ac:dyDescent="0.25">
      <c r="B706246" s="78"/>
      <c r="C706246" s="77"/>
    </row>
    <row r="706247" spans="2:3" x14ac:dyDescent="0.25">
      <c r="B706247" s="78"/>
      <c r="C706247" s="77"/>
    </row>
    <row r="706248" spans="2:3" x14ac:dyDescent="0.25">
      <c r="B706248" s="78"/>
      <c r="C706248" s="77"/>
    </row>
    <row r="706249" spans="2:3" x14ac:dyDescent="0.25">
      <c r="B706249" s="78"/>
      <c r="C706249" s="77"/>
    </row>
    <row r="706250" spans="2:3" x14ac:dyDescent="0.25">
      <c r="B706250" s="78"/>
      <c r="C706250" s="77"/>
    </row>
    <row r="706251" spans="2:3" x14ac:dyDescent="0.25">
      <c r="B706251" s="78"/>
      <c r="C706251" s="77"/>
    </row>
    <row r="706252" spans="2:3" x14ac:dyDescent="0.25">
      <c r="B706252" s="78"/>
      <c r="C706252" s="77"/>
    </row>
    <row r="706253" spans="2:3" x14ac:dyDescent="0.25">
      <c r="B706253" s="78"/>
      <c r="C706253" s="77"/>
    </row>
    <row r="706254" spans="2:3" x14ac:dyDescent="0.25">
      <c r="B706254" s="78"/>
      <c r="C706254" s="77"/>
    </row>
    <row r="706255" spans="2:3" x14ac:dyDescent="0.25">
      <c r="B706255" s="78"/>
      <c r="C706255" s="77"/>
    </row>
    <row r="706256" spans="2:3" x14ac:dyDescent="0.25">
      <c r="B706256" s="78"/>
      <c r="C706256" s="77"/>
    </row>
    <row r="706366" spans="2:3" x14ac:dyDescent="0.25">
      <c r="B706366" s="78"/>
      <c r="C706366" s="77"/>
    </row>
    <row r="706367" spans="2:3" x14ac:dyDescent="0.25">
      <c r="B706367" s="78"/>
      <c r="C706367" s="77"/>
    </row>
    <row r="706368" spans="2:3" x14ac:dyDescent="0.25">
      <c r="B706368" s="78"/>
      <c r="C706368" s="77"/>
    </row>
    <row r="706369" spans="2:3" x14ac:dyDescent="0.25">
      <c r="B706369" s="78"/>
      <c r="C706369" s="77"/>
    </row>
    <row r="706370" spans="2:3" x14ac:dyDescent="0.25">
      <c r="B706370" s="78"/>
      <c r="C706370" s="77"/>
    </row>
    <row r="706371" spans="2:3" x14ac:dyDescent="0.25">
      <c r="B706371" s="78"/>
      <c r="C706371" s="77"/>
    </row>
    <row r="706372" spans="2:3" x14ac:dyDescent="0.25">
      <c r="B706372" s="78"/>
      <c r="C706372" s="77"/>
    </row>
    <row r="706373" spans="2:3" x14ac:dyDescent="0.25">
      <c r="B706373" s="78"/>
      <c r="C706373" s="77"/>
    </row>
    <row r="706374" spans="2:3" x14ac:dyDescent="0.25">
      <c r="B706374" s="78"/>
      <c r="C706374" s="77"/>
    </row>
    <row r="706375" spans="2:3" x14ac:dyDescent="0.25">
      <c r="B706375" s="78"/>
      <c r="C706375" s="77"/>
    </row>
    <row r="706376" spans="2:3" x14ac:dyDescent="0.25">
      <c r="B706376" s="78"/>
      <c r="C706376" s="77"/>
    </row>
    <row r="706377" spans="2:3" x14ac:dyDescent="0.25">
      <c r="B706377" s="78"/>
      <c r="C706377" s="77"/>
    </row>
    <row r="706378" spans="2:3" x14ac:dyDescent="0.25">
      <c r="B706378" s="78"/>
      <c r="C706378" s="77"/>
    </row>
    <row r="706488" spans="2:3" x14ac:dyDescent="0.25">
      <c r="B706488" s="78"/>
      <c r="C706488" s="77"/>
    </row>
    <row r="706489" spans="2:3" x14ac:dyDescent="0.25">
      <c r="B706489" s="78"/>
      <c r="C706489" s="77"/>
    </row>
    <row r="706490" spans="2:3" x14ac:dyDescent="0.25">
      <c r="B706490" s="78"/>
      <c r="C706490" s="77"/>
    </row>
    <row r="706491" spans="2:3" x14ac:dyDescent="0.25">
      <c r="B706491" s="78"/>
      <c r="C706491" s="77"/>
    </row>
    <row r="706492" spans="2:3" x14ac:dyDescent="0.25">
      <c r="B706492" s="78"/>
      <c r="C706492" s="77"/>
    </row>
    <row r="706493" spans="2:3" x14ac:dyDescent="0.25">
      <c r="B706493" s="78"/>
      <c r="C706493" s="77"/>
    </row>
    <row r="706494" spans="2:3" x14ac:dyDescent="0.25">
      <c r="B706494" s="78"/>
      <c r="C706494" s="77"/>
    </row>
    <row r="706495" spans="2:3" x14ac:dyDescent="0.25">
      <c r="B706495" s="78"/>
      <c r="C706495" s="77"/>
    </row>
    <row r="706496" spans="2:3" x14ac:dyDescent="0.25">
      <c r="B706496" s="78"/>
      <c r="C706496" s="77"/>
    </row>
    <row r="706497" spans="2:3" x14ac:dyDescent="0.25">
      <c r="B706497" s="78"/>
      <c r="C706497" s="77"/>
    </row>
    <row r="706498" spans="2:3" x14ac:dyDescent="0.25">
      <c r="B706498" s="78"/>
      <c r="C706498" s="77"/>
    </row>
    <row r="706499" spans="2:3" x14ac:dyDescent="0.25">
      <c r="B706499" s="78"/>
      <c r="C706499" s="77"/>
    </row>
    <row r="706500" spans="2:3" x14ac:dyDescent="0.25">
      <c r="B706500" s="78"/>
      <c r="C706500" s="77"/>
    </row>
    <row r="706610" spans="2:3" x14ac:dyDescent="0.25">
      <c r="B706610" s="78"/>
      <c r="C706610" s="77"/>
    </row>
    <row r="706611" spans="2:3" x14ac:dyDescent="0.25">
      <c r="B706611" s="78"/>
      <c r="C706611" s="77"/>
    </row>
    <row r="706612" spans="2:3" x14ac:dyDescent="0.25">
      <c r="B706612" s="78"/>
      <c r="C706612" s="77"/>
    </row>
    <row r="706613" spans="2:3" x14ac:dyDescent="0.25">
      <c r="B706613" s="78"/>
      <c r="C706613" s="77"/>
    </row>
    <row r="706614" spans="2:3" x14ac:dyDescent="0.25">
      <c r="B706614" s="78"/>
      <c r="C706614" s="77"/>
    </row>
    <row r="706615" spans="2:3" x14ac:dyDescent="0.25">
      <c r="B706615" s="78"/>
      <c r="C706615" s="77"/>
    </row>
    <row r="706616" spans="2:3" x14ac:dyDescent="0.25">
      <c r="B706616" s="78"/>
      <c r="C706616" s="77"/>
    </row>
    <row r="706617" spans="2:3" x14ac:dyDescent="0.25">
      <c r="B706617" s="78"/>
      <c r="C706617" s="77"/>
    </row>
    <row r="706618" spans="2:3" x14ac:dyDescent="0.25">
      <c r="B706618" s="78"/>
      <c r="C706618" s="77"/>
    </row>
    <row r="706619" spans="2:3" x14ac:dyDescent="0.25">
      <c r="B706619" s="78"/>
      <c r="C706619" s="77"/>
    </row>
    <row r="706620" spans="2:3" x14ac:dyDescent="0.25">
      <c r="B706620" s="78"/>
      <c r="C706620" s="77"/>
    </row>
    <row r="706621" spans="2:3" x14ac:dyDescent="0.25">
      <c r="B706621" s="78"/>
      <c r="C706621" s="77"/>
    </row>
    <row r="706622" spans="2:3" x14ac:dyDescent="0.25">
      <c r="B706622" s="78"/>
      <c r="C706622" s="77"/>
    </row>
    <row r="706732" spans="2:3" x14ac:dyDescent="0.25">
      <c r="B706732" s="78"/>
      <c r="C706732" s="77"/>
    </row>
    <row r="706733" spans="2:3" x14ac:dyDescent="0.25">
      <c r="B706733" s="78"/>
      <c r="C706733" s="77"/>
    </row>
    <row r="706734" spans="2:3" x14ac:dyDescent="0.25">
      <c r="B706734" s="78"/>
      <c r="C706734" s="77"/>
    </row>
    <row r="706735" spans="2:3" x14ac:dyDescent="0.25">
      <c r="B706735" s="78"/>
      <c r="C706735" s="77"/>
    </row>
    <row r="706736" spans="2:3" x14ac:dyDescent="0.25">
      <c r="B706736" s="78"/>
      <c r="C706736" s="77"/>
    </row>
    <row r="706737" spans="2:3" x14ac:dyDescent="0.25">
      <c r="B706737" s="78"/>
      <c r="C706737" s="77"/>
    </row>
    <row r="706738" spans="2:3" x14ac:dyDescent="0.25">
      <c r="B706738" s="78"/>
      <c r="C706738" s="77"/>
    </row>
    <row r="706739" spans="2:3" x14ac:dyDescent="0.25">
      <c r="B706739" s="78"/>
      <c r="C706739" s="77"/>
    </row>
    <row r="706740" spans="2:3" x14ac:dyDescent="0.25">
      <c r="B706740" s="78"/>
      <c r="C706740" s="77"/>
    </row>
    <row r="706741" spans="2:3" x14ac:dyDescent="0.25">
      <c r="B706741" s="78"/>
      <c r="C706741" s="77"/>
    </row>
    <row r="706742" spans="2:3" x14ac:dyDescent="0.25">
      <c r="B706742" s="78"/>
      <c r="C706742" s="77"/>
    </row>
    <row r="706743" spans="2:3" x14ac:dyDescent="0.25">
      <c r="B706743" s="78"/>
      <c r="C706743" s="77"/>
    </row>
    <row r="706744" spans="2:3" x14ac:dyDescent="0.25">
      <c r="B706744" s="78"/>
      <c r="C706744" s="77"/>
    </row>
    <row r="706854" spans="2:3" x14ac:dyDescent="0.25">
      <c r="B706854" s="78"/>
      <c r="C706854" s="77"/>
    </row>
    <row r="706855" spans="2:3" x14ac:dyDescent="0.25">
      <c r="B706855" s="78"/>
      <c r="C706855" s="77"/>
    </row>
    <row r="706856" spans="2:3" x14ac:dyDescent="0.25">
      <c r="B706856" s="78"/>
      <c r="C706856" s="77"/>
    </row>
    <row r="706857" spans="2:3" x14ac:dyDescent="0.25">
      <c r="B706857" s="78"/>
      <c r="C706857" s="77"/>
    </row>
    <row r="706858" spans="2:3" x14ac:dyDescent="0.25">
      <c r="B706858" s="78"/>
      <c r="C706858" s="77"/>
    </row>
    <row r="706859" spans="2:3" x14ac:dyDescent="0.25">
      <c r="B706859" s="78"/>
      <c r="C706859" s="77"/>
    </row>
    <row r="706860" spans="2:3" x14ac:dyDescent="0.25">
      <c r="B706860" s="78"/>
      <c r="C706860" s="77"/>
    </row>
    <row r="706861" spans="2:3" x14ac:dyDescent="0.25">
      <c r="B706861" s="78"/>
      <c r="C706861" s="77"/>
    </row>
    <row r="706862" spans="2:3" x14ac:dyDescent="0.25">
      <c r="B706862" s="78"/>
      <c r="C706862" s="77"/>
    </row>
    <row r="706863" spans="2:3" x14ac:dyDescent="0.25">
      <c r="B706863" s="78"/>
      <c r="C706863" s="77"/>
    </row>
    <row r="706864" spans="2:3" x14ac:dyDescent="0.25">
      <c r="B706864" s="78"/>
      <c r="C706864" s="77"/>
    </row>
    <row r="706865" spans="2:3" x14ac:dyDescent="0.25">
      <c r="B706865" s="78"/>
      <c r="C706865" s="77"/>
    </row>
    <row r="706866" spans="2:3" x14ac:dyDescent="0.25">
      <c r="B706866" s="78"/>
      <c r="C706866" s="77"/>
    </row>
    <row r="706976" spans="2:3" x14ac:dyDescent="0.25">
      <c r="B706976" s="78"/>
      <c r="C706976" s="77"/>
    </row>
    <row r="706977" spans="2:3" x14ac:dyDescent="0.25">
      <c r="B706977" s="78"/>
      <c r="C706977" s="77"/>
    </row>
    <row r="706978" spans="2:3" x14ac:dyDescent="0.25">
      <c r="B706978" s="78"/>
      <c r="C706978" s="77"/>
    </row>
    <row r="706979" spans="2:3" x14ac:dyDescent="0.25">
      <c r="B706979" s="78"/>
      <c r="C706979" s="77"/>
    </row>
    <row r="706980" spans="2:3" x14ac:dyDescent="0.25">
      <c r="B706980" s="78"/>
      <c r="C706980" s="77"/>
    </row>
    <row r="706981" spans="2:3" x14ac:dyDescent="0.25">
      <c r="B706981" s="78"/>
      <c r="C706981" s="77"/>
    </row>
    <row r="706982" spans="2:3" x14ac:dyDescent="0.25">
      <c r="B706982" s="78"/>
      <c r="C706982" s="77"/>
    </row>
    <row r="706983" spans="2:3" x14ac:dyDescent="0.25">
      <c r="B706983" s="78"/>
      <c r="C706983" s="77"/>
    </row>
    <row r="706984" spans="2:3" x14ac:dyDescent="0.25">
      <c r="B706984" s="78"/>
      <c r="C706984" s="77"/>
    </row>
    <row r="706985" spans="2:3" x14ac:dyDescent="0.25">
      <c r="B706985" s="78"/>
      <c r="C706985" s="77"/>
    </row>
    <row r="706986" spans="2:3" x14ac:dyDescent="0.25">
      <c r="B706986" s="78"/>
      <c r="C706986" s="77"/>
    </row>
    <row r="706987" spans="2:3" x14ac:dyDescent="0.25">
      <c r="B706987" s="78"/>
      <c r="C706987" s="77"/>
    </row>
    <row r="706988" spans="2:3" x14ac:dyDescent="0.25">
      <c r="B706988" s="78"/>
      <c r="C706988" s="77"/>
    </row>
    <row r="707098" spans="2:3" x14ac:dyDescent="0.25">
      <c r="B707098" s="78"/>
      <c r="C707098" s="77"/>
    </row>
    <row r="707099" spans="2:3" x14ac:dyDescent="0.25">
      <c r="B707099" s="78"/>
      <c r="C707099" s="77"/>
    </row>
    <row r="707100" spans="2:3" x14ac:dyDescent="0.25">
      <c r="B707100" s="78"/>
      <c r="C707100" s="77"/>
    </row>
    <row r="707101" spans="2:3" x14ac:dyDescent="0.25">
      <c r="B707101" s="78"/>
      <c r="C707101" s="77"/>
    </row>
    <row r="707102" spans="2:3" x14ac:dyDescent="0.25">
      <c r="B707102" s="78"/>
      <c r="C707102" s="77"/>
    </row>
    <row r="707103" spans="2:3" x14ac:dyDescent="0.25">
      <c r="B707103" s="78"/>
      <c r="C707103" s="77"/>
    </row>
    <row r="707104" spans="2:3" x14ac:dyDescent="0.25">
      <c r="B707104" s="78"/>
      <c r="C707104" s="77"/>
    </row>
    <row r="707105" spans="2:3" x14ac:dyDescent="0.25">
      <c r="B707105" s="78"/>
      <c r="C707105" s="77"/>
    </row>
    <row r="707106" spans="2:3" x14ac:dyDescent="0.25">
      <c r="B707106" s="78"/>
      <c r="C707106" s="77"/>
    </row>
    <row r="707107" spans="2:3" x14ac:dyDescent="0.25">
      <c r="B707107" s="78"/>
      <c r="C707107" s="77"/>
    </row>
    <row r="707108" spans="2:3" x14ac:dyDescent="0.25">
      <c r="B707108" s="78"/>
      <c r="C707108" s="77"/>
    </row>
    <row r="707109" spans="2:3" x14ac:dyDescent="0.25">
      <c r="B707109" s="78"/>
      <c r="C707109" s="77"/>
    </row>
    <row r="707110" spans="2:3" x14ac:dyDescent="0.25">
      <c r="B707110" s="78"/>
      <c r="C707110" s="77"/>
    </row>
    <row r="707220" spans="2:3" x14ac:dyDescent="0.25">
      <c r="B707220" s="78"/>
      <c r="C707220" s="77"/>
    </row>
    <row r="707221" spans="2:3" x14ac:dyDescent="0.25">
      <c r="B707221" s="78"/>
      <c r="C707221" s="77"/>
    </row>
    <row r="707222" spans="2:3" x14ac:dyDescent="0.25">
      <c r="B707222" s="78"/>
      <c r="C707222" s="77"/>
    </row>
    <row r="707223" spans="2:3" x14ac:dyDescent="0.25">
      <c r="B707223" s="78"/>
      <c r="C707223" s="77"/>
    </row>
    <row r="707224" spans="2:3" x14ac:dyDescent="0.25">
      <c r="B707224" s="78"/>
      <c r="C707224" s="77"/>
    </row>
    <row r="707225" spans="2:3" x14ac:dyDescent="0.25">
      <c r="B707225" s="78"/>
      <c r="C707225" s="77"/>
    </row>
    <row r="707226" spans="2:3" x14ac:dyDescent="0.25">
      <c r="B707226" s="78"/>
      <c r="C707226" s="77"/>
    </row>
    <row r="707227" spans="2:3" x14ac:dyDescent="0.25">
      <c r="B707227" s="78"/>
      <c r="C707227" s="77"/>
    </row>
    <row r="707228" spans="2:3" x14ac:dyDescent="0.25">
      <c r="B707228" s="78"/>
      <c r="C707228" s="77"/>
    </row>
    <row r="707229" spans="2:3" x14ac:dyDescent="0.25">
      <c r="B707229" s="78"/>
      <c r="C707229" s="77"/>
    </row>
    <row r="707230" spans="2:3" x14ac:dyDescent="0.25">
      <c r="B707230" s="78"/>
      <c r="C707230" s="77"/>
    </row>
    <row r="707231" spans="2:3" x14ac:dyDescent="0.25">
      <c r="B707231" s="78"/>
      <c r="C707231" s="77"/>
    </row>
    <row r="707232" spans="2:3" x14ac:dyDescent="0.25">
      <c r="B707232" s="78"/>
      <c r="C707232" s="77"/>
    </row>
    <row r="707342" spans="2:3" x14ac:dyDescent="0.25">
      <c r="B707342" s="78"/>
      <c r="C707342" s="77"/>
    </row>
    <row r="707343" spans="2:3" x14ac:dyDescent="0.25">
      <c r="B707343" s="78"/>
      <c r="C707343" s="77"/>
    </row>
    <row r="707344" spans="2:3" x14ac:dyDescent="0.25">
      <c r="B707344" s="78"/>
      <c r="C707344" s="77"/>
    </row>
    <row r="707345" spans="2:3" x14ac:dyDescent="0.25">
      <c r="B707345" s="78"/>
      <c r="C707345" s="77"/>
    </row>
    <row r="707346" spans="2:3" x14ac:dyDescent="0.25">
      <c r="B707346" s="78"/>
      <c r="C707346" s="77"/>
    </row>
    <row r="707347" spans="2:3" x14ac:dyDescent="0.25">
      <c r="B707347" s="78"/>
      <c r="C707347" s="77"/>
    </row>
    <row r="707348" spans="2:3" x14ac:dyDescent="0.25">
      <c r="B707348" s="78"/>
      <c r="C707348" s="77"/>
    </row>
    <row r="707349" spans="2:3" x14ac:dyDescent="0.25">
      <c r="B707349" s="78"/>
      <c r="C707349" s="77"/>
    </row>
    <row r="707350" spans="2:3" x14ac:dyDescent="0.25">
      <c r="B707350" s="78"/>
      <c r="C707350" s="77"/>
    </row>
    <row r="707351" spans="2:3" x14ac:dyDescent="0.25">
      <c r="B707351" s="78"/>
      <c r="C707351" s="77"/>
    </row>
    <row r="707352" spans="2:3" x14ac:dyDescent="0.25">
      <c r="B707352" s="78"/>
      <c r="C707352" s="77"/>
    </row>
    <row r="707353" spans="2:3" x14ac:dyDescent="0.25">
      <c r="B707353" s="78"/>
      <c r="C707353" s="77"/>
    </row>
    <row r="707354" spans="2:3" x14ac:dyDescent="0.25">
      <c r="B707354" s="78"/>
      <c r="C707354" s="77"/>
    </row>
    <row r="707464" spans="2:3" x14ac:dyDescent="0.25">
      <c r="B707464" s="78"/>
      <c r="C707464" s="77"/>
    </row>
    <row r="707465" spans="2:3" x14ac:dyDescent="0.25">
      <c r="B707465" s="78"/>
      <c r="C707465" s="77"/>
    </row>
    <row r="707466" spans="2:3" x14ac:dyDescent="0.25">
      <c r="B707466" s="78"/>
      <c r="C707466" s="77"/>
    </row>
    <row r="707467" spans="2:3" x14ac:dyDescent="0.25">
      <c r="B707467" s="78"/>
      <c r="C707467" s="77"/>
    </row>
    <row r="707468" spans="2:3" x14ac:dyDescent="0.25">
      <c r="B707468" s="78"/>
      <c r="C707468" s="77"/>
    </row>
    <row r="707469" spans="2:3" x14ac:dyDescent="0.25">
      <c r="B707469" s="78"/>
      <c r="C707469" s="77"/>
    </row>
    <row r="707470" spans="2:3" x14ac:dyDescent="0.25">
      <c r="B707470" s="78"/>
      <c r="C707470" s="77"/>
    </row>
    <row r="707471" spans="2:3" x14ac:dyDescent="0.25">
      <c r="B707471" s="78"/>
      <c r="C707471" s="77"/>
    </row>
    <row r="707472" spans="2:3" x14ac:dyDescent="0.25">
      <c r="B707472" s="78"/>
      <c r="C707472" s="77"/>
    </row>
    <row r="707473" spans="2:3" x14ac:dyDescent="0.25">
      <c r="B707473" s="78"/>
      <c r="C707473" s="77"/>
    </row>
    <row r="707474" spans="2:3" x14ac:dyDescent="0.25">
      <c r="B707474" s="78"/>
      <c r="C707474" s="77"/>
    </row>
    <row r="707475" spans="2:3" x14ac:dyDescent="0.25">
      <c r="B707475" s="78"/>
      <c r="C707475" s="77"/>
    </row>
    <row r="707476" spans="2:3" x14ac:dyDescent="0.25">
      <c r="B707476" s="78"/>
      <c r="C707476" s="77"/>
    </row>
    <row r="707586" spans="2:3" x14ac:dyDescent="0.25">
      <c r="B707586" s="78"/>
      <c r="C707586" s="77"/>
    </row>
    <row r="707587" spans="2:3" x14ac:dyDescent="0.25">
      <c r="B707587" s="78"/>
      <c r="C707587" s="77"/>
    </row>
    <row r="707588" spans="2:3" x14ac:dyDescent="0.25">
      <c r="B707588" s="78"/>
      <c r="C707588" s="77"/>
    </row>
    <row r="707589" spans="2:3" x14ac:dyDescent="0.25">
      <c r="B707589" s="78"/>
      <c r="C707589" s="77"/>
    </row>
    <row r="707590" spans="2:3" x14ac:dyDescent="0.25">
      <c r="B707590" s="78"/>
      <c r="C707590" s="77"/>
    </row>
    <row r="707591" spans="2:3" x14ac:dyDescent="0.25">
      <c r="B707591" s="78"/>
      <c r="C707591" s="77"/>
    </row>
    <row r="707592" spans="2:3" x14ac:dyDescent="0.25">
      <c r="B707592" s="78"/>
      <c r="C707592" s="77"/>
    </row>
    <row r="707593" spans="2:3" x14ac:dyDescent="0.25">
      <c r="B707593" s="78"/>
      <c r="C707593" s="77"/>
    </row>
    <row r="707594" spans="2:3" x14ac:dyDescent="0.25">
      <c r="B707594" s="78"/>
      <c r="C707594" s="77"/>
    </row>
    <row r="707595" spans="2:3" x14ac:dyDescent="0.25">
      <c r="B707595" s="78"/>
      <c r="C707595" s="77"/>
    </row>
    <row r="707596" spans="2:3" x14ac:dyDescent="0.25">
      <c r="B707596" s="78"/>
      <c r="C707596" s="77"/>
    </row>
    <row r="707597" spans="2:3" x14ac:dyDescent="0.25">
      <c r="B707597" s="78"/>
      <c r="C707597" s="77"/>
    </row>
    <row r="707598" spans="2:3" x14ac:dyDescent="0.25">
      <c r="B707598" s="78"/>
      <c r="C707598" s="77"/>
    </row>
    <row r="707708" spans="2:3" x14ac:dyDescent="0.25">
      <c r="B707708" s="78"/>
      <c r="C707708" s="77"/>
    </row>
    <row r="707709" spans="2:3" x14ac:dyDescent="0.25">
      <c r="B707709" s="78"/>
      <c r="C707709" s="77"/>
    </row>
    <row r="707710" spans="2:3" x14ac:dyDescent="0.25">
      <c r="B707710" s="78"/>
      <c r="C707710" s="77"/>
    </row>
    <row r="707711" spans="2:3" x14ac:dyDescent="0.25">
      <c r="B707711" s="78"/>
      <c r="C707711" s="77"/>
    </row>
    <row r="707712" spans="2:3" x14ac:dyDescent="0.25">
      <c r="B707712" s="78"/>
      <c r="C707712" s="77"/>
    </row>
    <row r="707713" spans="2:3" x14ac:dyDescent="0.25">
      <c r="B707713" s="78"/>
      <c r="C707713" s="77"/>
    </row>
    <row r="707714" spans="2:3" x14ac:dyDescent="0.25">
      <c r="B707714" s="78"/>
      <c r="C707714" s="77"/>
    </row>
    <row r="707715" spans="2:3" x14ac:dyDescent="0.25">
      <c r="B707715" s="78"/>
      <c r="C707715" s="77"/>
    </row>
    <row r="707716" spans="2:3" x14ac:dyDescent="0.25">
      <c r="B707716" s="78"/>
      <c r="C707716" s="77"/>
    </row>
    <row r="707717" spans="2:3" x14ac:dyDescent="0.25">
      <c r="B707717" s="78"/>
      <c r="C707717" s="77"/>
    </row>
    <row r="707718" spans="2:3" x14ac:dyDescent="0.25">
      <c r="B707718" s="78"/>
      <c r="C707718" s="77"/>
    </row>
    <row r="707719" spans="2:3" x14ac:dyDescent="0.25">
      <c r="B707719" s="78"/>
      <c r="C707719" s="77"/>
    </row>
    <row r="707720" spans="2:3" x14ac:dyDescent="0.25">
      <c r="B707720" s="78"/>
      <c r="C707720" s="77"/>
    </row>
    <row r="707830" spans="2:3" x14ac:dyDescent="0.25">
      <c r="B707830" s="78"/>
      <c r="C707830" s="77"/>
    </row>
    <row r="707831" spans="2:3" x14ac:dyDescent="0.25">
      <c r="B707831" s="78"/>
      <c r="C707831" s="77"/>
    </row>
    <row r="707832" spans="2:3" x14ac:dyDescent="0.25">
      <c r="B707832" s="78"/>
      <c r="C707832" s="77"/>
    </row>
    <row r="707833" spans="2:3" x14ac:dyDescent="0.25">
      <c r="B707833" s="78"/>
      <c r="C707833" s="77"/>
    </row>
    <row r="707834" spans="2:3" x14ac:dyDescent="0.25">
      <c r="B707834" s="78"/>
      <c r="C707834" s="77"/>
    </row>
    <row r="707835" spans="2:3" x14ac:dyDescent="0.25">
      <c r="B707835" s="78"/>
      <c r="C707835" s="77"/>
    </row>
    <row r="707836" spans="2:3" x14ac:dyDescent="0.25">
      <c r="B707836" s="78"/>
      <c r="C707836" s="77"/>
    </row>
    <row r="707837" spans="2:3" x14ac:dyDescent="0.25">
      <c r="B707837" s="78"/>
      <c r="C707837" s="77"/>
    </row>
    <row r="707838" spans="2:3" x14ac:dyDescent="0.25">
      <c r="B707838" s="78"/>
      <c r="C707838" s="77"/>
    </row>
    <row r="707839" spans="2:3" x14ac:dyDescent="0.25">
      <c r="B707839" s="78"/>
      <c r="C707839" s="77"/>
    </row>
    <row r="707840" spans="2:3" x14ac:dyDescent="0.25">
      <c r="B707840" s="78"/>
      <c r="C707840" s="77"/>
    </row>
    <row r="707841" spans="2:3" x14ac:dyDescent="0.25">
      <c r="B707841" s="78"/>
      <c r="C707841" s="77"/>
    </row>
    <row r="707842" spans="2:3" x14ac:dyDescent="0.25">
      <c r="B707842" s="78"/>
      <c r="C707842" s="77"/>
    </row>
    <row r="707952" spans="2:3" x14ac:dyDescent="0.25">
      <c r="B707952" s="78"/>
      <c r="C707952" s="77"/>
    </row>
    <row r="707953" spans="2:3" x14ac:dyDescent="0.25">
      <c r="B707953" s="78"/>
      <c r="C707953" s="77"/>
    </row>
    <row r="707954" spans="2:3" x14ac:dyDescent="0.25">
      <c r="B707954" s="78"/>
      <c r="C707954" s="77"/>
    </row>
    <row r="707955" spans="2:3" x14ac:dyDescent="0.25">
      <c r="B707955" s="78"/>
      <c r="C707955" s="77"/>
    </row>
    <row r="707956" spans="2:3" x14ac:dyDescent="0.25">
      <c r="B707956" s="78"/>
      <c r="C707956" s="77"/>
    </row>
    <row r="707957" spans="2:3" x14ac:dyDescent="0.25">
      <c r="B707957" s="78"/>
      <c r="C707957" s="77"/>
    </row>
    <row r="707958" spans="2:3" x14ac:dyDescent="0.25">
      <c r="B707958" s="78"/>
      <c r="C707958" s="77"/>
    </row>
    <row r="707959" spans="2:3" x14ac:dyDescent="0.25">
      <c r="B707959" s="78"/>
      <c r="C707959" s="77"/>
    </row>
    <row r="707960" spans="2:3" x14ac:dyDescent="0.25">
      <c r="B707960" s="78"/>
      <c r="C707960" s="77"/>
    </row>
    <row r="707961" spans="2:3" x14ac:dyDescent="0.25">
      <c r="B707961" s="78"/>
      <c r="C707961" s="77"/>
    </row>
    <row r="707962" spans="2:3" x14ac:dyDescent="0.25">
      <c r="B707962" s="78"/>
      <c r="C707962" s="77"/>
    </row>
    <row r="707963" spans="2:3" x14ac:dyDescent="0.25">
      <c r="B707963" s="78"/>
      <c r="C707963" s="77"/>
    </row>
    <row r="707964" spans="2:3" x14ac:dyDescent="0.25">
      <c r="B707964" s="78"/>
      <c r="C707964" s="77"/>
    </row>
    <row r="708074" spans="2:3" x14ac:dyDescent="0.25">
      <c r="B708074" s="78"/>
      <c r="C708074" s="77"/>
    </row>
    <row r="708075" spans="2:3" x14ac:dyDescent="0.25">
      <c r="B708075" s="78"/>
      <c r="C708075" s="77"/>
    </row>
    <row r="708076" spans="2:3" x14ac:dyDescent="0.25">
      <c r="B708076" s="78"/>
      <c r="C708076" s="77"/>
    </row>
    <row r="708077" spans="2:3" x14ac:dyDescent="0.25">
      <c r="B708077" s="78"/>
      <c r="C708077" s="77"/>
    </row>
    <row r="708078" spans="2:3" x14ac:dyDescent="0.25">
      <c r="B708078" s="78"/>
      <c r="C708078" s="77"/>
    </row>
    <row r="708079" spans="2:3" x14ac:dyDescent="0.25">
      <c r="B708079" s="78"/>
      <c r="C708079" s="77"/>
    </row>
    <row r="708080" spans="2:3" x14ac:dyDescent="0.25">
      <c r="B708080" s="78"/>
      <c r="C708080" s="77"/>
    </row>
    <row r="708081" spans="2:3" x14ac:dyDescent="0.25">
      <c r="B708081" s="78"/>
      <c r="C708081" s="77"/>
    </row>
    <row r="708082" spans="2:3" x14ac:dyDescent="0.25">
      <c r="B708082" s="78"/>
      <c r="C708082" s="77"/>
    </row>
    <row r="708083" spans="2:3" x14ac:dyDescent="0.25">
      <c r="B708083" s="78"/>
      <c r="C708083" s="77"/>
    </row>
    <row r="708084" spans="2:3" x14ac:dyDescent="0.25">
      <c r="B708084" s="78"/>
      <c r="C708084" s="77"/>
    </row>
    <row r="708085" spans="2:3" x14ac:dyDescent="0.25">
      <c r="B708085" s="78"/>
      <c r="C708085" s="77"/>
    </row>
    <row r="708086" spans="2:3" x14ac:dyDescent="0.25">
      <c r="B708086" s="78"/>
      <c r="C708086" s="77"/>
    </row>
    <row r="708196" spans="2:3" x14ac:dyDescent="0.25">
      <c r="B708196" s="78"/>
      <c r="C708196" s="77"/>
    </row>
    <row r="708197" spans="2:3" x14ac:dyDescent="0.25">
      <c r="B708197" s="78"/>
      <c r="C708197" s="77"/>
    </row>
    <row r="708198" spans="2:3" x14ac:dyDescent="0.25">
      <c r="B708198" s="78"/>
      <c r="C708198" s="77"/>
    </row>
    <row r="708199" spans="2:3" x14ac:dyDescent="0.25">
      <c r="B708199" s="78"/>
      <c r="C708199" s="77"/>
    </row>
    <row r="708200" spans="2:3" x14ac:dyDescent="0.25">
      <c r="B708200" s="78"/>
      <c r="C708200" s="77"/>
    </row>
    <row r="708201" spans="2:3" x14ac:dyDescent="0.25">
      <c r="B708201" s="78"/>
      <c r="C708201" s="77"/>
    </row>
    <row r="708202" spans="2:3" x14ac:dyDescent="0.25">
      <c r="B708202" s="78"/>
      <c r="C708202" s="77"/>
    </row>
    <row r="708203" spans="2:3" x14ac:dyDescent="0.25">
      <c r="B708203" s="78"/>
      <c r="C708203" s="77"/>
    </row>
    <row r="708204" spans="2:3" x14ac:dyDescent="0.25">
      <c r="B708204" s="78"/>
      <c r="C708204" s="77"/>
    </row>
    <row r="708205" spans="2:3" x14ac:dyDescent="0.25">
      <c r="B708205" s="78"/>
      <c r="C708205" s="77"/>
    </row>
    <row r="708206" spans="2:3" x14ac:dyDescent="0.25">
      <c r="B708206" s="78"/>
      <c r="C708206" s="77"/>
    </row>
    <row r="708207" spans="2:3" x14ac:dyDescent="0.25">
      <c r="B708207" s="78"/>
      <c r="C708207" s="77"/>
    </row>
    <row r="708208" spans="2:3" x14ac:dyDescent="0.25">
      <c r="B708208" s="78"/>
      <c r="C708208" s="77"/>
    </row>
    <row r="708318" spans="2:3" x14ac:dyDescent="0.25">
      <c r="B708318" s="78"/>
      <c r="C708318" s="77"/>
    </row>
    <row r="708319" spans="2:3" x14ac:dyDescent="0.25">
      <c r="B708319" s="78"/>
      <c r="C708319" s="77"/>
    </row>
    <row r="708320" spans="2:3" x14ac:dyDescent="0.25">
      <c r="B708320" s="78"/>
      <c r="C708320" s="77"/>
    </row>
    <row r="708321" spans="2:3" x14ac:dyDescent="0.25">
      <c r="B708321" s="78"/>
      <c r="C708321" s="77"/>
    </row>
    <row r="708322" spans="2:3" x14ac:dyDescent="0.25">
      <c r="B708322" s="78"/>
      <c r="C708322" s="77"/>
    </row>
    <row r="708323" spans="2:3" x14ac:dyDescent="0.25">
      <c r="B708323" s="78"/>
      <c r="C708323" s="77"/>
    </row>
    <row r="708324" spans="2:3" x14ac:dyDescent="0.25">
      <c r="B708324" s="78"/>
      <c r="C708324" s="77"/>
    </row>
    <row r="708325" spans="2:3" x14ac:dyDescent="0.25">
      <c r="B708325" s="78"/>
      <c r="C708325" s="77"/>
    </row>
    <row r="708326" spans="2:3" x14ac:dyDescent="0.25">
      <c r="B708326" s="78"/>
      <c r="C708326" s="77"/>
    </row>
    <row r="708327" spans="2:3" x14ac:dyDescent="0.25">
      <c r="B708327" s="78"/>
      <c r="C708327" s="77"/>
    </row>
    <row r="708328" spans="2:3" x14ac:dyDescent="0.25">
      <c r="B708328" s="78"/>
      <c r="C708328" s="77"/>
    </row>
    <row r="708329" spans="2:3" x14ac:dyDescent="0.25">
      <c r="B708329" s="78"/>
      <c r="C708329" s="77"/>
    </row>
    <row r="708330" spans="2:3" x14ac:dyDescent="0.25">
      <c r="B708330" s="78"/>
      <c r="C708330" s="77"/>
    </row>
    <row r="708440" spans="2:3" x14ac:dyDescent="0.25">
      <c r="B708440" s="78"/>
      <c r="C708440" s="77"/>
    </row>
    <row r="708441" spans="2:3" x14ac:dyDescent="0.25">
      <c r="B708441" s="78"/>
      <c r="C708441" s="77"/>
    </row>
    <row r="708442" spans="2:3" x14ac:dyDescent="0.25">
      <c r="B708442" s="78"/>
      <c r="C708442" s="77"/>
    </row>
    <row r="708443" spans="2:3" x14ac:dyDescent="0.25">
      <c r="B708443" s="78"/>
      <c r="C708443" s="77"/>
    </row>
    <row r="708444" spans="2:3" x14ac:dyDescent="0.25">
      <c r="B708444" s="78"/>
      <c r="C708444" s="77"/>
    </row>
    <row r="708445" spans="2:3" x14ac:dyDescent="0.25">
      <c r="B708445" s="78"/>
      <c r="C708445" s="77"/>
    </row>
    <row r="708446" spans="2:3" x14ac:dyDescent="0.25">
      <c r="B708446" s="78"/>
      <c r="C708446" s="77"/>
    </row>
    <row r="708447" spans="2:3" x14ac:dyDescent="0.25">
      <c r="B708447" s="78"/>
      <c r="C708447" s="77"/>
    </row>
    <row r="708448" spans="2:3" x14ac:dyDescent="0.25">
      <c r="B708448" s="78"/>
      <c r="C708448" s="77"/>
    </row>
    <row r="708449" spans="2:3" x14ac:dyDescent="0.25">
      <c r="B708449" s="78"/>
      <c r="C708449" s="77"/>
    </row>
    <row r="708450" spans="2:3" x14ac:dyDescent="0.25">
      <c r="B708450" s="78"/>
      <c r="C708450" s="77"/>
    </row>
    <row r="708451" spans="2:3" x14ac:dyDescent="0.25">
      <c r="B708451" s="78"/>
      <c r="C708451" s="77"/>
    </row>
    <row r="708452" spans="2:3" x14ac:dyDescent="0.25">
      <c r="B708452" s="78"/>
      <c r="C708452" s="77"/>
    </row>
    <row r="708562" spans="2:3" x14ac:dyDescent="0.25">
      <c r="B708562" s="78"/>
      <c r="C708562" s="77"/>
    </row>
    <row r="708563" spans="2:3" x14ac:dyDescent="0.25">
      <c r="B708563" s="78"/>
      <c r="C708563" s="77"/>
    </row>
    <row r="708564" spans="2:3" x14ac:dyDescent="0.25">
      <c r="B708564" s="78"/>
      <c r="C708564" s="77"/>
    </row>
    <row r="708565" spans="2:3" x14ac:dyDescent="0.25">
      <c r="B708565" s="78"/>
      <c r="C708565" s="77"/>
    </row>
    <row r="708566" spans="2:3" x14ac:dyDescent="0.25">
      <c r="B708566" s="78"/>
      <c r="C708566" s="77"/>
    </row>
    <row r="708567" spans="2:3" x14ac:dyDescent="0.25">
      <c r="B708567" s="78"/>
      <c r="C708567" s="77"/>
    </row>
    <row r="708568" spans="2:3" x14ac:dyDescent="0.25">
      <c r="B708568" s="78"/>
      <c r="C708568" s="77"/>
    </row>
    <row r="708569" spans="2:3" x14ac:dyDescent="0.25">
      <c r="B708569" s="78"/>
      <c r="C708569" s="77"/>
    </row>
    <row r="708570" spans="2:3" x14ac:dyDescent="0.25">
      <c r="B708570" s="78"/>
      <c r="C708570" s="77"/>
    </row>
    <row r="708571" spans="2:3" x14ac:dyDescent="0.25">
      <c r="B708571" s="78"/>
      <c r="C708571" s="77"/>
    </row>
    <row r="708572" spans="2:3" x14ac:dyDescent="0.25">
      <c r="B708572" s="78"/>
      <c r="C708572" s="77"/>
    </row>
    <row r="708573" spans="2:3" x14ac:dyDescent="0.25">
      <c r="B708573" s="78"/>
      <c r="C708573" s="77"/>
    </row>
    <row r="708574" spans="2:3" x14ac:dyDescent="0.25">
      <c r="B708574" s="78"/>
      <c r="C708574" s="77"/>
    </row>
    <row r="708684" spans="2:3" x14ac:dyDescent="0.25">
      <c r="B708684" s="78"/>
      <c r="C708684" s="77"/>
    </row>
    <row r="708685" spans="2:3" x14ac:dyDescent="0.25">
      <c r="B708685" s="78"/>
      <c r="C708685" s="77"/>
    </row>
    <row r="708686" spans="2:3" x14ac:dyDescent="0.25">
      <c r="B708686" s="78"/>
      <c r="C708686" s="77"/>
    </row>
    <row r="708687" spans="2:3" x14ac:dyDescent="0.25">
      <c r="B708687" s="78"/>
      <c r="C708687" s="77"/>
    </row>
    <row r="708688" spans="2:3" x14ac:dyDescent="0.25">
      <c r="B708688" s="78"/>
      <c r="C708688" s="77"/>
    </row>
    <row r="708689" spans="2:3" x14ac:dyDescent="0.25">
      <c r="B708689" s="78"/>
      <c r="C708689" s="77"/>
    </row>
    <row r="708690" spans="2:3" x14ac:dyDescent="0.25">
      <c r="B708690" s="78"/>
      <c r="C708690" s="77"/>
    </row>
    <row r="708691" spans="2:3" x14ac:dyDescent="0.25">
      <c r="B708691" s="78"/>
      <c r="C708691" s="77"/>
    </row>
    <row r="708692" spans="2:3" x14ac:dyDescent="0.25">
      <c r="B708692" s="78"/>
      <c r="C708692" s="77"/>
    </row>
    <row r="708693" spans="2:3" x14ac:dyDescent="0.25">
      <c r="B708693" s="78"/>
      <c r="C708693" s="77"/>
    </row>
    <row r="708694" spans="2:3" x14ac:dyDescent="0.25">
      <c r="B708694" s="78"/>
      <c r="C708694" s="77"/>
    </row>
    <row r="708695" spans="2:3" x14ac:dyDescent="0.25">
      <c r="B708695" s="78"/>
      <c r="C708695" s="77"/>
    </row>
    <row r="708696" spans="2:3" x14ac:dyDescent="0.25">
      <c r="B708696" s="78"/>
      <c r="C708696" s="77"/>
    </row>
    <row r="708806" spans="2:3" x14ac:dyDescent="0.25">
      <c r="B708806" s="78"/>
      <c r="C708806" s="77"/>
    </row>
    <row r="708807" spans="2:3" x14ac:dyDescent="0.25">
      <c r="B708807" s="78"/>
      <c r="C708807" s="77"/>
    </row>
    <row r="708808" spans="2:3" x14ac:dyDescent="0.25">
      <c r="B708808" s="78"/>
      <c r="C708808" s="77"/>
    </row>
    <row r="708809" spans="2:3" x14ac:dyDescent="0.25">
      <c r="B708809" s="78"/>
      <c r="C708809" s="77"/>
    </row>
    <row r="708810" spans="2:3" x14ac:dyDescent="0.25">
      <c r="B708810" s="78"/>
      <c r="C708810" s="77"/>
    </row>
    <row r="708811" spans="2:3" x14ac:dyDescent="0.25">
      <c r="B708811" s="78"/>
      <c r="C708811" s="77"/>
    </row>
    <row r="708812" spans="2:3" x14ac:dyDescent="0.25">
      <c r="B708812" s="78"/>
      <c r="C708812" s="77"/>
    </row>
    <row r="708813" spans="2:3" x14ac:dyDescent="0.25">
      <c r="B708813" s="78"/>
      <c r="C708813" s="77"/>
    </row>
    <row r="708814" spans="2:3" x14ac:dyDescent="0.25">
      <c r="B708814" s="78"/>
      <c r="C708814" s="77"/>
    </row>
    <row r="708815" spans="2:3" x14ac:dyDescent="0.25">
      <c r="B708815" s="78"/>
      <c r="C708815" s="77"/>
    </row>
    <row r="708816" spans="2:3" x14ac:dyDescent="0.25">
      <c r="B708816" s="78"/>
      <c r="C708816" s="77"/>
    </row>
    <row r="708817" spans="2:3" x14ac:dyDescent="0.25">
      <c r="B708817" s="78"/>
      <c r="C708817" s="77"/>
    </row>
    <row r="708818" spans="2:3" x14ac:dyDescent="0.25">
      <c r="B708818" s="78"/>
      <c r="C708818" s="77"/>
    </row>
    <row r="708928" spans="2:3" x14ac:dyDescent="0.25">
      <c r="B708928" s="78"/>
      <c r="C708928" s="77"/>
    </row>
    <row r="708929" spans="2:3" x14ac:dyDescent="0.25">
      <c r="B708929" s="78"/>
      <c r="C708929" s="77"/>
    </row>
    <row r="708930" spans="2:3" x14ac:dyDescent="0.25">
      <c r="B708930" s="78"/>
      <c r="C708930" s="77"/>
    </row>
    <row r="708931" spans="2:3" x14ac:dyDescent="0.25">
      <c r="B708931" s="78"/>
      <c r="C708931" s="77"/>
    </row>
    <row r="708932" spans="2:3" x14ac:dyDescent="0.25">
      <c r="B708932" s="78"/>
      <c r="C708932" s="77"/>
    </row>
    <row r="708933" spans="2:3" x14ac:dyDescent="0.25">
      <c r="B708933" s="78"/>
      <c r="C708933" s="77"/>
    </row>
    <row r="708934" spans="2:3" x14ac:dyDescent="0.25">
      <c r="B708934" s="78"/>
      <c r="C708934" s="77"/>
    </row>
    <row r="708935" spans="2:3" x14ac:dyDescent="0.25">
      <c r="B708935" s="78"/>
      <c r="C708935" s="77"/>
    </row>
    <row r="708936" spans="2:3" x14ac:dyDescent="0.25">
      <c r="B708936" s="78"/>
      <c r="C708936" s="77"/>
    </row>
    <row r="708937" spans="2:3" x14ac:dyDescent="0.25">
      <c r="B708937" s="78"/>
      <c r="C708937" s="77"/>
    </row>
    <row r="708938" spans="2:3" x14ac:dyDescent="0.25">
      <c r="B708938" s="78"/>
      <c r="C708938" s="77"/>
    </row>
    <row r="708939" spans="2:3" x14ac:dyDescent="0.25">
      <c r="B708939" s="78"/>
      <c r="C708939" s="77"/>
    </row>
    <row r="708940" spans="2:3" x14ac:dyDescent="0.25">
      <c r="B708940" s="78"/>
      <c r="C708940" s="77"/>
    </row>
    <row r="709050" spans="2:3" x14ac:dyDescent="0.25">
      <c r="B709050" s="78"/>
      <c r="C709050" s="77"/>
    </row>
    <row r="709051" spans="2:3" x14ac:dyDescent="0.25">
      <c r="B709051" s="78"/>
      <c r="C709051" s="77"/>
    </row>
    <row r="709052" spans="2:3" x14ac:dyDescent="0.25">
      <c r="B709052" s="78"/>
      <c r="C709052" s="77"/>
    </row>
    <row r="709053" spans="2:3" x14ac:dyDescent="0.25">
      <c r="B709053" s="78"/>
      <c r="C709053" s="77"/>
    </row>
    <row r="709054" spans="2:3" x14ac:dyDescent="0.25">
      <c r="B709054" s="78"/>
      <c r="C709054" s="77"/>
    </row>
    <row r="709055" spans="2:3" x14ac:dyDescent="0.25">
      <c r="B709055" s="78"/>
      <c r="C709055" s="77"/>
    </row>
    <row r="709056" spans="2:3" x14ac:dyDescent="0.25">
      <c r="B709056" s="78"/>
      <c r="C709056" s="77"/>
    </row>
    <row r="709057" spans="2:3" x14ac:dyDescent="0.25">
      <c r="B709057" s="78"/>
      <c r="C709057" s="77"/>
    </row>
    <row r="709058" spans="2:3" x14ac:dyDescent="0.25">
      <c r="B709058" s="78"/>
      <c r="C709058" s="77"/>
    </row>
    <row r="709059" spans="2:3" x14ac:dyDescent="0.25">
      <c r="B709059" s="78"/>
      <c r="C709059" s="77"/>
    </row>
    <row r="709060" spans="2:3" x14ac:dyDescent="0.25">
      <c r="B709060" s="78"/>
      <c r="C709060" s="77"/>
    </row>
    <row r="709061" spans="2:3" x14ac:dyDescent="0.25">
      <c r="B709061" s="78"/>
      <c r="C709061" s="77"/>
    </row>
    <row r="709062" spans="2:3" x14ac:dyDescent="0.25">
      <c r="B709062" s="78"/>
      <c r="C709062" s="77"/>
    </row>
    <row r="709172" spans="2:3" x14ac:dyDescent="0.25">
      <c r="B709172" s="78"/>
      <c r="C709172" s="77"/>
    </row>
    <row r="709173" spans="2:3" x14ac:dyDescent="0.25">
      <c r="B709173" s="78"/>
      <c r="C709173" s="77"/>
    </row>
    <row r="709174" spans="2:3" x14ac:dyDescent="0.25">
      <c r="B709174" s="78"/>
      <c r="C709174" s="77"/>
    </row>
    <row r="709175" spans="2:3" x14ac:dyDescent="0.25">
      <c r="B709175" s="78"/>
      <c r="C709175" s="77"/>
    </row>
    <row r="709176" spans="2:3" x14ac:dyDescent="0.25">
      <c r="B709176" s="78"/>
      <c r="C709176" s="77"/>
    </row>
    <row r="709177" spans="2:3" x14ac:dyDescent="0.25">
      <c r="B709177" s="78"/>
      <c r="C709177" s="77"/>
    </row>
    <row r="709178" spans="2:3" x14ac:dyDescent="0.25">
      <c r="B709178" s="78"/>
      <c r="C709178" s="77"/>
    </row>
    <row r="709179" spans="2:3" x14ac:dyDescent="0.25">
      <c r="B709179" s="78"/>
      <c r="C709179" s="77"/>
    </row>
    <row r="709180" spans="2:3" x14ac:dyDescent="0.25">
      <c r="B709180" s="78"/>
      <c r="C709180" s="77"/>
    </row>
    <row r="709181" spans="2:3" x14ac:dyDescent="0.25">
      <c r="B709181" s="78"/>
      <c r="C709181" s="77"/>
    </row>
    <row r="709182" spans="2:3" x14ac:dyDescent="0.25">
      <c r="B709182" s="78"/>
      <c r="C709182" s="77"/>
    </row>
    <row r="709183" spans="2:3" x14ac:dyDescent="0.25">
      <c r="B709183" s="78"/>
      <c r="C709183" s="77"/>
    </row>
    <row r="709184" spans="2:3" x14ac:dyDescent="0.25">
      <c r="B709184" s="78"/>
      <c r="C709184" s="77"/>
    </row>
    <row r="709294" spans="2:3" x14ac:dyDescent="0.25">
      <c r="B709294" s="78"/>
      <c r="C709294" s="77"/>
    </row>
    <row r="709295" spans="2:3" x14ac:dyDescent="0.25">
      <c r="B709295" s="78"/>
      <c r="C709295" s="77"/>
    </row>
    <row r="709296" spans="2:3" x14ac:dyDescent="0.25">
      <c r="B709296" s="78"/>
      <c r="C709296" s="77"/>
    </row>
    <row r="709297" spans="2:3" x14ac:dyDescent="0.25">
      <c r="B709297" s="78"/>
      <c r="C709297" s="77"/>
    </row>
    <row r="709298" spans="2:3" x14ac:dyDescent="0.25">
      <c r="B709298" s="78"/>
      <c r="C709298" s="77"/>
    </row>
    <row r="709299" spans="2:3" x14ac:dyDescent="0.25">
      <c r="B709299" s="78"/>
      <c r="C709299" s="77"/>
    </row>
    <row r="709300" spans="2:3" x14ac:dyDescent="0.25">
      <c r="B709300" s="78"/>
      <c r="C709300" s="77"/>
    </row>
    <row r="709301" spans="2:3" x14ac:dyDescent="0.25">
      <c r="B709301" s="78"/>
      <c r="C709301" s="77"/>
    </row>
    <row r="709302" spans="2:3" x14ac:dyDescent="0.25">
      <c r="B709302" s="78"/>
      <c r="C709302" s="77"/>
    </row>
    <row r="709303" spans="2:3" x14ac:dyDescent="0.25">
      <c r="B709303" s="78"/>
      <c r="C709303" s="77"/>
    </row>
    <row r="709304" spans="2:3" x14ac:dyDescent="0.25">
      <c r="B709304" s="78"/>
      <c r="C709304" s="77"/>
    </row>
    <row r="709305" spans="2:3" x14ac:dyDescent="0.25">
      <c r="B709305" s="78"/>
      <c r="C709305" s="77"/>
    </row>
    <row r="709306" spans="2:3" x14ac:dyDescent="0.25">
      <c r="B709306" s="78"/>
      <c r="C709306" s="77"/>
    </row>
    <row r="709416" spans="2:3" x14ac:dyDescent="0.25">
      <c r="B709416" s="78"/>
      <c r="C709416" s="77"/>
    </row>
    <row r="709417" spans="2:3" x14ac:dyDescent="0.25">
      <c r="B709417" s="78"/>
      <c r="C709417" s="77"/>
    </row>
    <row r="709418" spans="2:3" x14ac:dyDescent="0.25">
      <c r="B709418" s="78"/>
      <c r="C709418" s="77"/>
    </row>
    <row r="709419" spans="2:3" x14ac:dyDescent="0.25">
      <c r="B709419" s="78"/>
      <c r="C709419" s="77"/>
    </row>
    <row r="709420" spans="2:3" x14ac:dyDescent="0.25">
      <c r="B709420" s="78"/>
      <c r="C709420" s="77"/>
    </row>
    <row r="709421" spans="2:3" x14ac:dyDescent="0.25">
      <c r="B709421" s="78"/>
      <c r="C709421" s="77"/>
    </row>
    <row r="709422" spans="2:3" x14ac:dyDescent="0.25">
      <c r="B709422" s="78"/>
      <c r="C709422" s="77"/>
    </row>
    <row r="709423" spans="2:3" x14ac:dyDescent="0.25">
      <c r="B709423" s="78"/>
      <c r="C709423" s="77"/>
    </row>
    <row r="709424" spans="2:3" x14ac:dyDescent="0.25">
      <c r="B709424" s="78"/>
      <c r="C709424" s="77"/>
    </row>
    <row r="709425" spans="2:3" x14ac:dyDescent="0.25">
      <c r="B709425" s="78"/>
      <c r="C709425" s="77"/>
    </row>
    <row r="709426" spans="2:3" x14ac:dyDescent="0.25">
      <c r="B709426" s="78"/>
      <c r="C709426" s="77"/>
    </row>
    <row r="709427" spans="2:3" x14ac:dyDescent="0.25">
      <c r="B709427" s="78"/>
      <c r="C709427" s="77"/>
    </row>
    <row r="709428" spans="2:3" x14ac:dyDescent="0.25">
      <c r="B709428" s="78"/>
      <c r="C709428" s="77"/>
    </row>
    <row r="709538" spans="2:3" x14ac:dyDescent="0.25">
      <c r="B709538" s="78"/>
      <c r="C709538" s="77"/>
    </row>
    <row r="709539" spans="2:3" x14ac:dyDescent="0.25">
      <c r="B709539" s="78"/>
      <c r="C709539" s="77"/>
    </row>
    <row r="709540" spans="2:3" x14ac:dyDescent="0.25">
      <c r="B709540" s="78"/>
      <c r="C709540" s="77"/>
    </row>
    <row r="709541" spans="2:3" x14ac:dyDescent="0.25">
      <c r="B709541" s="78"/>
      <c r="C709541" s="77"/>
    </row>
    <row r="709542" spans="2:3" x14ac:dyDescent="0.25">
      <c r="B709542" s="78"/>
      <c r="C709542" s="77"/>
    </row>
    <row r="709543" spans="2:3" x14ac:dyDescent="0.25">
      <c r="B709543" s="78"/>
      <c r="C709543" s="77"/>
    </row>
    <row r="709544" spans="2:3" x14ac:dyDescent="0.25">
      <c r="B709544" s="78"/>
      <c r="C709544" s="77"/>
    </row>
    <row r="709545" spans="2:3" x14ac:dyDescent="0.25">
      <c r="B709545" s="78"/>
      <c r="C709545" s="77"/>
    </row>
    <row r="709546" spans="2:3" x14ac:dyDescent="0.25">
      <c r="B709546" s="78"/>
      <c r="C709546" s="77"/>
    </row>
    <row r="709547" spans="2:3" x14ac:dyDescent="0.25">
      <c r="B709547" s="78"/>
      <c r="C709547" s="77"/>
    </row>
    <row r="709548" spans="2:3" x14ac:dyDescent="0.25">
      <c r="B709548" s="78"/>
      <c r="C709548" s="77"/>
    </row>
    <row r="709549" spans="2:3" x14ac:dyDescent="0.25">
      <c r="B709549" s="78"/>
      <c r="C709549" s="77"/>
    </row>
    <row r="709550" spans="2:3" x14ac:dyDescent="0.25">
      <c r="B709550" s="78"/>
      <c r="C709550" s="77"/>
    </row>
    <row r="709660" spans="2:3" x14ac:dyDescent="0.25">
      <c r="B709660" s="78"/>
      <c r="C709660" s="77"/>
    </row>
    <row r="709661" spans="2:3" x14ac:dyDescent="0.25">
      <c r="B709661" s="78"/>
      <c r="C709661" s="77"/>
    </row>
    <row r="709662" spans="2:3" x14ac:dyDescent="0.25">
      <c r="B709662" s="78"/>
      <c r="C709662" s="77"/>
    </row>
    <row r="709663" spans="2:3" x14ac:dyDescent="0.25">
      <c r="B709663" s="78"/>
      <c r="C709663" s="77"/>
    </row>
    <row r="709664" spans="2:3" x14ac:dyDescent="0.25">
      <c r="B709664" s="78"/>
      <c r="C709664" s="77"/>
    </row>
    <row r="709665" spans="2:3" x14ac:dyDescent="0.25">
      <c r="B709665" s="78"/>
      <c r="C709665" s="77"/>
    </row>
    <row r="709666" spans="2:3" x14ac:dyDescent="0.25">
      <c r="B709666" s="78"/>
      <c r="C709666" s="77"/>
    </row>
    <row r="709667" spans="2:3" x14ac:dyDescent="0.25">
      <c r="B709667" s="78"/>
      <c r="C709667" s="77"/>
    </row>
    <row r="709668" spans="2:3" x14ac:dyDescent="0.25">
      <c r="B709668" s="78"/>
      <c r="C709668" s="77"/>
    </row>
    <row r="709669" spans="2:3" x14ac:dyDescent="0.25">
      <c r="B709669" s="78"/>
      <c r="C709669" s="77"/>
    </row>
    <row r="709670" spans="2:3" x14ac:dyDescent="0.25">
      <c r="B709670" s="78"/>
      <c r="C709670" s="77"/>
    </row>
    <row r="709671" spans="2:3" x14ac:dyDescent="0.25">
      <c r="B709671" s="78"/>
      <c r="C709671" s="77"/>
    </row>
    <row r="709672" spans="2:3" x14ac:dyDescent="0.25">
      <c r="B709672" s="78"/>
      <c r="C709672" s="77"/>
    </row>
    <row r="709782" spans="2:3" x14ac:dyDescent="0.25">
      <c r="B709782" s="78"/>
      <c r="C709782" s="77"/>
    </row>
    <row r="709783" spans="2:3" x14ac:dyDescent="0.25">
      <c r="B709783" s="78"/>
      <c r="C709783" s="77"/>
    </row>
    <row r="709784" spans="2:3" x14ac:dyDescent="0.25">
      <c r="B709784" s="78"/>
      <c r="C709784" s="77"/>
    </row>
    <row r="709785" spans="2:3" x14ac:dyDescent="0.25">
      <c r="B709785" s="78"/>
      <c r="C709785" s="77"/>
    </row>
    <row r="709786" spans="2:3" x14ac:dyDescent="0.25">
      <c r="B709786" s="78"/>
      <c r="C709786" s="77"/>
    </row>
    <row r="709787" spans="2:3" x14ac:dyDescent="0.25">
      <c r="B709787" s="78"/>
      <c r="C709787" s="77"/>
    </row>
    <row r="709788" spans="2:3" x14ac:dyDescent="0.25">
      <c r="B709788" s="78"/>
      <c r="C709788" s="77"/>
    </row>
    <row r="709789" spans="2:3" x14ac:dyDescent="0.25">
      <c r="B709789" s="78"/>
      <c r="C709789" s="77"/>
    </row>
    <row r="709790" spans="2:3" x14ac:dyDescent="0.25">
      <c r="B709790" s="78"/>
      <c r="C709790" s="77"/>
    </row>
    <row r="709791" spans="2:3" x14ac:dyDescent="0.25">
      <c r="B709791" s="78"/>
      <c r="C709791" s="77"/>
    </row>
    <row r="709792" spans="2:3" x14ac:dyDescent="0.25">
      <c r="B709792" s="78"/>
      <c r="C709792" s="77"/>
    </row>
    <row r="709793" spans="2:3" x14ac:dyDescent="0.25">
      <c r="B709793" s="78"/>
      <c r="C709793" s="77"/>
    </row>
    <row r="709794" spans="2:3" x14ac:dyDescent="0.25">
      <c r="B709794" s="78"/>
      <c r="C709794" s="77"/>
    </row>
    <row r="709904" spans="2:3" x14ac:dyDescent="0.25">
      <c r="B709904" s="78"/>
      <c r="C709904" s="77"/>
    </row>
    <row r="709905" spans="2:3" x14ac:dyDescent="0.25">
      <c r="B709905" s="78"/>
      <c r="C709905" s="77"/>
    </row>
    <row r="709906" spans="2:3" x14ac:dyDescent="0.25">
      <c r="B709906" s="78"/>
      <c r="C709906" s="77"/>
    </row>
    <row r="709907" spans="2:3" x14ac:dyDescent="0.25">
      <c r="B709907" s="78"/>
      <c r="C709907" s="77"/>
    </row>
    <row r="709908" spans="2:3" x14ac:dyDescent="0.25">
      <c r="B709908" s="78"/>
      <c r="C709908" s="77"/>
    </row>
    <row r="709909" spans="2:3" x14ac:dyDescent="0.25">
      <c r="B709909" s="78"/>
      <c r="C709909" s="77"/>
    </row>
    <row r="709910" spans="2:3" x14ac:dyDescent="0.25">
      <c r="B709910" s="78"/>
      <c r="C709910" s="77"/>
    </row>
    <row r="709911" spans="2:3" x14ac:dyDescent="0.25">
      <c r="B709911" s="78"/>
      <c r="C709911" s="77"/>
    </row>
    <row r="709912" spans="2:3" x14ac:dyDescent="0.25">
      <c r="B709912" s="78"/>
      <c r="C709912" s="77"/>
    </row>
    <row r="709913" spans="2:3" x14ac:dyDescent="0.25">
      <c r="B709913" s="78"/>
      <c r="C709913" s="77"/>
    </row>
    <row r="709914" spans="2:3" x14ac:dyDescent="0.25">
      <c r="B709914" s="78"/>
      <c r="C709914" s="77"/>
    </row>
    <row r="709915" spans="2:3" x14ac:dyDescent="0.25">
      <c r="B709915" s="78"/>
      <c r="C709915" s="77"/>
    </row>
    <row r="709916" spans="2:3" x14ac:dyDescent="0.25">
      <c r="B709916" s="78"/>
      <c r="C709916" s="77"/>
    </row>
    <row r="710026" spans="2:3" x14ac:dyDescent="0.25">
      <c r="B710026" s="78"/>
      <c r="C710026" s="77"/>
    </row>
    <row r="710027" spans="2:3" x14ac:dyDescent="0.25">
      <c r="B710027" s="78"/>
      <c r="C710027" s="77"/>
    </row>
    <row r="710028" spans="2:3" x14ac:dyDescent="0.25">
      <c r="B710028" s="78"/>
      <c r="C710028" s="77"/>
    </row>
    <row r="710029" spans="2:3" x14ac:dyDescent="0.25">
      <c r="B710029" s="78"/>
      <c r="C710029" s="77"/>
    </row>
    <row r="710030" spans="2:3" x14ac:dyDescent="0.25">
      <c r="B710030" s="78"/>
      <c r="C710030" s="77"/>
    </row>
    <row r="710031" spans="2:3" x14ac:dyDescent="0.25">
      <c r="B710031" s="78"/>
      <c r="C710031" s="77"/>
    </row>
    <row r="710032" spans="2:3" x14ac:dyDescent="0.25">
      <c r="B710032" s="78"/>
      <c r="C710032" s="77"/>
    </row>
    <row r="710033" spans="2:3" x14ac:dyDescent="0.25">
      <c r="B710033" s="78"/>
      <c r="C710033" s="77"/>
    </row>
    <row r="710034" spans="2:3" x14ac:dyDescent="0.25">
      <c r="B710034" s="78"/>
      <c r="C710034" s="77"/>
    </row>
    <row r="710035" spans="2:3" x14ac:dyDescent="0.25">
      <c r="B710035" s="78"/>
      <c r="C710035" s="77"/>
    </row>
    <row r="710036" spans="2:3" x14ac:dyDescent="0.25">
      <c r="B710036" s="78"/>
      <c r="C710036" s="77"/>
    </row>
    <row r="710037" spans="2:3" x14ac:dyDescent="0.25">
      <c r="B710037" s="78"/>
      <c r="C710037" s="77"/>
    </row>
    <row r="710038" spans="2:3" x14ac:dyDescent="0.25">
      <c r="B710038" s="78"/>
      <c r="C710038" s="77"/>
    </row>
    <row r="710148" spans="2:3" x14ac:dyDescent="0.25">
      <c r="B710148" s="78"/>
      <c r="C710148" s="77"/>
    </row>
    <row r="710149" spans="2:3" x14ac:dyDescent="0.25">
      <c r="B710149" s="78"/>
      <c r="C710149" s="77"/>
    </row>
    <row r="710150" spans="2:3" x14ac:dyDescent="0.25">
      <c r="B710150" s="78"/>
      <c r="C710150" s="77"/>
    </row>
    <row r="710151" spans="2:3" x14ac:dyDescent="0.25">
      <c r="B710151" s="78"/>
      <c r="C710151" s="77"/>
    </row>
    <row r="710152" spans="2:3" x14ac:dyDescent="0.25">
      <c r="B710152" s="78"/>
      <c r="C710152" s="77"/>
    </row>
    <row r="710153" spans="2:3" x14ac:dyDescent="0.25">
      <c r="B710153" s="78"/>
      <c r="C710153" s="77"/>
    </row>
    <row r="710154" spans="2:3" x14ac:dyDescent="0.25">
      <c r="B710154" s="78"/>
      <c r="C710154" s="77"/>
    </row>
    <row r="710155" spans="2:3" x14ac:dyDescent="0.25">
      <c r="B710155" s="78"/>
      <c r="C710155" s="77"/>
    </row>
    <row r="710156" spans="2:3" x14ac:dyDescent="0.25">
      <c r="B710156" s="78"/>
      <c r="C710156" s="77"/>
    </row>
    <row r="710157" spans="2:3" x14ac:dyDescent="0.25">
      <c r="B710157" s="78"/>
      <c r="C710157" s="77"/>
    </row>
    <row r="710158" spans="2:3" x14ac:dyDescent="0.25">
      <c r="B710158" s="78"/>
      <c r="C710158" s="77"/>
    </row>
    <row r="710159" spans="2:3" x14ac:dyDescent="0.25">
      <c r="B710159" s="78"/>
      <c r="C710159" s="77"/>
    </row>
    <row r="710160" spans="2:3" x14ac:dyDescent="0.25">
      <c r="B710160" s="78"/>
      <c r="C710160" s="77"/>
    </row>
    <row r="710270" spans="2:3" x14ac:dyDescent="0.25">
      <c r="B710270" s="78"/>
      <c r="C710270" s="77"/>
    </row>
    <row r="710271" spans="2:3" x14ac:dyDescent="0.25">
      <c r="B710271" s="78"/>
      <c r="C710271" s="77"/>
    </row>
    <row r="710272" spans="2:3" x14ac:dyDescent="0.25">
      <c r="B710272" s="78"/>
      <c r="C710272" s="77"/>
    </row>
    <row r="710273" spans="2:3" x14ac:dyDescent="0.25">
      <c r="B710273" s="78"/>
      <c r="C710273" s="77"/>
    </row>
    <row r="710274" spans="2:3" x14ac:dyDescent="0.25">
      <c r="B710274" s="78"/>
      <c r="C710274" s="77"/>
    </row>
    <row r="710275" spans="2:3" x14ac:dyDescent="0.25">
      <c r="B710275" s="78"/>
      <c r="C710275" s="77"/>
    </row>
    <row r="710276" spans="2:3" x14ac:dyDescent="0.25">
      <c r="B710276" s="78"/>
      <c r="C710276" s="77"/>
    </row>
    <row r="710277" spans="2:3" x14ac:dyDescent="0.25">
      <c r="B710277" s="78"/>
      <c r="C710277" s="77"/>
    </row>
    <row r="710278" spans="2:3" x14ac:dyDescent="0.25">
      <c r="B710278" s="78"/>
      <c r="C710278" s="77"/>
    </row>
    <row r="710279" spans="2:3" x14ac:dyDescent="0.25">
      <c r="B710279" s="78"/>
      <c r="C710279" s="77"/>
    </row>
    <row r="710280" spans="2:3" x14ac:dyDescent="0.25">
      <c r="B710280" s="78"/>
      <c r="C710280" s="77"/>
    </row>
    <row r="710281" spans="2:3" x14ac:dyDescent="0.25">
      <c r="B710281" s="78"/>
      <c r="C710281" s="77"/>
    </row>
    <row r="710282" spans="2:3" x14ac:dyDescent="0.25">
      <c r="B710282" s="78"/>
      <c r="C710282" s="77"/>
    </row>
    <row r="710392" spans="2:3" x14ac:dyDescent="0.25">
      <c r="B710392" s="78"/>
      <c r="C710392" s="77"/>
    </row>
    <row r="710393" spans="2:3" x14ac:dyDescent="0.25">
      <c r="B710393" s="78"/>
      <c r="C710393" s="77"/>
    </row>
    <row r="710394" spans="2:3" x14ac:dyDescent="0.25">
      <c r="B710394" s="78"/>
      <c r="C710394" s="77"/>
    </row>
    <row r="710395" spans="2:3" x14ac:dyDescent="0.25">
      <c r="B710395" s="78"/>
      <c r="C710395" s="77"/>
    </row>
    <row r="710396" spans="2:3" x14ac:dyDescent="0.25">
      <c r="B710396" s="78"/>
      <c r="C710396" s="77"/>
    </row>
    <row r="710397" spans="2:3" x14ac:dyDescent="0.25">
      <c r="B710397" s="78"/>
      <c r="C710397" s="77"/>
    </row>
    <row r="710398" spans="2:3" x14ac:dyDescent="0.25">
      <c r="B710398" s="78"/>
      <c r="C710398" s="77"/>
    </row>
    <row r="710399" spans="2:3" x14ac:dyDescent="0.25">
      <c r="B710399" s="78"/>
      <c r="C710399" s="77"/>
    </row>
    <row r="710400" spans="2:3" x14ac:dyDescent="0.25">
      <c r="B710400" s="78"/>
      <c r="C710400" s="77"/>
    </row>
    <row r="710401" spans="2:3" x14ac:dyDescent="0.25">
      <c r="B710401" s="78"/>
      <c r="C710401" s="77"/>
    </row>
    <row r="710402" spans="2:3" x14ac:dyDescent="0.25">
      <c r="B710402" s="78"/>
      <c r="C710402" s="77"/>
    </row>
    <row r="710403" spans="2:3" x14ac:dyDescent="0.25">
      <c r="B710403" s="78"/>
      <c r="C710403" s="77"/>
    </row>
    <row r="710404" spans="2:3" x14ac:dyDescent="0.25">
      <c r="B710404" s="78"/>
      <c r="C710404" s="77"/>
    </row>
    <row r="710514" spans="2:3" x14ac:dyDescent="0.25">
      <c r="B710514" s="78"/>
      <c r="C710514" s="77"/>
    </row>
    <row r="710515" spans="2:3" x14ac:dyDescent="0.25">
      <c r="B710515" s="78"/>
      <c r="C710515" s="77"/>
    </row>
    <row r="710516" spans="2:3" x14ac:dyDescent="0.25">
      <c r="B710516" s="78"/>
      <c r="C710516" s="77"/>
    </row>
    <row r="710517" spans="2:3" x14ac:dyDescent="0.25">
      <c r="B710517" s="78"/>
      <c r="C710517" s="77"/>
    </row>
    <row r="710518" spans="2:3" x14ac:dyDescent="0.25">
      <c r="B710518" s="78"/>
      <c r="C710518" s="77"/>
    </row>
    <row r="710519" spans="2:3" x14ac:dyDescent="0.25">
      <c r="B710519" s="78"/>
      <c r="C710519" s="77"/>
    </row>
    <row r="710520" spans="2:3" x14ac:dyDescent="0.25">
      <c r="B710520" s="78"/>
      <c r="C710520" s="77"/>
    </row>
    <row r="710521" spans="2:3" x14ac:dyDescent="0.25">
      <c r="B710521" s="78"/>
      <c r="C710521" s="77"/>
    </row>
    <row r="710522" spans="2:3" x14ac:dyDescent="0.25">
      <c r="B710522" s="78"/>
      <c r="C710522" s="77"/>
    </row>
    <row r="710523" spans="2:3" x14ac:dyDescent="0.25">
      <c r="B710523" s="78"/>
      <c r="C710523" s="77"/>
    </row>
    <row r="710524" spans="2:3" x14ac:dyDescent="0.25">
      <c r="B710524" s="78"/>
      <c r="C710524" s="77"/>
    </row>
    <row r="710525" spans="2:3" x14ac:dyDescent="0.25">
      <c r="B710525" s="78"/>
      <c r="C710525" s="77"/>
    </row>
    <row r="710526" spans="2:3" x14ac:dyDescent="0.25">
      <c r="B710526" s="78"/>
      <c r="C710526" s="77"/>
    </row>
    <row r="710636" spans="2:3" x14ac:dyDescent="0.25">
      <c r="B710636" s="78"/>
      <c r="C710636" s="77"/>
    </row>
    <row r="710637" spans="2:3" x14ac:dyDescent="0.25">
      <c r="B710637" s="78"/>
      <c r="C710637" s="77"/>
    </row>
    <row r="710638" spans="2:3" x14ac:dyDescent="0.25">
      <c r="B710638" s="78"/>
      <c r="C710638" s="77"/>
    </row>
    <row r="710639" spans="2:3" x14ac:dyDescent="0.25">
      <c r="B710639" s="78"/>
      <c r="C710639" s="77"/>
    </row>
    <row r="710640" spans="2:3" x14ac:dyDescent="0.25">
      <c r="B710640" s="78"/>
      <c r="C710640" s="77"/>
    </row>
    <row r="710641" spans="2:3" x14ac:dyDescent="0.25">
      <c r="B710641" s="78"/>
      <c r="C710641" s="77"/>
    </row>
    <row r="710642" spans="2:3" x14ac:dyDescent="0.25">
      <c r="B710642" s="78"/>
      <c r="C710642" s="77"/>
    </row>
    <row r="710643" spans="2:3" x14ac:dyDescent="0.25">
      <c r="B710643" s="78"/>
      <c r="C710643" s="77"/>
    </row>
    <row r="710644" spans="2:3" x14ac:dyDescent="0.25">
      <c r="B710644" s="78"/>
      <c r="C710644" s="77"/>
    </row>
    <row r="710645" spans="2:3" x14ac:dyDescent="0.25">
      <c r="B710645" s="78"/>
      <c r="C710645" s="77"/>
    </row>
    <row r="710646" spans="2:3" x14ac:dyDescent="0.25">
      <c r="B710646" s="78"/>
      <c r="C710646" s="77"/>
    </row>
    <row r="710647" spans="2:3" x14ac:dyDescent="0.25">
      <c r="B710647" s="78"/>
      <c r="C710647" s="77"/>
    </row>
    <row r="710648" spans="2:3" x14ac:dyDescent="0.25">
      <c r="B710648" s="78"/>
      <c r="C710648" s="77"/>
    </row>
    <row r="710758" spans="2:3" x14ac:dyDescent="0.25">
      <c r="B710758" s="78"/>
      <c r="C710758" s="77"/>
    </row>
    <row r="710759" spans="2:3" x14ac:dyDescent="0.25">
      <c r="B710759" s="78"/>
      <c r="C710759" s="77"/>
    </row>
    <row r="710760" spans="2:3" x14ac:dyDescent="0.25">
      <c r="B710760" s="78"/>
      <c r="C710760" s="77"/>
    </row>
    <row r="710761" spans="2:3" x14ac:dyDescent="0.25">
      <c r="B710761" s="78"/>
      <c r="C710761" s="77"/>
    </row>
    <row r="710762" spans="2:3" x14ac:dyDescent="0.25">
      <c r="B710762" s="78"/>
      <c r="C710762" s="77"/>
    </row>
    <row r="710763" spans="2:3" x14ac:dyDescent="0.25">
      <c r="B710763" s="78"/>
      <c r="C710763" s="77"/>
    </row>
    <row r="710764" spans="2:3" x14ac:dyDescent="0.25">
      <c r="B710764" s="78"/>
      <c r="C710764" s="77"/>
    </row>
    <row r="710765" spans="2:3" x14ac:dyDescent="0.25">
      <c r="B710765" s="78"/>
      <c r="C710765" s="77"/>
    </row>
    <row r="710766" spans="2:3" x14ac:dyDescent="0.25">
      <c r="B710766" s="78"/>
      <c r="C710766" s="77"/>
    </row>
    <row r="710767" spans="2:3" x14ac:dyDescent="0.25">
      <c r="B710767" s="78"/>
      <c r="C710767" s="77"/>
    </row>
    <row r="710768" spans="2:3" x14ac:dyDescent="0.25">
      <c r="B710768" s="78"/>
      <c r="C710768" s="77"/>
    </row>
    <row r="710769" spans="2:3" x14ac:dyDescent="0.25">
      <c r="B710769" s="78"/>
      <c r="C710769" s="77"/>
    </row>
    <row r="710770" spans="2:3" x14ac:dyDescent="0.25">
      <c r="B710770" s="78"/>
      <c r="C710770" s="77"/>
    </row>
    <row r="710880" spans="2:3" x14ac:dyDescent="0.25">
      <c r="B710880" s="78"/>
      <c r="C710880" s="77"/>
    </row>
    <row r="710881" spans="2:3" x14ac:dyDescent="0.25">
      <c r="B710881" s="78"/>
      <c r="C710881" s="77"/>
    </row>
    <row r="710882" spans="2:3" x14ac:dyDescent="0.25">
      <c r="B710882" s="78"/>
      <c r="C710882" s="77"/>
    </row>
    <row r="710883" spans="2:3" x14ac:dyDescent="0.25">
      <c r="B710883" s="78"/>
      <c r="C710883" s="77"/>
    </row>
    <row r="710884" spans="2:3" x14ac:dyDescent="0.25">
      <c r="B710884" s="78"/>
      <c r="C710884" s="77"/>
    </row>
    <row r="710885" spans="2:3" x14ac:dyDescent="0.25">
      <c r="B710885" s="78"/>
      <c r="C710885" s="77"/>
    </row>
    <row r="710886" spans="2:3" x14ac:dyDescent="0.25">
      <c r="B710886" s="78"/>
      <c r="C710886" s="77"/>
    </row>
    <row r="710887" spans="2:3" x14ac:dyDescent="0.25">
      <c r="B710887" s="78"/>
      <c r="C710887" s="77"/>
    </row>
    <row r="710888" spans="2:3" x14ac:dyDescent="0.25">
      <c r="B710888" s="78"/>
      <c r="C710888" s="77"/>
    </row>
    <row r="710889" spans="2:3" x14ac:dyDescent="0.25">
      <c r="B710889" s="78"/>
      <c r="C710889" s="77"/>
    </row>
    <row r="710890" spans="2:3" x14ac:dyDescent="0.25">
      <c r="B710890" s="78"/>
      <c r="C710890" s="77"/>
    </row>
    <row r="710891" spans="2:3" x14ac:dyDescent="0.25">
      <c r="B710891" s="78"/>
      <c r="C710891" s="77"/>
    </row>
    <row r="710892" spans="2:3" x14ac:dyDescent="0.25">
      <c r="B710892" s="78"/>
      <c r="C710892" s="77"/>
    </row>
    <row r="711002" spans="2:3" x14ac:dyDescent="0.25">
      <c r="B711002" s="78"/>
      <c r="C711002" s="77"/>
    </row>
    <row r="711003" spans="2:3" x14ac:dyDescent="0.25">
      <c r="B711003" s="78"/>
      <c r="C711003" s="77"/>
    </row>
    <row r="711004" spans="2:3" x14ac:dyDescent="0.25">
      <c r="B711004" s="78"/>
      <c r="C711004" s="77"/>
    </row>
    <row r="711005" spans="2:3" x14ac:dyDescent="0.25">
      <c r="B711005" s="78"/>
      <c r="C711005" s="77"/>
    </row>
    <row r="711006" spans="2:3" x14ac:dyDescent="0.25">
      <c r="B711006" s="78"/>
      <c r="C711006" s="77"/>
    </row>
    <row r="711007" spans="2:3" x14ac:dyDescent="0.25">
      <c r="B711007" s="78"/>
      <c r="C711007" s="77"/>
    </row>
    <row r="711008" spans="2:3" x14ac:dyDescent="0.25">
      <c r="B711008" s="78"/>
      <c r="C711008" s="77"/>
    </row>
    <row r="711009" spans="2:3" x14ac:dyDescent="0.25">
      <c r="B711009" s="78"/>
      <c r="C711009" s="77"/>
    </row>
    <row r="711010" spans="2:3" x14ac:dyDescent="0.25">
      <c r="B711010" s="78"/>
      <c r="C711010" s="77"/>
    </row>
    <row r="711011" spans="2:3" x14ac:dyDescent="0.25">
      <c r="B711011" s="78"/>
      <c r="C711011" s="77"/>
    </row>
    <row r="711012" spans="2:3" x14ac:dyDescent="0.25">
      <c r="B711012" s="78"/>
      <c r="C711012" s="77"/>
    </row>
    <row r="711013" spans="2:3" x14ac:dyDescent="0.25">
      <c r="B711013" s="78"/>
      <c r="C711013" s="77"/>
    </row>
    <row r="711014" spans="2:3" x14ac:dyDescent="0.25">
      <c r="B711014" s="78"/>
      <c r="C711014" s="77"/>
    </row>
    <row r="711124" spans="2:3" x14ac:dyDescent="0.25">
      <c r="B711124" s="78"/>
      <c r="C711124" s="77"/>
    </row>
    <row r="711125" spans="2:3" x14ac:dyDescent="0.25">
      <c r="B711125" s="78"/>
      <c r="C711125" s="77"/>
    </row>
    <row r="711126" spans="2:3" x14ac:dyDescent="0.25">
      <c r="B711126" s="78"/>
      <c r="C711126" s="77"/>
    </row>
    <row r="711127" spans="2:3" x14ac:dyDescent="0.25">
      <c r="B711127" s="78"/>
      <c r="C711127" s="77"/>
    </row>
    <row r="711128" spans="2:3" x14ac:dyDescent="0.25">
      <c r="B711128" s="78"/>
      <c r="C711128" s="77"/>
    </row>
    <row r="711129" spans="2:3" x14ac:dyDescent="0.25">
      <c r="B711129" s="78"/>
      <c r="C711129" s="77"/>
    </row>
    <row r="711130" spans="2:3" x14ac:dyDescent="0.25">
      <c r="B711130" s="78"/>
      <c r="C711130" s="77"/>
    </row>
    <row r="711131" spans="2:3" x14ac:dyDescent="0.25">
      <c r="B711131" s="78"/>
      <c r="C711131" s="77"/>
    </row>
    <row r="711132" spans="2:3" x14ac:dyDescent="0.25">
      <c r="B711132" s="78"/>
      <c r="C711132" s="77"/>
    </row>
    <row r="711133" spans="2:3" x14ac:dyDescent="0.25">
      <c r="B711133" s="78"/>
      <c r="C711133" s="77"/>
    </row>
    <row r="711134" spans="2:3" x14ac:dyDescent="0.25">
      <c r="B711134" s="78"/>
      <c r="C711134" s="77"/>
    </row>
    <row r="711135" spans="2:3" x14ac:dyDescent="0.25">
      <c r="B711135" s="78"/>
      <c r="C711135" s="77"/>
    </row>
    <row r="711136" spans="2:3" x14ac:dyDescent="0.25">
      <c r="B711136" s="78"/>
      <c r="C711136" s="77"/>
    </row>
    <row r="711246" spans="2:3" x14ac:dyDescent="0.25">
      <c r="B711246" s="78"/>
      <c r="C711246" s="77"/>
    </row>
    <row r="711247" spans="2:3" x14ac:dyDescent="0.25">
      <c r="B711247" s="78"/>
      <c r="C711247" s="77"/>
    </row>
    <row r="711248" spans="2:3" x14ac:dyDescent="0.25">
      <c r="B711248" s="78"/>
      <c r="C711248" s="77"/>
    </row>
    <row r="711249" spans="2:3" x14ac:dyDescent="0.25">
      <c r="B711249" s="78"/>
      <c r="C711249" s="77"/>
    </row>
    <row r="711250" spans="2:3" x14ac:dyDescent="0.25">
      <c r="B711250" s="78"/>
      <c r="C711250" s="77"/>
    </row>
    <row r="711251" spans="2:3" x14ac:dyDescent="0.25">
      <c r="B711251" s="78"/>
      <c r="C711251" s="77"/>
    </row>
    <row r="711252" spans="2:3" x14ac:dyDescent="0.25">
      <c r="B711252" s="78"/>
      <c r="C711252" s="77"/>
    </row>
    <row r="711253" spans="2:3" x14ac:dyDescent="0.25">
      <c r="B711253" s="78"/>
      <c r="C711253" s="77"/>
    </row>
    <row r="711254" spans="2:3" x14ac:dyDescent="0.25">
      <c r="B711254" s="78"/>
      <c r="C711254" s="77"/>
    </row>
    <row r="711255" spans="2:3" x14ac:dyDescent="0.25">
      <c r="B711255" s="78"/>
      <c r="C711255" s="77"/>
    </row>
    <row r="711256" spans="2:3" x14ac:dyDescent="0.25">
      <c r="B711256" s="78"/>
      <c r="C711256" s="77"/>
    </row>
    <row r="711257" spans="2:3" x14ac:dyDescent="0.25">
      <c r="B711257" s="78"/>
      <c r="C711257" s="77"/>
    </row>
    <row r="711258" spans="2:3" x14ac:dyDescent="0.25">
      <c r="B711258" s="78"/>
      <c r="C711258" s="77"/>
    </row>
    <row r="711368" spans="2:3" x14ac:dyDescent="0.25">
      <c r="B711368" s="78"/>
      <c r="C711368" s="77"/>
    </row>
    <row r="711369" spans="2:3" x14ac:dyDescent="0.25">
      <c r="B711369" s="78"/>
      <c r="C711369" s="77"/>
    </row>
    <row r="711370" spans="2:3" x14ac:dyDescent="0.25">
      <c r="B711370" s="78"/>
      <c r="C711370" s="77"/>
    </row>
    <row r="711371" spans="2:3" x14ac:dyDescent="0.25">
      <c r="B711371" s="78"/>
      <c r="C711371" s="77"/>
    </row>
    <row r="711372" spans="2:3" x14ac:dyDescent="0.25">
      <c r="B711372" s="78"/>
      <c r="C711372" s="77"/>
    </row>
    <row r="711373" spans="2:3" x14ac:dyDescent="0.25">
      <c r="B711373" s="78"/>
      <c r="C711373" s="77"/>
    </row>
    <row r="711374" spans="2:3" x14ac:dyDescent="0.25">
      <c r="B711374" s="78"/>
      <c r="C711374" s="77"/>
    </row>
    <row r="711375" spans="2:3" x14ac:dyDescent="0.25">
      <c r="B711375" s="78"/>
      <c r="C711375" s="77"/>
    </row>
    <row r="711376" spans="2:3" x14ac:dyDescent="0.25">
      <c r="B711376" s="78"/>
      <c r="C711376" s="77"/>
    </row>
    <row r="711377" spans="2:3" x14ac:dyDescent="0.25">
      <c r="B711377" s="78"/>
      <c r="C711377" s="77"/>
    </row>
    <row r="711378" spans="2:3" x14ac:dyDescent="0.25">
      <c r="B711378" s="78"/>
      <c r="C711378" s="77"/>
    </row>
    <row r="711379" spans="2:3" x14ac:dyDescent="0.25">
      <c r="B711379" s="78"/>
      <c r="C711379" s="77"/>
    </row>
    <row r="711380" spans="2:3" x14ac:dyDescent="0.25">
      <c r="B711380" s="78"/>
      <c r="C711380" s="77"/>
    </row>
    <row r="711490" spans="2:3" x14ac:dyDescent="0.25">
      <c r="B711490" s="78"/>
      <c r="C711490" s="77"/>
    </row>
    <row r="711491" spans="2:3" x14ac:dyDescent="0.25">
      <c r="B711491" s="78"/>
      <c r="C711491" s="77"/>
    </row>
    <row r="711492" spans="2:3" x14ac:dyDescent="0.25">
      <c r="B711492" s="78"/>
      <c r="C711492" s="77"/>
    </row>
    <row r="711493" spans="2:3" x14ac:dyDescent="0.25">
      <c r="B711493" s="78"/>
      <c r="C711493" s="77"/>
    </row>
    <row r="711494" spans="2:3" x14ac:dyDescent="0.25">
      <c r="B711494" s="78"/>
      <c r="C711494" s="77"/>
    </row>
    <row r="711495" spans="2:3" x14ac:dyDescent="0.25">
      <c r="B711495" s="78"/>
      <c r="C711495" s="77"/>
    </row>
    <row r="711496" spans="2:3" x14ac:dyDescent="0.25">
      <c r="B711496" s="78"/>
      <c r="C711496" s="77"/>
    </row>
    <row r="711497" spans="2:3" x14ac:dyDescent="0.25">
      <c r="B711497" s="78"/>
      <c r="C711497" s="77"/>
    </row>
    <row r="711498" spans="2:3" x14ac:dyDescent="0.25">
      <c r="B711498" s="78"/>
      <c r="C711498" s="77"/>
    </row>
    <row r="711499" spans="2:3" x14ac:dyDescent="0.25">
      <c r="B711499" s="78"/>
      <c r="C711499" s="77"/>
    </row>
    <row r="711500" spans="2:3" x14ac:dyDescent="0.25">
      <c r="B711500" s="78"/>
      <c r="C711500" s="77"/>
    </row>
    <row r="711501" spans="2:3" x14ac:dyDescent="0.25">
      <c r="B711501" s="78"/>
      <c r="C711501" s="77"/>
    </row>
    <row r="711502" spans="2:3" x14ac:dyDescent="0.25">
      <c r="B711502" s="78"/>
      <c r="C711502" s="77"/>
    </row>
    <row r="711612" spans="2:3" x14ac:dyDescent="0.25">
      <c r="B711612" s="78"/>
      <c r="C711612" s="77"/>
    </row>
    <row r="711613" spans="2:3" x14ac:dyDescent="0.25">
      <c r="B711613" s="78"/>
      <c r="C711613" s="77"/>
    </row>
    <row r="711614" spans="2:3" x14ac:dyDescent="0.25">
      <c r="B711614" s="78"/>
      <c r="C711614" s="77"/>
    </row>
    <row r="711615" spans="2:3" x14ac:dyDescent="0.25">
      <c r="B711615" s="78"/>
      <c r="C711615" s="77"/>
    </row>
    <row r="711616" spans="2:3" x14ac:dyDescent="0.25">
      <c r="B711616" s="78"/>
      <c r="C711616" s="77"/>
    </row>
    <row r="711617" spans="2:3" x14ac:dyDescent="0.25">
      <c r="B711617" s="78"/>
      <c r="C711617" s="77"/>
    </row>
    <row r="711618" spans="2:3" x14ac:dyDescent="0.25">
      <c r="B711618" s="78"/>
      <c r="C711618" s="77"/>
    </row>
    <row r="711619" spans="2:3" x14ac:dyDescent="0.25">
      <c r="B711619" s="78"/>
      <c r="C711619" s="77"/>
    </row>
    <row r="711620" spans="2:3" x14ac:dyDescent="0.25">
      <c r="B711620" s="78"/>
      <c r="C711620" s="77"/>
    </row>
    <row r="711621" spans="2:3" x14ac:dyDescent="0.25">
      <c r="B711621" s="78"/>
      <c r="C711621" s="77"/>
    </row>
    <row r="711622" spans="2:3" x14ac:dyDescent="0.25">
      <c r="B711622" s="78"/>
      <c r="C711622" s="77"/>
    </row>
    <row r="711623" spans="2:3" x14ac:dyDescent="0.25">
      <c r="B711623" s="78"/>
      <c r="C711623" s="77"/>
    </row>
    <row r="711624" spans="2:3" x14ac:dyDescent="0.25">
      <c r="B711624" s="78"/>
      <c r="C711624" s="77"/>
    </row>
    <row r="711734" spans="2:3" x14ac:dyDescent="0.25">
      <c r="B711734" s="78"/>
      <c r="C711734" s="77"/>
    </row>
    <row r="711735" spans="2:3" x14ac:dyDescent="0.25">
      <c r="B711735" s="78"/>
      <c r="C711735" s="77"/>
    </row>
    <row r="711736" spans="2:3" x14ac:dyDescent="0.25">
      <c r="B711736" s="78"/>
      <c r="C711736" s="77"/>
    </row>
    <row r="711737" spans="2:3" x14ac:dyDescent="0.25">
      <c r="B711737" s="78"/>
      <c r="C711737" s="77"/>
    </row>
    <row r="711738" spans="2:3" x14ac:dyDescent="0.25">
      <c r="B711738" s="78"/>
      <c r="C711738" s="77"/>
    </row>
    <row r="711739" spans="2:3" x14ac:dyDescent="0.25">
      <c r="B711739" s="78"/>
      <c r="C711739" s="77"/>
    </row>
    <row r="711740" spans="2:3" x14ac:dyDescent="0.25">
      <c r="B711740" s="78"/>
      <c r="C711740" s="77"/>
    </row>
    <row r="711741" spans="2:3" x14ac:dyDescent="0.25">
      <c r="B711741" s="78"/>
      <c r="C711741" s="77"/>
    </row>
    <row r="711742" spans="2:3" x14ac:dyDescent="0.25">
      <c r="B711742" s="78"/>
      <c r="C711742" s="77"/>
    </row>
    <row r="711743" spans="2:3" x14ac:dyDescent="0.25">
      <c r="B711743" s="78"/>
      <c r="C711743" s="77"/>
    </row>
    <row r="711744" spans="2:3" x14ac:dyDescent="0.25">
      <c r="B711744" s="78"/>
      <c r="C711744" s="77"/>
    </row>
    <row r="711745" spans="2:3" x14ac:dyDescent="0.25">
      <c r="B711745" s="78"/>
      <c r="C711745" s="77"/>
    </row>
    <row r="711746" spans="2:3" x14ac:dyDescent="0.25">
      <c r="B711746" s="78"/>
      <c r="C711746" s="77"/>
    </row>
    <row r="711856" spans="2:3" x14ac:dyDescent="0.25">
      <c r="B711856" s="78"/>
      <c r="C711856" s="77"/>
    </row>
    <row r="711857" spans="2:3" x14ac:dyDescent="0.25">
      <c r="B711857" s="78"/>
      <c r="C711857" s="77"/>
    </row>
    <row r="711858" spans="2:3" x14ac:dyDescent="0.25">
      <c r="B711858" s="78"/>
      <c r="C711858" s="77"/>
    </row>
    <row r="711859" spans="2:3" x14ac:dyDescent="0.25">
      <c r="B711859" s="78"/>
      <c r="C711859" s="77"/>
    </row>
    <row r="711860" spans="2:3" x14ac:dyDescent="0.25">
      <c r="B711860" s="78"/>
      <c r="C711860" s="77"/>
    </row>
    <row r="711861" spans="2:3" x14ac:dyDescent="0.25">
      <c r="B711861" s="78"/>
      <c r="C711861" s="77"/>
    </row>
    <row r="711862" spans="2:3" x14ac:dyDescent="0.25">
      <c r="B711862" s="78"/>
      <c r="C711862" s="77"/>
    </row>
    <row r="711863" spans="2:3" x14ac:dyDescent="0.25">
      <c r="B711863" s="78"/>
      <c r="C711863" s="77"/>
    </row>
    <row r="711864" spans="2:3" x14ac:dyDescent="0.25">
      <c r="B711864" s="78"/>
      <c r="C711864" s="77"/>
    </row>
    <row r="711865" spans="2:3" x14ac:dyDescent="0.25">
      <c r="B711865" s="78"/>
      <c r="C711865" s="77"/>
    </row>
    <row r="711866" spans="2:3" x14ac:dyDescent="0.25">
      <c r="B711866" s="78"/>
      <c r="C711866" s="77"/>
    </row>
    <row r="711867" spans="2:3" x14ac:dyDescent="0.25">
      <c r="B711867" s="78"/>
      <c r="C711867" s="77"/>
    </row>
    <row r="711868" spans="2:3" x14ac:dyDescent="0.25">
      <c r="B711868" s="78"/>
      <c r="C711868" s="77"/>
    </row>
    <row r="711978" spans="2:3" x14ac:dyDescent="0.25">
      <c r="B711978" s="78"/>
      <c r="C711978" s="77"/>
    </row>
    <row r="711979" spans="2:3" x14ac:dyDescent="0.25">
      <c r="B711979" s="78"/>
      <c r="C711979" s="77"/>
    </row>
    <row r="711980" spans="2:3" x14ac:dyDescent="0.25">
      <c r="B711980" s="78"/>
      <c r="C711980" s="77"/>
    </row>
    <row r="711981" spans="2:3" x14ac:dyDescent="0.25">
      <c r="B711981" s="78"/>
      <c r="C711981" s="77"/>
    </row>
    <row r="711982" spans="2:3" x14ac:dyDescent="0.25">
      <c r="B711982" s="78"/>
      <c r="C711982" s="77"/>
    </row>
    <row r="711983" spans="2:3" x14ac:dyDescent="0.25">
      <c r="B711983" s="78"/>
      <c r="C711983" s="77"/>
    </row>
    <row r="711984" spans="2:3" x14ac:dyDescent="0.25">
      <c r="B711984" s="78"/>
      <c r="C711984" s="77"/>
    </row>
    <row r="711985" spans="2:3" x14ac:dyDescent="0.25">
      <c r="B711985" s="78"/>
      <c r="C711985" s="77"/>
    </row>
    <row r="711986" spans="2:3" x14ac:dyDescent="0.25">
      <c r="B711986" s="78"/>
      <c r="C711986" s="77"/>
    </row>
    <row r="711987" spans="2:3" x14ac:dyDescent="0.25">
      <c r="B711987" s="78"/>
      <c r="C711987" s="77"/>
    </row>
    <row r="711988" spans="2:3" x14ac:dyDescent="0.25">
      <c r="B711988" s="78"/>
      <c r="C711988" s="77"/>
    </row>
    <row r="711989" spans="2:3" x14ac:dyDescent="0.25">
      <c r="B711989" s="78"/>
      <c r="C711989" s="77"/>
    </row>
    <row r="711990" spans="2:3" x14ac:dyDescent="0.25">
      <c r="B711990" s="78"/>
      <c r="C711990" s="77"/>
    </row>
    <row r="712100" spans="2:3" x14ac:dyDescent="0.25">
      <c r="B712100" s="78"/>
      <c r="C712100" s="77"/>
    </row>
    <row r="712101" spans="2:3" x14ac:dyDescent="0.25">
      <c r="B712101" s="78"/>
      <c r="C712101" s="77"/>
    </row>
    <row r="712102" spans="2:3" x14ac:dyDescent="0.25">
      <c r="B712102" s="78"/>
      <c r="C712102" s="77"/>
    </row>
    <row r="712103" spans="2:3" x14ac:dyDescent="0.25">
      <c r="B712103" s="78"/>
      <c r="C712103" s="77"/>
    </row>
    <row r="712104" spans="2:3" x14ac:dyDescent="0.25">
      <c r="B712104" s="78"/>
      <c r="C712104" s="77"/>
    </row>
    <row r="712105" spans="2:3" x14ac:dyDescent="0.25">
      <c r="B712105" s="78"/>
      <c r="C712105" s="77"/>
    </row>
    <row r="712106" spans="2:3" x14ac:dyDescent="0.25">
      <c r="B712106" s="78"/>
      <c r="C712106" s="77"/>
    </row>
    <row r="712107" spans="2:3" x14ac:dyDescent="0.25">
      <c r="B712107" s="78"/>
      <c r="C712107" s="77"/>
    </row>
    <row r="712108" spans="2:3" x14ac:dyDescent="0.25">
      <c r="B712108" s="78"/>
      <c r="C712108" s="77"/>
    </row>
    <row r="712109" spans="2:3" x14ac:dyDescent="0.25">
      <c r="B712109" s="78"/>
      <c r="C712109" s="77"/>
    </row>
    <row r="712110" spans="2:3" x14ac:dyDescent="0.25">
      <c r="B712110" s="78"/>
      <c r="C712110" s="77"/>
    </row>
    <row r="712111" spans="2:3" x14ac:dyDescent="0.25">
      <c r="B712111" s="78"/>
      <c r="C712111" s="77"/>
    </row>
    <row r="712112" spans="2:3" x14ac:dyDescent="0.25">
      <c r="B712112" s="78"/>
      <c r="C712112" s="77"/>
    </row>
    <row r="712222" spans="2:3" x14ac:dyDescent="0.25">
      <c r="B712222" s="78"/>
      <c r="C712222" s="77"/>
    </row>
    <row r="712223" spans="2:3" x14ac:dyDescent="0.25">
      <c r="B712223" s="78"/>
      <c r="C712223" s="77"/>
    </row>
    <row r="712224" spans="2:3" x14ac:dyDescent="0.25">
      <c r="B712224" s="78"/>
      <c r="C712224" s="77"/>
    </row>
    <row r="712225" spans="2:3" x14ac:dyDescent="0.25">
      <c r="B712225" s="78"/>
      <c r="C712225" s="77"/>
    </row>
    <row r="712226" spans="2:3" x14ac:dyDescent="0.25">
      <c r="B712226" s="78"/>
      <c r="C712226" s="77"/>
    </row>
    <row r="712227" spans="2:3" x14ac:dyDescent="0.25">
      <c r="B712227" s="78"/>
      <c r="C712227" s="77"/>
    </row>
    <row r="712228" spans="2:3" x14ac:dyDescent="0.25">
      <c r="B712228" s="78"/>
      <c r="C712228" s="77"/>
    </row>
    <row r="712229" spans="2:3" x14ac:dyDescent="0.25">
      <c r="B712229" s="78"/>
      <c r="C712229" s="77"/>
    </row>
    <row r="712230" spans="2:3" x14ac:dyDescent="0.25">
      <c r="B712230" s="78"/>
      <c r="C712230" s="77"/>
    </row>
    <row r="712231" spans="2:3" x14ac:dyDescent="0.25">
      <c r="B712231" s="78"/>
      <c r="C712231" s="77"/>
    </row>
    <row r="712232" spans="2:3" x14ac:dyDescent="0.25">
      <c r="B712232" s="78"/>
      <c r="C712232" s="77"/>
    </row>
    <row r="712233" spans="2:3" x14ac:dyDescent="0.25">
      <c r="B712233" s="78"/>
      <c r="C712233" s="77"/>
    </row>
    <row r="712234" spans="2:3" x14ac:dyDescent="0.25">
      <c r="B712234" s="78"/>
      <c r="C712234" s="77"/>
    </row>
    <row r="712344" spans="2:3" x14ac:dyDescent="0.25">
      <c r="B712344" s="78"/>
      <c r="C712344" s="77"/>
    </row>
    <row r="712345" spans="2:3" x14ac:dyDescent="0.25">
      <c r="B712345" s="78"/>
      <c r="C712345" s="77"/>
    </row>
    <row r="712346" spans="2:3" x14ac:dyDescent="0.25">
      <c r="B712346" s="78"/>
      <c r="C712346" s="77"/>
    </row>
    <row r="712347" spans="2:3" x14ac:dyDescent="0.25">
      <c r="B712347" s="78"/>
      <c r="C712347" s="77"/>
    </row>
    <row r="712348" spans="2:3" x14ac:dyDescent="0.25">
      <c r="B712348" s="78"/>
      <c r="C712348" s="77"/>
    </row>
    <row r="712349" spans="2:3" x14ac:dyDescent="0.25">
      <c r="B712349" s="78"/>
      <c r="C712349" s="77"/>
    </row>
    <row r="712350" spans="2:3" x14ac:dyDescent="0.25">
      <c r="B712350" s="78"/>
      <c r="C712350" s="77"/>
    </row>
    <row r="712351" spans="2:3" x14ac:dyDescent="0.25">
      <c r="B712351" s="78"/>
      <c r="C712351" s="77"/>
    </row>
    <row r="712352" spans="2:3" x14ac:dyDescent="0.25">
      <c r="B712352" s="78"/>
      <c r="C712352" s="77"/>
    </row>
    <row r="712353" spans="2:3" x14ac:dyDescent="0.25">
      <c r="B712353" s="78"/>
      <c r="C712353" s="77"/>
    </row>
    <row r="712354" spans="2:3" x14ac:dyDescent="0.25">
      <c r="B712354" s="78"/>
      <c r="C712354" s="77"/>
    </row>
    <row r="712355" spans="2:3" x14ac:dyDescent="0.25">
      <c r="B712355" s="78"/>
      <c r="C712355" s="77"/>
    </row>
    <row r="712356" spans="2:3" x14ac:dyDescent="0.25">
      <c r="B712356" s="78"/>
      <c r="C712356" s="77"/>
    </row>
    <row r="712466" spans="2:3" x14ac:dyDescent="0.25">
      <c r="B712466" s="78"/>
      <c r="C712466" s="77"/>
    </row>
    <row r="712467" spans="2:3" x14ac:dyDescent="0.25">
      <c r="B712467" s="78"/>
      <c r="C712467" s="77"/>
    </row>
    <row r="712468" spans="2:3" x14ac:dyDescent="0.25">
      <c r="B712468" s="78"/>
      <c r="C712468" s="77"/>
    </row>
    <row r="712469" spans="2:3" x14ac:dyDescent="0.25">
      <c r="B712469" s="78"/>
      <c r="C712469" s="77"/>
    </row>
    <row r="712470" spans="2:3" x14ac:dyDescent="0.25">
      <c r="B712470" s="78"/>
      <c r="C712470" s="77"/>
    </row>
    <row r="712471" spans="2:3" x14ac:dyDescent="0.25">
      <c r="B712471" s="78"/>
      <c r="C712471" s="77"/>
    </row>
    <row r="712472" spans="2:3" x14ac:dyDescent="0.25">
      <c r="B712472" s="78"/>
      <c r="C712472" s="77"/>
    </row>
    <row r="712473" spans="2:3" x14ac:dyDescent="0.25">
      <c r="B712473" s="78"/>
      <c r="C712473" s="77"/>
    </row>
    <row r="712474" spans="2:3" x14ac:dyDescent="0.25">
      <c r="B712474" s="78"/>
      <c r="C712474" s="77"/>
    </row>
    <row r="712475" spans="2:3" x14ac:dyDescent="0.25">
      <c r="B712475" s="78"/>
      <c r="C712475" s="77"/>
    </row>
    <row r="712476" spans="2:3" x14ac:dyDescent="0.25">
      <c r="B712476" s="78"/>
      <c r="C712476" s="77"/>
    </row>
    <row r="712477" spans="2:3" x14ac:dyDescent="0.25">
      <c r="B712477" s="78"/>
      <c r="C712477" s="77"/>
    </row>
    <row r="712478" spans="2:3" x14ac:dyDescent="0.25">
      <c r="B712478" s="78"/>
      <c r="C712478" s="77"/>
    </row>
    <row r="712588" spans="2:3" x14ac:dyDescent="0.25">
      <c r="B712588" s="78"/>
      <c r="C712588" s="77"/>
    </row>
    <row r="712589" spans="2:3" x14ac:dyDescent="0.25">
      <c r="B712589" s="78"/>
      <c r="C712589" s="77"/>
    </row>
    <row r="712590" spans="2:3" x14ac:dyDescent="0.25">
      <c r="B712590" s="78"/>
      <c r="C712590" s="77"/>
    </row>
    <row r="712591" spans="2:3" x14ac:dyDescent="0.25">
      <c r="B712591" s="78"/>
      <c r="C712591" s="77"/>
    </row>
    <row r="712592" spans="2:3" x14ac:dyDescent="0.25">
      <c r="B712592" s="78"/>
      <c r="C712592" s="77"/>
    </row>
    <row r="712593" spans="2:3" x14ac:dyDescent="0.25">
      <c r="B712593" s="78"/>
      <c r="C712593" s="77"/>
    </row>
    <row r="712594" spans="2:3" x14ac:dyDescent="0.25">
      <c r="B712594" s="78"/>
      <c r="C712594" s="77"/>
    </row>
    <row r="712595" spans="2:3" x14ac:dyDescent="0.25">
      <c r="B712595" s="78"/>
      <c r="C712595" s="77"/>
    </row>
    <row r="712596" spans="2:3" x14ac:dyDescent="0.25">
      <c r="B712596" s="78"/>
      <c r="C712596" s="77"/>
    </row>
    <row r="712597" spans="2:3" x14ac:dyDescent="0.25">
      <c r="B712597" s="78"/>
      <c r="C712597" s="77"/>
    </row>
    <row r="712598" spans="2:3" x14ac:dyDescent="0.25">
      <c r="B712598" s="78"/>
      <c r="C712598" s="77"/>
    </row>
    <row r="712599" spans="2:3" x14ac:dyDescent="0.25">
      <c r="B712599" s="78"/>
      <c r="C712599" s="77"/>
    </row>
    <row r="712600" spans="2:3" x14ac:dyDescent="0.25">
      <c r="B712600" s="78"/>
      <c r="C712600" s="77"/>
    </row>
    <row r="712710" spans="2:3" x14ac:dyDescent="0.25">
      <c r="B712710" s="78"/>
      <c r="C712710" s="77"/>
    </row>
    <row r="712711" spans="2:3" x14ac:dyDescent="0.25">
      <c r="B712711" s="78"/>
      <c r="C712711" s="77"/>
    </row>
    <row r="712712" spans="2:3" x14ac:dyDescent="0.25">
      <c r="B712712" s="78"/>
      <c r="C712712" s="77"/>
    </row>
    <row r="712713" spans="2:3" x14ac:dyDescent="0.25">
      <c r="B712713" s="78"/>
      <c r="C712713" s="77"/>
    </row>
    <row r="712714" spans="2:3" x14ac:dyDescent="0.25">
      <c r="B712714" s="78"/>
      <c r="C712714" s="77"/>
    </row>
    <row r="712715" spans="2:3" x14ac:dyDescent="0.25">
      <c r="B712715" s="78"/>
      <c r="C712715" s="77"/>
    </row>
    <row r="712716" spans="2:3" x14ac:dyDescent="0.25">
      <c r="B712716" s="78"/>
      <c r="C712716" s="77"/>
    </row>
    <row r="712717" spans="2:3" x14ac:dyDescent="0.25">
      <c r="B712717" s="78"/>
      <c r="C712717" s="77"/>
    </row>
    <row r="712718" spans="2:3" x14ac:dyDescent="0.25">
      <c r="B712718" s="78"/>
      <c r="C712718" s="77"/>
    </row>
    <row r="712719" spans="2:3" x14ac:dyDescent="0.25">
      <c r="B712719" s="78"/>
      <c r="C712719" s="77"/>
    </row>
    <row r="712720" spans="2:3" x14ac:dyDescent="0.25">
      <c r="B712720" s="78"/>
      <c r="C712720" s="77"/>
    </row>
    <row r="712721" spans="2:3" x14ac:dyDescent="0.25">
      <c r="B712721" s="78"/>
      <c r="C712721" s="77"/>
    </row>
    <row r="712722" spans="2:3" x14ac:dyDescent="0.25">
      <c r="B712722" s="78"/>
      <c r="C712722" s="77"/>
    </row>
    <row r="712832" spans="2:3" x14ac:dyDescent="0.25">
      <c r="B712832" s="78"/>
      <c r="C712832" s="77"/>
    </row>
    <row r="712833" spans="2:3" x14ac:dyDescent="0.25">
      <c r="B712833" s="78"/>
      <c r="C712833" s="77"/>
    </row>
    <row r="712834" spans="2:3" x14ac:dyDescent="0.25">
      <c r="B712834" s="78"/>
      <c r="C712834" s="77"/>
    </row>
    <row r="712835" spans="2:3" x14ac:dyDescent="0.25">
      <c r="B712835" s="78"/>
      <c r="C712835" s="77"/>
    </row>
    <row r="712836" spans="2:3" x14ac:dyDescent="0.25">
      <c r="B712836" s="78"/>
      <c r="C712836" s="77"/>
    </row>
    <row r="712837" spans="2:3" x14ac:dyDescent="0.25">
      <c r="B712837" s="78"/>
      <c r="C712837" s="77"/>
    </row>
    <row r="712838" spans="2:3" x14ac:dyDescent="0.25">
      <c r="B712838" s="78"/>
      <c r="C712838" s="77"/>
    </row>
    <row r="712839" spans="2:3" x14ac:dyDescent="0.25">
      <c r="B712839" s="78"/>
      <c r="C712839" s="77"/>
    </row>
    <row r="712840" spans="2:3" x14ac:dyDescent="0.25">
      <c r="B712840" s="78"/>
      <c r="C712840" s="77"/>
    </row>
    <row r="712841" spans="2:3" x14ac:dyDescent="0.25">
      <c r="B712841" s="78"/>
      <c r="C712841" s="77"/>
    </row>
    <row r="712842" spans="2:3" x14ac:dyDescent="0.25">
      <c r="B712842" s="78"/>
      <c r="C712842" s="77"/>
    </row>
    <row r="712843" spans="2:3" x14ac:dyDescent="0.25">
      <c r="B712843" s="78"/>
      <c r="C712843" s="77"/>
    </row>
    <row r="712844" spans="2:3" x14ac:dyDescent="0.25">
      <c r="B712844" s="78"/>
      <c r="C712844" s="77"/>
    </row>
    <row r="712954" spans="2:3" x14ac:dyDescent="0.25">
      <c r="B712954" s="78"/>
      <c r="C712954" s="77"/>
    </row>
    <row r="712955" spans="2:3" x14ac:dyDescent="0.25">
      <c r="B712955" s="78"/>
      <c r="C712955" s="77"/>
    </row>
    <row r="712956" spans="2:3" x14ac:dyDescent="0.25">
      <c r="B712956" s="78"/>
      <c r="C712956" s="77"/>
    </row>
    <row r="712957" spans="2:3" x14ac:dyDescent="0.25">
      <c r="B712957" s="78"/>
      <c r="C712957" s="77"/>
    </row>
    <row r="712958" spans="2:3" x14ac:dyDescent="0.25">
      <c r="B712958" s="78"/>
      <c r="C712958" s="77"/>
    </row>
    <row r="712959" spans="2:3" x14ac:dyDescent="0.25">
      <c r="B712959" s="78"/>
      <c r="C712959" s="77"/>
    </row>
    <row r="712960" spans="2:3" x14ac:dyDescent="0.25">
      <c r="B712960" s="78"/>
      <c r="C712960" s="77"/>
    </row>
    <row r="712961" spans="2:3" x14ac:dyDescent="0.25">
      <c r="B712961" s="78"/>
      <c r="C712961" s="77"/>
    </row>
    <row r="712962" spans="2:3" x14ac:dyDescent="0.25">
      <c r="B712962" s="78"/>
      <c r="C712962" s="77"/>
    </row>
    <row r="712963" spans="2:3" x14ac:dyDescent="0.25">
      <c r="B712963" s="78"/>
      <c r="C712963" s="77"/>
    </row>
    <row r="712964" spans="2:3" x14ac:dyDescent="0.25">
      <c r="B712964" s="78"/>
      <c r="C712964" s="77"/>
    </row>
    <row r="712965" spans="2:3" x14ac:dyDescent="0.25">
      <c r="B712965" s="78"/>
      <c r="C712965" s="77"/>
    </row>
    <row r="712966" spans="2:3" x14ac:dyDescent="0.25">
      <c r="B712966" s="78"/>
      <c r="C712966" s="77"/>
    </row>
    <row r="713076" spans="2:3" x14ac:dyDescent="0.25">
      <c r="B713076" s="78"/>
      <c r="C713076" s="77"/>
    </row>
    <row r="713077" spans="2:3" x14ac:dyDescent="0.25">
      <c r="B713077" s="78"/>
      <c r="C713077" s="77"/>
    </row>
    <row r="713078" spans="2:3" x14ac:dyDescent="0.25">
      <c r="B713078" s="78"/>
      <c r="C713078" s="77"/>
    </row>
    <row r="713079" spans="2:3" x14ac:dyDescent="0.25">
      <c r="B713079" s="78"/>
      <c r="C713079" s="77"/>
    </row>
    <row r="713080" spans="2:3" x14ac:dyDescent="0.25">
      <c r="B713080" s="78"/>
      <c r="C713080" s="77"/>
    </row>
    <row r="713081" spans="2:3" x14ac:dyDescent="0.25">
      <c r="B713081" s="78"/>
      <c r="C713081" s="77"/>
    </row>
    <row r="713082" spans="2:3" x14ac:dyDescent="0.25">
      <c r="B713082" s="78"/>
      <c r="C713082" s="77"/>
    </row>
    <row r="713083" spans="2:3" x14ac:dyDescent="0.25">
      <c r="B713083" s="78"/>
      <c r="C713083" s="77"/>
    </row>
    <row r="713084" spans="2:3" x14ac:dyDescent="0.25">
      <c r="B713084" s="78"/>
      <c r="C713084" s="77"/>
    </row>
    <row r="713085" spans="2:3" x14ac:dyDescent="0.25">
      <c r="B713085" s="78"/>
      <c r="C713085" s="77"/>
    </row>
    <row r="713086" spans="2:3" x14ac:dyDescent="0.25">
      <c r="B713086" s="78"/>
      <c r="C713086" s="77"/>
    </row>
    <row r="713087" spans="2:3" x14ac:dyDescent="0.25">
      <c r="B713087" s="78"/>
      <c r="C713087" s="77"/>
    </row>
    <row r="713088" spans="2:3" x14ac:dyDescent="0.25">
      <c r="B713088" s="78"/>
      <c r="C713088" s="77"/>
    </row>
    <row r="713198" spans="2:3" x14ac:dyDescent="0.25">
      <c r="B713198" s="78"/>
      <c r="C713198" s="77"/>
    </row>
    <row r="713199" spans="2:3" x14ac:dyDescent="0.25">
      <c r="B713199" s="78"/>
      <c r="C713199" s="77"/>
    </row>
    <row r="713200" spans="2:3" x14ac:dyDescent="0.25">
      <c r="B713200" s="78"/>
      <c r="C713200" s="77"/>
    </row>
    <row r="713201" spans="2:3" x14ac:dyDescent="0.25">
      <c r="B713201" s="78"/>
      <c r="C713201" s="77"/>
    </row>
    <row r="713202" spans="2:3" x14ac:dyDescent="0.25">
      <c r="B713202" s="78"/>
      <c r="C713202" s="77"/>
    </row>
    <row r="713203" spans="2:3" x14ac:dyDescent="0.25">
      <c r="B713203" s="78"/>
      <c r="C713203" s="77"/>
    </row>
    <row r="713204" spans="2:3" x14ac:dyDescent="0.25">
      <c r="B713204" s="78"/>
      <c r="C713204" s="77"/>
    </row>
    <row r="713205" spans="2:3" x14ac:dyDescent="0.25">
      <c r="B713205" s="78"/>
      <c r="C713205" s="77"/>
    </row>
    <row r="713206" spans="2:3" x14ac:dyDescent="0.25">
      <c r="B713206" s="78"/>
      <c r="C713206" s="77"/>
    </row>
    <row r="713207" spans="2:3" x14ac:dyDescent="0.25">
      <c r="B713207" s="78"/>
      <c r="C713207" s="77"/>
    </row>
    <row r="713208" spans="2:3" x14ac:dyDescent="0.25">
      <c r="B713208" s="78"/>
      <c r="C713208" s="77"/>
    </row>
    <row r="713209" spans="2:3" x14ac:dyDescent="0.25">
      <c r="B713209" s="78"/>
      <c r="C713209" s="77"/>
    </row>
    <row r="713210" spans="2:3" x14ac:dyDescent="0.25">
      <c r="B713210" s="78"/>
      <c r="C713210" s="77"/>
    </row>
    <row r="713320" spans="2:3" x14ac:dyDescent="0.25">
      <c r="B713320" s="78"/>
      <c r="C713320" s="77"/>
    </row>
    <row r="713321" spans="2:3" x14ac:dyDescent="0.25">
      <c r="B713321" s="78"/>
      <c r="C713321" s="77"/>
    </row>
    <row r="713322" spans="2:3" x14ac:dyDescent="0.25">
      <c r="B713322" s="78"/>
      <c r="C713322" s="77"/>
    </row>
    <row r="713323" spans="2:3" x14ac:dyDescent="0.25">
      <c r="B713323" s="78"/>
      <c r="C713323" s="77"/>
    </row>
    <row r="713324" spans="2:3" x14ac:dyDescent="0.25">
      <c r="B713324" s="78"/>
      <c r="C713324" s="77"/>
    </row>
    <row r="713325" spans="2:3" x14ac:dyDescent="0.25">
      <c r="B713325" s="78"/>
      <c r="C713325" s="77"/>
    </row>
    <row r="713326" spans="2:3" x14ac:dyDescent="0.25">
      <c r="B713326" s="78"/>
      <c r="C713326" s="77"/>
    </row>
    <row r="713327" spans="2:3" x14ac:dyDescent="0.25">
      <c r="B713327" s="78"/>
      <c r="C713327" s="77"/>
    </row>
    <row r="713328" spans="2:3" x14ac:dyDescent="0.25">
      <c r="B713328" s="78"/>
      <c r="C713328" s="77"/>
    </row>
    <row r="713329" spans="2:3" x14ac:dyDescent="0.25">
      <c r="B713329" s="78"/>
      <c r="C713329" s="77"/>
    </row>
    <row r="713330" spans="2:3" x14ac:dyDescent="0.25">
      <c r="B713330" s="78"/>
      <c r="C713330" s="77"/>
    </row>
    <row r="713331" spans="2:3" x14ac:dyDescent="0.25">
      <c r="B713331" s="78"/>
      <c r="C713331" s="77"/>
    </row>
    <row r="713332" spans="2:3" x14ac:dyDescent="0.25">
      <c r="B713332" s="78"/>
      <c r="C713332" s="77"/>
    </row>
    <row r="713442" spans="2:3" x14ac:dyDescent="0.25">
      <c r="B713442" s="78"/>
      <c r="C713442" s="77"/>
    </row>
    <row r="713443" spans="2:3" x14ac:dyDescent="0.25">
      <c r="B713443" s="78"/>
      <c r="C713443" s="77"/>
    </row>
    <row r="713444" spans="2:3" x14ac:dyDescent="0.25">
      <c r="B713444" s="78"/>
      <c r="C713444" s="77"/>
    </row>
    <row r="713445" spans="2:3" x14ac:dyDescent="0.25">
      <c r="B713445" s="78"/>
      <c r="C713445" s="77"/>
    </row>
    <row r="713446" spans="2:3" x14ac:dyDescent="0.25">
      <c r="B713446" s="78"/>
      <c r="C713446" s="77"/>
    </row>
    <row r="713447" spans="2:3" x14ac:dyDescent="0.25">
      <c r="B713447" s="78"/>
      <c r="C713447" s="77"/>
    </row>
    <row r="713448" spans="2:3" x14ac:dyDescent="0.25">
      <c r="B713448" s="78"/>
      <c r="C713448" s="77"/>
    </row>
    <row r="713449" spans="2:3" x14ac:dyDescent="0.25">
      <c r="B713449" s="78"/>
      <c r="C713449" s="77"/>
    </row>
    <row r="713450" spans="2:3" x14ac:dyDescent="0.25">
      <c r="B713450" s="78"/>
      <c r="C713450" s="77"/>
    </row>
    <row r="713451" spans="2:3" x14ac:dyDescent="0.25">
      <c r="B713451" s="78"/>
      <c r="C713451" s="77"/>
    </row>
    <row r="713452" spans="2:3" x14ac:dyDescent="0.25">
      <c r="B713452" s="78"/>
      <c r="C713452" s="77"/>
    </row>
    <row r="713453" spans="2:3" x14ac:dyDescent="0.25">
      <c r="B713453" s="78"/>
      <c r="C713453" s="77"/>
    </row>
    <row r="713454" spans="2:3" x14ac:dyDescent="0.25">
      <c r="B713454" s="78"/>
      <c r="C713454" s="77"/>
    </row>
    <row r="713564" spans="2:3" x14ac:dyDescent="0.25">
      <c r="B713564" s="78"/>
      <c r="C713564" s="77"/>
    </row>
    <row r="713565" spans="2:3" x14ac:dyDescent="0.25">
      <c r="B713565" s="78"/>
      <c r="C713565" s="77"/>
    </row>
    <row r="713566" spans="2:3" x14ac:dyDescent="0.25">
      <c r="B713566" s="78"/>
      <c r="C713566" s="77"/>
    </row>
    <row r="713567" spans="2:3" x14ac:dyDescent="0.25">
      <c r="B713567" s="78"/>
      <c r="C713567" s="77"/>
    </row>
    <row r="713568" spans="2:3" x14ac:dyDescent="0.25">
      <c r="B713568" s="78"/>
      <c r="C713568" s="77"/>
    </row>
    <row r="713569" spans="2:3" x14ac:dyDescent="0.25">
      <c r="B713569" s="78"/>
      <c r="C713569" s="77"/>
    </row>
    <row r="713570" spans="2:3" x14ac:dyDescent="0.25">
      <c r="B713570" s="78"/>
      <c r="C713570" s="77"/>
    </row>
    <row r="713571" spans="2:3" x14ac:dyDescent="0.25">
      <c r="B713571" s="78"/>
      <c r="C713571" s="77"/>
    </row>
    <row r="713572" spans="2:3" x14ac:dyDescent="0.25">
      <c r="B713572" s="78"/>
      <c r="C713572" s="77"/>
    </row>
    <row r="713573" spans="2:3" x14ac:dyDescent="0.25">
      <c r="B713573" s="78"/>
      <c r="C713573" s="77"/>
    </row>
    <row r="713574" spans="2:3" x14ac:dyDescent="0.25">
      <c r="B713574" s="78"/>
      <c r="C713574" s="77"/>
    </row>
    <row r="713575" spans="2:3" x14ac:dyDescent="0.25">
      <c r="B713575" s="78"/>
      <c r="C713575" s="77"/>
    </row>
    <row r="713576" spans="2:3" x14ac:dyDescent="0.25">
      <c r="B713576" s="78"/>
      <c r="C713576" s="77"/>
    </row>
    <row r="713686" spans="2:3" x14ac:dyDescent="0.25">
      <c r="B713686" s="78"/>
      <c r="C713686" s="77"/>
    </row>
    <row r="713687" spans="2:3" x14ac:dyDescent="0.25">
      <c r="B713687" s="78"/>
      <c r="C713687" s="77"/>
    </row>
    <row r="713688" spans="2:3" x14ac:dyDescent="0.25">
      <c r="B713688" s="78"/>
      <c r="C713688" s="77"/>
    </row>
    <row r="713689" spans="2:3" x14ac:dyDescent="0.25">
      <c r="B713689" s="78"/>
      <c r="C713689" s="77"/>
    </row>
    <row r="713690" spans="2:3" x14ac:dyDescent="0.25">
      <c r="B713690" s="78"/>
      <c r="C713690" s="77"/>
    </row>
    <row r="713691" spans="2:3" x14ac:dyDescent="0.25">
      <c r="B713691" s="78"/>
      <c r="C713691" s="77"/>
    </row>
    <row r="713692" spans="2:3" x14ac:dyDescent="0.25">
      <c r="B713692" s="78"/>
      <c r="C713692" s="77"/>
    </row>
    <row r="713693" spans="2:3" x14ac:dyDescent="0.25">
      <c r="B713693" s="78"/>
      <c r="C713693" s="77"/>
    </row>
    <row r="713694" spans="2:3" x14ac:dyDescent="0.25">
      <c r="B713694" s="78"/>
      <c r="C713694" s="77"/>
    </row>
    <row r="713695" spans="2:3" x14ac:dyDescent="0.25">
      <c r="B713695" s="78"/>
      <c r="C713695" s="77"/>
    </row>
    <row r="713696" spans="2:3" x14ac:dyDescent="0.25">
      <c r="B713696" s="78"/>
      <c r="C713696" s="77"/>
    </row>
    <row r="713697" spans="2:3" x14ac:dyDescent="0.25">
      <c r="B713697" s="78"/>
      <c r="C713697" s="77"/>
    </row>
    <row r="713698" spans="2:3" x14ac:dyDescent="0.25">
      <c r="B713698" s="78"/>
      <c r="C713698" s="77"/>
    </row>
    <row r="713808" spans="2:3" x14ac:dyDescent="0.25">
      <c r="B713808" s="78"/>
      <c r="C713808" s="77"/>
    </row>
    <row r="713809" spans="2:3" x14ac:dyDescent="0.25">
      <c r="B713809" s="78"/>
      <c r="C713809" s="77"/>
    </row>
    <row r="713810" spans="2:3" x14ac:dyDescent="0.25">
      <c r="B713810" s="78"/>
      <c r="C713810" s="77"/>
    </row>
    <row r="713811" spans="2:3" x14ac:dyDescent="0.25">
      <c r="B713811" s="78"/>
      <c r="C713811" s="77"/>
    </row>
    <row r="713812" spans="2:3" x14ac:dyDescent="0.25">
      <c r="B713812" s="78"/>
      <c r="C713812" s="77"/>
    </row>
    <row r="713813" spans="2:3" x14ac:dyDescent="0.25">
      <c r="B713813" s="78"/>
      <c r="C713813" s="77"/>
    </row>
    <row r="713814" spans="2:3" x14ac:dyDescent="0.25">
      <c r="B713814" s="78"/>
      <c r="C713814" s="77"/>
    </row>
    <row r="713815" spans="2:3" x14ac:dyDescent="0.25">
      <c r="B713815" s="78"/>
      <c r="C713815" s="77"/>
    </row>
    <row r="713816" spans="2:3" x14ac:dyDescent="0.25">
      <c r="B713816" s="78"/>
      <c r="C713816" s="77"/>
    </row>
    <row r="713817" spans="2:3" x14ac:dyDescent="0.25">
      <c r="B713817" s="78"/>
      <c r="C713817" s="77"/>
    </row>
    <row r="713818" spans="2:3" x14ac:dyDescent="0.25">
      <c r="B713818" s="78"/>
      <c r="C713818" s="77"/>
    </row>
    <row r="713819" spans="2:3" x14ac:dyDescent="0.25">
      <c r="B713819" s="78"/>
      <c r="C713819" s="77"/>
    </row>
    <row r="713820" spans="2:3" x14ac:dyDescent="0.25">
      <c r="B713820" s="78"/>
      <c r="C713820" s="77"/>
    </row>
    <row r="713930" spans="2:3" x14ac:dyDescent="0.25">
      <c r="B713930" s="78"/>
      <c r="C713930" s="77"/>
    </row>
    <row r="713931" spans="2:3" x14ac:dyDescent="0.25">
      <c r="B713931" s="78"/>
      <c r="C713931" s="77"/>
    </row>
    <row r="713932" spans="2:3" x14ac:dyDescent="0.25">
      <c r="B713932" s="78"/>
      <c r="C713932" s="77"/>
    </row>
    <row r="713933" spans="2:3" x14ac:dyDescent="0.25">
      <c r="B713933" s="78"/>
      <c r="C713933" s="77"/>
    </row>
    <row r="713934" spans="2:3" x14ac:dyDescent="0.25">
      <c r="B713934" s="78"/>
      <c r="C713934" s="77"/>
    </row>
    <row r="713935" spans="2:3" x14ac:dyDescent="0.25">
      <c r="B713935" s="78"/>
      <c r="C713935" s="77"/>
    </row>
    <row r="713936" spans="2:3" x14ac:dyDescent="0.25">
      <c r="B713936" s="78"/>
      <c r="C713936" s="77"/>
    </row>
    <row r="713937" spans="2:3" x14ac:dyDescent="0.25">
      <c r="B713937" s="78"/>
      <c r="C713937" s="77"/>
    </row>
    <row r="713938" spans="2:3" x14ac:dyDescent="0.25">
      <c r="B713938" s="78"/>
      <c r="C713938" s="77"/>
    </row>
    <row r="713939" spans="2:3" x14ac:dyDescent="0.25">
      <c r="B713939" s="78"/>
      <c r="C713939" s="77"/>
    </row>
    <row r="713940" spans="2:3" x14ac:dyDescent="0.25">
      <c r="B713940" s="78"/>
      <c r="C713940" s="77"/>
    </row>
    <row r="713941" spans="2:3" x14ac:dyDescent="0.25">
      <c r="B713941" s="78"/>
      <c r="C713941" s="77"/>
    </row>
    <row r="713942" spans="2:3" x14ac:dyDescent="0.25">
      <c r="B713942" s="78"/>
      <c r="C713942" s="77"/>
    </row>
    <row r="714052" spans="2:3" x14ac:dyDescent="0.25">
      <c r="B714052" s="78"/>
      <c r="C714052" s="77"/>
    </row>
    <row r="714053" spans="2:3" x14ac:dyDescent="0.25">
      <c r="B714053" s="78"/>
      <c r="C714053" s="77"/>
    </row>
    <row r="714054" spans="2:3" x14ac:dyDescent="0.25">
      <c r="B714054" s="78"/>
      <c r="C714054" s="77"/>
    </row>
    <row r="714055" spans="2:3" x14ac:dyDescent="0.25">
      <c r="B714055" s="78"/>
      <c r="C714055" s="77"/>
    </row>
    <row r="714056" spans="2:3" x14ac:dyDescent="0.25">
      <c r="B714056" s="78"/>
      <c r="C714056" s="77"/>
    </row>
    <row r="714057" spans="2:3" x14ac:dyDescent="0.25">
      <c r="B714057" s="78"/>
      <c r="C714057" s="77"/>
    </row>
    <row r="714058" spans="2:3" x14ac:dyDescent="0.25">
      <c r="B714058" s="78"/>
      <c r="C714058" s="77"/>
    </row>
    <row r="714059" spans="2:3" x14ac:dyDescent="0.25">
      <c r="B714059" s="78"/>
      <c r="C714059" s="77"/>
    </row>
    <row r="714060" spans="2:3" x14ac:dyDescent="0.25">
      <c r="B714060" s="78"/>
      <c r="C714060" s="77"/>
    </row>
    <row r="714061" spans="2:3" x14ac:dyDescent="0.25">
      <c r="B714061" s="78"/>
      <c r="C714061" s="77"/>
    </row>
    <row r="714062" spans="2:3" x14ac:dyDescent="0.25">
      <c r="B714062" s="78"/>
      <c r="C714062" s="77"/>
    </row>
    <row r="714063" spans="2:3" x14ac:dyDescent="0.25">
      <c r="B714063" s="78"/>
      <c r="C714063" s="77"/>
    </row>
    <row r="714064" spans="2:3" x14ac:dyDescent="0.25">
      <c r="B714064" s="78"/>
      <c r="C714064" s="77"/>
    </row>
    <row r="714174" spans="2:3" x14ac:dyDescent="0.25">
      <c r="B714174" s="78"/>
      <c r="C714174" s="77"/>
    </row>
    <row r="714175" spans="2:3" x14ac:dyDescent="0.25">
      <c r="B714175" s="78"/>
      <c r="C714175" s="77"/>
    </row>
    <row r="714176" spans="2:3" x14ac:dyDescent="0.25">
      <c r="B714176" s="78"/>
      <c r="C714176" s="77"/>
    </row>
    <row r="714177" spans="2:3" x14ac:dyDescent="0.25">
      <c r="B714177" s="78"/>
      <c r="C714177" s="77"/>
    </row>
    <row r="714178" spans="2:3" x14ac:dyDescent="0.25">
      <c r="B714178" s="78"/>
      <c r="C714178" s="77"/>
    </row>
    <row r="714179" spans="2:3" x14ac:dyDescent="0.25">
      <c r="B714179" s="78"/>
      <c r="C714179" s="77"/>
    </row>
    <row r="714180" spans="2:3" x14ac:dyDescent="0.25">
      <c r="B714180" s="78"/>
      <c r="C714180" s="77"/>
    </row>
    <row r="714181" spans="2:3" x14ac:dyDescent="0.25">
      <c r="B714181" s="78"/>
      <c r="C714181" s="77"/>
    </row>
    <row r="714182" spans="2:3" x14ac:dyDescent="0.25">
      <c r="B714182" s="78"/>
      <c r="C714182" s="77"/>
    </row>
    <row r="714183" spans="2:3" x14ac:dyDescent="0.25">
      <c r="B714183" s="78"/>
      <c r="C714183" s="77"/>
    </row>
    <row r="714184" spans="2:3" x14ac:dyDescent="0.25">
      <c r="B714184" s="78"/>
      <c r="C714184" s="77"/>
    </row>
    <row r="714185" spans="2:3" x14ac:dyDescent="0.25">
      <c r="B714185" s="78"/>
      <c r="C714185" s="77"/>
    </row>
    <row r="714186" spans="2:3" x14ac:dyDescent="0.25">
      <c r="B714186" s="78"/>
      <c r="C714186" s="77"/>
    </row>
    <row r="714296" spans="2:3" x14ac:dyDescent="0.25">
      <c r="B714296" s="78"/>
      <c r="C714296" s="77"/>
    </row>
    <row r="714297" spans="2:3" x14ac:dyDescent="0.25">
      <c r="B714297" s="78"/>
      <c r="C714297" s="77"/>
    </row>
    <row r="714298" spans="2:3" x14ac:dyDescent="0.25">
      <c r="B714298" s="78"/>
      <c r="C714298" s="77"/>
    </row>
    <row r="714299" spans="2:3" x14ac:dyDescent="0.25">
      <c r="B714299" s="78"/>
      <c r="C714299" s="77"/>
    </row>
    <row r="714300" spans="2:3" x14ac:dyDescent="0.25">
      <c r="B714300" s="78"/>
      <c r="C714300" s="77"/>
    </row>
    <row r="714301" spans="2:3" x14ac:dyDescent="0.25">
      <c r="B714301" s="78"/>
      <c r="C714301" s="77"/>
    </row>
    <row r="714302" spans="2:3" x14ac:dyDescent="0.25">
      <c r="B714302" s="78"/>
      <c r="C714302" s="77"/>
    </row>
    <row r="714303" spans="2:3" x14ac:dyDescent="0.25">
      <c r="B714303" s="78"/>
      <c r="C714303" s="77"/>
    </row>
    <row r="714304" spans="2:3" x14ac:dyDescent="0.25">
      <c r="B714304" s="78"/>
      <c r="C714304" s="77"/>
    </row>
    <row r="714305" spans="2:3" x14ac:dyDescent="0.25">
      <c r="B714305" s="78"/>
      <c r="C714305" s="77"/>
    </row>
    <row r="714306" spans="2:3" x14ac:dyDescent="0.25">
      <c r="B714306" s="78"/>
      <c r="C714306" s="77"/>
    </row>
    <row r="714307" spans="2:3" x14ac:dyDescent="0.25">
      <c r="B714307" s="78"/>
      <c r="C714307" s="77"/>
    </row>
    <row r="714308" spans="2:3" x14ac:dyDescent="0.25">
      <c r="B714308" s="78"/>
      <c r="C714308" s="77"/>
    </row>
    <row r="714418" spans="2:3" x14ac:dyDescent="0.25">
      <c r="B714418" s="78"/>
      <c r="C714418" s="77"/>
    </row>
    <row r="714419" spans="2:3" x14ac:dyDescent="0.25">
      <c r="B714419" s="78"/>
      <c r="C714419" s="77"/>
    </row>
    <row r="714420" spans="2:3" x14ac:dyDescent="0.25">
      <c r="B714420" s="78"/>
      <c r="C714420" s="77"/>
    </row>
    <row r="714421" spans="2:3" x14ac:dyDescent="0.25">
      <c r="B714421" s="78"/>
      <c r="C714421" s="77"/>
    </row>
    <row r="714422" spans="2:3" x14ac:dyDescent="0.25">
      <c r="B714422" s="78"/>
      <c r="C714422" s="77"/>
    </row>
    <row r="714423" spans="2:3" x14ac:dyDescent="0.25">
      <c r="B714423" s="78"/>
      <c r="C714423" s="77"/>
    </row>
    <row r="714424" spans="2:3" x14ac:dyDescent="0.25">
      <c r="B714424" s="78"/>
      <c r="C714424" s="77"/>
    </row>
    <row r="714425" spans="2:3" x14ac:dyDescent="0.25">
      <c r="B714425" s="78"/>
      <c r="C714425" s="77"/>
    </row>
    <row r="714426" spans="2:3" x14ac:dyDescent="0.25">
      <c r="B714426" s="78"/>
      <c r="C714426" s="77"/>
    </row>
    <row r="714427" spans="2:3" x14ac:dyDescent="0.25">
      <c r="B714427" s="78"/>
      <c r="C714427" s="77"/>
    </row>
    <row r="714428" spans="2:3" x14ac:dyDescent="0.25">
      <c r="B714428" s="78"/>
      <c r="C714428" s="77"/>
    </row>
    <row r="714429" spans="2:3" x14ac:dyDescent="0.25">
      <c r="B714429" s="78"/>
      <c r="C714429" s="77"/>
    </row>
    <row r="714430" spans="2:3" x14ac:dyDescent="0.25">
      <c r="B714430" s="78"/>
      <c r="C714430" s="77"/>
    </row>
    <row r="714540" spans="2:3" x14ac:dyDescent="0.25">
      <c r="B714540" s="78"/>
      <c r="C714540" s="77"/>
    </row>
    <row r="714541" spans="2:3" x14ac:dyDescent="0.25">
      <c r="B714541" s="78"/>
      <c r="C714541" s="77"/>
    </row>
    <row r="714542" spans="2:3" x14ac:dyDescent="0.25">
      <c r="B714542" s="78"/>
      <c r="C714542" s="77"/>
    </row>
    <row r="714543" spans="2:3" x14ac:dyDescent="0.25">
      <c r="B714543" s="78"/>
      <c r="C714543" s="77"/>
    </row>
    <row r="714544" spans="2:3" x14ac:dyDescent="0.25">
      <c r="B714544" s="78"/>
      <c r="C714544" s="77"/>
    </row>
    <row r="714545" spans="2:3" x14ac:dyDescent="0.25">
      <c r="B714545" s="78"/>
      <c r="C714545" s="77"/>
    </row>
    <row r="714546" spans="2:3" x14ac:dyDescent="0.25">
      <c r="B714546" s="78"/>
      <c r="C714546" s="77"/>
    </row>
    <row r="714547" spans="2:3" x14ac:dyDescent="0.25">
      <c r="B714547" s="78"/>
      <c r="C714547" s="77"/>
    </row>
    <row r="714548" spans="2:3" x14ac:dyDescent="0.25">
      <c r="B714548" s="78"/>
      <c r="C714548" s="77"/>
    </row>
    <row r="714549" spans="2:3" x14ac:dyDescent="0.25">
      <c r="B714549" s="78"/>
      <c r="C714549" s="77"/>
    </row>
    <row r="714550" spans="2:3" x14ac:dyDescent="0.25">
      <c r="B714550" s="78"/>
      <c r="C714550" s="77"/>
    </row>
    <row r="714551" spans="2:3" x14ac:dyDescent="0.25">
      <c r="B714551" s="78"/>
      <c r="C714551" s="77"/>
    </row>
    <row r="714552" spans="2:3" x14ac:dyDescent="0.25">
      <c r="B714552" s="78"/>
      <c r="C714552" s="77"/>
    </row>
    <row r="714662" spans="2:3" x14ac:dyDescent="0.25">
      <c r="B714662" s="78"/>
      <c r="C714662" s="77"/>
    </row>
    <row r="714663" spans="2:3" x14ac:dyDescent="0.25">
      <c r="B714663" s="78"/>
      <c r="C714663" s="77"/>
    </row>
    <row r="714664" spans="2:3" x14ac:dyDescent="0.25">
      <c r="B714664" s="78"/>
      <c r="C714664" s="77"/>
    </row>
    <row r="714665" spans="2:3" x14ac:dyDescent="0.25">
      <c r="B714665" s="78"/>
      <c r="C714665" s="77"/>
    </row>
    <row r="714666" spans="2:3" x14ac:dyDescent="0.25">
      <c r="B714666" s="78"/>
      <c r="C714666" s="77"/>
    </row>
    <row r="714667" spans="2:3" x14ac:dyDescent="0.25">
      <c r="B714667" s="78"/>
      <c r="C714667" s="77"/>
    </row>
    <row r="714668" spans="2:3" x14ac:dyDescent="0.25">
      <c r="B714668" s="78"/>
      <c r="C714668" s="77"/>
    </row>
    <row r="714669" spans="2:3" x14ac:dyDescent="0.25">
      <c r="B714669" s="78"/>
      <c r="C714669" s="77"/>
    </row>
    <row r="714670" spans="2:3" x14ac:dyDescent="0.25">
      <c r="B714670" s="78"/>
      <c r="C714670" s="77"/>
    </row>
    <row r="714671" spans="2:3" x14ac:dyDescent="0.25">
      <c r="B714671" s="78"/>
      <c r="C714671" s="77"/>
    </row>
    <row r="714672" spans="2:3" x14ac:dyDescent="0.25">
      <c r="B714672" s="78"/>
      <c r="C714672" s="77"/>
    </row>
    <row r="714673" spans="2:3" x14ac:dyDescent="0.25">
      <c r="B714673" s="78"/>
      <c r="C714673" s="77"/>
    </row>
    <row r="714674" spans="2:3" x14ac:dyDescent="0.25">
      <c r="B714674" s="78"/>
      <c r="C714674" s="77"/>
    </row>
    <row r="714784" spans="2:3" x14ac:dyDescent="0.25">
      <c r="B714784" s="78"/>
      <c r="C714784" s="77"/>
    </row>
    <row r="714785" spans="2:3" x14ac:dyDescent="0.25">
      <c r="B714785" s="78"/>
      <c r="C714785" s="77"/>
    </row>
    <row r="714786" spans="2:3" x14ac:dyDescent="0.25">
      <c r="B714786" s="78"/>
      <c r="C714786" s="77"/>
    </row>
    <row r="714787" spans="2:3" x14ac:dyDescent="0.25">
      <c r="B714787" s="78"/>
      <c r="C714787" s="77"/>
    </row>
    <row r="714788" spans="2:3" x14ac:dyDescent="0.25">
      <c r="B714788" s="78"/>
      <c r="C714788" s="77"/>
    </row>
    <row r="714789" spans="2:3" x14ac:dyDescent="0.25">
      <c r="B714789" s="78"/>
      <c r="C714789" s="77"/>
    </row>
    <row r="714790" spans="2:3" x14ac:dyDescent="0.25">
      <c r="B714790" s="78"/>
      <c r="C714790" s="77"/>
    </row>
    <row r="714791" spans="2:3" x14ac:dyDescent="0.25">
      <c r="B714791" s="78"/>
      <c r="C714791" s="77"/>
    </row>
    <row r="714792" spans="2:3" x14ac:dyDescent="0.25">
      <c r="B714792" s="78"/>
      <c r="C714792" s="77"/>
    </row>
    <row r="714793" spans="2:3" x14ac:dyDescent="0.25">
      <c r="B714793" s="78"/>
      <c r="C714793" s="77"/>
    </row>
    <row r="714794" spans="2:3" x14ac:dyDescent="0.25">
      <c r="B714794" s="78"/>
      <c r="C714794" s="77"/>
    </row>
    <row r="714795" spans="2:3" x14ac:dyDescent="0.25">
      <c r="B714795" s="78"/>
      <c r="C714795" s="77"/>
    </row>
    <row r="714796" spans="2:3" x14ac:dyDescent="0.25">
      <c r="B714796" s="78"/>
      <c r="C714796" s="77"/>
    </row>
    <row r="714906" spans="2:3" x14ac:dyDescent="0.25">
      <c r="B714906" s="78"/>
      <c r="C714906" s="77"/>
    </row>
    <row r="714907" spans="2:3" x14ac:dyDescent="0.25">
      <c r="B714907" s="78"/>
      <c r="C714907" s="77"/>
    </row>
    <row r="714908" spans="2:3" x14ac:dyDescent="0.25">
      <c r="B714908" s="78"/>
      <c r="C714908" s="77"/>
    </row>
    <row r="714909" spans="2:3" x14ac:dyDescent="0.25">
      <c r="B714909" s="78"/>
      <c r="C714909" s="77"/>
    </row>
    <row r="714910" spans="2:3" x14ac:dyDescent="0.25">
      <c r="B714910" s="78"/>
      <c r="C714910" s="77"/>
    </row>
    <row r="714911" spans="2:3" x14ac:dyDescent="0.25">
      <c r="B714911" s="78"/>
      <c r="C714911" s="77"/>
    </row>
    <row r="714912" spans="2:3" x14ac:dyDescent="0.25">
      <c r="B714912" s="78"/>
      <c r="C714912" s="77"/>
    </row>
    <row r="714913" spans="2:3" x14ac:dyDescent="0.25">
      <c r="B714913" s="78"/>
      <c r="C714913" s="77"/>
    </row>
    <row r="714914" spans="2:3" x14ac:dyDescent="0.25">
      <c r="B714914" s="78"/>
      <c r="C714914" s="77"/>
    </row>
    <row r="714915" spans="2:3" x14ac:dyDescent="0.25">
      <c r="B714915" s="78"/>
      <c r="C714915" s="77"/>
    </row>
    <row r="714916" spans="2:3" x14ac:dyDescent="0.25">
      <c r="B714916" s="78"/>
      <c r="C714916" s="77"/>
    </row>
    <row r="714917" spans="2:3" x14ac:dyDescent="0.25">
      <c r="B714917" s="78"/>
      <c r="C714917" s="77"/>
    </row>
    <row r="714918" spans="2:3" x14ac:dyDescent="0.25">
      <c r="B714918" s="78"/>
      <c r="C714918" s="77"/>
    </row>
    <row r="715028" spans="2:3" x14ac:dyDescent="0.25">
      <c r="B715028" s="78"/>
      <c r="C715028" s="77"/>
    </row>
    <row r="715029" spans="2:3" x14ac:dyDescent="0.25">
      <c r="B715029" s="78"/>
      <c r="C715029" s="77"/>
    </row>
    <row r="715030" spans="2:3" x14ac:dyDescent="0.25">
      <c r="B715030" s="78"/>
      <c r="C715030" s="77"/>
    </row>
    <row r="715031" spans="2:3" x14ac:dyDescent="0.25">
      <c r="B715031" s="78"/>
      <c r="C715031" s="77"/>
    </row>
    <row r="715032" spans="2:3" x14ac:dyDescent="0.25">
      <c r="B715032" s="78"/>
      <c r="C715032" s="77"/>
    </row>
    <row r="715033" spans="2:3" x14ac:dyDescent="0.25">
      <c r="B715033" s="78"/>
      <c r="C715033" s="77"/>
    </row>
    <row r="715034" spans="2:3" x14ac:dyDescent="0.25">
      <c r="B715034" s="78"/>
      <c r="C715034" s="77"/>
    </row>
    <row r="715035" spans="2:3" x14ac:dyDescent="0.25">
      <c r="B715035" s="78"/>
      <c r="C715035" s="77"/>
    </row>
    <row r="715036" spans="2:3" x14ac:dyDescent="0.25">
      <c r="B715036" s="78"/>
      <c r="C715036" s="77"/>
    </row>
    <row r="715037" spans="2:3" x14ac:dyDescent="0.25">
      <c r="B715037" s="78"/>
      <c r="C715037" s="77"/>
    </row>
    <row r="715038" spans="2:3" x14ac:dyDescent="0.25">
      <c r="B715038" s="78"/>
      <c r="C715038" s="77"/>
    </row>
    <row r="715039" spans="2:3" x14ac:dyDescent="0.25">
      <c r="B715039" s="78"/>
      <c r="C715039" s="77"/>
    </row>
    <row r="715040" spans="2:3" x14ac:dyDescent="0.25">
      <c r="B715040" s="78"/>
      <c r="C715040" s="77"/>
    </row>
    <row r="715150" spans="2:3" x14ac:dyDescent="0.25">
      <c r="B715150" s="78"/>
      <c r="C715150" s="77"/>
    </row>
    <row r="715151" spans="2:3" x14ac:dyDescent="0.25">
      <c r="B715151" s="78"/>
      <c r="C715151" s="77"/>
    </row>
    <row r="715152" spans="2:3" x14ac:dyDescent="0.25">
      <c r="B715152" s="78"/>
      <c r="C715152" s="77"/>
    </row>
    <row r="715153" spans="2:3" x14ac:dyDescent="0.25">
      <c r="B715153" s="78"/>
      <c r="C715153" s="77"/>
    </row>
    <row r="715154" spans="2:3" x14ac:dyDescent="0.25">
      <c r="B715154" s="78"/>
      <c r="C715154" s="77"/>
    </row>
    <row r="715155" spans="2:3" x14ac:dyDescent="0.25">
      <c r="B715155" s="78"/>
      <c r="C715155" s="77"/>
    </row>
    <row r="715156" spans="2:3" x14ac:dyDescent="0.25">
      <c r="B715156" s="78"/>
      <c r="C715156" s="77"/>
    </row>
    <row r="715157" spans="2:3" x14ac:dyDescent="0.25">
      <c r="B715157" s="78"/>
      <c r="C715157" s="77"/>
    </row>
    <row r="715158" spans="2:3" x14ac:dyDescent="0.25">
      <c r="B715158" s="78"/>
      <c r="C715158" s="77"/>
    </row>
    <row r="715159" spans="2:3" x14ac:dyDescent="0.25">
      <c r="B715159" s="78"/>
      <c r="C715159" s="77"/>
    </row>
    <row r="715160" spans="2:3" x14ac:dyDescent="0.25">
      <c r="B715160" s="78"/>
      <c r="C715160" s="77"/>
    </row>
    <row r="715161" spans="2:3" x14ac:dyDescent="0.25">
      <c r="B715161" s="78"/>
      <c r="C715161" s="77"/>
    </row>
    <row r="715162" spans="2:3" x14ac:dyDescent="0.25">
      <c r="B715162" s="78"/>
      <c r="C715162" s="77"/>
    </row>
    <row r="715272" spans="2:3" x14ac:dyDescent="0.25">
      <c r="B715272" s="78"/>
      <c r="C715272" s="77"/>
    </row>
    <row r="715273" spans="2:3" x14ac:dyDescent="0.25">
      <c r="B715273" s="78"/>
      <c r="C715273" s="77"/>
    </row>
    <row r="715274" spans="2:3" x14ac:dyDescent="0.25">
      <c r="B715274" s="78"/>
      <c r="C715274" s="77"/>
    </row>
    <row r="715275" spans="2:3" x14ac:dyDescent="0.25">
      <c r="B715275" s="78"/>
      <c r="C715275" s="77"/>
    </row>
    <row r="715276" spans="2:3" x14ac:dyDescent="0.25">
      <c r="B715276" s="78"/>
      <c r="C715276" s="77"/>
    </row>
    <row r="715277" spans="2:3" x14ac:dyDescent="0.25">
      <c r="B715277" s="78"/>
      <c r="C715277" s="77"/>
    </row>
    <row r="715278" spans="2:3" x14ac:dyDescent="0.25">
      <c r="B715278" s="78"/>
      <c r="C715278" s="77"/>
    </row>
    <row r="715279" spans="2:3" x14ac:dyDescent="0.25">
      <c r="B715279" s="78"/>
      <c r="C715279" s="77"/>
    </row>
    <row r="715280" spans="2:3" x14ac:dyDescent="0.25">
      <c r="B715280" s="78"/>
      <c r="C715280" s="77"/>
    </row>
    <row r="715281" spans="2:3" x14ac:dyDescent="0.25">
      <c r="B715281" s="78"/>
      <c r="C715281" s="77"/>
    </row>
    <row r="715282" spans="2:3" x14ac:dyDescent="0.25">
      <c r="B715282" s="78"/>
      <c r="C715282" s="77"/>
    </row>
    <row r="715283" spans="2:3" x14ac:dyDescent="0.25">
      <c r="B715283" s="78"/>
      <c r="C715283" s="77"/>
    </row>
    <row r="715284" spans="2:3" x14ac:dyDescent="0.25">
      <c r="B715284" s="78"/>
      <c r="C715284" s="77"/>
    </row>
    <row r="715394" spans="2:3" x14ac:dyDescent="0.25">
      <c r="B715394" s="78"/>
      <c r="C715394" s="77"/>
    </row>
    <row r="715395" spans="2:3" x14ac:dyDescent="0.25">
      <c r="B715395" s="78"/>
      <c r="C715395" s="77"/>
    </row>
    <row r="715396" spans="2:3" x14ac:dyDescent="0.25">
      <c r="B715396" s="78"/>
      <c r="C715396" s="77"/>
    </row>
    <row r="715397" spans="2:3" x14ac:dyDescent="0.25">
      <c r="B715397" s="78"/>
      <c r="C715397" s="77"/>
    </row>
    <row r="715398" spans="2:3" x14ac:dyDescent="0.25">
      <c r="B715398" s="78"/>
      <c r="C715398" s="77"/>
    </row>
    <row r="715399" spans="2:3" x14ac:dyDescent="0.25">
      <c r="B715399" s="78"/>
      <c r="C715399" s="77"/>
    </row>
    <row r="715400" spans="2:3" x14ac:dyDescent="0.25">
      <c r="B715400" s="78"/>
      <c r="C715400" s="77"/>
    </row>
    <row r="715401" spans="2:3" x14ac:dyDescent="0.25">
      <c r="B715401" s="78"/>
      <c r="C715401" s="77"/>
    </row>
    <row r="715402" spans="2:3" x14ac:dyDescent="0.25">
      <c r="B715402" s="78"/>
      <c r="C715402" s="77"/>
    </row>
    <row r="715403" spans="2:3" x14ac:dyDescent="0.25">
      <c r="B715403" s="78"/>
      <c r="C715403" s="77"/>
    </row>
    <row r="715404" spans="2:3" x14ac:dyDescent="0.25">
      <c r="B715404" s="78"/>
      <c r="C715404" s="77"/>
    </row>
    <row r="715405" spans="2:3" x14ac:dyDescent="0.25">
      <c r="B715405" s="78"/>
      <c r="C715405" s="77"/>
    </row>
    <row r="715406" spans="2:3" x14ac:dyDescent="0.25">
      <c r="B715406" s="78"/>
      <c r="C715406" s="77"/>
    </row>
    <row r="715516" spans="2:3" x14ac:dyDescent="0.25">
      <c r="B715516" s="78"/>
      <c r="C715516" s="77"/>
    </row>
    <row r="715517" spans="2:3" x14ac:dyDescent="0.25">
      <c r="B715517" s="78"/>
      <c r="C715517" s="77"/>
    </row>
    <row r="715518" spans="2:3" x14ac:dyDescent="0.25">
      <c r="B715518" s="78"/>
      <c r="C715518" s="77"/>
    </row>
    <row r="715519" spans="2:3" x14ac:dyDescent="0.25">
      <c r="B715519" s="78"/>
      <c r="C715519" s="77"/>
    </row>
    <row r="715520" spans="2:3" x14ac:dyDescent="0.25">
      <c r="B715520" s="78"/>
      <c r="C715520" s="77"/>
    </row>
    <row r="715521" spans="2:3" x14ac:dyDescent="0.25">
      <c r="B715521" s="78"/>
      <c r="C715521" s="77"/>
    </row>
    <row r="715522" spans="2:3" x14ac:dyDescent="0.25">
      <c r="B715522" s="78"/>
      <c r="C715522" s="77"/>
    </row>
    <row r="715523" spans="2:3" x14ac:dyDescent="0.25">
      <c r="B715523" s="78"/>
      <c r="C715523" s="77"/>
    </row>
    <row r="715524" spans="2:3" x14ac:dyDescent="0.25">
      <c r="B715524" s="78"/>
      <c r="C715524" s="77"/>
    </row>
    <row r="715525" spans="2:3" x14ac:dyDescent="0.25">
      <c r="B715525" s="78"/>
      <c r="C715525" s="77"/>
    </row>
    <row r="715526" spans="2:3" x14ac:dyDescent="0.25">
      <c r="B715526" s="78"/>
      <c r="C715526" s="77"/>
    </row>
    <row r="715527" spans="2:3" x14ac:dyDescent="0.25">
      <c r="B715527" s="78"/>
      <c r="C715527" s="77"/>
    </row>
    <row r="715528" spans="2:3" x14ac:dyDescent="0.25">
      <c r="B715528" s="78"/>
      <c r="C715528" s="77"/>
    </row>
    <row r="715638" spans="2:3" x14ac:dyDescent="0.25">
      <c r="B715638" s="78"/>
      <c r="C715638" s="77"/>
    </row>
    <row r="715639" spans="2:3" x14ac:dyDescent="0.25">
      <c r="B715639" s="78"/>
      <c r="C715639" s="77"/>
    </row>
    <row r="715640" spans="2:3" x14ac:dyDescent="0.25">
      <c r="B715640" s="78"/>
      <c r="C715640" s="77"/>
    </row>
    <row r="715641" spans="2:3" x14ac:dyDescent="0.25">
      <c r="B715641" s="78"/>
      <c r="C715641" s="77"/>
    </row>
    <row r="715642" spans="2:3" x14ac:dyDescent="0.25">
      <c r="B715642" s="78"/>
      <c r="C715642" s="77"/>
    </row>
    <row r="715643" spans="2:3" x14ac:dyDescent="0.25">
      <c r="B715643" s="78"/>
      <c r="C715643" s="77"/>
    </row>
    <row r="715644" spans="2:3" x14ac:dyDescent="0.25">
      <c r="B715644" s="78"/>
      <c r="C715644" s="77"/>
    </row>
    <row r="715645" spans="2:3" x14ac:dyDescent="0.25">
      <c r="B715645" s="78"/>
      <c r="C715645" s="77"/>
    </row>
    <row r="715646" spans="2:3" x14ac:dyDescent="0.25">
      <c r="B715646" s="78"/>
      <c r="C715646" s="77"/>
    </row>
    <row r="715647" spans="2:3" x14ac:dyDescent="0.25">
      <c r="B715647" s="78"/>
      <c r="C715647" s="77"/>
    </row>
    <row r="715648" spans="2:3" x14ac:dyDescent="0.25">
      <c r="B715648" s="78"/>
      <c r="C715648" s="77"/>
    </row>
    <row r="715649" spans="2:3" x14ac:dyDescent="0.25">
      <c r="B715649" s="78"/>
      <c r="C715649" s="77"/>
    </row>
    <row r="715650" spans="2:3" x14ac:dyDescent="0.25">
      <c r="B715650" s="78"/>
      <c r="C715650" s="77"/>
    </row>
    <row r="715760" spans="2:3" x14ac:dyDescent="0.25">
      <c r="B715760" s="78"/>
      <c r="C715760" s="77"/>
    </row>
    <row r="715761" spans="2:3" x14ac:dyDescent="0.25">
      <c r="B715761" s="78"/>
      <c r="C715761" s="77"/>
    </row>
    <row r="715762" spans="2:3" x14ac:dyDescent="0.25">
      <c r="B715762" s="78"/>
      <c r="C715762" s="77"/>
    </row>
    <row r="715763" spans="2:3" x14ac:dyDescent="0.25">
      <c r="B715763" s="78"/>
      <c r="C715763" s="77"/>
    </row>
    <row r="715764" spans="2:3" x14ac:dyDescent="0.25">
      <c r="B715764" s="78"/>
      <c r="C715764" s="77"/>
    </row>
    <row r="715765" spans="2:3" x14ac:dyDescent="0.25">
      <c r="B715765" s="78"/>
      <c r="C715765" s="77"/>
    </row>
    <row r="715766" spans="2:3" x14ac:dyDescent="0.25">
      <c r="B715766" s="78"/>
      <c r="C715766" s="77"/>
    </row>
    <row r="715767" spans="2:3" x14ac:dyDescent="0.25">
      <c r="B715767" s="78"/>
      <c r="C715767" s="77"/>
    </row>
    <row r="715768" spans="2:3" x14ac:dyDescent="0.25">
      <c r="B715768" s="78"/>
      <c r="C715768" s="77"/>
    </row>
    <row r="715769" spans="2:3" x14ac:dyDescent="0.25">
      <c r="B715769" s="78"/>
      <c r="C715769" s="77"/>
    </row>
    <row r="715770" spans="2:3" x14ac:dyDescent="0.25">
      <c r="B715770" s="78"/>
      <c r="C715770" s="77"/>
    </row>
    <row r="715771" spans="2:3" x14ac:dyDescent="0.25">
      <c r="B715771" s="78"/>
      <c r="C715771" s="77"/>
    </row>
    <row r="715772" spans="2:3" x14ac:dyDescent="0.25">
      <c r="B715772" s="78"/>
      <c r="C715772" s="77"/>
    </row>
    <row r="715882" spans="2:3" x14ac:dyDescent="0.25">
      <c r="B715882" s="78"/>
      <c r="C715882" s="77"/>
    </row>
    <row r="715883" spans="2:3" x14ac:dyDescent="0.25">
      <c r="B715883" s="78"/>
      <c r="C715883" s="77"/>
    </row>
    <row r="715884" spans="2:3" x14ac:dyDescent="0.25">
      <c r="B715884" s="78"/>
      <c r="C715884" s="77"/>
    </row>
    <row r="715885" spans="2:3" x14ac:dyDescent="0.25">
      <c r="B715885" s="78"/>
      <c r="C715885" s="77"/>
    </row>
    <row r="715886" spans="2:3" x14ac:dyDescent="0.25">
      <c r="B715886" s="78"/>
      <c r="C715886" s="77"/>
    </row>
    <row r="715887" spans="2:3" x14ac:dyDescent="0.25">
      <c r="B715887" s="78"/>
      <c r="C715887" s="77"/>
    </row>
    <row r="715888" spans="2:3" x14ac:dyDescent="0.25">
      <c r="B715888" s="78"/>
      <c r="C715888" s="77"/>
    </row>
    <row r="715889" spans="2:3" x14ac:dyDescent="0.25">
      <c r="B715889" s="78"/>
      <c r="C715889" s="77"/>
    </row>
    <row r="715890" spans="2:3" x14ac:dyDescent="0.25">
      <c r="B715890" s="78"/>
      <c r="C715890" s="77"/>
    </row>
    <row r="715891" spans="2:3" x14ac:dyDescent="0.25">
      <c r="B715891" s="78"/>
      <c r="C715891" s="77"/>
    </row>
    <row r="715892" spans="2:3" x14ac:dyDescent="0.25">
      <c r="B715892" s="78"/>
      <c r="C715892" s="77"/>
    </row>
    <row r="715893" spans="2:3" x14ac:dyDescent="0.25">
      <c r="B715893" s="78"/>
      <c r="C715893" s="77"/>
    </row>
    <row r="715894" spans="2:3" x14ac:dyDescent="0.25">
      <c r="B715894" s="78"/>
      <c r="C715894" s="77"/>
    </row>
    <row r="716004" spans="2:3" x14ac:dyDescent="0.25">
      <c r="B716004" s="78"/>
      <c r="C716004" s="77"/>
    </row>
    <row r="716005" spans="2:3" x14ac:dyDescent="0.25">
      <c r="B716005" s="78"/>
      <c r="C716005" s="77"/>
    </row>
    <row r="716006" spans="2:3" x14ac:dyDescent="0.25">
      <c r="B716006" s="78"/>
      <c r="C716006" s="77"/>
    </row>
    <row r="716007" spans="2:3" x14ac:dyDescent="0.25">
      <c r="B716007" s="78"/>
      <c r="C716007" s="77"/>
    </row>
    <row r="716008" spans="2:3" x14ac:dyDescent="0.25">
      <c r="B716008" s="78"/>
      <c r="C716008" s="77"/>
    </row>
    <row r="716009" spans="2:3" x14ac:dyDescent="0.25">
      <c r="B716009" s="78"/>
      <c r="C716009" s="77"/>
    </row>
    <row r="716010" spans="2:3" x14ac:dyDescent="0.25">
      <c r="B716010" s="78"/>
      <c r="C716010" s="77"/>
    </row>
    <row r="716011" spans="2:3" x14ac:dyDescent="0.25">
      <c r="B716011" s="78"/>
      <c r="C716011" s="77"/>
    </row>
    <row r="716012" spans="2:3" x14ac:dyDescent="0.25">
      <c r="B716012" s="78"/>
      <c r="C716012" s="77"/>
    </row>
    <row r="716013" spans="2:3" x14ac:dyDescent="0.25">
      <c r="B716013" s="78"/>
      <c r="C716013" s="77"/>
    </row>
    <row r="716014" spans="2:3" x14ac:dyDescent="0.25">
      <c r="B716014" s="78"/>
      <c r="C716014" s="77"/>
    </row>
    <row r="716015" spans="2:3" x14ac:dyDescent="0.25">
      <c r="B716015" s="78"/>
      <c r="C716015" s="77"/>
    </row>
    <row r="716016" spans="2:3" x14ac:dyDescent="0.25">
      <c r="B716016" s="78"/>
      <c r="C716016" s="77"/>
    </row>
    <row r="716126" spans="2:3" x14ac:dyDescent="0.25">
      <c r="B716126" s="78"/>
      <c r="C716126" s="77"/>
    </row>
    <row r="716127" spans="2:3" x14ac:dyDescent="0.25">
      <c r="B716127" s="78"/>
      <c r="C716127" s="77"/>
    </row>
    <row r="716128" spans="2:3" x14ac:dyDescent="0.25">
      <c r="B716128" s="78"/>
      <c r="C716128" s="77"/>
    </row>
    <row r="716129" spans="2:3" x14ac:dyDescent="0.25">
      <c r="B716129" s="78"/>
      <c r="C716129" s="77"/>
    </row>
    <row r="716130" spans="2:3" x14ac:dyDescent="0.25">
      <c r="B716130" s="78"/>
      <c r="C716130" s="77"/>
    </row>
    <row r="716131" spans="2:3" x14ac:dyDescent="0.25">
      <c r="B716131" s="78"/>
      <c r="C716131" s="77"/>
    </row>
    <row r="716132" spans="2:3" x14ac:dyDescent="0.25">
      <c r="B716132" s="78"/>
      <c r="C716132" s="77"/>
    </row>
    <row r="716133" spans="2:3" x14ac:dyDescent="0.25">
      <c r="B716133" s="78"/>
      <c r="C716133" s="77"/>
    </row>
    <row r="716134" spans="2:3" x14ac:dyDescent="0.25">
      <c r="B716134" s="78"/>
      <c r="C716134" s="77"/>
    </row>
    <row r="716135" spans="2:3" x14ac:dyDescent="0.25">
      <c r="B716135" s="78"/>
      <c r="C716135" s="77"/>
    </row>
    <row r="716136" spans="2:3" x14ac:dyDescent="0.25">
      <c r="B716136" s="78"/>
      <c r="C716136" s="77"/>
    </row>
    <row r="716137" spans="2:3" x14ac:dyDescent="0.25">
      <c r="B716137" s="78"/>
      <c r="C716137" s="77"/>
    </row>
    <row r="716138" spans="2:3" x14ac:dyDescent="0.25">
      <c r="B716138" s="78"/>
      <c r="C716138" s="77"/>
    </row>
    <row r="716248" spans="2:3" x14ac:dyDescent="0.25">
      <c r="B716248" s="78"/>
      <c r="C716248" s="77"/>
    </row>
    <row r="716249" spans="2:3" x14ac:dyDescent="0.25">
      <c r="B716249" s="78"/>
      <c r="C716249" s="77"/>
    </row>
    <row r="716250" spans="2:3" x14ac:dyDescent="0.25">
      <c r="B716250" s="78"/>
      <c r="C716250" s="77"/>
    </row>
    <row r="716251" spans="2:3" x14ac:dyDescent="0.25">
      <c r="B716251" s="78"/>
      <c r="C716251" s="77"/>
    </row>
    <row r="716252" spans="2:3" x14ac:dyDescent="0.25">
      <c r="B716252" s="78"/>
      <c r="C716252" s="77"/>
    </row>
    <row r="716253" spans="2:3" x14ac:dyDescent="0.25">
      <c r="B716253" s="78"/>
      <c r="C716253" s="77"/>
    </row>
    <row r="716254" spans="2:3" x14ac:dyDescent="0.25">
      <c r="B716254" s="78"/>
      <c r="C716254" s="77"/>
    </row>
    <row r="716255" spans="2:3" x14ac:dyDescent="0.25">
      <c r="B716255" s="78"/>
      <c r="C716255" s="77"/>
    </row>
    <row r="716256" spans="2:3" x14ac:dyDescent="0.25">
      <c r="B716256" s="78"/>
      <c r="C716256" s="77"/>
    </row>
    <row r="716257" spans="2:3" x14ac:dyDescent="0.25">
      <c r="B716257" s="78"/>
      <c r="C716257" s="77"/>
    </row>
    <row r="716258" spans="2:3" x14ac:dyDescent="0.25">
      <c r="B716258" s="78"/>
      <c r="C716258" s="77"/>
    </row>
    <row r="716259" spans="2:3" x14ac:dyDescent="0.25">
      <c r="B716259" s="78"/>
      <c r="C716259" s="77"/>
    </row>
    <row r="716260" spans="2:3" x14ac:dyDescent="0.25">
      <c r="B716260" s="78"/>
      <c r="C716260" s="77"/>
    </row>
    <row r="716370" spans="2:3" x14ac:dyDescent="0.25">
      <c r="B716370" s="78"/>
      <c r="C716370" s="77"/>
    </row>
    <row r="716371" spans="2:3" x14ac:dyDescent="0.25">
      <c r="B716371" s="78"/>
      <c r="C716371" s="77"/>
    </row>
    <row r="716372" spans="2:3" x14ac:dyDescent="0.25">
      <c r="B716372" s="78"/>
      <c r="C716372" s="77"/>
    </row>
    <row r="716373" spans="2:3" x14ac:dyDescent="0.25">
      <c r="B716373" s="78"/>
      <c r="C716373" s="77"/>
    </row>
    <row r="716374" spans="2:3" x14ac:dyDescent="0.25">
      <c r="B716374" s="78"/>
      <c r="C716374" s="77"/>
    </row>
    <row r="716375" spans="2:3" x14ac:dyDescent="0.25">
      <c r="B716375" s="78"/>
      <c r="C716375" s="77"/>
    </row>
    <row r="716376" spans="2:3" x14ac:dyDescent="0.25">
      <c r="B716376" s="78"/>
      <c r="C716376" s="77"/>
    </row>
    <row r="716377" spans="2:3" x14ac:dyDescent="0.25">
      <c r="B716377" s="78"/>
      <c r="C716377" s="77"/>
    </row>
    <row r="716378" spans="2:3" x14ac:dyDescent="0.25">
      <c r="B716378" s="78"/>
      <c r="C716378" s="77"/>
    </row>
    <row r="716379" spans="2:3" x14ac:dyDescent="0.25">
      <c r="B716379" s="78"/>
      <c r="C716379" s="77"/>
    </row>
    <row r="716380" spans="2:3" x14ac:dyDescent="0.25">
      <c r="B716380" s="78"/>
      <c r="C716380" s="77"/>
    </row>
    <row r="716381" spans="2:3" x14ac:dyDescent="0.25">
      <c r="B716381" s="78"/>
      <c r="C716381" s="77"/>
    </row>
    <row r="716382" spans="2:3" x14ac:dyDescent="0.25">
      <c r="B716382" s="78"/>
      <c r="C716382" s="77"/>
    </row>
    <row r="716492" spans="2:3" x14ac:dyDescent="0.25">
      <c r="B716492" s="78"/>
      <c r="C716492" s="77"/>
    </row>
    <row r="716493" spans="2:3" x14ac:dyDescent="0.25">
      <c r="B716493" s="78"/>
      <c r="C716493" s="77"/>
    </row>
    <row r="716494" spans="2:3" x14ac:dyDescent="0.25">
      <c r="B716494" s="78"/>
      <c r="C716494" s="77"/>
    </row>
    <row r="716495" spans="2:3" x14ac:dyDescent="0.25">
      <c r="B716495" s="78"/>
      <c r="C716495" s="77"/>
    </row>
    <row r="716496" spans="2:3" x14ac:dyDescent="0.25">
      <c r="B716496" s="78"/>
      <c r="C716496" s="77"/>
    </row>
    <row r="716497" spans="2:3" x14ac:dyDescent="0.25">
      <c r="B716497" s="78"/>
      <c r="C716497" s="77"/>
    </row>
    <row r="716498" spans="2:3" x14ac:dyDescent="0.25">
      <c r="B716498" s="78"/>
      <c r="C716498" s="77"/>
    </row>
    <row r="716499" spans="2:3" x14ac:dyDescent="0.25">
      <c r="B716499" s="78"/>
      <c r="C716499" s="77"/>
    </row>
    <row r="716500" spans="2:3" x14ac:dyDescent="0.25">
      <c r="B716500" s="78"/>
      <c r="C716500" s="77"/>
    </row>
    <row r="716501" spans="2:3" x14ac:dyDescent="0.25">
      <c r="B716501" s="78"/>
      <c r="C716501" s="77"/>
    </row>
    <row r="716502" spans="2:3" x14ac:dyDescent="0.25">
      <c r="B716502" s="78"/>
      <c r="C716502" s="77"/>
    </row>
    <row r="716503" spans="2:3" x14ac:dyDescent="0.25">
      <c r="B716503" s="78"/>
      <c r="C716503" s="77"/>
    </row>
    <row r="716504" spans="2:3" x14ac:dyDescent="0.25">
      <c r="B716504" s="78"/>
      <c r="C716504" s="77"/>
    </row>
    <row r="716614" spans="2:3" x14ac:dyDescent="0.25">
      <c r="B716614" s="78"/>
      <c r="C716614" s="77"/>
    </row>
    <row r="716615" spans="2:3" x14ac:dyDescent="0.25">
      <c r="B716615" s="78"/>
      <c r="C716615" s="77"/>
    </row>
    <row r="716616" spans="2:3" x14ac:dyDescent="0.25">
      <c r="B716616" s="78"/>
      <c r="C716616" s="77"/>
    </row>
    <row r="716617" spans="2:3" x14ac:dyDescent="0.25">
      <c r="B716617" s="78"/>
      <c r="C716617" s="77"/>
    </row>
    <row r="716618" spans="2:3" x14ac:dyDescent="0.25">
      <c r="B716618" s="78"/>
      <c r="C716618" s="77"/>
    </row>
    <row r="716619" spans="2:3" x14ac:dyDescent="0.25">
      <c r="B716619" s="78"/>
      <c r="C716619" s="77"/>
    </row>
    <row r="716620" spans="2:3" x14ac:dyDescent="0.25">
      <c r="B716620" s="78"/>
      <c r="C716620" s="77"/>
    </row>
    <row r="716621" spans="2:3" x14ac:dyDescent="0.25">
      <c r="B716621" s="78"/>
      <c r="C716621" s="77"/>
    </row>
    <row r="716622" spans="2:3" x14ac:dyDescent="0.25">
      <c r="B716622" s="78"/>
      <c r="C716622" s="77"/>
    </row>
    <row r="716623" spans="2:3" x14ac:dyDescent="0.25">
      <c r="B716623" s="78"/>
      <c r="C716623" s="77"/>
    </row>
    <row r="716624" spans="2:3" x14ac:dyDescent="0.25">
      <c r="B716624" s="78"/>
      <c r="C716624" s="77"/>
    </row>
    <row r="716625" spans="2:3" x14ac:dyDescent="0.25">
      <c r="B716625" s="78"/>
      <c r="C716625" s="77"/>
    </row>
    <row r="716626" spans="2:3" x14ac:dyDescent="0.25">
      <c r="B716626" s="78"/>
      <c r="C716626" s="77"/>
    </row>
    <row r="716736" spans="2:3" x14ac:dyDescent="0.25">
      <c r="B716736" s="78"/>
      <c r="C716736" s="77"/>
    </row>
    <row r="716737" spans="2:3" x14ac:dyDescent="0.25">
      <c r="B716737" s="78"/>
      <c r="C716737" s="77"/>
    </row>
    <row r="716738" spans="2:3" x14ac:dyDescent="0.25">
      <c r="B716738" s="78"/>
      <c r="C716738" s="77"/>
    </row>
    <row r="716739" spans="2:3" x14ac:dyDescent="0.25">
      <c r="B716739" s="78"/>
      <c r="C716739" s="77"/>
    </row>
    <row r="716740" spans="2:3" x14ac:dyDescent="0.25">
      <c r="B716740" s="78"/>
      <c r="C716740" s="77"/>
    </row>
    <row r="716741" spans="2:3" x14ac:dyDescent="0.25">
      <c r="B716741" s="78"/>
      <c r="C716741" s="77"/>
    </row>
    <row r="716742" spans="2:3" x14ac:dyDescent="0.25">
      <c r="B716742" s="78"/>
      <c r="C716742" s="77"/>
    </row>
    <row r="716743" spans="2:3" x14ac:dyDescent="0.25">
      <c r="B716743" s="78"/>
      <c r="C716743" s="77"/>
    </row>
    <row r="716744" spans="2:3" x14ac:dyDescent="0.25">
      <c r="B716744" s="78"/>
      <c r="C716744" s="77"/>
    </row>
    <row r="716745" spans="2:3" x14ac:dyDescent="0.25">
      <c r="B716745" s="78"/>
      <c r="C716745" s="77"/>
    </row>
    <row r="716746" spans="2:3" x14ac:dyDescent="0.25">
      <c r="B716746" s="78"/>
      <c r="C716746" s="77"/>
    </row>
    <row r="716747" spans="2:3" x14ac:dyDescent="0.25">
      <c r="B716747" s="78"/>
      <c r="C716747" s="77"/>
    </row>
    <row r="716748" spans="2:3" x14ac:dyDescent="0.25">
      <c r="B716748" s="78"/>
      <c r="C716748" s="77"/>
    </row>
    <row r="716858" spans="2:3" x14ac:dyDescent="0.25">
      <c r="B716858" s="78"/>
      <c r="C716858" s="77"/>
    </row>
    <row r="716859" spans="2:3" x14ac:dyDescent="0.25">
      <c r="B716859" s="78"/>
      <c r="C716859" s="77"/>
    </row>
    <row r="716860" spans="2:3" x14ac:dyDescent="0.25">
      <c r="B716860" s="78"/>
      <c r="C716860" s="77"/>
    </row>
    <row r="716861" spans="2:3" x14ac:dyDescent="0.25">
      <c r="B716861" s="78"/>
      <c r="C716861" s="77"/>
    </row>
    <row r="716862" spans="2:3" x14ac:dyDescent="0.25">
      <c r="B716862" s="78"/>
      <c r="C716862" s="77"/>
    </row>
    <row r="716863" spans="2:3" x14ac:dyDescent="0.25">
      <c r="B716863" s="78"/>
      <c r="C716863" s="77"/>
    </row>
    <row r="716864" spans="2:3" x14ac:dyDescent="0.25">
      <c r="B716864" s="78"/>
      <c r="C716864" s="77"/>
    </row>
    <row r="716865" spans="2:3" x14ac:dyDescent="0.25">
      <c r="B716865" s="78"/>
      <c r="C716865" s="77"/>
    </row>
    <row r="716866" spans="2:3" x14ac:dyDescent="0.25">
      <c r="B716866" s="78"/>
      <c r="C716866" s="77"/>
    </row>
    <row r="716867" spans="2:3" x14ac:dyDescent="0.25">
      <c r="B716867" s="78"/>
      <c r="C716867" s="77"/>
    </row>
    <row r="716868" spans="2:3" x14ac:dyDescent="0.25">
      <c r="B716868" s="78"/>
      <c r="C716868" s="77"/>
    </row>
    <row r="716869" spans="2:3" x14ac:dyDescent="0.25">
      <c r="B716869" s="78"/>
      <c r="C716869" s="77"/>
    </row>
    <row r="716870" spans="2:3" x14ac:dyDescent="0.25">
      <c r="B716870" s="78"/>
      <c r="C716870" s="77"/>
    </row>
    <row r="716980" spans="2:3" x14ac:dyDescent="0.25">
      <c r="B716980" s="78"/>
      <c r="C716980" s="77"/>
    </row>
    <row r="716981" spans="2:3" x14ac:dyDescent="0.25">
      <c r="B716981" s="78"/>
      <c r="C716981" s="77"/>
    </row>
    <row r="716982" spans="2:3" x14ac:dyDescent="0.25">
      <c r="B716982" s="78"/>
      <c r="C716982" s="77"/>
    </row>
    <row r="716983" spans="2:3" x14ac:dyDescent="0.25">
      <c r="B716983" s="78"/>
      <c r="C716983" s="77"/>
    </row>
    <row r="716984" spans="2:3" x14ac:dyDescent="0.25">
      <c r="B716984" s="78"/>
      <c r="C716984" s="77"/>
    </row>
    <row r="716985" spans="2:3" x14ac:dyDescent="0.25">
      <c r="B716985" s="78"/>
      <c r="C716985" s="77"/>
    </row>
    <row r="716986" spans="2:3" x14ac:dyDescent="0.25">
      <c r="B716986" s="78"/>
      <c r="C716986" s="77"/>
    </row>
    <row r="716987" spans="2:3" x14ac:dyDescent="0.25">
      <c r="B716987" s="78"/>
      <c r="C716987" s="77"/>
    </row>
    <row r="716988" spans="2:3" x14ac:dyDescent="0.25">
      <c r="B716988" s="78"/>
      <c r="C716988" s="77"/>
    </row>
    <row r="716989" spans="2:3" x14ac:dyDescent="0.25">
      <c r="B716989" s="78"/>
      <c r="C716989" s="77"/>
    </row>
    <row r="716990" spans="2:3" x14ac:dyDescent="0.25">
      <c r="B716990" s="78"/>
      <c r="C716990" s="77"/>
    </row>
    <row r="716991" spans="2:3" x14ac:dyDescent="0.25">
      <c r="B716991" s="78"/>
      <c r="C716991" s="77"/>
    </row>
    <row r="716992" spans="2:3" x14ac:dyDescent="0.25">
      <c r="B716992" s="78"/>
      <c r="C716992" s="77"/>
    </row>
    <row r="717102" spans="2:3" x14ac:dyDescent="0.25">
      <c r="B717102" s="78"/>
      <c r="C717102" s="77"/>
    </row>
    <row r="717103" spans="2:3" x14ac:dyDescent="0.25">
      <c r="B717103" s="78"/>
      <c r="C717103" s="77"/>
    </row>
    <row r="717104" spans="2:3" x14ac:dyDescent="0.25">
      <c r="B717104" s="78"/>
      <c r="C717104" s="77"/>
    </row>
    <row r="717105" spans="2:3" x14ac:dyDescent="0.25">
      <c r="B717105" s="78"/>
      <c r="C717105" s="77"/>
    </row>
    <row r="717106" spans="2:3" x14ac:dyDescent="0.25">
      <c r="B717106" s="78"/>
      <c r="C717106" s="77"/>
    </row>
    <row r="717107" spans="2:3" x14ac:dyDescent="0.25">
      <c r="B717107" s="78"/>
      <c r="C717107" s="77"/>
    </row>
    <row r="717108" spans="2:3" x14ac:dyDescent="0.25">
      <c r="B717108" s="78"/>
      <c r="C717108" s="77"/>
    </row>
    <row r="717109" spans="2:3" x14ac:dyDescent="0.25">
      <c r="B717109" s="78"/>
      <c r="C717109" s="77"/>
    </row>
    <row r="717110" spans="2:3" x14ac:dyDescent="0.25">
      <c r="B717110" s="78"/>
      <c r="C717110" s="77"/>
    </row>
    <row r="717111" spans="2:3" x14ac:dyDescent="0.25">
      <c r="B717111" s="78"/>
      <c r="C717111" s="77"/>
    </row>
    <row r="717112" spans="2:3" x14ac:dyDescent="0.25">
      <c r="B717112" s="78"/>
      <c r="C717112" s="77"/>
    </row>
    <row r="717113" spans="2:3" x14ac:dyDescent="0.25">
      <c r="B717113" s="78"/>
      <c r="C717113" s="77"/>
    </row>
    <row r="717114" spans="2:3" x14ac:dyDescent="0.25">
      <c r="B717114" s="78"/>
      <c r="C717114" s="77"/>
    </row>
    <row r="717224" spans="2:3" x14ac:dyDescent="0.25">
      <c r="B717224" s="78"/>
      <c r="C717224" s="77"/>
    </row>
    <row r="717225" spans="2:3" x14ac:dyDescent="0.25">
      <c r="B717225" s="78"/>
      <c r="C717225" s="77"/>
    </row>
    <row r="717226" spans="2:3" x14ac:dyDescent="0.25">
      <c r="B717226" s="78"/>
      <c r="C717226" s="77"/>
    </row>
    <row r="717227" spans="2:3" x14ac:dyDescent="0.25">
      <c r="B717227" s="78"/>
      <c r="C717227" s="77"/>
    </row>
    <row r="717228" spans="2:3" x14ac:dyDescent="0.25">
      <c r="B717228" s="78"/>
      <c r="C717228" s="77"/>
    </row>
    <row r="717229" spans="2:3" x14ac:dyDescent="0.25">
      <c r="B717229" s="78"/>
      <c r="C717229" s="77"/>
    </row>
    <row r="717230" spans="2:3" x14ac:dyDescent="0.25">
      <c r="B717230" s="78"/>
      <c r="C717230" s="77"/>
    </row>
    <row r="717231" spans="2:3" x14ac:dyDescent="0.25">
      <c r="B717231" s="78"/>
      <c r="C717231" s="77"/>
    </row>
    <row r="717232" spans="2:3" x14ac:dyDescent="0.25">
      <c r="B717232" s="78"/>
      <c r="C717232" s="77"/>
    </row>
    <row r="717233" spans="2:3" x14ac:dyDescent="0.25">
      <c r="B717233" s="78"/>
      <c r="C717233" s="77"/>
    </row>
    <row r="717234" spans="2:3" x14ac:dyDescent="0.25">
      <c r="B717234" s="78"/>
      <c r="C717234" s="77"/>
    </row>
    <row r="717235" spans="2:3" x14ac:dyDescent="0.25">
      <c r="B717235" s="78"/>
      <c r="C717235" s="77"/>
    </row>
    <row r="717236" spans="2:3" x14ac:dyDescent="0.25">
      <c r="B717236" s="78"/>
      <c r="C717236" s="77"/>
    </row>
    <row r="717346" spans="2:3" x14ac:dyDescent="0.25">
      <c r="B717346" s="78"/>
      <c r="C717346" s="77"/>
    </row>
    <row r="717347" spans="2:3" x14ac:dyDescent="0.25">
      <c r="B717347" s="78"/>
      <c r="C717347" s="77"/>
    </row>
    <row r="717348" spans="2:3" x14ac:dyDescent="0.25">
      <c r="B717348" s="78"/>
      <c r="C717348" s="77"/>
    </row>
    <row r="717349" spans="2:3" x14ac:dyDescent="0.25">
      <c r="B717349" s="78"/>
      <c r="C717349" s="77"/>
    </row>
    <row r="717350" spans="2:3" x14ac:dyDescent="0.25">
      <c r="B717350" s="78"/>
      <c r="C717350" s="77"/>
    </row>
    <row r="717351" spans="2:3" x14ac:dyDescent="0.25">
      <c r="B717351" s="78"/>
      <c r="C717351" s="77"/>
    </row>
    <row r="717352" spans="2:3" x14ac:dyDescent="0.25">
      <c r="B717352" s="78"/>
      <c r="C717352" s="77"/>
    </row>
    <row r="717353" spans="2:3" x14ac:dyDescent="0.25">
      <c r="B717353" s="78"/>
      <c r="C717353" s="77"/>
    </row>
    <row r="717354" spans="2:3" x14ac:dyDescent="0.25">
      <c r="B717354" s="78"/>
      <c r="C717354" s="77"/>
    </row>
    <row r="717355" spans="2:3" x14ac:dyDescent="0.25">
      <c r="B717355" s="78"/>
      <c r="C717355" s="77"/>
    </row>
    <row r="717356" spans="2:3" x14ac:dyDescent="0.25">
      <c r="B717356" s="78"/>
      <c r="C717356" s="77"/>
    </row>
    <row r="717357" spans="2:3" x14ac:dyDescent="0.25">
      <c r="B717357" s="78"/>
      <c r="C717357" s="77"/>
    </row>
    <row r="717358" spans="2:3" x14ac:dyDescent="0.25">
      <c r="B717358" s="78"/>
      <c r="C717358" s="77"/>
    </row>
    <row r="717468" spans="2:3" x14ac:dyDescent="0.25">
      <c r="B717468" s="78"/>
      <c r="C717468" s="77"/>
    </row>
    <row r="717469" spans="2:3" x14ac:dyDescent="0.25">
      <c r="B717469" s="78"/>
      <c r="C717469" s="77"/>
    </row>
    <row r="717470" spans="2:3" x14ac:dyDescent="0.25">
      <c r="B717470" s="78"/>
      <c r="C717470" s="77"/>
    </row>
    <row r="717471" spans="2:3" x14ac:dyDescent="0.25">
      <c r="B717471" s="78"/>
      <c r="C717471" s="77"/>
    </row>
    <row r="717472" spans="2:3" x14ac:dyDescent="0.25">
      <c r="B717472" s="78"/>
      <c r="C717472" s="77"/>
    </row>
    <row r="717473" spans="2:3" x14ac:dyDescent="0.25">
      <c r="B717473" s="78"/>
      <c r="C717473" s="77"/>
    </row>
    <row r="717474" spans="2:3" x14ac:dyDescent="0.25">
      <c r="B717474" s="78"/>
      <c r="C717474" s="77"/>
    </row>
    <row r="717475" spans="2:3" x14ac:dyDescent="0.25">
      <c r="B717475" s="78"/>
      <c r="C717475" s="77"/>
    </row>
    <row r="717476" spans="2:3" x14ac:dyDescent="0.25">
      <c r="B717476" s="78"/>
      <c r="C717476" s="77"/>
    </row>
    <row r="717477" spans="2:3" x14ac:dyDescent="0.25">
      <c r="B717477" s="78"/>
      <c r="C717477" s="77"/>
    </row>
    <row r="717478" spans="2:3" x14ac:dyDescent="0.25">
      <c r="B717478" s="78"/>
      <c r="C717478" s="77"/>
    </row>
    <row r="717479" spans="2:3" x14ac:dyDescent="0.25">
      <c r="B717479" s="78"/>
      <c r="C717479" s="77"/>
    </row>
    <row r="717480" spans="2:3" x14ac:dyDescent="0.25">
      <c r="B717480" s="78"/>
      <c r="C717480" s="77"/>
    </row>
    <row r="717590" spans="2:3" x14ac:dyDescent="0.25">
      <c r="B717590" s="78"/>
      <c r="C717590" s="77"/>
    </row>
    <row r="717591" spans="2:3" x14ac:dyDescent="0.25">
      <c r="B717591" s="78"/>
      <c r="C717591" s="77"/>
    </row>
    <row r="717592" spans="2:3" x14ac:dyDescent="0.25">
      <c r="B717592" s="78"/>
      <c r="C717592" s="77"/>
    </row>
    <row r="717593" spans="2:3" x14ac:dyDescent="0.25">
      <c r="B717593" s="78"/>
      <c r="C717593" s="77"/>
    </row>
    <row r="717594" spans="2:3" x14ac:dyDescent="0.25">
      <c r="B717594" s="78"/>
      <c r="C717594" s="77"/>
    </row>
    <row r="717595" spans="2:3" x14ac:dyDescent="0.25">
      <c r="B717595" s="78"/>
      <c r="C717595" s="77"/>
    </row>
    <row r="717596" spans="2:3" x14ac:dyDescent="0.25">
      <c r="B717596" s="78"/>
      <c r="C717596" s="77"/>
    </row>
    <row r="717597" spans="2:3" x14ac:dyDescent="0.25">
      <c r="B717597" s="78"/>
      <c r="C717597" s="77"/>
    </row>
    <row r="717598" spans="2:3" x14ac:dyDescent="0.25">
      <c r="B717598" s="78"/>
      <c r="C717598" s="77"/>
    </row>
    <row r="717599" spans="2:3" x14ac:dyDescent="0.25">
      <c r="B717599" s="78"/>
      <c r="C717599" s="77"/>
    </row>
    <row r="717600" spans="2:3" x14ac:dyDescent="0.25">
      <c r="B717600" s="78"/>
      <c r="C717600" s="77"/>
    </row>
    <row r="717601" spans="2:3" x14ac:dyDescent="0.25">
      <c r="B717601" s="78"/>
      <c r="C717601" s="77"/>
    </row>
    <row r="717602" spans="2:3" x14ac:dyDescent="0.25">
      <c r="B717602" s="78"/>
      <c r="C717602" s="77"/>
    </row>
    <row r="717712" spans="2:3" x14ac:dyDescent="0.25">
      <c r="B717712" s="78"/>
      <c r="C717712" s="77"/>
    </row>
    <row r="717713" spans="2:3" x14ac:dyDescent="0.25">
      <c r="B717713" s="78"/>
      <c r="C717713" s="77"/>
    </row>
    <row r="717714" spans="2:3" x14ac:dyDescent="0.25">
      <c r="B717714" s="78"/>
      <c r="C717714" s="77"/>
    </row>
    <row r="717715" spans="2:3" x14ac:dyDescent="0.25">
      <c r="B717715" s="78"/>
      <c r="C717715" s="77"/>
    </row>
    <row r="717716" spans="2:3" x14ac:dyDescent="0.25">
      <c r="B717716" s="78"/>
      <c r="C717716" s="77"/>
    </row>
    <row r="717717" spans="2:3" x14ac:dyDescent="0.25">
      <c r="B717717" s="78"/>
      <c r="C717717" s="77"/>
    </row>
    <row r="717718" spans="2:3" x14ac:dyDescent="0.25">
      <c r="B717718" s="78"/>
      <c r="C717718" s="77"/>
    </row>
    <row r="717719" spans="2:3" x14ac:dyDescent="0.25">
      <c r="B717719" s="78"/>
      <c r="C717719" s="77"/>
    </row>
    <row r="717720" spans="2:3" x14ac:dyDescent="0.25">
      <c r="B717720" s="78"/>
      <c r="C717720" s="77"/>
    </row>
    <row r="717721" spans="2:3" x14ac:dyDescent="0.25">
      <c r="B717721" s="78"/>
      <c r="C717721" s="77"/>
    </row>
    <row r="717722" spans="2:3" x14ac:dyDescent="0.25">
      <c r="B717722" s="78"/>
      <c r="C717722" s="77"/>
    </row>
    <row r="717723" spans="2:3" x14ac:dyDescent="0.25">
      <c r="B717723" s="78"/>
      <c r="C717723" s="77"/>
    </row>
    <row r="717724" spans="2:3" x14ac:dyDescent="0.25">
      <c r="B717724" s="78"/>
      <c r="C717724" s="77"/>
    </row>
    <row r="717834" spans="2:3" x14ac:dyDescent="0.25">
      <c r="B717834" s="78"/>
      <c r="C717834" s="77"/>
    </row>
    <row r="717835" spans="2:3" x14ac:dyDescent="0.25">
      <c r="B717835" s="78"/>
      <c r="C717835" s="77"/>
    </row>
    <row r="717836" spans="2:3" x14ac:dyDescent="0.25">
      <c r="B717836" s="78"/>
      <c r="C717836" s="77"/>
    </row>
    <row r="717837" spans="2:3" x14ac:dyDescent="0.25">
      <c r="B717837" s="78"/>
      <c r="C717837" s="77"/>
    </row>
    <row r="717838" spans="2:3" x14ac:dyDescent="0.25">
      <c r="B717838" s="78"/>
      <c r="C717838" s="77"/>
    </row>
    <row r="717839" spans="2:3" x14ac:dyDescent="0.25">
      <c r="B717839" s="78"/>
      <c r="C717839" s="77"/>
    </row>
    <row r="717840" spans="2:3" x14ac:dyDescent="0.25">
      <c r="B717840" s="78"/>
      <c r="C717840" s="77"/>
    </row>
    <row r="717841" spans="2:3" x14ac:dyDescent="0.25">
      <c r="B717841" s="78"/>
      <c r="C717841" s="77"/>
    </row>
    <row r="717842" spans="2:3" x14ac:dyDescent="0.25">
      <c r="B717842" s="78"/>
      <c r="C717842" s="77"/>
    </row>
    <row r="717843" spans="2:3" x14ac:dyDescent="0.25">
      <c r="B717843" s="78"/>
      <c r="C717843" s="77"/>
    </row>
    <row r="717844" spans="2:3" x14ac:dyDescent="0.25">
      <c r="B717844" s="78"/>
      <c r="C717844" s="77"/>
    </row>
    <row r="717845" spans="2:3" x14ac:dyDescent="0.25">
      <c r="B717845" s="78"/>
      <c r="C717845" s="77"/>
    </row>
    <row r="717846" spans="2:3" x14ac:dyDescent="0.25">
      <c r="B717846" s="78"/>
      <c r="C717846" s="77"/>
    </row>
    <row r="717956" spans="2:3" x14ac:dyDescent="0.25">
      <c r="B717956" s="78"/>
      <c r="C717956" s="77"/>
    </row>
    <row r="717957" spans="2:3" x14ac:dyDescent="0.25">
      <c r="B717957" s="78"/>
      <c r="C717957" s="77"/>
    </row>
    <row r="717958" spans="2:3" x14ac:dyDescent="0.25">
      <c r="B717958" s="78"/>
      <c r="C717958" s="77"/>
    </row>
    <row r="717959" spans="2:3" x14ac:dyDescent="0.25">
      <c r="B717959" s="78"/>
      <c r="C717959" s="77"/>
    </row>
    <row r="717960" spans="2:3" x14ac:dyDescent="0.25">
      <c r="B717960" s="78"/>
      <c r="C717960" s="77"/>
    </row>
    <row r="717961" spans="2:3" x14ac:dyDescent="0.25">
      <c r="B717961" s="78"/>
      <c r="C717961" s="77"/>
    </row>
    <row r="717962" spans="2:3" x14ac:dyDescent="0.25">
      <c r="B717962" s="78"/>
      <c r="C717962" s="77"/>
    </row>
    <row r="717963" spans="2:3" x14ac:dyDescent="0.25">
      <c r="B717963" s="78"/>
      <c r="C717963" s="77"/>
    </row>
    <row r="717964" spans="2:3" x14ac:dyDescent="0.25">
      <c r="B717964" s="78"/>
      <c r="C717964" s="77"/>
    </row>
    <row r="717965" spans="2:3" x14ac:dyDescent="0.25">
      <c r="B717965" s="78"/>
      <c r="C717965" s="77"/>
    </row>
    <row r="717966" spans="2:3" x14ac:dyDescent="0.25">
      <c r="B717966" s="78"/>
      <c r="C717966" s="77"/>
    </row>
    <row r="717967" spans="2:3" x14ac:dyDescent="0.25">
      <c r="B717967" s="78"/>
      <c r="C717967" s="77"/>
    </row>
    <row r="717968" spans="2:3" x14ac:dyDescent="0.25">
      <c r="B717968" s="78"/>
      <c r="C717968" s="77"/>
    </row>
    <row r="718078" spans="2:3" x14ac:dyDescent="0.25">
      <c r="B718078" s="78"/>
      <c r="C718078" s="77"/>
    </row>
    <row r="718079" spans="2:3" x14ac:dyDescent="0.25">
      <c r="B718079" s="78"/>
      <c r="C718079" s="77"/>
    </row>
    <row r="718080" spans="2:3" x14ac:dyDescent="0.25">
      <c r="B718080" s="78"/>
      <c r="C718080" s="77"/>
    </row>
    <row r="718081" spans="2:3" x14ac:dyDescent="0.25">
      <c r="B718081" s="78"/>
      <c r="C718081" s="77"/>
    </row>
    <row r="718082" spans="2:3" x14ac:dyDescent="0.25">
      <c r="B718082" s="78"/>
      <c r="C718082" s="77"/>
    </row>
    <row r="718083" spans="2:3" x14ac:dyDescent="0.25">
      <c r="B718083" s="78"/>
      <c r="C718083" s="77"/>
    </row>
    <row r="718084" spans="2:3" x14ac:dyDescent="0.25">
      <c r="B718084" s="78"/>
      <c r="C718084" s="77"/>
    </row>
    <row r="718085" spans="2:3" x14ac:dyDescent="0.25">
      <c r="B718085" s="78"/>
      <c r="C718085" s="77"/>
    </row>
    <row r="718086" spans="2:3" x14ac:dyDescent="0.25">
      <c r="B718086" s="78"/>
      <c r="C718086" s="77"/>
    </row>
    <row r="718087" spans="2:3" x14ac:dyDescent="0.25">
      <c r="B718087" s="78"/>
      <c r="C718087" s="77"/>
    </row>
    <row r="718088" spans="2:3" x14ac:dyDescent="0.25">
      <c r="B718088" s="78"/>
      <c r="C718088" s="77"/>
    </row>
    <row r="718089" spans="2:3" x14ac:dyDescent="0.25">
      <c r="B718089" s="78"/>
      <c r="C718089" s="77"/>
    </row>
    <row r="718090" spans="2:3" x14ac:dyDescent="0.25">
      <c r="B718090" s="78"/>
      <c r="C718090" s="77"/>
    </row>
    <row r="718200" spans="2:3" x14ac:dyDescent="0.25">
      <c r="B718200" s="78"/>
      <c r="C718200" s="77"/>
    </row>
    <row r="718201" spans="2:3" x14ac:dyDescent="0.25">
      <c r="B718201" s="78"/>
      <c r="C718201" s="77"/>
    </row>
    <row r="718202" spans="2:3" x14ac:dyDescent="0.25">
      <c r="B718202" s="78"/>
      <c r="C718202" s="77"/>
    </row>
    <row r="718203" spans="2:3" x14ac:dyDescent="0.25">
      <c r="B718203" s="78"/>
      <c r="C718203" s="77"/>
    </row>
    <row r="718204" spans="2:3" x14ac:dyDescent="0.25">
      <c r="B718204" s="78"/>
      <c r="C718204" s="77"/>
    </row>
    <row r="718205" spans="2:3" x14ac:dyDescent="0.25">
      <c r="B718205" s="78"/>
      <c r="C718205" s="77"/>
    </row>
    <row r="718206" spans="2:3" x14ac:dyDescent="0.25">
      <c r="B718206" s="78"/>
      <c r="C718206" s="77"/>
    </row>
    <row r="718207" spans="2:3" x14ac:dyDescent="0.25">
      <c r="B718207" s="78"/>
      <c r="C718207" s="77"/>
    </row>
    <row r="718208" spans="2:3" x14ac:dyDescent="0.25">
      <c r="B718208" s="78"/>
      <c r="C718208" s="77"/>
    </row>
    <row r="718209" spans="2:3" x14ac:dyDescent="0.25">
      <c r="B718209" s="78"/>
      <c r="C718209" s="77"/>
    </row>
    <row r="718210" spans="2:3" x14ac:dyDescent="0.25">
      <c r="B718210" s="78"/>
      <c r="C718210" s="77"/>
    </row>
    <row r="718211" spans="2:3" x14ac:dyDescent="0.25">
      <c r="B718211" s="78"/>
      <c r="C718211" s="77"/>
    </row>
    <row r="718212" spans="2:3" x14ac:dyDescent="0.25">
      <c r="B718212" s="78"/>
      <c r="C718212" s="77"/>
    </row>
    <row r="718322" spans="2:3" x14ac:dyDescent="0.25">
      <c r="B718322" s="78"/>
      <c r="C718322" s="77"/>
    </row>
    <row r="718323" spans="2:3" x14ac:dyDescent="0.25">
      <c r="B718323" s="78"/>
      <c r="C718323" s="77"/>
    </row>
    <row r="718324" spans="2:3" x14ac:dyDescent="0.25">
      <c r="B718324" s="78"/>
      <c r="C718324" s="77"/>
    </row>
    <row r="718325" spans="2:3" x14ac:dyDescent="0.25">
      <c r="B718325" s="78"/>
      <c r="C718325" s="77"/>
    </row>
    <row r="718326" spans="2:3" x14ac:dyDescent="0.25">
      <c r="B718326" s="78"/>
      <c r="C718326" s="77"/>
    </row>
    <row r="718327" spans="2:3" x14ac:dyDescent="0.25">
      <c r="B718327" s="78"/>
      <c r="C718327" s="77"/>
    </row>
    <row r="718328" spans="2:3" x14ac:dyDescent="0.25">
      <c r="B718328" s="78"/>
      <c r="C718328" s="77"/>
    </row>
    <row r="718329" spans="2:3" x14ac:dyDescent="0.25">
      <c r="B718329" s="78"/>
      <c r="C718329" s="77"/>
    </row>
    <row r="718330" spans="2:3" x14ac:dyDescent="0.25">
      <c r="B718330" s="78"/>
      <c r="C718330" s="77"/>
    </row>
    <row r="718331" spans="2:3" x14ac:dyDescent="0.25">
      <c r="B718331" s="78"/>
      <c r="C718331" s="77"/>
    </row>
    <row r="718332" spans="2:3" x14ac:dyDescent="0.25">
      <c r="B718332" s="78"/>
      <c r="C718332" s="77"/>
    </row>
    <row r="718333" spans="2:3" x14ac:dyDescent="0.25">
      <c r="B718333" s="78"/>
      <c r="C718333" s="77"/>
    </row>
    <row r="718334" spans="2:3" x14ac:dyDescent="0.25">
      <c r="B718334" s="78"/>
      <c r="C718334" s="77"/>
    </row>
    <row r="718444" spans="2:3" x14ac:dyDescent="0.25">
      <c r="B718444" s="78"/>
      <c r="C718444" s="77"/>
    </row>
    <row r="718445" spans="2:3" x14ac:dyDescent="0.25">
      <c r="B718445" s="78"/>
      <c r="C718445" s="77"/>
    </row>
    <row r="718446" spans="2:3" x14ac:dyDescent="0.25">
      <c r="B718446" s="78"/>
      <c r="C718446" s="77"/>
    </row>
    <row r="718447" spans="2:3" x14ac:dyDescent="0.25">
      <c r="B718447" s="78"/>
      <c r="C718447" s="77"/>
    </row>
    <row r="718448" spans="2:3" x14ac:dyDescent="0.25">
      <c r="B718448" s="78"/>
      <c r="C718448" s="77"/>
    </row>
    <row r="718449" spans="2:3" x14ac:dyDescent="0.25">
      <c r="B718449" s="78"/>
      <c r="C718449" s="77"/>
    </row>
    <row r="718450" spans="2:3" x14ac:dyDescent="0.25">
      <c r="B718450" s="78"/>
      <c r="C718450" s="77"/>
    </row>
    <row r="718451" spans="2:3" x14ac:dyDescent="0.25">
      <c r="B718451" s="78"/>
      <c r="C718451" s="77"/>
    </row>
    <row r="718452" spans="2:3" x14ac:dyDescent="0.25">
      <c r="B718452" s="78"/>
      <c r="C718452" s="77"/>
    </row>
    <row r="718453" spans="2:3" x14ac:dyDescent="0.25">
      <c r="B718453" s="78"/>
      <c r="C718453" s="77"/>
    </row>
    <row r="718454" spans="2:3" x14ac:dyDescent="0.25">
      <c r="B718454" s="78"/>
      <c r="C718454" s="77"/>
    </row>
    <row r="718455" spans="2:3" x14ac:dyDescent="0.25">
      <c r="B718455" s="78"/>
      <c r="C718455" s="77"/>
    </row>
    <row r="718456" spans="2:3" x14ac:dyDescent="0.25">
      <c r="B718456" s="78"/>
      <c r="C718456" s="77"/>
    </row>
    <row r="718566" spans="2:3" x14ac:dyDescent="0.25">
      <c r="B718566" s="78"/>
      <c r="C718566" s="77"/>
    </row>
    <row r="718567" spans="2:3" x14ac:dyDescent="0.25">
      <c r="B718567" s="78"/>
      <c r="C718567" s="77"/>
    </row>
    <row r="718568" spans="2:3" x14ac:dyDescent="0.25">
      <c r="B718568" s="78"/>
      <c r="C718568" s="77"/>
    </row>
    <row r="718569" spans="2:3" x14ac:dyDescent="0.25">
      <c r="B718569" s="78"/>
      <c r="C718569" s="77"/>
    </row>
    <row r="718570" spans="2:3" x14ac:dyDescent="0.25">
      <c r="B718570" s="78"/>
      <c r="C718570" s="77"/>
    </row>
    <row r="718571" spans="2:3" x14ac:dyDescent="0.25">
      <c r="B718571" s="78"/>
      <c r="C718571" s="77"/>
    </row>
    <row r="718572" spans="2:3" x14ac:dyDescent="0.25">
      <c r="B718572" s="78"/>
      <c r="C718572" s="77"/>
    </row>
    <row r="718573" spans="2:3" x14ac:dyDescent="0.25">
      <c r="B718573" s="78"/>
      <c r="C718573" s="77"/>
    </row>
    <row r="718574" spans="2:3" x14ac:dyDescent="0.25">
      <c r="B718574" s="78"/>
      <c r="C718574" s="77"/>
    </row>
    <row r="718575" spans="2:3" x14ac:dyDescent="0.25">
      <c r="B718575" s="78"/>
      <c r="C718575" s="77"/>
    </row>
    <row r="718576" spans="2:3" x14ac:dyDescent="0.25">
      <c r="B718576" s="78"/>
      <c r="C718576" s="77"/>
    </row>
    <row r="718577" spans="2:3" x14ac:dyDescent="0.25">
      <c r="B718577" s="78"/>
      <c r="C718577" s="77"/>
    </row>
    <row r="718578" spans="2:3" x14ac:dyDescent="0.25">
      <c r="B718578" s="78"/>
      <c r="C718578" s="77"/>
    </row>
    <row r="718688" spans="2:3" x14ac:dyDescent="0.25">
      <c r="B718688" s="78"/>
      <c r="C718688" s="77"/>
    </row>
    <row r="718689" spans="2:3" x14ac:dyDescent="0.25">
      <c r="B718689" s="78"/>
      <c r="C718689" s="77"/>
    </row>
    <row r="718690" spans="2:3" x14ac:dyDescent="0.25">
      <c r="B718690" s="78"/>
      <c r="C718690" s="77"/>
    </row>
    <row r="718691" spans="2:3" x14ac:dyDescent="0.25">
      <c r="B718691" s="78"/>
      <c r="C718691" s="77"/>
    </row>
    <row r="718692" spans="2:3" x14ac:dyDescent="0.25">
      <c r="B718692" s="78"/>
      <c r="C718692" s="77"/>
    </row>
    <row r="718693" spans="2:3" x14ac:dyDescent="0.25">
      <c r="B718693" s="78"/>
      <c r="C718693" s="77"/>
    </row>
    <row r="718694" spans="2:3" x14ac:dyDescent="0.25">
      <c r="B718694" s="78"/>
      <c r="C718694" s="77"/>
    </row>
    <row r="718695" spans="2:3" x14ac:dyDescent="0.25">
      <c r="B718695" s="78"/>
      <c r="C718695" s="77"/>
    </row>
    <row r="718696" spans="2:3" x14ac:dyDescent="0.25">
      <c r="B718696" s="78"/>
      <c r="C718696" s="77"/>
    </row>
    <row r="718697" spans="2:3" x14ac:dyDescent="0.25">
      <c r="B718697" s="78"/>
      <c r="C718697" s="77"/>
    </row>
    <row r="718698" spans="2:3" x14ac:dyDescent="0.25">
      <c r="B718698" s="78"/>
      <c r="C718698" s="77"/>
    </row>
    <row r="718699" spans="2:3" x14ac:dyDescent="0.25">
      <c r="B718699" s="78"/>
      <c r="C718699" s="77"/>
    </row>
    <row r="718700" spans="2:3" x14ac:dyDescent="0.25">
      <c r="B718700" s="78"/>
      <c r="C718700" s="77"/>
    </row>
    <row r="718810" spans="2:3" x14ac:dyDescent="0.25">
      <c r="B718810" s="78"/>
      <c r="C718810" s="77"/>
    </row>
    <row r="718811" spans="2:3" x14ac:dyDescent="0.25">
      <c r="B718811" s="78"/>
      <c r="C718811" s="77"/>
    </row>
    <row r="718812" spans="2:3" x14ac:dyDescent="0.25">
      <c r="B718812" s="78"/>
      <c r="C718812" s="77"/>
    </row>
    <row r="718813" spans="2:3" x14ac:dyDescent="0.25">
      <c r="B718813" s="78"/>
      <c r="C718813" s="77"/>
    </row>
    <row r="718814" spans="2:3" x14ac:dyDescent="0.25">
      <c r="B718814" s="78"/>
      <c r="C718814" s="77"/>
    </row>
    <row r="718815" spans="2:3" x14ac:dyDescent="0.25">
      <c r="B718815" s="78"/>
      <c r="C718815" s="77"/>
    </row>
    <row r="718816" spans="2:3" x14ac:dyDescent="0.25">
      <c r="B718816" s="78"/>
      <c r="C718816" s="77"/>
    </row>
    <row r="718817" spans="2:3" x14ac:dyDescent="0.25">
      <c r="B718817" s="78"/>
      <c r="C718817" s="77"/>
    </row>
    <row r="718818" spans="2:3" x14ac:dyDescent="0.25">
      <c r="B718818" s="78"/>
      <c r="C718818" s="77"/>
    </row>
    <row r="718819" spans="2:3" x14ac:dyDescent="0.25">
      <c r="B718819" s="78"/>
      <c r="C718819" s="77"/>
    </row>
    <row r="718820" spans="2:3" x14ac:dyDescent="0.25">
      <c r="B718820" s="78"/>
      <c r="C718820" s="77"/>
    </row>
    <row r="718821" spans="2:3" x14ac:dyDescent="0.25">
      <c r="B718821" s="78"/>
      <c r="C718821" s="77"/>
    </row>
    <row r="718822" spans="2:3" x14ac:dyDescent="0.25">
      <c r="B718822" s="78"/>
      <c r="C718822" s="77"/>
    </row>
    <row r="718932" spans="2:3" x14ac:dyDescent="0.25">
      <c r="B718932" s="78"/>
      <c r="C718932" s="77"/>
    </row>
    <row r="718933" spans="2:3" x14ac:dyDescent="0.25">
      <c r="B718933" s="78"/>
      <c r="C718933" s="77"/>
    </row>
    <row r="718934" spans="2:3" x14ac:dyDescent="0.25">
      <c r="B718934" s="78"/>
      <c r="C718934" s="77"/>
    </row>
    <row r="718935" spans="2:3" x14ac:dyDescent="0.25">
      <c r="B718935" s="78"/>
      <c r="C718935" s="77"/>
    </row>
    <row r="718936" spans="2:3" x14ac:dyDescent="0.25">
      <c r="B718936" s="78"/>
      <c r="C718936" s="77"/>
    </row>
    <row r="718937" spans="2:3" x14ac:dyDescent="0.25">
      <c r="B718937" s="78"/>
      <c r="C718937" s="77"/>
    </row>
    <row r="718938" spans="2:3" x14ac:dyDescent="0.25">
      <c r="B718938" s="78"/>
      <c r="C718938" s="77"/>
    </row>
    <row r="718939" spans="2:3" x14ac:dyDescent="0.25">
      <c r="B718939" s="78"/>
      <c r="C718939" s="77"/>
    </row>
    <row r="718940" spans="2:3" x14ac:dyDescent="0.25">
      <c r="B718940" s="78"/>
      <c r="C718940" s="77"/>
    </row>
    <row r="718941" spans="2:3" x14ac:dyDescent="0.25">
      <c r="B718941" s="78"/>
      <c r="C718941" s="77"/>
    </row>
    <row r="718942" spans="2:3" x14ac:dyDescent="0.25">
      <c r="B718942" s="78"/>
      <c r="C718942" s="77"/>
    </row>
    <row r="718943" spans="2:3" x14ac:dyDescent="0.25">
      <c r="B718943" s="78"/>
      <c r="C718943" s="77"/>
    </row>
    <row r="718944" spans="2:3" x14ac:dyDescent="0.25">
      <c r="B718944" s="78"/>
      <c r="C718944" s="77"/>
    </row>
    <row r="719054" spans="2:3" x14ac:dyDescent="0.25">
      <c r="B719054" s="78"/>
      <c r="C719054" s="77"/>
    </row>
    <row r="719055" spans="2:3" x14ac:dyDescent="0.25">
      <c r="B719055" s="78"/>
      <c r="C719055" s="77"/>
    </row>
    <row r="719056" spans="2:3" x14ac:dyDescent="0.25">
      <c r="B719056" s="78"/>
      <c r="C719056" s="77"/>
    </row>
    <row r="719057" spans="2:3" x14ac:dyDescent="0.25">
      <c r="B719057" s="78"/>
      <c r="C719057" s="77"/>
    </row>
    <row r="719058" spans="2:3" x14ac:dyDescent="0.25">
      <c r="B719058" s="78"/>
      <c r="C719058" s="77"/>
    </row>
    <row r="719059" spans="2:3" x14ac:dyDescent="0.25">
      <c r="B719059" s="78"/>
      <c r="C719059" s="77"/>
    </row>
    <row r="719060" spans="2:3" x14ac:dyDescent="0.25">
      <c r="B719060" s="78"/>
      <c r="C719060" s="77"/>
    </row>
    <row r="719061" spans="2:3" x14ac:dyDescent="0.25">
      <c r="B719061" s="78"/>
      <c r="C719061" s="77"/>
    </row>
    <row r="719062" spans="2:3" x14ac:dyDescent="0.25">
      <c r="B719062" s="78"/>
      <c r="C719062" s="77"/>
    </row>
    <row r="719063" spans="2:3" x14ac:dyDescent="0.25">
      <c r="B719063" s="78"/>
      <c r="C719063" s="77"/>
    </row>
    <row r="719064" spans="2:3" x14ac:dyDescent="0.25">
      <c r="B719064" s="78"/>
      <c r="C719064" s="77"/>
    </row>
    <row r="719065" spans="2:3" x14ac:dyDescent="0.25">
      <c r="B719065" s="78"/>
      <c r="C719065" s="77"/>
    </row>
    <row r="719066" spans="2:3" x14ac:dyDescent="0.25">
      <c r="B719066" s="78"/>
      <c r="C719066" s="77"/>
    </row>
    <row r="719176" spans="2:3" x14ac:dyDescent="0.25">
      <c r="B719176" s="78"/>
      <c r="C719176" s="77"/>
    </row>
    <row r="719177" spans="2:3" x14ac:dyDescent="0.25">
      <c r="B719177" s="78"/>
      <c r="C719177" s="77"/>
    </row>
    <row r="719178" spans="2:3" x14ac:dyDescent="0.25">
      <c r="B719178" s="78"/>
      <c r="C719178" s="77"/>
    </row>
    <row r="719179" spans="2:3" x14ac:dyDescent="0.25">
      <c r="B719179" s="78"/>
      <c r="C719179" s="77"/>
    </row>
    <row r="719180" spans="2:3" x14ac:dyDescent="0.25">
      <c r="B719180" s="78"/>
      <c r="C719180" s="77"/>
    </row>
    <row r="719181" spans="2:3" x14ac:dyDescent="0.25">
      <c r="B719181" s="78"/>
      <c r="C719181" s="77"/>
    </row>
    <row r="719182" spans="2:3" x14ac:dyDescent="0.25">
      <c r="B719182" s="78"/>
      <c r="C719182" s="77"/>
    </row>
    <row r="719183" spans="2:3" x14ac:dyDescent="0.25">
      <c r="B719183" s="78"/>
      <c r="C719183" s="77"/>
    </row>
    <row r="719184" spans="2:3" x14ac:dyDescent="0.25">
      <c r="B719184" s="78"/>
      <c r="C719184" s="77"/>
    </row>
    <row r="719185" spans="2:3" x14ac:dyDescent="0.25">
      <c r="B719185" s="78"/>
      <c r="C719185" s="77"/>
    </row>
    <row r="719186" spans="2:3" x14ac:dyDescent="0.25">
      <c r="B719186" s="78"/>
      <c r="C719186" s="77"/>
    </row>
    <row r="719187" spans="2:3" x14ac:dyDescent="0.25">
      <c r="B719187" s="78"/>
      <c r="C719187" s="77"/>
    </row>
    <row r="719188" spans="2:3" x14ac:dyDescent="0.25">
      <c r="B719188" s="78"/>
      <c r="C719188" s="77"/>
    </row>
    <row r="719298" spans="2:3" x14ac:dyDescent="0.25">
      <c r="B719298" s="78"/>
      <c r="C719298" s="77"/>
    </row>
    <row r="719299" spans="2:3" x14ac:dyDescent="0.25">
      <c r="B719299" s="78"/>
      <c r="C719299" s="77"/>
    </row>
    <row r="719300" spans="2:3" x14ac:dyDescent="0.25">
      <c r="B719300" s="78"/>
      <c r="C719300" s="77"/>
    </row>
    <row r="719301" spans="2:3" x14ac:dyDescent="0.25">
      <c r="B719301" s="78"/>
      <c r="C719301" s="77"/>
    </row>
    <row r="719302" spans="2:3" x14ac:dyDescent="0.25">
      <c r="B719302" s="78"/>
      <c r="C719302" s="77"/>
    </row>
    <row r="719303" spans="2:3" x14ac:dyDescent="0.25">
      <c r="B719303" s="78"/>
      <c r="C719303" s="77"/>
    </row>
    <row r="719304" spans="2:3" x14ac:dyDescent="0.25">
      <c r="B719304" s="78"/>
      <c r="C719304" s="77"/>
    </row>
    <row r="719305" spans="2:3" x14ac:dyDescent="0.25">
      <c r="B719305" s="78"/>
      <c r="C719305" s="77"/>
    </row>
    <row r="719306" spans="2:3" x14ac:dyDescent="0.25">
      <c r="B719306" s="78"/>
      <c r="C719306" s="77"/>
    </row>
    <row r="719307" spans="2:3" x14ac:dyDescent="0.25">
      <c r="B719307" s="78"/>
      <c r="C719307" s="77"/>
    </row>
    <row r="719308" spans="2:3" x14ac:dyDescent="0.25">
      <c r="B719308" s="78"/>
      <c r="C719308" s="77"/>
    </row>
    <row r="719309" spans="2:3" x14ac:dyDescent="0.25">
      <c r="B719309" s="78"/>
      <c r="C719309" s="77"/>
    </row>
    <row r="719310" spans="2:3" x14ac:dyDescent="0.25">
      <c r="B719310" s="78"/>
      <c r="C719310" s="77"/>
    </row>
    <row r="719420" spans="2:3" x14ac:dyDescent="0.25">
      <c r="B719420" s="78"/>
      <c r="C719420" s="77"/>
    </row>
    <row r="719421" spans="2:3" x14ac:dyDescent="0.25">
      <c r="B719421" s="78"/>
      <c r="C719421" s="77"/>
    </row>
    <row r="719422" spans="2:3" x14ac:dyDescent="0.25">
      <c r="B719422" s="78"/>
      <c r="C719422" s="77"/>
    </row>
    <row r="719423" spans="2:3" x14ac:dyDescent="0.25">
      <c r="B719423" s="78"/>
      <c r="C719423" s="77"/>
    </row>
    <row r="719424" spans="2:3" x14ac:dyDescent="0.25">
      <c r="B719424" s="78"/>
      <c r="C719424" s="77"/>
    </row>
    <row r="719425" spans="2:3" x14ac:dyDescent="0.25">
      <c r="B719425" s="78"/>
      <c r="C719425" s="77"/>
    </row>
    <row r="719426" spans="2:3" x14ac:dyDescent="0.25">
      <c r="B719426" s="78"/>
      <c r="C719426" s="77"/>
    </row>
    <row r="719427" spans="2:3" x14ac:dyDescent="0.25">
      <c r="B719427" s="78"/>
      <c r="C719427" s="77"/>
    </row>
    <row r="719428" spans="2:3" x14ac:dyDescent="0.25">
      <c r="B719428" s="78"/>
      <c r="C719428" s="77"/>
    </row>
    <row r="719429" spans="2:3" x14ac:dyDescent="0.25">
      <c r="B719429" s="78"/>
      <c r="C719429" s="77"/>
    </row>
    <row r="719430" spans="2:3" x14ac:dyDescent="0.25">
      <c r="B719430" s="78"/>
      <c r="C719430" s="77"/>
    </row>
    <row r="719431" spans="2:3" x14ac:dyDescent="0.25">
      <c r="B719431" s="78"/>
      <c r="C719431" s="77"/>
    </row>
    <row r="719432" spans="2:3" x14ac:dyDescent="0.25">
      <c r="B719432" s="78"/>
      <c r="C719432" s="77"/>
    </row>
    <row r="719542" spans="2:3" x14ac:dyDescent="0.25">
      <c r="B719542" s="78"/>
      <c r="C719542" s="77"/>
    </row>
    <row r="719543" spans="2:3" x14ac:dyDescent="0.25">
      <c r="B719543" s="78"/>
      <c r="C719543" s="77"/>
    </row>
    <row r="719544" spans="2:3" x14ac:dyDescent="0.25">
      <c r="B719544" s="78"/>
      <c r="C719544" s="77"/>
    </row>
    <row r="719545" spans="2:3" x14ac:dyDescent="0.25">
      <c r="B719545" s="78"/>
      <c r="C719545" s="77"/>
    </row>
    <row r="719546" spans="2:3" x14ac:dyDescent="0.25">
      <c r="B719546" s="78"/>
      <c r="C719546" s="77"/>
    </row>
    <row r="719547" spans="2:3" x14ac:dyDescent="0.25">
      <c r="B719547" s="78"/>
      <c r="C719547" s="77"/>
    </row>
    <row r="719548" spans="2:3" x14ac:dyDescent="0.25">
      <c r="B719548" s="78"/>
      <c r="C719548" s="77"/>
    </row>
    <row r="719549" spans="2:3" x14ac:dyDescent="0.25">
      <c r="B719549" s="78"/>
      <c r="C719549" s="77"/>
    </row>
    <row r="719550" spans="2:3" x14ac:dyDescent="0.25">
      <c r="B719550" s="78"/>
      <c r="C719550" s="77"/>
    </row>
    <row r="719551" spans="2:3" x14ac:dyDescent="0.25">
      <c r="B719551" s="78"/>
      <c r="C719551" s="77"/>
    </row>
    <row r="719552" spans="2:3" x14ac:dyDescent="0.25">
      <c r="B719552" s="78"/>
      <c r="C719552" s="77"/>
    </row>
    <row r="719553" spans="2:3" x14ac:dyDescent="0.25">
      <c r="B719553" s="78"/>
      <c r="C719553" s="77"/>
    </row>
    <row r="719554" spans="2:3" x14ac:dyDescent="0.25">
      <c r="B719554" s="78"/>
      <c r="C719554" s="77"/>
    </row>
    <row r="719664" spans="2:3" x14ac:dyDescent="0.25">
      <c r="B719664" s="78"/>
      <c r="C719664" s="77"/>
    </row>
    <row r="719665" spans="2:3" x14ac:dyDescent="0.25">
      <c r="B719665" s="78"/>
      <c r="C719665" s="77"/>
    </row>
    <row r="719666" spans="2:3" x14ac:dyDescent="0.25">
      <c r="B719666" s="78"/>
      <c r="C719666" s="77"/>
    </row>
    <row r="719667" spans="2:3" x14ac:dyDescent="0.25">
      <c r="B719667" s="78"/>
      <c r="C719667" s="77"/>
    </row>
    <row r="719668" spans="2:3" x14ac:dyDescent="0.25">
      <c r="B719668" s="78"/>
      <c r="C719668" s="77"/>
    </row>
    <row r="719669" spans="2:3" x14ac:dyDescent="0.25">
      <c r="B719669" s="78"/>
      <c r="C719669" s="77"/>
    </row>
    <row r="719670" spans="2:3" x14ac:dyDescent="0.25">
      <c r="B719670" s="78"/>
      <c r="C719670" s="77"/>
    </row>
    <row r="719671" spans="2:3" x14ac:dyDescent="0.25">
      <c r="B719671" s="78"/>
      <c r="C719671" s="77"/>
    </row>
    <row r="719672" spans="2:3" x14ac:dyDescent="0.25">
      <c r="B719672" s="78"/>
      <c r="C719672" s="77"/>
    </row>
    <row r="719673" spans="2:3" x14ac:dyDescent="0.25">
      <c r="B719673" s="78"/>
      <c r="C719673" s="77"/>
    </row>
    <row r="719674" spans="2:3" x14ac:dyDescent="0.25">
      <c r="B719674" s="78"/>
      <c r="C719674" s="77"/>
    </row>
    <row r="719675" spans="2:3" x14ac:dyDescent="0.25">
      <c r="B719675" s="78"/>
      <c r="C719675" s="77"/>
    </row>
    <row r="719676" spans="2:3" x14ac:dyDescent="0.25">
      <c r="B719676" s="78"/>
      <c r="C719676" s="77"/>
    </row>
    <row r="719786" spans="2:3" x14ac:dyDescent="0.25">
      <c r="B719786" s="78"/>
      <c r="C719786" s="77"/>
    </row>
    <row r="719787" spans="2:3" x14ac:dyDescent="0.25">
      <c r="B719787" s="78"/>
      <c r="C719787" s="77"/>
    </row>
    <row r="719788" spans="2:3" x14ac:dyDescent="0.25">
      <c r="B719788" s="78"/>
      <c r="C719788" s="77"/>
    </row>
    <row r="719789" spans="2:3" x14ac:dyDescent="0.25">
      <c r="B719789" s="78"/>
      <c r="C719789" s="77"/>
    </row>
    <row r="719790" spans="2:3" x14ac:dyDescent="0.25">
      <c r="B719790" s="78"/>
      <c r="C719790" s="77"/>
    </row>
    <row r="719791" spans="2:3" x14ac:dyDescent="0.25">
      <c r="B719791" s="78"/>
      <c r="C719791" s="77"/>
    </row>
    <row r="719792" spans="2:3" x14ac:dyDescent="0.25">
      <c r="B719792" s="78"/>
      <c r="C719792" s="77"/>
    </row>
    <row r="719793" spans="2:3" x14ac:dyDescent="0.25">
      <c r="B719793" s="78"/>
      <c r="C719793" s="77"/>
    </row>
    <row r="719794" spans="2:3" x14ac:dyDescent="0.25">
      <c r="B719794" s="78"/>
      <c r="C719794" s="77"/>
    </row>
    <row r="719795" spans="2:3" x14ac:dyDescent="0.25">
      <c r="B719795" s="78"/>
      <c r="C719795" s="77"/>
    </row>
    <row r="719796" spans="2:3" x14ac:dyDescent="0.25">
      <c r="B719796" s="78"/>
      <c r="C719796" s="77"/>
    </row>
    <row r="719797" spans="2:3" x14ac:dyDescent="0.25">
      <c r="B719797" s="78"/>
      <c r="C719797" s="77"/>
    </row>
    <row r="719798" spans="2:3" x14ac:dyDescent="0.25">
      <c r="B719798" s="78"/>
      <c r="C719798" s="77"/>
    </row>
    <row r="719908" spans="2:3" x14ac:dyDescent="0.25">
      <c r="B719908" s="78"/>
      <c r="C719908" s="77"/>
    </row>
    <row r="719909" spans="2:3" x14ac:dyDescent="0.25">
      <c r="B719909" s="78"/>
      <c r="C719909" s="77"/>
    </row>
    <row r="719910" spans="2:3" x14ac:dyDescent="0.25">
      <c r="B719910" s="78"/>
      <c r="C719910" s="77"/>
    </row>
    <row r="719911" spans="2:3" x14ac:dyDescent="0.25">
      <c r="B719911" s="78"/>
      <c r="C719911" s="77"/>
    </row>
    <row r="719912" spans="2:3" x14ac:dyDescent="0.25">
      <c r="B719912" s="78"/>
      <c r="C719912" s="77"/>
    </row>
    <row r="719913" spans="2:3" x14ac:dyDescent="0.25">
      <c r="B719913" s="78"/>
      <c r="C719913" s="77"/>
    </row>
    <row r="719914" spans="2:3" x14ac:dyDescent="0.25">
      <c r="B719914" s="78"/>
      <c r="C719914" s="77"/>
    </row>
    <row r="719915" spans="2:3" x14ac:dyDescent="0.25">
      <c r="B719915" s="78"/>
      <c r="C719915" s="77"/>
    </row>
    <row r="719916" spans="2:3" x14ac:dyDescent="0.25">
      <c r="B719916" s="78"/>
      <c r="C719916" s="77"/>
    </row>
    <row r="719917" spans="2:3" x14ac:dyDescent="0.25">
      <c r="B719917" s="78"/>
      <c r="C719917" s="77"/>
    </row>
    <row r="719918" spans="2:3" x14ac:dyDescent="0.25">
      <c r="B719918" s="78"/>
      <c r="C719918" s="77"/>
    </row>
    <row r="719919" spans="2:3" x14ac:dyDescent="0.25">
      <c r="B719919" s="78"/>
      <c r="C719919" s="77"/>
    </row>
    <row r="719920" spans="2:3" x14ac:dyDescent="0.25">
      <c r="B719920" s="78"/>
      <c r="C719920" s="77"/>
    </row>
    <row r="720030" spans="2:3" x14ac:dyDescent="0.25">
      <c r="B720030" s="78"/>
      <c r="C720030" s="77"/>
    </row>
    <row r="720031" spans="2:3" x14ac:dyDescent="0.25">
      <c r="B720031" s="78"/>
      <c r="C720031" s="77"/>
    </row>
    <row r="720032" spans="2:3" x14ac:dyDescent="0.25">
      <c r="B720032" s="78"/>
      <c r="C720032" s="77"/>
    </row>
    <row r="720033" spans="2:3" x14ac:dyDescent="0.25">
      <c r="B720033" s="78"/>
      <c r="C720033" s="77"/>
    </row>
    <row r="720034" spans="2:3" x14ac:dyDescent="0.25">
      <c r="B720034" s="78"/>
      <c r="C720034" s="77"/>
    </row>
    <row r="720035" spans="2:3" x14ac:dyDescent="0.25">
      <c r="B720035" s="78"/>
      <c r="C720035" s="77"/>
    </row>
    <row r="720036" spans="2:3" x14ac:dyDescent="0.25">
      <c r="B720036" s="78"/>
      <c r="C720036" s="77"/>
    </row>
    <row r="720037" spans="2:3" x14ac:dyDescent="0.25">
      <c r="B720037" s="78"/>
      <c r="C720037" s="77"/>
    </row>
    <row r="720038" spans="2:3" x14ac:dyDescent="0.25">
      <c r="B720038" s="78"/>
      <c r="C720038" s="77"/>
    </row>
    <row r="720039" spans="2:3" x14ac:dyDescent="0.25">
      <c r="B720039" s="78"/>
      <c r="C720039" s="77"/>
    </row>
    <row r="720040" spans="2:3" x14ac:dyDescent="0.25">
      <c r="B720040" s="78"/>
      <c r="C720040" s="77"/>
    </row>
    <row r="720041" spans="2:3" x14ac:dyDescent="0.25">
      <c r="B720041" s="78"/>
      <c r="C720041" s="77"/>
    </row>
    <row r="720042" spans="2:3" x14ac:dyDescent="0.25">
      <c r="B720042" s="78"/>
      <c r="C720042" s="77"/>
    </row>
    <row r="720152" spans="2:3" x14ac:dyDescent="0.25">
      <c r="B720152" s="78"/>
      <c r="C720152" s="77"/>
    </row>
    <row r="720153" spans="2:3" x14ac:dyDescent="0.25">
      <c r="B720153" s="78"/>
      <c r="C720153" s="77"/>
    </row>
    <row r="720154" spans="2:3" x14ac:dyDescent="0.25">
      <c r="B720154" s="78"/>
      <c r="C720154" s="77"/>
    </row>
    <row r="720155" spans="2:3" x14ac:dyDescent="0.25">
      <c r="B720155" s="78"/>
      <c r="C720155" s="77"/>
    </row>
    <row r="720156" spans="2:3" x14ac:dyDescent="0.25">
      <c r="B720156" s="78"/>
      <c r="C720156" s="77"/>
    </row>
    <row r="720157" spans="2:3" x14ac:dyDescent="0.25">
      <c r="B720157" s="78"/>
      <c r="C720157" s="77"/>
    </row>
    <row r="720158" spans="2:3" x14ac:dyDescent="0.25">
      <c r="B720158" s="78"/>
      <c r="C720158" s="77"/>
    </row>
    <row r="720159" spans="2:3" x14ac:dyDescent="0.25">
      <c r="B720159" s="78"/>
      <c r="C720159" s="77"/>
    </row>
    <row r="720160" spans="2:3" x14ac:dyDescent="0.25">
      <c r="B720160" s="78"/>
      <c r="C720160" s="77"/>
    </row>
    <row r="720161" spans="2:3" x14ac:dyDescent="0.25">
      <c r="B720161" s="78"/>
      <c r="C720161" s="77"/>
    </row>
    <row r="720162" spans="2:3" x14ac:dyDescent="0.25">
      <c r="B720162" s="78"/>
      <c r="C720162" s="77"/>
    </row>
    <row r="720163" spans="2:3" x14ac:dyDescent="0.25">
      <c r="B720163" s="78"/>
      <c r="C720163" s="77"/>
    </row>
    <row r="720164" spans="2:3" x14ac:dyDescent="0.25">
      <c r="B720164" s="78"/>
      <c r="C720164" s="77"/>
    </row>
    <row r="720274" spans="2:3" x14ac:dyDescent="0.25">
      <c r="B720274" s="78"/>
      <c r="C720274" s="77"/>
    </row>
    <row r="720275" spans="2:3" x14ac:dyDescent="0.25">
      <c r="B720275" s="78"/>
      <c r="C720275" s="77"/>
    </row>
    <row r="720276" spans="2:3" x14ac:dyDescent="0.25">
      <c r="B720276" s="78"/>
      <c r="C720276" s="77"/>
    </row>
    <row r="720277" spans="2:3" x14ac:dyDescent="0.25">
      <c r="B720277" s="78"/>
      <c r="C720277" s="77"/>
    </row>
    <row r="720278" spans="2:3" x14ac:dyDescent="0.25">
      <c r="B720278" s="78"/>
      <c r="C720278" s="77"/>
    </row>
    <row r="720279" spans="2:3" x14ac:dyDescent="0.25">
      <c r="B720279" s="78"/>
      <c r="C720279" s="77"/>
    </row>
    <row r="720280" spans="2:3" x14ac:dyDescent="0.25">
      <c r="B720280" s="78"/>
      <c r="C720280" s="77"/>
    </row>
    <row r="720281" spans="2:3" x14ac:dyDescent="0.25">
      <c r="B720281" s="78"/>
      <c r="C720281" s="77"/>
    </row>
    <row r="720282" spans="2:3" x14ac:dyDescent="0.25">
      <c r="B720282" s="78"/>
      <c r="C720282" s="77"/>
    </row>
    <row r="720283" spans="2:3" x14ac:dyDescent="0.25">
      <c r="B720283" s="78"/>
      <c r="C720283" s="77"/>
    </row>
    <row r="720284" spans="2:3" x14ac:dyDescent="0.25">
      <c r="B720284" s="78"/>
      <c r="C720284" s="77"/>
    </row>
    <row r="720285" spans="2:3" x14ac:dyDescent="0.25">
      <c r="B720285" s="78"/>
      <c r="C720285" s="77"/>
    </row>
    <row r="720286" spans="2:3" x14ac:dyDescent="0.25">
      <c r="B720286" s="78"/>
      <c r="C720286" s="77"/>
    </row>
    <row r="720396" spans="2:3" x14ac:dyDescent="0.25">
      <c r="B720396" s="78"/>
      <c r="C720396" s="77"/>
    </row>
    <row r="720397" spans="2:3" x14ac:dyDescent="0.25">
      <c r="B720397" s="78"/>
      <c r="C720397" s="77"/>
    </row>
    <row r="720398" spans="2:3" x14ac:dyDescent="0.25">
      <c r="B720398" s="78"/>
      <c r="C720398" s="77"/>
    </row>
    <row r="720399" spans="2:3" x14ac:dyDescent="0.25">
      <c r="B720399" s="78"/>
      <c r="C720399" s="77"/>
    </row>
    <row r="720400" spans="2:3" x14ac:dyDescent="0.25">
      <c r="B720400" s="78"/>
      <c r="C720400" s="77"/>
    </row>
    <row r="720401" spans="2:3" x14ac:dyDescent="0.25">
      <c r="B720401" s="78"/>
      <c r="C720401" s="77"/>
    </row>
    <row r="720402" spans="2:3" x14ac:dyDescent="0.25">
      <c r="B720402" s="78"/>
      <c r="C720402" s="77"/>
    </row>
    <row r="720403" spans="2:3" x14ac:dyDescent="0.25">
      <c r="B720403" s="78"/>
      <c r="C720403" s="77"/>
    </row>
    <row r="720404" spans="2:3" x14ac:dyDescent="0.25">
      <c r="B720404" s="78"/>
      <c r="C720404" s="77"/>
    </row>
    <row r="720405" spans="2:3" x14ac:dyDescent="0.25">
      <c r="B720405" s="78"/>
      <c r="C720405" s="77"/>
    </row>
    <row r="720406" spans="2:3" x14ac:dyDescent="0.25">
      <c r="B720406" s="78"/>
      <c r="C720406" s="77"/>
    </row>
    <row r="720407" spans="2:3" x14ac:dyDescent="0.25">
      <c r="B720407" s="78"/>
      <c r="C720407" s="77"/>
    </row>
    <row r="720408" spans="2:3" x14ac:dyDescent="0.25">
      <c r="B720408" s="78"/>
      <c r="C720408" s="77"/>
    </row>
    <row r="720518" spans="2:3" x14ac:dyDescent="0.25">
      <c r="B720518" s="78"/>
      <c r="C720518" s="77"/>
    </row>
    <row r="720519" spans="2:3" x14ac:dyDescent="0.25">
      <c r="B720519" s="78"/>
      <c r="C720519" s="77"/>
    </row>
    <row r="720520" spans="2:3" x14ac:dyDescent="0.25">
      <c r="B720520" s="78"/>
      <c r="C720520" s="77"/>
    </row>
    <row r="720521" spans="2:3" x14ac:dyDescent="0.25">
      <c r="B720521" s="78"/>
      <c r="C720521" s="77"/>
    </row>
    <row r="720522" spans="2:3" x14ac:dyDescent="0.25">
      <c r="B720522" s="78"/>
      <c r="C720522" s="77"/>
    </row>
    <row r="720523" spans="2:3" x14ac:dyDescent="0.25">
      <c r="B720523" s="78"/>
      <c r="C720523" s="77"/>
    </row>
    <row r="720524" spans="2:3" x14ac:dyDescent="0.25">
      <c r="B720524" s="78"/>
      <c r="C720524" s="77"/>
    </row>
    <row r="720525" spans="2:3" x14ac:dyDescent="0.25">
      <c r="B720525" s="78"/>
      <c r="C720525" s="77"/>
    </row>
    <row r="720526" spans="2:3" x14ac:dyDescent="0.25">
      <c r="B720526" s="78"/>
      <c r="C720526" s="77"/>
    </row>
    <row r="720527" spans="2:3" x14ac:dyDescent="0.25">
      <c r="B720527" s="78"/>
      <c r="C720527" s="77"/>
    </row>
    <row r="720528" spans="2:3" x14ac:dyDescent="0.25">
      <c r="B720528" s="78"/>
      <c r="C720528" s="77"/>
    </row>
    <row r="720529" spans="2:3" x14ac:dyDescent="0.25">
      <c r="B720529" s="78"/>
      <c r="C720529" s="77"/>
    </row>
    <row r="720530" spans="2:3" x14ac:dyDescent="0.25">
      <c r="B720530" s="78"/>
      <c r="C720530" s="77"/>
    </row>
    <row r="720640" spans="2:3" x14ac:dyDescent="0.25">
      <c r="B720640" s="78"/>
      <c r="C720640" s="77"/>
    </row>
    <row r="720641" spans="2:3" x14ac:dyDescent="0.25">
      <c r="B720641" s="78"/>
      <c r="C720641" s="77"/>
    </row>
    <row r="720642" spans="2:3" x14ac:dyDescent="0.25">
      <c r="B720642" s="78"/>
      <c r="C720642" s="77"/>
    </row>
    <row r="720643" spans="2:3" x14ac:dyDescent="0.25">
      <c r="B720643" s="78"/>
      <c r="C720643" s="77"/>
    </row>
    <row r="720644" spans="2:3" x14ac:dyDescent="0.25">
      <c r="B720644" s="78"/>
      <c r="C720644" s="77"/>
    </row>
    <row r="720645" spans="2:3" x14ac:dyDescent="0.25">
      <c r="B720645" s="78"/>
      <c r="C720645" s="77"/>
    </row>
    <row r="720646" spans="2:3" x14ac:dyDescent="0.25">
      <c r="B720646" s="78"/>
      <c r="C720646" s="77"/>
    </row>
    <row r="720647" spans="2:3" x14ac:dyDescent="0.25">
      <c r="B720647" s="78"/>
      <c r="C720647" s="77"/>
    </row>
    <row r="720648" spans="2:3" x14ac:dyDescent="0.25">
      <c r="B720648" s="78"/>
      <c r="C720648" s="77"/>
    </row>
    <row r="720649" spans="2:3" x14ac:dyDescent="0.25">
      <c r="B720649" s="78"/>
      <c r="C720649" s="77"/>
    </row>
    <row r="720650" spans="2:3" x14ac:dyDescent="0.25">
      <c r="B720650" s="78"/>
      <c r="C720650" s="77"/>
    </row>
    <row r="720651" spans="2:3" x14ac:dyDescent="0.25">
      <c r="B720651" s="78"/>
      <c r="C720651" s="77"/>
    </row>
    <row r="720652" spans="2:3" x14ac:dyDescent="0.25">
      <c r="B720652" s="78"/>
      <c r="C720652" s="77"/>
    </row>
    <row r="720762" spans="2:3" x14ac:dyDescent="0.25">
      <c r="B720762" s="78"/>
      <c r="C720762" s="77"/>
    </row>
    <row r="720763" spans="2:3" x14ac:dyDescent="0.25">
      <c r="B720763" s="78"/>
      <c r="C720763" s="77"/>
    </row>
    <row r="720764" spans="2:3" x14ac:dyDescent="0.25">
      <c r="B720764" s="78"/>
      <c r="C720764" s="77"/>
    </row>
    <row r="720765" spans="2:3" x14ac:dyDescent="0.25">
      <c r="B720765" s="78"/>
      <c r="C720765" s="77"/>
    </row>
    <row r="720766" spans="2:3" x14ac:dyDescent="0.25">
      <c r="B720766" s="78"/>
      <c r="C720766" s="77"/>
    </row>
    <row r="720767" spans="2:3" x14ac:dyDescent="0.25">
      <c r="B720767" s="78"/>
      <c r="C720767" s="77"/>
    </row>
    <row r="720768" spans="2:3" x14ac:dyDescent="0.25">
      <c r="B720768" s="78"/>
      <c r="C720768" s="77"/>
    </row>
    <row r="720769" spans="2:3" x14ac:dyDescent="0.25">
      <c r="B720769" s="78"/>
      <c r="C720769" s="77"/>
    </row>
    <row r="720770" spans="2:3" x14ac:dyDescent="0.25">
      <c r="B720770" s="78"/>
      <c r="C720770" s="77"/>
    </row>
    <row r="720771" spans="2:3" x14ac:dyDescent="0.25">
      <c r="B720771" s="78"/>
      <c r="C720771" s="77"/>
    </row>
    <row r="720772" spans="2:3" x14ac:dyDescent="0.25">
      <c r="B720772" s="78"/>
      <c r="C720772" s="77"/>
    </row>
    <row r="720773" spans="2:3" x14ac:dyDescent="0.25">
      <c r="B720773" s="78"/>
      <c r="C720773" s="77"/>
    </row>
    <row r="720774" spans="2:3" x14ac:dyDescent="0.25">
      <c r="B720774" s="78"/>
      <c r="C720774" s="77"/>
    </row>
    <row r="720884" spans="2:3" x14ac:dyDescent="0.25">
      <c r="B720884" s="78"/>
      <c r="C720884" s="77"/>
    </row>
    <row r="720885" spans="2:3" x14ac:dyDescent="0.25">
      <c r="B720885" s="78"/>
      <c r="C720885" s="77"/>
    </row>
    <row r="720886" spans="2:3" x14ac:dyDescent="0.25">
      <c r="B720886" s="78"/>
      <c r="C720886" s="77"/>
    </row>
    <row r="720887" spans="2:3" x14ac:dyDescent="0.25">
      <c r="B720887" s="78"/>
      <c r="C720887" s="77"/>
    </row>
    <row r="720888" spans="2:3" x14ac:dyDescent="0.25">
      <c r="B720888" s="78"/>
      <c r="C720888" s="77"/>
    </row>
    <row r="720889" spans="2:3" x14ac:dyDescent="0.25">
      <c r="B720889" s="78"/>
      <c r="C720889" s="77"/>
    </row>
    <row r="720890" spans="2:3" x14ac:dyDescent="0.25">
      <c r="B720890" s="78"/>
      <c r="C720890" s="77"/>
    </row>
    <row r="720891" spans="2:3" x14ac:dyDescent="0.25">
      <c r="B720891" s="78"/>
      <c r="C720891" s="77"/>
    </row>
    <row r="720892" spans="2:3" x14ac:dyDescent="0.25">
      <c r="B720892" s="78"/>
      <c r="C720892" s="77"/>
    </row>
    <row r="720893" spans="2:3" x14ac:dyDescent="0.25">
      <c r="B720893" s="78"/>
      <c r="C720893" s="77"/>
    </row>
    <row r="720894" spans="2:3" x14ac:dyDescent="0.25">
      <c r="B720894" s="78"/>
      <c r="C720894" s="77"/>
    </row>
    <row r="720895" spans="2:3" x14ac:dyDescent="0.25">
      <c r="B720895" s="78"/>
      <c r="C720895" s="77"/>
    </row>
    <row r="720896" spans="2:3" x14ac:dyDescent="0.25">
      <c r="B720896" s="78"/>
      <c r="C720896" s="77"/>
    </row>
    <row r="721006" spans="2:3" x14ac:dyDescent="0.25">
      <c r="B721006" s="78"/>
      <c r="C721006" s="77"/>
    </row>
    <row r="721007" spans="2:3" x14ac:dyDescent="0.25">
      <c r="B721007" s="78"/>
      <c r="C721007" s="77"/>
    </row>
    <row r="721008" spans="2:3" x14ac:dyDescent="0.25">
      <c r="B721008" s="78"/>
      <c r="C721008" s="77"/>
    </row>
    <row r="721009" spans="2:3" x14ac:dyDescent="0.25">
      <c r="B721009" s="78"/>
      <c r="C721009" s="77"/>
    </row>
    <row r="721010" spans="2:3" x14ac:dyDescent="0.25">
      <c r="B721010" s="78"/>
      <c r="C721010" s="77"/>
    </row>
    <row r="721011" spans="2:3" x14ac:dyDescent="0.25">
      <c r="B721011" s="78"/>
      <c r="C721011" s="77"/>
    </row>
    <row r="721012" spans="2:3" x14ac:dyDescent="0.25">
      <c r="B721012" s="78"/>
      <c r="C721012" s="77"/>
    </row>
    <row r="721013" spans="2:3" x14ac:dyDescent="0.25">
      <c r="B721013" s="78"/>
      <c r="C721013" s="77"/>
    </row>
    <row r="721014" spans="2:3" x14ac:dyDescent="0.25">
      <c r="B721014" s="78"/>
      <c r="C721014" s="77"/>
    </row>
    <row r="721015" spans="2:3" x14ac:dyDescent="0.25">
      <c r="B721015" s="78"/>
      <c r="C721015" s="77"/>
    </row>
    <row r="721016" spans="2:3" x14ac:dyDescent="0.25">
      <c r="B721016" s="78"/>
      <c r="C721016" s="77"/>
    </row>
    <row r="721017" spans="2:3" x14ac:dyDescent="0.25">
      <c r="B721017" s="78"/>
      <c r="C721017" s="77"/>
    </row>
    <row r="721018" spans="2:3" x14ac:dyDescent="0.25">
      <c r="B721018" s="78"/>
      <c r="C721018" s="77"/>
    </row>
    <row r="721128" spans="2:3" x14ac:dyDescent="0.25">
      <c r="B721128" s="78"/>
      <c r="C721128" s="77"/>
    </row>
    <row r="721129" spans="2:3" x14ac:dyDescent="0.25">
      <c r="B721129" s="78"/>
      <c r="C721129" s="77"/>
    </row>
    <row r="721130" spans="2:3" x14ac:dyDescent="0.25">
      <c r="B721130" s="78"/>
      <c r="C721130" s="77"/>
    </row>
    <row r="721131" spans="2:3" x14ac:dyDescent="0.25">
      <c r="B721131" s="78"/>
      <c r="C721131" s="77"/>
    </row>
    <row r="721132" spans="2:3" x14ac:dyDescent="0.25">
      <c r="B721132" s="78"/>
      <c r="C721132" s="77"/>
    </row>
    <row r="721133" spans="2:3" x14ac:dyDescent="0.25">
      <c r="B721133" s="78"/>
      <c r="C721133" s="77"/>
    </row>
    <row r="721134" spans="2:3" x14ac:dyDescent="0.25">
      <c r="B721134" s="78"/>
      <c r="C721134" s="77"/>
    </row>
    <row r="721135" spans="2:3" x14ac:dyDescent="0.25">
      <c r="B721135" s="78"/>
      <c r="C721135" s="77"/>
    </row>
    <row r="721136" spans="2:3" x14ac:dyDescent="0.25">
      <c r="B721136" s="78"/>
      <c r="C721136" s="77"/>
    </row>
    <row r="721137" spans="2:3" x14ac:dyDescent="0.25">
      <c r="B721137" s="78"/>
      <c r="C721137" s="77"/>
    </row>
    <row r="721138" spans="2:3" x14ac:dyDescent="0.25">
      <c r="B721138" s="78"/>
      <c r="C721138" s="77"/>
    </row>
    <row r="721139" spans="2:3" x14ac:dyDescent="0.25">
      <c r="B721139" s="78"/>
      <c r="C721139" s="77"/>
    </row>
    <row r="721140" spans="2:3" x14ac:dyDescent="0.25">
      <c r="B721140" s="78"/>
      <c r="C721140" s="77"/>
    </row>
    <row r="721250" spans="2:3" x14ac:dyDescent="0.25">
      <c r="B721250" s="78"/>
      <c r="C721250" s="77"/>
    </row>
    <row r="721251" spans="2:3" x14ac:dyDescent="0.25">
      <c r="B721251" s="78"/>
      <c r="C721251" s="77"/>
    </row>
    <row r="721252" spans="2:3" x14ac:dyDescent="0.25">
      <c r="B721252" s="78"/>
      <c r="C721252" s="77"/>
    </row>
    <row r="721253" spans="2:3" x14ac:dyDescent="0.25">
      <c r="B721253" s="78"/>
      <c r="C721253" s="77"/>
    </row>
    <row r="721254" spans="2:3" x14ac:dyDescent="0.25">
      <c r="B721254" s="78"/>
      <c r="C721254" s="77"/>
    </row>
    <row r="721255" spans="2:3" x14ac:dyDescent="0.25">
      <c r="B721255" s="78"/>
      <c r="C721255" s="77"/>
    </row>
    <row r="721256" spans="2:3" x14ac:dyDescent="0.25">
      <c r="B721256" s="78"/>
      <c r="C721256" s="77"/>
    </row>
    <row r="721257" spans="2:3" x14ac:dyDescent="0.25">
      <c r="B721257" s="78"/>
      <c r="C721257" s="77"/>
    </row>
    <row r="721258" spans="2:3" x14ac:dyDescent="0.25">
      <c r="B721258" s="78"/>
      <c r="C721258" s="77"/>
    </row>
    <row r="721259" spans="2:3" x14ac:dyDescent="0.25">
      <c r="B721259" s="78"/>
      <c r="C721259" s="77"/>
    </row>
    <row r="721260" spans="2:3" x14ac:dyDescent="0.25">
      <c r="B721260" s="78"/>
      <c r="C721260" s="77"/>
    </row>
    <row r="721261" spans="2:3" x14ac:dyDescent="0.25">
      <c r="B721261" s="78"/>
      <c r="C721261" s="77"/>
    </row>
    <row r="721262" spans="2:3" x14ac:dyDescent="0.25">
      <c r="B721262" s="78"/>
      <c r="C721262" s="77"/>
    </row>
    <row r="721372" spans="2:3" x14ac:dyDescent="0.25">
      <c r="B721372" s="78"/>
      <c r="C721372" s="77"/>
    </row>
    <row r="721373" spans="2:3" x14ac:dyDescent="0.25">
      <c r="B721373" s="78"/>
      <c r="C721373" s="77"/>
    </row>
    <row r="721374" spans="2:3" x14ac:dyDescent="0.25">
      <c r="B721374" s="78"/>
      <c r="C721374" s="77"/>
    </row>
    <row r="721375" spans="2:3" x14ac:dyDescent="0.25">
      <c r="B721375" s="78"/>
      <c r="C721375" s="77"/>
    </row>
    <row r="721376" spans="2:3" x14ac:dyDescent="0.25">
      <c r="B721376" s="78"/>
      <c r="C721376" s="77"/>
    </row>
    <row r="721377" spans="2:3" x14ac:dyDescent="0.25">
      <c r="B721377" s="78"/>
      <c r="C721377" s="77"/>
    </row>
    <row r="721378" spans="2:3" x14ac:dyDescent="0.25">
      <c r="B721378" s="78"/>
      <c r="C721378" s="77"/>
    </row>
    <row r="721379" spans="2:3" x14ac:dyDescent="0.25">
      <c r="B721379" s="78"/>
      <c r="C721379" s="77"/>
    </row>
    <row r="721380" spans="2:3" x14ac:dyDescent="0.25">
      <c r="B721380" s="78"/>
      <c r="C721380" s="77"/>
    </row>
    <row r="721381" spans="2:3" x14ac:dyDescent="0.25">
      <c r="B721381" s="78"/>
      <c r="C721381" s="77"/>
    </row>
    <row r="721382" spans="2:3" x14ac:dyDescent="0.25">
      <c r="B721382" s="78"/>
      <c r="C721382" s="77"/>
    </row>
    <row r="721383" spans="2:3" x14ac:dyDescent="0.25">
      <c r="B721383" s="78"/>
      <c r="C721383" s="77"/>
    </row>
    <row r="721384" spans="2:3" x14ac:dyDescent="0.25">
      <c r="B721384" s="78"/>
      <c r="C721384" s="77"/>
    </row>
    <row r="721494" spans="2:3" x14ac:dyDescent="0.25">
      <c r="B721494" s="78"/>
      <c r="C721494" s="77"/>
    </row>
    <row r="721495" spans="2:3" x14ac:dyDescent="0.25">
      <c r="B721495" s="78"/>
      <c r="C721495" s="77"/>
    </row>
    <row r="721496" spans="2:3" x14ac:dyDescent="0.25">
      <c r="B721496" s="78"/>
      <c r="C721496" s="77"/>
    </row>
    <row r="721497" spans="2:3" x14ac:dyDescent="0.25">
      <c r="B721497" s="78"/>
      <c r="C721497" s="77"/>
    </row>
    <row r="721498" spans="2:3" x14ac:dyDescent="0.25">
      <c r="B721498" s="78"/>
      <c r="C721498" s="77"/>
    </row>
    <row r="721499" spans="2:3" x14ac:dyDescent="0.25">
      <c r="B721499" s="78"/>
      <c r="C721499" s="77"/>
    </row>
    <row r="721500" spans="2:3" x14ac:dyDescent="0.25">
      <c r="B721500" s="78"/>
      <c r="C721500" s="77"/>
    </row>
    <row r="721501" spans="2:3" x14ac:dyDescent="0.25">
      <c r="B721501" s="78"/>
      <c r="C721501" s="77"/>
    </row>
    <row r="721502" spans="2:3" x14ac:dyDescent="0.25">
      <c r="B721502" s="78"/>
      <c r="C721502" s="77"/>
    </row>
    <row r="721503" spans="2:3" x14ac:dyDescent="0.25">
      <c r="B721503" s="78"/>
      <c r="C721503" s="77"/>
    </row>
    <row r="721504" spans="2:3" x14ac:dyDescent="0.25">
      <c r="B721504" s="78"/>
      <c r="C721504" s="77"/>
    </row>
    <row r="721505" spans="2:3" x14ac:dyDescent="0.25">
      <c r="B721505" s="78"/>
      <c r="C721505" s="77"/>
    </row>
    <row r="721506" spans="2:3" x14ac:dyDescent="0.25">
      <c r="B721506" s="78"/>
      <c r="C721506" s="77"/>
    </row>
    <row r="721616" spans="2:3" x14ac:dyDescent="0.25">
      <c r="B721616" s="78"/>
      <c r="C721616" s="77"/>
    </row>
    <row r="721617" spans="2:3" x14ac:dyDescent="0.25">
      <c r="B721617" s="78"/>
      <c r="C721617" s="77"/>
    </row>
    <row r="721618" spans="2:3" x14ac:dyDescent="0.25">
      <c r="B721618" s="78"/>
      <c r="C721618" s="77"/>
    </row>
    <row r="721619" spans="2:3" x14ac:dyDescent="0.25">
      <c r="B721619" s="78"/>
      <c r="C721619" s="77"/>
    </row>
    <row r="721620" spans="2:3" x14ac:dyDescent="0.25">
      <c r="B721620" s="78"/>
      <c r="C721620" s="77"/>
    </row>
    <row r="721621" spans="2:3" x14ac:dyDescent="0.25">
      <c r="B721621" s="78"/>
      <c r="C721621" s="77"/>
    </row>
    <row r="721622" spans="2:3" x14ac:dyDescent="0.25">
      <c r="B721622" s="78"/>
      <c r="C721622" s="77"/>
    </row>
    <row r="721623" spans="2:3" x14ac:dyDescent="0.25">
      <c r="B721623" s="78"/>
      <c r="C721623" s="77"/>
    </row>
    <row r="721624" spans="2:3" x14ac:dyDescent="0.25">
      <c r="B721624" s="78"/>
      <c r="C721624" s="77"/>
    </row>
    <row r="721625" spans="2:3" x14ac:dyDescent="0.25">
      <c r="B721625" s="78"/>
      <c r="C721625" s="77"/>
    </row>
    <row r="721626" spans="2:3" x14ac:dyDescent="0.25">
      <c r="B721626" s="78"/>
      <c r="C721626" s="77"/>
    </row>
    <row r="721627" spans="2:3" x14ac:dyDescent="0.25">
      <c r="B721627" s="78"/>
      <c r="C721627" s="77"/>
    </row>
    <row r="721628" spans="2:3" x14ac:dyDescent="0.25">
      <c r="B721628" s="78"/>
      <c r="C721628" s="77"/>
    </row>
    <row r="721738" spans="2:3" x14ac:dyDescent="0.25">
      <c r="B721738" s="78"/>
      <c r="C721738" s="77"/>
    </row>
    <row r="721739" spans="2:3" x14ac:dyDescent="0.25">
      <c r="B721739" s="78"/>
      <c r="C721739" s="77"/>
    </row>
    <row r="721740" spans="2:3" x14ac:dyDescent="0.25">
      <c r="B721740" s="78"/>
      <c r="C721740" s="77"/>
    </row>
    <row r="721741" spans="2:3" x14ac:dyDescent="0.25">
      <c r="B721741" s="78"/>
      <c r="C721741" s="77"/>
    </row>
    <row r="721742" spans="2:3" x14ac:dyDescent="0.25">
      <c r="B721742" s="78"/>
      <c r="C721742" s="77"/>
    </row>
    <row r="721743" spans="2:3" x14ac:dyDescent="0.25">
      <c r="B721743" s="78"/>
      <c r="C721743" s="77"/>
    </row>
    <row r="721744" spans="2:3" x14ac:dyDescent="0.25">
      <c r="B721744" s="78"/>
      <c r="C721744" s="77"/>
    </row>
    <row r="721745" spans="2:3" x14ac:dyDescent="0.25">
      <c r="B721745" s="78"/>
      <c r="C721745" s="77"/>
    </row>
    <row r="721746" spans="2:3" x14ac:dyDescent="0.25">
      <c r="B721746" s="78"/>
      <c r="C721746" s="77"/>
    </row>
    <row r="721747" spans="2:3" x14ac:dyDescent="0.25">
      <c r="B721747" s="78"/>
      <c r="C721747" s="77"/>
    </row>
    <row r="721748" spans="2:3" x14ac:dyDescent="0.25">
      <c r="B721748" s="78"/>
      <c r="C721748" s="77"/>
    </row>
    <row r="721749" spans="2:3" x14ac:dyDescent="0.25">
      <c r="B721749" s="78"/>
      <c r="C721749" s="77"/>
    </row>
    <row r="721750" spans="2:3" x14ac:dyDescent="0.25">
      <c r="B721750" s="78"/>
      <c r="C721750" s="77"/>
    </row>
    <row r="721860" spans="2:3" x14ac:dyDescent="0.25">
      <c r="B721860" s="78"/>
      <c r="C721860" s="77"/>
    </row>
    <row r="721861" spans="2:3" x14ac:dyDescent="0.25">
      <c r="B721861" s="78"/>
      <c r="C721861" s="77"/>
    </row>
    <row r="721862" spans="2:3" x14ac:dyDescent="0.25">
      <c r="B721862" s="78"/>
      <c r="C721862" s="77"/>
    </row>
    <row r="721863" spans="2:3" x14ac:dyDescent="0.25">
      <c r="B721863" s="78"/>
      <c r="C721863" s="77"/>
    </row>
    <row r="721864" spans="2:3" x14ac:dyDescent="0.25">
      <c r="B721864" s="78"/>
      <c r="C721864" s="77"/>
    </row>
    <row r="721865" spans="2:3" x14ac:dyDescent="0.25">
      <c r="B721865" s="78"/>
      <c r="C721865" s="77"/>
    </row>
    <row r="721866" spans="2:3" x14ac:dyDescent="0.25">
      <c r="B721866" s="78"/>
      <c r="C721866" s="77"/>
    </row>
    <row r="721867" spans="2:3" x14ac:dyDescent="0.25">
      <c r="B721867" s="78"/>
      <c r="C721867" s="77"/>
    </row>
    <row r="721868" spans="2:3" x14ac:dyDescent="0.25">
      <c r="B721868" s="78"/>
      <c r="C721868" s="77"/>
    </row>
    <row r="721869" spans="2:3" x14ac:dyDescent="0.25">
      <c r="B721869" s="78"/>
      <c r="C721869" s="77"/>
    </row>
    <row r="721870" spans="2:3" x14ac:dyDescent="0.25">
      <c r="B721870" s="78"/>
      <c r="C721870" s="77"/>
    </row>
    <row r="721871" spans="2:3" x14ac:dyDescent="0.25">
      <c r="B721871" s="78"/>
      <c r="C721871" s="77"/>
    </row>
    <row r="721872" spans="2:3" x14ac:dyDescent="0.25">
      <c r="B721872" s="78"/>
      <c r="C721872" s="77"/>
    </row>
    <row r="721982" spans="2:3" x14ac:dyDescent="0.25">
      <c r="B721982" s="78"/>
      <c r="C721982" s="77"/>
    </row>
    <row r="721983" spans="2:3" x14ac:dyDescent="0.25">
      <c r="B721983" s="78"/>
      <c r="C721983" s="77"/>
    </row>
    <row r="721984" spans="2:3" x14ac:dyDescent="0.25">
      <c r="B721984" s="78"/>
      <c r="C721984" s="77"/>
    </row>
    <row r="721985" spans="2:3" x14ac:dyDescent="0.25">
      <c r="B721985" s="78"/>
      <c r="C721985" s="77"/>
    </row>
    <row r="721986" spans="2:3" x14ac:dyDescent="0.25">
      <c r="B721986" s="78"/>
      <c r="C721986" s="77"/>
    </row>
    <row r="721987" spans="2:3" x14ac:dyDescent="0.25">
      <c r="B721987" s="78"/>
      <c r="C721987" s="77"/>
    </row>
    <row r="721988" spans="2:3" x14ac:dyDescent="0.25">
      <c r="B721988" s="78"/>
      <c r="C721988" s="77"/>
    </row>
    <row r="721989" spans="2:3" x14ac:dyDescent="0.25">
      <c r="B721989" s="78"/>
      <c r="C721989" s="77"/>
    </row>
    <row r="721990" spans="2:3" x14ac:dyDescent="0.25">
      <c r="B721990" s="78"/>
      <c r="C721990" s="77"/>
    </row>
    <row r="721991" spans="2:3" x14ac:dyDescent="0.25">
      <c r="B721991" s="78"/>
      <c r="C721991" s="77"/>
    </row>
    <row r="721992" spans="2:3" x14ac:dyDescent="0.25">
      <c r="B721992" s="78"/>
      <c r="C721992" s="77"/>
    </row>
    <row r="721993" spans="2:3" x14ac:dyDescent="0.25">
      <c r="B721993" s="78"/>
      <c r="C721993" s="77"/>
    </row>
    <row r="721994" spans="2:3" x14ac:dyDescent="0.25">
      <c r="B721994" s="78"/>
      <c r="C721994" s="77"/>
    </row>
    <row r="722104" spans="2:3" x14ac:dyDescent="0.25">
      <c r="B722104" s="78"/>
      <c r="C722104" s="77"/>
    </row>
    <row r="722105" spans="2:3" x14ac:dyDescent="0.25">
      <c r="B722105" s="78"/>
      <c r="C722105" s="77"/>
    </row>
    <row r="722106" spans="2:3" x14ac:dyDescent="0.25">
      <c r="B722106" s="78"/>
      <c r="C722106" s="77"/>
    </row>
    <row r="722107" spans="2:3" x14ac:dyDescent="0.25">
      <c r="B722107" s="78"/>
      <c r="C722107" s="77"/>
    </row>
    <row r="722108" spans="2:3" x14ac:dyDescent="0.25">
      <c r="B722108" s="78"/>
      <c r="C722108" s="77"/>
    </row>
    <row r="722109" spans="2:3" x14ac:dyDescent="0.25">
      <c r="B722109" s="78"/>
      <c r="C722109" s="77"/>
    </row>
    <row r="722110" spans="2:3" x14ac:dyDescent="0.25">
      <c r="B722110" s="78"/>
      <c r="C722110" s="77"/>
    </row>
    <row r="722111" spans="2:3" x14ac:dyDescent="0.25">
      <c r="B722111" s="78"/>
      <c r="C722111" s="77"/>
    </row>
    <row r="722112" spans="2:3" x14ac:dyDescent="0.25">
      <c r="B722112" s="78"/>
      <c r="C722112" s="77"/>
    </row>
    <row r="722113" spans="2:3" x14ac:dyDescent="0.25">
      <c r="B722113" s="78"/>
      <c r="C722113" s="77"/>
    </row>
    <row r="722114" spans="2:3" x14ac:dyDescent="0.25">
      <c r="B722114" s="78"/>
      <c r="C722114" s="77"/>
    </row>
    <row r="722115" spans="2:3" x14ac:dyDescent="0.25">
      <c r="B722115" s="78"/>
      <c r="C722115" s="77"/>
    </row>
    <row r="722116" spans="2:3" x14ac:dyDescent="0.25">
      <c r="B722116" s="78"/>
      <c r="C722116" s="77"/>
    </row>
    <row r="722226" spans="2:3" x14ac:dyDescent="0.25">
      <c r="B722226" s="78"/>
      <c r="C722226" s="77"/>
    </row>
    <row r="722227" spans="2:3" x14ac:dyDescent="0.25">
      <c r="B722227" s="78"/>
      <c r="C722227" s="77"/>
    </row>
    <row r="722228" spans="2:3" x14ac:dyDescent="0.25">
      <c r="B722228" s="78"/>
      <c r="C722228" s="77"/>
    </row>
    <row r="722229" spans="2:3" x14ac:dyDescent="0.25">
      <c r="B722229" s="78"/>
      <c r="C722229" s="77"/>
    </row>
    <row r="722230" spans="2:3" x14ac:dyDescent="0.25">
      <c r="B722230" s="78"/>
      <c r="C722230" s="77"/>
    </row>
    <row r="722231" spans="2:3" x14ac:dyDescent="0.25">
      <c r="B722231" s="78"/>
      <c r="C722231" s="77"/>
    </row>
    <row r="722232" spans="2:3" x14ac:dyDescent="0.25">
      <c r="B722232" s="78"/>
      <c r="C722232" s="77"/>
    </row>
    <row r="722233" spans="2:3" x14ac:dyDescent="0.25">
      <c r="B722233" s="78"/>
      <c r="C722233" s="77"/>
    </row>
    <row r="722234" spans="2:3" x14ac:dyDescent="0.25">
      <c r="B722234" s="78"/>
      <c r="C722234" s="77"/>
    </row>
    <row r="722235" spans="2:3" x14ac:dyDescent="0.25">
      <c r="B722235" s="78"/>
      <c r="C722235" s="77"/>
    </row>
    <row r="722236" spans="2:3" x14ac:dyDescent="0.25">
      <c r="B722236" s="78"/>
      <c r="C722236" s="77"/>
    </row>
    <row r="722237" spans="2:3" x14ac:dyDescent="0.25">
      <c r="B722237" s="78"/>
      <c r="C722237" s="77"/>
    </row>
    <row r="722238" spans="2:3" x14ac:dyDescent="0.25">
      <c r="B722238" s="78"/>
      <c r="C722238" s="77"/>
    </row>
    <row r="722348" spans="2:3" x14ac:dyDescent="0.25">
      <c r="B722348" s="78"/>
      <c r="C722348" s="77"/>
    </row>
    <row r="722349" spans="2:3" x14ac:dyDescent="0.25">
      <c r="B722349" s="78"/>
      <c r="C722349" s="77"/>
    </row>
    <row r="722350" spans="2:3" x14ac:dyDescent="0.25">
      <c r="B722350" s="78"/>
      <c r="C722350" s="77"/>
    </row>
    <row r="722351" spans="2:3" x14ac:dyDescent="0.25">
      <c r="B722351" s="78"/>
      <c r="C722351" s="77"/>
    </row>
    <row r="722352" spans="2:3" x14ac:dyDescent="0.25">
      <c r="B722352" s="78"/>
      <c r="C722352" s="77"/>
    </row>
    <row r="722353" spans="2:3" x14ac:dyDescent="0.25">
      <c r="B722353" s="78"/>
      <c r="C722353" s="77"/>
    </row>
    <row r="722354" spans="2:3" x14ac:dyDescent="0.25">
      <c r="B722354" s="78"/>
      <c r="C722354" s="77"/>
    </row>
    <row r="722355" spans="2:3" x14ac:dyDescent="0.25">
      <c r="B722355" s="78"/>
      <c r="C722355" s="77"/>
    </row>
    <row r="722356" spans="2:3" x14ac:dyDescent="0.25">
      <c r="B722356" s="78"/>
      <c r="C722356" s="77"/>
    </row>
    <row r="722357" spans="2:3" x14ac:dyDescent="0.25">
      <c r="B722357" s="78"/>
      <c r="C722357" s="77"/>
    </row>
    <row r="722358" spans="2:3" x14ac:dyDescent="0.25">
      <c r="B722358" s="78"/>
      <c r="C722358" s="77"/>
    </row>
    <row r="722359" spans="2:3" x14ac:dyDescent="0.25">
      <c r="B722359" s="78"/>
      <c r="C722359" s="77"/>
    </row>
    <row r="722360" spans="2:3" x14ac:dyDescent="0.25">
      <c r="B722360" s="78"/>
      <c r="C722360" s="77"/>
    </row>
    <row r="722470" spans="2:3" x14ac:dyDescent="0.25">
      <c r="B722470" s="78"/>
      <c r="C722470" s="77"/>
    </row>
    <row r="722471" spans="2:3" x14ac:dyDescent="0.25">
      <c r="B722471" s="78"/>
      <c r="C722471" s="77"/>
    </row>
    <row r="722472" spans="2:3" x14ac:dyDescent="0.25">
      <c r="B722472" s="78"/>
      <c r="C722472" s="77"/>
    </row>
    <row r="722473" spans="2:3" x14ac:dyDescent="0.25">
      <c r="B722473" s="78"/>
      <c r="C722473" s="77"/>
    </row>
    <row r="722474" spans="2:3" x14ac:dyDescent="0.25">
      <c r="B722474" s="78"/>
      <c r="C722474" s="77"/>
    </row>
    <row r="722475" spans="2:3" x14ac:dyDescent="0.25">
      <c r="B722475" s="78"/>
      <c r="C722475" s="77"/>
    </row>
    <row r="722476" spans="2:3" x14ac:dyDescent="0.25">
      <c r="B722476" s="78"/>
      <c r="C722476" s="77"/>
    </row>
    <row r="722477" spans="2:3" x14ac:dyDescent="0.25">
      <c r="B722477" s="78"/>
      <c r="C722477" s="77"/>
    </row>
    <row r="722478" spans="2:3" x14ac:dyDescent="0.25">
      <c r="B722478" s="78"/>
      <c r="C722478" s="77"/>
    </row>
    <row r="722479" spans="2:3" x14ac:dyDescent="0.25">
      <c r="B722479" s="78"/>
      <c r="C722479" s="77"/>
    </row>
    <row r="722480" spans="2:3" x14ac:dyDescent="0.25">
      <c r="B722480" s="78"/>
      <c r="C722480" s="77"/>
    </row>
    <row r="722481" spans="2:3" x14ac:dyDescent="0.25">
      <c r="B722481" s="78"/>
      <c r="C722481" s="77"/>
    </row>
    <row r="722482" spans="2:3" x14ac:dyDescent="0.25">
      <c r="B722482" s="78"/>
      <c r="C722482" s="77"/>
    </row>
    <row r="722592" spans="2:3" x14ac:dyDescent="0.25">
      <c r="B722592" s="78"/>
      <c r="C722592" s="77"/>
    </row>
    <row r="722593" spans="2:3" x14ac:dyDescent="0.25">
      <c r="B722593" s="78"/>
      <c r="C722593" s="77"/>
    </row>
    <row r="722594" spans="2:3" x14ac:dyDescent="0.25">
      <c r="B722594" s="78"/>
      <c r="C722594" s="77"/>
    </row>
    <row r="722595" spans="2:3" x14ac:dyDescent="0.25">
      <c r="B722595" s="78"/>
      <c r="C722595" s="77"/>
    </row>
    <row r="722596" spans="2:3" x14ac:dyDescent="0.25">
      <c r="B722596" s="78"/>
      <c r="C722596" s="77"/>
    </row>
    <row r="722597" spans="2:3" x14ac:dyDescent="0.25">
      <c r="B722597" s="78"/>
      <c r="C722597" s="77"/>
    </row>
    <row r="722598" spans="2:3" x14ac:dyDescent="0.25">
      <c r="B722598" s="78"/>
      <c r="C722598" s="77"/>
    </row>
    <row r="722599" spans="2:3" x14ac:dyDescent="0.25">
      <c r="B722599" s="78"/>
      <c r="C722599" s="77"/>
    </row>
    <row r="722600" spans="2:3" x14ac:dyDescent="0.25">
      <c r="B722600" s="78"/>
      <c r="C722600" s="77"/>
    </row>
    <row r="722601" spans="2:3" x14ac:dyDescent="0.25">
      <c r="B722601" s="78"/>
      <c r="C722601" s="77"/>
    </row>
    <row r="722602" spans="2:3" x14ac:dyDescent="0.25">
      <c r="B722602" s="78"/>
      <c r="C722602" s="77"/>
    </row>
    <row r="722603" spans="2:3" x14ac:dyDescent="0.25">
      <c r="B722603" s="78"/>
      <c r="C722603" s="77"/>
    </row>
    <row r="722604" spans="2:3" x14ac:dyDescent="0.25">
      <c r="B722604" s="78"/>
      <c r="C722604" s="77"/>
    </row>
    <row r="722714" spans="2:3" x14ac:dyDescent="0.25">
      <c r="B722714" s="78"/>
      <c r="C722714" s="77"/>
    </row>
    <row r="722715" spans="2:3" x14ac:dyDescent="0.25">
      <c r="B722715" s="78"/>
      <c r="C722715" s="77"/>
    </row>
    <row r="722716" spans="2:3" x14ac:dyDescent="0.25">
      <c r="B722716" s="78"/>
      <c r="C722716" s="77"/>
    </row>
    <row r="722717" spans="2:3" x14ac:dyDescent="0.25">
      <c r="B722717" s="78"/>
      <c r="C722717" s="77"/>
    </row>
    <row r="722718" spans="2:3" x14ac:dyDescent="0.25">
      <c r="B722718" s="78"/>
      <c r="C722718" s="77"/>
    </row>
    <row r="722719" spans="2:3" x14ac:dyDescent="0.25">
      <c r="B722719" s="78"/>
      <c r="C722719" s="77"/>
    </row>
    <row r="722720" spans="2:3" x14ac:dyDescent="0.25">
      <c r="B722720" s="78"/>
      <c r="C722720" s="77"/>
    </row>
    <row r="722721" spans="2:3" x14ac:dyDescent="0.25">
      <c r="B722721" s="78"/>
      <c r="C722721" s="77"/>
    </row>
    <row r="722722" spans="2:3" x14ac:dyDescent="0.25">
      <c r="B722722" s="78"/>
      <c r="C722722" s="77"/>
    </row>
    <row r="722723" spans="2:3" x14ac:dyDescent="0.25">
      <c r="B722723" s="78"/>
      <c r="C722723" s="77"/>
    </row>
    <row r="722724" spans="2:3" x14ac:dyDescent="0.25">
      <c r="B722724" s="78"/>
      <c r="C722724" s="77"/>
    </row>
    <row r="722725" spans="2:3" x14ac:dyDescent="0.25">
      <c r="B722725" s="78"/>
      <c r="C722725" s="77"/>
    </row>
    <row r="722726" spans="2:3" x14ac:dyDescent="0.25">
      <c r="B722726" s="78"/>
      <c r="C722726" s="77"/>
    </row>
    <row r="722836" spans="2:3" x14ac:dyDescent="0.25">
      <c r="B722836" s="78"/>
      <c r="C722836" s="77"/>
    </row>
    <row r="722837" spans="2:3" x14ac:dyDescent="0.25">
      <c r="B722837" s="78"/>
      <c r="C722837" s="77"/>
    </row>
    <row r="722838" spans="2:3" x14ac:dyDescent="0.25">
      <c r="B722838" s="78"/>
      <c r="C722838" s="77"/>
    </row>
    <row r="722839" spans="2:3" x14ac:dyDescent="0.25">
      <c r="B722839" s="78"/>
      <c r="C722839" s="77"/>
    </row>
    <row r="722840" spans="2:3" x14ac:dyDescent="0.25">
      <c r="B722840" s="78"/>
      <c r="C722840" s="77"/>
    </row>
    <row r="722841" spans="2:3" x14ac:dyDescent="0.25">
      <c r="B722841" s="78"/>
      <c r="C722841" s="77"/>
    </row>
    <row r="722842" spans="2:3" x14ac:dyDescent="0.25">
      <c r="B722842" s="78"/>
      <c r="C722842" s="77"/>
    </row>
    <row r="722843" spans="2:3" x14ac:dyDescent="0.25">
      <c r="B722843" s="78"/>
      <c r="C722843" s="77"/>
    </row>
    <row r="722844" spans="2:3" x14ac:dyDescent="0.25">
      <c r="B722844" s="78"/>
      <c r="C722844" s="77"/>
    </row>
    <row r="722845" spans="2:3" x14ac:dyDescent="0.25">
      <c r="B722845" s="78"/>
      <c r="C722845" s="77"/>
    </row>
    <row r="722846" spans="2:3" x14ac:dyDescent="0.25">
      <c r="B722846" s="78"/>
      <c r="C722846" s="77"/>
    </row>
    <row r="722847" spans="2:3" x14ac:dyDescent="0.25">
      <c r="B722847" s="78"/>
      <c r="C722847" s="77"/>
    </row>
    <row r="722848" spans="2:3" x14ac:dyDescent="0.25">
      <c r="B722848" s="78"/>
      <c r="C722848" s="77"/>
    </row>
    <row r="722958" spans="2:3" x14ac:dyDescent="0.25">
      <c r="B722958" s="78"/>
      <c r="C722958" s="77"/>
    </row>
    <row r="722959" spans="2:3" x14ac:dyDescent="0.25">
      <c r="B722959" s="78"/>
      <c r="C722959" s="77"/>
    </row>
    <row r="722960" spans="2:3" x14ac:dyDescent="0.25">
      <c r="B722960" s="78"/>
      <c r="C722960" s="77"/>
    </row>
    <row r="722961" spans="2:3" x14ac:dyDescent="0.25">
      <c r="B722961" s="78"/>
      <c r="C722961" s="77"/>
    </row>
    <row r="722962" spans="2:3" x14ac:dyDescent="0.25">
      <c r="B722962" s="78"/>
      <c r="C722962" s="77"/>
    </row>
    <row r="722963" spans="2:3" x14ac:dyDescent="0.25">
      <c r="B722963" s="78"/>
      <c r="C722963" s="77"/>
    </row>
    <row r="722964" spans="2:3" x14ac:dyDescent="0.25">
      <c r="B722964" s="78"/>
      <c r="C722964" s="77"/>
    </row>
    <row r="722965" spans="2:3" x14ac:dyDescent="0.25">
      <c r="B722965" s="78"/>
      <c r="C722965" s="77"/>
    </row>
    <row r="722966" spans="2:3" x14ac:dyDescent="0.25">
      <c r="B722966" s="78"/>
      <c r="C722966" s="77"/>
    </row>
    <row r="722967" spans="2:3" x14ac:dyDescent="0.25">
      <c r="B722967" s="78"/>
      <c r="C722967" s="77"/>
    </row>
    <row r="722968" spans="2:3" x14ac:dyDescent="0.25">
      <c r="B722968" s="78"/>
      <c r="C722968" s="77"/>
    </row>
    <row r="722969" spans="2:3" x14ac:dyDescent="0.25">
      <c r="B722969" s="78"/>
      <c r="C722969" s="77"/>
    </row>
    <row r="722970" spans="2:3" x14ac:dyDescent="0.25">
      <c r="B722970" s="78"/>
      <c r="C722970" s="77"/>
    </row>
    <row r="723080" spans="2:3" x14ac:dyDescent="0.25">
      <c r="B723080" s="78"/>
      <c r="C723080" s="77"/>
    </row>
    <row r="723081" spans="2:3" x14ac:dyDescent="0.25">
      <c r="B723081" s="78"/>
      <c r="C723081" s="77"/>
    </row>
    <row r="723082" spans="2:3" x14ac:dyDescent="0.25">
      <c r="B723082" s="78"/>
      <c r="C723082" s="77"/>
    </row>
    <row r="723083" spans="2:3" x14ac:dyDescent="0.25">
      <c r="B723083" s="78"/>
      <c r="C723083" s="77"/>
    </row>
    <row r="723084" spans="2:3" x14ac:dyDescent="0.25">
      <c r="B723084" s="78"/>
      <c r="C723084" s="77"/>
    </row>
    <row r="723085" spans="2:3" x14ac:dyDescent="0.25">
      <c r="B723085" s="78"/>
      <c r="C723085" s="77"/>
    </row>
    <row r="723086" spans="2:3" x14ac:dyDescent="0.25">
      <c r="B723086" s="78"/>
      <c r="C723086" s="77"/>
    </row>
    <row r="723087" spans="2:3" x14ac:dyDescent="0.25">
      <c r="B723087" s="78"/>
      <c r="C723087" s="77"/>
    </row>
    <row r="723088" spans="2:3" x14ac:dyDescent="0.25">
      <c r="B723088" s="78"/>
      <c r="C723088" s="77"/>
    </row>
    <row r="723089" spans="2:3" x14ac:dyDescent="0.25">
      <c r="B723089" s="78"/>
      <c r="C723089" s="77"/>
    </row>
    <row r="723090" spans="2:3" x14ac:dyDescent="0.25">
      <c r="B723090" s="78"/>
      <c r="C723090" s="77"/>
    </row>
    <row r="723091" spans="2:3" x14ac:dyDescent="0.25">
      <c r="B723091" s="78"/>
      <c r="C723091" s="77"/>
    </row>
    <row r="723092" spans="2:3" x14ac:dyDescent="0.25">
      <c r="B723092" s="78"/>
      <c r="C723092" s="77"/>
    </row>
    <row r="723202" spans="2:3" x14ac:dyDescent="0.25">
      <c r="B723202" s="78"/>
      <c r="C723202" s="77"/>
    </row>
    <row r="723203" spans="2:3" x14ac:dyDescent="0.25">
      <c r="B723203" s="78"/>
      <c r="C723203" s="77"/>
    </row>
    <row r="723204" spans="2:3" x14ac:dyDescent="0.25">
      <c r="B723204" s="78"/>
      <c r="C723204" s="77"/>
    </row>
    <row r="723205" spans="2:3" x14ac:dyDescent="0.25">
      <c r="B723205" s="78"/>
      <c r="C723205" s="77"/>
    </row>
    <row r="723206" spans="2:3" x14ac:dyDescent="0.25">
      <c r="B723206" s="78"/>
      <c r="C723206" s="77"/>
    </row>
    <row r="723207" spans="2:3" x14ac:dyDescent="0.25">
      <c r="B723207" s="78"/>
      <c r="C723207" s="77"/>
    </row>
    <row r="723208" spans="2:3" x14ac:dyDescent="0.25">
      <c r="B723208" s="78"/>
      <c r="C723208" s="77"/>
    </row>
    <row r="723209" spans="2:3" x14ac:dyDescent="0.25">
      <c r="B723209" s="78"/>
      <c r="C723209" s="77"/>
    </row>
    <row r="723210" spans="2:3" x14ac:dyDescent="0.25">
      <c r="B723210" s="78"/>
      <c r="C723210" s="77"/>
    </row>
    <row r="723211" spans="2:3" x14ac:dyDescent="0.25">
      <c r="B723211" s="78"/>
      <c r="C723211" s="77"/>
    </row>
    <row r="723212" spans="2:3" x14ac:dyDescent="0.25">
      <c r="B723212" s="78"/>
      <c r="C723212" s="77"/>
    </row>
    <row r="723213" spans="2:3" x14ac:dyDescent="0.25">
      <c r="B723213" s="78"/>
      <c r="C723213" s="77"/>
    </row>
    <row r="723214" spans="2:3" x14ac:dyDescent="0.25">
      <c r="B723214" s="78"/>
      <c r="C723214" s="77"/>
    </row>
    <row r="723324" spans="2:3" x14ac:dyDescent="0.25">
      <c r="B723324" s="78"/>
      <c r="C723324" s="77"/>
    </row>
    <row r="723325" spans="2:3" x14ac:dyDescent="0.25">
      <c r="B723325" s="78"/>
      <c r="C723325" s="77"/>
    </row>
    <row r="723326" spans="2:3" x14ac:dyDescent="0.25">
      <c r="B723326" s="78"/>
      <c r="C723326" s="77"/>
    </row>
    <row r="723327" spans="2:3" x14ac:dyDescent="0.25">
      <c r="B723327" s="78"/>
      <c r="C723327" s="77"/>
    </row>
    <row r="723328" spans="2:3" x14ac:dyDescent="0.25">
      <c r="B723328" s="78"/>
      <c r="C723328" s="77"/>
    </row>
    <row r="723329" spans="2:3" x14ac:dyDescent="0.25">
      <c r="B723329" s="78"/>
      <c r="C723329" s="77"/>
    </row>
    <row r="723330" spans="2:3" x14ac:dyDescent="0.25">
      <c r="B723330" s="78"/>
      <c r="C723330" s="77"/>
    </row>
    <row r="723331" spans="2:3" x14ac:dyDescent="0.25">
      <c r="B723331" s="78"/>
      <c r="C723331" s="77"/>
    </row>
    <row r="723332" spans="2:3" x14ac:dyDescent="0.25">
      <c r="B723332" s="78"/>
      <c r="C723332" s="77"/>
    </row>
    <row r="723333" spans="2:3" x14ac:dyDescent="0.25">
      <c r="B723333" s="78"/>
      <c r="C723333" s="77"/>
    </row>
    <row r="723334" spans="2:3" x14ac:dyDescent="0.25">
      <c r="B723334" s="78"/>
      <c r="C723334" s="77"/>
    </row>
    <row r="723335" spans="2:3" x14ac:dyDescent="0.25">
      <c r="B723335" s="78"/>
      <c r="C723335" s="77"/>
    </row>
    <row r="723336" spans="2:3" x14ac:dyDescent="0.25">
      <c r="B723336" s="78"/>
      <c r="C723336" s="77"/>
    </row>
    <row r="723446" spans="2:3" x14ac:dyDescent="0.25">
      <c r="B723446" s="78"/>
      <c r="C723446" s="77"/>
    </row>
    <row r="723447" spans="2:3" x14ac:dyDescent="0.25">
      <c r="B723447" s="78"/>
      <c r="C723447" s="77"/>
    </row>
    <row r="723448" spans="2:3" x14ac:dyDescent="0.25">
      <c r="B723448" s="78"/>
      <c r="C723448" s="77"/>
    </row>
    <row r="723449" spans="2:3" x14ac:dyDescent="0.25">
      <c r="B723449" s="78"/>
      <c r="C723449" s="77"/>
    </row>
    <row r="723450" spans="2:3" x14ac:dyDescent="0.25">
      <c r="B723450" s="78"/>
      <c r="C723450" s="77"/>
    </row>
    <row r="723451" spans="2:3" x14ac:dyDescent="0.25">
      <c r="B723451" s="78"/>
      <c r="C723451" s="77"/>
    </row>
    <row r="723452" spans="2:3" x14ac:dyDescent="0.25">
      <c r="B723452" s="78"/>
      <c r="C723452" s="77"/>
    </row>
    <row r="723453" spans="2:3" x14ac:dyDescent="0.25">
      <c r="B723453" s="78"/>
      <c r="C723453" s="77"/>
    </row>
    <row r="723454" spans="2:3" x14ac:dyDescent="0.25">
      <c r="B723454" s="78"/>
      <c r="C723454" s="77"/>
    </row>
    <row r="723455" spans="2:3" x14ac:dyDescent="0.25">
      <c r="B723455" s="78"/>
      <c r="C723455" s="77"/>
    </row>
    <row r="723456" spans="2:3" x14ac:dyDescent="0.25">
      <c r="B723456" s="78"/>
      <c r="C723456" s="77"/>
    </row>
    <row r="723457" spans="2:3" x14ac:dyDescent="0.25">
      <c r="B723457" s="78"/>
      <c r="C723457" s="77"/>
    </row>
    <row r="723458" spans="2:3" x14ac:dyDescent="0.25">
      <c r="B723458" s="78"/>
      <c r="C723458" s="77"/>
    </row>
    <row r="723568" spans="2:3" x14ac:dyDescent="0.25">
      <c r="B723568" s="78"/>
      <c r="C723568" s="77"/>
    </row>
    <row r="723569" spans="2:3" x14ac:dyDescent="0.25">
      <c r="B723569" s="78"/>
      <c r="C723569" s="77"/>
    </row>
    <row r="723570" spans="2:3" x14ac:dyDescent="0.25">
      <c r="B723570" s="78"/>
      <c r="C723570" s="77"/>
    </row>
    <row r="723571" spans="2:3" x14ac:dyDescent="0.25">
      <c r="B723571" s="78"/>
      <c r="C723571" s="77"/>
    </row>
    <row r="723572" spans="2:3" x14ac:dyDescent="0.25">
      <c r="B723572" s="78"/>
      <c r="C723572" s="77"/>
    </row>
    <row r="723573" spans="2:3" x14ac:dyDescent="0.25">
      <c r="B723573" s="78"/>
      <c r="C723573" s="77"/>
    </row>
    <row r="723574" spans="2:3" x14ac:dyDescent="0.25">
      <c r="B723574" s="78"/>
      <c r="C723574" s="77"/>
    </row>
    <row r="723575" spans="2:3" x14ac:dyDescent="0.25">
      <c r="B723575" s="78"/>
      <c r="C723575" s="77"/>
    </row>
    <row r="723576" spans="2:3" x14ac:dyDescent="0.25">
      <c r="B723576" s="78"/>
      <c r="C723576" s="77"/>
    </row>
    <row r="723577" spans="2:3" x14ac:dyDescent="0.25">
      <c r="B723577" s="78"/>
      <c r="C723577" s="77"/>
    </row>
    <row r="723578" spans="2:3" x14ac:dyDescent="0.25">
      <c r="B723578" s="78"/>
      <c r="C723578" s="77"/>
    </row>
    <row r="723579" spans="2:3" x14ac:dyDescent="0.25">
      <c r="B723579" s="78"/>
      <c r="C723579" s="77"/>
    </row>
    <row r="723580" spans="2:3" x14ac:dyDescent="0.25">
      <c r="B723580" s="78"/>
      <c r="C723580" s="77"/>
    </row>
    <row r="723690" spans="2:3" x14ac:dyDescent="0.25">
      <c r="B723690" s="78"/>
      <c r="C723690" s="77"/>
    </row>
    <row r="723691" spans="2:3" x14ac:dyDescent="0.25">
      <c r="B723691" s="78"/>
      <c r="C723691" s="77"/>
    </row>
    <row r="723692" spans="2:3" x14ac:dyDescent="0.25">
      <c r="B723692" s="78"/>
      <c r="C723692" s="77"/>
    </row>
    <row r="723693" spans="2:3" x14ac:dyDescent="0.25">
      <c r="B723693" s="78"/>
      <c r="C723693" s="77"/>
    </row>
    <row r="723694" spans="2:3" x14ac:dyDescent="0.25">
      <c r="B723694" s="78"/>
      <c r="C723694" s="77"/>
    </row>
    <row r="723695" spans="2:3" x14ac:dyDescent="0.25">
      <c r="B723695" s="78"/>
      <c r="C723695" s="77"/>
    </row>
    <row r="723696" spans="2:3" x14ac:dyDescent="0.25">
      <c r="B723696" s="78"/>
      <c r="C723696" s="77"/>
    </row>
    <row r="723697" spans="2:3" x14ac:dyDescent="0.25">
      <c r="B723697" s="78"/>
      <c r="C723697" s="77"/>
    </row>
    <row r="723698" spans="2:3" x14ac:dyDescent="0.25">
      <c r="B723698" s="78"/>
      <c r="C723698" s="77"/>
    </row>
    <row r="723699" spans="2:3" x14ac:dyDescent="0.25">
      <c r="B723699" s="78"/>
      <c r="C723699" s="77"/>
    </row>
    <row r="723700" spans="2:3" x14ac:dyDescent="0.25">
      <c r="B723700" s="78"/>
      <c r="C723700" s="77"/>
    </row>
    <row r="723701" spans="2:3" x14ac:dyDescent="0.25">
      <c r="B723701" s="78"/>
      <c r="C723701" s="77"/>
    </row>
    <row r="723702" spans="2:3" x14ac:dyDescent="0.25">
      <c r="B723702" s="78"/>
      <c r="C723702" s="77"/>
    </row>
    <row r="723812" spans="2:3" x14ac:dyDescent="0.25">
      <c r="B723812" s="78"/>
      <c r="C723812" s="77"/>
    </row>
    <row r="723813" spans="2:3" x14ac:dyDescent="0.25">
      <c r="B723813" s="78"/>
      <c r="C723813" s="77"/>
    </row>
    <row r="723814" spans="2:3" x14ac:dyDescent="0.25">
      <c r="B723814" s="78"/>
      <c r="C723814" s="77"/>
    </row>
    <row r="723815" spans="2:3" x14ac:dyDescent="0.25">
      <c r="B723815" s="78"/>
      <c r="C723815" s="77"/>
    </row>
    <row r="723816" spans="2:3" x14ac:dyDescent="0.25">
      <c r="B723816" s="78"/>
      <c r="C723816" s="77"/>
    </row>
    <row r="723817" spans="2:3" x14ac:dyDescent="0.25">
      <c r="B723817" s="78"/>
      <c r="C723817" s="77"/>
    </row>
    <row r="723818" spans="2:3" x14ac:dyDescent="0.25">
      <c r="B723818" s="78"/>
      <c r="C723818" s="77"/>
    </row>
    <row r="723819" spans="2:3" x14ac:dyDescent="0.25">
      <c r="B723819" s="78"/>
      <c r="C723819" s="77"/>
    </row>
    <row r="723820" spans="2:3" x14ac:dyDescent="0.25">
      <c r="B723820" s="78"/>
      <c r="C723820" s="77"/>
    </row>
    <row r="723821" spans="2:3" x14ac:dyDescent="0.25">
      <c r="B723821" s="78"/>
      <c r="C723821" s="77"/>
    </row>
    <row r="723822" spans="2:3" x14ac:dyDescent="0.25">
      <c r="B723822" s="78"/>
      <c r="C723822" s="77"/>
    </row>
    <row r="723823" spans="2:3" x14ac:dyDescent="0.25">
      <c r="B723823" s="78"/>
      <c r="C723823" s="77"/>
    </row>
    <row r="723824" spans="2:3" x14ac:dyDescent="0.25">
      <c r="B723824" s="78"/>
      <c r="C723824" s="77"/>
    </row>
    <row r="723934" spans="2:3" x14ac:dyDescent="0.25">
      <c r="B723934" s="78"/>
      <c r="C723934" s="77"/>
    </row>
    <row r="723935" spans="2:3" x14ac:dyDescent="0.25">
      <c r="B723935" s="78"/>
      <c r="C723935" s="77"/>
    </row>
    <row r="723936" spans="2:3" x14ac:dyDescent="0.25">
      <c r="B723936" s="78"/>
      <c r="C723936" s="77"/>
    </row>
    <row r="723937" spans="2:3" x14ac:dyDescent="0.25">
      <c r="B723937" s="78"/>
      <c r="C723937" s="77"/>
    </row>
    <row r="723938" spans="2:3" x14ac:dyDescent="0.25">
      <c r="B723938" s="78"/>
      <c r="C723938" s="77"/>
    </row>
    <row r="723939" spans="2:3" x14ac:dyDescent="0.25">
      <c r="B723939" s="78"/>
      <c r="C723939" s="77"/>
    </row>
    <row r="723940" spans="2:3" x14ac:dyDescent="0.25">
      <c r="B723940" s="78"/>
      <c r="C723940" s="77"/>
    </row>
    <row r="723941" spans="2:3" x14ac:dyDescent="0.25">
      <c r="B723941" s="78"/>
      <c r="C723941" s="77"/>
    </row>
    <row r="723942" spans="2:3" x14ac:dyDescent="0.25">
      <c r="B723942" s="78"/>
      <c r="C723942" s="77"/>
    </row>
    <row r="723943" spans="2:3" x14ac:dyDescent="0.25">
      <c r="B723943" s="78"/>
      <c r="C723943" s="77"/>
    </row>
    <row r="723944" spans="2:3" x14ac:dyDescent="0.25">
      <c r="B723944" s="78"/>
      <c r="C723944" s="77"/>
    </row>
    <row r="723945" spans="2:3" x14ac:dyDescent="0.25">
      <c r="B723945" s="78"/>
      <c r="C723945" s="77"/>
    </row>
    <row r="723946" spans="2:3" x14ac:dyDescent="0.25">
      <c r="B723946" s="78"/>
      <c r="C723946" s="77"/>
    </row>
    <row r="724056" spans="2:3" x14ac:dyDescent="0.25">
      <c r="B724056" s="78"/>
      <c r="C724056" s="77"/>
    </row>
    <row r="724057" spans="2:3" x14ac:dyDescent="0.25">
      <c r="B724057" s="78"/>
      <c r="C724057" s="77"/>
    </row>
    <row r="724058" spans="2:3" x14ac:dyDescent="0.25">
      <c r="B724058" s="78"/>
      <c r="C724058" s="77"/>
    </row>
    <row r="724059" spans="2:3" x14ac:dyDescent="0.25">
      <c r="B724059" s="78"/>
      <c r="C724059" s="77"/>
    </row>
    <row r="724060" spans="2:3" x14ac:dyDescent="0.25">
      <c r="B724060" s="78"/>
      <c r="C724060" s="77"/>
    </row>
    <row r="724061" spans="2:3" x14ac:dyDescent="0.25">
      <c r="B724061" s="78"/>
      <c r="C724061" s="77"/>
    </row>
    <row r="724062" spans="2:3" x14ac:dyDescent="0.25">
      <c r="B724062" s="78"/>
      <c r="C724062" s="77"/>
    </row>
    <row r="724063" spans="2:3" x14ac:dyDescent="0.25">
      <c r="B724063" s="78"/>
      <c r="C724063" s="77"/>
    </row>
    <row r="724064" spans="2:3" x14ac:dyDescent="0.25">
      <c r="B724064" s="78"/>
      <c r="C724064" s="77"/>
    </row>
    <row r="724065" spans="2:3" x14ac:dyDescent="0.25">
      <c r="B724065" s="78"/>
      <c r="C724065" s="77"/>
    </row>
    <row r="724066" spans="2:3" x14ac:dyDescent="0.25">
      <c r="B724066" s="78"/>
      <c r="C724066" s="77"/>
    </row>
    <row r="724067" spans="2:3" x14ac:dyDescent="0.25">
      <c r="B724067" s="78"/>
      <c r="C724067" s="77"/>
    </row>
    <row r="724068" spans="2:3" x14ac:dyDescent="0.25">
      <c r="B724068" s="78"/>
      <c r="C724068" s="77"/>
    </row>
    <row r="724178" spans="2:3" x14ac:dyDescent="0.25">
      <c r="B724178" s="78"/>
      <c r="C724178" s="77"/>
    </row>
    <row r="724179" spans="2:3" x14ac:dyDescent="0.25">
      <c r="B724179" s="78"/>
      <c r="C724179" s="77"/>
    </row>
    <row r="724180" spans="2:3" x14ac:dyDescent="0.25">
      <c r="B724180" s="78"/>
      <c r="C724180" s="77"/>
    </row>
    <row r="724181" spans="2:3" x14ac:dyDescent="0.25">
      <c r="B724181" s="78"/>
      <c r="C724181" s="77"/>
    </row>
    <row r="724182" spans="2:3" x14ac:dyDescent="0.25">
      <c r="B724182" s="78"/>
      <c r="C724182" s="77"/>
    </row>
    <row r="724183" spans="2:3" x14ac:dyDescent="0.25">
      <c r="B724183" s="78"/>
      <c r="C724183" s="77"/>
    </row>
    <row r="724184" spans="2:3" x14ac:dyDescent="0.25">
      <c r="B724184" s="78"/>
      <c r="C724184" s="77"/>
    </row>
    <row r="724185" spans="2:3" x14ac:dyDescent="0.25">
      <c r="B724185" s="78"/>
      <c r="C724185" s="77"/>
    </row>
    <row r="724186" spans="2:3" x14ac:dyDescent="0.25">
      <c r="B724186" s="78"/>
      <c r="C724186" s="77"/>
    </row>
    <row r="724187" spans="2:3" x14ac:dyDescent="0.25">
      <c r="B724187" s="78"/>
      <c r="C724187" s="77"/>
    </row>
    <row r="724188" spans="2:3" x14ac:dyDescent="0.25">
      <c r="B724188" s="78"/>
      <c r="C724188" s="77"/>
    </row>
    <row r="724189" spans="2:3" x14ac:dyDescent="0.25">
      <c r="B724189" s="78"/>
      <c r="C724189" s="77"/>
    </row>
    <row r="724190" spans="2:3" x14ac:dyDescent="0.25">
      <c r="B724190" s="78"/>
      <c r="C724190" s="77"/>
    </row>
    <row r="724300" spans="2:3" x14ac:dyDescent="0.25">
      <c r="B724300" s="78"/>
      <c r="C724300" s="77"/>
    </row>
    <row r="724301" spans="2:3" x14ac:dyDescent="0.25">
      <c r="B724301" s="78"/>
      <c r="C724301" s="77"/>
    </row>
    <row r="724302" spans="2:3" x14ac:dyDescent="0.25">
      <c r="B724302" s="78"/>
      <c r="C724302" s="77"/>
    </row>
    <row r="724303" spans="2:3" x14ac:dyDescent="0.25">
      <c r="B724303" s="78"/>
      <c r="C724303" s="77"/>
    </row>
    <row r="724304" spans="2:3" x14ac:dyDescent="0.25">
      <c r="B724304" s="78"/>
      <c r="C724304" s="77"/>
    </row>
    <row r="724305" spans="2:3" x14ac:dyDescent="0.25">
      <c r="B724305" s="78"/>
      <c r="C724305" s="77"/>
    </row>
    <row r="724306" spans="2:3" x14ac:dyDescent="0.25">
      <c r="B724306" s="78"/>
      <c r="C724306" s="77"/>
    </row>
    <row r="724307" spans="2:3" x14ac:dyDescent="0.25">
      <c r="B724307" s="78"/>
      <c r="C724307" s="77"/>
    </row>
    <row r="724308" spans="2:3" x14ac:dyDescent="0.25">
      <c r="B724308" s="78"/>
      <c r="C724308" s="77"/>
    </row>
    <row r="724309" spans="2:3" x14ac:dyDescent="0.25">
      <c r="B724309" s="78"/>
      <c r="C724309" s="77"/>
    </row>
    <row r="724310" spans="2:3" x14ac:dyDescent="0.25">
      <c r="B724310" s="78"/>
      <c r="C724310" s="77"/>
    </row>
    <row r="724311" spans="2:3" x14ac:dyDescent="0.25">
      <c r="B724311" s="78"/>
      <c r="C724311" s="77"/>
    </row>
    <row r="724312" spans="2:3" x14ac:dyDescent="0.25">
      <c r="B724312" s="78"/>
      <c r="C724312" s="77"/>
    </row>
    <row r="724422" spans="2:3" x14ac:dyDescent="0.25">
      <c r="B724422" s="78"/>
      <c r="C724422" s="77"/>
    </row>
    <row r="724423" spans="2:3" x14ac:dyDescent="0.25">
      <c r="B724423" s="78"/>
      <c r="C724423" s="77"/>
    </row>
    <row r="724424" spans="2:3" x14ac:dyDescent="0.25">
      <c r="B724424" s="78"/>
      <c r="C724424" s="77"/>
    </row>
    <row r="724425" spans="2:3" x14ac:dyDescent="0.25">
      <c r="B724425" s="78"/>
      <c r="C724425" s="77"/>
    </row>
    <row r="724426" spans="2:3" x14ac:dyDescent="0.25">
      <c r="B724426" s="78"/>
      <c r="C724426" s="77"/>
    </row>
    <row r="724427" spans="2:3" x14ac:dyDescent="0.25">
      <c r="B724427" s="78"/>
      <c r="C724427" s="77"/>
    </row>
    <row r="724428" spans="2:3" x14ac:dyDescent="0.25">
      <c r="B724428" s="78"/>
      <c r="C724428" s="77"/>
    </row>
    <row r="724429" spans="2:3" x14ac:dyDescent="0.25">
      <c r="B724429" s="78"/>
      <c r="C724429" s="77"/>
    </row>
    <row r="724430" spans="2:3" x14ac:dyDescent="0.25">
      <c r="B724430" s="78"/>
      <c r="C724430" s="77"/>
    </row>
    <row r="724431" spans="2:3" x14ac:dyDescent="0.25">
      <c r="B724431" s="78"/>
      <c r="C724431" s="77"/>
    </row>
    <row r="724432" spans="2:3" x14ac:dyDescent="0.25">
      <c r="B724432" s="78"/>
      <c r="C724432" s="77"/>
    </row>
    <row r="724433" spans="2:3" x14ac:dyDescent="0.25">
      <c r="B724433" s="78"/>
      <c r="C724433" s="77"/>
    </row>
    <row r="724434" spans="2:3" x14ac:dyDescent="0.25">
      <c r="B724434" s="78"/>
      <c r="C724434" s="77"/>
    </row>
    <row r="724544" spans="2:3" x14ac:dyDescent="0.25">
      <c r="B724544" s="78"/>
      <c r="C724544" s="77"/>
    </row>
    <row r="724545" spans="2:3" x14ac:dyDescent="0.25">
      <c r="B724545" s="78"/>
      <c r="C724545" s="77"/>
    </row>
    <row r="724546" spans="2:3" x14ac:dyDescent="0.25">
      <c r="B724546" s="78"/>
      <c r="C724546" s="77"/>
    </row>
    <row r="724547" spans="2:3" x14ac:dyDescent="0.25">
      <c r="B724547" s="78"/>
      <c r="C724547" s="77"/>
    </row>
    <row r="724548" spans="2:3" x14ac:dyDescent="0.25">
      <c r="B724548" s="78"/>
      <c r="C724548" s="77"/>
    </row>
    <row r="724549" spans="2:3" x14ac:dyDescent="0.25">
      <c r="B724549" s="78"/>
      <c r="C724549" s="77"/>
    </row>
    <row r="724550" spans="2:3" x14ac:dyDescent="0.25">
      <c r="B724550" s="78"/>
      <c r="C724550" s="77"/>
    </row>
    <row r="724551" spans="2:3" x14ac:dyDescent="0.25">
      <c r="B724551" s="78"/>
      <c r="C724551" s="77"/>
    </row>
    <row r="724552" spans="2:3" x14ac:dyDescent="0.25">
      <c r="B724552" s="78"/>
      <c r="C724552" s="77"/>
    </row>
    <row r="724553" spans="2:3" x14ac:dyDescent="0.25">
      <c r="B724553" s="78"/>
      <c r="C724553" s="77"/>
    </row>
    <row r="724554" spans="2:3" x14ac:dyDescent="0.25">
      <c r="B724554" s="78"/>
      <c r="C724554" s="77"/>
    </row>
    <row r="724555" spans="2:3" x14ac:dyDescent="0.25">
      <c r="B724555" s="78"/>
      <c r="C724555" s="77"/>
    </row>
    <row r="724556" spans="2:3" x14ac:dyDescent="0.25">
      <c r="B724556" s="78"/>
      <c r="C724556" s="77"/>
    </row>
    <row r="724666" spans="2:3" x14ac:dyDescent="0.25">
      <c r="B724666" s="78"/>
      <c r="C724666" s="77"/>
    </row>
    <row r="724667" spans="2:3" x14ac:dyDescent="0.25">
      <c r="B724667" s="78"/>
      <c r="C724667" s="77"/>
    </row>
    <row r="724668" spans="2:3" x14ac:dyDescent="0.25">
      <c r="B724668" s="78"/>
      <c r="C724668" s="77"/>
    </row>
    <row r="724669" spans="2:3" x14ac:dyDescent="0.25">
      <c r="B724669" s="78"/>
      <c r="C724669" s="77"/>
    </row>
    <row r="724670" spans="2:3" x14ac:dyDescent="0.25">
      <c r="B724670" s="78"/>
      <c r="C724670" s="77"/>
    </row>
    <row r="724671" spans="2:3" x14ac:dyDescent="0.25">
      <c r="B724671" s="78"/>
      <c r="C724671" s="77"/>
    </row>
    <row r="724672" spans="2:3" x14ac:dyDescent="0.25">
      <c r="B724672" s="78"/>
      <c r="C724672" s="77"/>
    </row>
    <row r="724673" spans="2:3" x14ac:dyDescent="0.25">
      <c r="B724673" s="78"/>
      <c r="C724673" s="77"/>
    </row>
    <row r="724674" spans="2:3" x14ac:dyDescent="0.25">
      <c r="B724674" s="78"/>
      <c r="C724674" s="77"/>
    </row>
    <row r="724675" spans="2:3" x14ac:dyDescent="0.25">
      <c r="B724675" s="78"/>
      <c r="C724675" s="77"/>
    </row>
    <row r="724676" spans="2:3" x14ac:dyDescent="0.25">
      <c r="B724676" s="78"/>
      <c r="C724676" s="77"/>
    </row>
    <row r="724677" spans="2:3" x14ac:dyDescent="0.25">
      <c r="B724677" s="78"/>
      <c r="C724677" s="77"/>
    </row>
    <row r="724678" spans="2:3" x14ac:dyDescent="0.25">
      <c r="B724678" s="78"/>
      <c r="C724678" s="77"/>
    </row>
    <row r="724788" spans="2:3" x14ac:dyDescent="0.25">
      <c r="B724788" s="78"/>
      <c r="C724788" s="77"/>
    </row>
    <row r="724789" spans="2:3" x14ac:dyDescent="0.25">
      <c r="B724789" s="78"/>
      <c r="C724789" s="77"/>
    </row>
    <row r="724790" spans="2:3" x14ac:dyDescent="0.25">
      <c r="B724790" s="78"/>
      <c r="C724790" s="77"/>
    </row>
    <row r="724791" spans="2:3" x14ac:dyDescent="0.25">
      <c r="B724791" s="78"/>
      <c r="C724791" s="77"/>
    </row>
    <row r="724792" spans="2:3" x14ac:dyDescent="0.25">
      <c r="B724792" s="78"/>
      <c r="C724792" s="77"/>
    </row>
    <row r="724793" spans="2:3" x14ac:dyDescent="0.25">
      <c r="B724793" s="78"/>
      <c r="C724793" s="77"/>
    </row>
    <row r="724794" spans="2:3" x14ac:dyDescent="0.25">
      <c r="B724794" s="78"/>
      <c r="C724794" s="77"/>
    </row>
    <row r="724795" spans="2:3" x14ac:dyDescent="0.25">
      <c r="B724795" s="78"/>
      <c r="C724795" s="77"/>
    </row>
    <row r="724796" spans="2:3" x14ac:dyDescent="0.25">
      <c r="B724796" s="78"/>
      <c r="C724796" s="77"/>
    </row>
    <row r="724797" spans="2:3" x14ac:dyDescent="0.25">
      <c r="B724797" s="78"/>
      <c r="C724797" s="77"/>
    </row>
    <row r="724798" spans="2:3" x14ac:dyDescent="0.25">
      <c r="B724798" s="78"/>
      <c r="C724798" s="77"/>
    </row>
    <row r="724799" spans="2:3" x14ac:dyDescent="0.25">
      <c r="B724799" s="78"/>
      <c r="C724799" s="77"/>
    </row>
    <row r="724800" spans="2:3" x14ac:dyDescent="0.25">
      <c r="B724800" s="78"/>
      <c r="C724800" s="77"/>
    </row>
    <row r="724910" spans="2:3" x14ac:dyDescent="0.25">
      <c r="B724910" s="78"/>
      <c r="C724910" s="77"/>
    </row>
    <row r="724911" spans="2:3" x14ac:dyDescent="0.25">
      <c r="B724911" s="78"/>
      <c r="C724911" s="77"/>
    </row>
    <row r="724912" spans="2:3" x14ac:dyDescent="0.25">
      <c r="B724912" s="78"/>
      <c r="C724912" s="77"/>
    </row>
    <row r="724913" spans="2:3" x14ac:dyDescent="0.25">
      <c r="B724913" s="78"/>
      <c r="C724913" s="77"/>
    </row>
    <row r="724914" spans="2:3" x14ac:dyDescent="0.25">
      <c r="B724914" s="78"/>
      <c r="C724914" s="77"/>
    </row>
    <row r="724915" spans="2:3" x14ac:dyDescent="0.25">
      <c r="B724915" s="78"/>
      <c r="C724915" s="77"/>
    </row>
    <row r="724916" spans="2:3" x14ac:dyDescent="0.25">
      <c r="B724916" s="78"/>
      <c r="C724916" s="77"/>
    </row>
    <row r="724917" spans="2:3" x14ac:dyDescent="0.25">
      <c r="B724917" s="78"/>
      <c r="C724917" s="77"/>
    </row>
    <row r="724918" spans="2:3" x14ac:dyDescent="0.25">
      <c r="B724918" s="78"/>
      <c r="C724918" s="77"/>
    </row>
    <row r="724919" spans="2:3" x14ac:dyDescent="0.25">
      <c r="B724919" s="78"/>
      <c r="C724919" s="77"/>
    </row>
    <row r="724920" spans="2:3" x14ac:dyDescent="0.25">
      <c r="B724920" s="78"/>
      <c r="C724920" s="77"/>
    </row>
    <row r="724921" spans="2:3" x14ac:dyDescent="0.25">
      <c r="B724921" s="78"/>
      <c r="C724921" s="77"/>
    </row>
    <row r="724922" spans="2:3" x14ac:dyDescent="0.25">
      <c r="B724922" s="78"/>
      <c r="C724922" s="77"/>
    </row>
    <row r="725032" spans="2:3" x14ac:dyDescent="0.25">
      <c r="B725032" s="78"/>
      <c r="C725032" s="77"/>
    </row>
    <row r="725033" spans="2:3" x14ac:dyDescent="0.25">
      <c r="B725033" s="78"/>
      <c r="C725033" s="77"/>
    </row>
    <row r="725034" spans="2:3" x14ac:dyDescent="0.25">
      <c r="B725034" s="78"/>
      <c r="C725034" s="77"/>
    </row>
    <row r="725035" spans="2:3" x14ac:dyDescent="0.25">
      <c r="B725035" s="78"/>
      <c r="C725035" s="77"/>
    </row>
    <row r="725036" spans="2:3" x14ac:dyDescent="0.25">
      <c r="B725036" s="78"/>
      <c r="C725036" s="77"/>
    </row>
    <row r="725037" spans="2:3" x14ac:dyDescent="0.25">
      <c r="B725037" s="78"/>
      <c r="C725037" s="77"/>
    </row>
    <row r="725038" spans="2:3" x14ac:dyDescent="0.25">
      <c r="B725038" s="78"/>
      <c r="C725038" s="77"/>
    </row>
    <row r="725039" spans="2:3" x14ac:dyDescent="0.25">
      <c r="B725039" s="78"/>
      <c r="C725039" s="77"/>
    </row>
    <row r="725040" spans="2:3" x14ac:dyDescent="0.25">
      <c r="B725040" s="78"/>
      <c r="C725040" s="77"/>
    </row>
    <row r="725041" spans="2:3" x14ac:dyDescent="0.25">
      <c r="B725041" s="78"/>
      <c r="C725041" s="77"/>
    </row>
    <row r="725042" spans="2:3" x14ac:dyDescent="0.25">
      <c r="B725042" s="78"/>
      <c r="C725042" s="77"/>
    </row>
    <row r="725043" spans="2:3" x14ac:dyDescent="0.25">
      <c r="B725043" s="78"/>
      <c r="C725043" s="77"/>
    </row>
    <row r="725044" spans="2:3" x14ac:dyDescent="0.25">
      <c r="B725044" s="78"/>
      <c r="C725044" s="77"/>
    </row>
    <row r="725154" spans="2:3" x14ac:dyDescent="0.25">
      <c r="B725154" s="78"/>
      <c r="C725154" s="77"/>
    </row>
    <row r="725155" spans="2:3" x14ac:dyDescent="0.25">
      <c r="B725155" s="78"/>
      <c r="C725155" s="77"/>
    </row>
    <row r="725156" spans="2:3" x14ac:dyDescent="0.25">
      <c r="B725156" s="78"/>
      <c r="C725156" s="77"/>
    </row>
    <row r="725157" spans="2:3" x14ac:dyDescent="0.25">
      <c r="B725157" s="78"/>
      <c r="C725157" s="77"/>
    </row>
    <row r="725158" spans="2:3" x14ac:dyDescent="0.25">
      <c r="B725158" s="78"/>
      <c r="C725158" s="77"/>
    </row>
    <row r="725159" spans="2:3" x14ac:dyDescent="0.25">
      <c r="B725159" s="78"/>
      <c r="C725159" s="77"/>
    </row>
    <row r="725160" spans="2:3" x14ac:dyDescent="0.25">
      <c r="B725160" s="78"/>
      <c r="C725160" s="77"/>
    </row>
    <row r="725161" spans="2:3" x14ac:dyDescent="0.25">
      <c r="B725161" s="78"/>
      <c r="C725161" s="77"/>
    </row>
    <row r="725162" spans="2:3" x14ac:dyDescent="0.25">
      <c r="B725162" s="78"/>
      <c r="C725162" s="77"/>
    </row>
    <row r="725163" spans="2:3" x14ac:dyDescent="0.25">
      <c r="B725163" s="78"/>
      <c r="C725163" s="77"/>
    </row>
    <row r="725164" spans="2:3" x14ac:dyDescent="0.25">
      <c r="B725164" s="78"/>
      <c r="C725164" s="77"/>
    </row>
    <row r="725165" spans="2:3" x14ac:dyDescent="0.25">
      <c r="B725165" s="78"/>
      <c r="C725165" s="77"/>
    </row>
    <row r="725166" spans="2:3" x14ac:dyDescent="0.25">
      <c r="B725166" s="78"/>
      <c r="C725166" s="77"/>
    </row>
    <row r="725276" spans="2:3" x14ac:dyDescent="0.25">
      <c r="B725276" s="78"/>
      <c r="C725276" s="77"/>
    </row>
    <row r="725277" spans="2:3" x14ac:dyDescent="0.25">
      <c r="B725277" s="78"/>
      <c r="C725277" s="77"/>
    </row>
    <row r="725278" spans="2:3" x14ac:dyDescent="0.25">
      <c r="B725278" s="78"/>
      <c r="C725278" s="77"/>
    </row>
    <row r="725279" spans="2:3" x14ac:dyDescent="0.25">
      <c r="B725279" s="78"/>
      <c r="C725279" s="77"/>
    </row>
    <row r="725280" spans="2:3" x14ac:dyDescent="0.25">
      <c r="B725280" s="78"/>
      <c r="C725280" s="77"/>
    </row>
    <row r="725281" spans="2:3" x14ac:dyDescent="0.25">
      <c r="B725281" s="78"/>
      <c r="C725281" s="77"/>
    </row>
    <row r="725282" spans="2:3" x14ac:dyDescent="0.25">
      <c r="B725282" s="78"/>
      <c r="C725282" s="77"/>
    </row>
    <row r="725283" spans="2:3" x14ac:dyDescent="0.25">
      <c r="B725283" s="78"/>
      <c r="C725283" s="77"/>
    </row>
    <row r="725284" spans="2:3" x14ac:dyDescent="0.25">
      <c r="B725284" s="78"/>
      <c r="C725284" s="77"/>
    </row>
    <row r="725285" spans="2:3" x14ac:dyDescent="0.25">
      <c r="B725285" s="78"/>
      <c r="C725285" s="77"/>
    </row>
    <row r="725286" spans="2:3" x14ac:dyDescent="0.25">
      <c r="B725286" s="78"/>
      <c r="C725286" s="77"/>
    </row>
    <row r="725287" spans="2:3" x14ac:dyDescent="0.25">
      <c r="B725287" s="78"/>
      <c r="C725287" s="77"/>
    </row>
    <row r="725288" spans="2:3" x14ac:dyDescent="0.25">
      <c r="B725288" s="78"/>
      <c r="C725288" s="77"/>
    </row>
    <row r="725398" spans="2:3" x14ac:dyDescent="0.25">
      <c r="B725398" s="78"/>
      <c r="C725398" s="77"/>
    </row>
    <row r="725399" spans="2:3" x14ac:dyDescent="0.25">
      <c r="B725399" s="78"/>
      <c r="C725399" s="77"/>
    </row>
    <row r="725400" spans="2:3" x14ac:dyDescent="0.25">
      <c r="B725400" s="78"/>
      <c r="C725400" s="77"/>
    </row>
    <row r="725401" spans="2:3" x14ac:dyDescent="0.25">
      <c r="B725401" s="78"/>
      <c r="C725401" s="77"/>
    </row>
    <row r="725402" spans="2:3" x14ac:dyDescent="0.25">
      <c r="B725402" s="78"/>
      <c r="C725402" s="77"/>
    </row>
    <row r="725403" spans="2:3" x14ac:dyDescent="0.25">
      <c r="B725403" s="78"/>
      <c r="C725403" s="77"/>
    </row>
    <row r="725404" spans="2:3" x14ac:dyDescent="0.25">
      <c r="B725404" s="78"/>
      <c r="C725404" s="77"/>
    </row>
    <row r="725405" spans="2:3" x14ac:dyDescent="0.25">
      <c r="B725405" s="78"/>
      <c r="C725405" s="77"/>
    </row>
    <row r="725406" spans="2:3" x14ac:dyDescent="0.25">
      <c r="B725406" s="78"/>
      <c r="C725406" s="77"/>
    </row>
    <row r="725407" spans="2:3" x14ac:dyDescent="0.25">
      <c r="B725407" s="78"/>
      <c r="C725407" s="77"/>
    </row>
    <row r="725408" spans="2:3" x14ac:dyDescent="0.25">
      <c r="B725408" s="78"/>
      <c r="C725408" s="77"/>
    </row>
    <row r="725409" spans="2:3" x14ac:dyDescent="0.25">
      <c r="B725409" s="78"/>
      <c r="C725409" s="77"/>
    </row>
    <row r="725410" spans="2:3" x14ac:dyDescent="0.25">
      <c r="B725410" s="78"/>
      <c r="C725410" s="77"/>
    </row>
    <row r="725520" spans="2:3" x14ac:dyDescent="0.25">
      <c r="B725520" s="78"/>
      <c r="C725520" s="77"/>
    </row>
    <row r="725521" spans="2:3" x14ac:dyDescent="0.25">
      <c r="B725521" s="78"/>
      <c r="C725521" s="77"/>
    </row>
    <row r="725522" spans="2:3" x14ac:dyDescent="0.25">
      <c r="B725522" s="78"/>
      <c r="C725522" s="77"/>
    </row>
    <row r="725523" spans="2:3" x14ac:dyDescent="0.25">
      <c r="B725523" s="78"/>
      <c r="C725523" s="77"/>
    </row>
    <row r="725524" spans="2:3" x14ac:dyDescent="0.25">
      <c r="B725524" s="78"/>
      <c r="C725524" s="77"/>
    </row>
    <row r="725525" spans="2:3" x14ac:dyDescent="0.25">
      <c r="B725525" s="78"/>
      <c r="C725525" s="77"/>
    </row>
    <row r="725526" spans="2:3" x14ac:dyDescent="0.25">
      <c r="B725526" s="78"/>
      <c r="C725526" s="77"/>
    </row>
    <row r="725527" spans="2:3" x14ac:dyDescent="0.25">
      <c r="B725527" s="78"/>
      <c r="C725527" s="77"/>
    </row>
    <row r="725528" spans="2:3" x14ac:dyDescent="0.25">
      <c r="B725528" s="78"/>
      <c r="C725528" s="77"/>
    </row>
    <row r="725529" spans="2:3" x14ac:dyDescent="0.25">
      <c r="B725529" s="78"/>
      <c r="C725529" s="77"/>
    </row>
    <row r="725530" spans="2:3" x14ac:dyDescent="0.25">
      <c r="B725530" s="78"/>
      <c r="C725530" s="77"/>
    </row>
    <row r="725531" spans="2:3" x14ac:dyDescent="0.25">
      <c r="B725531" s="78"/>
      <c r="C725531" s="77"/>
    </row>
    <row r="725532" spans="2:3" x14ac:dyDescent="0.25">
      <c r="B725532" s="78"/>
      <c r="C725532" s="77"/>
    </row>
    <row r="725642" spans="2:3" x14ac:dyDescent="0.25">
      <c r="B725642" s="78"/>
      <c r="C725642" s="77"/>
    </row>
    <row r="725643" spans="2:3" x14ac:dyDescent="0.25">
      <c r="B725643" s="78"/>
      <c r="C725643" s="77"/>
    </row>
    <row r="725644" spans="2:3" x14ac:dyDescent="0.25">
      <c r="B725644" s="78"/>
      <c r="C725644" s="77"/>
    </row>
    <row r="725645" spans="2:3" x14ac:dyDescent="0.25">
      <c r="B725645" s="78"/>
      <c r="C725645" s="77"/>
    </row>
    <row r="725646" spans="2:3" x14ac:dyDescent="0.25">
      <c r="B725646" s="78"/>
      <c r="C725646" s="77"/>
    </row>
    <row r="725647" spans="2:3" x14ac:dyDescent="0.25">
      <c r="B725647" s="78"/>
      <c r="C725647" s="77"/>
    </row>
    <row r="725648" spans="2:3" x14ac:dyDescent="0.25">
      <c r="B725648" s="78"/>
      <c r="C725648" s="77"/>
    </row>
    <row r="725649" spans="2:3" x14ac:dyDescent="0.25">
      <c r="B725649" s="78"/>
      <c r="C725649" s="77"/>
    </row>
    <row r="725650" spans="2:3" x14ac:dyDescent="0.25">
      <c r="B725650" s="78"/>
      <c r="C725650" s="77"/>
    </row>
    <row r="725651" spans="2:3" x14ac:dyDescent="0.25">
      <c r="B725651" s="78"/>
      <c r="C725651" s="77"/>
    </row>
    <row r="725652" spans="2:3" x14ac:dyDescent="0.25">
      <c r="B725652" s="78"/>
      <c r="C725652" s="77"/>
    </row>
    <row r="725653" spans="2:3" x14ac:dyDescent="0.25">
      <c r="B725653" s="78"/>
      <c r="C725653" s="77"/>
    </row>
    <row r="725654" spans="2:3" x14ac:dyDescent="0.25">
      <c r="B725654" s="78"/>
      <c r="C725654" s="77"/>
    </row>
    <row r="725764" spans="2:3" x14ac:dyDescent="0.25">
      <c r="B725764" s="78"/>
      <c r="C725764" s="77"/>
    </row>
    <row r="725765" spans="2:3" x14ac:dyDescent="0.25">
      <c r="B725765" s="78"/>
      <c r="C725765" s="77"/>
    </row>
    <row r="725766" spans="2:3" x14ac:dyDescent="0.25">
      <c r="B725766" s="78"/>
      <c r="C725766" s="77"/>
    </row>
    <row r="725767" spans="2:3" x14ac:dyDescent="0.25">
      <c r="B725767" s="78"/>
      <c r="C725767" s="77"/>
    </row>
    <row r="725768" spans="2:3" x14ac:dyDescent="0.25">
      <c r="B725768" s="78"/>
      <c r="C725768" s="77"/>
    </row>
    <row r="725769" spans="2:3" x14ac:dyDescent="0.25">
      <c r="B725769" s="78"/>
      <c r="C725769" s="77"/>
    </row>
    <row r="725770" spans="2:3" x14ac:dyDescent="0.25">
      <c r="B725770" s="78"/>
      <c r="C725770" s="77"/>
    </row>
    <row r="725771" spans="2:3" x14ac:dyDescent="0.25">
      <c r="B725771" s="78"/>
      <c r="C725771" s="77"/>
    </row>
    <row r="725772" spans="2:3" x14ac:dyDescent="0.25">
      <c r="B725772" s="78"/>
      <c r="C725772" s="77"/>
    </row>
    <row r="725773" spans="2:3" x14ac:dyDescent="0.25">
      <c r="B725773" s="78"/>
      <c r="C725773" s="77"/>
    </row>
    <row r="725774" spans="2:3" x14ac:dyDescent="0.25">
      <c r="B725774" s="78"/>
      <c r="C725774" s="77"/>
    </row>
    <row r="725775" spans="2:3" x14ac:dyDescent="0.25">
      <c r="B725775" s="78"/>
      <c r="C725775" s="77"/>
    </row>
    <row r="725776" spans="2:3" x14ac:dyDescent="0.25">
      <c r="B725776" s="78"/>
      <c r="C725776" s="77"/>
    </row>
    <row r="725886" spans="2:3" x14ac:dyDescent="0.25">
      <c r="B725886" s="78"/>
      <c r="C725886" s="77"/>
    </row>
    <row r="725887" spans="2:3" x14ac:dyDescent="0.25">
      <c r="B725887" s="78"/>
      <c r="C725887" s="77"/>
    </row>
    <row r="725888" spans="2:3" x14ac:dyDescent="0.25">
      <c r="B725888" s="78"/>
      <c r="C725888" s="77"/>
    </row>
    <row r="725889" spans="2:3" x14ac:dyDescent="0.25">
      <c r="B725889" s="78"/>
      <c r="C725889" s="77"/>
    </row>
    <row r="725890" spans="2:3" x14ac:dyDescent="0.25">
      <c r="B725890" s="78"/>
      <c r="C725890" s="77"/>
    </row>
    <row r="725891" spans="2:3" x14ac:dyDescent="0.25">
      <c r="B725891" s="78"/>
      <c r="C725891" s="77"/>
    </row>
    <row r="725892" spans="2:3" x14ac:dyDescent="0.25">
      <c r="B725892" s="78"/>
      <c r="C725892" s="77"/>
    </row>
    <row r="725893" spans="2:3" x14ac:dyDescent="0.25">
      <c r="B725893" s="78"/>
      <c r="C725893" s="77"/>
    </row>
    <row r="725894" spans="2:3" x14ac:dyDescent="0.25">
      <c r="B725894" s="78"/>
      <c r="C725894" s="77"/>
    </row>
    <row r="725895" spans="2:3" x14ac:dyDescent="0.25">
      <c r="B725895" s="78"/>
      <c r="C725895" s="77"/>
    </row>
    <row r="725896" spans="2:3" x14ac:dyDescent="0.25">
      <c r="B725896" s="78"/>
      <c r="C725896" s="77"/>
    </row>
    <row r="725897" spans="2:3" x14ac:dyDescent="0.25">
      <c r="B725897" s="78"/>
      <c r="C725897" s="77"/>
    </row>
    <row r="725898" spans="2:3" x14ac:dyDescent="0.25">
      <c r="B725898" s="78"/>
      <c r="C725898" s="77"/>
    </row>
    <row r="726008" spans="2:3" x14ac:dyDescent="0.25">
      <c r="B726008" s="78"/>
      <c r="C726008" s="77"/>
    </row>
    <row r="726009" spans="2:3" x14ac:dyDescent="0.25">
      <c r="B726009" s="78"/>
      <c r="C726009" s="77"/>
    </row>
    <row r="726010" spans="2:3" x14ac:dyDescent="0.25">
      <c r="B726010" s="78"/>
      <c r="C726010" s="77"/>
    </row>
    <row r="726011" spans="2:3" x14ac:dyDescent="0.25">
      <c r="B726011" s="78"/>
      <c r="C726011" s="77"/>
    </row>
    <row r="726012" spans="2:3" x14ac:dyDescent="0.25">
      <c r="B726012" s="78"/>
      <c r="C726012" s="77"/>
    </row>
    <row r="726013" spans="2:3" x14ac:dyDescent="0.25">
      <c r="B726013" s="78"/>
      <c r="C726013" s="77"/>
    </row>
    <row r="726014" spans="2:3" x14ac:dyDescent="0.25">
      <c r="B726014" s="78"/>
      <c r="C726014" s="77"/>
    </row>
    <row r="726015" spans="2:3" x14ac:dyDescent="0.25">
      <c r="B726015" s="78"/>
      <c r="C726015" s="77"/>
    </row>
    <row r="726016" spans="2:3" x14ac:dyDescent="0.25">
      <c r="B726016" s="78"/>
      <c r="C726016" s="77"/>
    </row>
    <row r="726017" spans="2:3" x14ac:dyDescent="0.25">
      <c r="B726017" s="78"/>
      <c r="C726017" s="77"/>
    </row>
    <row r="726018" spans="2:3" x14ac:dyDescent="0.25">
      <c r="B726018" s="78"/>
      <c r="C726018" s="77"/>
    </row>
    <row r="726019" spans="2:3" x14ac:dyDescent="0.25">
      <c r="B726019" s="78"/>
      <c r="C726019" s="77"/>
    </row>
    <row r="726020" spans="2:3" x14ac:dyDescent="0.25">
      <c r="B726020" s="78"/>
      <c r="C726020" s="77"/>
    </row>
    <row r="726130" spans="2:3" x14ac:dyDescent="0.25">
      <c r="B726130" s="78"/>
      <c r="C726130" s="77"/>
    </row>
    <row r="726131" spans="2:3" x14ac:dyDescent="0.25">
      <c r="B726131" s="78"/>
      <c r="C726131" s="77"/>
    </row>
    <row r="726132" spans="2:3" x14ac:dyDescent="0.25">
      <c r="B726132" s="78"/>
      <c r="C726132" s="77"/>
    </row>
    <row r="726133" spans="2:3" x14ac:dyDescent="0.25">
      <c r="B726133" s="78"/>
      <c r="C726133" s="77"/>
    </row>
    <row r="726134" spans="2:3" x14ac:dyDescent="0.25">
      <c r="B726134" s="78"/>
      <c r="C726134" s="77"/>
    </row>
    <row r="726135" spans="2:3" x14ac:dyDescent="0.25">
      <c r="B726135" s="78"/>
      <c r="C726135" s="77"/>
    </row>
    <row r="726136" spans="2:3" x14ac:dyDescent="0.25">
      <c r="B726136" s="78"/>
      <c r="C726136" s="77"/>
    </row>
    <row r="726137" spans="2:3" x14ac:dyDescent="0.25">
      <c r="B726137" s="78"/>
      <c r="C726137" s="77"/>
    </row>
    <row r="726138" spans="2:3" x14ac:dyDescent="0.25">
      <c r="B726138" s="78"/>
      <c r="C726138" s="77"/>
    </row>
    <row r="726139" spans="2:3" x14ac:dyDescent="0.25">
      <c r="B726139" s="78"/>
      <c r="C726139" s="77"/>
    </row>
    <row r="726140" spans="2:3" x14ac:dyDescent="0.25">
      <c r="B726140" s="78"/>
      <c r="C726140" s="77"/>
    </row>
    <row r="726141" spans="2:3" x14ac:dyDescent="0.25">
      <c r="B726141" s="78"/>
      <c r="C726141" s="77"/>
    </row>
    <row r="726142" spans="2:3" x14ac:dyDescent="0.25">
      <c r="B726142" s="78"/>
      <c r="C726142" s="77"/>
    </row>
    <row r="726252" spans="2:3" x14ac:dyDescent="0.25">
      <c r="B726252" s="78"/>
      <c r="C726252" s="77"/>
    </row>
    <row r="726253" spans="2:3" x14ac:dyDescent="0.25">
      <c r="B726253" s="78"/>
      <c r="C726253" s="77"/>
    </row>
    <row r="726254" spans="2:3" x14ac:dyDescent="0.25">
      <c r="B726254" s="78"/>
      <c r="C726254" s="77"/>
    </row>
    <row r="726255" spans="2:3" x14ac:dyDescent="0.25">
      <c r="B726255" s="78"/>
      <c r="C726255" s="77"/>
    </row>
    <row r="726256" spans="2:3" x14ac:dyDescent="0.25">
      <c r="B726256" s="78"/>
      <c r="C726256" s="77"/>
    </row>
    <row r="726257" spans="2:3" x14ac:dyDescent="0.25">
      <c r="B726257" s="78"/>
      <c r="C726257" s="77"/>
    </row>
    <row r="726258" spans="2:3" x14ac:dyDescent="0.25">
      <c r="B726258" s="78"/>
      <c r="C726258" s="77"/>
    </row>
    <row r="726259" spans="2:3" x14ac:dyDescent="0.25">
      <c r="B726259" s="78"/>
      <c r="C726259" s="77"/>
    </row>
    <row r="726260" spans="2:3" x14ac:dyDescent="0.25">
      <c r="B726260" s="78"/>
      <c r="C726260" s="77"/>
    </row>
    <row r="726261" spans="2:3" x14ac:dyDescent="0.25">
      <c r="B726261" s="78"/>
      <c r="C726261" s="77"/>
    </row>
    <row r="726262" spans="2:3" x14ac:dyDescent="0.25">
      <c r="B726262" s="78"/>
      <c r="C726262" s="77"/>
    </row>
    <row r="726263" spans="2:3" x14ac:dyDescent="0.25">
      <c r="B726263" s="78"/>
      <c r="C726263" s="77"/>
    </row>
    <row r="726264" spans="2:3" x14ac:dyDescent="0.25">
      <c r="B726264" s="78"/>
      <c r="C726264" s="77"/>
    </row>
    <row r="726374" spans="2:3" x14ac:dyDescent="0.25">
      <c r="B726374" s="78"/>
      <c r="C726374" s="77"/>
    </row>
    <row r="726375" spans="2:3" x14ac:dyDescent="0.25">
      <c r="B726375" s="78"/>
      <c r="C726375" s="77"/>
    </row>
    <row r="726376" spans="2:3" x14ac:dyDescent="0.25">
      <c r="B726376" s="78"/>
      <c r="C726376" s="77"/>
    </row>
    <row r="726377" spans="2:3" x14ac:dyDescent="0.25">
      <c r="B726377" s="78"/>
      <c r="C726377" s="77"/>
    </row>
    <row r="726378" spans="2:3" x14ac:dyDescent="0.25">
      <c r="B726378" s="78"/>
      <c r="C726378" s="77"/>
    </row>
    <row r="726379" spans="2:3" x14ac:dyDescent="0.25">
      <c r="B726379" s="78"/>
      <c r="C726379" s="77"/>
    </row>
    <row r="726380" spans="2:3" x14ac:dyDescent="0.25">
      <c r="B726380" s="78"/>
      <c r="C726380" s="77"/>
    </row>
    <row r="726381" spans="2:3" x14ac:dyDescent="0.25">
      <c r="B726381" s="78"/>
      <c r="C726381" s="77"/>
    </row>
    <row r="726382" spans="2:3" x14ac:dyDescent="0.25">
      <c r="B726382" s="78"/>
      <c r="C726382" s="77"/>
    </row>
    <row r="726383" spans="2:3" x14ac:dyDescent="0.25">
      <c r="B726383" s="78"/>
      <c r="C726383" s="77"/>
    </row>
    <row r="726384" spans="2:3" x14ac:dyDescent="0.25">
      <c r="B726384" s="78"/>
      <c r="C726384" s="77"/>
    </row>
    <row r="726385" spans="2:3" x14ac:dyDescent="0.25">
      <c r="B726385" s="78"/>
      <c r="C726385" s="77"/>
    </row>
    <row r="726386" spans="2:3" x14ac:dyDescent="0.25">
      <c r="B726386" s="78"/>
      <c r="C726386" s="77"/>
    </row>
    <row r="726496" spans="2:3" x14ac:dyDescent="0.25">
      <c r="B726496" s="78"/>
      <c r="C726496" s="77"/>
    </row>
    <row r="726497" spans="2:3" x14ac:dyDescent="0.25">
      <c r="B726497" s="78"/>
      <c r="C726497" s="77"/>
    </row>
    <row r="726498" spans="2:3" x14ac:dyDescent="0.25">
      <c r="B726498" s="78"/>
      <c r="C726498" s="77"/>
    </row>
    <row r="726499" spans="2:3" x14ac:dyDescent="0.25">
      <c r="B726499" s="78"/>
      <c r="C726499" s="77"/>
    </row>
    <row r="726500" spans="2:3" x14ac:dyDescent="0.25">
      <c r="B726500" s="78"/>
      <c r="C726500" s="77"/>
    </row>
    <row r="726501" spans="2:3" x14ac:dyDescent="0.25">
      <c r="B726501" s="78"/>
      <c r="C726501" s="77"/>
    </row>
    <row r="726502" spans="2:3" x14ac:dyDescent="0.25">
      <c r="B726502" s="78"/>
      <c r="C726502" s="77"/>
    </row>
    <row r="726503" spans="2:3" x14ac:dyDescent="0.25">
      <c r="B726503" s="78"/>
      <c r="C726503" s="77"/>
    </row>
    <row r="726504" spans="2:3" x14ac:dyDescent="0.25">
      <c r="B726504" s="78"/>
      <c r="C726504" s="77"/>
    </row>
    <row r="726505" spans="2:3" x14ac:dyDescent="0.25">
      <c r="B726505" s="78"/>
      <c r="C726505" s="77"/>
    </row>
    <row r="726506" spans="2:3" x14ac:dyDescent="0.25">
      <c r="B726506" s="78"/>
      <c r="C726506" s="77"/>
    </row>
    <row r="726507" spans="2:3" x14ac:dyDescent="0.25">
      <c r="B726507" s="78"/>
      <c r="C726507" s="77"/>
    </row>
    <row r="726508" spans="2:3" x14ac:dyDescent="0.25">
      <c r="B726508" s="78"/>
      <c r="C726508" s="77"/>
    </row>
    <row r="726618" spans="2:3" x14ac:dyDescent="0.25">
      <c r="B726618" s="78"/>
      <c r="C726618" s="77"/>
    </row>
    <row r="726619" spans="2:3" x14ac:dyDescent="0.25">
      <c r="B726619" s="78"/>
      <c r="C726619" s="77"/>
    </row>
    <row r="726620" spans="2:3" x14ac:dyDescent="0.25">
      <c r="B726620" s="78"/>
      <c r="C726620" s="77"/>
    </row>
    <row r="726621" spans="2:3" x14ac:dyDescent="0.25">
      <c r="B726621" s="78"/>
      <c r="C726621" s="77"/>
    </row>
    <row r="726622" spans="2:3" x14ac:dyDescent="0.25">
      <c r="B726622" s="78"/>
      <c r="C726622" s="77"/>
    </row>
    <row r="726623" spans="2:3" x14ac:dyDescent="0.25">
      <c r="B726623" s="78"/>
      <c r="C726623" s="77"/>
    </row>
    <row r="726624" spans="2:3" x14ac:dyDescent="0.25">
      <c r="B726624" s="78"/>
      <c r="C726624" s="77"/>
    </row>
    <row r="726625" spans="2:3" x14ac:dyDescent="0.25">
      <c r="B726625" s="78"/>
      <c r="C726625" s="77"/>
    </row>
    <row r="726626" spans="2:3" x14ac:dyDescent="0.25">
      <c r="B726626" s="78"/>
      <c r="C726626" s="77"/>
    </row>
    <row r="726627" spans="2:3" x14ac:dyDescent="0.25">
      <c r="B726627" s="78"/>
      <c r="C726627" s="77"/>
    </row>
    <row r="726628" spans="2:3" x14ac:dyDescent="0.25">
      <c r="B726628" s="78"/>
      <c r="C726628" s="77"/>
    </row>
    <row r="726629" spans="2:3" x14ac:dyDescent="0.25">
      <c r="B726629" s="78"/>
      <c r="C726629" s="77"/>
    </row>
    <row r="726630" spans="2:3" x14ac:dyDescent="0.25">
      <c r="B726630" s="78"/>
      <c r="C726630" s="77"/>
    </row>
    <row r="726740" spans="2:3" x14ac:dyDescent="0.25">
      <c r="B726740" s="78"/>
      <c r="C726740" s="77"/>
    </row>
    <row r="726741" spans="2:3" x14ac:dyDescent="0.25">
      <c r="B726741" s="78"/>
      <c r="C726741" s="77"/>
    </row>
    <row r="726742" spans="2:3" x14ac:dyDescent="0.25">
      <c r="B726742" s="78"/>
      <c r="C726742" s="77"/>
    </row>
    <row r="726743" spans="2:3" x14ac:dyDescent="0.25">
      <c r="B726743" s="78"/>
      <c r="C726743" s="77"/>
    </row>
    <row r="726744" spans="2:3" x14ac:dyDescent="0.25">
      <c r="B726744" s="78"/>
      <c r="C726744" s="77"/>
    </row>
    <row r="726745" spans="2:3" x14ac:dyDescent="0.25">
      <c r="B726745" s="78"/>
      <c r="C726745" s="77"/>
    </row>
    <row r="726746" spans="2:3" x14ac:dyDescent="0.25">
      <c r="B726746" s="78"/>
      <c r="C726746" s="77"/>
    </row>
    <row r="726747" spans="2:3" x14ac:dyDescent="0.25">
      <c r="B726747" s="78"/>
      <c r="C726747" s="77"/>
    </row>
    <row r="726748" spans="2:3" x14ac:dyDescent="0.25">
      <c r="B726748" s="78"/>
      <c r="C726748" s="77"/>
    </row>
    <row r="726749" spans="2:3" x14ac:dyDescent="0.25">
      <c r="B726749" s="78"/>
      <c r="C726749" s="77"/>
    </row>
    <row r="726750" spans="2:3" x14ac:dyDescent="0.25">
      <c r="B726750" s="78"/>
      <c r="C726750" s="77"/>
    </row>
    <row r="726751" spans="2:3" x14ac:dyDescent="0.25">
      <c r="B726751" s="78"/>
      <c r="C726751" s="77"/>
    </row>
    <row r="726752" spans="2:3" x14ac:dyDescent="0.25">
      <c r="B726752" s="78"/>
      <c r="C726752" s="77"/>
    </row>
    <row r="726862" spans="2:3" x14ac:dyDescent="0.25">
      <c r="B726862" s="78"/>
      <c r="C726862" s="77"/>
    </row>
    <row r="726863" spans="2:3" x14ac:dyDescent="0.25">
      <c r="B726863" s="78"/>
      <c r="C726863" s="77"/>
    </row>
    <row r="726864" spans="2:3" x14ac:dyDescent="0.25">
      <c r="B726864" s="78"/>
      <c r="C726864" s="77"/>
    </row>
    <row r="726865" spans="2:3" x14ac:dyDescent="0.25">
      <c r="B726865" s="78"/>
      <c r="C726865" s="77"/>
    </row>
    <row r="726866" spans="2:3" x14ac:dyDescent="0.25">
      <c r="B726866" s="78"/>
      <c r="C726866" s="77"/>
    </row>
    <row r="726867" spans="2:3" x14ac:dyDescent="0.25">
      <c r="B726867" s="78"/>
      <c r="C726867" s="77"/>
    </row>
    <row r="726868" spans="2:3" x14ac:dyDescent="0.25">
      <c r="B726868" s="78"/>
      <c r="C726868" s="77"/>
    </row>
    <row r="726869" spans="2:3" x14ac:dyDescent="0.25">
      <c r="B726869" s="78"/>
      <c r="C726869" s="77"/>
    </row>
    <row r="726870" spans="2:3" x14ac:dyDescent="0.25">
      <c r="B726870" s="78"/>
      <c r="C726870" s="77"/>
    </row>
    <row r="726871" spans="2:3" x14ac:dyDescent="0.25">
      <c r="B726871" s="78"/>
      <c r="C726871" s="77"/>
    </row>
    <row r="726872" spans="2:3" x14ac:dyDescent="0.25">
      <c r="B726872" s="78"/>
      <c r="C726872" s="77"/>
    </row>
    <row r="726873" spans="2:3" x14ac:dyDescent="0.25">
      <c r="B726873" s="78"/>
      <c r="C726873" s="77"/>
    </row>
    <row r="726874" spans="2:3" x14ac:dyDescent="0.25">
      <c r="B726874" s="78"/>
      <c r="C726874" s="77"/>
    </row>
    <row r="726984" spans="2:3" x14ac:dyDescent="0.25">
      <c r="B726984" s="78"/>
      <c r="C726984" s="77"/>
    </row>
    <row r="726985" spans="2:3" x14ac:dyDescent="0.25">
      <c r="B726985" s="78"/>
      <c r="C726985" s="77"/>
    </row>
    <row r="726986" spans="2:3" x14ac:dyDescent="0.25">
      <c r="B726986" s="78"/>
      <c r="C726986" s="77"/>
    </row>
    <row r="726987" spans="2:3" x14ac:dyDescent="0.25">
      <c r="B726987" s="78"/>
      <c r="C726987" s="77"/>
    </row>
    <row r="726988" spans="2:3" x14ac:dyDescent="0.25">
      <c r="B726988" s="78"/>
      <c r="C726988" s="77"/>
    </row>
    <row r="726989" spans="2:3" x14ac:dyDescent="0.25">
      <c r="B726989" s="78"/>
      <c r="C726989" s="77"/>
    </row>
    <row r="726990" spans="2:3" x14ac:dyDescent="0.25">
      <c r="B726990" s="78"/>
      <c r="C726990" s="77"/>
    </row>
    <row r="726991" spans="2:3" x14ac:dyDescent="0.25">
      <c r="B726991" s="78"/>
      <c r="C726991" s="77"/>
    </row>
    <row r="726992" spans="2:3" x14ac:dyDescent="0.25">
      <c r="B726992" s="78"/>
      <c r="C726992" s="77"/>
    </row>
    <row r="726993" spans="2:3" x14ac:dyDescent="0.25">
      <c r="B726993" s="78"/>
      <c r="C726993" s="77"/>
    </row>
    <row r="726994" spans="2:3" x14ac:dyDescent="0.25">
      <c r="B726994" s="78"/>
      <c r="C726994" s="77"/>
    </row>
    <row r="726995" spans="2:3" x14ac:dyDescent="0.25">
      <c r="B726995" s="78"/>
      <c r="C726995" s="77"/>
    </row>
    <row r="726996" spans="2:3" x14ac:dyDescent="0.25">
      <c r="B726996" s="78"/>
      <c r="C726996" s="77"/>
    </row>
    <row r="727106" spans="2:3" x14ac:dyDescent="0.25">
      <c r="B727106" s="78"/>
      <c r="C727106" s="77"/>
    </row>
    <row r="727107" spans="2:3" x14ac:dyDescent="0.25">
      <c r="B727107" s="78"/>
      <c r="C727107" s="77"/>
    </row>
    <row r="727108" spans="2:3" x14ac:dyDescent="0.25">
      <c r="B727108" s="78"/>
      <c r="C727108" s="77"/>
    </row>
    <row r="727109" spans="2:3" x14ac:dyDescent="0.25">
      <c r="B727109" s="78"/>
      <c r="C727109" s="77"/>
    </row>
    <row r="727110" spans="2:3" x14ac:dyDescent="0.25">
      <c r="B727110" s="78"/>
      <c r="C727110" s="77"/>
    </row>
    <row r="727111" spans="2:3" x14ac:dyDescent="0.25">
      <c r="B727111" s="78"/>
      <c r="C727111" s="77"/>
    </row>
    <row r="727112" spans="2:3" x14ac:dyDescent="0.25">
      <c r="B727112" s="78"/>
      <c r="C727112" s="77"/>
    </row>
    <row r="727113" spans="2:3" x14ac:dyDescent="0.25">
      <c r="B727113" s="78"/>
      <c r="C727113" s="77"/>
    </row>
    <row r="727114" spans="2:3" x14ac:dyDescent="0.25">
      <c r="B727114" s="78"/>
      <c r="C727114" s="77"/>
    </row>
    <row r="727115" spans="2:3" x14ac:dyDescent="0.25">
      <c r="B727115" s="78"/>
      <c r="C727115" s="77"/>
    </row>
    <row r="727116" spans="2:3" x14ac:dyDescent="0.25">
      <c r="B727116" s="78"/>
      <c r="C727116" s="77"/>
    </row>
    <row r="727117" spans="2:3" x14ac:dyDescent="0.25">
      <c r="B727117" s="78"/>
      <c r="C727117" s="77"/>
    </row>
    <row r="727118" spans="2:3" x14ac:dyDescent="0.25">
      <c r="B727118" s="78"/>
      <c r="C727118" s="77"/>
    </row>
    <row r="727228" spans="2:3" x14ac:dyDescent="0.25">
      <c r="B727228" s="78"/>
      <c r="C727228" s="77"/>
    </row>
    <row r="727229" spans="2:3" x14ac:dyDescent="0.25">
      <c r="B727229" s="78"/>
      <c r="C727229" s="77"/>
    </row>
    <row r="727230" spans="2:3" x14ac:dyDescent="0.25">
      <c r="B727230" s="78"/>
      <c r="C727230" s="77"/>
    </row>
    <row r="727231" spans="2:3" x14ac:dyDescent="0.25">
      <c r="B727231" s="78"/>
      <c r="C727231" s="77"/>
    </row>
    <row r="727232" spans="2:3" x14ac:dyDescent="0.25">
      <c r="B727232" s="78"/>
      <c r="C727232" s="77"/>
    </row>
    <row r="727233" spans="2:3" x14ac:dyDescent="0.25">
      <c r="B727233" s="78"/>
      <c r="C727233" s="77"/>
    </row>
    <row r="727234" spans="2:3" x14ac:dyDescent="0.25">
      <c r="B727234" s="78"/>
      <c r="C727234" s="77"/>
    </row>
    <row r="727235" spans="2:3" x14ac:dyDescent="0.25">
      <c r="B727235" s="78"/>
      <c r="C727235" s="77"/>
    </row>
    <row r="727236" spans="2:3" x14ac:dyDescent="0.25">
      <c r="B727236" s="78"/>
      <c r="C727236" s="77"/>
    </row>
    <row r="727237" spans="2:3" x14ac:dyDescent="0.25">
      <c r="B727237" s="78"/>
      <c r="C727237" s="77"/>
    </row>
    <row r="727238" spans="2:3" x14ac:dyDescent="0.25">
      <c r="B727238" s="78"/>
      <c r="C727238" s="77"/>
    </row>
    <row r="727239" spans="2:3" x14ac:dyDescent="0.25">
      <c r="B727239" s="78"/>
      <c r="C727239" s="77"/>
    </row>
    <row r="727240" spans="2:3" x14ac:dyDescent="0.25">
      <c r="B727240" s="78"/>
      <c r="C727240" s="77"/>
    </row>
    <row r="727350" spans="2:3" x14ac:dyDescent="0.25">
      <c r="B727350" s="78"/>
      <c r="C727350" s="77"/>
    </row>
    <row r="727351" spans="2:3" x14ac:dyDescent="0.25">
      <c r="B727351" s="78"/>
      <c r="C727351" s="77"/>
    </row>
    <row r="727352" spans="2:3" x14ac:dyDescent="0.25">
      <c r="B727352" s="78"/>
      <c r="C727352" s="77"/>
    </row>
    <row r="727353" spans="2:3" x14ac:dyDescent="0.25">
      <c r="B727353" s="78"/>
      <c r="C727353" s="77"/>
    </row>
    <row r="727354" spans="2:3" x14ac:dyDescent="0.25">
      <c r="B727354" s="78"/>
      <c r="C727354" s="77"/>
    </row>
    <row r="727355" spans="2:3" x14ac:dyDescent="0.25">
      <c r="B727355" s="78"/>
      <c r="C727355" s="77"/>
    </row>
    <row r="727356" spans="2:3" x14ac:dyDescent="0.25">
      <c r="B727356" s="78"/>
      <c r="C727356" s="77"/>
    </row>
    <row r="727357" spans="2:3" x14ac:dyDescent="0.25">
      <c r="B727357" s="78"/>
      <c r="C727357" s="77"/>
    </row>
    <row r="727358" spans="2:3" x14ac:dyDescent="0.25">
      <c r="B727358" s="78"/>
      <c r="C727358" s="77"/>
    </row>
    <row r="727359" spans="2:3" x14ac:dyDescent="0.25">
      <c r="B727359" s="78"/>
      <c r="C727359" s="77"/>
    </row>
    <row r="727360" spans="2:3" x14ac:dyDescent="0.25">
      <c r="B727360" s="78"/>
      <c r="C727360" s="77"/>
    </row>
    <row r="727361" spans="2:3" x14ac:dyDescent="0.25">
      <c r="B727361" s="78"/>
      <c r="C727361" s="77"/>
    </row>
    <row r="727362" spans="2:3" x14ac:dyDescent="0.25">
      <c r="B727362" s="78"/>
      <c r="C727362" s="77"/>
    </row>
    <row r="727472" spans="2:3" x14ac:dyDescent="0.25">
      <c r="B727472" s="78"/>
      <c r="C727472" s="77"/>
    </row>
    <row r="727473" spans="2:3" x14ac:dyDescent="0.25">
      <c r="B727473" s="78"/>
      <c r="C727473" s="77"/>
    </row>
    <row r="727474" spans="2:3" x14ac:dyDescent="0.25">
      <c r="B727474" s="78"/>
      <c r="C727474" s="77"/>
    </row>
    <row r="727475" spans="2:3" x14ac:dyDescent="0.25">
      <c r="B727475" s="78"/>
      <c r="C727475" s="77"/>
    </row>
    <row r="727476" spans="2:3" x14ac:dyDescent="0.25">
      <c r="B727476" s="78"/>
      <c r="C727476" s="77"/>
    </row>
    <row r="727477" spans="2:3" x14ac:dyDescent="0.25">
      <c r="B727477" s="78"/>
      <c r="C727477" s="77"/>
    </row>
    <row r="727478" spans="2:3" x14ac:dyDescent="0.25">
      <c r="B727478" s="78"/>
      <c r="C727478" s="77"/>
    </row>
    <row r="727479" spans="2:3" x14ac:dyDescent="0.25">
      <c r="B727479" s="78"/>
      <c r="C727479" s="77"/>
    </row>
    <row r="727480" spans="2:3" x14ac:dyDescent="0.25">
      <c r="B727480" s="78"/>
      <c r="C727480" s="77"/>
    </row>
    <row r="727481" spans="2:3" x14ac:dyDescent="0.25">
      <c r="B727481" s="78"/>
      <c r="C727481" s="77"/>
    </row>
    <row r="727482" spans="2:3" x14ac:dyDescent="0.25">
      <c r="B727482" s="78"/>
      <c r="C727482" s="77"/>
    </row>
    <row r="727483" spans="2:3" x14ac:dyDescent="0.25">
      <c r="B727483" s="78"/>
      <c r="C727483" s="77"/>
    </row>
    <row r="727484" spans="2:3" x14ac:dyDescent="0.25">
      <c r="B727484" s="78"/>
      <c r="C727484" s="77"/>
    </row>
    <row r="727594" spans="2:3" x14ac:dyDescent="0.25">
      <c r="B727594" s="78"/>
      <c r="C727594" s="77"/>
    </row>
    <row r="727595" spans="2:3" x14ac:dyDescent="0.25">
      <c r="B727595" s="78"/>
      <c r="C727595" s="77"/>
    </row>
    <row r="727596" spans="2:3" x14ac:dyDescent="0.25">
      <c r="B727596" s="78"/>
      <c r="C727596" s="77"/>
    </row>
    <row r="727597" spans="2:3" x14ac:dyDescent="0.25">
      <c r="B727597" s="78"/>
      <c r="C727597" s="77"/>
    </row>
    <row r="727598" spans="2:3" x14ac:dyDescent="0.25">
      <c r="B727598" s="78"/>
      <c r="C727598" s="77"/>
    </row>
    <row r="727599" spans="2:3" x14ac:dyDescent="0.25">
      <c r="B727599" s="78"/>
      <c r="C727599" s="77"/>
    </row>
    <row r="727600" spans="2:3" x14ac:dyDescent="0.25">
      <c r="B727600" s="78"/>
      <c r="C727600" s="77"/>
    </row>
    <row r="727601" spans="2:3" x14ac:dyDescent="0.25">
      <c r="B727601" s="78"/>
      <c r="C727601" s="77"/>
    </row>
    <row r="727602" spans="2:3" x14ac:dyDescent="0.25">
      <c r="B727602" s="78"/>
      <c r="C727602" s="77"/>
    </row>
    <row r="727603" spans="2:3" x14ac:dyDescent="0.25">
      <c r="B727603" s="78"/>
      <c r="C727603" s="77"/>
    </row>
    <row r="727604" spans="2:3" x14ac:dyDescent="0.25">
      <c r="B727604" s="78"/>
      <c r="C727604" s="77"/>
    </row>
    <row r="727605" spans="2:3" x14ac:dyDescent="0.25">
      <c r="B727605" s="78"/>
      <c r="C727605" s="77"/>
    </row>
    <row r="727606" spans="2:3" x14ac:dyDescent="0.25">
      <c r="B727606" s="78"/>
      <c r="C727606" s="77"/>
    </row>
    <row r="727716" spans="2:3" x14ac:dyDescent="0.25">
      <c r="B727716" s="78"/>
      <c r="C727716" s="77"/>
    </row>
    <row r="727717" spans="2:3" x14ac:dyDescent="0.25">
      <c r="B727717" s="78"/>
      <c r="C727717" s="77"/>
    </row>
    <row r="727718" spans="2:3" x14ac:dyDescent="0.25">
      <c r="B727718" s="78"/>
      <c r="C727718" s="77"/>
    </row>
    <row r="727719" spans="2:3" x14ac:dyDescent="0.25">
      <c r="B727719" s="78"/>
      <c r="C727719" s="77"/>
    </row>
    <row r="727720" spans="2:3" x14ac:dyDescent="0.25">
      <c r="B727720" s="78"/>
      <c r="C727720" s="77"/>
    </row>
    <row r="727721" spans="2:3" x14ac:dyDescent="0.25">
      <c r="B727721" s="78"/>
      <c r="C727721" s="77"/>
    </row>
    <row r="727722" spans="2:3" x14ac:dyDescent="0.25">
      <c r="B727722" s="78"/>
      <c r="C727722" s="77"/>
    </row>
    <row r="727723" spans="2:3" x14ac:dyDescent="0.25">
      <c r="B727723" s="78"/>
      <c r="C727723" s="77"/>
    </row>
    <row r="727724" spans="2:3" x14ac:dyDescent="0.25">
      <c r="B727724" s="78"/>
      <c r="C727724" s="77"/>
    </row>
    <row r="727725" spans="2:3" x14ac:dyDescent="0.25">
      <c r="B727725" s="78"/>
      <c r="C727725" s="77"/>
    </row>
    <row r="727726" spans="2:3" x14ac:dyDescent="0.25">
      <c r="B727726" s="78"/>
      <c r="C727726" s="77"/>
    </row>
    <row r="727727" spans="2:3" x14ac:dyDescent="0.25">
      <c r="B727727" s="78"/>
      <c r="C727727" s="77"/>
    </row>
    <row r="727728" spans="2:3" x14ac:dyDescent="0.25">
      <c r="B727728" s="78"/>
      <c r="C727728" s="77"/>
    </row>
    <row r="727838" spans="2:3" x14ac:dyDescent="0.25">
      <c r="B727838" s="78"/>
      <c r="C727838" s="77"/>
    </row>
    <row r="727839" spans="2:3" x14ac:dyDescent="0.25">
      <c r="B727839" s="78"/>
      <c r="C727839" s="77"/>
    </row>
    <row r="727840" spans="2:3" x14ac:dyDescent="0.25">
      <c r="B727840" s="78"/>
      <c r="C727840" s="77"/>
    </row>
    <row r="727841" spans="2:3" x14ac:dyDescent="0.25">
      <c r="B727841" s="78"/>
      <c r="C727841" s="77"/>
    </row>
    <row r="727842" spans="2:3" x14ac:dyDescent="0.25">
      <c r="B727842" s="78"/>
      <c r="C727842" s="77"/>
    </row>
    <row r="727843" spans="2:3" x14ac:dyDescent="0.25">
      <c r="B727843" s="78"/>
      <c r="C727843" s="77"/>
    </row>
    <row r="727844" spans="2:3" x14ac:dyDescent="0.25">
      <c r="B727844" s="78"/>
      <c r="C727844" s="77"/>
    </row>
    <row r="727845" spans="2:3" x14ac:dyDescent="0.25">
      <c r="B727845" s="78"/>
      <c r="C727845" s="77"/>
    </row>
    <row r="727846" spans="2:3" x14ac:dyDescent="0.25">
      <c r="B727846" s="78"/>
      <c r="C727846" s="77"/>
    </row>
    <row r="727847" spans="2:3" x14ac:dyDescent="0.25">
      <c r="B727847" s="78"/>
      <c r="C727847" s="77"/>
    </row>
    <row r="727848" spans="2:3" x14ac:dyDescent="0.25">
      <c r="B727848" s="78"/>
      <c r="C727848" s="77"/>
    </row>
    <row r="727849" spans="2:3" x14ac:dyDescent="0.25">
      <c r="B727849" s="78"/>
      <c r="C727849" s="77"/>
    </row>
    <row r="727850" spans="2:3" x14ac:dyDescent="0.25">
      <c r="B727850" s="78"/>
      <c r="C727850" s="77"/>
    </row>
    <row r="727960" spans="2:3" x14ac:dyDescent="0.25">
      <c r="B727960" s="78"/>
      <c r="C727960" s="77"/>
    </row>
    <row r="727961" spans="2:3" x14ac:dyDescent="0.25">
      <c r="B727961" s="78"/>
      <c r="C727961" s="77"/>
    </row>
    <row r="727962" spans="2:3" x14ac:dyDescent="0.25">
      <c r="B727962" s="78"/>
      <c r="C727962" s="77"/>
    </row>
    <row r="727963" spans="2:3" x14ac:dyDescent="0.25">
      <c r="B727963" s="78"/>
      <c r="C727963" s="77"/>
    </row>
    <row r="727964" spans="2:3" x14ac:dyDescent="0.25">
      <c r="B727964" s="78"/>
      <c r="C727964" s="77"/>
    </row>
    <row r="727965" spans="2:3" x14ac:dyDescent="0.25">
      <c r="B727965" s="78"/>
      <c r="C727965" s="77"/>
    </row>
    <row r="727966" spans="2:3" x14ac:dyDescent="0.25">
      <c r="B727966" s="78"/>
      <c r="C727966" s="77"/>
    </row>
    <row r="727967" spans="2:3" x14ac:dyDescent="0.25">
      <c r="B727967" s="78"/>
      <c r="C727967" s="77"/>
    </row>
    <row r="727968" spans="2:3" x14ac:dyDescent="0.25">
      <c r="B727968" s="78"/>
      <c r="C727968" s="77"/>
    </row>
    <row r="727969" spans="2:3" x14ac:dyDescent="0.25">
      <c r="B727969" s="78"/>
      <c r="C727969" s="77"/>
    </row>
    <row r="727970" spans="2:3" x14ac:dyDescent="0.25">
      <c r="B727970" s="78"/>
      <c r="C727970" s="77"/>
    </row>
    <row r="727971" spans="2:3" x14ac:dyDescent="0.25">
      <c r="B727971" s="78"/>
      <c r="C727971" s="77"/>
    </row>
    <row r="727972" spans="2:3" x14ac:dyDescent="0.25">
      <c r="B727972" s="78"/>
      <c r="C727972" s="77"/>
    </row>
    <row r="728082" spans="2:3" x14ac:dyDescent="0.25">
      <c r="B728082" s="78"/>
      <c r="C728082" s="77"/>
    </row>
    <row r="728083" spans="2:3" x14ac:dyDescent="0.25">
      <c r="B728083" s="78"/>
      <c r="C728083" s="77"/>
    </row>
    <row r="728084" spans="2:3" x14ac:dyDescent="0.25">
      <c r="B728084" s="78"/>
      <c r="C728084" s="77"/>
    </row>
    <row r="728085" spans="2:3" x14ac:dyDescent="0.25">
      <c r="B728085" s="78"/>
      <c r="C728085" s="77"/>
    </row>
    <row r="728086" spans="2:3" x14ac:dyDescent="0.25">
      <c r="B728086" s="78"/>
      <c r="C728086" s="77"/>
    </row>
    <row r="728087" spans="2:3" x14ac:dyDescent="0.25">
      <c r="B728087" s="78"/>
      <c r="C728087" s="77"/>
    </row>
    <row r="728088" spans="2:3" x14ac:dyDescent="0.25">
      <c r="B728088" s="78"/>
      <c r="C728088" s="77"/>
    </row>
    <row r="728089" spans="2:3" x14ac:dyDescent="0.25">
      <c r="B728089" s="78"/>
      <c r="C728089" s="77"/>
    </row>
    <row r="728090" spans="2:3" x14ac:dyDescent="0.25">
      <c r="B728090" s="78"/>
      <c r="C728090" s="77"/>
    </row>
    <row r="728091" spans="2:3" x14ac:dyDescent="0.25">
      <c r="B728091" s="78"/>
      <c r="C728091" s="77"/>
    </row>
    <row r="728092" spans="2:3" x14ac:dyDescent="0.25">
      <c r="B728092" s="78"/>
      <c r="C728092" s="77"/>
    </row>
    <row r="728093" spans="2:3" x14ac:dyDescent="0.25">
      <c r="B728093" s="78"/>
      <c r="C728093" s="77"/>
    </row>
    <row r="728094" spans="2:3" x14ac:dyDescent="0.25">
      <c r="B728094" s="78"/>
      <c r="C728094" s="77"/>
    </row>
    <row r="728204" spans="2:3" x14ac:dyDescent="0.25">
      <c r="B728204" s="78"/>
      <c r="C728204" s="77"/>
    </row>
    <row r="728205" spans="2:3" x14ac:dyDescent="0.25">
      <c r="B728205" s="78"/>
      <c r="C728205" s="77"/>
    </row>
    <row r="728206" spans="2:3" x14ac:dyDescent="0.25">
      <c r="B728206" s="78"/>
      <c r="C728206" s="77"/>
    </row>
    <row r="728207" spans="2:3" x14ac:dyDescent="0.25">
      <c r="B728207" s="78"/>
      <c r="C728207" s="77"/>
    </row>
    <row r="728208" spans="2:3" x14ac:dyDescent="0.25">
      <c r="B728208" s="78"/>
      <c r="C728208" s="77"/>
    </row>
    <row r="728209" spans="2:3" x14ac:dyDescent="0.25">
      <c r="B728209" s="78"/>
      <c r="C728209" s="77"/>
    </row>
    <row r="728210" spans="2:3" x14ac:dyDescent="0.25">
      <c r="B728210" s="78"/>
      <c r="C728210" s="77"/>
    </row>
    <row r="728211" spans="2:3" x14ac:dyDescent="0.25">
      <c r="B728211" s="78"/>
      <c r="C728211" s="77"/>
    </row>
    <row r="728212" spans="2:3" x14ac:dyDescent="0.25">
      <c r="B728212" s="78"/>
      <c r="C728212" s="77"/>
    </row>
    <row r="728213" spans="2:3" x14ac:dyDescent="0.25">
      <c r="B728213" s="78"/>
      <c r="C728213" s="77"/>
    </row>
    <row r="728214" spans="2:3" x14ac:dyDescent="0.25">
      <c r="B728214" s="78"/>
      <c r="C728214" s="77"/>
    </row>
    <row r="728215" spans="2:3" x14ac:dyDescent="0.25">
      <c r="B728215" s="78"/>
      <c r="C728215" s="77"/>
    </row>
    <row r="728216" spans="2:3" x14ac:dyDescent="0.25">
      <c r="B728216" s="78"/>
      <c r="C728216" s="77"/>
    </row>
    <row r="728326" spans="2:3" x14ac:dyDescent="0.25">
      <c r="B728326" s="78"/>
      <c r="C728326" s="77"/>
    </row>
    <row r="728327" spans="2:3" x14ac:dyDescent="0.25">
      <c r="B728327" s="78"/>
      <c r="C728327" s="77"/>
    </row>
    <row r="728328" spans="2:3" x14ac:dyDescent="0.25">
      <c r="B728328" s="78"/>
      <c r="C728328" s="77"/>
    </row>
    <row r="728329" spans="2:3" x14ac:dyDescent="0.25">
      <c r="B728329" s="78"/>
      <c r="C728329" s="77"/>
    </row>
    <row r="728330" spans="2:3" x14ac:dyDescent="0.25">
      <c r="B728330" s="78"/>
      <c r="C728330" s="77"/>
    </row>
    <row r="728331" spans="2:3" x14ac:dyDescent="0.25">
      <c r="B728331" s="78"/>
      <c r="C728331" s="77"/>
    </row>
    <row r="728332" spans="2:3" x14ac:dyDescent="0.25">
      <c r="B728332" s="78"/>
      <c r="C728332" s="77"/>
    </row>
    <row r="728333" spans="2:3" x14ac:dyDescent="0.25">
      <c r="B728333" s="78"/>
      <c r="C728333" s="77"/>
    </row>
    <row r="728334" spans="2:3" x14ac:dyDescent="0.25">
      <c r="B728334" s="78"/>
      <c r="C728334" s="77"/>
    </row>
    <row r="728335" spans="2:3" x14ac:dyDescent="0.25">
      <c r="B728335" s="78"/>
      <c r="C728335" s="77"/>
    </row>
    <row r="728336" spans="2:3" x14ac:dyDescent="0.25">
      <c r="B728336" s="78"/>
      <c r="C728336" s="77"/>
    </row>
    <row r="728337" spans="2:3" x14ac:dyDescent="0.25">
      <c r="B728337" s="78"/>
      <c r="C728337" s="77"/>
    </row>
    <row r="728338" spans="2:3" x14ac:dyDescent="0.25">
      <c r="B728338" s="78"/>
      <c r="C728338" s="77"/>
    </row>
    <row r="728448" spans="2:3" x14ac:dyDescent="0.25">
      <c r="B728448" s="78"/>
      <c r="C728448" s="77"/>
    </row>
    <row r="728449" spans="2:3" x14ac:dyDescent="0.25">
      <c r="B728449" s="78"/>
      <c r="C728449" s="77"/>
    </row>
    <row r="728450" spans="2:3" x14ac:dyDescent="0.25">
      <c r="B728450" s="78"/>
      <c r="C728450" s="77"/>
    </row>
    <row r="728451" spans="2:3" x14ac:dyDescent="0.25">
      <c r="B728451" s="78"/>
      <c r="C728451" s="77"/>
    </row>
    <row r="728452" spans="2:3" x14ac:dyDescent="0.25">
      <c r="B728452" s="78"/>
      <c r="C728452" s="77"/>
    </row>
    <row r="728453" spans="2:3" x14ac:dyDescent="0.25">
      <c r="B728453" s="78"/>
      <c r="C728453" s="77"/>
    </row>
    <row r="728454" spans="2:3" x14ac:dyDescent="0.25">
      <c r="B728454" s="78"/>
      <c r="C728454" s="77"/>
    </row>
    <row r="728455" spans="2:3" x14ac:dyDescent="0.25">
      <c r="B728455" s="78"/>
      <c r="C728455" s="77"/>
    </row>
    <row r="728456" spans="2:3" x14ac:dyDescent="0.25">
      <c r="B728456" s="78"/>
      <c r="C728456" s="77"/>
    </row>
    <row r="728457" spans="2:3" x14ac:dyDescent="0.25">
      <c r="B728457" s="78"/>
      <c r="C728457" s="77"/>
    </row>
    <row r="728458" spans="2:3" x14ac:dyDescent="0.25">
      <c r="B728458" s="78"/>
      <c r="C728458" s="77"/>
    </row>
    <row r="728459" spans="2:3" x14ac:dyDescent="0.25">
      <c r="B728459" s="78"/>
      <c r="C728459" s="77"/>
    </row>
    <row r="728460" spans="2:3" x14ac:dyDescent="0.25">
      <c r="B728460" s="78"/>
      <c r="C728460" s="77"/>
    </row>
    <row r="728570" spans="2:3" x14ac:dyDescent="0.25">
      <c r="B728570" s="78"/>
      <c r="C728570" s="77"/>
    </row>
    <row r="728571" spans="2:3" x14ac:dyDescent="0.25">
      <c r="B728571" s="78"/>
      <c r="C728571" s="77"/>
    </row>
    <row r="728572" spans="2:3" x14ac:dyDescent="0.25">
      <c r="B728572" s="78"/>
      <c r="C728572" s="77"/>
    </row>
    <row r="728573" spans="2:3" x14ac:dyDescent="0.25">
      <c r="B728573" s="78"/>
      <c r="C728573" s="77"/>
    </row>
    <row r="728574" spans="2:3" x14ac:dyDescent="0.25">
      <c r="B728574" s="78"/>
      <c r="C728574" s="77"/>
    </row>
    <row r="728575" spans="2:3" x14ac:dyDescent="0.25">
      <c r="B728575" s="78"/>
      <c r="C728575" s="77"/>
    </row>
    <row r="728576" spans="2:3" x14ac:dyDescent="0.25">
      <c r="B728576" s="78"/>
      <c r="C728576" s="77"/>
    </row>
    <row r="728577" spans="2:3" x14ac:dyDescent="0.25">
      <c r="B728577" s="78"/>
      <c r="C728577" s="77"/>
    </row>
    <row r="728578" spans="2:3" x14ac:dyDescent="0.25">
      <c r="B728578" s="78"/>
      <c r="C728578" s="77"/>
    </row>
    <row r="728579" spans="2:3" x14ac:dyDescent="0.25">
      <c r="B728579" s="78"/>
      <c r="C728579" s="77"/>
    </row>
    <row r="728580" spans="2:3" x14ac:dyDescent="0.25">
      <c r="B728580" s="78"/>
      <c r="C728580" s="77"/>
    </row>
    <row r="728581" spans="2:3" x14ac:dyDescent="0.25">
      <c r="B728581" s="78"/>
      <c r="C728581" s="77"/>
    </row>
    <row r="728582" spans="2:3" x14ac:dyDescent="0.25">
      <c r="B728582" s="78"/>
      <c r="C728582" s="77"/>
    </row>
    <row r="728692" spans="2:3" x14ac:dyDescent="0.25">
      <c r="B728692" s="78"/>
      <c r="C728692" s="77"/>
    </row>
    <row r="728693" spans="2:3" x14ac:dyDescent="0.25">
      <c r="B728693" s="78"/>
      <c r="C728693" s="77"/>
    </row>
    <row r="728694" spans="2:3" x14ac:dyDescent="0.25">
      <c r="B728694" s="78"/>
      <c r="C728694" s="77"/>
    </row>
    <row r="728695" spans="2:3" x14ac:dyDescent="0.25">
      <c r="B728695" s="78"/>
      <c r="C728695" s="77"/>
    </row>
    <row r="728696" spans="2:3" x14ac:dyDescent="0.25">
      <c r="B728696" s="78"/>
      <c r="C728696" s="77"/>
    </row>
    <row r="728697" spans="2:3" x14ac:dyDescent="0.25">
      <c r="B728697" s="78"/>
      <c r="C728697" s="77"/>
    </row>
    <row r="728698" spans="2:3" x14ac:dyDescent="0.25">
      <c r="B728698" s="78"/>
      <c r="C728698" s="77"/>
    </row>
    <row r="728699" spans="2:3" x14ac:dyDescent="0.25">
      <c r="B728699" s="78"/>
      <c r="C728699" s="77"/>
    </row>
    <row r="728700" spans="2:3" x14ac:dyDescent="0.25">
      <c r="B728700" s="78"/>
      <c r="C728700" s="77"/>
    </row>
    <row r="728701" spans="2:3" x14ac:dyDescent="0.25">
      <c r="B728701" s="78"/>
      <c r="C728701" s="77"/>
    </row>
    <row r="728702" spans="2:3" x14ac:dyDescent="0.25">
      <c r="B728702" s="78"/>
      <c r="C728702" s="77"/>
    </row>
    <row r="728703" spans="2:3" x14ac:dyDescent="0.25">
      <c r="B728703" s="78"/>
      <c r="C728703" s="77"/>
    </row>
    <row r="728704" spans="2:3" x14ac:dyDescent="0.25">
      <c r="B728704" s="78"/>
      <c r="C728704" s="77"/>
    </row>
    <row r="728814" spans="2:3" x14ac:dyDescent="0.25">
      <c r="B728814" s="78"/>
      <c r="C728814" s="77"/>
    </row>
    <row r="728815" spans="2:3" x14ac:dyDescent="0.25">
      <c r="B728815" s="78"/>
      <c r="C728815" s="77"/>
    </row>
    <row r="728816" spans="2:3" x14ac:dyDescent="0.25">
      <c r="B728816" s="78"/>
      <c r="C728816" s="77"/>
    </row>
    <row r="728817" spans="2:3" x14ac:dyDescent="0.25">
      <c r="B728817" s="78"/>
      <c r="C728817" s="77"/>
    </row>
    <row r="728818" spans="2:3" x14ac:dyDescent="0.25">
      <c r="B728818" s="78"/>
      <c r="C728818" s="77"/>
    </row>
    <row r="728819" spans="2:3" x14ac:dyDescent="0.25">
      <c r="B728819" s="78"/>
      <c r="C728819" s="77"/>
    </row>
    <row r="728820" spans="2:3" x14ac:dyDescent="0.25">
      <c r="B728820" s="78"/>
      <c r="C728820" s="77"/>
    </row>
    <row r="728821" spans="2:3" x14ac:dyDescent="0.25">
      <c r="B728821" s="78"/>
      <c r="C728821" s="77"/>
    </row>
    <row r="728822" spans="2:3" x14ac:dyDescent="0.25">
      <c r="B728822" s="78"/>
      <c r="C728822" s="77"/>
    </row>
    <row r="728823" spans="2:3" x14ac:dyDescent="0.25">
      <c r="B728823" s="78"/>
      <c r="C728823" s="77"/>
    </row>
    <row r="728824" spans="2:3" x14ac:dyDescent="0.25">
      <c r="B728824" s="78"/>
      <c r="C728824" s="77"/>
    </row>
    <row r="728825" spans="2:3" x14ac:dyDescent="0.25">
      <c r="B728825" s="78"/>
      <c r="C728825" s="77"/>
    </row>
    <row r="728826" spans="2:3" x14ac:dyDescent="0.25">
      <c r="B728826" s="78"/>
      <c r="C728826" s="77"/>
    </row>
    <row r="728936" spans="2:3" x14ac:dyDescent="0.25">
      <c r="B728936" s="78"/>
      <c r="C728936" s="77"/>
    </row>
    <row r="728937" spans="2:3" x14ac:dyDescent="0.25">
      <c r="B728937" s="78"/>
      <c r="C728937" s="77"/>
    </row>
    <row r="728938" spans="2:3" x14ac:dyDescent="0.25">
      <c r="B728938" s="78"/>
      <c r="C728938" s="77"/>
    </row>
    <row r="728939" spans="2:3" x14ac:dyDescent="0.25">
      <c r="B728939" s="78"/>
      <c r="C728939" s="77"/>
    </row>
    <row r="728940" spans="2:3" x14ac:dyDescent="0.25">
      <c r="B728940" s="78"/>
      <c r="C728940" s="77"/>
    </row>
    <row r="728941" spans="2:3" x14ac:dyDescent="0.25">
      <c r="B728941" s="78"/>
      <c r="C728941" s="77"/>
    </row>
    <row r="728942" spans="2:3" x14ac:dyDescent="0.25">
      <c r="B728942" s="78"/>
      <c r="C728942" s="77"/>
    </row>
    <row r="728943" spans="2:3" x14ac:dyDescent="0.25">
      <c r="B728943" s="78"/>
      <c r="C728943" s="77"/>
    </row>
    <row r="728944" spans="2:3" x14ac:dyDescent="0.25">
      <c r="B728944" s="78"/>
      <c r="C728944" s="77"/>
    </row>
    <row r="728945" spans="2:3" x14ac:dyDescent="0.25">
      <c r="B728945" s="78"/>
      <c r="C728945" s="77"/>
    </row>
    <row r="728946" spans="2:3" x14ac:dyDescent="0.25">
      <c r="B728946" s="78"/>
      <c r="C728946" s="77"/>
    </row>
    <row r="728947" spans="2:3" x14ac:dyDescent="0.25">
      <c r="B728947" s="78"/>
      <c r="C728947" s="77"/>
    </row>
    <row r="728948" spans="2:3" x14ac:dyDescent="0.25">
      <c r="B728948" s="78"/>
      <c r="C728948" s="77"/>
    </row>
    <row r="729058" spans="2:3" x14ac:dyDescent="0.25">
      <c r="B729058" s="78"/>
      <c r="C729058" s="77"/>
    </row>
    <row r="729059" spans="2:3" x14ac:dyDescent="0.25">
      <c r="B729059" s="78"/>
      <c r="C729059" s="77"/>
    </row>
    <row r="729060" spans="2:3" x14ac:dyDescent="0.25">
      <c r="B729060" s="78"/>
      <c r="C729060" s="77"/>
    </row>
    <row r="729061" spans="2:3" x14ac:dyDescent="0.25">
      <c r="B729061" s="78"/>
      <c r="C729061" s="77"/>
    </row>
    <row r="729062" spans="2:3" x14ac:dyDescent="0.25">
      <c r="B729062" s="78"/>
      <c r="C729062" s="77"/>
    </row>
    <row r="729063" spans="2:3" x14ac:dyDescent="0.25">
      <c r="B729063" s="78"/>
      <c r="C729063" s="77"/>
    </row>
    <row r="729064" spans="2:3" x14ac:dyDescent="0.25">
      <c r="B729064" s="78"/>
      <c r="C729064" s="77"/>
    </row>
    <row r="729065" spans="2:3" x14ac:dyDescent="0.25">
      <c r="B729065" s="78"/>
      <c r="C729065" s="77"/>
    </row>
    <row r="729066" spans="2:3" x14ac:dyDescent="0.25">
      <c r="B729066" s="78"/>
      <c r="C729066" s="77"/>
    </row>
    <row r="729067" spans="2:3" x14ac:dyDescent="0.25">
      <c r="B729067" s="78"/>
      <c r="C729067" s="77"/>
    </row>
    <row r="729068" spans="2:3" x14ac:dyDescent="0.25">
      <c r="B729068" s="78"/>
      <c r="C729068" s="77"/>
    </row>
    <row r="729069" spans="2:3" x14ac:dyDescent="0.25">
      <c r="B729069" s="78"/>
      <c r="C729069" s="77"/>
    </row>
    <row r="729070" spans="2:3" x14ac:dyDescent="0.25">
      <c r="B729070" s="78"/>
      <c r="C729070" s="77"/>
    </row>
    <row r="729180" spans="2:3" x14ac:dyDescent="0.25">
      <c r="B729180" s="78"/>
      <c r="C729180" s="77"/>
    </row>
    <row r="729181" spans="2:3" x14ac:dyDescent="0.25">
      <c r="B729181" s="78"/>
      <c r="C729181" s="77"/>
    </row>
    <row r="729182" spans="2:3" x14ac:dyDescent="0.25">
      <c r="B729182" s="78"/>
      <c r="C729182" s="77"/>
    </row>
    <row r="729183" spans="2:3" x14ac:dyDescent="0.25">
      <c r="B729183" s="78"/>
      <c r="C729183" s="77"/>
    </row>
    <row r="729184" spans="2:3" x14ac:dyDescent="0.25">
      <c r="B729184" s="78"/>
      <c r="C729184" s="77"/>
    </row>
    <row r="729185" spans="2:3" x14ac:dyDescent="0.25">
      <c r="B729185" s="78"/>
      <c r="C729185" s="77"/>
    </row>
    <row r="729186" spans="2:3" x14ac:dyDescent="0.25">
      <c r="B729186" s="78"/>
      <c r="C729186" s="77"/>
    </row>
    <row r="729187" spans="2:3" x14ac:dyDescent="0.25">
      <c r="B729187" s="78"/>
      <c r="C729187" s="77"/>
    </row>
    <row r="729188" spans="2:3" x14ac:dyDescent="0.25">
      <c r="B729188" s="78"/>
      <c r="C729188" s="77"/>
    </row>
    <row r="729189" spans="2:3" x14ac:dyDescent="0.25">
      <c r="B729189" s="78"/>
      <c r="C729189" s="77"/>
    </row>
    <row r="729190" spans="2:3" x14ac:dyDescent="0.25">
      <c r="B729190" s="78"/>
      <c r="C729190" s="77"/>
    </row>
    <row r="729191" spans="2:3" x14ac:dyDescent="0.25">
      <c r="B729191" s="78"/>
      <c r="C729191" s="77"/>
    </row>
    <row r="729192" spans="2:3" x14ac:dyDescent="0.25">
      <c r="B729192" s="78"/>
      <c r="C729192" s="77"/>
    </row>
    <row r="729302" spans="2:3" x14ac:dyDescent="0.25">
      <c r="B729302" s="78"/>
      <c r="C729302" s="77"/>
    </row>
    <row r="729303" spans="2:3" x14ac:dyDescent="0.25">
      <c r="B729303" s="78"/>
      <c r="C729303" s="77"/>
    </row>
    <row r="729304" spans="2:3" x14ac:dyDescent="0.25">
      <c r="B729304" s="78"/>
      <c r="C729304" s="77"/>
    </row>
    <row r="729305" spans="2:3" x14ac:dyDescent="0.25">
      <c r="B729305" s="78"/>
      <c r="C729305" s="77"/>
    </row>
    <row r="729306" spans="2:3" x14ac:dyDescent="0.25">
      <c r="B729306" s="78"/>
      <c r="C729306" s="77"/>
    </row>
    <row r="729307" spans="2:3" x14ac:dyDescent="0.25">
      <c r="B729307" s="78"/>
      <c r="C729307" s="77"/>
    </row>
    <row r="729308" spans="2:3" x14ac:dyDescent="0.25">
      <c r="B729308" s="78"/>
      <c r="C729308" s="77"/>
    </row>
    <row r="729309" spans="2:3" x14ac:dyDescent="0.25">
      <c r="B729309" s="78"/>
      <c r="C729309" s="77"/>
    </row>
    <row r="729310" spans="2:3" x14ac:dyDescent="0.25">
      <c r="B729310" s="78"/>
      <c r="C729310" s="77"/>
    </row>
    <row r="729311" spans="2:3" x14ac:dyDescent="0.25">
      <c r="B729311" s="78"/>
      <c r="C729311" s="77"/>
    </row>
    <row r="729312" spans="2:3" x14ac:dyDescent="0.25">
      <c r="B729312" s="78"/>
      <c r="C729312" s="77"/>
    </row>
    <row r="729313" spans="2:3" x14ac:dyDescent="0.25">
      <c r="B729313" s="78"/>
      <c r="C729313" s="77"/>
    </row>
    <row r="729314" spans="2:3" x14ac:dyDescent="0.25">
      <c r="B729314" s="78"/>
      <c r="C729314" s="77"/>
    </row>
    <row r="729424" spans="2:3" x14ac:dyDescent="0.25">
      <c r="B729424" s="78"/>
      <c r="C729424" s="77"/>
    </row>
    <row r="729425" spans="2:3" x14ac:dyDescent="0.25">
      <c r="B729425" s="78"/>
      <c r="C729425" s="77"/>
    </row>
    <row r="729426" spans="2:3" x14ac:dyDescent="0.25">
      <c r="B729426" s="78"/>
      <c r="C729426" s="77"/>
    </row>
    <row r="729427" spans="2:3" x14ac:dyDescent="0.25">
      <c r="B729427" s="78"/>
      <c r="C729427" s="77"/>
    </row>
    <row r="729428" spans="2:3" x14ac:dyDescent="0.25">
      <c r="B729428" s="78"/>
      <c r="C729428" s="77"/>
    </row>
    <row r="729429" spans="2:3" x14ac:dyDescent="0.25">
      <c r="B729429" s="78"/>
      <c r="C729429" s="77"/>
    </row>
    <row r="729430" spans="2:3" x14ac:dyDescent="0.25">
      <c r="B729430" s="78"/>
      <c r="C729430" s="77"/>
    </row>
    <row r="729431" spans="2:3" x14ac:dyDescent="0.25">
      <c r="B729431" s="78"/>
      <c r="C729431" s="77"/>
    </row>
    <row r="729432" spans="2:3" x14ac:dyDescent="0.25">
      <c r="B729432" s="78"/>
      <c r="C729432" s="77"/>
    </row>
    <row r="729433" spans="2:3" x14ac:dyDescent="0.25">
      <c r="B729433" s="78"/>
      <c r="C729433" s="77"/>
    </row>
    <row r="729434" spans="2:3" x14ac:dyDescent="0.25">
      <c r="B729434" s="78"/>
      <c r="C729434" s="77"/>
    </row>
    <row r="729435" spans="2:3" x14ac:dyDescent="0.25">
      <c r="B729435" s="78"/>
      <c r="C729435" s="77"/>
    </row>
    <row r="729436" spans="2:3" x14ac:dyDescent="0.25">
      <c r="B729436" s="78"/>
      <c r="C729436" s="77"/>
    </row>
    <row r="729546" spans="2:3" x14ac:dyDescent="0.25">
      <c r="B729546" s="78"/>
      <c r="C729546" s="77"/>
    </row>
    <row r="729547" spans="2:3" x14ac:dyDescent="0.25">
      <c r="B729547" s="78"/>
      <c r="C729547" s="77"/>
    </row>
    <row r="729548" spans="2:3" x14ac:dyDescent="0.25">
      <c r="B729548" s="78"/>
      <c r="C729548" s="77"/>
    </row>
    <row r="729549" spans="2:3" x14ac:dyDescent="0.25">
      <c r="B729549" s="78"/>
      <c r="C729549" s="77"/>
    </row>
    <row r="729550" spans="2:3" x14ac:dyDescent="0.25">
      <c r="B729550" s="78"/>
      <c r="C729550" s="77"/>
    </row>
    <row r="729551" spans="2:3" x14ac:dyDescent="0.25">
      <c r="B729551" s="78"/>
      <c r="C729551" s="77"/>
    </row>
    <row r="729552" spans="2:3" x14ac:dyDescent="0.25">
      <c r="B729552" s="78"/>
      <c r="C729552" s="77"/>
    </row>
    <row r="729553" spans="2:3" x14ac:dyDescent="0.25">
      <c r="B729553" s="78"/>
      <c r="C729553" s="77"/>
    </row>
    <row r="729554" spans="2:3" x14ac:dyDescent="0.25">
      <c r="B729554" s="78"/>
      <c r="C729554" s="77"/>
    </row>
    <row r="729555" spans="2:3" x14ac:dyDescent="0.25">
      <c r="B729555" s="78"/>
      <c r="C729555" s="77"/>
    </row>
    <row r="729556" spans="2:3" x14ac:dyDescent="0.25">
      <c r="B729556" s="78"/>
      <c r="C729556" s="77"/>
    </row>
    <row r="729557" spans="2:3" x14ac:dyDescent="0.25">
      <c r="B729557" s="78"/>
      <c r="C729557" s="77"/>
    </row>
    <row r="729558" spans="2:3" x14ac:dyDescent="0.25">
      <c r="B729558" s="78"/>
      <c r="C729558" s="77"/>
    </row>
    <row r="729668" spans="2:3" x14ac:dyDescent="0.25">
      <c r="B729668" s="78"/>
      <c r="C729668" s="77"/>
    </row>
    <row r="729669" spans="2:3" x14ac:dyDescent="0.25">
      <c r="B729669" s="78"/>
      <c r="C729669" s="77"/>
    </row>
    <row r="729670" spans="2:3" x14ac:dyDescent="0.25">
      <c r="B729670" s="78"/>
      <c r="C729670" s="77"/>
    </row>
    <row r="729671" spans="2:3" x14ac:dyDescent="0.25">
      <c r="B729671" s="78"/>
      <c r="C729671" s="77"/>
    </row>
    <row r="729672" spans="2:3" x14ac:dyDescent="0.25">
      <c r="B729672" s="78"/>
      <c r="C729672" s="77"/>
    </row>
    <row r="729673" spans="2:3" x14ac:dyDescent="0.25">
      <c r="B729673" s="78"/>
      <c r="C729673" s="77"/>
    </row>
    <row r="729674" spans="2:3" x14ac:dyDescent="0.25">
      <c r="B729674" s="78"/>
      <c r="C729674" s="77"/>
    </row>
    <row r="729675" spans="2:3" x14ac:dyDescent="0.25">
      <c r="B729675" s="78"/>
      <c r="C729675" s="77"/>
    </row>
    <row r="729676" spans="2:3" x14ac:dyDescent="0.25">
      <c r="B729676" s="78"/>
      <c r="C729676" s="77"/>
    </row>
    <row r="729677" spans="2:3" x14ac:dyDescent="0.25">
      <c r="B729677" s="78"/>
      <c r="C729677" s="77"/>
    </row>
    <row r="729678" spans="2:3" x14ac:dyDescent="0.25">
      <c r="B729678" s="78"/>
      <c r="C729678" s="77"/>
    </row>
    <row r="729679" spans="2:3" x14ac:dyDescent="0.25">
      <c r="B729679" s="78"/>
      <c r="C729679" s="77"/>
    </row>
    <row r="729680" spans="2:3" x14ac:dyDescent="0.25">
      <c r="B729680" s="78"/>
      <c r="C729680" s="77"/>
    </row>
    <row r="729790" spans="2:3" x14ac:dyDescent="0.25">
      <c r="B729790" s="78"/>
      <c r="C729790" s="77"/>
    </row>
    <row r="729791" spans="2:3" x14ac:dyDescent="0.25">
      <c r="B729791" s="78"/>
      <c r="C729791" s="77"/>
    </row>
    <row r="729792" spans="2:3" x14ac:dyDescent="0.25">
      <c r="B729792" s="78"/>
      <c r="C729792" s="77"/>
    </row>
    <row r="729793" spans="2:3" x14ac:dyDescent="0.25">
      <c r="B729793" s="78"/>
      <c r="C729793" s="77"/>
    </row>
    <row r="729794" spans="2:3" x14ac:dyDescent="0.25">
      <c r="B729794" s="78"/>
      <c r="C729794" s="77"/>
    </row>
    <row r="729795" spans="2:3" x14ac:dyDescent="0.25">
      <c r="B729795" s="78"/>
      <c r="C729795" s="77"/>
    </row>
    <row r="729796" spans="2:3" x14ac:dyDescent="0.25">
      <c r="B729796" s="78"/>
      <c r="C729796" s="77"/>
    </row>
    <row r="729797" spans="2:3" x14ac:dyDescent="0.25">
      <c r="B729797" s="78"/>
      <c r="C729797" s="77"/>
    </row>
    <row r="729798" spans="2:3" x14ac:dyDescent="0.25">
      <c r="B729798" s="78"/>
      <c r="C729798" s="77"/>
    </row>
    <row r="729799" spans="2:3" x14ac:dyDescent="0.25">
      <c r="B729799" s="78"/>
      <c r="C729799" s="77"/>
    </row>
    <row r="729800" spans="2:3" x14ac:dyDescent="0.25">
      <c r="B729800" s="78"/>
      <c r="C729800" s="77"/>
    </row>
    <row r="729801" spans="2:3" x14ac:dyDescent="0.25">
      <c r="B729801" s="78"/>
      <c r="C729801" s="77"/>
    </row>
    <row r="729802" spans="2:3" x14ac:dyDescent="0.25">
      <c r="B729802" s="78"/>
      <c r="C729802" s="77"/>
    </row>
    <row r="729912" spans="2:3" x14ac:dyDescent="0.25">
      <c r="B729912" s="78"/>
      <c r="C729912" s="77"/>
    </row>
    <row r="729913" spans="2:3" x14ac:dyDescent="0.25">
      <c r="B729913" s="78"/>
      <c r="C729913" s="77"/>
    </row>
    <row r="729914" spans="2:3" x14ac:dyDescent="0.25">
      <c r="B729914" s="78"/>
      <c r="C729914" s="77"/>
    </row>
    <row r="729915" spans="2:3" x14ac:dyDescent="0.25">
      <c r="B729915" s="78"/>
      <c r="C729915" s="77"/>
    </row>
    <row r="729916" spans="2:3" x14ac:dyDescent="0.25">
      <c r="B729916" s="78"/>
      <c r="C729916" s="77"/>
    </row>
    <row r="729917" spans="2:3" x14ac:dyDescent="0.25">
      <c r="B729917" s="78"/>
      <c r="C729917" s="77"/>
    </row>
    <row r="729918" spans="2:3" x14ac:dyDescent="0.25">
      <c r="B729918" s="78"/>
      <c r="C729918" s="77"/>
    </row>
    <row r="729919" spans="2:3" x14ac:dyDescent="0.25">
      <c r="B729919" s="78"/>
      <c r="C729919" s="77"/>
    </row>
    <row r="729920" spans="2:3" x14ac:dyDescent="0.25">
      <c r="B729920" s="78"/>
      <c r="C729920" s="77"/>
    </row>
    <row r="729921" spans="2:3" x14ac:dyDescent="0.25">
      <c r="B729921" s="78"/>
      <c r="C729921" s="77"/>
    </row>
    <row r="729922" spans="2:3" x14ac:dyDescent="0.25">
      <c r="B729922" s="78"/>
      <c r="C729922" s="77"/>
    </row>
    <row r="729923" spans="2:3" x14ac:dyDescent="0.25">
      <c r="B729923" s="78"/>
      <c r="C729923" s="77"/>
    </row>
    <row r="729924" spans="2:3" x14ac:dyDescent="0.25">
      <c r="B729924" s="78"/>
      <c r="C729924" s="77"/>
    </row>
    <row r="730034" spans="2:3" x14ac:dyDescent="0.25">
      <c r="B730034" s="78"/>
      <c r="C730034" s="77"/>
    </row>
    <row r="730035" spans="2:3" x14ac:dyDescent="0.25">
      <c r="B730035" s="78"/>
      <c r="C730035" s="77"/>
    </row>
    <row r="730036" spans="2:3" x14ac:dyDescent="0.25">
      <c r="B730036" s="78"/>
      <c r="C730036" s="77"/>
    </row>
    <row r="730037" spans="2:3" x14ac:dyDescent="0.25">
      <c r="B730037" s="78"/>
      <c r="C730037" s="77"/>
    </row>
    <row r="730038" spans="2:3" x14ac:dyDescent="0.25">
      <c r="B730038" s="78"/>
      <c r="C730038" s="77"/>
    </row>
    <row r="730039" spans="2:3" x14ac:dyDescent="0.25">
      <c r="B730039" s="78"/>
      <c r="C730039" s="77"/>
    </row>
    <row r="730040" spans="2:3" x14ac:dyDescent="0.25">
      <c r="B730040" s="78"/>
      <c r="C730040" s="77"/>
    </row>
    <row r="730041" spans="2:3" x14ac:dyDescent="0.25">
      <c r="B730041" s="78"/>
      <c r="C730041" s="77"/>
    </row>
    <row r="730042" spans="2:3" x14ac:dyDescent="0.25">
      <c r="B730042" s="78"/>
      <c r="C730042" s="77"/>
    </row>
    <row r="730043" spans="2:3" x14ac:dyDescent="0.25">
      <c r="B730043" s="78"/>
      <c r="C730043" s="77"/>
    </row>
    <row r="730044" spans="2:3" x14ac:dyDescent="0.25">
      <c r="B730044" s="78"/>
      <c r="C730044" s="77"/>
    </row>
    <row r="730045" spans="2:3" x14ac:dyDescent="0.25">
      <c r="B730045" s="78"/>
      <c r="C730045" s="77"/>
    </row>
    <row r="730046" spans="2:3" x14ac:dyDescent="0.25">
      <c r="B730046" s="78"/>
      <c r="C730046" s="77"/>
    </row>
    <row r="730156" spans="2:3" x14ac:dyDescent="0.25">
      <c r="B730156" s="78"/>
      <c r="C730156" s="77"/>
    </row>
    <row r="730157" spans="2:3" x14ac:dyDescent="0.25">
      <c r="B730157" s="78"/>
      <c r="C730157" s="77"/>
    </row>
    <row r="730158" spans="2:3" x14ac:dyDescent="0.25">
      <c r="B730158" s="78"/>
      <c r="C730158" s="77"/>
    </row>
    <row r="730159" spans="2:3" x14ac:dyDescent="0.25">
      <c r="B730159" s="78"/>
      <c r="C730159" s="77"/>
    </row>
    <row r="730160" spans="2:3" x14ac:dyDescent="0.25">
      <c r="B730160" s="78"/>
      <c r="C730160" s="77"/>
    </row>
    <row r="730161" spans="2:3" x14ac:dyDescent="0.25">
      <c r="B730161" s="78"/>
      <c r="C730161" s="77"/>
    </row>
    <row r="730162" spans="2:3" x14ac:dyDescent="0.25">
      <c r="B730162" s="78"/>
      <c r="C730162" s="77"/>
    </row>
    <row r="730163" spans="2:3" x14ac:dyDescent="0.25">
      <c r="B730163" s="78"/>
      <c r="C730163" s="77"/>
    </row>
    <row r="730164" spans="2:3" x14ac:dyDescent="0.25">
      <c r="B730164" s="78"/>
      <c r="C730164" s="77"/>
    </row>
    <row r="730165" spans="2:3" x14ac:dyDescent="0.25">
      <c r="B730165" s="78"/>
      <c r="C730165" s="77"/>
    </row>
    <row r="730166" spans="2:3" x14ac:dyDescent="0.25">
      <c r="B730166" s="78"/>
      <c r="C730166" s="77"/>
    </row>
    <row r="730167" spans="2:3" x14ac:dyDescent="0.25">
      <c r="B730167" s="78"/>
      <c r="C730167" s="77"/>
    </row>
    <row r="730168" spans="2:3" x14ac:dyDescent="0.25">
      <c r="B730168" s="78"/>
      <c r="C730168" s="77"/>
    </row>
    <row r="730278" spans="2:3" x14ac:dyDescent="0.25">
      <c r="B730278" s="78"/>
      <c r="C730278" s="77"/>
    </row>
    <row r="730279" spans="2:3" x14ac:dyDescent="0.25">
      <c r="B730279" s="78"/>
      <c r="C730279" s="77"/>
    </row>
    <row r="730280" spans="2:3" x14ac:dyDescent="0.25">
      <c r="B730280" s="78"/>
      <c r="C730280" s="77"/>
    </row>
    <row r="730281" spans="2:3" x14ac:dyDescent="0.25">
      <c r="B730281" s="78"/>
      <c r="C730281" s="77"/>
    </row>
    <row r="730282" spans="2:3" x14ac:dyDescent="0.25">
      <c r="B730282" s="78"/>
      <c r="C730282" s="77"/>
    </row>
    <row r="730283" spans="2:3" x14ac:dyDescent="0.25">
      <c r="B730283" s="78"/>
      <c r="C730283" s="77"/>
    </row>
    <row r="730284" spans="2:3" x14ac:dyDescent="0.25">
      <c r="B730284" s="78"/>
      <c r="C730284" s="77"/>
    </row>
    <row r="730285" spans="2:3" x14ac:dyDescent="0.25">
      <c r="B730285" s="78"/>
      <c r="C730285" s="77"/>
    </row>
    <row r="730286" spans="2:3" x14ac:dyDescent="0.25">
      <c r="B730286" s="78"/>
      <c r="C730286" s="77"/>
    </row>
    <row r="730287" spans="2:3" x14ac:dyDescent="0.25">
      <c r="B730287" s="78"/>
      <c r="C730287" s="77"/>
    </row>
    <row r="730288" spans="2:3" x14ac:dyDescent="0.25">
      <c r="B730288" s="78"/>
      <c r="C730288" s="77"/>
    </row>
    <row r="730289" spans="2:3" x14ac:dyDescent="0.25">
      <c r="B730289" s="78"/>
      <c r="C730289" s="77"/>
    </row>
    <row r="730290" spans="2:3" x14ac:dyDescent="0.25">
      <c r="B730290" s="78"/>
      <c r="C730290" s="77"/>
    </row>
    <row r="730400" spans="2:3" x14ac:dyDescent="0.25">
      <c r="B730400" s="78"/>
      <c r="C730400" s="77"/>
    </row>
    <row r="730401" spans="2:3" x14ac:dyDescent="0.25">
      <c r="B730401" s="78"/>
      <c r="C730401" s="77"/>
    </row>
    <row r="730402" spans="2:3" x14ac:dyDescent="0.25">
      <c r="B730402" s="78"/>
      <c r="C730402" s="77"/>
    </row>
    <row r="730403" spans="2:3" x14ac:dyDescent="0.25">
      <c r="B730403" s="78"/>
      <c r="C730403" s="77"/>
    </row>
    <row r="730404" spans="2:3" x14ac:dyDescent="0.25">
      <c r="B730404" s="78"/>
      <c r="C730404" s="77"/>
    </row>
    <row r="730405" spans="2:3" x14ac:dyDescent="0.25">
      <c r="B730405" s="78"/>
      <c r="C730405" s="77"/>
    </row>
    <row r="730406" spans="2:3" x14ac:dyDescent="0.25">
      <c r="B730406" s="78"/>
      <c r="C730406" s="77"/>
    </row>
    <row r="730407" spans="2:3" x14ac:dyDescent="0.25">
      <c r="B730407" s="78"/>
      <c r="C730407" s="77"/>
    </row>
    <row r="730408" spans="2:3" x14ac:dyDescent="0.25">
      <c r="B730408" s="78"/>
      <c r="C730408" s="77"/>
    </row>
    <row r="730409" spans="2:3" x14ac:dyDescent="0.25">
      <c r="B730409" s="78"/>
      <c r="C730409" s="77"/>
    </row>
    <row r="730410" spans="2:3" x14ac:dyDescent="0.25">
      <c r="B730410" s="78"/>
      <c r="C730410" s="77"/>
    </row>
    <row r="730411" spans="2:3" x14ac:dyDescent="0.25">
      <c r="B730411" s="78"/>
      <c r="C730411" s="77"/>
    </row>
    <row r="730412" spans="2:3" x14ac:dyDescent="0.25">
      <c r="B730412" s="78"/>
      <c r="C730412" s="77"/>
    </row>
    <row r="730522" spans="2:3" x14ac:dyDescent="0.25">
      <c r="B730522" s="78"/>
      <c r="C730522" s="77"/>
    </row>
    <row r="730523" spans="2:3" x14ac:dyDescent="0.25">
      <c r="B730523" s="78"/>
      <c r="C730523" s="77"/>
    </row>
    <row r="730524" spans="2:3" x14ac:dyDescent="0.25">
      <c r="B730524" s="78"/>
      <c r="C730524" s="77"/>
    </row>
    <row r="730525" spans="2:3" x14ac:dyDescent="0.25">
      <c r="B730525" s="78"/>
      <c r="C730525" s="77"/>
    </row>
    <row r="730526" spans="2:3" x14ac:dyDescent="0.25">
      <c r="B730526" s="78"/>
      <c r="C730526" s="77"/>
    </row>
    <row r="730527" spans="2:3" x14ac:dyDescent="0.25">
      <c r="B730527" s="78"/>
      <c r="C730527" s="77"/>
    </row>
    <row r="730528" spans="2:3" x14ac:dyDescent="0.25">
      <c r="B730528" s="78"/>
      <c r="C730528" s="77"/>
    </row>
    <row r="730529" spans="2:3" x14ac:dyDescent="0.25">
      <c r="B730529" s="78"/>
      <c r="C730529" s="77"/>
    </row>
    <row r="730530" spans="2:3" x14ac:dyDescent="0.25">
      <c r="B730530" s="78"/>
      <c r="C730530" s="77"/>
    </row>
    <row r="730531" spans="2:3" x14ac:dyDescent="0.25">
      <c r="B730531" s="78"/>
      <c r="C730531" s="77"/>
    </row>
    <row r="730532" spans="2:3" x14ac:dyDescent="0.25">
      <c r="B730532" s="78"/>
      <c r="C730532" s="77"/>
    </row>
    <row r="730533" spans="2:3" x14ac:dyDescent="0.25">
      <c r="B730533" s="78"/>
      <c r="C730533" s="77"/>
    </row>
    <row r="730534" spans="2:3" x14ac:dyDescent="0.25">
      <c r="B730534" s="78"/>
      <c r="C730534" s="77"/>
    </row>
    <row r="730644" spans="2:3" x14ac:dyDescent="0.25">
      <c r="B730644" s="78"/>
      <c r="C730644" s="77"/>
    </row>
    <row r="730645" spans="2:3" x14ac:dyDescent="0.25">
      <c r="B730645" s="78"/>
      <c r="C730645" s="77"/>
    </row>
    <row r="730646" spans="2:3" x14ac:dyDescent="0.25">
      <c r="B730646" s="78"/>
      <c r="C730646" s="77"/>
    </row>
    <row r="730647" spans="2:3" x14ac:dyDescent="0.25">
      <c r="B730647" s="78"/>
      <c r="C730647" s="77"/>
    </row>
    <row r="730648" spans="2:3" x14ac:dyDescent="0.25">
      <c r="B730648" s="78"/>
      <c r="C730648" s="77"/>
    </row>
    <row r="730649" spans="2:3" x14ac:dyDescent="0.25">
      <c r="B730649" s="78"/>
      <c r="C730649" s="77"/>
    </row>
    <row r="730650" spans="2:3" x14ac:dyDescent="0.25">
      <c r="B730650" s="78"/>
      <c r="C730650" s="77"/>
    </row>
    <row r="730651" spans="2:3" x14ac:dyDescent="0.25">
      <c r="B730651" s="78"/>
      <c r="C730651" s="77"/>
    </row>
    <row r="730652" spans="2:3" x14ac:dyDescent="0.25">
      <c r="B730652" s="78"/>
      <c r="C730652" s="77"/>
    </row>
    <row r="730653" spans="2:3" x14ac:dyDescent="0.25">
      <c r="B730653" s="78"/>
      <c r="C730653" s="77"/>
    </row>
    <row r="730654" spans="2:3" x14ac:dyDescent="0.25">
      <c r="B730654" s="78"/>
      <c r="C730654" s="77"/>
    </row>
    <row r="730655" spans="2:3" x14ac:dyDescent="0.25">
      <c r="B730655" s="78"/>
      <c r="C730655" s="77"/>
    </row>
    <row r="730656" spans="2:3" x14ac:dyDescent="0.25">
      <c r="B730656" s="78"/>
      <c r="C730656" s="77"/>
    </row>
    <row r="730766" spans="2:3" x14ac:dyDescent="0.25">
      <c r="B730766" s="78"/>
      <c r="C730766" s="77"/>
    </row>
    <row r="730767" spans="2:3" x14ac:dyDescent="0.25">
      <c r="B730767" s="78"/>
      <c r="C730767" s="77"/>
    </row>
    <row r="730768" spans="2:3" x14ac:dyDescent="0.25">
      <c r="B730768" s="78"/>
      <c r="C730768" s="77"/>
    </row>
    <row r="730769" spans="2:3" x14ac:dyDescent="0.25">
      <c r="B730769" s="78"/>
      <c r="C730769" s="77"/>
    </row>
    <row r="730770" spans="2:3" x14ac:dyDescent="0.25">
      <c r="B730770" s="78"/>
      <c r="C730770" s="77"/>
    </row>
    <row r="730771" spans="2:3" x14ac:dyDescent="0.25">
      <c r="B730771" s="78"/>
      <c r="C730771" s="77"/>
    </row>
    <row r="730772" spans="2:3" x14ac:dyDescent="0.25">
      <c r="B730772" s="78"/>
      <c r="C730772" s="77"/>
    </row>
    <row r="730773" spans="2:3" x14ac:dyDescent="0.25">
      <c r="B730773" s="78"/>
      <c r="C730773" s="77"/>
    </row>
    <row r="730774" spans="2:3" x14ac:dyDescent="0.25">
      <c r="B730774" s="78"/>
      <c r="C730774" s="77"/>
    </row>
    <row r="730775" spans="2:3" x14ac:dyDescent="0.25">
      <c r="B730775" s="78"/>
      <c r="C730775" s="77"/>
    </row>
    <row r="730776" spans="2:3" x14ac:dyDescent="0.25">
      <c r="B730776" s="78"/>
      <c r="C730776" s="77"/>
    </row>
    <row r="730777" spans="2:3" x14ac:dyDescent="0.25">
      <c r="B730777" s="78"/>
      <c r="C730777" s="77"/>
    </row>
    <row r="730778" spans="2:3" x14ac:dyDescent="0.25">
      <c r="B730778" s="78"/>
      <c r="C730778" s="77"/>
    </row>
    <row r="730888" spans="2:3" x14ac:dyDescent="0.25">
      <c r="B730888" s="78"/>
      <c r="C730888" s="77"/>
    </row>
    <row r="730889" spans="2:3" x14ac:dyDescent="0.25">
      <c r="B730889" s="78"/>
      <c r="C730889" s="77"/>
    </row>
    <row r="730890" spans="2:3" x14ac:dyDescent="0.25">
      <c r="B730890" s="78"/>
      <c r="C730890" s="77"/>
    </row>
    <row r="730891" spans="2:3" x14ac:dyDescent="0.25">
      <c r="B730891" s="78"/>
      <c r="C730891" s="77"/>
    </row>
    <row r="730892" spans="2:3" x14ac:dyDescent="0.25">
      <c r="B730892" s="78"/>
      <c r="C730892" s="77"/>
    </row>
    <row r="730893" spans="2:3" x14ac:dyDescent="0.25">
      <c r="B730893" s="78"/>
      <c r="C730893" s="77"/>
    </row>
    <row r="730894" spans="2:3" x14ac:dyDescent="0.25">
      <c r="B730894" s="78"/>
      <c r="C730894" s="77"/>
    </row>
    <row r="730895" spans="2:3" x14ac:dyDescent="0.25">
      <c r="B730895" s="78"/>
      <c r="C730895" s="77"/>
    </row>
    <row r="730896" spans="2:3" x14ac:dyDescent="0.25">
      <c r="B730896" s="78"/>
      <c r="C730896" s="77"/>
    </row>
    <row r="730897" spans="2:3" x14ac:dyDescent="0.25">
      <c r="B730897" s="78"/>
      <c r="C730897" s="77"/>
    </row>
    <row r="730898" spans="2:3" x14ac:dyDescent="0.25">
      <c r="B730898" s="78"/>
      <c r="C730898" s="77"/>
    </row>
    <row r="730899" spans="2:3" x14ac:dyDescent="0.25">
      <c r="B730899" s="78"/>
      <c r="C730899" s="77"/>
    </row>
    <row r="730900" spans="2:3" x14ac:dyDescent="0.25">
      <c r="B730900" s="78"/>
      <c r="C730900" s="77"/>
    </row>
    <row r="731010" spans="2:3" x14ac:dyDescent="0.25">
      <c r="B731010" s="78"/>
      <c r="C731010" s="77"/>
    </row>
    <row r="731011" spans="2:3" x14ac:dyDescent="0.25">
      <c r="B731011" s="78"/>
      <c r="C731011" s="77"/>
    </row>
    <row r="731012" spans="2:3" x14ac:dyDescent="0.25">
      <c r="B731012" s="78"/>
      <c r="C731012" s="77"/>
    </row>
    <row r="731013" spans="2:3" x14ac:dyDescent="0.25">
      <c r="B731013" s="78"/>
      <c r="C731013" s="77"/>
    </row>
    <row r="731014" spans="2:3" x14ac:dyDescent="0.25">
      <c r="B731014" s="78"/>
      <c r="C731014" s="77"/>
    </row>
    <row r="731015" spans="2:3" x14ac:dyDescent="0.25">
      <c r="B731015" s="78"/>
      <c r="C731015" s="77"/>
    </row>
    <row r="731016" spans="2:3" x14ac:dyDescent="0.25">
      <c r="B731016" s="78"/>
      <c r="C731016" s="77"/>
    </row>
    <row r="731017" spans="2:3" x14ac:dyDescent="0.25">
      <c r="B731017" s="78"/>
      <c r="C731017" s="77"/>
    </row>
    <row r="731018" spans="2:3" x14ac:dyDescent="0.25">
      <c r="B731018" s="78"/>
      <c r="C731018" s="77"/>
    </row>
    <row r="731019" spans="2:3" x14ac:dyDescent="0.25">
      <c r="B731019" s="78"/>
      <c r="C731019" s="77"/>
    </row>
    <row r="731020" spans="2:3" x14ac:dyDescent="0.25">
      <c r="B731020" s="78"/>
      <c r="C731020" s="77"/>
    </row>
    <row r="731021" spans="2:3" x14ac:dyDescent="0.25">
      <c r="B731021" s="78"/>
      <c r="C731021" s="77"/>
    </row>
    <row r="731022" spans="2:3" x14ac:dyDescent="0.25">
      <c r="B731022" s="78"/>
      <c r="C731022" s="77"/>
    </row>
    <row r="731132" spans="2:3" x14ac:dyDescent="0.25">
      <c r="B731132" s="78"/>
      <c r="C731132" s="77"/>
    </row>
    <row r="731133" spans="2:3" x14ac:dyDescent="0.25">
      <c r="B731133" s="78"/>
      <c r="C731133" s="77"/>
    </row>
    <row r="731134" spans="2:3" x14ac:dyDescent="0.25">
      <c r="B731134" s="78"/>
      <c r="C731134" s="77"/>
    </row>
    <row r="731135" spans="2:3" x14ac:dyDescent="0.25">
      <c r="B731135" s="78"/>
      <c r="C731135" s="77"/>
    </row>
    <row r="731136" spans="2:3" x14ac:dyDescent="0.25">
      <c r="B731136" s="78"/>
      <c r="C731136" s="77"/>
    </row>
    <row r="731137" spans="2:3" x14ac:dyDescent="0.25">
      <c r="B731137" s="78"/>
      <c r="C731137" s="77"/>
    </row>
    <row r="731138" spans="2:3" x14ac:dyDescent="0.25">
      <c r="B731138" s="78"/>
      <c r="C731138" s="77"/>
    </row>
    <row r="731139" spans="2:3" x14ac:dyDescent="0.25">
      <c r="B731139" s="78"/>
      <c r="C731139" s="77"/>
    </row>
    <row r="731140" spans="2:3" x14ac:dyDescent="0.25">
      <c r="B731140" s="78"/>
      <c r="C731140" s="77"/>
    </row>
    <row r="731141" spans="2:3" x14ac:dyDescent="0.25">
      <c r="B731141" s="78"/>
      <c r="C731141" s="77"/>
    </row>
    <row r="731142" spans="2:3" x14ac:dyDescent="0.25">
      <c r="B731142" s="78"/>
      <c r="C731142" s="77"/>
    </row>
    <row r="731143" spans="2:3" x14ac:dyDescent="0.25">
      <c r="B731143" s="78"/>
      <c r="C731143" s="77"/>
    </row>
    <row r="731144" spans="2:3" x14ac:dyDescent="0.25">
      <c r="B731144" s="78"/>
      <c r="C731144" s="77"/>
    </row>
    <row r="731254" spans="2:3" x14ac:dyDescent="0.25">
      <c r="B731254" s="78"/>
      <c r="C731254" s="77"/>
    </row>
    <row r="731255" spans="2:3" x14ac:dyDescent="0.25">
      <c r="B731255" s="78"/>
      <c r="C731255" s="77"/>
    </row>
    <row r="731256" spans="2:3" x14ac:dyDescent="0.25">
      <c r="B731256" s="78"/>
      <c r="C731256" s="77"/>
    </row>
    <row r="731257" spans="2:3" x14ac:dyDescent="0.25">
      <c r="B731257" s="78"/>
      <c r="C731257" s="77"/>
    </row>
    <row r="731258" spans="2:3" x14ac:dyDescent="0.25">
      <c r="B731258" s="78"/>
      <c r="C731258" s="77"/>
    </row>
    <row r="731259" spans="2:3" x14ac:dyDescent="0.25">
      <c r="B731259" s="78"/>
      <c r="C731259" s="77"/>
    </row>
    <row r="731260" spans="2:3" x14ac:dyDescent="0.25">
      <c r="B731260" s="78"/>
      <c r="C731260" s="77"/>
    </row>
    <row r="731261" spans="2:3" x14ac:dyDescent="0.25">
      <c r="B731261" s="78"/>
      <c r="C731261" s="77"/>
    </row>
    <row r="731262" spans="2:3" x14ac:dyDescent="0.25">
      <c r="B731262" s="78"/>
      <c r="C731262" s="77"/>
    </row>
    <row r="731263" spans="2:3" x14ac:dyDescent="0.25">
      <c r="B731263" s="78"/>
      <c r="C731263" s="77"/>
    </row>
    <row r="731264" spans="2:3" x14ac:dyDescent="0.25">
      <c r="B731264" s="78"/>
      <c r="C731264" s="77"/>
    </row>
    <row r="731265" spans="2:3" x14ac:dyDescent="0.25">
      <c r="B731265" s="78"/>
      <c r="C731265" s="77"/>
    </row>
    <row r="731266" spans="2:3" x14ac:dyDescent="0.25">
      <c r="B731266" s="78"/>
      <c r="C731266" s="77"/>
    </row>
    <row r="731376" spans="2:3" x14ac:dyDescent="0.25">
      <c r="B731376" s="78"/>
      <c r="C731376" s="77"/>
    </row>
    <row r="731377" spans="2:3" x14ac:dyDescent="0.25">
      <c r="B731377" s="78"/>
      <c r="C731377" s="77"/>
    </row>
    <row r="731378" spans="2:3" x14ac:dyDescent="0.25">
      <c r="B731378" s="78"/>
      <c r="C731378" s="77"/>
    </row>
    <row r="731379" spans="2:3" x14ac:dyDescent="0.25">
      <c r="B731379" s="78"/>
      <c r="C731379" s="77"/>
    </row>
    <row r="731380" spans="2:3" x14ac:dyDescent="0.25">
      <c r="B731380" s="78"/>
      <c r="C731380" s="77"/>
    </row>
    <row r="731381" spans="2:3" x14ac:dyDescent="0.25">
      <c r="B731381" s="78"/>
      <c r="C731381" s="77"/>
    </row>
    <row r="731382" spans="2:3" x14ac:dyDescent="0.25">
      <c r="B731382" s="78"/>
      <c r="C731382" s="77"/>
    </row>
    <row r="731383" spans="2:3" x14ac:dyDescent="0.25">
      <c r="B731383" s="78"/>
      <c r="C731383" s="77"/>
    </row>
    <row r="731384" spans="2:3" x14ac:dyDescent="0.25">
      <c r="B731384" s="78"/>
      <c r="C731384" s="77"/>
    </row>
    <row r="731385" spans="2:3" x14ac:dyDescent="0.25">
      <c r="B731385" s="78"/>
      <c r="C731385" s="77"/>
    </row>
    <row r="731386" spans="2:3" x14ac:dyDescent="0.25">
      <c r="B731386" s="78"/>
      <c r="C731386" s="77"/>
    </row>
    <row r="731387" spans="2:3" x14ac:dyDescent="0.25">
      <c r="B731387" s="78"/>
      <c r="C731387" s="77"/>
    </row>
    <row r="731388" spans="2:3" x14ac:dyDescent="0.25">
      <c r="B731388" s="78"/>
      <c r="C731388" s="77"/>
    </row>
    <row r="731498" spans="2:3" x14ac:dyDescent="0.25">
      <c r="B731498" s="78"/>
      <c r="C731498" s="77"/>
    </row>
    <row r="731499" spans="2:3" x14ac:dyDescent="0.25">
      <c r="B731499" s="78"/>
      <c r="C731499" s="77"/>
    </row>
    <row r="731500" spans="2:3" x14ac:dyDescent="0.25">
      <c r="B731500" s="78"/>
      <c r="C731500" s="77"/>
    </row>
    <row r="731501" spans="2:3" x14ac:dyDescent="0.25">
      <c r="B731501" s="78"/>
      <c r="C731501" s="77"/>
    </row>
    <row r="731502" spans="2:3" x14ac:dyDescent="0.25">
      <c r="B731502" s="78"/>
      <c r="C731502" s="77"/>
    </row>
    <row r="731503" spans="2:3" x14ac:dyDescent="0.25">
      <c r="B731503" s="78"/>
      <c r="C731503" s="77"/>
    </row>
    <row r="731504" spans="2:3" x14ac:dyDescent="0.25">
      <c r="B731504" s="78"/>
      <c r="C731504" s="77"/>
    </row>
    <row r="731505" spans="2:3" x14ac:dyDescent="0.25">
      <c r="B731505" s="78"/>
      <c r="C731505" s="77"/>
    </row>
    <row r="731506" spans="2:3" x14ac:dyDescent="0.25">
      <c r="B731506" s="78"/>
      <c r="C731506" s="77"/>
    </row>
    <row r="731507" spans="2:3" x14ac:dyDescent="0.25">
      <c r="B731507" s="78"/>
      <c r="C731507" s="77"/>
    </row>
    <row r="731508" spans="2:3" x14ac:dyDescent="0.25">
      <c r="B731508" s="78"/>
      <c r="C731508" s="77"/>
    </row>
    <row r="731509" spans="2:3" x14ac:dyDescent="0.25">
      <c r="B731509" s="78"/>
      <c r="C731509" s="77"/>
    </row>
    <row r="731510" spans="2:3" x14ac:dyDescent="0.25">
      <c r="B731510" s="78"/>
      <c r="C731510" s="77"/>
    </row>
    <row r="731620" spans="2:3" x14ac:dyDescent="0.25">
      <c r="B731620" s="78"/>
      <c r="C731620" s="77"/>
    </row>
    <row r="731621" spans="2:3" x14ac:dyDescent="0.25">
      <c r="B731621" s="78"/>
      <c r="C731621" s="77"/>
    </row>
    <row r="731622" spans="2:3" x14ac:dyDescent="0.25">
      <c r="B731622" s="78"/>
      <c r="C731622" s="77"/>
    </row>
    <row r="731623" spans="2:3" x14ac:dyDescent="0.25">
      <c r="B731623" s="78"/>
      <c r="C731623" s="77"/>
    </row>
    <row r="731624" spans="2:3" x14ac:dyDescent="0.25">
      <c r="B731624" s="78"/>
      <c r="C731624" s="77"/>
    </row>
    <row r="731625" spans="2:3" x14ac:dyDescent="0.25">
      <c r="B731625" s="78"/>
      <c r="C731625" s="77"/>
    </row>
    <row r="731626" spans="2:3" x14ac:dyDescent="0.25">
      <c r="B731626" s="78"/>
      <c r="C731626" s="77"/>
    </row>
    <row r="731627" spans="2:3" x14ac:dyDescent="0.25">
      <c r="B731627" s="78"/>
      <c r="C731627" s="77"/>
    </row>
    <row r="731628" spans="2:3" x14ac:dyDescent="0.25">
      <c r="B731628" s="78"/>
      <c r="C731628" s="77"/>
    </row>
    <row r="731629" spans="2:3" x14ac:dyDescent="0.25">
      <c r="B731629" s="78"/>
      <c r="C731629" s="77"/>
    </row>
    <row r="731630" spans="2:3" x14ac:dyDescent="0.25">
      <c r="B731630" s="78"/>
      <c r="C731630" s="77"/>
    </row>
    <row r="731631" spans="2:3" x14ac:dyDescent="0.25">
      <c r="B731631" s="78"/>
      <c r="C731631" s="77"/>
    </row>
    <row r="731632" spans="2:3" x14ac:dyDescent="0.25">
      <c r="B731632" s="78"/>
      <c r="C731632" s="77"/>
    </row>
    <row r="731742" spans="2:3" x14ac:dyDescent="0.25">
      <c r="B731742" s="78"/>
      <c r="C731742" s="77"/>
    </row>
    <row r="731743" spans="2:3" x14ac:dyDescent="0.25">
      <c r="B731743" s="78"/>
      <c r="C731743" s="77"/>
    </row>
    <row r="731744" spans="2:3" x14ac:dyDescent="0.25">
      <c r="B731744" s="78"/>
      <c r="C731744" s="77"/>
    </row>
    <row r="731745" spans="2:3" x14ac:dyDescent="0.25">
      <c r="B731745" s="78"/>
      <c r="C731745" s="77"/>
    </row>
    <row r="731746" spans="2:3" x14ac:dyDescent="0.25">
      <c r="B731746" s="78"/>
      <c r="C731746" s="77"/>
    </row>
    <row r="731747" spans="2:3" x14ac:dyDescent="0.25">
      <c r="B731747" s="78"/>
      <c r="C731747" s="77"/>
    </row>
    <row r="731748" spans="2:3" x14ac:dyDescent="0.25">
      <c r="B731748" s="78"/>
      <c r="C731748" s="77"/>
    </row>
    <row r="731749" spans="2:3" x14ac:dyDescent="0.25">
      <c r="B731749" s="78"/>
      <c r="C731749" s="77"/>
    </row>
    <row r="731750" spans="2:3" x14ac:dyDescent="0.25">
      <c r="B731750" s="78"/>
      <c r="C731750" s="77"/>
    </row>
    <row r="731751" spans="2:3" x14ac:dyDescent="0.25">
      <c r="B731751" s="78"/>
      <c r="C731751" s="77"/>
    </row>
    <row r="731752" spans="2:3" x14ac:dyDescent="0.25">
      <c r="B731752" s="78"/>
      <c r="C731752" s="77"/>
    </row>
    <row r="731753" spans="2:3" x14ac:dyDescent="0.25">
      <c r="B731753" s="78"/>
      <c r="C731753" s="77"/>
    </row>
    <row r="731754" spans="2:3" x14ac:dyDescent="0.25">
      <c r="B731754" s="78"/>
      <c r="C731754" s="77"/>
    </row>
    <row r="731864" spans="2:3" x14ac:dyDescent="0.25">
      <c r="B731864" s="78"/>
      <c r="C731864" s="77"/>
    </row>
    <row r="731865" spans="2:3" x14ac:dyDescent="0.25">
      <c r="B731865" s="78"/>
      <c r="C731865" s="77"/>
    </row>
    <row r="731866" spans="2:3" x14ac:dyDescent="0.25">
      <c r="B731866" s="78"/>
      <c r="C731866" s="77"/>
    </row>
    <row r="731867" spans="2:3" x14ac:dyDescent="0.25">
      <c r="B731867" s="78"/>
      <c r="C731867" s="77"/>
    </row>
    <row r="731868" spans="2:3" x14ac:dyDescent="0.25">
      <c r="B731868" s="78"/>
      <c r="C731868" s="77"/>
    </row>
    <row r="731869" spans="2:3" x14ac:dyDescent="0.25">
      <c r="B731869" s="78"/>
      <c r="C731869" s="77"/>
    </row>
    <row r="731870" spans="2:3" x14ac:dyDescent="0.25">
      <c r="B731870" s="78"/>
      <c r="C731870" s="77"/>
    </row>
    <row r="731871" spans="2:3" x14ac:dyDescent="0.25">
      <c r="B731871" s="78"/>
      <c r="C731871" s="77"/>
    </row>
    <row r="731872" spans="2:3" x14ac:dyDescent="0.25">
      <c r="B731872" s="78"/>
      <c r="C731872" s="77"/>
    </row>
    <row r="731873" spans="2:3" x14ac:dyDescent="0.25">
      <c r="B731873" s="78"/>
      <c r="C731873" s="77"/>
    </row>
    <row r="731874" spans="2:3" x14ac:dyDescent="0.25">
      <c r="B731874" s="78"/>
      <c r="C731874" s="77"/>
    </row>
    <row r="731875" spans="2:3" x14ac:dyDescent="0.25">
      <c r="B731875" s="78"/>
      <c r="C731875" s="77"/>
    </row>
    <row r="731876" spans="2:3" x14ac:dyDescent="0.25">
      <c r="B731876" s="78"/>
      <c r="C731876" s="77"/>
    </row>
    <row r="731986" spans="2:3" x14ac:dyDescent="0.25">
      <c r="B731986" s="78"/>
      <c r="C731986" s="77"/>
    </row>
    <row r="731987" spans="2:3" x14ac:dyDescent="0.25">
      <c r="B731987" s="78"/>
      <c r="C731987" s="77"/>
    </row>
    <row r="731988" spans="2:3" x14ac:dyDescent="0.25">
      <c r="B731988" s="78"/>
      <c r="C731988" s="77"/>
    </row>
    <row r="731989" spans="2:3" x14ac:dyDescent="0.25">
      <c r="B731989" s="78"/>
      <c r="C731989" s="77"/>
    </row>
    <row r="731990" spans="2:3" x14ac:dyDescent="0.25">
      <c r="B731990" s="78"/>
      <c r="C731990" s="77"/>
    </row>
    <row r="731991" spans="2:3" x14ac:dyDescent="0.25">
      <c r="B731991" s="78"/>
      <c r="C731991" s="77"/>
    </row>
    <row r="731992" spans="2:3" x14ac:dyDescent="0.25">
      <c r="B731992" s="78"/>
      <c r="C731992" s="77"/>
    </row>
    <row r="731993" spans="2:3" x14ac:dyDescent="0.25">
      <c r="B731993" s="78"/>
      <c r="C731993" s="77"/>
    </row>
    <row r="731994" spans="2:3" x14ac:dyDescent="0.25">
      <c r="B731994" s="78"/>
      <c r="C731994" s="77"/>
    </row>
    <row r="731995" spans="2:3" x14ac:dyDescent="0.25">
      <c r="B731995" s="78"/>
      <c r="C731995" s="77"/>
    </row>
    <row r="731996" spans="2:3" x14ac:dyDescent="0.25">
      <c r="B731996" s="78"/>
      <c r="C731996" s="77"/>
    </row>
    <row r="731997" spans="2:3" x14ac:dyDescent="0.25">
      <c r="B731997" s="78"/>
      <c r="C731997" s="77"/>
    </row>
    <row r="731998" spans="2:3" x14ac:dyDescent="0.25">
      <c r="B731998" s="78"/>
      <c r="C731998" s="77"/>
    </row>
    <row r="732108" spans="2:3" x14ac:dyDescent="0.25">
      <c r="B732108" s="78"/>
      <c r="C732108" s="77"/>
    </row>
    <row r="732109" spans="2:3" x14ac:dyDescent="0.25">
      <c r="B732109" s="78"/>
      <c r="C732109" s="77"/>
    </row>
    <row r="732110" spans="2:3" x14ac:dyDescent="0.25">
      <c r="B732110" s="78"/>
      <c r="C732110" s="77"/>
    </row>
    <row r="732111" spans="2:3" x14ac:dyDescent="0.25">
      <c r="B732111" s="78"/>
      <c r="C732111" s="77"/>
    </row>
    <row r="732112" spans="2:3" x14ac:dyDescent="0.25">
      <c r="B732112" s="78"/>
      <c r="C732112" s="77"/>
    </row>
    <row r="732113" spans="2:3" x14ac:dyDescent="0.25">
      <c r="B732113" s="78"/>
      <c r="C732113" s="77"/>
    </row>
    <row r="732114" spans="2:3" x14ac:dyDescent="0.25">
      <c r="B732114" s="78"/>
      <c r="C732114" s="77"/>
    </row>
    <row r="732115" spans="2:3" x14ac:dyDescent="0.25">
      <c r="B732115" s="78"/>
      <c r="C732115" s="77"/>
    </row>
    <row r="732116" spans="2:3" x14ac:dyDescent="0.25">
      <c r="B732116" s="78"/>
      <c r="C732116" s="77"/>
    </row>
    <row r="732117" spans="2:3" x14ac:dyDescent="0.25">
      <c r="B732117" s="78"/>
      <c r="C732117" s="77"/>
    </row>
    <row r="732118" spans="2:3" x14ac:dyDescent="0.25">
      <c r="B732118" s="78"/>
      <c r="C732118" s="77"/>
    </row>
    <row r="732119" spans="2:3" x14ac:dyDescent="0.25">
      <c r="B732119" s="78"/>
      <c r="C732119" s="77"/>
    </row>
    <row r="732120" spans="2:3" x14ac:dyDescent="0.25">
      <c r="B732120" s="78"/>
      <c r="C732120" s="77"/>
    </row>
    <row r="732230" spans="2:3" x14ac:dyDescent="0.25">
      <c r="B732230" s="78"/>
      <c r="C732230" s="77"/>
    </row>
    <row r="732231" spans="2:3" x14ac:dyDescent="0.25">
      <c r="B732231" s="78"/>
      <c r="C732231" s="77"/>
    </row>
    <row r="732232" spans="2:3" x14ac:dyDescent="0.25">
      <c r="B732232" s="78"/>
      <c r="C732232" s="77"/>
    </row>
    <row r="732233" spans="2:3" x14ac:dyDescent="0.25">
      <c r="B732233" s="78"/>
      <c r="C732233" s="77"/>
    </row>
    <row r="732234" spans="2:3" x14ac:dyDescent="0.25">
      <c r="B732234" s="78"/>
      <c r="C732234" s="77"/>
    </row>
    <row r="732235" spans="2:3" x14ac:dyDescent="0.25">
      <c r="B732235" s="78"/>
      <c r="C732235" s="77"/>
    </row>
    <row r="732236" spans="2:3" x14ac:dyDescent="0.25">
      <c r="B732236" s="78"/>
      <c r="C732236" s="77"/>
    </row>
    <row r="732237" spans="2:3" x14ac:dyDescent="0.25">
      <c r="B732237" s="78"/>
      <c r="C732237" s="77"/>
    </row>
    <row r="732238" spans="2:3" x14ac:dyDescent="0.25">
      <c r="B732238" s="78"/>
      <c r="C732238" s="77"/>
    </row>
    <row r="732239" spans="2:3" x14ac:dyDescent="0.25">
      <c r="B732239" s="78"/>
      <c r="C732239" s="77"/>
    </row>
    <row r="732240" spans="2:3" x14ac:dyDescent="0.25">
      <c r="B732240" s="78"/>
      <c r="C732240" s="77"/>
    </row>
    <row r="732241" spans="2:3" x14ac:dyDescent="0.25">
      <c r="B732241" s="78"/>
      <c r="C732241" s="77"/>
    </row>
    <row r="732242" spans="2:3" x14ac:dyDescent="0.25">
      <c r="B732242" s="78"/>
      <c r="C732242" s="77"/>
    </row>
    <row r="732352" spans="2:3" x14ac:dyDescent="0.25">
      <c r="B732352" s="78"/>
      <c r="C732352" s="77"/>
    </row>
    <row r="732353" spans="2:3" x14ac:dyDescent="0.25">
      <c r="B732353" s="78"/>
      <c r="C732353" s="77"/>
    </row>
    <row r="732354" spans="2:3" x14ac:dyDescent="0.25">
      <c r="B732354" s="78"/>
      <c r="C732354" s="77"/>
    </row>
    <row r="732355" spans="2:3" x14ac:dyDescent="0.25">
      <c r="B732355" s="78"/>
      <c r="C732355" s="77"/>
    </row>
    <row r="732356" spans="2:3" x14ac:dyDescent="0.25">
      <c r="B732356" s="78"/>
      <c r="C732356" s="77"/>
    </row>
    <row r="732357" spans="2:3" x14ac:dyDescent="0.25">
      <c r="B732357" s="78"/>
      <c r="C732357" s="77"/>
    </row>
    <row r="732358" spans="2:3" x14ac:dyDescent="0.25">
      <c r="B732358" s="78"/>
      <c r="C732358" s="77"/>
    </row>
    <row r="732359" spans="2:3" x14ac:dyDescent="0.25">
      <c r="B732359" s="78"/>
      <c r="C732359" s="77"/>
    </row>
    <row r="732360" spans="2:3" x14ac:dyDescent="0.25">
      <c r="B732360" s="78"/>
      <c r="C732360" s="77"/>
    </row>
    <row r="732361" spans="2:3" x14ac:dyDescent="0.25">
      <c r="B732361" s="78"/>
      <c r="C732361" s="77"/>
    </row>
    <row r="732362" spans="2:3" x14ac:dyDescent="0.25">
      <c r="B732362" s="78"/>
      <c r="C732362" s="77"/>
    </row>
    <row r="732363" spans="2:3" x14ac:dyDescent="0.25">
      <c r="B732363" s="78"/>
      <c r="C732363" s="77"/>
    </row>
    <row r="732364" spans="2:3" x14ac:dyDescent="0.25">
      <c r="B732364" s="78"/>
      <c r="C732364" s="77"/>
    </row>
    <row r="732474" spans="2:3" x14ac:dyDescent="0.25">
      <c r="B732474" s="78"/>
      <c r="C732474" s="77"/>
    </row>
    <row r="732475" spans="2:3" x14ac:dyDescent="0.25">
      <c r="B732475" s="78"/>
      <c r="C732475" s="77"/>
    </row>
    <row r="732476" spans="2:3" x14ac:dyDescent="0.25">
      <c r="B732476" s="78"/>
      <c r="C732476" s="77"/>
    </row>
    <row r="732477" spans="2:3" x14ac:dyDescent="0.25">
      <c r="B732477" s="78"/>
      <c r="C732477" s="77"/>
    </row>
    <row r="732478" spans="2:3" x14ac:dyDescent="0.25">
      <c r="B732478" s="78"/>
      <c r="C732478" s="77"/>
    </row>
    <row r="732479" spans="2:3" x14ac:dyDescent="0.25">
      <c r="B732479" s="78"/>
      <c r="C732479" s="77"/>
    </row>
    <row r="732480" spans="2:3" x14ac:dyDescent="0.25">
      <c r="B732480" s="78"/>
      <c r="C732480" s="77"/>
    </row>
    <row r="732481" spans="2:3" x14ac:dyDescent="0.25">
      <c r="B732481" s="78"/>
      <c r="C732481" s="77"/>
    </row>
    <row r="732482" spans="2:3" x14ac:dyDescent="0.25">
      <c r="B732482" s="78"/>
      <c r="C732482" s="77"/>
    </row>
    <row r="732483" spans="2:3" x14ac:dyDescent="0.25">
      <c r="B732483" s="78"/>
      <c r="C732483" s="77"/>
    </row>
    <row r="732484" spans="2:3" x14ac:dyDescent="0.25">
      <c r="B732484" s="78"/>
      <c r="C732484" s="77"/>
    </row>
    <row r="732485" spans="2:3" x14ac:dyDescent="0.25">
      <c r="B732485" s="78"/>
      <c r="C732485" s="77"/>
    </row>
    <row r="732486" spans="2:3" x14ac:dyDescent="0.25">
      <c r="B732486" s="78"/>
      <c r="C732486" s="77"/>
    </row>
    <row r="732596" spans="2:3" x14ac:dyDescent="0.25">
      <c r="B732596" s="78"/>
      <c r="C732596" s="77"/>
    </row>
    <row r="732597" spans="2:3" x14ac:dyDescent="0.25">
      <c r="B732597" s="78"/>
      <c r="C732597" s="77"/>
    </row>
    <row r="732598" spans="2:3" x14ac:dyDescent="0.25">
      <c r="B732598" s="78"/>
      <c r="C732598" s="77"/>
    </row>
    <row r="732599" spans="2:3" x14ac:dyDescent="0.25">
      <c r="B732599" s="78"/>
      <c r="C732599" s="77"/>
    </row>
    <row r="732600" spans="2:3" x14ac:dyDescent="0.25">
      <c r="B732600" s="78"/>
      <c r="C732600" s="77"/>
    </row>
    <row r="732601" spans="2:3" x14ac:dyDescent="0.25">
      <c r="B732601" s="78"/>
      <c r="C732601" s="77"/>
    </row>
    <row r="732602" spans="2:3" x14ac:dyDescent="0.25">
      <c r="B732602" s="78"/>
      <c r="C732602" s="77"/>
    </row>
    <row r="732603" spans="2:3" x14ac:dyDescent="0.25">
      <c r="B732603" s="78"/>
      <c r="C732603" s="77"/>
    </row>
    <row r="732604" spans="2:3" x14ac:dyDescent="0.25">
      <c r="B732604" s="78"/>
      <c r="C732604" s="77"/>
    </row>
    <row r="732605" spans="2:3" x14ac:dyDescent="0.25">
      <c r="B732605" s="78"/>
      <c r="C732605" s="77"/>
    </row>
    <row r="732606" spans="2:3" x14ac:dyDescent="0.25">
      <c r="B732606" s="78"/>
      <c r="C732606" s="77"/>
    </row>
    <row r="732607" spans="2:3" x14ac:dyDescent="0.25">
      <c r="B732607" s="78"/>
      <c r="C732607" s="77"/>
    </row>
    <row r="732608" spans="2:3" x14ac:dyDescent="0.25">
      <c r="B732608" s="78"/>
      <c r="C732608" s="77"/>
    </row>
    <row r="732718" spans="2:3" x14ac:dyDescent="0.25">
      <c r="B732718" s="78"/>
      <c r="C732718" s="77"/>
    </row>
    <row r="732719" spans="2:3" x14ac:dyDescent="0.25">
      <c r="B732719" s="78"/>
      <c r="C732719" s="77"/>
    </row>
    <row r="732720" spans="2:3" x14ac:dyDescent="0.25">
      <c r="B732720" s="78"/>
      <c r="C732720" s="77"/>
    </row>
    <row r="732721" spans="2:3" x14ac:dyDescent="0.25">
      <c r="B732721" s="78"/>
      <c r="C732721" s="77"/>
    </row>
    <row r="732722" spans="2:3" x14ac:dyDescent="0.25">
      <c r="B732722" s="78"/>
      <c r="C732722" s="77"/>
    </row>
    <row r="732723" spans="2:3" x14ac:dyDescent="0.25">
      <c r="B732723" s="78"/>
      <c r="C732723" s="77"/>
    </row>
    <row r="732724" spans="2:3" x14ac:dyDescent="0.25">
      <c r="B732724" s="78"/>
      <c r="C732724" s="77"/>
    </row>
    <row r="732725" spans="2:3" x14ac:dyDescent="0.25">
      <c r="B732725" s="78"/>
      <c r="C732725" s="77"/>
    </row>
    <row r="732726" spans="2:3" x14ac:dyDescent="0.25">
      <c r="B732726" s="78"/>
      <c r="C732726" s="77"/>
    </row>
    <row r="732727" spans="2:3" x14ac:dyDescent="0.25">
      <c r="B732727" s="78"/>
      <c r="C732727" s="77"/>
    </row>
    <row r="732728" spans="2:3" x14ac:dyDescent="0.25">
      <c r="B732728" s="78"/>
      <c r="C732728" s="77"/>
    </row>
    <row r="732729" spans="2:3" x14ac:dyDescent="0.25">
      <c r="B732729" s="78"/>
      <c r="C732729" s="77"/>
    </row>
    <row r="732730" spans="2:3" x14ac:dyDescent="0.25">
      <c r="B732730" s="78"/>
      <c r="C732730" s="77"/>
    </row>
    <row r="732840" spans="2:3" x14ac:dyDescent="0.25">
      <c r="B732840" s="78"/>
      <c r="C732840" s="77"/>
    </row>
    <row r="732841" spans="2:3" x14ac:dyDescent="0.25">
      <c r="B732841" s="78"/>
      <c r="C732841" s="77"/>
    </row>
    <row r="732842" spans="2:3" x14ac:dyDescent="0.25">
      <c r="B732842" s="78"/>
      <c r="C732842" s="77"/>
    </row>
    <row r="732843" spans="2:3" x14ac:dyDescent="0.25">
      <c r="B732843" s="78"/>
      <c r="C732843" s="77"/>
    </row>
    <row r="732844" spans="2:3" x14ac:dyDescent="0.25">
      <c r="B732844" s="78"/>
      <c r="C732844" s="77"/>
    </row>
    <row r="732845" spans="2:3" x14ac:dyDescent="0.25">
      <c r="B732845" s="78"/>
      <c r="C732845" s="77"/>
    </row>
    <row r="732846" spans="2:3" x14ac:dyDescent="0.25">
      <c r="B732846" s="78"/>
      <c r="C732846" s="77"/>
    </row>
    <row r="732847" spans="2:3" x14ac:dyDescent="0.25">
      <c r="B732847" s="78"/>
      <c r="C732847" s="77"/>
    </row>
    <row r="732848" spans="2:3" x14ac:dyDescent="0.25">
      <c r="B732848" s="78"/>
      <c r="C732848" s="77"/>
    </row>
    <row r="732849" spans="2:3" x14ac:dyDescent="0.25">
      <c r="B732849" s="78"/>
      <c r="C732849" s="77"/>
    </row>
    <row r="732850" spans="2:3" x14ac:dyDescent="0.25">
      <c r="B732850" s="78"/>
      <c r="C732850" s="77"/>
    </row>
    <row r="732851" spans="2:3" x14ac:dyDescent="0.25">
      <c r="B732851" s="78"/>
      <c r="C732851" s="77"/>
    </row>
    <row r="732852" spans="2:3" x14ac:dyDescent="0.25">
      <c r="B732852" s="78"/>
      <c r="C732852" s="77"/>
    </row>
    <row r="732962" spans="2:3" x14ac:dyDescent="0.25">
      <c r="B732962" s="78"/>
      <c r="C732962" s="77"/>
    </row>
    <row r="732963" spans="2:3" x14ac:dyDescent="0.25">
      <c r="B732963" s="78"/>
      <c r="C732963" s="77"/>
    </row>
    <row r="732964" spans="2:3" x14ac:dyDescent="0.25">
      <c r="B732964" s="78"/>
      <c r="C732964" s="77"/>
    </row>
    <row r="732965" spans="2:3" x14ac:dyDescent="0.25">
      <c r="B732965" s="78"/>
      <c r="C732965" s="77"/>
    </row>
    <row r="732966" spans="2:3" x14ac:dyDescent="0.25">
      <c r="B732966" s="78"/>
      <c r="C732966" s="77"/>
    </row>
    <row r="732967" spans="2:3" x14ac:dyDescent="0.25">
      <c r="B732967" s="78"/>
      <c r="C732967" s="77"/>
    </row>
    <row r="732968" spans="2:3" x14ac:dyDescent="0.25">
      <c r="B732968" s="78"/>
      <c r="C732968" s="77"/>
    </row>
    <row r="732969" spans="2:3" x14ac:dyDescent="0.25">
      <c r="B732969" s="78"/>
      <c r="C732969" s="77"/>
    </row>
    <row r="732970" spans="2:3" x14ac:dyDescent="0.25">
      <c r="B732970" s="78"/>
      <c r="C732970" s="77"/>
    </row>
    <row r="732971" spans="2:3" x14ac:dyDescent="0.25">
      <c r="B732971" s="78"/>
      <c r="C732971" s="77"/>
    </row>
    <row r="732972" spans="2:3" x14ac:dyDescent="0.25">
      <c r="B732972" s="78"/>
      <c r="C732972" s="77"/>
    </row>
    <row r="732973" spans="2:3" x14ac:dyDescent="0.25">
      <c r="B732973" s="78"/>
      <c r="C732973" s="77"/>
    </row>
    <row r="732974" spans="2:3" x14ac:dyDescent="0.25">
      <c r="B732974" s="78"/>
      <c r="C732974" s="77"/>
    </row>
    <row r="733084" spans="2:3" x14ac:dyDescent="0.25">
      <c r="B733084" s="78"/>
      <c r="C733084" s="77"/>
    </row>
    <row r="733085" spans="2:3" x14ac:dyDescent="0.25">
      <c r="B733085" s="78"/>
      <c r="C733085" s="77"/>
    </row>
    <row r="733086" spans="2:3" x14ac:dyDescent="0.25">
      <c r="B733086" s="78"/>
      <c r="C733086" s="77"/>
    </row>
    <row r="733087" spans="2:3" x14ac:dyDescent="0.25">
      <c r="B733087" s="78"/>
      <c r="C733087" s="77"/>
    </row>
    <row r="733088" spans="2:3" x14ac:dyDescent="0.25">
      <c r="B733088" s="78"/>
      <c r="C733088" s="77"/>
    </row>
    <row r="733089" spans="2:3" x14ac:dyDescent="0.25">
      <c r="B733089" s="78"/>
      <c r="C733089" s="77"/>
    </row>
    <row r="733090" spans="2:3" x14ac:dyDescent="0.25">
      <c r="B733090" s="78"/>
      <c r="C733090" s="77"/>
    </row>
    <row r="733091" spans="2:3" x14ac:dyDescent="0.25">
      <c r="B733091" s="78"/>
      <c r="C733091" s="77"/>
    </row>
    <row r="733092" spans="2:3" x14ac:dyDescent="0.25">
      <c r="B733092" s="78"/>
      <c r="C733092" s="77"/>
    </row>
    <row r="733093" spans="2:3" x14ac:dyDescent="0.25">
      <c r="B733093" s="78"/>
      <c r="C733093" s="77"/>
    </row>
    <row r="733094" spans="2:3" x14ac:dyDescent="0.25">
      <c r="B733094" s="78"/>
      <c r="C733094" s="77"/>
    </row>
    <row r="733095" spans="2:3" x14ac:dyDescent="0.25">
      <c r="B733095" s="78"/>
      <c r="C733095" s="77"/>
    </row>
    <row r="733096" spans="2:3" x14ac:dyDescent="0.25">
      <c r="B733096" s="78"/>
      <c r="C733096" s="77"/>
    </row>
    <row r="733206" spans="2:3" x14ac:dyDescent="0.25">
      <c r="B733206" s="78"/>
      <c r="C733206" s="77"/>
    </row>
    <row r="733207" spans="2:3" x14ac:dyDescent="0.25">
      <c r="B733207" s="78"/>
      <c r="C733207" s="77"/>
    </row>
    <row r="733208" spans="2:3" x14ac:dyDescent="0.25">
      <c r="B733208" s="78"/>
      <c r="C733208" s="77"/>
    </row>
    <row r="733209" spans="2:3" x14ac:dyDescent="0.25">
      <c r="B733209" s="78"/>
      <c r="C733209" s="77"/>
    </row>
    <row r="733210" spans="2:3" x14ac:dyDescent="0.25">
      <c r="B733210" s="78"/>
      <c r="C733210" s="77"/>
    </row>
    <row r="733211" spans="2:3" x14ac:dyDescent="0.25">
      <c r="B733211" s="78"/>
      <c r="C733211" s="77"/>
    </row>
    <row r="733212" spans="2:3" x14ac:dyDescent="0.25">
      <c r="B733212" s="78"/>
      <c r="C733212" s="77"/>
    </row>
    <row r="733213" spans="2:3" x14ac:dyDescent="0.25">
      <c r="B733213" s="78"/>
      <c r="C733213" s="77"/>
    </row>
    <row r="733214" spans="2:3" x14ac:dyDescent="0.25">
      <c r="B733214" s="78"/>
      <c r="C733214" s="77"/>
    </row>
    <row r="733215" spans="2:3" x14ac:dyDescent="0.25">
      <c r="B733215" s="78"/>
      <c r="C733215" s="77"/>
    </row>
    <row r="733216" spans="2:3" x14ac:dyDescent="0.25">
      <c r="B733216" s="78"/>
      <c r="C733216" s="77"/>
    </row>
    <row r="733217" spans="2:3" x14ac:dyDescent="0.25">
      <c r="B733217" s="78"/>
      <c r="C733217" s="77"/>
    </row>
    <row r="733218" spans="2:3" x14ac:dyDescent="0.25">
      <c r="B733218" s="78"/>
      <c r="C733218" s="77"/>
    </row>
    <row r="733328" spans="2:3" x14ac:dyDescent="0.25">
      <c r="B733328" s="78"/>
      <c r="C733328" s="77"/>
    </row>
    <row r="733329" spans="2:3" x14ac:dyDescent="0.25">
      <c r="B733329" s="78"/>
      <c r="C733329" s="77"/>
    </row>
    <row r="733330" spans="2:3" x14ac:dyDescent="0.25">
      <c r="B733330" s="78"/>
      <c r="C733330" s="77"/>
    </row>
    <row r="733331" spans="2:3" x14ac:dyDescent="0.25">
      <c r="B733331" s="78"/>
      <c r="C733331" s="77"/>
    </row>
    <row r="733332" spans="2:3" x14ac:dyDescent="0.25">
      <c r="B733332" s="78"/>
      <c r="C733332" s="77"/>
    </row>
    <row r="733333" spans="2:3" x14ac:dyDescent="0.25">
      <c r="B733333" s="78"/>
      <c r="C733333" s="77"/>
    </row>
    <row r="733334" spans="2:3" x14ac:dyDescent="0.25">
      <c r="B733334" s="78"/>
      <c r="C733334" s="77"/>
    </row>
    <row r="733335" spans="2:3" x14ac:dyDescent="0.25">
      <c r="B733335" s="78"/>
      <c r="C733335" s="77"/>
    </row>
    <row r="733336" spans="2:3" x14ac:dyDescent="0.25">
      <c r="B733336" s="78"/>
      <c r="C733336" s="77"/>
    </row>
    <row r="733337" spans="2:3" x14ac:dyDescent="0.25">
      <c r="B733337" s="78"/>
      <c r="C733337" s="77"/>
    </row>
    <row r="733338" spans="2:3" x14ac:dyDescent="0.25">
      <c r="B733338" s="78"/>
      <c r="C733338" s="77"/>
    </row>
    <row r="733339" spans="2:3" x14ac:dyDescent="0.25">
      <c r="B733339" s="78"/>
      <c r="C733339" s="77"/>
    </row>
    <row r="733340" spans="2:3" x14ac:dyDescent="0.25">
      <c r="B733340" s="78"/>
      <c r="C733340" s="77"/>
    </row>
    <row r="733450" spans="2:3" x14ac:dyDescent="0.25">
      <c r="B733450" s="78"/>
      <c r="C733450" s="77"/>
    </row>
    <row r="733451" spans="2:3" x14ac:dyDescent="0.25">
      <c r="B733451" s="78"/>
      <c r="C733451" s="77"/>
    </row>
    <row r="733452" spans="2:3" x14ac:dyDescent="0.25">
      <c r="B733452" s="78"/>
      <c r="C733452" s="77"/>
    </row>
    <row r="733453" spans="2:3" x14ac:dyDescent="0.25">
      <c r="B733453" s="78"/>
      <c r="C733453" s="77"/>
    </row>
    <row r="733454" spans="2:3" x14ac:dyDescent="0.25">
      <c r="B733454" s="78"/>
      <c r="C733454" s="77"/>
    </row>
    <row r="733455" spans="2:3" x14ac:dyDescent="0.25">
      <c r="B733455" s="78"/>
      <c r="C733455" s="77"/>
    </row>
    <row r="733456" spans="2:3" x14ac:dyDescent="0.25">
      <c r="B733456" s="78"/>
      <c r="C733456" s="77"/>
    </row>
    <row r="733457" spans="2:3" x14ac:dyDescent="0.25">
      <c r="B733457" s="78"/>
      <c r="C733457" s="77"/>
    </row>
    <row r="733458" spans="2:3" x14ac:dyDescent="0.25">
      <c r="B733458" s="78"/>
      <c r="C733458" s="77"/>
    </row>
    <row r="733459" spans="2:3" x14ac:dyDescent="0.25">
      <c r="B733459" s="78"/>
      <c r="C733459" s="77"/>
    </row>
    <row r="733460" spans="2:3" x14ac:dyDescent="0.25">
      <c r="B733460" s="78"/>
      <c r="C733460" s="77"/>
    </row>
    <row r="733461" spans="2:3" x14ac:dyDescent="0.25">
      <c r="B733461" s="78"/>
      <c r="C733461" s="77"/>
    </row>
    <row r="733462" spans="2:3" x14ac:dyDescent="0.25">
      <c r="B733462" s="78"/>
      <c r="C733462" s="77"/>
    </row>
    <row r="733572" spans="2:3" x14ac:dyDescent="0.25">
      <c r="B733572" s="78"/>
      <c r="C733572" s="77"/>
    </row>
    <row r="733573" spans="2:3" x14ac:dyDescent="0.25">
      <c r="B733573" s="78"/>
      <c r="C733573" s="77"/>
    </row>
    <row r="733574" spans="2:3" x14ac:dyDescent="0.25">
      <c r="B733574" s="78"/>
      <c r="C733574" s="77"/>
    </row>
    <row r="733575" spans="2:3" x14ac:dyDescent="0.25">
      <c r="B733575" s="78"/>
      <c r="C733575" s="77"/>
    </row>
    <row r="733576" spans="2:3" x14ac:dyDescent="0.25">
      <c r="B733576" s="78"/>
      <c r="C733576" s="77"/>
    </row>
    <row r="733577" spans="2:3" x14ac:dyDescent="0.25">
      <c r="B733577" s="78"/>
      <c r="C733577" s="77"/>
    </row>
    <row r="733578" spans="2:3" x14ac:dyDescent="0.25">
      <c r="B733578" s="78"/>
      <c r="C733578" s="77"/>
    </row>
    <row r="733579" spans="2:3" x14ac:dyDescent="0.25">
      <c r="B733579" s="78"/>
      <c r="C733579" s="77"/>
    </row>
    <row r="733580" spans="2:3" x14ac:dyDescent="0.25">
      <c r="B733580" s="78"/>
      <c r="C733580" s="77"/>
    </row>
    <row r="733581" spans="2:3" x14ac:dyDescent="0.25">
      <c r="B733581" s="78"/>
      <c r="C733581" s="77"/>
    </row>
    <row r="733582" spans="2:3" x14ac:dyDescent="0.25">
      <c r="B733582" s="78"/>
      <c r="C733582" s="77"/>
    </row>
    <row r="733583" spans="2:3" x14ac:dyDescent="0.25">
      <c r="B733583" s="78"/>
      <c r="C733583" s="77"/>
    </row>
    <row r="733584" spans="2:3" x14ac:dyDescent="0.25">
      <c r="B733584" s="78"/>
      <c r="C733584" s="77"/>
    </row>
    <row r="733694" spans="2:3" x14ac:dyDescent="0.25">
      <c r="B733694" s="78"/>
      <c r="C733694" s="77"/>
    </row>
    <row r="733695" spans="2:3" x14ac:dyDescent="0.25">
      <c r="B733695" s="78"/>
      <c r="C733695" s="77"/>
    </row>
    <row r="733696" spans="2:3" x14ac:dyDescent="0.25">
      <c r="B733696" s="78"/>
      <c r="C733696" s="77"/>
    </row>
    <row r="733697" spans="2:3" x14ac:dyDescent="0.25">
      <c r="B733697" s="78"/>
      <c r="C733697" s="77"/>
    </row>
    <row r="733698" spans="2:3" x14ac:dyDescent="0.25">
      <c r="B733698" s="78"/>
      <c r="C733698" s="77"/>
    </row>
    <row r="733699" spans="2:3" x14ac:dyDescent="0.25">
      <c r="B733699" s="78"/>
      <c r="C733699" s="77"/>
    </row>
    <row r="733700" spans="2:3" x14ac:dyDescent="0.25">
      <c r="B733700" s="78"/>
      <c r="C733700" s="77"/>
    </row>
    <row r="733701" spans="2:3" x14ac:dyDescent="0.25">
      <c r="B733701" s="78"/>
      <c r="C733701" s="77"/>
    </row>
    <row r="733702" spans="2:3" x14ac:dyDescent="0.25">
      <c r="B733702" s="78"/>
      <c r="C733702" s="77"/>
    </row>
    <row r="733703" spans="2:3" x14ac:dyDescent="0.25">
      <c r="B733703" s="78"/>
      <c r="C733703" s="77"/>
    </row>
    <row r="733704" spans="2:3" x14ac:dyDescent="0.25">
      <c r="B733704" s="78"/>
      <c r="C733704" s="77"/>
    </row>
    <row r="733705" spans="2:3" x14ac:dyDescent="0.25">
      <c r="B733705" s="78"/>
      <c r="C733705" s="77"/>
    </row>
    <row r="733706" spans="2:3" x14ac:dyDescent="0.25">
      <c r="B733706" s="78"/>
      <c r="C733706" s="77"/>
    </row>
    <row r="733816" spans="2:3" x14ac:dyDescent="0.25">
      <c r="B733816" s="78"/>
      <c r="C733816" s="77"/>
    </row>
    <row r="733817" spans="2:3" x14ac:dyDescent="0.25">
      <c r="B733817" s="78"/>
      <c r="C733817" s="77"/>
    </row>
    <row r="733818" spans="2:3" x14ac:dyDescent="0.25">
      <c r="B733818" s="78"/>
      <c r="C733818" s="77"/>
    </row>
    <row r="733819" spans="2:3" x14ac:dyDescent="0.25">
      <c r="B733819" s="78"/>
      <c r="C733819" s="77"/>
    </row>
    <row r="733820" spans="2:3" x14ac:dyDescent="0.25">
      <c r="B733820" s="78"/>
      <c r="C733820" s="77"/>
    </row>
    <row r="733821" spans="2:3" x14ac:dyDescent="0.25">
      <c r="B733821" s="78"/>
      <c r="C733821" s="77"/>
    </row>
    <row r="733822" spans="2:3" x14ac:dyDescent="0.25">
      <c r="B733822" s="78"/>
      <c r="C733822" s="77"/>
    </row>
    <row r="733823" spans="2:3" x14ac:dyDescent="0.25">
      <c r="B733823" s="78"/>
      <c r="C733823" s="77"/>
    </row>
    <row r="733824" spans="2:3" x14ac:dyDescent="0.25">
      <c r="B733824" s="78"/>
      <c r="C733824" s="77"/>
    </row>
    <row r="733825" spans="2:3" x14ac:dyDescent="0.25">
      <c r="B733825" s="78"/>
      <c r="C733825" s="77"/>
    </row>
    <row r="733826" spans="2:3" x14ac:dyDescent="0.25">
      <c r="B733826" s="78"/>
      <c r="C733826" s="77"/>
    </row>
    <row r="733827" spans="2:3" x14ac:dyDescent="0.25">
      <c r="B733827" s="78"/>
      <c r="C733827" s="77"/>
    </row>
    <row r="733828" spans="2:3" x14ac:dyDescent="0.25">
      <c r="B733828" s="78"/>
      <c r="C733828" s="77"/>
    </row>
    <row r="733938" spans="2:3" x14ac:dyDescent="0.25">
      <c r="B733938" s="78"/>
      <c r="C733938" s="77"/>
    </row>
    <row r="733939" spans="2:3" x14ac:dyDescent="0.25">
      <c r="B733939" s="78"/>
      <c r="C733939" s="77"/>
    </row>
    <row r="733940" spans="2:3" x14ac:dyDescent="0.25">
      <c r="B733940" s="78"/>
      <c r="C733940" s="77"/>
    </row>
    <row r="733941" spans="2:3" x14ac:dyDescent="0.25">
      <c r="B733941" s="78"/>
      <c r="C733941" s="77"/>
    </row>
    <row r="733942" spans="2:3" x14ac:dyDescent="0.25">
      <c r="B733942" s="78"/>
      <c r="C733942" s="77"/>
    </row>
    <row r="733943" spans="2:3" x14ac:dyDescent="0.25">
      <c r="B733943" s="78"/>
      <c r="C733943" s="77"/>
    </row>
    <row r="733944" spans="2:3" x14ac:dyDescent="0.25">
      <c r="B733944" s="78"/>
      <c r="C733944" s="77"/>
    </row>
    <row r="733945" spans="2:3" x14ac:dyDescent="0.25">
      <c r="B733945" s="78"/>
      <c r="C733945" s="77"/>
    </row>
    <row r="733946" spans="2:3" x14ac:dyDescent="0.25">
      <c r="B733946" s="78"/>
      <c r="C733946" s="77"/>
    </row>
    <row r="733947" spans="2:3" x14ac:dyDescent="0.25">
      <c r="B733947" s="78"/>
      <c r="C733947" s="77"/>
    </row>
    <row r="733948" spans="2:3" x14ac:dyDescent="0.25">
      <c r="B733948" s="78"/>
      <c r="C733948" s="77"/>
    </row>
    <row r="733949" spans="2:3" x14ac:dyDescent="0.25">
      <c r="B733949" s="78"/>
      <c r="C733949" s="77"/>
    </row>
    <row r="733950" spans="2:3" x14ac:dyDescent="0.25">
      <c r="B733950" s="78"/>
      <c r="C733950" s="77"/>
    </row>
    <row r="734060" spans="2:3" x14ac:dyDescent="0.25">
      <c r="B734060" s="78"/>
      <c r="C734060" s="77"/>
    </row>
    <row r="734061" spans="2:3" x14ac:dyDescent="0.25">
      <c r="B734061" s="78"/>
      <c r="C734061" s="77"/>
    </row>
    <row r="734062" spans="2:3" x14ac:dyDescent="0.25">
      <c r="B734062" s="78"/>
      <c r="C734062" s="77"/>
    </row>
    <row r="734063" spans="2:3" x14ac:dyDescent="0.25">
      <c r="B734063" s="78"/>
      <c r="C734063" s="77"/>
    </row>
    <row r="734064" spans="2:3" x14ac:dyDescent="0.25">
      <c r="B734064" s="78"/>
      <c r="C734064" s="77"/>
    </row>
    <row r="734065" spans="2:3" x14ac:dyDescent="0.25">
      <c r="B734065" s="78"/>
      <c r="C734065" s="77"/>
    </row>
    <row r="734066" spans="2:3" x14ac:dyDescent="0.25">
      <c r="B734066" s="78"/>
      <c r="C734066" s="77"/>
    </row>
    <row r="734067" spans="2:3" x14ac:dyDescent="0.25">
      <c r="B734067" s="78"/>
      <c r="C734067" s="77"/>
    </row>
    <row r="734068" spans="2:3" x14ac:dyDescent="0.25">
      <c r="B734068" s="78"/>
      <c r="C734068" s="77"/>
    </row>
    <row r="734069" spans="2:3" x14ac:dyDescent="0.25">
      <c r="B734069" s="78"/>
      <c r="C734069" s="77"/>
    </row>
    <row r="734070" spans="2:3" x14ac:dyDescent="0.25">
      <c r="B734070" s="78"/>
      <c r="C734070" s="77"/>
    </row>
    <row r="734071" spans="2:3" x14ac:dyDescent="0.25">
      <c r="B734071" s="78"/>
      <c r="C734071" s="77"/>
    </row>
    <row r="734072" spans="2:3" x14ac:dyDescent="0.25">
      <c r="B734072" s="78"/>
      <c r="C734072" s="77"/>
    </row>
    <row r="734182" spans="2:3" x14ac:dyDescent="0.25">
      <c r="B734182" s="78"/>
      <c r="C734182" s="77"/>
    </row>
    <row r="734183" spans="2:3" x14ac:dyDescent="0.25">
      <c r="B734183" s="78"/>
      <c r="C734183" s="77"/>
    </row>
    <row r="734184" spans="2:3" x14ac:dyDescent="0.25">
      <c r="B734184" s="78"/>
      <c r="C734184" s="77"/>
    </row>
    <row r="734185" spans="2:3" x14ac:dyDescent="0.25">
      <c r="B734185" s="78"/>
      <c r="C734185" s="77"/>
    </row>
    <row r="734186" spans="2:3" x14ac:dyDescent="0.25">
      <c r="B734186" s="78"/>
      <c r="C734186" s="77"/>
    </row>
    <row r="734187" spans="2:3" x14ac:dyDescent="0.25">
      <c r="B734187" s="78"/>
      <c r="C734187" s="77"/>
    </row>
    <row r="734188" spans="2:3" x14ac:dyDescent="0.25">
      <c r="B734188" s="78"/>
      <c r="C734188" s="77"/>
    </row>
    <row r="734189" spans="2:3" x14ac:dyDescent="0.25">
      <c r="B734189" s="78"/>
      <c r="C734189" s="77"/>
    </row>
    <row r="734190" spans="2:3" x14ac:dyDescent="0.25">
      <c r="B734190" s="78"/>
      <c r="C734190" s="77"/>
    </row>
    <row r="734191" spans="2:3" x14ac:dyDescent="0.25">
      <c r="B734191" s="78"/>
      <c r="C734191" s="77"/>
    </row>
    <row r="734192" spans="2:3" x14ac:dyDescent="0.25">
      <c r="B734192" s="78"/>
      <c r="C734192" s="77"/>
    </row>
    <row r="734193" spans="2:3" x14ac:dyDescent="0.25">
      <c r="B734193" s="78"/>
      <c r="C734193" s="77"/>
    </row>
    <row r="734194" spans="2:3" x14ac:dyDescent="0.25">
      <c r="B734194" s="78"/>
      <c r="C734194" s="77"/>
    </row>
    <row r="734304" spans="2:3" x14ac:dyDescent="0.25">
      <c r="B734304" s="78"/>
      <c r="C734304" s="77"/>
    </row>
    <row r="734305" spans="2:3" x14ac:dyDescent="0.25">
      <c r="B734305" s="78"/>
      <c r="C734305" s="77"/>
    </row>
    <row r="734306" spans="2:3" x14ac:dyDescent="0.25">
      <c r="B734306" s="78"/>
      <c r="C734306" s="77"/>
    </row>
    <row r="734307" spans="2:3" x14ac:dyDescent="0.25">
      <c r="B734307" s="78"/>
      <c r="C734307" s="77"/>
    </row>
    <row r="734308" spans="2:3" x14ac:dyDescent="0.25">
      <c r="B734308" s="78"/>
      <c r="C734308" s="77"/>
    </row>
    <row r="734309" spans="2:3" x14ac:dyDescent="0.25">
      <c r="B734309" s="78"/>
      <c r="C734309" s="77"/>
    </row>
    <row r="734310" spans="2:3" x14ac:dyDescent="0.25">
      <c r="B734310" s="78"/>
      <c r="C734310" s="77"/>
    </row>
    <row r="734311" spans="2:3" x14ac:dyDescent="0.25">
      <c r="B734311" s="78"/>
      <c r="C734311" s="77"/>
    </row>
    <row r="734312" spans="2:3" x14ac:dyDescent="0.25">
      <c r="B734312" s="78"/>
      <c r="C734312" s="77"/>
    </row>
    <row r="734313" spans="2:3" x14ac:dyDescent="0.25">
      <c r="B734313" s="78"/>
      <c r="C734313" s="77"/>
    </row>
    <row r="734314" spans="2:3" x14ac:dyDescent="0.25">
      <c r="B734314" s="78"/>
      <c r="C734314" s="77"/>
    </row>
    <row r="734315" spans="2:3" x14ac:dyDescent="0.25">
      <c r="B734315" s="78"/>
      <c r="C734315" s="77"/>
    </row>
    <row r="734316" spans="2:3" x14ac:dyDescent="0.25">
      <c r="B734316" s="78"/>
      <c r="C734316" s="77"/>
    </row>
    <row r="734426" spans="2:3" x14ac:dyDescent="0.25">
      <c r="B734426" s="78"/>
      <c r="C734426" s="77"/>
    </row>
    <row r="734427" spans="2:3" x14ac:dyDescent="0.25">
      <c r="B734427" s="78"/>
      <c r="C734427" s="77"/>
    </row>
    <row r="734428" spans="2:3" x14ac:dyDescent="0.25">
      <c r="B734428" s="78"/>
      <c r="C734428" s="77"/>
    </row>
    <row r="734429" spans="2:3" x14ac:dyDescent="0.25">
      <c r="B734429" s="78"/>
      <c r="C734429" s="77"/>
    </row>
    <row r="734430" spans="2:3" x14ac:dyDescent="0.25">
      <c r="B734430" s="78"/>
      <c r="C734430" s="77"/>
    </row>
    <row r="734431" spans="2:3" x14ac:dyDescent="0.25">
      <c r="B734431" s="78"/>
      <c r="C734431" s="77"/>
    </row>
    <row r="734432" spans="2:3" x14ac:dyDescent="0.25">
      <c r="B734432" s="78"/>
      <c r="C734432" s="77"/>
    </row>
    <row r="734433" spans="2:3" x14ac:dyDescent="0.25">
      <c r="B734433" s="78"/>
      <c r="C734433" s="77"/>
    </row>
    <row r="734434" spans="2:3" x14ac:dyDescent="0.25">
      <c r="B734434" s="78"/>
      <c r="C734434" s="77"/>
    </row>
    <row r="734435" spans="2:3" x14ac:dyDescent="0.25">
      <c r="B734435" s="78"/>
      <c r="C734435" s="77"/>
    </row>
    <row r="734436" spans="2:3" x14ac:dyDescent="0.25">
      <c r="B734436" s="78"/>
      <c r="C734436" s="77"/>
    </row>
    <row r="734437" spans="2:3" x14ac:dyDescent="0.25">
      <c r="B734437" s="78"/>
      <c r="C734437" s="77"/>
    </row>
    <row r="734438" spans="2:3" x14ac:dyDescent="0.25">
      <c r="B734438" s="78"/>
      <c r="C734438" s="77"/>
    </row>
    <row r="734548" spans="2:3" x14ac:dyDescent="0.25">
      <c r="B734548" s="78"/>
      <c r="C734548" s="77"/>
    </row>
    <row r="734549" spans="2:3" x14ac:dyDescent="0.25">
      <c r="B734549" s="78"/>
      <c r="C734549" s="77"/>
    </row>
    <row r="734550" spans="2:3" x14ac:dyDescent="0.25">
      <c r="B734550" s="78"/>
      <c r="C734550" s="77"/>
    </row>
    <row r="734551" spans="2:3" x14ac:dyDescent="0.25">
      <c r="B734551" s="78"/>
      <c r="C734551" s="77"/>
    </row>
    <row r="734552" spans="2:3" x14ac:dyDescent="0.25">
      <c r="B734552" s="78"/>
      <c r="C734552" s="77"/>
    </row>
    <row r="734553" spans="2:3" x14ac:dyDescent="0.25">
      <c r="B734553" s="78"/>
      <c r="C734553" s="77"/>
    </row>
    <row r="734554" spans="2:3" x14ac:dyDescent="0.25">
      <c r="B734554" s="78"/>
      <c r="C734554" s="77"/>
    </row>
    <row r="734555" spans="2:3" x14ac:dyDescent="0.25">
      <c r="B734555" s="78"/>
      <c r="C734555" s="77"/>
    </row>
    <row r="734556" spans="2:3" x14ac:dyDescent="0.25">
      <c r="B734556" s="78"/>
      <c r="C734556" s="77"/>
    </row>
    <row r="734557" spans="2:3" x14ac:dyDescent="0.25">
      <c r="B734557" s="78"/>
      <c r="C734557" s="77"/>
    </row>
    <row r="734558" spans="2:3" x14ac:dyDescent="0.25">
      <c r="B734558" s="78"/>
      <c r="C734558" s="77"/>
    </row>
    <row r="734559" spans="2:3" x14ac:dyDescent="0.25">
      <c r="B734559" s="78"/>
      <c r="C734559" s="77"/>
    </row>
    <row r="734560" spans="2:3" x14ac:dyDescent="0.25">
      <c r="B734560" s="78"/>
      <c r="C734560" s="77"/>
    </row>
    <row r="734670" spans="2:3" x14ac:dyDescent="0.25">
      <c r="B734670" s="78"/>
      <c r="C734670" s="77"/>
    </row>
    <row r="734671" spans="2:3" x14ac:dyDescent="0.25">
      <c r="B734671" s="78"/>
      <c r="C734671" s="77"/>
    </row>
    <row r="734672" spans="2:3" x14ac:dyDescent="0.25">
      <c r="B734672" s="78"/>
      <c r="C734672" s="77"/>
    </row>
    <row r="734673" spans="2:3" x14ac:dyDescent="0.25">
      <c r="B734673" s="78"/>
      <c r="C734673" s="77"/>
    </row>
    <row r="734674" spans="2:3" x14ac:dyDescent="0.25">
      <c r="B734674" s="78"/>
      <c r="C734674" s="77"/>
    </row>
    <row r="734675" spans="2:3" x14ac:dyDescent="0.25">
      <c r="B734675" s="78"/>
      <c r="C734675" s="77"/>
    </row>
    <row r="734676" spans="2:3" x14ac:dyDescent="0.25">
      <c r="B734676" s="78"/>
      <c r="C734676" s="77"/>
    </row>
    <row r="734677" spans="2:3" x14ac:dyDescent="0.25">
      <c r="B734677" s="78"/>
      <c r="C734677" s="77"/>
    </row>
    <row r="734678" spans="2:3" x14ac:dyDescent="0.25">
      <c r="B734678" s="78"/>
      <c r="C734678" s="77"/>
    </row>
    <row r="734679" spans="2:3" x14ac:dyDescent="0.25">
      <c r="B734679" s="78"/>
      <c r="C734679" s="77"/>
    </row>
    <row r="734680" spans="2:3" x14ac:dyDescent="0.25">
      <c r="B734680" s="78"/>
      <c r="C734680" s="77"/>
    </row>
    <row r="734681" spans="2:3" x14ac:dyDescent="0.25">
      <c r="B734681" s="78"/>
      <c r="C734681" s="77"/>
    </row>
    <row r="734682" spans="2:3" x14ac:dyDescent="0.25">
      <c r="B734682" s="78"/>
      <c r="C734682" s="77"/>
    </row>
    <row r="734792" spans="2:3" x14ac:dyDescent="0.25">
      <c r="B734792" s="78"/>
      <c r="C734792" s="77"/>
    </row>
    <row r="734793" spans="2:3" x14ac:dyDescent="0.25">
      <c r="B734793" s="78"/>
      <c r="C734793" s="77"/>
    </row>
    <row r="734794" spans="2:3" x14ac:dyDescent="0.25">
      <c r="B734794" s="78"/>
      <c r="C734794" s="77"/>
    </row>
    <row r="734795" spans="2:3" x14ac:dyDescent="0.25">
      <c r="B734795" s="78"/>
      <c r="C734795" s="77"/>
    </row>
    <row r="734796" spans="2:3" x14ac:dyDescent="0.25">
      <c r="B734796" s="78"/>
      <c r="C734796" s="77"/>
    </row>
    <row r="734797" spans="2:3" x14ac:dyDescent="0.25">
      <c r="B734797" s="78"/>
      <c r="C734797" s="77"/>
    </row>
    <row r="734798" spans="2:3" x14ac:dyDescent="0.25">
      <c r="B734798" s="78"/>
      <c r="C734798" s="77"/>
    </row>
    <row r="734799" spans="2:3" x14ac:dyDescent="0.25">
      <c r="B734799" s="78"/>
      <c r="C734799" s="77"/>
    </row>
    <row r="734800" spans="2:3" x14ac:dyDescent="0.25">
      <c r="B734800" s="78"/>
      <c r="C734800" s="77"/>
    </row>
    <row r="734801" spans="2:3" x14ac:dyDescent="0.25">
      <c r="B734801" s="78"/>
      <c r="C734801" s="77"/>
    </row>
    <row r="734802" spans="2:3" x14ac:dyDescent="0.25">
      <c r="B734802" s="78"/>
      <c r="C734802" s="77"/>
    </row>
    <row r="734803" spans="2:3" x14ac:dyDescent="0.25">
      <c r="B734803" s="78"/>
      <c r="C734803" s="77"/>
    </row>
    <row r="734804" spans="2:3" x14ac:dyDescent="0.25">
      <c r="B734804" s="78"/>
      <c r="C734804" s="77"/>
    </row>
    <row r="734914" spans="2:3" x14ac:dyDescent="0.25">
      <c r="B734914" s="78"/>
      <c r="C734914" s="77"/>
    </row>
    <row r="734915" spans="2:3" x14ac:dyDescent="0.25">
      <c r="B734915" s="78"/>
      <c r="C734915" s="77"/>
    </row>
    <row r="734916" spans="2:3" x14ac:dyDescent="0.25">
      <c r="B734916" s="78"/>
      <c r="C734916" s="77"/>
    </row>
    <row r="734917" spans="2:3" x14ac:dyDescent="0.25">
      <c r="B734917" s="78"/>
      <c r="C734917" s="77"/>
    </row>
    <row r="734918" spans="2:3" x14ac:dyDescent="0.25">
      <c r="B734918" s="78"/>
      <c r="C734918" s="77"/>
    </row>
    <row r="734919" spans="2:3" x14ac:dyDescent="0.25">
      <c r="B734919" s="78"/>
      <c r="C734919" s="77"/>
    </row>
    <row r="734920" spans="2:3" x14ac:dyDescent="0.25">
      <c r="B734920" s="78"/>
      <c r="C734920" s="77"/>
    </row>
    <row r="734921" spans="2:3" x14ac:dyDescent="0.25">
      <c r="B734921" s="78"/>
      <c r="C734921" s="77"/>
    </row>
    <row r="734922" spans="2:3" x14ac:dyDescent="0.25">
      <c r="B734922" s="78"/>
      <c r="C734922" s="77"/>
    </row>
    <row r="734923" spans="2:3" x14ac:dyDescent="0.25">
      <c r="B734923" s="78"/>
      <c r="C734923" s="77"/>
    </row>
    <row r="734924" spans="2:3" x14ac:dyDescent="0.25">
      <c r="B734924" s="78"/>
      <c r="C734924" s="77"/>
    </row>
    <row r="734925" spans="2:3" x14ac:dyDescent="0.25">
      <c r="B734925" s="78"/>
      <c r="C734925" s="77"/>
    </row>
    <row r="734926" spans="2:3" x14ac:dyDescent="0.25">
      <c r="B734926" s="78"/>
      <c r="C734926" s="77"/>
    </row>
    <row r="735036" spans="2:3" x14ac:dyDescent="0.25">
      <c r="B735036" s="78"/>
      <c r="C735036" s="77"/>
    </row>
    <row r="735037" spans="2:3" x14ac:dyDescent="0.25">
      <c r="B735037" s="78"/>
      <c r="C735037" s="77"/>
    </row>
    <row r="735038" spans="2:3" x14ac:dyDescent="0.25">
      <c r="B735038" s="78"/>
      <c r="C735038" s="77"/>
    </row>
    <row r="735039" spans="2:3" x14ac:dyDescent="0.25">
      <c r="B735039" s="78"/>
      <c r="C735039" s="77"/>
    </row>
    <row r="735040" spans="2:3" x14ac:dyDescent="0.25">
      <c r="B735040" s="78"/>
      <c r="C735040" s="77"/>
    </row>
    <row r="735041" spans="2:3" x14ac:dyDescent="0.25">
      <c r="B735041" s="78"/>
      <c r="C735041" s="77"/>
    </row>
    <row r="735042" spans="2:3" x14ac:dyDescent="0.25">
      <c r="B735042" s="78"/>
      <c r="C735042" s="77"/>
    </row>
    <row r="735043" spans="2:3" x14ac:dyDescent="0.25">
      <c r="B735043" s="78"/>
      <c r="C735043" s="77"/>
    </row>
    <row r="735044" spans="2:3" x14ac:dyDescent="0.25">
      <c r="B735044" s="78"/>
      <c r="C735044" s="77"/>
    </row>
    <row r="735045" spans="2:3" x14ac:dyDescent="0.25">
      <c r="B735045" s="78"/>
      <c r="C735045" s="77"/>
    </row>
    <row r="735046" spans="2:3" x14ac:dyDescent="0.25">
      <c r="B735046" s="78"/>
      <c r="C735046" s="77"/>
    </row>
    <row r="735047" spans="2:3" x14ac:dyDescent="0.25">
      <c r="B735047" s="78"/>
      <c r="C735047" s="77"/>
    </row>
    <row r="735048" spans="2:3" x14ac:dyDescent="0.25">
      <c r="B735048" s="78"/>
      <c r="C735048" s="77"/>
    </row>
    <row r="735158" spans="2:3" x14ac:dyDescent="0.25">
      <c r="B735158" s="78"/>
      <c r="C735158" s="77"/>
    </row>
    <row r="735159" spans="2:3" x14ac:dyDescent="0.25">
      <c r="B735159" s="78"/>
      <c r="C735159" s="77"/>
    </row>
    <row r="735160" spans="2:3" x14ac:dyDescent="0.25">
      <c r="B735160" s="78"/>
      <c r="C735160" s="77"/>
    </row>
    <row r="735161" spans="2:3" x14ac:dyDescent="0.25">
      <c r="B735161" s="78"/>
      <c r="C735161" s="77"/>
    </row>
    <row r="735162" spans="2:3" x14ac:dyDescent="0.25">
      <c r="B735162" s="78"/>
      <c r="C735162" s="77"/>
    </row>
    <row r="735163" spans="2:3" x14ac:dyDescent="0.25">
      <c r="B735163" s="78"/>
      <c r="C735163" s="77"/>
    </row>
    <row r="735164" spans="2:3" x14ac:dyDescent="0.25">
      <c r="B735164" s="78"/>
      <c r="C735164" s="77"/>
    </row>
    <row r="735165" spans="2:3" x14ac:dyDescent="0.25">
      <c r="B735165" s="78"/>
      <c r="C735165" s="77"/>
    </row>
    <row r="735166" spans="2:3" x14ac:dyDescent="0.25">
      <c r="B735166" s="78"/>
      <c r="C735166" s="77"/>
    </row>
    <row r="735167" spans="2:3" x14ac:dyDescent="0.25">
      <c r="B735167" s="78"/>
      <c r="C735167" s="77"/>
    </row>
    <row r="735168" spans="2:3" x14ac:dyDescent="0.25">
      <c r="B735168" s="78"/>
      <c r="C735168" s="77"/>
    </row>
    <row r="735169" spans="2:3" x14ac:dyDescent="0.25">
      <c r="B735169" s="78"/>
      <c r="C735169" s="77"/>
    </row>
    <row r="735170" spans="2:3" x14ac:dyDescent="0.25">
      <c r="B735170" s="78"/>
      <c r="C735170" s="77"/>
    </row>
    <row r="735280" spans="2:3" x14ac:dyDescent="0.25">
      <c r="B735280" s="78"/>
      <c r="C735280" s="77"/>
    </row>
    <row r="735281" spans="2:3" x14ac:dyDescent="0.25">
      <c r="B735281" s="78"/>
      <c r="C735281" s="77"/>
    </row>
    <row r="735282" spans="2:3" x14ac:dyDescent="0.25">
      <c r="B735282" s="78"/>
      <c r="C735282" s="77"/>
    </row>
    <row r="735283" spans="2:3" x14ac:dyDescent="0.25">
      <c r="B735283" s="78"/>
      <c r="C735283" s="77"/>
    </row>
    <row r="735284" spans="2:3" x14ac:dyDescent="0.25">
      <c r="B735284" s="78"/>
      <c r="C735284" s="77"/>
    </row>
    <row r="735285" spans="2:3" x14ac:dyDescent="0.25">
      <c r="B735285" s="78"/>
      <c r="C735285" s="77"/>
    </row>
    <row r="735286" spans="2:3" x14ac:dyDescent="0.25">
      <c r="B735286" s="78"/>
      <c r="C735286" s="77"/>
    </row>
    <row r="735287" spans="2:3" x14ac:dyDescent="0.25">
      <c r="B735287" s="78"/>
      <c r="C735287" s="77"/>
    </row>
    <row r="735288" spans="2:3" x14ac:dyDescent="0.25">
      <c r="B735288" s="78"/>
      <c r="C735288" s="77"/>
    </row>
    <row r="735289" spans="2:3" x14ac:dyDescent="0.25">
      <c r="B735289" s="78"/>
      <c r="C735289" s="77"/>
    </row>
    <row r="735290" spans="2:3" x14ac:dyDescent="0.25">
      <c r="B735290" s="78"/>
      <c r="C735290" s="77"/>
    </row>
    <row r="735291" spans="2:3" x14ac:dyDescent="0.25">
      <c r="B735291" s="78"/>
      <c r="C735291" s="77"/>
    </row>
    <row r="735292" spans="2:3" x14ac:dyDescent="0.25">
      <c r="B735292" s="78"/>
      <c r="C735292" s="77"/>
    </row>
    <row r="735402" spans="2:3" x14ac:dyDescent="0.25">
      <c r="B735402" s="78"/>
      <c r="C735402" s="77"/>
    </row>
    <row r="735403" spans="2:3" x14ac:dyDescent="0.25">
      <c r="B735403" s="78"/>
      <c r="C735403" s="77"/>
    </row>
    <row r="735404" spans="2:3" x14ac:dyDescent="0.25">
      <c r="B735404" s="78"/>
      <c r="C735404" s="77"/>
    </row>
    <row r="735405" spans="2:3" x14ac:dyDescent="0.25">
      <c r="B735405" s="78"/>
      <c r="C735405" s="77"/>
    </row>
    <row r="735406" spans="2:3" x14ac:dyDescent="0.25">
      <c r="B735406" s="78"/>
      <c r="C735406" s="77"/>
    </row>
    <row r="735407" spans="2:3" x14ac:dyDescent="0.25">
      <c r="B735407" s="78"/>
      <c r="C735407" s="77"/>
    </row>
    <row r="735408" spans="2:3" x14ac:dyDescent="0.25">
      <c r="B735408" s="78"/>
      <c r="C735408" s="77"/>
    </row>
    <row r="735409" spans="2:3" x14ac:dyDescent="0.25">
      <c r="B735409" s="78"/>
      <c r="C735409" s="77"/>
    </row>
    <row r="735410" spans="2:3" x14ac:dyDescent="0.25">
      <c r="B735410" s="78"/>
      <c r="C735410" s="77"/>
    </row>
    <row r="735411" spans="2:3" x14ac:dyDescent="0.25">
      <c r="B735411" s="78"/>
      <c r="C735411" s="77"/>
    </row>
    <row r="735412" spans="2:3" x14ac:dyDescent="0.25">
      <c r="B735412" s="78"/>
      <c r="C735412" s="77"/>
    </row>
    <row r="735413" spans="2:3" x14ac:dyDescent="0.25">
      <c r="B735413" s="78"/>
      <c r="C735413" s="77"/>
    </row>
    <row r="735414" spans="2:3" x14ac:dyDescent="0.25">
      <c r="B735414" s="78"/>
      <c r="C735414" s="77"/>
    </row>
    <row r="735524" spans="2:3" x14ac:dyDescent="0.25">
      <c r="B735524" s="78"/>
      <c r="C735524" s="77"/>
    </row>
    <row r="735525" spans="2:3" x14ac:dyDescent="0.25">
      <c r="B735525" s="78"/>
      <c r="C735525" s="77"/>
    </row>
    <row r="735526" spans="2:3" x14ac:dyDescent="0.25">
      <c r="B735526" s="78"/>
      <c r="C735526" s="77"/>
    </row>
    <row r="735527" spans="2:3" x14ac:dyDescent="0.25">
      <c r="B735527" s="78"/>
      <c r="C735527" s="77"/>
    </row>
    <row r="735528" spans="2:3" x14ac:dyDescent="0.25">
      <c r="B735528" s="78"/>
      <c r="C735528" s="77"/>
    </row>
    <row r="735529" spans="2:3" x14ac:dyDescent="0.25">
      <c r="B735529" s="78"/>
      <c r="C735529" s="77"/>
    </row>
    <row r="735530" spans="2:3" x14ac:dyDescent="0.25">
      <c r="B735530" s="78"/>
      <c r="C735530" s="77"/>
    </row>
    <row r="735531" spans="2:3" x14ac:dyDescent="0.25">
      <c r="B735531" s="78"/>
      <c r="C735531" s="77"/>
    </row>
    <row r="735532" spans="2:3" x14ac:dyDescent="0.25">
      <c r="B735532" s="78"/>
      <c r="C735532" s="77"/>
    </row>
    <row r="735533" spans="2:3" x14ac:dyDescent="0.25">
      <c r="B735533" s="78"/>
      <c r="C735533" s="77"/>
    </row>
    <row r="735534" spans="2:3" x14ac:dyDescent="0.25">
      <c r="B735534" s="78"/>
      <c r="C735534" s="77"/>
    </row>
    <row r="735535" spans="2:3" x14ac:dyDescent="0.25">
      <c r="B735535" s="78"/>
      <c r="C735535" s="77"/>
    </row>
    <row r="735536" spans="2:3" x14ac:dyDescent="0.25">
      <c r="B735536" s="78"/>
      <c r="C735536" s="77"/>
    </row>
    <row r="735646" spans="2:3" x14ac:dyDescent="0.25">
      <c r="B735646" s="78"/>
      <c r="C735646" s="77"/>
    </row>
    <row r="735647" spans="2:3" x14ac:dyDescent="0.25">
      <c r="B735647" s="78"/>
      <c r="C735647" s="77"/>
    </row>
    <row r="735648" spans="2:3" x14ac:dyDescent="0.25">
      <c r="B735648" s="78"/>
      <c r="C735648" s="77"/>
    </row>
    <row r="735649" spans="2:3" x14ac:dyDescent="0.25">
      <c r="B735649" s="78"/>
      <c r="C735649" s="77"/>
    </row>
    <row r="735650" spans="2:3" x14ac:dyDescent="0.25">
      <c r="B735650" s="78"/>
      <c r="C735650" s="77"/>
    </row>
    <row r="735651" spans="2:3" x14ac:dyDescent="0.25">
      <c r="B735651" s="78"/>
      <c r="C735651" s="77"/>
    </row>
    <row r="735652" spans="2:3" x14ac:dyDescent="0.25">
      <c r="B735652" s="78"/>
      <c r="C735652" s="77"/>
    </row>
    <row r="735653" spans="2:3" x14ac:dyDescent="0.25">
      <c r="B735653" s="78"/>
      <c r="C735653" s="77"/>
    </row>
    <row r="735654" spans="2:3" x14ac:dyDescent="0.25">
      <c r="B735654" s="78"/>
      <c r="C735654" s="77"/>
    </row>
    <row r="735655" spans="2:3" x14ac:dyDescent="0.25">
      <c r="B735655" s="78"/>
      <c r="C735655" s="77"/>
    </row>
    <row r="735656" spans="2:3" x14ac:dyDescent="0.25">
      <c r="B735656" s="78"/>
      <c r="C735656" s="77"/>
    </row>
    <row r="735657" spans="2:3" x14ac:dyDescent="0.25">
      <c r="B735657" s="78"/>
      <c r="C735657" s="77"/>
    </row>
    <row r="735658" spans="2:3" x14ac:dyDescent="0.25">
      <c r="B735658" s="78"/>
      <c r="C735658" s="77"/>
    </row>
    <row r="735768" spans="2:3" x14ac:dyDescent="0.25">
      <c r="B735768" s="78"/>
      <c r="C735768" s="77"/>
    </row>
    <row r="735769" spans="2:3" x14ac:dyDescent="0.25">
      <c r="B735769" s="78"/>
      <c r="C735769" s="77"/>
    </row>
    <row r="735770" spans="2:3" x14ac:dyDescent="0.25">
      <c r="B735770" s="78"/>
      <c r="C735770" s="77"/>
    </row>
    <row r="735771" spans="2:3" x14ac:dyDescent="0.25">
      <c r="B735771" s="78"/>
      <c r="C735771" s="77"/>
    </row>
    <row r="735772" spans="2:3" x14ac:dyDescent="0.25">
      <c r="B735772" s="78"/>
      <c r="C735772" s="77"/>
    </row>
    <row r="735773" spans="2:3" x14ac:dyDescent="0.25">
      <c r="B735773" s="78"/>
      <c r="C735773" s="77"/>
    </row>
    <row r="735774" spans="2:3" x14ac:dyDescent="0.25">
      <c r="B735774" s="78"/>
      <c r="C735774" s="77"/>
    </row>
    <row r="735775" spans="2:3" x14ac:dyDescent="0.25">
      <c r="B735775" s="78"/>
      <c r="C735775" s="77"/>
    </row>
    <row r="735776" spans="2:3" x14ac:dyDescent="0.25">
      <c r="B735776" s="78"/>
      <c r="C735776" s="77"/>
    </row>
    <row r="735777" spans="2:3" x14ac:dyDescent="0.25">
      <c r="B735777" s="78"/>
      <c r="C735777" s="77"/>
    </row>
    <row r="735778" spans="2:3" x14ac:dyDescent="0.25">
      <c r="B735778" s="78"/>
      <c r="C735778" s="77"/>
    </row>
    <row r="735779" spans="2:3" x14ac:dyDescent="0.25">
      <c r="B735779" s="78"/>
      <c r="C735779" s="77"/>
    </row>
    <row r="735780" spans="2:3" x14ac:dyDescent="0.25">
      <c r="B735780" s="78"/>
      <c r="C735780" s="77"/>
    </row>
    <row r="735890" spans="2:3" x14ac:dyDescent="0.25">
      <c r="B735890" s="78"/>
      <c r="C735890" s="77"/>
    </row>
    <row r="735891" spans="2:3" x14ac:dyDescent="0.25">
      <c r="B735891" s="78"/>
      <c r="C735891" s="77"/>
    </row>
    <row r="735892" spans="2:3" x14ac:dyDescent="0.25">
      <c r="B735892" s="78"/>
      <c r="C735892" s="77"/>
    </row>
    <row r="735893" spans="2:3" x14ac:dyDescent="0.25">
      <c r="B735893" s="78"/>
      <c r="C735893" s="77"/>
    </row>
    <row r="735894" spans="2:3" x14ac:dyDescent="0.25">
      <c r="B735894" s="78"/>
      <c r="C735894" s="77"/>
    </row>
    <row r="735895" spans="2:3" x14ac:dyDescent="0.25">
      <c r="B735895" s="78"/>
      <c r="C735895" s="77"/>
    </row>
    <row r="735896" spans="2:3" x14ac:dyDescent="0.25">
      <c r="B735896" s="78"/>
      <c r="C735896" s="77"/>
    </row>
    <row r="735897" spans="2:3" x14ac:dyDescent="0.25">
      <c r="B735897" s="78"/>
      <c r="C735897" s="77"/>
    </row>
    <row r="735898" spans="2:3" x14ac:dyDescent="0.25">
      <c r="B735898" s="78"/>
      <c r="C735898" s="77"/>
    </row>
    <row r="735899" spans="2:3" x14ac:dyDescent="0.25">
      <c r="B735899" s="78"/>
      <c r="C735899" s="77"/>
    </row>
    <row r="735900" spans="2:3" x14ac:dyDescent="0.25">
      <c r="B735900" s="78"/>
      <c r="C735900" s="77"/>
    </row>
    <row r="735901" spans="2:3" x14ac:dyDescent="0.25">
      <c r="B735901" s="78"/>
      <c r="C735901" s="77"/>
    </row>
    <row r="735902" spans="2:3" x14ac:dyDescent="0.25">
      <c r="B735902" s="78"/>
      <c r="C735902" s="77"/>
    </row>
    <row r="736012" spans="2:3" x14ac:dyDescent="0.25">
      <c r="B736012" s="78"/>
      <c r="C736012" s="77"/>
    </row>
    <row r="736013" spans="2:3" x14ac:dyDescent="0.25">
      <c r="B736013" s="78"/>
      <c r="C736013" s="77"/>
    </row>
    <row r="736014" spans="2:3" x14ac:dyDescent="0.25">
      <c r="B736014" s="78"/>
      <c r="C736014" s="77"/>
    </row>
    <row r="736015" spans="2:3" x14ac:dyDescent="0.25">
      <c r="B736015" s="78"/>
      <c r="C736015" s="77"/>
    </row>
    <row r="736016" spans="2:3" x14ac:dyDescent="0.25">
      <c r="B736016" s="78"/>
      <c r="C736016" s="77"/>
    </row>
    <row r="736017" spans="2:3" x14ac:dyDescent="0.25">
      <c r="B736017" s="78"/>
      <c r="C736017" s="77"/>
    </row>
    <row r="736018" spans="2:3" x14ac:dyDescent="0.25">
      <c r="B736018" s="78"/>
      <c r="C736018" s="77"/>
    </row>
    <row r="736019" spans="2:3" x14ac:dyDescent="0.25">
      <c r="B736019" s="78"/>
      <c r="C736019" s="77"/>
    </row>
    <row r="736020" spans="2:3" x14ac:dyDescent="0.25">
      <c r="B736020" s="78"/>
      <c r="C736020" s="77"/>
    </row>
    <row r="736021" spans="2:3" x14ac:dyDescent="0.25">
      <c r="B736021" s="78"/>
      <c r="C736021" s="77"/>
    </row>
    <row r="736022" spans="2:3" x14ac:dyDescent="0.25">
      <c r="B736022" s="78"/>
      <c r="C736022" s="77"/>
    </row>
    <row r="736023" spans="2:3" x14ac:dyDescent="0.25">
      <c r="B736023" s="78"/>
      <c r="C736023" s="77"/>
    </row>
    <row r="736024" spans="2:3" x14ac:dyDescent="0.25">
      <c r="B736024" s="78"/>
      <c r="C736024" s="77"/>
    </row>
    <row r="736134" spans="2:3" x14ac:dyDescent="0.25">
      <c r="B736134" s="78"/>
      <c r="C736134" s="77"/>
    </row>
    <row r="736135" spans="2:3" x14ac:dyDescent="0.25">
      <c r="B736135" s="78"/>
      <c r="C736135" s="77"/>
    </row>
    <row r="736136" spans="2:3" x14ac:dyDescent="0.25">
      <c r="B736136" s="78"/>
      <c r="C736136" s="77"/>
    </row>
    <row r="736137" spans="2:3" x14ac:dyDescent="0.25">
      <c r="B736137" s="78"/>
      <c r="C736137" s="77"/>
    </row>
    <row r="736138" spans="2:3" x14ac:dyDescent="0.25">
      <c r="B736138" s="78"/>
      <c r="C736138" s="77"/>
    </row>
    <row r="736139" spans="2:3" x14ac:dyDescent="0.25">
      <c r="B736139" s="78"/>
      <c r="C736139" s="77"/>
    </row>
    <row r="736140" spans="2:3" x14ac:dyDescent="0.25">
      <c r="B736140" s="78"/>
      <c r="C736140" s="77"/>
    </row>
    <row r="736141" spans="2:3" x14ac:dyDescent="0.25">
      <c r="B736141" s="78"/>
      <c r="C736141" s="77"/>
    </row>
    <row r="736142" spans="2:3" x14ac:dyDescent="0.25">
      <c r="B736142" s="78"/>
      <c r="C736142" s="77"/>
    </row>
    <row r="736143" spans="2:3" x14ac:dyDescent="0.25">
      <c r="B736143" s="78"/>
      <c r="C736143" s="77"/>
    </row>
    <row r="736144" spans="2:3" x14ac:dyDescent="0.25">
      <c r="B736144" s="78"/>
      <c r="C736144" s="77"/>
    </row>
    <row r="736145" spans="2:3" x14ac:dyDescent="0.25">
      <c r="B736145" s="78"/>
      <c r="C736145" s="77"/>
    </row>
    <row r="736146" spans="2:3" x14ac:dyDescent="0.25">
      <c r="B736146" s="78"/>
      <c r="C736146" s="77"/>
    </row>
    <row r="736256" spans="2:3" x14ac:dyDescent="0.25">
      <c r="B736256" s="78"/>
      <c r="C736256" s="77"/>
    </row>
    <row r="736257" spans="2:3" x14ac:dyDescent="0.25">
      <c r="B736257" s="78"/>
      <c r="C736257" s="77"/>
    </row>
    <row r="736258" spans="2:3" x14ac:dyDescent="0.25">
      <c r="B736258" s="78"/>
      <c r="C736258" s="77"/>
    </row>
    <row r="736259" spans="2:3" x14ac:dyDescent="0.25">
      <c r="B736259" s="78"/>
      <c r="C736259" s="77"/>
    </row>
    <row r="736260" spans="2:3" x14ac:dyDescent="0.25">
      <c r="B736260" s="78"/>
      <c r="C736260" s="77"/>
    </row>
    <row r="736261" spans="2:3" x14ac:dyDescent="0.25">
      <c r="B736261" s="78"/>
      <c r="C736261" s="77"/>
    </row>
    <row r="736262" spans="2:3" x14ac:dyDescent="0.25">
      <c r="B736262" s="78"/>
      <c r="C736262" s="77"/>
    </row>
    <row r="736263" spans="2:3" x14ac:dyDescent="0.25">
      <c r="B736263" s="78"/>
      <c r="C736263" s="77"/>
    </row>
    <row r="736264" spans="2:3" x14ac:dyDescent="0.25">
      <c r="B736264" s="78"/>
      <c r="C736264" s="77"/>
    </row>
    <row r="736265" spans="2:3" x14ac:dyDescent="0.25">
      <c r="B736265" s="78"/>
      <c r="C736265" s="77"/>
    </row>
    <row r="736266" spans="2:3" x14ac:dyDescent="0.25">
      <c r="B736266" s="78"/>
      <c r="C736266" s="77"/>
    </row>
    <row r="736267" spans="2:3" x14ac:dyDescent="0.25">
      <c r="B736267" s="78"/>
      <c r="C736267" s="77"/>
    </row>
    <row r="736268" spans="2:3" x14ac:dyDescent="0.25">
      <c r="B736268" s="78"/>
      <c r="C736268" s="77"/>
    </row>
    <row r="736378" spans="2:3" x14ac:dyDescent="0.25">
      <c r="B736378" s="78"/>
      <c r="C736378" s="77"/>
    </row>
    <row r="736379" spans="2:3" x14ac:dyDescent="0.25">
      <c r="B736379" s="78"/>
      <c r="C736379" s="77"/>
    </row>
    <row r="736380" spans="2:3" x14ac:dyDescent="0.25">
      <c r="B736380" s="78"/>
      <c r="C736380" s="77"/>
    </row>
    <row r="736381" spans="2:3" x14ac:dyDescent="0.25">
      <c r="B736381" s="78"/>
      <c r="C736381" s="77"/>
    </row>
    <row r="736382" spans="2:3" x14ac:dyDescent="0.25">
      <c r="B736382" s="78"/>
      <c r="C736382" s="77"/>
    </row>
    <row r="736383" spans="2:3" x14ac:dyDescent="0.25">
      <c r="B736383" s="78"/>
      <c r="C736383" s="77"/>
    </row>
    <row r="736384" spans="2:3" x14ac:dyDescent="0.25">
      <c r="B736384" s="78"/>
      <c r="C736384" s="77"/>
    </row>
    <row r="736385" spans="2:3" x14ac:dyDescent="0.25">
      <c r="B736385" s="78"/>
      <c r="C736385" s="77"/>
    </row>
    <row r="736386" spans="2:3" x14ac:dyDescent="0.25">
      <c r="B736386" s="78"/>
      <c r="C736386" s="77"/>
    </row>
    <row r="736387" spans="2:3" x14ac:dyDescent="0.25">
      <c r="B736387" s="78"/>
      <c r="C736387" s="77"/>
    </row>
    <row r="736388" spans="2:3" x14ac:dyDescent="0.25">
      <c r="B736388" s="78"/>
      <c r="C736388" s="77"/>
    </row>
    <row r="736389" spans="2:3" x14ac:dyDescent="0.25">
      <c r="B736389" s="78"/>
      <c r="C736389" s="77"/>
    </row>
    <row r="736390" spans="2:3" x14ac:dyDescent="0.25">
      <c r="B736390" s="78"/>
      <c r="C736390" s="77"/>
    </row>
    <row r="736500" spans="2:3" x14ac:dyDescent="0.25">
      <c r="B736500" s="78"/>
      <c r="C736500" s="77"/>
    </row>
    <row r="736501" spans="2:3" x14ac:dyDescent="0.25">
      <c r="B736501" s="78"/>
      <c r="C736501" s="77"/>
    </row>
    <row r="736502" spans="2:3" x14ac:dyDescent="0.25">
      <c r="B736502" s="78"/>
      <c r="C736502" s="77"/>
    </row>
    <row r="736503" spans="2:3" x14ac:dyDescent="0.25">
      <c r="B736503" s="78"/>
      <c r="C736503" s="77"/>
    </row>
    <row r="736504" spans="2:3" x14ac:dyDescent="0.25">
      <c r="B736504" s="78"/>
      <c r="C736504" s="77"/>
    </row>
    <row r="736505" spans="2:3" x14ac:dyDescent="0.25">
      <c r="B736505" s="78"/>
      <c r="C736505" s="77"/>
    </row>
    <row r="736506" spans="2:3" x14ac:dyDescent="0.25">
      <c r="B736506" s="78"/>
      <c r="C736506" s="77"/>
    </row>
    <row r="736507" spans="2:3" x14ac:dyDescent="0.25">
      <c r="B736507" s="78"/>
      <c r="C736507" s="77"/>
    </row>
    <row r="736508" spans="2:3" x14ac:dyDescent="0.25">
      <c r="B736508" s="78"/>
      <c r="C736508" s="77"/>
    </row>
    <row r="736509" spans="2:3" x14ac:dyDescent="0.25">
      <c r="B736509" s="78"/>
      <c r="C736509" s="77"/>
    </row>
    <row r="736510" spans="2:3" x14ac:dyDescent="0.25">
      <c r="B736510" s="78"/>
      <c r="C736510" s="77"/>
    </row>
    <row r="736511" spans="2:3" x14ac:dyDescent="0.25">
      <c r="B736511" s="78"/>
      <c r="C736511" s="77"/>
    </row>
    <row r="736512" spans="2:3" x14ac:dyDescent="0.25">
      <c r="B736512" s="78"/>
      <c r="C736512" s="77"/>
    </row>
    <row r="736622" spans="2:3" x14ac:dyDescent="0.25">
      <c r="B736622" s="78"/>
      <c r="C736622" s="77"/>
    </row>
    <row r="736623" spans="2:3" x14ac:dyDescent="0.25">
      <c r="B736623" s="78"/>
      <c r="C736623" s="77"/>
    </row>
    <row r="736624" spans="2:3" x14ac:dyDescent="0.25">
      <c r="B736624" s="78"/>
      <c r="C736624" s="77"/>
    </row>
    <row r="736625" spans="2:3" x14ac:dyDescent="0.25">
      <c r="B736625" s="78"/>
      <c r="C736625" s="77"/>
    </row>
    <row r="736626" spans="2:3" x14ac:dyDescent="0.25">
      <c r="B736626" s="78"/>
      <c r="C736626" s="77"/>
    </row>
    <row r="736627" spans="2:3" x14ac:dyDescent="0.25">
      <c r="B736627" s="78"/>
      <c r="C736627" s="77"/>
    </row>
    <row r="736628" spans="2:3" x14ac:dyDescent="0.25">
      <c r="B736628" s="78"/>
      <c r="C736628" s="77"/>
    </row>
    <row r="736629" spans="2:3" x14ac:dyDescent="0.25">
      <c r="B736629" s="78"/>
      <c r="C736629" s="77"/>
    </row>
    <row r="736630" spans="2:3" x14ac:dyDescent="0.25">
      <c r="B736630" s="78"/>
      <c r="C736630" s="77"/>
    </row>
    <row r="736631" spans="2:3" x14ac:dyDescent="0.25">
      <c r="B736631" s="78"/>
      <c r="C736631" s="77"/>
    </row>
    <row r="736632" spans="2:3" x14ac:dyDescent="0.25">
      <c r="B736632" s="78"/>
      <c r="C736632" s="77"/>
    </row>
    <row r="736633" spans="2:3" x14ac:dyDescent="0.25">
      <c r="B736633" s="78"/>
      <c r="C736633" s="77"/>
    </row>
    <row r="736634" spans="2:3" x14ac:dyDescent="0.25">
      <c r="B736634" s="78"/>
      <c r="C736634" s="77"/>
    </row>
    <row r="736744" spans="2:3" x14ac:dyDescent="0.25">
      <c r="B736744" s="78"/>
      <c r="C736744" s="77"/>
    </row>
    <row r="736745" spans="2:3" x14ac:dyDescent="0.25">
      <c r="B736745" s="78"/>
      <c r="C736745" s="77"/>
    </row>
    <row r="736746" spans="2:3" x14ac:dyDescent="0.25">
      <c r="B736746" s="78"/>
      <c r="C736746" s="77"/>
    </row>
    <row r="736747" spans="2:3" x14ac:dyDescent="0.25">
      <c r="B736747" s="78"/>
      <c r="C736747" s="77"/>
    </row>
    <row r="736748" spans="2:3" x14ac:dyDescent="0.25">
      <c r="B736748" s="78"/>
      <c r="C736748" s="77"/>
    </row>
    <row r="736749" spans="2:3" x14ac:dyDescent="0.25">
      <c r="B736749" s="78"/>
      <c r="C736749" s="77"/>
    </row>
    <row r="736750" spans="2:3" x14ac:dyDescent="0.25">
      <c r="B736750" s="78"/>
      <c r="C736750" s="77"/>
    </row>
    <row r="736751" spans="2:3" x14ac:dyDescent="0.25">
      <c r="B736751" s="78"/>
      <c r="C736751" s="77"/>
    </row>
    <row r="736752" spans="2:3" x14ac:dyDescent="0.25">
      <c r="B736752" s="78"/>
      <c r="C736752" s="77"/>
    </row>
    <row r="736753" spans="2:3" x14ac:dyDescent="0.25">
      <c r="B736753" s="78"/>
      <c r="C736753" s="77"/>
    </row>
    <row r="736754" spans="2:3" x14ac:dyDescent="0.25">
      <c r="B736754" s="78"/>
      <c r="C736754" s="77"/>
    </row>
    <row r="736755" spans="2:3" x14ac:dyDescent="0.25">
      <c r="B736755" s="78"/>
      <c r="C736755" s="77"/>
    </row>
    <row r="736756" spans="2:3" x14ac:dyDescent="0.25">
      <c r="B736756" s="78"/>
      <c r="C736756" s="77"/>
    </row>
    <row r="736866" spans="2:3" x14ac:dyDescent="0.25">
      <c r="B736866" s="78"/>
      <c r="C736866" s="77"/>
    </row>
    <row r="736867" spans="2:3" x14ac:dyDescent="0.25">
      <c r="B736867" s="78"/>
      <c r="C736867" s="77"/>
    </row>
    <row r="736868" spans="2:3" x14ac:dyDescent="0.25">
      <c r="B736868" s="78"/>
      <c r="C736868" s="77"/>
    </row>
    <row r="736869" spans="2:3" x14ac:dyDescent="0.25">
      <c r="B736869" s="78"/>
      <c r="C736869" s="77"/>
    </row>
    <row r="736870" spans="2:3" x14ac:dyDescent="0.25">
      <c r="B736870" s="78"/>
      <c r="C736870" s="77"/>
    </row>
    <row r="736871" spans="2:3" x14ac:dyDescent="0.25">
      <c r="B736871" s="78"/>
      <c r="C736871" s="77"/>
    </row>
    <row r="736872" spans="2:3" x14ac:dyDescent="0.25">
      <c r="B736872" s="78"/>
      <c r="C736872" s="77"/>
    </row>
    <row r="736873" spans="2:3" x14ac:dyDescent="0.25">
      <c r="B736873" s="78"/>
      <c r="C736873" s="77"/>
    </row>
    <row r="736874" spans="2:3" x14ac:dyDescent="0.25">
      <c r="B736874" s="78"/>
      <c r="C736874" s="77"/>
    </row>
    <row r="736875" spans="2:3" x14ac:dyDescent="0.25">
      <c r="B736875" s="78"/>
      <c r="C736875" s="77"/>
    </row>
    <row r="736876" spans="2:3" x14ac:dyDescent="0.25">
      <c r="B736876" s="78"/>
      <c r="C736876" s="77"/>
    </row>
    <row r="736877" spans="2:3" x14ac:dyDescent="0.25">
      <c r="B736877" s="78"/>
      <c r="C736877" s="77"/>
    </row>
    <row r="736878" spans="2:3" x14ac:dyDescent="0.25">
      <c r="B736878" s="78"/>
      <c r="C736878" s="77"/>
    </row>
    <row r="736988" spans="2:3" x14ac:dyDescent="0.25">
      <c r="B736988" s="78"/>
      <c r="C736988" s="77"/>
    </row>
    <row r="736989" spans="2:3" x14ac:dyDescent="0.25">
      <c r="B736989" s="78"/>
      <c r="C736989" s="77"/>
    </row>
    <row r="736990" spans="2:3" x14ac:dyDescent="0.25">
      <c r="B736990" s="78"/>
      <c r="C736990" s="77"/>
    </row>
    <row r="736991" spans="2:3" x14ac:dyDescent="0.25">
      <c r="B736991" s="78"/>
      <c r="C736991" s="77"/>
    </row>
    <row r="736992" spans="2:3" x14ac:dyDescent="0.25">
      <c r="B736992" s="78"/>
      <c r="C736992" s="77"/>
    </row>
    <row r="736993" spans="2:3" x14ac:dyDescent="0.25">
      <c r="B736993" s="78"/>
      <c r="C736993" s="77"/>
    </row>
    <row r="736994" spans="2:3" x14ac:dyDescent="0.25">
      <c r="B736994" s="78"/>
      <c r="C736994" s="77"/>
    </row>
    <row r="736995" spans="2:3" x14ac:dyDescent="0.25">
      <c r="B736995" s="78"/>
      <c r="C736995" s="77"/>
    </row>
    <row r="736996" spans="2:3" x14ac:dyDescent="0.25">
      <c r="B736996" s="78"/>
      <c r="C736996" s="77"/>
    </row>
    <row r="736997" spans="2:3" x14ac:dyDescent="0.25">
      <c r="B736997" s="78"/>
      <c r="C736997" s="77"/>
    </row>
    <row r="736998" spans="2:3" x14ac:dyDescent="0.25">
      <c r="B736998" s="78"/>
      <c r="C736998" s="77"/>
    </row>
    <row r="736999" spans="2:3" x14ac:dyDescent="0.25">
      <c r="B736999" s="78"/>
      <c r="C736999" s="77"/>
    </row>
    <row r="737000" spans="2:3" x14ac:dyDescent="0.25">
      <c r="B737000" s="78"/>
      <c r="C737000" s="77"/>
    </row>
    <row r="737110" spans="2:3" x14ac:dyDescent="0.25">
      <c r="B737110" s="78"/>
      <c r="C737110" s="77"/>
    </row>
    <row r="737111" spans="2:3" x14ac:dyDescent="0.25">
      <c r="B737111" s="78"/>
      <c r="C737111" s="77"/>
    </row>
    <row r="737112" spans="2:3" x14ac:dyDescent="0.25">
      <c r="B737112" s="78"/>
      <c r="C737112" s="77"/>
    </row>
    <row r="737113" spans="2:3" x14ac:dyDescent="0.25">
      <c r="B737113" s="78"/>
      <c r="C737113" s="77"/>
    </row>
    <row r="737114" spans="2:3" x14ac:dyDescent="0.25">
      <c r="B737114" s="78"/>
      <c r="C737114" s="77"/>
    </row>
    <row r="737115" spans="2:3" x14ac:dyDescent="0.25">
      <c r="B737115" s="78"/>
      <c r="C737115" s="77"/>
    </row>
    <row r="737116" spans="2:3" x14ac:dyDescent="0.25">
      <c r="B737116" s="78"/>
      <c r="C737116" s="77"/>
    </row>
    <row r="737117" spans="2:3" x14ac:dyDescent="0.25">
      <c r="B737117" s="78"/>
      <c r="C737117" s="77"/>
    </row>
    <row r="737118" spans="2:3" x14ac:dyDescent="0.25">
      <c r="B737118" s="78"/>
      <c r="C737118" s="77"/>
    </row>
    <row r="737119" spans="2:3" x14ac:dyDescent="0.25">
      <c r="B737119" s="78"/>
      <c r="C737119" s="77"/>
    </row>
    <row r="737120" spans="2:3" x14ac:dyDescent="0.25">
      <c r="B737120" s="78"/>
      <c r="C737120" s="77"/>
    </row>
    <row r="737121" spans="2:3" x14ac:dyDescent="0.25">
      <c r="B737121" s="78"/>
      <c r="C737121" s="77"/>
    </row>
    <row r="737122" spans="2:3" x14ac:dyDescent="0.25">
      <c r="B737122" s="78"/>
      <c r="C737122" s="77"/>
    </row>
    <row r="737232" spans="2:3" x14ac:dyDescent="0.25">
      <c r="B737232" s="78"/>
      <c r="C737232" s="77"/>
    </row>
    <row r="737233" spans="2:3" x14ac:dyDescent="0.25">
      <c r="B737233" s="78"/>
      <c r="C737233" s="77"/>
    </row>
    <row r="737234" spans="2:3" x14ac:dyDescent="0.25">
      <c r="B737234" s="78"/>
      <c r="C737234" s="77"/>
    </row>
    <row r="737235" spans="2:3" x14ac:dyDescent="0.25">
      <c r="B737235" s="78"/>
      <c r="C737235" s="77"/>
    </row>
    <row r="737236" spans="2:3" x14ac:dyDescent="0.25">
      <c r="B737236" s="78"/>
      <c r="C737236" s="77"/>
    </row>
    <row r="737237" spans="2:3" x14ac:dyDescent="0.25">
      <c r="B737237" s="78"/>
      <c r="C737237" s="77"/>
    </row>
    <row r="737238" spans="2:3" x14ac:dyDescent="0.25">
      <c r="B737238" s="78"/>
      <c r="C737238" s="77"/>
    </row>
    <row r="737239" spans="2:3" x14ac:dyDescent="0.25">
      <c r="B737239" s="78"/>
      <c r="C737239" s="77"/>
    </row>
    <row r="737240" spans="2:3" x14ac:dyDescent="0.25">
      <c r="B737240" s="78"/>
      <c r="C737240" s="77"/>
    </row>
    <row r="737241" spans="2:3" x14ac:dyDescent="0.25">
      <c r="B737241" s="78"/>
      <c r="C737241" s="77"/>
    </row>
    <row r="737242" spans="2:3" x14ac:dyDescent="0.25">
      <c r="B737242" s="78"/>
      <c r="C737242" s="77"/>
    </row>
    <row r="737243" spans="2:3" x14ac:dyDescent="0.25">
      <c r="B737243" s="78"/>
      <c r="C737243" s="77"/>
    </row>
    <row r="737244" spans="2:3" x14ac:dyDescent="0.25">
      <c r="B737244" s="78"/>
      <c r="C737244" s="77"/>
    </row>
    <row r="737354" spans="2:3" x14ac:dyDescent="0.25">
      <c r="B737354" s="78"/>
      <c r="C737354" s="77"/>
    </row>
    <row r="737355" spans="2:3" x14ac:dyDescent="0.25">
      <c r="B737355" s="78"/>
      <c r="C737355" s="77"/>
    </row>
    <row r="737356" spans="2:3" x14ac:dyDescent="0.25">
      <c r="B737356" s="78"/>
      <c r="C737356" s="77"/>
    </row>
    <row r="737357" spans="2:3" x14ac:dyDescent="0.25">
      <c r="B737357" s="78"/>
      <c r="C737357" s="77"/>
    </row>
    <row r="737358" spans="2:3" x14ac:dyDescent="0.25">
      <c r="B737358" s="78"/>
      <c r="C737358" s="77"/>
    </row>
    <row r="737359" spans="2:3" x14ac:dyDescent="0.25">
      <c r="B737359" s="78"/>
      <c r="C737359" s="77"/>
    </row>
    <row r="737360" spans="2:3" x14ac:dyDescent="0.25">
      <c r="B737360" s="78"/>
      <c r="C737360" s="77"/>
    </row>
    <row r="737361" spans="2:3" x14ac:dyDescent="0.25">
      <c r="B737361" s="78"/>
      <c r="C737361" s="77"/>
    </row>
    <row r="737362" spans="2:3" x14ac:dyDescent="0.25">
      <c r="B737362" s="78"/>
      <c r="C737362" s="77"/>
    </row>
    <row r="737363" spans="2:3" x14ac:dyDescent="0.25">
      <c r="B737363" s="78"/>
      <c r="C737363" s="77"/>
    </row>
    <row r="737364" spans="2:3" x14ac:dyDescent="0.25">
      <c r="B737364" s="78"/>
      <c r="C737364" s="77"/>
    </row>
    <row r="737365" spans="2:3" x14ac:dyDescent="0.25">
      <c r="B737365" s="78"/>
      <c r="C737365" s="77"/>
    </row>
    <row r="737366" spans="2:3" x14ac:dyDescent="0.25">
      <c r="B737366" s="78"/>
      <c r="C737366" s="77"/>
    </row>
    <row r="737476" spans="2:3" x14ac:dyDescent="0.25">
      <c r="B737476" s="78"/>
      <c r="C737476" s="77"/>
    </row>
    <row r="737477" spans="2:3" x14ac:dyDescent="0.25">
      <c r="B737477" s="78"/>
      <c r="C737477" s="77"/>
    </row>
    <row r="737478" spans="2:3" x14ac:dyDescent="0.25">
      <c r="B737478" s="78"/>
      <c r="C737478" s="77"/>
    </row>
    <row r="737479" spans="2:3" x14ac:dyDescent="0.25">
      <c r="B737479" s="78"/>
      <c r="C737479" s="77"/>
    </row>
    <row r="737480" spans="2:3" x14ac:dyDescent="0.25">
      <c r="B737480" s="78"/>
      <c r="C737480" s="77"/>
    </row>
    <row r="737481" spans="2:3" x14ac:dyDescent="0.25">
      <c r="B737481" s="78"/>
      <c r="C737481" s="77"/>
    </row>
    <row r="737482" spans="2:3" x14ac:dyDescent="0.25">
      <c r="B737482" s="78"/>
      <c r="C737482" s="77"/>
    </row>
    <row r="737483" spans="2:3" x14ac:dyDescent="0.25">
      <c r="B737483" s="78"/>
      <c r="C737483" s="77"/>
    </row>
    <row r="737484" spans="2:3" x14ac:dyDescent="0.25">
      <c r="B737484" s="78"/>
      <c r="C737484" s="77"/>
    </row>
    <row r="737485" spans="2:3" x14ac:dyDescent="0.25">
      <c r="B737485" s="78"/>
      <c r="C737485" s="77"/>
    </row>
    <row r="737486" spans="2:3" x14ac:dyDescent="0.25">
      <c r="B737486" s="78"/>
      <c r="C737486" s="77"/>
    </row>
    <row r="737487" spans="2:3" x14ac:dyDescent="0.25">
      <c r="B737487" s="78"/>
      <c r="C737487" s="77"/>
    </row>
    <row r="737488" spans="2:3" x14ac:dyDescent="0.25">
      <c r="B737488" s="78"/>
      <c r="C737488" s="77"/>
    </row>
    <row r="737598" spans="2:3" x14ac:dyDescent="0.25">
      <c r="B737598" s="78"/>
      <c r="C737598" s="77"/>
    </row>
    <row r="737599" spans="2:3" x14ac:dyDescent="0.25">
      <c r="B737599" s="78"/>
      <c r="C737599" s="77"/>
    </row>
    <row r="737600" spans="2:3" x14ac:dyDescent="0.25">
      <c r="B737600" s="78"/>
      <c r="C737600" s="77"/>
    </row>
    <row r="737601" spans="2:3" x14ac:dyDescent="0.25">
      <c r="B737601" s="78"/>
      <c r="C737601" s="77"/>
    </row>
    <row r="737602" spans="2:3" x14ac:dyDescent="0.25">
      <c r="B737602" s="78"/>
      <c r="C737602" s="77"/>
    </row>
    <row r="737603" spans="2:3" x14ac:dyDescent="0.25">
      <c r="B737603" s="78"/>
      <c r="C737603" s="77"/>
    </row>
    <row r="737604" spans="2:3" x14ac:dyDescent="0.25">
      <c r="B737604" s="78"/>
      <c r="C737604" s="77"/>
    </row>
    <row r="737605" spans="2:3" x14ac:dyDescent="0.25">
      <c r="B737605" s="78"/>
      <c r="C737605" s="77"/>
    </row>
    <row r="737606" spans="2:3" x14ac:dyDescent="0.25">
      <c r="B737606" s="78"/>
      <c r="C737606" s="77"/>
    </row>
    <row r="737607" spans="2:3" x14ac:dyDescent="0.25">
      <c r="B737607" s="78"/>
      <c r="C737607" s="77"/>
    </row>
    <row r="737608" spans="2:3" x14ac:dyDescent="0.25">
      <c r="B737608" s="78"/>
      <c r="C737608" s="77"/>
    </row>
    <row r="737609" spans="2:3" x14ac:dyDescent="0.25">
      <c r="B737609" s="78"/>
      <c r="C737609" s="77"/>
    </row>
    <row r="737610" spans="2:3" x14ac:dyDescent="0.25">
      <c r="B737610" s="78"/>
      <c r="C737610" s="77"/>
    </row>
    <row r="737720" spans="2:3" x14ac:dyDescent="0.25">
      <c r="B737720" s="78"/>
      <c r="C737720" s="77"/>
    </row>
    <row r="737721" spans="2:3" x14ac:dyDescent="0.25">
      <c r="B737721" s="78"/>
      <c r="C737721" s="77"/>
    </row>
    <row r="737722" spans="2:3" x14ac:dyDescent="0.25">
      <c r="B737722" s="78"/>
      <c r="C737722" s="77"/>
    </row>
    <row r="737723" spans="2:3" x14ac:dyDescent="0.25">
      <c r="B737723" s="78"/>
      <c r="C737723" s="77"/>
    </row>
    <row r="737724" spans="2:3" x14ac:dyDescent="0.25">
      <c r="B737724" s="78"/>
      <c r="C737724" s="77"/>
    </row>
    <row r="737725" spans="2:3" x14ac:dyDescent="0.25">
      <c r="B737725" s="78"/>
      <c r="C737725" s="77"/>
    </row>
    <row r="737726" spans="2:3" x14ac:dyDescent="0.25">
      <c r="B737726" s="78"/>
      <c r="C737726" s="77"/>
    </row>
    <row r="737727" spans="2:3" x14ac:dyDescent="0.25">
      <c r="B737727" s="78"/>
      <c r="C737727" s="77"/>
    </row>
    <row r="737728" spans="2:3" x14ac:dyDescent="0.25">
      <c r="B737728" s="78"/>
      <c r="C737728" s="77"/>
    </row>
    <row r="737729" spans="2:3" x14ac:dyDescent="0.25">
      <c r="B737729" s="78"/>
      <c r="C737729" s="77"/>
    </row>
    <row r="737730" spans="2:3" x14ac:dyDescent="0.25">
      <c r="B737730" s="78"/>
      <c r="C737730" s="77"/>
    </row>
    <row r="737731" spans="2:3" x14ac:dyDescent="0.25">
      <c r="B737731" s="78"/>
      <c r="C737731" s="77"/>
    </row>
    <row r="737732" spans="2:3" x14ac:dyDescent="0.25">
      <c r="B737732" s="78"/>
      <c r="C737732" s="77"/>
    </row>
    <row r="737842" spans="2:3" x14ac:dyDescent="0.25">
      <c r="B737842" s="78"/>
      <c r="C737842" s="77"/>
    </row>
    <row r="737843" spans="2:3" x14ac:dyDescent="0.25">
      <c r="B737843" s="78"/>
      <c r="C737843" s="77"/>
    </row>
    <row r="737844" spans="2:3" x14ac:dyDescent="0.25">
      <c r="B737844" s="78"/>
      <c r="C737844" s="77"/>
    </row>
    <row r="737845" spans="2:3" x14ac:dyDescent="0.25">
      <c r="B737845" s="78"/>
      <c r="C737845" s="77"/>
    </row>
    <row r="737846" spans="2:3" x14ac:dyDescent="0.25">
      <c r="B737846" s="78"/>
      <c r="C737846" s="77"/>
    </row>
    <row r="737847" spans="2:3" x14ac:dyDescent="0.25">
      <c r="B737847" s="78"/>
      <c r="C737847" s="77"/>
    </row>
    <row r="737848" spans="2:3" x14ac:dyDescent="0.25">
      <c r="B737848" s="78"/>
      <c r="C737848" s="77"/>
    </row>
    <row r="737849" spans="2:3" x14ac:dyDescent="0.25">
      <c r="B737849" s="78"/>
      <c r="C737849" s="77"/>
    </row>
    <row r="737850" spans="2:3" x14ac:dyDescent="0.25">
      <c r="B737850" s="78"/>
      <c r="C737850" s="77"/>
    </row>
    <row r="737851" spans="2:3" x14ac:dyDescent="0.25">
      <c r="B737851" s="78"/>
      <c r="C737851" s="77"/>
    </row>
    <row r="737852" spans="2:3" x14ac:dyDescent="0.25">
      <c r="B737852" s="78"/>
      <c r="C737852" s="77"/>
    </row>
    <row r="737853" spans="2:3" x14ac:dyDescent="0.25">
      <c r="B737853" s="78"/>
      <c r="C737853" s="77"/>
    </row>
    <row r="737854" spans="2:3" x14ac:dyDescent="0.25">
      <c r="B737854" s="78"/>
      <c r="C737854" s="77"/>
    </row>
    <row r="737964" spans="2:3" x14ac:dyDescent="0.25">
      <c r="B737964" s="78"/>
      <c r="C737964" s="77"/>
    </row>
    <row r="737965" spans="2:3" x14ac:dyDescent="0.25">
      <c r="B737965" s="78"/>
      <c r="C737965" s="77"/>
    </row>
    <row r="737966" spans="2:3" x14ac:dyDescent="0.25">
      <c r="B737966" s="78"/>
      <c r="C737966" s="77"/>
    </row>
    <row r="737967" spans="2:3" x14ac:dyDescent="0.25">
      <c r="B737967" s="78"/>
      <c r="C737967" s="77"/>
    </row>
    <row r="737968" spans="2:3" x14ac:dyDescent="0.25">
      <c r="B737968" s="78"/>
      <c r="C737968" s="77"/>
    </row>
    <row r="737969" spans="2:3" x14ac:dyDescent="0.25">
      <c r="B737969" s="78"/>
      <c r="C737969" s="77"/>
    </row>
    <row r="737970" spans="2:3" x14ac:dyDescent="0.25">
      <c r="B737970" s="78"/>
      <c r="C737970" s="77"/>
    </row>
    <row r="737971" spans="2:3" x14ac:dyDescent="0.25">
      <c r="B737971" s="78"/>
      <c r="C737971" s="77"/>
    </row>
    <row r="737972" spans="2:3" x14ac:dyDescent="0.25">
      <c r="B737972" s="78"/>
      <c r="C737972" s="77"/>
    </row>
    <row r="737973" spans="2:3" x14ac:dyDescent="0.25">
      <c r="B737973" s="78"/>
      <c r="C737973" s="77"/>
    </row>
    <row r="737974" spans="2:3" x14ac:dyDescent="0.25">
      <c r="B737974" s="78"/>
      <c r="C737974" s="77"/>
    </row>
    <row r="737975" spans="2:3" x14ac:dyDescent="0.25">
      <c r="B737975" s="78"/>
      <c r="C737975" s="77"/>
    </row>
    <row r="737976" spans="2:3" x14ac:dyDescent="0.25">
      <c r="B737976" s="78"/>
      <c r="C737976" s="77"/>
    </row>
    <row r="738086" spans="2:3" x14ac:dyDescent="0.25">
      <c r="B738086" s="78"/>
      <c r="C738086" s="77"/>
    </row>
    <row r="738087" spans="2:3" x14ac:dyDescent="0.25">
      <c r="B738087" s="78"/>
      <c r="C738087" s="77"/>
    </row>
    <row r="738088" spans="2:3" x14ac:dyDescent="0.25">
      <c r="B738088" s="78"/>
      <c r="C738088" s="77"/>
    </row>
    <row r="738089" spans="2:3" x14ac:dyDescent="0.25">
      <c r="B738089" s="78"/>
      <c r="C738089" s="77"/>
    </row>
    <row r="738090" spans="2:3" x14ac:dyDescent="0.25">
      <c r="B738090" s="78"/>
      <c r="C738090" s="77"/>
    </row>
    <row r="738091" spans="2:3" x14ac:dyDescent="0.25">
      <c r="B738091" s="78"/>
      <c r="C738091" s="77"/>
    </row>
    <row r="738092" spans="2:3" x14ac:dyDescent="0.25">
      <c r="B738092" s="78"/>
      <c r="C738092" s="77"/>
    </row>
    <row r="738093" spans="2:3" x14ac:dyDescent="0.25">
      <c r="B738093" s="78"/>
      <c r="C738093" s="77"/>
    </row>
    <row r="738094" spans="2:3" x14ac:dyDescent="0.25">
      <c r="B738094" s="78"/>
      <c r="C738094" s="77"/>
    </row>
    <row r="738095" spans="2:3" x14ac:dyDescent="0.25">
      <c r="B738095" s="78"/>
      <c r="C738095" s="77"/>
    </row>
    <row r="738096" spans="2:3" x14ac:dyDescent="0.25">
      <c r="B738096" s="78"/>
      <c r="C738096" s="77"/>
    </row>
    <row r="738097" spans="2:3" x14ac:dyDescent="0.25">
      <c r="B738097" s="78"/>
      <c r="C738097" s="77"/>
    </row>
    <row r="738098" spans="2:3" x14ac:dyDescent="0.25">
      <c r="B738098" s="78"/>
      <c r="C738098" s="77"/>
    </row>
    <row r="738208" spans="2:3" x14ac:dyDescent="0.25">
      <c r="B738208" s="78"/>
      <c r="C738208" s="77"/>
    </row>
    <row r="738209" spans="2:3" x14ac:dyDescent="0.25">
      <c r="B738209" s="78"/>
      <c r="C738209" s="77"/>
    </row>
    <row r="738210" spans="2:3" x14ac:dyDescent="0.25">
      <c r="B738210" s="78"/>
      <c r="C738210" s="77"/>
    </row>
    <row r="738211" spans="2:3" x14ac:dyDescent="0.25">
      <c r="B738211" s="78"/>
      <c r="C738211" s="77"/>
    </row>
    <row r="738212" spans="2:3" x14ac:dyDescent="0.25">
      <c r="B738212" s="78"/>
      <c r="C738212" s="77"/>
    </row>
    <row r="738213" spans="2:3" x14ac:dyDescent="0.25">
      <c r="B738213" s="78"/>
      <c r="C738213" s="77"/>
    </row>
    <row r="738214" spans="2:3" x14ac:dyDescent="0.25">
      <c r="B738214" s="78"/>
      <c r="C738214" s="77"/>
    </row>
    <row r="738215" spans="2:3" x14ac:dyDescent="0.25">
      <c r="B738215" s="78"/>
      <c r="C738215" s="77"/>
    </row>
    <row r="738216" spans="2:3" x14ac:dyDescent="0.25">
      <c r="B738216" s="78"/>
      <c r="C738216" s="77"/>
    </row>
    <row r="738217" spans="2:3" x14ac:dyDescent="0.25">
      <c r="B738217" s="78"/>
      <c r="C738217" s="77"/>
    </row>
    <row r="738218" spans="2:3" x14ac:dyDescent="0.25">
      <c r="B738218" s="78"/>
      <c r="C738218" s="77"/>
    </row>
    <row r="738219" spans="2:3" x14ac:dyDescent="0.25">
      <c r="B738219" s="78"/>
      <c r="C738219" s="77"/>
    </row>
    <row r="738220" spans="2:3" x14ac:dyDescent="0.25">
      <c r="B738220" s="78"/>
      <c r="C738220" s="77"/>
    </row>
    <row r="738330" spans="2:3" x14ac:dyDescent="0.25">
      <c r="B738330" s="78"/>
      <c r="C738330" s="77"/>
    </row>
    <row r="738331" spans="2:3" x14ac:dyDescent="0.25">
      <c r="B738331" s="78"/>
      <c r="C738331" s="77"/>
    </row>
    <row r="738332" spans="2:3" x14ac:dyDescent="0.25">
      <c r="B738332" s="78"/>
      <c r="C738332" s="77"/>
    </row>
    <row r="738333" spans="2:3" x14ac:dyDescent="0.25">
      <c r="B738333" s="78"/>
      <c r="C738333" s="77"/>
    </row>
    <row r="738334" spans="2:3" x14ac:dyDescent="0.25">
      <c r="B738334" s="78"/>
      <c r="C738334" s="77"/>
    </row>
    <row r="738335" spans="2:3" x14ac:dyDescent="0.25">
      <c r="B738335" s="78"/>
      <c r="C738335" s="77"/>
    </row>
    <row r="738336" spans="2:3" x14ac:dyDescent="0.25">
      <c r="B738336" s="78"/>
      <c r="C738336" s="77"/>
    </row>
    <row r="738337" spans="2:3" x14ac:dyDescent="0.25">
      <c r="B738337" s="78"/>
      <c r="C738337" s="77"/>
    </row>
    <row r="738338" spans="2:3" x14ac:dyDescent="0.25">
      <c r="B738338" s="78"/>
      <c r="C738338" s="77"/>
    </row>
    <row r="738339" spans="2:3" x14ac:dyDescent="0.25">
      <c r="B738339" s="78"/>
      <c r="C738339" s="77"/>
    </row>
    <row r="738340" spans="2:3" x14ac:dyDescent="0.25">
      <c r="B738340" s="78"/>
      <c r="C738340" s="77"/>
    </row>
    <row r="738341" spans="2:3" x14ac:dyDescent="0.25">
      <c r="B738341" s="78"/>
      <c r="C738341" s="77"/>
    </row>
    <row r="738342" spans="2:3" x14ac:dyDescent="0.25">
      <c r="B738342" s="78"/>
      <c r="C738342" s="77"/>
    </row>
    <row r="738452" spans="2:3" x14ac:dyDescent="0.25">
      <c r="B738452" s="78"/>
      <c r="C738452" s="77"/>
    </row>
    <row r="738453" spans="2:3" x14ac:dyDescent="0.25">
      <c r="B738453" s="78"/>
      <c r="C738453" s="77"/>
    </row>
    <row r="738454" spans="2:3" x14ac:dyDescent="0.25">
      <c r="B738454" s="78"/>
      <c r="C738454" s="77"/>
    </row>
    <row r="738455" spans="2:3" x14ac:dyDescent="0.25">
      <c r="B738455" s="78"/>
      <c r="C738455" s="77"/>
    </row>
    <row r="738456" spans="2:3" x14ac:dyDescent="0.25">
      <c r="B738456" s="78"/>
      <c r="C738456" s="77"/>
    </row>
    <row r="738457" spans="2:3" x14ac:dyDescent="0.25">
      <c r="B738457" s="78"/>
      <c r="C738457" s="77"/>
    </row>
    <row r="738458" spans="2:3" x14ac:dyDescent="0.25">
      <c r="B738458" s="78"/>
      <c r="C738458" s="77"/>
    </row>
    <row r="738459" spans="2:3" x14ac:dyDescent="0.25">
      <c r="B738459" s="78"/>
      <c r="C738459" s="77"/>
    </row>
    <row r="738460" spans="2:3" x14ac:dyDescent="0.25">
      <c r="B738460" s="78"/>
      <c r="C738460" s="77"/>
    </row>
    <row r="738461" spans="2:3" x14ac:dyDescent="0.25">
      <c r="B738461" s="78"/>
      <c r="C738461" s="77"/>
    </row>
    <row r="738462" spans="2:3" x14ac:dyDescent="0.25">
      <c r="B738462" s="78"/>
      <c r="C738462" s="77"/>
    </row>
    <row r="738463" spans="2:3" x14ac:dyDescent="0.25">
      <c r="B738463" s="78"/>
      <c r="C738463" s="77"/>
    </row>
    <row r="738464" spans="2:3" x14ac:dyDescent="0.25">
      <c r="B738464" s="78"/>
      <c r="C738464" s="77"/>
    </row>
    <row r="738574" spans="2:3" x14ac:dyDescent="0.25">
      <c r="B738574" s="78"/>
      <c r="C738574" s="77"/>
    </row>
    <row r="738575" spans="2:3" x14ac:dyDescent="0.25">
      <c r="B738575" s="78"/>
      <c r="C738575" s="77"/>
    </row>
    <row r="738576" spans="2:3" x14ac:dyDescent="0.25">
      <c r="B738576" s="78"/>
      <c r="C738576" s="77"/>
    </row>
    <row r="738577" spans="2:3" x14ac:dyDescent="0.25">
      <c r="B738577" s="78"/>
      <c r="C738577" s="77"/>
    </row>
    <row r="738578" spans="2:3" x14ac:dyDescent="0.25">
      <c r="B738578" s="78"/>
      <c r="C738578" s="77"/>
    </row>
    <row r="738579" spans="2:3" x14ac:dyDescent="0.25">
      <c r="B738579" s="78"/>
      <c r="C738579" s="77"/>
    </row>
    <row r="738580" spans="2:3" x14ac:dyDescent="0.25">
      <c r="B738580" s="78"/>
      <c r="C738580" s="77"/>
    </row>
    <row r="738581" spans="2:3" x14ac:dyDescent="0.25">
      <c r="B738581" s="78"/>
      <c r="C738581" s="77"/>
    </row>
    <row r="738582" spans="2:3" x14ac:dyDescent="0.25">
      <c r="B738582" s="78"/>
      <c r="C738582" s="77"/>
    </row>
    <row r="738583" spans="2:3" x14ac:dyDescent="0.25">
      <c r="B738583" s="78"/>
      <c r="C738583" s="77"/>
    </row>
    <row r="738584" spans="2:3" x14ac:dyDescent="0.25">
      <c r="B738584" s="78"/>
      <c r="C738584" s="77"/>
    </row>
    <row r="738585" spans="2:3" x14ac:dyDescent="0.25">
      <c r="B738585" s="78"/>
      <c r="C738585" s="77"/>
    </row>
    <row r="738586" spans="2:3" x14ac:dyDescent="0.25">
      <c r="B738586" s="78"/>
      <c r="C738586" s="77"/>
    </row>
    <row r="738696" spans="2:3" x14ac:dyDescent="0.25">
      <c r="B738696" s="78"/>
      <c r="C738696" s="77"/>
    </row>
    <row r="738697" spans="2:3" x14ac:dyDescent="0.25">
      <c r="B738697" s="78"/>
      <c r="C738697" s="77"/>
    </row>
    <row r="738698" spans="2:3" x14ac:dyDescent="0.25">
      <c r="B738698" s="78"/>
      <c r="C738698" s="77"/>
    </row>
    <row r="738699" spans="2:3" x14ac:dyDescent="0.25">
      <c r="B738699" s="78"/>
      <c r="C738699" s="77"/>
    </row>
    <row r="738700" spans="2:3" x14ac:dyDescent="0.25">
      <c r="B738700" s="78"/>
      <c r="C738700" s="77"/>
    </row>
    <row r="738701" spans="2:3" x14ac:dyDescent="0.25">
      <c r="B738701" s="78"/>
      <c r="C738701" s="77"/>
    </row>
    <row r="738702" spans="2:3" x14ac:dyDescent="0.25">
      <c r="B738702" s="78"/>
      <c r="C738702" s="77"/>
    </row>
    <row r="738703" spans="2:3" x14ac:dyDescent="0.25">
      <c r="B738703" s="78"/>
      <c r="C738703" s="77"/>
    </row>
    <row r="738704" spans="2:3" x14ac:dyDescent="0.25">
      <c r="B738704" s="78"/>
      <c r="C738704" s="77"/>
    </row>
    <row r="738705" spans="2:3" x14ac:dyDescent="0.25">
      <c r="B738705" s="78"/>
      <c r="C738705" s="77"/>
    </row>
    <row r="738706" spans="2:3" x14ac:dyDescent="0.25">
      <c r="B738706" s="78"/>
      <c r="C738706" s="77"/>
    </row>
    <row r="738707" spans="2:3" x14ac:dyDescent="0.25">
      <c r="B738707" s="78"/>
      <c r="C738707" s="77"/>
    </row>
    <row r="738708" spans="2:3" x14ac:dyDescent="0.25">
      <c r="B738708" s="78"/>
      <c r="C738708" s="77"/>
    </row>
    <row r="738818" spans="2:3" x14ac:dyDescent="0.25">
      <c r="B738818" s="78"/>
      <c r="C738818" s="77"/>
    </row>
    <row r="738819" spans="2:3" x14ac:dyDescent="0.25">
      <c r="B738819" s="78"/>
      <c r="C738819" s="77"/>
    </row>
    <row r="738820" spans="2:3" x14ac:dyDescent="0.25">
      <c r="B738820" s="78"/>
      <c r="C738820" s="77"/>
    </row>
    <row r="738821" spans="2:3" x14ac:dyDescent="0.25">
      <c r="B738821" s="78"/>
      <c r="C738821" s="77"/>
    </row>
    <row r="738822" spans="2:3" x14ac:dyDescent="0.25">
      <c r="B738822" s="78"/>
      <c r="C738822" s="77"/>
    </row>
    <row r="738823" spans="2:3" x14ac:dyDescent="0.25">
      <c r="B738823" s="78"/>
      <c r="C738823" s="77"/>
    </row>
    <row r="738824" spans="2:3" x14ac:dyDescent="0.25">
      <c r="B738824" s="78"/>
      <c r="C738824" s="77"/>
    </row>
    <row r="738825" spans="2:3" x14ac:dyDescent="0.25">
      <c r="B738825" s="78"/>
      <c r="C738825" s="77"/>
    </row>
    <row r="738826" spans="2:3" x14ac:dyDescent="0.25">
      <c r="B738826" s="78"/>
      <c r="C738826" s="77"/>
    </row>
    <row r="738827" spans="2:3" x14ac:dyDescent="0.25">
      <c r="B738827" s="78"/>
      <c r="C738827" s="77"/>
    </row>
    <row r="738828" spans="2:3" x14ac:dyDescent="0.25">
      <c r="B738828" s="78"/>
      <c r="C738828" s="77"/>
    </row>
    <row r="738829" spans="2:3" x14ac:dyDescent="0.25">
      <c r="B738829" s="78"/>
      <c r="C738829" s="77"/>
    </row>
    <row r="738830" spans="2:3" x14ac:dyDescent="0.25">
      <c r="B738830" s="78"/>
      <c r="C738830" s="77"/>
    </row>
    <row r="738940" spans="2:3" x14ac:dyDescent="0.25">
      <c r="B738940" s="78"/>
      <c r="C738940" s="77"/>
    </row>
    <row r="738941" spans="2:3" x14ac:dyDescent="0.25">
      <c r="B738941" s="78"/>
      <c r="C738941" s="77"/>
    </row>
    <row r="738942" spans="2:3" x14ac:dyDescent="0.25">
      <c r="B738942" s="78"/>
      <c r="C738942" s="77"/>
    </row>
    <row r="738943" spans="2:3" x14ac:dyDescent="0.25">
      <c r="B738943" s="78"/>
      <c r="C738943" s="77"/>
    </row>
    <row r="738944" spans="2:3" x14ac:dyDescent="0.25">
      <c r="B738944" s="78"/>
      <c r="C738944" s="77"/>
    </row>
    <row r="738945" spans="2:3" x14ac:dyDescent="0.25">
      <c r="B738945" s="78"/>
      <c r="C738945" s="77"/>
    </row>
    <row r="738946" spans="2:3" x14ac:dyDescent="0.25">
      <c r="B738946" s="78"/>
      <c r="C738946" s="77"/>
    </row>
    <row r="738947" spans="2:3" x14ac:dyDescent="0.25">
      <c r="B738947" s="78"/>
      <c r="C738947" s="77"/>
    </row>
    <row r="738948" spans="2:3" x14ac:dyDescent="0.25">
      <c r="B738948" s="78"/>
      <c r="C738948" s="77"/>
    </row>
    <row r="738949" spans="2:3" x14ac:dyDescent="0.25">
      <c r="B738949" s="78"/>
      <c r="C738949" s="77"/>
    </row>
    <row r="738950" spans="2:3" x14ac:dyDescent="0.25">
      <c r="B738950" s="78"/>
      <c r="C738950" s="77"/>
    </row>
    <row r="738951" spans="2:3" x14ac:dyDescent="0.25">
      <c r="B738951" s="78"/>
      <c r="C738951" s="77"/>
    </row>
    <row r="738952" spans="2:3" x14ac:dyDescent="0.25">
      <c r="B738952" s="78"/>
      <c r="C738952" s="77"/>
    </row>
    <row r="739062" spans="2:3" x14ac:dyDescent="0.25">
      <c r="B739062" s="78"/>
      <c r="C739062" s="77"/>
    </row>
    <row r="739063" spans="2:3" x14ac:dyDescent="0.25">
      <c r="B739063" s="78"/>
      <c r="C739063" s="77"/>
    </row>
    <row r="739064" spans="2:3" x14ac:dyDescent="0.25">
      <c r="B739064" s="78"/>
      <c r="C739064" s="77"/>
    </row>
    <row r="739065" spans="2:3" x14ac:dyDescent="0.25">
      <c r="B739065" s="78"/>
      <c r="C739065" s="77"/>
    </row>
    <row r="739066" spans="2:3" x14ac:dyDescent="0.25">
      <c r="B739066" s="78"/>
      <c r="C739066" s="77"/>
    </row>
    <row r="739067" spans="2:3" x14ac:dyDescent="0.25">
      <c r="B739067" s="78"/>
      <c r="C739067" s="77"/>
    </row>
    <row r="739068" spans="2:3" x14ac:dyDescent="0.25">
      <c r="B739068" s="78"/>
      <c r="C739068" s="77"/>
    </row>
    <row r="739069" spans="2:3" x14ac:dyDescent="0.25">
      <c r="B739069" s="78"/>
      <c r="C739069" s="77"/>
    </row>
    <row r="739070" spans="2:3" x14ac:dyDescent="0.25">
      <c r="B739070" s="78"/>
      <c r="C739070" s="77"/>
    </row>
    <row r="739071" spans="2:3" x14ac:dyDescent="0.25">
      <c r="B739071" s="78"/>
      <c r="C739071" s="77"/>
    </row>
    <row r="739072" spans="2:3" x14ac:dyDescent="0.25">
      <c r="B739072" s="78"/>
      <c r="C739072" s="77"/>
    </row>
    <row r="739073" spans="2:3" x14ac:dyDescent="0.25">
      <c r="B739073" s="78"/>
      <c r="C739073" s="77"/>
    </row>
    <row r="739074" spans="2:3" x14ac:dyDescent="0.25">
      <c r="B739074" s="78"/>
      <c r="C739074" s="77"/>
    </row>
    <row r="739184" spans="2:3" x14ac:dyDescent="0.25">
      <c r="B739184" s="78"/>
      <c r="C739184" s="77"/>
    </row>
    <row r="739185" spans="2:3" x14ac:dyDescent="0.25">
      <c r="B739185" s="78"/>
      <c r="C739185" s="77"/>
    </row>
    <row r="739186" spans="2:3" x14ac:dyDescent="0.25">
      <c r="B739186" s="78"/>
      <c r="C739186" s="77"/>
    </row>
    <row r="739187" spans="2:3" x14ac:dyDescent="0.25">
      <c r="B739187" s="78"/>
      <c r="C739187" s="77"/>
    </row>
    <row r="739188" spans="2:3" x14ac:dyDescent="0.25">
      <c r="B739188" s="78"/>
      <c r="C739188" s="77"/>
    </row>
    <row r="739189" spans="2:3" x14ac:dyDescent="0.25">
      <c r="B739189" s="78"/>
      <c r="C739189" s="77"/>
    </row>
    <row r="739190" spans="2:3" x14ac:dyDescent="0.25">
      <c r="B739190" s="78"/>
      <c r="C739190" s="77"/>
    </row>
    <row r="739191" spans="2:3" x14ac:dyDescent="0.25">
      <c r="B739191" s="78"/>
      <c r="C739191" s="77"/>
    </row>
    <row r="739192" spans="2:3" x14ac:dyDescent="0.25">
      <c r="B739192" s="78"/>
      <c r="C739192" s="77"/>
    </row>
    <row r="739193" spans="2:3" x14ac:dyDescent="0.25">
      <c r="B739193" s="78"/>
      <c r="C739193" s="77"/>
    </row>
    <row r="739194" spans="2:3" x14ac:dyDescent="0.25">
      <c r="B739194" s="78"/>
      <c r="C739194" s="77"/>
    </row>
    <row r="739195" spans="2:3" x14ac:dyDescent="0.25">
      <c r="B739195" s="78"/>
      <c r="C739195" s="77"/>
    </row>
    <row r="739196" spans="2:3" x14ac:dyDescent="0.25">
      <c r="B739196" s="78"/>
      <c r="C739196" s="77"/>
    </row>
    <row r="739306" spans="2:3" x14ac:dyDescent="0.25">
      <c r="B739306" s="78"/>
      <c r="C739306" s="77"/>
    </row>
    <row r="739307" spans="2:3" x14ac:dyDescent="0.25">
      <c r="B739307" s="78"/>
      <c r="C739307" s="77"/>
    </row>
    <row r="739308" spans="2:3" x14ac:dyDescent="0.25">
      <c r="B739308" s="78"/>
      <c r="C739308" s="77"/>
    </row>
    <row r="739309" spans="2:3" x14ac:dyDescent="0.25">
      <c r="B739309" s="78"/>
      <c r="C739309" s="77"/>
    </row>
    <row r="739310" spans="2:3" x14ac:dyDescent="0.25">
      <c r="B739310" s="78"/>
      <c r="C739310" s="77"/>
    </row>
    <row r="739311" spans="2:3" x14ac:dyDescent="0.25">
      <c r="B739311" s="78"/>
      <c r="C739311" s="77"/>
    </row>
    <row r="739312" spans="2:3" x14ac:dyDescent="0.25">
      <c r="B739312" s="78"/>
      <c r="C739312" s="77"/>
    </row>
    <row r="739313" spans="2:3" x14ac:dyDescent="0.25">
      <c r="B739313" s="78"/>
      <c r="C739313" s="77"/>
    </row>
    <row r="739314" spans="2:3" x14ac:dyDescent="0.25">
      <c r="B739314" s="78"/>
      <c r="C739314" s="77"/>
    </row>
    <row r="739315" spans="2:3" x14ac:dyDescent="0.25">
      <c r="B739315" s="78"/>
      <c r="C739315" s="77"/>
    </row>
    <row r="739316" spans="2:3" x14ac:dyDescent="0.25">
      <c r="B739316" s="78"/>
      <c r="C739316" s="77"/>
    </row>
    <row r="739317" spans="2:3" x14ac:dyDescent="0.25">
      <c r="B739317" s="78"/>
      <c r="C739317" s="77"/>
    </row>
    <row r="739318" spans="2:3" x14ac:dyDescent="0.25">
      <c r="B739318" s="78"/>
      <c r="C739318" s="77"/>
    </row>
    <row r="739428" spans="2:3" x14ac:dyDescent="0.25">
      <c r="B739428" s="78"/>
      <c r="C739428" s="77"/>
    </row>
    <row r="739429" spans="2:3" x14ac:dyDescent="0.25">
      <c r="B739429" s="78"/>
      <c r="C739429" s="77"/>
    </row>
    <row r="739430" spans="2:3" x14ac:dyDescent="0.25">
      <c r="B739430" s="78"/>
      <c r="C739430" s="77"/>
    </row>
    <row r="739431" spans="2:3" x14ac:dyDescent="0.25">
      <c r="B739431" s="78"/>
      <c r="C739431" s="77"/>
    </row>
    <row r="739432" spans="2:3" x14ac:dyDescent="0.25">
      <c r="B739432" s="78"/>
      <c r="C739432" s="77"/>
    </row>
    <row r="739433" spans="2:3" x14ac:dyDescent="0.25">
      <c r="B739433" s="78"/>
      <c r="C739433" s="77"/>
    </row>
    <row r="739434" spans="2:3" x14ac:dyDescent="0.25">
      <c r="B739434" s="78"/>
      <c r="C739434" s="77"/>
    </row>
    <row r="739435" spans="2:3" x14ac:dyDescent="0.25">
      <c r="B739435" s="78"/>
      <c r="C739435" s="77"/>
    </row>
    <row r="739436" spans="2:3" x14ac:dyDescent="0.25">
      <c r="B739436" s="78"/>
      <c r="C739436" s="77"/>
    </row>
    <row r="739437" spans="2:3" x14ac:dyDescent="0.25">
      <c r="B739437" s="78"/>
      <c r="C739437" s="77"/>
    </row>
    <row r="739438" spans="2:3" x14ac:dyDescent="0.25">
      <c r="B739438" s="78"/>
      <c r="C739438" s="77"/>
    </row>
    <row r="739439" spans="2:3" x14ac:dyDescent="0.25">
      <c r="B739439" s="78"/>
      <c r="C739439" s="77"/>
    </row>
    <row r="739440" spans="2:3" x14ac:dyDescent="0.25">
      <c r="B739440" s="78"/>
      <c r="C739440" s="77"/>
    </row>
    <row r="739550" spans="2:3" x14ac:dyDescent="0.25">
      <c r="B739550" s="78"/>
      <c r="C739550" s="77"/>
    </row>
    <row r="739551" spans="2:3" x14ac:dyDescent="0.25">
      <c r="B739551" s="78"/>
      <c r="C739551" s="77"/>
    </row>
    <row r="739552" spans="2:3" x14ac:dyDescent="0.25">
      <c r="B739552" s="78"/>
      <c r="C739552" s="77"/>
    </row>
    <row r="739553" spans="2:3" x14ac:dyDescent="0.25">
      <c r="B739553" s="78"/>
      <c r="C739553" s="77"/>
    </row>
    <row r="739554" spans="2:3" x14ac:dyDescent="0.25">
      <c r="B739554" s="78"/>
      <c r="C739554" s="77"/>
    </row>
    <row r="739555" spans="2:3" x14ac:dyDescent="0.25">
      <c r="B739555" s="78"/>
      <c r="C739555" s="77"/>
    </row>
    <row r="739556" spans="2:3" x14ac:dyDescent="0.25">
      <c r="B739556" s="78"/>
      <c r="C739556" s="77"/>
    </row>
    <row r="739557" spans="2:3" x14ac:dyDescent="0.25">
      <c r="B739557" s="78"/>
      <c r="C739557" s="77"/>
    </row>
    <row r="739558" spans="2:3" x14ac:dyDescent="0.25">
      <c r="B739558" s="78"/>
      <c r="C739558" s="77"/>
    </row>
    <row r="739559" spans="2:3" x14ac:dyDescent="0.25">
      <c r="B739559" s="78"/>
      <c r="C739559" s="77"/>
    </row>
    <row r="739560" spans="2:3" x14ac:dyDescent="0.25">
      <c r="B739560" s="78"/>
      <c r="C739560" s="77"/>
    </row>
    <row r="739561" spans="2:3" x14ac:dyDescent="0.25">
      <c r="B739561" s="78"/>
      <c r="C739561" s="77"/>
    </row>
    <row r="739562" spans="2:3" x14ac:dyDescent="0.25">
      <c r="B739562" s="78"/>
      <c r="C739562" s="77"/>
    </row>
    <row r="739672" spans="2:3" x14ac:dyDescent="0.25">
      <c r="B739672" s="78"/>
      <c r="C739672" s="77"/>
    </row>
    <row r="739673" spans="2:3" x14ac:dyDescent="0.25">
      <c r="B739673" s="78"/>
      <c r="C739673" s="77"/>
    </row>
    <row r="739674" spans="2:3" x14ac:dyDescent="0.25">
      <c r="B739674" s="78"/>
      <c r="C739674" s="77"/>
    </row>
    <row r="739675" spans="2:3" x14ac:dyDescent="0.25">
      <c r="B739675" s="78"/>
      <c r="C739675" s="77"/>
    </row>
    <row r="739676" spans="2:3" x14ac:dyDescent="0.25">
      <c r="B739676" s="78"/>
      <c r="C739676" s="77"/>
    </row>
    <row r="739677" spans="2:3" x14ac:dyDescent="0.25">
      <c r="B739677" s="78"/>
      <c r="C739677" s="77"/>
    </row>
    <row r="739678" spans="2:3" x14ac:dyDescent="0.25">
      <c r="B739678" s="78"/>
      <c r="C739678" s="77"/>
    </row>
    <row r="739679" spans="2:3" x14ac:dyDescent="0.25">
      <c r="B739679" s="78"/>
      <c r="C739679" s="77"/>
    </row>
    <row r="739680" spans="2:3" x14ac:dyDescent="0.25">
      <c r="B739680" s="78"/>
      <c r="C739680" s="77"/>
    </row>
    <row r="739681" spans="2:3" x14ac:dyDescent="0.25">
      <c r="B739681" s="78"/>
      <c r="C739681" s="77"/>
    </row>
    <row r="739682" spans="2:3" x14ac:dyDescent="0.25">
      <c r="B739682" s="78"/>
      <c r="C739682" s="77"/>
    </row>
    <row r="739683" spans="2:3" x14ac:dyDescent="0.25">
      <c r="B739683" s="78"/>
      <c r="C739683" s="77"/>
    </row>
    <row r="739684" spans="2:3" x14ac:dyDescent="0.25">
      <c r="B739684" s="78"/>
      <c r="C739684" s="77"/>
    </row>
    <row r="739794" spans="2:3" x14ac:dyDescent="0.25">
      <c r="B739794" s="78"/>
      <c r="C739794" s="77"/>
    </row>
    <row r="739795" spans="2:3" x14ac:dyDescent="0.25">
      <c r="B739795" s="78"/>
      <c r="C739795" s="77"/>
    </row>
    <row r="739796" spans="2:3" x14ac:dyDescent="0.25">
      <c r="B739796" s="78"/>
      <c r="C739796" s="77"/>
    </row>
    <row r="739797" spans="2:3" x14ac:dyDescent="0.25">
      <c r="B739797" s="78"/>
      <c r="C739797" s="77"/>
    </row>
    <row r="739798" spans="2:3" x14ac:dyDescent="0.25">
      <c r="B739798" s="78"/>
      <c r="C739798" s="77"/>
    </row>
    <row r="739799" spans="2:3" x14ac:dyDescent="0.25">
      <c r="B739799" s="78"/>
      <c r="C739799" s="77"/>
    </row>
    <row r="739800" spans="2:3" x14ac:dyDescent="0.25">
      <c r="B739800" s="78"/>
      <c r="C739800" s="77"/>
    </row>
    <row r="739801" spans="2:3" x14ac:dyDescent="0.25">
      <c r="B739801" s="78"/>
      <c r="C739801" s="77"/>
    </row>
    <row r="739802" spans="2:3" x14ac:dyDescent="0.25">
      <c r="B739802" s="78"/>
      <c r="C739802" s="77"/>
    </row>
    <row r="739803" spans="2:3" x14ac:dyDescent="0.25">
      <c r="B739803" s="78"/>
      <c r="C739803" s="77"/>
    </row>
    <row r="739804" spans="2:3" x14ac:dyDescent="0.25">
      <c r="B739804" s="78"/>
      <c r="C739804" s="77"/>
    </row>
    <row r="739805" spans="2:3" x14ac:dyDescent="0.25">
      <c r="B739805" s="78"/>
      <c r="C739805" s="77"/>
    </row>
    <row r="739806" spans="2:3" x14ac:dyDescent="0.25">
      <c r="B739806" s="78"/>
      <c r="C739806" s="77"/>
    </row>
    <row r="739916" spans="2:3" x14ac:dyDescent="0.25">
      <c r="B739916" s="78"/>
      <c r="C739916" s="77"/>
    </row>
    <row r="739917" spans="2:3" x14ac:dyDescent="0.25">
      <c r="B739917" s="78"/>
      <c r="C739917" s="77"/>
    </row>
    <row r="739918" spans="2:3" x14ac:dyDescent="0.25">
      <c r="B739918" s="78"/>
      <c r="C739918" s="77"/>
    </row>
    <row r="739919" spans="2:3" x14ac:dyDescent="0.25">
      <c r="B739919" s="78"/>
      <c r="C739919" s="77"/>
    </row>
    <row r="739920" spans="2:3" x14ac:dyDescent="0.25">
      <c r="B739920" s="78"/>
      <c r="C739920" s="77"/>
    </row>
    <row r="739921" spans="2:3" x14ac:dyDescent="0.25">
      <c r="B739921" s="78"/>
      <c r="C739921" s="77"/>
    </row>
    <row r="739922" spans="2:3" x14ac:dyDescent="0.25">
      <c r="B739922" s="78"/>
      <c r="C739922" s="77"/>
    </row>
    <row r="739923" spans="2:3" x14ac:dyDescent="0.25">
      <c r="B739923" s="78"/>
      <c r="C739923" s="77"/>
    </row>
    <row r="739924" spans="2:3" x14ac:dyDescent="0.25">
      <c r="B739924" s="78"/>
      <c r="C739924" s="77"/>
    </row>
    <row r="739925" spans="2:3" x14ac:dyDescent="0.25">
      <c r="B739925" s="78"/>
      <c r="C739925" s="77"/>
    </row>
    <row r="739926" spans="2:3" x14ac:dyDescent="0.25">
      <c r="B739926" s="78"/>
      <c r="C739926" s="77"/>
    </row>
    <row r="739927" spans="2:3" x14ac:dyDescent="0.25">
      <c r="B739927" s="78"/>
      <c r="C739927" s="77"/>
    </row>
    <row r="739928" spans="2:3" x14ac:dyDescent="0.25">
      <c r="B739928" s="78"/>
      <c r="C739928" s="77"/>
    </row>
    <row r="740038" spans="2:3" x14ac:dyDescent="0.25">
      <c r="B740038" s="78"/>
      <c r="C740038" s="77"/>
    </row>
    <row r="740039" spans="2:3" x14ac:dyDescent="0.25">
      <c r="B740039" s="78"/>
      <c r="C740039" s="77"/>
    </row>
    <row r="740040" spans="2:3" x14ac:dyDescent="0.25">
      <c r="B740040" s="78"/>
      <c r="C740040" s="77"/>
    </row>
    <row r="740041" spans="2:3" x14ac:dyDescent="0.25">
      <c r="B740041" s="78"/>
      <c r="C740041" s="77"/>
    </row>
    <row r="740042" spans="2:3" x14ac:dyDescent="0.25">
      <c r="B740042" s="78"/>
      <c r="C740042" s="77"/>
    </row>
    <row r="740043" spans="2:3" x14ac:dyDescent="0.25">
      <c r="B740043" s="78"/>
      <c r="C740043" s="77"/>
    </row>
    <row r="740044" spans="2:3" x14ac:dyDescent="0.25">
      <c r="B740044" s="78"/>
      <c r="C740044" s="77"/>
    </row>
    <row r="740045" spans="2:3" x14ac:dyDescent="0.25">
      <c r="B740045" s="78"/>
      <c r="C740045" s="77"/>
    </row>
    <row r="740046" spans="2:3" x14ac:dyDescent="0.25">
      <c r="B740046" s="78"/>
      <c r="C740046" s="77"/>
    </row>
    <row r="740047" spans="2:3" x14ac:dyDescent="0.25">
      <c r="B740047" s="78"/>
      <c r="C740047" s="77"/>
    </row>
    <row r="740048" spans="2:3" x14ac:dyDescent="0.25">
      <c r="B740048" s="78"/>
      <c r="C740048" s="77"/>
    </row>
    <row r="740049" spans="2:3" x14ac:dyDescent="0.25">
      <c r="B740049" s="78"/>
      <c r="C740049" s="77"/>
    </row>
    <row r="740050" spans="2:3" x14ac:dyDescent="0.25">
      <c r="B740050" s="78"/>
      <c r="C740050" s="77"/>
    </row>
    <row r="740160" spans="2:3" x14ac:dyDescent="0.25">
      <c r="B740160" s="78"/>
      <c r="C740160" s="77"/>
    </row>
    <row r="740161" spans="2:3" x14ac:dyDescent="0.25">
      <c r="B740161" s="78"/>
      <c r="C740161" s="77"/>
    </row>
    <row r="740162" spans="2:3" x14ac:dyDescent="0.25">
      <c r="B740162" s="78"/>
      <c r="C740162" s="77"/>
    </row>
    <row r="740163" spans="2:3" x14ac:dyDescent="0.25">
      <c r="B740163" s="78"/>
      <c r="C740163" s="77"/>
    </row>
    <row r="740164" spans="2:3" x14ac:dyDescent="0.25">
      <c r="B740164" s="78"/>
      <c r="C740164" s="77"/>
    </row>
    <row r="740165" spans="2:3" x14ac:dyDescent="0.25">
      <c r="B740165" s="78"/>
      <c r="C740165" s="77"/>
    </row>
    <row r="740166" spans="2:3" x14ac:dyDescent="0.25">
      <c r="B740166" s="78"/>
      <c r="C740166" s="77"/>
    </row>
    <row r="740167" spans="2:3" x14ac:dyDescent="0.25">
      <c r="B740167" s="78"/>
      <c r="C740167" s="77"/>
    </row>
    <row r="740168" spans="2:3" x14ac:dyDescent="0.25">
      <c r="B740168" s="78"/>
      <c r="C740168" s="77"/>
    </row>
    <row r="740169" spans="2:3" x14ac:dyDescent="0.25">
      <c r="B740169" s="78"/>
      <c r="C740169" s="77"/>
    </row>
    <row r="740170" spans="2:3" x14ac:dyDescent="0.25">
      <c r="B740170" s="78"/>
      <c r="C740170" s="77"/>
    </row>
    <row r="740171" spans="2:3" x14ac:dyDescent="0.25">
      <c r="B740171" s="78"/>
      <c r="C740171" s="77"/>
    </row>
    <row r="740172" spans="2:3" x14ac:dyDescent="0.25">
      <c r="B740172" s="78"/>
      <c r="C740172" s="77"/>
    </row>
    <row r="740282" spans="2:3" x14ac:dyDescent="0.25">
      <c r="B740282" s="78"/>
      <c r="C740282" s="77"/>
    </row>
    <row r="740283" spans="2:3" x14ac:dyDescent="0.25">
      <c r="B740283" s="78"/>
      <c r="C740283" s="77"/>
    </row>
    <row r="740284" spans="2:3" x14ac:dyDescent="0.25">
      <c r="B740284" s="78"/>
      <c r="C740284" s="77"/>
    </row>
    <row r="740285" spans="2:3" x14ac:dyDescent="0.25">
      <c r="B740285" s="78"/>
      <c r="C740285" s="77"/>
    </row>
    <row r="740286" spans="2:3" x14ac:dyDescent="0.25">
      <c r="B740286" s="78"/>
      <c r="C740286" s="77"/>
    </row>
    <row r="740287" spans="2:3" x14ac:dyDescent="0.25">
      <c r="B740287" s="78"/>
      <c r="C740287" s="77"/>
    </row>
    <row r="740288" spans="2:3" x14ac:dyDescent="0.25">
      <c r="B740288" s="78"/>
      <c r="C740288" s="77"/>
    </row>
    <row r="740289" spans="2:3" x14ac:dyDescent="0.25">
      <c r="B740289" s="78"/>
      <c r="C740289" s="77"/>
    </row>
    <row r="740290" spans="2:3" x14ac:dyDescent="0.25">
      <c r="B740290" s="78"/>
      <c r="C740290" s="77"/>
    </row>
    <row r="740291" spans="2:3" x14ac:dyDescent="0.25">
      <c r="B740291" s="78"/>
      <c r="C740291" s="77"/>
    </row>
    <row r="740292" spans="2:3" x14ac:dyDescent="0.25">
      <c r="B740292" s="78"/>
      <c r="C740292" s="77"/>
    </row>
    <row r="740293" spans="2:3" x14ac:dyDescent="0.25">
      <c r="B740293" s="78"/>
      <c r="C740293" s="77"/>
    </row>
    <row r="740294" spans="2:3" x14ac:dyDescent="0.25">
      <c r="B740294" s="78"/>
      <c r="C740294" s="77"/>
    </row>
    <row r="740404" spans="2:3" x14ac:dyDescent="0.25">
      <c r="B740404" s="78"/>
      <c r="C740404" s="77"/>
    </row>
    <row r="740405" spans="2:3" x14ac:dyDescent="0.25">
      <c r="B740405" s="78"/>
      <c r="C740405" s="77"/>
    </row>
    <row r="740406" spans="2:3" x14ac:dyDescent="0.25">
      <c r="B740406" s="78"/>
      <c r="C740406" s="77"/>
    </row>
    <row r="740407" spans="2:3" x14ac:dyDescent="0.25">
      <c r="B740407" s="78"/>
      <c r="C740407" s="77"/>
    </row>
    <row r="740408" spans="2:3" x14ac:dyDescent="0.25">
      <c r="B740408" s="78"/>
      <c r="C740408" s="77"/>
    </row>
    <row r="740409" spans="2:3" x14ac:dyDescent="0.25">
      <c r="B740409" s="78"/>
      <c r="C740409" s="77"/>
    </row>
    <row r="740410" spans="2:3" x14ac:dyDescent="0.25">
      <c r="B740410" s="78"/>
      <c r="C740410" s="77"/>
    </row>
    <row r="740411" spans="2:3" x14ac:dyDescent="0.25">
      <c r="B740411" s="78"/>
      <c r="C740411" s="77"/>
    </row>
    <row r="740412" spans="2:3" x14ac:dyDescent="0.25">
      <c r="B740412" s="78"/>
      <c r="C740412" s="77"/>
    </row>
    <row r="740413" spans="2:3" x14ac:dyDescent="0.25">
      <c r="B740413" s="78"/>
      <c r="C740413" s="77"/>
    </row>
    <row r="740414" spans="2:3" x14ac:dyDescent="0.25">
      <c r="B740414" s="78"/>
      <c r="C740414" s="77"/>
    </row>
    <row r="740415" spans="2:3" x14ac:dyDescent="0.25">
      <c r="B740415" s="78"/>
      <c r="C740415" s="77"/>
    </row>
    <row r="740416" spans="2:3" x14ac:dyDescent="0.25">
      <c r="B740416" s="78"/>
      <c r="C740416" s="77"/>
    </row>
    <row r="740526" spans="2:3" x14ac:dyDescent="0.25">
      <c r="B740526" s="78"/>
      <c r="C740526" s="77"/>
    </row>
    <row r="740527" spans="2:3" x14ac:dyDescent="0.25">
      <c r="B740527" s="78"/>
      <c r="C740527" s="77"/>
    </row>
    <row r="740528" spans="2:3" x14ac:dyDescent="0.25">
      <c r="B740528" s="78"/>
      <c r="C740528" s="77"/>
    </row>
    <row r="740529" spans="2:3" x14ac:dyDescent="0.25">
      <c r="B740529" s="78"/>
      <c r="C740529" s="77"/>
    </row>
    <row r="740530" spans="2:3" x14ac:dyDescent="0.25">
      <c r="B740530" s="78"/>
      <c r="C740530" s="77"/>
    </row>
    <row r="740531" spans="2:3" x14ac:dyDescent="0.25">
      <c r="B740531" s="78"/>
      <c r="C740531" s="77"/>
    </row>
    <row r="740532" spans="2:3" x14ac:dyDescent="0.25">
      <c r="B740532" s="78"/>
      <c r="C740532" s="77"/>
    </row>
    <row r="740533" spans="2:3" x14ac:dyDescent="0.25">
      <c r="B740533" s="78"/>
      <c r="C740533" s="77"/>
    </row>
    <row r="740534" spans="2:3" x14ac:dyDescent="0.25">
      <c r="B740534" s="78"/>
      <c r="C740534" s="77"/>
    </row>
    <row r="740535" spans="2:3" x14ac:dyDescent="0.25">
      <c r="B740535" s="78"/>
      <c r="C740535" s="77"/>
    </row>
    <row r="740536" spans="2:3" x14ac:dyDescent="0.25">
      <c r="B740536" s="78"/>
      <c r="C740536" s="77"/>
    </row>
    <row r="740537" spans="2:3" x14ac:dyDescent="0.25">
      <c r="B740537" s="78"/>
      <c r="C740537" s="77"/>
    </row>
    <row r="740538" spans="2:3" x14ac:dyDescent="0.25">
      <c r="B740538" s="78"/>
      <c r="C740538" s="77"/>
    </row>
    <row r="740648" spans="2:3" x14ac:dyDescent="0.25">
      <c r="B740648" s="78"/>
      <c r="C740648" s="77"/>
    </row>
    <row r="740649" spans="2:3" x14ac:dyDescent="0.25">
      <c r="B740649" s="78"/>
      <c r="C740649" s="77"/>
    </row>
    <row r="740650" spans="2:3" x14ac:dyDescent="0.25">
      <c r="B740650" s="78"/>
      <c r="C740650" s="77"/>
    </row>
    <row r="740651" spans="2:3" x14ac:dyDescent="0.25">
      <c r="B740651" s="78"/>
      <c r="C740651" s="77"/>
    </row>
    <row r="740652" spans="2:3" x14ac:dyDescent="0.25">
      <c r="B740652" s="78"/>
      <c r="C740652" s="77"/>
    </row>
    <row r="740653" spans="2:3" x14ac:dyDescent="0.25">
      <c r="B740653" s="78"/>
      <c r="C740653" s="77"/>
    </row>
    <row r="740654" spans="2:3" x14ac:dyDescent="0.25">
      <c r="B740654" s="78"/>
      <c r="C740654" s="77"/>
    </row>
    <row r="740655" spans="2:3" x14ac:dyDescent="0.25">
      <c r="B740655" s="78"/>
      <c r="C740655" s="77"/>
    </row>
    <row r="740656" spans="2:3" x14ac:dyDescent="0.25">
      <c r="B740656" s="78"/>
      <c r="C740656" s="77"/>
    </row>
    <row r="740657" spans="2:3" x14ac:dyDescent="0.25">
      <c r="B740657" s="78"/>
      <c r="C740657" s="77"/>
    </row>
    <row r="740658" spans="2:3" x14ac:dyDescent="0.25">
      <c r="B740658" s="78"/>
      <c r="C740658" s="77"/>
    </row>
    <row r="740659" spans="2:3" x14ac:dyDescent="0.25">
      <c r="B740659" s="78"/>
      <c r="C740659" s="77"/>
    </row>
    <row r="740660" spans="2:3" x14ac:dyDescent="0.25">
      <c r="B740660" s="78"/>
      <c r="C740660" s="77"/>
    </row>
    <row r="740770" spans="2:3" x14ac:dyDescent="0.25">
      <c r="B740770" s="78"/>
      <c r="C740770" s="77"/>
    </row>
    <row r="740771" spans="2:3" x14ac:dyDescent="0.25">
      <c r="B740771" s="78"/>
      <c r="C740771" s="77"/>
    </row>
    <row r="740772" spans="2:3" x14ac:dyDescent="0.25">
      <c r="B740772" s="78"/>
      <c r="C740772" s="77"/>
    </row>
    <row r="740773" spans="2:3" x14ac:dyDescent="0.25">
      <c r="B740773" s="78"/>
      <c r="C740773" s="77"/>
    </row>
    <row r="740774" spans="2:3" x14ac:dyDescent="0.25">
      <c r="B740774" s="78"/>
      <c r="C740774" s="77"/>
    </row>
    <row r="740775" spans="2:3" x14ac:dyDescent="0.25">
      <c r="B740775" s="78"/>
      <c r="C740775" s="77"/>
    </row>
    <row r="740776" spans="2:3" x14ac:dyDescent="0.25">
      <c r="B740776" s="78"/>
      <c r="C740776" s="77"/>
    </row>
    <row r="740777" spans="2:3" x14ac:dyDescent="0.25">
      <c r="B740777" s="78"/>
      <c r="C740777" s="77"/>
    </row>
    <row r="740778" spans="2:3" x14ac:dyDescent="0.25">
      <c r="B740778" s="78"/>
      <c r="C740778" s="77"/>
    </row>
    <row r="740779" spans="2:3" x14ac:dyDescent="0.25">
      <c r="B740779" s="78"/>
      <c r="C740779" s="77"/>
    </row>
    <row r="740780" spans="2:3" x14ac:dyDescent="0.25">
      <c r="B740780" s="78"/>
      <c r="C740780" s="77"/>
    </row>
    <row r="740781" spans="2:3" x14ac:dyDescent="0.25">
      <c r="B740781" s="78"/>
      <c r="C740781" s="77"/>
    </row>
    <row r="740782" spans="2:3" x14ac:dyDescent="0.25">
      <c r="B740782" s="78"/>
      <c r="C740782" s="77"/>
    </row>
    <row r="740892" spans="2:3" x14ac:dyDescent="0.25">
      <c r="B740892" s="78"/>
      <c r="C740892" s="77"/>
    </row>
    <row r="740893" spans="2:3" x14ac:dyDescent="0.25">
      <c r="B740893" s="78"/>
      <c r="C740893" s="77"/>
    </row>
    <row r="740894" spans="2:3" x14ac:dyDescent="0.25">
      <c r="B740894" s="78"/>
      <c r="C740894" s="77"/>
    </row>
    <row r="740895" spans="2:3" x14ac:dyDescent="0.25">
      <c r="B740895" s="78"/>
      <c r="C740895" s="77"/>
    </row>
    <row r="740896" spans="2:3" x14ac:dyDescent="0.25">
      <c r="B740896" s="78"/>
      <c r="C740896" s="77"/>
    </row>
    <row r="740897" spans="2:3" x14ac:dyDescent="0.25">
      <c r="B740897" s="78"/>
      <c r="C740897" s="77"/>
    </row>
    <row r="740898" spans="2:3" x14ac:dyDescent="0.25">
      <c r="B740898" s="78"/>
      <c r="C740898" s="77"/>
    </row>
    <row r="740899" spans="2:3" x14ac:dyDescent="0.25">
      <c r="B740899" s="78"/>
      <c r="C740899" s="77"/>
    </row>
    <row r="740900" spans="2:3" x14ac:dyDescent="0.25">
      <c r="B740900" s="78"/>
      <c r="C740900" s="77"/>
    </row>
    <row r="740901" spans="2:3" x14ac:dyDescent="0.25">
      <c r="B740901" s="78"/>
      <c r="C740901" s="77"/>
    </row>
    <row r="740902" spans="2:3" x14ac:dyDescent="0.25">
      <c r="B740902" s="78"/>
      <c r="C740902" s="77"/>
    </row>
    <row r="740903" spans="2:3" x14ac:dyDescent="0.25">
      <c r="B740903" s="78"/>
      <c r="C740903" s="77"/>
    </row>
    <row r="740904" spans="2:3" x14ac:dyDescent="0.25">
      <c r="B740904" s="78"/>
      <c r="C740904" s="77"/>
    </row>
    <row r="741014" spans="2:3" x14ac:dyDescent="0.25">
      <c r="B741014" s="78"/>
      <c r="C741014" s="77"/>
    </row>
    <row r="741015" spans="2:3" x14ac:dyDescent="0.25">
      <c r="B741015" s="78"/>
      <c r="C741015" s="77"/>
    </row>
    <row r="741016" spans="2:3" x14ac:dyDescent="0.25">
      <c r="B741016" s="78"/>
      <c r="C741016" s="77"/>
    </row>
    <row r="741017" spans="2:3" x14ac:dyDescent="0.25">
      <c r="B741017" s="78"/>
      <c r="C741017" s="77"/>
    </row>
    <row r="741018" spans="2:3" x14ac:dyDescent="0.25">
      <c r="B741018" s="78"/>
      <c r="C741018" s="77"/>
    </row>
    <row r="741019" spans="2:3" x14ac:dyDescent="0.25">
      <c r="B741019" s="78"/>
      <c r="C741019" s="77"/>
    </row>
    <row r="741020" spans="2:3" x14ac:dyDescent="0.25">
      <c r="B741020" s="78"/>
      <c r="C741020" s="77"/>
    </row>
    <row r="741021" spans="2:3" x14ac:dyDescent="0.25">
      <c r="B741021" s="78"/>
      <c r="C741021" s="77"/>
    </row>
    <row r="741022" spans="2:3" x14ac:dyDescent="0.25">
      <c r="B741022" s="78"/>
      <c r="C741022" s="77"/>
    </row>
    <row r="741023" spans="2:3" x14ac:dyDescent="0.25">
      <c r="B741023" s="78"/>
      <c r="C741023" s="77"/>
    </row>
    <row r="741024" spans="2:3" x14ac:dyDescent="0.25">
      <c r="B741024" s="78"/>
      <c r="C741024" s="77"/>
    </row>
    <row r="741025" spans="2:3" x14ac:dyDescent="0.25">
      <c r="B741025" s="78"/>
      <c r="C741025" s="77"/>
    </row>
    <row r="741026" spans="2:3" x14ac:dyDescent="0.25">
      <c r="B741026" s="78"/>
      <c r="C741026" s="77"/>
    </row>
    <row r="741136" spans="2:3" x14ac:dyDescent="0.25">
      <c r="B741136" s="78"/>
      <c r="C741136" s="77"/>
    </row>
    <row r="741137" spans="2:3" x14ac:dyDescent="0.25">
      <c r="B741137" s="78"/>
      <c r="C741137" s="77"/>
    </row>
    <row r="741138" spans="2:3" x14ac:dyDescent="0.25">
      <c r="B741138" s="78"/>
      <c r="C741138" s="77"/>
    </row>
    <row r="741139" spans="2:3" x14ac:dyDescent="0.25">
      <c r="B741139" s="78"/>
      <c r="C741139" s="77"/>
    </row>
    <row r="741140" spans="2:3" x14ac:dyDescent="0.25">
      <c r="B741140" s="78"/>
      <c r="C741140" s="77"/>
    </row>
    <row r="741141" spans="2:3" x14ac:dyDescent="0.25">
      <c r="B741141" s="78"/>
      <c r="C741141" s="77"/>
    </row>
    <row r="741142" spans="2:3" x14ac:dyDescent="0.25">
      <c r="B741142" s="78"/>
      <c r="C741142" s="77"/>
    </row>
    <row r="741143" spans="2:3" x14ac:dyDescent="0.25">
      <c r="B741143" s="78"/>
      <c r="C741143" s="77"/>
    </row>
    <row r="741144" spans="2:3" x14ac:dyDescent="0.25">
      <c r="B741144" s="78"/>
      <c r="C741144" s="77"/>
    </row>
    <row r="741145" spans="2:3" x14ac:dyDescent="0.25">
      <c r="B741145" s="78"/>
      <c r="C741145" s="77"/>
    </row>
    <row r="741146" spans="2:3" x14ac:dyDescent="0.25">
      <c r="B741146" s="78"/>
      <c r="C741146" s="77"/>
    </row>
    <row r="741147" spans="2:3" x14ac:dyDescent="0.25">
      <c r="B741147" s="78"/>
      <c r="C741147" s="77"/>
    </row>
    <row r="741148" spans="2:3" x14ac:dyDescent="0.25">
      <c r="B741148" s="78"/>
      <c r="C741148" s="77"/>
    </row>
    <row r="741258" spans="2:3" x14ac:dyDescent="0.25">
      <c r="B741258" s="78"/>
      <c r="C741258" s="77"/>
    </row>
    <row r="741259" spans="2:3" x14ac:dyDescent="0.25">
      <c r="B741259" s="78"/>
      <c r="C741259" s="77"/>
    </row>
    <row r="741260" spans="2:3" x14ac:dyDescent="0.25">
      <c r="B741260" s="78"/>
      <c r="C741260" s="77"/>
    </row>
    <row r="741261" spans="2:3" x14ac:dyDescent="0.25">
      <c r="B741261" s="78"/>
      <c r="C741261" s="77"/>
    </row>
    <row r="741262" spans="2:3" x14ac:dyDescent="0.25">
      <c r="B741262" s="78"/>
      <c r="C741262" s="77"/>
    </row>
    <row r="741263" spans="2:3" x14ac:dyDescent="0.25">
      <c r="B741263" s="78"/>
      <c r="C741263" s="77"/>
    </row>
    <row r="741264" spans="2:3" x14ac:dyDescent="0.25">
      <c r="B741264" s="78"/>
      <c r="C741264" s="77"/>
    </row>
    <row r="741265" spans="2:3" x14ac:dyDescent="0.25">
      <c r="B741265" s="78"/>
      <c r="C741265" s="77"/>
    </row>
    <row r="741266" spans="2:3" x14ac:dyDescent="0.25">
      <c r="B741266" s="78"/>
      <c r="C741266" s="77"/>
    </row>
    <row r="741267" spans="2:3" x14ac:dyDescent="0.25">
      <c r="B741267" s="78"/>
      <c r="C741267" s="77"/>
    </row>
    <row r="741268" spans="2:3" x14ac:dyDescent="0.25">
      <c r="B741268" s="78"/>
      <c r="C741268" s="77"/>
    </row>
    <row r="741269" spans="2:3" x14ac:dyDescent="0.25">
      <c r="B741269" s="78"/>
      <c r="C741269" s="77"/>
    </row>
    <row r="741270" spans="2:3" x14ac:dyDescent="0.25">
      <c r="B741270" s="78"/>
      <c r="C741270" s="77"/>
    </row>
    <row r="741380" spans="2:3" x14ac:dyDescent="0.25">
      <c r="B741380" s="78"/>
      <c r="C741380" s="77"/>
    </row>
    <row r="741381" spans="2:3" x14ac:dyDescent="0.25">
      <c r="B741381" s="78"/>
      <c r="C741381" s="77"/>
    </row>
    <row r="741382" spans="2:3" x14ac:dyDescent="0.25">
      <c r="B741382" s="78"/>
      <c r="C741382" s="77"/>
    </row>
    <row r="741383" spans="2:3" x14ac:dyDescent="0.25">
      <c r="B741383" s="78"/>
      <c r="C741383" s="77"/>
    </row>
    <row r="741384" spans="2:3" x14ac:dyDescent="0.25">
      <c r="B741384" s="78"/>
      <c r="C741384" s="77"/>
    </row>
    <row r="741385" spans="2:3" x14ac:dyDescent="0.25">
      <c r="B741385" s="78"/>
      <c r="C741385" s="77"/>
    </row>
    <row r="741386" spans="2:3" x14ac:dyDescent="0.25">
      <c r="B741386" s="78"/>
      <c r="C741386" s="77"/>
    </row>
    <row r="741387" spans="2:3" x14ac:dyDescent="0.25">
      <c r="B741387" s="78"/>
      <c r="C741387" s="77"/>
    </row>
    <row r="741388" spans="2:3" x14ac:dyDescent="0.25">
      <c r="B741388" s="78"/>
      <c r="C741388" s="77"/>
    </row>
    <row r="741389" spans="2:3" x14ac:dyDescent="0.25">
      <c r="B741389" s="78"/>
      <c r="C741389" s="77"/>
    </row>
    <row r="741390" spans="2:3" x14ac:dyDescent="0.25">
      <c r="B741390" s="78"/>
      <c r="C741390" s="77"/>
    </row>
    <row r="741391" spans="2:3" x14ac:dyDescent="0.25">
      <c r="B741391" s="78"/>
      <c r="C741391" s="77"/>
    </row>
    <row r="741392" spans="2:3" x14ac:dyDescent="0.25">
      <c r="B741392" s="78"/>
      <c r="C741392" s="77"/>
    </row>
    <row r="741502" spans="2:3" x14ac:dyDescent="0.25">
      <c r="B741502" s="78"/>
      <c r="C741502" s="77"/>
    </row>
    <row r="741503" spans="2:3" x14ac:dyDescent="0.25">
      <c r="B741503" s="78"/>
      <c r="C741503" s="77"/>
    </row>
    <row r="741504" spans="2:3" x14ac:dyDescent="0.25">
      <c r="B741504" s="78"/>
      <c r="C741504" s="77"/>
    </row>
    <row r="741505" spans="2:3" x14ac:dyDescent="0.25">
      <c r="B741505" s="78"/>
      <c r="C741505" s="77"/>
    </row>
    <row r="741506" spans="2:3" x14ac:dyDescent="0.25">
      <c r="B741506" s="78"/>
      <c r="C741506" s="77"/>
    </row>
    <row r="741507" spans="2:3" x14ac:dyDescent="0.25">
      <c r="B741507" s="78"/>
      <c r="C741507" s="77"/>
    </row>
    <row r="741508" spans="2:3" x14ac:dyDescent="0.25">
      <c r="B741508" s="78"/>
      <c r="C741508" s="77"/>
    </row>
    <row r="741509" spans="2:3" x14ac:dyDescent="0.25">
      <c r="B741509" s="78"/>
      <c r="C741509" s="77"/>
    </row>
    <row r="741510" spans="2:3" x14ac:dyDescent="0.25">
      <c r="B741510" s="78"/>
      <c r="C741510" s="77"/>
    </row>
    <row r="741511" spans="2:3" x14ac:dyDescent="0.25">
      <c r="B741511" s="78"/>
      <c r="C741511" s="77"/>
    </row>
    <row r="741512" spans="2:3" x14ac:dyDescent="0.25">
      <c r="B741512" s="78"/>
      <c r="C741512" s="77"/>
    </row>
    <row r="741513" spans="2:3" x14ac:dyDescent="0.25">
      <c r="B741513" s="78"/>
      <c r="C741513" s="77"/>
    </row>
    <row r="741514" spans="2:3" x14ac:dyDescent="0.25">
      <c r="B741514" s="78"/>
      <c r="C741514" s="77"/>
    </row>
    <row r="741624" spans="2:3" x14ac:dyDescent="0.25">
      <c r="B741624" s="78"/>
      <c r="C741624" s="77"/>
    </row>
    <row r="741625" spans="2:3" x14ac:dyDescent="0.25">
      <c r="B741625" s="78"/>
      <c r="C741625" s="77"/>
    </row>
    <row r="741626" spans="2:3" x14ac:dyDescent="0.25">
      <c r="B741626" s="78"/>
      <c r="C741626" s="77"/>
    </row>
    <row r="741627" spans="2:3" x14ac:dyDescent="0.25">
      <c r="B741627" s="78"/>
      <c r="C741627" s="77"/>
    </row>
    <row r="741628" spans="2:3" x14ac:dyDescent="0.25">
      <c r="B741628" s="78"/>
      <c r="C741628" s="77"/>
    </row>
    <row r="741629" spans="2:3" x14ac:dyDescent="0.25">
      <c r="B741629" s="78"/>
      <c r="C741629" s="77"/>
    </row>
    <row r="741630" spans="2:3" x14ac:dyDescent="0.25">
      <c r="B741630" s="78"/>
      <c r="C741630" s="77"/>
    </row>
    <row r="741631" spans="2:3" x14ac:dyDescent="0.25">
      <c r="B741631" s="78"/>
      <c r="C741631" s="77"/>
    </row>
    <row r="741632" spans="2:3" x14ac:dyDescent="0.25">
      <c r="B741632" s="78"/>
      <c r="C741632" s="77"/>
    </row>
    <row r="741633" spans="2:3" x14ac:dyDescent="0.25">
      <c r="B741633" s="78"/>
      <c r="C741633" s="77"/>
    </row>
    <row r="741634" spans="2:3" x14ac:dyDescent="0.25">
      <c r="B741634" s="78"/>
      <c r="C741634" s="77"/>
    </row>
    <row r="741635" spans="2:3" x14ac:dyDescent="0.25">
      <c r="B741635" s="78"/>
      <c r="C741635" s="77"/>
    </row>
    <row r="741636" spans="2:3" x14ac:dyDescent="0.25">
      <c r="B741636" s="78"/>
      <c r="C741636" s="77"/>
    </row>
    <row r="741746" spans="2:3" x14ac:dyDescent="0.25">
      <c r="B741746" s="78"/>
      <c r="C741746" s="77"/>
    </row>
    <row r="741747" spans="2:3" x14ac:dyDescent="0.25">
      <c r="B741747" s="78"/>
      <c r="C741747" s="77"/>
    </row>
    <row r="741748" spans="2:3" x14ac:dyDescent="0.25">
      <c r="B741748" s="78"/>
      <c r="C741748" s="77"/>
    </row>
    <row r="741749" spans="2:3" x14ac:dyDescent="0.25">
      <c r="B741749" s="78"/>
      <c r="C741749" s="77"/>
    </row>
    <row r="741750" spans="2:3" x14ac:dyDescent="0.25">
      <c r="B741750" s="78"/>
      <c r="C741750" s="77"/>
    </row>
    <row r="741751" spans="2:3" x14ac:dyDescent="0.25">
      <c r="B741751" s="78"/>
      <c r="C741751" s="77"/>
    </row>
    <row r="741752" spans="2:3" x14ac:dyDescent="0.25">
      <c r="B741752" s="78"/>
      <c r="C741752" s="77"/>
    </row>
    <row r="741753" spans="2:3" x14ac:dyDescent="0.25">
      <c r="B741753" s="78"/>
      <c r="C741753" s="77"/>
    </row>
    <row r="741754" spans="2:3" x14ac:dyDescent="0.25">
      <c r="B741754" s="78"/>
      <c r="C741754" s="77"/>
    </row>
    <row r="741755" spans="2:3" x14ac:dyDescent="0.25">
      <c r="B741755" s="78"/>
      <c r="C741755" s="77"/>
    </row>
    <row r="741756" spans="2:3" x14ac:dyDescent="0.25">
      <c r="B741756" s="78"/>
      <c r="C741756" s="77"/>
    </row>
    <row r="741757" spans="2:3" x14ac:dyDescent="0.25">
      <c r="B741757" s="78"/>
      <c r="C741757" s="77"/>
    </row>
    <row r="741758" spans="2:3" x14ac:dyDescent="0.25">
      <c r="B741758" s="78"/>
      <c r="C741758" s="77"/>
    </row>
    <row r="741868" spans="2:3" x14ac:dyDescent="0.25">
      <c r="B741868" s="78"/>
      <c r="C741868" s="77"/>
    </row>
    <row r="741869" spans="2:3" x14ac:dyDescent="0.25">
      <c r="B741869" s="78"/>
      <c r="C741869" s="77"/>
    </row>
    <row r="741870" spans="2:3" x14ac:dyDescent="0.25">
      <c r="B741870" s="78"/>
      <c r="C741870" s="77"/>
    </row>
    <row r="741871" spans="2:3" x14ac:dyDescent="0.25">
      <c r="B741871" s="78"/>
      <c r="C741871" s="77"/>
    </row>
    <row r="741872" spans="2:3" x14ac:dyDescent="0.25">
      <c r="B741872" s="78"/>
      <c r="C741872" s="77"/>
    </row>
    <row r="741873" spans="2:3" x14ac:dyDescent="0.25">
      <c r="B741873" s="78"/>
      <c r="C741873" s="77"/>
    </row>
    <row r="741874" spans="2:3" x14ac:dyDescent="0.25">
      <c r="B741874" s="78"/>
      <c r="C741874" s="77"/>
    </row>
    <row r="741875" spans="2:3" x14ac:dyDescent="0.25">
      <c r="B741875" s="78"/>
      <c r="C741875" s="77"/>
    </row>
    <row r="741876" spans="2:3" x14ac:dyDescent="0.25">
      <c r="B741876" s="78"/>
      <c r="C741876" s="77"/>
    </row>
    <row r="741877" spans="2:3" x14ac:dyDescent="0.25">
      <c r="B741877" s="78"/>
      <c r="C741877" s="77"/>
    </row>
    <row r="741878" spans="2:3" x14ac:dyDescent="0.25">
      <c r="B741878" s="78"/>
      <c r="C741878" s="77"/>
    </row>
    <row r="741879" spans="2:3" x14ac:dyDescent="0.25">
      <c r="B741879" s="78"/>
      <c r="C741879" s="77"/>
    </row>
    <row r="741880" spans="2:3" x14ac:dyDescent="0.25">
      <c r="B741880" s="78"/>
      <c r="C741880" s="77"/>
    </row>
    <row r="741990" spans="2:3" x14ac:dyDescent="0.25">
      <c r="B741990" s="78"/>
      <c r="C741990" s="77"/>
    </row>
    <row r="741991" spans="2:3" x14ac:dyDescent="0.25">
      <c r="B741991" s="78"/>
      <c r="C741991" s="77"/>
    </row>
    <row r="741992" spans="2:3" x14ac:dyDescent="0.25">
      <c r="B741992" s="78"/>
      <c r="C741992" s="77"/>
    </row>
    <row r="741993" spans="2:3" x14ac:dyDescent="0.25">
      <c r="B741993" s="78"/>
      <c r="C741993" s="77"/>
    </row>
    <row r="741994" spans="2:3" x14ac:dyDescent="0.25">
      <c r="B741994" s="78"/>
      <c r="C741994" s="77"/>
    </row>
    <row r="741995" spans="2:3" x14ac:dyDescent="0.25">
      <c r="B741995" s="78"/>
      <c r="C741995" s="77"/>
    </row>
    <row r="741996" spans="2:3" x14ac:dyDescent="0.25">
      <c r="B741996" s="78"/>
      <c r="C741996" s="77"/>
    </row>
    <row r="741997" spans="2:3" x14ac:dyDescent="0.25">
      <c r="B741997" s="78"/>
      <c r="C741997" s="77"/>
    </row>
    <row r="741998" spans="2:3" x14ac:dyDescent="0.25">
      <c r="B741998" s="78"/>
      <c r="C741998" s="77"/>
    </row>
    <row r="741999" spans="2:3" x14ac:dyDescent="0.25">
      <c r="B741999" s="78"/>
      <c r="C741999" s="77"/>
    </row>
    <row r="742000" spans="2:3" x14ac:dyDescent="0.25">
      <c r="B742000" s="78"/>
      <c r="C742000" s="77"/>
    </row>
    <row r="742001" spans="2:3" x14ac:dyDescent="0.25">
      <c r="B742001" s="78"/>
      <c r="C742001" s="77"/>
    </row>
    <row r="742002" spans="2:3" x14ac:dyDescent="0.25">
      <c r="B742002" s="78"/>
      <c r="C742002" s="77"/>
    </row>
    <row r="742112" spans="2:3" x14ac:dyDescent="0.25">
      <c r="B742112" s="78"/>
      <c r="C742112" s="77"/>
    </row>
    <row r="742113" spans="2:3" x14ac:dyDescent="0.25">
      <c r="B742113" s="78"/>
      <c r="C742113" s="77"/>
    </row>
    <row r="742114" spans="2:3" x14ac:dyDescent="0.25">
      <c r="B742114" s="78"/>
      <c r="C742114" s="77"/>
    </row>
    <row r="742115" spans="2:3" x14ac:dyDescent="0.25">
      <c r="B742115" s="78"/>
      <c r="C742115" s="77"/>
    </row>
    <row r="742116" spans="2:3" x14ac:dyDescent="0.25">
      <c r="B742116" s="78"/>
      <c r="C742116" s="77"/>
    </row>
    <row r="742117" spans="2:3" x14ac:dyDescent="0.25">
      <c r="B742117" s="78"/>
      <c r="C742117" s="77"/>
    </row>
    <row r="742118" spans="2:3" x14ac:dyDescent="0.25">
      <c r="B742118" s="78"/>
      <c r="C742118" s="77"/>
    </row>
    <row r="742119" spans="2:3" x14ac:dyDescent="0.25">
      <c r="B742119" s="78"/>
      <c r="C742119" s="77"/>
    </row>
    <row r="742120" spans="2:3" x14ac:dyDescent="0.25">
      <c r="B742120" s="78"/>
      <c r="C742120" s="77"/>
    </row>
    <row r="742121" spans="2:3" x14ac:dyDescent="0.25">
      <c r="B742121" s="78"/>
      <c r="C742121" s="77"/>
    </row>
    <row r="742122" spans="2:3" x14ac:dyDescent="0.25">
      <c r="B742122" s="78"/>
      <c r="C742122" s="77"/>
    </row>
    <row r="742123" spans="2:3" x14ac:dyDescent="0.25">
      <c r="B742123" s="78"/>
      <c r="C742123" s="77"/>
    </row>
    <row r="742124" spans="2:3" x14ac:dyDescent="0.25">
      <c r="B742124" s="78"/>
      <c r="C742124" s="77"/>
    </row>
    <row r="742234" spans="2:3" x14ac:dyDescent="0.25">
      <c r="B742234" s="78"/>
      <c r="C742234" s="77"/>
    </row>
    <row r="742235" spans="2:3" x14ac:dyDescent="0.25">
      <c r="B742235" s="78"/>
      <c r="C742235" s="77"/>
    </row>
    <row r="742236" spans="2:3" x14ac:dyDescent="0.25">
      <c r="B742236" s="78"/>
      <c r="C742236" s="77"/>
    </row>
    <row r="742237" spans="2:3" x14ac:dyDescent="0.25">
      <c r="B742237" s="78"/>
      <c r="C742237" s="77"/>
    </row>
    <row r="742238" spans="2:3" x14ac:dyDescent="0.25">
      <c r="B742238" s="78"/>
      <c r="C742238" s="77"/>
    </row>
    <row r="742239" spans="2:3" x14ac:dyDescent="0.25">
      <c r="B742239" s="78"/>
      <c r="C742239" s="77"/>
    </row>
    <row r="742240" spans="2:3" x14ac:dyDescent="0.25">
      <c r="B742240" s="78"/>
      <c r="C742240" s="77"/>
    </row>
    <row r="742241" spans="2:3" x14ac:dyDescent="0.25">
      <c r="B742241" s="78"/>
      <c r="C742241" s="77"/>
    </row>
    <row r="742242" spans="2:3" x14ac:dyDescent="0.25">
      <c r="B742242" s="78"/>
      <c r="C742242" s="77"/>
    </row>
    <row r="742243" spans="2:3" x14ac:dyDescent="0.25">
      <c r="B742243" s="78"/>
      <c r="C742243" s="77"/>
    </row>
    <row r="742244" spans="2:3" x14ac:dyDescent="0.25">
      <c r="B742244" s="78"/>
      <c r="C742244" s="77"/>
    </row>
    <row r="742245" spans="2:3" x14ac:dyDescent="0.25">
      <c r="B742245" s="78"/>
      <c r="C742245" s="77"/>
    </row>
    <row r="742246" spans="2:3" x14ac:dyDescent="0.25">
      <c r="B742246" s="78"/>
      <c r="C742246" s="77"/>
    </row>
    <row r="742356" spans="2:3" x14ac:dyDescent="0.25">
      <c r="B742356" s="78"/>
      <c r="C742356" s="77"/>
    </row>
    <row r="742357" spans="2:3" x14ac:dyDescent="0.25">
      <c r="B742357" s="78"/>
      <c r="C742357" s="77"/>
    </row>
    <row r="742358" spans="2:3" x14ac:dyDescent="0.25">
      <c r="B742358" s="78"/>
      <c r="C742358" s="77"/>
    </row>
    <row r="742359" spans="2:3" x14ac:dyDescent="0.25">
      <c r="B742359" s="78"/>
      <c r="C742359" s="77"/>
    </row>
    <row r="742360" spans="2:3" x14ac:dyDescent="0.25">
      <c r="B742360" s="78"/>
      <c r="C742360" s="77"/>
    </row>
    <row r="742361" spans="2:3" x14ac:dyDescent="0.25">
      <c r="B742361" s="78"/>
      <c r="C742361" s="77"/>
    </row>
    <row r="742362" spans="2:3" x14ac:dyDescent="0.25">
      <c r="B742362" s="78"/>
      <c r="C742362" s="77"/>
    </row>
    <row r="742363" spans="2:3" x14ac:dyDescent="0.25">
      <c r="B742363" s="78"/>
      <c r="C742363" s="77"/>
    </row>
    <row r="742364" spans="2:3" x14ac:dyDescent="0.25">
      <c r="B742364" s="78"/>
      <c r="C742364" s="77"/>
    </row>
    <row r="742365" spans="2:3" x14ac:dyDescent="0.25">
      <c r="B742365" s="78"/>
      <c r="C742365" s="77"/>
    </row>
    <row r="742366" spans="2:3" x14ac:dyDescent="0.25">
      <c r="B742366" s="78"/>
      <c r="C742366" s="77"/>
    </row>
    <row r="742367" spans="2:3" x14ac:dyDescent="0.25">
      <c r="B742367" s="78"/>
      <c r="C742367" s="77"/>
    </row>
    <row r="742368" spans="2:3" x14ac:dyDescent="0.25">
      <c r="B742368" s="78"/>
      <c r="C742368" s="77"/>
    </row>
    <row r="742478" spans="2:3" x14ac:dyDescent="0.25">
      <c r="B742478" s="78"/>
      <c r="C742478" s="77"/>
    </row>
    <row r="742479" spans="2:3" x14ac:dyDescent="0.25">
      <c r="B742479" s="78"/>
      <c r="C742479" s="77"/>
    </row>
    <row r="742480" spans="2:3" x14ac:dyDescent="0.25">
      <c r="B742480" s="78"/>
      <c r="C742480" s="77"/>
    </row>
    <row r="742481" spans="2:3" x14ac:dyDescent="0.25">
      <c r="B742481" s="78"/>
      <c r="C742481" s="77"/>
    </row>
    <row r="742482" spans="2:3" x14ac:dyDescent="0.25">
      <c r="B742482" s="78"/>
      <c r="C742482" s="77"/>
    </row>
    <row r="742483" spans="2:3" x14ac:dyDescent="0.25">
      <c r="B742483" s="78"/>
      <c r="C742483" s="77"/>
    </row>
    <row r="742484" spans="2:3" x14ac:dyDescent="0.25">
      <c r="B742484" s="78"/>
      <c r="C742484" s="77"/>
    </row>
    <row r="742485" spans="2:3" x14ac:dyDescent="0.25">
      <c r="B742485" s="78"/>
      <c r="C742485" s="77"/>
    </row>
    <row r="742486" spans="2:3" x14ac:dyDescent="0.25">
      <c r="B742486" s="78"/>
      <c r="C742486" s="77"/>
    </row>
    <row r="742487" spans="2:3" x14ac:dyDescent="0.25">
      <c r="B742487" s="78"/>
      <c r="C742487" s="77"/>
    </row>
    <row r="742488" spans="2:3" x14ac:dyDescent="0.25">
      <c r="B742488" s="78"/>
      <c r="C742488" s="77"/>
    </row>
    <row r="742489" spans="2:3" x14ac:dyDescent="0.25">
      <c r="B742489" s="78"/>
      <c r="C742489" s="77"/>
    </row>
    <row r="742490" spans="2:3" x14ac:dyDescent="0.25">
      <c r="B742490" s="78"/>
      <c r="C742490" s="77"/>
    </row>
    <row r="742600" spans="2:3" x14ac:dyDescent="0.25">
      <c r="B742600" s="78"/>
      <c r="C742600" s="77"/>
    </row>
    <row r="742601" spans="2:3" x14ac:dyDescent="0.25">
      <c r="B742601" s="78"/>
      <c r="C742601" s="77"/>
    </row>
    <row r="742602" spans="2:3" x14ac:dyDescent="0.25">
      <c r="B742602" s="78"/>
      <c r="C742602" s="77"/>
    </row>
    <row r="742603" spans="2:3" x14ac:dyDescent="0.25">
      <c r="B742603" s="78"/>
      <c r="C742603" s="77"/>
    </row>
    <row r="742604" spans="2:3" x14ac:dyDescent="0.25">
      <c r="B742604" s="78"/>
      <c r="C742604" s="77"/>
    </row>
    <row r="742605" spans="2:3" x14ac:dyDescent="0.25">
      <c r="B742605" s="78"/>
      <c r="C742605" s="77"/>
    </row>
    <row r="742606" spans="2:3" x14ac:dyDescent="0.25">
      <c r="B742606" s="78"/>
      <c r="C742606" s="77"/>
    </row>
    <row r="742607" spans="2:3" x14ac:dyDescent="0.25">
      <c r="B742607" s="78"/>
      <c r="C742607" s="77"/>
    </row>
    <row r="742608" spans="2:3" x14ac:dyDescent="0.25">
      <c r="B742608" s="78"/>
      <c r="C742608" s="77"/>
    </row>
    <row r="742609" spans="2:3" x14ac:dyDescent="0.25">
      <c r="B742609" s="78"/>
      <c r="C742609" s="77"/>
    </row>
    <row r="742610" spans="2:3" x14ac:dyDescent="0.25">
      <c r="B742610" s="78"/>
      <c r="C742610" s="77"/>
    </row>
    <row r="742611" spans="2:3" x14ac:dyDescent="0.25">
      <c r="B742611" s="78"/>
      <c r="C742611" s="77"/>
    </row>
    <row r="742612" spans="2:3" x14ac:dyDescent="0.25">
      <c r="B742612" s="78"/>
      <c r="C742612" s="77"/>
    </row>
    <row r="742722" spans="2:3" x14ac:dyDescent="0.25">
      <c r="B742722" s="78"/>
      <c r="C742722" s="77"/>
    </row>
    <row r="742723" spans="2:3" x14ac:dyDescent="0.25">
      <c r="B742723" s="78"/>
      <c r="C742723" s="77"/>
    </row>
    <row r="742724" spans="2:3" x14ac:dyDescent="0.25">
      <c r="B742724" s="78"/>
      <c r="C742724" s="77"/>
    </row>
    <row r="742725" spans="2:3" x14ac:dyDescent="0.25">
      <c r="B742725" s="78"/>
      <c r="C742725" s="77"/>
    </row>
    <row r="742726" spans="2:3" x14ac:dyDescent="0.25">
      <c r="B742726" s="78"/>
      <c r="C742726" s="77"/>
    </row>
    <row r="742727" spans="2:3" x14ac:dyDescent="0.25">
      <c r="B742727" s="78"/>
      <c r="C742727" s="77"/>
    </row>
    <row r="742728" spans="2:3" x14ac:dyDescent="0.25">
      <c r="B742728" s="78"/>
      <c r="C742728" s="77"/>
    </row>
    <row r="742729" spans="2:3" x14ac:dyDescent="0.25">
      <c r="B742729" s="78"/>
      <c r="C742729" s="77"/>
    </row>
    <row r="742730" spans="2:3" x14ac:dyDescent="0.25">
      <c r="B742730" s="78"/>
      <c r="C742730" s="77"/>
    </row>
    <row r="742731" spans="2:3" x14ac:dyDescent="0.25">
      <c r="B742731" s="78"/>
      <c r="C742731" s="77"/>
    </row>
    <row r="742732" spans="2:3" x14ac:dyDescent="0.25">
      <c r="B742732" s="78"/>
      <c r="C742732" s="77"/>
    </row>
    <row r="742733" spans="2:3" x14ac:dyDescent="0.25">
      <c r="B742733" s="78"/>
      <c r="C742733" s="77"/>
    </row>
    <row r="742734" spans="2:3" x14ac:dyDescent="0.25">
      <c r="B742734" s="78"/>
      <c r="C742734" s="77"/>
    </row>
    <row r="742844" spans="2:3" x14ac:dyDescent="0.25">
      <c r="B742844" s="78"/>
      <c r="C742844" s="77"/>
    </row>
    <row r="742845" spans="2:3" x14ac:dyDescent="0.25">
      <c r="B742845" s="78"/>
      <c r="C742845" s="77"/>
    </row>
    <row r="742846" spans="2:3" x14ac:dyDescent="0.25">
      <c r="B742846" s="78"/>
      <c r="C742846" s="77"/>
    </row>
    <row r="742847" spans="2:3" x14ac:dyDescent="0.25">
      <c r="B742847" s="78"/>
      <c r="C742847" s="77"/>
    </row>
    <row r="742848" spans="2:3" x14ac:dyDescent="0.25">
      <c r="B742848" s="78"/>
      <c r="C742848" s="77"/>
    </row>
    <row r="742849" spans="2:3" x14ac:dyDescent="0.25">
      <c r="B742849" s="78"/>
      <c r="C742849" s="77"/>
    </row>
    <row r="742850" spans="2:3" x14ac:dyDescent="0.25">
      <c r="B742850" s="78"/>
      <c r="C742850" s="77"/>
    </row>
    <row r="742851" spans="2:3" x14ac:dyDescent="0.25">
      <c r="B742851" s="78"/>
      <c r="C742851" s="77"/>
    </row>
    <row r="742852" spans="2:3" x14ac:dyDescent="0.25">
      <c r="B742852" s="78"/>
      <c r="C742852" s="77"/>
    </row>
    <row r="742853" spans="2:3" x14ac:dyDescent="0.25">
      <c r="B742853" s="78"/>
      <c r="C742853" s="77"/>
    </row>
    <row r="742854" spans="2:3" x14ac:dyDescent="0.25">
      <c r="B742854" s="78"/>
      <c r="C742854" s="77"/>
    </row>
    <row r="742855" spans="2:3" x14ac:dyDescent="0.25">
      <c r="B742855" s="78"/>
      <c r="C742855" s="77"/>
    </row>
    <row r="742856" spans="2:3" x14ac:dyDescent="0.25">
      <c r="B742856" s="78"/>
      <c r="C742856" s="77"/>
    </row>
    <row r="742966" spans="2:3" x14ac:dyDescent="0.25">
      <c r="B742966" s="78"/>
      <c r="C742966" s="77"/>
    </row>
    <row r="742967" spans="2:3" x14ac:dyDescent="0.25">
      <c r="B742967" s="78"/>
      <c r="C742967" s="77"/>
    </row>
    <row r="742968" spans="2:3" x14ac:dyDescent="0.25">
      <c r="B742968" s="78"/>
      <c r="C742968" s="77"/>
    </row>
    <row r="742969" spans="2:3" x14ac:dyDescent="0.25">
      <c r="B742969" s="78"/>
      <c r="C742969" s="77"/>
    </row>
    <row r="742970" spans="2:3" x14ac:dyDescent="0.25">
      <c r="B742970" s="78"/>
      <c r="C742970" s="77"/>
    </row>
    <row r="742971" spans="2:3" x14ac:dyDescent="0.25">
      <c r="B742971" s="78"/>
      <c r="C742971" s="77"/>
    </row>
    <row r="742972" spans="2:3" x14ac:dyDescent="0.25">
      <c r="B742972" s="78"/>
      <c r="C742972" s="77"/>
    </row>
    <row r="742973" spans="2:3" x14ac:dyDescent="0.25">
      <c r="B742973" s="78"/>
      <c r="C742973" s="77"/>
    </row>
    <row r="742974" spans="2:3" x14ac:dyDescent="0.25">
      <c r="B742974" s="78"/>
      <c r="C742974" s="77"/>
    </row>
    <row r="742975" spans="2:3" x14ac:dyDescent="0.25">
      <c r="B742975" s="78"/>
      <c r="C742975" s="77"/>
    </row>
    <row r="742976" spans="2:3" x14ac:dyDescent="0.25">
      <c r="B742976" s="78"/>
      <c r="C742976" s="77"/>
    </row>
    <row r="742977" spans="2:3" x14ac:dyDescent="0.25">
      <c r="B742977" s="78"/>
      <c r="C742977" s="77"/>
    </row>
    <row r="742978" spans="2:3" x14ac:dyDescent="0.25">
      <c r="B742978" s="78"/>
      <c r="C742978" s="77"/>
    </row>
    <row r="743088" spans="2:3" x14ac:dyDescent="0.25">
      <c r="B743088" s="78"/>
      <c r="C743088" s="77"/>
    </row>
    <row r="743089" spans="2:3" x14ac:dyDescent="0.25">
      <c r="B743089" s="78"/>
      <c r="C743089" s="77"/>
    </row>
    <row r="743090" spans="2:3" x14ac:dyDescent="0.25">
      <c r="B743090" s="78"/>
      <c r="C743090" s="77"/>
    </row>
    <row r="743091" spans="2:3" x14ac:dyDescent="0.25">
      <c r="B743091" s="78"/>
      <c r="C743091" s="77"/>
    </row>
    <row r="743092" spans="2:3" x14ac:dyDescent="0.25">
      <c r="B743092" s="78"/>
      <c r="C743092" s="77"/>
    </row>
    <row r="743093" spans="2:3" x14ac:dyDescent="0.25">
      <c r="B743093" s="78"/>
      <c r="C743093" s="77"/>
    </row>
    <row r="743094" spans="2:3" x14ac:dyDescent="0.25">
      <c r="B743094" s="78"/>
      <c r="C743094" s="77"/>
    </row>
    <row r="743095" spans="2:3" x14ac:dyDescent="0.25">
      <c r="B743095" s="78"/>
      <c r="C743095" s="77"/>
    </row>
    <row r="743096" spans="2:3" x14ac:dyDescent="0.25">
      <c r="B743096" s="78"/>
      <c r="C743096" s="77"/>
    </row>
    <row r="743097" spans="2:3" x14ac:dyDescent="0.25">
      <c r="B743097" s="78"/>
      <c r="C743097" s="77"/>
    </row>
    <row r="743098" spans="2:3" x14ac:dyDescent="0.25">
      <c r="B743098" s="78"/>
      <c r="C743098" s="77"/>
    </row>
    <row r="743099" spans="2:3" x14ac:dyDescent="0.25">
      <c r="B743099" s="78"/>
      <c r="C743099" s="77"/>
    </row>
    <row r="743100" spans="2:3" x14ac:dyDescent="0.25">
      <c r="B743100" s="78"/>
      <c r="C743100" s="77"/>
    </row>
    <row r="743210" spans="2:3" x14ac:dyDescent="0.25">
      <c r="B743210" s="78"/>
      <c r="C743210" s="77"/>
    </row>
    <row r="743211" spans="2:3" x14ac:dyDescent="0.25">
      <c r="B743211" s="78"/>
      <c r="C743211" s="77"/>
    </row>
    <row r="743212" spans="2:3" x14ac:dyDescent="0.25">
      <c r="B743212" s="78"/>
      <c r="C743212" s="77"/>
    </row>
    <row r="743213" spans="2:3" x14ac:dyDescent="0.25">
      <c r="B743213" s="78"/>
      <c r="C743213" s="77"/>
    </row>
    <row r="743214" spans="2:3" x14ac:dyDescent="0.25">
      <c r="B743214" s="78"/>
      <c r="C743214" s="77"/>
    </row>
    <row r="743215" spans="2:3" x14ac:dyDescent="0.25">
      <c r="B743215" s="78"/>
      <c r="C743215" s="77"/>
    </row>
    <row r="743216" spans="2:3" x14ac:dyDescent="0.25">
      <c r="B743216" s="78"/>
      <c r="C743216" s="77"/>
    </row>
    <row r="743217" spans="2:3" x14ac:dyDescent="0.25">
      <c r="B743217" s="78"/>
      <c r="C743217" s="77"/>
    </row>
    <row r="743218" spans="2:3" x14ac:dyDescent="0.25">
      <c r="B743218" s="78"/>
      <c r="C743218" s="77"/>
    </row>
    <row r="743219" spans="2:3" x14ac:dyDescent="0.25">
      <c r="B743219" s="78"/>
      <c r="C743219" s="77"/>
    </row>
    <row r="743220" spans="2:3" x14ac:dyDescent="0.25">
      <c r="B743220" s="78"/>
      <c r="C743220" s="77"/>
    </row>
    <row r="743221" spans="2:3" x14ac:dyDescent="0.25">
      <c r="B743221" s="78"/>
      <c r="C743221" s="77"/>
    </row>
    <row r="743222" spans="2:3" x14ac:dyDescent="0.25">
      <c r="B743222" s="78"/>
      <c r="C743222" s="77"/>
    </row>
    <row r="743332" spans="2:3" x14ac:dyDescent="0.25">
      <c r="B743332" s="78"/>
      <c r="C743332" s="77"/>
    </row>
    <row r="743333" spans="2:3" x14ac:dyDescent="0.25">
      <c r="B743333" s="78"/>
      <c r="C743333" s="77"/>
    </row>
    <row r="743334" spans="2:3" x14ac:dyDescent="0.25">
      <c r="B743334" s="78"/>
      <c r="C743334" s="77"/>
    </row>
    <row r="743335" spans="2:3" x14ac:dyDescent="0.25">
      <c r="B743335" s="78"/>
      <c r="C743335" s="77"/>
    </row>
    <row r="743336" spans="2:3" x14ac:dyDescent="0.25">
      <c r="B743336" s="78"/>
      <c r="C743336" s="77"/>
    </row>
    <row r="743337" spans="2:3" x14ac:dyDescent="0.25">
      <c r="B743337" s="78"/>
      <c r="C743337" s="77"/>
    </row>
    <row r="743338" spans="2:3" x14ac:dyDescent="0.25">
      <c r="B743338" s="78"/>
      <c r="C743338" s="77"/>
    </row>
    <row r="743339" spans="2:3" x14ac:dyDescent="0.25">
      <c r="B743339" s="78"/>
      <c r="C743339" s="77"/>
    </row>
    <row r="743340" spans="2:3" x14ac:dyDescent="0.25">
      <c r="B743340" s="78"/>
      <c r="C743340" s="77"/>
    </row>
    <row r="743341" spans="2:3" x14ac:dyDescent="0.25">
      <c r="B743341" s="78"/>
      <c r="C743341" s="77"/>
    </row>
    <row r="743342" spans="2:3" x14ac:dyDescent="0.25">
      <c r="B743342" s="78"/>
      <c r="C743342" s="77"/>
    </row>
    <row r="743343" spans="2:3" x14ac:dyDescent="0.25">
      <c r="B743343" s="78"/>
      <c r="C743343" s="77"/>
    </row>
    <row r="743344" spans="2:3" x14ac:dyDescent="0.25">
      <c r="B743344" s="78"/>
      <c r="C743344" s="77"/>
    </row>
    <row r="743454" spans="2:3" x14ac:dyDescent="0.25">
      <c r="B743454" s="78"/>
      <c r="C743454" s="77"/>
    </row>
    <row r="743455" spans="2:3" x14ac:dyDescent="0.25">
      <c r="B743455" s="78"/>
      <c r="C743455" s="77"/>
    </row>
    <row r="743456" spans="2:3" x14ac:dyDescent="0.25">
      <c r="B743456" s="78"/>
      <c r="C743456" s="77"/>
    </row>
    <row r="743457" spans="2:3" x14ac:dyDescent="0.25">
      <c r="B743457" s="78"/>
      <c r="C743457" s="77"/>
    </row>
    <row r="743458" spans="2:3" x14ac:dyDescent="0.25">
      <c r="B743458" s="78"/>
      <c r="C743458" s="77"/>
    </row>
    <row r="743459" spans="2:3" x14ac:dyDescent="0.25">
      <c r="B743459" s="78"/>
      <c r="C743459" s="77"/>
    </row>
    <row r="743460" spans="2:3" x14ac:dyDescent="0.25">
      <c r="B743460" s="78"/>
      <c r="C743460" s="77"/>
    </row>
    <row r="743461" spans="2:3" x14ac:dyDescent="0.25">
      <c r="B743461" s="78"/>
      <c r="C743461" s="77"/>
    </row>
    <row r="743462" spans="2:3" x14ac:dyDescent="0.25">
      <c r="B743462" s="78"/>
      <c r="C743462" s="77"/>
    </row>
    <row r="743463" spans="2:3" x14ac:dyDescent="0.25">
      <c r="B743463" s="78"/>
      <c r="C743463" s="77"/>
    </row>
    <row r="743464" spans="2:3" x14ac:dyDescent="0.25">
      <c r="B743464" s="78"/>
      <c r="C743464" s="77"/>
    </row>
    <row r="743465" spans="2:3" x14ac:dyDescent="0.25">
      <c r="B743465" s="78"/>
      <c r="C743465" s="77"/>
    </row>
    <row r="743466" spans="2:3" x14ac:dyDescent="0.25">
      <c r="B743466" s="78"/>
      <c r="C743466" s="77"/>
    </row>
    <row r="743576" spans="2:3" x14ac:dyDescent="0.25">
      <c r="B743576" s="78"/>
      <c r="C743576" s="77"/>
    </row>
    <row r="743577" spans="2:3" x14ac:dyDescent="0.25">
      <c r="B743577" s="78"/>
      <c r="C743577" s="77"/>
    </row>
    <row r="743578" spans="2:3" x14ac:dyDescent="0.25">
      <c r="B743578" s="78"/>
      <c r="C743578" s="77"/>
    </row>
    <row r="743579" spans="2:3" x14ac:dyDescent="0.25">
      <c r="B743579" s="78"/>
      <c r="C743579" s="77"/>
    </row>
    <row r="743580" spans="2:3" x14ac:dyDescent="0.25">
      <c r="B743580" s="78"/>
      <c r="C743580" s="77"/>
    </row>
    <row r="743581" spans="2:3" x14ac:dyDescent="0.25">
      <c r="B743581" s="78"/>
      <c r="C743581" s="77"/>
    </row>
    <row r="743582" spans="2:3" x14ac:dyDescent="0.25">
      <c r="B743582" s="78"/>
      <c r="C743582" s="77"/>
    </row>
    <row r="743583" spans="2:3" x14ac:dyDescent="0.25">
      <c r="B743583" s="78"/>
      <c r="C743583" s="77"/>
    </row>
    <row r="743584" spans="2:3" x14ac:dyDescent="0.25">
      <c r="B743584" s="78"/>
      <c r="C743584" s="77"/>
    </row>
    <row r="743585" spans="2:3" x14ac:dyDescent="0.25">
      <c r="B743585" s="78"/>
      <c r="C743585" s="77"/>
    </row>
    <row r="743586" spans="2:3" x14ac:dyDescent="0.25">
      <c r="B743586" s="78"/>
      <c r="C743586" s="77"/>
    </row>
    <row r="743587" spans="2:3" x14ac:dyDescent="0.25">
      <c r="B743587" s="78"/>
      <c r="C743587" s="77"/>
    </row>
    <row r="743588" spans="2:3" x14ac:dyDescent="0.25">
      <c r="B743588" s="78"/>
      <c r="C743588" s="77"/>
    </row>
    <row r="743698" spans="2:3" x14ac:dyDescent="0.25">
      <c r="B743698" s="78"/>
      <c r="C743698" s="77"/>
    </row>
    <row r="743699" spans="2:3" x14ac:dyDescent="0.25">
      <c r="B743699" s="78"/>
      <c r="C743699" s="77"/>
    </row>
    <row r="743700" spans="2:3" x14ac:dyDescent="0.25">
      <c r="B743700" s="78"/>
      <c r="C743700" s="77"/>
    </row>
    <row r="743701" spans="2:3" x14ac:dyDescent="0.25">
      <c r="B743701" s="78"/>
      <c r="C743701" s="77"/>
    </row>
    <row r="743702" spans="2:3" x14ac:dyDescent="0.25">
      <c r="B743702" s="78"/>
      <c r="C743702" s="77"/>
    </row>
    <row r="743703" spans="2:3" x14ac:dyDescent="0.25">
      <c r="B743703" s="78"/>
      <c r="C743703" s="77"/>
    </row>
    <row r="743704" spans="2:3" x14ac:dyDescent="0.25">
      <c r="B743704" s="78"/>
      <c r="C743704" s="77"/>
    </row>
    <row r="743705" spans="2:3" x14ac:dyDescent="0.25">
      <c r="B743705" s="78"/>
      <c r="C743705" s="77"/>
    </row>
    <row r="743706" spans="2:3" x14ac:dyDescent="0.25">
      <c r="B743706" s="78"/>
      <c r="C743706" s="77"/>
    </row>
    <row r="743707" spans="2:3" x14ac:dyDescent="0.25">
      <c r="B743707" s="78"/>
      <c r="C743707" s="77"/>
    </row>
    <row r="743708" spans="2:3" x14ac:dyDescent="0.25">
      <c r="B743708" s="78"/>
      <c r="C743708" s="77"/>
    </row>
    <row r="743709" spans="2:3" x14ac:dyDescent="0.25">
      <c r="B743709" s="78"/>
      <c r="C743709" s="77"/>
    </row>
    <row r="743710" spans="2:3" x14ac:dyDescent="0.25">
      <c r="B743710" s="78"/>
      <c r="C743710" s="77"/>
    </row>
    <row r="743820" spans="2:3" x14ac:dyDescent="0.25">
      <c r="B743820" s="78"/>
      <c r="C743820" s="77"/>
    </row>
    <row r="743821" spans="2:3" x14ac:dyDescent="0.25">
      <c r="B743821" s="78"/>
      <c r="C743821" s="77"/>
    </row>
    <row r="743822" spans="2:3" x14ac:dyDescent="0.25">
      <c r="B743822" s="78"/>
      <c r="C743822" s="77"/>
    </row>
    <row r="743823" spans="2:3" x14ac:dyDescent="0.25">
      <c r="B743823" s="78"/>
      <c r="C743823" s="77"/>
    </row>
    <row r="743824" spans="2:3" x14ac:dyDescent="0.25">
      <c r="B743824" s="78"/>
      <c r="C743824" s="77"/>
    </row>
    <row r="743825" spans="2:3" x14ac:dyDescent="0.25">
      <c r="B743825" s="78"/>
      <c r="C743825" s="77"/>
    </row>
    <row r="743826" spans="2:3" x14ac:dyDescent="0.25">
      <c r="B743826" s="78"/>
      <c r="C743826" s="77"/>
    </row>
    <row r="743827" spans="2:3" x14ac:dyDescent="0.25">
      <c r="B743827" s="78"/>
      <c r="C743827" s="77"/>
    </row>
    <row r="743828" spans="2:3" x14ac:dyDescent="0.25">
      <c r="B743828" s="78"/>
      <c r="C743828" s="77"/>
    </row>
    <row r="743829" spans="2:3" x14ac:dyDescent="0.25">
      <c r="B743829" s="78"/>
      <c r="C743829" s="77"/>
    </row>
    <row r="743830" spans="2:3" x14ac:dyDescent="0.25">
      <c r="B743830" s="78"/>
      <c r="C743830" s="77"/>
    </row>
    <row r="743831" spans="2:3" x14ac:dyDescent="0.25">
      <c r="B743831" s="78"/>
      <c r="C743831" s="77"/>
    </row>
    <row r="743832" spans="2:3" x14ac:dyDescent="0.25">
      <c r="B743832" s="78"/>
      <c r="C743832" s="77"/>
    </row>
    <row r="743942" spans="2:3" x14ac:dyDescent="0.25">
      <c r="B743942" s="78"/>
      <c r="C743942" s="77"/>
    </row>
    <row r="743943" spans="2:3" x14ac:dyDescent="0.25">
      <c r="B743943" s="78"/>
      <c r="C743943" s="77"/>
    </row>
    <row r="743944" spans="2:3" x14ac:dyDescent="0.25">
      <c r="B743944" s="78"/>
      <c r="C743944" s="77"/>
    </row>
    <row r="743945" spans="2:3" x14ac:dyDescent="0.25">
      <c r="B743945" s="78"/>
      <c r="C743945" s="77"/>
    </row>
    <row r="743946" spans="2:3" x14ac:dyDescent="0.25">
      <c r="B743946" s="78"/>
      <c r="C743946" s="77"/>
    </row>
    <row r="743947" spans="2:3" x14ac:dyDescent="0.25">
      <c r="B743947" s="78"/>
      <c r="C743947" s="77"/>
    </row>
    <row r="743948" spans="2:3" x14ac:dyDescent="0.25">
      <c r="B743948" s="78"/>
      <c r="C743948" s="77"/>
    </row>
    <row r="743949" spans="2:3" x14ac:dyDescent="0.25">
      <c r="B743949" s="78"/>
      <c r="C743949" s="77"/>
    </row>
    <row r="743950" spans="2:3" x14ac:dyDescent="0.25">
      <c r="B743950" s="78"/>
      <c r="C743950" s="77"/>
    </row>
    <row r="743951" spans="2:3" x14ac:dyDescent="0.25">
      <c r="B743951" s="78"/>
      <c r="C743951" s="77"/>
    </row>
    <row r="743952" spans="2:3" x14ac:dyDescent="0.25">
      <c r="B743952" s="78"/>
      <c r="C743952" s="77"/>
    </row>
    <row r="743953" spans="2:3" x14ac:dyDescent="0.25">
      <c r="B743953" s="78"/>
      <c r="C743953" s="77"/>
    </row>
    <row r="743954" spans="2:3" x14ac:dyDescent="0.25">
      <c r="B743954" s="78"/>
      <c r="C743954" s="77"/>
    </row>
    <row r="744064" spans="2:3" x14ac:dyDescent="0.25">
      <c r="B744064" s="78"/>
      <c r="C744064" s="77"/>
    </row>
    <row r="744065" spans="2:3" x14ac:dyDescent="0.25">
      <c r="B744065" s="78"/>
      <c r="C744065" s="77"/>
    </row>
    <row r="744066" spans="2:3" x14ac:dyDescent="0.25">
      <c r="B744066" s="78"/>
      <c r="C744066" s="77"/>
    </row>
    <row r="744067" spans="2:3" x14ac:dyDescent="0.25">
      <c r="B744067" s="78"/>
      <c r="C744067" s="77"/>
    </row>
    <row r="744068" spans="2:3" x14ac:dyDescent="0.25">
      <c r="B744068" s="78"/>
      <c r="C744068" s="77"/>
    </row>
    <row r="744069" spans="2:3" x14ac:dyDescent="0.25">
      <c r="B744069" s="78"/>
      <c r="C744069" s="77"/>
    </row>
    <row r="744070" spans="2:3" x14ac:dyDescent="0.25">
      <c r="B744070" s="78"/>
      <c r="C744070" s="77"/>
    </row>
    <row r="744071" spans="2:3" x14ac:dyDescent="0.25">
      <c r="B744071" s="78"/>
      <c r="C744071" s="77"/>
    </row>
    <row r="744072" spans="2:3" x14ac:dyDescent="0.25">
      <c r="B744072" s="78"/>
      <c r="C744072" s="77"/>
    </row>
    <row r="744073" spans="2:3" x14ac:dyDescent="0.25">
      <c r="B744073" s="78"/>
      <c r="C744073" s="77"/>
    </row>
    <row r="744074" spans="2:3" x14ac:dyDescent="0.25">
      <c r="B744074" s="78"/>
      <c r="C744074" s="77"/>
    </row>
    <row r="744075" spans="2:3" x14ac:dyDescent="0.25">
      <c r="B744075" s="78"/>
      <c r="C744075" s="77"/>
    </row>
    <row r="744076" spans="2:3" x14ac:dyDescent="0.25">
      <c r="B744076" s="78"/>
      <c r="C744076" s="77"/>
    </row>
    <row r="744186" spans="2:3" x14ac:dyDescent="0.25">
      <c r="B744186" s="78"/>
      <c r="C744186" s="77"/>
    </row>
    <row r="744187" spans="2:3" x14ac:dyDescent="0.25">
      <c r="B744187" s="78"/>
      <c r="C744187" s="77"/>
    </row>
    <row r="744188" spans="2:3" x14ac:dyDescent="0.25">
      <c r="B744188" s="78"/>
      <c r="C744188" s="77"/>
    </row>
    <row r="744189" spans="2:3" x14ac:dyDescent="0.25">
      <c r="B744189" s="78"/>
      <c r="C744189" s="77"/>
    </row>
    <row r="744190" spans="2:3" x14ac:dyDescent="0.25">
      <c r="B744190" s="78"/>
      <c r="C744190" s="77"/>
    </row>
    <row r="744191" spans="2:3" x14ac:dyDescent="0.25">
      <c r="B744191" s="78"/>
      <c r="C744191" s="77"/>
    </row>
    <row r="744192" spans="2:3" x14ac:dyDescent="0.25">
      <c r="B744192" s="78"/>
      <c r="C744192" s="77"/>
    </row>
    <row r="744193" spans="2:3" x14ac:dyDescent="0.25">
      <c r="B744193" s="78"/>
      <c r="C744193" s="77"/>
    </row>
    <row r="744194" spans="2:3" x14ac:dyDescent="0.25">
      <c r="B744194" s="78"/>
      <c r="C744194" s="77"/>
    </row>
    <row r="744195" spans="2:3" x14ac:dyDescent="0.25">
      <c r="B744195" s="78"/>
      <c r="C744195" s="77"/>
    </row>
    <row r="744196" spans="2:3" x14ac:dyDescent="0.25">
      <c r="B744196" s="78"/>
      <c r="C744196" s="77"/>
    </row>
    <row r="744197" spans="2:3" x14ac:dyDescent="0.25">
      <c r="B744197" s="78"/>
      <c r="C744197" s="77"/>
    </row>
    <row r="744198" spans="2:3" x14ac:dyDescent="0.25">
      <c r="B744198" s="78"/>
      <c r="C744198" s="77"/>
    </row>
    <row r="744308" spans="2:3" x14ac:dyDescent="0.25">
      <c r="B744308" s="78"/>
      <c r="C744308" s="77"/>
    </row>
    <row r="744309" spans="2:3" x14ac:dyDescent="0.25">
      <c r="B744309" s="78"/>
      <c r="C744309" s="77"/>
    </row>
    <row r="744310" spans="2:3" x14ac:dyDescent="0.25">
      <c r="B744310" s="78"/>
      <c r="C744310" s="77"/>
    </row>
    <row r="744311" spans="2:3" x14ac:dyDescent="0.25">
      <c r="B744311" s="78"/>
      <c r="C744311" s="77"/>
    </row>
    <row r="744312" spans="2:3" x14ac:dyDescent="0.25">
      <c r="B744312" s="78"/>
      <c r="C744312" s="77"/>
    </row>
    <row r="744313" spans="2:3" x14ac:dyDescent="0.25">
      <c r="B744313" s="78"/>
      <c r="C744313" s="77"/>
    </row>
    <row r="744314" spans="2:3" x14ac:dyDescent="0.25">
      <c r="B744314" s="78"/>
      <c r="C744314" s="77"/>
    </row>
    <row r="744315" spans="2:3" x14ac:dyDescent="0.25">
      <c r="B744315" s="78"/>
      <c r="C744315" s="77"/>
    </row>
    <row r="744316" spans="2:3" x14ac:dyDescent="0.25">
      <c r="B744316" s="78"/>
      <c r="C744316" s="77"/>
    </row>
    <row r="744317" spans="2:3" x14ac:dyDescent="0.25">
      <c r="B744317" s="78"/>
      <c r="C744317" s="77"/>
    </row>
    <row r="744318" spans="2:3" x14ac:dyDescent="0.25">
      <c r="B744318" s="78"/>
      <c r="C744318" s="77"/>
    </row>
    <row r="744319" spans="2:3" x14ac:dyDescent="0.25">
      <c r="B744319" s="78"/>
      <c r="C744319" s="77"/>
    </row>
    <row r="744320" spans="2:3" x14ac:dyDescent="0.25">
      <c r="B744320" s="78"/>
      <c r="C744320" s="77"/>
    </row>
    <row r="744430" spans="2:3" x14ac:dyDescent="0.25">
      <c r="B744430" s="78"/>
      <c r="C744430" s="77"/>
    </row>
    <row r="744431" spans="2:3" x14ac:dyDescent="0.25">
      <c r="B744431" s="78"/>
      <c r="C744431" s="77"/>
    </row>
    <row r="744432" spans="2:3" x14ac:dyDescent="0.25">
      <c r="B744432" s="78"/>
      <c r="C744432" s="77"/>
    </row>
    <row r="744433" spans="2:3" x14ac:dyDescent="0.25">
      <c r="B744433" s="78"/>
      <c r="C744433" s="77"/>
    </row>
    <row r="744434" spans="2:3" x14ac:dyDescent="0.25">
      <c r="B744434" s="78"/>
      <c r="C744434" s="77"/>
    </row>
    <row r="744435" spans="2:3" x14ac:dyDescent="0.25">
      <c r="B744435" s="78"/>
      <c r="C744435" s="77"/>
    </row>
    <row r="744436" spans="2:3" x14ac:dyDescent="0.25">
      <c r="B744436" s="78"/>
      <c r="C744436" s="77"/>
    </row>
    <row r="744437" spans="2:3" x14ac:dyDescent="0.25">
      <c r="B744437" s="78"/>
      <c r="C744437" s="77"/>
    </row>
    <row r="744438" spans="2:3" x14ac:dyDescent="0.25">
      <c r="B744438" s="78"/>
      <c r="C744438" s="77"/>
    </row>
    <row r="744439" spans="2:3" x14ac:dyDescent="0.25">
      <c r="B744439" s="78"/>
      <c r="C744439" s="77"/>
    </row>
    <row r="744440" spans="2:3" x14ac:dyDescent="0.25">
      <c r="B744440" s="78"/>
      <c r="C744440" s="77"/>
    </row>
    <row r="744441" spans="2:3" x14ac:dyDescent="0.25">
      <c r="B744441" s="78"/>
      <c r="C744441" s="77"/>
    </row>
    <row r="744442" spans="2:3" x14ac:dyDescent="0.25">
      <c r="B744442" s="78"/>
      <c r="C744442" s="77"/>
    </row>
    <row r="744552" spans="2:3" x14ac:dyDescent="0.25">
      <c r="B744552" s="78"/>
      <c r="C744552" s="77"/>
    </row>
    <row r="744553" spans="2:3" x14ac:dyDescent="0.25">
      <c r="B744553" s="78"/>
      <c r="C744553" s="77"/>
    </row>
    <row r="744554" spans="2:3" x14ac:dyDescent="0.25">
      <c r="B744554" s="78"/>
      <c r="C744554" s="77"/>
    </row>
    <row r="744555" spans="2:3" x14ac:dyDescent="0.25">
      <c r="B744555" s="78"/>
      <c r="C744555" s="77"/>
    </row>
    <row r="744556" spans="2:3" x14ac:dyDescent="0.25">
      <c r="B744556" s="78"/>
      <c r="C744556" s="77"/>
    </row>
    <row r="744557" spans="2:3" x14ac:dyDescent="0.25">
      <c r="B744557" s="78"/>
      <c r="C744557" s="77"/>
    </row>
    <row r="744558" spans="2:3" x14ac:dyDescent="0.25">
      <c r="B744558" s="78"/>
      <c r="C744558" s="77"/>
    </row>
    <row r="744559" spans="2:3" x14ac:dyDescent="0.25">
      <c r="B744559" s="78"/>
      <c r="C744559" s="77"/>
    </row>
    <row r="744560" spans="2:3" x14ac:dyDescent="0.25">
      <c r="B744560" s="78"/>
      <c r="C744560" s="77"/>
    </row>
    <row r="744561" spans="2:3" x14ac:dyDescent="0.25">
      <c r="B744561" s="78"/>
      <c r="C744561" s="77"/>
    </row>
    <row r="744562" spans="2:3" x14ac:dyDescent="0.25">
      <c r="B744562" s="78"/>
      <c r="C744562" s="77"/>
    </row>
    <row r="744563" spans="2:3" x14ac:dyDescent="0.25">
      <c r="B744563" s="78"/>
      <c r="C744563" s="77"/>
    </row>
    <row r="744564" spans="2:3" x14ac:dyDescent="0.25">
      <c r="B744564" s="78"/>
      <c r="C744564" s="77"/>
    </row>
    <row r="744674" spans="2:3" x14ac:dyDescent="0.25">
      <c r="B744674" s="78"/>
      <c r="C744674" s="77"/>
    </row>
    <row r="744675" spans="2:3" x14ac:dyDescent="0.25">
      <c r="B744675" s="78"/>
      <c r="C744675" s="77"/>
    </row>
    <row r="744676" spans="2:3" x14ac:dyDescent="0.25">
      <c r="B744676" s="78"/>
      <c r="C744676" s="77"/>
    </row>
    <row r="744677" spans="2:3" x14ac:dyDescent="0.25">
      <c r="B744677" s="78"/>
      <c r="C744677" s="77"/>
    </row>
    <row r="744678" spans="2:3" x14ac:dyDescent="0.25">
      <c r="B744678" s="78"/>
      <c r="C744678" s="77"/>
    </row>
    <row r="744679" spans="2:3" x14ac:dyDescent="0.25">
      <c r="B744679" s="78"/>
      <c r="C744679" s="77"/>
    </row>
    <row r="744680" spans="2:3" x14ac:dyDescent="0.25">
      <c r="B744680" s="78"/>
      <c r="C744680" s="77"/>
    </row>
    <row r="744681" spans="2:3" x14ac:dyDescent="0.25">
      <c r="B744681" s="78"/>
      <c r="C744681" s="77"/>
    </row>
    <row r="744682" spans="2:3" x14ac:dyDescent="0.25">
      <c r="B744682" s="78"/>
      <c r="C744682" s="77"/>
    </row>
    <row r="744683" spans="2:3" x14ac:dyDescent="0.25">
      <c r="B744683" s="78"/>
      <c r="C744683" s="77"/>
    </row>
    <row r="744684" spans="2:3" x14ac:dyDescent="0.25">
      <c r="B744684" s="78"/>
      <c r="C744684" s="77"/>
    </row>
    <row r="744685" spans="2:3" x14ac:dyDescent="0.25">
      <c r="B744685" s="78"/>
      <c r="C744685" s="77"/>
    </row>
    <row r="744686" spans="2:3" x14ac:dyDescent="0.25">
      <c r="B744686" s="78"/>
      <c r="C744686" s="77"/>
    </row>
    <row r="744796" spans="2:3" x14ac:dyDescent="0.25">
      <c r="B744796" s="78"/>
      <c r="C744796" s="77"/>
    </row>
    <row r="744797" spans="2:3" x14ac:dyDescent="0.25">
      <c r="B744797" s="78"/>
      <c r="C744797" s="77"/>
    </row>
    <row r="744798" spans="2:3" x14ac:dyDescent="0.25">
      <c r="B744798" s="78"/>
      <c r="C744798" s="77"/>
    </row>
    <row r="744799" spans="2:3" x14ac:dyDescent="0.25">
      <c r="B744799" s="78"/>
      <c r="C744799" s="77"/>
    </row>
    <row r="744800" spans="2:3" x14ac:dyDescent="0.25">
      <c r="B744800" s="78"/>
      <c r="C744800" s="77"/>
    </row>
    <row r="744801" spans="2:3" x14ac:dyDescent="0.25">
      <c r="B744801" s="78"/>
      <c r="C744801" s="77"/>
    </row>
    <row r="744802" spans="2:3" x14ac:dyDescent="0.25">
      <c r="B744802" s="78"/>
      <c r="C744802" s="77"/>
    </row>
    <row r="744803" spans="2:3" x14ac:dyDescent="0.25">
      <c r="B744803" s="78"/>
      <c r="C744803" s="77"/>
    </row>
    <row r="744804" spans="2:3" x14ac:dyDescent="0.25">
      <c r="B744804" s="78"/>
      <c r="C744804" s="77"/>
    </row>
    <row r="744805" spans="2:3" x14ac:dyDescent="0.25">
      <c r="B744805" s="78"/>
      <c r="C744805" s="77"/>
    </row>
    <row r="744806" spans="2:3" x14ac:dyDescent="0.25">
      <c r="B744806" s="78"/>
      <c r="C744806" s="77"/>
    </row>
    <row r="744807" spans="2:3" x14ac:dyDescent="0.25">
      <c r="B744807" s="78"/>
      <c r="C744807" s="77"/>
    </row>
    <row r="744808" spans="2:3" x14ac:dyDescent="0.25">
      <c r="B744808" s="78"/>
      <c r="C744808" s="77"/>
    </row>
    <row r="744918" spans="2:3" x14ac:dyDescent="0.25">
      <c r="B744918" s="78"/>
      <c r="C744918" s="77"/>
    </row>
    <row r="744919" spans="2:3" x14ac:dyDescent="0.25">
      <c r="B744919" s="78"/>
      <c r="C744919" s="77"/>
    </row>
    <row r="744920" spans="2:3" x14ac:dyDescent="0.25">
      <c r="B744920" s="78"/>
      <c r="C744920" s="77"/>
    </row>
    <row r="744921" spans="2:3" x14ac:dyDescent="0.25">
      <c r="B744921" s="78"/>
      <c r="C744921" s="77"/>
    </row>
    <row r="744922" spans="2:3" x14ac:dyDescent="0.25">
      <c r="B744922" s="78"/>
      <c r="C744922" s="77"/>
    </row>
    <row r="744923" spans="2:3" x14ac:dyDescent="0.25">
      <c r="B744923" s="78"/>
      <c r="C744923" s="77"/>
    </row>
    <row r="744924" spans="2:3" x14ac:dyDescent="0.25">
      <c r="B744924" s="78"/>
      <c r="C744924" s="77"/>
    </row>
    <row r="744925" spans="2:3" x14ac:dyDescent="0.25">
      <c r="B744925" s="78"/>
      <c r="C744925" s="77"/>
    </row>
    <row r="744926" spans="2:3" x14ac:dyDescent="0.25">
      <c r="B744926" s="78"/>
      <c r="C744926" s="77"/>
    </row>
    <row r="744927" spans="2:3" x14ac:dyDescent="0.25">
      <c r="B744927" s="78"/>
      <c r="C744927" s="77"/>
    </row>
    <row r="744928" spans="2:3" x14ac:dyDescent="0.25">
      <c r="B744928" s="78"/>
      <c r="C744928" s="77"/>
    </row>
    <row r="744929" spans="2:3" x14ac:dyDescent="0.25">
      <c r="B744929" s="78"/>
      <c r="C744929" s="77"/>
    </row>
    <row r="744930" spans="2:3" x14ac:dyDescent="0.25">
      <c r="B744930" s="78"/>
      <c r="C744930" s="77"/>
    </row>
    <row r="745040" spans="2:3" x14ac:dyDescent="0.25">
      <c r="B745040" s="78"/>
      <c r="C745040" s="77"/>
    </row>
    <row r="745041" spans="2:3" x14ac:dyDescent="0.25">
      <c r="B745041" s="78"/>
      <c r="C745041" s="77"/>
    </row>
    <row r="745042" spans="2:3" x14ac:dyDescent="0.25">
      <c r="B745042" s="78"/>
      <c r="C745042" s="77"/>
    </row>
    <row r="745043" spans="2:3" x14ac:dyDescent="0.25">
      <c r="B745043" s="78"/>
      <c r="C745043" s="77"/>
    </row>
    <row r="745044" spans="2:3" x14ac:dyDescent="0.25">
      <c r="B745044" s="78"/>
      <c r="C745044" s="77"/>
    </row>
    <row r="745045" spans="2:3" x14ac:dyDescent="0.25">
      <c r="B745045" s="78"/>
      <c r="C745045" s="77"/>
    </row>
    <row r="745046" spans="2:3" x14ac:dyDescent="0.25">
      <c r="B745046" s="78"/>
      <c r="C745046" s="77"/>
    </row>
    <row r="745047" spans="2:3" x14ac:dyDescent="0.25">
      <c r="B745047" s="78"/>
      <c r="C745047" s="77"/>
    </row>
    <row r="745048" spans="2:3" x14ac:dyDescent="0.25">
      <c r="B745048" s="78"/>
      <c r="C745048" s="77"/>
    </row>
    <row r="745049" spans="2:3" x14ac:dyDescent="0.25">
      <c r="B745049" s="78"/>
      <c r="C745049" s="77"/>
    </row>
    <row r="745050" spans="2:3" x14ac:dyDescent="0.25">
      <c r="B745050" s="78"/>
      <c r="C745050" s="77"/>
    </row>
    <row r="745051" spans="2:3" x14ac:dyDescent="0.25">
      <c r="B745051" s="78"/>
      <c r="C745051" s="77"/>
    </row>
    <row r="745052" spans="2:3" x14ac:dyDescent="0.25">
      <c r="B745052" s="78"/>
      <c r="C745052" s="77"/>
    </row>
    <row r="745162" spans="2:3" x14ac:dyDescent="0.25">
      <c r="B745162" s="78"/>
      <c r="C745162" s="77"/>
    </row>
    <row r="745163" spans="2:3" x14ac:dyDescent="0.25">
      <c r="B745163" s="78"/>
      <c r="C745163" s="77"/>
    </row>
    <row r="745164" spans="2:3" x14ac:dyDescent="0.25">
      <c r="B745164" s="78"/>
      <c r="C745164" s="77"/>
    </row>
    <row r="745165" spans="2:3" x14ac:dyDescent="0.25">
      <c r="B745165" s="78"/>
      <c r="C745165" s="77"/>
    </row>
    <row r="745166" spans="2:3" x14ac:dyDescent="0.25">
      <c r="B745166" s="78"/>
      <c r="C745166" s="77"/>
    </row>
    <row r="745167" spans="2:3" x14ac:dyDescent="0.25">
      <c r="B745167" s="78"/>
      <c r="C745167" s="77"/>
    </row>
    <row r="745168" spans="2:3" x14ac:dyDescent="0.25">
      <c r="B745168" s="78"/>
      <c r="C745168" s="77"/>
    </row>
    <row r="745169" spans="2:3" x14ac:dyDescent="0.25">
      <c r="B745169" s="78"/>
      <c r="C745169" s="77"/>
    </row>
    <row r="745170" spans="2:3" x14ac:dyDescent="0.25">
      <c r="B745170" s="78"/>
      <c r="C745170" s="77"/>
    </row>
    <row r="745171" spans="2:3" x14ac:dyDescent="0.25">
      <c r="B745171" s="78"/>
      <c r="C745171" s="77"/>
    </row>
    <row r="745172" spans="2:3" x14ac:dyDescent="0.25">
      <c r="B745172" s="78"/>
      <c r="C745172" s="77"/>
    </row>
    <row r="745173" spans="2:3" x14ac:dyDescent="0.25">
      <c r="B745173" s="78"/>
      <c r="C745173" s="77"/>
    </row>
    <row r="745174" spans="2:3" x14ac:dyDescent="0.25">
      <c r="B745174" s="78"/>
      <c r="C745174" s="77"/>
    </row>
    <row r="745284" spans="2:3" x14ac:dyDescent="0.25">
      <c r="B745284" s="78"/>
      <c r="C745284" s="77"/>
    </row>
    <row r="745285" spans="2:3" x14ac:dyDescent="0.25">
      <c r="B745285" s="78"/>
      <c r="C745285" s="77"/>
    </row>
    <row r="745286" spans="2:3" x14ac:dyDescent="0.25">
      <c r="B745286" s="78"/>
      <c r="C745286" s="77"/>
    </row>
    <row r="745287" spans="2:3" x14ac:dyDescent="0.25">
      <c r="B745287" s="78"/>
      <c r="C745287" s="77"/>
    </row>
    <row r="745288" spans="2:3" x14ac:dyDescent="0.25">
      <c r="B745288" s="78"/>
      <c r="C745288" s="77"/>
    </row>
    <row r="745289" spans="2:3" x14ac:dyDescent="0.25">
      <c r="B745289" s="78"/>
      <c r="C745289" s="77"/>
    </row>
    <row r="745290" spans="2:3" x14ac:dyDescent="0.25">
      <c r="B745290" s="78"/>
      <c r="C745290" s="77"/>
    </row>
    <row r="745291" spans="2:3" x14ac:dyDescent="0.25">
      <c r="B745291" s="78"/>
      <c r="C745291" s="77"/>
    </row>
    <row r="745292" spans="2:3" x14ac:dyDescent="0.25">
      <c r="B745292" s="78"/>
      <c r="C745292" s="77"/>
    </row>
    <row r="745293" spans="2:3" x14ac:dyDescent="0.25">
      <c r="B745293" s="78"/>
      <c r="C745293" s="77"/>
    </row>
    <row r="745294" spans="2:3" x14ac:dyDescent="0.25">
      <c r="B745294" s="78"/>
      <c r="C745294" s="77"/>
    </row>
    <row r="745295" spans="2:3" x14ac:dyDescent="0.25">
      <c r="B745295" s="78"/>
      <c r="C745295" s="77"/>
    </row>
    <row r="745296" spans="2:3" x14ac:dyDescent="0.25">
      <c r="B745296" s="78"/>
      <c r="C745296" s="77"/>
    </row>
    <row r="745406" spans="2:3" x14ac:dyDescent="0.25">
      <c r="B745406" s="78"/>
      <c r="C745406" s="77"/>
    </row>
    <row r="745407" spans="2:3" x14ac:dyDescent="0.25">
      <c r="B745407" s="78"/>
      <c r="C745407" s="77"/>
    </row>
    <row r="745408" spans="2:3" x14ac:dyDescent="0.25">
      <c r="B745408" s="78"/>
      <c r="C745408" s="77"/>
    </row>
    <row r="745409" spans="2:3" x14ac:dyDescent="0.25">
      <c r="B745409" s="78"/>
      <c r="C745409" s="77"/>
    </row>
    <row r="745410" spans="2:3" x14ac:dyDescent="0.25">
      <c r="B745410" s="78"/>
      <c r="C745410" s="77"/>
    </row>
    <row r="745411" spans="2:3" x14ac:dyDescent="0.25">
      <c r="B745411" s="78"/>
      <c r="C745411" s="77"/>
    </row>
    <row r="745412" spans="2:3" x14ac:dyDescent="0.25">
      <c r="B745412" s="78"/>
      <c r="C745412" s="77"/>
    </row>
    <row r="745413" spans="2:3" x14ac:dyDescent="0.25">
      <c r="B745413" s="78"/>
      <c r="C745413" s="77"/>
    </row>
    <row r="745414" spans="2:3" x14ac:dyDescent="0.25">
      <c r="B745414" s="78"/>
      <c r="C745414" s="77"/>
    </row>
    <row r="745415" spans="2:3" x14ac:dyDescent="0.25">
      <c r="B745415" s="78"/>
      <c r="C745415" s="77"/>
    </row>
    <row r="745416" spans="2:3" x14ac:dyDescent="0.25">
      <c r="B745416" s="78"/>
      <c r="C745416" s="77"/>
    </row>
    <row r="745417" spans="2:3" x14ac:dyDescent="0.25">
      <c r="B745417" s="78"/>
      <c r="C745417" s="77"/>
    </row>
    <row r="745418" spans="2:3" x14ac:dyDescent="0.25">
      <c r="B745418" s="78"/>
      <c r="C745418" s="77"/>
    </row>
    <row r="745528" spans="2:3" x14ac:dyDescent="0.25">
      <c r="B745528" s="78"/>
      <c r="C745528" s="77"/>
    </row>
    <row r="745529" spans="2:3" x14ac:dyDescent="0.25">
      <c r="B745529" s="78"/>
      <c r="C745529" s="77"/>
    </row>
    <row r="745530" spans="2:3" x14ac:dyDescent="0.25">
      <c r="B745530" s="78"/>
      <c r="C745530" s="77"/>
    </row>
    <row r="745531" spans="2:3" x14ac:dyDescent="0.25">
      <c r="B745531" s="78"/>
      <c r="C745531" s="77"/>
    </row>
    <row r="745532" spans="2:3" x14ac:dyDescent="0.25">
      <c r="B745532" s="78"/>
      <c r="C745532" s="77"/>
    </row>
    <row r="745533" spans="2:3" x14ac:dyDescent="0.25">
      <c r="B745533" s="78"/>
      <c r="C745533" s="77"/>
    </row>
    <row r="745534" spans="2:3" x14ac:dyDescent="0.25">
      <c r="B745534" s="78"/>
      <c r="C745534" s="77"/>
    </row>
    <row r="745535" spans="2:3" x14ac:dyDescent="0.25">
      <c r="B745535" s="78"/>
      <c r="C745535" s="77"/>
    </row>
    <row r="745536" spans="2:3" x14ac:dyDescent="0.25">
      <c r="B745536" s="78"/>
      <c r="C745536" s="77"/>
    </row>
    <row r="745537" spans="2:3" x14ac:dyDescent="0.25">
      <c r="B745537" s="78"/>
      <c r="C745537" s="77"/>
    </row>
    <row r="745538" spans="2:3" x14ac:dyDescent="0.25">
      <c r="B745538" s="78"/>
      <c r="C745538" s="77"/>
    </row>
    <row r="745539" spans="2:3" x14ac:dyDescent="0.25">
      <c r="B745539" s="78"/>
      <c r="C745539" s="77"/>
    </row>
    <row r="745540" spans="2:3" x14ac:dyDescent="0.25">
      <c r="B745540" s="78"/>
      <c r="C745540" s="77"/>
    </row>
    <row r="745650" spans="2:3" x14ac:dyDescent="0.25">
      <c r="B745650" s="78"/>
      <c r="C745650" s="77"/>
    </row>
    <row r="745651" spans="2:3" x14ac:dyDescent="0.25">
      <c r="B745651" s="78"/>
      <c r="C745651" s="77"/>
    </row>
    <row r="745652" spans="2:3" x14ac:dyDescent="0.25">
      <c r="B745652" s="78"/>
      <c r="C745652" s="77"/>
    </row>
    <row r="745653" spans="2:3" x14ac:dyDescent="0.25">
      <c r="B745653" s="78"/>
      <c r="C745653" s="77"/>
    </row>
    <row r="745654" spans="2:3" x14ac:dyDescent="0.25">
      <c r="B745654" s="78"/>
      <c r="C745654" s="77"/>
    </row>
    <row r="745655" spans="2:3" x14ac:dyDescent="0.25">
      <c r="B745655" s="78"/>
      <c r="C745655" s="77"/>
    </row>
    <row r="745656" spans="2:3" x14ac:dyDescent="0.25">
      <c r="B745656" s="78"/>
      <c r="C745656" s="77"/>
    </row>
    <row r="745657" spans="2:3" x14ac:dyDescent="0.25">
      <c r="B745657" s="78"/>
      <c r="C745657" s="77"/>
    </row>
    <row r="745658" spans="2:3" x14ac:dyDescent="0.25">
      <c r="B745658" s="78"/>
      <c r="C745658" s="77"/>
    </row>
    <row r="745659" spans="2:3" x14ac:dyDescent="0.25">
      <c r="B745659" s="78"/>
      <c r="C745659" s="77"/>
    </row>
    <row r="745660" spans="2:3" x14ac:dyDescent="0.25">
      <c r="B745660" s="78"/>
      <c r="C745660" s="77"/>
    </row>
    <row r="745661" spans="2:3" x14ac:dyDescent="0.25">
      <c r="B745661" s="78"/>
      <c r="C745661" s="77"/>
    </row>
    <row r="745662" spans="2:3" x14ac:dyDescent="0.25">
      <c r="B745662" s="78"/>
      <c r="C745662" s="77"/>
    </row>
    <row r="745772" spans="2:3" x14ac:dyDescent="0.25">
      <c r="B745772" s="78"/>
      <c r="C745772" s="77"/>
    </row>
    <row r="745773" spans="2:3" x14ac:dyDescent="0.25">
      <c r="B745773" s="78"/>
      <c r="C745773" s="77"/>
    </row>
    <row r="745774" spans="2:3" x14ac:dyDescent="0.25">
      <c r="B745774" s="78"/>
      <c r="C745774" s="77"/>
    </row>
    <row r="745775" spans="2:3" x14ac:dyDescent="0.25">
      <c r="B745775" s="78"/>
      <c r="C745775" s="77"/>
    </row>
    <row r="745776" spans="2:3" x14ac:dyDescent="0.25">
      <c r="B745776" s="78"/>
      <c r="C745776" s="77"/>
    </row>
    <row r="745777" spans="2:3" x14ac:dyDescent="0.25">
      <c r="B745777" s="78"/>
      <c r="C745777" s="77"/>
    </row>
    <row r="745778" spans="2:3" x14ac:dyDescent="0.25">
      <c r="B745778" s="78"/>
      <c r="C745778" s="77"/>
    </row>
    <row r="745779" spans="2:3" x14ac:dyDescent="0.25">
      <c r="B745779" s="78"/>
      <c r="C745779" s="77"/>
    </row>
    <row r="745780" spans="2:3" x14ac:dyDescent="0.25">
      <c r="B745780" s="78"/>
      <c r="C745780" s="77"/>
    </row>
    <row r="745781" spans="2:3" x14ac:dyDescent="0.25">
      <c r="B745781" s="78"/>
      <c r="C745781" s="77"/>
    </row>
    <row r="745782" spans="2:3" x14ac:dyDescent="0.25">
      <c r="B745782" s="78"/>
      <c r="C745782" s="77"/>
    </row>
    <row r="745783" spans="2:3" x14ac:dyDescent="0.25">
      <c r="B745783" s="78"/>
      <c r="C745783" s="77"/>
    </row>
    <row r="745784" spans="2:3" x14ac:dyDescent="0.25">
      <c r="B745784" s="78"/>
      <c r="C745784" s="77"/>
    </row>
    <row r="745894" spans="2:3" x14ac:dyDescent="0.25">
      <c r="B745894" s="78"/>
      <c r="C745894" s="77"/>
    </row>
    <row r="745895" spans="2:3" x14ac:dyDescent="0.25">
      <c r="B745895" s="78"/>
      <c r="C745895" s="77"/>
    </row>
    <row r="745896" spans="2:3" x14ac:dyDescent="0.25">
      <c r="B745896" s="78"/>
      <c r="C745896" s="77"/>
    </row>
    <row r="745897" spans="2:3" x14ac:dyDescent="0.25">
      <c r="B745897" s="78"/>
      <c r="C745897" s="77"/>
    </row>
    <row r="745898" spans="2:3" x14ac:dyDescent="0.25">
      <c r="B745898" s="78"/>
      <c r="C745898" s="77"/>
    </row>
    <row r="745899" spans="2:3" x14ac:dyDescent="0.25">
      <c r="B745899" s="78"/>
      <c r="C745899" s="77"/>
    </row>
    <row r="745900" spans="2:3" x14ac:dyDescent="0.25">
      <c r="B745900" s="78"/>
      <c r="C745900" s="77"/>
    </row>
    <row r="745901" spans="2:3" x14ac:dyDescent="0.25">
      <c r="B745901" s="78"/>
      <c r="C745901" s="77"/>
    </row>
    <row r="745902" spans="2:3" x14ac:dyDescent="0.25">
      <c r="B745902" s="78"/>
      <c r="C745902" s="77"/>
    </row>
    <row r="745903" spans="2:3" x14ac:dyDescent="0.25">
      <c r="B745903" s="78"/>
      <c r="C745903" s="77"/>
    </row>
    <row r="745904" spans="2:3" x14ac:dyDescent="0.25">
      <c r="B745904" s="78"/>
      <c r="C745904" s="77"/>
    </row>
    <row r="745905" spans="2:3" x14ac:dyDescent="0.25">
      <c r="B745905" s="78"/>
      <c r="C745905" s="77"/>
    </row>
    <row r="745906" spans="2:3" x14ac:dyDescent="0.25">
      <c r="B745906" s="78"/>
      <c r="C745906" s="77"/>
    </row>
    <row r="746016" spans="2:3" x14ac:dyDescent="0.25">
      <c r="B746016" s="78"/>
      <c r="C746016" s="77"/>
    </row>
    <row r="746017" spans="2:3" x14ac:dyDescent="0.25">
      <c r="B746017" s="78"/>
      <c r="C746017" s="77"/>
    </row>
    <row r="746018" spans="2:3" x14ac:dyDescent="0.25">
      <c r="B746018" s="78"/>
      <c r="C746018" s="77"/>
    </row>
    <row r="746019" spans="2:3" x14ac:dyDescent="0.25">
      <c r="B746019" s="78"/>
      <c r="C746019" s="77"/>
    </row>
    <row r="746020" spans="2:3" x14ac:dyDescent="0.25">
      <c r="B746020" s="78"/>
      <c r="C746020" s="77"/>
    </row>
    <row r="746021" spans="2:3" x14ac:dyDescent="0.25">
      <c r="B746021" s="78"/>
      <c r="C746021" s="77"/>
    </row>
    <row r="746022" spans="2:3" x14ac:dyDescent="0.25">
      <c r="B746022" s="78"/>
      <c r="C746022" s="77"/>
    </row>
    <row r="746023" spans="2:3" x14ac:dyDescent="0.25">
      <c r="B746023" s="78"/>
      <c r="C746023" s="77"/>
    </row>
    <row r="746024" spans="2:3" x14ac:dyDescent="0.25">
      <c r="B746024" s="78"/>
      <c r="C746024" s="77"/>
    </row>
    <row r="746025" spans="2:3" x14ac:dyDescent="0.25">
      <c r="B746025" s="78"/>
      <c r="C746025" s="77"/>
    </row>
    <row r="746026" spans="2:3" x14ac:dyDescent="0.25">
      <c r="B746026" s="78"/>
      <c r="C746026" s="77"/>
    </row>
    <row r="746027" spans="2:3" x14ac:dyDescent="0.25">
      <c r="B746027" s="78"/>
      <c r="C746027" s="77"/>
    </row>
    <row r="746028" spans="2:3" x14ac:dyDescent="0.25">
      <c r="B746028" s="78"/>
      <c r="C746028" s="77"/>
    </row>
    <row r="746138" spans="2:3" x14ac:dyDescent="0.25">
      <c r="B746138" s="78"/>
      <c r="C746138" s="77"/>
    </row>
    <row r="746139" spans="2:3" x14ac:dyDescent="0.25">
      <c r="B746139" s="78"/>
      <c r="C746139" s="77"/>
    </row>
    <row r="746140" spans="2:3" x14ac:dyDescent="0.25">
      <c r="B746140" s="78"/>
      <c r="C746140" s="77"/>
    </row>
    <row r="746141" spans="2:3" x14ac:dyDescent="0.25">
      <c r="B746141" s="78"/>
      <c r="C746141" s="77"/>
    </row>
    <row r="746142" spans="2:3" x14ac:dyDescent="0.25">
      <c r="B746142" s="78"/>
      <c r="C746142" s="77"/>
    </row>
    <row r="746143" spans="2:3" x14ac:dyDescent="0.25">
      <c r="B746143" s="78"/>
      <c r="C746143" s="77"/>
    </row>
    <row r="746144" spans="2:3" x14ac:dyDescent="0.25">
      <c r="B746144" s="78"/>
      <c r="C746144" s="77"/>
    </row>
    <row r="746145" spans="2:3" x14ac:dyDescent="0.25">
      <c r="B746145" s="78"/>
      <c r="C746145" s="77"/>
    </row>
    <row r="746146" spans="2:3" x14ac:dyDescent="0.25">
      <c r="B746146" s="78"/>
      <c r="C746146" s="77"/>
    </row>
    <row r="746147" spans="2:3" x14ac:dyDescent="0.25">
      <c r="B746147" s="78"/>
      <c r="C746147" s="77"/>
    </row>
    <row r="746148" spans="2:3" x14ac:dyDescent="0.25">
      <c r="B746148" s="78"/>
      <c r="C746148" s="77"/>
    </row>
    <row r="746149" spans="2:3" x14ac:dyDescent="0.25">
      <c r="B746149" s="78"/>
      <c r="C746149" s="77"/>
    </row>
    <row r="746150" spans="2:3" x14ac:dyDescent="0.25">
      <c r="B746150" s="78"/>
      <c r="C746150" s="77"/>
    </row>
    <row r="746260" spans="2:3" x14ac:dyDescent="0.25">
      <c r="B746260" s="78"/>
      <c r="C746260" s="77"/>
    </row>
    <row r="746261" spans="2:3" x14ac:dyDescent="0.25">
      <c r="B746261" s="78"/>
      <c r="C746261" s="77"/>
    </row>
    <row r="746262" spans="2:3" x14ac:dyDescent="0.25">
      <c r="B746262" s="78"/>
      <c r="C746262" s="77"/>
    </row>
    <row r="746263" spans="2:3" x14ac:dyDescent="0.25">
      <c r="B746263" s="78"/>
      <c r="C746263" s="77"/>
    </row>
    <row r="746264" spans="2:3" x14ac:dyDescent="0.25">
      <c r="B746264" s="78"/>
      <c r="C746264" s="77"/>
    </row>
    <row r="746265" spans="2:3" x14ac:dyDescent="0.25">
      <c r="B746265" s="78"/>
      <c r="C746265" s="77"/>
    </row>
    <row r="746266" spans="2:3" x14ac:dyDescent="0.25">
      <c r="B746266" s="78"/>
      <c r="C746266" s="77"/>
    </row>
    <row r="746267" spans="2:3" x14ac:dyDescent="0.25">
      <c r="B746267" s="78"/>
      <c r="C746267" s="77"/>
    </row>
    <row r="746268" spans="2:3" x14ac:dyDescent="0.25">
      <c r="B746268" s="78"/>
      <c r="C746268" s="77"/>
    </row>
    <row r="746269" spans="2:3" x14ac:dyDescent="0.25">
      <c r="B746269" s="78"/>
      <c r="C746269" s="77"/>
    </row>
    <row r="746270" spans="2:3" x14ac:dyDescent="0.25">
      <c r="B746270" s="78"/>
      <c r="C746270" s="77"/>
    </row>
    <row r="746271" spans="2:3" x14ac:dyDescent="0.25">
      <c r="B746271" s="78"/>
      <c r="C746271" s="77"/>
    </row>
    <row r="746272" spans="2:3" x14ac:dyDescent="0.25">
      <c r="B746272" s="78"/>
      <c r="C746272" s="77"/>
    </row>
    <row r="746382" spans="2:3" x14ac:dyDescent="0.25">
      <c r="B746382" s="78"/>
      <c r="C746382" s="77"/>
    </row>
    <row r="746383" spans="2:3" x14ac:dyDescent="0.25">
      <c r="B746383" s="78"/>
      <c r="C746383" s="77"/>
    </row>
    <row r="746384" spans="2:3" x14ac:dyDescent="0.25">
      <c r="B746384" s="78"/>
      <c r="C746384" s="77"/>
    </row>
    <row r="746385" spans="2:3" x14ac:dyDescent="0.25">
      <c r="B746385" s="78"/>
      <c r="C746385" s="77"/>
    </row>
    <row r="746386" spans="2:3" x14ac:dyDescent="0.25">
      <c r="B746386" s="78"/>
      <c r="C746386" s="77"/>
    </row>
    <row r="746387" spans="2:3" x14ac:dyDescent="0.25">
      <c r="B746387" s="78"/>
      <c r="C746387" s="77"/>
    </row>
    <row r="746388" spans="2:3" x14ac:dyDescent="0.25">
      <c r="B746388" s="78"/>
      <c r="C746388" s="77"/>
    </row>
    <row r="746389" spans="2:3" x14ac:dyDescent="0.25">
      <c r="B746389" s="78"/>
      <c r="C746389" s="77"/>
    </row>
    <row r="746390" spans="2:3" x14ac:dyDescent="0.25">
      <c r="B746390" s="78"/>
      <c r="C746390" s="77"/>
    </row>
    <row r="746391" spans="2:3" x14ac:dyDescent="0.25">
      <c r="B746391" s="78"/>
      <c r="C746391" s="77"/>
    </row>
    <row r="746392" spans="2:3" x14ac:dyDescent="0.25">
      <c r="B746392" s="78"/>
      <c r="C746392" s="77"/>
    </row>
    <row r="746393" spans="2:3" x14ac:dyDescent="0.25">
      <c r="B746393" s="78"/>
      <c r="C746393" s="77"/>
    </row>
    <row r="746394" spans="2:3" x14ac:dyDescent="0.25">
      <c r="B746394" s="78"/>
      <c r="C746394" s="77"/>
    </row>
    <row r="746504" spans="2:3" x14ac:dyDescent="0.25">
      <c r="B746504" s="78"/>
      <c r="C746504" s="77"/>
    </row>
    <row r="746505" spans="2:3" x14ac:dyDescent="0.25">
      <c r="B746505" s="78"/>
      <c r="C746505" s="77"/>
    </row>
    <row r="746506" spans="2:3" x14ac:dyDescent="0.25">
      <c r="B746506" s="78"/>
      <c r="C746506" s="77"/>
    </row>
    <row r="746507" spans="2:3" x14ac:dyDescent="0.25">
      <c r="B746507" s="78"/>
      <c r="C746507" s="77"/>
    </row>
    <row r="746508" spans="2:3" x14ac:dyDescent="0.25">
      <c r="B746508" s="78"/>
      <c r="C746508" s="77"/>
    </row>
    <row r="746509" spans="2:3" x14ac:dyDescent="0.25">
      <c r="B746509" s="78"/>
      <c r="C746509" s="77"/>
    </row>
    <row r="746510" spans="2:3" x14ac:dyDescent="0.25">
      <c r="B746510" s="78"/>
      <c r="C746510" s="77"/>
    </row>
    <row r="746511" spans="2:3" x14ac:dyDescent="0.25">
      <c r="B746511" s="78"/>
      <c r="C746511" s="77"/>
    </row>
    <row r="746512" spans="2:3" x14ac:dyDescent="0.25">
      <c r="B746512" s="78"/>
      <c r="C746512" s="77"/>
    </row>
    <row r="746513" spans="2:3" x14ac:dyDescent="0.25">
      <c r="B746513" s="78"/>
      <c r="C746513" s="77"/>
    </row>
    <row r="746514" spans="2:3" x14ac:dyDescent="0.25">
      <c r="B746514" s="78"/>
      <c r="C746514" s="77"/>
    </row>
    <row r="746515" spans="2:3" x14ac:dyDescent="0.25">
      <c r="B746515" s="78"/>
      <c r="C746515" s="77"/>
    </row>
    <row r="746516" spans="2:3" x14ac:dyDescent="0.25">
      <c r="B746516" s="78"/>
      <c r="C746516" s="77"/>
    </row>
    <row r="746626" spans="2:3" x14ac:dyDescent="0.25">
      <c r="B746626" s="78"/>
      <c r="C746626" s="77"/>
    </row>
    <row r="746627" spans="2:3" x14ac:dyDescent="0.25">
      <c r="B746627" s="78"/>
      <c r="C746627" s="77"/>
    </row>
    <row r="746628" spans="2:3" x14ac:dyDescent="0.25">
      <c r="B746628" s="78"/>
      <c r="C746628" s="77"/>
    </row>
    <row r="746629" spans="2:3" x14ac:dyDescent="0.25">
      <c r="B746629" s="78"/>
      <c r="C746629" s="77"/>
    </row>
    <row r="746630" spans="2:3" x14ac:dyDescent="0.25">
      <c r="B746630" s="78"/>
      <c r="C746630" s="77"/>
    </row>
    <row r="746631" spans="2:3" x14ac:dyDescent="0.25">
      <c r="B746631" s="78"/>
      <c r="C746631" s="77"/>
    </row>
    <row r="746632" spans="2:3" x14ac:dyDescent="0.25">
      <c r="B746632" s="78"/>
      <c r="C746632" s="77"/>
    </row>
    <row r="746633" spans="2:3" x14ac:dyDescent="0.25">
      <c r="B746633" s="78"/>
      <c r="C746633" s="77"/>
    </row>
    <row r="746634" spans="2:3" x14ac:dyDescent="0.25">
      <c r="B746634" s="78"/>
      <c r="C746634" s="77"/>
    </row>
    <row r="746635" spans="2:3" x14ac:dyDescent="0.25">
      <c r="B746635" s="78"/>
      <c r="C746635" s="77"/>
    </row>
    <row r="746636" spans="2:3" x14ac:dyDescent="0.25">
      <c r="B746636" s="78"/>
      <c r="C746636" s="77"/>
    </row>
    <row r="746637" spans="2:3" x14ac:dyDescent="0.25">
      <c r="B746637" s="78"/>
      <c r="C746637" s="77"/>
    </row>
    <row r="746638" spans="2:3" x14ac:dyDescent="0.25">
      <c r="B746638" s="78"/>
      <c r="C746638" s="77"/>
    </row>
    <row r="746748" spans="2:3" x14ac:dyDescent="0.25">
      <c r="B746748" s="78"/>
      <c r="C746748" s="77"/>
    </row>
    <row r="746749" spans="2:3" x14ac:dyDescent="0.25">
      <c r="B746749" s="78"/>
      <c r="C746749" s="77"/>
    </row>
    <row r="746750" spans="2:3" x14ac:dyDescent="0.25">
      <c r="B746750" s="78"/>
      <c r="C746750" s="77"/>
    </row>
    <row r="746751" spans="2:3" x14ac:dyDescent="0.25">
      <c r="B746751" s="78"/>
      <c r="C746751" s="77"/>
    </row>
    <row r="746752" spans="2:3" x14ac:dyDescent="0.25">
      <c r="B746752" s="78"/>
      <c r="C746752" s="77"/>
    </row>
    <row r="746753" spans="2:3" x14ac:dyDescent="0.25">
      <c r="B746753" s="78"/>
      <c r="C746753" s="77"/>
    </row>
    <row r="746754" spans="2:3" x14ac:dyDescent="0.25">
      <c r="B746754" s="78"/>
      <c r="C746754" s="77"/>
    </row>
    <row r="746755" spans="2:3" x14ac:dyDescent="0.25">
      <c r="B746755" s="78"/>
      <c r="C746755" s="77"/>
    </row>
    <row r="746756" spans="2:3" x14ac:dyDescent="0.25">
      <c r="B746756" s="78"/>
      <c r="C746756" s="77"/>
    </row>
    <row r="746757" spans="2:3" x14ac:dyDescent="0.25">
      <c r="B746757" s="78"/>
      <c r="C746757" s="77"/>
    </row>
    <row r="746758" spans="2:3" x14ac:dyDescent="0.25">
      <c r="B746758" s="78"/>
      <c r="C746758" s="77"/>
    </row>
    <row r="746759" spans="2:3" x14ac:dyDescent="0.25">
      <c r="B746759" s="78"/>
      <c r="C746759" s="77"/>
    </row>
    <row r="746760" spans="2:3" x14ac:dyDescent="0.25">
      <c r="B746760" s="78"/>
      <c r="C746760" s="77"/>
    </row>
    <row r="746870" spans="2:3" x14ac:dyDescent="0.25">
      <c r="B746870" s="78"/>
      <c r="C746870" s="77"/>
    </row>
    <row r="746871" spans="2:3" x14ac:dyDescent="0.25">
      <c r="B746871" s="78"/>
      <c r="C746871" s="77"/>
    </row>
    <row r="746872" spans="2:3" x14ac:dyDescent="0.25">
      <c r="B746872" s="78"/>
      <c r="C746872" s="77"/>
    </row>
    <row r="746873" spans="2:3" x14ac:dyDescent="0.25">
      <c r="B746873" s="78"/>
      <c r="C746873" s="77"/>
    </row>
    <row r="746874" spans="2:3" x14ac:dyDescent="0.25">
      <c r="B746874" s="78"/>
      <c r="C746874" s="77"/>
    </row>
    <row r="746875" spans="2:3" x14ac:dyDescent="0.25">
      <c r="B746875" s="78"/>
      <c r="C746875" s="77"/>
    </row>
    <row r="746876" spans="2:3" x14ac:dyDescent="0.25">
      <c r="B746876" s="78"/>
      <c r="C746876" s="77"/>
    </row>
    <row r="746877" spans="2:3" x14ac:dyDescent="0.25">
      <c r="B746877" s="78"/>
      <c r="C746877" s="77"/>
    </row>
    <row r="746878" spans="2:3" x14ac:dyDescent="0.25">
      <c r="B746878" s="78"/>
      <c r="C746878" s="77"/>
    </row>
    <row r="746879" spans="2:3" x14ac:dyDescent="0.25">
      <c r="B746879" s="78"/>
      <c r="C746879" s="77"/>
    </row>
    <row r="746880" spans="2:3" x14ac:dyDescent="0.25">
      <c r="B746880" s="78"/>
      <c r="C746880" s="77"/>
    </row>
    <row r="746881" spans="2:3" x14ac:dyDescent="0.25">
      <c r="B746881" s="78"/>
      <c r="C746881" s="77"/>
    </row>
    <row r="746882" spans="2:3" x14ac:dyDescent="0.25">
      <c r="B746882" s="78"/>
      <c r="C746882" s="77"/>
    </row>
    <row r="746992" spans="2:3" x14ac:dyDescent="0.25">
      <c r="B746992" s="78"/>
      <c r="C746992" s="77"/>
    </row>
    <row r="746993" spans="2:3" x14ac:dyDescent="0.25">
      <c r="B746993" s="78"/>
      <c r="C746993" s="77"/>
    </row>
    <row r="746994" spans="2:3" x14ac:dyDescent="0.25">
      <c r="B746994" s="78"/>
      <c r="C746994" s="77"/>
    </row>
    <row r="746995" spans="2:3" x14ac:dyDescent="0.25">
      <c r="B746995" s="78"/>
      <c r="C746995" s="77"/>
    </row>
    <row r="746996" spans="2:3" x14ac:dyDescent="0.25">
      <c r="B746996" s="78"/>
      <c r="C746996" s="77"/>
    </row>
    <row r="746997" spans="2:3" x14ac:dyDescent="0.25">
      <c r="B746997" s="78"/>
      <c r="C746997" s="77"/>
    </row>
    <row r="746998" spans="2:3" x14ac:dyDescent="0.25">
      <c r="B746998" s="78"/>
      <c r="C746998" s="77"/>
    </row>
    <row r="746999" spans="2:3" x14ac:dyDescent="0.25">
      <c r="B746999" s="78"/>
      <c r="C746999" s="77"/>
    </row>
    <row r="747000" spans="2:3" x14ac:dyDescent="0.25">
      <c r="B747000" s="78"/>
      <c r="C747000" s="77"/>
    </row>
    <row r="747001" spans="2:3" x14ac:dyDescent="0.25">
      <c r="B747001" s="78"/>
      <c r="C747001" s="77"/>
    </row>
    <row r="747002" spans="2:3" x14ac:dyDescent="0.25">
      <c r="B747002" s="78"/>
      <c r="C747002" s="77"/>
    </row>
    <row r="747003" spans="2:3" x14ac:dyDescent="0.25">
      <c r="B747003" s="78"/>
      <c r="C747003" s="77"/>
    </row>
    <row r="747004" spans="2:3" x14ac:dyDescent="0.25">
      <c r="B747004" s="78"/>
      <c r="C747004" s="77"/>
    </row>
    <row r="747114" spans="2:3" x14ac:dyDescent="0.25">
      <c r="B747114" s="78"/>
      <c r="C747114" s="77"/>
    </row>
    <row r="747115" spans="2:3" x14ac:dyDescent="0.25">
      <c r="B747115" s="78"/>
      <c r="C747115" s="77"/>
    </row>
    <row r="747116" spans="2:3" x14ac:dyDescent="0.25">
      <c r="B747116" s="78"/>
      <c r="C747116" s="77"/>
    </row>
    <row r="747117" spans="2:3" x14ac:dyDescent="0.25">
      <c r="B747117" s="78"/>
      <c r="C747117" s="77"/>
    </row>
    <row r="747118" spans="2:3" x14ac:dyDescent="0.25">
      <c r="B747118" s="78"/>
      <c r="C747118" s="77"/>
    </row>
    <row r="747119" spans="2:3" x14ac:dyDescent="0.25">
      <c r="B747119" s="78"/>
      <c r="C747119" s="77"/>
    </row>
    <row r="747120" spans="2:3" x14ac:dyDescent="0.25">
      <c r="B747120" s="78"/>
      <c r="C747120" s="77"/>
    </row>
    <row r="747121" spans="2:3" x14ac:dyDescent="0.25">
      <c r="B747121" s="78"/>
      <c r="C747121" s="77"/>
    </row>
    <row r="747122" spans="2:3" x14ac:dyDescent="0.25">
      <c r="B747122" s="78"/>
      <c r="C747122" s="77"/>
    </row>
    <row r="747123" spans="2:3" x14ac:dyDescent="0.25">
      <c r="B747123" s="78"/>
      <c r="C747123" s="77"/>
    </row>
    <row r="747124" spans="2:3" x14ac:dyDescent="0.25">
      <c r="B747124" s="78"/>
      <c r="C747124" s="77"/>
    </row>
    <row r="747125" spans="2:3" x14ac:dyDescent="0.25">
      <c r="B747125" s="78"/>
      <c r="C747125" s="77"/>
    </row>
    <row r="747126" spans="2:3" x14ac:dyDescent="0.25">
      <c r="B747126" s="78"/>
      <c r="C747126" s="77"/>
    </row>
    <row r="747236" spans="2:3" x14ac:dyDescent="0.25">
      <c r="B747236" s="78"/>
      <c r="C747236" s="77"/>
    </row>
    <row r="747237" spans="2:3" x14ac:dyDescent="0.25">
      <c r="B747237" s="78"/>
      <c r="C747237" s="77"/>
    </row>
    <row r="747238" spans="2:3" x14ac:dyDescent="0.25">
      <c r="B747238" s="78"/>
      <c r="C747238" s="77"/>
    </row>
    <row r="747239" spans="2:3" x14ac:dyDescent="0.25">
      <c r="B747239" s="78"/>
      <c r="C747239" s="77"/>
    </row>
    <row r="747240" spans="2:3" x14ac:dyDescent="0.25">
      <c r="B747240" s="78"/>
      <c r="C747240" s="77"/>
    </row>
    <row r="747241" spans="2:3" x14ac:dyDescent="0.25">
      <c r="B747241" s="78"/>
      <c r="C747241" s="77"/>
    </row>
    <row r="747242" spans="2:3" x14ac:dyDescent="0.25">
      <c r="B747242" s="78"/>
      <c r="C747242" s="77"/>
    </row>
    <row r="747243" spans="2:3" x14ac:dyDescent="0.25">
      <c r="B747243" s="78"/>
      <c r="C747243" s="77"/>
    </row>
    <row r="747244" spans="2:3" x14ac:dyDescent="0.25">
      <c r="B747244" s="78"/>
      <c r="C747244" s="77"/>
    </row>
    <row r="747245" spans="2:3" x14ac:dyDescent="0.25">
      <c r="B747245" s="78"/>
      <c r="C747245" s="77"/>
    </row>
    <row r="747246" spans="2:3" x14ac:dyDescent="0.25">
      <c r="B747246" s="78"/>
      <c r="C747246" s="77"/>
    </row>
    <row r="747247" spans="2:3" x14ac:dyDescent="0.25">
      <c r="B747247" s="78"/>
      <c r="C747247" s="77"/>
    </row>
    <row r="747248" spans="2:3" x14ac:dyDescent="0.25">
      <c r="B747248" s="78"/>
      <c r="C747248" s="77"/>
    </row>
    <row r="747358" spans="2:3" x14ac:dyDescent="0.25">
      <c r="B747358" s="78"/>
      <c r="C747358" s="77"/>
    </row>
    <row r="747359" spans="2:3" x14ac:dyDescent="0.25">
      <c r="B747359" s="78"/>
      <c r="C747359" s="77"/>
    </row>
    <row r="747360" spans="2:3" x14ac:dyDescent="0.25">
      <c r="B747360" s="78"/>
      <c r="C747360" s="77"/>
    </row>
    <row r="747361" spans="2:3" x14ac:dyDescent="0.25">
      <c r="B747361" s="78"/>
      <c r="C747361" s="77"/>
    </row>
    <row r="747362" spans="2:3" x14ac:dyDescent="0.25">
      <c r="B747362" s="78"/>
      <c r="C747362" s="77"/>
    </row>
    <row r="747363" spans="2:3" x14ac:dyDescent="0.25">
      <c r="B747363" s="78"/>
      <c r="C747363" s="77"/>
    </row>
    <row r="747364" spans="2:3" x14ac:dyDescent="0.25">
      <c r="B747364" s="78"/>
      <c r="C747364" s="77"/>
    </row>
    <row r="747365" spans="2:3" x14ac:dyDescent="0.25">
      <c r="B747365" s="78"/>
      <c r="C747365" s="77"/>
    </row>
    <row r="747366" spans="2:3" x14ac:dyDescent="0.25">
      <c r="B747366" s="78"/>
      <c r="C747366" s="77"/>
    </row>
    <row r="747367" spans="2:3" x14ac:dyDescent="0.25">
      <c r="B747367" s="78"/>
      <c r="C747367" s="77"/>
    </row>
    <row r="747368" spans="2:3" x14ac:dyDescent="0.25">
      <c r="B747368" s="78"/>
      <c r="C747368" s="77"/>
    </row>
    <row r="747369" spans="2:3" x14ac:dyDescent="0.25">
      <c r="B747369" s="78"/>
      <c r="C747369" s="77"/>
    </row>
    <row r="747370" spans="2:3" x14ac:dyDescent="0.25">
      <c r="B747370" s="78"/>
      <c r="C747370" s="77"/>
    </row>
    <row r="747480" spans="2:3" x14ac:dyDescent="0.25">
      <c r="B747480" s="78"/>
      <c r="C747480" s="77"/>
    </row>
    <row r="747481" spans="2:3" x14ac:dyDescent="0.25">
      <c r="B747481" s="78"/>
      <c r="C747481" s="77"/>
    </row>
    <row r="747482" spans="2:3" x14ac:dyDescent="0.25">
      <c r="B747482" s="78"/>
      <c r="C747482" s="77"/>
    </row>
    <row r="747483" spans="2:3" x14ac:dyDescent="0.25">
      <c r="B747483" s="78"/>
      <c r="C747483" s="77"/>
    </row>
    <row r="747484" spans="2:3" x14ac:dyDescent="0.25">
      <c r="B747484" s="78"/>
      <c r="C747484" s="77"/>
    </row>
    <row r="747485" spans="2:3" x14ac:dyDescent="0.25">
      <c r="B747485" s="78"/>
      <c r="C747485" s="77"/>
    </row>
    <row r="747486" spans="2:3" x14ac:dyDescent="0.25">
      <c r="B747486" s="78"/>
      <c r="C747486" s="77"/>
    </row>
    <row r="747487" spans="2:3" x14ac:dyDescent="0.25">
      <c r="B747487" s="78"/>
      <c r="C747487" s="77"/>
    </row>
    <row r="747488" spans="2:3" x14ac:dyDescent="0.25">
      <c r="B747488" s="78"/>
      <c r="C747488" s="77"/>
    </row>
    <row r="747489" spans="2:3" x14ac:dyDescent="0.25">
      <c r="B747489" s="78"/>
      <c r="C747489" s="77"/>
    </row>
    <row r="747490" spans="2:3" x14ac:dyDescent="0.25">
      <c r="B747490" s="78"/>
      <c r="C747490" s="77"/>
    </row>
    <row r="747491" spans="2:3" x14ac:dyDescent="0.25">
      <c r="B747491" s="78"/>
      <c r="C747491" s="77"/>
    </row>
    <row r="747492" spans="2:3" x14ac:dyDescent="0.25">
      <c r="B747492" s="78"/>
      <c r="C747492" s="77"/>
    </row>
    <row r="747602" spans="2:3" x14ac:dyDescent="0.25">
      <c r="B747602" s="78"/>
      <c r="C747602" s="77"/>
    </row>
    <row r="747603" spans="2:3" x14ac:dyDescent="0.25">
      <c r="B747603" s="78"/>
      <c r="C747603" s="77"/>
    </row>
    <row r="747604" spans="2:3" x14ac:dyDescent="0.25">
      <c r="B747604" s="78"/>
      <c r="C747604" s="77"/>
    </row>
    <row r="747605" spans="2:3" x14ac:dyDescent="0.25">
      <c r="B747605" s="78"/>
      <c r="C747605" s="77"/>
    </row>
    <row r="747606" spans="2:3" x14ac:dyDescent="0.25">
      <c r="B747606" s="78"/>
      <c r="C747606" s="77"/>
    </row>
    <row r="747607" spans="2:3" x14ac:dyDescent="0.25">
      <c r="B747607" s="78"/>
      <c r="C747607" s="77"/>
    </row>
    <row r="747608" spans="2:3" x14ac:dyDescent="0.25">
      <c r="B747608" s="78"/>
      <c r="C747608" s="77"/>
    </row>
    <row r="747609" spans="2:3" x14ac:dyDescent="0.25">
      <c r="B747609" s="78"/>
      <c r="C747609" s="77"/>
    </row>
    <row r="747610" spans="2:3" x14ac:dyDescent="0.25">
      <c r="B747610" s="78"/>
      <c r="C747610" s="77"/>
    </row>
    <row r="747611" spans="2:3" x14ac:dyDescent="0.25">
      <c r="B747611" s="78"/>
      <c r="C747611" s="77"/>
    </row>
    <row r="747612" spans="2:3" x14ac:dyDescent="0.25">
      <c r="B747612" s="78"/>
      <c r="C747612" s="77"/>
    </row>
    <row r="747613" spans="2:3" x14ac:dyDescent="0.25">
      <c r="B747613" s="78"/>
      <c r="C747613" s="77"/>
    </row>
    <row r="747614" spans="2:3" x14ac:dyDescent="0.25">
      <c r="B747614" s="78"/>
      <c r="C747614" s="77"/>
    </row>
    <row r="747724" spans="2:3" x14ac:dyDescent="0.25">
      <c r="B747724" s="78"/>
      <c r="C747724" s="77"/>
    </row>
    <row r="747725" spans="2:3" x14ac:dyDescent="0.25">
      <c r="B747725" s="78"/>
      <c r="C747725" s="77"/>
    </row>
    <row r="747726" spans="2:3" x14ac:dyDescent="0.25">
      <c r="B747726" s="78"/>
      <c r="C747726" s="77"/>
    </row>
    <row r="747727" spans="2:3" x14ac:dyDescent="0.25">
      <c r="B747727" s="78"/>
      <c r="C747727" s="77"/>
    </row>
    <row r="747728" spans="2:3" x14ac:dyDescent="0.25">
      <c r="B747728" s="78"/>
      <c r="C747728" s="77"/>
    </row>
    <row r="747729" spans="2:3" x14ac:dyDescent="0.25">
      <c r="B747729" s="78"/>
      <c r="C747729" s="77"/>
    </row>
    <row r="747730" spans="2:3" x14ac:dyDescent="0.25">
      <c r="B747730" s="78"/>
      <c r="C747730" s="77"/>
    </row>
    <row r="747731" spans="2:3" x14ac:dyDescent="0.25">
      <c r="B747731" s="78"/>
      <c r="C747731" s="77"/>
    </row>
    <row r="747732" spans="2:3" x14ac:dyDescent="0.25">
      <c r="B747732" s="78"/>
      <c r="C747732" s="77"/>
    </row>
    <row r="747733" spans="2:3" x14ac:dyDescent="0.25">
      <c r="B747733" s="78"/>
      <c r="C747733" s="77"/>
    </row>
    <row r="747734" spans="2:3" x14ac:dyDescent="0.25">
      <c r="B747734" s="78"/>
      <c r="C747734" s="77"/>
    </row>
    <row r="747735" spans="2:3" x14ac:dyDescent="0.25">
      <c r="B747735" s="78"/>
      <c r="C747735" s="77"/>
    </row>
    <row r="747736" spans="2:3" x14ac:dyDescent="0.25">
      <c r="B747736" s="78"/>
      <c r="C747736" s="77"/>
    </row>
    <row r="747846" spans="2:3" x14ac:dyDescent="0.25">
      <c r="B747846" s="78"/>
      <c r="C747846" s="77"/>
    </row>
    <row r="747847" spans="2:3" x14ac:dyDescent="0.25">
      <c r="B747847" s="78"/>
      <c r="C747847" s="77"/>
    </row>
    <row r="747848" spans="2:3" x14ac:dyDescent="0.25">
      <c r="B747848" s="78"/>
      <c r="C747848" s="77"/>
    </row>
    <row r="747849" spans="2:3" x14ac:dyDescent="0.25">
      <c r="B747849" s="78"/>
      <c r="C747849" s="77"/>
    </row>
    <row r="747850" spans="2:3" x14ac:dyDescent="0.25">
      <c r="B747850" s="78"/>
      <c r="C747850" s="77"/>
    </row>
    <row r="747851" spans="2:3" x14ac:dyDescent="0.25">
      <c r="B747851" s="78"/>
      <c r="C747851" s="77"/>
    </row>
    <row r="747852" spans="2:3" x14ac:dyDescent="0.25">
      <c r="B747852" s="78"/>
      <c r="C747852" s="77"/>
    </row>
    <row r="747853" spans="2:3" x14ac:dyDescent="0.25">
      <c r="B747853" s="78"/>
      <c r="C747853" s="77"/>
    </row>
    <row r="747854" spans="2:3" x14ac:dyDescent="0.25">
      <c r="B747854" s="78"/>
      <c r="C747854" s="77"/>
    </row>
    <row r="747855" spans="2:3" x14ac:dyDescent="0.25">
      <c r="B747855" s="78"/>
      <c r="C747855" s="77"/>
    </row>
    <row r="747856" spans="2:3" x14ac:dyDescent="0.25">
      <c r="B747856" s="78"/>
      <c r="C747856" s="77"/>
    </row>
    <row r="747857" spans="2:3" x14ac:dyDescent="0.25">
      <c r="B747857" s="78"/>
      <c r="C747857" s="77"/>
    </row>
    <row r="747858" spans="2:3" x14ac:dyDescent="0.25">
      <c r="B747858" s="78"/>
      <c r="C747858" s="77"/>
    </row>
    <row r="747968" spans="2:3" x14ac:dyDescent="0.25">
      <c r="B747968" s="78"/>
      <c r="C747968" s="77"/>
    </row>
    <row r="747969" spans="2:3" x14ac:dyDescent="0.25">
      <c r="B747969" s="78"/>
      <c r="C747969" s="77"/>
    </row>
    <row r="747970" spans="2:3" x14ac:dyDescent="0.25">
      <c r="B747970" s="78"/>
      <c r="C747970" s="77"/>
    </row>
    <row r="747971" spans="2:3" x14ac:dyDescent="0.25">
      <c r="B747971" s="78"/>
      <c r="C747971" s="77"/>
    </row>
    <row r="747972" spans="2:3" x14ac:dyDescent="0.25">
      <c r="B747972" s="78"/>
      <c r="C747972" s="77"/>
    </row>
    <row r="747973" spans="2:3" x14ac:dyDescent="0.25">
      <c r="B747973" s="78"/>
      <c r="C747973" s="77"/>
    </row>
    <row r="747974" spans="2:3" x14ac:dyDescent="0.25">
      <c r="B747974" s="78"/>
      <c r="C747974" s="77"/>
    </row>
    <row r="747975" spans="2:3" x14ac:dyDescent="0.25">
      <c r="B747975" s="78"/>
      <c r="C747975" s="77"/>
    </row>
    <row r="747976" spans="2:3" x14ac:dyDescent="0.25">
      <c r="B747976" s="78"/>
      <c r="C747976" s="77"/>
    </row>
    <row r="747977" spans="2:3" x14ac:dyDescent="0.25">
      <c r="B747977" s="78"/>
      <c r="C747977" s="77"/>
    </row>
    <row r="747978" spans="2:3" x14ac:dyDescent="0.25">
      <c r="B747978" s="78"/>
      <c r="C747978" s="77"/>
    </row>
    <row r="747979" spans="2:3" x14ac:dyDescent="0.25">
      <c r="B747979" s="78"/>
      <c r="C747979" s="77"/>
    </row>
    <row r="747980" spans="2:3" x14ac:dyDescent="0.25">
      <c r="B747980" s="78"/>
      <c r="C747980" s="77"/>
    </row>
    <row r="748090" spans="2:3" x14ac:dyDescent="0.25">
      <c r="B748090" s="78"/>
      <c r="C748090" s="77"/>
    </row>
    <row r="748091" spans="2:3" x14ac:dyDescent="0.25">
      <c r="B748091" s="78"/>
      <c r="C748091" s="77"/>
    </row>
    <row r="748092" spans="2:3" x14ac:dyDescent="0.25">
      <c r="B748092" s="78"/>
      <c r="C748092" s="77"/>
    </row>
    <row r="748093" spans="2:3" x14ac:dyDescent="0.25">
      <c r="B748093" s="78"/>
      <c r="C748093" s="77"/>
    </row>
    <row r="748094" spans="2:3" x14ac:dyDescent="0.25">
      <c r="B748094" s="78"/>
      <c r="C748094" s="77"/>
    </row>
    <row r="748095" spans="2:3" x14ac:dyDescent="0.25">
      <c r="B748095" s="78"/>
      <c r="C748095" s="77"/>
    </row>
    <row r="748096" spans="2:3" x14ac:dyDescent="0.25">
      <c r="B748096" s="78"/>
      <c r="C748096" s="77"/>
    </row>
    <row r="748097" spans="2:3" x14ac:dyDescent="0.25">
      <c r="B748097" s="78"/>
      <c r="C748097" s="77"/>
    </row>
    <row r="748098" spans="2:3" x14ac:dyDescent="0.25">
      <c r="B748098" s="78"/>
      <c r="C748098" s="77"/>
    </row>
    <row r="748099" spans="2:3" x14ac:dyDescent="0.25">
      <c r="B748099" s="78"/>
      <c r="C748099" s="77"/>
    </row>
    <row r="748100" spans="2:3" x14ac:dyDescent="0.25">
      <c r="B748100" s="78"/>
      <c r="C748100" s="77"/>
    </row>
    <row r="748101" spans="2:3" x14ac:dyDescent="0.25">
      <c r="B748101" s="78"/>
      <c r="C748101" s="77"/>
    </row>
    <row r="748102" spans="2:3" x14ac:dyDescent="0.25">
      <c r="B748102" s="78"/>
      <c r="C748102" s="77"/>
    </row>
    <row r="748212" spans="2:3" x14ac:dyDescent="0.25">
      <c r="B748212" s="78"/>
      <c r="C748212" s="77"/>
    </row>
    <row r="748213" spans="2:3" x14ac:dyDescent="0.25">
      <c r="B748213" s="78"/>
      <c r="C748213" s="77"/>
    </row>
    <row r="748214" spans="2:3" x14ac:dyDescent="0.25">
      <c r="B748214" s="78"/>
      <c r="C748214" s="77"/>
    </row>
    <row r="748215" spans="2:3" x14ac:dyDescent="0.25">
      <c r="B748215" s="78"/>
      <c r="C748215" s="77"/>
    </row>
    <row r="748216" spans="2:3" x14ac:dyDescent="0.25">
      <c r="B748216" s="78"/>
      <c r="C748216" s="77"/>
    </row>
    <row r="748217" spans="2:3" x14ac:dyDescent="0.25">
      <c r="B748217" s="78"/>
      <c r="C748217" s="77"/>
    </row>
    <row r="748218" spans="2:3" x14ac:dyDescent="0.25">
      <c r="B748218" s="78"/>
      <c r="C748218" s="77"/>
    </row>
    <row r="748219" spans="2:3" x14ac:dyDescent="0.25">
      <c r="B748219" s="78"/>
      <c r="C748219" s="77"/>
    </row>
    <row r="748220" spans="2:3" x14ac:dyDescent="0.25">
      <c r="B748220" s="78"/>
      <c r="C748220" s="77"/>
    </row>
    <row r="748221" spans="2:3" x14ac:dyDescent="0.25">
      <c r="B748221" s="78"/>
      <c r="C748221" s="77"/>
    </row>
    <row r="748222" spans="2:3" x14ac:dyDescent="0.25">
      <c r="B748222" s="78"/>
      <c r="C748222" s="77"/>
    </row>
    <row r="748223" spans="2:3" x14ac:dyDescent="0.25">
      <c r="B748223" s="78"/>
      <c r="C748223" s="77"/>
    </row>
    <row r="748224" spans="2:3" x14ac:dyDescent="0.25">
      <c r="B748224" s="78"/>
      <c r="C748224" s="77"/>
    </row>
    <row r="748334" spans="2:3" x14ac:dyDescent="0.25">
      <c r="B748334" s="78"/>
      <c r="C748334" s="77"/>
    </row>
    <row r="748335" spans="2:3" x14ac:dyDescent="0.25">
      <c r="B748335" s="78"/>
      <c r="C748335" s="77"/>
    </row>
    <row r="748336" spans="2:3" x14ac:dyDescent="0.25">
      <c r="B748336" s="78"/>
      <c r="C748336" s="77"/>
    </row>
    <row r="748337" spans="2:3" x14ac:dyDescent="0.25">
      <c r="B748337" s="78"/>
      <c r="C748337" s="77"/>
    </row>
    <row r="748338" spans="2:3" x14ac:dyDescent="0.25">
      <c r="B748338" s="78"/>
      <c r="C748338" s="77"/>
    </row>
    <row r="748339" spans="2:3" x14ac:dyDescent="0.25">
      <c r="B748339" s="78"/>
      <c r="C748339" s="77"/>
    </row>
    <row r="748340" spans="2:3" x14ac:dyDescent="0.25">
      <c r="B748340" s="78"/>
      <c r="C748340" s="77"/>
    </row>
    <row r="748341" spans="2:3" x14ac:dyDescent="0.25">
      <c r="B748341" s="78"/>
      <c r="C748341" s="77"/>
    </row>
    <row r="748342" spans="2:3" x14ac:dyDescent="0.25">
      <c r="B748342" s="78"/>
      <c r="C748342" s="77"/>
    </row>
    <row r="748343" spans="2:3" x14ac:dyDescent="0.25">
      <c r="B748343" s="78"/>
      <c r="C748343" s="77"/>
    </row>
    <row r="748344" spans="2:3" x14ac:dyDescent="0.25">
      <c r="B748344" s="78"/>
      <c r="C748344" s="77"/>
    </row>
    <row r="748345" spans="2:3" x14ac:dyDescent="0.25">
      <c r="B748345" s="78"/>
      <c r="C748345" s="77"/>
    </row>
    <row r="748346" spans="2:3" x14ac:dyDescent="0.25">
      <c r="B748346" s="78"/>
      <c r="C748346" s="77"/>
    </row>
    <row r="748456" spans="2:3" x14ac:dyDescent="0.25">
      <c r="B748456" s="78"/>
      <c r="C748456" s="77"/>
    </row>
    <row r="748457" spans="2:3" x14ac:dyDescent="0.25">
      <c r="B748457" s="78"/>
      <c r="C748457" s="77"/>
    </row>
    <row r="748458" spans="2:3" x14ac:dyDescent="0.25">
      <c r="B748458" s="78"/>
      <c r="C748458" s="77"/>
    </row>
    <row r="748459" spans="2:3" x14ac:dyDescent="0.25">
      <c r="B748459" s="78"/>
      <c r="C748459" s="77"/>
    </row>
    <row r="748460" spans="2:3" x14ac:dyDescent="0.25">
      <c r="B748460" s="78"/>
      <c r="C748460" s="77"/>
    </row>
    <row r="748461" spans="2:3" x14ac:dyDescent="0.25">
      <c r="B748461" s="78"/>
      <c r="C748461" s="77"/>
    </row>
    <row r="748462" spans="2:3" x14ac:dyDescent="0.25">
      <c r="B748462" s="78"/>
      <c r="C748462" s="77"/>
    </row>
    <row r="748463" spans="2:3" x14ac:dyDescent="0.25">
      <c r="B748463" s="78"/>
      <c r="C748463" s="77"/>
    </row>
    <row r="748464" spans="2:3" x14ac:dyDescent="0.25">
      <c r="B748464" s="78"/>
      <c r="C748464" s="77"/>
    </row>
    <row r="748465" spans="2:3" x14ac:dyDescent="0.25">
      <c r="B748465" s="78"/>
      <c r="C748465" s="77"/>
    </row>
    <row r="748466" spans="2:3" x14ac:dyDescent="0.25">
      <c r="B748466" s="78"/>
      <c r="C748466" s="77"/>
    </row>
    <row r="748467" spans="2:3" x14ac:dyDescent="0.25">
      <c r="B748467" s="78"/>
      <c r="C748467" s="77"/>
    </row>
    <row r="748468" spans="2:3" x14ac:dyDescent="0.25">
      <c r="B748468" s="78"/>
      <c r="C748468" s="77"/>
    </row>
    <row r="748578" spans="2:3" x14ac:dyDescent="0.25">
      <c r="B748578" s="78"/>
      <c r="C748578" s="77"/>
    </row>
    <row r="748579" spans="2:3" x14ac:dyDescent="0.25">
      <c r="B748579" s="78"/>
      <c r="C748579" s="77"/>
    </row>
    <row r="748580" spans="2:3" x14ac:dyDescent="0.25">
      <c r="B748580" s="78"/>
      <c r="C748580" s="77"/>
    </row>
    <row r="748581" spans="2:3" x14ac:dyDescent="0.25">
      <c r="B748581" s="78"/>
      <c r="C748581" s="77"/>
    </row>
    <row r="748582" spans="2:3" x14ac:dyDescent="0.25">
      <c r="B748582" s="78"/>
      <c r="C748582" s="77"/>
    </row>
    <row r="748583" spans="2:3" x14ac:dyDescent="0.25">
      <c r="B748583" s="78"/>
      <c r="C748583" s="77"/>
    </row>
    <row r="748584" spans="2:3" x14ac:dyDescent="0.25">
      <c r="B748584" s="78"/>
      <c r="C748584" s="77"/>
    </row>
    <row r="748585" spans="2:3" x14ac:dyDescent="0.25">
      <c r="B748585" s="78"/>
      <c r="C748585" s="77"/>
    </row>
    <row r="748586" spans="2:3" x14ac:dyDescent="0.25">
      <c r="B748586" s="78"/>
      <c r="C748586" s="77"/>
    </row>
    <row r="748587" spans="2:3" x14ac:dyDescent="0.25">
      <c r="B748587" s="78"/>
      <c r="C748587" s="77"/>
    </row>
    <row r="748588" spans="2:3" x14ac:dyDescent="0.25">
      <c r="B748588" s="78"/>
      <c r="C748588" s="77"/>
    </row>
    <row r="748589" spans="2:3" x14ac:dyDescent="0.25">
      <c r="B748589" s="78"/>
      <c r="C748589" s="77"/>
    </row>
    <row r="748590" spans="2:3" x14ac:dyDescent="0.25">
      <c r="B748590" s="78"/>
      <c r="C748590" s="77"/>
    </row>
    <row r="748700" spans="2:3" x14ac:dyDescent="0.25">
      <c r="B748700" s="78"/>
      <c r="C748700" s="77"/>
    </row>
    <row r="748701" spans="2:3" x14ac:dyDescent="0.25">
      <c r="B748701" s="78"/>
      <c r="C748701" s="77"/>
    </row>
    <row r="748702" spans="2:3" x14ac:dyDescent="0.25">
      <c r="B748702" s="78"/>
      <c r="C748702" s="77"/>
    </row>
    <row r="748703" spans="2:3" x14ac:dyDescent="0.25">
      <c r="B748703" s="78"/>
      <c r="C748703" s="77"/>
    </row>
    <row r="748704" spans="2:3" x14ac:dyDescent="0.25">
      <c r="B748704" s="78"/>
      <c r="C748704" s="77"/>
    </row>
    <row r="748705" spans="2:3" x14ac:dyDescent="0.25">
      <c r="B748705" s="78"/>
      <c r="C748705" s="77"/>
    </row>
    <row r="748706" spans="2:3" x14ac:dyDescent="0.25">
      <c r="B748706" s="78"/>
      <c r="C748706" s="77"/>
    </row>
    <row r="748707" spans="2:3" x14ac:dyDescent="0.25">
      <c r="B748707" s="78"/>
      <c r="C748707" s="77"/>
    </row>
    <row r="748708" spans="2:3" x14ac:dyDescent="0.25">
      <c r="B748708" s="78"/>
      <c r="C748708" s="77"/>
    </row>
    <row r="748709" spans="2:3" x14ac:dyDescent="0.25">
      <c r="B748709" s="78"/>
      <c r="C748709" s="77"/>
    </row>
    <row r="748710" spans="2:3" x14ac:dyDescent="0.25">
      <c r="B748710" s="78"/>
      <c r="C748710" s="77"/>
    </row>
    <row r="748711" spans="2:3" x14ac:dyDescent="0.25">
      <c r="B748711" s="78"/>
      <c r="C748711" s="77"/>
    </row>
    <row r="748712" spans="2:3" x14ac:dyDescent="0.25">
      <c r="B748712" s="78"/>
      <c r="C748712" s="77"/>
    </row>
    <row r="748822" spans="2:3" x14ac:dyDescent="0.25">
      <c r="B748822" s="78"/>
      <c r="C748822" s="77"/>
    </row>
    <row r="748823" spans="2:3" x14ac:dyDescent="0.25">
      <c r="B748823" s="78"/>
      <c r="C748823" s="77"/>
    </row>
    <row r="748824" spans="2:3" x14ac:dyDescent="0.25">
      <c r="B748824" s="78"/>
      <c r="C748824" s="77"/>
    </row>
    <row r="748825" spans="2:3" x14ac:dyDescent="0.25">
      <c r="B748825" s="78"/>
      <c r="C748825" s="77"/>
    </row>
    <row r="748826" spans="2:3" x14ac:dyDescent="0.25">
      <c r="B748826" s="78"/>
      <c r="C748826" s="77"/>
    </row>
    <row r="748827" spans="2:3" x14ac:dyDescent="0.25">
      <c r="B748827" s="78"/>
      <c r="C748827" s="77"/>
    </row>
    <row r="748828" spans="2:3" x14ac:dyDescent="0.25">
      <c r="B748828" s="78"/>
      <c r="C748828" s="77"/>
    </row>
    <row r="748829" spans="2:3" x14ac:dyDescent="0.25">
      <c r="B748829" s="78"/>
      <c r="C748829" s="77"/>
    </row>
    <row r="748830" spans="2:3" x14ac:dyDescent="0.25">
      <c r="B748830" s="78"/>
      <c r="C748830" s="77"/>
    </row>
    <row r="748831" spans="2:3" x14ac:dyDescent="0.25">
      <c r="B748831" s="78"/>
      <c r="C748831" s="77"/>
    </row>
    <row r="748832" spans="2:3" x14ac:dyDescent="0.25">
      <c r="B748832" s="78"/>
      <c r="C748832" s="77"/>
    </row>
    <row r="748833" spans="2:3" x14ac:dyDescent="0.25">
      <c r="B748833" s="78"/>
      <c r="C748833" s="77"/>
    </row>
    <row r="748834" spans="2:3" x14ac:dyDescent="0.25">
      <c r="B748834" s="78"/>
      <c r="C748834" s="77"/>
    </row>
    <row r="748944" spans="2:3" x14ac:dyDescent="0.25">
      <c r="B748944" s="78"/>
      <c r="C748944" s="77"/>
    </row>
    <row r="748945" spans="2:3" x14ac:dyDescent="0.25">
      <c r="B748945" s="78"/>
      <c r="C748945" s="77"/>
    </row>
    <row r="748946" spans="2:3" x14ac:dyDescent="0.25">
      <c r="B748946" s="78"/>
      <c r="C748946" s="77"/>
    </row>
    <row r="748947" spans="2:3" x14ac:dyDescent="0.25">
      <c r="B748947" s="78"/>
      <c r="C748947" s="77"/>
    </row>
    <row r="748948" spans="2:3" x14ac:dyDescent="0.25">
      <c r="B748948" s="78"/>
      <c r="C748948" s="77"/>
    </row>
    <row r="748949" spans="2:3" x14ac:dyDescent="0.25">
      <c r="B748949" s="78"/>
      <c r="C748949" s="77"/>
    </row>
    <row r="748950" spans="2:3" x14ac:dyDescent="0.25">
      <c r="B748950" s="78"/>
      <c r="C748950" s="77"/>
    </row>
    <row r="748951" spans="2:3" x14ac:dyDescent="0.25">
      <c r="B748951" s="78"/>
      <c r="C748951" s="77"/>
    </row>
    <row r="748952" spans="2:3" x14ac:dyDescent="0.25">
      <c r="B748952" s="78"/>
      <c r="C748952" s="77"/>
    </row>
    <row r="748953" spans="2:3" x14ac:dyDescent="0.25">
      <c r="B748953" s="78"/>
      <c r="C748953" s="77"/>
    </row>
    <row r="748954" spans="2:3" x14ac:dyDescent="0.25">
      <c r="B748954" s="78"/>
      <c r="C748954" s="77"/>
    </row>
    <row r="748955" spans="2:3" x14ac:dyDescent="0.25">
      <c r="B748955" s="78"/>
      <c r="C748955" s="77"/>
    </row>
    <row r="748956" spans="2:3" x14ac:dyDescent="0.25">
      <c r="B748956" s="78"/>
      <c r="C748956" s="77"/>
    </row>
    <row r="749066" spans="2:3" x14ac:dyDescent="0.25">
      <c r="B749066" s="78"/>
      <c r="C749066" s="77"/>
    </row>
    <row r="749067" spans="2:3" x14ac:dyDescent="0.25">
      <c r="B749067" s="78"/>
      <c r="C749067" s="77"/>
    </row>
    <row r="749068" spans="2:3" x14ac:dyDescent="0.25">
      <c r="B749068" s="78"/>
      <c r="C749068" s="77"/>
    </row>
    <row r="749069" spans="2:3" x14ac:dyDescent="0.25">
      <c r="B749069" s="78"/>
      <c r="C749069" s="77"/>
    </row>
    <row r="749070" spans="2:3" x14ac:dyDescent="0.25">
      <c r="B749070" s="78"/>
      <c r="C749070" s="77"/>
    </row>
    <row r="749071" spans="2:3" x14ac:dyDescent="0.25">
      <c r="B749071" s="78"/>
      <c r="C749071" s="77"/>
    </row>
    <row r="749072" spans="2:3" x14ac:dyDescent="0.25">
      <c r="B749072" s="78"/>
      <c r="C749072" s="77"/>
    </row>
    <row r="749073" spans="2:3" x14ac:dyDescent="0.25">
      <c r="B749073" s="78"/>
      <c r="C749073" s="77"/>
    </row>
    <row r="749074" spans="2:3" x14ac:dyDescent="0.25">
      <c r="B749074" s="78"/>
      <c r="C749074" s="77"/>
    </row>
    <row r="749075" spans="2:3" x14ac:dyDescent="0.25">
      <c r="B749075" s="78"/>
      <c r="C749075" s="77"/>
    </row>
    <row r="749076" spans="2:3" x14ac:dyDescent="0.25">
      <c r="B749076" s="78"/>
      <c r="C749076" s="77"/>
    </row>
    <row r="749077" spans="2:3" x14ac:dyDescent="0.25">
      <c r="B749077" s="78"/>
      <c r="C749077" s="77"/>
    </row>
    <row r="749078" spans="2:3" x14ac:dyDescent="0.25">
      <c r="B749078" s="78"/>
      <c r="C749078" s="77"/>
    </row>
    <row r="749188" spans="2:3" x14ac:dyDescent="0.25">
      <c r="B749188" s="78"/>
      <c r="C749188" s="77"/>
    </row>
    <row r="749189" spans="2:3" x14ac:dyDescent="0.25">
      <c r="B749189" s="78"/>
      <c r="C749189" s="77"/>
    </row>
    <row r="749190" spans="2:3" x14ac:dyDescent="0.25">
      <c r="B749190" s="78"/>
      <c r="C749190" s="77"/>
    </row>
    <row r="749191" spans="2:3" x14ac:dyDescent="0.25">
      <c r="B749191" s="78"/>
      <c r="C749191" s="77"/>
    </row>
    <row r="749192" spans="2:3" x14ac:dyDescent="0.25">
      <c r="B749192" s="78"/>
      <c r="C749192" s="77"/>
    </row>
    <row r="749193" spans="2:3" x14ac:dyDescent="0.25">
      <c r="B749193" s="78"/>
      <c r="C749193" s="77"/>
    </row>
    <row r="749194" spans="2:3" x14ac:dyDescent="0.25">
      <c r="B749194" s="78"/>
      <c r="C749194" s="77"/>
    </row>
    <row r="749195" spans="2:3" x14ac:dyDescent="0.25">
      <c r="B749195" s="78"/>
      <c r="C749195" s="77"/>
    </row>
    <row r="749196" spans="2:3" x14ac:dyDescent="0.25">
      <c r="B749196" s="78"/>
      <c r="C749196" s="77"/>
    </row>
    <row r="749197" spans="2:3" x14ac:dyDescent="0.25">
      <c r="B749197" s="78"/>
      <c r="C749197" s="77"/>
    </row>
    <row r="749198" spans="2:3" x14ac:dyDescent="0.25">
      <c r="B749198" s="78"/>
      <c r="C749198" s="77"/>
    </row>
    <row r="749199" spans="2:3" x14ac:dyDescent="0.25">
      <c r="B749199" s="78"/>
      <c r="C749199" s="77"/>
    </row>
    <row r="749200" spans="2:3" x14ac:dyDescent="0.25">
      <c r="B749200" s="78"/>
      <c r="C749200" s="77"/>
    </row>
    <row r="749310" spans="2:3" x14ac:dyDescent="0.25">
      <c r="B749310" s="78"/>
      <c r="C749310" s="77"/>
    </row>
    <row r="749311" spans="2:3" x14ac:dyDescent="0.25">
      <c r="B749311" s="78"/>
      <c r="C749311" s="77"/>
    </row>
    <row r="749312" spans="2:3" x14ac:dyDescent="0.25">
      <c r="B749312" s="78"/>
      <c r="C749312" s="77"/>
    </row>
    <row r="749313" spans="2:3" x14ac:dyDescent="0.25">
      <c r="B749313" s="78"/>
      <c r="C749313" s="77"/>
    </row>
    <row r="749314" spans="2:3" x14ac:dyDescent="0.25">
      <c r="B749314" s="78"/>
      <c r="C749314" s="77"/>
    </row>
    <row r="749315" spans="2:3" x14ac:dyDescent="0.25">
      <c r="B749315" s="78"/>
      <c r="C749315" s="77"/>
    </row>
    <row r="749316" spans="2:3" x14ac:dyDescent="0.25">
      <c r="B749316" s="78"/>
      <c r="C749316" s="77"/>
    </row>
    <row r="749317" spans="2:3" x14ac:dyDescent="0.25">
      <c r="B749317" s="78"/>
      <c r="C749317" s="77"/>
    </row>
    <row r="749318" spans="2:3" x14ac:dyDescent="0.25">
      <c r="B749318" s="78"/>
      <c r="C749318" s="77"/>
    </row>
    <row r="749319" spans="2:3" x14ac:dyDescent="0.25">
      <c r="B749319" s="78"/>
      <c r="C749319" s="77"/>
    </row>
    <row r="749320" spans="2:3" x14ac:dyDescent="0.25">
      <c r="B749320" s="78"/>
      <c r="C749320" s="77"/>
    </row>
    <row r="749321" spans="2:3" x14ac:dyDescent="0.25">
      <c r="B749321" s="78"/>
      <c r="C749321" s="77"/>
    </row>
    <row r="749322" spans="2:3" x14ac:dyDescent="0.25">
      <c r="B749322" s="78"/>
      <c r="C749322" s="77"/>
    </row>
    <row r="749432" spans="2:3" x14ac:dyDescent="0.25">
      <c r="B749432" s="78"/>
      <c r="C749432" s="77"/>
    </row>
    <row r="749433" spans="2:3" x14ac:dyDescent="0.25">
      <c r="B749433" s="78"/>
      <c r="C749433" s="77"/>
    </row>
    <row r="749434" spans="2:3" x14ac:dyDescent="0.25">
      <c r="B749434" s="78"/>
      <c r="C749434" s="77"/>
    </row>
    <row r="749435" spans="2:3" x14ac:dyDescent="0.25">
      <c r="B749435" s="78"/>
      <c r="C749435" s="77"/>
    </row>
    <row r="749436" spans="2:3" x14ac:dyDescent="0.25">
      <c r="B749436" s="78"/>
      <c r="C749436" s="77"/>
    </row>
    <row r="749437" spans="2:3" x14ac:dyDescent="0.25">
      <c r="B749437" s="78"/>
      <c r="C749437" s="77"/>
    </row>
    <row r="749438" spans="2:3" x14ac:dyDescent="0.25">
      <c r="B749438" s="78"/>
      <c r="C749438" s="77"/>
    </row>
    <row r="749439" spans="2:3" x14ac:dyDescent="0.25">
      <c r="B749439" s="78"/>
      <c r="C749439" s="77"/>
    </row>
    <row r="749440" spans="2:3" x14ac:dyDescent="0.25">
      <c r="B749440" s="78"/>
      <c r="C749440" s="77"/>
    </row>
    <row r="749441" spans="2:3" x14ac:dyDescent="0.25">
      <c r="B749441" s="78"/>
      <c r="C749441" s="77"/>
    </row>
    <row r="749442" spans="2:3" x14ac:dyDescent="0.25">
      <c r="B749442" s="78"/>
      <c r="C749442" s="77"/>
    </row>
    <row r="749443" spans="2:3" x14ac:dyDescent="0.25">
      <c r="B749443" s="78"/>
      <c r="C749443" s="77"/>
    </row>
    <row r="749444" spans="2:3" x14ac:dyDescent="0.25">
      <c r="B749444" s="78"/>
      <c r="C749444" s="77"/>
    </row>
    <row r="749554" spans="2:3" x14ac:dyDescent="0.25">
      <c r="B749554" s="78"/>
      <c r="C749554" s="77"/>
    </row>
    <row r="749555" spans="2:3" x14ac:dyDescent="0.25">
      <c r="B749555" s="78"/>
      <c r="C749555" s="77"/>
    </row>
    <row r="749556" spans="2:3" x14ac:dyDescent="0.25">
      <c r="B749556" s="78"/>
      <c r="C749556" s="77"/>
    </row>
    <row r="749557" spans="2:3" x14ac:dyDescent="0.25">
      <c r="B749557" s="78"/>
      <c r="C749557" s="77"/>
    </row>
    <row r="749558" spans="2:3" x14ac:dyDescent="0.25">
      <c r="B749558" s="78"/>
      <c r="C749558" s="77"/>
    </row>
    <row r="749559" spans="2:3" x14ac:dyDescent="0.25">
      <c r="B749559" s="78"/>
      <c r="C749559" s="77"/>
    </row>
    <row r="749560" spans="2:3" x14ac:dyDescent="0.25">
      <c r="B749560" s="78"/>
      <c r="C749560" s="77"/>
    </row>
    <row r="749561" spans="2:3" x14ac:dyDescent="0.25">
      <c r="B749561" s="78"/>
      <c r="C749561" s="77"/>
    </row>
    <row r="749562" spans="2:3" x14ac:dyDescent="0.25">
      <c r="B749562" s="78"/>
      <c r="C749562" s="77"/>
    </row>
    <row r="749563" spans="2:3" x14ac:dyDescent="0.25">
      <c r="B749563" s="78"/>
      <c r="C749563" s="77"/>
    </row>
    <row r="749564" spans="2:3" x14ac:dyDescent="0.25">
      <c r="B749564" s="78"/>
      <c r="C749564" s="77"/>
    </row>
    <row r="749565" spans="2:3" x14ac:dyDescent="0.25">
      <c r="B749565" s="78"/>
      <c r="C749565" s="77"/>
    </row>
    <row r="749566" spans="2:3" x14ac:dyDescent="0.25">
      <c r="B749566" s="78"/>
      <c r="C749566" s="77"/>
    </row>
    <row r="749676" spans="2:3" x14ac:dyDescent="0.25">
      <c r="B749676" s="78"/>
      <c r="C749676" s="77"/>
    </row>
    <row r="749677" spans="2:3" x14ac:dyDescent="0.25">
      <c r="B749677" s="78"/>
      <c r="C749677" s="77"/>
    </row>
    <row r="749678" spans="2:3" x14ac:dyDescent="0.25">
      <c r="B749678" s="78"/>
      <c r="C749678" s="77"/>
    </row>
    <row r="749679" spans="2:3" x14ac:dyDescent="0.25">
      <c r="B749679" s="78"/>
      <c r="C749679" s="77"/>
    </row>
    <row r="749680" spans="2:3" x14ac:dyDescent="0.25">
      <c r="B749680" s="78"/>
      <c r="C749680" s="77"/>
    </row>
    <row r="749681" spans="2:3" x14ac:dyDescent="0.25">
      <c r="B749681" s="78"/>
      <c r="C749681" s="77"/>
    </row>
    <row r="749682" spans="2:3" x14ac:dyDescent="0.25">
      <c r="B749682" s="78"/>
      <c r="C749682" s="77"/>
    </row>
    <row r="749683" spans="2:3" x14ac:dyDescent="0.25">
      <c r="B749683" s="78"/>
      <c r="C749683" s="77"/>
    </row>
    <row r="749684" spans="2:3" x14ac:dyDescent="0.25">
      <c r="B749684" s="78"/>
      <c r="C749684" s="77"/>
    </row>
    <row r="749685" spans="2:3" x14ac:dyDescent="0.25">
      <c r="B749685" s="78"/>
      <c r="C749685" s="77"/>
    </row>
    <row r="749686" spans="2:3" x14ac:dyDescent="0.25">
      <c r="B749686" s="78"/>
      <c r="C749686" s="77"/>
    </row>
    <row r="749687" spans="2:3" x14ac:dyDescent="0.25">
      <c r="B749687" s="78"/>
      <c r="C749687" s="77"/>
    </row>
    <row r="749688" spans="2:3" x14ac:dyDescent="0.25">
      <c r="B749688" s="78"/>
      <c r="C749688" s="77"/>
    </row>
    <row r="749798" spans="2:3" x14ac:dyDescent="0.25">
      <c r="B749798" s="78"/>
      <c r="C749798" s="77"/>
    </row>
    <row r="749799" spans="2:3" x14ac:dyDescent="0.25">
      <c r="B749799" s="78"/>
      <c r="C749799" s="77"/>
    </row>
    <row r="749800" spans="2:3" x14ac:dyDescent="0.25">
      <c r="B749800" s="78"/>
      <c r="C749800" s="77"/>
    </row>
    <row r="749801" spans="2:3" x14ac:dyDescent="0.25">
      <c r="B749801" s="78"/>
      <c r="C749801" s="77"/>
    </row>
    <row r="749802" spans="2:3" x14ac:dyDescent="0.25">
      <c r="B749802" s="78"/>
      <c r="C749802" s="77"/>
    </row>
    <row r="749803" spans="2:3" x14ac:dyDescent="0.25">
      <c r="B749803" s="78"/>
      <c r="C749803" s="77"/>
    </row>
    <row r="749804" spans="2:3" x14ac:dyDescent="0.25">
      <c r="B749804" s="78"/>
      <c r="C749804" s="77"/>
    </row>
    <row r="749805" spans="2:3" x14ac:dyDescent="0.25">
      <c r="B749805" s="78"/>
      <c r="C749805" s="77"/>
    </row>
    <row r="749806" spans="2:3" x14ac:dyDescent="0.25">
      <c r="B749806" s="78"/>
      <c r="C749806" s="77"/>
    </row>
    <row r="749807" spans="2:3" x14ac:dyDescent="0.25">
      <c r="B749807" s="78"/>
      <c r="C749807" s="77"/>
    </row>
    <row r="749808" spans="2:3" x14ac:dyDescent="0.25">
      <c r="B749808" s="78"/>
      <c r="C749808" s="77"/>
    </row>
    <row r="749809" spans="2:3" x14ac:dyDescent="0.25">
      <c r="B749809" s="78"/>
      <c r="C749809" s="77"/>
    </row>
    <row r="749810" spans="2:3" x14ac:dyDescent="0.25">
      <c r="B749810" s="78"/>
      <c r="C749810" s="77"/>
    </row>
    <row r="749920" spans="2:3" x14ac:dyDescent="0.25">
      <c r="B749920" s="78"/>
      <c r="C749920" s="77"/>
    </row>
    <row r="749921" spans="2:3" x14ac:dyDescent="0.25">
      <c r="B749921" s="78"/>
      <c r="C749921" s="77"/>
    </row>
    <row r="749922" spans="2:3" x14ac:dyDescent="0.25">
      <c r="B749922" s="78"/>
      <c r="C749922" s="77"/>
    </row>
    <row r="749923" spans="2:3" x14ac:dyDescent="0.25">
      <c r="B749923" s="78"/>
      <c r="C749923" s="77"/>
    </row>
    <row r="749924" spans="2:3" x14ac:dyDescent="0.25">
      <c r="B749924" s="78"/>
      <c r="C749924" s="77"/>
    </row>
    <row r="749925" spans="2:3" x14ac:dyDescent="0.25">
      <c r="B749925" s="78"/>
      <c r="C749925" s="77"/>
    </row>
    <row r="749926" spans="2:3" x14ac:dyDescent="0.25">
      <c r="B749926" s="78"/>
      <c r="C749926" s="77"/>
    </row>
    <row r="749927" spans="2:3" x14ac:dyDescent="0.25">
      <c r="B749927" s="78"/>
      <c r="C749927" s="77"/>
    </row>
    <row r="749928" spans="2:3" x14ac:dyDescent="0.25">
      <c r="B749928" s="78"/>
      <c r="C749928" s="77"/>
    </row>
    <row r="749929" spans="2:3" x14ac:dyDescent="0.25">
      <c r="B749929" s="78"/>
      <c r="C749929" s="77"/>
    </row>
    <row r="749930" spans="2:3" x14ac:dyDescent="0.25">
      <c r="B749930" s="78"/>
      <c r="C749930" s="77"/>
    </row>
    <row r="749931" spans="2:3" x14ac:dyDescent="0.25">
      <c r="B749931" s="78"/>
      <c r="C749931" s="77"/>
    </row>
    <row r="749932" spans="2:3" x14ac:dyDescent="0.25">
      <c r="B749932" s="78"/>
      <c r="C749932" s="77"/>
    </row>
    <row r="750042" spans="2:3" x14ac:dyDescent="0.25">
      <c r="B750042" s="78"/>
      <c r="C750042" s="77"/>
    </row>
    <row r="750043" spans="2:3" x14ac:dyDescent="0.25">
      <c r="B750043" s="78"/>
      <c r="C750043" s="77"/>
    </row>
    <row r="750044" spans="2:3" x14ac:dyDescent="0.25">
      <c r="B750044" s="78"/>
      <c r="C750044" s="77"/>
    </row>
    <row r="750045" spans="2:3" x14ac:dyDescent="0.25">
      <c r="B750045" s="78"/>
      <c r="C750045" s="77"/>
    </row>
    <row r="750046" spans="2:3" x14ac:dyDescent="0.25">
      <c r="B750046" s="78"/>
      <c r="C750046" s="77"/>
    </row>
    <row r="750047" spans="2:3" x14ac:dyDescent="0.25">
      <c r="B750047" s="78"/>
      <c r="C750047" s="77"/>
    </row>
    <row r="750048" spans="2:3" x14ac:dyDescent="0.25">
      <c r="B750048" s="78"/>
      <c r="C750048" s="77"/>
    </row>
    <row r="750049" spans="2:3" x14ac:dyDescent="0.25">
      <c r="B750049" s="78"/>
      <c r="C750049" s="77"/>
    </row>
    <row r="750050" spans="2:3" x14ac:dyDescent="0.25">
      <c r="B750050" s="78"/>
      <c r="C750050" s="77"/>
    </row>
    <row r="750051" spans="2:3" x14ac:dyDescent="0.25">
      <c r="B750051" s="78"/>
      <c r="C750051" s="77"/>
    </row>
    <row r="750052" spans="2:3" x14ac:dyDescent="0.25">
      <c r="B750052" s="78"/>
      <c r="C750052" s="77"/>
    </row>
    <row r="750053" spans="2:3" x14ac:dyDescent="0.25">
      <c r="B750053" s="78"/>
      <c r="C750053" s="77"/>
    </row>
    <row r="750054" spans="2:3" x14ac:dyDescent="0.25">
      <c r="B750054" s="78"/>
      <c r="C750054" s="77"/>
    </row>
    <row r="750164" spans="2:3" x14ac:dyDescent="0.25">
      <c r="B750164" s="78"/>
      <c r="C750164" s="77"/>
    </row>
    <row r="750165" spans="2:3" x14ac:dyDescent="0.25">
      <c r="B750165" s="78"/>
      <c r="C750165" s="77"/>
    </row>
    <row r="750166" spans="2:3" x14ac:dyDescent="0.25">
      <c r="B750166" s="78"/>
      <c r="C750166" s="77"/>
    </row>
    <row r="750167" spans="2:3" x14ac:dyDescent="0.25">
      <c r="B750167" s="78"/>
      <c r="C750167" s="77"/>
    </row>
    <row r="750168" spans="2:3" x14ac:dyDescent="0.25">
      <c r="B750168" s="78"/>
      <c r="C750168" s="77"/>
    </row>
    <row r="750169" spans="2:3" x14ac:dyDescent="0.25">
      <c r="B750169" s="78"/>
      <c r="C750169" s="77"/>
    </row>
    <row r="750170" spans="2:3" x14ac:dyDescent="0.25">
      <c r="B750170" s="78"/>
      <c r="C750170" s="77"/>
    </row>
    <row r="750171" spans="2:3" x14ac:dyDescent="0.25">
      <c r="B750171" s="78"/>
      <c r="C750171" s="77"/>
    </row>
    <row r="750172" spans="2:3" x14ac:dyDescent="0.25">
      <c r="B750172" s="78"/>
      <c r="C750172" s="77"/>
    </row>
    <row r="750173" spans="2:3" x14ac:dyDescent="0.25">
      <c r="B750173" s="78"/>
      <c r="C750173" s="77"/>
    </row>
    <row r="750174" spans="2:3" x14ac:dyDescent="0.25">
      <c r="B750174" s="78"/>
      <c r="C750174" s="77"/>
    </row>
    <row r="750175" spans="2:3" x14ac:dyDescent="0.25">
      <c r="B750175" s="78"/>
      <c r="C750175" s="77"/>
    </row>
    <row r="750176" spans="2:3" x14ac:dyDescent="0.25">
      <c r="B750176" s="78"/>
      <c r="C750176" s="77"/>
    </row>
    <row r="750286" spans="2:3" x14ac:dyDescent="0.25">
      <c r="B750286" s="78"/>
      <c r="C750286" s="77"/>
    </row>
    <row r="750287" spans="2:3" x14ac:dyDescent="0.25">
      <c r="B750287" s="78"/>
      <c r="C750287" s="77"/>
    </row>
    <row r="750288" spans="2:3" x14ac:dyDescent="0.25">
      <c r="B750288" s="78"/>
      <c r="C750288" s="77"/>
    </row>
    <row r="750289" spans="2:3" x14ac:dyDescent="0.25">
      <c r="B750289" s="78"/>
      <c r="C750289" s="77"/>
    </row>
    <row r="750290" spans="2:3" x14ac:dyDescent="0.25">
      <c r="B750290" s="78"/>
      <c r="C750290" s="77"/>
    </row>
    <row r="750291" spans="2:3" x14ac:dyDescent="0.25">
      <c r="B750291" s="78"/>
      <c r="C750291" s="77"/>
    </row>
    <row r="750292" spans="2:3" x14ac:dyDescent="0.25">
      <c r="B750292" s="78"/>
      <c r="C750292" s="77"/>
    </row>
    <row r="750293" spans="2:3" x14ac:dyDescent="0.25">
      <c r="B750293" s="78"/>
      <c r="C750293" s="77"/>
    </row>
    <row r="750294" spans="2:3" x14ac:dyDescent="0.25">
      <c r="B750294" s="78"/>
      <c r="C750294" s="77"/>
    </row>
    <row r="750295" spans="2:3" x14ac:dyDescent="0.25">
      <c r="B750295" s="78"/>
      <c r="C750295" s="77"/>
    </row>
    <row r="750296" spans="2:3" x14ac:dyDescent="0.25">
      <c r="B750296" s="78"/>
      <c r="C750296" s="77"/>
    </row>
    <row r="750297" spans="2:3" x14ac:dyDescent="0.25">
      <c r="B750297" s="78"/>
      <c r="C750297" s="77"/>
    </row>
    <row r="750298" spans="2:3" x14ac:dyDescent="0.25">
      <c r="B750298" s="78"/>
      <c r="C750298" s="77"/>
    </row>
    <row r="750408" spans="2:3" x14ac:dyDescent="0.25">
      <c r="B750408" s="78"/>
      <c r="C750408" s="77"/>
    </row>
    <row r="750409" spans="2:3" x14ac:dyDescent="0.25">
      <c r="B750409" s="78"/>
      <c r="C750409" s="77"/>
    </row>
    <row r="750410" spans="2:3" x14ac:dyDescent="0.25">
      <c r="B750410" s="78"/>
      <c r="C750410" s="77"/>
    </row>
    <row r="750411" spans="2:3" x14ac:dyDescent="0.25">
      <c r="B750411" s="78"/>
      <c r="C750411" s="77"/>
    </row>
    <row r="750412" spans="2:3" x14ac:dyDescent="0.25">
      <c r="B750412" s="78"/>
      <c r="C750412" s="77"/>
    </row>
    <row r="750413" spans="2:3" x14ac:dyDescent="0.25">
      <c r="B750413" s="78"/>
      <c r="C750413" s="77"/>
    </row>
    <row r="750414" spans="2:3" x14ac:dyDescent="0.25">
      <c r="B750414" s="78"/>
      <c r="C750414" s="77"/>
    </row>
    <row r="750415" spans="2:3" x14ac:dyDescent="0.25">
      <c r="B750415" s="78"/>
      <c r="C750415" s="77"/>
    </row>
    <row r="750416" spans="2:3" x14ac:dyDescent="0.25">
      <c r="B750416" s="78"/>
      <c r="C750416" s="77"/>
    </row>
    <row r="750417" spans="2:3" x14ac:dyDescent="0.25">
      <c r="B750417" s="78"/>
      <c r="C750417" s="77"/>
    </row>
    <row r="750418" spans="2:3" x14ac:dyDescent="0.25">
      <c r="B750418" s="78"/>
      <c r="C750418" s="77"/>
    </row>
    <row r="750419" spans="2:3" x14ac:dyDescent="0.25">
      <c r="B750419" s="78"/>
      <c r="C750419" s="77"/>
    </row>
    <row r="750420" spans="2:3" x14ac:dyDescent="0.25">
      <c r="B750420" s="78"/>
      <c r="C750420" s="77"/>
    </row>
    <row r="750530" spans="2:3" x14ac:dyDescent="0.25">
      <c r="B750530" s="78"/>
      <c r="C750530" s="77"/>
    </row>
    <row r="750531" spans="2:3" x14ac:dyDescent="0.25">
      <c r="B750531" s="78"/>
      <c r="C750531" s="77"/>
    </row>
    <row r="750532" spans="2:3" x14ac:dyDescent="0.25">
      <c r="B750532" s="78"/>
      <c r="C750532" s="77"/>
    </row>
    <row r="750533" spans="2:3" x14ac:dyDescent="0.25">
      <c r="B750533" s="78"/>
      <c r="C750533" s="77"/>
    </row>
    <row r="750534" spans="2:3" x14ac:dyDescent="0.25">
      <c r="B750534" s="78"/>
      <c r="C750534" s="77"/>
    </row>
    <row r="750535" spans="2:3" x14ac:dyDescent="0.25">
      <c r="B750535" s="78"/>
      <c r="C750535" s="77"/>
    </row>
    <row r="750536" spans="2:3" x14ac:dyDescent="0.25">
      <c r="B750536" s="78"/>
      <c r="C750536" s="77"/>
    </row>
    <row r="750537" spans="2:3" x14ac:dyDescent="0.25">
      <c r="B750537" s="78"/>
      <c r="C750537" s="77"/>
    </row>
    <row r="750538" spans="2:3" x14ac:dyDescent="0.25">
      <c r="B750538" s="78"/>
      <c r="C750538" s="77"/>
    </row>
    <row r="750539" spans="2:3" x14ac:dyDescent="0.25">
      <c r="B750539" s="78"/>
      <c r="C750539" s="77"/>
    </row>
    <row r="750540" spans="2:3" x14ac:dyDescent="0.25">
      <c r="B750540" s="78"/>
      <c r="C750540" s="77"/>
    </row>
    <row r="750541" spans="2:3" x14ac:dyDescent="0.25">
      <c r="B750541" s="78"/>
      <c r="C750541" s="77"/>
    </row>
    <row r="750542" spans="2:3" x14ac:dyDescent="0.25">
      <c r="B750542" s="78"/>
      <c r="C750542" s="77"/>
    </row>
    <row r="750652" spans="2:3" x14ac:dyDescent="0.25">
      <c r="B750652" s="78"/>
      <c r="C750652" s="77"/>
    </row>
    <row r="750653" spans="2:3" x14ac:dyDescent="0.25">
      <c r="B750653" s="78"/>
      <c r="C750653" s="77"/>
    </row>
    <row r="750654" spans="2:3" x14ac:dyDescent="0.25">
      <c r="B750654" s="78"/>
      <c r="C750654" s="77"/>
    </row>
    <row r="750655" spans="2:3" x14ac:dyDescent="0.25">
      <c r="B750655" s="78"/>
      <c r="C750655" s="77"/>
    </row>
    <row r="750656" spans="2:3" x14ac:dyDescent="0.25">
      <c r="B750656" s="78"/>
      <c r="C750656" s="77"/>
    </row>
    <row r="750657" spans="2:3" x14ac:dyDescent="0.25">
      <c r="B750657" s="78"/>
      <c r="C750657" s="77"/>
    </row>
    <row r="750658" spans="2:3" x14ac:dyDescent="0.25">
      <c r="B750658" s="78"/>
      <c r="C750658" s="77"/>
    </row>
    <row r="750659" spans="2:3" x14ac:dyDescent="0.25">
      <c r="B750659" s="78"/>
      <c r="C750659" s="77"/>
    </row>
    <row r="750660" spans="2:3" x14ac:dyDescent="0.25">
      <c r="B750660" s="78"/>
      <c r="C750660" s="77"/>
    </row>
    <row r="750661" spans="2:3" x14ac:dyDescent="0.25">
      <c r="B750661" s="78"/>
      <c r="C750661" s="77"/>
    </row>
    <row r="750662" spans="2:3" x14ac:dyDescent="0.25">
      <c r="B750662" s="78"/>
      <c r="C750662" s="77"/>
    </row>
    <row r="750663" spans="2:3" x14ac:dyDescent="0.25">
      <c r="B750663" s="78"/>
      <c r="C750663" s="77"/>
    </row>
    <row r="750664" spans="2:3" x14ac:dyDescent="0.25">
      <c r="B750664" s="78"/>
      <c r="C750664" s="77"/>
    </row>
    <row r="750774" spans="2:3" x14ac:dyDescent="0.25">
      <c r="B750774" s="78"/>
      <c r="C750774" s="77"/>
    </row>
    <row r="750775" spans="2:3" x14ac:dyDescent="0.25">
      <c r="B750775" s="78"/>
      <c r="C750775" s="77"/>
    </row>
    <row r="750776" spans="2:3" x14ac:dyDescent="0.25">
      <c r="B750776" s="78"/>
      <c r="C750776" s="77"/>
    </row>
    <row r="750777" spans="2:3" x14ac:dyDescent="0.25">
      <c r="B750777" s="78"/>
      <c r="C750777" s="77"/>
    </row>
    <row r="750778" spans="2:3" x14ac:dyDescent="0.25">
      <c r="B750778" s="78"/>
      <c r="C750778" s="77"/>
    </row>
    <row r="750779" spans="2:3" x14ac:dyDescent="0.25">
      <c r="B750779" s="78"/>
      <c r="C750779" s="77"/>
    </row>
    <row r="750780" spans="2:3" x14ac:dyDescent="0.25">
      <c r="B750780" s="78"/>
      <c r="C750780" s="77"/>
    </row>
    <row r="750781" spans="2:3" x14ac:dyDescent="0.25">
      <c r="B750781" s="78"/>
      <c r="C750781" s="77"/>
    </row>
    <row r="750782" spans="2:3" x14ac:dyDescent="0.25">
      <c r="B750782" s="78"/>
      <c r="C750782" s="77"/>
    </row>
    <row r="750783" spans="2:3" x14ac:dyDescent="0.25">
      <c r="B750783" s="78"/>
      <c r="C750783" s="77"/>
    </row>
    <row r="750784" spans="2:3" x14ac:dyDescent="0.25">
      <c r="B750784" s="78"/>
      <c r="C750784" s="77"/>
    </row>
    <row r="750785" spans="2:3" x14ac:dyDescent="0.25">
      <c r="B750785" s="78"/>
      <c r="C750785" s="77"/>
    </row>
    <row r="750786" spans="2:3" x14ac:dyDescent="0.25">
      <c r="B750786" s="78"/>
      <c r="C750786" s="77"/>
    </row>
    <row r="750896" spans="2:3" x14ac:dyDescent="0.25">
      <c r="B750896" s="78"/>
      <c r="C750896" s="77"/>
    </row>
    <row r="750897" spans="2:3" x14ac:dyDescent="0.25">
      <c r="B750897" s="78"/>
      <c r="C750897" s="77"/>
    </row>
    <row r="750898" spans="2:3" x14ac:dyDescent="0.25">
      <c r="B750898" s="78"/>
      <c r="C750898" s="77"/>
    </row>
    <row r="750899" spans="2:3" x14ac:dyDescent="0.25">
      <c r="B750899" s="78"/>
      <c r="C750899" s="77"/>
    </row>
    <row r="750900" spans="2:3" x14ac:dyDescent="0.25">
      <c r="B750900" s="78"/>
      <c r="C750900" s="77"/>
    </row>
    <row r="750901" spans="2:3" x14ac:dyDescent="0.25">
      <c r="B750901" s="78"/>
      <c r="C750901" s="77"/>
    </row>
    <row r="750902" spans="2:3" x14ac:dyDescent="0.25">
      <c r="B750902" s="78"/>
      <c r="C750902" s="77"/>
    </row>
    <row r="750903" spans="2:3" x14ac:dyDescent="0.25">
      <c r="B750903" s="78"/>
      <c r="C750903" s="77"/>
    </row>
    <row r="750904" spans="2:3" x14ac:dyDescent="0.25">
      <c r="B750904" s="78"/>
      <c r="C750904" s="77"/>
    </row>
    <row r="750905" spans="2:3" x14ac:dyDescent="0.25">
      <c r="B750905" s="78"/>
      <c r="C750905" s="77"/>
    </row>
    <row r="750906" spans="2:3" x14ac:dyDescent="0.25">
      <c r="B750906" s="78"/>
      <c r="C750906" s="77"/>
    </row>
    <row r="750907" spans="2:3" x14ac:dyDescent="0.25">
      <c r="B750907" s="78"/>
      <c r="C750907" s="77"/>
    </row>
    <row r="750908" spans="2:3" x14ac:dyDescent="0.25">
      <c r="B750908" s="78"/>
      <c r="C750908" s="77"/>
    </row>
    <row r="751018" spans="2:3" x14ac:dyDescent="0.25">
      <c r="B751018" s="78"/>
      <c r="C751018" s="77"/>
    </row>
    <row r="751019" spans="2:3" x14ac:dyDescent="0.25">
      <c r="B751019" s="78"/>
      <c r="C751019" s="77"/>
    </row>
    <row r="751020" spans="2:3" x14ac:dyDescent="0.25">
      <c r="B751020" s="78"/>
      <c r="C751020" s="77"/>
    </row>
    <row r="751021" spans="2:3" x14ac:dyDescent="0.25">
      <c r="B751021" s="78"/>
      <c r="C751021" s="77"/>
    </row>
    <row r="751022" spans="2:3" x14ac:dyDescent="0.25">
      <c r="B751022" s="78"/>
      <c r="C751022" s="77"/>
    </row>
    <row r="751023" spans="2:3" x14ac:dyDescent="0.25">
      <c r="B751023" s="78"/>
      <c r="C751023" s="77"/>
    </row>
    <row r="751024" spans="2:3" x14ac:dyDescent="0.25">
      <c r="B751024" s="78"/>
      <c r="C751024" s="77"/>
    </row>
    <row r="751025" spans="2:3" x14ac:dyDescent="0.25">
      <c r="B751025" s="78"/>
      <c r="C751025" s="77"/>
    </row>
    <row r="751026" spans="2:3" x14ac:dyDescent="0.25">
      <c r="B751026" s="78"/>
      <c r="C751026" s="77"/>
    </row>
    <row r="751027" spans="2:3" x14ac:dyDescent="0.25">
      <c r="B751027" s="78"/>
      <c r="C751027" s="77"/>
    </row>
    <row r="751028" spans="2:3" x14ac:dyDescent="0.25">
      <c r="B751028" s="78"/>
      <c r="C751028" s="77"/>
    </row>
    <row r="751029" spans="2:3" x14ac:dyDescent="0.25">
      <c r="B751029" s="78"/>
      <c r="C751029" s="77"/>
    </row>
    <row r="751030" spans="2:3" x14ac:dyDescent="0.25">
      <c r="B751030" s="78"/>
      <c r="C751030" s="77"/>
    </row>
    <row r="751140" spans="2:3" x14ac:dyDescent="0.25">
      <c r="B751140" s="78"/>
      <c r="C751140" s="77"/>
    </row>
    <row r="751141" spans="2:3" x14ac:dyDescent="0.25">
      <c r="B751141" s="78"/>
      <c r="C751141" s="77"/>
    </row>
    <row r="751142" spans="2:3" x14ac:dyDescent="0.25">
      <c r="B751142" s="78"/>
      <c r="C751142" s="77"/>
    </row>
    <row r="751143" spans="2:3" x14ac:dyDescent="0.25">
      <c r="B751143" s="78"/>
      <c r="C751143" s="77"/>
    </row>
    <row r="751144" spans="2:3" x14ac:dyDescent="0.25">
      <c r="B751144" s="78"/>
      <c r="C751144" s="77"/>
    </row>
    <row r="751145" spans="2:3" x14ac:dyDescent="0.25">
      <c r="B751145" s="78"/>
      <c r="C751145" s="77"/>
    </row>
    <row r="751146" spans="2:3" x14ac:dyDescent="0.25">
      <c r="B751146" s="78"/>
      <c r="C751146" s="77"/>
    </row>
    <row r="751147" spans="2:3" x14ac:dyDescent="0.25">
      <c r="B751147" s="78"/>
      <c r="C751147" s="77"/>
    </row>
    <row r="751148" spans="2:3" x14ac:dyDescent="0.25">
      <c r="B751148" s="78"/>
      <c r="C751148" s="77"/>
    </row>
    <row r="751149" spans="2:3" x14ac:dyDescent="0.25">
      <c r="B751149" s="78"/>
      <c r="C751149" s="77"/>
    </row>
    <row r="751150" spans="2:3" x14ac:dyDescent="0.25">
      <c r="B751150" s="78"/>
      <c r="C751150" s="77"/>
    </row>
    <row r="751151" spans="2:3" x14ac:dyDescent="0.25">
      <c r="B751151" s="78"/>
      <c r="C751151" s="77"/>
    </row>
    <row r="751152" spans="2:3" x14ac:dyDescent="0.25">
      <c r="B751152" s="78"/>
      <c r="C751152" s="77"/>
    </row>
    <row r="751262" spans="2:3" x14ac:dyDescent="0.25">
      <c r="B751262" s="78"/>
      <c r="C751262" s="77"/>
    </row>
    <row r="751263" spans="2:3" x14ac:dyDescent="0.25">
      <c r="B751263" s="78"/>
      <c r="C751263" s="77"/>
    </row>
    <row r="751264" spans="2:3" x14ac:dyDescent="0.25">
      <c r="B751264" s="78"/>
      <c r="C751264" s="77"/>
    </row>
    <row r="751265" spans="2:3" x14ac:dyDescent="0.25">
      <c r="B751265" s="78"/>
      <c r="C751265" s="77"/>
    </row>
    <row r="751266" spans="2:3" x14ac:dyDescent="0.25">
      <c r="B751266" s="78"/>
      <c r="C751266" s="77"/>
    </row>
    <row r="751267" spans="2:3" x14ac:dyDescent="0.25">
      <c r="B751267" s="78"/>
      <c r="C751267" s="77"/>
    </row>
    <row r="751268" spans="2:3" x14ac:dyDescent="0.25">
      <c r="B751268" s="78"/>
      <c r="C751268" s="77"/>
    </row>
    <row r="751269" spans="2:3" x14ac:dyDescent="0.25">
      <c r="B751269" s="78"/>
      <c r="C751269" s="77"/>
    </row>
    <row r="751270" spans="2:3" x14ac:dyDescent="0.25">
      <c r="B751270" s="78"/>
      <c r="C751270" s="77"/>
    </row>
    <row r="751271" spans="2:3" x14ac:dyDescent="0.25">
      <c r="B751271" s="78"/>
      <c r="C751271" s="77"/>
    </row>
    <row r="751272" spans="2:3" x14ac:dyDescent="0.25">
      <c r="B751272" s="78"/>
      <c r="C751272" s="77"/>
    </row>
    <row r="751273" spans="2:3" x14ac:dyDescent="0.25">
      <c r="B751273" s="78"/>
      <c r="C751273" s="77"/>
    </row>
    <row r="751274" spans="2:3" x14ac:dyDescent="0.25">
      <c r="B751274" s="78"/>
      <c r="C751274" s="77"/>
    </row>
    <row r="751384" spans="2:3" x14ac:dyDescent="0.25">
      <c r="B751384" s="78"/>
      <c r="C751384" s="77"/>
    </row>
    <row r="751385" spans="2:3" x14ac:dyDescent="0.25">
      <c r="B751385" s="78"/>
      <c r="C751385" s="77"/>
    </row>
    <row r="751386" spans="2:3" x14ac:dyDescent="0.25">
      <c r="B751386" s="78"/>
      <c r="C751386" s="77"/>
    </row>
    <row r="751387" spans="2:3" x14ac:dyDescent="0.25">
      <c r="B751387" s="78"/>
      <c r="C751387" s="77"/>
    </row>
    <row r="751388" spans="2:3" x14ac:dyDescent="0.25">
      <c r="B751388" s="78"/>
      <c r="C751388" s="77"/>
    </row>
    <row r="751389" spans="2:3" x14ac:dyDescent="0.25">
      <c r="B751389" s="78"/>
      <c r="C751389" s="77"/>
    </row>
    <row r="751390" spans="2:3" x14ac:dyDescent="0.25">
      <c r="B751390" s="78"/>
      <c r="C751390" s="77"/>
    </row>
    <row r="751391" spans="2:3" x14ac:dyDescent="0.25">
      <c r="B751391" s="78"/>
      <c r="C751391" s="77"/>
    </row>
    <row r="751392" spans="2:3" x14ac:dyDescent="0.25">
      <c r="B751392" s="78"/>
      <c r="C751392" s="77"/>
    </row>
    <row r="751393" spans="2:3" x14ac:dyDescent="0.25">
      <c r="B751393" s="78"/>
      <c r="C751393" s="77"/>
    </row>
    <row r="751394" spans="2:3" x14ac:dyDescent="0.25">
      <c r="B751394" s="78"/>
      <c r="C751394" s="77"/>
    </row>
    <row r="751395" spans="2:3" x14ac:dyDescent="0.25">
      <c r="B751395" s="78"/>
      <c r="C751395" s="77"/>
    </row>
    <row r="751396" spans="2:3" x14ac:dyDescent="0.25">
      <c r="B751396" s="78"/>
      <c r="C751396" s="77"/>
    </row>
    <row r="751506" spans="2:3" x14ac:dyDescent="0.25">
      <c r="B751506" s="78"/>
      <c r="C751506" s="77"/>
    </row>
    <row r="751507" spans="2:3" x14ac:dyDescent="0.25">
      <c r="B751507" s="78"/>
      <c r="C751507" s="77"/>
    </row>
    <row r="751508" spans="2:3" x14ac:dyDescent="0.25">
      <c r="B751508" s="78"/>
      <c r="C751508" s="77"/>
    </row>
    <row r="751509" spans="2:3" x14ac:dyDescent="0.25">
      <c r="B751509" s="78"/>
      <c r="C751509" s="77"/>
    </row>
    <row r="751510" spans="2:3" x14ac:dyDescent="0.25">
      <c r="B751510" s="78"/>
      <c r="C751510" s="77"/>
    </row>
    <row r="751511" spans="2:3" x14ac:dyDescent="0.25">
      <c r="B751511" s="78"/>
      <c r="C751511" s="77"/>
    </row>
    <row r="751512" spans="2:3" x14ac:dyDescent="0.25">
      <c r="B751512" s="78"/>
      <c r="C751512" s="77"/>
    </row>
    <row r="751513" spans="2:3" x14ac:dyDescent="0.25">
      <c r="B751513" s="78"/>
      <c r="C751513" s="77"/>
    </row>
    <row r="751514" spans="2:3" x14ac:dyDescent="0.25">
      <c r="B751514" s="78"/>
      <c r="C751514" s="77"/>
    </row>
    <row r="751515" spans="2:3" x14ac:dyDescent="0.25">
      <c r="B751515" s="78"/>
      <c r="C751515" s="77"/>
    </row>
    <row r="751516" spans="2:3" x14ac:dyDescent="0.25">
      <c r="B751516" s="78"/>
      <c r="C751516" s="77"/>
    </row>
    <row r="751517" spans="2:3" x14ac:dyDescent="0.25">
      <c r="B751517" s="78"/>
      <c r="C751517" s="77"/>
    </row>
    <row r="751518" spans="2:3" x14ac:dyDescent="0.25">
      <c r="B751518" s="78"/>
      <c r="C751518" s="77"/>
    </row>
    <row r="751628" spans="2:3" x14ac:dyDescent="0.25">
      <c r="B751628" s="78"/>
      <c r="C751628" s="77"/>
    </row>
    <row r="751629" spans="2:3" x14ac:dyDescent="0.25">
      <c r="B751629" s="78"/>
      <c r="C751629" s="77"/>
    </row>
    <row r="751630" spans="2:3" x14ac:dyDescent="0.25">
      <c r="B751630" s="78"/>
      <c r="C751630" s="77"/>
    </row>
    <row r="751631" spans="2:3" x14ac:dyDescent="0.25">
      <c r="B751631" s="78"/>
      <c r="C751631" s="77"/>
    </row>
    <row r="751632" spans="2:3" x14ac:dyDescent="0.25">
      <c r="B751632" s="78"/>
      <c r="C751632" s="77"/>
    </row>
    <row r="751633" spans="2:3" x14ac:dyDescent="0.25">
      <c r="B751633" s="78"/>
      <c r="C751633" s="77"/>
    </row>
    <row r="751634" spans="2:3" x14ac:dyDescent="0.25">
      <c r="B751634" s="78"/>
      <c r="C751634" s="77"/>
    </row>
    <row r="751635" spans="2:3" x14ac:dyDescent="0.25">
      <c r="B751635" s="78"/>
      <c r="C751635" s="77"/>
    </row>
    <row r="751636" spans="2:3" x14ac:dyDescent="0.25">
      <c r="B751636" s="78"/>
      <c r="C751636" s="77"/>
    </row>
    <row r="751637" spans="2:3" x14ac:dyDescent="0.25">
      <c r="B751637" s="78"/>
      <c r="C751637" s="77"/>
    </row>
    <row r="751638" spans="2:3" x14ac:dyDescent="0.25">
      <c r="B751638" s="78"/>
      <c r="C751638" s="77"/>
    </row>
    <row r="751639" spans="2:3" x14ac:dyDescent="0.25">
      <c r="B751639" s="78"/>
      <c r="C751639" s="77"/>
    </row>
    <row r="751640" spans="2:3" x14ac:dyDescent="0.25">
      <c r="B751640" s="78"/>
      <c r="C751640" s="77"/>
    </row>
    <row r="751750" spans="2:3" x14ac:dyDescent="0.25">
      <c r="B751750" s="78"/>
      <c r="C751750" s="77"/>
    </row>
    <row r="751751" spans="2:3" x14ac:dyDescent="0.25">
      <c r="B751751" s="78"/>
      <c r="C751751" s="77"/>
    </row>
    <row r="751752" spans="2:3" x14ac:dyDescent="0.25">
      <c r="B751752" s="78"/>
      <c r="C751752" s="77"/>
    </row>
    <row r="751753" spans="2:3" x14ac:dyDescent="0.25">
      <c r="B751753" s="78"/>
      <c r="C751753" s="77"/>
    </row>
    <row r="751754" spans="2:3" x14ac:dyDescent="0.25">
      <c r="B751754" s="78"/>
      <c r="C751754" s="77"/>
    </row>
    <row r="751755" spans="2:3" x14ac:dyDescent="0.25">
      <c r="B751755" s="78"/>
      <c r="C751755" s="77"/>
    </row>
    <row r="751756" spans="2:3" x14ac:dyDescent="0.25">
      <c r="B751756" s="78"/>
      <c r="C751756" s="77"/>
    </row>
    <row r="751757" spans="2:3" x14ac:dyDescent="0.25">
      <c r="B751757" s="78"/>
      <c r="C751757" s="77"/>
    </row>
    <row r="751758" spans="2:3" x14ac:dyDescent="0.25">
      <c r="B751758" s="78"/>
      <c r="C751758" s="77"/>
    </row>
    <row r="751759" spans="2:3" x14ac:dyDescent="0.25">
      <c r="B751759" s="78"/>
      <c r="C751759" s="77"/>
    </row>
    <row r="751760" spans="2:3" x14ac:dyDescent="0.25">
      <c r="B751760" s="78"/>
      <c r="C751760" s="77"/>
    </row>
    <row r="751761" spans="2:3" x14ac:dyDescent="0.25">
      <c r="B751761" s="78"/>
      <c r="C751761" s="77"/>
    </row>
    <row r="751762" spans="2:3" x14ac:dyDescent="0.25">
      <c r="B751762" s="78"/>
      <c r="C751762" s="77"/>
    </row>
    <row r="751872" spans="2:3" x14ac:dyDescent="0.25">
      <c r="B751872" s="78"/>
      <c r="C751872" s="77"/>
    </row>
    <row r="751873" spans="2:3" x14ac:dyDescent="0.25">
      <c r="B751873" s="78"/>
      <c r="C751873" s="77"/>
    </row>
    <row r="751874" spans="2:3" x14ac:dyDescent="0.25">
      <c r="B751874" s="78"/>
      <c r="C751874" s="77"/>
    </row>
    <row r="751875" spans="2:3" x14ac:dyDescent="0.25">
      <c r="B751875" s="78"/>
      <c r="C751875" s="77"/>
    </row>
    <row r="751876" spans="2:3" x14ac:dyDescent="0.25">
      <c r="B751876" s="78"/>
      <c r="C751876" s="77"/>
    </row>
    <row r="751877" spans="2:3" x14ac:dyDescent="0.25">
      <c r="B751877" s="78"/>
      <c r="C751877" s="77"/>
    </row>
    <row r="751878" spans="2:3" x14ac:dyDescent="0.25">
      <c r="B751878" s="78"/>
      <c r="C751878" s="77"/>
    </row>
    <row r="751879" spans="2:3" x14ac:dyDescent="0.25">
      <c r="B751879" s="78"/>
      <c r="C751879" s="77"/>
    </row>
    <row r="751880" spans="2:3" x14ac:dyDescent="0.25">
      <c r="B751880" s="78"/>
      <c r="C751880" s="77"/>
    </row>
    <row r="751881" spans="2:3" x14ac:dyDescent="0.25">
      <c r="B751881" s="78"/>
      <c r="C751881" s="77"/>
    </row>
    <row r="751882" spans="2:3" x14ac:dyDescent="0.25">
      <c r="B751882" s="78"/>
      <c r="C751882" s="77"/>
    </row>
    <row r="751883" spans="2:3" x14ac:dyDescent="0.25">
      <c r="B751883" s="78"/>
      <c r="C751883" s="77"/>
    </row>
    <row r="751884" spans="2:3" x14ac:dyDescent="0.25">
      <c r="B751884" s="78"/>
      <c r="C751884" s="77"/>
    </row>
    <row r="751994" spans="2:3" x14ac:dyDescent="0.25">
      <c r="B751994" s="78"/>
      <c r="C751994" s="77"/>
    </row>
    <row r="751995" spans="2:3" x14ac:dyDescent="0.25">
      <c r="B751995" s="78"/>
      <c r="C751995" s="77"/>
    </row>
    <row r="751996" spans="2:3" x14ac:dyDescent="0.25">
      <c r="B751996" s="78"/>
      <c r="C751996" s="77"/>
    </row>
    <row r="751997" spans="2:3" x14ac:dyDescent="0.25">
      <c r="B751997" s="78"/>
      <c r="C751997" s="77"/>
    </row>
    <row r="751998" spans="2:3" x14ac:dyDescent="0.25">
      <c r="B751998" s="78"/>
      <c r="C751998" s="77"/>
    </row>
    <row r="751999" spans="2:3" x14ac:dyDescent="0.25">
      <c r="B751999" s="78"/>
      <c r="C751999" s="77"/>
    </row>
    <row r="752000" spans="2:3" x14ac:dyDescent="0.25">
      <c r="B752000" s="78"/>
      <c r="C752000" s="77"/>
    </row>
    <row r="752001" spans="2:3" x14ac:dyDescent="0.25">
      <c r="B752001" s="78"/>
      <c r="C752001" s="77"/>
    </row>
    <row r="752002" spans="2:3" x14ac:dyDescent="0.25">
      <c r="B752002" s="78"/>
      <c r="C752002" s="77"/>
    </row>
    <row r="752003" spans="2:3" x14ac:dyDescent="0.25">
      <c r="B752003" s="78"/>
      <c r="C752003" s="77"/>
    </row>
    <row r="752004" spans="2:3" x14ac:dyDescent="0.25">
      <c r="B752004" s="78"/>
      <c r="C752004" s="77"/>
    </row>
    <row r="752005" spans="2:3" x14ac:dyDescent="0.25">
      <c r="B752005" s="78"/>
      <c r="C752005" s="77"/>
    </row>
    <row r="752006" spans="2:3" x14ac:dyDescent="0.25">
      <c r="B752006" s="78"/>
      <c r="C752006" s="77"/>
    </row>
    <row r="752116" spans="2:3" x14ac:dyDescent="0.25">
      <c r="B752116" s="78"/>
      <c r="C752116" s="77"/>
    </row>
    <row r="752117" spans="2:3" x14ac:dyDescent="0.25">
      <c r="B752117" s="78"/>
      <c r="C752117" s="77"/>
    </row>
    <row r="752118" spans="2:3" x14ac:dyDescent="0.25">
      <c r="B752118" s="78"/>
      <c r="C752118" s="77"/>
    </row>
    <row r="752119" spans="2:3" x14ac:dyDescent="0.25">
      <c r="B752119" s="78"/>
      <c r="C752119" s="77"/>
    </row>
    <row r="752120" spans="2:3" x14ac:dyDescent="0.25">
      <c r="B752120" s="78"/>
      <c r="C752120" s="77"/>
    </row>
    <row r="752121" spans="2:3" x14ac:dyDescent="0.25">
      <c r="B752121" s="78"/>
      <c r="C752121" s="77"/>
    </row>
    <row r="752122" spans="2:3" x14ac:dyDescent="0.25">
      <c r="B752122" s="78"/>
      <c r="C752122" s="77"/>
    </row>
    <row r="752123" spans="2:3" x14ac:dyDescent="0.25">
      <c r="B752123" s="78"/>
      <c r="C752123" s="77"/>
    </row>
    <row r="752124" spans="2:3" x14ac:dyDescent="0.25">
      <c r="B752124" s="78"/>
      <c r="C752124" s="77"/>
    </row>
    <row r="752125" spans="2:3" x14ac:dyDescent="0.25">
      <c r="B752125" s="78"/>
      <c r="C752125" s="77"/>
    </row>
    <row r="752126" spans="2:3" x14ac:dyDescent="0.25">
      <c r="B752126" s="78"/>
      <c r="C752126" s="77"/>
    </row>
    <row r="752127" spans="2:3" x14ac:dyDescent="0.25">
      <c r="B752127" s="78"/>
      <c r="C752127" s="77"/>
    </row>
    <row r="752128" spans="2:3" x14ac:dyDescent="0.25">
      <c r="B752128" s="78"/>
      <c r="C752128" s="77"/>
    </row>
    <row r="752238" spans="2:3" x14ac:dyDescent="0.25">
      <c r="B752238" s="78"/>
      <c r="C752238" s="77"/>
    </row>
    <row r="752239" spans="2:3" x14ac:dyDescent="0.25">
      <c r="B752239" s="78"/>
      <c r="C752239" s="77"/>
    </row>
    <row r="752240" spans="2:3" x14ac:dyDescent="0.25">
      <c r="B752240" s="78"/>
      <c r="C752240" s="77"/>
    </row>
    <row r="752241" spans="2:3" x14ac:dyDescent="0.25">
      <c r="B752241" s="78"/>
      <c r="C752241" s="77"/>
    </row>
    <row r="752242" spans="2:3" x14ac:dyDescent="0.25">
      <c r="B752242" s="78"/>
      <c r="C752242" s="77"/>
    </row>
    <row r="752243" spans="2:3" x14ac:dyDescent="0.25">
      <c r="B752243" s="78"/>
      <c r="C752243" s="77"/>
    </row>
    <row r="752244" spans="2:3" x14ac:dyDescent="0.25">
      <c r="B752244" s="78"/>
      <c r="C752244" s="77"/>
    </row>
    <row r="752245" spans="2:3" x14ac:dyDescent="0.25">
      <c r="B752245" s="78"/>
      <c r="C752245" s="77"/>
    </row>
    <row r="752246" spans="2:3" x14ac:dyDescent="0.25">
      <c r="B752246" s="78"/>
      <c r="C752246" s="77"/>
    </row>
    <row r="752247" spans="2:3" x14ac:dyDescent="0.25">
      <c r="B752247" s="78"/>
      <c r="C752247" s="77"/>
    </row>
    <row r="752248" spans="2:3" x14ac:dyDescent="0.25">
      <c r="B752248" s="78"/>
      <c r="C752248" s="77"/>
    </row>
    <row r="752249" spans="2:3" x14ac:dyDescent="0.25">
      <c r="B752249" s="78"/>
      <c r="C752249" s="77"/>
    </row>
    <row r="752250" spans="2:3" x14ac:dyDescent="0.25">
      <c r="B752250" s="78"/>
      <c r="C752250" s="77"/>
    </row>
    <row r="752360" spans="2:3" x14ac:dyDescent="0.25">
      <c r="B752360" s="78"/>
      <c r="C752360" s="77"/>
    </row>
    <row r="752361" spans="2:3" x14ac:dyDescent="0.25">
      <c r="B752361" s="78"/>
      <c r="C752361" s="77"/>
    </row>
    <row r="752362" spans="2:3" x14ac:dyDescent="0.25">
      <c r="B752362" s="78"/>
      <c r="C752362" s="77"/>
    </row>
    <row r="752363" spans="2:3" x14ac:dyDescent="0.25">
      <c r="B752363" s="78"/>
      <c r="C752363" s="77"/>
    </row>
    <row r="752364" spans="2:3" x14ac:dyDescent="0.25">
      <c r="B752364" s="78"/>
      <c r="C752364" s="77"/>
    </row>
    <row r="752365" spans="2:3" x14ac:dyDescent="0.25">
      <c r="B752365" s="78"/>
      <c r="C752365" s="77"/>
    </row>
    <row r="752366" spans="2:3" x14ac:dyDescent="0.25">
      <c r="B752366" s="78"/>
      <c r="C752366" s="77"/>
    </row>
    <row r="752367" spans="2:3" x14ac:dyDescent="0.25">
      <c r="B752367" s="78"/>
      <c r="C752367" s="77"/>
    </row>
    <row r="752368" spans="2:3" x14ac:dyDescent="0.25">
      <c r="B752368" s="78"/>
      <c r="C752368" s="77"/>
    </row>
    <row r="752369" spans="2:3" x14ac:dyDescent="0.25">
      <c r="B752369" s="78"/>
      <c r="C752369" s="77"/>
    </row>
    <row r="752370" spans="2:3" x14ac:dyDescent="0.25">
      <c r="B752370" s="78"/>
      <c r="C752370" s="77"/>
    </row>
    <row r="752371" spans="2:3" x14ac:dyDescent="0.25">
      <c r="B752371" s="78"/>
      <c r="C752371" s="77"/>
    </row>
    <row r="752372" spans="2:3" x14ac:dyDescent="0.25">
      <c r="B752372" s="78"/>
      <c r="C752372" s="77"/>
    </row>
    <row r="752482" spans="2:3" x14ac:dyDescent="0.25">
      <c r="B752482" s="78"/>
      <c r="C752482" s="77"/>
    </row>
    <row r="752483" spans="2:3" x14ac:dyDescent="0.25">
      <c r="B752483" s="78"/>
      <c r="C752483" s="77"/>
    </row>
    <row r="752484" spans="2:3" x14ac:dyDescent="0.25">
      <c r="B752484" s="78"/>
      <c r="C752484" s="77"/>
    </row>
    <row r="752485" spans="2:3" x14ac:dyDescent="0.25">
      <c r="B752485" s="78"/>
      <c r="C752485" s="77"/>
    </row>
    <row r="752486" spans="2:3" x14ac:dyDescent="0.25">
      <c r="B752486" s="78"/>
      <c r="C752486" s="77"/>
    </row>
    <row r="752487" spans="2:3" x14ac:dyDescent="0.25">
      <c r="B752487" s="78"/>
      <c r="C752487" s="77"/>
    </row>
    <row r="752488" spans="2:3" x14ac:dyDescent="0.25">
      <c r="B752488" s="78"/>
      <c r="C752488" s="77"/>
    </row>
    <row r="752489" spans="2:3" x14ac:dyDescent="0.25">
      <c r="B752489" s="78"/>
      <c r="C752489" s="77"/>
    </row>
    <row r="752490" spans="2:3" x14ac:dyDescent="0.25">
      <c r="B752490" s="78"/>
      <c r="C752490" s="77"/>
    </row>
    <row r="752491" spans="2:3" x14ac:dyDescent="0.25">
      <c r="B752491" s="78"/>
      <c r="C752491" s="77"/>
    </row>
    <row r="752492" spans="2:3" x14ac:dyDescent="0.25">
      <c r="B752492" s="78"/>
      <c r="C752492" s="77"/>
    </row>
    <row r="752493" spans="2:3" x14ac:dyDescent="0.25">
      <c r="B752493" s="78"/>
      <c r="C752493" s="77"/>
    </row>
    <row r="752494" spans="2:3" x14ac:dyDescent="0.25">
      <c r="B752494" s="78"/>
      <c r="C752494" s="77"/>
    </row>
    <row r="752604" spans="2:3" x14ac:dyDescent="0.25">
      <c r="B752604" s="78"/>
      <c r="C752604" s="77"/>
    </row>
    <row r="752605" spans="2:3" x14ac:dyDescent="0.25">
      <c r="B752605" s="78"/>
      <c r="C752605" s="77"/>
    </row>
    <row r="752606" spans="2:3" x14ac:dyDescent="0.25">
      <c r="B752606" s="78"/>
      <c r="C752606" s="77"/>
    </row>
    <row r="752607" spans="2:3" x14ac:dyDescent="0.25">
      <c r="B752607" s="78"/>
      <c r="C752607" s="77"/>
    </row>
    <row r="752608" spans="2:3" x14ac:dyDescent="0.25">
      <c r="B752608" s="78"/>
      <c r="C752608" s="77"/>
    </row>
    <row r="752609" spans="2:3" x14ac:dyDescent="0.25">
      <c r="B752609" s="78"/>
      <c r="C752609" s="77"/>
    </row>
    <row r="752610" spans="2:3" x14ac:dyDescent="0.25">
      <c r="B752610" s="78"/>
      <c r="C752610" s="77"/>
    </row>
    <row r="752611" spans="2:3" x14ac:dyDescent="0.25">
      <c r="B752611" s="78"/>
      <c r="C752611" s="77"/>
    </row>
    <row r="752612" spans="2:3" x14ac:dyDescent="0.25">
      <c r="B752612" s="78"/>
      <c r="C752612" s="77"/>
    </row>
    <row r="752613" spans="2:3" x14ac:dyDescent="0.25">
      <c r="B752613" s="78"/>
      <c r="C752613" s="77"/>
    </row>
    <row r="752614" spans="2:3" x14ac:dyDescent="0.25">
      <c r="B752614" s="78"/>
      <c r="C752614" s="77"/>
    </row>
    <row r="752615" spans="2:3" x14ac:dyDescent="0.25">
      <c r="B752615" s="78"/>
      <c r="C752615" s="77"/>
    </row>
    <row r="752616" spans="2:3" x14ac:dyDescent="0.25">
      <c r="B752616" s="78"/>
      <c r="C752616" s="77"/>
    </row>
    <row r="752726" spans="2:3" x14ac:dyDescent="0.25">
      <c r="B752726" s="78"/>
      <c r="C752726" s="77"/>
    </row>
    <row r="752727" spans="2:3" x14ac:dyDescent="0.25">
      <c r="B752727" s="78"/>
      <c r="C752727" s="77"/>
    </row>
    <row r="752728" spans="2:3" x14ac:dyDescent="0.25">
      <c r="B752728" s="78"/>
      <c r="C752728" s="77"/>
    </row>
    <row r="752729" spans="2:3" x14ac:dyDescent="0.25">
      <c r="B752729" s="78"/>
      <c r="C752729" s="77"/>
    </row>
    <row r="752730" spans="2:3" x14ac:dyDescent="0.25">
      <c r="B752730" s="78"/>
      <c r="C752730" s="77"/>
    </row>
    <row r="752731" spans="2:3" x14ac:dyDescent="0.25">
      <c r="B752731" s="78"/>
      <c r="C752731" s="77"/>
    </row>
    <row r="752732" spans="2:3" x14ac:dyDescent="0.25">
      <c r="B752732" s="78"/>
      <c r="C752732" s="77"/>
    </row>
    <row r="752733" spans="2:3" x14ac:dyDescent="0.25">
      <c r="B752733" s="78"/>
      <c r="C752733" s="77"/>
    </row>
    <row r="752734" spans="2:3" x14ac:dyDescent="0.25">
      <c r="B752734" s="78"/>
      <c r="C752734" s="77"/>
    </row>
    <row r="752735" spans="2:3" x14ac:dyDescent="0.25">
      <c r="B752735" s="78"/>
      <c r="C752735" s="77"/>
    </row>
    <row r="752736" spans="2:3" x14ac:dyDescent="0.25">
      <c r="B752736" s="78"/>
      <c r="C752736" s="77"/>
    </row>
    <row r="752737" spans="2:3" x14ac:dyDescent="0.25">
      <c r="B752737" s="78"/>
      <c r="C752737" s="77"/>
    </row>
    <row r="752738" spans="2:3" x14ac:dyDescent="0.25">
      <c r="B752738" s="78"/>
      <c r="C752738" s="77"/>
    </row>
    <row r="752848" spans="2:3" x14ac:dyDescent="0.25">
      <c r="B752848" s="78"/>
      <c r="C752848" s="77"/>
    </row>
    <row r="752849" spans="2:3" x14ac:dyDescent="0.25">
      <c r="B752849" s="78"/>
      <c r="C752849" s="77"/>
    </row>
    <row r="752850" spans="2:3" x14ac:dyDescent="0.25">
      <c r="B752850" s="78"/>
      <c r="C752850" s="77"/>
    </row>
    <row r="752851" spans="2:3" x14ac:dyDescent="0.25">
      <c r="B752851" s="78"/>
      <c r="C752851" s="77"/>
    </row>
    <row r="752852" spans="2:3" x14ac:dyDescent="0.25">
      <c r="B752852" s="78"/>
      <c r="C752852" s="77"/>
    </row>
    <row r="752853" spans="2:3" x14ac:dyDescent="0.25">
      <c r="B752853" s="78"/>
      <c r="C752853" s="77"/>
    </row>
    <row r="752854" spans="2:3" x14ac:dyDescent="0.25">
      <c r="B752854" s="78"/>
      <c r="C752854" s="77"/>
    </row>
    <row r="752855" spans="2:3" x14ac:dyDescent="0.25">
      <c r="B752855" s="78"/>
      <c r="C752855" s="77"/>
    </row>
    <row r="752856" spans="2:3" x14ac:dyDescent="0.25">
      <c r="B752856" s="78"/>
      <c r="C752856" s="77"/>
    </row>
    <row r="752857" spans="2:3" x14ac:dyDescent="0.25">
      <c r="B752857" s="78"/>
      <c r="C752857" s="77"/>
    </row>
    <row r="752858" spans="2:3" x14ac:dyDescent="0.25">
      <c r="B752858" s="78"/>
      <c r="C752858" s="77"/>
    </row>
    <row r="752859" spans="2:3" x14ac:dyDescent="0.25">
      <c r="B752859" s="78"/>
      <c r="C752859" s="77"/>
    </row>
    <row r="752860" spans="2:3" x14ac:dyDescent="0.25">
      <c r="B752860" s="78"/>
      <c r="C752860" s="77"/>
    </row>
    <row r="752970" spans="2:3" x14ac:dyDescent="0.25">
      <c r="B752970" s="78"/>
      <c r="C752970" s="77"/>
    </row>
    <row r="752971" spans="2:3" x14ac:dyDescent="0.25">
      <c r="B752971" s="78"/>
      <c r="C752971" s="77"/>
    </row>
    <row r="752972" spans="2:3" x14ac:dyDescent="0.25">
      <c r="B752972" s="78"/>
      <c r="C752972" s="77"/>
    </row>
    <row r="752973" spans="2:3" x14ac:dyDescent="0.25">
      <c r="B752973" s="78"/>
      <c r="C752973" s="77"/>
    </row>
    <row r="752974" spans="2:3" x14ac:dyDescent="0.25">
      <c r="B752974" s="78"/>
      <c r="C752974" s="77"/>
    </row>
    <row r="752975" spans="2:3" x14ac:dyDescent="0.25">
      <c r="B752975" s="78"/>
      <c r="C752975" s="77"/>
    </row>
    <row r="752976" spans="2:3" x14ac:dyDescent="0.25">
      <c r="B752976" s="78"/>
      <c r="C752976" s="77"/>
    </row>
    <row r="752977" spans="2:3" x14ac:dyDescent="0.25">
      <c r="B752977" s="78"/>
      <c r="C752977" s="77"/>
    </row>
    <row r="752978" spans="2:3" x14ac:dyDescent="0.25">
      <c r="B752978" s="78"/>
      <c r="C752978" s="77"/>
    </row>
    <row r="752979" spans="2:3" x14ac:dyDescent="0.25">
      <c r="B752979" s="78"/>
      <c r="C752979" s="77"/>
    </row>
    <row r="752980" spans="2:3" x14ac:dyDescent="0.25">
      <c r="B752980" s="78"/>
      <c r="C752980" s="77"/>
    </row>
    <row r="752981" spans="2:3" x14ac:dyDescent="0.25">
      <c r="B752981" s="78"/>
      <c r="C752981" s="77"/>
    </row>
    <row r="752982" spans="2:3" x14ac:dyDescent="0.25">
      <c r="B752982" s="78"/>
      <c r="C752982" s="77"/>
    </row>
    <row r="753092" spans="2:3" x14ac:dyDescent="0.25">
      <c r="B753092" s="78"/>
      <c r="C753092" s="77"/>
    </row>
    <row r="753093" spans="2:3" x14ac:dyDescent="0.25">
      <c r="B753093" s="78"/>
      <c r="C753093" s="77"/>
    </row>
    <row r="753094" spans="2:3" x14ac:dyDescent="0.25">
      <c r="B753094" s="78"/>
      <c r="C753094" s="77"/>
    </row>
    <row r="753095" spans="2:3" x14ac:dyDescent="0.25">
      <c r="B753095" s="78"/>
      <c r="C753095" s="77"/>
    </row>
    <row r="753096" spans="2:3" x14ac:dyDescent="0.25">
      <c r="B753096" s="78"/>
      <c r="C753096" s="77"/>
    </row>
    <row r="753097" spans="2:3" x14ac:dyDescent="0.25">
      <c r="B753097" s="78"/>
      <c r="C753097" s="77"/>
    </row>
    <row r="753098" spans="2:3" x14ac:dyDescent="0.25">
      <c r="B753098" s="78"/>
      <c r="C753098" s="77"/>
    </row>
    <row r="753099" spans="2:3" x14ac:dyDescent="0.25">
      <c r="B753099" s="78"/>
      <c r="C753099" s="77"/>
    </row>
    <row r="753100" spans="2:3" x14ac:dyDescent="0.25">
      <c r="B753100" s="78"/>
      <c r="C753100" s="77"/>
    </row>
    <row r="753101" spans="2:3" x14ac:dyDescent="0.25">
      <c r="B753101" s="78"/>
      <c r="C753101" s="77"/>
    </row>
    <row r="753102" spans="2:3" x14ac:dyDescent="0.25">
      <c r="B753102" s="78"/>
      <c r="C753102" s="77"/>
    </row>
    <row r="753103" spans="2:3" x14ac:dyDescent="0.25">
      <c r="B753103" s="78"/>
      <c r="C753103" s="77"/>
    </row>
    <row r="753104" spans="2:3" x14ac:dyDescent="0.25">
      <c r="B753104" s="78"/>
      <c r="C753104" s="77"/>
    </row>
    <row r="753214" spans="2:3" x14ac:dyDescent="0.25">
      <c r="B753214" s="78"/>
      <c r="C753214" s="77"/>
    </row>
    <row r="753215" spans="2:3" x14ac:dyDescent="0.25">
      <c r="B753215" s="78"/>
      <c r="C753215" s="77"/>
    </row>
    <row r="753216" spans="2:3" x14ac:dyDescent="0.25">
      <c r="B753216" s="78"/>
      <c r="C753216" s="77"/>
    </row>
    <row r="753217" spans="2:3" x14ac:dyDescent="0.25">
      <c r="B753217" s="78"/>
      <c r="C753217" s="77"/>
    </row>
    <row r="753218" spans="2:3" x14ac:dyDescent="0.25">
      <c r="B753218" s="78"/>
      <c r="C753218" s="77"/>
    </row>
    <row r="753219" spans="2:3" x14ac:dyDescent="0.25">
      <c r="B753219" s="78"/>
      <c r="C753219" s="77"/>
    </row>
    <row r="753220" spans="2:3" x14ac:dyDescent="0.25">
      <c r="B753220" s="78"/>
      <c r="C753220" s="77"/>
    </row>
    <row r="753221" spans="2:3" x14ac:dyDescent="0.25">
      <c r="B753221" s="78"/>
      <c r="C753221" s="77"/>
    </row>
    <row r="753222" spans="2:3" x14ac:dyDescent="0.25">
      <c r="B753222" s="78"/>
      <c r="C753222" s="77"/>
    </row>
    <row r="753223" spans="2:3" x14ac:dyDescent="0.25">
      <c r="B753223" s="78"/>
      <c r="C753223" s="77"/>
    </row>
    <row r="753224" spans="2:3" x14ac:dyDescent="0.25">
      <c r="B753224" s="78"/>
      <c r="C753224" s="77"/>
    </row>
    <row r="753225" spans="2:3" x14ac:dyDescent="0.25">
      <c r="B753225" s="78"/>
      <c r="C753225" s="77"/>
    </row>
    <row r="753226" spans="2:3" x14ac:dyDescent="0.25">
      <c r="B753226" s="78"/>
      <c r="C753226" s="77"/>
    </row>
    <row r="753336" spans="2:3" x14ac:dyDescent="0.25">
      <c r="B753336" s="78"/>
      <c r="C753336" s="77"/>
    </row>
    <row r="753337" spans="2:3" x14ac:dyDescent="0.25">
      <c r="B753337" s="78"/>
      <c r="C753337" s="77"/>
    </row>
    <row r="753338" spans="2:3" x14ac:dyDescent="0.25">
      <c r="B753338" s="78"/>
      <c r="C753338" s="77"/>
    </row>
    <row r="753339" spans="2:3" x14ac:dyDescent="0.25">
      <c r="B753339" s="78"/>
      <c r="C753339" s="77"/>
    </row>
    <row r="753340" spans="2:3" x14ac:dyDescent="0.25">
      <c r="B753340" s="78"/>
      <c r="C753340" s="77"/>
    </row>
    <row r="753341" spans="2:3" x14ac:dyDescent="0.25">
      <c r="B753341" s="78"/>
      <c r="C753341" s="77"/>
    </row>
    <row r="753342" spans="2:3" x14ac:dyDescent="0.25">
      <c r="B753342" s="78"/>
      <c r="C753342" s="77"/>
    </row>
    <row r="753343" spans="2:3" x14ac:dyDescent="0.25">
      <c r="B753343" s="78"/>
      <c r="C753343" s="77"/>
    </row>
    <row r="753344" spans="2:3" x14ac:dyDescent="0.25">
      <c r="B753344" s="78"/>
      <c r="C753344" s="77"/>
    </row>
    <row r="753345" spans="2:3" x14ac:dyDescent="0.25">
      <c r="B753345" s="78"/>
      <c r="C753345" s="77"/>
    </row>
    <row r="753346" spans="2:3" x14ac:dyDescent="0.25">
      <c r="B753346" s="78"/>
      <c r="C753346" s="77"/>
    </row>
    <row r="753347" spans="2:3" x14ac:dyDescent="0.25">
      <c r="B753347" s="78"/>
      <c r="C753347" s="77"/>
    </row>
    <row r="753348" spans="2:3" x14ac:dyDescent="0.25">
      <c r="B753348" s="78"/>
      <c r="C753348" s="77"/>
    </row>
    <row r="753458" spans="2:3" x14ac:dyDescent="0.25">
      <c r="B753458" s="78"/>
      <c r="C753458" s="77"/>
    </row>
    <row r="753459" spans="2:3" x14ac:dyDescent="0.25">
      <c r="B753459" s="78"/>
      <c r="C753459" s="77"/>
    </row>
    <row r="753460" spans="2:3" x14ac:dyDescent="0.25">
      <c r="B753460" s="78"/>
      <c r="C753460" s="77"/>
    </row>
    <row r="753461" spans="2:3" x14ac:dyDescent="0.25">
      <c r="B753461" s="78"/>
      <c r="C753461" s="77"/>
    </row>
    <row r="753462" spans="2:3" x14ac:dyDescent="0.25">
      <c r="B753462" s="78"/>
      <c r="C753462" s="77"/>
    </row>
    <row r="753463" spans="2:3" x14ac:dyDescent="0.25">
      <c r="B753463" s="78"/>
      <c r="C753463" s="77"/>
    </row>
    <row r="753464" spans="2:3" x14ac:dyDescent="0.25">
      <c r="B753464" s="78"/>
      <c r="C753464" s="77"/>
    </row>
    <row r="753465" spans="2:3" x14ac:dyDescent="0.25">
      <c r="B753465" s="78"/>
      <c r="C753465" s="77"/>
    </row>
    <row r="753466" spans="2:3" x14ac:dyDescent="0.25">
      <c r="B753466" s="78"/>
      <c r="C753466" s="77"/>
    </row>
    <row r="753467" spans="2:3" x14ac:dyDescent="0.25">
      <c r="B753467" s="78"/>
      <c r="C753467" s="77"/>
    </row>
    <row r="753468" spans="2:3" x14ac:dyDescent="0.25">
      <c r="B753468" s="78"/>
      <c r="C753468" s="77"/>
    </row>
    <row r="753469" spans="2:3" x14ac:dyDescent="0.25">
      <c r="B753469" s="78"/>
      <c r="C753469" s="77"/>
    </row>
    <row r="753470" spans="2:3" x14ac:dyDescent="0.25">
      <c r="B753470" s="78"/>
      <c r="C753470" s="77"/>
    </row>
    <row r="753580" spans="2:3" x14ac:dyDescent="0.25">
      <c r="B753580" s="78"/>
      <c r="C753580" s="77"/>
    </row>
    <row r="753581" spans="2:3" x14ac:dyDescent="0.25">
      <c r="B753581" s="78"/>
      <c r="C753581" s="77"/>
    </row>
    <row r="753582" spans="2:3" x14ac:dyDescent="0.25">
      <c r="B753582" s="78"/>
      <c r="C753582" s="77"/>
    </row>
    <row r="753583" spans="2:3" x14ac:dyDescent="0.25">
      <c r="B753583" s="78"/>
      <c r="C753583" s="77"/>
    </row>
    <row r="753584" spans="2:3" x14ac:dyDescent="0.25">
      <c r="B753584" s="78"/>
      <c r="C753584" s="77"/>
    </row>
    <row r="753585" spans="2:3" x14ac:dyDescent="0.25">
      <c r="B753585" s="78"/>
      <c r="C753585" s="77"/>
    </row>
    <row r="753586" spans="2:3" x14ac:dyDescent="0.25">
      <c r="B753586" s="78"/>
      <c r="C753586" s="77"/>
    </row>
    <row r="753587" spans="2:3" x14ac:dyDescent="0.25">
      <c r="B753587" s="78"/>
      <c r="C753587" s="77"/>
    </row>
    <row r="753588" spans="2:3" x14ac:dyDescent="0.25">
      <c r="B753588" s="78"/>
      <c r="C753588" s="77"/>
    </row>
    <row r="753589" spans="2:3" x14ac:dyDescent="0.25">
      <c r="B753589" s="78"/>
      <c r="C753589" s="77"/>
    </row>
    <row r="753590" spans="2:3" x14ac:dyDescent="0.25">
      <c r="B753590" s="78"/>
      <c r="C753590" s="77"/>
    </row>
    <row r="753591" spans="2:3" x14ac:dyDescent="0.25">
      <c r="B753591" s="78"/>
      <c r="C753591" s="77"/>
    </row>
    <row r="753592" spans="2:3" x14ac:dyDescent="0.25">
      <c r="B753592" s="78"/>
      <c r="C753592" s="77"/>
    </row>
    <row r="753702" spans="2:3" x14ac:dyDescent="0.25">
      <c r="B753702" s="78"/>
      <c r="C753702" s="77"/>
    </row>
    <row r="753703" spans="2:3" x14ac:dyDescent="0.25">
      <c r="B753703" s="78"/>
      <c r="C753703" s="77"/>
    </row>
    <row r="753704" spans="2:3" x14ac:dyDescent="0.25">
      <c r="B753704" s="78"/>
      <c r="C753704" s="77"/>
    </row>
    <row r="753705" spans="2:3" x14ac:dyDescent="0.25">
      <c r="B753705" s="78"/>
      <c r="C753705" s="77"/>
    </row>
    <row r="753706" spans="2:3" x14ac:dyDescent="0.25">
      <c r="B753706" s="78"/>
      <c r="C753706" s="77"/>
    </row>
    <row r="753707" spans="2:3" x14ac:dyDescent="0.25">
      <c r="B753707" s="78"/>
      <c r="C753707" s="77"/>
    </row>
    <row r="753708" spans="2:3" x14ac:dyDescent="0.25">
      <c r="B753708" s="78"/>
      <c r="C753708" s="77"/>
    </row>
    <row r="753709" spans="2:3" x14ac:dyDescent="0.25">
      <c r="B753709" s="78"/>
      <c r="C753709" s="77"/>
    </row>
    <row r="753710" spans="2:3" x14ac:dyDescent="0.25">
      <c r="B753710" s="78"/>
      <c r="C753710" s="77"/>
    </row>
    <row r="753711" spans="2:3" x14ac:dyDescent="0.25">
      <c r="B753711" s="78"/>
      <c r="C753711" s="77"/>
    </row>
    <row r="753712" spans="2:3" x14ac:dyDescent="0.25">
      <c r="B753712" s="78"/>
      <c r="C753712" s="77"/>
    </row>
    <row r="753713" spans="2:3" x14ac:dyDescent="0.25">
      <c r="B753713" s="78"/>
      <c r="C753713" s="77"/>
    </row>
    <row r="753714" spans="2:3" x14ac:dyDescent="0.25">
      <c r="B753714" s="78"/>
      <c r="C753714" s="77"/>
    </row>
    <row r="753824" spans="2:3" x14ac:dyDescent="0.25">
      <c r="B753824" s="78"/>
      <c r="C753824" s="77"/>
    </row>
    <row r="753825" spans="2:3" x14ac:dyDescent="0.25">
      <c r="B753825" s="78"/>
      <c r="C753825" s="77"/>
    </row>
    <row r="753826" spans="2:3" x14ac:dyDescent="0.25">
      <c r="B753826" s="78"/>
      <c r="C753826" s="77"/>
    </row>
    <row r="753827" spans="2:3" x14ac:dyDescent="0.25">
      <c r="B753827" s="78"/>
      <c r="C753827" s="77"/>
    </row>
    <row r="753828" spans="2:3" x14ac:dyDescent="0.25">
      <c r="B753828" s="78"/>
      <c r="C753828" s="77"/>
    </row>
    <row r="753829" spans="2:3" x14ac:dyDescent="0.25">
      <c r="B753829" s="78"/>
      <c r="C753829" s="77"/>
    </row>
    <row r="753830" spans="2:3" x14ac:dyDescent="0.25">
      <c r="B753830" s="78"/>
      <c r="C753830" s="77"/>
    </row>
    <row r="753831" spans="2:3" x14ac:dyDescent="0.25">
      <c r="B753831" s="78"/>
      <c r="C753831" s="77"/>
    </row>
    <row r="753832" spans="2:3" x14ac:dyDescent="0.25">
      <c r="B753832" s="78"/>
      <c r="C753832" s="77"/>
    </row>
    <row r="753833" spans="2:3" x14ac:dyDescent="0.25">
      <c r="B753833" s="78"/>
      <c r="C753833" s="77"/>
    </row>
    <row r="753834" spans="2:3" x14ac:dyDescent="0.25">
      <c r="B753834" s="78"/>
      <c r="C753834" s="77"/>
    </row>
    <row r="753835" spans="2:3" x14ac:dyDescent="0.25">
      <c r="B753835" s="78"/>
      <c r="C753835" s="77"/>
    </row>
    <row r="753836" spans="2:3" x14ac:dyDescent="0.25">
      <c r="B753836" s="78"/>
      <c r="C753836" s="77"/>
    </row>
    <row r="753946" spans="2:3" x14ac:dyDescent="0.25">
      <c r="B753946" s="78"/>
      <c r="C753946" s="77"/>
    </row>
    <row r="753947" spans="2:3" x14ac:dyDescent="0.25">
      <c r="B753947" s="78"/>
      <c r="C753947" s="77"/>
    </row>
    <row r="753948" spans="2:3" x14ac:dyDescent="0.25">
      <c r="B753948" s="78"/>
      <c r="C753948" s="77"/>
    </row>
    <row r="753949" spans="2:3" x14ac:dyDescent="0.25">
      <c r="B753949" s="78"/>
      <c r="C753949" s="77"/>
    </row>
    <row r="753950" spans="2:3" x14ac:dyDescent="0.25">
      <c r="B753950" s="78"/>
      <c r="C753950" s="77"/>
    </row>
    <row r="753951" spans="2:3" x14ac:dyDescent="0.25">
      <c r="B753951" s="78"/>
      <c r="C753951" s="77"/>
    </row>
    <row r="753952" spans="2:3" x14ac:dyDescent="0.25">
      <c r="B753952" s="78"/>
      <c r="C753952" s="77"/>
    </row>
    <row r="753953" spans="2:3" x14ac:dyDescent="0.25">
      <c r="B753953" s="78"/>
      <c r="C753953" s="77"/>
    </row>
    <row r="753954" spans="2:3" x14ac:dyDescent="0.25">
      <c r="B753954" s="78"/>
      <c r="C753954" s="77"/>
    </row>
    <row r="753955" spans="2:3" x14ac:dyDescent="0.25">
      <c r="B753955" s="78"/>
      <c r="C753955" s="77"/>
    </row>
    <row r="753956" spans="2:3" x14ac:dyDescent="0.25">
      <c r="B753956" s="78"/>
      <c r="C753956" s="77"/>
    </row>
    <row r="753957" spans="2:3" x14ac:dyDescent="0.25">
      <c r="B753957" s="78"/>
      <c r="C753957" s="77"/>
    </row>
    <row r="753958" spans="2:3" x14ac:dyDescent="0.25">
      <c r="B753958" s="78"/>
      <c r="C753958" s="77"/>
    </row>
    <row r="754068" spans="2:3" x14ac:dyDescent="0.25">
      <c r="B754068" s="78"/>
      <c r="C754068" s="77"/>
    </row>
    <row r="754069" spans="2:3" x14ac:dyDescent="0.25">
      <c r="B754069" s="78"/>
      <c r="C754069" s="77"/>
    </row>
    <row r="754070" spans="2:3" x14ac:dyDescent="0.25">
      <c r="B754070" s="78"/>
      <c r="C754070" s="77"/>
    </row>
    <row r="754071" spans="2:3" x14ac:dyDescent="0.25">
      <c r="B754071" s="78"/>
      <c r="C754071" s="77"/>
    </row>
    <row r="754072" spans="2:3" x14ac:dyDescent="0.25">
      <c r="B754072" s="78"/>
      <c r="C754072" s="77"/>
    </row>
    <row r="754073" spans="2:3" x14ac:dyDescent="0.25">
      <c r="B754073" s="78"/>
      <c r="C754073" s="77"/>
    </row>
    <row r="754074" spans="2:3" x14ac:dyDescent="0.25">
      <c r="B754074" s="78"/>
      <c r="C754074" s="77"/>
    </row>
    <row r="754075" spans="2:3" x14ac:dyDescent="0.25">
      <c r="B754075" s="78"/>
      <c r="C754075" s="77"/>
    </row>
    <row r="754076" spans="2:3" x14ac:dyDescent="0.25">
      <c r="B754076" s="78"/>
      <c r="C754076" s="77"/>
    </row>
    <row r="754077" spans="2:3" x14ac:dyDescent="0.25">
      <c r="B754077" s="78"/>
      <c r="C754077" s="77"/>
    </row>
    <row r="754078" spans="2:3" x14ac:dyDescent="0.25">
      <c r="B754078" s="78"/>
      <c r="C754078" s="77"/>
    </row>
    <row r="754079" spans="2:3" x14ac:dyDescent="0.25">
      <c r="B754079" s="78"/>
      <c r="C754079" s="77"/>
    </row>
    <row r="754080" spans="2:3" x14ac:dyDescent="0.25">
      <c r="B754080" s="78"/>
      <c r="C754080" s="77"/>
    </row>
    <row r="754190" spans="2:3" x14ac:dyDescent="0.25">
      <c r="B754190" s="78"/>
      <c r="C754190" s="77"/>
    </row>
    <row r="754191" spans="2:3" x14ac:dyDescent="0.25">
      <c r="B754191" s="78"/>
      <c r="C754191" s="77"/>
    </row>
    <row r="754192" spans="2:3" x14ac:dyDescent="0.25">
      <c r="B754192" s="78"/>
      <c r="C754192" s="77"/>
    </row>
    <row r="754193" spans="2:3" x14ac:dyDescent="0.25">
      <c r="B754193" s="78"/>
      <c r="C754193" s="77"/>
    </row>
    <row r="754194" spans="2:3" x14ac:dyDescent="0.25">
      <c r="B754194" s="78"/>
      <c r="C754194" s="77"/>
    </row>
    <row r="754195" spans="2:3" x14ac:dyDescent="0.25">
      <c r="B754195" s="78"/>
      <c r="C754195" s="77"/>
    </row>
    <row r="754196" spans="2:3" x14ac:dyDescent="0.25">
      <c r="B754196" s="78"/>
      <c r="C754196" s="77"/>
    </row>
    <row r="754197" spans="2:3" x14ac:dyDescent="0.25">
      <c r="B754197" s="78"/>
      <c r="C754197" s="77"/>
    </row>
    <row r="754198" spans="2:3" x14ac:dyDescent="0.25">
      <c r="B754198" s="78"/>
      <c r="C754198" s="77"/>
    </row>
    <row r="754199" spans="2:3" x14ac:dyDescent="0.25">
      <c r="B754199" s="78"/>
      <c r="C754199" s="77"/>
    </row>
    <row r="754200" spans="2:3" x14ac:dyDescent="0.25">
      <c r="B754200" s="78"/>
      <c r="C754200" s="77"/>
    </row>
    <row r="754201" spans="2:3" x14ac:dyDescent="0.25">
      <c r="B754201" s="78"/>
      <c r="C754201" s="77"/>
    </row>
    <row r="754202" spans="2:3" x14ac:dyDescent="0.25">
      <c r="B754202" s="78"/>
      <c r="C754202" s="77"/>
    </row>
    <row r="754312" spans="2:3" x14ac:dyDescent="0.25">
      <c r="B754312" s="78"/>
      <c r="C754312" s="77"/>
    </row>
    <row r="754313" spans="2:3" x14ac:dyDescent="0.25">
      <c r="B754313" s="78"/>
      <c r="C754313" s="77"/>
    </row>
    <row r="754314" spans="2:3" x14ac:dyDescent="0.25">
      <c r="B754314" s="78"/>
      <c r="C754314" s="77"/>
    </row>
    <row r="754315" spans="2:3" x14ac:dyDescent="0.25">
      <c r="B754315" s="78"/>
      <c r="C754315" s="77"/>
    </row>
    <row r="754316" spans="2:3" x14ac:dyDescent="0.25">
      <c r="B754316" s="78"/>
      <c r="C754316" s="77"/>
    </row>
    <row r="754317" spans="2:3" x14ac:dyDescent="0.25">
      <c r="B754317" s="78"/>
      <c r="C754317" s="77"/>
    </row>
    <row r="754318" spans="2:3" x14ac:dyDescent="0.25">
      <c r="B754318" s="78"/>
      <c r="C754318" s="77"/>
    </row>
    <row r="754319" spans="2:3" x14ac:dyDescent="0.25">
      <c r="B754319" s="78"/>
      <c r="C754319" s="77"/>
    </row>
    <row r="754320" spans="2:3" x14ac:dyDescent="0.25">
      <c r="B754320" s="78"/>
      <c r="C754320" s="77"/>
    </row>
    <row r="754321" spans="2:3" x14ac:dyDescent="0.25">
      <c r="B754321" s="78"/>
      <c r="C754321" s="77"/>
    </row>
    <row r="754322" spans="2:3" x14ac:dyDescent="0.25">
      <c r="B754322" s="78"/>
      <c r="C754322" s="77"/>
    </row>
    <row r="754323" spans="2:3" x14ac:dyDescent="0.25">
      <c r="B754323" s="78"/>
      <c r="C754323" s="77"/>
    </row>
    <row r="754324" spans="2:3" x14ac:dyDescent="0.25">
      <c r="B754324" s="78"/>
      <c r="C754324" s="77"/>
    </row>
    <row r="754434" spans="2:3" x14ac:dyDescent="0.25">
      <c r="B754434" s="78"/>
      <c r="C754434" s="77"/>
    </row>
    <row r="754435" spans="2:3" x14ac:dyDescent="0.25">
      <c r="B754435" s="78"/>
      <c r="C754435" s="77"/>
    </row>
    <row r="754436" spans="2:3" x14ac:dyDescent="0.25">
      <c r="B754436" s="78"/>
      <c r="C754436" s="77"/>
    </row>
    <row r="754437" spans="2:3" x14ac:dyDescent="0.25">
      <c r="B754437" s="78"/>
      <c r="C754437" s="77"/>
    </row>
    <row r="754438" spans="2:3" x14ac:dyDescent="0.25">
      <c r="B754438" s="78"/>
      <c r="C754438" s="77"/>
    </row>
    <row r="754439" spans="2:3" x14ac:dyDescent="0.25">
      <c r="B754439" s="78"/>
      <c r="C754439" s="77"/>
    </row>
    <row r="754440" spans="2:3" x14ac:dyDescent="0.25">
      <c r="B754440" s="78"/>
      <c r="C754440" s="77"/>
    </row>
    <row r="754441" spans="2:3" x14ac:dyDescent="0.25">
      <c r="B754441" s="78"/>
      <c r="C754441" s="77"/>
    </row>
    <row r="754442" spans="2:3" x14ac:dyDescent="0.25">
      <c r="B754442" s="78"/>
      <c r="C754442" s="77"/>
    </row>
    <row r="754443" spans="2:3" x14ac:dyDescent="0.25">
      <c r="B754443" s="78"/>
      <c r="C754443" s="77"/>
    </row>
    <row r="754444" spans="2:3" x14ac:dyDescent="0.25">
      <c r="B754444" s="78"/>
      <c r="C754444" s="77"/>
    </row>
    <row r="754445" spans="2:3" x14ac:dyDescent="0.25">
      <c r="B754445" s="78"/>
      <c r="C754445" s="77"/>
    </row>
    <row r="754446" spans="2:3" x14ac:dyDescent="0.25">
      <c r="B754446" s="78"/>
      <c r="C754446" s="77"/>
    </row>
    <row r="754556" spans="2:3" x14ac:dyDescent="0.25">
      <c r="B754556" s="78"/>
      <c r="C754556" s="77"/>
    </row>
    <row r="754557" spans="2:3" x14ac:dyDescent="0.25">
      <c r="B754557" s="78"/>
      <c r="C754557" s="77"/>
    </row>
    <row r="754558" spans="2:3" x14ac:dyDescent="0.25">
      <c r="B754558" s="78"/>
      <c r="C754558" s="77"/>
    </row>
    <row r="754559" spans="2:3" x14ac:dyDescent="0.25">
      <c r="B754559" s="78"/>
      <c r="C754559" s="77"/>
    </row>
    <row r="754560" spans="2:3" x14ac:dyDescent="0.25">
      <c r="B754560" s="78"/>
      <c r="C754560" s="77"/>
    </row>
    <row r="754561" spans="2:3" x14ac:dyDescent="0.25">
      <c r="B754561" s="78"/>
      <c r="C754561" s="77"/>
    </row>
    <row r="754562" spans="2:3" x14ac:dyDescent="0.25">
      <c r="B754562" s="78"/>
      <c r="C754562" s="77"/>
    </row>
    <row r="754563" spans="2:3" x14ac:dyDescent="0.25">
      <c r="B754563" s="78"/>
      <c r="C754563" s="77"/>
    </row>
    <row r="754564" spans="2:3" x14ac:dyDescent="0.25">
      <c r="B754564" s="78"/>
      <c r="C754564" s="77"/>
    </row>
    <row r="754565" spans="2:3" x14ac:dyDescent="0.25">
      <c r="B754565" s="78"/>
      <c r="C754565" s="77"/>
    </row>
    <row r="754566" spans="2:3" x14ac:dyDescent="0.25">
      <c r="B754566" s="78"/>
      <c r="C754566" s="77"/>
    </row>
    <row r="754567" spans="2:3" x14ac:dyDescent="0.25">
      <c r="B754567" s="78"/>
      <c r="C754567" s="77"/>
    </row>
    <row r="754568" spans="2:3" x14ac:dyDescent="0.25">
      <c r="B754568" s="78"/>
      <c r="C754568" s="77"/>
    </row>
    <row r="754678" spans="2:3" x14ac:dyDescent="0.25">
      <c r="B754678" s="78"/>
      <c r="C754678" s="77"/>
    </row>
    <row r="754679" spans="2:3" x14ac:dyDescent="0.25">
      <c r="B754679" s="78"/>
      <c r="C754679" s="77"/>
    </row>
    <row r="754680" spans="2:3" x14ac:dyDescent="0.25">
      <c r="B754680" s="78"/>
      <c r="C754680" s="77"/>
    </row>
    <row r="754681" spans="2:3" x14ac:dyDescent="0.25">
      <c r="B754681" s="78"/>
      <c r="C754681" s="77"/>
    </row>
    <row r="754682" spans="2:3" x14ac:dyDescent="0.25">
      <c r="B754682" s="78"/>
      <c r="C754682" s="77"/>
    </row>
    <row r="754683" spans="2:3" x14ac:dyDescent="0.25">
      <c r="B754683" s="78"/>
      <c r="C754683" s="77"/>
    </row>
    <row r="754684" spans="2:3" x14ac:dyDescent="0.25">
      <c r="B754684" s="78"/>
      <c r="C754684" s="77"/>
    </row>
    <row r="754685" spans="2:3" x14ac:dyDescent="0.25">
      <c r="B754685" s="78"/>
      <c r="C754685" s="77"/>
    </row>
    <row r="754686" spans="2:3" x14ac:dyDescent="0.25">
      <c r="B754686" s="78"/>
      <c r="C754686" s="77"/>
    </row>
    <row r="754687" spans="2:3" x14ac:dyDescent="0.25">
      <c r="B754687" s="78"/>
      <c r="C754687" s="77"/>
    </row>
    <row r="754688" spans="2:3" x14ac:dyDescent="0.25">
      <c r="B754688" s="78"/>
      <c r="C754688" s="77"/>
    </row>
    <row r="754689" spans="2:3" x14ac:dyDescent="0.25">
      <c r="B754689" s="78"/>
      <c r="C754689" s="77"/>
    </row>
    <row r="754690" spans="2:3" x14ac:dyDescent="0.25">
      <c r="B754690" s="78"/>
      <c r="C754690" s="77"/>
    </row>
    <row r="754800" spans="2:3" x14ac:dyDescent="0.25">
      <c r="B754800" s="78"/>
      <c r="C754800" s="77"/>
    </row>
    <row r="754801" spans="2:3" x14ac:dyDescent="0.25">
      <c r="B754801" s="78"/>
      <c r="C754801" s="77"/>
    </row>
    <row r="754802" spans="2:3" x14ac:dyDescent="0.25">
      <c r="B754802" s="78"/>
      <c r="C754802" s="77"/>
    </row>
    <row r="754803" spans="2:3" x14ac:dyDescent="0.25">
      <c r="B754803" s="78"/>
      <c r="C754803" s="77"/>
    </row>
    <row r="754804" spans="2:3" x14ac:dyDescent="0.25">
      <c r="B754804" s="78"/>
      <c r="C754804" s="77"/>
    </row>
    <row r="754805" spans="2:3" x14ac:dyDescent="0.25">
      <c r="B754805" s="78"/>
      <c r="C754805" s="77"/>
    </row>
    <row r="754806" spans="2:3" x14ac:dyDescent="0.25">
      <c r="B754806" s="78"/>
      <c r="C754806" s="77"/>
    </row>
    <row r="754807" spans="2:3" x14ac:dyDescent="0.25">
      <c r="B754807" s="78"/>
      <c r="C754807" s="77"/>
    </row>
    <row r="754808" spans="2:3" x14ac:dyDescent="0.25">
      <c r="B754808" s="78"/>
      <c r="C754808" s="77"/>
    </row>
    <row r="754809" spans="2:3" x14ac:dyDescent="0.25">
      <c r="B754809" s="78"/>
      <c r="C754809" s="77"/>
    </row>
    <row r="754810" spans="2:3" x14ac:dyDescent="0.25">
      <c r="B754810" s="78"/>
      <c r="C754810" s="77"/>
    </row>
    <row r="754811" spans="2:3" x14ac:dyDescent="0.25">
      <c r="B754811" s="78"/>
      <c r="C754811" s="77"/>
    </row>
    <row r="754812" spans="2:3" x14ac:dyDescent="0.25">
      <c r="B754812" s="78"/>
      <c r="C754812" s="77"/>
    </row>
    <row r="754922" spans="2:3" x14ac:dyDescent="0.25">
      <c r="B754922" s="78"/>
      <c r="C754922" s="77"/>
    </row>
    <row r="754923" spans="2:3" x14ac:dyDescent="0.25">
      <c r="B754923" s="78"/>
      <c r="C754923" s="77"/>
    </row>
    <row r="754924" spans="2:3" x14ac:dyDescent="0.25">
      <c r="B754924" s="78"/>
      <c r="C754924" s="77"/>
    </row>
    <row r="754925" spans="2:3" x14ac:dyDescent="0.25">
      <c r="B754925" s="78"/>
      <c r="C754925" s="77"/>
    </row>
    <row r="754926" spans="2:3" x14ac:dyDescent="0.25">
      <c r="B754926" s="78"/>
      <c r="C754926" s="77"/>
    </row>
    <row r="754927" spans="2:3" x14ac:dyDescent="0.25">
      <c r="B754927" s="78"/>
      <c r="C754927" s="77"/>
    </row>
    <row r="754928" spans="2:3" x14ac:dyDescent="0.25">
      <c r="B754928" s="78"/>
      <c r="C754928" s="77"/>
    </row>
    <row r="754929" spans="2:3" x14ac:dyDescent="0.25">
      <c r="B754929" s="78"/>
      <c r="C754929" s="77"/>
    </row>
    <row r="754930" spans="2:3" x14ac:dyDescent="0.25">
      <c r="B754930" s="78"/>
      <c r="C754930" s="77"/>
    </row>
    <row r="754931" spans="2:3" x14ac:dyDescent="0.25">
      <c r="B754931" s="78"/>
      <c r="C754931" s="77"/>
    </row>
    <row r="754932" spans="2:3" x14ac:dyDescent="0.25">
      <c r="B754932" s="78"/>
      <c r="C754932" s="77"/>
    </row>
    <row r="754933" spans="2:3" x14ac:dyDescent="0.25">
      <c r="B754933" s="78"/>
      <c r="C754933" s="77"/>
    </row>
    <row r="754934" spans="2:3" x14ac:dyDescent="0.25">
      <c r="B754934" s="78"/>
      <c r="C754934" s="77"/>
    </row>
    <row r="755044" spans="2:3" x14ac:dyDescent="0.25">
      <c r="B755044" s="78"/>
      <c r="C755044" s="77"/>
    </row>
    <row r="755045" spans="2:3" x14ac:dyDescent="0.25">
      <c r="B755045" s="78"/>
      <c r="C755045" s="77"/>
    </row>
    <row r="755046" spans="2:3" x14ac:dyDescent="0.25">
      <c r="B755046" s="78"/>
      <c r="C755046" s="77"/>
    </row>
    <row r="755047" spans="2:3" x14ac:dyDescent="0.25">
      <c r="B755047" s="78"/>
      <c r="C755047" s="77"/>
    </row>
    <row r="755048" spans="2:3" x14ac:dyDescent="0.25">
      <c r="B755048" s="78"/>
      <c r="C755048" s="77"/>
    </row>
    <row r="755049" spans="2:3" x14ac:dyDescent="0.25">
      <c r="B755049" s="78"/>
      <c r="C755049" s="77"/>
    </row>
    <row r="755050" spans="2:3" x14ac:dyDescent="0.25">
      <c r="B755050" s="78"/>
      <c r="C755050" s="77"/>
    </row>
    <row r="755051" spans="2:3" x14ac:dyDescent="0.25">
      <c r="B755051" s="78"/>
      <c r="C755051" s="77"/>
    </row>
    <row r="755052" spans="2:3" x14ac:dyDescent="0.25">
      <c r="B755052" s="78"/>
      <c r="C755052" s="77"/>
    </row>
    <row r="755053" spans="2:3" x14ac:dyDescent="0.25">
      <c r="B755053" s="78"/>
      <c r="C755053" s="77"/>
    </row>
    <row r="755054" spans="2:3" x14ac:dyDescent="0.25">
      <c r="B755054" s="78"/>
      <c r="C755054" s="77"/>
    </row>
    <row r="755055" spans="2:3" x14ac:dyDescent="0.25">
      <c r="B755055" s="78"/>
      <c r="C755055" s="77"/>
    </row>
    <row r="755056" spans="2:3" x14ac:dyDescent="0.25">
      <c r="B755056" s="78"/>
      <c r="C755056" s="77"/>
    </row>
    <row r="755166" spans="2:3" x14ac:dyDescent="0.25">
      <c r="B755166" s="78"/>
      <c r="C755166" s="77"/>
    </row>
    <row r="755167" spans="2:3" x14ac:dyDescent="0.25">
      <c r="B755167" s="78"/>
      <c r="C755167" s="77"/>
    </row>
    <row r="755168" spans="2:3" x14ac:dyDescent="0.25">
      <c r="B755168" s="78"/>
      <c r="C755168" s="77"/>
    </row>
    <row r="755169" spans="2:3" x14ac:dyDescent="0.25">
      <c r="B755169" s="78"/>
      <c r="C755169" s="77"/>
    </row>
    <row r="755170" spans="2:3" x14ac:dyDescent="0.25">
      <c r="B755170" s="78"/>
      <c r="C755170" s="77"/>
    </row>
    <row r="755171" spans="2:3" x14ac:dyDescent="0.25">
      <c r="B755171" s="78"/>
      <c r="C755171" s="77"/>
    </row>
    <row r="755172" spans="2:3" x14ac:dyDescent="0.25">
      <c r="B755172" s="78"/>
      <c r="C755172" s="77"/>
    </row>
    <row r="755173" spans="2:3" x14ac:dyDescent="0.25">
      <c r="B755173" s="78"/>
      <c r="C755173" s="77"/>
    </row>
    <row r="755174" spans="2:3" x14ac:dyDescent="0.25">
      <c r="B755174" s="78"/>
      <c r="C755174" s="77"/>
    </row>
    <row r="755175" spans="2:3" x14ac:dyDescent="0.25">
      <c r="B755175" s="78"/>
      <c r="C755175" s="77"/>
    </row>
    <row r="755176" spans="2:3" x14ac:dyDescent="0.25">
      <c r="B755176" s="78"/>
      <c r="C755176" s="77"/>
    </row>
    <row r="755177" spans="2:3" x14ac:dyDescent="0.25">
      <c r="B755177" s="78"/>
      <c r="C755177" s="77"/>
    </row>
    <row r="755178" spans="2:3" x14ac:dyDescent="0.25">
      <c r="B755178" s="78"/>
      <c r="C755178" s="77"/>
    </row>
    <row r="755288" spans="2:3" x14ac:dyDescent="0.25">
      <c r="B755288" s="78"/>
      <c r="C755288" s="77"/>
    </row>
    <row r="755289" spans="2:3" x14ac:dyDescent="0.25">
      <c r="B755289" s="78"/>
      <c r="C755289" s="77"/>
    </row>
    <row r="755290" spans="2:3" x14ac:dyDescent="0.25">
      <c r="B755290" s="78"/>
      <c r="C755290" s="77"/>
    </row>
    <row r="755291" spans="2:3" x14ac:dyDescent="0.25">
      <c r="B755291" s="78"/>
      <c r="C755291" s="77"/>
    </row>
    <row r="755292" spans="2:3" x14ac:dyDescent="0.25">
      <c r="B755292" s="78"/>
      <c r="C755292" s="77"/>
    </row>
    <row r="755293" spans="2:3" x14ac:dyDescent="0.25">
      <c r="B755293" s="78"/>
      <c r="C755293" s="77"/>
    </row>
    <row r="755294" spans="2:3" x14ac:dyDescent="0.25">
      <c r="B755294" s="78"/>
      <c r="C755294" s="77"/>
    </row>
    <row r="755295" spans="2:3" x14ac:dyDescent="0.25">
      <c r="B755295" s="78"/>
      <c r="C755295" s="77"/>
    </row>
    <row r="755296" spans="2:3" x14ac:dyDescent="0.25">
      <c r="B755296" s="78"/>
      <c r="C755296" s="77"/>
    </row>
    <row r="755297" spans="2:3" x14ac:dyDescent="0.25">
      <c r="B755297" s="78"/>
      <c r="C755297" s="77"/>
    </row>
    <row r="755298" spans="2:3" x14ac:dyDescent="0.25">
      <c r="B755298" s="78"/>
      <c r="C755298" s="77"/>
    </row>
    <row r="755299" spans="2:3" x14ac:dyDescent="0.25">
      <c r="B755299" s="78"/>
      <c r="C755299" s="77"/>
    </row>
    <row r="755300" spans="2:3" x14ac:dyDescent="0.25">
      <c r="B755300" s="78"/>
      <c r="C755300" s="77"/>
    </row>
    <row r="755410" spans="2:3" x14ac:dyDescent="0.25">
      <c r="B755410" s="78"/>
      <c r="C755410" s="77"/>
    </row>
    <row r="755411" spans="2:3" x14ac:dyDescent="0.25">
      <c r="B755411" s="78"/>
      <c r="C755411" s="77"/>
    </row>
    <row r="755412" spans="2:3" x14ac:dyDescent="0.25">
      <c r="B755412" s="78"/>
      <c r="C755412" s="77"/>
    </row>
    <row r="755413" spans="2:3" x14ac:dyDescent="0.25">
      <c r="B755413" s="78"/>
      <c r="C755413" s="77"/>
    </row>
    <row r="755414" spans="2:3" x14ac:dyDescent="0.25">
      <c r="B755414" s="78"/>
      <c r="C755414" s="77"/>
    </row>
    <row r="755415" spans="2:3" x14ac:dyDescent="0.25">
      <c r="B755415" s="78"/>
      <c r="C755415" s="77"/>
    </row>
    <row r="755416" spans="2:3" x14ac:dyDescent="0.25">
      <c r="B755416" s="78"/>
      <c r="C755416" s="77"/>
    </row>
    <row r="755417" spans="2:3" x14ac:dyDescent="0.25">
      <c r="B755417" s="78"/>
      <c r="C755417" s="77"/>
    </row>
    <row r="755418" spans="2:3" x14ac:dyDescent="0.25">
      <c r="B755418" s="78"/>
      <c r="C755418" s="77"/>
    </row>
    <row r="755419" spans="2:3" x14ac:dyDescent="0.25">
      <c r="B755419" s="78"/>
      <c r="C755419" s="77"/>
    </row>
    <row r="755420" spans="2:3" x14ac:dyDescent="0.25">
      <c r="B755420" s="78"/>
      <c r="C755420" s="77"/>
    </row>
    <row r="755421" spans="2:3" x14ac:dyDescent="0.25">
      <c r="B755421" s="78"/>
      <c r="C755421" s="77"/>
    </row>
    <row r="755422" spans="2:3" x14ac:dyDescent="0.25">
      <c r="B755422" s="78"/>
      <c r="C755422" s="77"/>
    </row>
    <row r="755532" spans="2:3" x14ac:dyDescent="0.25">
      <c r="B755532" s="78"/>
      <c r="C755532" s="77"/>
    </row>
    <row r="755533" spans="2:3" x14ac:dyDescent="0.25">
      <c r="B755533" s="78"/>
      <c r="C755533" s="77"/>
    </row>
    <row r="755534" spans="2:3" x14ac:dyDescent="0.25">
      <c r="B755534" s="78"/>
      <c r="C755534" s="77"/>
    </row>
    <row r="755535" spans="2:3" x14ac:dyDescent="0.25">
      <c r="B755535" s="78"/>
      <c r="C755535" s="77"/>
    </row>
    <row r="755536" spans="2:3" x14ac:dyDescent="0.25">
      <c r="B755536" s="78"/>
      <c r="C755536" s="77"/>
    </row>
    <row r="755537" spans="2:3" x14ac:dyDescent="0.25">
      <c r="B755537" s="78"/>
      <c r="C755537" s="77"/>
    </row>
    <row r="755538" spans="2:3" x14ac:dyDescent="0.25">
      <c r="B755538" s="78"/>
      <c r="C755538" s="77"/>
    </row>
    <row r="755539" spans="2:3" x14ac:dyDescent="0.25">
      <c r="B755539" s="78"/>
      <c r="C755539" s="77"/>
    </row>
    <row r="755540" spans="2:3" x14ac:dyDescent="0.25">
      <c r="B755540" s="78"/>
      <c r="C755540" s="77"/>
    </row>
    <row r="755541" spans="2:3" x14ac:dyDescent="0.25">
      <c r="B755541" s="78"/>
      <c r="C755541" s="77"/>
    </row>
    <row r="755542" spans="2:3" x14ac:dyDescent="0.25">
      <c r="B755542" s="78"/>
      <c r="C755542" s="77"/>
    </row>
    <row r="755543" spans="2:3" x14ac:dyDescent="0.25">
      <c r="B755543" s="78"/>
      <c r="C755543" s="77"/>
    </row>
    <row r="755544" spans="2:3" x14ac:dyDescent="0.25">
      <c r="B755544" s="78"/>
      <c r="C755544" s="77"/>
    </row>
    <row r="755654" spans="2:3" x14ac:dyDescent="0.25">
      <c r="B755654" s="78"/>
      <c r="C755654" s="77"/>
    </row>
    <row r="755655" spans="2:3" x14ac:dyDescent="0.25">
      <c r="B755655" s="78"/>
      <c r="C755655" s="77"/>
    </row>
    <row r="755656" spans="2:3" x14ac:dyDescent="0.25">
      <c r="B755656" s="78"/>
      <c r="C755656" s="77"/>
    </row>
    <row r="755657" spans="2:3" x14ac:dyDescent="0.25">
      <c r="B755657" s="78"/>
      <c r="C755657" s="77"/>
    </row>
    <row r="755658" spans="2:3" x14ac:dyDescent="0.25">
      <c r="B755658" s="78"/>
      <c r="C755658" s="77"/>
    </row>
    <row r="755659" spans="2:3" x14ac:dyDescent="0.25">
      <c r="B755659" s="78"/>
      <c r="C755659" s="77"/>
    </row>
    <row r="755660" spans="2:3" x14ac:dyDescent="0.25">
      <c r="B755660" s="78"/>
      <c r="C755660" s="77"/>
    </row>
    <row r="755661" spans="2:3" x14ac:dyDescent="0.25">
      <c r="B755661" s="78"/>
      <c r="C755661" s="77"/>
    </row>
    <row r="755662" spans="2:3" x14ac:dyDescent="0.25">
      <c r="B755662" s="78"/>
      <c r="C755662" s="77"/>
    </row>
    <row r="755663" spans="2:3" x14ac:dyDescent="0.25">
      <c r="B755663" s="78"/>
      <c r="C755663" s="77"/>
    </row>
    <row r="755664" spans="2:3" x14ac:dyDescent="0.25">
      <c r="B755664" s="78"/>
      <c r="C755664" s="77"/>
    </row>
    <row r="755665" spans="2:3" x14ac:dyDescent="0.25">
      <c r="B755665" s="78"/>
      <c r="C755665" s="77"/>
    </row>
    <row r="755666" spans="2:3" x14ac:dyDescent="0.25">
      <c r="B755666" s="78"/>
      <c r="C755666" s="77"/>
    </row>
    <row r="755776" spans="2:3" x14ac:dyDescent="0.25">
      <c r="B755776" s="78"/>
      <c r="C755776" s="77"/>
    </row>
    <row r="755777" spans="2:3" x14ac:dyDescent="0.25">
      <c r="B755777" s="78"/>
      <c r="C755777" s="77"/>
    </row>
    <row r="755778" spans="2:3" x14ac:dyDescent="0.25">
      <c r="B755778" s="78"/>
      <c r="C755778" s="77"/>
    </row>
    <row r="755779" spans="2:3" x14ac:dyDescent="0.25">
      <c r="B755779" s="78"/>
      <c r="C755779" s="77"/>
    </row>
    <row r="755780" spans="2:3" x14ac:dyDescent="0.25">
      <c r="B755780" s="78"/>
      <c r="C755780" s="77"/>
    </row>
    <row r="755781" spans="2:3" x14ac:dyDescent="0.25">
      <c r="B755781" s="78"/>
      <c r="C755781" s="77"/>
    </row>
    <row r="755782" spans="2:3" x14ac:dyDescent="0.25">
      <c r="B755782" s="78"/>
      <c r="C755782" s="77"/>
    </row>
    <row r="755783" spans="2:3" x14ac:dyDescent="0.25">
      <c r="B755783" s="78"/>
      <c r="C755783" s="77"/>
    </row>
    <row r="755784" spans="2:3" x14ac:dyDescent="0.25">
      <c r="B755784" s="78"/>
      <c r="C755784" s="77"/>
    </row>
    <row r="755785" spans="2:3" x14ac:dyDescent="0.25">
      <c r="B755785" s="78"/>
      <c r="C755785" s="77"/>
    </row>
    <row r="755786" spans="2:3" x14ac:dyDescent="0.25">
      <c r="B755786" s="78"/>
      <c r="C755786" s="77"/>
    </row>
    <row r="755787" spans="2:3" x14ac:dyDescent="0.25">
      <c r="B755787" s="78"/>
      <c r="C755787" s="77"/>
    </row>
    <row r="755788" spans="2:3" x14ac:dyDescent="0.25">
      <c r="B755788" s="78"/>
      <c r="C755788" s="77"/>
    </row>
    <row r="755898" spans="2:3" x14ac:dyDescent="0.25">
      <c r="B755898" s="78"/>
      <c r="C755898" s="77"/>
    </row>
    <row r="755899" spans="2:3" x14ac:dyDescent="0.25">
      <c r="B755899" s="78"/>
      <c r="C755899" s="77"/>
    </row>
    <row r="755900" spans="2:3" x14ac:dyDescent="0.25">
      <c r="B755900" s="78"/>
      <c r="C755900" s="77"/>
    </row>
    <row r="755901" spans="2:3" x14ac:dyDescent="0.25">
      <c r="B755901" s="78"/>
      <c r="C755901" s="77"/>
    </row>
    <row r="755902" spans="2:3" x14ac:dyDescent="0.25">
      <c r="B755902" s="78"/>
      <c r="C755902" s="77"/>
    </row>
    <row r="755903" spans="2:3" x14ac:dyDescent="0.25">
      <c r="B755903" s="78"/>
      <c r="C755903" s="77"/>
    </row>
    <row r="755904" spans="2:3" x14ac:dyDescent="0.25">
      <c r="B755904" s="78"/>
      <c r="C755904" s="77"/>
    </row>
    <row r="755905" spans="2:3" x14ac:dyDescent="0.25">
      <c r="B755905" s="78"/>
      <c r="C755905" s="77"/>
    </row>
    <row r="755906" spans="2:3" x14ac:dyDescent="0.25">
      <c r="B755906" s="78"/>
      <c r="C755906" s="77"/>
    </row>
    <row r="755907" spans="2:3" x14ac:dyDescent="0.25">
      <c r="B755907" s="78"/>
      <c r="C755907" s="77"/>
    </row>
    <row r="755908" spans="2:3" x14ac:dyDescent="0.25">
      <c r="B755908" s="78"/>
      <c r="C755908" s="77"/>
    </row>
    <row r="755909" spans="2:3" x14ac:dyDescent="0.25">
      <c r="B755909" s="78"/>
      <c r="C755909" s="77"/>
    </row>
    <row r="755910" spans="2:3" x14ac:dyDescent="0.25">
      <c r="B755910" s="78"/>
      <c r="C755910" s="77"/>
    </row>
    <row r="756020" spans="2:3" x14ac:dyDescent="0.25">
      <c r="B756020" s="78"/>
      <c r="C756020" s="77"/>
    </row>
    <row r="756021" spans="2:3" x14ac:dyDescent="0.25">
      <c r="B756021" s="78"/>
      <c r="C756021" s="77"/>
    </row>
    <row r="756022" spans="2:3" x14ac:dyDescent="0.25">
      <c r="B756022" s="78"/>
      <c r="C756022" s="77"/>
    </row>
    <row r="756023" spans="2:3" x14ac:dyDescent="0.25">
      <c r="B756023" s="78"/>
      <c r="C756023" s="77"/>
    </row>
    <row r="756024" spans="2:3" x14ac:dyDescent="0.25">
      <c r="B756024" s="78"/>
      <c r="C756024" s="77"/>
    </row>
    <row r="756025" spans="2:3" x14ac:dyDescent="0.25">
      <c r="B756025" s="78"/>
      <c r="C756025" s="77"/>
    </row>
    <row r="756026" spans="2:3" x14ac:dyDescent="0.25">
      <c r="B756026" s="78"/>
      <c r="C756026" s="77"/>
    </row>
    <row r="756027" spans="2:3" x14ac:dyDescent="0.25">
      <c r="B756027" s="78"/>
      <c r="C756027" s="77"/>
    </row>
    <row r="756028" spans="2:3" x14ac:dyDescent="0.25">
      <c r="B756028" s="78"/>
      <c r="C756028" s="77"/>
    </row>
    <row r="756029" spans="2:3" x14ac:dyDescent="0.25">
      <c r="B756029" s="78"/>
      <c r="C756029" s="77"/>
    </row>
    <row r="756030" spans="2:3" x14ac:dyDescent="0.25">
      <c r="B756030" s="78"/>
      <c r="C756030" s="77"/>
    </row>
    <row r="756031" spans="2:3" x14ac:dyDescent="0.25">
      <c r="B756031" s="78"/>
      <c r="C756031" s="77"/>
    </row>
    <row r="756032" spans="2:3" x14ac:dyDescent="0.25">
      <c r="B756032" s="78"/>
      <c r="C756032" s="77"/>
    </row>
    <row r="756142" spans="2:3" x14ac:dyDescent="0.25">
      <c r="B756142" s="78"/>
      <c r="C756142" s="77"/>
    </row>
    <row r="756143" spans="2:3" x14ac:dyDescent="0.25">
      <c r="B756143" s="78"/>
      <c r="C756143" s="77"/>
    </row>
    <row r="756144" spans="2:3" x14ac:dyDescent="0.25">
      <c r="B756144" s="78"/>
      <c r="C756144" s="77"/>
    </row>
    <row r="756145" spans="2:3" x14ac:dyDescent="0.25">
      <c r="B756145" s="78"/>
      <c r="C756145" s="77"/>
    </row>
    <row r="756146" spans="2:3" x14ac:dyDescent="0.25">
      <c r="B756146" s="78"/>
      <c r="C756146" s="77"/>
    </row>
    <row r="756147" spans="2:3" x14ac:dyDescent="0.25">
      <c r="B756147" s="78"/>
      <c r="C756147" s="77"/>
    </row>
    <row r="756148" spans="2:3" x14ac:dyDescent="0.25">
      <c r="B756148" s="78"/>
      <c r="C756148" s="77"/>
    </row>
    <row r="756149" spans="2:3" x14ac:dyDescent="0.25">
      <c r="B756149" s="78"/>
      <c r="C756149" s="77"/>
    </row>
    <row r="756150" spans="2:3" x14ac:dyDescent="0.25">
      <c r="B756150" s="78"/>
      <c r="C756150" s="77"/>
    </row>
    <row r="756151" spans="2:3" x14ac:dyDescent="0.25">
      <c r="B756151" s="78"/>
      <c r="C756151" s="77"/>
    </row>
    <row r="756152" spans="2:3" x14ac:dyDescent="0.25">
      <c r="B756152" s="78"/>
      <c r="C756152" s="77"/>
    </row>
    <row r="756153" spans="2:3" x14ac:dyDescent="0.25">
      <c r="B756153" s="78"/>
      <c r="C756153" s="77"/>
    </row>
    <row r="756154" spans="2:3" x14ac:dyDescent="0.25">
      <c r="B756154" s="78"/>
      <c r="C756154" s="77"/>
    </row>
    <row r="756264" spans="2:3" x14ac:dyDescent="0.25">
      <c r="B756264" s="78"/>
      <c r="C756264" s="77"/>
    </row>
    <row r="756265" spans="2:3" x14ac:dyDescent="0.25">
      <c r="B756265" s="78"/>
      <c r="C756265" s="77"/>
    </row>
    <row r="756266" spans="2:3" x14ac:dyDescent="0.25">
      <c r="B756266" s="78"/>
      <c r="C756266" s="77"/>
    </row>
    <row r="756267" spans="2:3" x14ac:dyDescent="0.25">
      <c r="B756267" s="78"/>
      <c r="C756267" s="77"/>
    </row>
    <row r="756268" spans="2:3" x14ac:dyDescent="0.25">
      <c r="B756268" s="78"/>
      <c r="C756268" s="77"/>
    </row>
    <row r="756269" spans="2:3" x14ac:dyDescent="0.25">
      <c r="B756269" s="78"/>
      <c r="C756269" s="77"/>
    </row>
    <row r="756270" spans="2:3" x14ac:dyDescent="0.25">
      <c r="B756270" s="78"/>
      <c r="C756270" s="77"/>
    </row>
    <row r="756271" spans="2:3" x14ac:dyDescent="0.25">
      <c r="B756271" s="78"/>
      <c r="C756271" s="77"/>
    </row>
    <row r="756272" spans="2:3" x14ac:dyDescent="0.25">
      <c r="B756272" s="78"/>
      <c r="C756272" s="77"/>
    </row>
    <row r="756273" spans="2:3" x14ac:dyDescent="0.25">
      <c r="B756273" s="78"/>
      <c r="C756273" s="77"/>
    </row>
    <row r="756274" spans="2:3" x14ac:dyDescent="0.25">
      <c r="B756274" s="78"/>
      <c r="C756274" s="77"/>
    </row>
    <row r="756275" spans="2:3" x14ac:dyDescent="0.25">
      <c r="B756275" s="78"/>
      <c r="C756275" s="77"/>
    </row>
    <row r="756276" spans="2:3" x14ac:dyDescent="0.25">
      <c r="B756276" s="78"/>
      <c r="C756276" s="77"/>
    </row>
    <row r="756386" spans="2:3" x14ac:dyDescent="0.25">
      <c r="B756386" s="78"/>
      <c r="C756386" s="77"/>
    </row>
    <row r="756387" spans="2:3" x14ac:dyDescent="0.25">
      <c r="B756387" s="78"/>
      <c r="C756387" s="77"/>
    </row>
    <row r="756388" spans="2:3" x14ac:dyDescent="0.25">
      <c r="B756388" s="78"/>
      <c r="C756388" s="77"/>
    </row>
    <row r="756389" spans="2:3" x14ac:dyDescent="0.25">
      <c r="B756389" s="78"/>
      <c r="C756389" s="77"/>
    </row>
    <row r="756390" spans="2:3" x14ac:dyDescent="0.25">
      <c r="B756390" s="78"/>
      <c r="C756390" s="77"/>
    </row>
    <row r="756391" spans="2:3" x14ac:dyDescent="0.25">
      <c r="B756391" s="78"/>
      <c r="C756391" s="77"/>
    </row>
    <row r="756392" spans="2:3" x14ac:dyDescent="0.25">
      <c r="B756392" s="78"/>
      <c r="C756392" s="77"/>
    </row>
    <row r="756393" spans="2:3" x14ac:dyDescent="0.25">
      <c r="B756393" s="78"/>
      <c r="C756393" s="77"/>
    </row>
    <row r="756394" spans="2:3" x14ac:dyDescent="0.25">
      <c r="B756394" s="78"/>
      <c r="C756394" s="77"/>
    </row>
    <row r="756395" spans="2:3" x14ac:dyDescent="0.25">
      <c r="B756395" s="78"/>
      <c r="C756395" s="77"/>
    </row>
    <row r="756396" spans="2:3" x14ac:dyDescent="0.25">
      <c r="B756396" s="78"/>
      <c r="C756396" s="77"/>
    </row>
    <row r="756397" spans="2:3" x14ac:dyDescent="0.25">
      <c r="B756397" s="78"/>
      <c r="C756397" s="77"/>
    </row>
    <row r="756398" spans="2:3" x14ac:dyDescent="0.25">
      <c r="B756398" s="78"/>
      <c r="C756398" s="77"/>
    </row>
    <row r="756508" spans="2:3" x14ac:dyDescent="0.25">
      <c r="B756508" s="78"/>
      <c r="C756508" s="77"/>
    </row>
    <row r="756509" spans="2:3" x14ac:dyDescent="0.25">
      <c r="B756509" s="78"/>
      <c r="C756509" s="77"/>
    </row>
    <row r="756510" spans="2:3" x14ac:dyDescent="0.25">
      <c r="B756510" s="78"/>
      <c r="C756510" s="77"/>
    </row>
    <row r="756511" spans="2:3" x14ac:dyDescent="0.25">
      <c r="B756511" s="78"/>
      <c r="C756511" s="77"/>
    </row>
    <row r="756512" spans="2:3" x14ac:dyDescent="0.25">
      <c r="B756512" s="78"/>
      <c r="C756512" s="77"/>
    </row>
    <row r="756513" spans="2:3" x14ac:dyDescent="0.25">
      <c r="B756513" s="78"/>
      <c r="C756513" s="77"/>
    </row>
    <row r="756514" spans="2:3" x14ac:dyDescent="0.25">
      <c r="B756514" s="78"/>
      <c r="C756514" s="77"/>
    </row>
    <row r="756515" spans="2:3" x14ac:dyDescent="0.25">
      <c r="B756515" s="78"/>
      <c r="C756515" s="77"/>
    </row>
    <row r="756516" spans="2:3" x14ac:dyDescent="0.25">
      <c r="B756516" s="78"/>
      <c r="C756516" s="77"/>
    </row>
    <row r="756517" spans="2:3" x14ac:dyDescent="0.25">
      <c r="B756517" s="78"/>
      <c r="C756517" s="77"/>
    </row>
    <row r="756518" spans="2:3" x14ac:dyDescent="0.25">
      <c r="B756518" s="78"/>
      <c r="C756518" s="77"/>
    </row>
    <row r="756519" spans="2:3" x14ac:dyDescent="0.25">
      <c r="B756519" s="78"/>
      <c r="C756519" s="77"/>
    </row>
    <row r="756520" spans="2:3" x14ac:dyDescent="0.25">
      <c r="B756520" s="78"/>
      <c r="C756520" s="77"/>
    </row>
    <row r="756630" spans="2:3" x14ac:dyDescent="0.25">
      <c r="B756630" s="78"/>
      <c r="C756630" s="77"/>
    </row>
    <row r="756631" spans="2:3" x14ac:dyDescent="0.25">
      <c r="B756631" s="78"/>
      <c r="C756631" s="77"/>
    </row>
    <row r="756632" spans="2:3" x14ac:dyDescent="0.25">
      <c r="B756632" s="78"/>
      <c r="C756632" s="77"/>
    </row>
    <row r="756633" spans="2:3" x14ac:dyDescent="0.25">
      <c r="B756633" s="78"/>
      <c r="C756633" s="77"/>
    </row>
    <row r="756634" spans="2:3" x14ac:dyDescent="0.25">
      <c r="B756634" s="78"/>
      <c r="C756634" s="77"/>
    </row>
    <row r="756635" spans="2:3" x14ac:dyDescent="0.25">
      <c r="B756635" s="78"/>
      <c r="C756635" s="77"/>
    </row>
    <row r="756636" spans="2:3" x14ac:dyDescent="0.25">
      <c r="B756636" s="78"/>
      <c r="C756636" s="77"/>
    </row>
    <row r="756637" spans="2:3" x14ac:dyDescent="0.25">
      <c r="B756637" s="78"/>
      <c r="C756637" s="77"/>
    </row>
    <row r="756638" spans="2:3" x14ac:dyDescent="0.25">
      <c r="B756638" s="78"/>
      <c r="C756638" s="77"/>
    </row>
    <row r="756639" spans="2:3" x14ac:dyDescent="0.25">
      <c r="B756639" s="78"/>
      <c r="C756639" s="77"/>
    </row>
    <row r="756640" spans="2:3" x14ac:dyDescent="0.25">
      <c r="B756640" s="78"/>
      <c r="C756640" s="77"/>
    </row>
    <row r="756641" spans="2:3" x14ac:dyDescent="0.25">
      <c r="B756641" s="78"/>
      <c r="C756641" s="77"/>
    </row>
    <row r="756642" spans="2:3" x14ac:dyDescent="0.25">
      <c r="B756642" s="78"/>
      <c r="C756642" s="77"/>
    </row>
    <row r="756752" spans="2:3" x14ac:dyDescent="0.25">
      <c r="B756752" s="78"/>
      <c r="C756752" s="77"/>
    </row>
    <row r="756753" spans="2:3" x14ac:dyDescent="0.25">
      <c r="B756753" s="78"/>
      <c r="C756753" s="77"/>
    </row>
    <row r="756754" spans="2:3" x14ac:dyDescent="0.25">
      <c r="B756754" s="78"/>
      <c r="C756754" s="77"/>
    </row>
    <row r="756755" spans="2:3" x14ac:dyDescent="0.25">
      <c r="B756755" s="78"/>
      <c r="C756755" s="77"/>
    </row>
    <row r="756756" spans="2:3" x14ac:dyDescent="0.25">
      <c r="B756756" s="78"/>
      <c r="C756756" s="77"/>
    </row>
    <row r="756757" spans="2:3" x14ac:dyDescent="0.25">
      <c r="B756757" s="78"/>
      <c r="C756757" s="77"/>
    </row>
    <row r="756758" spans="2:3" x14ac:dyDescent="0.25">
      <c r="B756758" s="78"/>
      <c r="C756758" s="77"/>
    </row>
    <row r="756759" spans="2:3" x14ac:dyDescent="0.25">
      <c r="B756759" s="78"/>
      <c r="C756759" s="77"/>
    </row>
    <row r="756760" spans="2:3" x14ac:dyDescent="0.25">
      <c r="B756760" s="78"/>
      <c r="C756760" s="77"/>
    </row>
    <row r="756761" spans="2:3" x14ac:dyDescent="0.25">
      <c r="B756761" s="78"/>
      <c r="C756761" s="77"/>
    </row>
    <row r="756762" spans="2:3" x14ac:dyDescent="0.25">
      <c r="B756762" s="78"/>
      <c r="C756762" s="77"/>
    </row>
    <row r="756763" spans="2:3" x14ac:dyDescent="0.25">
      <c r="B756763" s="78"/>
      <c r="C756763" s="77"/>
    </row>
    <row r="756764" spans="2:3" x14ac:dyDescent="0.25">
      <c r="B756764" s="78"/>
      <c r="C756764" s="77"/>
    </row>
    <row r="756874" spans="2:3" x14ac:dyDescent="0.25">
      <c r="B756874" s="78"/>
      <c r="C756874" s="77"/>
    </row>
    <row r="756875" spans="2:3" x14ac:dyDescent="0.25">
      <c r="B756875" s="78"/>
      <c r="C756875" s="77"/>
    </row>
    <row r="756876" spans="2:3" x14ac:dyDescent="0.25">
      <c r="B756876" s="78"/>
      <c r="C756876" s="77"/>
    </row>
    <row r="756877" spans="2:3" x14ac:dyDescent="0.25">
      <c r="B756877" s="78"/>
      <c r="C756877" s="77"/>
    </row>
    <row r="756878" spans="2:3" x14ac:dyDescent="0.25">
      <c r="B756878" s="78"/>
      <c r="C756878" s="77"/>
    </row>
    <row r="756879" spans="2:3" x14ac:dyDescent="0.25">
      <c r="B756879" s="78"/>
      <c r="C756879" s="77"/>
    </row>
    <row r="756880" spans="2:3" x14ac:dyDescent="0.25">
      <c r="B756880" s="78"/>
      <c r="C756880" s="77"/>
    </row>
    <row r="756881" spans="2:3" x14ac:dyDescent="0.25">
      <c r="B756881" s="78"/>
      <c r="C756881" s="77"/>
    </row>
    <row r="756882" spans="2:3" x14ac:dyDescent="0.25">
      <c r="B756882" s="78"/>
      <c r="C756882" s="77"/>
    </row>
    <row r="756883" spans="2:3" x14ac:dyDescent="0.25">
      <c r="B756883" s="78"/>
      <c r="C756883" s="77"/>
    </row>
    <row r="756884" spans="2:3" x14ac:dyDescent="0.25">
      <c r="B756884" s="78"/>
      <c r="C756884" s="77"/>
    </row>
    <row r="756885" spans="2:3" x14ac:dyDescent="0.25">
      <c r="B756885" s="78"/>
      <c r="C756885" s="77"/>
    </row>
    <row r="756886" spans="2:3" x14ac:dyDescent="0.25">
      <c r="B756886" s="78"/>
      <c r="C756886" s="77"/>
    </row>
    <row r="756996" spans="2:3" x14ac:dyDescent="0.25">
      <c r="B756996" s="78"/>
      <c r="C756996" s="77"/>
    </row>
    <row r="756997" spans="2:3" x14ac:dyDescent="0.25">
      <c r="B756997" s="78"/>
      <c r="C756997" s="77"/>
    </row>
    <row r="756998" spans="2:3" x14ac:dyDescent="0.25">
      <c r="B756998" s="78"/>
      <c r="C756998" s="77"/>
    </row>
    <row r="756999" spans="2:3" x14ac:dyDescent="0.25">
      <c r="B756999" s="78"/>
      <c r="C756999" s="77"/>
    </row>
    <row r="757000" spans="2:3" x14ac:dyDescent="0.25">
      <c r="B757000" s="78"/>
      <c r="C757000" s="77"/>
    </row>
    <row r="757001" spans="2:3" x14ac:dyDescent="0.25">
      <c r="B757001" s="78"/>
      <c r="C757001" s="77"/>
    </row>
    <row r="757002" spans="2:3" x14ac:dyDescent="0.25">
      <c r="B757002" s="78"/>
      <c r="C757002" s="77"/>
    </row>
    <row r="757003" spans="2:3" x14ac:dyDescent="0.25">
      <c r="B757003" s="78"/>
      <c r="C757003" s="77"/>
    </row>
    <row r="757004" spans="2:3" x14ac:dyDescent="0.25">
      <c r="B757004" s="78"/>
      <c r="C757004" s="77"/>
    </row>
    <row r="757005" spans="2:3" x14ac:dyDescent="0.25">
      <c r="B757005" s="78"/>
      <c r="C757005" s="77"/>
    </row>
    <row r="757006" spans="2:3" x14ac:dyDescent="0.25">
      <c r="B757006" s="78"/>
      <c r="C757006" s="77"/>
    </row>
    <row r="757007" spans="2:3" x14ac:dyDescent="0.25">
      <c r="B757007" s="78"/>
      <c r="C757007" s="77"/>
    </row>
    <row r="757008" spans="2:3" x14ac:dyDescent="0.25">
      <c r="B757008" s="78"/>
      <c r="C757008" s="77"/>
    </row>
    <row r="757118" spans="2:3" x14ac:dyDescent="0.25">
      <c r="B757118" s="78"/>
      <c r="C757118" s="77"/>
    </row>
    <row r="757119" spans="2:3" x14ac:dyDescent="0.25">
      <c r="B757119" s="78"/>
      <c r="C757119" s="77"/>
    </row>
    <row r="757120" spans="2:3" x14ac:dyDescent="0.25">
      <c r="B757120" s="78"/>
      <c r="C757120" s="77"/>
    </row>
    <row r="757121" spans="2:3" x14ac:dyDescent="0.25">
      <c r="B757121" s="78"/>
      <c r="C757121" s="77"/>
    </row>
    <row r="757122" spans="2:3" x14ac:dyDescent="0.25">
      <c r="B757122" s="78"/>
      <c r="C757122" s="77"/>
    </row>
    <row r="757123" spans="2:3" x14ac:dyDescent="0.25">
      <c r="B757123" s="78"/>
      <c r="C757123" s="77"/>
    </row>
    <row r="757124" spans="2:3" x14ac:dyDescent="0.25">
      <c r="B757124" s="78"/>
      <c r="C757124" s="77"/>
    </row>
    <row r="757125" spans="2:3" x14ac:dyDescent="0.25">
      <c r="B757125" s="78"/>
      <c r="C757125" s="77"/>
    </row>
    <row r="757126" spans="2:3" x14ac:dyDescent="0.25">
      <c r="B757126" s="78"/>
      <c r="C757126" s="77"/>
    </row>
    <row r="757127" spans="2:3" x14ac:dyDescent="0.25">
      <c r="B757127" s="78"/>
      <c r="C757127" s="77"/>
    </row>
    <row r="757128" spans="2:3" x14ac:dyDescent="0.25">
      <c r="B757128" s="78"/>
      <c r="C757128" s="77"/>
    </row>
    <row r="757129" spans="2:3" x14ac:dyDescent="0.25">
      <c r="B757129" s="78"/>
      <c r="C757129" s="77"/>
    </row>
    <row r="757130" spans="2:3" x14ac:dyDescent="0.25">
      <c r="B757130" s="78"/>
      <c r="C757130" s="77"/>
    </row>
    <row r="757240" spans="2:3" x14ac:dyDescent="0.25">
      <c r="B757240" s="78"/>
      <c r="C757240" s="77"/>
    </row>
    <row r="757241" spans="2:3" x14ac:dyDescent="0.25">
      <c r="B757241" s="78"/>
      <c r="C757241" s="77"/>
    </row>
    <row r="757242" spans="2:3" x14ac:dyDescent="0.25">
      <c r="B757242" s="78"/>
      <c r="C757242" s="77"/>
    </row>
    <row r="757243" spans="2:3" x14ac:dyDescent="0.25">
      <c r="B757243" s="78"/>
      <c r="C757243" s="77"/>
    </row>
    <row r="757244" spans="2:3" x14ac:dyDescent="0.25">
      <c r="B757244" s="78"/>
      <c r="C757244" s="77"/>
    </row>
    <row r="757245" spans="2:3" x14ac:dyDescent="0.25">
      <c r="B757245" s="78"/>
      <c r="C757245" s="77"/>
    </row>
    <row r="757246" spans="2:3" x14ac:dyDescent="0.25">
      <c r="B757246" s="78"/>
      <c r="C757246" s="77"/>
    </row>
    <row r="757247" spans="2:3" x14ac:dyDescent="0.25">
      <c r="B757247" s="78"/>
      <c r="C757247" s="77"/>
    </row>
    <row r="757248" spans="2:3" x14ac:dyDescent="0.25">
      <c r="B757248" s="78"/>
      <c r="C757248" s="77"/>
    </row>
    <row r="757249" spans="2:3" x14ac:dyDescent="0.25">
      <c r="B757249" s="78"/>
      <c r="C757249" s="77"/>
    </row>
    <row r="757250" spans="2:3" x14ac:dyDescent="0.25">
      <c r="B757250" s="78"/>
      <c r="C757250" s="77"/>
    </row>
    <row r="757251" spans="2:3" x14ac:dyDescent="0.25">
      <c r="B757251" s="78"/>
      <c r="C757251" s="77"/>
    </row>
    <row r="757252" spans="2:3" x14ac:dyDescent="0.25">
      <c r="B757252" s="78"/>
      <c r="C757252" s="77"/>
    </row>
    <row r="757362" spans="2:3" x14ac:dyDescent="0.25">
      <c r="B757362" s="78"/>
      <c r="C757362" s="77"/>
    </row>
    <row r="757363" spans="2:3" x14ac:dyDescent="0.25">
      <c r="B757363" s="78"/>
      <c r="C757363" s="77"/>
    </row>
    <row r="757364" spans="2:3" x14ac:dyDescent="0.25">
      <c r="B757364" s="78"/>
      <c r="C757364" s="77"/>
    </row>
    <row r="757365" spans="2:3" x14ac:dyDescent="0.25">
      <c r="B757365" s="78"/>
      <c r="C757365" s="77"/>
    </row>
    <row r="757366" spans="2:3" x14ac:dyDescent="0.25">
      <c r="B757366" s="78"/>
      <c r="C757366" s="77"/>
    </row>
    <row r="757367" spans="2:3" x14ac:dyDescent="0.25">
      <c r="B757367" s="78"/>
      <c r="C757367" s="77"/>
    </row>
    <row r="757368" spans="2:3" x14ac:dyDescent="0.25">
      <c r="B757368" s="78"/>
      <c r="C757368" s="77"/>
    </row>
    <row r="757369" spans="2:3" x14ac:dyDescent="0.25">
      <c r="B757369" s="78"/>
      <c r="C757369" s="77"/>
    </row>
    <row r="757370" spans="2:3" x14ac:dyDescent="0.25">
      <c r="B757370" s="78"/>
      <c r="C757370" s="77"/>
    </row>
    <row r="757371" spans="2:3" x14ac:dyDescent="0.25">
      <c r="B757371" s="78"/>
      <c r="C757371" s="77"/>
    </row>
    <row r="757372" spans="2:3" x14ac:dyDescent="0.25">
      <c r="B757372" s="78"/>
      <c r="C757372" s="77"/>
    </row>
    <row r="757373" spans="2:3" x14ac:dyDescent="0.25">
      <c r="B757373" s="78"/>
      <c r="C757373" s="77"/>
    </row>
    <row r="757374" spans="2:3" x14ac:dyDescent="0.25">
      <c r="B757374" s="78"/>
      <c r="C757374" s="77"/>
    </row>
    <row r="757484" spans="2:3" x14ac:dyDescent="0.25">
      <c r="B757484" s="78"/>
      <c r="C757484" s="77"/>
    </row>
    <row r="757485" spans="2:3" x14ac:dyDescent="0.25">
      <c r="B757485" s="78"/>
      <c r="C757485" s="77"/>
    </row>
    <row r="757486" spans="2:3" x14ac:dyDescent="0.25">
      <c r="B757486" s="78"/>
      <c r="C757486" s="77"/>
    </row>
    <row r="757487" spans="2:3" x14ac:dyDescent="0.25">
      <c r="B757487" s="78"/>
      <c r="C757487" s="77"/>
    </row>
    <row r="757488" spans="2:3" x14ac:dyDescent="0.25">
      <c r="B757488" s="78"/>
      <c r="C757488" s="77"/>
    </row>
    <row r="757489" spans="2:3" x14ac:dyDescent="0.25">
      <c r="B757489" s="78"/>
      <c r="C757489" s="77"/>
    </row>
    <row r="757490" spans="2:3" x14ac:dyDescent="0.25">
      <c r="B757490" s="78"/>
      <c r="C757490" s="77"/>
    </row>
    <row r="757491" spans="2:3" x14ac:dyDescent="0.25">
      <c r="B757491" s="78"/>
      <c r="C757491" s="77"/>
    </row>
    <row r="757492" spans="2:3" x14ac:dyDescent="0.25">
      <c r="B757492" s="78"/>
      <c r="C757492" s="77"/>
    </row>
    <row r="757493" spans="2:3" x14ac:dyDescent="0.25">
      <c r="B757493" s="78"/>
      <c r="C757493" s="77"/>
    </row>
    <row r="757494" spans="2:3" x14ac:dyDescent="0.25">
      <c r="B757494" s="78"/>
      <c r="C757494" s="77"/>
    </row>
    <row r="757495" spans="2:3" x14ac:dyDescent="0.25">
      <c r="B757495" s="78"/>
      <c r="C757495" s="77"/>
    </row>
    <row r="757496" spans="2:3" x14ac:dyDescent="0.25">
      <c r="B757496" s="78"/>
      <c r="C757496" s="77"/>
    </row>
    <row r="757606" spans="2:3" x14ac:dyDescent="0.25">
      <c r="B757606" s="78"/>
      <c r="C757606" s="77"/>
    </row>
    <row r="757607" spans="2:3" x14ac:dyDescent="0.25">
      <c r="B757607" s="78"/>
      <c r="C757607" s="77"/>
    </row>
    <row r="757608" spans="2:3" x14ac:dyDescent="0.25">
      <c r="B757608" s="78"/>
      <c r="C757608" s="77"/>
    </row>
    <row r="757609" spans="2:3" x14ac:dyDescent="0.25">
      <c r="B757609" s="78"/>
      <c r="C757609" s="77"/>
    </row>
    <row r="757610" spans="2:3" x14ac:dyDescent="0.25">
      <c r="B757610" s="78"/>
      <c r="C757610" s="77"/>
    </row>
    <row r="757611" spans="2:3" x14ac:dyDescent="0.25">
      <c r="B757611" s="78"/>
      <c r="C757611" s="77"/>
    </row>
    <row r="757612" spans="2:3" x14ac:dyDescent="0.25">
      <c r="B757612" s="78"/>
      <c r="C757612" s="77"/>
    </row>
    <row r="757613" spans="2:3" x14ac:dyDescent="0.25">
      <c r="B757613" s="78"/>
      <c r="C757613" s="77"/>
    </row>
    <row r="757614" spans="2:3" x14ac:dyDescent="0.25">
      <c r="B757614" s="78"/>
      <c r="C757614" s="77"/>
    </row>
    <row r="757615" spans="2:3" x14ac:dyDescent="0.25">
      <c r="B757615" s="78"/>
      <c r="C757615" s="77"/>
    </row>
    <row r="757616" spans="2:3" x14ac:dyDescent="0.25">
      <c r="B757616" s="78"/>
      <c r="C757616" s="77"/>
    </row>
    <row r="757617" spans="2:3" x14ac:dyDescent="0.25">
      <c r="B757617" s="78"/>
      <c r="C757617" s="77"/>
    </row>
    <row r="757618" spans="2:3" x14ac:dyDescent="0.25">
      <c r="B757618" s="78"/>
      <c r="C757618" s="77"/>
    </row>
    <row r="757728" spans="2:3" x14ac:dyDescent="0.25">
      <c r="B757728" s="78"/>
      <c r="C757728" s="77"/>
    </row>
    <row r="757729" spans="2:3" x14ac:dyDescent="0.25">
      <c r="B757729" s="78"/>
      <c r="C757729" s="77"/>
    </row>
    <row r="757730" spans="2:3" x14ac:dyDescent="0.25">
      <c r="B757730" s="78"/>
      <c r="C757730" s="77"/>
    </row>
    <row r="757731" spans="2:3" x14ac:dyDescent="0.25">
      <c r="B757731" s="78"/>
      <c r="C757731" s="77"/>
    </row>
    <row r="757732" spans="2:3" x14ac:dyDescent="0.25">
      <c r="B757732" s="78"/>
      <c r="C757732" s="77"/>
    </row>
    <row r="757733" spans="2:3" x14ac:dyDescent="0.25">
      <c r="B757733" s="78"/>
      <c r="C757733" s="77"/>
    </row>
    <row r="757734" spans="2:3" x14ac:dyDescent="0.25">
      <c r="B757734" s="78"/>
      <c r="C757734" s="77"/>
    </row>
    <row r="757735" spans="2:3" x14ac:dyDescent="0.25">
      <c r="B757735" s="78"/>
      <c r="C757735" s="77"/>
    </row>
    <row r="757736" spans="2:3" x14ac:dyDescent="0.25">
      <c r="B757736" s="78"/>
      <c r="C757736" s="77"/>
    </row>
    <row r="757737" spans="2:3" x14ac:dyDescent="0.25">
      <c r="B757737" s="78"/>
      <c r="C757737" s="77"/>
    </row>
    <row r="757738" spans="2:3" x14ac:dyDescent="0.25">
      <c r="B757738" s="78"/>
      <c r="C757738" s="77"/>
    </row>
    <row r="757739" spans="2:3" x14ac:dyDescent="0.25">
      <c r="B757739" s="78"/>
      <c r="C757739" s="77"/>
    </row>
    <row r="757740" spans="2:3" x14ac:dyDescent="0.25">
      <c r="B757740" s="78"/>
      <c r="C757740" s="77"/>
    </row>
    <row r="757850" spans="2:3" x14ac:dyDescent="0.25">
      <c r="B757850" s="78"/>
      <c r="C757850" s="77"/>
    </row>
    <row r="757851" spans="2:3" x14ac:dyDescent="0.25">
      <c r="B757851" s="78"/>
      <c r="C757851" s="77"/>
    </row>
    <row r="757852" spans="2:3" x14ac:dyDescent="0.25">
      <c r="B757852" s="78"/>
      <c r="C757852" s="77"/>
    </row>
    <row r="757853" spans="2:3" x14ac:dyDescent="0.25">
      <c r="B757853" s="78"/>
      <c r="C757853" s="77"/>
    </row>
    <row r="757854" spans="2:3" x14ac:dyDescent="0.25">
      <c r="B757854" s="78"/>
      <c r="C757854" s="77"/>
    </row>
    <row r="757855" spans="2:3" x14ac:dyDescent="0.25">
      <c r="B757855" s="78"/>
      <c r="C757855" s="77"/>
    </row>
    <row r="757856" spans="2:3" x14ac:dyDescent="0.25">
      <c r="B757856" s="78"/>
      <c r="C757856" s="77"/>
    </row>
    <row r="757857" spans="2:3" x14ac:dyDescent="0.25">
      <c r="B757857" s="78"/>
      <c r="C757857" s="77"/>
    </row>
    <row r="757858" spans="2:3" x14ac:dyDescent="0.25">
      <c r="B757858" s="78"/>
      <c r="C757858" s="77"/>
    </row>
    <row r="757859" spans="2:3" x14ac:dyDescent="0.25">
      <c r="B757859" s="78"/>
      <c r="C757859" s="77"/>
    </row>
    <row r="757860" spans="2:3" x14ac:dyDescent="0.25">
      <c r="B757860" s="78"/>
      <c r="C757860" s="77"/>
    </row>
    <row r="757861" spans="2:3" x14ac:dyDescent="0.25">
      <c r="B757861" s="78"/>
      <c r="C757861" s="77"/>
    </row>
    <row r="757862" spans="2:3" x14ac:dyDescent="0.25">
      <c r="B757862" s="78"/>
      <c r="C757862" s="77"/>
    </row>
    <row r="757972" spans="2:3" x14ac:dyDescent="0.25">
      <c r="B757972" s="78"/>
      <c r="C757972" s="77"/>
    </row>
    <row r="757973" spans="2:3" x14ac:dyDescent="0.25">
      <c r="B757973" s="78"/>
      <c r="C757973" s="77"/>
    </row>
    <row r="757974" spans="2:3" x14ac:dyDescent="0.25">
      <c r="B757974" s="78"/>
      <c r="C757974" s="77"/>
    </row>
    <row r="757975" spans="2:3" x14ac:dyDescent="0.25">
      <c r="B757975" s="78"/>
      <c r="C757975" s="77"/>
    </row>
    <row r="757976" spans="2:3" x14ac:dyDescent="0.25">
      <c r="B757976" s="78"/>
      <c r="C757976" s="77"/>
    </row>
    <row r="757977" spans="2:3" x14ac:dyDescent="0.25">
      <c r="B757977" s="78"/>
      <c r="C757977" s="77"/>
    </row>
    <row r="757978" spans="2:3" x14ac:dyDescent="0.25">
      <c r="B757978" s="78"/>
      <c r="C757978" s="77"/>
    </row>
    <row r="757979" spans="2:3" x14ac:dyDescent="0.25">
      <c r="B757979" s="78"/>
      <c r="C757979" s="77"/>
    </row>
    <row r="757980" spans="2:3" x14ac:dyDescent="0.25">
      <c r="B757980" s="78"/>
      <c r="C757980" s="77"/>
    </row>
    <row r="757981" spans="2:3" x14ac:dyDescent="0.25">
      <c r="B757981" s="78"/>
      <c r="C757981" s="77"/>
    </row>
    <row r="757982" spans="2:3" x14ac:dyDescent="0.25">
      <c r="B757982" s="78"/>
      <c r="C757982" s="77"/>
    </row>
    <row r="757983" spans="2:3" x14ac:dyDescent="0.25">
      <c r="B757983" s="78"/>
      <c r="C757983" s="77"/>
    </row>
    <row r="757984" spans="2:3" x14ac:dyDescent="0.25">
      <c r="B757984" s="78"/>
      <c r="C757984" s="77"/>
    </row>
    <row r="758094" spans="2:3" x14ac:dyDescent="0.25">
      <c r="B758094" s="78"/>
      <c r="C758094" s="77"/>
    </row>
    <row r="758095" spans="2:3" x14ac:dyDescent="0.25">
      <c r="B758095" s="78"/>
      <c r="C758095" s="77"/>
    </row>
    <row r="758096" spans="2:3" x14ac:dyDescent="0.25">
      <c r="B758096" s="78"/>
      <c r="C758096" s="77"/>
    </row>
    <row r="758097" spans="2:3" x14ac:dyDescent="0.25">
      <c r="B758097" s="78"/>
      <c r="C758097" s="77"/>
    </row>
    <row r="758098" spans="2:3" x14ac:dyDescent="0.25">
      <c r="B758098" s="78"/>
      <c r="C758098" s="77"/>
    </row>
    <row r="758099" spans="2:3" x14ac:dyDescent="0.25">
      <c r="B758099" s="78"/>
      <c r="C758099" s="77"/>
    </row>
    <row r="758100" spans="2:3" x14ac:dyDescent="0.25">
      <c r="B758100" s="78"/>
      <c r="C758100" s="77"/>
    </row>
    <row r="758101" spans="2:3" x14ac:dyDescent="0.25">
      <c r="B758101" s="78"/>
      <c r="C758101" s="77"/>
    </row>
    <row r="758102" spans="2:3" x14ac:dyDescent="0.25">
      <c r="B758102" s="78"/>
      <c r="C758102" s="77"/>
    </row>
    <row r="758103" spans="2:3" x14ac:dyDescent="0.25">
      <c r="B758103" s="78"/>
      <c r="C758103" s="77"/>
    </row>
    <row r="758104" spans="2:3" x14ac:dyDescent="0.25">
      <c r="B758104" s="78"/>
      <c r="C758104" s="77"/>
    </row>
    <row r="758105" spans="2:3" x14ac:dyDescent="0.25">
      <c r="B758105" s="78"/>
      <c r="C758105" s="77"/>
    </row>
    <row r="758106" spans="2:3" x14ac:dyDescent="0.25">
      <c r="B758106" s="78"/>
      <c r="C758106" s="77"/>
    </row>
    <row r="758216" spans="2:3" x14ac:dyDescent="0.25">
      <c r="B758216" s="78"/>
      <c r="C758216" s="77"/>
    </row>
    <row r="758217" spans="2:3" x14ac:dyDescent="0.25">
      <c r="B758217" s="78"/>
      <c r="C758217" s="77"/>
    </row>
    <row r="758218" spans="2:3" x14ac:dyDescent="0.25">
      <c r="B758218" s="78"/>
      <c r="C758218" s="77"/>
    </row>
    <row r="758219" spans="2:3" x14ac:dyDescent="0.25">
      <c r="B758219" s="78"/>
      <c r="C758219" s="77"/>
    </row>
    <row r="758220" spans="2:3" x14ac:dyDescent="0.25">
      <c r="B758220" s="78"/>
      <c r="C758220" s="77"/>
    </row>
    <row r="758221" spans="2:3" x14ac:dyDescent="0.25">
      <c r="B758221" s="78"/>
      <c r="C758221" s="77"/>
    </row>
    <row r="758222" spans="2:3" x14ac:dyDescent="0.25">
      <c r="B758222" s="78"/>
      <c r="C758222" s="77"/>
    </row>
    <row r="758223" spans="2:3" x14ac:dyDescent="0.25">
      <c r="B758223" s="78"/>
      <c r="C758223" s="77"/>
    </row>
    <row r="758224" spans="2:3" x14ac:dyDescent="0.25">
      <c r="B758224" s="78"/>
      <c r="C758224" s="77"/>
    </row>
    <row r="758225" spans="2:3" x14ac:dyDescent="0.25">
      <c r="B758225" s="78"/>
      <c r="C758225" s="77"/>
    </row>
    <row r="758226" spans="2:3" x14ac:dyDescent="0.25">
      <c r="B758226" s="78"/>
      <c r="C758226" s="77"/>
    </row>
    <row r="758227" spans="2:3" x14ac:dyDescent="0.25">
      <c r="B758227" s="78"/>
      <c r="C758227" s="77"/>
    </row>
    <row r="758228" spans="2:3" x14ac:dyDescent="0.25">
      <c r="B758228" s="78"/>
      <c r="C758228" s="77"/>
    </row>
    <row r="758338" spans="2:3" x14ac:dyDescent="0.25">
      <c r="B758338" s="78"/>
      <c r="C758338" s="77"/>
    </row>
    <row r="758339" spans="2:3" x14ac:dyDescent="0.25">
      <c r="B758339" s="78"/>
      <c r="C758339" s="77"/>
    </row>
    <row r="758340" spans="2:3" x14ac:dyDescent="0.25">
      <c r="B758340" s="78"/>
      <c r="C758340" s="77"/>
    </row>
    <row r="758341" spans="2:3" x14ac:dyDescent="0.25">
      <c r="B758341" s="78"/>
      <c r="C758341" s="77"/>
    </row>
    <row r="758342" spans="2:3" x14ac:dyDescent="0.25">
      <c r="B758342" s="78"/>
      <c r="C758342" s="77"/>
    </row>
    <row r="758343" spans="2:3" x14ac:dyDescent="0.25">
      <c r="B758343" s="78"/>
      <c r="C758343" s="77"/>
    </row>
    <row r="758344" spans="2:3" x14ac:dyDescent="0.25">
      <c r="B758344" s="78"/>
      <c r="C758344" s="77"/>
    </row>
    <row r="758345" spans="2:3" x14ac:dyDescent="0.25">
      <c r="B758345" s="78"/>
      <c r="C758345" s="77"/>
    </row>
    <row r="758346" spans="2:3" x14ac:dyDescent="0.25">
      <c r="B758346" s="78"/>
      <c r="C758346" s="77"/>
    </row>
    <row r="758347" spans="2:3" x14ac:dyDescent="0.25">
      <c r="B758347" s="78"/>
      <c r="C758347" s="77"/>
    </row>
    <row r="758348" spans="2:3" x14ac:dyDescent="0.25">
      <c r="B758348" s="78"/>
      <c r="C758348" s="77"/>
    </row>
    <row r="758349" spans="2:3" x14ac:dyDescent="0.25">
      <c r="B758349" s="78"/>
      <c r="C758349" s="77"/>
    </row>
    <row r="758350" spans="2:3" x14ac:dyDescent="0.25">
      <c r="B758350" s="78"/>
      <c r="C758350" s="77"/>
    </row>
    <row r="758460" spans="2:3" x14ac:dyDescent="0.25">
      <c r="B758460" s="78"/>
      <c r="C758460" s="77"/>
    </row>
    <row r="758461" spans="2:3" x14ac:dyDescent="0.25">
      <c r="B758461" s="78"/>
      <c r="C758461" s="77"/>
    </row>
    <row r="758462" spans="2:3" x14ac:dyDescent="0.25">
      <c r="B758462" s="78"/>
      <c r="C758462" s="77"/>
    </row>
    <row r="758463" spans="2:3" x14ac:dyDescent="0.25">
      <c r="B758463" s="78"/>
      <c r="C758463" s="77"/>
    </row>
    <row r="758464" spans="2:3" x14ac:dyDescent="0.25">
      <c r="B758464" s="78"/>
      <c r="C758464" s="77"/>
    </row>
    <row r="758465" spans="2:3" x14ac:dyDescent="0.25">
      <c r="B758465" s="78"/>
      <c r="C758465" s="77"/>
    </row>
    <row r="758466" spans="2:3" x14ac:dyDescent="0.25">
      <c r="B758466" s="78"/>
      <c r="C758466" s="77"/>
    </row>
    <row r="758467" spans="2:3" x14ac:dyDescent="0.25">
      <c r="B758467" s="78"/>
      <c r="C758467" s="77"/>
    </row>
    <row r="758468" spans="2:3" x14ac:dyDescent="0.25">
      <c r="B758468" s="78"/>
      <c r="C758468" s="77"/>
    </row>
    <row r="758469" spans="2:3" x14ac:dyDescent="0.25">
      <c r="B758469" s="78"/>
      <c r="C758469" s="77"/>
    </row>
    <row r="758470" spans="2:3" x14ac:dyDescent="0.25">
      <c r="B758470" s="78"/>
      <c r="C758470" s="77"/>
    </row>
    <row r="758471" spans="2:3" x14ac:dyDescent="0.25">
      <c r="B758471" s="78"/>
      <c r="C758471" s="77"/>
    </row>
    <row r="758472" spans="2:3" x14ac:dyDescent="0.25">
      <c r="B758472" s="78"/>
      <c r="C758472" s="77"/>
    </row>
    <row r="758582" spans="2:3" x14ac:dyDescent="0.25">
      <c r="B758582" s="78"/>
      <c r="C758582" s="77"/>
    </row>
    <row r="758583" spans="2:3" x14ac:dyDescent="0.25">
      <c r="B758583" s="78"/>
      <c r="C758583" s="77"/>
    </row>
    <row r="758584" spans="2:3" x14ac:dyDescent="0.25">
      <c r="B758584" s="78"/>
      <c r="C758584" s="77"/>
    </row>
    <row r="758585" spans="2:3" x14ac:dyDescent="0.25">
      <c r="B758585" s="78"/>
      <c r="C758585" s="77"/>
    </row>
    <row r="758586" spans="2:3" x14ac:dyDescent="0.25">
      <c r="B758586" s="78"/>
      <c r="C758586" s="77"/>
    </row>
    <row r="758587" spans="2:3" x14ac:dyDescent="0.25">
      <c r="B758587" s="78"/>
      <c r="C758587" s="77"/>
    </row>
    <row r="758588" spans="2:3" x14ac:dyDescent="0.25">
      <c r="B758588" s="78"/>
      <c r="C758588" s="77"/>
    </row>
    <row r="758589" spans="2:3" x14ac:dyDescent="0.25">
      <c r="B758589" s="78"/>
      <c r="C758589" s="77"/>
    </row>
    <row r="758590" spans="2:3" x14ac:dyDescent="0.25">
      <c r="B758590" s="78"/>
      <c r="C758590" s="77"/>
    </row>
    <row r="758591" spans="2:3" x14ac:dyDescent="0.25">
      <c r="B758591" s="78"/>
      <c r="C758591" s="77"/>
    </row>
    <row r="758592" spans="2:3" x14ac:dyDescent="0.25">
      <c r="B758592" s="78"/>
      <c r="C758592" s="77"/>
    </row>
    <row r="758593" spans="2:3" x14ac:dyDescent="0.25">
      <c r="B758593" s="78"/>
      <c r="C758593" s="77"/>
    </row>
    <row r="758594" spans="2:3" x14ac:dyDescent="0.25">
      <c r="B758594" s="78"/>
      <c r="C758594" s="77"/>
    </row>
    <row r="758704" spans="2:3" x14ac:dyDescent="0.25">
      <c r="B758704" s="78"/>
      <c r="C758704" s="77"/>
    </row>
    <row r="758705" spans="2:3" x14ac:dyDescent="0.25">
      <c r="B758705" s="78"/>
      <c r="C758705" s="77"/>
    </row>
    <row r="758706" spans="2:3" x14ac:dyDescent="0.25">
      <c r="B758706" s="78"/>
      <c r="C758706" s="77"/>
    </row>
    <row r="758707" spans="2:3" x14ac:dyDescent="0.25">
      <c r="B758707" s="78"/>
      <c r="C758707" s="77"/>
    </row>
    <row r="758708" spans="2:3" x14ac:dyDescent="0.25">
      <c r="B758708" s="78"/>
      <c r="C758708" s="77"/>
    </row>
    <row r="758709" spans="2:3" x14ac:dyDescent="0.25">
      <c r="B758709" s="78"/>
      <c r="C758709" s="77"/>
    </row>
    <row r="758710" spans="2:3" x14ac:dyDescent="0.25">
      <c r="B758710" s="78"/>
      <c r="C758710" s="77"/>
    </row>
    <row r="758711" spans="2:3" x14ac:dyDescent="0.25">
      <c r="B758711" s="78"/>
      <c r="C758711" s="77"/>
    </row>
    <row r="758712" spans="2:3" x14ac:dyDescent="0.25">
      <c r="B758712" s="78"/>
      <c r="C758712" s="77"/>
    </row>
    <row r="758713" spans="2:3" x14ac:dyDescent="0.25">
      <c r="B758713" s="78"/>
      <c r="C758713" s="77"/>
    </row>
    <row r="758714" spans="2:3" x14ac:dyDescent="0.25">
      <c r="B758714" s="78"/>
      <c r="C758714" s="77"/>
    </row>
    <row r="758715" spans="2:3" x14ac:dyDescent="0.25">
      <c r="B758715" s="78"/>
      <c r="C758715" s="77"/>
    </row>
    <row r="758716" spans="2:3" x14ac:dyDescent="0.25">
      <c r="B758716" s="78"/>
      <c r="C758716" s="77"/>
    </row>
    <row r="758826" spans="2:3" x14ac:dyDescent="0.25">
      <c r="B758826" s="78"/>
      <c r="C758826" s="77"/>
    </row>
    <row r="758827" spans="2:3" x14ac:dyDescent="0.25">
      <c r="B758827" s="78"/>
      <c r="C758827" s="77"/>
    </row>
    <row r="758828" spans="2:3" x14ac:dyDescent="0.25">
      <c r="B758828" s="78"/>
      <c r="C758828" s="77"/>
    </row>
    <row r="758829" spans="2:3" x14ac:dyDescent="0.25">
      <c r="B758829" s="78"/>
      <c r="C758829" s="77"/>
    </row>
    <row r="758830" spans="2:3" x14ac:dyDescent="0.25">
      <c r="B758830" s="78"/>
      <c r="C758830" s="77"/>
    </row>
    <row r="758831" spans="2:3" x14ac:dyDescent="0.25">
      <c r="B758831" s="78"/>
      <c r="C758831" s="77"/>
    </row>
    <row r="758832" spans="2:3" x14ac:dyDescent="0.25">
      <c r="B758832" s="78"/>
      <c r="C758832" s="77"/>
    </row>
    <row r="758833" spans="2:3" x14ac:dyDescent="0.25">
      <c r="B758833" s="78"/>
      <c r="C758833" s="77"/>
    </row>
    <row r="758834" spans="2:3" x14ac:dyDescent="0.25">
      <c r="B758834" s="78"/>
      <c r="C758834" s="77"/>
    </row>
    <row r="758835" spans="2:3" x14ac:dyDescent="0.25">
      <c r="B758835" s="78"/>
      <c r="C758835" s="77"/>
    </row>
    <row r="758836" spans="2:3" x14ac:dyDescent="0.25">
      <c r="B758836" s="78"/>
      <c r="C758836" s="77"/>
    </row>
    <row r="758837" spans="2:3" x14ac:dyDescent="0.25">
      <c r="B758837" s="78"/>
      <c r="C758837" s="77"/>
    </row>
    <row r="758838" spans="2:3" x14ac:dyDescent="0.25">
      <c r="B758838" s="78"/>
      <c r="C758838" s="77"/>
    </row>
    <row r="758948" spans="2:3" x14ac:dyDescent="0.25">
      <c r="B758948" s="78"/>
      <c r="C758948" s="77"/>
    </row>
    <row r="758949" spans="2:3" x14ac:dyDescent="0.25">
      <c r="B758949" s="78"/>
      <c r="C758949" s="77"/>
    </row>
    <row r="758950" spans="2:3" x14ac:dyDescent="0.25">
      <c r="B758950" s="78"/>
      <c r="C758950" s="77"/>
    </row>
    <row r="758951" spans="2:3" x14ac:dyDescent="0.25">
      <c r="B758951" s="78"/>
      <c r="C758951" s="77"/>
    </row>
    <row r="758952" spans="2:3" x14ac:dyDescent="0.25">
      <c r="B758952" s="78"/>
      <c r="C758952" s="77"/>
    </row>
    <row r="758953" spans="2:3" x14ac:dyDescent="0.25">
      <c r="B758953" s="78"/>
      <c r="C758953" s="77"/>
    </row>
    <row r="758954" spans="2:3" x14ac:dyDescent="0.25">
      <c r="B758954" s="78"/>
      <c r="C758954" s="77"/>
    </row>
    <row r="758955" spans="2:3" x14ac:dyDescent="0.25">
      <c r="B758955" s="78"/>
      <c r="C758955" s="77"/>
    </row>
    <row r="758956" spans="2:3" x14ac:dyDescent="0.25">
      <c r="B758956" s="78"/>
      <c r="C758956" s="77"/>
    </row>
    <row r="758957" spans="2:3" x14ac:dyDescent="0.25">
      <c r="B758957" s="78"/>
      <c r="C758957" s="77"/>
    </row>
    <row r="758958" spans="2:3" x14ac:dyDescent="0.25">
      <c r="B758958" s="78"/>
      <c r="C758958" s="77"/>
    </row>
    <row r="758959" spans="2:3" x14ac:dyDescent="0.25">
      <c r="B758959" s="78"/>
      <c r="C758959" s="77"/>
    </row>
    <row r="758960" spans="2:3" x14ac:dyDescent="0.25">
      <c r="B758960" s="78"/>
      <c r="C758960" s="77"/>
    </row>
    <row r="759070" spans="2:3" x14ac:dyDescent="0.25">
      <c r="B759070" s="78"/>
      <c r="C759070" s="77"/>
    </row>
    <row r="759071" spans="2:3" x14ac:dyDescent="0.25">
      <c r="B759071" s="78"/>
      <c r="C759071" s="77"/>
    </row>
    <row r="759072" spans="2:3" x14ac:dyDescent="0.25">
      <c r="B759072" s="78"/>
      <c r="C759072" s="77"/>
    </row>
    <row r="759073" spans="2:3" x14ac:dyDescent="0.25">
      <c r="B759073" s="78"/>
      <c r="C759073" s="77"/>
    </row>
    <row r="759074" spans="2:3" x14ac:dyDescent="0.25">
      <c r="B759074" s="78"/>
      <c r="C759074" s="77"/>
    </row>
    <row r="759075" spans="2:3" x14ac:dyDescent="0.25">
      <c r="B759075" s="78"/>
      <c r="C759075" s="77"/>
    </row>
    <row r="759076" spans="2:3" x14ac:dyDescent="0.25">
      <c r="B759076" s="78"/>
      <c r="C759076" s="77"/>
    </row>
    <row r="759077" spans="2:3" x14ac:dyDescent="0.25">
      <c r="B759077" s="78"/>
      <c r="C759077" s="77"/>
    </row>
    <row r="759078" spans="2:3" x14ac:dyDescent="0.25">
      <c r="B759078" s="78"/>
      <c r="C759078" s="77"/>
    </row>
    <row r="759079" spans="2:3" x14ac:dyDescent="0.25">
      <c r="B759079" s="78"/>
      <c r="C759079" s="77"/>
    </row>
    <row r="759080" spans="2:3" x14ac:dyDescent="0.25">
      <c r="B759080" s="78"/>
      <c r="C759080" s="77"/>
    </row>
    <row r="759081" spans="2:3" x14ac:dyDescent="0.25">
      <c r="B759081" s="78"/>
      <c r="C759081" s="77"/>
    </row>
    <row r="759082" spans="2:3" x14ac:dyDescent="0.25">
      <c r="B759082" s="78"/>
      <c r="C759082" s="77"/>
    </row>
    <row r="759192" spans="2:3" x14ac:dyDescent="0.25">
      <c r="B759192" s="78"/>
      <c r="C759192" s="77"/>
    </row>
    <row r="759193" spans="2:3" x14ac:dyDescent="0.25">
      <c r="B759193" s="78"/>
      <c r="C759193" s="77"/>
    </row>
    <row r="759194" spans="2:3" x14ac:dyDescent="0.25">
      <c r="B759194" s="78"/>
      <c r="C759194" s="77"/>
    </row>
    <row r="759195" spans="2:3" x14ac:dyDescent="0.25">
      <c r="B759195" s="78"/>
      <c r="C759195" s="77"/>
    </row>
    <row r="759196" spans="2:3" x14ac:dyDescent="0.25">
      <c r="B759196" s="78"/>
      <c r="C759196" s="77"/>
    </row>
    <row r="759197" spans="2:3" x14ac:dyDescent="0.25">
      <c r="B759197" s="78"/>
      <c r="C759197" s="77"/>
    </row>
    <row r="759198" spans="2:3" x14ac:dyDescent="0.25">
      <c r="B759198" s="78"/>
      <c r="C759198" s="77"/>
    </row>
    <row r="759199" spans="2:3" x14ac:dyDescent="0.25">
      <c r="B759199" s="78"/>
      <c r="C759199" s="77"/>
    </row>
    <row r="759200" spans="2:3" x14ac:dyDescent="0.25">
      <c r="B759200" s="78"/>
      <c r="C759200" s="77"/>
    </row>
    <row r="759201" spans="2:3" x14ac:dyDescent="0.25">
      <c r="B759201" s="78"/>
      <c r="C759201" s="77"/>
    </row>
    <row r="759202" spans="2:3" x14ac:dyDescent="0.25">
      <c r="B759202" s="78"/>
      <c r="C759202" s="77"/>
    </row>
    <row r="759203" spans="2:3" x14ac:dyDescent="0.25">
      <c r="B759203" s="78"/>
      <c r="C759203" s="77"/>
    </row>
    <row r="759204" spans="2:3" x14ac:dyDescent="0.25">
      <c r="B759204" s="78"/>
      <c r="C759204" s="77"/>
    </row>
    <row r="759314" spans="2:3" x14ac:dyDescent="0.25">
      <c r="B759314" s="78"/>
      <c r="C759314" s="77"/>
    </row>
    <row r="759315" spans="2:3" x14ac:dyDescent="0.25">
      <c r="B759315" s="78"/>
      <c r="C759315" s="77"/>
    </row>
    <row r="759316" spans="2:3" x14ac:dyDescent="0.25">
      <c r="B759316" s="78"/>
      <c r="C759316" s="77"/>
    </row>
    <row r="759317" spans="2:3" x14ac:dyDescent="0.25">
      <c r="B759317" s="78"/>
      <c r="C759317" s="77"/>
    </row>
    <row r="759318" spans="2:3" x14ac:dyDescent="0.25">
      <c r="B759318" s="78"/>
      <c r="C759318" s="77"/>
    </row>
    <row r="759319" spans="2:3" x14ac:dyDescent="0.25">
      <c r="B759319" s="78"/>
      <c r="C759319" s="77"/>
    </row>
    <row r="759320" spans="2:3" x14ac:dyDescent="0.25">
      <c r="B759320" s="78"/>
      <c r="C759320" s="77"/>
    </row>
    <row r="759321" spans="2:3" x14ac:dyDescent="0.25">
      <c r="B759321" s="78"/>
      <c r="C759321" s="77"/>
    </row>
    <row r="759322" spans="2:3" x14ac:dyDescent="0.25">
      <c r="B759322" s="78"/>
      <c r="C759322" s="77"/>
    </row>
    <row r="759323" spans="2:3" x14ac:dyDescent="0.25">
      <c r="B759323" s="78"/>
      <c r="C759323" s="77"/>
    </row>
    <row r="759324" spans="2:3" x14ac:dyDescent="0.25">
      <c r="B759324" s="78"/>
      <c r="C759324" s="77"/>
    </row>
    <row r="759325" spans="2:3" x14ac:dyDescent="0.25">
      <c r="B759325" s="78"/>
      <c r="C759325" s="77"/>
    </row>
    <row r="759326" spans="2:3" x14ac:dyDescent="0.25">
      <c r="B759326" s="78"/>
      <c r="C759326" s="77"/>
    </row>
    <row r="759436" spans="2:3" x14ac:dyDescent="0.25">
      <c r="B759436" s="78"/>
      <c r="C759436" s="77"/>
    </row>
    <row r="759437" spans="2:3" x14ac:dyDescent="0.25">
      <c r="B759437" s="78"/>
      <c r="C759437" s="77"/>
    </row>
    <row r="759438" spans="2:3" x14ac:dyDescent="0.25">
      <c r="B759438" s="78"/>
      <c r="C759438" s="77"/>
    </row>
    <row r="759439" spans="2:3" x14ac:dyDescent="0.25">
      <c r="B759439" s="78"/>
      <c r="C759439" s="77"/>
    </row>
    <row r="759440" spans="2:3" x14ac:dyDescent="0.25">
      <c r="B759440" s="78"/>
      <c r="C759440" s="77"/>
    </row>
    <row r="759441" spans="2:3" x14ac:dyDescent="0.25">
      <c r="B759441" s="78"/>
      <c r="C759441" s="77"/>
    </row>
    <row r="759442" spans="2:3" x14ac:dyDescent="0.25">
      <c r="B759442" s="78"/>
      <c r="C759442" s="77"/>
    </row>
    <row r="759443" spans="2:3" x14ac:dyDescent="0.25">
      <c r="B759443" s="78"/>
      <c r="C759443" s="77"/>
    </row>
    <row r="759444" spans="2:3" x14ac:dyDescent="0.25">
      <c r="B759444" s="78"/>
      <c r="C759444" s="77"/>
    </row>
    <row r="759445" spans="2:3" x14ac:dyDescent="0.25">
      <c r="B759445" s="78"/>
      <c r="C759445" s="77"/>
    </row>
    <row r="759446" spans="2:3" x14ac:dyDescent="0.25">
      <c r="B759446" s="78"/>
      <c r="C759446" s="77"/>
    </row>
    <row r="759447" spans="2:3" x14ac:dyDescent="0.25">
      <c r="B759447" s="78"/>
      <c r="C759447" s="77"/>
    </row>
    <row r="759448" spans="2:3" x14ac:dyDescent="0.25">
      <c r="B759448" s="78"/>
      <c r="C759448" s="77"/>
    </row>
    <row r="759558" spans="2:3" x14ac:dyDescent="0.25">
      <c r="B759558" s="78"/>
      <c r="C759558" s="77"/>
    </row>
    <row r="759559" spans="2:3" x14ac:dyDescent="0.25">
      <c r="B759559" s="78"/>
      <c r="C759559" s="77"/>
    </row>
    <row r="759560" spans="2:3" x14ac:dyDescent="0.25">
      <c r="B759560" s="78"/>
      <c r="C759560" s="77"/>
    </row>
    <row r="759561" spans="2:3" x14ac:dyDescent="0.25">
      <c r="B759561" s="78"/>
      <c r="C759561" s="77"/>
    </row>
    <row r="759562" spans="2:3" x14ac:dyDescent="0.25">
      <c r="B759562" s="78"/>
      <c r="C759562" s="77"/>
    </row>
    <row r="759563" spans="2:3" x14ac:dyDescent="0.25">
      <c r="B759563" s="78"/>
      <c r="C759563" s="77"/>
    </row>
    <row r="759564" spans="2:3" x14ac:dyDescent="0.25">
      <c r="B759564" s="78"/>
      <c r="C759564" s="77"/>
    </row>
    <row r="759565" spans="2:3" x14ac:dyDescent="0.25">
      <c r="B759565" s="78"/>
      <c r="C759565" s="77"/>
    </row>
    <row r="759566" spans="2:3" x14ac:dyDescent="0.25">
      <c r="B759566" s="78"/>
      <c r="C759566" s="77"/>
    </row>
    <row r="759567" spans="2:3" x14ac:dyDescent="0.25">
      <c r="B759567" s="78"/>
      <c r="C759567" s="77"/>
    </row>
    <row r="759568" spans="2:3" x14ac:dyDescent="0.25">
      <c r="B759568" s="78"/>
      <c r="C759568" s="77"/>
    </row>
    <row r="759569" spans="2:3" x14ac:dyDescent="0.25">
      <c r="B759569" s="78"/>
      <c r="C759569" s="77"/>
    </row>
    <row r="759570" spans="2:3" x14ac:dyDescent="0.25">
      <c r="B759570" s="78"/>
      <c r="C759570" s="77"/>
    </row>
    <row r="759680" spans="2:3" x14ac:dyDescent="0.25">
      <c r="B759680" s="78"/>
      <c r="C759680" s="77"/>
    </row>
    <row r="759681" spans="2:3" x14ac:dyDescent="0.25">
      <c r="B759681" s="78"/>
      <c r="C759681" s="77"/>
    </row>
    <row r="759682" spans="2:3" x14ac:dyDescent="0.25">
      <c r="B759682" s="78"/>
      <c r="C759682" s="77"/>
    </row>
    <row r="759683" spans="2:3" x14ac:dyDescent="0.25">
      <c r="B759683" s="78"/>
      <c r="C759683" s="77"/>
    </row>
    <row r="759684" spans="2:3" x14ac:dyDescent="0.25">
      <c r="B759684" s="78"/>
      <c r="C759684" s="77"/>
    </row>
    <row r="759685" spans="2:3" x14ac:dyDescent="0.25">
      <c r="B759685" s="78"/>
      <c r="C759685" s="77"/>
    </row>
    <row r="759686" spans="2:3" x14ac:dyDescent="0.25">
      <c r="B759686" s="78"/>
      <c r="C759686" s="77"/>
    </row>
    <row r="759687" spans="2:3" x14ac:dyDescent="0.25">
      <c r="B759687" s="78"/>
      <c r="C759687" s="77"/>
    </row>
    <row r="759688" spans="2:3" x14ac:dyDescent="0.25">
      <c r="B759688" s="78"/>
      <c r="C759688" s="77"/>
    </row>
    <row r="759689" spans="2:3" x14ac:dyDescent="0.25">
      <c r="B759689" s="78"/>
      <c r="C759689" s="77"/>
    </row>
    <row r="759690" spans="2:3" x14ac:dyDescent="0.25">
      <c r="B759690" s="78"/>
      <c r="C759690" s="77"/>
    </row>
    <row r="759691" spans="2:3" x14ac:dyDescent="0.25">
      <c r="B759691" s="78"/>
      <c r="C759691" s="77"/>
    </row>
    <row r="759692" spans="2:3" x14ac:dyDescent="0.25">
      <c r="B759692" s="78"/>
      <c r="C759692" s="77"/>
    </row>
    <row r="759802" spans="2:3" x14ac:dyDescent="0.25">
      <c r="B759802" s="78"/>
      <c r="C759802" s="77"/>
    </row>
    <row r="759803" spans="2:3" x14ac:dyDescent="0.25">
      <c r="B759803" s="78"/>
      <c r="C759803" s="77"/>
    </row>
    <row r="759804" spans="2:3" x14ac:dyDescent="0.25">
      <c r="B759804" s="78"/>
      <c r="C759804" s="77"/>
    </row>
    <row r="759805" spans="2:3" x14ac:dyDescent="0.25">
      <c r="B759805" s="78"/>
      <c r="C759805" s="77"/>
    </row>
    <row r="759806" spans="2:3" x14ac:dyDescent="0.25">
      <c r="B759806" s="78"/>
      <c r="C759806" s="77"/>
    </row>
    <row r="759807" spans="2:3" x14ac:dyDescent="0.25">
      <c r="B759807" s="78"/>
      <c r="C759807" s="77"/>
    </row>
    <row r="759808" spans="2:3" x14ac:dyDescent="0.25">
      <c r="B759808" s="78"/>
      <c r="C759808" s="77"/>
    </row>
    <row r="759809" spans="2:3" x14ac:dyDescent="0.25">
      <c r="B759809" s="78"/>
      <c r="C759809" s="77"/>
    </row>
    <row r="759810" spans="2:3" x14ac:dyDescent="0.25">
      <c r="B759810" s="78"/>
      <c r="C759810" s="77"/>
    </row>
    <row r="759811" spans="2:3" x14ac:dyDescent="0.25">
      <c r="B759811" s="78"/>
      <c r="C759811" s="77"/>
    </row>
    <row r="759812" spans="2:3" x14ac:dyDescent="0.25">
      <c r="B759812" s="78"/>
      <c r="C759812" s="77"/>
    </row>
    <row r="759813" spans="2:3" x14ac:dyDescent="0.25">
      <c r="B759813" s="78"/>
      <c r="C759813" s="77"/>
    </row>
    <row r="759814" spans="2:3" x14ac:dyDescent="0.25">
      <c r="B759814" s="78"/>
      <c r="C759814" s="77"/>
    </row>
    <row r="759924" spans="2:3" x14ac:dyDescent="0.25">
      <c r="B759924" s="78"/>
      <c r="C759924" s="77"/>
    </row>
    <row r="759925" spans="2:3" x14ac:dyDescent="0.25">
      <c r="B759925" s="78"/>
      <c r="C759925" s="77"/>
    </row>
    <row r="759926" spans="2:3" x14ac:dyDescent="0.25">
      <c r="B759926" s="78"/>
      <c r="C759926" s="77"/>
    </row>
    <row r="759927" spans="2:3" x14ac:dyDescent="0.25">
      <c r="B759927" s="78"/>
      <c r="C759927" s="77"/>
    </row>
    <row r="759928" spans="2:3" x14ac:dyDescent="0.25">
      <c r="B759928" s="78"/>
      <c r="C759928" s="77"/>
    </row>
    <row r="759929" spans="2:3" x14ac:dyDescent="0.25">
      <c r="B759929" s="78"/>
      <c r="C759929" s="77"/>
    </row>
    <row r="759930" spans="2:3" x14ac:dyDescent="0.25">
      <c r="B759930" s="78"/>
      <c r="C759930" s="77"/>
    </row>
    <row r="759931" spans="2:3" x14ac:dyDescent="0.25">
      <c r="B759931" s="78"/>
      <c r="C759931" s="77"/>
    </row>
    <row r="759932" spans="2:3" x14ac:dyDescent="0.25">
      <c r="B759932" s="78"/>
      <c r="C759932" s="77"/>
    </row>
    <row r="759933" spans="2:3" x14ac:dyDescent="0.25">
      <c r="B759933" s="78"/>
      <c r="C759933" s="77"/>
    </row>
    <row r="759934" spans="2:3" x14ac:dyDescent="0.25">
      <c r="B759934" s="78"/>
      <c r="C759934" s="77"/>
    </row>
    <row r="759935" spans="2:3" x14ac:dyDescent="0.25">
      <c r="B759935" s="78"/>
      <c r="C759935" s="77"/>
    </row>
    <row r="759936" spans="2:3" x14ac:dyDescent="0.25">
      <c r="B759936" s="78"/>
      <c r="C759936" s="77"/>
    </row>
    <row r="760046" spans="2:3" x14ac:dyDescent="0.25">
      <c r="B760046" s="78"/>
      <c r="C760046" s="77"/>
    </row>
    <row r="760047" spans="2:3" x14ac:dyDescent="0.25">
      <c r="B760047" s="78"/>
      <c r="C760047" s="77"/>
    </row>
    <row r="760048" spans="2:3" x14ac:dyDescent="0.25">
      <c r="B760048" s="78"/>
      <c r="C760048" s="77"/>
    </row>
    <row r="760049" spans="2:3" x14ac:dyDescent="0.25">
      <c r="B760049" s="78"/>
      <c r="C760049" s="77"/>
    </row>
    <row r="760050" spans="2:3" x14ac:dyDescent="0.25">
      <c r="B760050" s="78"/>
      <c r="C760050" s="77"/>
    </row>
    <row r="760051" spans="2:3" x14ac:dyDescent="0.25">
      <c r="B760051" s="78"/>
      <c r="C760051" s="77"/>
    </row>
    <row r="760052" spans="2:3" x14ac:dyDescent="0.25">
      <c r="B760052" s="78"/>
      <c r="C760052" s="77"/>
    </row>
    <row r="760053" spans="2:3" x14ac:dyDescent="0.25">
      <c r="B760053" s="78"/>
      <c r="C760053" s="77"/>
    </row>
    <row r="760054" spans="2:3" x14ac:dyDescent="0.25">
      <c r="B760054" s="78"/>
      <c r="C760054" s="77"/>
    </row>
    <row r="760055" spans="2:3" x14ac:dyDescent="0.25">
      <c r="B760055" s="78"/>
      <c r="C760055" s="77"/>
    </row>
    <row r="760056" spans="2:3" x14ac:dyDescent="0.25">
      <c r="B760056" s="78"/>
      <c r="C760056" s="77"/>
    </row>
    <row r="760057" spans="2:3" x14ac:dyDescent="0.25">
      <c r="B760057" s="78"/>
      <c r="C760057" s="77"/>
    </row>
    <row r="760058" spans="2:3" x14ac:dyDescent="0.25">
      <c r="B760058" s="78"/>
      <c r="C760058" s="77"/>
    </row>
    <row r="760168" spans="2:3" x14ac:dyDescent="0.25">
      <c r="B760168" s="78"/>
      <c r="C760168" s="77"/>
    </row>
    <row r="760169" spans="2:3" x14ac:dyDescent="0.25">
      <c r="B760169" s="78"/>
      <c r="C760169" s="77"/>
    </row>
    <row r="760170" spans="2:3" x14ac:dyDescent="0.25">
      <c r="B760170" s="78"/>
      <c r="C760170" s="77"/>
    </row>
    <row r="760171" spans="2:3" x14ac:dyDescent="0.25">
      <c r="B760171" s="78"/>
      <c r="C760171" s="77"/>
    </row>
    <row r="760172" spans="2:3" x14ac:dyDescent="0.25">
      <c r="B760172" s="78"/>
      <c r="C760172" s="77"/>
    </row>
    <row r="760173" spans="2:3" x14ac:dyDescent="0.25">
      <c r="B760173" s="78"/>
      <c r="C760173" s="77"/>
    </row>
    <row r="760174" spans="2:3" x14ac:dyDescent="0.25">
      <c r="B760174" s="78"/>
      <c r="C760174" s="77"/>
    </row>
    <row r="760175" spans="2:3" x14ac:dyDescent="0.25">
      <c r="B760175" s="78"/>
      <c r="C760175" s="77"/>
    </row>
    <row r="760176" spans="2:3" x14ac:dyDescent="0.25">
      <c r="B760176" s="78"/>
      <c r="C760176" s="77"/>
    </row>
    <row r="760177" spans="2:3" x14ac:dyDescent="0.25">
      <c r="B760177" s="78"/>
      <c r="C760177" s="77"/>
    </row>
    <row r="760178" spans="2:3" x14ac:dyDescent="0.25">
      <c r="B760178" s="78"/>
      <c r="C760178" s="77"/>
    </row>
    <row r="760179" spans="2:3" x14ac:dyDescent="0.25">
      <c r="B760179" s="78"/>
      <c r="C760179" s="77"/>
    </row>
    <row r="760180" spans="2:3" x14ac:dyDescent="0.25">
      <c r="B760180" s="78"/>
      <c r="C760180" s="77"/>
    </row>
    <row r="760290" spans="2:3" x14ac:dyDescent="0.25">
      <c r="B760290" s="78"/>
      <c r="C760290" s="77"/>
    </row>
    <row r="760291" spans="2:3" x14ac:dyDescent="0.25">
      <c r="B760291" s="78"/>
      <c r="C760291" s="77"/>
    </row>
    <row r="760292" spans="2:3" x14ac:dyDescent="0.25">
      <c r="B760292" s="78"/>
      <c r="C760292" s="77"/>
    </row>
    <row r="760293" spans="2:3" x14ac:dyDescent="0.25">
      <c r="B760293" s="78"/>
      <c r="C760293" s="77"/>
    </row>
    <row r="760294" spans="2:3" x14ac:dyDescent="0.25">
      <c r="B760294" s="78"/>
      <c r="C760294" s="77"/>
    </row>
    <row r="760295" spans="2:3" x14ac:dyDescent="0.25">
      <c r="B760295" s="78"/>
      <c r="C760295" s="77"/>
    </row>
    <row r="760296" spans="2:3" x14ac:dyDescent="0.25">
      <c r="B760296" s="78"/>
      <c r="C760296" s="77"/>
    </row>
    <row r="760297" spans="2:3" x14ac:dyDescent="0.25">
      <c r="B760297" s="78"/>
      <c r="C760297" s="77"/>
    </row>
    <row r="760298" spans="2:3" x14ac:dyDescent="0.25">
      <c r="B760298" s="78"/>
      <c r="C760298" s="77"/>
    </row>
    <row r="760299" spans="2:3" x14ac:dyDescent="0.25">
      <c r="B760299" s="78"/>
      <c r="C760299" s="77"/>
    </row>
    <row r="760300" spans="2:3" x14ac:dyDescent="0.25">
      <c r="B760300" s="78"/>
      <c r="C760300" s="77"/>
    </row>
    <row r="760301" spans="2:3" x14ac:dyDescent="0.25">
      <c r="B760301" s="78"/>
      <c r="C760301" s="77"/>
    </row>
    <row r="760302" spans="2:3" x14ac:dyDescent="0.25">
      <c r="B760302" s="78"/>
      <c r="C760302" s="77"/>
    </row>
    <row r="760412" spans="2:3" x14ac:dyDescent="0.25">
      <c r="B760412" s="78"/>
      <c r="C760412" s="77"/>
    </row>
    <row r="760413" spans="2:3" x14ac:dyDescent="0.25">
      <c r="B760413" s="78"/>
      <c r="C760413" s="77"/>
    </row>
    <row r="760414" spans="2:3" x14ac:dyDescent="0.25">
      <c r="B760414" s="78"/>
      <c r="C760414" s="77"/>
    </row>
    <row r="760415" spans="2:3" x14ac:dyDescent="0.25">
      <c r="B760415" s="78"/>
      <c r="C760415" s="77"/>
    </row>
    <row r="760416" spans="2:3" x14ac:dyDescent="0.25">
      <c r="B760416" s="78"/>
      <c r="C760416" s="77"/>
    </row>
    <row r="760417" spans="2:3" x14ac:dyDescent="0.25">
      <c r="B760417" s="78"/>
      <c r="C760417" s="77"/>
    </row>
    <row r="760418" spans="2:3" x14ac:dyDescent="0.25">
      <c r="B760418" s="78"/>
      <c r="C760418" s="77"/>
    </row>
    <row r="760419" spans="2:3" x14ac:dyDescent="0.25">
      <c r="B760419" s="78"/>
      <c r="C760419" s="77"/>
    </row>
    <row r="760420" spans="2:3" x14ac:dyDescent="0.25">
      <c r="B760420" s="78"/>
      <c r="C760420" s="77"/>
    </row>
    <row r="760421" spans="2:3" x14ac:dyDescent="0.25">
      <c r="B760421" s="78"/>
      <c r="C760421" s="77"/>
    </row>
    <row r="760422" spans="2:3" x14ac:dyDescent="0.25">
      <c r="B760422" s="78"/>
      <c r="C760422" s="77"/>
    </row>
    <row r="760423" spans="2:3" x14ac:dyDescent="0.25">
      <c r="B760423" s="78"/>
      <c r="C760423" s="77"/>
    </row>
    <row r="760424" spans="2:3" x14ac:dyDescent="0.25">
      <c r="B760424" s="78"/>
      <c r="C760424" s="77"/>
    </row>
    <row r="760534" spans="2:3" x14ac:dyDescent="0.25">
      <c r="B760534" s="78"/>
      <c r="C760534" s="77"/>
    </row>
    <row r="760535" spans="2:3" x14ac:dyDescent="0.25">
      <c r="B760535" s="78"/>
      <c r="C760535" s="77"/>
    </row>
    <row r="760536" spans="2:3" x14ac:dyDescent="0.25">
      <c r="B760536" s="78"/>
      <c r="C760536" s="77"/>
    </row>
    <row r="760537" spans="2:3" x14ac:dyDescent="0.25">
      <c r="B760537" s="78"/>
      <c r="C760537" s="77"/>
    </row>
    <row r="760538" spans="2:3" x14ac:dyDescent="0.25">
      <c r="B760538" s="78"/>
      <c r="C760538" s="77"/>
    </row>
    <row r="760539" spans="2:3" x14ac:dyDescent="0.25">
      <c r="B760539" s="78"/>
      <c r="C760539" s="77"/>
    </row>
    <row r="760540" spans="2:3" x14ac:dyDescent="0.25">
      <c r="B760540" s="78"/>
      <c r="C760540" s="77"/>
    </row>
    <row r="760541" spans="2:3" x14ac:dyDescent="0.25">
      <c r="B760541" s="78"/>
      <c r="C760541" s="77"/>
    </row>
    <row r="760542" spans="2:3" x14ac:dyDescent="0.25">
      <c r="B760542" s="78"/>
      <c r="C760542" s="77"/>
    </row>
    <row r="760543" spans="2:3" x14ac:dyDescent="0.25">
      <c r="B760543" s="78"/>
      <c r="C760543" s="77"/>
    </row>
    <row r="760544" spans="2:3" x14ac:dyDescent="0.25">
      <c r="B760544" s="78"/>
      <c r="C760544" s="77"/>
    </row>
    <row r="760545" spans="2:3" x14ac:dyDescent="0.25">
      <c r="B760545" s="78"/>
      <c r="C760545" s="77"/>
    </row>
    <row r="760546" spans="2:3" x14ac:dyDescent="0.25">
      <c r="B760546" s="78"/>
      <c r="C760546" s="77"/>
    </row>
    <row r="760656" spans="2:3" x14ac:dyDescent="0.25">
      <c r="B760656" s="78"/>
      <c r="C760656" s="77"/>
    </row>
    <row r="760657" spans="2:3" x14ac:dyDescent="0.25">
      <c r="B760657" s="78"/>
      <c r="C760657" s="77"/>
    </row>
    <row r="760658" spans="2:3" x14ac:dyDescent="0.25">
      <c r="B760658" s="78"/>
      <c r="C760658" s="77"/>
    </row>
    <row r="760659" spans="2:3" x14ac:dyDescent="0.25">
      <c r="B760659" s="78"/>
      <c r="C760659" s="77"/>
    </row>
    <row r="760660" spans="2:3" x14ac:dyDescent="0.25">
      <c r="B760660" s="78"/>
      <c r="C760660" s="77"/>
    </row>
    <row r="760661" spans="2:3" x14ac:dyDescent="0.25">
      <c r="B760661" s="78"/>
      <c r="C760661" s="77"/>
    </row>
    <row r="760662" spans="2:3" x14ac:dyDescent="0.25">
      <c r="B760662" s="78"/>
      <c r="C760662" s="77"/>
    </row>
    <row r="760663" spans="2:3" x14ac:dyDescent="0.25">
      <c r="B760663" s="78"/>
      <c r="C760663" s="77"/>
    </row>
    <row r="760664" spans="2:3" x14ac:dyDescent="0.25">
      <c r="B760664" s="78"/>
      <c r="C760664" s="77"/>
    </row>
    <row r="760665" spans="2:3" x14ac:dyDescent="0.25">
      <c r="B760665" s="78"/>
      <c r="C760665" s="77"/>
    </row>
    <row r="760666" spans="2:3" x14ac:dyDescent="0.25">
      <c r="B760666" s="78"/>
      <c r="C760666" s="77"/>
    </row>
    <row r="760667" spans="2:3" x14ac:dyDescent="0.25">
      <c r="B760667" s="78"/>
      <c r="C760667" s="77"/>
    </row>
    <row r="760668" spans="2:3" x14ac:dyDescent="0.25">
      <c r="B760668" s="78"/>
      <c r="C760668" s="77"/>
    </row>
    <row r="760778" spans="2:3" x14ac:dyDescent="0.25">
      <c r="B760778" s="78"/>
      <c r="C760778" s="77"/>
    </row>
    <row r="760779" spans="2:3" x14ac:dyDescent="0.25">
      <c r="B760779" s="78"/>
      <c r="C760779" s="77"/>
    </row>
    <row r="760780" spans="2:3" x14ac:dyDescent="0.25">
      <c r="B760780" s="78"/>
      <c r="C760780" s="77"/>
    </row>
    <row r="760781" spans="2:3" x14ac:dyDescent="0.25">
      <c r="B760781" s="78"/>
      <c r="C760781" s="77"/>
    </row>
    <row r="760782" spans="2:3" x14ac:dyDescent="0.25">
      <c r="B760782" s="78"/>
      <c r="C760782" s="77"/>
    </row>
    <row r="760783" spans="2:3" x14ac:dyDescent="0.25">
      <c r="B760783" s="78"/>
      <c r="C760783" s="77"/>
    </row>
    <row r="760784" spans="2:3" x14ac:dyDescent="0.25">
      <c r="B760784" s="78"/>
      <c r="C760784" s="77"/>
    </row>
    <row r="760785" spans="2:3" x14ac:dyDescent="0.25">
      <c r="B760785" s="78"/>
      <c r="C760785" s="77"/>
    </row>
    <row r="760786" spans="2:3" x14ac:dyDescent="0.25">
      <c r="B760786" s="78"/>
      <c r="C760786" s="77"/>
    </row>
    <row r="760787" spans="2:3" x14ac:dyDescent="0.25">
      <c r="B760787" s="78"/>
      <c r="C760787" s="77"/>
    </row>
    <row r="760788" spans="2:3" x14ac:dyDescent="0.25">
      <c r="B760788" s="78"/>
      <c r="C760788" s="77"/>
    </row>
    <row r="760789" spans="2:3" x14ac:dyDescent="0.25">
      <c r="B760789" s="78"/>
      <c r="C760789" s="77"/>
    </row>
    <row r="760790" spans="2:3" x14ac:dyDescent="0.25">
      <c r="B760790" s="78"/>
      <c r="C760790" s="77"/>
    </row>
    <row r="760900" spans="2:3" x14ac:dyDescent="0.25">
      <c r="B760900" s="78"/>
      <c r="C760900" s="77"/>
    </row>
    <row r="760901" spans="2:3" x14ac:dyDescent="0.25">
      <c r="B760901" s="78"/>
      <c r="C760901" s="77"/>
    </row>
    <row r="760902" spans="2:3" x14ac:dyDescent="0.25">
      <c r="B760902" s="78"/>
      <c r="C760902" s="77"/>
    </row>
    <row r="760903" spans="2:3" x14ac:dyDescent="0.25">
      <c r="B760903" s="78"/>
      <c r="C760903" s="77"/>
    </row>
    <row r="760904" spans="2:3" x14ac:dyDescent="0.25">
      <c r="B760904" s="78"/>
      <c r="C760904" s="77"/>
    </row>
    <row r="760905" spans="2:3" x14ac:dyDescent="0.25">
      <c r="B760905" s="78"/>
      <c r="C760905" s="77"/>
    </row>
    <row r="760906" spans="2:3" x14ac:dyDescent="0.25">
      <c r="B760906" s="78"/>
      <c r="C760906" s="77"/>
    </row>
    <row r="760907" spans="2:3" x14ac:dyDescent="0.25">
      <c r="B760907" s="78"/>
      <c r="C760907" s="77"/>
    </row>
    <row r="760908" spans="2:3" x14ac:dyDescent="0.25">
      <c r="B760908" s="78"/>
      <c r="C760908" s="77"/>
    </row>
    <row r="760909" spans="2:3" x14ac:dyDescent="0.25">
      <c r="B760909" s="78"/>
      <c r="C760909" s="77"/>
    </row>
    <row r="760910" spans="2:3" x14ac:dyDescent="0.25">
      <c r="B760910" s="78"/>
      <c r="C760910" s="77"/>
    </row>
    <row r="760911" spans="2:3" x14ac:dyDescent="0.25">
      <c r="B760911" s="78"/>
      <c r="C760911" s="77"/>
    </row>
    <row r="760912" spans="2:3" x14ac:dyDescent="0.25">
      <c r="B760912" s="78"/>
      <c r="C760912" s="77"/>
    </row>
    <row r="761022" spans="2:3" x14ac:dyDescent="0.25">
      <c r="B761022" s="78"/>
      <c r="C761022" s="77"/>
    </row>
    <row r="761023" spans="2:3" x14ac:dyDescent="0.25">
      <c r="B761023" s="78"/>
      <c r="C761023" s="77"/>
    </row>
    <row r="761024" spans="2:3" x14ac:dyDescent="0.25">
      <c r="B761024" s="78"/>
      <c r="C761024" s="77"/>
    </row>
    <row r="761025" spans="2:3" x14ac:dyDescent="0.25">
      <c r="B761025" s="78"/>
      <c r="C761025" s="77"/>
    </row>
    <row r="761026" spans="2:3" x14ac:dyDescent="0.25">
      <c r="B761026" s="78"/>
      <c r="C761026" s="77"/>
    </row>
    <row r="761027" spans="2:3" x14ac:dyDescent="0.25">
      <c r="B761027" s="78"/>
      <c r="C761027" s="77"/>
    </row>
    <row r="761028" spans="2:3" x14ac:dyDescent="0.25">
      <c r="B761028" s="78"/>
      <c r="C761028" s="77"/>
    </row>
    <row r="761029" spans="2:3" x14ac:dyDescent="0.25">
      <c r="B761029" s="78"/>
      <c r="C761029" s="77"/>
    </row>
    <row r="761030" spans="2:3" x14ac:dyDescent="0.25">
      <c r="B761030" s="78"/>
      <c r="C761030" s="77"/>
    </row>
    <row r="761031" spans="2:3" x14ac:dyDescent="0.25">
      <c r="B761031" s="78"/>
      <c r="C761031" s="77"/>
    </row>
    <row r="761032" spans="2:3" x14ac:dyDescent="0.25">
      <c r="B761032" s="78"/>
      <c r="C761032" s="77"/>
    </row>
    <row r="761033" spans="2:3" x14ac:dyDescent="0.25">
      <c r="B761033" s="78"/>
      <c r="C761033" s="77"/>
    </row>
    <row r="761034" spans="2:3" x14ac:dyDescent="0.25">
      <c r="B761034" s="78"/>
      <c r="C761034" s="77"/>
    </row>
    <row r="761144" spans="2:3" x14ac:dyDescent="0.25">
      <c r="B761144" s="78"/>
      <c r="C761144" s="77"/>
    </row>
    <row r="761145" spans="2:3" x14ac:dyDescent="0.25">
      <c r="B761145" s="78"/>
      <c r="C761145" s="77"/>
    </row>
    <row r="761146" spans="2:3" x14ac:dyDescent="0.25">
      <c r="B761146" s="78"/>
      <c r="C761146" s="77"/>
    </row>
    <row r="761147" spans="2:3" x14ac:dyDescent="0.25">
      <c r="B761147" s="78"/>
      <c r="C761147" s="77"/>
    </row>
    <row r="761148" spans="2:3" x14ac:dyDescent="0.25">
      <c r="B761148" s="78"/>
      <c r="C761148" s="77"/>
    </row>
    <row r="761149" spans="2:3" x14ac:dyDescent="0.25">
      <c r="B761149" s="78"/>
      <c r="C761149" s="77"/>
    </row>
    <row r="761150" spans="2:3" x14ac:dyDescent="0.25">
      <c r="B761150" s="78"/>
      <c r="C761150" s="77"/>
    </row>
    <row r="761151" spans="2:3" x14ac:dyDescent="0.25">
      <c r="B761151" s="78"/>
      <c r="C761151" s="77"/>
    </row>
    <row r="761152" spans="2:3" x14ac:dyDescent="0.25">
      <c r="B761152" s="78"/>
      <c r="C761152" s="77"/>
    </row>
    <row r="761153" spans="2:3" x14ac:dyDescent="0.25">
      <c r="B761153" s="78"/>
      <c r="C761153" s="77"/>
    </row>
    <row r="761154" spans="2:3" x14ac:dyDescent="0.25">
      <c r="B761154" s="78"/>
      <c r="C761154" s="77"/>
    </row>
    <row r="761155" spans="2:3" x14ac:dyDescent="0.25">
      <c r="B761155" s="78"/>
      <c r="C761155" s="77"/>
    </row>
    <row r="761156" spans="2:3" x14ac:dyDescent="0.25">
      <c r="B761156" s="78"/>
      <c r="C761156" s="77"/>
    </row>
    <row r="761266" spans="2:3" x14ac:dyDescent="0.25">
      <c r="B761266" s="78"/>
      <c r="C761266" s="77"/>
    </row>
    <row r="761267" spans="2:3" x14ac:dyDescent="0.25">
      <c r="B761267" s="78"/>
      <c r="C761267" s="77"/>
    </row>
    <row r="761268" spans="2:3" x14ac:dyDescent="0.25">
      <c r="B761268" s="78"/>
      <c r="C761268" s="77"/>
    </row>
    <row r="761269" spans="2:3" x14ac:dyDescent="0.25">
      <c r="B761269" s="78"/>
      <c r="C761269" s="77"/>
    </row>
    <row r="761270" spans="2:3" x14ac:dyDescent="0.25">
      <c r="B761270" s="78"/>
      <c r="C761270" s="77"/>
    </row>
    <row r="761271" spans="2:3" x14ac:dyDescent="0.25">
      <c r="B761271" s="78"/>
      <c r="C761271" s="77"/>
    </row>
    <row r="761272" spans="2:3" x14ac:dyDescent="0.25">
      <c r="B761272" s="78"/>
      <c r="C761272" s="77"/>
    </row>
    <row r="761273" spans="2:3" x14ac:dyDescent="0.25">
      <c r="B761273" s="78"/>
      <c r="C761273" s="77"/>
    </row>
    <row r="761274" spans="2:3" x14ac:dyDescent="0.25">
      <c r="B761274" s="78"/>
      <c r="C761274" s="77"/>
    </row>
    <row r="761275" spans="2:3" x14ac:dyDescent="0.25">
      <c r="B761275" s="78"/>
      <c r="C761275" s="77"/>
    </row>
    <row r="761276" spans="2:3" x14ac:dyDescent="0.25">
      <c r="B761276" s="78"/>
      <c r="C761276" s="77"/>
    </row>
    <row r="761277" spans="2:3" x14ac:dyDescent="0.25">
      <c r="B761277" s="78"/>
      <c r="C761277" s="77"/>
    </row>
    <row r="761278" spans="2:3" x14ac:dyDescent="0.25">
      <c r="B761278" s="78"/>
      <c r="C761278" s="77"/>
    </row>
    <row r="761388" spans="2:3" x14ac:dyDescent="0.25">
      <c r="B761388" s="78"/>
      <c r="C761388" s="77"/>
    </row>
    <row r="761389" spans="2:3" x14ac:dyDescent="0.25">
      <c r="B761389" s="78"/>
      <c r="C761389" s="77"/>
    </row>
    <row r="761390" spans="2:3" x14ac:dyDescent="0.25">
      <c r="B761390" s="78"/>
      <c r="C761390" s="77"/>
    </row>
    <row r="761391" spans="2:3" x14ac:dyDescent="0.25">
      <c r="B761391" s="78"/>
      <c r="C761391" s="77"/>
    </row>
    <row r="761392" spans="2:3" x14ac:dyDescent="0.25">
      <c r="B761392" s="78"/>
      <c r="C761392" s="77"/>
    </row>
    <row r="761393" spans="2:3" x14ac:dyDescent="0.25">
      <c r="B761393" s="78"/>
      <c r="C761393" s="77"/>
    </row>
    <row r="761394" spans="2:3" x14ac:dyDescent="0.25">
      <c r="B761394" s="78"/>
      <c r="C761394" s="77"/>
    </row>
    <row r="761395" spans="2:3" x14ac:dyDescent="0.25">
      <c r="B761395" s="78"/>
      <c r="C761395" s="77"/>
    </row>
    <row r="761396" spans="2:3" x14ac:dyDescent="0.25">
      <c r="B761396" s="78"/>
      <c r="C761396" s="77"/>
    </row>
    <row r="761397" spans="2:3" x14ac:dyDescent="0.25">
      <c r="B761397" s="78"/>
      <c r="C761397" s="77"/>
    </row>
    <row r="761398" spans="2:3" x14ac:dyDescent="0.25">
      <c r="B761398" s="78"/>
      <c r="C761398" s="77"/>
    </row>
    <row r="761399" spans="2:3" x14ac:dyDescent="0.25">
      <c r="B761399" s="78"/>
      <c r="C761399" s="77"/>
    </row>
    <row r="761400" spans="2:3" x14ac:dyDescent="0.25">
      <c r="B761400" s="78"/>
      <c r="C761400" s="77"/>
    </row>
    <row r="761510" spans="2:3" x14ac:dyDescent="0.25">
      <c r="B761510" s="78"/>
      <c r="C761510" s="77"/>
    </row>
    <row r="761511" spans="2:3" x14ac:dyDescent="0.25">
      <c r="B761511" s="78"/>
      <c r="C761511" s="77"/>
    </row>
    <row r="761512" spans="2:3" x14ac:dyDescent="0.25">
      <c r="B761512" s="78"/>
      <c r="C761512" s="77"/>
    </row>
    <row r="761513" spans="2:3" x14ac:dyDescent="0.25">
      <c r="B761513" s="78"/>
      <c r="C761513" s="77"/>
    </row>
    <row r="761514" spans="2:3" x14ac:dyDescent="0.25">
      <c r="B761514" s="78"/>
      <c r="C761514" s="77"/>
    </row>
    <row r="761515" spans="2:3" x14ac:dyDescent="0.25">
      <c r="B761515" s="78"/>
      <c r="C761515" s="77"/>
    </row>
    <row r="761516" spans="2:3" x14ac:dyDescent="0.25">
      <c r="B761516" s="78"/>
      <c r="C761516" s="77"/>
    </row>
    <row r="761517" spans="2:3" x14ac:dyDescent="0.25">
      <c r="B761517" s="78"/>
      <c r="C761517" s="77"/>
    </row>
    <row r="761518" spans="2:3" x14ac:dyDescent="0.25">
      <c r="B761518" s="78"/>
      <c r="C761518" s="77"/>
    </row>
    <row r="761519" spans="2:3" x14ac:dyDescent="0.25">
      <c r="B761519" s="78"/>
      <c r="C761519" s="77"/>
    </row>
    <row r="761520" spans="2:3" x14ac:dyDescent="0.25">
      <c r="B761520" s="78"/>
      <c r="C761520" s="77"/>
    </row>
    <row r="761521" spans="2:3" x14ac:dyDescent="0.25">
      <c r="B761521" s="78"/>
      <c r="C761521" s="77"/>
    </row>
    <row r="761522" spans="2:3" x14ac:dyDescent="0.25">
      <c r="B761522" s="78"/>
      <c r="C761522" s="77"/>
    </row>
    <row r="761632" spans="2:3" x14ac:dyDescent="0.25">
      <c r="B761632" s="78"/>
      <c r="C761632" s="77"/>
    </row>
    <row r="761633" spans="2:3" x14ac:dyDescent="0.25">
      <c r="B761633" s="78"/>
      <c r="C761633" s="77"/>
    </row>
    <row r="761634" spans="2:3" x14ac:dyDescent="0.25">
      <c r="B761634" s="78"/>
      <c r="C761634" s="77"/>
    </row>
    <row r="761635" spans="2:3" x14ac:dyDescent="0.25">
      <c r="B761635" s="78"/>
      <c r="C761635" s="77"/>
    </row>
    <row r="761636" spans="2:3" x14ac:dyDescent="0.25">
      <c r="B761636" s="78"/>
      <c r="C761636" s="77"/>
    </row>
    <row r="761637" spans="2:3" x14ac:dyDescent="0.25">
      <c r="B761637" s="78"/>
      <c r="C761637" s="77"/>
    </row>
    <row r="761638" spans="2:3" x14ac:dyDescent="0.25">
      <c r="B761638" s="78"/>
      <c r="C761638" s="77"/>
    </row>
    <row r="761639" spans="2:3" x14ac:dyDescent="0.25">
      <c r="B761639" s="78"/>
      <c r="C761639" s="77"/>
    </row>
    <row r="761640" spans="2:3" x14ac:dyDescent="0.25">
      <c r="B761640" s="78"/>
      <c r="C761640" s="77"/>
    </row>
    <row r="761641" spans="2:3" x14ac:dyDescent="0.25">
      <c r="B761641" s="78"/>
      <c r="C761641" s="77"/>
    </row>
    <row r="761642" spans="2:3" x14ac:dyDescent="0.25">
      <c r="B761642" s="78"/>
      <c r="C761642" s="77"/>
    </row>
    <row r="761643" spans="2:3" x14ac:dyDescent="0.25">
      <c r="B761643" s="78"/>
      <c r="C761643" s="77"/>
    </row>
    <row r="761644" spans="2:3" x14ac:dyDescent="0.25">
      <c r="B761644" s="78"/>
      <c r="C761644" s="77"/>
    </row>
    <row r="761754" spans="2:3" x14ac:dyDescent="0.25">
      <c r="B761754" s="78"/>
      <c r="C761754" s="77"/>
    </row>
    <row r="761755" spans="2:3" x14ac:dyDescent="0.25">
      <c r="B761755" s="78"/>
      <c r="C761755" s="77"/>
    </row>
    <row r="761756" spans="2:3" x14ac:dyDescent="0.25">
      <c r="B761756" s="78"/>
      <c r="C761756" s="77"/>
    </row>
    <row r="761757" spans="2:3" x14ac:dyDescent="0.25">
      <c r="B761757" s="78"/>
      <c r="C761757" s="77"/>
    </row>
    <row r="761758" spans="2:3" x14ac:dyDescent="0.25">
      <c r="B761758" s="78"/>
      <c r="C761758" s="77"/>
    </row>
    <row r="761759" spans="2:3" x14ac:dyDescent="0.25">
      <c r="B761759" s="78"/>
      <c r="C761759" s="77"/>
    </row>
    <row r="761760" spans="2:3" x14ac:dyDescent="0.25">
      <c r="B761760" s="78"/>
      <c r="C761760" s="77"/>
    </row>
    <row r="761761" spans="2:3" x14ac:dyDescent="0.25">
      <c r="B761761" s="78"/>
      <c r="C761761" s="77"/>
    </row>
    <row r="761762" spans="2:3" x14ac:dyDescent="0.25">
      <c r="B761762" s="78"/>
      <c r="C761762" s="77"/>
    </row>
    <row r="761763" spans="2:3" x14ac:dyDescent="0.25">
      <c r="B761763" s="78"/>
      <c r="C761763" s="77"/>
    </row>
    <row r="761764" spans="2:3" x14ac:dyDescent="0.25">
      <c r="B761764" s="78"/>
      <c r="C761764" s="77"/>
    </row>
    <row r="761765" spans="2:3" x14ac:dyDescent="0.25">
      <c r="B761765" s="78"/>
      <c r="C761765" s="77"/>
    </row>
    <row r="761766" spans="2:3" x14ac:dyDescent="0.25">
      <c r="B761766" s="78"/>
      <c r="C761766" s="77"/>
    </row>
    <row r="761876" spans="2:3" x14ac:dyDescent="0.25">
      <c r="B761876" s="78"/>
      <c r="C761876" s="77"/>
    </row>
    <row r="761877" spans="2:3" x14ac:dyDescent="0.25">
      <c r="B761877" s="78"/>
      <c r="C761877" s="77"/>
    </row>
    <row r="761878" spans="2:3" x14ac:dyDescent="0.25">
      <c r="B761878" s="78"/>
      <c r="C761878" s="77"/>
    </row>
    <row r="761879" spans="2:3" x14ac:dyDescent="0.25">
      <c r="B761879" s="78"/>
      <c r="C761879" s="77"/>
    </row>
    <row r="761880" spans="2:3" x14ac:dyDescent="0.25">
      <c r="B761880" s="78"/>
      <c r="C761880" s="77"/>
    </row>
    <row r="761881" spans="2:3" x14ac:dyDescent="0.25">
      <c r="B761881" s="78"/>
      <c r="C761881" s="77"/>
    </row>
    <row r="761882" spans="2:3" x14ac:dyDescent="0.25">
      <c r="B761882" s="78"/>
      <c r="C761882" s="77"/>
    </row>
    <row r="761883" spans="2:3" x14ac:dyDescent="0.25">
      <c r="B761883" s="78"/>
      <c r="C761883" s="77"/>
    </row>
    <row r="761884" spans="2:3" x14ac:dyDescent="0.25">
      <c r="B761884" s="78"/>
      <c r="C761884" s="77"/>
    </row>
    <row r="761885" spans="2:3" x14ac:dyDescent="0.25">
      <c r="B761885" s="78"/>
      <c r="C761885" s="77"/>
    </row>
    <row r="761886" spans="2:3" x14ac:dyDescent="0.25">
      <c r="B761886" s="78"/>
      <c r="C761886" s="77"/>
    </row>
    <row r="761887" spans="2:3" x14ac:dyDescent="0.25">
      <c r="B761887" s="78"/>
      <c r="C761887" s="77"/>
    </row>
    <row r="761888" spans="2:3" x14ac:dyDescent="0.25">
      <c r="B761888" s="78"/>
      <c r="C761888" s="77"/>
    </row>
    <row r="761998" spans="2:3" x14ac:dyDescent="0.25">
      <c r="B761998" s="78"/>
      <c r="C761998" s="77"/>
    </row>
    <row r="761999" spans="2:3" x14ac:dyDescent="0.25">
      <c r="B761999" s="78"/>
      <c r="C761999" s="77"/>
    </row>
    <row r="762000" spans="2:3" x14ac:dyDescent="0.25">
      <c r="B762000" s="78"/>
      <c r="C762000" s="77"/>
    </row>
    <row r="762001" spans="2:3" x14ac:dyDescent="0.25">
      <c r="B762001" s="78"/>
      <c r="C762001" s="77"/>
    </row>
    <row r="762002" spans="2:3" x14ac:dyDescent="0.25">
      <c r="B762002" s="78"/>
      <c r="C762002" s="77"/>
    </row>
    <row r="762003" spans="2:3" x14ac:dyDescent="0.25">
      <c r="B762003" s="78"/>
      <c r="C762003" s="77"/>
    </row>
    <row r="762004" spans="2:3" x14ac:dyDescent="0.25">
      <c r="B762004" s="78"/>
      <c r="C762004" s="77"/>
    </row>
    <row r="762005" spans="2:3" x14ac:dyDescent="0.25">
      <c r="B762005" s="78"/>
      <c r="C762005" s="77"/>
    </row>
    <row r="762006" spans="2:3" x14ac:dyDescent="0.25">
      <c r="B762006" s="78"/>
      <c r="C762006" s="77"/>
    </row>
    <row r="762007" spans="2:3" x14ac:dyDescent="0.25">
      <c r="B762007" s="78"/>
      <c r="C762007" s="77"/>
    </row>
    <row r="762008" spans="2:3" x14ac:dyDescent="0.25">
      <c r="B762008" s="78"/>
      <c r="C762008" s="77"/>
    </row>
    <row r="762009" spans="2:3" x14ac:dyDescent="0.25">
      <c r="B762009" s="78"/>
      <c r="C762009" s="77"/>
    </row>
    <row r="762010" spans="2:3" x14ac:dyDescent="0.25">
      <c r="B762010" s="78"/>
      <c r="C762010" s="77"/>
    </row>
    <row r="762120" spans="2:3" x14ac:dyDescent="0.25">
      <c r="B762120" s="78"/>
      <c r="C762120" s="77"/>
    </row>
    <row r="762121" spans="2:3" x14ac:dyDescent="0.25">
      <c r="B762121" s="78"/>
      <c r="C762121" s="77"/>
    </row>
    <row r="762122" spans="2:3" x14ac:dyDescent="0.25">
      <c r="B762122" s="78"/>
      <c r="C762122" s="77"/>
    </row>
    <row r="762123" spans="2:3" x14ac:dyDescent="0.25">
      <c r="B762123" s="78"/>
      <c r="C762123" s="77"/>
    </row>
    <row r="762124" spans="2:3" x14ac:dyDescent="0.25">
      <c r="B762124" s="78"/>
      <c r="C762124" s="77"/>
    </row>
    <row r="762125" spans="2:3" x14ac:dyDescent="0.25">
      <c r="B762125" s="78"/>
      <c r="C762125" s="77"/>
    </row>
    <row r="762126" spans="2:3" x14ac:dyDescent="0.25">
      <c r="B762126" s="78"/>
      <c r="C762126" s="77"/>
    </row>
    <row r="762127" spans="2:3" x14ac:dyDescent="0.25">
      <c r="B762127" s="78"/>
      <c r="C762127" s="77"/>
    </row>
    <row r="762128" spans="2:3" x14ac:dyDescent="0.25">
      <c r="B762128" s="78"/>
      <c r="C762128" s="77"/>
    </row>
    <row r="762129" spans="2:3" x14ac:dyDescent="0.25">
      <c r="B762129" s="78"/>
      <c r="C762129" s="77"/>
    </row>
    <row r="762130" spans="2:3" x14ac:dyDescent="0.25">
      <c r="B762130" s="78"/>
      <c r="C762130" s="77"/>
    </row>
    <row r="762131" spans="2:3" x14ac:dyDescent="0.25">
      <c r="B762131" s="78"/>
      <c r="C762131" s="77"/>
    </row>
    <row r="762132" spans="2:3" x14ac:dyDescent="0.25">
      <c r="B762132" s="78"/>
      <c r="C762132" s="77"/>
    </row>
    <row r="762242" spans="2:3" x14ac:dyDescent="0.25">
      <c r="B762242" s="78"/>
      <c r="C762242" s="77"/>
    </row>
    <row r="762243" spans="2:3" x14ac:dyDescent="0.25">
      <c r="B762243" s="78"/>
      <c r="C762243" s="77"/>
    </row>
    <row r="762244" spans="2:3" x14ac:dyDescent="0.25">
      <c r="B762244" s="78"/>
      <c r="C762244" s="77"/>
    </row>
    <row r="762245" spans="2:3" x14ac:dyDescent="0.25">
      <c r="B762245" s="78"/>
      <c r="C762245" s="77"/>
    </row>
    <row r="762246" spans="2:3" x14ac:dyDescent="0.25">
      <c r="B762246" s="78"/>
      <c r="C762246" s="77"/>
    </row>
    <row r="762247" spans="2:3" x14ac:dyDescent="0.25">
      <c r="B762247" s="78"/>
      <c r="C762247" s="77"/>
    </row>
    <row r="762248" spans="2:3" x14ac:dyDescent="0.25">
      <c r="B762248" s="78"/>
      <c r="C762248" s="77"/>
    </row>
    <row r="762249" spans="2:3" x14ac:dyDescent="0.25">
      <c r="B762249" s="78"/>
      <c r="C762249" s="77"/>
    </row>
    <row r="762250" spans="2:3" x14ac:dyDescent="0.25">
      <c r="B762250" s="78"/>
      <c r="C762250" s="77"/>
    </row>
    <row r="762251" spans="2:3" x14ac:dyDescent="0.25">
      <c r="B762251" s="78"/>
      <c r="C762251" s="77"/>
    </row>
    <row r="762252" spans="2:3" x14ac:dyDescent="0.25">
      <c r="B762252" s="78"/>
      <c r="C762252" s="77"/>
    </row>
    <row r="762253" spans="2:3" x14ac:dyDescent="0.25">
      <c r="B762253" s="78"/>
      <c r="C762253" s="77"/>
    </row>
    <row r="762254" spans="2:3" x14ac:dyDescent="0.25">
      <c r="B762254" s="78"/>
      <c r="C762254" s="77"/>
    </row>
    <row r="762364" spans="2:3" x14ac:dyDescent="0.25">
      <c r="B762364" s="78"/>
      <c r="C762364" s="77"/>
    </row>
    <row r="762365" spans="2:3" x14ac:dyDescent="0.25">
      <c r="B762365" s="78"/>
      <c r="C762365" s="77"/>
    </row>
    <row r="762366" spans="2:3" x14ac:dyDescent="0.25">
      <c r="B762366" s="78"/>
      <c r="C762366" s="77"/>
    </row>
    <row r="762367" spans="2:3" x14ac:dyDescent="0.25">
      <c r="B762367" s="78"/>
      <c r="C762367" s="77"/>
    </row>
    <row r="762368" spans="2:3" x14ac:dyDescent="0.25">
      <c r="B762368" s="78"/>
      <c r="C762368" s="77"/>
    </row>
    <row r="762369" spans="2:3" x14ac:dyDescent="0.25">
      <c r="B762369" s="78"/>
      <c r="C762369" s="77"/>
    </row>
    <row r="762370" spans="2:3" x14ac:dyDescent="0.25">
      <c r="B762370" s="78"/>
      <c r="C762370" s="77"/>
    </row>
    <row r="762371" spans="2:3" x14ac:dyDescent="0.25">
      <c r="B762371" s="78"/>
      <c r="C762371" s="77"/>
    </row>
    <row r="762372" spans="2:3" x14ac:dyDescent="0.25">
      <c r="B762372" s="78"/>
      <c r="C762372" s="77"/>
    </row>
    <row r="762373" spans="2:3" x14ac:dyDescent="0.25">
      <c r="B762373" s="78"/>
      <c r="C762373" s="77"/>
    </row>
    <row r="762374" spans="2:3" x14ac:dyDescent="0.25">
      <c r="B762374" s="78"/>
      <c r="C762374" s="77"/>
    </row>
    <row r="762375" spans="2:3" x14ac:dyDescent="0.25">
      <c r="B762375" s="78"/>
      <c r="C762375" s="77"/>
    </row>
    <row r="762376" spans="2:3" x14ac:dyDescent="0.25">
      <c r="B762376" s="78"/>
      <c r="C762376" s="77"/>
    </row>
    <row r="762486" spans="2:3" x14ac:dyDescent="0.25">
      <c r="B762486" s="78"/>
      <c r="C762486" s="77"/>
    </row>
    <row r="762487" spans="2:3" x14ac:dyDescent="0.25">
      <c r="B762487" s="78"/>
      <c r="C762487" s="77"/>
    </row>
    <row r="762488" spans="2:3" x14ac:dyDescent="0.25">
      <c r="B762488" s="78"/>
      <c r="C762488" s="77"/>
    </row>
    <row r="762489" spans="2:3" x14ac:dyDescent="0.25">
      <c r="B762489" s="78"/>
      <c r="C762489" s="77"/>
    </row>
    <row r="762490" spans="2:3" x14ac:dyDescent="0.25">
      <c r="B762490" s="78"/>
      <c r="C762490" s="77"/>
    </row>
    <row r="762491" spans="2:3" x14ac:dyDescent="0.25">
      <c r="B762491" s="78"/>
      <c r="C762491" s="77"/>
    </row>
    <row r="762492" spans="2:3" x14ac:dyDescent="0.25">
      <c r="B762492" s="78"/>
      <c r="C762492" s="77"/>
    </row>
    <row r="762493" spans="2:3" x14ac:dyDescent="0.25">
      <c r="B762493" s="78"/>
      <c r="C762493" s="77"/>
    </row>
    <row r="762494" spans="2:3" x14ac:dyDescent="0.25">
      <c r="B762494" s="78"/>
      <c r="C762494" s="77"/>
    </row>
    <row r="762495" spans="2:3" x14ac:dyDescent="0.25">
      <c r="B762495" s="78"/>
      <c r="C762495" s="77"/>
    </row>
    <row r="762496" spans="2:3" x14ac:dyDescent="0.25">
      <c r="B762496" s="78"/>
      <c r="C762496" s="77"/>
    </row>
    <row r="762497" spans="2:3" x14ac:dyDescent="0.25">
      <c r="B762497" s="78"/>
      <c r="C762497" s="77"/>
    </row>
    <row r="762498" spans="2:3" x14ac:dyDescent="0.25">
      <c r="B762498" s="78"/>
      <c r="C762498" s="77"/>
    </row>
    <row r="762608" spans="2:3" x14ac:dyDescent="0.25">
      <c r="B762608" s="78"/>
      <c r="C762608" s="77"/>
    </row>
    <row r="762609" spans="2:3" x14ac:dyDescent="0.25">
      <c r="B762609" s="78"/>
      <c r="C762609" s="77"/>
    </row>
    <row r="762610" spans="2:3" x14ac:dyDescent="0.25">
      <c r="B762610" s="78"/>
      <c r="C762610" s="77"/>
    </row>
    <row r="762611" spans="2:3" x14ac:dyDescent="0.25">
      <c r="B762611" s="78"/>
      <c r="C762611" s="77"/>
    </row>
    <row r="762612" spans="2:3" x14ac:dyDescent="0.25">
      <c r="B762612" s="78"/>
      <c r="C762612" s="77"/>
    </row>
    <row r="762613" spans="2:3" x14ac:dyDescent="0.25">
      <c r="B762613" s="78"/>
      <c r="C762613" s="77"/>
    </row>
    <row r="762614" spans="2:3" x14ac:dyDescent="0.25">
      <c r="B762614" s="78"/>
      <c r="C762614" s="77"/>
    </row>
    <row r="762615" spans="2:3" x14ac:dyDescent="0.25">
      <c r="B762615" s="78"/>
      <c r="C762615" s="77"/>
    </row>
    <row r="762616" spans="2:3" x14ac:dyDescent="0.25">
      <c r="B762616" s="78"/>
      <c r="C762616" s="77"/>
    </row>
    <row r="762617" spans="2:3" x14ac:dyDescent="0.25">
      <c r="B762617" s="78"/>
      <c r="C762617" s="77"/>
    </row>
    <row r="762618" spans="2:3" x14ac:dyDescent="0.25">
      <c r="B762618" s="78"/>
      <c r="C762618" s="77"/>
    </row>
    <row r="762619" spans="2:3" x14ac:dyDescent="0.25">
      <c r="B762619" s="78"/>
      <c r="C762619" s="77"/>
    </row>
    <row r="762620" spans="2:3" x14ac:dyDescent="0.25">
      <c r="B762620" s="78"/>
      <c r="C762620" s="77"/>
    </row>
    <row r="762730" spans="2:3" x14ac:dyDescent="0.25">
      <c r="B762730" s="78"/>
      <c r="C762730" s="77"/>
    </row>
    <row r="762731" spans="2:3" x14ac:dyDescent="0.25">
      <c r="B762731" s="78"/>
      <c r="C762731" s="77"/>
    </row>
    <row r="762732" spans="2:3" x14ac:dyDescent="0.25">
      <c r="B762732" s="78"/>
      <c r="C762732" s="77"/>
    </row>
    <row r="762733" spans="2:3" x14ac:dyDescent="0.25">
      <c r="B762733" s="78"/>
      <c r="C762733" s="77"/>
    </row>
    <row r="762734" spans="2:3" x14ac:dyDescent="0.25">
      <c r="B762734" s="78"/>
      <c r="C762734" s="77"/>
    </row>
    <row r="762735" spans="2:3" x14ac:dyDescent="0.25">
      <c r="B762735" s="78"/>
      <c r="C762735" s="77"/>
    </row>
    <row r="762736" spans="2:3" x14ac:dyDescent="0.25">
      <c r="B762736" s="78"/>
      <c r="C762736" s="77"/>
    </row>
    <row r="762737" spans="2:3" x14ac:dyDescent="0.25">
      <c r="B762737" s="78"/>
      <c r="C762737" s="77"/>
    </row>
    <row r="762738" spans="2:3" x14ac:dyDescent="0.25">
      <c r="B762738" s="78"/>
      <c r="C762738" s="77"/>
    </row>
    <row r="762739" spans="2:3" x14ac:dyDescent="0.25">
      <c r="B762739" s="78"/>
      <c r="C762739" s="77"/>
    </row>
    <row r="762740" spans="2:3" x14ac:dyDescent="0.25">
      <c r="B762740" s="78"/>
      <c r="C762740" s="77"/>
    </row>
    <row r="762741" spans="2:3" x14ac:dyDescent="0.25">
      <c r="B762741" s="78"/>
      <c r="C762741" s="77"/>
    </row>
    <row r="762742" spans="2:3" x14ac:dyDescent="0.25">
      <c r="B762742" s="78"/>
      <c r="C762742" s="77"/>
    </row>
    <row r="762852" spans="2:3" x14ac:dyDescent="0.25">
      <c r="B762852" s="78"/>
      <c r="C762852" s="77"/>
    </row>
    <row r="762853" spans="2:3" x14ac:dyDescent="0.25">
      <c r="B762853" s="78"/>
      <c r="C762853" s="77"/>
    </row>
    <row r="762854" spans="2:3" x14ac:dyDescent="0.25">
      <c r="B762854" s="78"/>
      <c r="C762854" s="77"/>
    </row>
    <row r="762855" spans="2:3" x14ac:dyDescent="0.25">
      <c r="B762855" s="78"/>
      <c r="C762855" s="77"/>
    </row>
    <row r="762856" spans="2:3" x14ac:dyDescent="0.25">
      <c r="B762856" s="78"/>
      <c r="C762856" s="77"/>
    </row>
    <row r="762857" spans="2:3" x14ac:dyDescent="0.25">
      <c r="B762857" s="78"/>
      <c r="C762857" s="77"/>
    </row>
    <row r="762858" spans="2:3" x14ac:dyDescent="0.25">
      <c r="B762858" s="78"/>
      <c r="C762858" s="77"/>
    </row>
    <row r="762859" spans="2:3" x14ac:dyDescent="0.25">
      <c r="B762859" s="78"/>
      <c r="C762859" s="77"/>
    </row>
    <row r="762860" spans="2:3" x14ac:dyDescent="0.25">
      <c r="B762860" s="78"/>
      <c r="C762860" s="77"/>
    </row>
    <row r="762861" spans="2:3" x14ac:dyDescent="0.25">
      <c r="B762861" s="78"/>
      <c r="C762861" s="77"/>
    </row>
    <row r="762862" spans="2:3" x14ac:dyDescent="0.25">
      <c r="B762862" s="78"/>
      <c r="C762862" s="77"/>
    </row>
    <row r="762863" spans="2:3" x14ac:dyDescent="0.25">
      <c r="B762863" s="78"/>
      <c r="C762863" s="77"/>
    </row>
    <row r="762864" spans="2:3" x14ac:dyDescent="0.25">
      <c r="B762864" s="78"/>
      <c r="C762864" s="77"/>
    </row>
    <row r="762974" spans="2:3" x14ac:dyDescent="0.25">
      <c r="B762974" s="78"/>
      <c r="C762974" s="77"/>
    </row>
    <row r="762975" spans="2:3" x14ac:dyDescent="0.25">
      <c r="B762975" s="78"/>
      <c r="C762975" s="77"/>
    </row>
    <row r="762976" spans="2:3" x14ac:dyDescent="0.25">
      <c r="B762976" s="78"/>
      <c r="C762976" s="77"/>
    </row>
    <row r="762977" spans="2:3" x14ac:dyDescent="0.25">
      <c r="B762977" s="78"/>
      <c r="C762977" s="77"/>
    </row>
    <row r="762978" spans="2:3" x14ac:dyDescent="0.25">
      <c r="B762978" s="78"/>
      <c r="C762978" s="77"/>
    </row>
    <row r="762979" spans="2:3" x14ac:dyDescent="0.25">
      <c r="B762979" s="78"/>
      <c r="C762979" s="77"/>
    </row>
    <row r="762980" spans="2:3" x14ac:dyDescent="0.25">
      <c r="B762980" s="78"/>
      <c r="C762980" s="77"/>
    </row>
    <row r="762981" spans="2:3" x14ac:dyDescent="0.25">
      <c r="B762981" s="78"/>
      <c r="C762981" s="77"/>
    </row>
    <row r="762982" spans="2:3" x14ac:dyDescent="0.25">
      <c r="B762982" s="78"/>
      <c r="C762982" s="77"/>
    </row>
    <row r="762983" spans="2:3" x14ac:dyDescent="0.25">
      <c r="B762983" s="78"/>
      <c r="C762983" s="77"/>
    </row>
    <row r="762984" spans="2:3" x14ac:dyDescent="0.25">
      <c r="B762984" s="78"/>
      <c r="C762984" s="77"/>
    </row>
    <row r="762985" spans="2:3" x14ac:dyDescent="0.25">
      <c r="B762985" s="78"/>
      <c r="C762985" s="77"/>
    </row>
    <row r="762986" spans="2:3" x14ac:dyDescent="0.25">
      <c r="B762986" s="78"/>
      <c r="C762986" s="77"/>
    </row>
    <row r="763096" spans="2:3" x14ac:dyDescent="0.25">
      <c r="B763096" s="78"/>
      <c r="C763096" s="77"/>
    </row>
    <row r="763097" spans="2:3" x14ac:dyDescent="0.25">
      <c r="B763097" s="78"/>
      <c r="C763097" s="77"/>
    </row>
    <row r="763098" spans="2:3" x14ac:dyDescent="0.25">
      <c r="B763098" s="78"/>
      <c r="C763098" s="77"/>
    </row>
    <row r="763099" spans="2:3" x14ac:dyDescent="0.25">
      <c r="B763099" s="78"/>
      <c r="C763099" s="77"/>
    </row>
    <row r="763100" spans="2:3" x14ac:dyDescent="0.25">
      <c r="B763100" s="78"/>
      <c r="C763100" s="77"/>
    </row>
    <row r="763101" spans="2:3" x14ac:dyDescent="0.25">
      <c r="B763101" s="78"/>
      <c r="C763101" s="77"/>
    </row>
    <row r="763102" spans="2:3" x14ac:dyDescent="0.25">
      <c r="B763102" s="78"/>
      <c r="C763102" s="77"/>
    </row>
    <row r="763103" spans="2:3" x14ac:dyDescent="0.25">
      <c r="B763103" s="78"/>
      <c r="C763103" s="77"/>
    </row>
    <row r="763104" spans="2:3" x14ac:dyDescent="0.25">
      <c r="B763104" s="78"/>
      <c r="C763104" s="77"/>
    </row>
    <row r="763105" spans="2:3" x14ac:dyDescent="0.25">
      <c r="B763105" s="78"/>
      <c r="C763105" s="77"/>
    </row>
    <row r="763106" spans="2:3" x14ac:dyDescent="0.25">
      <c r="B763106" s="78"/>
      <c r="C763106" s="77"/>
    </row>
    <row r="763107" spans="2:3" x14ac:dyDescent="0.25">
      <c r="B763107" s="78"/>
      <c r="C763107" s="77"/>
    </row>
    <row r="763108" spans="2:3" x14ac:dyDescent="0.25">
      <c r="B763108" s="78"/>
      <c r="C763108" s="77"/>
    </row>
    <row r="763218" spans="2:3" x14ac:dyDescent="0.25">
      <c r="B763218" s="78"/>
      <c r="C763218" s="77"/>
    </row>
    <row r="763219" spans="2:3" x14ac:dyDescent="0.25">
      <c r="B763219" s="78"/>
      <c r="C763219" s="77"/>
    </row>
    <row r="763220" spans="2:3" x14ac:dyDescent="0.25">
      <c r="B763220" s="78"/>
      <c r="C763220" s="77"/>
    </row>
    <row r="763221" spans="2:3" x14ac:dyDescent="0.25">
      <c r="B763221" s="78"/>
      <c r="C763221" s="77"/>
    </row>
    <row r="763222" spans="2:3" x14ac:dyDescent="0.25">
      <c r="B763222" s="78"/>
      <c r="C763222" s="77"/>
    </row>
    <row r="763223" spans="2:3" x14ac:dyDescent="0.25">
      <c r="B763223" s="78"/>
      <c r="C763223" s="77"/>
    </row>
    <row r="763224" spans="2:3" x14ac:dyDescent="0.25">
      <c r="B763224" s="78"/>
      <c r="C763224" s="77"/>
    </row>
    <row r="763225" spans="2:3" x14ac:dyDescent="0.25">
      <c r="B763225" s="78"/>
      <c r="C763225" s="77"/>
    </row>
    <row r="763226" spans="2:3" x14ac:dyDescent="0.25">
      <c r="B763226" s="78"/>
      <c r="C763226" s="77"/>
    </row>
    <row r="763227" spans="2:3" x14ac:dyDescent="0.25">
      <c r="B763227" s="78"/>
      <c r="C763227" s="77"/>
    </row>
    <row r="763228" spans="2:3" x14ac:dyDescent="0.25">
      <c r="B763228" s="78"/>
      <c r="C763228" s="77"/>
    </row>
    <row r="763229" spans="2:3" x14ac:dyDescent="0.25">
      <c r="B763229" s="78"/>
      <c r="C763229" s="77"/>
    </row>
    <row r="763230" spans="2:3" x14ac:dyDescent="0.25">
      <c r="B763230" s="78"/>
      <c r="C763230" s="77"/>
    </row>
    <row r="763340" spans="2:3" x14ac:dyDescent="0.25">
      <c r="B763340" s="78"/>
      <c r="C763340" s="77"/>
    </row>
    <row r="763341" spans="2:3" x14ac:dyDescent="0.25">
      <c r="B763341" s="78"/>
      <c r="C763341" s="77"/>
    </row>
    <row r="763342" spans="2:3" x14ac:dyDescent="0.25">
      <c r="B763342" s="78"/>
      <c r="C763342" s="77"/>
    </row>
    <row r="763343" spans="2:3" x14ac:dyDescent="0.25">
      <c r="B763343" s="78"/>
      <c r="C763343" s="77"/>
    </row>
    <row r="763344" spans="2:3" x14ac:dyDescent="0.25">
      <c r="B763344" s="78"/>
      <c r="C763344" s="77"/>
    </row>
    <row r="763345" spans="2:3" x14ac:dyDescent="0.25">
      <c r="B763345" s="78"/>
      <c r="C763345" s="77"/>
    </row>
    <row r="763346" spans="2:3" x14ac:dyDescent="0.25">
      <c r="B763346" s="78"/>
      <c r="C763346" s="77"/>
    </row>
    <row r="763347" spans="2:3" x14ac:dyDescent="0.25">
      <c r="B763347" s="78"/>
      <c r="C763347" s="77"/>
    </row>
    <row r="763348" spans="2:3" x14ac:dyDescent="0.25">
      <c r="B763348" s="78"/>
      <c r="C763348" s="77"/>
    </row>
    <row r="763349" spans="2:3" x14ac:dyDescent="0.25">
      <c r="B763349" s="78"/>
      <c r="C763349" s="77"/>
    </row>
    <row r="763350" spans="2:3" x14ac:dyDescent="0.25">
      <c r="B763350" s="78"/>
      <c r="C763350" s="77"/>
    </row>
    <row r="763351" spans="2:3" x14ac:dyDescent="0.25">
      <c r="B763351" s="78"/>
      <c r="C763351" s="77"/>
    </row>
    <row r="763352" spans="2:3" x14ac:dyDescent="0.25">
      <c r="B763352" s="78"/>
      <c r="C763352" s="77"/>
    </row>
    <row r="763462" spans="2:3" x14ac:dyDescent="0.25">
      <c r="B763462" s="78"/>
      <c r="C763462" s="77"/>
    </row>
    <row r="763463" spans="2:3" x14ac:dyDescent="0.25">
      <c r="B763463" s="78"/>
      <c r="C763463" s="77"/>
    </row>
    <row r="763464" spans="2:3" x14ac:dyDescent="0.25">
      <c r="B763464" s="78"/>
      <c r="C763464" s="77"/>
    </row>
    <row r="763465" spans="2:3" x14ac:dyDescent="0.25">
      <c r="B763465" s="78"/>
      <c r="C763465" s="77"/>
    </row>
    <row r="763466" spans="2:3" x14ac:dyDescent="0.25">
      <c r="B763466" s="78"/>
      <c r="C763466" s="77"/>
    </row>
    <row r="763467" spans="2:3" x14ac:dyDescent="0.25">
      <c r="B763467" s="78"/>
      <c r="C763467" s="77"/>
    </row>
    <row r="763468" spans="2:3" x14ac:dyDescent="0.25">
      <c r="B763468" s="78"/>
      <c r="C763468" s="77"/>
    </row>
    <row r="763469" spans="2:3" x14ac:dyDescent="0.25">
      <c r="B763469" s="78"/>
      <c r="C763469" s="77"/>
    </row>
    <row r="763470" spans="2:3" x14ac:dyDescent="0.25">
      <c r="B763470" s="78"/>
      <c r="C763470" s="77"/>
    </row>
    <row r="763471" spans="2:3" x14ac:dyDescent="0.25">
      <c r="B763471" s="78"/>
      <c r="C763471" s="77"/>
    </row>
    <row r="763472" spans="2:3" x14ac:dyDescent="0.25">
      <c r="B763472" s="78"/>
      <c r="C763472" s="77"/>
    </row>
    <row r="763473" spans="2:3" x14ac:dyDescent="0.25">
      <c r="B763473" s="78"/>
      <c r="C763473" s="77"/>
    </row>
    <row r="763474" spans="2:3" x14ac:dyDescent="0.25">
      <c r="B763474" s="78"/>
      <c r="C763474" s="77"/>
    </row>
    <row r="763584" spans="2:3" x14ac:dyDescent="0.25">
      <c r="B763584" s="78"/>
      <c r="C763584" s="77"/>
    </row>
    <row r="763585" spans="2:3" x14ac:dyDescent="0.25">
      <c r="B763585" s="78"/>
      <c r="C763585" s="77"/>
    </row>
    <row r="763586" spans="2:3" x14ac:dyDescent="0.25">
      <c r="B763586" s="78"/>
      <c r="C763586" s="77"/>
    </row>
    <row r="763587" spans="2:3" x14ac:dyDescent="0.25">
      <c r="B763587" s="78"/>
      <c r="C763587" s="77"/>
    </row>
    <row r="763588" spans="2:3" x14ac:dyDescent="0.25">
      <c r="B763588" s="78"/>
      <c r="C763588" s="77"/>
    </row>
    <row r="763589" spans="2:3" x14ac:dyDescent="0.25">
      <c r="B763589" s="78"/>
      <c r="C763589" s="77"/>
    </row>
    <row r="763590" spans="2:3" x14ac:dyDescent="0.25">
      <c r="B763590" s="78"/>
      <c r="C763590" s="77"/>
    </row>
    <row r="763591" spans="2:3" x14ac:dyDescent="0.25">
      <c r="B763591" s="78"/>
      <c r="C763591" s="77"/>
    </row>
    <row r="763592" spans="2:3" x14ac:dyDescent="0.25">
      <c r="B763592" s="78"/>
      <c r="C763592" s="77"/>
    </row>
    <row r="763593" spans="2:3" x14ac:dyDescent="0.25">
      <c r="B763593" s="78"/>
      <c r="C763593" s="77"/>
    </row>
    <row r="763594" spans="2:3" x14ac:dyDescent="0.25">
      <c r="B763594" s="78"/>
      <c r="C763594" s="77"/>
    </row>
    <row r="763595" spans="2:3" x14ac:dyDescent="0.25">
      <c r="B763595" s="78"/>
      <c r="C763595" s="77"/>
    </row>
    <row r="763596" spans="2:3" x14ac:dyDescent="0.25">
      <c r="B763596" s="78"/>
      <c r="C763596" s="77"/>
    </row>
    <row r="763706" spans="2:3" x14ac:dyDescent="0.25">
      <c r="B763706" s="78"/>
      <c r="C763706" s="77"/>
    </row>
    <row r="763707" spans="2:3" x14ac:dyDescent="0.25">
      <c r="B763707" s="78"/>
      <c r="C763707" s="77"/>
    </row>
    <row r="763708" spans="2:3" x14ac:dyDescent="0.25">
      <c r="B763708" s="78"/>
      <c r="C763708" s="77"/>
    </row>
    <row r="763709" spans="2:3" x14ac:dyDescent="0.25">
      <c r="B763709" s="78"/>
      <c r="C763709" s="77"/>
    </row>
    <row r="763710" spans="2:3" x14ac:dyDescent="0.25">
      <c r="B763710" s="78"/>
      <c r="C763710" s="77"/>
    </row>
    <row r="763711" spans="2:3" x14ac:dyDescent="0.25">
      <c r="B763711" s="78"/>
      <c r="C763711" s="77"/>
    </row>
    <row r="763712" spans="2:3" x14ac:dyDescent="0.25">
      <c r="B763712" s="78"/>
      <c r="C763712" s="77"/>
    </row>
    <row r="763713" spans="2:3" x14ac:dyDescent="0.25">
      <c r="B763713" s="78"/>
      <c r="C763713" s="77"/>
    </row>
    <row r="763714" spans="2:3" x14ac:dyDescent="0.25">
      <c r="B763714" s="78"/>
      <c r="C763714" s="77"/>
    </row>
    <row r="763715" spans="2:3" x14ac:dyDescent="0.25">
      <c r="B763715" s="78"/>
      <c r="C763715" s="77"/>
    </row>
    <row r="763716" spans="2:3" x14ac:dyDescent="0.25">
      <c r="B763716" s="78"/>
      <c r="C763716" s="77"/>
    </row>
    <row r="763717" spans="2:3" x14ac:dyDescent="0.25">
      <c r="B763717" s="78"/>
      <c r="C763717" s="77"/>
    </row>
    <row r="763718" spans="2:3" x14ac:dyDescent="0.25">
      <c r="B763718" s="78"/>
      <c r="C763718" s="77"/>
    </row>
    <row r="763828" spans="2:3" x14ac:dyDescent="0.25">
      <c r="B763828" s="78"/>
      <c r="C763828" s="77"/>
    </row>
    <row r="763829" spans="2:3" x14ac:dyDescent="0.25">
      <c r="B763829" s="78"/>
      <c r="C763829" s="77"/>
    </row>
    <row r="763830" spans="2:3" x14ac:dyDescent="0.25">
      <c r="B763830" s="78"/>
      <c r="C763830" s="77"/>
    </row>
    <row r="763831" spans="2:3" x14ac:dyDescent="0.25">
      <c r="B763831" s="78"/>
      <c r="C763831" s="77"/>
    </row>
    <row r="763832" spans="2:3" x14ac:dyDescent="0.25">
      <c r="B763832" s="78"/>
      <c r="C763832" s="77"/>
    </row>
    <row r="763833" spans="2:3" x14ac:dyDescent="0.25">
      <c r="B763833" s="78"/>
      <c r="C763833" s="77"/>
    </row>
    <row r="763834" spans="2:3" x14ac:dyDescent="0.25">
      <c r="B763834" s="78"/>
      <c r="C763834" s="77"/>
    </row>
    <row r="763835" spans="2:3" x14ac:dyDescent="0.25">
      <c r="B763835" s="78"/>
      <c r="C763835" s="77"/>
    </row>
    <row r="763836" spans="2:3" x14ac:dyDescent="0.25">
      <c r="B763836" s="78"/>
      <c r="C763836" s="77"/>
    </row>
    <row r="763837" spans="2:3" x14ac:dyDescent="0.25">
      <c r="B763837" s="78"/>
      <c r="C763837" s="77"/>
    </row>
    <row r="763838" spans="2:3" x14ac:dyDescent="0.25">
      <c r="B763838" s="78"/>
      <c r="C763838" s="77"/>
    </row>
    <row r="763839" spans="2:3" x14ac:dyDescent="0.25">
      <c r="B763839" s="78"/>
      <c r="C763839" s="77"/>
    </row>
    <row r="763840" spans="2:3" x14ac:dyDescent="0.25">
      <c r="B763840" s="78"/>
      <c r="C763840" s="77"/>
    </row>
    <row r="763950" spans="2:3" x14ac:dyDescent="0.25">
      <c r="B763950" s="78"/>
      <c r="C763950" s="77"/>
    </row>
    <row r="763951" spans="2:3" x14ac:dyDescent="0.25">
      <c r="B763951" s="78"/>
      <c r="C763951" s="77"/>
    </row>
    <row r="763952" spans="2:3" x14ac:dyDescent="0.25">
      <c r="B763952" s="78"/>
      <c r="C763952" s="77"/>
    </row>
    <row r="763953" spans="2:3" x14ac:dyDescent="0.25">
      <c r="B763953" s="78"/>
      <c r="C763953" s="77"/>
    </row>
    <row r="763954" spans="2:3" x14ac:dyDescent="0.25">
      <c r="B763954" s="78"/>
      <c r="C763954" s="77"/>
    </row>
    <row r="763955" spans="2:3" x14ac:dyDescent="0.25">
      <c r="B763955" s="78"/>
      <c r="C763955" s="77"/>
    </row>
    <row r="763956" spans="2:3" x14ac:dyDescent="0.25">
      <c r="B763956" s="78"/>
      <c r="C763956" s="77"/>
    </row>
    <row r="763957" spans="2:3" x14ac:dyDescent="0.25">
      <c r="B763957" s="78"/>
      <c r="C763957" s="77"/>
    </row>
    <row r="763958" spans="2:3" x14ac:dyDescent="0.25">
      <c r="B763958" s="78"/>
      <c r="C763958" s="77"/>
    </row>
    <row r="763959" spans="2:3" x14ac:dyDescent="0.25">
      <c r="B763959" s="78"/>
      <c r="C763959" s="77"/>
    </row>
    <row r="763960" spans="2:3" x14ac:dyDescent="0.25">
      <c r="B763960" s="78"/>
      <c r="C763960" s="77"/>
    </row>
    <row r="763961" spans="2:3" x14ac:dyDescent="0.25">
      <c r="B763961" s="78"/>
      <c r="C763961" s="77"/>
    </row>
    <row r="763962" spans="2:3" x14ac:dyDescent="0.25">
      <c r="B763962" s="78"/>
      <c r="C763962" s="77"/>
    </row>
    <row r="764072" spans="2:3" x14ac:dyDescent="0.25">
      <c r="B764072" s="78"/>
      <c r="C764072" s="77"/>
    </row>
    <row r="764073" spans="2:3" x14ac:dyDescent="0.25">
      <c r="B764073" s="78"/>
      <c r="C764073" s="77"/>
    </row>
    <row r="764074" spans="2:3" x14ac:dyDescent="0.25">
      <c r="B764074" s="78"/>
      <c r="C764074" s="77"/>
    </row>
    <row r="764075" spans="2:3" x14ac:dyDescent="0.25">
      <c r="B764075" s="78"/>
      <c r="C764075" s="77"/>
    </row>
    <row r="764076" spans="2:3" x14ac:dyDescent="0.25">
      <c r="B764076" s="78"/>
      <c r="C764076" s="77"/>
    </row>
    <row r="764077" spans="2:3" x14ac:dyDescent="0.25">
      <c r="B764077" s="78"/>
      <c r="C764077" s="77"/>
    </row>
    <row r="764078" spans="2:3" x14ac:dyDescent="0.25">
      <c r="B764078" s="78"/>
      <c r="C764078" s="77"/>
    </row>
    <row r="764079" spans="2:3" x14ac:dyDescent="0.25">
      <c r="B764079" s="78"/>
      <c r="C764079" s="77"/>
    </row>
    <row r="764080" spans="2:3" x14ac:dyDescent="0.25">
      <c r="B764080" s="78"/>
      <c r="C764080" s="77"/>
    </row>
    <row r="764081" spans="2:3" x14ac:dyDescent="0.25">
      <c r="B764081" s="78"/>
      <c r="C764081" s="77"/>
    </row>
    <row r="764082" spans="2:3" x14ac:dyDescent="0.25">
      <c r="B764082" s="78"/>
      <c r="C764082" s="77"/>
    </row>
    <row r="764083" spans="2:3" x14ac:dyDescent="0.25">
      <c r="B764083" s="78"/>
      <c r="C764083" s="77"/>
    </row>
    <row r="764084" spans="2:3" x14ac:dyDescent="0.25">
      <c r="B764084" s="78"/>
      <c r="C764084" s="77"/>
    </row>
    <row r="764194" spans="2:3" x14ac:dyDescent="0.25">
      <c r="B764194" s="78"/>
      <c r="C764194" s="77"/>
    </row>
    <row r="764195" spans="2:3" x14ac:dyDescent="0.25">
      <c r="B764195" s="78"/>
      <c r="C764195" s="77"/>
    </row>
    <row r="764196" spans="2:3" x14ac:dyDescent="0.25">
      <c r="B764196" s="78"/>
      <c r="C764196" s="77"/>
    </row>
    <row r="764197" spans="2:3" x14ac:dyDescent="0.25">
      <c r="B764197" s="78"/>
      <c r="C764197" s="77"/>
    </row>
    <row r="764198" spans="2:3" x14ac:dyDescent="0.25">
      <c r="B764198" s="78"/>
      <c r="C764198" s="77"/>
    </row>
    <row r="764199" spans="2:3" x14ac:dyDescent="0.25">
      <c r="B764199" s="78"/>
      <c r="C764199" s="77"/>
    </row>
    <row r="764200" spans="2:3" x14ac:dyDescent="0.25">
      <c r="B764200" s="78"/>
      <c r="C764200" s="77"/>
    </row>
    <row r="764201" spans="2:3" x14ac:dyDescent="0.25">
      <c r="B764201" s="78"/>
      <c r="C764201" s="77"/>
    </row>
    <row r="764202" spans="2:3" x14ac:dyDescent="0.25">
      <c r="B764202" s="78"/>
      <c r="C764202" s="77"/>
    </row>
    <row r="764203" spans="2:3" x14ac:dyDescent="0.25">
      <c r="B764203" s="78"/>
      <c r="C764203" s="77"/>
    </row>
    <row r="764204" spans="2:3" x14ac:dyDescent="0.25">
      <c r="B764204" s="78"/>
      <c r="C764204" s="77"/>
    </row>
    <row r="764205" spans="2:3" x14ac:dyDescent="0.25">
      <c r="B764205" s="78"/>
      <c r="C764205" s="77"/>
    </row>
    <row r="764206" spans="2:3" x14ac:dyDescent="0.25">
      <c r="B764206" s="78"/>
      <c r="C764206" s="77"/>
    </row>
    <row r="764316" spans="2:3" x14ac:dyDescent="0.25">
      <c r="B764316" s="78"/>
      <c r="C764316" s="77"/>
    </row>
    <row r="764317" spans="2:3" x14ac:dyDescent="0.25">
      <c r="B764317" s="78"/>
      <c r="C764317" s="77"/>
    </row>
    <row r="764318" spans="2:3" x14ac:dyDescent="0.25">
      <c r="B764318" s="78"/>
      <c r="C764318" s="77"/>
    </row>
    <row r="764319" spans="2:3" x14ac:dyDescent="0.25">
      <c r="B764319" s="78"/>
      <c r="C764319" s="77"/>
    </row>
    <row r="764320" spans="2:3" x14ac:dyDescent="0.25">
      <c r="B764320" s="78"/>
      <c r="C764320" s="77"/>
    </row>
    <row r="764321" spans="2:3" x14ac:dyDescent="0.25">
      <c r="B764321" s="78"/>
      <c r="C764321" s="77"/>
    </row>
    <row r="764322" spans="2:3" x14ac:dyDescent="0.25">
      <c r="B764322" s="78"/>
      <c r="C764322" s="77"/>
    </row>
    <row r="764323" spans="2:3" x14ac:dyDescent="0.25">
      <c r="B764323" s="78"/>
      <c r="C764323" s="77"/>
    </row>
    <row r="764324" spans="2:3" x14ac:dyDescent="0.25">
      <c r="B764324" s="78"/>
      <c r="C764324" s="77"/>
    </row>
    <row r="764325" spans="2:3" x14ac:dyDescent="0.25">
      <c r="B764325" s="78"/>
      <c r="C764325" s="77"/>
    </row>
    <row r="764326" spans="2:3" x14ac:dyDescent="0.25">
      <c r="B764326" s="78"/>
      <c r="C764326" s="77"/>
    </row>
    <row r="764327" spans="2:3" x14ac:dyDescent="0.25">
      <c r="B764327" s="78"/>
      <c r="C764327" s="77"/>
    </row>
    <row r="764328" spans="2:3" x14ac:dyDescent="0.25">
      <c r="B764328" s="78"/>
      <c r="C764328" s="77"/>
    </row>
    <row r="764438" spans="2:3" x14ac:dyDescent="0.25">
      <c r="B764438" s="78"/>
      <c r="C764438" s="77"/>
    </row>
    <row r="764439" spans="2:3" x14ac:dyDescent="0.25">
      <c r="B764439" s="78"/>
      <c r="C764439" s="77"/>
    </row>
    <row r="764440" spans="2:3" x14ac:dyDescent="0.25">
      <c r="B764440" s="78"/>
      <c r="C764440" s="77"/>
    </row>
    <row r="764441" spans="2:3" x14ac:dyDescent="0.25">
      <c r="B764441" s="78"/>
      <c r="C764441" s="77"/>
    </row>
    <row r="764442" spans="2:3" x14ac:dyDescent="0.25">
      <c r="B764442" s="78"/>
      <c r="C764442" s="77"/>
    </row>
    <row r="764443" spans="2:3" x14ac:dyDescent="0.25">
      <c r="B764443" s="78"/>
      <c r="C764443" s="77"/>
    </row>
    <row r="764444" spans="2:3" x14ac:dyDescent="0.25">
      <c r="B764444" s="78"/>
      <c r="C764444" s="77"/>
    </row>
    <row r="764445" spans="2:3" x14ac:dyDescent="0.25">
      <c r="B764445" s="78"/>
      <c r="C764445" s="77"/>
    </row>
    <row r="764446" spans="2:3" x14ac:dyDescent="0.25">
      <c r="B764446" s="78"/>
      <c r="C764446" s="77"/>
    </row>
    <row r="764447" spans="2:3" x14ac:dyDescent="0.25">
      <c r="B764447" s="78"/>
      <c r="C764447" s="77"/>
    </row>
    <row r="764448" spans="2:3" x14ac:dyDescent="0.25">
      <c r="B764448" s="78"/>
      <c r="C764448" s="77"/>
    </row>
    <row r="764449" spans="2:3" x14ac:dyDescent="0.25">
      <c r="B764449" s="78"/>
      <c r="C764449" s="77"/>
    </row>
    <row r="764450" spans="2:3" x14ac:dyDescent="0.25">
      <c r="B764450" s="78"/>
      <c r="C764450" s="77"/>
    </row>
    <row r="764560" spans="2:3" x14ac:dyDescent="0.25">
      <c r="B764560" s="78"/>
      <c r="C764560" s="77"/>
    </row>
    <row r="764561" spans="2:3" x14ac:dyDescent="0.25">
      <c r="B764561" s="78"/>
      <c r="C764561" s="77"/>
    </row>
    <row r="764562" spans="2:3" x14ac:dyDescent="0.25">
      <c r="B764562" s="78"/>
      <c r="C764562" s="77"/>
    </row>
    <row r="764563" spans="2:3" x14ac:dyDescent="0.25">
      <c r="B764563" s="78"/>
      <c r="C764563" s="77"/>
    </row>
    <row r="764564" spans="2:3" x14ac:dyDescent="0.25">
      <c r="B764564" s="78"/>
      <c r="C764564" s="77"/>
    </row>
    <row r="764565" spans="2:3" x14ac:dyDescent="0.25">
      <c r="B764565" s="78"/>
      <c r="C764565" s="77"/>
    </row>
    <row r="764566" spans="2:3" x14ac:dyDescent="0.25">
      <c r="B764566" s="78"/>
      <c r="C764566" s="77"/>
    </row>
    <row r="764567" spans="2:3" x14ac:dyDescent="0.25">
      <c r="B764567" s="78"/>
      <c r="C764567" s="77"/>
    </row>
    <row r="764568" spans="2:3" x14ac:dyDescent="0.25">
      <c r="B764568" s="78"/>
      <c r="C764568" s="77"/>
    </row>
    <row r="764569" spans="2:3" x14ac:dyDescent="0.25">
      <c r="B764569" s="78"/>
      <c r="C764569" s="77"/>
    </row>
    <row r="764570" spans="2:3" x14ac:dyDescent="0.25">
      <c r="B764570" s="78"/>
      <c r="C764570" s="77"/>
    </row>
    <row r="764571" spans="2:3" x14ac:dyDescent="0.25">
      <c r="B764571" s="78"/>
      <c r="C764571" s="77"/>
    </row>
    <row r="764572" spans="2:3" x14ac:dyDescent="0.25">
      <c r="B764572" s="78"/>
      <c r="C764572" s="77"/>
    </row>
    <row r="764682" spans="2:3" x14ac:dyDescent="0.25">
      <c r="B764682" s="78"/>
      <c r="C764682" s="77"/>
    </row>
    <row r="764683" spans="2:3" x14ac:dyDescent="0.25">
      <c r="B764683" s="78"/>
      <c r="C764683" s="77"/>
    </row>
    <row r="764684" spans="2:3" x14ac:dyDescent="0.25">
      <c r="B764684" s="78"/>
      <c r="C764684" s="77"/>
    </row>
    <row r="764685" spans="2:3" x14ac:dyDescent="0.25">
      <c r="B764685" s="78"/>
      <c r="C764685" s="77"/>
    </row>
    <row r="764686" spans="2:3" x14ac:dyDescent="0.25">
      <c r="B764686" s="78"/>
      <c r="C764686" s="77"/>
    </row>
    <row r="764687" spans="2:3" x14ac:dyDescent="0.25">
      <c r="B764687" s="78"/>
      <c r="C764687" s="77"/>
    </row>
    <row r="764688" spans="2:3" x14ac:dyDescent="0.25">
      <c r="B764688" s="78"/>
      <c r="C764688" s="77"/>
    </row>
    <row r="764689" spans="2:3" x14ac:dyDescent="0.25">
      <c r="B764689" s="78"/>
      <c r="C764689" s="77"/>
    </row>
    <row r="764690" spans="2:3" x14ac:dyDescent="0.25">
      <c r="B764690" s="78"/>
      <c r="C764690" s="77"/>
    </row>
    <row r="764691" spans="2:3" x14ac:dyDescent="0.25">
      <c r="B764691" s="78"/>
      <c r="C764691" s="77"/>
    </row>
    <row r="764692" spans="2:3" x14ac:dyDescent="0.25">
      <c r="B764692" s="78"/>
      <c r="C764692" s="77"/>
    </row>
    <row r="764693" spans="2:3" x14ac:dyDescent="0.25">
      <c r="B764693" s="78"/>
      <c r="C764693" s="77"/>
    </row>
    <row r="764694" spans="2:3" x14ac:dyDescent="0.25">
      <c r="B764694" s="78"/>
      <c r="C764694" s="77"/>
    </row>
    <row r="764804" spans="2:3" x14ac:dyDescent="0.25">
      <c r="B764804" s="78"/>
      <c r="C764804" s="77"/>
    </row>
    <row r="764805" spans="2:3" x14ac:dyDescent="0.25">
      <c r="B764805" s="78"/>
      <c r="C764805" s="77"/>
    </row>
    <row r="764806" spans="2:3" x14ac:dyDescent="0.25">
      <c r="B764806" s="78"/>
      <c r="C764806" s="77"/>
    </row>
    <row r="764807" spans="2:3" x14ac:dyDescent="0.25">
      <c r="B764807" s="78"/>
      <c r="C764807" s="77"/>
    </row>
    <row r="764808" spans="2:3" x14ac:dyDescent="0.25">
      <c r="B764808" s="78"/>
      <c r="C764808" s="77"/>
    </row>
    <row r="764809" spans="2:3" x14ac:dyDescent="0.25">
      <c r="B764809" s="78"/>
      <c r="C764809" s="77"/>
    </row>
    <row r="764810" spans="2:3" x14ac:dyDescent="0.25">
      <c r="B764810" s="78"/>
      <c r="C764810" s="77"/>
    </row>
    <row r="764811" spans="2:3" x14ac:dyDescent="0.25">
      <c r="B764811" s="78"/>
      <c r="C764811" s="77"/>
    </row>
    <row r="764812" spans="2:3" x14ac:dyDescent="0.25">
      <c r="B764812" s="78"/>
      <c r="C764812" s="77"/>
    </row>
    <row r="764813" spans="2:3" x14ac:dyDescent="0.25">
      <c r="B764813" s="78"/>
      <c r="C764813" s="77"/>
    </row>
    <row r="764814" spans="2:3" x14ac:dyDescent="0.25">
      <c r="B764814" s="78"/>
      <c r="C764814" s="77"/>
    </row>
    <row r="764815" spans="2:3" x14ac:dyDescent="0.25">
      <c r="B764815" s="78"/>
      <c r="C764815" s="77"/>
    </row>
    <row r="764816" spans="2:3" x14ac:dyDescent="0.25">
      <c r="B764816" s="78"/>
      <c r="C764816" s="77"/>
    </row>
    <row r="764926" spans="2:3" x14ac:dyDescent="0.25">
      <c r="B764926" s="78"/>
      <c r="C764926" s="77"/>
    </row>
    <row r="764927" spans="2:3" x14ac:dyDescent="0.25">
      <c r="B764927" s="78"/>
      <c r="C764927" s="77"/>
    </row>
    <row r="764928" spans="2:3" x14ac:dyDescent="0.25">
      <c r="B764928" s="78"/>
      <c r="C764928" s="77"/>
    </row>
    <row r="764929" spans="2:3" x14ac:dyDescent="0.25">
      <c r="B764929" s="78"/>
      <c r="C764929" s="77"/>
    </row>
    <row r="764930" spans="2:3" x14ac:dyDescent="0.25">
      <c r="B764930" s="78"/>
      <c r="C764930" s="77"/>
    </row>
    <row r="764931" spans="2:3" x14ac:dyDescent="0.25">
      <c r="B764931" s="78"/>
      <c r="C764931" s="77"/>
    </row>
    <row r="764932" spans="2:3" x14ac:dyDescent="0.25">
      <c r="B764932" s="78"/>
      <c r="C764932" s="77"/>
    </row>
    <row r="764933" spans="2:3" x14ac:dyDescent="0.25">
      <c r="B764933" s="78"/>
      <c r="C764933" s="77"/>
    </row>
    <row r="764934" spans="2:3" x14ac:dyDescent="0.25">
      <c r="B764934" s="78"/>
      <c r="C764934" s="77"/>
    </row>
    <row r="764935" spans="2:3" x14ac:dyDescent="0.25">
      <c r="B764935" s="78"/>
      <c r="C764935" s="77"/>
    </row>
    <row r="764936" spans="2:3" x14ac:dyDescent="0.25">
      <c r="B764936" s="78"/>
      <c r="C764936" s="77"/>
    </row>
    <row r="764937" spans="2:3" x14ac:dyDescent="0.25">
      <c r="B764937" s="78"/>
      <c r="C764937" s="77"/>
    </row>
    <row r="764938" spans="2:3" x14ac:dyDescent="0.25">
      <c r="B764938" s="78"/>
      <c r="C764938" s="77"/>
    </row>
    <row r="765048" spans="2:3" x14ac:dyDescent="0.25">
      <c r="B765048" s="78"/>
      <c r="C765048" s="77"/>
    </row>
    <row r="765049" spans="2:3" x14ac:dyDescent="0.25">
      <c r="B765049" s="78"/>
      <c r="C765049" s="77"/>
    </row>
    <row r="765050" spans="2:3" x14ac:dyDescent="0.25">
      <c r="B765050" s="78"/>
      <c r="C765050" s="77"/>
    </row>
    <row r="765051" spans="2:3" x14ac:dyDescent="0.25">
      <c r="B765051" s="78"/>
      <c r="C765051" s="77"/>
    </row>
    <row r="765052" spans="2:3" x14ac:dyDescent="0.25">
      <c r="B765052" s="78"/>
      <c r="C765052" s="77"/>
    </row>
    <row r="765053" spans="2:3" x14ac:dyDescent="0.25">
      <c r="B765053" s="78"/>
      <c r="C765053" s="77"/>
    </row>
    <row r="765054" spans="2:3" x14ac:dyDescent="0.25">
      <c r="B765054" s="78"/>
      <c r="C765054" s="77"/>
    </row>
    <row r="765055" spans="2:3" x14ac:dyDescent="0.25">
      <c r="B765055" s="78"/>
      <c r="C765055" s="77"/>
    </row>
    <row r="765056" spans="2:3" x14ac:dyDescent="0.25">
      <c r="B765056" s="78"/>
      <c r="C765056" s="77"/>
    </row>
    <row r="765057" spans="2:3" x14ac:dyDescent="0.25">
      <c r="B765057" s="78"/>
      <c r="C765057" s="77"/>
    </row>
    <row r="765058" spans="2:3" x14ac:dyDescent="0.25">
      <c r="B765058" s="78"/>
      <c r="C765058" s="77"/>
    </row>
    <row r="765059" spans="2:3" x14ac:dyDescent="0.25">
      <c r="B765059" s="78"/>
      <c r="C765059" s="77"/>
    </row>
    <row r="765060" spans="2:3" x14ac:dyDescent="0.25">
      <c r="B765060" s="78"/>
      <c r="C765060" s="77"/>
    </row>
    <row r="765170" spans="2:3" x14ac:dyDescent="0.25">
      <c r="B765170" s="78"/>
      <c r="C765170" s="77"/>
    </row>
    <row r="765171" spans="2:3" x14ac:dyDescent="0.25">
      <c r="B765171" s="78"/>
      <c r="C765171" s="77"/>
    </row>
    <row r="765172" spans="2:3" x14ac:dyDescent="0.25">
      <c r="B765172" s="78"/>
      <c r="C765172" s="77"/>
    </row>
    <row r="765173" spans="2:3" x14ac:dyDescent="0.25">
      <c r="B765173" s="78"/>
      <c r="C765173" s="77"/>
    </row>
    <row r="765174" spans="2:3" x14ac:dyDescent="0.25">
      <c r="B765174" s="78"/>
      <c r="C765174" s="77"/>
    </row>
    <row r="765175" spans="2:3" x14ac:dyDescent="0.25">
      <c r="B765175" s="78"/>
      <c r="C765175" s="77"/>
    </row>
    <row r="765176" spans="2:3" x14ac:dyDescent="0.25">
      <c r="B765176" s="78"/>
      <c r="C765176" s="77"/>
    </row>
    <row r="765177" spans="2:3" x14ac:dyDescent="0.25">
      <c r="B765177" s="78"/>
      <c r="C765177" s="77"/>
    </row>
    <row r="765178" spans="2:3" x14ac:dyDescent="0.25">
      <c r="B765178" s="78"/>
      <c r="C765178" s="77"/>
    </row>
    <row r="765179" spans="2:3" x14ac:dyDescent="0.25">
      <c r="B765179" s="78"/>
      <c r="C765179" s="77"/>
    </row>
    <row r="765180" spans="2:3" x14ac:dyDescent="0.25">
      <c r="B765180" s="78"/>
      <c r="C765180" s="77"/>
    </row>
    <row r="765181" spans="2:3" x14ac:dyDescent="0.25">
      <c r="B765181" s="78"/>
      <c r="C765181" s="77"/>
    </row>
    <row r="765182" spans="2:3" x14ac:dyDescent="0.25">
      <c r="B765182" s="78"/>
      <c r="C765182" s="77"/>
    </row>
    <row r="765292" spans="2:3" x14ac:dyDescent="0.25">
      <c r="B765292" s="78"/>
      <c r="C765292" s="77"/>
    </row>
    <row r="765293" spans="2:3" x14ac:dyDescent="0.25">
      <c r="B765293" s="78"/>
      <c r="C765293" s="77"/>
    </row>
    <row r="765294" spans="2:3" x14ac:dyDescent="0.25">
      <c r="B765294" s="78"/>
      <c r="C765294" s="77"/>
    </row>
    <row r="765295" spans="2:3" x14ac:dyDescent="0.25">
      <c r="B765295" s="78"/>
      <c r="C765295" s="77"/>
    </row>
    <row r="765296" spans="2:3" x14ac:dyDescent="0.25">
      <c r="B765296" s="78"/>
      <c r="C765296" s="77"/>
    </row>
    <row r="765297" spans="2:3" x14ac:dyDescent="0.25">
      <c r="B765297" s="78"/>
      <c r="C765297" s="77"/>
    </row>
    <row r="765298" spans="2:3" x14ac:dyDescent="0.25">
      <c r="B765298" s="78"/>
      <c r="C765298" s="77"/>
    </row>
    <row r="765299" spans="2:3" x14ac:dyDescent="0.25">
      <c r="B765299" s="78"/>
      <c r="C765299" s="77"/>
    </row>
    <row r="765300" spans="2:3" x14ac:dyDescent="0.25">
      <c r="B765300" s="78"/>
      <c r="C765300" s="77"/>
    </row>
    <row r="765301" spans="2:3" x14ac:dyDescent="0.25">
      <c r="B765301" s="78"/>
      <c r="C765301" s="77"/>
    </row>
    <row r="765302" spans="2:3" x14ac:dyDescent="0.25">
      <c r="B765302" s="78"/>
      <c r="C765302" s="77"/>
    </row>
    <row r="765303" spans="2:3" x14ac:dyDescent="0.25">
      <c r="B765303" s="78"/>
      <c r="C765303" s="77"/>
    </row>
    <row r="765304" spans="2:3" x14ac:dyDescent="0.25">
      <c r="B765304" s="78"/>
      <c r="C765304" s="77"/>
    </row>
    <row r="765414" spans="2:3" x14ac:dyDescent="0.25">
      <c r="B765414" s="78"/>
      <c r="C765414" s="77"/>
    </row>
    <row r="765415" spans="2:3" x14ac:dyDescent="0.25">
      <c r="B765415" s="78"/>
      <c r="C765415" s="77"/>
    </row>
    <row r="765416" spans="2:3" x14ac:dyDescent="0.25">
      <c r="B765416" s="78"/>
      <c r="C765416" s="77"/>
    </row>
    <row r="765417" spans="2:3" x14ac:dyDescent="0.25">
      <c r="B765417" s="78"/>
      <c r="C765417" s="77"/>
    </row>
    <row r="765418" spans="2:3" x14ac:dyDescent="0.25">
      <c r="B765418" s="78"/>
      <c r="C765418" s="77"/>
    </row>
    <row r="765419" spans="2:3" x14ac:dyDescent="0.25">
      <c r="B765419" s="78"/>
      <c r="C765419" s="77"/>
    </row>
    <row r="765420" spans="2:3" x14ac:dyDescent="0.25">
      <c r="B765420" s="78"/>
      <c r="C765420" s="77"/>
    </row>
    <row r="765421" spans="2:3" x14ac:dyDescent="0.25">
      <c r="B765421" s="78"/>
      <c r="C765421" s="77"/>
    </row>
    <row r="765422" spans="2:3" x14ac:dyDescent="0.25">
      <c r="B765422" s="78"/>
      <c r="C765422" s="77"/>
    </row>
    <row r="765423" spans="2:3" x14ac:dyDescent="0.25">
      <c r="B765423" s="78"/>
      <c r="C765423" s="77"/>
    </row>
    <row r="765424" spans="2:3" x14ac:dyDescent="0.25">
      <c r="B765424" s="78"/>
      <c r="C765424" s="77"/>
    </row>
    <row r="765425" spans="2:3" x14ac:dyDescent="0.25">
      <c r="B765425" s="78"/>
      <c r="C765425" s="77"/>
    </row>
    <row r="765426" spans="2:3" x14ac:dyDescent="0.25">
      <c r="B765426" s="78"/>
      <c r="C765426" s="77"/>
    </row>
    <row r="765536" spans="2:3" x14ac:dyDescent="0.25">
      <c r="B765536" s="78"/>
      <c r="C765536" s="77"/>
    </row>
    <row r="765537" spans="2:3" x14ac:dyDescent="0.25">
      <c r="B765537" s="78"/>
      <c r="C765537" s="77"/>
    </row>
    <row r="765538" spans="2:3" x14ac:dyDescent="0.25">
      <c r="B765538" s="78"/>
      <c r="C765538" s="77"/>
    </row>
    <row r="765539" spans="2:3" x14ac:dyDescent="0.25">
      <c r="B765539" s="78"/>
      <c r="C765539" s="77"/>
    </row>
    <row r="765540" spans="2:3" x14ac:dyDescent="0.25">
      <c r="B765540" s="78"/>
      <c r="C765540" s="77"/>
    </row>
    <row r="765541" spans="2:3" x14ac:dyDescent="0.25">
      <c r="B765541" s="78"/>
      <c r="C765541" s="77"/>
    </row>
    <row r="765542" spans="2:3" x14ac:dyDescent="0.25">
      <c r="B765542" s="78"/>
      <c r="C765542" s="77"/>
    </row>
    <row r="765543" spans="2:3" x14ac:dyDescent="0.25">
      <c r="B765543" s="78"/>
      <c r="C765543" s="77"/>
    </row>
    <row r="765544" spans="2:3" x14ac:dyDescent="0.25">
      <c r="B765544" s="78"/>
      <c r="C765544" s="77"/>
    </row>
    <row r="765545" spans="2:3" x14ac:dyDescent="0.25">
      <c r="B765545" s="78"/>
      <c r="C765545" s="77"/>
    </row>
    <row r="765546" spans="2:3" x14ac:dyDescent="0.25">
      <c r="B765546" s="78"/>
      <c r="C765546" s="77"/>
    </row>
    <row r="765547" spans="2:3" x14ac:dyDescent="0.25">
      <c r="B765547" s="78"/>
      <c r="C765547" s="77"/>
    </row>
    <row r="765548" spans="2:3" x14ac:dyDescent="0.25">
      <c r="B765548" s="78"/>
      <c r="C765548" s="77"/>
    </row>
    <row r="765658" spans="2:3" x14ac:dyDescent="0.25">
      <c r="B765658" s="78"/>
      <c r="C765658" s="77"/>
    </row>
    <row r="765659" spans="2:3" x14ac:dyDescent="0.25">
      <c r="B765659" s="78"/>
      <c r="C765659" s="77"/>
    </row>
    <row r="765660" spans="2:3" x14ac:dyDescent="0.25">
      <c r="B765660" s="78"/>
      <c r="C765660" s="77"/>
    </row>
    <row r="765661" spans="2:3" x14ac:dyDescent="0.25">
      <c r="B765661" s="78"/>
      <c r="C765661" s="77"/>
    </row>
    <row r="765662" spans="2:3" x14ac:dyDescent="0.25">
      <c r="B765662" s="78"/>
      <c r="C765662" s="77"/>
    </row>
    <row r="765663" spans="2:3" x14ac:dyDescent="0.25">
      <c r="B765663" s="78"/>
      <c r="C765663" s="77"/>
    </row>
    <row r="765664" spans="2:3" x14ac:dyDescent="0.25">
      <c r="B765664" s="78"/>
      <c r="C765664" s="77"/>
    </row>
    <row r="765665" spans="2:3" x14ac:dyDescent="0.25">
      <c r="B765665" s="78"/>
      <c r="C765665" s="77"/>
    </row>
    <row r="765666" spans="2:3" x14ac:dyDescent="0.25">
      <c r="B765666" s="78"/>
      <c r="C765666" s="77"/>
    </row>
    <row r="765667" spans="2:3" x14ac:dyDescent="0.25">
      <c r="B765667" s="78"/>
      <c r="C765667" s="77"/>
    </row>
    <row r="765668" spans="2:3" x14ac:dyDescent="0.25">
      <c r="B765668" s="78"/>
      <c r="C765668" s="77"/>
    </row>
    <row r="765669" spans="2:3" x14ac:dyDescent="0.25">
      <c r="B765669" s="78"/>
      <c r="C765669" s="77"/>
    </row>
    <row r="765670" spans="2:3" x14ac:dyDescent="0.25">
      <c r="B765670" s="78"/>
      <c r="C765670" s="77"/>
    </row>
    <row r="765780" spans="2:3" x14ac:dyDescent="0.25">
      <c r="B765780" s="78"/>
      <c r="C765780" s="77"/>
    </row>
    <row r="765781" spans="2:3" x14ac:dyDescent="0.25">
      <c r="B765781" s="78"/>
      <c r="C765781" s="77"/>
    </row>
    <row r="765782" spans="2:3" x14ac:dyDescent="0.25">
      <c r="B765782" s="78"/>
      <c r="C765782" s="77"/>
    </row>
    <row r="765783" spans="2:3" x14ac:dyDescent="0.25">
      <c r="B765783" s="78"/>
      <c r="C765783" s="77"/>
    </row>
    <row r="765784" spans="2:3" x14ac:dyDescent="0.25">
      <c r="B765784" s="78"/>
      <c r="C765784" s="77"/>
    </row>
    <row r="765785" spans="2:3" x14ac:dyDescent="0.25">
      <c r="B765785" s="78"/>
      <c r="C765785" s="77"/>
    </row>
    <row r="765786" spans="2:3" x14ac:dyDescent="0.25">
      <c r="B765786" s="78"/>
      <c r="C765786" s="77"/>
    </row>
    <row r="765787" spans="2:3" x14ac:dyDescent="0.25">
      <c r="B765787" s="78"/>
      <c r="C765787" s="77"/>
    </row>
    <row r="765788" spans="2:3" x14ac:dyDescent="0.25">
      <c r="B765788" s="78"/>
      <c r="C765788" s="77"/>
    </row>
    <row r="765789" spans="2:3" x14ac:dyDescent="0.25">
      <c r="B765789" s="78"/>
      <c r="C765789" s="77"/>
    </row>
    <row r="765790" spans="2:3" x14ac:dyDescent="0.25">
      <c r="B765790" s="78"/>
      <c r="C765790" s="77"/>
    </row>
    <row r="765791" spans="2:3" x14ac:dyDescent="0.25">
      <c r="B765791" s="78"/>
      <c r="C765791" s="77"/>
    </row>
    <row r="765792" spans="2:3" x14ac:dyDescent="0.25">
      <c r="B765792" s="78"/>
      <c r="C765792" s="77"/>
    </row>
    <row r="765902" spans="2:3" x14ac:dyDescent="0.25">
      <c r="B765902" s="78"/>
      <c r="C765902" s="77"/>
    </row>
    <row r="765903" spans="2:3" x14ac:dyDescent="0.25">
      <c r="B765903" s="78"/>
      <c r="C765903" s="77"/>
    </row>
    <row r="765904" spans="2:3" x14ac:dyDescent="0.25">
      <c r="B765904" s="78"/>
      <c r="C765904" s="77"/>
    </row>
    <row r="765905" spans="2:3" x14ac:dyDescent="0.25">
      <c r="B765905" s="78"/>
      <c r="C765905" s="77"/>
    </row>
    <row r="765906" spans="2:3" x14ac:dyDescent="0.25">
      <c r="B765906" s="78"/>
      <c r="C765906" s="77"/>
    </row>
    <row r="765907" spans="2:3" x14ac:dyDescent="0.25">
      <c r="B765907" s="78"/>
      <c r="C765907" s="77"/>
    </row>
    <row r="765908" spans="2:3" x14ac:dyDescent="0.25">
      <c r="B765908" s="78"/>
      <c r="C765908" s="77"/>
    </row>
    <row r="765909" spans="2:3" x14ac:dyDescent="0.25">
      <c r="B765909" s="78"/>
      <c r="C765909" s="77"/>
    </row>
    <row r="765910" spans="2:3" x14ac:dyDescent="0.25">
      <c r="B765910" s="78"/>
      <c r="C765910" s="77"/>
    </row>
    <row r="765911" spans="2:3" x14ac:dyDescent="0.25">
      <c r="B765911" s="78"/>
      <c r="C765911" s="77"/>
    </row>
    <row r="765912" spans="2:3" x14ac:dyDescent="0.25">
      <c r="B765912" s="78"/>
      <c r="C765912" s="77"/>
    </row>
    <row r="765913" spans="2:3" x14ac:dyDescent="0.25">
      <c r="B765913" s="78"/>
      <c r="C765913" s="77"/>
    </row>
    <row r="765914" spans="2:3" x14ac:dyDescent="0.25">
      <c r="B765914" s="78"/>
      <c r="C765914" s="77"/>
    </row>
    <row r="766024" spans="2:3" x14ac:dyDescent="0.25">
      <c r="B766024" s="78"/>
      <c r="C766024" s="77"/>
    </row>
    <row r="766025" spans="2:3" x14ac:dyDescent="0.25">
      <c r="B766025" s="78"/>
      <c r="C766025" s="77"/>
    </row>
    <row r="766026" spans="2:3" x14ac:dyDescent="0.25">
      <c r="B766026" s="78"/>
      <c r="C766026" s="77"/>
    </row>
    <row r="766027" spans="2:3" x14ac:dyDescent="0.25">
      <c r="B766027" s="78"/>
      <c r="C766027" s="77"/>
    </row>
    <row r="766028" spans="2:3" x14ac:dyDescent="0.25">
      <c r="B766028" s="78"/>
      <c r="C766028" s="77"/>
    </row>
    <row r="766029" spans="2:3" x14ac:dyDescent="0.25">
      <c r="B766029" s="78"/>
      <c r="C766029" s="77"/>
    </row>
    <row r="766030" spans="2:3" x14ac:dyDescent="0.25">
      <c r="B766030" s="78"/>
      <c r="C766030" s="77"/>
    </row>
    <row r="766031" spans="2:3" x14ac:dyDescent="0.25">
      <c r="B766031" s="78"/>
      <c r="C766031" s="77"/>
    </row>
    <row r="766032" spans="2:3" x14ac:dyDescent="0.25">
      <c r="B766032" s="78"/>
      <c r="C766032" s="77"/>
    </row>
    <row r="766033" spans="2:3" x14ac:dyDescent="0.25">
      <c r="B766033" s="78"/>
      <c r="C766033" s="77"/>
    </row>
    <row r="766034" spans="2:3" x14ac:dyDescent="0.25">
      <c r="B766034" s="78"/>
      <c r="C766034" s="77"/>
    </row>
    <row r="766035" spans="2:3" x14ac:dyDescent="0.25">
      <c r="B766035" s="78"/>
      <c r="C766035" s="77"/>
    </row>
    <row r="766036" spans="2:3" x14ac:dyDescent="0.25">
      <c r="B766036" s="78"/>
      <c r="C766036" s="77"/>
    </row>
    <row r="766146" spans="2:3" x14ac:dyDescent="0.25">
      <c r="B766146" s="78"/>
      <c r="C766146" s="77"/>
    </row>
    <row r="766147" spans="2:3" x14ac:dyDescent="0.25">
      <c r="B766147" s="78"/>
      <c r="C766147" s="77"/>
    </row>
    <row r="766148" spans="2:3" x14ac:dyDescent="0.25">
      <c r="B766148" s="78"/>
      <c r="C766148" s="77"/>
    </row>
    <row r="766149" spans="2:3" x14ac:dyDescent="0.25">
      <c r="B766149" s="78"/>
      <c r="C766149" s="77"/>
    </row>
    <row r="766150" spans="2:3" x14ac:dyDescent="0.25">
      <c r="B766150" s="78"/>
      <c r="C766150" s="77"/>
    </row>
    <row r="766151" spans="2:3" x14ac:dyDescent="0.25">
      <c r="B766151" s="78"/>
      <c r="C766151" s="77"/>
    </row>
    <row r="766152" spans="2:3" x14ac:dyDescent="0.25">
      <c r="B766152" s="78"/>
      <c r="C766152" s="77"/>
    </row>
    <row r="766153" spans="2:3" x14ac:dyDescent="0.25">
      <c r="B766153" s="78"/>
      <c r="C766153" s="77"/>
    </row>
    <row r="766154" spans="2:3" x14ac:dyDescent="0.25">
      <c r="B766154" s="78"/>
      <c r="C766154" s="77"/>
    </row>
    <row r="766155" spans="2:3" x14ac:dyDescent="0.25">
      <c r="B766155" s="78"/>
      <c r="C766155" s="77"/>
    </row>
    <row r="766156" spans="2:3" x14ac:dyDescent="0.25">
      <c r="B766156" s="78"/>
      <c r="C766156" s="77"/>
    </row>
    <row r="766157" spans="2:3" x14ac:dyDescent="0.25">
      <c r="B766157" s="78"/>
      <c r="C766157" s="77"/>
    </row>
    <row r="766158" spans="2:3" x14ac:dyDescent="0.25">
      <c r="B766158" s="78"/>
      <c r="C766158" s="77"/>
    </row>
    <row r="766268" spans="2:3" x14ac:dyDescent="0.25">
      <c r="B766268" s="78"/>
      <c r="C766268" s="77"/>
    </row>
    <row r="766269" spans="2:3" x14ac:dyDescent="0.25">
      <c r="B766269" s="78"/>
      <c r="C766269" s="77"/>
    </row>
    <row r="766270" spans="2:3" x14ac:dyDescent="0.25">
      <c r="B766270" s="78"/>
      <c r="C766270" s="77"/>
    </row>
    <row r="766271" spans="2:3" x14ac:dyDescent="0.25">
      <c r="B766271" s="78"/>
      <c r="C766271" s="77"/>
    </row>
    <row r="766272" spans="2:3" x14ac:dyDescent="0.25">
      <c r="B766272" s="78"/>
      <c r="C766272" s="77"/>
    </row>
    <row r="766273" spans="2:3" x14ac:dyDescent="0.25">
      <c r="B766273" s="78"/>
      <c r="C766273" s="77"/>
    </row>
    <row r="766274" spans="2:3" x14ac:dyDescent="0.25">
      <c r="B766274" s="78"/>
      <c r="C766274" s="77"/>
    </row>
    <row r="766275" spans="2:3" x14ac:dyDescent="0.25">
      <c r="B766275" s="78"/>
      <c r="C766275" s="77"/>
    </row>
    <row r="766276" spans="2:3" x14ac:dyDescent="0.25">
      <c r="B766276" s="78"/>
      <c r="C766276" s="77"/>
    </row>
    <row r="766277" spans="2:3" x14ac:dyDescent="0.25">
      <c r="B766277" s="78"/>
      <c r="C766277" s="77"/>
    </row>
    <row r="766278" spans="2:3" x14ac:dyDescent="0.25">
      <c r="B766278" s="78"/>
      <c r="C766278" s="77"/>
    </row>
    <row r="766279" spans="2:3" x14ac:dyDescent="0.25">
      <c r="B766279" s="78"/>
      <c r="C766279" s="77"/>
    </row>
    <row r="766280" spans="2:3" x14ac:dyDescent="0.25">
      <c r="B766280" s="78"/>
      <c r="C766280" s="77"/>
    </row>
    <row r="766390" spans="2:3" x14ac:dyDescent="0.25">
      <c r="B766390" s="78"/>
      <c r="C766390" s="77"/>
    </row>
    <row r="766391" spans="2:3" x14ac:dyDescent="0.25">
      <c r="B766391" s="78"/>
      <c r="C766391" s="77"/>
    </row>
    <row r="766392" spans="2:3" x14ac:dyDescent="0.25">
      <c r="B766392" s="78"/>
      <c r="C766392" s="77"/>
    </row>
    <row r="766393" spans="2:3" x14ac:dyDescent="0.25">
      <c r="B766393" s="78"/>
      <c r="C766393" s="77"/>
    </row>
    <row r="766394" spans="2:3" x14ac:dyDescent="0.25">
      <c r="B766394" s="78"/>
      <c r="C766394" s="77"/>
    </row>
    <row r="766395" spans="2:3" x14ac:dyDescent="0.25">
      <c r="B766395" s="78"/>
      <c r="C766395" s="77"/>
    </row>
    <row r="766396" spans="2:3" x14ac:dyDescent="0.25">
      <c r="B766396" s="78"/>
      <c r="C766396" s="77"/>
    </row>
    <row r="766397" spans="2:3" x14ac:dyDescent="0.25">
      <c r="B766397" s="78"/>
      <c r="C766397" s="77"/>
    </row>
    <row r="766398" spans="2:3" x14ac:dyDescent="0.25">
      <c r="B766398" s="78"/>
      <c r="C766398" s="77"/>
    </row>
    <row r="766399" spans="2:3" x14ac:dyDescent="0.25">
      <c r="B766399" s="78"/>
      <c r="C766399" s="77"/>
    </row>
    <row r="766400" spans="2:3" x14ac:dyDescent="0.25">
      <c r="B766400" s="78"/>
      <c r="C766400" s="77"/>
    </row>
    <row r="766401" spans="2:3" x14ac:dyDescent="0.25">
      <c r="B766401" s="78"/>
      <c r="C766401" s="77"/>
    </row>
    <row r="766402" spans="2:3" x14ac:dyDescent="0.25">
      <c r="B766402" s="78"/>
      <c r="C766402" s="77"/>
    </row>
    <row r="766512" spans="2:3" x14ac:dyDescent="0.25">
      <c r="B766512" s="78"/>
      <c r="C766512" s="77"/>
    </row>
    <row r="766513" spans="2:3" x14ac:dyDescent="0.25">
      <c r="B766513" s="78"/>
      <c r="C766513" s="77"/>
    </row>
    <row r="766514" spans="2:3" x14ac:dyDescent="0.25">
      <c r="B766514" s="78"/>
      <c r="C766514" s="77"/>
    </row>
    <row r="766515" spans="2:3" x14ac:dyDescent="0.25">
      <c r="B766515" s="78"/>
      <c r="C766515" s="77"/>
    </row>
    <row r="766516" spans="2:3" x14ac:dyDescent="0.25">
      <c r="B766516" s="78"/>
      <c r="C766516" s="77"/>
    </row>
    <row r="766517" spans="2:3" x14ac:dyDescent="0.25">
      <c r="B766517" s="78"/>
      <c r="C766517" s="77"/>
    </row>
    <row r="766518" spans="2:3" x14ac:dyDescent="0.25">
      <c r="B766518" s="78"/>
      <c r="C766518" s="77"/>
    </row>
    <row r="766519" spans="2:3" x14ac:dyDescent="0.25">
      <c r="B766519" s="78"/>
      <c r="C766519" s="77"/>
    </row>
    <row r="766520" spans="2:3" x14ac:dyDescent="0.25">
      <c r="B766520" s="78"/>
      <c r="C766520" s="77"/>
    </row>
    <row r="766521" spans="2:3" x14ac:dyDescent="0.25">
      <c r="B766521" s="78"/>
      <c r="C766521" s="77"/>
    </row>
    <row r="766522" spans="2:3" x14ac:dyDescent="0.25">
      <c r="B766522" s="78"/>
      <c r="C766522" s="77"/>
    </row>
    <row r="766523" spans="2:3" x14ac:dyDescent="0.25">
      <c r="B766523" s="78"/>
      <c r="C766523" s="77"/>
    </row>
    <row r="766524" spans="2:3" x14ac:dyDescent="0.25">
      <c r="B766524" s="78"/>
      <c r="C766524" s="77"/>
    </row>
    <row r="766634" spans="2:3" x14ac:dyDescent="0.25">
      <c r="B766634" s="78"/>
      <c r="C766634" s="77"/>
    </row>
    <row r="766635" spans="2:3" x14ac:dyDescent="0.25">
      <c r="B766635" s="78"/>
      <c r="C766635" s="77"/>
    </row>
    <row r="766636" spans="2:3" x14ac:dyDescent="0.25">
      <c r="B766636" s="78"/>
      <c r="C766636" s="77"/>
    </row>
    <row r="766637" spans="2:3" x14ac:dyDescent="0.25">
      <c r="B766637" s="78"/>
      <c r="C766637" s="77"/>
    </row>
    <row r="766638" spans="2:3" x14ac:dyDescent="0.25">
      <c r="B766638" s="78"/>
      <c r="C766638" s="77"/>
    </row>
    <row r="766639" spans="2:3" x14ac:dyDescent="0.25">
      <c r="B766639" s="78"/>
      <c r="C766639" s="77"/>
    </row>
    <row r="766640" spans="2:3" x14ac:dyDescent="0.25">
      <c r="B766640" s="78"/>
      <c r="C766640" s="77"/>
    </row>
    <row r="766641" spans="2:3" x14ac:dyDescent="0.25">
      <c r="B766641" s="78"/>
      <c r="C766641" s="77"/>
    </row>
    <row r="766642" spans="2:3" x14ac:dyDescent="0.25">
      <c r="B766642" s="78"/>
      <c r="C766642" s="77"/>
    </row>
    <row r="766643" spans="2:3" x14ac:dyDescent="0.25">
      <c r="B766643" s="78"/>
      <c r="C766643" s="77"/>
    </row>
    <row r="766644" spans="2:3" x14ac:dyDescent="0.25">
      <c r="B766644" s="78"/>
      <c r="C766644" s="77"/>
    </row>
    <row r="766645" spans="2:3" x14ac:dyDescent="0.25">
      <c r="B766645" s="78"/>
      <c r="C766645" s="77"/>
    </row>
    <row r="766646" spans="2:3" x14ac:dyDescent="0.25">
      <c r="B766646" s="78"/>
      <c r="C766646" s="77"/>
    </row>
    <row r="766756" spans="2:3" x14ac:dyDescent="0.25">
      <c r="B766756" s="78"/>
      <c r="C766756" s="77"/>
    </row>
    <row r="766757" spans="2:3" x14ac:dyDescent="0.25">
      <c r="B766757" s="78"/>
      <c r="C766757" s="77"/>
    </row>
    <row r="766758" spans="2:3" x14ac:dyDescent="0.25">
      <c r="B766758" s="78"/>
      <c r="C766758" s="77"/>
    </row>
    <row r="766759" spans="2:3" x14ac:dyDescent="0.25">
      <c r="B766759" s="78"/>
      <c r="C766759" s="77"/>
    </row>
    <row r="766760" spans="2:3" x14ac:dyDescent="0.25">
      <c r="B766760" s="78"/>
      <c r="C766760" s="77"/>
    </row>
    <row r="766761" spans="2:3" x14ac:dyDescent="0.25">
      <c r="B766761" s="78"/>
      <c r="C766761" s="77"/>
    </row>
    <row r="766762" spans="2:3" x14ac:dyDescent="0.25">
      <c r="B766762" s="78"/>
      <c r="C766762" s="77"/>
    </row>
    <row r="766763" spans="2:3" x14ac:dyDescent="0.25">
      <c r="B766763" s="78"/>
      <c r="C766763" s="77"/>
    </row>
    <row r="766764" spans="2:3" x14ac:dyDescent="0.25">
      <c r="B766764" s="78"/>
      <c r="C766764" s="77"/>
    </row>
    <row r="766765" spans="2:3" x14ac:dyDescent="0.25">
      <c r="B766765" s="78"/>
      <c r="C766765" s="77"/>
    </row>
    <row r="766766" spans="2:3" x14ac:dyDescent="0.25">
      <c r="B766766" s="78"/>
      <c r="C766766" s="77"/>
    </row>
    <row r="766767" spans="2:3" x14ac:dyDescent="0.25">
      <c r="B766767" s="78"/>
      <c r="C766767" s="77"/>
    </row>
    <row r="766768" spans="2:3" x14ac:dyDescent="0.25">
      <c r="B766768" s="78"/>
      <c r="C766768" s="77"/>
    </row>
    <row r="766878" spans="2:3" x14ac:dyDescent="0.25">
      <c r="B766878" s="78"/>
      <c r="C766878" s="77"/>
    </row>
    <row r="766879" spans="2:3" x14ac:dyDescent="0.25">
      <c r="B766879" s="78"/>
      <c r="C766879" s="77"/>
    </row>
    <row r="766880" spans="2:3" x14ac:dyDescent="0.25">
      <c r="B766880" s="78"/>
      <c r="C766880" s="77"/>
    </row>
    <row r="766881" spans="2:3" x14ac:dyDescent="0.25">
      <c r="B766881" s="78"/>
      <c r="C766881" s="77"/>
    </row>
    <row r="766882" spans="2:3" x14ac:dyDescent="0.25">
      <c r="B766882" s="78"/>
      <c r="C766882" s="77"/>
    </row>
    <row r="766883" spans="2:3" x14ac:dyDescent="0.25">
      <c r="B766883" s="78"/>
      <c r="C766883" s="77"/>
    </row>
    <row r="766884" spans="2:3" x14ac:dyDescent="0.25">
      <c r="B766884" s="78"/>
      <c r="C766884" s="77"/>
    </row>
    <row r="766885" spans="2:3" x14ac:dyDescent="0.25">
      <c r="B766885" s="78"/>
      <c r="C766885" s="77"/>
    </row>
    <row r="766886" spans="2:3" x14ac:dyDescent="0.25">
      <c r="B766886" s="78"/>
      <c r="C766886" s="77"/>
    </row>
    <row r="766887" spans="2:3" x14ac:dyDescent="0.25">
      <c r="B766887" s="78"/>
      <c r="C766887" s="77"/>
    </row>
    <row r="766888" spans="2:3" x14ac:dyDescent="0.25">
      <c r="B766888" s="78"/>
      <c r="C766888" s="77"/>
    </row>
    <row r="766889" spans="2:3" x14ac:dyDescent="0.25">
      <c r="B766889" s="78"/>
      <c r="C766889" s="77"/>
    </row>
    <row r="766890" spans="2:3" x14ac:dyDescent="0.25">
      <c r="B766890" s="78"/>
      <c r="C766890" s="77"/>
    </row>
    <row r="767000" spans="2:3" x14ac:dyDescent="0.25">
      <c r="B767000" s="78"/>
      <c r="C767000" s="77"/>
    </row>
    <row r="767001" spans="2:3" x14ac:dyDescent="0.25">
      <c r="B767001" s="78"/>
      <c r="C767001" s="77"/>
    </row>
    <row r="767002" spans="2:3" x14ac:dyDescent="0.25">
      <c r="B767002" s="78"/>
      <c r="C767002" s="77"/>
    </row>
    <row r="767003" spans="2:3" x14ac:dyDescent="0.25">
      <c r="B767003" s="78"/>
      <c r="C767003" s="77"/>
    </row>
    <row r="767004" spans="2:3" x14ac:dyDescent="0.25">
      <c r="B767004" s="78"/>
      <c r="C767004" s="77"/>
    </row>
    <row r="767005" spans="2:3" x14ac:dyDescent="0.25">
      <c r="B767005" s="78"/>
      <c r="C767005" s="77"/>
    </row>
    <row r="767006" spans="2:3" x14ac:dyDescent="0.25">
      <c r="B767006" s="78"/>
      <c r="C767006" s="77"/>
    </row>
    <row r="767007" spans="2:3" x14ac:dyDescent="0.25">
      <c r="B767007" s="78"/>
      <c r="C767007" s="77"/>
    </row>
    <row r="767008" spans="2:3" x14ac:dyDescent="0.25">
      <c r="B767008" s="78"/>
      <c r="C767008" s="77"/>
    </row>
    <row r="767009" spans="2:3" x14ac:dyDescent="0.25">
      <c r="B767009" s="78"/>
      <c r="C767009" s="77"/>
    </row>
    <row r="767010" spans="2:3" x14ac:dyDescent="0.25">
      <c r="B767010" s="78"/>
      <c r="C767010" s="77"/>
    </row>
    <row r="767011" spans="2:3" x14ac:dyDescent="0.25">
      <c r="B767011" s="78"/>
      <c r="C767011" s="77"/>
    </row>
    <row r="767012" spans="2:3" x14ac:dyDescent="0.25">
      <c r="B767012" s="78"/>
      <c r="C767012" s="77"/>
    </row>
    <row r="767122" spans="2:3" x14ac:dyDescent="0.25">
      <c r="B767122" s="78"/>
      <c r="C767122" s="77"/>
    </row>
    <row r="767123" spans="2:3" x14ac:dyDescent="0.25">
      <c r="B767123" s="78"/>
      <c r="C767123" s="77"/>
    </row>
    <row r="767124" spans="2:3" x14ac:dyDescent="0.25">
      <c r="B767124" s="78"/>
      <c r="C767124" s="77"/>
    </row>
    <row r="767125" spans="2:3" x14ac:dyDescent="0.25">
      <c r="B767125" s="78"/>
      <c r="C767125" s="77"/>
    </row>
    <row r="767126" spans="2:3" x14ac:dyDescent="0.25">
      <c r="B767126" s="78"/>
      <c r="C767126" s="77"/>
    </row>
    <row r="767127" spans="2:3" x14ac:dyDescent="0.25">
      <c r="B767127" s="78"/>
      <c r="C767127" s="77"/>
    </row>
    <row r="767128" spans="2:3" x14ac:dyDescent="0.25">
      <c r="B767128" s="78"/>
      <c r="C767128" s="77"/>
    </row>
    <row r="767129" spans="2:3" x14ac:dyDescent="0.25">
      <c r="B767129" s="78"/>
      <c r="C767129" s="77"/>
    </row>
    <row r="767130" spans="2:3" x14ac:dyDescent="0.25">
      <c r="B767130" s="78"/>
      <c r="C767130" s="77"/>
    </row>
    <row r="767131" spans="2:3" x14ac:dyDescent="0.25">
      <c r="B767131" s="78"/>
      <c r="C767131" s="77"/>
    </row>
    <row r="767132" spans="2:3" x14ac:dyDescent="0.25">
      <c r="B767132" s="78"/>
      <c r="C767132" s="77"/>
    </row>
    <row r="767133" spans="2:3" x14ac:dyDescent="0.25">
      <c r="B767133" s="78"/>
      <c r="C767133" s="77"/>
    </row>
    <row r="767134" spans="2:3" x14ac:dyDescent="0.25">
      <c r="B767134" s="78"/>
      <c r="C767134" s="77"/>
    </row>
    <row r="767244" spans="2:3" x14ac:dyDescent="0.25">
      <c r="B767244" s="78"/>
      <c r="C767244" s="77"/>
    </row>
    <row r="767245" spans="2:3" x14ac:dyDescent="0.25">
      <c r="B767245" s="78"/>
      <c r="C767245" s="77"/>
    </row>
    <row r="767246" spans="2:3" x14ac:dyDescent="0.25">
      <c r="B767246" s="78"/>
      <c r="C767246" s="77"/>
    </row>
    <row r="767247" spans="2:3" x14ac:dyDescent="0.25">
      <c r="B767247" s="78"/>
      <c r="C767247" s="77"/>
    </row>
    <row r="767248" spans="2:3" x14ac:dyDescent="0.25">
      <c r="B767248" s="78"/>
      <c r="C767248" s="77"/>
    </row>
    <row r="767249" spans="2:3" x14ac:dyDescent="0.25">
      <c r="B767249" s="78"/>
      <c r="C767249" s="77"/>
    </row>
    <row r="767250" spans="2:3" x14ac:dyDescent="0.25">
      <c r="B767250" s="78"/>
      <c r="C767250" s="77"/>
    </row>
    <row r="767251" spans="2:3" x14ac:dyDescent="0.25">
      <c r="B767251" s="78"/>
      <c r="C767251" s="77"/>
    </row>
    <row r="767252" spans="2:3" x14ac:dyDescent="0.25">
      <c r="B767252" s="78"/>
      <c r="C767252" s="77"/>
    </row>
    <row r="767253" spans="2:3" x14ac:dyDescent="0.25">
      <c r="B767253" s="78"/>
      <c r="C767253" s="77"/>
    </row>
    <row r="767254" spans="2:3" x14ac:dyDescent="0.25">
      <c r="B767254" s="78"/>
      <c r="C767254" s="77"/>
    </row>
    <row r="767255" spans="2:3" x14ac:dyDescent="0.25">
      <c r="B767255" s="78"/>
      <c r="C767255" s="77"/>
    </row>
    <row r="767256" spans="2:3" x14ac:dyDescent="0.25">
      <c r="B767256" s="78"/>
      <c r="C767256" s="77"/>
    </row>
    <row r="767366" spans="2:3" x14ac:dyDescent="0.25">
      <c r="B767366" s="78"/>
      <c r="C767366" s="77"/>
    </row>
    <row r="767367" spans="2:3" x14ac:dyDescent="0.25">
      <c r="B767367" s="78"/>
      <c r="C767367" s="77"/>
    </row>
    <row r="767368" spans="2:3" x14ac:dyDescent="0.25">
      <c r="B767368" s="78"/>
      <c r="C767368" s="77"/>
    </row>
    <row r="767369" spans="2:3" x14ac:dyDescent="0.25">
      <c r="B767369" s="78"/>
      <c r="C767369" s="77"/>
    </row>
    <row r="767370" spans="2:3" x14ac:dyDescent="0.25">
      <c r="B767370" s="78"/>
      <c r="C767370" s="77"/>
    </row>
    <row r="767371" spans="2:3" x14ac:dyDescent="0.25">
      <c r="B767371" s="78"/>
      <c r="C767371" s="77"/>
    </row>
    <row r="767372" spans="2:3" x14ac:dyDescent="0.25">
      <c r="B767372" s="78"/>
      <c r="C767372" s="77"/>
    </row>
    <row r="767373" spans="2:3" x14ac:dyDescent="0.25">
      <c r="B767373" s="78"/>
      <c r="C767373" s="77"/>
    </row>
    <row r="767374" spans="2:3" x14ac:dyDescent="0.25">
      <c r="B767374" s="78"/>
      <c r="C767374" s="77"/>
    </row>
    <row r="767375" spans="2:3" x14ac:dyDescent="0.25">
      <c r="B767375" s="78"/>
      <c r="C767375" s="77"/>
    </row>
    <row r="767376" spans="2:3" x14ac:dyDescent="0.25">
      <c r="B767376" s="78"/>
      <c r="C767376" s="77"/>
    </row>
    <row r="767377" spans="2:3" x14ac:dyDescent="0.25">
      <c r="B767377" s="78"/>
      <c r="C767377" s="77"/>
    </row>
    <row r="767378" spans="2:3" x14ac:dyDescent="0.25">
      <c r="B767378" s="78"/>
      <c r="C767378" s="77"/>
    </row>
    <row r="767488" spans="2:3" x14ac:dyDescent="0.25">
      <c r="B767488" s="78"/>
      <c r="C767488" s="77"/>
    </row>
    <row r="767489" spans="2:3" x14ac:dyDescent="0.25">
      <c r="B767489" s="78"/>
      <c r="C767489" s="77"/>
    </row>
    <row r="767490" spans="2:3" x14ac:dyDescent="0.25">
      <c r="B767490" s="78"/>
      <c r="C767490" s="77"/>
    </row>
    <row r="767491" spans="2:3" x14ac:dyDescent="0.25">
      <c r="B767491" s="78"/>
      <c r="C767491" s="77"/>
    </row>
    <row r="767492" spans="2:3" x14ac:dyDescent="0.25">
      <c r="B767492" s="78"/>
      <c r="C767492" s="77"/>
    </row>
    <row r="767493" spans="2:3" x14ac:dyDescent="0.25">
      <c r="B767493" s="78"/>
      <c r="C767493" s="77"/>
    </row>
    <row r="767494" spans="2:3" x14ac:dyDescent="0.25">
      <c r="B767494" s="78"/>
      <c r="C767494" s="77"/>
    </row>
    <row r="767495" spans="2:3" x14ac:dyDescent="0.25">
      <c r="B767495" s="78"/>
      <c r="C767495" s="77"/>
    </row>
    <row r="767496" spans="2:3" x14ac:dyDescent="0.25">
      <c r="B767496" s="78"/>
      <c r="C767496" s="77"/>
    </row>
    <row r="767497" spans="2:3" x14ac:dyDescent="0.25">
      <c r="B767497" s="78"/>
      <c r="C767497" s="77"/>
    </row>
    <row r="767498" spans="2:3" x14ac:dyDescent="0.25">
      <c r="B767498" s="78"/>
      <c r="C767498" s="77"/>
    </row>
    <row r="767499" spans="2:3" x14ac:dyDescent="0.25">
      <c r="B767499" s="78"/>
      <c r="C767499" s="77"/>
    </row>
    <row r="767500" spans="2:3" x14ac:dyDescent="0.25">
      <c r="B767500" s="78"/>
      <c r="C767500" s="77"/>
    </row>
    <row r="767610" spans="2:3" x14ac:dyDescent="0.25">
      <c r="B767610" s="78"/>
      <c r="C767610" s="77"/>
    </row>
    <row r="767611" spans="2:3" x14ac:dyDescent="0.25">
      <c r="B767611" s="78"/>
      <c r="C767611" s="77"/>
    </row>
    <row r="767612" spans="2:3" x14ac:dyDescent="0.25">
      <c r="B767612" s="78"/>
      <c r="C767612" s="77"/>
    </row>
    <row r="767613" spans="2:3" x14ac:dyDescent="0.25">
      <c r="B767613" s="78"/>
      <c r="C767613" s="77"/>
    </row>
    <row r="767614" spans="2:3" x14ac:dyDescent="0.25">
      <c r="B767614" s="78"/>
      <c r="C767614" s="77"/>
    </row>
    <row r="767615" spans="2:3" x14ac:dyDescent="0.25">
      <c r="B767615" s="78"/>
      <c r="C767615" s="77"/>
    </row>
    <row r="767616" spans="2:3" x14ac:dyDescent="0.25">
      <c r="B767616" s="78"/>
      <c r="C767616" s="77"/>
    </row>
    <row r="767617" spans="2:3" x14ac:dyDescent="0.25">
      <c r="B767617" s="78"/>
      <c r="C767617" s="77"/>
    </row>
    <row r="767618" spans="2:3" x14ac:dyDescent="0.25">
      <c r="B767618" s="78"/>
      <c r="C767618" s="77"/>
    </row>
    <row r="767619" spans="2:3" x14ac:dyDescent="0.25">
      <c r="B767619" s="78"/>
      <c r="C767619" s="77"/>
    </row>
    <row r="767620" spans="2:3" x14ac:dyDescent="0.25">
      <c r="B767620" s="78"/>
      <c r="C767620" s="77"/>
    </row>
    <row r="767621" spans="2:3" x14ac:dyDescent="0.25">
      <c r="B767621" s="78"/>
      <c r="C767621" s="77"/>
    </row>
    <row r="767622" spans="2:3" x14ac:dyDescent="0.25">
      <c r="B767622" s="78"/>
      <c r="C767622" s="77"/>
    </row>
    <row r="767732" spans="2:3" x14ac:dyDescent="0.25">
      <c r="B767732" s="78"/>
      <c r="C767732" s="77"/>
    </row>
    <row r="767733" spans="2:3" x14ac:dyDescent="0.25">
      <c r="B767733" s="78"/>
      <c r="C767733" s="77"/>
    </row>
    <row r="767734" spans="2:3" x14ac:dyDescent="0.25">
      <c r="B767734" s="78"/>
      <c r="C767734" s="77"/>
    </row>
    <row r="767735" spans="2:3" x14ac:dyDescent="0.25">
      <c r="B767735" s="78"/>
      <c r="C767735" s="77"/>
    </row>
    <row r="767736" spans="2:3" x14ac:dyDescent="0.25">
      <c r="B767736" s="78"/>
      <c r="C767736" s="77"/>
    </row>
    <row r="767737" spans="2:3" x14ac:dyDescent="0.25">
      <c r="B767737" s="78"/>
      <c r="C767737" s="77"/>
    </row>
    <row r="767738" spans="2:3" x14ac:dyDescent="0.25">
      <c r="B767738" s="78"/>
      <c r="C767738" s="77"/>
    </row>
    <row r="767739" spans="2:3" x14ac:dyDescent="0.25">
      <c r="B767739" s="78"/>
      <c r="C767739" s="77"/>
    </row>
    <row r="767740" spans="2:3" x14ac:dyDescent="0.25">
      <c r="B767740" s="78"/>
      <c r="C767740" s="77"/>
    </row>
    <row r="767741" spans="2:3" x14ac:dyDescent="0.25">
      <c r="B767741" s="78"/>
      <c r="C767741" s="77"/>
    </row>
    <row r="767742" spans="2:3" x14ac:dyDescent="0.25">
      <c r="B767742" s="78"/>
      <c r="C767742" s="77"/>
    </row>
    <row r="767743" spans="2:3" x14ac:dyDescent="0.25">
      <c r="B767743" s="78"/>
      <c r="C767743" s="77"/>
    </row>
    <row r="767744" spans="2:3" x14ac:dyDescent="0.25">
      <c r="B767744" s="78"/>
      <c r="C767744" s="77"/>
    </row>
    <row r="767854" spans="2:3" x14ac:dyDescent="0.25">
      <c r="B767854" s="78"/>
      <c r="C767854" s="77"/>
    </row>
    <row r="767855" spans="2:3" x14ac:dyDescent="0.25">
      <c r="B767855" s="78"/>
      <c r="C767855" s="77"/>
    </row>
    <row r="767856" spans="2:3" x14ac:dyDescent="0.25">
      <c r="B767856" s="78"/>
      <c r="C767856" s="77"/>
    </row>
    <row r="767857" spans="2:3" x14ac:dyDescent="0.25">
      <c r="B767857" s="78"/>
      <c r="C767857" s="77"/>
    </row>
    <row r="767858" spans="2:3" x14ac:dyDescent="0.25">
      <c r="B767858" s="78"/>
      <c r="C767858" s="77"/>
    </row>
    <row r="767859" spans="2:3" x14ac:dyDescent="0.25">
      <c r="B767859" s="78"/>
      <c r="C767859" s="77"/>
    </row>
    <row r="767860" spans="2:3" x14ac:dyDescent="0.25">
      <c r="B767860" s="78"/>
      <c r="C767860" s="77"/>
    </row>
    <row r="767861" spans="2:3" x14ac:dyDescent="0.25">
      <c r="B767861" s="78"/>
      <c r="C767861" s="77"/>
    </row>
    <row r="767862" spans="2:3" x14ac:dyDescent="0.25">
      <c r="B767862" s="78"/>
      <c r="C767862" s="77"/>
    </row>
    <row r="767863" spans="2:3" x14ac:dyDescent="0.25">
      <c r="B767863" s="78"/>
      <c r="C767863" s="77"/>
    </row>
    <row r="767864" spans="2:3" x14ac:dyDescent="0.25">
      <c r="B767864" s="78"/>
      <c r="C767864" s="77"/>
    </row>
    <row r="767865" spans="2:3" x14ac:dyDescent="0.25">
      <c r="B767865" s="78"/>
      <c r="C767865" s="77"/>
    </row>
    <row r="767866" spans="2:3" x14ac:dyDescent="0.25">
      <c r="B767866" s="78"/>
      <c r="C767866" s="77"/>
    </row>
    <row r="767976" spans="2:3" x14ac:dyDescent="0.25">
      <c r="B767976" s="78"/>
      <c r="C767976" s="77"/>
    </row>
    <row r="767977" spans="2:3" x14ac:dyDescent="0.25">
      <c r="B767977" s="78"/>
      <c r="C767977" s="77"/>
    </row>
    <row r="767978" spans="2:3" x14ac:dyDescent="0.25">
      <c r="B767978" s="78"/>
      <c r="C767978" s="77"/>
    </row>
    <row r="767979" spans="2:3" x14ac:dyDescent="0.25">
      <c r="B767979" s="78"/>
      <c r="C767979" s="77"/>
    </row>
    <row r="767980" spans="2:3" x14ac:dyDescent="0.25">
      <c r="B767980" s="78"/>
      <c r="C767980" s="77"/>
    </row>
    <row r="767981" spans="2:3" x14ac:dyDescent="0.25">
      <c r="B767981" s="78"/>
      <c r="C767981" s="77"/>
    </row>
    <row r="767982" spans="2:3" x14ac:dyDescent="0.25">
      <c r="B767982" s="78"/>
      <c r="C767982" s="77"/>
    </row>
    <row r="767983" spans="2:3" x14ac:dyDescent="0.25">
      <c r="B767983" s="78"/>
      <c r="C767983" s="77"/>
    </row>
    <row r="767984" spans="2:3" x14ac:dyDescent="0.25">
      <c r="B767984" s="78"/>
      <c r="C767984" s="77"/>
    </row>
    <row r="767985" spans="2:3" x14ac:dyDescent="0.25">
      <c r="B767985" s="78"/>
      <c r="C767985" s="77"/>
    </row>
    <row r="767986" spans="2:3" x14ac:dyDescent="0.25">
      <c r="B767986" s="78"/>
      <c r="C767986" s="77"/>
    </row>
    <row r="767987" spans="2:3" x14ac:dyDescent="0.25">
      <c r="B767987" s="78"/>
      <c r="C767987" s="77"/>
    </row>
    <row r="767988" spans="2:3" x14ac:dyDescent="0.25">
      <c r="B767988" s="78"/>
      <c r="C767988" s="77"/>
    </row>
    <row r="768098" spans="2:3" x14ac:dyDescent="0.25">
      <c r="B768098" s="78"/>
      <c r="C768098" s="77"/>
    </row>
    <row r="768099" spans="2:3" x14ac:dyDescent="0.25">
      <c r="B768099" s="78"/>
      <c r="C768099" s="77"/>
    </row>
    <row r="768100" spans="2:3" x14ac:dyDescent="0.25">
      <c r="B768100" s="78"/>
      <c r="C768100" s="77"/>
    </row>
    <row r="768101" spans="2:3" x14ac:dyDescent="0.25">
      <c r="B768101" s="78"/>
      <c r="C768101" s="77"/>
    </row>
    <row r="768102" spans="2:3" x14ac:dyDescent="0.25">
      <c r="B768102" s="78"/>
      <c r="C768102" s="77"/>
    </row>
    <row r="768103" spans="2:3" x14ac:dyDescent="0.25">
      <c r="B768103" s="78"/>
      <c r="C768103" s="77"/>
    </row>
    <row r="768104" spans="2:3" x14ac:dyDescent="0.25">
      <c r="B768104" s="78"/>
      <c r="C768104" s="77"/>
    </row>
    <row r="768105" spans="2:3" x14ac:dyDescent="0.25">
      <c r="B768105" s="78"/>
      <c r="C768105" s="77"/>
    </row>
    <row r="768106" spans="2:3" x14ac:dyDescent="0.25">
      <c r="B768106" s="78"/>
      <c r="C768106" s="77"/>
    </row>
    <row r="768107" spans="2:3" x14ac:dyDescent="0.25">
      <c r="B768107" s="78"/>
      <c r="C768107" s="77"/>
    </row>
    <row r="768108" spans="2:3" x14ac:dyDescent="0.25">
      <c r="B768108" s="78"/>
      <c r="C768108" s="77"/>
    </row>
    <row r="768109" spans="2:3" x14ac:dyDescent="0.25">
      <c r="B768109" s="78"/>
      <c r="C768109" s="77"/>
    </row>
    <row r="768110" spans="2:3" x14ac:dyDescent="0.25">
      <c r="B768110" s="78"/>
      <c r="C768110" s="77"/>
    </row>
    <row r="768220" spans="2:3" x14ac:dyDescent="0.25">
      <c r="B768220" s="78"/>
      <c r="C768220" s="77"/>
    </row>
    <row r="768221" spans="2:3" x14ac:dyDescent="0.25">
      <c r="B768221" s="78"/>
      <c r="C768221" s="77"/>
    </row>
    <row r="768222" spans="2:3" x14ac:dyDescent="0.25">
      <c r="B768222" s="78"/>
      <c r="C768222" s="77"/>
    </row>
    <row r="768223" spans="2:3" x14ac:dyDescent="0.25">
      <c r="B768223" s="78"/>
      <c r="C768223" s="77"/>
    </row>
    <row r="768224" spans="2:3" x14ac:dyDescent="0.25">
      <c r="B768224" s="78"/>
      <c r="C768224" s="77"/>
    </row>
    <row r="768225" spans="2:3" x14ac:dyDescent="0.25">
      <c r="B768225" s="78"/>
      <c r="C768225" s="77"/>
    </row>
    <row r="768226" spans="2:3" x14ac:dyDescent="0.25">
      <c r="B768226" s="78"/>
      <c r="C768226" s="77"/>
    </row>
    <row r="768227" spans="2:3" x14ac:dyDescent="0.25">
      <c r="B768227" s="78"/>
      <c r="C768227" s="77"/>
    </row>
    <row r="768228" spans="2:3" x14ac:dyDescent="0.25">
      <c r="B768228" s="78"/>
      <c r="C768228" s="77"/>
    </row>
    <row r="768229" spans="2:3" x14ac:dyDescent="0.25">
      <c r="B768229" s="78"/>
      <c r="C768229" s="77"/>
    </row>
    <row r="768230" spans="2:3" x14ac:dyDescent="0.25">
      <c r="B768230" s="78"/>
      <c r="C768230" s="77"/>
    </row>
    <row r="768231" spans="2:3" x14ac:dyDescent="0.25">
      <c r="B768231" s="78"/>
      <c r="C768231" s="77"/>
    </row>
    <row r="768232" spans="2:3" x14ac:dyDescent="0.25">
      <c r="B768232" s="78"/>
      <c r="C768232" s="77"/>
    </row>
    <row r="768342" spans="2:3" x14ac:dyDescent="0.25">
      <c r="B768342" s="78"/>
      <c r="C768342" s="77"/>
    </row>
    <row r="768343" spans="2:3" x14ac:dyDescent="0.25">
      <c r="B768343" s="78"/>
      <c r="C768343" s="77"/>
    </row>
    <row r="768344" spans="2:3" x14ac:dyDescent="0.25">
      <c r="B768344" s="78"/>
      <c r="C768344" s="77"/>
    </row>
    <row r="768345" spans="2:3" x14ac:dyDescent="0.25">
      <c r="B768345" s="78"/>
      <c r="C768345" s="77"/>
    </row>
    <row r="768346" spans="2:3" x14ac:dyDescent="0.25">
      <c r="B768346" s="78"/>
      <c r="C768346" s="77"/>
    </row>
    <row r="768347" spans="2:3" x14ac:dyDescent="0.25">
      <c r="B768347" s="78"/>
      <c r="C768347" s="77"/>
    </row>
    <row r="768348" spans="2:3" x14ac:dyDescent="0.25">
      <c r="B768348" s="78"/>
      <c r="C768348" s="77"/>
    </row>
    <row r="768349" spans="2:3" x14ac:dyDescent="0.25">
      <c r="B768349" s="78"/>
      <c r="C768349" s="77"/>
    </row>
    <row r="768350" spans="2:3" x14ac:dyDescent="0.25">
      <c r="B768350" s="78"/>
      <c r="C768350" s="77"/>
    </row>
    <row r="768351" spans="2:3" x14ac:dyDescent="0.25">
      <c r="B768351" s="78"/>
      <c r="C768351" s="77"/>
    </row>
    <row r="768352" spans="2:3" x14ac:dyDescent="0.25">
      <c r="B768352" s="78"/>
      <c r="C768352" s="77"/>
    </row>
    <row r="768353" spans="2:3" x14ac:dyDescent="0.25">
      <c r="B768353" s="78"/>
      <c r="C768353" s="77"/>
    </row>
    <row r="768354" spans="2:3" x14ac:dyDescent="0.25">
      <c r="B768354" s="78"/>
      <c r="C768354" s="77"/>
    </row>
    <row r="768464" spans="2:3" x14ac:dyDescent="0.25">
      <c r="B768464" s="78"/>
      <c r="C768464" s="77"/>
    </row>
    <row r="768465" spans="2:3" x14ac:dyDescent="0.25">
      <c r="B768465" s="78"/>
      <c r="C768465" s="77"/>
    </row>
    <row r="768466" spans="2:3" x14ac:dyDescent="0.25">
      <c r="B768466" s="78"/>
      <c r="C768466" s="77"/>
    </row>
    <row r="768467" spans="2:3" x14ac:dyDescent="0.25">
      <c r="B768467" s="78"/>
      <c r="C768467" s="77"/>
    </row>
    <row r="768468" spans="2:3" x14ac:dyDescent="0.25">
      <c r="B768468" s="78"/>
      <c r="C768468" s="77"/>
    </row>
    <row r="768469" spans="2:3" x14ac:dyDescent="0.25">
      <c r="B768469" s="78"/>
      <c r="C768469" s="77"/>
    </row>
    <row r="768470" spans="2:3" x14ac:dyDescent="0.25">
      <c r="B768470" s="78"/>
      <c r="C768470" s="77"/>
    </row>
    <row r="768471" spans="2:3" x14ac:dyDescent="0.25">
      <c r="B768471" s="78"/>
      <c r="C768471" s="77"/>
    </row>
    <row r="768472" spans="2:3" x14ac:dyDescent="0.25">
      <c r="B768472" s="78"/>
      <c r="C768472" s="77"/>
    </row>
    <row r="768473" spans="2:3" x14ac:dyDescent="0.25">
      <c r="B768473" s="78"/>
      <c r="C768473" s="77"/>
    </row>
    <row r="768474" spans="2:3" x14ac:dyDescent="0.25">
      <c r="B768474" s="78"/>
      <c r="C768474" s="77"/>
    </row>
    <row r="768475" spans="2:3" x14ac:dyDescent="0.25">
      <c r="B768475" s="78"/>
      <c r="C768475" s="77"/>
    </row>
    <row r="768476" spans="2:3" x14ac:dyDescent="0.25">
      <c r="B768476" s="78"/>
      <c r="C768476" s="77"/>
    </row>
    <row r="768586" spans="2:3" x14ac:dyDescent="0.25">
      <c r="B768586" s="78"/>
      <c r="C768586" s="77"/>
    </row>
    <row r="768587" spans="2:3" x14ac:dyDescent="0.25">
      <c r="B768587" s="78"/>
      <c r="C768587" s="77"/>
    </row>
    <row r="768588" spans="2:3" x14ac:dyDescent="0.25">
      <c r="B768588" s="78"/>
      <c r="C768588" s="77"/>
    </row>
    <row r="768589" spans="2:3" x14ac:dyDescent="0.25">
      <c r="B768589" s="78"/>
      <c r="C768589" s="77"/>
    </row>
    <row r="768590" spans="2:3" x14ac:dyDescent="0.25">
      <c r="B768590" s="78"/>
      <c r="C768590" s="77"/>
    </row>
    <row r="768591" spans="2:3" x14ac:dyDescent="0.25">
      <c r="B768591" s="78"/>
      <c r="C768591" s="77"/>
    </row>
    <row r="768592" spans="2:3" x14ac:dyDescent="0.25">
      <c r="B768592" s="78"/>
      <c r="C768592" s="77"/>
    </row>
    <row r="768593" spans="2:3" x14ac:dyDescent="0.25">
      <c r="B768593" s="78"/>
      <c r="C768593" s="77"/>
    </row>
    <row r="768594" spans="2:3" x14ac:dyDescent="0.25">
      <c r="B768594" s="78"/>
      <c r="C768594" s="77"/>
    </row>
    <row r="768595" spans="2:3" x14ac:dyDescent="0.25">
      <c r="B768595" s="78"/>
      <c r="C768595" s="77"/>
    </row>
    <row r="768596" spans="2:3" x14ac:dyDescent="0.25">
      <c r="B768596" s="78"/>
      <c r="C768596" s="77"/>
    </row>
    <row r="768597" spans="2:3" x14ac:dyDescent="0.25">
      <c r="B768597" s="78"/>
      <c r="C768597" s="77"/>
    </row>
    <row r="768598" spans="2:3" x14ac:dyDescent="0.25">
      <c r="B768598" s="78"/>
      <c r="C768598" s="77"/>
    </row>
    <row r="768708" spans="2:3" x14ac:dyDescent="0.25">
      <c r="B768708" s="78"/>
      <c r="C768708" s="77"/>
    </row>
    <row r="768709" spans="2:3" x14ac:dyDescent="0.25">
      <c r="B768709" s="78"/>
      <c r="C768709" s="77"/>
    </row>
    <row r="768710" spans="2:3" x14ac:dyDescent="0.25">
      <c r="B768710" s="78"/>
      <c r="C768710" s="77"/>
    </row>
    <row r="768711" spans="2:3" x14ac:dyDescent="0.25">
      <c r="B768711" s="78"/>
      <c r="C768711" s="77"/>
    </row>
    <row r="768712" spans="2:3" x14ac:dyDescent="0.25">
      <c r="B768712" s="78"/>
      <c r="C768712" s="77"/>
    </row>
    <row r="768713" spans="2:3" x14ac:dyDescent="0.25">
      <c r="B768713" s="78"/>
      <c r="C768713" s="77"/>
    </row>
    <row r="768714" spans="2:3" x14ac:dyDescent="0.25">
      <c r="B768714" s="78"/>
      <c r="C768714" s="77"/>
    </row>
    <row r="768715" spans="2:3" x14ac:dyDescent="0.25">
      <c r="B768715" s="78"/>
      <c r="C768715" s="77"/>
    </row>
    <row r="768716" spans="2:3" x14ac:dyDescent="0.25">
      <c r="B768716" s="78"/>
      <c r="C768716" s="77"/>
    </row>
    <row r="768717" spans="2:3" x14ac:dyDescent="0.25">
      <c r="B768717" s="78"/>
      <c r="C768717" s="77"/>
    </row>
    <row r="768718" spans="2:3" x14ac:dyDescent="0.25">
      <c r="B768718" s="78"/>
      <c r="C768718" s="77"/>
    </row>
    <row r="768719" spans="2:3" x14ac:dyDescent="0.25">
      <c r="B768719" s="78"/>
      <c r="C768719" s="77"/>
    </row>
    <row r="768720" spans="2:3" x14ac:dyDescent="0.25">
      <c r="B768720" s="78"/>
      <c r="C768720" s="77"/>
    </row>
    <row r="768830" spans="2:3" x14ac:dyDescent="0.25">
      <c r="B768830" s="78"/>
      <c r="C768830" s="77"/>
    </row>
    <row r="768831" spans="2:3" x14ac:dyDescent="0.25">
      <c r="B768831" s="78"/>
      <c r="C768831" s="77"/>
    </row>
    <row r="768832" spans="2:3" x14ac:dyDescent="0.25">
      <c r="B768832" s="78"/>
      <c r="C768832" s="77"/>
    </row>
    <row r="768833" spans="2:3" x14ac:dyDescent="0.25">
      <c r="B768833" s="78"/>
      <c r="C768833" s="77"/>
    </row>
    <row r="768834" spans="2:3" x14ac:dyDescent="0.25">
      <c r="B768834" s="78"/>
      <c r="C768834" s="77"/>
    </row>
    <row r="768835" spans="2:3" x14ac:dyDescent="0.25">
      <c r="B768835" s="78"/>
      <c r="C768835" s="77"/>
    </row>
    <row r="768836" spans="2:3" x14ac:dyDescent="0.25">
      <c r="B768836" s="78"/>
      <c r="C768836" s="77"/>
    </row>
    <row r="768837" spans="2:3" x14ac:dyDescent="0.25">
      <c r="B768837" s="78"/>
      <c r="C768837" s="77"/>
    </row>
    <row r="768838" spans="2:3" x14ac:dyDescent="0.25">
      <c r="B768838" s="78"/>
      <c r="C768838" s="77"/>
    </row>
    <row r="768839" spans="2:3" x14ac:dyDescent="0.25">
      <c r="B768839" s="78"/>
      <c r="C768839" s="77"/>
    </row>
    <row r="768840" spans="2:3" x14ac:dyDescent="0.25">
      <c r="B768840" s="78"/>
      <c r="C768840" s="77"/>
    </row>
    <row r="768841" spans="2:3" x14ac:dyDescent="0.25">
      <c r="B768841" s="78"/>
      <c r="C768841" s="77"/>
    </row>
    <row r="768842" spans="2:3" x14ac:dyDescent="0.25">
      <c r="B768842" s="78"/>
      <c r="C768842" s="77"/>
    </row>
    <row r="768952" spans="2:3" x14ac:dyDescent="0.25">
      <c r="B768952" s="78"/>
      <c r="C768952" s="77"/>
    </row>
    <row r="768953" spans="2:3" x14ac:dyDescent="0.25">
      <c r="B768953" s="78"/>
      <c r="C768953" s="77"/>
    </row>
    <row r="768954" spans="2:3" x14ac:dyDescent="0.25">
      <c r="B768954" s="78"/>
      <c r="C768954" s="77"/>
    </row>
    <row r="768955" spans="2:3" x14ac:dyDescent="0.25">
      <c r="B768955" s="78"/>
      <c r="C768955" s="77"/>
    </row>
    <row r="768956" spans="2:3" x14ac:dyDescent="0.25">
      <c r="B768956" s="78"/>
      <c r="C768956" s="77"/>
    </row>
    <row r="768957" spans="2:3" x14ac:dyDescent="0.25">
      <c r="B768957" s="78"/>
      <c r="C768957" s="77"/>
    </row>
    <row r="768958" spans="2:3" x14ac:dyDescent="0.25">
      <c r="B768958" s="78"/>
      <c r="C768958" s="77"/>
    </row>
    <row r="768959" spans="2:3" x14ac:dyDescent="0.25">
      <c r="B768959" s="78"/>
      <c r="C768959" s="77"/>
    </row>
    <row r="768960" spans="2:3" x14ac:dyDescent="0.25">
      <c r="B768960" s="78"/>
      <c r="C768960" s="77"/>
    </row>
    <row r="768961" spans="2:3" x14ac:dyDescent="0.25">
      <c r="B768961" s="78"/>
      <c r="C768961" s="77"/>
    </row>
    <row r="768962" spans="2:3" x14ac:dyDescent="0.25">
      <c r="B768962" s="78"/>
      <c r="C768962" s="77"/>
    </row>
    <row r="768963" spans="2:3" x14ac:dyDescent="0.25">
      <c r="B768963" s="78"/>
      <c r="C768963" s="77"/>
    </row>
    <row r="768964" spans="2:3" x14ac:dyDescent="0.25">
      <c r="B768964" s="78"/>
      <c r="C768964" s="77"/>
    </row>
    <row r="769074" spans="2:3" x14ac:dyDescent="0.25">
      <c r="B769074" s="78"/>
      <c r="C769074" s="77"/>
    </row>
    <row r="769075" spans="2:3" x14ac:dyDescent="0.25">
      <c r="B769075" s="78"/>
      <c r="C769075" s="77"/>
    </row>
    <row r="769076" spans="2:3" x14ac:dyDescent="0.25">
      <c r="B769076" s="78"/>
      <c r="C769076" s="77"/>
    </row>
    <row r="769077" spans="2:3" x14ac:dyDescent="0.25">
      <c r="B769077" s="78"/>
      <c r="C769077" s="77"/>
    </row>
    <row r="769078" spans="2:3" x14ac:dyDescent="0.25">
      <c r="B769078" s="78"/>
      <c r="C769078" s="77"/>
    </row>
    <row r="769079" spans="2:3" x14ac:dyDescent="0.25">
      <c r="B769079" s="78"/>
      <c r="C769079" s="77"/>
    </row>
    <row r="769080" spans="2:3" x14ac:dyDescent="0.25">
      <c r="B769080" s="78"/>
      <c r="C769080" s="77"/>
    </row>
    <row r="769081" spans="2:3" x14ac:dyDescent="0.25">
      <c r="B769081" s="78"/>
      <c r="C769081" s="77"/>
    </row>
    <row r="769082" spans="2:3" x14ac:dyDescent="0.25">
      <c r="B769082" s="78"/>
      <c r="C769082" s="77"/>
    </row>
    <row r="769083" spans="2:3" x14ac:dyDescent="0.25">
      <c r="B769083" s="78"/>
      <c r="C769083" s="77"/>
    </row>
    <row r="769084" spans="2:3" x14ac:dyDescent="0.25">
      <c r="B769084" s="78"/>
      <c r="C769084" s="77"/>
    </row>
    <row r="769085" spans="2:3" x14ac:dyDescent="0.25">
      <c r="B769085" s="78"/>
      <c r="C769085" s="77"/>
    </row>
    <row r="769086" spans="2:3" x14ac:dyDescent="0.25">
      <c r="B769086" s="78"/>
      <c r="C769086" s="77"/>
    </row>
    <row r="769196" spans="2:3" x14ac:dyDescent="0.25">
      <c r="B769196" s="78"/>
      <c r="C769196" s="77"/>
    </row>
    <row r="769197" spans="2:3" x14ac:dyDescent="0.25">
      <c r="B769197" s="78"/>
      <c r="C769197" s="77"/>
    </row>
    <row r="769198" spans="2:3" x14ac:dyDescent="0.25">
      <c r="B769198" s="78"/>
      <c r="C769198" s="77"/>
    </row>
    <row r="769199" spans="2:3" x14ac:dyDescent="0.25">
      <c r="B769199" s="78"/>
      <c r="C769199" s="77"/>
    </row>
    <row r="769200" spans="2:3" x14ac:dyDescent="0.25">
      <c r="B769200" s="78"/>
      <c r="C769200" s="77"/>
    </row>
    <row r="769201" spans="2:3" x14ac:dyDescent="0.25">
      <c r="B769201" s="78"/>
      <c r="C769201" s="77"/>
    </row>
    <row r="769202" spans="2:3" x14ac:dyDescent="0.25">
      <c r="B769202" s="78"/>
      <c r="C769202" s="77"/>
    </row>
    <row r="769203" spans="2:3" x14ac:dyDescent="0.25">
      <c r="B769203" s="78"/>
      <c r="C769203" s="77"/>
    </row>
    <row r="769204" spans="2:3" x14ac:dyDescent="0.25">
      <c r="B769204" s="78"/>
      <c r="C769204" s="77"/>
    </row>
    <row r="769205" spans="2:3" x14ac:dyDescent="0.25">
      <c r="B769205" s="78"/>
      <c r="C769205" s="77"/>
    </row>
    <row r="769206" spans="2:3" x14ac:dyDescent="0.25">
      <c r="B769206" s="78"/>
      <c r="C769206" s="77"/>
    </row>
    <row r="769207" spans="2:3" x14ac:dyDescent="0.25">
      <c r="B769207" s="78"/>
      <c r="C769207" s="77"/>
    </row>
    <row r="769208" spans="2:3" x14ac:dyDescent="0.25">
      <c r="B769208" s="78"/>
      <c r="C769208" s="77"/>
    </row>
    <row r="769318" spans="2:3" x14ac:dyDescent="0.25">
      <c r="B769318" s="78"/>
      <c r="C769318" s="77"/>
    </row>
    <row r="769319" spans="2:3" x14ac:dyDescent="0.25">
      <c r="B769319" s="78"/>
      <c r="C769319" s="77"/>
    </row>
    <row r="769320" spans="2:3" x14ac:dyDescent="0.25">
      <c r="B769320" s="78"/>
      <c r="C769320" s="77"/>
    </row>
    <row r="769321" spans="2:3" x14ac:dyDescent="0.25">
      <c r="B769321" s="78"/>
      <c r="C769321" s="77"/>
    </row>
    <row r="769322" spans="2:3" x14ac:dyDescent="0.25">
      <c r="B769322" s="78"/>
      <c r="C769322" s="77"/>
    </row>
    <row r="769323" spans="2:3" x14ac:dyDescent="0.25">
      <c r="B769323" s="78"/>
      <c r="C769323" s="77"/>
    </row>
    <row r="769324" spans="2:3" x14ac:dyDescent="0.25">
      <c r="B769324" s="78"/>
      <c r="C769324" s="77"/>
    </row>
    <row r="769325" spans="2:3" x14ac:dyDescent="0.25">
      <c r="B769325" s="78"/>
      <c r="C769325" s="77"/>
    </row>
    <row r="769326" spans="2:3" x14ac:dyDescent="0.25">
      <c r="B769326" s="78"/>
      <c r="C769326" s="77"/>
    </row>
    <row r="769327" spans="2:3" x14ac:dyDescent="0.25">
      <c r="B769327" s="78"/>
      <c r="C769327" s="77"/>
    </row>
    <row r="769328" spans="2:3" x14ac:dyDescent="0.25">
      <c r="B769328" s="78"/>
      <c r="C769328" s="77"/>
    </row>
    <row r="769329" spans="2:3" x14ac:dyDescent="0.25">
      <c r="B769329" s="78"/>
      <c r="C769329" s="77"/>
    </row>
    <row r="769330" spans="2:3" x14ac:dyDescent="0.25">
      <c r="B769330" s="78"/>
      <c r="C769330" s="77"/>
    </row>
    <row r="769440" spans="2:3" x14ac:dyDescent="0.25">
      <c r="B769440" s="78"/>
      <c r="C769440" s="77"/>
    </row>
    <row r="769441" spans="2:3" x14ac:dyDescent="0.25">
      <c r="B769441" s="78"/>
      <c r="C769441" s="77"/>
    </row>
    <row r="769442" spans="2:3" x14ac:dyDescent="0.25">
      <c r="B769442" s="78"/>
      <c r="C769442" s="77"/>
    </row>
    <row r="769443" spans="2:3" x14ac:dyDescent="0.25">
      <c r="B769443" s="78"/>
      <c r="C769443" s="77"/>
    </row>
    <row r="769444" spans="2:3" x14ac:dyDescent="0.25">
      <c r="B769444" s="78"/>
      <c r="C769444" s="77"/>
    </row>
    <row r="769445" spans="2:3" x14ac:dyDescent="0.25">
      <c r="B769445" s="78"/>
      <c r="C769445" s="77"/>
    </row>
    <row r="769446" spans="2:3" x14ac:dyDescent="0.25">
      <c r="B769446" s="78"/>
      <c r="C769446" s="77"/>
    </row>
    <row r="769447" spans="2:3" x14ac:dyDescent="0.25">
      <c r="B769447" s="78"/>
      <c r="C769447" s="77"/>
    </row>
    <row r="769448" spans="2:3" x14ac:dyDescent="0.25">
      <c r="B769448" s="78"/>
      <c r="C769448" s="77"/>
    </row>
    <row r="769449" spans="2:3" x14ac:dyDescent="0.25">
      <c r="B769449" s="78"/>
      <c r="C769449" s="77"/>
    </row>
    <row r="769450" spans="2:3" x14ac:dyDescent="0.25">
      <c r="B769450" s="78"/>
      <c r="C769450" s="77"/>
    </row>
    <row r="769451" spans="2:3" x14ac:dyDescent="0.25">
      <c r="B769451" s="78"/>
      <c r="C769451" s="77"/>
    </row>
    <row r="769452" spans="2:3" x14ac:dyDescent="0.25">
      <c r="B769452" s="78"/>
      <c r="C769452" s="77"/>
    </row>
    <row r="769562" spans="2:3" x14ac:dyDescent="0.25">
      <c r="B769562" s="78"/>
      <c r="C769562" s="77"/>
    </row>
    <row r="769563" spans="2:3" x14ac:dyDescent="0.25">
      <c r="B769563" s="78"/>
      <c r="C769563" s="77"/>
    </row>
    <row r="769564" spans="2:3" x14ac:dyDescent="0.25">
      <c r="B769564" s="78"/>
      <c r="C769564" s="77"/>
    </row>
    <row r="769565" spans="2:3" x14ac:dyDescent="0.25">
      <c r="B769565" s="78"/>
      <c r="C769565" s="77"/>
    </row>
    <row r="769566" spans="2:3" x14ac:dyDescent="0.25">
      <c r="B769566" s="78"/>
      <c r="C769566" s="77"/>
    </row>
    <row r="769567" spans="2:3" x14ac:dyDescent="0.25">
      <c r="B769567" s="78"/>
      <c r="C769567" s="77"/>
    </row>
    <row r="769568" spans="2:3" x14ac:dyDescent="0.25">
      <c r="B769568" s="78"/>
      <c r="C769568" s="77"/>
    </row>
    <row r="769569" spans="2:3" x14ac:dyDescent="0.25">
      <c r="B769569" s="78"/>
      <c r="C769569" s="77"/>
    </row>
    <row r="769570" spans="2:3" x14ac:dyDescent="0.25">
      <c r="B769570" s="78"/>
      <c r="C769570" s="77"/>
    </row>
    <row r="769571" spans="2:3" x14ac:dyDescent="0.25">
      <c r="B769571" s="78"/>
      <c r="C769571" s="77"/>
    </row>
    <row r="769572" spans="2:3" x14ac:dyDescent="0.25">
      <c r="B769572" s="78"/>
      <c r="C769572" s="77"/>
    </row>
    <row r="769573" spans="2:3" x14ac:dyDescent="0.25">
      <c r="B769573" s="78"/>
      <c r="C769573" s="77"/>
    </row>
    <row r="769574" spans="2:3" x14ac:dyDescent="0.25">
      <c r="B769574" s="78"/>
      <c r="C769574" s="77"/>
    </row>
    <row r="769684" spans="2:3" x14ac:dyDescent="0.25">
      <c r="B769684" s="78"/>
      <c r="C769684" s="77"/>
    </row>
    <row r="769685" spans="2:3" x14ac:dyDescent="0.25">
      <c r="B769685" s="78"/>
      <c r="C769685" s="77"/>
    </row>
    <row r="769686" spans="2:3" x14ac:dyDescent="0.25">
      <c r="B769686" s="78"/>
      <c r="C769686" s="77"/>
    </row>
    <row r="769687" spans="2:3" x14ac:dyDescent="0.25">
      <c r="B769687" s="78"/>
      <c r="C769687" s="77"/>
    </row>
    <row r="769688" spans="2:3" x14ac:dyDescent="0.25">
      <c r="B769688" s="78"/>
      <c r="C769688" s="77"/>
    </row>
    <row r="769689" spans="2:3" x14ac:dyDescent="0.25">
      <c r="B769689" s="78"/>
      <c r="C769689" s="77"/>
    </row>
    <row r="769690" spans="2:3" x14ac:dyDescent="0.25">
      <c r="B769690" s="78"/>
      <c r="C769690" s="77"/>
    </row>
    <row r="769691" spans="2:3" x14ac:dyDescent="0.25">
      <c r="B769691" s="78"/>
      <c r="C769691" s="77"/>
    </row>
    <row r="769692" spans="2:3" x14ac:dyDescent="0.25">
      <c r="B769692" s="78"/>
      <c r="C769692" s="77"/>
    </row>
    <row r="769693" spans="2:3" x14ac:dyDescent="0.25">
      <c r="B769693" s="78"/>
      <c r="C769693" s="77"/>
    </row>
    <row r="769694" spans="2:3" x14ac:dyDescent="0.25">
      <c r="B769694" s="78"/>
      <c r="C769694" s="77"/>
    </row>
    <row r="769695" spans="2:3" x14ac:dyDescent="0.25">
      <c r="B769695" s="78"/>
      <c r="C769695" s="77"/>
    </row>
    <row r="769696" spans="2:3" x14ac:dyDescent="0.25">
      <c r="B769696" s="78"/>
      <c r="C769696" s="77"/>
    </row>
    <row r="769806" spans="2:3" x14ac:dyDescent="0.25">
      <c r="B769806" s="78"/>
      <c r="C769806" s="77"/>
    </row>
    <row r="769807" spans="2:3" x14ac:dyDescent="0.25">
      <c r="B769807" s="78"/>
      <c r="C769807" s="77"/>
    </row>
    <row r="769808" spans="2:3" x14ac:dyDescent="0.25">
      <c r="B769808" s="78"/>
      <c r="C769808" s="77"/>
    </row>
    <row r="769809" spans="2:3" x14ac:dyDescent="0.25">
      <c r="B769809" s="78"/>
      <c r="C769809" s="77"/>
    </row>
    <row r="769810" spans="2:3" x14ac:dyDescent="0.25">
      <c r="B769810" s="78"/>
      <c r="C769810" s="77"/>
    </row>
    <row r="769811" spans="2:3" x14ac:dyDescent="0.25">
      <c r="B769811" s="78"/>
      <c r="C769811" s="77"/>
    </row>
    <row r="769812" spans="2:3" x14ac:dyDescent="0.25">
      <c r="B769812" s="78"/>
      <c r="C769812" s="77"/>
    </row>
    <row r="769813" spans="2:3" x14ac:dyDescent="0.25">
      <c r="B769813" s="78"/>
      <c r="C769813" s="77"/>
    </row>
    <row r="769814" spans="2:3" x14ac:dyDescent="0.25">
      <c r="B769814" s="78"/>
      <c r="C769814" s="77"/>
    </row>
    <row r="769815" spans="2:3" x14ac:dyDescent="0.25">
      <c r="B769815" s="78"/>
      <c r="C769815" s="77"/>
    </row>
    <row r="769816" spans="2:3" x14ac:dyDescent="0.25">
      <c r="B769816" s="78"/>
      <c r="C769816" s="77"/>
    </row>
    <row r="769817" spans="2:3" x14ac:dyDescent="0.25">
      <c r="B769817" s="78"/>
      <c r="C769817" s="77"/>
    </row>
    <row r="769818" spans="2:3" x14ac:dyDescent="0.25">
      <c r="B769818" s="78"/>
      <c r="C769818" s="77"/>
    </row>
    <row r="769928" spans="2:3" x14ac:dyDescent="0.25">
      <c r="B769928" s="78"/>
      <c r="C769928" s="77"/>
    </row>
    <row r="769929" spans="2:3" x14ac:dyDescent="0.25">
      <c r="B769929" s="78"/>
      <c r="C769929" s="77"/>
    </row>
    <row r="769930" spans="2:3" x14ac:dyDescent="0.25">
      <c r="B769930" s="78"/>
      <c r="C769930" s="77"/>
    </row>
    <row r="769931" spans="2:3" x14ac:dyDescent="0.25">
      <c r="B769931" s="78"/>
      <c r="C769931" s="77"/>
    </row>
    <row r="769932" spans="2:3" x14ac:dyDescent="0.25">
      <c r="B769932" s="78"/>
      <c r="C769932" s="77"/>
    </row>
    <row r="769933" spans="2:3" x14ac:dyDescent="0.25">
      <c r="B769933" s="78"/>
      <c r="C769933" s="77"/>
    </row>
    <row r="769934" spans="2:3" x14ac:dyDescent="0.25">
      <c r="B769934" s="78"/>
      <c r="C769934" s="77"/>
    </row>
    <row r="769935" spans="2:3" x14ac:dyDescent="0.25">
      <c r="B769935" s="78"/>
      <c r="C769935" s="77"/>
    </row>
    <row r="769936" spans="2:3" x14ac:dyDescent="0.25">
      <c r="B769936" s="78"/>
      <c r="C769936" s="77"/>
    </row>
    <row r="769937" spans="2:3" x14ac:dyDescent="0.25">
      <c r="B769937" s="78"/>
      <c r="C769937" s="77"/>
    </row>
    <row r="769938" spans="2:3" x14ac:dyDescent="0.25">
      <c r="B769938" s="78"/>
      <c r="C769938" s="77"/>
    </row>
    <row r="769939" spans="2:3" x14ac:dyDescent="0.25">
      <c r="B769939" s="78"/>
      <c r="C769939" s="77"/>
    </row>
    <row r="769940" spans="2:3" x14ac:dyDescent="0.25">
      <c r="B769940" s="78"/>
      <c r="C769940" s="77"/>
    </row>
    <row r="770050" spans="2:3" x14ac:dyDescent="0.25">
      <c r="B770050" s="78"/>
      <c r="C770050" s="77"/>
    </row>
    <row r="770051" spans="2:3" x14ac:dyDescent="0.25">
      <c r="B770051" s="78"/>
      <c r="C770051" s="77"/>
    </row>
    <row r="770052" spans="2:3" x14ac:dyDescent="0.25">
      <c r="B770052" s="78"/>
      <c r="C770052" s="77"/>
    </row>
    <row r="770053" spans="2:3" x14ac:dyDescent="0.25">
      <c r="B770053" s="78"/>
      <c r="C770053" s="77"/>
    </row>
    <row r="770054" spans="2:3" x14ac:dyDescent="0.25">
      <c r="B770054" s="78"/>
      <c r="C770054" s="77"/>
    </row>
    <row r="770055" spans="2:3" x14ac:dyDescent="0.25">
      <c r="B770055" s="78"/>
      <c r="C770055" s="77"/>
    </row>
    <row r="770056" spans="2:3" x14ac:dyDescent="0.25">
      <c r="B770056" s="78"/>
      <c r="C770056" s="77"/>
    </row>
    <row r="770057" spans="2:3" x14ac:dyDescent="0.25">
      <c r="B770057" s="78"/>
      <c r="C770057" s="77"/>
    </row>
    <row r="770058" spans="2:3" x14ac:dyDescent="0.25">
      <c r="B770058" s="78"/>
      <c r="C770058" s="77"/>
    </row>
    <row r="770059" spans="2:3" x14ac:dyDescent="0.25">
      <c r="B770059" s="78"/>
      <c r="C770059" s="77"/>
    </row>
    <row r="770060" spans="2:3" x14ac:dyDescent="0.25">
      <c r="B770060" s="78"/>
      <c r="C770060" s="77"/>
    </row>
    <row r="770061" spans="2:3" x14ac:dyDescent="0.25">
      <c r="B770061" s="78"/>
      <c r="C770061" s="77"/>
    </row>
    <row r="770062" spans="2:3" x14ac:dyDescent="0.25">
      <c r="B770062" s="78"/>
      <c r="C770062" s="77"/>
    </row>
    <row r="770172" spans="2:3" x14ac:dyDescent="0.25">
      <c r="B770172" s="78"/>
      <c r="C770172" s="77"/>
    </row>
    <row r="770173" spans="2:3" x14ac:dyDescent="0.25">
      <c r="B770173" s="78"/>
      <c r="C770173" s="77"/>
    </row>
    <row r="770174" spans="2:3" x14ac:dyDescent="0.25">
      <c r="B770174" s="78"/>
      <c r="C770174" s="77"/>
    </row>
    <row r="770175" spans="2:3" x14ac:dyDescent="0.25">
      <c r="B770175" s="78"/>
      <c r="C770175" s="77"/>
    </row>
    <row r="770176" spans="2:3" x14ac:dyDescent="0.25">
      <c r="B770176" s="78"/>
      <c r="C770176" s="77"/>
    </row>
    <row r="770177" spans="2:3" x14ac:dyDescent="0.25">
      <c r="B770177" s="78"/>
      <c r="C770177" s="77"/>
    </row>
    <row r="770178" spans="2:3" x14ac:dyDescent="0.25">
      <c r="B770178" s="78"/>
      <c r="C770178" s="77"/>
    </row>
    <row r="770179" spans="2:3" x14ac:dyDescent="0.25">
      <c r="B770179" s="78"/>
      <c r="C770179" s="77"/>
    </row>
    <row r="770180" spans="2:3" x14ac:dyDescent="0.25">
      <c r="B770180" s="78"/>
      <c r="C770180" s="77"/>
    </row>
    <row r="770181" spans="2:3" x14ac:dyDescent="0.25">
      <c r="B770181" s="78"/>
      <c r="C770181" s="77"/>
    </row>
    <row r="770182" spans="2:3" x14ac:dyDescent="0.25">
      <c r="B770182" s="78"/>
      <c r="C770182" s="77"/>
    </row>
    <row r="770183" spans="2:3" x14ac:dyDescent="0.25">
      <c r="B770183" s="78"/>
      <c r="C770183" s="77"/>
    </row>
    <row r="770184" spans="2:3" x14ac:dyDescent="0.25">
      <c r="B770184" s="78"/>
      <c r="C770184" s="77"/>
    </row>
    <row r="770294" spans="2:3" x14ac:dyDescent="0.25">
      <c r="B770294" s="78"/>
      <c r="C770294" s="77"/>
    </row>
    <row r="770295" spans="2:3" x14ac:dyDescent="0.25">
      <c r="B770295" s="78"/>
      <c r="C770295" s="77"/>
    </row>
    <row r="770296" spans="2:3" x14ac:dyDescent="0.25">
      <c r="B770296" s="78"/>
      <c r="C770296" s="77"/>
    </row>
    <row r="770297" spans="2:3" x14ac:dyDescent="0.25">
      <c r="B770297" s="78"/>
      <c r="C770297" s="77"/>
    </row>
    <row r="770298" spans="2:3" x14ac:dyDescent="0.25">
      <c r="B770298" s="78"/>
      <c r="C770298" s="77"/>
    </row>
    <row r="770299" spans="2:3" x14ac:dyDescent="0.25">
      <c r="B770299" s="78"/>
      <c r="C770299" s="77"/>
    </row>
    <row r="770300" spans="2:3" x14ac:dyDescent="0.25">
      <c r="B770300" s="78"/>
      <c r="C770300" s="77"/>
    </row>
    <row r="770301" spans="2:3" x14ac:dyDescent="0.25">
      <c r="B770301" s="78"/>
      <c r="C770301" s="77"/>
    </row>
    <row r="770302" spans="2:3" x14ac:dyDescent="0.25">
      <c r="B770302" s="78"/>
      <c r="C770302" s="77"/>
    </row>
    <row r="770303" spans="2:3" x14ac:dyDescent="0.25">
      <c r="B770303" s="78"/>
      <c r="C770303" s="77"/>
    </row>
    <row r="770304" spans="2:3" x14ac:dyDescent="0.25">
      <c r="B770304" s="78"/>
      <c r="C770304" s="77"/>
    </row>
    <row r="770305" spans="2:3" x14ac:dyDescent="0.25">
      <c r="B770305" s="78"/>
      <c r="C770305" s="77"/>
    </row>
    <row r="770306" spans="2:3" x14ac:dyDescent="0.25">
      <c r="B770306" s="78"/>
      <c r="C770306" s="77"/>
    </row>
    <row r="770416" spans="2:3" x14ac:dyDescent="0.25">
      <c r="B770416" s="78"/>
      <c r="C770416" s="77"/>
    </row>
    <row r="770417" spans="2:3" x14ac:dyDescent="0.25">
      <c r="B770417" s="78"/>
      <c r="C770417" s="77"/>
    </row>
    <row r="770418" spans="2:3" x14ac:dyDescent="0.25">
      <c r="B770418" s="78"/>
      <c r="C770418" s="77"/>
    </row>
    <row r="770419" spans="2:3" x14ac:dyDescent="0.25">
      <c r="B770419" s="78"/>
      <c r="C770419" s="77"/>
    </row>
    <row r="770420" spans="2:3" x14ac:dyDescent="0.25">
      <c r="B770420" s="78"/>
      <c r="C770420" s="77"/>
    </row>
    <row r="770421" spans="2:3" x14ac:dyDescent="0.25">
      <c r="B770421" s="78"/>
      <c r="C770421" s="77"/>
    </row>
    <row r="770422" spans="2:3" x14ac:dyDescent="0.25">
      <c r="B770422" s="78"/>
      <c r="C770422" s="77"/>
    </row>
    <row r="770423" spans="2:3" x14ac:dyDescent="0.25">
      <c r="B770423" s="78"/>
      <c r="C770423" s="77"/>
    </row>
    <row r="770424" spans="2:3" x14ac:dyDescent="0.25">
      <c r="B770424" s="78"/>
      <c r="C770424" s="77"/>
    </row>
    <row r="770425" spans="2:3" x14ac:dyDescent="0.25">
      <c r="B770425" s="78"/>
      <c r="C770425" s="77"/>
    </row>
    <row r="770426" spans="2:3" x14ac:dyDescent="0.25">
      <c r="B770426" s="78"/>
      <c r="C770426" s="77"/>
    </row>
    <row r="770427" spans="2:3" x14ac:dyDescent="0.25">
      <c r="B770427" s="78"/>
      <c r="C770427" s="77"/>
    </row>
    <row r="770428" spans="2:3" x14ac:dyDescent="0.25">
      <c r="B770428" s="78"/>
      <c r="C770428" s="77"/>
    </row>
    <row r="770538" spans="2:3" x14ac:dyDescent="0.25">
      <c r="B770538" s="78"/>
      <c r="C770538" s="77"/>
    </row>
    <row r="770539" spans="2:3" x14ac:dyDescent="0.25">
      <c r="B770539" s="78"/>
      <c r="C770539" s="77"/>
    </row>
    <row r="770540" spans="2:3" x14ac:dyDescent="0.25">
      <c r="B770540" s="78"/>
      <c r="C770540" s="77"/>
    </row>
    <row r="770541" spans="2:3" x14ac:dyDescent="0.25">
      <c r="B770541" s="78"/>
      <c r="C770541" s="77"/>
    </row>
    <row r="770542" spans="2:3" x14ac:dyDescent="0.25">
      <c r="B770542" s="78"/>
      <c r="C770542" s="77"/>
    </row>
    <row r="770543" spans="2:3" x14ac:dyDescent="0.25">
      <c r="B770543" s="78"/>
      <c r="C770543" s="77"/>
    </row>
    <row r="770544" spans="2:3" x14ac:dyDescent="0.25">
      <c r="B770544" s="78"/>
      <c r="C770544" s="77"/>
    </row>
    <row r="770545" spans="2:3" x14ac:dyDescent="0.25">
      <c r="B770545" s="78"/>
      <c r="C770545" s="77"/>
    </row>
    <row r="770546" spans="2:3" x14ac:dyDescent="0.25">
      <c r="B770546" s="78"/>
      <c r="C770546" s="77"/>
    </row>
    <row r="770547" spans="2:3" x14ac:dyDescent="0.25">
      <c r="B770547" s="78"/>
      <c r="C770547" s="77"/>
    </row>
    <row r="770548" spans="2:3" x14ac:dyDescent="0.25">
      <c r="B770548" s="78"/>
      <c r="C770548" s="77"/>
    </row>
    <row r="770549" spans="2:3" x14ac:dyDescent="0.25">
      <c r="B770549" s="78"/>
      <c r="C770549" s="77"/>
    </row>
    <row r="770550" spans="2:3" x14ac:dyDescent="0.25">
      <c r="B770550" s="78"/>
      <c r="C770550" s="77"/>
    </row>
    <row r="770660" spans="2:3" x14ac:dyDescent="0.25">
      <c r="B770660" s="78"/>
      <c r="C770660" s="77"/>
    </row>
    <row r="770661" spans="2:3" x14ac:dyDescent="0.25">
      <c r="B770661" s="78"/>
      <c r="C770661" s="77"/>
    </row>
    <row r="770662" spans="2:3" x14ac:dyDescent="0.25">
      <c r="B770662" s="78"/>
      <c r="C770662" s="77"/>
    </row>
    <row r="770663" spans="2:3" x14ac:dyDescent="0.25">
      <c r="B770663" s="78"/>
      <c r="C770663" s="77"/>
    </row>
    <row r="770664" spans="2:3" x14ac:dyDescent="0.25">
      <c r="B770664" s="78"/>
      <c r="C770664" s="77"/>
    </row>
    <row r="770665" spans="2:3" x14ac:dyDescent="0.25">
      <c r="B770665" s="78"/>
      <c r="C770665" s="77"/>
    </row>
    <row r="770666" spans="2:3" x14ac:dyDescent="0.25">
      <c r="B770666" s="78"/>
      <c r="C770666" s="77"/>
    </row>
    <row r="770667" spans="2:3" x14ac:dyDescent="0.25">
      <c r="B770667" s="78"/>
      <c r="C770667" s="77"/>
    </row>
    <row r="770668" spans="2:3" x14ac:dyDescent="0.25">
      <c r="B770668" s="78"/>
      <c r="C770668" s="77"/>
    </row>
    <row r="770669" spans="2:3" x14ac:dyDescent="0.25">
      <c r="B770669" s="78"/>
      <c r="C770669" s="77"/>
    </row>
    <row r="770670" spans="2:3" x14ac:dyDescent="0.25">
      <c r="B770670" s="78"/>
      <c r="C770670" s="77"/>
    </row>
    <row r="770671" spans="2:3" x14ac:dyDescent="0.25">
      <c r="B770671" s="78"/>
      <c r="C770671" s="77"/>
    </row>
    <row r="770672" spans="2:3" x14ac:dyDescent="0.25">
      <c r="B770672" s="78"/>
      <c r="C770672" s="77"/>
    </row>
    <row r="770782" spans="2:3" x14ac:dyDescent="0.25">
      <c r="B770782" s="78"/>
      <c r="C770782" s="77"/>
    </row>
    <row r="770783" spans="2:3" x14ac:dyDescent="0.25">
      <c r="B770783" s="78"/>
      <c r="C770783" s="77"/>
    </row>
    <row r="770784" spans="2:3" x14ac:dyDescent="0.25">
      <c r="B770784" s="78"/>
      <c r="C770784" s="77"/>
    </row>
    <row r="770785" spans="2:3" x14ac:dyDescent="0.25">
      <c r="B770785" s="78"/>
      <c r="C770785" s="77"/>
    </row>
    <row r="770786" spans="2:3" x14ac:dyDescent="0.25">
      <c r="B770786" s="78"/>
      <c r="C770786" s="77"/>
    </row>
    <row r="770787" spans="2:3" x14ac:dyDescent="0.25">
      <c r="B770787" s="78"/>
      <c r="C770787" s="77"/>
    </row>
    <row r="770788" spans="2:3" x14ac:dyDescent="0.25">
      <c r="B770788" s="78"/>
      <c r="C770788" s="77"/>
    </row>
    <row r="770789" spans="2:3" x14ac:dyDescent="0.25">
      <c r="B770789" s="78"/>
      <c r="C770789" s="77"/>
    </row>
    <row r="770790" spans="2:3" x14ac:dyDescent="0.25">
      <c r="B770790" s="78"/>
      <c r="C770790" s="77"/>
    </row>
    <row r="770791" spans="2:3" x14ac:dyDescent="0.25">
      <c r="B770791" s="78"/>
      <c r="C770791" s="77"/>
    </row>
    <row r="770792" spans="2:3" x14ac:dyDescent="0.25">
      <c r="B770792" s="78"/>
      <c r="C770792" s="77"/>
    </row>
    <row r="770793" spans="2:3" x14ac:dyDescent="0.25">
      <c r="B770793" s="78"/>
      <c r="C770793" s="77"/>
    </row>
    <row r="770794" spans="2:3" x14ac:dyDescent="0.25">
      <c r="B770794" s="78"/>
      <c r="C770794" s="77"/>
    </row>
    <row r="770904" spans="2:3" x14ac:dyDescent="0.25">
      <c r="B770904" s="78"/>
      <c r="C770904" s="77"/>
    </row>
    <row r="770905" spans="2:3" x14ac:dyDescent="0.25">
      <c r="B770905" s="78"/>
      <c r="C770905" s="77"/>
    </row>
    <row r="770906" spans="2:3" x14ac:dyDescent="0.25">
      <c r="B770906" s="78"/>
      <c r="C770906" s="77"/>
    </row>
    <row r="770907" spans="2:3" x14ac:dyDescent="0.25">
      <c r="B770907" s="78"/>
      <c r="C770907" s="77"/>
    </row>
    <row r="770908" spans="2:3" x14ac:dyDescent="0.25">
      <c r="B770908" s="78"/>
      <c r="C770908" s="77"/>
    </row>
    <row r="770909" spans="2:3" x14ac:dyDescent="0.25">
      <c r="B770909" s="78"/>
      <c r="C770909" s="77"/>
    </row>
    <row r="770910" spans="2:3" x14ac:dyDescent="0.25">
      <c r="B770910" s="78"/>
      <c r="C770910" s="77"/>
    </row>
    <row r="770911" spans="2:3" x14ac:dyDescent="0.25">
      <c r="B770911" s="78"/>
      <c r="C770911" s="77"/>
    </row>
    <row r="770912" spans="2:3" x14ac:dyDescent="0.25">
      <c r="B770912" s="78"/>
      <c r="C770912" s="77"/>
    </row>
    <row r="770913" spans="2:3" x14ac:dyDescent="0.25">
      <c r="B770913" s="78"/>
      <c r="C770913" s="77"/>
    </row>
    <row r="770914" spans="2:3" x14ac:dyDescent="0.25">
      <c r="B770914" s="78"/>
      <c r="C770914" s="77"/>
    </row>
    <row r="770915" spans="2:3" x14ac:dyDescent="0.25">
      <c r="B770915" s="78"/>
      <c r="C770915" s="77"/>
    </row>
    <row r="770916" spans="2:3" x14ac:dyDescent="0.25">
      <c r="B770916" s="78"/>
      <c r="C770916" s="77"/>
    </row>
    <row r="771026" spans="2:3" x14ac:dyDescent="0.25">
      <c r="B771026" s="78"/>
      <c r="C771026" s="77"/>
    </row>
    <row r="771027" spans="2:3" x14ac:dyDescent="0.25">
      <c r="B771027" s="78"/>
      <c r="C771027" s="77"/>
    </row>
    <row r="771028" spans="2:3" x14ac:dyDescent="0.25">
      <c r="B771028" s="78"/>
      <c r="C771028" s="77"/>
    </row>
    <row r="771029" spans="2:3" x14ac:dyDescent="0.25">
      <c r="B771029" s="78"/>
      <c r="C771029" s="77"/>
    </row>
    <row r="771030" spans="2:3" x14ac:dyDescent="0.25">
      <c r="B771030" s="78"/>
      <c r="C771030" s="77"/>
    </row>
    <row r="771031" spans="2:3" x14ac:dyDescent="0.25">
      <c r="B771031" s="78"/>
      <c r="C771031" s="77"/>
    </row>
    <row r="771032" spans="2:3" x14ac:dyDescent="0.25">
      <c r="B771032" s="78"/>
      <c r="C771032" s="77"/>
    </row>
    <row r="771033" spans="2:3" x14ac:dyDescent="0.25">
      <c r="B771033" s="78"/>
      <c r="C771033" s="77"/>
    </row>
    <row r="771034" spans="2:3" x14ac:dyDescent="0.25">
      <c r="B771034" s="78"/>
      <c r="C771034" s="77"/>
    </row>
    <row r="771035" spans="2:3" x14ac:dyDescent="0.25">
      <c r="B771035" s="78"/>
      <c r="C771035" s="77"/>
    </row>
    <row r="771036" spans="2:3" x14ac:dyDescent="0.25">
      <c r="B771036" s="78"/>
      <c r="C771036" s="77"/>
    </row>
    <row r="771037" spans="2:3" x14ac:dyDescent="0.25">
      <c r="B771037" s="78"/>
      <c r="C771037" s="77"/>
    </row>
    <row r="771038" spans="2:3" x14ac:dyDescent="0.25">
      <c r="B771038" s="78"/>
      <c r="C771038" s="77"/>
    </row>
    <row r="771148" spans="2:3" x14ac:dyDescent="0.25">
      <c r="B771148" s="78"/>
      <c r="C771148" s="77"/>
    </row>
    <row r="771149" spans="2:3" x14ac:dyDescent="0.25">
      <c r="B771149" s="78"/>
      <c r="C771149" s="77"/>
    </row>
    <row r="771150" spans="2:3" x14ac:dyDescent="0.25">
      <c r="B771150" s="78"/>
      <c r="C771150" s="77"/>
    </row>
    <row r="771151" spans="2:3" x14ac:dyDescent="0.25">
      <c r="B771151" s="78"/>
      <c r="C771151" s="77"/>
    </row>
    <row r="771152" spans="2:3" x14ac:dyDescent="0.25">
      <c r="B771152" s="78"/>
      <c r="C771152" s="77"/>
    </row>
    <row r="771153" spans="2:3" x14ac:dyDescent="0.25">
      <c r="B771153" s="78"/>
      <c r="C771153" s="77"/>
    </row>
    <row r="771154" spans="2:3" x14ac:dyDescent="0.25">
      <c r="B771154" s="78"/>
      <c r="C771154" s="77"/>
    </row>
    <row r="771155" spans="2:3" x14ac:dyDescent="0.25">
      <c r="B771155" s="78"/>
      <c r="C771155" s="77"/>
    </row>
    <row r="771156" spans="2:3" x14ac:dyDescent="0.25">
      <c r="B771156" s="78"/>
      <c r="C771156" s="77"/>
    </row>
    <row r="771157" spans="2:3" x14ac:dyDescent="0.25">
      <c r="B771157" s="78"/>
      <c r="C771157" s="77"/>
    </row>
    <row r="771158" spans="2:3" x14ac:dyDescent="0.25">
      <c r="B771158" s="78"/>
      <c r="C771158" s="77"/>
    </row>
    <row r="771159" spans="2:3" x14ac:dyDescent="0.25">
      <c r="B771159" s="78"/>
      <c r="C771159" s="77"/>
    </row>
    <row r="771160" spans="2:3" x14ac:dyDescent="0.25">
      <c r="B771160" s="78"/>
      <c r="C771160" s="77"/>
    </row>
    <row r="771270" spans="2:3" x14ac:dyDescent="0.25">
      <c r="B771270" s="78"/>
      <c r="C771270" s="77"/>
    </row>
    <row r="771271" spans="2:3" x14ac:dyDescent="0.25">
      <c r="B771271" s="78"/>
      <c r="C771271" s="77"/>
    </row>
    <row r="771272" spans="2:3" x14ac:dyDescent="0.25">
      <c r="B771272" s="78"/>
      <c r="C771272" s="77"/>
    </row>
    <row r="771273" spans="2:3" x14ac:dyDescent="0.25">
      <c r="B771273" s="78"/>
      <c r="C771273" s="77"/>
    </row>
    <row r="771274" spans="2:3" x14ac:dyDescent="0.25">
      <c r="B771274" s="78"/>
      <c r="C771274" s="77"/>
    </row>
    <row r="771275" spans="2:3" x14ac:dyDescent="0.25">
      <c r="B771275" s="78"/>
      <c r="C771275" s="77"/>
    </row>
    <row r="771276" spans="2:3" x14ac:dyDescent="0.25">
      <c r="B771276" s="78"/>
      <c r="C771276" s="77"/>
    </row>
    <row r="771277" spans="2:3" x14ac:dyDescent="0.25">
      <c r="B771277" s="78"/>
      <c r="C771277" s="77"/>
    </row>
    <row r="771278" spans="2:3" x14ac:dyDescent="0.25">
      <c r="B771278" s="78"/>
      <c r="C771278" s="77"/>
    </row>
    <row r="771279" spans="2:3" x14ac:dyDescent="0.25">
      <c r="B771279" s="78"/>
      <c r="C771279" s="77"/>
    </row>
    <row r="771280" spans="2:3" x14ac:dyDescent="0.25">
      <c r="B771280" s="78"/>
      <c r="C771280" s="77"/>
    </row>
    <row r="771281" spans="2:3" x14ac:dyDescent="0.25">
      <c r="B771281" s="78"/>
      <c r="C771281" s="77"/>
    </row>
    <row r="771282" spans="2:3" x14ac:dyDescent="0.25">
      <c r="B771282" s="78"/>
      <c r="C771282" s="77"/>
    </row>
    <row r="771392" spans="2:3" x14ac:dyDescent="0.25">
      <c r="B771392" s="78"/>
      <c r="C771392" s="77"/>
    </row>
    <row r="771393" spans="2:3" x14ac:dyDescent="0.25">
      <c r="B771393" s="78"/>
      <c r="C771393" s="77"/>
    </row>
    <row r="771394" spans="2:3" x14ac:dyDescent="0.25">
      <c r="B771394" s="78"/>
      <c r="C771394" s="77"/>
    </row>
    <row r="771395" spans="2:3" x14ac:dyDescent="0.25">
      <c r="B771395" s="78"/>
      <c r="C771395" s="77"/>
    </row>
    <row r="771396" spans="2:3" x14ac:dyDescent="0.25">
      <c r="B771396" s="78"/>
      <c r="C771396" s="77"/>
    </row>
    <row r="771397" spans="2:3" x14ac:dyDescent="0.25">
      <c r="B771397" s="78"/>
      <c r="C771397" s="77"/>
    </row>
    <row r="771398" spans="2:3" x14ac:dyDescent="0.25">
      <c r="B771398" s="78"/>
      <c r="C771398" s="77"/>
    </row>
    <row r="771399" spans="2:3" x14ac:dyDescent="0.25">
      <c r="B771399" s="78"/>
      <c r="C771399" s="77"/>
    </row>
    <row r="771400" spans="2:3" x14ac:dyDescent="0.25">
      <c r="B771400" s="78"/>
      <c r="C771400" s="77"/>
    </row>
    <row r="771401" spans="2:3" x14ac:dyDescent="0.25">
      <c r="B771401" s="78"/>
      <c r="C771401" s="77"/>
    </row>
    <row r="771402" spans="2:3" x14ac:dyDescent="0.25">
      <c r="B771402" s="78"/>
      <c r="C771402" s="77"/>
    </row>
    <row r="771403" spans="2:3" x14ac:dyDescent="0.25">
      <c r="B771403" s="78"/>
      <c r="C771403" s="77"/>
    </row>
    <row r="771404" spans="2:3" x14ac:dyDescent="0.25">
      <c r="B771404" s="78"/>
      <c r="C771404" s="77"/>
    </row>
    <row r="771514" spans="2:3" x14ac:dyDescent="0.25">
      <c r="B771514" s="78"/>
      <c r="C771514" s="77"/>
    </row>
    <row r="771515" spans="2:3" x14ac:dyDescent="0.25">
      <c r="B771515" s="78"/>
      <c r="C771515" s="77"/>
    </row>
    <row r="771516" spans="2:3" x14ac:dyDescent="0.25">
      <c r="B771516" s="78"/>
      <c r="C771516" s="77"/>
    </row>
    <row r="771517" spans="2:3" x14ac:dyDescent="0.25">
      <c r="B771517" s="78"/>
      <c r="C771517" s="77"/>
    </row>
    <row r="771518" spans="2:3" x14ac:dyDescent="0.25">
      <c r="B771518" s="78"/>
      <c r="C771518" s="77"/>
    </row>
    <row r="771519" spans="2:3" x14ac:dyDescent="0.25">
      <c r="B771519" s="78"/>
      <c r="C771519" s="77"/>
    </row>
    <row r="771520" spans="2:3" x14ac:dyDescent="0.25">
      <c r="B771520" s="78"/>
      <c r="C771520" s="77"/>
    </row>
    <row r="771521" spans="2:3" x14ac:dyDescent="0.25">
      <c r="B771521" s="78"/>
      <c r="C771521" s="77"/>
    </row>
    <row r="771522" spans="2:3" x14ac:dyDescent="0.25">
      <c r="B771522" s="78"/>
      <c r="C771522" s="77"/>
    </row>
    <row r="771523" spans="2:3" x14ac:dyDescent="0.25">
      <c r="B771523" s="78"/>
      <c r="C771523" s="77"/>
    </row>
    <row r="771524" spans="2:3" x14ac:dyDescent="0.25">
      <c r="B771524" s="78"/>
      <c r="C771524" s="77"/>
    </row>
    <row r="771525" spans="2:3" x14ac:dyDescent="0.25">
      <c r="B771525" s="78"/>
      <c r="C771525" s="77"/>
    </row>
    <row r="771526" spans="2:3" x14ac:dyDescent="0.25">
      <c r="B771526" s="78"/>
      <c r="C771526" s="77"/>
    </row>
    <row r="771636" spans="2:3" x14ac:dyDescent="0.25">
      <c r="B771636" s="78"/>
      <c r="C771636" s="77"/>
    </row>
    <row r="771637" spans="2:3" x14ac:dyDescent="0.25">
      <c r="B771637" s="78"/>
      <c r="C771637" s="77"/>
    </row>
    <row r="771638" spans="2:3" x14ac:dyDescent="0.25">
      <c r="B771638" s="78"/>
      <c r="C771638" s="77"/>
    </row>
    <row r="771639" spans="2:3" x14ac:dyDescent="0.25">
      <c r="B771639" s="78"/>
      <c r="C771639" s="77"/>
    </row>
    <row r="771640" spans="2:3" x14ac:dyDescent="0.25">
      <c r="B771640" s="78"/>
      <c r="C771640" s="77"/>
    </row>
    <row r="771641" spans="2:3" x14ac:dyDescent="0.25">
      <c r="B771641" s="78"/>
      <c r="C771641" s="77"/>
    </row>
    <row r="771642" spans="2:3" x14ac:dyDescent="0.25">
      <c r="B771642" s="78"/>
      <c r="C771642" s="77"/>
    </row>
    <row r="771643" spans="2:3" x14ac:dyDescent="0.25">
      <c r="B771643" s="78"/>
      <c r="C771643" s="77"/>
    </row>
    <row r="771644" spans="2:3" x14ac:dyDescent="0.25">
      <c r="B771644" s="78"/>
      <c r="C771644" s="77"/>
    </row>
    <row r="771645" spans="2:3" x14ac:dyDescent="0.25">
      <c r="B771645" s="78"/>
      <c r="C771645" s="77"/>
    </row>
    <row r="771646" spans="2:3" x14ac:dyDescent="0.25">
      <c r="B771646" s="78"/>
      <c r="C771646" s="77"/>
    </row>
    <row r="771647" spans="2:3" x14ac:dyDescent="0.25">
      <c r="B771647" s="78"/>
      <c r="C771647" s="77"/>
    </row>
    <row r="771648" spans="2:3" x14ac:dyDescent="0.25">
      <c r="B771648" s="78"/>
      <c r="C771648" s="77"/>
    </row>
    <row r="771758" spans="2:3" x14ac:dyDescent="0.25">
      <c r="B771758" s="78"/>
      <c r="C771758" s="77"/>
    </row>
    <row r="771759" spans="2:3" x14ac:dyDescent="0.25">
      <c r="B771759" s="78"/>
      <c r="C771759" s="77"/>
    </row>
    <row r="771760" spans="2:3" x14ac:dyDescent="0.25">
      <c r="B771760" s="78"/>
      <c r="C771760" s="77"/>
    </row>
    <row r="771761" spans="2:3" x14ac:dyDescent="0.25">
      <c r="B771761" s="78"/>
      <c r="C771761" s="77"/>
    </row>
    <row r="771762" spans="2:3" x14ac:dyDescent="0.25">
      <c r="B771762" s="78"/>
      <c r="C771762" s="77"/>
    </row>
    <row r="771763" spans="2:3" x14ac:dyDescent="0.25">
      <c r="B771763" s="78"/>
      <c r="C771763" s="77"/>
    </row>
    <row r="771764" spans="2:3" x14ac:dyDescent="0.25">
      <c r="B771764" s="78"/>
      <c r="C771764" s="77"/>
    </row>
    <row r="771765" spans="2:3" x14ac:dyDescent="0.25">
      <c r="B771765" s="78"/>
      <c r="C771765" s="77"/>
    </row>
    <row r="771766" spans="2:3" x14ac:dyDescent="0.25">
      <c r="B771766" s="78"/>
      <c r="C771766" s="77"/>
    </row>
    <row r="771767" spans="2:3" x14ac:dyDescent="0.25">
      <c r="B771767" s="78"/>
      <c r="C771767" s="77"/>
    </row>
    <row r="771768" spans="2:3" x14ac:dyDescent="0.25">
      <c r="B771768" s="78"/>
      <c r="C771768" s="77"/>
    </row>
    <row r="771769" spans="2:3" x14ac:dyDescent="0.25">
      <c r="B771769" s="78"/>
      <c r="C771769" s="77"/>
    </row>
    <row r="771770" spans="2:3" x14ac:dyDescent="0.25">
      <c r="B771770" s="78"/>
      <c r="C771770" s="77"/>
    </row>
    <row r="771880" spans="2:3" x14ac:dyDescent="0.25">
      <c r="B771880" s="78"/>
      <c r="C771880" s="77"/>
    </row>
    <row r="771881" spans="2:3" x14ac:dyDescent="0.25">
      <c r="B771881" s="78"/>
      <c r="C771881" s="77"/>
    </row>
    <row r="771882" spans="2:3" x14ac:dyDescent="0.25">
      <c r="B771882" s="78"/>
      <c r="C771882" s="77"/>
    </row>
    <row r="771883" spans="2:3" x14ac:dyDescent="0.25">
      <c r="B771883" s="78"/>
      <c r="C771883" s="77"/>
    </row>
    <row r="771884" spans="2:3" x14ac:dyDescent="0.25">
      <c r="B771884" s="78"/>
      <c r="C771884" s="77"/>
    </row>
    <row r="771885" spans="2:3" x14ac:dyDescent="0.25">
      <c r="B771885" s="78"/>
      <c r="C771885" s="77"/>
    </row>
    <row r="771886" spans="2:3" x14ac:dyDescent="0.25">
      <c r="B771886" s="78"/>
      <c r="C771886" s="77"/>
    </row>
    <row r="771887" spans="2:3" x14ac:dyDescent="0.25">
      <c r="B771887" s="78"/>
      <c r="C771887" s="77"/>
    </row>
    <row r="771888" spans="2:3" x14ac:dyDescent="0.25">
      <c r="B771888" s="78"/>
      <c r="C771888" s="77"/>
    </row>
    <row r="771889" spans="2:3" x14ac:dyDescent="0.25">
      <c r="B771889" s="78"/>
      <c r="C771889" s="77"/>
    </row>
    <row r="771890" spans="2:3" x14ac:dyDescent="0.25">
      <c r="B771890" s="78"/>
      <c r="C771890" s="77"/>
    </row>
    <row r="771891" spans="2:3" x14ac:dyDescent="0.25">
      <c r="B771891" s="78"/>
      <c r="C771891" s="77"/>
    </row>
    <row r="771892" spans="2:3" x14ac:dyDescent="0.25">
      <c r="B771892" s="78"/>
      <c r="C771892" s="77"/>
    </row>
    <row r="772002" spans="2:3" x14ac:dyDescent="0.25">
      <c r="B772002" s="78"/>
      <c r="C772002" s="77"/>
    </row>
    <row r="772003" spans="2:3" x14ac:dyDescent="0.25">
      <c r="B772003" s="78"/>
      <c r="C772003" s="77"/>
    </row>
    <row r="772004" spans="2:3" x14ac:dyDescent="0.25">
      <c r="B772004" s="78"/>
      <c r="C772004" s="77"/>
    </row>
    <row r="772005" spans="2:3" x14ac:dyDescent="0.25">
      <c r="B772005" s="78"/>
      <c r="C772005" s="77"/>
    </row>
    <row r="772006" spans="2:3" x14ac:dyDescent="0.25">
      <c r="B772006" s="78"/>
      <c r="C772006" s="77"/>
    </row>
    <row r="772007" spans="2:3" x14ac:dyDescent="0.25">
      <c r="B772007" s="78"/>
      <c r="C772007" s="77"/>
    </row>
    <row r="772008" spans="2:3" x14ac:dyDescent="0.25">
      <c r="B772008" s="78"/>
      <c r="C772008" s="77"/>
    </row>
    <row r="772009" spans="2:3" x14ac:dyDescent="0.25">
      <c r="B772009" s="78"/>
      <c r="C772009" s="77"/>
    </row>
    <row r="772010" spans="2:3" x14ac:dyDescent="0.25">
      <c r="B772010" s="78"/>
      <c r="C772010" s="77"/>
    </row>
    <row r="772011" spans="2:3" x14ac:dyDescent="0.25">
      <c r="B772011" s="78"/>
      <c r="C772011" s="77"/>
    </row>
    <row r="772012" spans="2:3" x14ac:dyDescent="0.25">
      <c r="B772012" s="78"/>
      <c r="C772012" s="77"/>
    </row>
    <row r="772013" spans="2:3" x14ac:dyDescent="0.25">
      <c r="B772013" s="78"/>
      <c r="C772013" s="77"/>
    </row>
    <row r="772014" spans="2:3" x14ac:dyDescent="0.25">
      <c r="B772014" s="78"/>
      <c r="C772014" s="77"/>
    </row>
    <row r="772124" spans="2:3" x14ac:dyDescent="0.25">
      <c r="B772124" s="78"/>
      <c r="C772124" s="77"/>
    </row>
    <row r="772125" spans="2:3" x14ac:dyDescent="0.25">
      <c r="B772125" s="78"/>
      <c r="C772125" s="77"/>
    </row>
    <row r="772126" spans="2:3" x14ac:dyDescent="0.25">
      <c r="B772126" s="78"/>
      <c r="C772126" s="77"/>
    </row>
    <row r="772127" spans="2:3" x14ac:dyDescent="0.25">
      <c r="B772127" s="78"/>
      <c r="C772127" s="77"/>
    </row>
    <row r="772128" spans="2:3" x14ac:dyDescent="0.25">
      <c r="B772128" s="78"/>
      <c r="C772128" s="77"/>
    </row>
    <row r="772129" spans="2:3" x14ac:dyDescent="0.25">
      <c r="B772129" s="78"/>
      <c r="C772129" s="77"/>
    </row>
    <row r="772130" spans="2:3" x14ac:dyDescent="0.25">
      <c r="B772130" s="78"/>
      <c r="C772130" s="77"/>
    </row>
    <row r="772131" spans="2:3" x14ac:dyDescent="0.25">
      <c r="B772131" s="78"/>
      <c r="C772131" s="77"/>
    </row>
    <row r="772132" spans="2:3" x14ac:dyDescent="0.25">
      <c r="B772132" s="78"/>
      <c r="C772132" s="77"/>
    </row>
    <row r="772133" spans="2:3" x14ac:dyDescent="0.25">
      <c r="B772133" s="78"/>
      <c r="C772133" s="77"/>
    </row>
    <row r="772134" spans="2:3" x14ac:dyDescent="0.25">
      <c r="B772134" s="78"/>
      <c r="C772134" s="77"/>
    </row>
    <row r="772135" spans="2:3" x14ac:dyDescent="0.25">
      <c r="B772135" s="78"/>
      <c r="C772135" s="77"/>
    </row>
    <row r="772136" spans="2:3" x14ac:dyDescent="0.25">
      <c r="B772136" s="78"/>
      <c r="C772136" s="77"/>
    </row>
    <row r="772246" spans="2:3" x14ac:dyDescent="0.25">
      <c r="B772246" s="78"/>
      <c r="C772246" s="77"/>
    </row>
    <row r="772247" spans="2:3" x14ac:dyDescent="0.25">
      <c r="B772247" s="78"/>
      <c r="C772247" s="77"/>
    </row>
    <row r="772248" spans="2:3" x14ac:dyDescent="0.25">
      <c r="B772248" s="78"/>
      <c r="C772248" s="77"/>
    </row>
    <row r="772249" spans="2:3" x14ac:dyDescent="0.25">
      <c r="B772249" s="78"/>
      <c r="C772249" s="77"/>
    </row>
    <row r="772250" spans="2:3" x14ac:dyDescent="0.25">
      <c r="B772250" s="78"/>
      <c r="C772250" s="77"/>
    </row>
    <row r="772251" spans="2:3" x14ac:dyDescent="0.25">
      <c r="B772251" s="78"/>
      <c r="C772251" s="77"/>
    </row>
    <row r="772252" spans="2:3" x14ac:dyDescent="0.25">
      <c r="B772252" s="78"/>
      <c r="C772252" s="77"/>
    </row>
    <row r="772253" spans="2:3" x14ac:dyDescent="0.25">
      <c r="B772253" s="78"/>
      <c r="C772253" s="77"/>
    </row>
    <row r="772254" spans="2:3" x14ac:dyDescent="0.25">
      <c r="B772254" s="78"/>
      <c r="C772254" s="77"/>
    </row>
    <row r="772255" spans="2:3" x14ac:dyDescent="0.25">
      <c r="B772255" s="78"/>
      <c r="C772255" s="77"/>
    </row>
    <row r="772256" spans="2:3" x14ac:dyDescent="0.25">
      <c r="B772256" s="78"/>
      <c r="C772256" s="77"/>
    </row>
    <row r="772257" spans="2:3" x14ac:dyDescent="0.25">
      <c r="B772257" s="78"/>
      <c r="C772257" s="77"/>
    </row>
    <row r="772258" spans="2:3" x14ac:dyDescent="0.25">
      <c r="B772258" s="78"/>
      <c r="C772258" s="77"/>
    </row>
    <row r="772368" spans="2:3" x14ac:dyDescent="0.25">
      <c r="B772368" s="78"/>
      <c r="C772368" s="77"/>
    </row>
    <row r="772369" spans="2:3" x14ac:dyDescent="0.25">
      <c r="B772369" s="78"/>
      <c r="C772369" s="77"/>
    </row>
    <row r="772370" spans="2:3" x14ac:dyDescent="0.25">
      <c r="B772370" s="78"/>
      <c r="C772370" s="77"/>
    </row>
    <row r="772371" spans="2:3" x14ac:dyDescent="0.25">
      <c r="B772371" s="78"/>
      <c r="C772371" s="77"/>
    </row>
    <row r="772372" spans="2:3" x14ac:dyDescent="0.25">
      <c r="B772372" s="78"/>
      <c r="C772372" s="77"/>
    </row>
    <row r="772373" spans="2:3" x14ac:dyDescent="0.25">
      <c r="B772373" s="78"/>
      <c r="C772373" s="77"/>
    </row>
    <row r="772374" spans="2:3" x14ac:dyDescent="0.25">
      <c r="B772374" s="78"/>
      <c r="C772374" s="77"/>
    </row>
    <row r="772375" spans="2:3" x14ac:dyDescent="0.25">
      <c r="B772375" s="78"/>
      <c r="C772375" s="77"/>
    </row>
    <row r="772376" spans="2:3" x14ac:dyDescent="0.25">
      <c r="B772376" s="78"/>
      <c r="C772376" s="77"/>
    </row>
    <row r="772377" spans="2:3" x14ac:dyDescent="0.25">
      <c r="B772377" s="78"/>
      <c r="C772377" s="77"/>
    </row>
    <row r="772378" spans="2:3" x14ac:dyDescent="0.25">
      <c r="B772378" s="78"/>
      <c r="C772378" s="77"/>
    </row>
    <row r="772379" spans="2:3" x14ac:dyDescent="0.25">
      <c r="B772379" s="78"/>
      <c r="C772379" s="77"/>
    </row>
    <row r="772380" spans="2:3" x14ac:dyDescent="0.25">
      <c r="B772380" s="78"/>
      <c r="C772380" s="77"/>
    </row>
    <row r="772490" spans="2:3" x14ac:dyDescent="0.25">
      <c r="B772490" s="78"/>
      <c r="C772490" s="77"/>
    </row>
    <row r="772491" spans="2:3" x14ac:dyDescent="0.25">
      <c r="B772491" s="78"/>
      <c r="C772491" s="77"/>
    </row>
    <row r="772492" spans="2:3" x14ac:dyDescent="0.25">
      <c r="B772492" s="78"/>
      <c r="C772492" s="77"/>
    </row>
    <row r="772493" spans="2:3" x14ac:dyDescent="0.25">
      <c r="B772493" s="78"/>
      <c r="C772493" s="77"/>
    </row>
    <row r="772494" spans="2:3" x14ac:dyDescent="0.25">
      <c r="B772494" s="78"/>
      <c r="C772494" s="77"/>
    </row>
    <row r="772495" spans="2:3" x14ac:dyDescent="0.25">
      <c r="B772495" s="78"/>
      <c r="C772495" s="77"/>
    </row>
    <row r="772496" spans="2:3" x14ac:dyDescent="0.25">
      <c r="B772496" s="78"/>
      <c r="C772496" s="77"/>
    </row>
    <row r="772497" spans="2:3" x14ac:dyDescent="0.25">
      <c r="B772497" s="78"/>
      <c r="C772497" s="77"/>
    </row>
    <row r="772498" spans="2:3" x14ac:dyDescent="0.25">
      <c r="B772498" s="78"/>
      <c r="C772498" s="77"/>
    </row>
    <row r="772499" spans="2:3" x14ac:dyDescent="0.25">
      <c r="B772499" s="78"/>
      <c r="C772499" s="77"/>
    </row>
    <row r="772500" spans="2:3" x14ac:dyDescent="0.25">
      <c r="B772500" s="78"/>
      <c r="C772500" s="77"/>
    </row>
    <row r="772501" spans="2:3" x14ac:dyDescent="0.25">
      <c r="B772501" s="78"/>
      <c r="C772501" s="77"/>
    </row>
    <row r="772502" spans="2:3" x14ac:dyDescent="0.25">
      <c r="B772502" s="78"/>
      <c r="C772502" s="77"/>
    </row>
    <row r="772612" spans="2:3" x14ac:dyDescent="0.25">
      <c r="B772612" s="78"/>
      <c r="C772612" s="77"/>
    </row>
    <row r="772613" spans="2:3" x14ac:dyDescent="0.25">
      <c r="B772613" s="78"/>
      <c r="C772613" s="77"/>
    </row>
    <row r="772614" spans="2:3" x14ac:dyDescent="0.25">
      <c r="B772614" s="78"/>
      <c r="C772614" s="77"/>
    </row>
    <row r="772615" spans="2:3" x14ac:dyDescent="0.25">
      <c r="B772615" s="78"/>
      <c r="C772615" s="77"/>
    </row>
    <row r="772616" spans="2:3" x14ac:dyDescent="0.25">
      <c r="B772616" s="78"/>
      <c r="C772616" s="77"/>
    </row>
    <row r="772617" spans="2:3" x14ac:dyDescent="0.25">
      <c r="B772617" s="78"/>
      <c r="C772617" s="77"/>
    </row>
    <row r="772618" spans="2:3" x14ac:dyDescent="0.25">
      <c r="B772618" s="78"/>
      <c r="C772618" s="77"/>
    </row>
    <row r="772619" spans="2:3" x14ac:dyDescent="0.25">
      <c r="B772619" s="78"/>
      <c r="C772619" s="77"/>
    </row>
    <row r="772620" spans="2:3" x14ac:dyDescent="0.25">
      <c r="B772620" s="78"/>
      <c r="C772620" s="77"/>
    </row>
    <row r="772621" spans="2:3" x14ac:dyDescent="0.25">
      <c r="B772621" s="78"/>
      <c r="C772621" s="77"/>
    </row>
    <row r="772622" spans="2:3" x14ac:dyDescent="0.25">
      <c r="B772622" s="78"/>
      <c r="C772622" s="77"/>
    </row>
    <row r="772623" spans="2:3" x14ac:dyDescent="0.25">
      <c r="B772623" s="78"/>
      <c r="C772623" s="77"/>
    </row>
    <row r="772624" spans="2:3" x14ac:dyDescent="0.25">
      <c r="B772624" s="78"/>
      <c r="C772624" s="77"/>
    </row>
    <row r="772734" spans="2:3" x14ac:dyDescent="0.25">
      <c r="B772734" s="78"/>
      <c r="C772734" s="77"/>
    </row>
    <row r="772735" spans="2:3" x14ac:dyDescent="0.25">
      <c r="B772735" s="78"/>
      <c r="C772735" s="77"/>
    </row>
    <row r="772736" spans="2:3" x14ac:dyDescent="0.25">
      <c r="B772736" s="78"/>
      <c r="C772736" s="77"/>
    </row>
    <row r="772737" spans="2:3" x14ac:dyDescent="0.25">
      <c r="B772737" s="78"/>
      <c r="C772737" s="77"/>
    </row>
    <row r="772738" spans="2:3" x14ac:dyDescent="0.25">
      <c r="B772738" s="78"/>
      <c r="C772738" s="77"/>
    </row>
    <row r="772739" spans="2:3" x14ac:dyDescent="0.25">
      <c r="B772739" s="78"/>
      <c r="C772739" s="77"/>
    </row>
    <row r="772740" spans="2:3" x14ac:dyDescent="0.25">
      <c r="B772740" s="78"/>
      <c r="C772740" s="77"/>
    </row>
    <row r="772741" spans="2:3" x14ac:dyDescent="0.25">
      <c r="B772741" s="78"/>
      <c r="C772741" s="77"/>
    </row>
    <row r="772742" spans="2:3" x14ac:dyDescent="0.25">
      <c r="B772742" s="78"/>
      <c r="C772742" s="77"/>
    </row>
    <row r="772743" spans="2:3" x14ac:dyDescent="0.25">
      <c r="B772743" s="78"/>
      <c r="C772743" s="77"/>
    </row>
    <row r="772744" spans="2:3" x14ac:dyDescent="0.25">
      <c r="B772744" s="78"/>
      <c r="C772744" s="77"/>
    </row>
    <row r="772745" spans="2:3" x14ac:dyDescent="0.25">
      <c r="B772745" s="78"/>
      <c r="C772745" s="77"/>
    </row>
    <row r="772746" spans="2:3" x14ac:dyDescent="0.25">
      <c r="B772746" s="78"/>
      <c r="C772746" s="77"/>
    </row>
    <row r="772856" spans="2:3" x14ac:dyDescent="0.25">
      <c r="B772856" s="78"/>
      <c r="C772856" s="77"/>
    </row>
    <row r="772857" spans="2:3" x14ac:dyDescent="0.25">
      <c r="B772857" s="78"/>
      <c r="C772857" s="77"/>
    </row>
    <row r="772858" spans="2:3" x14ac:dyDescent="0.25">
      <c r="B772858" s="78"/>
      <c r="C772858" s="77"/>
    </row>
    <row r="772859" spans="2:3" x14ac:dyDescent="0.25">
      <c r="B772859" s="78"/>
      <c r="C772859" s="77"/>
    </row>
    <row r="772860" spans="2:3" x14ac:dyDescent="0.25">
      <c r="B772860" s="78"/>
      <c r="C772860" s="77"/>
    </row>
    <row r="772861" spans="2:3" x14ac:dyDescent="0.25">
      <c r="B772861" s="78"/>
      <c r="C772861" s="77"/>
    </row>
    <row r="772862" spans="2:3" x14ac:dyDescent="0.25">
      <c r="B772862" s="78"/>
      <c r="C772862" s="77"/>
    </row>
    <row r="772863" spans="2:3" x14ac:dyDescent="0.25">
      <c r="B772863" s="78"/>
      <c r="C772863" s="77"/>
    </row>
    <row r="772864" spans="2:3" x14ac:dyDescent="0.25">
      <c r="B772864" s="78"/>
      <c r="C772864" s="77"/>
    </row>
    <row r="772865" spans="2:3" x14ac:dyDescent="0.25">
      <c r="B772865" s="78"/>
      <c r="C772865" s="77"/>
    </row>
    <row r="772866" spans="2:3" x14ac:dyDescent="0.25">
      <c r="B772866" s="78"/>
      <c r="C772866" s="77"/>
    </row>
    <row r="772867" spans="2:3" x14ac:dyDescent="0.25">
      <c r="B772867" s="78"/>
      <c r="C772867" s="77"/>
    </row>
    <row r="772868" spans="2:3" x14ac:dyDescent="0.25">
      <c r="B772868" s="78"/>
      <c r="C772868" s="77"/>
    </row>
    <row r="772978" spans="2:3" x14ac:dyDescent="0.25">
      <c r="B772978" s="78"/>
      <c r="C772978" s="77"/>
    </row>
    <row r="772979" spans="2:3" x14ac:dyDescent="0.25">
      <c r="B772979" s="78"/>
      <c r="C772979" s="77"/>
    </row>
    <row r="772980" spans="2:3" x14ac:dyDescent="0.25">
      <c r="B772980" s="78"/>
      <c r="C772980" s="77"/>
    </row>
    <row r="772981" spans="2:3" x14ac:dyDescent="0.25">
      <c r="B772981" s="78"/>
      <c r="C772981" s="77"/>
    </row>
    <row r="772982" spans="2:3" x14ac:dyDescent="0.25">
      <c r="B772982" s="78"/>
      <c r="C772982" s="77"/>
    </row>
    <row r="772983" spans="2:3" x14ac:dyDescent="0.25">
      <c r="B772983" s="78"/>
      <c r="C772983" s="77"/>
    </row>
    <row r="772984" spans="2:3" x14ac:dyDescent="0.25">
      <c r="B772984" s="78"/>
      <c r="C772984" s="77"/>
    </row>
    <row r="772985" spans="2:3" x14ac:dyDescent="0.25">
      <c r="B772985" s="78"/>
      <c r="C772985" s="77"/>
    </row>
    <row r="772986" spans="2:3" x14ac:dyDescent="0.25">
      <c r="B772986" s="78"/>
      <c r="C772986" s="77"/>
    </row>
    <row r="772987" spans="2:3" x14ac:dyDescent="0.25">
      <c r="B772987" s="78"/>
      <c r="C772987" s="77"/>
    </row>
    <row r="772988" spans="2:3" x14ac:dyDescent="0.25">
      <c r="B772988" s="78"/>
      <c r="C772988" s="77"/>
    </row>
    <row r="772989" spans="2:3" x14ac:dyDescent="0.25">
      <c r="B772989" s="78"/>
      <c r="C772989" s="77"/>
    </row>
    <row r="772990" spans="2:3" x14ac:dyDescent="0.25">
      <c r="B772990" s="78"/>
      <c r="C772990" s="77"/>
    </row>
    <row r="773100" spans="2:3" x14ac:dyDescent="0.25">
      <c r="B773100" s="78"/>
      <c r="C773100" s="77"/>
    </row>
    <row r="773101" spans="2:3" x14ac:dyDescent="0.25">
      <c r="B773101" s="78"/>
      <c r="C773101" s="77"/>
    </row>
    <row r="773102" spans="2:3" x14ac:dyDescent="0.25">
      <c r="B773102" s="78"/>
      <c r="C773102" s="77"/>
    </row>
    <row r="773103" spans="2:3" x14ac:dyDescent="0.25">
      <c r="B773103" s="78"/>
      <c r="C773103" s="77"/>
    </row>
    <row r="773104" spans="2:3" x14ac:dyDescent="0.25">
      <c r="B773104" s="78"/>
      <c r="C773104" s="77"/>
    </row>
    <row r="773105" spans="2:3" x14ac:dyDescent="0.25">
      <c r="B773105" s="78"/>
      <c r="C773105" s="77"/>
    </row>
    <row r="773106" spans="2:3" x14ac:dyDescent="0.25">
      <c r="B773106" s="78"/>
      <c r="C773106" s="77"/>
    </row>
    <row r="773107" spans="2:3" x14ac:dyDescent="0.25">
      <c r="B773107" s="78"/>
      <c r="C773107" s="77"/>
    </row>
    <row r="773108" spans="2:3" x14ac:dyDescent="0.25">
      <c r="B773108" s="78"/>
      <c r="C773108" s="77"/>
    </row>
    <row r="773109" spans="2:3" x14ac:dyDescent="0.25">
      <c r="B773109" s="78"/>
      <c r="C773109" s="77"/>
    </row>
    <row r="773110" spans="2:3" x14ac:dyDescent="0.25">
      <c r="B773110" s="78"/>
      <c r="C773110" s="77"/>
    </row>
    <row r="773111" spans="2:3" x14ac:dyDescent="0.25">
      <c r="B773111" s="78"/>
      <c r="C773111" s="77"/>
    </row>
    <row r="773112" spans="2:3" x14ac:dyDescent="0.25">
      <c r="B773112" s="78"/>
      <c r="C773112" s="77"/>
    </row>
    <row r="773222" spans="2:3" x14ac:dyDescent="0.25">
      <c r="B773222" s="78"/>
      <c r="C773222" s="77"/>
    </row>
    <row r="773223" spans="2:3" x14ac:dyDescent="0.25">
      <c r="B773223" s="78"/>
      <c r="C773223" s="77"/>
    </row>
    <row r="773224" spans="2:3" x14ac:dyDescent="0.25">
      <c r="B773224" s="78"/>
      <c r="C773224" s="77"/>
    </row>
    <row r="773225" spans="2:3" x14ac:dyDescent="0.25">
      <c r="B773225" s="78"/>
      <c r="C773225" s="77"/>
    </row>
    <row r="773226" spans="2:3" x14ac:dyDescent="0.25">
      <c r="B773226" s="78"/>
      <c r="C773226" s="77"/>
    </row>
    <row r="773227" spans="2:3" x14ac:dyDescent="0.25">
      <c r="B773227" s="78"/>
      <c r="C773227" s="77"/>
    </row>
    <row r="773228" spans="2:3" x14ac:dyDescent="0.25">
      <c r="B773228" s="78"/>
      <c r="C773228" s="77"/>
    </row>
    <row r="773229" spans="2:3" x14ac:dyDescent="0.25">
      <c r="B773229" s="78"/>
      <c r="C773229" s="77"/>
    </row>
    <row r="773230" spans="2:3" x14ac:dyDescent="0.25">
      <c r="B773230" s="78"/>
      <c r="C773230" s="77"/>
    </row>
    <row r="773231" spans="2:3" x14ac:dyDescent="0.25">
      <c r="B773231" s="78"/>
      <c r="C773231" s="77"/>
    </row>
    <row r="773232" spans="2:3" x14ac:dyDescent="0.25">
      <c r="B773232" s="78"/>
      <c r="C773232" s="77"/>
    </row>
    <row r="773233" spans="2:3" x14ac:dyDescent="0.25">
      <c r="B773233" s="78"/>
      <c r="C773233" s="77"/>
    </row>
    <row r="773234" spans="2:3" x14ac:dyDescent="0.25">
      <c r="B773234" s="78"/>
      <c r="C773234" s="77"/>
    </row>
    <row r="773344" spans="2:3" x14ac:dyDescent="0.25">
      <c r="B773344" s="78"/>
      <c r="C773344" s="77"/>
    </row>
    <row r="773345" spans="2:3" x14ac:dyDescent="0.25">
      <c r="B773345" s="78"/>
      <c r="C773345" s="77"/>
    </row>
    <row r="773346" spans="2:3" x14ac:dyDescent="0.25">
      <c r="B773346" s="78"/>
      <c r="C773346" s="77"/>
    </row>
    <row r="773347" spans="2:3" x14ac:dyDescent="0.25">
      <c r="B773347" s="78"/>
      <c r="C773347" s="77"/>
    </row>
    <row r="773348" spans="2:3" x14ac:dyDescent="0.25">
      <c r="B773348" s="78"/>
      <c r="C773348" s="77"/>
    </row>
    <row r="773349" spans="2:3" x14ac:dyDescent="0.25">
      <c r="B773349" s="78"/>
      <c r="C773349" s="77"/>
    </row>
    <row r="773350" spans="2:3" x14ac:dyDescent="0.25">
      <c r="B773350" s="78"/>
      <c r="C773350" s="77"/>
    </row>
    <row r="773351" spans="2:3" x14ac:dyDescent="0.25">
      <c r="B773351" s="78"/>
      <c r="C773351" s="77"/>
    </row>
    <row r="773352" spans="2:3" x14ac:dyDescent="0.25">
      <c r="B773352" s="78"/>
      <c r="C773352" s="77"/>
    </row>
    <row r="773353" spans="2:3" x14ac:dyDescent="0.25">
      <c r="B773353" s="78"/>
      <c r="C773353" s="77"/>
    </row>
    <row r="773354" spans="2:3" x14ac:dyDescent="0.25">
      <c r="B773354" s="78"/>
      <c r="C773354" s="77"/>
    </row>
    <row r="773355" spans="2:3" x14ac:dyDescent="0.25">
      <c r="B773355" s="78"/>
      <c r="C773355" s="77"/>
    </row>
    <row r="773356" spans="2:3" x14ac:dyDescent="0.25">
      <c r="B773356" s="78"/>
      <c r="C773356" s="77"/>
    </row>
    <row r="773466" spans="2:3" x14ac:dyDescent="0.25">
      <c r="B773466" s="78"/>
      <c r="C773466" s="77"/>
    </row>
    <row r="773467" spans="2:3" x14ac:dyDescent="0.25">
      <c r="B773467" s="78"/>
      <c r="C773467" s="77"/>
    </row>
    <row r="773468" spans="2:3" x14ac:dyDescent="0.25">
      <c r="B773468" s="78"/>
      <c r="C773468" s="77"/>
    </row>
    <row r="773469" spans="2:3" x14ac:dyDescent="0.25">
      <c r="B773469" s="78"/>
      <c r="C773469" s="77"/>
    </row>
    <row r="773470" spans="2:3" x14ac:dyDescent="0.25">
      <c r="B773470" s="78"/>
      <c r="C773470" s="77"/>
    </row>
    <row r="773471" spans="2:3" x14ac:dyDescent="0.25">
      <c r="B773471" s="78"/>
      <c r="C773471" s="77"/>
    </row>
    <row r="773472" spans="2:3" x14ac:dyDescent="0.25">
      <c r="B773472" s="78"/>
      <c r="C773472" s="77"/>
    </row>
    <row r="773473" spans="2:3" x14ac:dyDescent="0.25">
      <c r="B773473" s="78"/>
      <c r="C773473" s="77"/>
    </row>
    <row r="773474" spans="2:3" x14ac:dyDescent="0.25">
      <c r="B773474" s="78"/>
      <c r="C773474" s="77"/>
    </row>
    <row r="773475" spans="2:3" x14ac:dyDescent="0.25">
      <c r="B773475" s="78"/>
      <c r="C773475" s="77"/>
    </row>
    <row r="773476" spans="2:3" x14ac:dyDescent="0.25">
      <c r="B773476" s="78"/>
      <c r="C773476" s="77"/>
    </row>
    <row r="773477" spans="2:3" x14ac:dyDescent="0.25">
      <c r="B773477" s="78"/>
      <c r="C773477" s="77"/>
    </row>
    <row r="773478" spans="2:3" x14ac:dyDescent="0.25">
      <c r="B773478" s="78"/>
      <c r="C773478" s="77"/>
    </row>
    <row r="773588" spans="2:3" x14ac:dyDescent="0.25">
      <c r="B773588" s="78"/>
      <c r="C773588" s="77"/>
    </row>
    <row r="773589" spans="2:3" x14ac:dyDescent="0.25">
      <c r="B773589" s="78"/>
      <c r="C773589" s="77"/>
    </row>
    <row r="773590" spans="2:3" x14ac:dyDescent="0.25">
      <c r="B773590" s="78"/>
      <c r="C773590" s="77"/>
    </row>
    <row r="773591" spans="2:3" x14ac:dyDescent="0.25">
      <c r="B773591" s="78"/>
      <c r="C773591" s="77"/>
    </row>
    <row r="773592" spans="2:3" x14ac:dyDescent="0.25">
      <c r="B773592" s="78"/>
      <c r="C773592" s="77"/>
    </row>
    <row r="773593" spans="2:3" x14ac:dyDescent="0.25">
      <c r="B773593" s="78"/>
      <c r="C773593" s="77"/>
    </row>
    <row r="773594" spans="2:3" x14ac:dyDescent="0.25">
      <c r="B773594" s="78"/>
      <c r="C773594" s="77"/>
    </row>
    <row r="773595" spans="2:3" x14ac:dyDescent="0.25">
      <c r="B773595" s="78"/>
      <c r="C773595" s="77"/>
    </row>
    <row r="773596" spans="2:3" x14ac:dyDescent="0.25">
      <c r="B773596" s="78"/>
      <c r="C773596" s="77"/>
    </row>
    <row r="773597" spans="2:3" x14ac:dyDescent="0.25">
      <c r="B773597" s="78"/>
      <c r="C773597" s="77"/>
    </row>
    <row r="773598" spans="2:3" x14ac:dyDescent="0.25">
      <c r="B773598" s="78"/>
      <c r="C773598" s="77"/>
    </row>
    <row r="773599" spans="2:3" x14ac:dyDescent="0.25">
      <c r="B773599" s="78"/>
      <c r="C773599" s="77"/>
    </row>
    <row r="773600" spans="2:3" x14ac:dyDescent="0.25">
      <c r="B773600" s="78"/>
      <c r="C773600" s="77"/>
    </row>
    <row r="773710" spans="2:3" x14ac:dyDescent="0.25">
      <c r="B773710" s="78"/>
      <c r="C773710" s="77"/>
    </row>
    <row r="773711" spans="2:3" x14ac:dyDescent="0.25">
      <c r="B773711" s="78"/>
      <c r="C773711" s="77"/>
    </row>
    <row r="773712" spans="2:3" x14ac:dyDescent="0.25">
      <c r="B773712" s="78"/>
      <c r="C773712" s="77"/>
    </row>
    <row r="773713" spans="2:3" x14ac:dyDescent="0.25">
      <c r="B773713" s="78"/>
      <c r="C773713" s="77"/>
    </row>
    <row r="773714" spans="2:3" x14ac:dyDescent="0.25">
      <c r="B773714" s="78"/>
      <c r="C773714" s="77"/>
    </row>
    <row r="773715" spans="2:3" x14ac:dyDescent="0.25">
      <c r="B773715" s="78"/>
      <c r="C773715" s="77"/>
    </row>
    <row r="773716" spans="2:3" x14ac:dyDescent="0.25">
      <c r="B773716" s="78"/>
      <c r="C773716" s="77"/>
    </row>
    <row r="773717" spans="2:3" x14ac:dyDescent="0.25">
      <c r="B773717" s="78"/>
      <c r="C773717" s="77"/>
    </row>
    <row r="773718" spans="2:3" x14ac:dyDescent="0.25">
      <c r="B773718" s="78"/>
      <c r="C773718" s="77"/>
    </row>
    <row r="773719" spans="2:3" x14ac:dyDescent="0.25">
      <c r="B773719" s="78"/>
      <c r="C773719" s="77"/>
    </row>
    <row r="773720" spans="2:3" x14ac:dyDescent="0.25">
      <c r="B773720" s="78"/>
      <c r="C773720" s="77"/>
    </row>
    <row r="773721" spans="2:3" x14ac:dyDescent="0.25">
      <c r="B773721" s="78"/>
      <c r="C773721" s="77"/>
    </row>
    <row r="773722" spans="2:3" x14ac:dyDescent="0.25">
      <c r="B773722" s="78"/>
      <c r="C773722" s="77"/>
    </row>
    <row r="773832" spans="2:3" x14ac:dyDescent="0.25">
      <c r="B773832" s="78"/>
      <c r="C773832" s="77"/>
    </row>
    <row r="773833" spans="2:3" x14ac:dyDescent="0.25">
      <c r="B773833" s="78"/>
      <c r="C773833" s="77"/>
    </row>
    <row r="773834" spans="2:3" x14ac:dyDescent="0.25">
      <c r="B773834" s="78"/>
      <c r="C773834" s="77"/>
    </row>
    <row r="773835" spans="2:3" x14ac:dyDescent="0.25">
      <c r="B773835" s="78"/>
      <c r="C773835" s="77"/>
    </row>
    <row r="773836" spans="2:3" x14ac:dyDescent="0.25">
      <c r="B773836" s="78"/>
      <c r="C773836" s="77"/>
    </row>
    <row r="773837" spans="2:3" x14ac:dyDescent="0.25">
      <c r="B773837" s="78"/>
      <c r="C773837" s="77"/>
    </row>
    <row r="773838" spans="2:3" x14ac:dyDescent="0.25">
      <c r="B773838" s="78"/>
      <c r="C773838" s="77"/>
    </row>
    <row r="773839" spans="2:3" x14ac:dyDescent="0.25">
      <c r="B773839" s="78"/>
      <c r="C773839" s="77"/>
    </row>
    <row r="773840" spans="2:3" x14ac:dyDescent="0.25">
      <c r="B773840" s="78"/>
      <c r="C773840" s="77"/>
    </row>
    <row r="773841" spans="2:3" x14ac:dyDescent="0.25">
      <c r="B773841" s="78"/>
      <c r="C773841" s="77"/>
    </row>
    <row r="773842" spans="2:3" x14ac:dyDescent="0.25">
      <c r="B773842" s="78"/>
      <c r="C773842" s="77"/>
    </row>
    <row r="773843" spans="2:3" x14ac:dyDescent="0.25">
      <c r="B773843" s="78"/>
      <c r="C773843" s="77"/>
    </row>
    <row r="773844" spans="2:3" x14ac:dyDescent="0.25">
      <c r="B773844" s="78"/>
      <c r="C773844" s="77"/>
    </row>
    <row r="773954" spans="2:3" x14ac:dyDescent="0.25">
      <c r="B773954" s="78"/>
      <c r="C773954" s="77"/>
    </row>
    <row r="773955" spans="2:3" x14ac:dyDescent="0.25">
      <c r="B773955" s="78"/>
      <c r="C773955" s="77"/>
    </row>
    <row r="773956" spans="2:3" x14ac:dyDescent="0.25">
      <c r="B773956" s="78"/>
      <c r="C773956" s="77"/>
    </row>
    <row r="773957" spans="2:3" x14ac:dyDescent="0.25">
      <c r="B773957" s="78"/>
      <c r="C773957" s="77"/>
    </row>
    <row r="773958" spans="2:3" x14ac:dyDescent="0.25">
      <c r="B773958" s="78"/>
      <c r="C773958" s="77"/>
    </row>
    <row r="773959" spans="2:3" x14ac:dyDescent="0.25">
      <c r="B773959" s="78"/>
      <c r="C773959" s="77"/>
    </row>
    <row r="773960" spans="2:3" x14ac:dyDescent="0.25">
      <c r="B773960" s="78"/>
      <c r="C773960" s="77"/>
    </row>
    <row r="773961" spans="2:3" x14ac:dyDescent="0.25">
      <c r="B773961" s="78"/>
      <c r="C773961" s="77"/>
    </row>
    <row r="773962" spans="2:3" x14ac:dyDescent="0.25">
      <c r="B773962" s="78"/>
      <c r="C773962" s="77"/>
    </row>
    <row r="773963" spans="2:3" x14ac:dyDescent="0.25">
      <c r="B773963" s="78"/>
      <c r="C773963" s="77"/>
    </row>
    <row r="773964" spans="2:3" x14ac:dyDescent="0.25">
      <c r="B773964" s="78"/>
      <c r="C773964" s="77"/>
    </row>
    <row r="773965" spans="2:3" x14ac:dyDescent="0.25">
      <c r="B773965" s="78"/>
      <c r="C773965" s="77"/>
    </row>
    <row r="773966" spans="2:3" x14ac:dyDescent="0.25">
      <c r="B773966" s="78"/>
      <c r="C773966" s="77"/>
    </row>
    <row r="774076" spans="2:3" x14ac:dyDescent="0.25">
      <c r="B774076" s="78"/>
      <c r="C774076" s="77"/>
    </row>
    <row r="774077" spans="2:3" x14ac:dyDescent="0.25">
      <c r="B774077" s="78"/>
      <c r="C774077" s="77"/>
    </row>
    <row r="774078" spans="2:3" x14ac:dyDescent="0.25">
      <c r="B774078" s="78"/>
      <c r="C774078" s="77"/>
    </row>
    <row r="774079" spans="2:3" x14ac:dyDescent="0.25">
      <c r="B774079" s="78"/>
      <c r="C774079" s="77"/>
    </row>
    <row r="774080" spans="2:3" x14ac:dyDescent="0.25">
      <c r="B774080" s="78"/>
      <c r="C774080" s="77"/>
    </row>
    <row r="774081" spans="2:3" x14ac:dyDescent="0.25">
      <c r="B774081" s="78"/>
      <c r="C774081" s="77"/>
    </row>
    <row r="774082" spans="2:3" x14ac:dyDescent="0.25">
      <c r="B774082" s="78"/>
      <c r="C774082" s="77"/>
    </row>
    <row r="774083" spans="2:3" x14ac:dyDescent="0.25">
      <c r="B774083" s="78"/>
      <c r="C774083" s="77"/>
    </row>
    <row r="774084" spans="2:3" x14ac:dyDescent="0.25">
      <c r="B774084" s="78"/>
      <c r="C774084" s="77"/>
    </row>
    <row r="774085" spans="2:3" x14ac:dyDescent="0.25">
      <c r="B774085" s="78"/>
      <c r="C774085" s="77"/>
    </row>
    <row r="774086" spans="2:3" x14ac:dyDescent="0.25">
      <c r="B774086" s="78"/>
      <c r="C774086" s="77"/>
    </row>
    <row r="774087" spans="2:3" x14ac:dyDescent="0.25">
      <c r="B774087" s="78"/>
      <c r="C774087" s="77"/>
    </row>
    <row r="774088" spans="2:3" x14ac:dyDescent="0.25">
      <c r="B774088" s="78"/>
      <c r="C774088" s="77"/>
    </row>
    <row r="774198" spans="2:3" x14ac:dyDescent="0.25">
      <c r="B774198" s="78"/>
      <c r="C774198" s="77"/>
    </row>
    <row r="774199" spans="2:3" x14ac:dyDescent="0.25">
      <c r="B774199" s="78"/>
      <c r="C774199" s="77"/>
    </row>
    <row r="774200" spans="2:3" x14ac:dyDescent="0.25">
      <c r="B774200" s="78"/>
      <c r="C774200" s="77"/>
    </row>
    <row r="774201" spans="2:3" x14ac:dyDescent="0.25">
      <c r="B774201" s="78"/>
      <c r="C774201" s="77"/>
    </row>
    <row r="774202" spans="2:3" x14ac:dyDescent="0.25">
      <c r="B774202" s="78"/>
      <c r="C774202" s="77"/>
    </row>
    <row r="774203" spans="2:3" x14ac:dyDescent="0.25">
      <c r="B774203" s="78"/>
      <c r="C774203" s="77"/>
    </row>
    <row r="774204" spans="2:3" x14ac:dyDescent="0.25">
      <c r="B774204" s="78"/>
      <c r="C774204" s="77"/>
    </row>
    <row r="774205" spans="2:3" x14ac:dyDescent="0.25">
      <c r="B774205" s="78"/>
      <c r="C774205" s="77"/>
    </row>
    <row r="774206" spans="2:3" x14ac:dyDescent="0.25">
      <c r="B774206" s="78"/>
      <c r="C774206" s="77"/>
    </row>
    <row r="774207" spans="2:3" x14ac:dyDescent="0.25">
      <c r="B774207" s="78"/>
      <c r="C774207" s="77"/>
    </row>
    <row r="774208" spans="2:3" x14ac:dyDescent="0.25">
      <c r="B774208" s="78"/>
      <c r="C774208" s="77"/>
    </row>
    <row r="774209" spans="2:3" x14ac:dyDescent="0.25">
      <c r="B774209" s="78"/>
      <c r="C774209" s="77"/>
    </row>
    <row r="774210" spans="2:3" x14ac:dyDescent="0.25">
      <c r="B774210" s="78"/>
      <c r="C774210" s="77"/>
    </row>
    <row r="774320" spans="2:3" x14ac:dyDescent="0.25">
      <c r="B774320" s="78"/>
      <c r="C774320" s="77"/>
    </row>
    <row r="774321" spans="2:3" x14ac:dyDescent="0.25">
      <c r="B774321" s="78"/>
      <c r="C774321" s="77"/>
    </row>
    <row r="774322" spans="2:3" x14ac:dyDescent="0.25">
      <c r="B774322" s="78"/>
      <c r="C774322" s="77"/>
    </row>
    <row r="774323" spans="2:3" x14ac:dyDescent="0.25">
      <c r="B774323" s="78"/>
      <c r="C774323" s="77"/>
    </row>
    <row r="774324" spans="2:3" x14ac:dyDescent="0.25">
      <c r="B774324" s="78"/>
      <c r="C774324" s="77"/>
    </row>
    <row r="774325" spans="2:3" x14ac:dyDescent="0.25">
      <c r="B774325" s="78"/>
      <c r="C774325" s="77"/>
    </row>
    <row r="774326" spans="2:3" x14ac:dyDescent="0.25">
      <c r="B774326" s="78"/>
      <c r="C774326" s="77"/>
    </row>
    <row r="774327" spans="2:3" x14ac:dyDescent="0.25">
      <c r="B774327" s="78"/>
      <c r="C774327" s="77"/>
    </row>
    <row r="774328" spans="2:3" x14ac:dyDescent="0.25">
      <c r="B774328" s="78"/>
      <c r="C774328" s="77"/>
    </row>
    <row r="774329" spans="2:3" x14ac:dyDescent="0.25">
      <c r="B774329" s="78"/>
      <c r="C774329" s="77"/>
    </row>
    <row r="774330" spans="2:3" x14ac:dyDescent="0.25">
      <c r="B774330" s="78"/>
      <c r="C774330" s="77"/>
    </row>
    <row r="774331" spans="2:3" x14ac:dyDescent="0.25">
      <c r="B774331" s="78"/>
      <c r="C774331" s="77"/>
    </row>
    <row r="774332" spans="2:3" x14ac:dyDescent="0.25">
      <c r="B774332" s="78"/>
      <c r="C774332" s="77"/>
    </row>
    <row r="774442" spans="2:3" x14ac:dyDescent="0.25">
      <c r="B774442" s="78"/>
      <c r="C774442" s="77"/>
    </row>
    <row r="774443" spans="2:3" x14ac:dyDescent="0.25">
      <c r="B774443" s="78"/>
      <c r="C774443" s="77"/>
    </row>
    <row r="774444" spans="2:3" x14ac:dyDescent="0.25">
      <c r="B774444" s="78"/>
      <c r="C774444" s="77"/>
    </row>
    <row r="774445" spans="2:3" x14ac:dyDescent="0.25">
      <c r="B774445" s="78"/>
      <c r="C774445" s="77"/>
    </row>
    <row r="774446" spans="2:3" x14ac:dyDescent="0.25">
      <c r="B774446" s="78"/>
      <c r="C774446" s="77"/>
    </row>
    <row r="774447" spans="2:3" x14ac:dyDescent="0.25">
      <c r="B774447" s="78"/>
      <c r="C774447" s="77"/>
    </row>
    <row r="774448" spans="2:3" x14ac:dyDescent="0.25">
      <c r="B774448" s="78"/>
      <c r="C774448" s="77"/>
    </row>
    <row r="774449" spans="2:3" x14ac:dyDescent="0.25">
      <c r="B774449" s="78"/>
      <c r="C774449" s="77"/>
    </row>
    <row r="774450" spans="2:3" x14ac:dyDescent="0.25">
      <c r="B774450" s="78"/>
      <c r="C774450" s="77"/>
    </row>
    <row r="774451" spans="2:3" x14ac:dyDescent="0.25">
      <c r="B774451" s="78"/>
      <c r="C774451" s="77"/>
    </row>
    <row r="774452" spans="2:3" x14ac:dyDescent="0.25">
      <c r="B774452" s="78"/>
      <c r="C774452" s="77"/>
    </row>
    <row r="774453" spans="2:3" x14ac:dyDescent="0.25">
      <c r="B774453" s="78"/>
      <c r="C774453" s="77"/>
    </row>
    <row r="774454" spans="2:3" x14ac:dyDescent="0.25">
      <c r="B774454" s="78"/>
      <c r="C774454" s="77"/>
    </row>
    <row r="774564" spans="2:3" x14ac:dyDescent="0.25">
      <c r="B774564" s="78"/>
      <c r="C774564" s="77"/>
    </row>
    <row r="774565" spans="2:3" x14ac:dyDescent="0.25">
      <c r="B774565" s="78"/>
      <c r="C774565" s="77"/>
    </row>
    <row r="774566" spans="2:3" x14ac:dyDescent="0.25">
      <c r="B774566" s="78"/>
      <c r="C774566" s="77"/>
    </row>
    <row r="774567" spans="2:3" x14ac:dyDescent="0.25">
      <c r="B774567" s="78"/>
      <c r="C774567" s="77"/>
    </row>
    <row r="774568" spans="2:3" x14ac:dyDescent="0.25">
      <c r="B774568" s="78"/>
      <c r="C774568" s="77"/>
    </row>
    <row r="774569" spans="2:3" x14ac:dyDescent="0.25">
      <c r="B774569" s="78"/>
      <c r="C774569" s="77"/>
    </row>
    <row r="774570" spans="2:3" x14ac:dyDescent="0.25">
      <c r="B774570" s="78"/>
      <c r="C774570" s="77"/>
    </row>
    <row r="774571" spans="2:3" x14ac:dyDescent="0.25">
      <c r="B774571" s="78"/>
      <c r="C774571" s="77"/>
    </row>
    <row r="774572" spans="2:3" x14ac:dyDescent="0.25">
      <c r="B774572" s="78"/>
      <c r="C774572" s="77"/>
    </row>
    <row r="774573" spans="2:3" x14ac:dyDescent="0.25">
      <c r="B774573" s="78"/>
      <c r="C774573" s="77"/>
    </row>
    <row r="774574" spans="2:3" x14ac:dyDescent="0.25">
      <c r="B774574" s="78"/>
      <c r="C774574" s="77"/>
    </row>
    <row r="774575" spans="2:3" x14ac:dyDescent="0.25">
      <c r="B774575" s="78"/>
      <c r="C774575" s="77"/>
    </row>
    <row r="774576" spans="2:3" x14ac:dyDescent="0.25">
      <c r="B774576" s="78"/>
      <c r="C774576" s="77"/>
    </row>
    <row r="774686" spans="2:3" x14ac:dyDescent="0.25">
      <c r="B774686" s="78"/>
      <c r="C774686" s="77"/>
    </row>
    <row r="774687" spans="2:3" x14ac:dyDescent="0.25">
      <c r="B774687" s="78"/>
      <c r="C774687" s="77"/>
    </row>
    <row r="774688" spans="2:3" x14ac:dyDescent="0.25">
      <c r="B774688" s="78"/>
      <c r="C774688" s="77"/>
    </row>
    <row r="774689" spans="2:3" x14ac:dyDescent="0.25">
      <c r="B774689" s="78"/>
      <c r="C774689" s="77"/>
    </row>
    <row r="774690" spans="2:3" x14ac:dyDescent="0.25">
      <c r="B774690" s="78"/>
      <c r="C774690" s="77"/>
    </row>
    <row r="774691" spans="2:3" x14ac:dyDescent="0.25">
      <c r="B774691" s="78"/>
      <c r="C774691" s="77"/>
    </row>
    <row r="774692" spans="2:3" x14ac:dyDescent="0.25">
      <c r="B774692" s="78"/>
      <c r="C774692" s="77"/>
    </row>
    <row r="774693" spans="2:3" x14ac:dyDescent="0.25">
      <c r="B774693" s="78"/>
      <c r="C774693" s="77"/>
    </row>
    <row r="774694" spans="2:3" x14ac:dyDescent="0.25">
      <c r="B774694" s="78"/>
      <c r="C774694" s="77"/>
    </row>
    <row r="774695" spans="2:3" x14ac:dyDescent="0.25">
      <c r="B774695" s="78"/>
      <c r="C774695" s="77"/>
    </row>
    <row r="774696" spans="2:3" x14ac:dyDescent="0.25">
      <c r="B774696" s="78"/>
      <c r="C774696" s="77"/>
    </row>
    <row r="774697" spans="2:3" x14ac:dyDescent="0.25">
      <c r="B774697" s="78"/>
      <c r="C774697" s="77"/>
    </row>
    <row r="774698" spans="2:3" x14ac:dyDescent="0.25">
      <c r="B774698" s="78"/>
      <c r="C774698" s="77"/>
    </row>
    <row r="774808" spans="2:3" x14ac:dyDescent="0.25">
      <c r="B774808" s="78"/>
      <c r="C774808" s="77"/>
    </row>
    <row r="774809" spans="2:3" x14ac:dyDescent="0.25">
      <c r="B774809" s="78"/>
      <c r="C774809" s="77"/>
    </row>
    <row r="774810" spans="2:3" x14ac:dyDescent="0.25">
      <c r="B774810" s="78"/>
      <c r="C774810" s="77"/>
    </row>
    <row r="774811" spans="2:3" x14ac:dyDescent="0.25">
      <c r="B774811" s="78"/>
      <c r="C774811" s="77"/>
    </row>
    <row r="774812" spans="2:3" x14ac:dyDescent="0.25">
      <c r="B774812" s="78"/>
      <c r="C774812" s="77"/>
    </row>
    <row r="774813" spans="2:3" x14ac:dyDescent="0.25">
      <c r="B774813" s="78"/>
      <c r="C774813" s="77"/>
    </row>
    <row r="774814" spans="2:3" x14ac:dyDescent="0.25">
      <c r="B774814" s="78"/>
      <c r="C774814" s="77"/>
    </row>
    <row r="774815" spans="2:3" x14ac:dyDescent="0.25">
      <c r="B774815" s="78"/>
      <c r="C774815" s="77"/>
    </row>
    <row r="774816" spans="2:3" x14ac:dyDescent="0.25">
      <c r="B774816" s="78"/>
      <c r="C774816" s="77"/>
    </row>
    <row r="774817" spans="2:3" x14ac:dyDescent="0.25">
      <c r="B774817" s="78"/>
      <c r="C774817" s="77"/>
    </row>
    <row r="774818" spans="2:3" x14ac:dyDescent="0.25">
      <c r="B774818" s="78"/>
      <c r="C774818" s="77"/>
    </row>
    <row r="774819" spans="2:3" x14ac:dyDescent="0.25">
      <c r="B774819" s="78"/>
      <c r="C774819" s="77"/>
    </row>
    <row r="774820" spans="2:3" x14ac:dyDescent="0.25">
      <c r="B774820" s="78"/>
      <c r="C774820" s="77"/>
    </row>
    <row r="774930" spans="2:3" x14ac:dyDescent="0.25">
      <c r="B774930" s="78"/>
      <c r="C774930" s="77"/>
    </row>
    <row r="774931" spans="2:3" x14ac:dyDescent="0.25">
      <c r="B774931" s="78"/>
      <c r="C774931" s="77"/>
    </row>
    <row r="774932" spans="2:3" x14ac:dyDescent="0.25">
      <c r="B774932" s="78"/>
      <c r="C774932" s="77"/>
    </row>
    <row r="774933" spans="2:3" x14ac:dyDescent="0.25">
      <c r="B774933" s="78"/>
      <c r="C774933" s="77"/>
    </row>
    <row r="774934" spans="2:3" x14ac:dyDescent="0.25">
      <c r="B774934" s="78"/>
      <c r="C774934" s="77"/>
    </row>
    <row r="774935" spans="2:3" x14ac:dyDescent="0.25">
      <c r="B774935" s="78"/>
      <c r="C774935" s="77"/>
    </row>
    <row r="774936" spans="2:3" x14ac:dyDescent="0.25">
      <c r="B774936" s="78"/>
      <c r="C774936" s="77"/>
    </row>
    <row r="774937" spans="2:3" x14ac:dyDescent="0.25">
      <c r="B774937" s="78"/>
      <c r="C774937" s="77"/>
    </row>
    <row r="774938" spans="2:3" x14ac:dyDescent="0.25">
      <c r="B774938" s="78"/>
      <c r="C774938" s="77"/>
    </row>
    <row r="774939" spans="2:3" x14ac:dyDescent="0.25">
      <c r="B774939" s="78"/>
      <c r="C774939" s="77"/>
    </row>
    <row r="774940" spans="2:3" x14ac:dyDescent="0.25">
      <c r="B774940" s="78"/>
      <c r="C774940" s="77"/>
    </row>
    <row r="774941" spans="2:3" x14ac:dyDescent="0.25">
      <c r="B774941" s="78"/>
      <c r="C774941" s="77"/>
    </row>
    <row r="774942" spans="2:3" x14ac:dyDescent="0.25">
      <c r="B774942" s="78"/>
      <c r="C774942" s="77"/>
    </row>
    <row r="775052" spans="2:3" x14ac:dyDescent="0.25">
      <c r="B775052" s="78"/>
      <c r="C775052" s="77"/>
    </row>
    <row r="775053" spans="2:3" x14ac:dyDescent="0.25">
      <c r="B775053" s="78"/>
      <c r="C775053" s="77"/>
    </row>
    <row r="775054" spans="2:3" x14ac:dyDescent="0.25">
      <c r="B775054" s="78"/>
      <c r="C775054" s="77"/>
    </row>
    <row r="775055" spans="2:3" x14ac:dyDescent="0.25">
      <c r="B775055" s="78"/>
      <c r="C775055" s="77"/>
    </row>
    <row r="775056" spans="2:3" x14ac:dyDescent="0.25">
      <c r="B775056" s="78"/>
      <c r="C775056" s="77"/>
    </row>
    <row r="775057" spans="2:3" x14ac:dyDescent="0.25">
      <c r="B775057" s="78"/>
      <c r="C775057" s="77"/>
    </row>
    <row r="775058" spans="2:3" x14ac:dyDescent="0.25">
      <c r="B775058" s="78"/>
      <c r="C775058" s="77"/>
    </row>
    <row r="775059" spans="2:3" x14ac:dyDescent="0.25">
      <c r="B775059" s="78"/>
      <c r="C775059" s="77"/>
    </row>
    <row r="775060" spans="2:3" x14ac:dyDescent="0.25">
      <c r="B775060" s="78"/>
      <c r="C775060" s="77"/>
    </row>
    <row r="775061" spans="2:3" x14ac:dyDescent="0.25">
      <c r="B775061" s="78"/>
      <c r="C775061" s="77"/>
    </row>
    <row r="775062" spans="2:3" x14ac:dyDescent="0.25">
      <c r="B775062" s="78"/>
      <c r="C775062" s="77"/>
    </row>
    <row r="775063" spans="2:3" x14ac:dyDescent="0.25">
      <c r="B775063" s="78"/>
      <c r="C775063" s="77"/>
    </row>
    <row r="775064" spans="2:3" x14ac:dyDescent="0.25">
      <c r="B775064" s="78"/>
      <c r="C775064" s="77"/>
    </row>
    <row r="775174" spans="2:3" x14ac:dyDescent="0.25">
      <c r="B775174" s="78"/>
      <c r="C775174" s="77"/>
    </row>
    <row r="775175" spans="2:3" x14ac:dyDescent="0.25">
      <c r="B775175" s="78"/>
      <c r="C775175" s="77"/>
    </row>
    <row r="775176" spans="2:3" x14ac:dyDescent="0.25">
      <c r="B775176" s="78"/>
      <c r="C775176" s="77"/>
    </row>
    <row r="775177" spans="2:3" x14ac:dyDescent="0.25">
      <c r="B775177" s="78"/>
      <c r="C775177" s="77"/>
    </row>
    <row r="775178" spans="2:3" x14ac:dyDescent="0.25">
      <c r="B775178" s="78"/>
      <c r="C775178" s="77"/>
    </row>
    <row r="775179" spans="2:3" x14ac:dyDescent="0.25">
      <c r="B775179" s="78"/>
      <c r="C775179" s="77"/>
    </row>
    <row r="775180" spans="2:3" x14ac:dyDescent="0.25">
      <c r="B775180" s="78"/>
      <c r="C775180" s="77"/>
    </row>
    <row r="775181" spans="2:3" x14ac:dyDescent="0.25">
      <c r="B775181" s="78"/>
      <c r="C775181" s="77"/>
    </row>
    <row r="775182" spans="2:3" x14ac:dyDescent="0.25">
      <c r="B775182" s="78"/>
      <c r="C775182" s="77"/>
    </row>
    <row r="775183" spans="2:3" x14ac:dyDescent="0.25">
      <c r="B775183" s="78"/>
      <c r="C775183" s="77"/>
    </row>
    <row r="775184" spans="2:3" x14ac:dyDescent="0.25">
      <c r="B775184" s="78"/>
      <c r="C775184" s="77"/>
    </row>
    <row r="775185" spans="2:3" x14ac:dyDescent="0.25">
      <c r="B775185" s="78"/>
      <c r="C775185" s="77"/>
    </row>
    <row r="775186" spans="2:3" x14ac:dyDescent="0.25">
      <c r="B775186" s="78"/>
      <c r="C775186" s="77"/>
    </row>
    <row r="775296" spans="2:3" x14ac:dyDescent="0.25">
      <c r="B775296" s="78"/>
      <c r="C775296" s="77"/>
    </row>
    <row r="775297" spans="2:3" x14ac:dyDescent="0.25">
      <c r="B775297" s="78"/>
      <c r="C775297" s="77"/>
    </row>
    <row r="775298" spans="2:3" x14ac:dyDescent="0.25">
      <c r="B775298" s="78"/>
      <c r="C775298" s="77"/>
    </row>
    <row r="775299" spans="2:3" x14ac:dyDescent="0.25">
      <c r="B775299" s="78"/>
      <c r="C775299" s="77"/>
    </row>
    <row r="775300" spans="2:3" x14ac:dyDescent="0.25">
      <c r="B775300" s="78"/>
      <c r="C775300" s="77"/>
    </row>
    <row r="775301" spans="2:3" x14ac:dyDescent="0.25">
      <c r="B775301" s="78"/>
      <c r="C775301" s="77"/>
    </row>
    <row r="775302" spans="2:3" x14ac:dyDescent="0.25">
      <c r="B775302" s="78"/>
      <c r="C775302" s="77"/>
    </row>
    <row r="775303" spans="2:3" x14ac:dyDescent="0.25">
      <c r="B775303" s="78"/>
      <c r="C775303" s="77"/>
    </row>
    <row r="775304" spans="2:3" x14ac:dyDescent="0.25">
      <c r="B775304" s="78"/>
      <c r="C775304" s="77"/>
    </row>
    <row r="775305" spans="2:3" x14ac:dyDescent="0.25">
      <c r="B775305" s="78"/>
      <c r="C775305" s="77"/>
    </row>
    <row r="775306" spans="2:3" x14ac:dyDescent="0.25">
      <c r="B775306" s="78"/>
      <c r="C775306" s="77"/>
    </row>
    <row r="775307" spans="2:3" x14ac:dyDescent="0.25">
      <c r="B775307" s="78"/>
      <c r="C775307" s="77"/>
    </row>
    <row r="775308" spans="2:3" x14ac:dyDescent="0.25">
      <c r="B775308" s="78"/>
      <c r="C775308" s="77"/>
    </row>
    <row r="775418" spans="2:3" x14ac:dyDescent="0.25">
      <c r="B775418" s="78"/>
      <c r="C775418" s="77"/>
    </row>
    <row r="775419" spans="2:3" x14ac:dyDescent="0.25">
      <c r="B775419" s="78"/>
      <c r="C775419" s="77"/>
    </row>
    <row r="775420" spans="2:3" x14ac:dyDescent="0.25">
      <c r="B775420" s="78"/>
      <c r="C775420" s="77"/>
    </row>
    <row r="775421" spans="2:3" x14ac:dyDescent="0.25">
      <c r="B775421" s="78"/>
      <c r="C775421" s="77"/>
    </row>
    <row r="775422" spans="2:3" x14ac:dyDescent="0.25">
      <c r="B775422" s="78"/>
      <c r="C775422" s="77"/>
    </row>
    <row r="775423" spans="2:3" x14ac:dyDescent="0.25">
      <c r="B775423" s="78"/>
      <c r="C775423" s="77"/>
    </row>
    <row r="775424" spans="2:3" x14ac:dyDescent="0.25">
      <c r="B775424" s="78"/>
      <c r="C775424" s="77"/>
    </row>
    <row r="775425" spans="2:3" x14ac:dyDescent="0.25">
      <c r="B775425" s="78"/>
      <c r="C775425" s="77"/>
    </row>
    <row r="775426" spans="2:3" x14ac:dyDescent="0.25">
      <c r="B775426" s="78"/>
      <c r="C775426" s="77"/>
    </row>
    <row r="775427" spans="2:3" x14ac:dyDescent="0.25">
      <c r="B775427" s="78"/>
      <c r="C775427" s="77"/>
    </row>
    <row r="775428" spans="2:3" x14ac:dyDescent="0.25">
      <c r="B775428" s="78"/>
      <c r="C775428" s="77"/>
    </row>
    <row r="775429" spans="2:3" x14ac:dyDescent="0.25">
      <c r="B775429" s="78"/>
      <c r="C775429" s="77"/>
    </row>
    <row r="775430" spans="2:3" x14ac:dyDescent="0.25">
      <c r="B775430" s="78"/>
      <c r="C775430" s="77"/>
    </row>
    <row r="775540" spans="2:3" x14ac:dyDescent="0.25">
      <c r="B775540" s="78"/>
      <c r="C775540" s="77"/>
    </row>
    <row r="775541" spans="2:3" x14ac:dyDescent="0.25">
      <c r="B775541" s="78"/>
      <c r="C775541" s="77"/>
    </row>
    <row r="775542" spans="2:3" x14ac:dyDescent="0.25">
      <c r="B775542" s="78"/>
      <c r="C775542" s="77"/>
    </row>
    <row r="775543" spans="2:3" x14ac:dyDescent="0.25">
      <c r="B775543" s="78"/>
      <c r="C775543" s="77"/>
    </row>
    <row r="775544" spans="2:3" x14ac:dyDescent="0.25">
      <c r="B775544" s="78"/>
      <c r="C775544" s="77"/>
    </row>
    <row r="775545" spans="2:3" x14ac:dyDescent="0.25">
      <c r="B775545" s="78"/>
      <c r="C775545" s="77"/>
    </row>
    <row r="775546" spans="2:3" x14ac:dyDescent="0.25">
      <c r="B775546" s="78"/>
      <c r="C775546" s="77"/>
    </row>
    <row r="775547" spans="2:3" x14ac:dyDescent="0.25">
      <c r="B775547" s="78"/>
      <c r="C775547" s="77"/>
    </row>
    <row r="775548" spans="2:3" x14ac:dyDescent="0.25">
      <c r="B775548" s="78"/>
      <c r="C775548" s="77"/>
    </row>
    <row r="775549" spans="2:3" x14ac:dyDescent="0.25">
      <c r="B775549" s="78"/>
      <c r="C775549" s="77"/>
    </row>
    <row r="775550" spans="2:3" x14ac:dyDescent="0.25">
      <c r="B775550" s="78"/>
      <c r="C775550" s="77"/>
    </row>
    <row r="775551" spans="2:3" x14ac:dyDescent="0.25">
      <c r="B775551" s="78"/>
      <c r="C775551" s="77"/>
    </row>
    <row r="775552" spans="2:3" x14ac:dyDescent="0.25">
      <c r="B775552" s="78"/>
      <c r="C775552" s="77"/>
    </row>
    <row r="775662" spans="2:3" x14ac:dyDescent="0.25">
      <c r="B775662" s="78"/>
      <c r="C775662" s="77"/>
    </row>
    <row r="775663" spans="2:3" x14ac:dyDescent="0.25">
      <c r="B775663" s="78"/>
      <c r="C775663" s="77"/>
    </row>
    <row r="775664" spans="2:3" x14ac:dyDescent="0.25">
      <c r="B775664" s="78"/>
      <c r="C775664" s="77"/>
    </row>
    <row r="775665" spans="2:3" x14ac:dyDescent="0.25">
      <c r="B775665" s="78"/>
      <c r="C775665" s="77"/>
    </row>
    <row r="775666" spans="2:3" x14ac:dyDescent="0.25">
      <c r="B775666" s="78"/>
      <c r="C775666" s="77"/>
    </row>
    <row r="775667" spans="2:3" x14ac:dyDescent="0.25">
      <c r="B775667" s="78"/>
      <c r="C775667" s="77"/>
    </row>
    <row r="775668" spans="2:3" x14ac:dyDescent="0.25">
      <c r="B775668" s="78"/>
      <c r="C775668" s="77"/>
    </row>
    <row r="775669" spans="2:3" x14ac:dyDescent="0.25">
      <c r="B775669" s="78"/>
      <c r="C775669" s="77"/>
    </row>
    <row r="775670" spans="2:3" x14ac:dyDescent="0.25">
      <c r="B775670" s="78"/>
      <c r="C775670" s="77"/>
    </row>
    <row r="775671" spans="2:3" x14ac:dyDescent="0.25">
      <c r="B775671" s="78"/>
      <c r="C775671" s="77"/>
    </row>
    <row r="775672" spans="2:3" x14ac:dyDescent="0.25">
      <c r="B775672" s="78"/>
      <c r="C775672" s="77"/>
    </row>
    <row r="775673" spans="2:3" x14ac:dyDescent="0.25">
      <c r="B775673" s="78"/>
      <c r="C775673" s="77"/>
    </row>
    <row r="775674" spans="2:3" x14ac:dyDescent="0.25">
      <c r="B775674" s="78"/>
      <c r="C775674" s="77"/>
    </row>
    <row r="775784" spans="2:3" x14ac:dyDescent="0.25">
      <c r="B775784" s="78"/>
      <c r="C775784" s="77"/>
    </row>
    <row r="775785" spans="2:3" x14ac:dyDescent="0.25">
      <c r="B775785" s="78"/>
      <c r="C775785" s="77"/>
    </row>
    <row r="775786" spans="2:3" x14ac:dyDescent="0.25">
      <c r="B775786" s="78"/>
      <c r="C775786" s="77"/>
    </row>
    <row r="775787" spans="2:3" x14ac:dyDescent="0.25">
      <c r="B775787" s="78"/>
      <c r="C775787" s="77"/>
    </row>
    <row r="775788" spans="2:3" x14ac:dyDescent="0.25">
      <c r="B775788" s="78"/>
      <c r="C775788" s="77"/>
    </row>
    <row r="775789" spans="2:3" x14ac:dyDescent="0.25">
      <c r="B775789" s="78"/>
      <c r="C775789" s="77"/>
    </row>
    <row r="775790" spans="2:3" x14ac:dyDescent="0.25">
      <c r="B775790" s="78"/>
      <c r="C775790" s="77"/>
    </row>
    <row r="775791" spans="2:3" x14ac:dyDescent="0.25">
      <c r="B775791" s="78"/>
      <c r="C775791" s="77"/>
    </row>
    <row r="775792" spans="2:3" x14ac:dyDescent="0.25">
      <c r="B775792" s="78"/>
      <c r="C775792" s="77"/>
    </row>
    <row r="775793" spans="2:3" x14ac:dyDescent="0.25">
      <c r="B775793" s="78"/>
      <c r="C775793" s="77"/>
    </row>
    <row r="775794" spans="2:3" x14ac:dyDescent="0.25">
      <c r="B775794" s="78"/>
      <c r="C775794" s="77"/>
    </row>
    <row r="775795" spans="2:3" x14ac:dyDescent="0.25">
      <c r="B775795" s="78"/>
      <c r="C775795" s="77"/>
    </row>
    <row r="775796" spans="2:3" x14ac:dyDescent="0.25">
      <c r="B775796" s="78"/>
      <c r="C775796" s="77"/>
    </row>
    <row r="775906" spans="2:3" x14ac:dyDescent="0.25">
      <c r="B775906" s="78"/>
      <c r="C775906" s="77"/>
    </row>
    <row r="775907" spans="2:3" x14ac:dyDescent="0.25">
      <c r="B775907" s="78"/>
      <c r="C775907" s="77"/>
    </row>
    <row r="775908" spans="2:3" x14ac:dyDescent="0.25">
      <c r="B775908" s="78"/>
      <c r="C775908" s="77"/>
    </row>
    <row r="775909" spans="2:3" x14ac:dyDescent="0.25">
      <c r="B775909" s="78"/>
      <c r="C775909" s="77"/>
    </row>
    <row r="775910" spans="2:3" x14ac:dyDescent="0.25">
      <c r="B775910" s="78"/>
      <c r="C775910" s="77"/>
    </row>
    <row r="775911" spans="2:3" x14ac:dyDescent="0.25">
      <c r="B775911" s="78"/>
      <c r="C775911" s="77"/>
    </row>
    <row r="775912" spans="2:3" x14ac:dyDescent="0.25">
      <c r="B775912" s="78"/>
      <c r="C775912" s="77"/>
    </row>
    <row r="775913" spans="2:3" x14ac:dyDescent="0.25">
      <c r="B775913" s="78"/>
      <c r="C775913" s="77"/>
    </row>
    <row r="775914" spans="2:3" x14ac:dyDescent="0.25">
      <c r="B775914" s="78"/>
      <c r="C775914" s="77"/>
    </row>
    <row r="775915" spans="2:3" x14ac:dyDescent="0.25">
      <c r="B775915" s="78"/>
      <c r="C775915" s="77"/>
    </row>
    <row r="775916" spans="2:3" x14ac:dyDescent="0.25">
      <c r="B775916" s="78"/>
      <c r="C775916" s="77"/>
    </row>
    <row r="775917" spans="2:3" x14ac:dyDescent="0.25">
      <c r="B775917" s="78"/>
      <c r="C775917" s="77"/>
    </row>
    <row r="775918" spans="2:3" x14ac:dyDescent="0.25">
      <c r="B775918" s="78"/>
      <c r="C775918" s="77"/>
    </row>
    <row r="776028" spans="2:3" x14ac:dyDescent="0.25">
      <c r="B776028" s="78"/>
      <c r="C776028" s="77"/>
    </row>
    <row r="776029" spans="2:3" x14ac:dyDescent="0.25">
      <c r="B776029" s="78"/>
      <c r="C776029" s="77"/>
    </row>
    <row r="776030" spans="2:3" x14ac:dyDescent="0.25">
      <c r="B776030" s="78"/>
      <c r="C776030" s="77"/>
    </row>
    <row r="776031" spans="2:3" x14ac:dyDescent="0.25">
      <c r="B776031" s="78"/>
      <c r="C776031" s="77"/>
    </row>
    <row r="776032" spans="2:3" x14ac:dyDescent="0.25">
      <c r="B776032" s="78"/>
      <c r="C776032" s="77"/>
    </row>
    <row r="776033" spans="2:3" x14ac:dyDescent="0.25">
      <c r="B776033" s="78"/>
      <c r="C776033" s="77"/>
    </row>
    <row r="776034" spans="2:3" x14ac:dyDescent="0.25">
      <c r="B776034" s="78"/>
      <c r="C776034" s="77"/>
    </row>
    <row r="776035" spans="2:3" x14ac:dyDescent="0.25">
      <c r="B776035" s="78"/>
      <c r="C776035" s="77"/>
    </row>
    <row r="776036" spans="2:3" x14ac:dyDescent="0.25">
      <c r="B776036" s="78"/>
      <c r="C776036" s="77"/>
    </row>
    <row r="776037" spans="2:3" x14ac:dyDescent="0.25">
      <c r="B776037" s="78"/>
      <c r="C776037" s="77"/>
    </row>
    <row r="776038" spans="2:3" x14ac:dyDescent="0.25">
      <c r="B776038" s="78"/>
      <c r="C776038" s="77"/>
    </row>
    <row r="776039" spans="2:3" x14ac:dyDescent="0.25">
      <c r="B776039" s="78"/>
      <c r="C776039" s="77"/>
    </row>
    <row r="776040" spans="2:3" x14ac:dyDescent="0.25">
      <c r="B776040" s="78"/>
      <c r="C776040" s="77"/>
    </row>
    <row r="776150" spans="2:3" x14ac:dyDescent="0.25">
      <c r="B776150" s="78"/>
      <c r="C776150" s="77"/>
    </row>
    <row r="776151" spans="2:3" x14ac:dyDescent="0.25">
      <c r="B776151" s="78"/>
      <c r="C776151" s="77"/>
    </row>
    <row r="776152" spans="2:3" x14ac:dyDescent="0.25">
      <c r="B776152" s="78"/>
      <c r="C776152" s="77"/>
    </row>
    <row r="776153" spans="2:3" x14ac:dyDescent="0.25">
      <c r="B776153" s="78"/>
      <c r="C776153" s="77"/>
    </row>
    <row r="776154" spans="2:3" x14ac:dyDescent="0.25">
      <c r="B776154" s="78"/>
      <c r="C776154" s="77"/>
    </row>
    <row r="776155" spans="2:3" x14ac:dyDescent="0.25">
      <c r="B776155" s="78"/>
      <c r="C776155" s="77"/>
    </row>
    <row r="776156" spans="2:3" x14ac:dyDescent="0.25">
      <c r="B776156" s="78"/>
      <c r="C776156" s="77"/>
    </row>
    <row r="776157" spans="2:3" x14ac:dyDescent="0.25">
      <c r="B776157" s="78"/>
      <c r="C776157" s="77"/>
    </row>
    <row r="776158" spans="2:3" x14ac:dyDescent="0.25">
      <c r="B776158" s="78"/>
      <c r="C776158" s="77"/>
    </row>
    <row r="776159" spans="2:3" x14ac:dyDescent="0.25">
      <c r="B776159" s="78"/>
      <c r="C776159" s="77"/>
    </row>
    <row r="776160" spans="2:3" x14ac:dyDescent="0.25">
      <c r="B776160" s="78"/>
      <c r="C776160" s="77"/>
    </row>
    <row r="776161" spans="2:3" x14ac:dyDescent="0.25">
      <c r="B776161" s="78"/>
      <c r="C776161" s="77"/>
    </row>
    <row r="776162" spans="2:3" x14ac:dyDescent="0.25">
      <c r="B776162" s="78"/>
      <c r="C776162" s="77"/>
    </row>
    <row r="776272" spans="2:3" x14ac:dyDescent="0.25">
      <c r="B776272" s="78"/>
      <c r="C776272" s="77"/>
    </row>
    <row r="776273" spans="2:3" x14ac:dyDescent="0.25">
      <c r="B776273" s="78"/>
      <c r="C776273" s="77"/>
    </row>
    <row r="776274" spans="2:3" x14ac:dyDescent="0.25">
      <c r="B776274" s="78"/>
      <c r="C776274" s="77"/>
    </row>
    <row r="776275" spans="2:3" x14ac:dyDescent="0.25">
      <c r="B776275" s="78"/>
      <c r="C776275" s="77"/>
    </row>
    <row r="776276" spans="2:3" x14ac:dyDescent="0.25">
      <c r="B776276" s="78"/>
      <c r="C776276" s="77"/>
    </row>
    <row r="776277" spans="2:3" x14ac:dyDescent="0.25">
      <c r="B776277" s="78"/>
      <c r="C776277" s="77"/>
    </row>
    <row r="776278" spans="2:3" x14ac:dyDescent="0.25">
      <c r="B776278" s="78"/>
      <c r="C776278" s="77"/>
    </row>
    <row r="776279" spans="2:3" x14ac:dyDescent="0.25">
      <c r="B776279" s="78"/>
      <c r="C776279" s="77"/>
    </row>
    <row r="776280" spans="2:3" x14ac:dyDescent="0.25">
      <c r="B776280" s="78"/>
      <c r="C776280" s="77"/>
    </row>
    <row r="776281" spans="2:3" x14ac:dyDescent="0.25">
      <c r="B776281" s="78"/>
      <c r="C776281" s="77"/>
    </row>
    <row r="776282" spans="2:3" x14ac:dyDescent="0.25">
      <c r="B776282" s="78"/>
      <c r="C776282" s="77"/>
    </row>
    <row r="776283" spans="2:3" x14ac:dyDescent="0.25">
      <c r="B776283" s="78"/>
      <c r="C776283" s="77"/>
    </row>
    <row r="776284" spans="2:3" x14ac:dyDescent="0.25">
      <c r="B776284" s="78"/>
      <c r="C776284" s="77"/>
    </row>
    <row r="776394" spans="2:3" x14ac:dyDescent="0.25">
      <c r="B776394" s="78"/>
      <c r="C776394" s="77"/>
    </row>
    <row r="776395" spans="2:3" x14ac:dyDescent="0.25">
      <c r="B776395" s="78"/>
      <c r="C776395" s="77"/>
    </row>
    <row r="776396" spans="2:3" x14ac:dyDescent="0.25">
      <c r="B776396" s="78"/>
      <c r="C776396" s="77"/>
    </row>
    <row r="776397" spans="2:3" x14ac:dyDescent="0.25">
      <c r="B776397" s="78"/>
      <c r="C776397" s="77"/>
    </row>
    <row r="776398" spans="2:3" x14ac:dyDescent="0.25">
      <c r="B776398" s="78"/>
      <c r="C776398" s="77"/>
    </row>
    <row r="776399" spans="2:3" x14ac:dyDescent="0.25">
      <c r="B776399" s="78"/>
      <c r="C776399" s="77"/>
    </row>
    <row r="776400" spans="2:3" x14ac:dyDescent="0.25">
      <c r="B776400" s="78"/>
      <c r="C776400" s="77"/>
    </row>
    <row r="776401" spans="2:3" x14ac:dyDescent="0.25">
      <c r="B776401" s="78"/>
      <c r="C776401" s="77"/>
    </row>
    <row r="776402" spans="2:3" x14ac:dyDescent="0.25">
      <c r="B776402" s="78"/>
      <c r="C776402" s="77"/>
    </row>
    <row r="776403" spans="2:3" x14ac:dyDescent="0.25">
      <c r="B776403" s="78"/>
      <c r="C776403" s="77"/>
    </row>
    <row r="776404" spans="2:3" x14ac:dyDescent="0.25">
      <c r="B776404" s="78"/>
      <c r="C776404" s="77"/>
    </row>
    <row r="776405" spans="2:3" x14ac:dyDescent="0.25">
      <c r="B776405" s="78"/>
      <c r="C776405" s="77"/>
    </row>
    <row r="776406" spans="2:3" x14ac:dyDescent="0.25">
      <c r="B776406" s="78"/>
      <c r="C776406" s="77"/>
    </row>
    <row r="776516" spans="2:3" x14ac:dyDescent="0.25">
      <c r="B776516" s="78"/>
      <c r="C776516" s="77"/>
    </row>
    <row r="776517" spans="2:3" x14ac:dyDescent="0.25">
      <c r="B776517" s="78"/>
      <c r="C776517" s="77"/>
    </row>
    <row r="776518" spans="2:3" x14ac:dyDescent="0.25">
      <c r="B776518" s="78"/>
      <c r="C776518" s="77"/>
    </row>
    <row r="776519" spans="2:3" x14ac:dyDescent="0.25">
      <c r="B776519" s="78"/>
      <c r="C776519" s="77"/>
    </row>
    <row r="776520" spans="2:3" x14ac:dyDescent="0.25">
      <c r="B776520" s="78"/>
      <c r="C776520" s="77"/>
    </row>
    <row r="776521" spans="2:3" x14ac:dyDescent="0.25">
      <c r="B776521" s="78"/>
      <c r="C776521" s="77"/>
    </row>
    <row r="776522" spans="2:3" x14ac:dyDescent="0.25">
      <c r="B776522" s="78"/>
      <c r="C776522" s="77"/>
    </row>
    <row r="776523" spans="2:3" x14ac:dyDescent="0.25">
      <c r="B776523" s="78"/>
      <c r="C776523" s="77"/>
    </row>
    <row r="776524" spans="2:3" x14ac:dyDescent="0.25">
      <c r="B776524" s="78"/>
      <c r="C776524" s="77"/>
    </row>
    <row r="776525" spans="2:3" x14ac:dyDescent="0.25">
      <c r="B776525" s="78"/>
      <c r="C776525" s="77"/>
    </row>
    <row r="776526" spans="2:3" x14ac:dyDescent="0.25">
      <c r="B776526" s="78"/>
      <c r="C776526" s="77"/>
    </row>
    <row r="776527" spans="2:3" x14ac:dyDescent="0.25">
      <c r="B776527" s="78"/>
      <c r="C776527" s="77"/>
    </row>
    <row r="776528" spans="2:3" x14ac:dyDescent="0.25">
      <c r="B776528" s="78"/>
      <c r="C776528" s="77"/>
    </row>
    <row r="776638" spans="2:3" x14ac:dyDescent="0.25">
      <c r="B776638" s="78"/>
      <c r="C776638" s="77"/>
    </row>
    <row r="776639" spans="2:3" x14ac:dyDescent="0.25">
      <c r="B776639" s="78"/>
      <c r="C776639" s="77"/>
    </row>
    <row r="776640" spans="2:3" x14ac:dyDescent="0.25">
      <c r="B776640" s="78"/>
      <c r="C776640" s="77"/>
    </row>
    <row r="776641" spans="2:3" x14ac:dyDescent="0.25">
      <c r="B776641" s="78"/>
      <c r="C776641" s="77"/>
    </row>
    <row r="776642" spans="2:3" x14ac:dyDescent="0.25">
      <c r="B776642" s="78"/>
      <c r="C776642" s="77"/>
    </row>
    <row r="776643" spans="2:3" x14ac:dyDescent="0.25">
      <c r="B776643" s="78"/>
      <c r="C776643" s="77"/>
    </row>
    <row r="776644" spans="2:3" x14ac:dyDescent="0.25">
      <c r="B776644" s="78"/>
      <c r="C776644" s="77"/>
    </row>
    <row r="776645" spans="2:3" x14ac:dyDescent="0.25">
      <c r="B776645" s="78"/>
      <c r="C776645" s="77"/>
    </row>
    <row r="776646" spans="2:3" x14ac:dyDescent="0.25">
      <c r="B776646" s="78"/>
      <c r="C776646" s="77"/>
    </row>
    <row r="776647" spans="2:3" x14ac:dyDescent="0.25">
      <c r="B776647" s="78"/>
      <c r="C776647" s="77"/>
    </row>
    <row r="776648" spans="2:3" x14ac:dyDescent="0.25">
      <c r="B776648" s="78"/>
      <c r="C776648" s="77"/>
    </row>
    <row r="776649" spans="2:3" x14ac:dyDescent="0.25">
      <c r="B776649" s="78"/>
      <c r="C776649" s="77"/>
    </row>
    <row r="776650" spans="2:3" x14ac:dyDescent="0.25">
      <c r="B776650" s="78"/>
      <c r="C776650" s="77"/>
    </row>
    <row r="776760" spans="2:3" x14ac:dyDescent="0.25">
      <c r="B776760" s="78"/>
      <c r="C776760" s="77"/>
    </row>
    <row r="776761" spans="2:3" x14ac:dyDescent="0.25">
      <c r="B776761" s="78"/>
      <c r="C776761" s="77"/>
    </row>
    <row r="776762" spans="2:3" x14ac:dyDescent="0.25">
      <c r="B776762" s="78"/>
      <c r="C776762" s="77"/>
    </row>
    <row r="776763" spans="2:3" x14ac:dyDescent="0.25">
      <c r="B776763" s="78"/>
      <c r="C776763" s="77"/>
    </row>
    <row r="776764" spans="2:3" x14ac:dyDescent="0.25">
      <c r="B776764" s="78"/>
      <c r="C776764" s="77"/>
    </row>
    <row r="776765" spans="2:3" x14ac:dyDescent="0.25">
      <c r="B776765" s="78"/>
      <c r="C776765" s="77"/>
    </row>
    <row r="776766" spans="2:3" x14ac:dyDescent="0.25">
      <c r="B776766" s="78"/>
      <c r="C776766" s="77"/>
    </row>
    <row r="776767" spans="2:3" x14ac:dyDescent="0.25">
      <c r="B776767" s="78"/>
      <c r="C776767" s="77"/>
    </row>
    <row r="776768" spans="2:3" x14ac:dyDescent="0.25">
      <c r="B776768" s="78"/>
      <c r="C776768" s="77"/>
    </row>
    <row r="776769" spans="2:3" x14ac:dyDescent="0.25">
      <c r="B776769" s="78"/>
      <c r="C776769" s="77"/>
    </row>
    <row r="776770" spans="2:3" x14ac:dyDescent="0.25">
      <c r="B776770" s="78"/>
      <c r="C776770" s="77"/>
    </row>
    <row r="776771" spans="2:3" x14ac:dyDescent="0.25">
      <c r="B776771" s="78"/>
      <c r="C776771" s="77"/>
    </row>
    <row r="776772" spans="2:3" x14ac:dyDescent="0.25">
      <c r="B776772" s="78"/>
      <c r="C776772" s="77"/>
    </row>
    <row r="776882" spans="2:3" x14ac:dyDescent="0.25">
      <c r="B776882" s="78"/>
      <c r="C776882" s="77"/>
    </row>
    <row r="776883" spans="2:3" x14ac:dyDescent="0.25">
      <c r="B776883" s="78"/>
      <c r="C776883" s="77"/>
    </row>
    <row r="776884" spans="2:3" x14ac:dyDescent="0.25">
      <c r="B776884" s="78"/>
      <c r="C776884" s="77"/>
    </row>
    <row r="776885" spans="2:3" x14ac:dyDescent="0.25">
      <c r="B776885" s="78"/>
      <c r="C776885" s="77"/>
    </row>
    <row r="776886" spans="2:3" x14ac:dyDescent="0.25">
      <c r="B776886" s="78"/>
      <c r="C776886" s="77"/>
    </row>
    <row r="776887" spans="2:3" x14ac:dyDescent="0.25">
      <c r="B776887" s="78"/>
      <c r="C776887" s="77"/>
    </row>
    <row r="776888" spans="2:3" x14ac:dyDescent="0.25">
      <c r="B776888" s="78"/>
      <c r="C776888" s="77"/>
    </row>
    <row r="776889" spans="2:3" x14ac:dyDescent="0.25">
      <c r="B776889" s="78"/>
      <c r="C776889" s="77"/>
    </row>
    <row r="776890" spans="2:3" x14ac:dyDescent="0.25">
      <c r="B776890" s="78"/>
      <c r="C776890" s="77"/>
    </row>
    <row r="776891" spans="2:3" x14ac:dyDescent="0.25">
      <c r="B776891" s="78"/>
      <c r="C776891" s="77"/>
    </row>
    <row r="776892" spans="2:3" x14ac:dyDescent="0.25">
      <c r="B776892" s="78"/>
      <c r="C776892" s="77"/>
    </row>
    <row r="776893" spans="2:3" x14ac:dyDescent="0.25">
      <c r="B776893" s="78"/>
      <c r="C776893" s="77"/>
    </row>
    <row r="776894" spans="2:3" x14ac:dyDescent="0.25">
      <c r="B776894" s="78"/>
      <c r="C776894" s="77"/>
    </row>
    <row r="777004" spans="2:3" x14ac:dyDescent="0.25">
      <c r="B777004" s="78"/>
      <c r="C777004" s="77"/>
    </row>
    <row r="777005" spans="2:3" x14ac:dyDescent="0.25">
      <c r="B777005" s="78"/>
      <c r="C777005" s="77"/>
    </row>
    <row r="777006" spans="2:3" x14ac:dyDescent="0.25">
      <c r="B777006" s="78"/>
      <c r="C777006" s="77"/>
    </row>
    <row r="777007" spans="2:3" x14ac:dyDescent="0.25">
      <c r="B777007" s="78"/>
      <c r="C777007" s="77"/>
    </row>
    <row r="777008" spans="2:3" x14ac:dyDescent="0.25">
      <c r="B777008" s="78"/>
      <c r="C777008" s="77"/>
    </row>
    <row r="777009" spans="2:3" x14ac:dyDescent="0.25">
      <c r="B777009" s="78"/>
      <c r="C777009" s="77"/>
    </row>
    <row r="777010" spans="2:3" x14ac:dyDescent="0.25">
      <c r="B777010" s="78"/>
      <c r="C777010" s="77"/>
    </row>
    <row r="777011" spans="2:3" x14ac:dyDescent="0.25">
      <c r="B777011" s="78"/>
      <c r="C777011" s="77"/>
    </row>
    <row r="777012" spans="2:3" x14ac:dyDescent="0.25">
      <c r="B777012" s="78"/>
      <c r="C777012" s="77"/>
    </row>
    <row r="777013" spans="2:3" x14ac:dyDescent="0.25">
      <c r="B777013" s="78"/>
      <c r="C777013" s="77"/>
    </row>
    <row r="777014" spans="2:3" x14ac:dyDescent="0.25">
      <c r="B777014" s="78"/>
      <c r="C777014" s="77"/>
    </row>
    <row r="777015" spans="2:3" x14ac:dyDescent="0.25">
      <c r="B777015" s="78"/>
      <c r="C777015" s="77"/>
    </row>
    <row r="777016" spans="2:3" x14ac:dyDescent="0.25">
      <c r="B777016" s="78"/>
      <c r="C777016" s="77"/>
    </row>
    <row r="777126" spans="2:3" x14ac:dyDescent="0.25">
      <c r="B777126" s="78"/>
      <c r="C777126" s="77"/>
    </row>
    <row r="777127" spans="2:3" x14ac:dyDescent="0.25">
      <c r="B777127" s="78"/>
      <c r="C777127" s="77"/>
    </row>
    <row r="777128" spans="2:3" x14ac:dyDescent="0.25">
      <c r="B777128" s="78"/>
      <c r="C777128" s="77"/>
    </row>
    <row r="777129" spans="2:3" x14ac:dyDescent="0.25">
      <c r="B777129" s="78"/>
      <c r="C777129" s="77"/>
    </row>
    <row r="777130" spans="2:3" x14ac:dyDescent="0.25">
      <c r="B777130" s="78"/>
      <c r="C777130" s="77"/>
    </row>
    <row r="777131" spans="2:3" x14ac:dyDescent="0.25">
      <c r="B777131" s="78"/>
      <c r="C777131" s="77"/>
    </row>
    <row r="777132" spans="2:3" x14ac:dyDescent="0.25">
      <c r="B777132" s="78"/>
      <c r="C777132" s="77"/>
    </row>
    <row r="777133" spans="2:3" x14ac:dyDescent="0.25">
      <c r="B777133" s="78"/>
      <c r="C777133" s="77"/>
    </row>
    <row r="777134" spans="2:3" x14ac:dyDescent="0.25">
      <c r="B777134" s="78"/>
      <c r="C777134" s="77"/>
    </row>
    <row r="777135" spans="2:3" x14ac:dyDescent="0.25">
      <c r="B777135" s="78"/>
      <c r="C777135" s="77"/>
    </row>
    <row r="777136" spans="2:3" x14ac:dyDescent="0.25">
      <c r="B777136" s="78"/>
      <c r="C777136" s="77"/>
    </row>
    <row r="777137" spans="2:3" x14ac:dyDescent="0.25">
      <c r="B777137" s="78"/>
      <c r="C777137" s="77"/>
    </row>
    <row r="777138" spans="2:3" x14ac:dyDescent="0.25">
      <c r="B777138" s="78"/>
      <c r="C777138" s="77"/>
    </row>
    <row r="777248" spans="2:3" x14ac:dyDescent="0.25">
      <c r="B777248" s="78"/>
      <c r="C777248" s="77"/>
    </row>
    <row r="777249" spans="2:3" x14ac:dyDescent="0.25">
      <c r="B777249" s="78"/>
      <c r="C777249" s="77"/>
    </row>
    <row r="777250" spans="2:3" x14ac:dyDescent="0.25">
      <c r="B777250" s="78"/>
      <c r="C777250" s="77"/>
    </row>
    <row r="777251" spans="2:3" x14ac:dyDescent="0.25">
      <c r="B777251" s="78"/>
      <c r="C777251" s="77"/>
    </row>
    <row r="777252" spans="2:3" x14ac:dyDescent="0.25">
      <c r="B777252" s="78"/>
      <c r="C777252" s="77"/>
    </row>
    <row r="777253" spans="2:3" x14ac:dyDescent="0.25">
      <c r="B777253" s="78"/>
      <c r="C777253" s="77"/>
    </row>
    <row r="777254" spans="2:3" x14ac:dyDescent="0.25">
      <c r="B777254" s="78"/>
      <c r="C777254" s="77"/>
    </row>
    <row r="777255" spans="2:3" x14ac:dyDescent="0.25">
      <c r="B777255" s="78"/>
      <c r="C777255" s="77"/>
    </row>
    <row r="777256" spans="2:3" x14ac:dyDescent="0.25">
      <c r="B777256" s="78"/>
      <c r="C777256" s="77"/>
    </row>
    <row r="777257" spans="2:3" x14ac:dyDescent="0.25">
      <c r="B777257" s="78"/>
      <c r="C777257" s="77"/>
    </row>
    <row r="777258" spans="2:3" x14ac:dyDescent="0.25">
      <c r="B777258" s="78"/>
      <c r="C777258" s="77"/>
    </row>
    <row r="777259" spans="2:3" x14ac:dyDescent="0.25">
      <c r="B777259" s="78"/>
      <c r="C777259" s="77"/>
    </row>
    <row r="777260" spans="2:3" x14ac:dyDescent="0.25">
      <c r="B777260" s="78"/>
      <c r="C777260" s="77"/>
    </row>
    <row r="777370" spans="2:3" x14ac:dyDescent="0.25">
      <c r="B777370" s="78"/>
      <c r="C777370" s="77"/>
    </row>
    <row r="777371" spans="2:3" x14ac:dyDescent="0.25">
      <c r="B777371" s="78"/>
      <c r="C777371" s="77"/>
    </row>
    <row r="777372" spans="2:3" x14ac:dyDescent="0.25">
      <c r="B777372" s="78"/>
      <c r="C777372" s="77"/>
    </row>
    <row r="777373" spans="2:3" x14ac:dyDescent="0.25">
      <c r="B777373" s="78"/>
      <c r="C777373" s="77"/>
    </row>
    <row r="777374" spans="2:3" x14ac:dyDescent="0.25">
      <c r="B777374" s="78"/>
      <c r="C777374" s="77"/>
    </row>
    <row r="777375" spans="2:3" x14ac:dyDescent="0.25">
      <c r="B777375" s="78"/>
      <c r="C777375" s="77"/>
    </row>
    <row r="777376" spans="2:3" x14ac:dyDescent="0.25">
      <c r="B777376" s="78"/>
      <c r="C777376" s="77"/>
    </row>
    <row r="777377" spans="2:3" x14ac:dyDescent="0.25">
      <c r="B777377" s="78"/>
      <c r="C777377" s="77"/>
    </row>
    <row r="777378" spans="2:3" x14ac:dyDescent="0.25">
      <c r="B777378" s="78"/>
      <c r="C777378" s="77"/>
    </row>
    <row r="777379" spans="2:3" x14ac:dyDescent="0.25">
      <c r="B777379" s="78"/>
      <c r="C777379" s="77"/>
    </row>
    <row r="777380" spans="2:3" x14ac:dyDescent="0.25">
      <c r="B777380" s="78"/>
      <c r="C777380" s="77"/>
    </row>
    <row r="777381" spans="2:3" x14ac:dyDescent="0.25">
      <c r="B777381" s="78"/>
      <c r="C777381" s="77"/>
    </row>
    <row r="777382" spans="2:3" x14ac:dyDescent="0.25">
      <c r="B777382" s="78"/>
      <c r="C777382" s="77"/>
    </row>
    <row r="777492" spans="2:3" x14ac:dyDescent="0.25">
      <c r="B777492" s="78"/>
      <c r="C777492" s="77"/>
    </row>
    <row r="777493" spans="2:3" x14ac:dyDescent="0.25">
      <c r="B777493" s="78"/>
      <c r="C777493" s="77"/>
    </row>
    <row r="777494" spans="2:3" x14ac:dyDescent="0.25">
      <c r="B777494" s="78"/>
      <c r="C777494" s="77"/>
    </row>
    <row r="777495" spans="2:3" x14ac:dyDescent="0.25">
      <c r="B777495" s="78"/>
      <c r="C777495" s="77"/>
    </row>
    <row r="777496" spans="2:3" x14ac:dyDescent="0.25">
      <c r="B777496" s="78"/>
      <c r="C777496" s="77"/>
    </row>
    <row r="777497" spans="2:3" x14ac:dyDescent="0.25">
      <c r="B777497" s="78"/>
      <c r="C777497" s="77"/>
    </row>
    <row r="777498" spans="2:3" x14ac:dyDescent="0.25">
      <c r="B777498" s="78"/>
      <c r="C777498" s="77"/>
    </row>
    <row r="777499" spans="2:3" x14ac:dyDescent="0.25">
      <c r="B777499" s="78"/>
      <c r="C777499" s="77"/>
    </row>
    <row r="777500" spans="2:3" x14ac:dyDescent="0.25">
      <c r="B777500" s="78"/>
      <c r="C777500" s="77"/>
    </row>
    <row r="777501" spans="2:3" x14ac:dyDescent="0.25">
      <c r="B777501" s="78"/>
      <c r="C777501" s="77"/>
    </row>
    <row r="777502" spans="2:3" x14ac:dyDescent="0.25">
      <c r="B777502" s="78"/>
      <c r="C777502" s="77"/>
    </row>
    <row r="777503" spans="2:3" x14ac:dyDescent="0.25">
      <c r="B777503" s="78"/>
      <c r="C777503" s="77"/>
    </row>
    <row r="777504" spans="2:3" x14ac:dyDescent="0.25">
      <c r="B777504" s="78"/>
      <c r="C777504" s="77"/>
    </row>
    <row r="777614" spans="2:3" x14ac:dyDescent="0.25">
      <c r="B777614" s="78"/>
      <c r="C777614" s="77"/>
    </row>
    <row r="777615" spans="2:3" x14ac:dyDescent="0.25">
      <c r="B777615" s="78"/>
      <c r="C777615" s="77"/>
    </row>
    <row r="777616" spans="2:3" x14ac:dyDescent="0.25">
      <c r="B777616" s="78"/>
      <c r="C777616" s="77"/>
    </row>
    <row r="777617" spans="2:3" x14ac:dyDescent="0.25">
      <c r="B777617" s="78"/>
      <c r="C777617" s="77"/>
    </row>
    <row r="777618" spans="2:3" x14ac:dyDescent="0.25">
      <c r="B777618" s="78"/>
      <c r="C777618" s="77"/>
    </row>
    <row r="777619" spans="2:3" x14ac:dyDescent="0.25">
      <c r="B777619" s="78"/>
      <c r="C777619" s="77"/>
    </row>
    <row r="777620" spans="2:3" x14ac:dyDescent="0.25">
      <c r="B777620" s="78"/>
      <c r="C777620" s="77"/>
    </row>
    <row r="777621" spans="2:3" x14ac:dyDescent="0.25">
      <c r="B777621" s="78"/>
      <c r="C777621" s="77"/>
    </row>
    <row r="777622" spans="2:3" x14ac:dyDescent="0.25">
      <c r="B777622" s="78"/>
      <c r="C777622" s="77"/>
    </row>
    <row r="777623" spans="2:3" x14ac:dyDescent="0.25">
      <c r="B777623" s="78"/>
      <c r="C777623" s="77"/>
    </row>
    <row r="777624" spans="2:3" x14ac:dyDescent="0.25">
      <c r="B777624" s="78"/>
      <c r="C777624" s="77"/>
    </row>
    <row r="777625" spans="2:3" x14ac:dyDescent="0.25">
      <c r="B777625" s="78"/>
      <c r="C777625" s="77"/>
    </row>
    <row r="777626" spans="2:3" x14ac:dyDescent="0.25">
      <c r="B777626" s="78"/>
      <c r="C777626" s="77"/>
    </row>
    <row r="777736" spans="2:3" x14ac:dyDescent="0.25">
      <c r="B777736" s="78"/>
      <c r="C777736" s="77"/>
    </row>
    <row r="777737" spans="2:3" x14ac:dyDescent="0.25">
      <c r="B777737" s="78"/>
      <c r="C777737" s="77"/>
    </row>
    <row r="777738" spans="2:3" x14ac:dyDescent="0.25">
      <c r="B777738" s="78"/>
      <c r="C777738" s="77"/>
    </row>
    <row r="777739" spans="2:3" x14ac:dyDescent="0.25">
      <c r="B777739" s="78"/>
      <c r="C777739" s="77"/>
    </row>
    <row r="777740" spans="2:3" x14ac:dyDescent="0.25">
      <c r="B777740" s="78"/>
      <c r="C777740" s="77"/>
    </row>
    <row r="777741" spans="2:3" x14ac:dyDescent="0.25">
      <c r="B777741" s="78"/>
      <c r="C777741" s="77"/>
    </row>
    <row r="777742" spans="2:3" x14ac:dyDescent="0.25">
      <c r="B777742" s="78"/>
      <c r="C777742" s="77"/>
    </row>
    <row r="777743" spans="2:3" x14ac:dyDescent="0.25">
      <c r="B777743" s="78"/>
      <c r="C777743" s="77"/>
    </row>
    <row r="777744" spans="2:3" x14ac:dyDescent="0.25">
      <c r="B777744" s="78"/>
      <c r="C777744" s="77"/>
    </row>
    <row r="777745" spans="2:3" x14ac:dyDescent="0.25">
      <c r="B777745" s="78"/>
      <c r="C777745" s="77"/>
    </row>
    <row r="777746" spans="2:3" x14ac:dyDescent="0.25">
      <c r="B777746" s="78"/>
      <c r="C777746" s="77"/>
    </row>
    <row r="777747" spans="2:3" x14ac:dyDescent="0.25">
      <c r="B777747" s="78"/>
      <c r="C777747" s="77"/>
    </row>
    <row r="777748" spans="2:3" x14ac:dyDescent="0.25">
      <c r="B777748" s="78"/>
      <c r="C777748" s="77"/>
    </row>
    <row r="777858" spans="2:3" x14ac:dyDescent="0.25">
      <c r="B777858" s="78"/>
      <c r="C777858" s="77"/>
    </row>
    <row r="777859" spans="2:3" x14ac:dyDescent="0.25">
      <c r="B777859" s="78"/>
      <c r="C777859" s="77"/>
    </row>
    <row r="777860" spans="2:3" x14ac:dyDescent="0.25">
      <c r="B777860" s="78"/>
      <c r="C777860" s="77"/>
    </row>
    <row r="777861" spans="2:3" x14ac:dyDescent="0.25">
      <c r="B777861" s="78"/>
      <c r="C777861" s="77"/>
    </row>
    <row r="777862" spans="2:3" x14ac:dyDescent="0.25">
      <c r="B777862" s="78"/>
      <c r="C777862" s="77"/>
    </row>
    <row r="777863" spans="2:3" x14ac:dyDescent="0.25">
      <c r="B777863" s="78"/>
      <c r="C777863" s="77"/>
    </row>
    <row r="777864" spans="2:3" x14ac:dyDescent="0.25">
      <c r="B777864" s="78"/>
      <c r="C777864" s="77"/>
    </row>
    <row r="777865" spans="2:3" x14ac:dyDescent="0.25">
      <c r="B777865" s="78"/>
      <c r="C777865" s="77"/>
    </row>
    <row r="777866" spans="2:3" x14ac:dyDescent="0.25">
      <c r="B777866" s="78"/>
      <c r="C777866" s="77"/>
    </row>
    <row r="777867" spans="2:3" x14ac:dyDescent="0.25">
      <c r="B777867" s="78"/>
      <c r="C777867" s="77"/>
    </row>
    <row r="777868" spans="2:3" x14ac:dyDescent="0.25">
      <c r="B777868" s="78"/>
      <c r="C777868" s="77"/>
    </row>
    <row r="777869" spans="2:3" x14ac:dyDescent="0.25">
      <c r="B777869" s="78"/>
      <c r="C777869" s="77"/>
    </row>
    <row r="777870" spans="2:3" x14ac:dyDescent="0.25">
      <c r="B777870" s="78"/>
      <c r="C777870" s="77"/>
    </row>
    <row r="777980" spans="2:3" x14ac:dyDescent="0.25">
      <c r="B777980" s="78"/>
      <c r="C777980" s="77"/>
    </row>
    <row r="777981" spans="2:3" x14ac:dyDescent="0.25">
      <c r="B777981" s="78"/>
      <c r="C777981" s="77"/>
    </row>
    <row r="777982" spans="2:3" x14ac:dyDescent="0.25">
      <c r="B777982" s="78"/>
      <c r="C777982" s="77"/>
    </row>
    <row r="777983" spans="2:3" x14ac:dyDescent="0.25">
      <c r="B777983" s="78"/>
      <c r="C777983" s="77"/>
    </row>
    <row r="777984" spans="2:3" x14ac:dyDescent="0.25">
      <c r="B777984" s="78"/>
      <c r="C777984" s="77"/>
    </row>
    <row r="777985" spans="2:3" x14ac:dyDescent="0.25">
      <c r="B777985" s="78"/>
      <c r="C777985" s="77"/>
    </row>
    <row r="777986" spans="2:3" x14ac:dyDescent="0.25">
      <c r="B777986" s="78"/>
      <c r="C777986" s="77"/>
    </row>
    <row r="777987" spans="2:3" x14ac:dyDescent="0.25">
      <c r="B777987" s="78"/>
      <c r="C777987" s="77"/>
    </row>
    <row r="777988" spans="2:3" x14ac:dyDescent="0.25">
      <c r="B777988" s="78"/>
      <c r="C777988" s="77"/>
    </row>
    <row r="777989" spans="2:3" x14ac:dyDescent="0.25">
      <c r="B777989" s="78"/>
      <c r="C777989" s="77"/>
    </row>
    <row r="777990" spans="2:3" x14ac:dyDescent="0.25">
      <c r="B777990" s="78"/>
      <c r="C777990" s="77"/>
    </row>
    <row r="777991" spans="2:3" x14ac:dyDescent="0.25">
      <c r="B777991" s="78"/>
      <c r="C777991" s="77"/>
    </row>
    <row r="777992" spans="2:3" x14ac:dyDescent="0.25">
      <c r="B777992" s="78"/>
      <c r="C777992" s="77"/>
    </row>
    <row r="778102" spans="2:3" x14ac:dyDescent="0.25">
      <c r="B778102" s="78"/>
      <c r="C778102" s="77"/>
    </row>
    <row r="778103" spans="2:3" x14ac:dyDescent="0.25">
      <c r="B778103" s="78"/>
      <c r="C778103" s="77"/>
    </row>
    <row r="778104" spans="2:3" x14ac:dyDescent="0.25">
      <c r="B778104" s="78"/>
      <c r="C778104" s="77"/>
    </row>
    <row r="778105" spans="2:3" x14ac:dyDescent="0.25">
      <c r="B778105" s="78"/>
      <c r="C778105" s="77"/>
    </row>
    <row r="778106" spans="2:3" x14ac:dyDescent="0.25">
      <c r="B778106" s="78"/>
      <c r="C778106" s="77"/>
    </row>
    <row r="778107" spans="2:3" x14ac:dyDescent="0.25">
      <c r="B778107" s="78"/>
      <c r="C778107" s="77"/>
    </row>
    <row r="778108" spans="2:3" x14ac:dyDescent="0.25">
      <c r="B778108" s="78"/>
      <c r="C778108" s="77"/>
    </row>
    <row r="778109" spans="2:3" x14ac:dyDescent="0.25">
      <c r="B778109" s="78"/>
      <c r="C778109" s="77"/>
    </row>
    <row r="778110" spans="2:3" x14ac:dyDescent="0.25">
      <c r="B778110" s="78"/>
      <c r="C778110" s="77"/>
    </row>
    <row r="778111" spans="2:3" x14ac:dyDescent="0.25">
      <c r="B778111" s="78"/>
      <c r="C778111" s="77"/>
    </row>
    <row r="778112" spans="2:3" x14ac:dyDescent="0.25">
      <c r="B778112" s="78"/>
      <c r="C778112" s="77"/>
    </row>
    <row r="778113" spans="2:3" x14ac:dyDescent="0.25">
      <c r="B778113" s="78"/>
      <c r="C778113" s="77"/>
    </row>
    <row r="778114" spans="2:3" x14ac:dyDescent="0.25">
      <c r="B778114" s="78"/>
      <c r="C778114" s="77"/>
    </row>
    <row r="778224" spans="2:3" x14ac:dyDescent="0.25">
      <c r="B778224" s="78"/>
      <c r="C778224" s="77"/>
    </row>
    <row r="778225" spans="2:3" x14ac:dyDescent="0.25">
      <c r="B778225" s="78"/>
      <c r="C778225" s="77"/>
    </row>
    <row r="778226" spans="2:3" x14ac:dyDescent="0.25">
      <c r="B778226" s="78"/>
      <c r="C778226" s="77"/>
    </row>
    <row r="778227" spans="2:3" x14ac:dyDescent="0.25">
      <c r="B778227" s="78"/>
      <c r="C778227" s="77"/>
    </row>
    <row r="778228" spans="2:3" x14ac:dyDescent="0.25">
      <c r="B778228" s="78"/>
      <c r="C778228" s="77"/>
    </row>
    <row r="778229" spans="2:3" x14ac:dyDescent="0.25">
      <c r="B778229" s="78"/>
      <c r="C778229" s="77"/>
    </row>
    <row r="778230" spans="2:3" x14ac:dyDescent="0.25">
      <c r="B778230" s="78"/>
      <c r="C778230" s="77"/>
    </row>
    <row r="778231" spans="2:3" x14ac:dyDescent="0.25">
      <c r="B778231" s="78"/>
      <c r="C778231" s="77"/>
    </row>
    <row r="778232" spans="2:3" x14ac:dyDescent="0.25">
      <c r="B778232" s="78"/>
      <c r="C778232" s="77"/>
    </row>
    <row r="778233" spans="2:3" x14ac:dyDescent="0.25">
      <c r="B778233" s="78"/>
      <c r="C778233" s="77"/>
    </row>
    <row r="778234" spans="2:3" x14ac:dyDescent="0.25">
      <c r="B778234" s="78"/>
      <c r="C778234" s="77"/>
    </row>
    <row r="778235" spans="2:3" x14ac:dyDescent="0.25">
      <c r="B778235" s="78"/>
      <c r="C778235" s="77"/>
    </row>
    <row r="778236" spans="2:3" x14ac:dyDescent="0.25">
      <c r="B778236" s="78"/>
      <c r="C778236" s="77"/>
    </row>
    <row r="778346" spans="2:3" x14ac:dyDescent="0.25">
      <c r="B778346" s="78"/>
      <c r="C778346" s="77"/>
    </row>
    <row r="778347" spans="2:3" x14ac:dyDescent="0.25">
      <c r="B778347" s="78"/>
      <c r="C778347" s="77"/>
    </row>
    <row r="778348" spans="2:3" x14ac:dyDescent="0.25">
      <c r="B778348" s="78"/>
      <c r="C778348" s="77"/>
    </row>
    <row r="778349" spans="2:3" x14ac:dyDescent="0.25">
      <c r="B778349" s="78"/>
      <c r="C778349" s="77"/>
    </row>
    <row r="778350" spans="2:3" x14ac:dyDescent="0.25">
      <c r="B778350" s="78"/>
      <c r="C778350" s="77"/>
    </row>
    <row r="778351" spans="2:3" x14ac:dyDescent="0.25">
      <c r="B778351" s="78"/>
      <c r="C778351" s="77"/>
    </row>
    <row r="778352" spans="2:3" x14ac:dyDescent="0.25">
      <c r="B778352" s="78"/>
      <c r="C778352" s="77"/>
    </row>
    <row r="778353" spans="2:3" x14ac:dyDescent="0.25">
      <c r="B778353" s="78"/>
      <c r="C778353" s="77"/>
    </row>
    <row r="778354" spans="2:3" x14ac:dyDescent="0.25">
      <c r="B778354" s="78"/>
      <c r="C778354" s="77"/>
    </row>
    <row r="778355" spans="2:3" x14ac:dyDescent="0.25">
      <c r="B778355" s="78"/>
      <c r="C778355" s="77"/>
    </row>
    <row r="778356" spans="2:3" x14ac:dyDescent="0.25">
      <c r="B778356" s="78"/>
      <c r="C778356" s="77"/>
    </row>
    <row r="778357" spans="2:3" x14ac:dyDescent="0.25">
      <c r="B778357" s="78"/>
      <c r="C778357" s="77"/>
    </row>
    <row r="778358" spans="2:3" x14ac:dyDescent="0.25">
      <c r="B778358" s="78"/>
      <c r="C778358" s="77"/>
    </row>
    <row r="778468" spans="2:3" x14ac:dyDescent="0.25">
      <c r="B778468" s="78"/>
      <c r="C778468" s="77"/>
    </row>
    <row r="778469" spans="2:3" x14ac:dyDescent="0.25">
      <c r="B778469" s="78"/>
      <c r="C778469" s="77"/>
    </row>
    <row r="778470" spans="2:3" x14ac:dyDescent="0.25">
      <c r="B778470" s="78"/>
      <c r="C778470" s="77"/>
    </row>
    <row r="778471" spans="2:3" x14ac:dyDescent="0.25">
      <c r="B778471" s="78"/>
      <c r="C778471" s="77"/>
    </row>
    <row r="778472" spans="2:3" x14ac:dyDescent="0.25">
      <c r="B778472" s="78"/>
      <c r="C778472" s="77"/>
    </row>
    <row r="778473" spans="2:3" x14ac:dyDescent="0.25">
      <c r="B778473" s="78"/>
      <c r="C778473" s="77"/>
    </row>
    <row r="778474" spans="2:3" x14ac:dyDescent="0.25">
      <c r="B778474" s="78"/>
      <c r="C778474" s="77"/>
    </row>
    <row r="778475" spans="2:3" x14ac:dyDescent="0.25">
      <c r="B778475" s="78"/>
      <c r="C778475" s="77"/>
    </row>
    <row r="778476" spans="2:3" x14ac:dyDescent="0.25">
      <c r="B778476" s="78"/>
      <c r="C778476" s="77"/>
    </row>
    <row r="778477" spans="2:3" x14ac:dyDescent="0.25">
      <c r="B778477" s="78"/>
      <c r="C778477" s="77"/>
    </row>
    <row r="778478" spans="2:3" x14ac:dyDescent="0.25">
      <c r="B778478" s="78"/>
      <c r="C778478" s="77"/>
    </row>
    <row r="778479" spans="2:3" x14ac:dyDescent="0.25">
      <c r="B778479" s="78"/>
      <c r="C778479" s="77"/>
    </row>
    <row r="778480" spans="2:3" x14ac:dyDescent="0.25">
      <c r="B778480" s="78"/>
      <c r="C778480" s="77"/>
    </row>
    <row r="778590" spans="2:3" x14ac:dyDescent="0.25">
      <c r="B778590" s="78"/>
      <c r="C778590" s="77"/>
    </row>
    <row r="778591" spans="2:3" x14ac:dyDescent="0.25">
      <c r="B778591" s="78"/>
      <c r="C778591" s="77"/>
    </row>
    <row r="778592" spans="2:3" x14ac:dyDescent="0.25">
      <c r="B778592" s="78"/>
      <c r="C778592" s="77"/>
    </row>
    <row r="778593" spans="2:3" x14ac:dyDescent="0.25">
      <c r="B778593" s="78"/>
      <c r="C778593" s="77"/>
    </row>
    <row r="778594" spans="2:3" x14ac:dyDescent="0.25">
      <c r="B778594" s="78"/>
      <c r="C778594" s="77"/>
    </row>
    <row r="778595" spans="2:3" x14ac:dyDescent="0.25">
      <c r="B778595" s="78"/>
      <c r="C778595" s="77"/>
    </row>
    <row r="778596" spans="2:3" x14ac:dyDescent="0.25">
      <c r="B778596" s="78"/>
      <c r="C778596" s="77"/>
    </row>
    <row r="778597" spans="2:3" x14ac:dyDescent="0.25">
      <c r="B778597" s="78"/>
      <c r="C778597" s="77"/>
    </row>
    <row r="778598" spans="2:3" x14ac:dyDescent="0.25">
      <c r="B778598" s="78"/>
      <c r="C778598" s="77"/>
    </row>
    <row r="778599" spans="2:3" x14ac:dyDescent="0.25">
      <c r="B778599" s="78"/>
      <c r="C778599" s="77"/>
    </row>
    <row r="778600" spans="2:3" x14ac:dyDescent="0.25">
      <c r="B778600" s="78"/>
      <c r="C778600" s="77"/>
    </row>
    <row r="778601" spans="2:3" x14ac:dyDescent="0.25">
      <c r="B778601" s="78"/>
      <c r="C778601" s="77"/>
    </row>
    <row r="778602" spans="2:3" x14ac:dyDescent="0.25">
      <c r="B778602" s="78"/>
      <c r="C778602" s="77"/>
    </row>
    <row r="778712" spans="2:3" x14ac:dyDescent="0.25">
      <c r="B778712" s="78"/>
      <c r="C778712" s="77"/>
    </row>
    <row r="778713" spans="2:3" x14ac:dyDescent="0.25">
      <c r="B778713" s="78"/>
      <c r="C778713" s="77"/>
    </row>
    <row r="778714" spans="2:3" x14ac:dyDescent="0.25">
      <c r="B778714" s="78"/>
      <c r="C778714" s="77"/>
    </row>
    <row r="778715" spans="2:3" x14ac:dyDescent="0.25">
      <c r="B778715" s="78"/>
      <c r="C778715" s="77"/>
    </row>
    <row r="778716" spans="2:3" x14ac:dyDescent="0.25">
      <c r="B778716" s="78"/>
      <c r="C778716" s="77"/>
    </row>
    <row r="778717" spans="2:3" x14ac:dyDescent="0.25">
      <c r="B778717" s="78"/>
      <c r="C778717" s="77"/>
    </row>
    <row r="778718" spans="2:3" x14ac:dyDescent="0.25">
      <c r="B778718" s="78"/>
      <c r="C778718" s="77"/>
    </row>
    <row r="778719" spans="2:3" x14ac:dyDescent="0.25">
      <c r="B778719" s="78"/>
      <c r="C778719" s="77"/>
    </row>
    <row r="778720" spans="2:3" x14ac:dyDescent="0.25">
      <c r="B778720" s="78"/>
      <c r="C778720" s="77"/>
    </row>
    <row r="778721" spans="2:3" x14ac:dyDescent="0.25">
      <c r="B778721" s="78"/>
      <c r="C778721" s="77"/>
    </row>
    <row r="778722" spans="2:3" x14ac:dyDescent="0.25">
      <c r="B778722" s="78"/>
      <c r="C778722" s="77"/>
    </row>
    <row r="778723" spans="2:3" x14ac:dyDescent="0.25">
      <c r="B778723" s="78"/>
      <c r="C778723" s="77"/>
    </row>
    <row r="778724" spans="2:3" x14ac:dyDescent="0.25">
      <c r="B778724" s="78"/>
      <c r="C778724" s="77"/>
    </row>
    <row r="778834" spans="2:3" x14ac:dyDescent="0.25">
      <c r="B778834" s="78"/>
      <c r="C778834" s="77"/>
    </row>
    <row r="778835" spans="2:3" x14ac:dyDescent="0.25">
      <c r="B778835" s="78"/>
      <c r="C778835" s="77"/>
    </row>
    <row r="778836" spans="2:3" x14ac:dyDescent="0.25">
      <c r="B778836" s="78"/>
      <c r="C778836" s="77"/>
    </row>
    <row r="778837" spans="2:3" x14ac:dyDescent="0.25">
      <c r="B778837" s="78"/>
      <c r="C778837" s="77"/>
    </row>
    <row r="778838" spans="2:3" x14ac:dyDescent="0.25">
      <c r="B778838" s="78"/>
      <c r="C778838" s="77"/>
    </row>
    <row r="778839" spans="2:3" x14ac:dyDescent="0.25">
      <c r="B778839" s="78"/>
      <c r="C778839" s="77"/>
    </row>
    <row r="778840" spans="2:3" x14ac:dyDescent="0.25">
      <c r="B778840" s="78"/>
      <c r="C778840" s="77"/>
    </row>
    <row r="778841" spans="2:3" x14ac:dyDescent="0.25">
      <c r="B778841" s="78"/>
      <c r="C778841" s="77"/>
    </row>
    <row r="778842" spans="2:3" x14ac:dyDescent="0.25">
      <c r="B778842" s="78"/>
      <c r="C778842" s="77"/>
    </row>
    <row r="778843" spans="2:3" x14ac:dyDescent="0.25">
      <c r="B778843" s="78"/>
      <c r="C778843" s="77"/>
    </row>
    <row r="778844" spans="2:3" x14ac:dyDescent="0.25">
      <c r="B778844" s="78"/>
      <c r="C778844" s="77"/>
    </row>
    <row r="778845" spans="2:3" x14ac:dyDescent="0.25">
      <c r="B778845" s="78"/>
      <c r="C778845" s="77"/>
    </row>
    <row r="778846" spans="2:3" x14ac:dyDescent="0.25">
      <c r="B778846" s="78"/>
      <c r="C778846" s="77"/>
    </row>
    <row r="778956" spans="2:3" x14ac:dyDescent="0.25">
      <c r="B778956" s="78"/>
      <c r="C778956" s="77"/>
    </row>
    <row r="778957" spans="2:3" x14ac:dyDescent="0.25">
      <c r="B778957" s="78"/>
      <c r="C778957" s="77"/>
    </row>
    <row r="778958" spans="2:3" x14ac:dyDescent="0.25">
      <c r="B778958" s="78"/>
      <c r="C778958" s="77"/>
    </row>
    <row r="778959" spans="2:3" x14ac:dyDescent="0.25">
      <c r="B778959" s="78"/>
      <c r="C778959" s="77"/>
    </row>
    <row r="778960" spans="2:3" x14ac:dyDescent="0.25">
      <c r="B778960" s="78"/>
      <c r="C778960" s="77"/>
    </row>
    <row r="778961" spans="2:3" x14ac:dyDescent="0.25">
      <c r="B778961" s="78"/>
      <c r="C778961" s="77"/>
    </row>
    <row r="778962" spans="2:3" x14ac:dyDescent="0.25">
      <c r="B778962" s="78"/>
      <c r="C778962" s="77"/>
    </row>
    <row r="778963" spans="2:3" x14ac:dyDescent="0.25">
      <c r="B778963" s="78"/>
      <c r="C778963" s="77"/>
    </row>
    <row r="778964" spans="2:3" x14ac:dyDescent="0.25">
      <c r="B778964" s="78"/>
      <c r="C778964" s="77"/>
    </row>
    <row r="778965" spans="2:3" x14ac:dyDescent="0.25">
      <c r="B778965" s="78"/>
      <c r="C778965" s="77"/>
    </row>
    <row r="778966" spans="2:3" x14ac:dyDescent="0.25">
      <c r="B778966" s="78"/>
      <c r="C778966" s="77"/>
    </row>
    <row r="778967" spans="2:3" x14ac:dyDescent="0.25">
      <c r="B778967" s="78"/>
      <c r="C778967" s="77"/>
    </row>
    <row r="778968" spans="2:3" x14ac:dyDescent="0.25">
      <c r="B778968" s="78"/>
      <c r="C778968" s="77"/>
    </row>
    <row r="779078" spans="2:3" x14ac:dyDescent="0.25">
      <c r="B779078" s="78"/>
      <c r="C779078" s="77"/>
    </row>
    <row r="779079" spans="2:3" x14ac:dyDescent="0.25">
      <c r="B779079" s="78"/>
      <c r="C779079" s="77"/>
    </row>
    <row r="779080" spans="2:3" x14ac:dyDescent="0.25">
      <c r="B779080" s="78"/>
      <c r="C779080" s="77"/>
    </row>
    <row r="779081" spans="2:3" x14ac:dyDescent="0.25">
      <c r="B779081" s="78"/>
      <c r="C779081" s="77"/>
    </row>
    <row r="779082" spans="2:3" x14ac:dyDescent="0.25">
      <c r="B779082" s="78"/>
      <c r="C779082" s="77"/>
    </row>
    <row r="779083" spans="2:3" x14ac:dyDescent="0.25">
      <c r="B779083" s="78"/>
      <c r="C779083" s="77"/>
    </row>
    <row r="779084" spans="2:3" x14ac:dyDescent="0.25">
      <c r="B779084" s="78"/>
      <c r="C779084" s="77"/>
    </row>
    <row r="779085" spans="2:3" x14ac:dyDescent="0.25">
      <c r="B779085" s="78"/>
      <c r="C779085" s="77"/>
    </row>
    <row r="779086" spans="2:3" x14ac:dyDescent="0.25">
      <c r="B779086" s="78"/>
      <c r="C779086" s="77"/>
    </row>
    <row r="779087" spans="2:3" x14ac:dyDescent="0.25">
      <c r="B779087" s="78"/>
      <c r="C779087" s="77"/>
    </row>
    <row r="779088" spans="2:3" x14ac:dyDescent="0.25">
      <c r="B779088" s="78"/>
      <c r="C779088" s="77"/>
    </row>
    <row r="779089" spans="2:3" x14ac:dyDescent="0.25">
      <c r="B779089" s="78"/>
      <c r="C779089" s="77"/>
    </row>
    <row r="779090" spans="2:3" x14ac:dyDescent="0.25">
      <c r="B779090" s="78"/>
      <c r="C779090" s="77"/>
    </row>
    <row r="779200" spans="2:3" x14ac:dyDescent="0.25">
      <c r="B779200" s="78"/>
      <c r="C779200" s="77"/>
    </row>
    <row r="779201" spans="2:3" x14ac:dyDescent="0.25">
      <c r="B779201" s="78"/>
      <c r="C779201" s="77"/>
    </row>
    <row r="779202" spans="2:3" x14ac:dyDescent="0.25">
      <c r="B779202" s="78"/>
      <c r="C779202" s="77"/>
    </row>
    <row r="779203" spans="2:3" x14ac:dyDescent="0.25">
      <c r="B779203" s="78"/>
      <c r="C779203" s="77"/>
    </row>
    <row r="779204" spans="2:3" x14ac:dyDescent="0.25">
      <c r="B779204" s="78"/>
      <c r="C779204" s="77"/>
    </row>
    <row r="779205" spans="2:3" x14ac:dyDescent="0.25">
      <c r="B779205" s="78"/>
      <c r="C779205" s="77"/>
    </row>
    <row r="779206" spans="2:3" x14ac:dyDescent="0.25">
      <c r="B779206" s="78"/>
      <c r="C779206" s="77"/>
    </row>
    <row r="779207" spans="2:3" x14ac:dyDescent="0.25">
      <c r="B779207" s="78"/>
      <c r="C779207" s="77"/>
    </row>
    <row r="779208" spans="2:3" x14ac:dyDescent="0.25">
      <c r="B779208" s="78"/>
      <c r="C779208" s="77"/>
    </row>
    <row r="779209" spans="2:3" x14ac:dyDescent="0.25">
      <c r="B779209" s="78"/>
      <c r="C779209" s="77"/>
    </row>
    <row r="779210" spans="2:3" x14ac:dyDescent="0.25">
      <c r="B779210" s="78"/>
      <c r="C779210" s="77"/>
    </row>
    <row r="779211" spans="2:3" x14ac:dyDescent="0.25">
      <c r="B779211" s="78"/>
      <c r="C779211" s="77"/>
    </row>
    <row r="779212" spans="2:3" x14ac:dyDescent="0.25">
      <c r="B779212" s="78"/>
      <c r="C779212" s="77"/>
    </row>
    <row r="779322" spans="2:3" x14ac:dyDescent="0.25">
      <c r="B779322" s="78"/>
      <c r="C779322" s="77"/>
    </row>
    <row r="779323" spans="2:3" x14ac:dyDescent="0.25">
      <c r="B779323" s="78"/>
      <c r="C779323" s="77"/>
    </row>
    <row r="779324" spans="2:3" x14ac:dyDescent="0.25">
      <c r="B779324" s="78"/>
      <c r="C779324" s="77"/>
    </row>
    <row r="779325" spans="2:3" x14ac:dyDescent="0.25">
      <c r="B779325" s="78"/>
      <c r="C779325" s="77"/>
    </row>
    <row r="779326" spans="2:3" x14ac:dyDescent="0.25">
      <c r="B779326" s="78"/>
      <c r="C779326" s="77"/>
    </row>
    <row r="779327" spans="2:3" x14ac:dyDescent="0.25">
      <c r="B779327" s="78"/>
      <c r="C779327" s="77"/>
    </row>
    <row r="779328" spans="2:3" x14ac:dyDescent="0.25">
      <c r="B779328" s="78"/>
      <c r="C779328" s="77"/>
    </row>
    <row r="779329" spans="2:3" x14ac:dyDescent="0.25">
      <c r="B779329" s="78"/>
      <c r="C779329" s="77"/>
    </row>
    <row r="779330" spans="2:3" x14ac:dyDescent="0.25">
      <c r="B779330" s="78"/>
      <c r="C779330" s="77"/>
    </row>
    <row r="779331" spans="2:3" x14ac:dyDescent="0.25">
      <c r="B779331" s="78"/>
      <c r="C779331" s="77"/>
    </row>
    <row r="779332" spans="2:3" x14ac:dyDescent="0.25">
      <c r="B779332" s="78"/>
      <c r="C779332" s="77"/>
    </row>
    <row r="779333" spans="2:3" x14ac:dyDescent="0.25">
      <c r="B779333" s="78"/>
      <c r="C779333" s="77"/>
    </row>
    <row r="779334" spans="2:3" x14ac:dyDescent="0.25">
      <c r="B779334" s="78"/>
      <c r="C779334" s="77"/>
    </row>
    <row r="779444" spans="2:3" x14ac:dyDescent="0.25">
      <c r="B779444" s="78"/>
      <c r="C779444" s="77"/>
    </row>
    <row r="779445" spans="2:3" x14ac:dyDescent="0.25">
      <c r="B779445" s="78"/>
      <c r="C779445" s="77"/>
    </row>
    <row r="779446" spans="2:3" x14ac:dyDescent="0.25">
      <c r="B779446" s="78"/>
      <c r="C779446" s="77"/>
    </row>
    <row r="779447" spans="2:3" x14ac:dyDescent="0.25">
      <c r="B779447" s="78"/>
      <c r="C779447" s="77"/>
    </row>
    <row r="779448" spans="2:3" x14ac:dyDescent="0.25">
      <c r="B779448" s="78"/>
      <c r="C779448" s="77"/>
    </row>
    <row r="779449" spans="2:3" x14ac:dyDescent="0.25">
      <c r="B779449" s="78"/>
      <c r="C779449" s="77"/>
    </row>
    <row r="779450" spans="2:3" x14ac:dyDescent="0.25">
      <c r="B779450" s="78"/>
      <c r="C779450" s="77"/>
    </row>
    <row r="779451" spans="2:3" x14ac:dyDescent="0.25">
      <c r="B779451" s="78"/>
      <c r="C779451" s="77"/>
    </row>
    <row r="779452" spans="2:3" x14ac:dyDescent="0.25">
      <c r="B779452" s="78"/>
      <c r="C779452" s="77"/>
    </row>
    <row r="779453" spans="2:3" x14ac:dyDescent="0.25">
      <c r="B779453" s="78"/>
      <c r="C779453" s="77"/>
    </row>
    <row r="779454" spans="2:3" x14ac:dyDescent="0.25">
      <c r="B779454" s="78"/>
      <c r="C779454" s="77"/>
    </row>
    <row r="779455" spans="2:3" x14ac:dyDescent="0.25">
      <c r="B779455" s="78"/>
      <c r="C779455" s="77"/>
    </row>
    <row r="779456" spans="2:3" x14ac:dyDescent="0.25">
      <c r="B779456" s="78"/>
      <c r="C779456" s="77"/>
    </row>
    <row r="779566" spans="2:3" x14ac:dyDescent="0.25">
      <c r="B779566" s="78"/>
      <c r="C779566" s="77"/>
    </row>
    <row r="779567" spans="2:3" x14ac:dyDescent="0.25">
      <c r="B779567" s="78"/>
      <c r="C779567" s="77"/>
    </row>
    <row r="779568" spans="2:3" x14ac:dyDescent="0.25">
      <c r="B779568" s="78"/>
      <c r="C779568" s="77"/>
    </row>
    <row r="779569" spans="2:3" x14ac:dyDescent="0.25">
      <c r="B779569" s="78"/>
      <c r="C779569" s="77"/>
    </row>
    <row r="779570" spans="2:3" x14ac:dyDescent="0.25">
      <c r="B779570" s="78"/>
      <c r="C779570" s="77"/>
    </row>
    <row r="779571" spans="2:3" x14ac:dyDescent="0.25">
      <c r="B779571" s="78"/>
      <c r="C779571" s="77"/>
    </row>
    <row r="779572" spans="2:3" x14ac:dyDescent="0.25">
      <c r="B779572" s="78"/>
      <c r="C779572" s="77"/>
    </row>
    <row r="779573" spans="2:3" x14ac:dyDescent="0.25">
      <c r="B779573" s="78"/>
      <c r="C779573" s="77"/>
    </row>
    <row r="779574" spans="2:3" x14ac:dyDescent="0.25">
      <c r="B779574" s="78"/>
      <c r="C779574" s="77"/>
    </row>
    <row r="779575" spans="2:3" x14ac:dyDescent="0.25">
      <c r="B779575" s="78"/>
      <c r="C779575" s="77"/>
    </row>
    <row r="779576" spans="2:3" x14ac:dyDescent="0.25">
      <c r="B779576" s="78"/>
      <c r="C779576" s="77"/>
    </row>
    <row r="779577" spans="2:3" x14ac:dyDescent="0.25">
      <c r="B779577" s="78"/>
      <c r="C779577" s="77"/>
    </row>
    <row r="779578" spans="2:3" x14ac:dyDescent="0.25">
      <c r="B779578" s="78"/>
      <c r="C779578" s="77"/>
    </row>
    <row r="779688" spans="2:3" x14ac:dyDescent="0.25">
      <c r="B779688" s="78"/>
      <c r="C779688" s="77"/>
    </row>
    <row r="779689" spans="2:3" x14ac:dyDescent="0.25">
      <c r="B779689" s="78"/>
      <c r="C779689" s="77"/>
    </row>
    <row r="779690" spans="2:3" x14ac:dyDescent="0.25">
      <c r="B779690" s="78"/>
      <c r="C779690" s="77"/>
    </row>
    <row r="779691" spans="2:3" x14ac:dyDescent="0.25">
      <c r="B779691" s="78"/>
      <c r="C779691" s="77"/>
    </row>
    <row r="779692" spans="2:3" x14ac:dyDescent="0.25">
      <c r="B779692" s="78"/>
      <c r="C779692" s="77"/>
    </row>
    <row r="779693" spans="2:3" x14ac:dyDescent="0.25">
      <c r="B779693" s="78"/>
      <c r="C779693" s="77"/>
    </row>
    <row r="779694" spans="2:3" x14ac:dyDescent="0.25">
      <c r="B779694" s="78"/>
      <c r="C779694" s="77"/>
    </row>
    <row r="779695" spans="2:3" x14ac:dyDescent="0.25">
      <c r="B779695" s="78"/>
      <c r="C779695" s="77"/>
    </row>
    <row r="779696" spans="2:3" x14ac:dyDescent="0.25">
      <c r="B779696" s="78"/>
      <c r="C779696" s="77"/>
    </row>
    <row r="779697" spans="2:3" x14ac:dyDescent="0.25">
      <c r="B779697" s="78"/>
      <c r="C779697" s="77"/>
    </row>
    <row r="779698" spans="2:3" x14ac:dyDescent="0.25">
      <c r="B779698" s="78"/>
      <c r="C779698" s="77"/>
    </row>
    <row r="779699" spans="2:3" x14ac:dyDescent="0.25">
      <c r="B779699" s="78"/>
      <c r="C779699" s="77"/>
    </row>
    <row r="779700" spans="2:3" x14ac:dyDescent="0.25">
      <c r="B779700" s="78"/>
      <c r="C779700" s="77"/>
    </row>
    <row r="779810" spans="2:3" x14ac:dyDescent="0.25">
      <c r="B779810" s="78"/>
      <c r="C779810" s="77"/>
    </row>
    <row r="779811" spans="2:3" x14ac:dyDescent="0.25">
      <c r="B779811" s="78"/>
      <c r="C779811" s="77"/>
    </row>
    <row r="779812" spans="2:3" x14ac:dyDescent="0.25">
      <c r="B779812" s="78"/>
      <c r="C779812" s="77"/>
    </row>
    <row r="779813" spans="2:3" x14ac:dyDescent="0.25">
      <c r="B779813" s="78"/>
      <c r="C779813" s="77"/>
    </row>
    <row r="779814" spans="2:3" x14ac:dyDescent="0.25">
      <c r="B779814" s="78"/>
      <c r="C779814" s="77"/>
    </row>
    <row r="779815" spans="2:3" x14ac:dyDescent="0.25">
      <c r="B779815" s="78"/>
      <c r="C779815" s="77"/>
    </row>
    <row r="779816" spans="2:3" x14ac:dyDescent="0.25">
      <c r="B779816" s="78"/>
      <c r="C779816" s="77"/>
    </row>
    <row r="779817" spans="2:3" x14ac:dyDescent="0.25">
      <c r="B779817" s="78"/>
      <c r="C779817" s="77"/>
    </row>
    <row r="779818" spans="2:3" x14ac:dyDescent="0.25">
      <c r="B779818" s="78"/>
      <c r="C779818" s="77"/>
    </row>
    <row r="779819" spans="2:3" x14ac:dyDescent="0.25">
      <c r="B779819" s="78"/>
      <c r="C779819" s="77"/>
    </row>
    <row r="779820" spans="2:3" x14ac:dyDescent="0.25">
      <c r="B779820" s="78"/>
      <c r="C779820" s="77"/>
    </row>
    <row r="779821" spans="2:3" x14ac:dyDescent="0.25">
      <c r="B779821" s="78"/>
      <c r="C779821" s="77"/>
    </row>
    <row r="779822" spans="2:3" x14ac:dyDescent="0.25">
      <c r="B779822" s="78"/>
      <c r="C779822" s="77"/>
    </row>
    <row r="779932" spans="2:3" x14ac:dyDescent="0.25">
      <c r="B779932" s="78"/>
      <c r="C779932" s="77"/>
    </row>
    <row r="779933" spans="2:3" x14ac:dyDescent="0.25">
      <c r="B779933" s="78"/>
      <c r="C779933" s="77"/>
    </row>
    <row r="779934" spans="2:3" x14ac:dyDescent="0.25">
      <c r="B779934" s="78"/>
      <c r="C779934" s="77"/>
    </row>
    <row r="779935" spans="2:3" x14ac:dyDescent="0.25">
      <c r="B779935" s="78"/>
      <c r="C779935" s="77"/>
    </row>
    <row r="779936" spans="2:3" x14ac:dyDescent="0.25">
      <c r="B779936" s="78"/>
      <c r="C779936" s="77"/>
    </row>
    <row r="779937" spans="2:3" x14ac:dyDescent="0.25">
      <c r="B779937" s="78"/>
      <c r="C779937" s="77"/>
    </row>
    <row r="779938" spans="2:3" x14ac:dyDescent="0.25">
      <c r="B779938" s="78"/>
      <c r="C779938" s="77"/>
    </row>
    <row r="779939" spans="2:3" x14ac:dyDescent="0.25">
      <c r="B779939" s="78"/>
      <c r="C779939" s="77"/>
    </row>
    <row r="779940" spans="2:3" x14ac:dyDescent="0.25">
      <c r="B779940" s="78"/>
      <c r="C779940" s="77"/>
    </row>
    <row r="779941" spans="2:3" x14ac:dyDescent="0.25">
      <c r="B779941" s="78"/>
      <c r="C779941" s="77"/>
    </row>
    <row r="779942" spans="2:3" x14ac:dyDescent="0.25">
      <c r="B779942" s="78"/>
      <c r="C779942" s="77"/>
    </row>
    <row r="779943" spans="2:3" x14ac:dyDescent="0.25">
      <c r="B779943" s="78"/>
      <c r="C779943" s="77"/>
    </row>
    <row r="779944" spans="2:3" x14ac:dyDescent="0.25">
      <c r="B779944" s="78"/>
      <c r="C779944" s="77"/>
    </row>
    <row r="780054" spans="2:3" x14ac:dyDescent="0.25">
      <c r="B780054" s="78"/>
      <c r="C780054" s="77"/>
    </row>
    <row r="780055" spans="2:3" x14ac:dyDescent="0.25">
      <c r="B780055" s="78"/>
      <c r="C780055" s="77"/>
    </row>
    <row r="780056" spans="2:3" x14ac:dyDescent="0.25">
      <c r="B780056" s="78"/>
      <c r="C780056" s="77"/>
    </row>
    <row r="780057" spans="2:3" x14ac:dyDescent="0.25">
      <c r="B780057" s="78"/>
      <c r="C780057" s="77"/>
    </row>
    <row r="780058" spans="2:3" x14ac:dyDescent="0.25">
      <c r="B780058" s="78"/>
      <c r="C780058" s="77"/>
    </row>
    <row r="780059" spans="2:3" x14ac:dyDescent="0.25">
      <c r="B780059" s="78"/>
      <c r="C780059" s="77"/>
    </row>
    <row r="780060" spans="2:3" x14ac:dyDescent="0.25">
      <c r="B780060" s="78"/>
      <c r="C780060" s="77"/>
    </row>
    <row r="780061" spans="2:3" x14ac:dyDescent="0.25">
      <c r="B780061" s="78"/>
      <c r="C780061" s="77"/>
    </row>
    <row r="780062" spans="2:3" x14ac:dyDescent="0.25">
      <c r="B780062" s="78"/>
      <c r="C780062" s="77"/>
    </row>
    <row r="780063" spans="2:3" x14ac:dyDescent="0.25">
      <c r="B780063" s="78"/>
      <c r="C780063" s="77"/>
    </row>
    <row r="780064" spans="2:3" x14ac:dyDescent="0.25">
      <c r="B780064" s="78"/>
      <c r="C780064" s="77"/>
    </row>
    <row r="780065" spans="2:3" x14ac:dyDescent="0.25">
      <c r="B780065" s="78"/>
      <c r="C780065" s="77"/>
    </row>
    <row r="780066" spans="2:3" x14ac:dyDescent="0.25">
      <c r="B780066" s="78"/>
      <c r="C780066" s="77"/>
    </row>
    <row r="780176" spans="2:3" x14ac:dyDescent="0.25">
      <c r="B780176" s="78"/>
      <c r="C780176" s="77"/>
    </row>
    <row r="780177" spans="2:3" x14ac:dyDescent="0.25">
      <c r="B780177" s="78"/>
      <c r="C780177" s="77"/>
    </row>
    <row r="780178" spans="2:3" x14ac:dyDescent="0.25">
      <c r="B780178" s="78"/>
      <c r="C780178" s="77"/>
    </row>
    <row r="780179" spans="2:3" x14ac:dyDescent="0.25">
      <c r="B780179" s="78"/>
      <c r="C780179" s="77"/>
    </row>
    <row r="780180" spans="2:3" x14ac:dyDescent="0.25">
      <c r="B780180" s="78"/>
      <c r="C780180" s="77"/>
    </row>
    <row r="780181" spans="2:3" x14ac:dyDescent="0.25">
      <c r="B780181" s="78"/>
      <c r="C780181" s="77"/>
    </row>
    <row r="780182" spans="2:3" x14ac:dyDescent="0.25">
      <c r="B780182" s="78"/>
      <c r="C780182" s="77"/>
    </row>
    <row r="780183" spans="2:3" x14ac:dyDescent="0.25">
      <c r="B780183" s="78"/>
      <c r="C780183" s="77"/>
    </row>
    <row r="780184" spans="2:3" x14ac:dyDescent="0.25">
      <c r="B780184" s="78"/>
      <c r="C780184" s="77"/>
    </row>
    <row r="780185" spans="2:3" x14ac:dyDescent="0.25">
      <c r="B780185" s="78"/>
      <c r="C780185" s="77"/>
    </row>
    <row r="780186" spans="2:3" x14ac:dyDescent="0.25">
      <c r="B780186" s="78"/>
      <c r="C780186" s="77"/>
    </row>
    <row r="780187" spans="2:3" x14ac:dyDescent="0.25">
      <c r="B780187" s="78"/>
      <c r="C780187" s="77"/>
    </row>
    <row r="780188" spans="2:3" x14ac:dyDescent="0.25">
      <c r="B780188" s="78"/>
      <c r="C780188" s="77"/>
    </row>
    <row r="780298" spans="2:3" x14ac:dyDescent="0.25">
      <c r="B780298" s="78"/>
      <c r="C780298" s="77"/>
    </row>
    <row r="780299" spans="2:3" x14ac:dyDescent="0.25">
      <c r="B780299" s="78"/>
      <c r="C780299" s="77"/>
    </row>
    <row r="780300" spans="2:3" x14ac:dyDescent="0.25">
      <c r="B780300" s="78"/>
      <c r="C780300" s="77"/>
    </row>
    <row r="780301" spans="2:3" x14ac:dyDescent="0.25">
      <c r="B780301" s="78"/>
      <c r="C780301" s="77"/>
    </row>
    <row r="780302" spans="2:3" x14ac:dyDescent="0.25">
      <c r="B780302" s="78"/>
      <c r="C780302" s="77"/>
    </row>
    <row r="780303" spans="2:3" x14ac:dyDescent="0.25">
      <c r="B780303" s="78"/>
      <c r="C780303" s="77"/>
    </row>
    <row r="780304" spans="2:3" x14ac:dyDescent="0.25">
      <c r="B780304" s="78"/>
      <c r="C780304" s="77"/>
    </row>
    <row r="780305" spans="2:3" x14ac:dyDescent="0.25">
      <c r="B780305" s="78"/>
      <c r="C780305" s="77"/>
    </row>
    <row r="780306" spans="2:3" x14ac:dyDescent="0.25">
      <c r="B780306" s="78"/>
      <c r="C780306" s="77"/>
    </row>
    <row r="780307" spans="2:3" x14ac:dyDescent="0.25">
      <c r="B780307" s="78"/>
      <c r="C780307" s="77"/>
    </row>
    <row r="780308" spans="2:3" x14ac:dyDescent="0.25">
      <c r="B780308" s="78"/>
      <c r="C780308" s="77"/>
    </row>
    <row r="780309" spans="2:3" x14ac:dyDescent="0.25">
      <c r="B780309" s="78"/>
      <c r="C780309" s="77"/>
    </row>
    <row r="780310" spans="2:3" x14ac:dyDescent="0.25">
      <c r="B780310" s="78"/>
      <c r="C780310" s="77"/>
    </row>
    <row r="780420" spans="2:3" x14ac:dyDescent="0.25">
      <c r="B780420" s="78"/>
      <c r="C780420" s="77"/>
    </row>
    <row r="780421" spans="2:3" x14ac:dyDescent="0.25">
      <c r="B780421" s="78"/>
      <c r="C780421" s="77"/>
    </row>
    <row r="780422" spans="2:3" x14ac:dyDescent="0.25">
      <c r="B780422" s="78"/>
      <c r="C780422" s="77"/>
    </row>
    <row r="780423" spans="2:3" x14ac:dyDescent="0.25">
      <c r="B780423" s="78"/>
      <c r="C780423" s="77"/>
    </row>
    <row r="780424" spans="2:3" x14ac:dyDescent="0.25">
      <c r="B780424" s="78"/>
      <c r="C780424" s="77"/>
    </row>
    <row r="780425" spans="2:3" x14ac:dyDescent="0.25">
      <c r="B780425" s="78"/>
      <c r="C780425" s="77"/>
    </row>
    <row r="780426" spans="2:3" x14ac:dyDescent="0.25">
      <c r="B780426" s="78"/>
      <c r="C780426" s="77"/>
    </row>
    <row r="780427" spans="2:3" x14ac:dyDescent="0.25">
      <c r="B780427" s="78"/>
      <c r="C780427" s="77"/>
    </row>
    <row r="780428" spans="2:3" x14ac:dyDescent="0.25">
      <c r="B780428" s="78"/>
      <c r="C780428" s="77"/>
    </row>
    <row r="780429" spans="2:3" x14ac:dyDescent="0.25">
      <c r="B780429" s="78"/>
      <c r="C780429" s="77"/>
    </row>
    <row r="780430" spans="2:3" x14ac:dyDescent="0.25">
      <c r="B780430" s="78"/>
      <c r="C780430" s="77"/>
    </row>
    <row r="780431" spans="2:3" x14ac:dyDescent="0.25">
      <c r="B780431" s="78"/>
      <c r="C780431" s="77"/>
    </row>
    <row r="780432" spans="2:3" x14ac:dyDescent="0.25">
      <c r="B780432" s="78"/>
      <c r="C780432" s="77"/>
    </row>
    <row r="780542" spans="2:3" x14ac:dyDescent="0.25">
      <c r="B780542" s="78"/>
      <c r="C780542" s="77"/>
    </row>
    <row r="780543" spans="2:3" x14ac:dyDescent="0.25">
      <c r="B780543" s="78"/>
      <c r="C780543" s="77"/>
    </row>
    <row r="780544" spans="2:3" x14ac:dyDescent="0.25">
      <c r="B780544" s="78"/>
      <c r="C780544" s="77"/>
    </row>
    <row r="780545" spans="2:3" x14ac:dyDescent="0.25">
      <c r="B780545" s="78"/>
      <c r="C780545" s="77"/>
    </row>
    <row r="780546" spans="2:3" x14ac:dyDescent="0.25">
      <c r="B780546" s="78"/>
      <c r="C780546" s="77"/>
    </row>
    <row r="780547" spans="2:3" x14ac:dyDescent="0.25">
      <c r="B780547" s="78"/>
      <c r="C780547" s="77"/>
    </row>
    <row r="780548" spans="2:3" x14ac:dyDescent="0.25">
      <c r="B780548" s="78"/>
      <c r="C780548" s="77"/>
    </row>
    <row r="780549" spans="2:3" x14ac:dyDescent="0.25">
      <c r="B780549" s="78"/>
      <c r="C780549" s="77"/>
    </row>
    <row r="780550" spans="2:3" x14ac:dyDescent="0.25">
      <c r="B780550" s="78"/>
      <c r="C780550" s="77"/>
    </row>
    <row r="780551" spans="2:3" x14ac:dyDescent="0.25">
      <c r="B780551" s="78"/>
      <c r="C780551" s="77"/>
    </row>
    <row r="780552" spans="2:3" x14ac:dyDescent="0.25">
      <c r="B780552" s="78"/>
      <c r="C780552" s="77"/>
    </row>
    <row r="780553" spans="2:3" x14ac:dyDescent="0.25">
      <c r="B780553" s="78"/>
      <c r="C780553" s="77"/>
    </row>
    <row r="780554" spans="2:3" x14ac:dyDescent="0.25">
      <c r="B780554" s="78"/>
      <c r="C780554" s="77"/>
    </row>
    <row r="780664" spans="2:3" x14ac:dyDescent="0.25">
      <c r="B780664" s="78"/>
      <c r="C780664" s="77"/>
    </row>
    <row r="780665" spans="2:3" x14ac:dyDescent="0.25">
      <c r="B780665" s="78"/>
      <c r="C780665" s="77"/>
    </row>
    <row r="780666" spans="2:3" x14ac:dyDescent="0.25">
      <c r="B780666" s="78"/>
      <c r="C780666" s="77"/>
    </row>
    <row r="780667" spans="2:3" x14ac:dyDescent="0.25">
      <c r="B780667" s="78"/>
      <c r="C780667" s="77"/>
    </row>
    <row r="780668" spans="2:3" x14ac:dyDescent="0.25">
      <c r="B780668" s="78"/>
      <c r="C780668" s="77"/>
    </row>
    <row r="780669" spans="2:3" x14ac:dyDescent="0.25">
      <c r="B780669" s="78"/>
      <c r="C780669" s="77"/>
    </row>
    <row r="780670" spans="2:3" x14ac:dyDescent="0.25">
      <c r="B780670" s="78"/>
      <c r="C780670" s="77"/>
    </row>
    <row r="780671" spans="2:3" x14ac:dyDescent="0.25">
      <c r="B780671" s="78"/>
      <c r="C780671" s="77"/>
    </row>
    <row r="780672" spans="2:3" x14ac:dyDescent="0.25">
      <c r="B780672" s="78"/>
      <c r="C780672" s="77"/>
    </row>
    <row r="780673" spans="2:3" x14ac:dyDescent="0.25">
      <c r="B780673" s="78"/>
      <c r="C780673" s="77"/>
    </row>
    <row r="780674" spans="2:3" x14ac:dyDescent="0.25">
      <c r="B780674" s="78"/>
      <c r="C780674" s="77"/>
    </row>
    <row r="780675" spans="2:3" x14ac:dyDescent="0.25">
      <c r="B780675" s="78"/>
      <c r="C780675" s="77"/>
    </row>
    <row r="780676" spans="2:3" x14ac:dyDescent="0.25">
      <c r="B780676" s="78"/>
      <c r="C780676" s="77"/>
    </row>
    <row r="780786" spans="2:3" x14ac:dyDescent="0.25">
      <c r="B780786" s="78"/>
      <c r="C780786" s="77"/>
    </row>
    <row r="780787" spans="2:3" x14ac:dyDescent="0.25">
      <c r="B780787" s="78"/>
      <c r="C780787" s="77"/>
    </row>
    <row r="780788" spans="2:3" x14ac:dyDescent="0.25">
      <c r="B780788" s="78"/>
      <c r="C780788" s="77"/>
    </row>
    <row r="780789" spans="2:3" x14ac:dyDescent="0.25">
      <c r="B780789" s="78"/>
      <c r="C780789" s="77"/>
    </row>
    <row r="780790" spans="2:3" x14ac:dyDescent="0.25">
      <c r="B780790" s="78"/>
      <c r="C780790" s="77"/>
    </row>
    <row r="780791" spans="2:3" x14ac:dyDescent="0.25">
      <c r="B780791" s="78"/>
      <c r="C780791" s="77"/>
    </row>
    <row r="780792" spans="2:3" x14ac:dyDescent="0.25">
      <c r="B780792" s="78"/>
      <c r="C780792" s="77"/>
    </row>
    <row r="780793" spans="2:3" x14ac:dyDescent="0.25">
      <c r="B780793" s="78"/>
      <c r="C780793" s="77"/>
    </row>
    <row r="780794" spans="2:3" x14ac:dyDescent="0.25">
      <c r="B780794" s="78"/>
      <c r="C780794" s="77"/>
    </row>
    <row r="780795" spans="2:3" x14ac:dyDescent="0.25">
      <c r="B780795" s="78"/>
      <c r="C780795" s="77"/>
    </row>
    <row r="780796" spans="2:3" x14ac:dyDescent="0.25">
      <c r="B780796" s="78"/>
      <c r="C780796" s="77"/>
    </row>
    <row r="780797" spans="2:3" x14ac:dyDescent="0.25">
      <c r="B780797" s="78"/>
      <c r="C780797" s="77"/>
    </row>
    <row r="780798" spans="2:3" x14ac:dyDescent="0.25">
      <c r="B780798" s="78"/>
      <c r="C780798" s="77"/>
    </row>
    <row r="780908" spans="2:3" x14ac:dyDescent="0.25">
      <c r="B780908" s="78"/>
      <c r="C780908" s="77"/>
    </row>
    <row r="780909" spans="2:3" x14ac:dyDescent="0.25">
      <c r="B780909" s="78"/>
      <c r="C780909" s="77"/>
    </row>
    <row r="780910" spans="2:3" x14ac:dyDescent="0.25">
      <c r="B780910" s="78"/>
      <c r="C780910" s="77"/>
    </row>
    <row r="780911" spans="2:3" x14ac:dyDescent="0.25">
      <c r="B780911" s="78"/>
      <c r="C780911" s="77"/>
    </row>
    <row r="780912" spans="2:3" x14ac:dyDescent="0.25">
      <c r="B780912" s="78"/>
      <c r="C780912" s="77"/>
    </row>
    <row r="780913" spans="2:3" x14ac:dyDescent="0.25">
      <c r="B780913" s="78"/>
      <c r="C780913" s="77"/>
    </row>
    <row r="780914" spans="2:3" x14ac:dyDescent="0.25">
      <c r="B780914" s="78"/>
      <c r="C780914" s="77"/>
    </row>
    <row r="780915" spans="2:3" x14ac:dyDescent="0.25">
      <c r="B780915" s="78"/>
      <c r="C780915" s="77"/>
    </row>
    <row r="780916" spans="2:3" x14ac:dyDescent="0.25">
      <c r="B780916" s="78"/>
      <c r="C780916" s="77"/>
    </row>
    <row r="780917" spans="2:3" x14ac:dyDescent="0.25">
      <c r="B780917" s="78"/>
      <c r="C780917" s="77"/>
    </row>
    <row r="780918" spans="2:3" x14ac:dyDescent="0.25">
      <c r="B780918" s="78"/>
      <c r="C780918" s="77"/>
    </row>
    <row r="780919" spans="2:3" x14ac:dyDescent="0.25">
      <c r="B780919" s="78"/>
      <c r="C780919" s="77"/>
    </row>
    <row r="780920" spans="2:3" x14ac:dyDescent="0.25">
      <c r="B780920" s="78"/>
      <c r="C780920" s="77"/>
    </row>
    <row r="781030" spans="2:3" x14ac:dyDescent="0.25">
      <c r="B781030" s="78"/>
      <c r="C781030" s="77"/>
    </row>
    <row r="781031" spans="2:3" x14ac:dyDescent="0.25">
      <c r="B781031" s="78"/>
      <c r="C781031" s="77"/>
    </row>
    <row r="781032" spans="2:3" x14ac:dyDescent="0.25">
      <c r="B781032" s="78"/>
      <c r="C781032" s="77"/>
    </row>
    <row r="781033" spans="2:3" x14ac:dyDescent="0.25">
      <c r="B781033" s="78"/>
      <c r="C781033" s="77"/>
    </row>
    <row r="781034" spans="2:3" x14ac:dyDescent="0.25">
      <c r="B781034" s="78"/>
      <c r="C781034" s="77"/>
    </row>
    <row r="781035" spans="2:3" x14ac:dyDescent="0.25">
      <c r="B781035" s="78"/>
      <c r="C781035" s="77"/>
    </row>
    <row r="781036" spans="2:3" x14ac:dyDescent="0.25">
      <c r="B781036" s="78"/>
      <c r="C781036" s="77"/>
    </row>
    <row r="781037" spans="2:3" x14ac:dyDescent="0.25">
      <c r="B781037" s="78"/>
      <c r="C781037" s="77"/>
    </row>
    <row r="781038" spans="2:3" x14ac:dyDescent="0.25">
      <c r="B781038" s="78"/>
      <c r="C781038" s="77"/>
    </row>
    <row r="781039" spans="2:3" x14ac:dyDescent="0.25">
      <c r="B781039" s="78"/>
      <c r="C781039" s="77"/>
    </row>
    <row r="781040" spans="2:3" x14ac:dyDescent="0.25">
      <c r="B781040" s="78"/>
      <c r="C781040" s="77"/>
    </row>
    <row r="781041" spans="2:3" x14ac:dyDescent="0.25">
      <c r="B781041" s="78"/>
      <c r="C781041" s="77"/>
    </row>
    <row r="781042" spans="2:3" x14ac:dyDescent="0.25">
      <c r="B781042" s="78"/>
      <c r="C781042" s="77"/>
    </row>
    <row r="781152" spans="2:3" x14ac:dyDescent="0.25">
      <c r="B781152" s="78"/>
      <c r="C781152" s="77"/>
    </row>
    <row r="781153" spans="2:3" x14ac:dyDescent="0.25">
      <c r="B781153" s="78"/>
      <c r="C781153" s="77"/>
    </row>
    <row r="781154" spans="2:3" x14ac:dyDescent="0.25">
      <c r="B781154" s="78"/>
      <c r="C781154" s="77"/>
    </row>
    <row r="781155" spans="2:3" x14ac:dyDescent="0.25">
      <c r="B781155" s="78"/>
      <c r="C781155" s="77"/>
    </row>
    <row r="781156" spans="2:3" x14ac:dyDescent="0.25">
      <c r="B781156" s="78"/>
      <c r="C781156" s="77"/>
    </row>
    <row r="781157" spans="2:3" x14ac:dyDescent="0.25">
      <c r="B781157" s="78"/>
      <c r="C781157" s="77"/>
    </row>
    <row r="781158" spans="2:3" x14ac:dyDescent="0.25">
      <c r="B781158" s="78"/>
      <c r="C781158" s="77"/>
    </row>
    <row r="781159" spans="2:3" x14ac:dyDescent="0.25">
      <c r="B781159" s="78"/>
      <c r="C781159" s="77"/>
    </row>
    <row r="781160" spans="2:3" x14ac:dyDescent="0.25">
      <c r="B781160" s="78"/>
      <c r="C781160" s="77"/>
    </row>
    <row r="781161" spans="2:3" x14ac:dyDescent="0.25">
      <c r="B781161" s="78"/>
      <c r="C781161" s="77"/>
    </row>
    <row r="781162" spans="2:3" x14ac:dyDescent="0.25">
      <c r="B781162" s="78"/>
      <c r="C781162" s="77"/>
    </row>
    <row r="781163" spans="2:3" x14ac:dyDescent="0.25">
      <c r="B781163" s="78"/>
      <c r="C781163" s="77"/>
    </row>
    <row r="781164" spans="2:3" x14ac:dyDescent="0.25">
      <c r="B781164" s="78"/>
      <c r="C781164" s="77"/>
    </row>
    <row r="781274" spans="2:3" x14ac:dyDescent="0.25">
      <c r="B781274" s="78"/>
      <c r="C781274" s="77"/>
    </row>
    <row r="781275" spans="2:3" x14ac:dyDescent="0.25">
      <c r="B781275" s="78"/>
      <c r="C781275" s="77"/>
    </row>
    <row r="781276" spans="2:3" x14ac:dyDescent="0.25">
      <c r="B781276" s="78"/>
      <c r="C781276" s="77"/>
    </row>
    <row r="781277" spans="2:3" x14ac:dyDescent="0.25">
      <c r="B781277" s="78"/>
      <c r="C781277" s="77"/>
    </row>
    <row r="781278" spans="2:3" x14ac:dyDescent="0.25">
      <c r="B781278" s="78"/>
      <c r="C781278" s="77"/>
    </row>
    <row r="781279" spans="2:3" x14ac:dyDescent="0.25">
      <c r="B781279" s="78"/>
      <c r="C781279" s="77"/>
    </row>
    <row r="781280" spans="2:3" x14ac:dyDescent="0.25">
      <c r="B781280" s="78"/>
      <c r="C781280" s="77"/>
    </row>
    <row r="781281" spans="2:3" x14ac:dyDescent="0.25">
      <c r="B781281" s="78"/>
      <c r="C781281" s="77"/>
    </row>
    <row r="781282" spans="2:3" x14ac:dyDescent="0.25">
      <c r="B781282" s="78"/>
      <c r="C781282" s="77"/>
    </row>
    <row r="781283" spans="2:3" x14ac:dyDescent="0.25">
      <c r="B781283" s="78"/>
      <c r="C781283" s="77"/>
    </row>
    <row r="781284" spans="2:3" x14ac:dyDescent="0.25">
      <c r="B781284" s="78"/>
      <c r="C781284" s="77"/>
    </row>
    <row r="781285" spans="2:3" x14ac:dyDescent="0.25">
      <c r="B781285" s="78"/>
      <c r="C781285" s="77"/>
    </row>
    <row r="781286" spans="2:3" x14ac:dyDescent="0.25">
      <c r="B781286" s="78"/>
      <c r="C781286" s="77"/>
    </row>
    <row r="781396" spans="2:3" x14ac:dyDescent="0.25">
      <c r="B781396" s="78"/>
      <c r="C781396" s="77"/>
    </row>
    <row r="781397" spans="2:3" x14ac:dyDescent="0.25">
      <c r="B781397" s="78"/>
      <c r="C781397" s="77"/>
    </row>
    <row r="781398" spans="2:3" x14ac:dyDescent="0.25">
      <c r="B781398" s="78"/>
      <c r="C781398" s="77"/>
    </row>
    <row r="781399" spans="2:3" x14ac:dyDescent="0.25">
      <c r="B781399" s="78"/>
      <c r="C781399" s="77"/>
    </row>
    <row r="781400" spans="2:3" x14ac:dyDescent="0.25">
      <c r="B781400" s="78"/>
      <c r="C781400" s="77"/>
    </row>
    <row r="781401" spans="2:3" x14ac:dyDescent="0.25">
      <c r="B781401" s="78"/>
      <c r="C781401" s="77"/>
    </row>
    <row r="781402" spans="2:3" x14ac:dyDescent="0.25">
      <c r="B781402" s="78"/>
      <c r="C781402" s="77"/>
    </row>
    <row r="781403" spans="2:3" x14ac:dyDescent="0.25">
      <c r="B781403" s="78"/>
      <c r="C781403" s="77"/>
    </row>
    <row r="781404" spans="2:3" x14ac:dyDescent="0.25">
      <c r="B781404" s="78"/>
      <c r="C781404" s="77"/>
    </row>
    <row r="781405" spans="2:3" x14ac:dyDescent="0.25">
      <c r="B781405" s="78"/>
      <c r="C781405" s="77"/>
    </row>
    <row r="781406" spans="2:3" x14ac:dyDescent="0.25">
      <c r="B781406" s="78"/>
      <c r="C781406" s="77"/>
    </row>
    <row r="781407" spans="2:3" x14ac:dyDescent="0.25">
      <c r="B781407" s="78"/>
      <c r="C781407" s="77"/>
    </row>
    <row r="781408" spans="2:3" x14ac:dyDescent="0.25">
      <c r="B781408" s="78"/>
      <c r="C781408" s="77"/>
    </row>
    <row r="781518" spans="2:3" x14ac:dyDescent="0.25">
      <c r="B781518" s="78"/>
      <c r="C781518" s="77"/>
    </row>
    <row r="781519" spans="2:3" x14ac:dyDescent="0.25">
      <c r="B781519" s="78"/>
      <c r="C781519" s="77"/>
    </row>
    <row r="781520" spans="2:3" x14ac:dyDescent="0.25">
      <c r="B781520" s="78"/>
      <c r="C781520" s="77"/>
    </row>
    <row r="781521" spans="2:3" x14ac:dyDescent="0.25">
      <c r="B781521" s="78"/>
      <c r="C781521" s="77"/>
    </row>
    <row r="781522" spans="2:3" x14ac:dyDescent="0.25">
      <c r="B781522" s="78"/>
      <c r="C781522" s="77"/>
    </row>
    <row r="781523" spans="2:3" x14ac:dyDescent="0.25">
      <c r="B781523" s="78"/>
      <c r="C781523" s="77"/>
    </row>
    <row r="781524" spans="2:3" x14ac:dyDescent="0.25">
      <c r="B781524" s="78"/>
      <c r="C781524" s="77"/>
    </row>
    <row r="781525" spans="2:3" x14ac:dyDescent="0.25">
      <c r="B781525" s="78"/>
      <c r="C781525" s="77"/>
    </row>
    <row r="781526" spans="2:3" x14ac:dyDescent="0.25">
      <c r="B781526" s="78"/>
      <c r="C781526" s="77"/>
    </row>
    <row r="781527" spans="2:3" x14ac:dyDescent="0.25">
      <c r="B781527" s="78"/>
      <c r="C781527" s="77"/>
    </row>
    <row r="781528" spans="2:3" x14ac:dyDescent="0.25">
      <c r="B781528" s="78"/>
      <c r="C781528" s="77"/>
    </row>
    <row r="781529" spans="2:3" x14ac:dyDescent="0.25">
      <c r="B781529" s="78"/>
      <c r="C781529" s="77"/>
    </row>
    <row r="781530" spans="2:3" x14ac:dyDescent="0.25">
      <c r="B781530" s="78"/>
      <c r="C781530" s="77"/>
    </row>
    <row r="781640" spans="2:3" x14ac:dyDescent="0.25">
      <c r="B781640" s="78"/>
      <c r="C781640" s="77"/>
    </row>
    <row r="781641" spans="2:3" x14ac:dyDescent="0.25">
      <c r="B781641" s="78"/>
      <c r="C781641" s="77"/>
    </row>
    <row r="781642" spans="2:3" x14ac:dyDescent="0.25">
      <c r="B781642" s="78"/>
      <c r="C781642" s="77"/>
    </row>
    <row r="781643" spans="2:3" x14ac:dyDescent="0.25">
      <c r="B781643" s="78"/>
      <c r="C781643" s="77"/>
    </row>
    <row r="781644" spans="2:3" x14ac:dyDescent="0.25">
      <c r="B781644" s="78"/>
      <c r="C781644" s="77"/>
    </row>
    <row r="781645" spans="2:3" x14ac:dyDescent="0.25">
      <c r="B781645" s="78"/>
      <c r="C781645" s="77"/>
    </row>
    <row r="781646" spans="2:3" x14ac:dyDescent="0.25">
      <c r="B781646" s="78"/>
      <c r="C781646" s="77"/>
    </row>
    <row r="781647" spans="2:3" x14ac:dyDescent="0.25">
      <c r="B781647" s="78"/>
      <c r="C781647" s="77"/>
    </row>
    <row r="781648" spans="2:3" x14ac:dyDescent="0.25">
      <c r="B781648" s="78"/>
      <c r="C781648" s="77"/>
    </row>
    <row r="781649" spans="2:3" x14ac:dyDescent="0.25">
      <c r="B781649" s="78"/>
      <c r="C781649" s="77"/>
    </row>
    <row r="781650" spans="2:3" x14ac:dyDescent="0.25">
      <c r="B781650" s="78"/>
      <c r="C781650" s="77"/>
    </row>
    <row r="781651" spans="2:3" x14ac:dyDescent="0.25">
      <c r="B781651" s="78"/>
      <c r="C781651" s="77"/>
    </row>
    <row r="781652" spans="2:3" x14ac:dyDescent="0.25">
      <c r="B781652" s="78"/>
      <c r="C781652" s="77"/>
    </row>
    <row r="781762" spans="2:3" x14ac:dyDescent="0.25">
      <c r="B781762" s="78"/>
      <c r="C781762" s="77"/>
    </row>
    <row r="781763" spans="2:3" x14ac:dyDescent="0.25">
      <c r="B781763" s="78"/>
      <c r="C781763" s="77"/>
    </row>
    <row r="781764" spans="2:3" x14ac:dyDescent="0.25">
      <c r="B781764" s="78"/>
      <c r="C781764" s="77"/>
    </row>
    <row r="781765" spans="2:3" x14ac:dyDescent="0.25">
      <c r="B781765" s="78"/>
      <c r="C781765" s="77"/>
    </row>
    <row r="781766" spans="2:3" x14ac:dyDescent="0.25">
      <c r="B781766" s="78"/>
      <c r="C781766" s="77"/>
    </row>
    <row r="781767" spans="2:3" x14ac:dyDescent="0.25">
      <c r="B781767" s="78"/>
      <c r="C781767" s="77"/>
    </row>
    <row r="781768" spans="2:3" x14ac:dyDescent="0.25">
      <c r="B781768" s="78"/>
      <c r="C781768" s="77"/>
    </row>
    <row r="781769" spans="2:3" x14ac:dyDescent="0.25">
      <c r="B781769" s="78"/>
      <c r="C781769" s="77"/>
    </row>
    <row r="781770" spans="2:3" x14ac:dyDescent="0.25">
      <c r="B781770" s="78"/>
      <c r="C781770" s="77"/>
    </row>
    <row r="781771" spans="2:3" x14ac:dyDescent="0.25">
      <c r="B781771" s="78"/>
      <c r="C781771" s="77"/>
    </row>
    <row r="781772" spans="2:3" x14ac:dyDescent="0.25">
      <c r="B781772" s="78"/>
      <c r="C781772" s="77"/>
    </row>
    <row r="781773" spans="2:3" x14ac:dyDescent="0.25">
      <c r="B781773" s="78"/>
      <c r="C781773" s="77"/>
    </row>
    <row r="781774" spans="2:3" x14ac:dyDescent="0.25">
      <c r="B781774" s="78"/>
      <c r="C781774" s="77"/>
    </row>
    <row r="781884" spans="2:3" x14ac:dyDescent="0.25">
      <c r="B781884" s="78"/>
      <c r="C781884" s="77"/>
    </row>
    <row r="781885" spans="2:3" x14ac:dyDescent="0.25">
      <c r="B781885" s="78"/>
      <c r="C781885" s="77"/>
    </row>
    <row r="781886" spans="2:3" x14ac:dyDescent="0.25">
      <c r="B781886" s="78"/>
      <c r="C781886" s="77"/>
    </row>
    <row r="781887" spans="2:3" x14ac:dyDescent="0.25">
      <c r="B781887" s="78"/>
      <c r="C781887" s="77"/>
    </row>
    <row r="781888" spans="2:3" x14ac:dyDescent="0.25">
      <c r="B781888" s="78"/>
      <c r="C781888" s="77"/>
    </row>
    <row r="781889" spans="2:3" x14ac:dyDescent="0.25">
      <c r="B781889" s="78"/>
      <c r="C781889" s="77"/>
    </row>
    <row r="781890" spans="2:3" x14ac:dyDescent="0.25">
      <c r="B781890" s="78"/>
      <c r="C781890" s="77"/>
    </row>
    <row r="781891" spans="2:3" x14ac:dyDescent="0.25">
      <c r="B781891" s="78"/>
      <c r="C781891" s="77"/>
    </row>
    <row r="781892" spans="2:3" x14ac:dyDescent="0.25">
      <c r="B781892" s="78"/>
      <c r="C781892" s="77"/>
    </row>
    <row r="781893" spans="2:3" x14ac:dyDescent="0.25">
      <c r="B781893" s="78"/>
      <c r="C781893" s="77"/>
    </row>
    <row r="781894" spans="2:3" x14ac:dyDescent="0.25">
      <c r="B781894" s="78"/>
      <c r="C781894" s="77"/>
    </row>
    <row r="781895" spans="2:3" x14ac:dyDescent="0.25">
      <c r="B781895" s="78"/>
      <c r="C781895" s="77"/>
    </row>
    <row r="781896" spans="2:3" x14ac:dyDescent="0.25">
      <c r="B781896" s="78"/>
      <c r="C781896" s="77"/>
    </row>
    <row r="782006" spans="2:3" x14ac:dyDescent="0.25">
      <c r="B782006" s="78"/>
      <c r="C782006" s="77"/>
    </row>
    <row r="782007" spans="2:3" x14ac:dyDescent="0.25">
      <c r="B782007" s="78"/>
      <c r="C782007" s="77"/>
    </row>
    <row r="782008" spans="2:3" x14ac:dyDescent="0.25">
      <c r="B782008" s="78"/>
      <c r="C782008" s="77"/>
    </row>
    <row r="782009" spans="2:3" x14ac:dyDescent="0.25">
      <c r="B782009" s="78"/>
      <c r="C782009" s="77"/>
    </row>
    <row r="782010" spans="2:3" x14ac:dyDescent="0.25">
      <c r="B782010" s="78"/>
      <c r="C782010" s="77"/>
    </row>
    <row r="782011" spans="2:3" x14ac:dyDescent="0.25">
      <c r="B782011" s="78"/>
      <c r="C782011" s="77"/>
    </row>
    <row r="782012" spans="2:3" x14ac:dyDescent="0.25">
      <c r="B782012" s="78"/>
      <c r="C782012" s="77"/>
    </row>
    <row r="782013" spans="2:3" x14ac:dyDescent="0.25">
      <c r="B782013" s="78"/>
      <c r="C782013" s="77"/>
    </row>
    <row r="782014" spans="2:3" x14ac:dyDescent="0.25">
      <c r="B782014" s="78"/>
      <c r="C782014" s="77"/>
    </row>
    <row r="782015" spans="2:3" x14ac:dyDescent="0.25">
      <c r="B782015" s="78"/>
      <c r="C782015" s="77"/>
    </row>
    <row r="782016" spans="2:3" x14ac:dyDescent="0.25">
      <c r="B782016" s="78"/>
      <c r="C782016" s="77"/>
    </row>
    <row r="782017" spans="2:3" x14ac:dyDescent="0.25">
      <c r="B782017" s="78"/>
      <c r="C782017" s="77"/>
    </row>
    <row r="782018" spans="2:3" x14ac:dyDescent="0.25">
      <c r="B782018" s="78"/>
      <c r="C782018" s="77"/>
    </row>
    <row r="782128" spans="2:3" x14ac:dyDescent="0.25">
      <c r="B782128" s="78"/>
      <c r="C782128" s="77"/>
    </row>
    <row r="782129" spans="2:3" x14ac:dyDescent="0.25">
      <c r="B782129" s="78"/>
      <c r="C782129" s="77"/>
    </row>
    <row r="782130" spans="2:3" x14ac:dyDescent="0.25">
      <c r="B782130" s="78"/>
      <c r="C782130" s="77"/>
    </row>
    <row r="782131" spans="2:3" x14ac:dyDescent="0.25">
      <c r="B782131" s="78"/>
      <c r="C782131" s="77"/>
    </row>
    <row r="782132" spans="2:3" x14ac:dyDescent="0.25">
      <c r="B782132" s="78"/>
      <c r="C782132" s="77"/>
    </row>
    <row r="782133" spans="2:3" x14ac:dyDescent="0.25">
      <c r="B782133" s="78"/>
      <c r="C782133" s="77"/>
    </row>
    <row r="782134" spans="2:3" x14ac:dyDescent="0.25">
      <c r="B782134" s="78"/>
      <c r="C782134" s="77"/>
    </row>
    <row r="782135" spans="2:3" x14ac:dyDescent="0.25">
      <c r="B782135" s="78"/>
      <c r="C782135" s="77"/>
    </row>
    <row r="782136" spans="2:3" x14ac:dyDescent="0.25">
      <c r="B782136" s="78"/>
      <c r="C782136" s="77"/>
    </row>
    <row r="782137" spans="2:3" x14ac:dyDescent="0.25">
      <c r="B782137" s="78"/>
      <c r="C782137" s="77"/>
    </row>
    <row r="782138" spans="2:3" x14ac:dyDescent="0.25">
      <c r="B782138" s="78"/>
      <c r="C782138" s="77"/>
    </row>
    <row r="782139" spans="2:3" x14ac:dyDescent="0.25">
      <c r="B782139" s="78"/>
      <c r="C782139" s="77"/>
    </row>
    <row r="782140" spans="2:3" x14ac:dyDescent="0.25">
      <c r="B782140" s="78"/>
      <c r="C782140" s="77"/>
    </row>
    <row r="782250" spans="2:3" x14ac:dyDescent="0.25">
      <c r="B782250" s="78"/>
      <c r="C782250" s="77"/>
    </row>
    <row r="782251" spans="2:3" x14ac:dyDescent="0.25">
      <c r="B782251" s="78"/>
      <c r="C782251" s="77"/>
    </row>
    <row r="782252" spans="2:3" x14ac:dyDescent="0.25">
      <c r="B782252" s="78"/>
      <c r="C782252" s="77"/>
    </row>
    <row r="782253" spans="2:3" x14ac:dyDescent="0.25">
      <c r="B782253" s="78"/>
      <c r="C782253" s="77"/>
    </row>
    <row r="782254" spans="2:3" x14ac:dyDescent="0.25">
      <c r="B782254" s="78"/>
      <c r="C782254" s="77"/>
    </row>
    <row r="782255" spans="2:3" x14ac:dyDescent="0.25">
      <c r="B782255" s="78"/>
      <c r="C782255" s="77"/>
    </row>
    <row r="782256" spans="2:3" x14ac:dyDescent="0.25">
      <c r="B782256" s="78"/>
      <c r="C782256" s="77"/>
    </row>
    <row r="782257" spans="2:3" x14ac:dyDescent="0.25">
      <c r="B782257" s="78"/>
      <c r="C782257" s="77"/>
    </row>
    <row r="782258" spans="2:3" x14ac:dyDescent="0.25">
      <c r="B782258" s="78"/>
      <c r="C782258" s="77"/>
    </row>
    <row r="782259" spans="2:3" x14ac:dyDescent="0.25">
      <c r="B782259" s="78"/>
      <c r="C782259" s="77"/>
    </row>
    <row r="782260" spans="2:3" x14ac:dyDescent="0.25">
      <c r="B782260" s="78"/>
      <c r="C782260" s="77"/>
    </row>
    <row r="782261" spans="2:3" x14ac:dyDescent="0.25">
      <c r="B782261" s="78"/>
      <c r="C782261" s="77"/>
    </row>
    <row r="782262" spans="2:3" x14ac:dyDescent="0.25">
      <c r="B782262" s="78"/>
      <c r="C782262" s="77"/>
    </row>
    <row r="782372" spans="2:3" x14ac:dyDescent="0.25">
      <c r="B782372" s="78"/>
      <c r="C782372" s="77"/>
    </row>
    <row r="782373" spans="2:3" x14ac:dyDescent="0.25">
      <c r="B782373" s="78"/>
      <c r="C782373" s="77"/>
    </row>
    <row r="782374" spans="2:3" x14ac:dyDescent="0.25">
      <c r="B782374" s="78"/>
      <c r="C782374" s="77"/>
    </row>
    <row r="782375" spans="2:3" x14ac:dyDescent="0.25">
      <c r="B782375" s="78"/>
      <c r="C782375" s="77"/>
    </row>
    <row r="782376" spans="2:3" x14ac:dyDescent="0.25">
      <c r="B782376" s="78"/>
      <c r="C782376" s="77"/>
    </row>
    <row r="782377" spans="2:3" x14ac:dyDescent="0.25">
      <c r="B782377" s="78"/>
      <c r="C782377" s="77"/>
    </row>
    <row r="782378" spans="2:3" x14ac:dyDescent="0.25">
      <c r="B782378" s="78"/>
      <c r="C782378" s="77"/>
    </row>
    <row r="782379" spans="2:3" x14ac:dyDescent="0.25">
      <c r="B782379" s="78"/>
      <c r="C782379" s="77"/>
    </row>
    <row r="782380" spans="2:3" x14ac:dyDescent="0.25">
      <c r="B782380" s="78"/>
      <c r="C782380" s="77"/>
    </row>
    <row r="782381" spans="2:3" x14ac:dyDescent="0.25">
      <c r="B782381" s="78"/>
      <c r="C782381" s="77"/>
    </row>
    <row r="782382" spans="2:3" x14ac:dyDescent="0.25">
      <c r="B782382" s="78"/>
      <c r="C782382" s="77"/>
    </row>
    <row r="782383" spans="2:3" x14ac:dyDescent="0.25">
      <c r="B782383" s="78"/>
      <c r="C782383" s="77"/>
    </row>
    <row r="782384" spans="2:3" x14ac:dyDescent="0.25">
      <c r="B782384" s="78"/>
      <c r="C782384" s="77"/>
    </row>
    <row r="782494" spans="2:3" x14ac:dyDescent="0.25">
      <c r="B782494" s="78"/>
      <c r="C782494" s="77"/>
    </row>
    <row r="782495" spans="2:3" x14ac:dyDescent="0.25">
      <c r="B782495" s="78"/>
      <c r="C782495" s="77"/>
    </row>
    <row r="782496" spans="2:3" x14ac:dyDescent="0.25">
      <c r="B782496" s="78"/>
      <c r="C782496" s="77"/>
    </row>
    <row r="782497" spans="2:3" x14ac:dyDescent="0.25">
      <c r="B782497" s="78"/>
      <c r="C782497" s="77"/>
    </row>
    <row r="782498" spans="2:3" x14ac:dyDescent="0.25">
      <c r="B782498" s="78"/>
      <c r="C782498" s="77"/>
    </row>
    <row r="782499" spans="2:3" x14ac:dyDescent="0.25">
      <c r="B782499" s="78"/>
      <c r="C782499" s="77"/>
    </row>
    <row r="782500" spans="2:3" x14ac:dyDescent="0.25">
      <c r="B782500" s="78"/>
      <c r="C782500" s="77"/>
    </row>
    <row r="782501" spans="2:3" x14ac:dyDescent="0.25">
      <c r="B782501" s="78"/>
      <c r="C782501" s="77"/>
    </row>
    <row r="782502" spans="2:3" x14ac:dyDescent="0.25">
      <c r="B782502" s="78"/>
      <c r="C782502" s="77"/>
    </row>
    <row r="782503" spans="2:3" x14ac:dyDescent="0.25">
      <c r="B782503" s="78"/>
      <c r="C782503" s="77"/>
    </row>
    <row r="782504" spans="2:3" x14ac:dyDescent="0.25">
      <c r="B782504" s="78"/>
      <c r="C782504" s="77"/>
    </row>
    <row r="782505" spans="2:3" x14ac:dyDescent="0.25">
      <c r="B782505" s="78"/>
      <c r="C782505" s="77"/>
    </row>
    <row r="782506" spans="2:3" x14ac:dyDescent="0.25">
      <c r="B782506" s="78"/>
      <c r="C782506" s="77"/>
    </row>
    <row r="782616" spans="2:3" x14ac:dyDescent="0.25">
      <c r="B782616" s="78"/>
      <c r="C782616" s="77"/>
    </row>
    <row r="782617" spans="2:3" x14ac:dyDescent="0.25">
      <c r="B782617" s="78"/>
      <c r="C782617" s="77"/>
    </row>
    <row r="782618" spans="2:3" x14ac:dyDescent="0.25">
      <c r="B782618" s="78"/>
      <c r="C782618" s="77"/>
    </row>
    <row r="782619" spans="2:3" x14ac:dyDescent="0.25">
      <c r="B782619" s="78"/>
      <c r="C782619" s="77"/>
    </row>
    <row r="782620" spans="2:3" x14ac:dyDescent="0.25">
      <c r="B782620" s="78"/>
      <c r="C782620" s="77"/>
    </row>
    <row r="782621" spans="2:3" x14ac:dyDescent="0.25">
      <c r="B782621" s="78"/>
      <c r="C782621" s="77"/>
    </row>
    <row r="782622" spans="2:3" x14ac:dyDescent="0.25">
      <c r="B782622" s="78"/>
      <c r="C782622" s="77"/>
    </row>
    <row r="782623" spans="2:3" x14ac:dyDescent="0.25">
      <c r="B782623" s="78"/>
      <c r="C782623" s="77"/>
    </row>
    <row r="782624" spans="2:3" x14ac:dyDescent="0.25">
      <c r="B782624" s="78"/>
      <c r="C782624" s="77"/>
    </row>
    <row r="782625" spans="2:3" x14ac:dyDescent="0.25">
      <c r="B782625" s="78"/>
      <c r="C782625" s="77"/>
    </row>
    <row r="782626" spans="2:3" x14ac:dyDescent="0.25">
      <c r="B782626" s="78"/>
      <c r="C782626" s="77"/>
    </row>
    <row r="782627" spans="2:3" x14ac:dyDescent="0.25">
      <c r="B782627" s="78"/>
      <c r="C782627" s="77"/>
    </row>
    <row r="782628" spans="2:3" x14ac:dyDescent="0.25">
      <c r="B782628" s="78"/>
      <c r="C782628" s="77"/>
    </row>
    <row r="782738" spans="2:3" x14ac:dyDescent="0.25">
      <c r="B782738" s="78"/>
      <c r="C782738" s="77"/>
    </row>
    <row r="782739" spans="2:3" x14ac:dyDescent="0.25">
      <c r="B782739" s="78"/>
      <c r="C782739" s="77"/>
    </row>
    <row r="782740" spans="2:3" x14ac:dyDescent="0.25">
      <c r="B782740" s="78"/>
      <c r="C782740" s="77"/>
    </row>
    <row r="782741" spans="2:3" x14ac:dyDescent="0.25">
      <c r="B782741" s="78"/>
      <c r="C782741" s="77"/>
    </row>
    <row r="782742" spans="2:3" x14ac:dyDescent="0.25">
      <c r="B782742" s="78"/>
      <c r="C782742" s="77"/>
    </row>
    <row r="782743" spans="2:3" x14ac:dyDescent="0.25">
      <c r="B782743" s="78"/>
      <c r="C782743" s="77"/>
    </row>
    <row r="782744" spans="2:3" x14ac:dyDescent="0.25">
      <c r="B782744" s="78"/>
      <c r="C782744" s="77"/>
    </row>
    <row r="782745" spans="2:3" x14ac:dyDescent="0.25">
      <c r="B782745" s="78"/>
      <c r="C782745" s="77"/>
    </row>
    <row r="782746" spans="2:3" x14ac:dyDescent="0.25">
      <c r="B782746" s="78"/>
      <c r="C782746" s="77"/>
    </row>
    <row r="782747" spans="2:3" x14ac:dyDescent="0.25">
      <c r="B782747" s="78"/>
      <c r="C782747" s="77"/>
    </row>
    <row r="782748" spans="2:3" x14ac:dyDescent="0.25">
      <c r="B782748" s="78"/>
      <c r="C782748" s="77"/>
    </row>
    <row r="782749" spans="2:3" x14ac:dyDescent="0.25">
      <c r="B782749" s="78"/>
      <c r="C782749" s="77"/>
    </row>
    <row r="782750" spans="2:3" x14ac:dyDescent="0.25">
      <c r="B782750" s="78"/>
      <c r="C782750" s="77"/>
    </row>
    <row r="782860" spans="2:3" x14ac:dyDescent="0.25">
      <c r="B782860" s="78"/>
      <c r="C782860" s="77"/>
    </row>
    <row r="782861" spans="2:3" x14ac:dyDescent="0.25">
      <c r="B782861" s="78"/>
      <c r="C782861" s="77"/>
    </row>
    <row r="782862" spans="2:3" x14ac:dyDescent="0.25">
      <c r="B782862" s="78"/>
      <c r="C782862" s="77"/>
    </row>
    <row r="782863" spans="2:3" x14ac:dyDescent="0.25">
      <c r="B782863" s="78"/>
      <c r="C782863" s="77"/>
    </row>
    <row r="782864" spans="2:3" x14ac:dyDescent="0.25">
      <c r="B782864" s="78"/>
      <c r="C782864" s="77"/>
    </row>
    <row r="782865" spans="2:3" x14ac:dyDescent="0.25">
      <c r="B782865" s="78"/>
      <c r="C782865" s="77"/>
    </row>
    <row r="782866" spans="2:3" x14ac:dyDescent="0.25">
      <c r="B782866" s="78"/>
      <c r="C782866" s="77"/>
    </row>
    <row r="782867" spans="2:3" x14ac:dyDescent="0.25">
      <c r="B782867" s="78"/>
      <c r="C782867" s="77"/>
    </row>
    <row r="782868" spans="2:3" x14ac:dyDescent="0.25">
      <c r="B782868" s="78"/>
      <c r="C782868" s="77"/>
    </row>
    <row r="782869" spans="2:3" x14ac:dyDescent="0.25">
      <c r="B782869" s="78"/>
      <c r="C782869" s="77"/>
    </row>
    <row r="782870" spans="2:3" x14ac:dyDescent="0.25">
      <c r="B782870" s="78"/>
      <c r="C782870" s="77"/>
    </row>
    <row r="782871" spans="2:3" x14ac:dyDescent="0.25">
      <c r="B782871" s="78"/>
      <c r="C782871" s="77"/>
    </row>
    <row r="782872" spans="2:3" x14ac:dyDescent="0.25">
      <c r="B782872" s="78"/>
      <c r="C782872" s="77"/>
    </row>
    <row r="782982" spans="2:3" x14ac:dyDescent="0.25">
      <c r="B782982" s="78"/>
      <c r="C782982" s="77"/>
    </row>
    <row r="782983" spans="2:3" x14ac:dyDescent="0.25">
      <c r="B782983" s="78"/>
      <c r="C782983" s="77"/>
    </row>
    <row r="782984" spans="2:3" x14ac:dyDescent="0.25">
      <c r="B782984" s="78"/>
      <c r="C782984" s="77"/>
    </row>
    <row r="782985" spans="2:3" x14ac:dyDescent="0.25">
      <c r="B782985" s="78"/>
      <c r="C782985" s="77"/>
    </row>
    <row r="782986" spans="2:3" x14ac:dyDescent="0.25">
      <c r="B782986" s="78"/>
      <c r="C782986" s="77"/>
    </row>
    <row r="782987" spans="2:3" x14ac:dyDescent="0.25">
      <c r="B782987" s="78"/>
      <c r="C782987" s="77"/>
    </row>
    <row r="782988" spans="2:3" x14ac:dyDescent="0.25">
      <c r="B782988" s="78"/>
      <c r="C782988" s="77"/>
    </row>
    <row r="782989" spans="2:3" x14ac:dyDescent="0.25">
      <c r="B782989" s="78"/>
      <c r="C782989" s="77"/>
    </row>
    <row r="782990" spans="2:3" x14ac:dyDescent="0.25">
      <c r="B782990" s="78"/>
      <c r="C782990" s="77"/>
    </row>
    <row r="782991" spans="2:3" x14ac:dyDescent="0.25">
      <c r="B782991" s="78"/>
      <c r="C782991" s="77"/>
    </row>
    <row r="782992" spans="2:3" x14ac:dyDescent="0.25">
      <c r="B782992" s="78"/>
      <c r="C782992" s="77"/>
    </row>
    <row r="782993" spans="2:3" x14ac:dyDescent="0.25">
      <c r="B782993" s="78"/>
      <c r="C782993" s="77"/>
    </row>
    <row r="782994" spans="2:3" x14ac:dyDescent="0.25">
      <c r="B782994" s="78"/>
      <c r="C782994" s="77"/>
    </row>
    <row r="783104" spans="2:3" x14ac:dyDescent="0.25">
      <c r="B783104" s="78"/>
      <c r="C783104" s="77"/>
    </row>
    <row r="783105" spans="2:3" x14ac:dyDescent="0.25">
      <c r="B783105" s="78"/>
      <c r="C783105" s="77"/>
    </row>
    <row r="783106" spans="2:3" x14ac:dyDescent="0.25">
      <c r="B783106" s="78"/>
      <c r="C783106" s="77"/>
    </row>
    <row r="783107" spans="2:3" x14ac:dyDescent="0.25">
      <c r="B783107" s="78"/>
      <c r="C783107" s="77"/>
    </row>
    <row r="783108" spans="2:3" x14ac:dyDescent="0.25">
      <c r="B783108" s="78"/>
      <c r="C783108" s="77"/>
    </row>
    <row r="783109" spans="2:3" x14ac:dyDescent="0.25">
      <c r="B783109" s="78"/>
      <c r="C783109" s="77"/>
    </row>
    <row r="783110" spans="2:3" x14ac:dyDescent="0.25">
      <c r="B783110" s="78"/>
      <c r="C783110" s="77"/>
    </row>
    <row r="783111" spans="2:3" x14ac:dyDescent="0.25">
      <c r="B783111" s="78"/>
      <c r="C783111" s="77"/>
    </row>
    <row r="783112" spans="2:3" x14ac:dyDescent="0.25">
      <c r="B783112" s="78"/>
      <c r="C783112" s="77"/>
    </row>
    <row r="783113" spans="2:3" x14ac:dyDescent="0.25">
      <c r="B783113" s="78"/>
      <c r="C783113" s="77"/>
    </row>
    <row r="783114" spans="2:3" x14ac:dyDescent="0.25">
      <c r="B783114" s="78"/>
      <c r="C783114" s="77"/>
    </row>
    <row r="783115" spans="2:3" x14ac:dyDescent="0.25">
      <c r="B783115" s="78"/>
      <c r="C783115" s="77"/>
    </row>
    <row r="783116" spans="2:3" x14ac:dyDescent="0.25">
      <c r="B783116" s="78"/>
      <c r="C783116" s="77"/>
    </row>
    <row r="783226" spans="2:3" x14ac:dyDescent="0.25">
      <c r="B783226" s="78"/>
      <c r="C783226" s="77"/>
    </row>
    <row r="783227" spans="2:3" x14ac:dyDescent="0.25">
      <c r="B783227" s="78"/>
      <c r="C783227" s="77"/>
    </row>
    <row r="783228" spans="2:3" x14ac:dyDescent="0.25">
      <c r="B783228" s="78"/>
      <c r="C783228" s="77"/>
    </row>
    <row r="783229" spans="2:3" x14ac:dyDescent="0.25">
      <c r="B783229" s="78"/>
      <c r="C783229" s="77"/>
    </row>
    <row r="783230" spans="2:3" x14ac:dyDescent="0.25">
      <c r="B783230" s="78"/>
      <c r="C783230" s="77"/>
    </row>
    <row r="783231" spans="2:3" x14ac:dyDescent="0.25">
      <c r="B783231" s="78"/>
      <c r="C783231" s="77"/>
    </row>
    <row r="783232" spans="2:3" x14ac:dyDescent="0.25">
      <c r="B783232" s="78"/>
      <c r="C783232" s="77"/>
    </row>
    <row r="783233" spans="2:3" x14ac:dyDescent="0.25">
      <c r="B783233" s="78"/>
      <c r="C783233" s="77"/>
    </row>
    <row r="783234" spans="2:3" x14ac:dyDescent="0.25">
      <c r="B783234" s="78"/>
      <c r="C783234" s="77"/>
    </row>
    <row r="783235" spans="2:3" x14ac:dyDescent="0.25">
      <c r="B783235" s="78"/>
      <c r="C783235" s="77"/>
    </row>
    <row r="783236" spans="2:3" x14ac:dyDescent="0.25">
      <c r="B783236" s="78"/>
      <c r="C783236" s="77"/>
    </row>
    <row r="783237" spans="2:3" x14ac:dyDescent="0.25">
      <c r="B783237" s="78"/>
      <c r="C783237" s="77"/>
    </row>
    <row r="783238" spans="2:3" x14ac:dyDescent="0.25">
      <c r="B783238" s="78"/>
      <c r="C783238" s="77"/>
    </row>
    <row r="783348" spans="2:3" x14ac:dyDescent="0.25">
      <c r="B783348" s="78"/>
      <c r="C783348" s="77"/>
    </row>
    <row r="783349" spans="2:3" x14ac:dyDescent="0.25">
      <c r="B783349" s="78"/>
      <c r="C783349" s="77"/>
    </row>
    <row r="783350" spans="2:3" x14ac:dyDescent="0.25">
      <c r="B783350" s="78"/>
      <c r="C783350" s="77"/>
    </row>
    <row r="783351" spans="2:3" x14ac:dyDescent="0.25">
      <c r="B783351" s="78"/>
      <c r="C783351" s="77"/>
    </row>
    <row r="783352" spans="2:3" x14ac:dyDescent="0.25">
      <c r="B783352" s="78"/>
      <c r="C783352" s="77"/>
    </row>
    <row r="783353" spans="2:3" x14ac:dyDescent="0.25">
      <c r="B783353" s="78"/>
      <c r="C783353" s="77"/>
    </row>
    <row r="783354" spans="2:3" x14ac:dyDescent="0.25">
      <c r="B783354" s="78"/>
      <c r="C783354" s="77"/>
    </row>
    <row r="783355" spans="2:3" x14ac:dyDescent="0.25">
      <c r="B783355" s="78"/>
      <c r="C783355" s="77"/>
    </row>
    <row r="783356" spans="2:3" x14ac:dyDescent="0.25">
      <c r="B783356" s="78"/>
      <c r="C783356" s="77"/>
    </row>
    <row r="783357" spans="2:3" x14ac:dyDescent="0.25">
      <c r="B783357" s="78"/>
      <c r="C783357" s="77"/>
    </row>
    <row r="783358" spans="2:3" x14ac:dyDescent="0.25">
      <c r="B783358" s="78"/>
      <c r="C783358" s="77"/>
    </row>
    <row r="783359" spans="2:3" x14ac:dyDescent="0.25">
      <c r="B783359" s="78"/>
      <c r="C783359" s="77"/>
    </row>
    <row r="783360" spans="2:3" x14ac:dyDescent="0.25">
      <c r="B783360" s="78"/>
      <c r="C783360" s="77"/>
    </row>
    <row r="783470" spans="2:3" x14ac:dyDescent="0.25">
      <c r="B783470" s="78"/>
      <c r="C783470" s="77"/>
    </row>
    <row r="783471" spans="2:3" x14ac:dyDescent="0.25">
      <c r="B783471" s="78"/>
      <c r="C783471" s="77"/>
    </row>
    <row r="783472" spans="2:3" x14ac:dyDescent="0.25">
      <c r="B783472" s="78"/>
      <c r="C783472" s="77"/>
    </row>
    <row r="783473" spans="2:3" x14ac:dyDescent="0.25">
      <c r="B783473" s="78"/>
      <c r="C783473" s="77"/>
    </row>
    <row r="783474" spans="2:3" x14ac:dyDescent="0.25">
      <c r="B783474" s="78"/>
      <c r="C783474" s="77"/>
    </row>
    <row r="783475" spans="2:3" x14ac:dyDescent="0.25">
      <c r="B783475" s="78"/>
      <c r="C783475" s="77"/>
    </row>
    <row r="783476" spans="2:3" x14ac:dyDescent="0.25">
      <c r="B783476" s="78"/>
      <c r="C783476" s="77"/>
    </row>
    <row r="783477" spans="2:3" x14ac:dyDescent="0.25">
      <c r="B783477" s="78"/>
      <c r="C783477" s="77"/>
    </row>
    <row r="783478" spans="2:3" x14ac:dyDescent="0.25">
      <c r="B783478" s="78"/>
      <c r="C783478" s="77"/>
    </row>
    <row r="783479" spans="2:3" x14ac:dyDescent="0.25">
      <c r="B783479" s="78"/>
      <c r="C783479" s="77"/>
    </row>
    <row r="783480" spans="2:3" x14ac:dyDescent="0.25">
      <c r="B783480" s="78"/>
      <c r="C783480" s="77"/>
    </row>
    <row r="783481" spans="2:3" x14ac:dyDescent="0.25">
      <c r="B783481" s="78"/>
      <c r="C783481" s="77"/>
    </row>
    <row r="783482" spans="2:3" x14ac:dyDescent="0.25">
      <c r="B783482" s="78"/>
      <c r="C783482" s="77"/>
    </row>
    <row r="783592" spans="2:3" x14ac:dyDescent="0.25">
      <c r="B783592" s="78"/>
      <c r="C783592" s="77"/>
    </row>
    <row r="783593" spans="2:3" x14ac:dyDescent="0.25">
      <c r="B783593" s="78"/>
      <c r="C783593" s="77"/>
    </row>
    <row r="783594" spans="2:3" x14ac:dyDescent="0.25">
      <c r="B783594" s="78"/>
      <c r="C783594" s="77"/>
    </row>
    <row r="783595" spans="2:3" x14ac:dyDescent="0.25">
      <c r="B783595" s="78"/>
      <c r="C783595" s="77"/>
    </row>
    <row r="783596" spans="2:3" x14ac:dyDescent="0.25">
      <c r="B783596" s="78"/>
      <c r="C783596" s="77"/>
    </row>
    <row r="783597" spans="2:3" x14ac:dyDescent="0.25">
      <c r="B783597" s="78"/>
      <c r="C783597" s="77"/>
    </row>
    <row r="783598" spans="2:3" x14ac:dyDescent="0.25">
      <c r="B783598" s="78"/>
      <c r="C783598" s="77"/>
    </row>
    <row r="783599" spans="2:3" x14ac:dyDescent="0.25">
      <c r="B783599" s="78"/>
      <c r="C783599" s="77"/>
    </row>
    <row r="783600" spans="2:3" x14ac:dyDescent="0.25">
      <c r="B783600" s="78"/>
      <c r="C783600" s="77"/>
    </row>
    <row r="783601" spans="2:3" x14ac:dyDescent="0.25">
      <c r="B783601" s="78"/>
      <c r="C783601" s="77"/>
    </row>
    <row r="783602" spans="2:3" x14ac:dyDescent="0.25">
      <c r="B783602" s="78"/>
      <c r="C783602" s="77"/>
    </row>
    <row r="783603" spans="2:3" x14ac:dyDescent="0.25">
      <c r="B783603" s="78"/>
      <c r="C783603" s="77"/>
    </row>
    <row r="783604" spans="2:3" x14ac:dyDescent="0.25">
      <c r="B783604" s="78"/>
      <c r="C783604" s="77"/>
    </row>
    <row r="783714" spans="2:3" x14ac:dyDescent="0.25">
      <c r="B783714" s="78"/>
      <c r="C783714" s="77"/>
    </row>
    <row r="783715" spans="2:3" x14ac:dyDescent="0.25">
      <c r="B783715" s="78"/>
      <c r="C783715" s="77"/>
    </row>
    <row r="783716" spans="2:3" x14ac:dyDescent="0.25">
      <c r="B783716" s="78"/>
      <c r="C783716" s="77"/>
    </row>
    <row r="783717" spans="2:3" x14ac:dyDescent="0.25">
      <c r="B783717" s="78"/>
      <c r="C783717" s="77"/>
    </row>
    <row r="783718" spans="2:3" x14ac:dyDescent="0.25">
      <c r="B783718" s="78"/>
      <c r="C783718" s="77"/>
    </row>
    <row r="783719" spans="2:3" x14ac:dyDescent="0.25">
      <c r="B783719" s="78"/>
      <c r="C783719" s="77"/>
    </row>
    <row r="783720" spans="2:3" x14ac:dyDescent="0.25">
      <c r="B783720" s="78"/>
      <c r="C783720" s="77"/>
    </row>
    <row r="783721" spans="2:3" x14ac:dyDescent="0.25">
      <c r="B783721" s="78"/>
      <c r="C783721" s="77"/>
    </row>
    <row r="783722" spans="2:3" x14ac:dyDescent="0.25">
      <c r="B783722" s="78"/>
      <c r="C783722" s="77"/>
    </row>
    <row r="783723" spans="2:3" x14ac:dyDescent="0.25">
      <c r="B783723" s="78"/>
      <c r="C783723" s="77"/>
    </row>
    <row r="783724" spans="2:3" x14ac:dyDescent="0.25">
      <c r="B783724" s="78"/>
      <c r="C783724" s="77"/>
    </row>
    <row r="783725" spans="2:3" x14ac:dyDescent="0.25">
      <c r="B783725" s="78"/>
      <c r="C783725" s="77"/>
    </row>
    <row r="783726" spans="2:3" x14ac:dyDescent="0.25">
      <c r="B783726" s="78"/>
      <c r="C783726" s="77"/>
    </row>
    <row r="783836" spans="2:3" x14ac:dyDescent="0.25">
      <c r="B783836" s="78"/>
      <c r="C783836" s="77"/>
    </row>
    <row r="783837" spans="2:3" x14ac:dyDescent="0.25">
      <c r="B783837" s="78"/>
      <c r="C783837" s="77"/>
    </row>
    <row r="783838" spans="2:3" x14ac:dyDescent="0.25">
      <c r="B783838" s="78"/>
      <c r="C783838" s="77"/>
    </row>
    <row r="783839" spans="2:3" x14ac:dyDescent="0.25">
      <c r="B783839" s="78"/>
      <c r="C783839" s="77"/>
    </row>
    <row r="783840" spans="2:3" x14ac:dyDescent="0.25">
      <c r="B783840" s="78"/>
      <c r="C783840" s="77"/>
    </row>
    <row r="783841" spans="2:3" x14ac:dyDescent="0.25">
      <c r="B783841" s="78"/>
      <c r="C783841" s="77"/>
    </row>
    <row r="783842" spans="2:3" x14ac:dyDescent="0.25">
      <c r="B783842" s="78"/>
      <c r="C783842" s="77"/>
    </row>
    <row r="783843" spans="2:3" x14ac:dyDescent="0.25">
      <c r="B783843" s="78"/>
      <c r="C783843" s="77"/>
    </row>
    <row r="783844" spans="2:3" x14ac:dyDescent="0.25">
      <c r="B783844" s="78"/>
      <c r="C783844" s="77"/>
    </row>
    <row r="783845" spans="2:3" x14ac:dyDescent="0.25">
      <c r="B783845" s="78"/>
      <c r="C783845" s="77"/>
    </row>
    <row r="783846" spans="2:3" x14ac:dyDescent="0.25">
      <c r="B783846" s="78"/>
      <c r="C783846" s="77"/>
    </row>
    <row r="783847" spans="2:3" x14ac:dyDescent="0.25">
      <c r="B783847" s="78"/>
      <c r="C783847" s="77"/>
    </row>
    <row r="783848" spans="2:3" x14ac:dyDescent="0.25">
      <c r="B783848" s="78"/>
      <c r="C783848" s="77"/>
    </row>
    <row r="783958" spans="2:3" x14ac:dyDescent="0.25">
      <c r="B783958" s="78"/>
      <c r="C783958" s="77"/>
    </row>
    <row r="783959" spans="2:3" x14ac:dyDescent="0.25">
      <c r="B783959" s="78"/>
      <c r="C783959" s="77"/>
    </row>
    <row r="783960" spans="2:3" x14ac:dyDescent="0.25">
      <c r="B783960" s="78"/>
      <c r="C783960" s="77"/>
    </row>
    <row r="783961" spans="2:3" x14ac:dyDescent="0.25">
      <c r="B783961" s="78"/>
      <c r="C783961" s="77"/>
    </row>
    <row r="783962" spans="2:3" x14ac:dyDescent="0.25">
      <c r="B783962" s="78"/>
      <c r="C783962" s="77"/>
    </row>
    <row r="783963" spans="2:3" x14ac:dyDescent="0.25">
      <c r="B783963" s="78"/>
      <c r="C783963" s="77"/>
    </row>
    <row r="783964" spans="2:3" x14ac:dyDescent="0.25">
      <c r="B783964" s="78"/>
      <c r="C783964" s="77"/>
    </row>
    <row r="783965" spans="2:3" x14ac:dyDescent="0.25">
      <c r="B783965" s="78"/>
      <c r="C783965" s="77"/>
    </row>
    <row r="783966" spans="2:3" x14ac:dyDescent="0.25">
      <c r="B783966" s="78"/>
      <c r="C783966" s="77"/>
    </row>
    <row r="783967" spans="2:3" x14ac:dyDescent="0.25">
      <c r="B783967" s="78"/>
      <c r="C783967" s="77"/>
    </row>
    <row r="783968" spans="2:3" x14ac:dyDescent="0.25">
      <c r="B783968" s="78"/>
      <c r="C783968" s="77"/>
    </row>
    <row r="783969" spans="2:3" x14ac:dyDescent="0.25">
      <c r="B783969" s="78"/>
      <c r="C783969" s="77"/>
    </row>
    <row r="783970" spans="2:3" x14ac:dyDescent="0.25">
      <c r="B783970" s="78"/>
      <c r="C783970" s="77"/>
    </row>
    <row r="784080" spans="2:3" x14ac:dyDescent="0.25">
      <c r="B784080" s="78"/>
      <c r="C784080" s="77"/>
    </row>
    <row r="784081" spans="2:3" x14ac:dyDescent="0.25">
      <c r="B784081" s="78"/>
      <c r="C784081" s="77"/>
    </row>
    <row r="784082" spans="2:3" x14ac:dyDescent="0.25">
      <c r="B784082" s="78"/>
      <c r="C784082" s="77"/>
    </row>
    <row r="784083" spans="2:3" x14ac:dyDescent="0.25">
      <c r="B784083" s="78"/>
      <c r="C784083" s="77"/>
    </row>
    <row r="784084" spans="2:3" x14ac:dyDescent="0.25">
      <c r="B784084" s="78"/>
      <c r="C784084" s="77"/>
    </row>
    <row r="784085" spans="2:3" x14ac:dyDescent="0.25">
      <c r="B784085" s="78"/>
      <c r="C784085" s="77"/>
    </row>
    <row r="784086" spans="2:3" x14ac:dyDescent="0.25">
      <c r="B784086" s="78"/>
      <c r="C784086" s="77"/>
    </row>
    <row r="784087" spans="2:3" x14ac:dyDescent="0.25">
      <c r="B784087" s="78"/>
      <c r="C784087" s="77"/>
    </row>
    <row r="784088" spans="2:3" x14ac:dyDescent="0.25">
      <c r="B784088" s="78"/>
      <c r="C784088" s="77"/>
    </row>
    <row r="784089" spans="2:3" x14ac:dyDescent="0.25">
      <c r="B784089" s="78"/>
      <c r="C784089" s="77"/>
    </row>
    <row r="784090" spans="2:3" x14ac:dyDescent="0.25">
      <c r="B784090" s="78"/>
      <c r="C784090" s="77"/>
    </row>
    <row r="784091" spans="2:3" x14ac:dyDescent="0.25">
      <c r="B784091" s="78"/>
      <c r="C784091" s="77"/>
    </row>
    <row r="784092" spans="2:3" x14ac:dyDescent="0.25">
      <c r="B784092" s="78"/>
      <c r="C784092" s="77"/>
    </row>
    <row r="784202" spans="2:3" x14ac:dyDescent="0.25">
      <c r="B784202" s="78"/>
      <c r="C784202" s="77"/>
    </row>
    <row r="784203" spans="2:3" x14ac:dyDescent="0.25">
      <c r="B784203" s="78"/>
      <c r="C784203" s="77"/>
    </row>
    <row r="784204" spans="2:3" x14ac:dyDescent="0.25">
      <c r="B784204" s="78"/>
      <c r="C784204" s="77"/>
    </row>
    <row r="784205" spans="2:3" x14ac:dyDescent="0.25">
      <c r="B784205" s="78"/>
      <c r="C784205" s="77"/>
    </row>
    <row r="784206" spans="2:3" x14ac:dyDescent="0.25">
      <c r="B784206" s="78"/>
      <c r="C784206" s="77"/>
    </row>
    <row r="784207" spans="2:3" x14ac:dyDescent="0.25">
      <c r="B784207" s="78"/>
      <c r="C784207" s="77"/>
    </row>
    <row r="784208" spans="2:3" x14ac:dyDescent="0.25">
      <c r="B784208" s="78"/>
      <c r="C784208" s="77"/>
    </row>
    <row r="784209" spans="2:3" x14ac:dyDescent="0.25">
      <c r="B784209" s="78"/>
      <c r="C784209" s="77"/>
    </row>
    <row r="784210" spans="2:3" x14ac:dyDescent="0.25">
      <c r="B784210" s="78"/>
      <c r="C784210" s="77"/>
    </row>
    <row r="784211" spans="2:3" x14ac:dyDescent="0.25">
      <c r="B784211" s="78"/>
      <c r="C784211" s="77"/>
    </row>
    <row r="784212" spans="2:3" x14ac:dyDescent="0.25">
      <c r="B784212" s="78"/>
      <c r="C784212" s="77"/>
    </row>
    <row r="784213" spans="2:3" x14ac:dyDescent="0.25">
      <c r="B784213" s="78"/>
      <c r="C784213" s="77"/>
    </row>
    <row r="784214" spans="2:3" x14ac:dyDescent="0.25">
      <c r="B784214" s="78"/>
      <c r="C784214" s="77"/>
    </row>
    <row r="784324" spans="2:3" x14ac:dyDescent="0.25">
      <c r="B784324" s="78"/>
      <c r="C784324" s="77"/>
    </row>
    <row r="784325" spans="2:3" x14ac:dyDescent="0.25">
      <c r="B784325" s="78"/>
      <c r="C784325" s="77"/>
    </row>
    <row r="784326" spans="2:3" x14ac:dyDescent="0.25">
      <c r="B784326" s="78"/>
      <c r="C784326" s="77"/>
    </row>
    <row r="784327" spans="2:3" x14ac:dyDescent="0.25">
      <c r="B784327" s="78"/>
      <c r="C784327" s="77"/>
    </row>
    <row r="784328" spans="2:3" x14ac:dyDescent="0.25">
      <c r="B784328" s="78"/>
      <c r="C784328" s="77"/>
    </row>
    <row r="784329" spans="2:3" x14ac:dyDescent="0.25">
      <c r="B784329" s="78"/>
      <c r="C784329" s="77"/>
    </row>
    <row r="784330" spans="2:3" x14ac:dyDescent="0.25">
      <c r="B784330" s="78"/>
      <c r="C784330" s="77"/>
    </row>
    <row r="784331" spans="2:3" x14ac:dyDescent="0.25">
      <c r="B784331" s="78"/>
      <c r="C784331" s="77"/>
    </row>
    <row r="784332" spans="2:3" x14ac:dyDescent="0.25">
      <c r="B784332" s="78"/>
      <c r="C784332" s="77"/>
    </row>
    <row r="784333" spans="2:3" x14ac:dyDescent="0.25">
      <c r="B784333" s="78"/>
      <c r="C784333" s="77"/>
    </row>
    <row r="784334" spans="2:3" x14ac:dyDescent="0.25">
      <c r="B784334" s="78"/>
      <c r="C784334" s="77"/>
    </row>
    <row r="784335" spans="2:3" x14ac:dyDescent="0.25">
      <c r="B784335" s="78"/>
      <c r="C784335" s="77"/>
    </row>
    <row r="784336" spans="2:3" x14ac:dyDescent="0.25">
      <c r="B784336" s="78"/>
      <c r="C784336" s="77"/>
    </row>
    <row r="784446" spans="2:3" x14ac:dyDescent="0.25">
      <c r="B784446" s="78"/>
      <c r="C784446" s="77"/>
    </row>
    <row r="784447" spans="2:3" x14ac:dyDescent="0.25">
      <c r="B784447" s="78"/>
      <c r="C784447" s="77"/>
    </row>
    <row r="784448" spans="2:3" x14ac:dyDescent="0.25">
      <c r="B784448" s="78"/>
      <c r="C784448" s="77"/>
    </row>
    <row r="784449" spans="2:3" x14ac:dyDescent="0.25">
      <c r="B784449" s="78"/>
      <c r="C784449" s="77"/>
    </row>
    <row r="784450" spans="2:3" x14ac:dyDescent="0.25">
      <c r="B784450" s="78"/>
      <c r="C784450" s="77"/>
    </row>
    <row r="784451" spans="2:3" x14ac:dyDescent="0.25">
      <c r="B784451" s="78"/>
      <c r="C784451" s="77"/>
    </row>
    <row r="784452" spans="2:3" x14ac:dyDescent="0.25">
      <c r="B784452" s="78"/>
      <c r="C784452" s="77"/>
    </row>
    <row r="784453" spans="2:3" x14ac:dyDescent="0.25">
      <c r="B784453" s="78"/>
      <c r="C784453" s="77"/>
    </row>
    <row r="784454" spans="2:3" x14ac:dyDescent="0.25">
      <c r="B784454" s="78"/>
      <c r="C784454" s="77"/>
    </row>
    <row r="784455" spans="2:3" x14ac:dyDescent="0.25">
      <c r="B784455" s="78"/>
      <c r="C784455" s="77"/>
    </row>
    <row r="784456" spans="2:3" x14ac:dyDescent="0.25">
      <c r="B784456" s="78"/>
      <c r="C784456" s="77"/>
    </row>
    <row r="784457" spans="2:3" x14ac:dyDescent="0.25">
      <c r="B784457" s="78"/>
      <c r="C784457" s="77"/>
    </row>
    <row r="784458" spans="2:3" x14ac:dyDescent="0.25">
      <c r="B784458" s="78"/>
      <c r="C784458" s="77"/>
    </row>
    <row r="784568" spans="2:3" x14ac:dyDescent="0.25">
      <c r="B784568" s="78"/>
      <c r="C784568" s="77"/>
    </row>
    <row r="784569" spans="2:3" x14ac:dyDescent="0.25">
      <c r="B784569" s="78"/>
      <c r="C784569" s="77"/>
    </row>
    <row r="784570" spans="2:3" x14ac:dyDescent="0.25">
      <c r="B784570" s="78"/>
      <c r="C784570" s="77"/>
    </row>
    <row r="784571" spans="2:3" x14ac:dyDescent="0.25">
      <c r="B784571" s="78"/>
      <c r="C784571" s="77"/>
    </row>
    <row r="784572" spans="2:3" x14ac:dyDescent="0.25">
      <c r="B784572" s="78"/>
      <c r="C784572" s="77"/>
    </row>
    <row r="784573" spans="2:3" x14ac:dyDescent="0.25">
      <c r="B784573" s="78"/>
      <c r="C784573" s="77"/>
    </row>
    <row r="784574" spans="2:3" x14ac:dyDescent="0.25">
      <c r="B784574" s="78"/>
      <c r="C784574" s="77"/>
    </row>
    <row r="784575" spans="2:3" x14ac:dyDescent="0.25">
      <c r="B784575" s="78"/>
      <c r="C784575" s="77"/>
    </row>
    <row r="784576" spans="2:3" x14ac:dyDescent="0.25">
      <c r="B784576" s="78"/>
      <c r="C784576" s="77"/>
    </row>
    <row r="784577" spans="2:3" x14ac:dyDescent="0.25">
      <c r="B784577" s="78"/>
      <c r="C784577" s="77"/>
    </row>
    <row r="784578" spans="2:3" x14ac:dyDescent="0.25">
      <c r="B784578" s="78"/>
      <c r="C784578" s="77"/>
    </row>
    <row r="784579" spans="2:3" x14ac:dyDescent="0.25">
      <c r="B784579" s="78"/>
      <c r="C784579" s="77"/>
    </row>
    <row r="784580" spans="2:3" x14ac:dyDescent="0.25">
      <c r="B784580" s="78"/>
      <c r="C784580" s="77"/>
    </row>
    <row r="784690" spans="2:3" x14ac:dyDescent="0.25">
      <c r="B784690" s="78"/>
      <c r="C784690" s="77"/>
    </row>
    <row r="784691" spans="2:3" x14ac:dyDescent="0.25">
      <c r="B784691" s="78"/>
      <c r="C784691" s="77"/>
    </row>
    <row r="784692" spans="2:3" x14ac:dyDescent="0.25">
      <c r="B784692" s="78"/>
      <c r="C784692" s="77"/>
    </row>
    <row r="784693" spans="2:3" x14ac:dyDescent="0.25">
      <c r="B784693" s="78"/>
      <c r="C784693" s="77"/>
    </row>
    <row r="784694" spans="2:3" x14ac:dyDescent="0.25">
      <c r="B784694" s="78"/>
      <c r="C784694" s="77"/>
    </row>
    <row r="784695" spans="2:3" x14ac:dyDescent="0.25">
      <c r="B784695" s="78"/>
      <c r="C784695" s="77"/>
    </row>
    <row r="784696" spans="2:3" x14ac:dyDescent="0.25">
      <c r="B784696" s="78"/>
      <c r="C784696" s="77"/>
    </row>
    <row r="784697" spans="2:3" x14ac:dyDescent="0.25">
      <c r="B784697" s="78"/>
      <c r="C784697" s="77"/>
    </row>
    <row r="784698" spans="2:3" x14ac:dyDescent="0.25">
      <c r="B784698" s="78"/>
      <c r="C784698" s="77"/>
    </row>
    <row r="784699" spans="2:3" x14ac:dyDescent="0.25">
      <c r="B784699" s="78"/>
      <c r="C784699" s="77"/>
    </row>
    <row r="784700" spans="2:3" x14ac:dyDescent="0.25">
      <c r="B784700" s="78"/>
      <c r="C784700" s="77"/>
    </row>
    <row r="784701" spans="2:3" x14ac:dyDescent="0.25">
      <c r="B784701" s="78"/>
      <c r="C784701" s="77"/>
    </row>
    <row r="784702" spans="2:3" x14ac:dyDescent="0.25">
      <c r="B784702" s="78"/>
      <c r="C784702" s="77"/>
    </row>
    <row r="784812" spans="2:3" x14ac:dyDescent="0.25">
      <c r="B784812" s="78"/>
      <c r="C784812" s="77"/>
    </row>
    <row r="784813" spans="2:3" x14ac:dyDescent="0.25">
      <c r="B784813" s="78"/>
      <c r="C784813" s="77"/>
    </row>
    <row r="784814" spans="2:3" x14ac:dyDescent="0.25">
      <c r="B784814" s="78"/>
      <c r="C784814" s="77"/>
    </row>
    <row r="784815" spans="2:3" x14ac:dyDescent="0.25">
      <c r="B784815" s="78"/>
      <c r="C784815" s="77"/>
    </row>
    <row r="784816" spans="2:3" x14ac:dyDescent="0.25">
      <c r="B784816" s="78"/>
      <c r="C784816" s="77"/>
    </row>
    <row r="784817" spans="2:3" x14ac:dyDescent="0.25">
      <c r="B784817" s="78"/>
      <c r="C784817" s="77"/>
    </row>
    <row r="784818" spans="2:3" x14ac:dyDescent="0.25">
      <c r="B784818" s="78"/>
      <c r="C784818" s="77"/>
    </row>
    <row r="784819" spans="2:3" x14ac:dyDescent="0.25">
      <c r="B784819" s="78"/>
      <c r="C784819" s="77"/>
    </row>
    <row r="784820" spans="2:3" x14ac:dyDescent="0.25">
      <c r="B784820" s="78"/>
      <c r="C784820" s="77"/>
    </row>
    <row r="784821" spans="2:3" x14ac:dyDescent="0.25">
      <c r="B784821" s="78"/>
      <c r="C784821" s="77"/>
    </row>
    <row r="784822" spans="2:3" x14ac:dyDescent="0.25">
      <c r="B784822" s="78"/>
      <c r="C784822" s="77"/>
    </row>
    <row r="784823" spans="2:3" x14ac:dyDescent="0.25">
      <c r="B784823" s="78"/>
      <c r="C784823" s="77"/>
    </row>
    <row r="784824" spans="2:3" x14ac:dyDescent="0.25">
      <c r="B784824" s="78"/>
      <c r="C784824" s="77"/>
    </row>
    <row r="784934" spans="2:3" x14ac:dyDescent="0.25">
      <c r="B784934" s="78"/>
      <c r="C784934" s="77"/>
    </row>
    <row r="784935" spans="2:3" x14ac:dyDescent="0.25">
      <c r="B784935" s="78"/>
      <c r="C784935" s="77"/>
    </row>
    <row r="784936" spans="2:3" x14ac:dyDescent="0.25">
      <c r="B784936" s="78"/>
      <c r="C784936" s="77"/>
    </row>
    <row r="784937" spans="2:3" x14ac:dyDescent="0.25">
      <c r="B784937" s="78"/>
      <c r="C784937" s="77"/>
    </row>
    <row r="784938" spans="2:3" x14ac:dyDescent="0.25">
      <c r="B784938" s="78"/>
      <c r="C784938" s="77"/>
    </row>
    <row r="784939" spans="2:3" x14ac:dyDescent="0.25">
      <c r="B784939" s="78"/>
      <c r="C784939" s="77"/>
    </row>
    <row r="784940" spans="2:3" x14ac:dyDescent="0.25">
      <c r="B784940" s="78"/>
      <c r="C784940" s="77"/>
    </row>
    <row r="784941" spans="2:3" x14ac:dyDescent="0.25">
      <c r="B784941" s="78"/>
      <c r="C784941" s="77"/>
    </row>
    <row r="784942" spans="2:3" x14ac:dyDescent="0.25">
      <c r="B784942" s="78"/>
      <c r="C784942" s="77"/>
    </row>
    <row r="784943" spans="2:3" x14ac:dyDescent="0.25">
      <c r="B784943" s="78"/>
      <c r="C784943" s="77"/>
    </row>
    <row r="784944" spans="2:3" x14ac:dyDescent="0.25">
      <c r="B784944" s="78"/>
      <c r="C784944" s="77"/>
    </row>
    <row r="784945" spans="2:3" x14ac:dyDescent="0.25">
      <c r="B784945" s="78"/>
      <c r="C784945" s="77"/>
    </row>
    <row r="784946" spans="2:3" x14ac:dyDescent="0.25">
      <c r="B784946" s="78"/>
      <c r="C784946" s="77"/>
    </row>
    <row r="785056" spans="2:3" x14ac:dyDescent="0.25">
      <c r="B785056" s="78"/>
      <c r="C785056" s="77"/>
    </row>
    <row r="785057" spans="2:3" x14ac:dyDescent="0.25">
      <c r="B785057" s="78"/>
      <c r="C785057" s="77"/>
    </row>
    <row r="785058" spans="2:3" x14ac:dyDescent="0.25">
      <c r="B785058" s="78"/>
      <c r="C785058" s="77"/>
    </row>
    <row r="785059" spans="2:3" x14ac:dyDescent="0.25">
      <c r="B785059" s="78"/>
      <c r="C785059" s="77"/>
    </row>
    <row r="785060" spans="2:3" x14ac:dyDescent="0.25">
      <c r="B785060" s="78"/>
      <c r="C785060" s="77"/>
    </row>
    <row r="785061" spans="2:3" x14ac:dyDescent="0.25">
      <c r="B785061" s="78"/>
      <c r="C785061" s="77"/>
    </row>
    <row r="785062" spans="2:3" x14ac:dyDescent="0.25">
      <c r="B785062" s="78"/>
      <c r="C785062" s="77"/>
    </row>
    <row r="785063" spans="2:3" x14ac:dyDescent="0.25">
      <c r="B785063" s="78"/>
      <c r="C785063" s="77"/>
    </row>
    <row r="785064" spans="2:3" x14ac:dyDescent="0.25">
      <c r="B785064" s="78"/>
      <c r="C785064" s="77"/>
    </row>
    <row r="785065" spans="2:3" x14ac:dyDescent="0.25">
      <c r="B785065" s="78"/>
      <c r="C785065" s="77"/>
    </row>
    <row r="785066" spans="2:3" x14ac:dyDescent="0.25">
      <c r="B785066" s="78"/>
      <c r="C785066" s="77"/>
    </row>
    <row r="785067" spans="2:3" x14ac:dyDescent="0.25">
      <c r="B785067" s="78"/>
      <c r="C785067" s="77"/>
    </row>
    <row r="785068" spans="2:3" x14ac:dyDescent="0.25">
      <c r="B785068" s="78"/>
      <c r="C785068" s="77"/>
    </row>
    <row r="785178" spans="2:3" x14ac:dyDescent="0.25">
      <c r="B785178" s="78"/>
      <c r="C785178" s="77"/>
    </row>
    <row r="785179" spans="2:3" x14ac:dyDescent="0.25">
      <c r="B785179" s="78"/>
      <c r="C785179" s="77"/>
    </row>
    <row r="785180" spans="2:3" x14ac:dyDescent="0.25">
      <c r="B785180" s="78"/>
      <c r="C785180" s="77"/>
    </row>
    <row r="785181" spans="2:3" x14ac:dyDescent="0.25">
      <c r="B785181" s="78"/>
      <c r="C785181" s="77"/>
    </row>
    <row r="785182" spans="2:3" x14ac:dyDescent="0.25">
      <c r="B785182" s="78"/>
      <c r="C785182" s="77"/>
    </row>
    <row r="785183" spans="2:3" x14ac:dyDescent="0.25">
      <c r="B785183" s="78"/>
      <c r="C785183" s="77"/>
    </row>
    <row r="785184" spans="2:3" x14ac:dyDescent="0.25">
      <c r="B785184" s="78"/>
      <c r="C785184" s="77"/>
    </row>
    <row r="785185" spans="2:3" x14ac:dyDescent="0.25">
      <c r="B785185" s="78"/>
      <c r="C785185" s="77"/>
    </row>
    <row r="785186" spans="2:3" x14ac:dyDescent="0.25">
      <c r="B785186" s="78"/>
      <c r="C785186" s="77"/>
    </row>
    <row r="785187" spans="2:3" x14ac:dyDescent="0.25">
      <c r="B785187" s="78"/>
      <c r="C785187" s="77"/>
    </row>
    <row r="785188" spans="2:3" x14ac:dyDescent="0.25">
      <c r="B785188" s="78"/>
      <c r="C785188" s="77"/>
    </row>
    <row r="785189" spans="2:3" x14ac:dyDescent="0.25">
      <c r="B785189" s="78"/>
      <c r="C785189" s="77"/>
    </row>
    <row r="785190" spans="2:3" x14ac:dyDescent="0.25">
      <c r="B785190" s="78"/>
      <c r="C785190" s="77"/>
    </row>
    <row r="785300" spans="2:3" x14ac:dyDescent="0.25">
      <c r="B785300" s="78"/>
      <c r="C785300" s="77"/>
    </row>
    <row r="785301" spans="2:3" x14ac:dyDescent="0.25">
      <c r="B785301" s="78"/>
      <c r="C785301" s="77"/>
    </row>
    <row r="785302" spans="2:3" x14ac:dyDescent="0.25">
      <c r="B785302" s="78"/>
      <c r="C785302" s="77"/>
    </row>
    <row r="785303" spans="2:3" x14ac:dyDescent="0.25">
      <c r="B785303" s="78"/>
      <c r="C785303" s="77"/>
    </row>
    <row r="785304" spans="2:3" x14ac:dyDescent="0.25">
      <c r="B785304" s="78"/>
      <c r="C785304" s="77"/>
    </row>
    <row r="785305" spans="2:3" x14ac:dyDescent="0.25">
      <c r="B785305" s="78"/>
      <c r="C785305" s="77"/>
    </row>
    <row r="785306" spans="2:3" x14ac:dyDescent="0.25">
      <c r="B785306" s="78"/>
      <c r="C785306" s="77"/>
    </row>
    <row r="785307" spans="2:3" x14ac:dyDescent="0.25">
      <c r="B785307" s="78"/>
      <c r="C785307" s="77"/>
    </row>
    <row r="785308" spans="2:3" x14ac:dyDescent="0.25">
      <c r="B785308" s="78"/>
      <c r="C785308" s="77"/>
    </row>
    <row r="785309" spans="2:3" x14ac:dyDescent="0.25">
      <c r="B785309" s="78"/>
      <c r="C785309" s="77"/>
    </row>
    <row r="785310" spans="2:3" x14ac:dyDescent="0.25">
      <c r="B785310" s="78"/>
      <c r="C785310" s="77"/>
    </row>
    <row r="785311" spans="2:3" x14ac:dyDescent="0.25">
      <c r="B785311" s="78"/>
      <c r="C785311" s="77"/>
    </row>
    <row r="785312" spans="2:3" x14ac:dyDescent="0.25">
      <c r="B785312" s="78"/>
      <c r="C785312" s="77"/>
    </row>
    <row r="785422" spans="2:3" x14ac:dyDescent="0.25">
      <c r="B785422" s="78"/>
      <c r="C785422" s="77"/>
    </row>
    <row r="785423" spans="2:3" x14ac:dyDescent="0.25">
      <c r="B785423" s="78"/>
      <c r="C785423" s="77"/>
    </row>
    <row r="785424" spans="2:3" x14ac:dyDescent="0.25">
      <c r="B785424" s="78"/>
      <c r="C785424" s="77"/>
    </row>
    <row r="785425" spans="2:3" x14ac:dyDescent="0.25">
      <c r="B785425" s="78"/>
      <c r="C785425" s="77"/>
    </row>
    <row r="785426" spans="2:3" x14ac:dyDescent="0.25">
      <c r="B785426" s="78"/>
      <c r="C785426" s="77"/>
    </row>
    <row r="785427" spans="2:3" x14ac:dyDescent="0.25">
      <c r="B785427" s="78"/>
      <c r="C785427" s="77"/>
    </row>
    <row r="785428" spans="2:3" x14ac:dyDescent="0.25">
      <c r="B785428" s="78"/>
      <c r="C785428" s="77"/>
    </row>
    <row r="785429" spans="2:3" x14ac:dyDescent="0.25">
      <c r="B785429" s="78"/>
      <c r="C785429" s="77"/>
    </row>
    <row r="785430" spans="2:3" x14ac:dyDescent="0.25">
      <c r="B785430" s="78"/>
      <c r="C785430" s="77"/>
    </row>
    <row r="785431" spans="2:3" x14ac:dyDescent="0.25">
      <c r="B785431" s="78"/>
      <c r="C785431" s="77"/>
    </row>
    <row r="785432" spans="2:3" x14ac:dyDescent="0.25">
      <c r="B785432" s="78"/>
      <c r="C785432" s="77"/>
    </row>
    <row r="785433" spans="2:3" x14ac:dyDescent="0.25">
      <c r="B785433" s="78"/>
      <c r="C785433" s="77"/>
    </row>
    <row r="785434" spans="2:3" x14ac:dyDescent="0.25">
      <c r="B785434" s="78"/>
      <c r="C785434" s="77"/>
    </row>
    <row r="785544" spans="2:3" x14ac:dyDescent="0.25">
      <c r="B785544" s="78"/>
      <c r="C785544" s="77"/>
    </row>
    <row r="785545" spans="2:3" x14ac:dyDescent="0.25">
      <c r="B785545" s="78"/>
      <c r="C785545" s="77"/>
    </row>
    <row r="785546" spans="2:3" x14ac:dyDescent="0.25">
      <c r="B785546" s="78"/>
      <c r="C785546" s="77"/>
    </row>
    <row r="785547" spans="2:3" x14ac:dyDescent="0.25">
      <c r="B785547" s="78"/>
      <c r="C785547" s="77"/>
    </row>
    <row r="785548" spans="2:3" x14ac:dyDescent="0.25">
      <c r="B785548" s="78"/>
      <c r="C785548" s="77"/>
    </row>
    <row r="785549" spans="2:3" x14ac:dyDescent="0.25">
      <c r="B785549" s="78"/>
      <c r="C785549" s="77"/>
    </row>
    <row r="785550" spans="2:3" x14ac:dyDescent="0.25">
      <c r="B785550" s="78"/>
      <c r="C785550" s="77"/>
    </row>
    <row r="785551" spans="2:3" x14ac:dyDescent="0.25">
      <c r="B785551" s="78"/>
      <c r="C785551" s="77"/>
    </row>
    <row r="785552" spans="2:3" x14ac:dyDescent="0.25">
      <c r="B785552" s="78"/>
      <c r="C785552" s="77"/>
    </row>
    <row r="785553" spans="2:3" x14ac:dyDescent="0.25">
      <c r="B785553" s="78"/>
      <c r="C785553" s="77"/>
    </row>
    <row r="785554" spans="2:3" x14ac:dyDescent="0.25">
      <c r="B785554" s="78"/>
      <c r="C785554" s="77"/>
    </row>
    <row r="785555" spans="2:3" x14ac:dyDescent="0.25">
      <c r="B785555" s="78"/>
      <c r="C785555" s="77"/>
    </row>
    <row r="785556" spans="2:3" x14ac:dyDescent="0.25">
      <c r="B785556" s="78"/>
      <c r="C785556" s="77"/>
    </row>
    <row r="785666" spans="2:3" x14ac:dyDescent="0.25">
      <c r="B785666" s="78"/>
      <c r="C785666" s="77"/>
    </row>
    <row r="785667" spans="2:3" x14ac:dyDescent="0.25">
      <c r="B785667" s="78"/>
      <c r="C785667" s="77"/>
    </row>
    <row r="785668" spans="2:3" x14ac:dyDescent="0.25">
      <c r="B785668" s="78"/>
      <c r="C785668" s="77"/>
    </row>
    <row r="785669" spans="2:3" x14ac:dyDescent="0.25">
      <c r="B785669" s="78"/>
      <c r="C785669" s="77"/>
    </row>
    <row r="785670" spans="2:3" x14ac:dyDescent="0.25">
      <c r="B785670" s="78"/>
      <c r="C785670" s="77"/>
    </row>
    <row r="785671" spans="2:3" x14ac:dyDescent="0.25">
      <c r="B785671" s="78"/>
      <c r="C785671" s="77"/>
    </row>
    <row r="785672" spans="2:3" x14ac:dyDescent="0.25">
      <c r="B785672" s="78"/>
      <c r="C785672" s="77"/>
    </row>
    <row r="785673" spans="2:3" x14ac:dyDescent="0.25">
      <c r="B785673" s="78"/>
      <c r="C785673" s="77"/>
    </row>
    <row r="785674" spans="2:3" x14ac:dyDescent="0.25">
      <c r="B785674" s="78"/>
      <c r="C785674" s="77"/>
    </row>
    <row r="785675" spans="2:3" x14ac:dyDescent="0.25">
      <c r="B785675" s="78"/>
      <c r="C785675" s="77"/>
    </row>
    <row r="785676" spans="2:3" x14ac:dyDescent="0.25">
      <c r="B785676" s="78"/>
      <c r="C785676" s="77"/>
    </row>
    <row r="785677" spans="2:3" x14ac:dyDescent="0.25">
      <c r="B785677" s="78"/>
      <c r="C785677" s="77"/>
    </row>
    <row r="785678" spans="2:3" x14ac:dyDescent="0.25">
      <c r="B785678" s="78"/>
      <c r="C785678" s="77"/>
    </row>
    <row r="785788" spans="2:3" x14ac:dyDescent="0.25">
      <c r="B785788" s="78"/>
      <c r="C785788" s="77"/>
    </row>
    <row r="785789" spans="2:3" x14ac:dyDescent="0.25">
      <c r="B785789" s="78"/>
      <c r="C785789" s="77"/>
    </row>
    <row r="785790" spans="2:3" x14ac:dyDescent="0.25">
      <c r="B785790" s="78"/>
      <c r="C785790" s="77"/>
    </row>
    <row r="785791" spans="2:3" x14ac:dyDescent="0.25">
      <c r="B785791" s="78"/>
      <c r="C785791" s="77"/>
    </row>
    <row r="785792" spans="2:3" x14ac:dyDescent="0.25">
      <c r="B785792" s="78"/>
      <c r="C785792" s="77"/>
    </row>
    <row r="785793" spans="2:3" x14ac:dyDescent="0.25">
      <c r="B785793" s="78"/>
      <c r="C785793" s="77"/>
    </row>
    <row r="785794" spans="2:3" x14ac:dyDescent="0.25">
      <c r="B785794" s="78"/>
      <c r="C785794" s="77"/>
    </row>
    <row r="785795" spans="2:3" x14ac:dyDescent="0.25">
      <c r="B785795" s="78"/>
      <c r="C785795" s="77"/>
    </row>
    <row r="785796" spans="2:3" x14ac:dyDescent="0.25">
      <c r="B785796" s="78"/>
      <c r="C785796" s="77"/>
    </row>
    <row r="785797" spans="2:3" x14ac:dyDescent="0.25">
      <c r="B785797" s="78"/>
      <c r="C785797" s="77"/>
    </row>
    <row r="785798" spans="2:3" x14ac:dyDescent="0.25">
      <c r="B785798" s="78"/>
      <c r="C785798" s="77"/>
    </row>
    <row r="785799" spans="2:3" x14ac:dyDescent="0.25">
      <c r="B785799" s="78"/>
      <c r="C785799" s="77"/>
    </row>
    <row r="785800" spans="2:3" x14ac:dyDescent="0.25">
      <c r="B785800" s="78"/>
      <c r="C785800" s="77"/>
    </row>
    <row r="785910" spans="2:3" x14ac:dyDescent="0.25">
      <c r="B785910" s="78"/>
      <c r="C785910" s="77"/>
    </row>
    <row r="785911" spans="2:3" x14ac:dyDescent="0.25">
      <c r="B785911" s="78"/>
      <c r="C785911" s="77"/>
    </row>
    <row r="785912" spans="2:3" x14ac:dyDescent="0.25">
      <c r="B785912" s="78"/>
      <c r="C785912" s="77"/>
    </row>
    <row r="785913" spans="2:3" x14ac:dyDescent="0.25">
      <c r="B785913" s="78"/>
      <c r="C785913" s="77"/>
    </row>
    <row r="785914" spans="2:3" x14ac:dyDescent="0.25">
      <c r="B785914" s="78"/>
      <c r="C785914" s="77"/>
    </row>
    <row r="785915" spans="2:3" x14ac:dyDescent="0.25">
      <c r="B785915" s="78"/>
      <c r="C785915" s="77"/>
    </row>
    <row r="785916" spans="2:3" x14ac:dyDescent="0.25">
      <c r="B785916" s="78"/>
      <c r="C785916" s="77"/>
    </row>
    <row r="785917" spans="2:3" x14ac:dyDescent="0.25">
      <c r="B785917" s="78"/>
      <c r="C785917" s="77"/>
    </row>
    <row r="785918" spans="2:3" x14ac:dyDescent="0.25">
      <c r="B785918" s="78"/>
      <c r="C785918" s="77"/>
    </row>
    <row r="785919" spans="2:3" x14ac:dyDescent="0.25">
      <c r="B785919" s="78"/>
      <c r="C785919" s="77"/>
    </row>
    <row r="785920" spans="2:3" x14ac:dyDescent="0.25">
      <c r="B785920" s="78"/>
      <c r="C785920" s="77"/>
    </row>
    <row r="785921" spans="2:3" x14ac:dyDescent="0.25">
      <c r="B785921" s="78"/>
      <c r="C785921" s="77"/>
    </row>
    <row r="785922" spans="2:3" x14ac:dyDescent="0.25">
      <c r="B785922" s="78"/>
      <c r="C785922" s="77"/>
    </row>
    <row r="786032" spans="2:3" x14ac:dyDescent="0.25">
      <c r="B786032" s="78"/>
      <c r="C786032" s="77"/>
    </row>
    <row r="786033" spans="2:3" x14ac:dyDescent="0.25">
      <c r="B786033" s="78"/>
      <c r="C786033" s="77"/>
    </row>
    <row r="786034" spans="2:3" x14ac:dyDescent="0.25">
      <c r="B786034" s="78"/>
      <c r="C786034" s="77"/>
    </row>
    <row r="786035" spans="2:3" x14ac:dyDescent="0.25">
      <c r="B786035" s="78"/>
      <c r="C786035" s="77"/>
    </row>
    <row r="786036" spans="2:3" x14ac:dyDescent="0.25">
      <c r="B786036" s="78"/>
      <c r="C786036" s="77"/>
    </row>
    <row r="786037" spans="2:3" x14ac:dyDescent="0.25">
      <c r="B786037" s="78"/>
      <c r="C786037" s="77"/>
    </row>
    <row r="786038" spans="2:3" x14ac:dyDescent="0.25">
      <c r="B786038" s="78"/>
      <c r="C786038" s="77"/>
    </row>
    <row r="786039" spans="2:3" x14ac:dyDescent="0.25">
      <c r="B786039" s="78"/>
      <c r="C786039" s="77"/>
    </row>
    <row r="786040" spans="2:3" x14ac:dyDescent="0.25">
      <c r="B786040" s="78"/>
      <c r="C786040" s="77"/>
    </row>
    <row r="786041" spans="2:3" x14ac:dyDescent="0.25">
      <c r="B786041" s="78"/>
      <c r="C786041" s="77"/>
    </row>
    <row r="786042" spans="2:3" x14ac:dyDescent="0.25">
      <c r="B786042" s="78"/>
      <c r="C786042" s="77"/>
    </row>
    <row r="786043" spans="2:3" x14ac:dyDescent="0.25">
      <c r="B786043" s="78"/>
      <c r="C786043" s="77"/>
    </row>
    <row r="786044" spans="2:3" x14ac:dyDescent="0.25">
      <c r="B786044" s="78"/>
      <c r="C786044" s="77"/>
    </row>
    <row r="786154" spans="2:3" x14ac:dyDescent="0.25">
      <c r="B786154" s="78"/>
      <c r="C786154" s="77"/>
    </row>
    <row r="786155" spans="2:3" x14ac:dyDescent="0.25">
      <c r="B786155" s="78"/>
      <c r="C786155" s="77"/>
    </row>
    <row r="786156" spans="2:3" x14ac:dyDescent="0.25">
      <c r="B786156" s="78"/>
      <c r="C786156" s="77"/>
    </row>
    <row r="786157" spans="2:3" x14ac:dyDescent="0.25">
      <c r="B786157" s="78"/>
      <c r="C786157" s="77"/>
    </row>
    <row r="786158" spans="2:3" x14ac:dyDescent="0.25">
      <c r="B786158" s="78"/>
      <c r="C786158" s="77"/>
    </row>
    <row r="786159" spans="2:3" x14ac:dyDescent="0.25">
      <c r="B786159" s="78"/>
      <c r="C786159" s="77"/>
    </row>
    <row r="786160" spans="2:3" x14ac:dyDescent="0.25">
      <c r="B786160" s="78"/>
      <c r="C786160" s="77"/>
    </row>
    <row r="786161" spans="2:3" x14ac:dyDescent="0.25">
      <c r="B786161" s="78"/>
      <c r="C786161" s="77"/>
    </row>
    <row r="786162" spans="2:3" x14ac:dyDescent="0.25">
      <c r="B786162" s="78"/>
      <c r="C786162" s="77"/>
    </row>
    <row r="786163" spans="2:3" x14ac:dyDescent="0.25">
      <c r="B786163" s="78"/>
      <c r="C786163" s="77"/>
    </row>
    <row r="786164" spans="2:3" x14ac:dyDescent="0.25">
      <c r="B786164" s="78"/>
      <c r="C786164" s="77"/>
    </row>
    <row r="786165" spans="2:3" x14ac:dyDescent="0.25">
      <c r="B786165" s="78"/>
      <c r="C786165" s="77"/>
    </row>
    <row r="786166" spans="2:3" x14ac:dyDescent="0.25">
      <c r="B786166" s="78"/>
      <c r="C786166" s="77"/>
    </row>
    <row r="786276" spans="2:3" x14ac:dyDescent="0.25">
      <c r="B786276" s="78"/>
      <c r="C786276" s="77"/>
    </row>
    <row r="786277" spans="2:3" x14ac:dyDescent="0.25">
      <c r="B786277" s="78"/>
      <c r="C786277" s="77"/>
    </row>
    <row r="786278" spans="2:3" x14ac:dyDescent="0.25">
      <c r="B786278" s="78"/>
      <c r="C786278" s="77"/>
    </row>
    <row r="786279" spans="2:3" x14ac:dyDescent="0.25">
      <c r="B786279" s="78"/>
      <c r="C786279" s="77"/>
    </row>
    <row r="786280" spans="2:3" x14ac:dyDescent="0.25">
      <c r="B786280" s="78"/>
      <c r="C786280" s="77"/>
    </row>
    <row r="786281" spans="2:3" x14ac:dyDescent="0.25">
      <c r="B786281" s="78"/>
      <c r="C786281" s="77"/>
    </row>
    <row r="786282" spans="2:3" x14ac:dyDescent="0.25">
      <c r="B786282" s="78"/>
      <c r="C786282" s="77"/>
    </row>
    <row r="786283" spans="2:3" x14ac:dyDescent="0.25">
      <c r="B786283" s="78"/>
      <c r="C786283" s="77"/>
    </row>
    <row r="786284" spans="2:3" x14ac:dyDescent="0.25">
      <c r="B786284" s="78"/>
      <c r="C786284" s="77"/>
    </row>
    <row r="786285" spans="2:3" x14ac:dyDescent="0.25">
      <c r="B786285" s="78"/>
      <c r="C786285" s="77"/>
    </row>
    <row r="786286" spans="2:3" x14ac:dyDescent="0.25">
      <c r="B786286" s="78"/>
      <c r="C786286" s="77"/>
    </row>
    <row r="786287" spans="2:3" x14ac:dyDescent="0.25">
      <c r="B786287" s="78"/>
      <c r="C786287" s="77"/>
    </row>
    <row r="786288" spans="2:3" x14ac:dyDescent="0.25">
      <c r="B786288" s="78"/>
      <c r="C786288" s="77"/>
    </row>
    <row r="786398" spans="2:3" x14ac:dyDescent="0.25">
      <c r="B786398" s="78"/>
      <c r="C786398" s="77"/>
    </row>
    <row r="786399" spans="2:3" x14ac:dyDescent="0.25">
      <c r="B786399" s="78"/>
      <c r="C786399" s="77"/>
    </row>
    <row r="786400" spans="2:3" x14ac:dyDescent="0.25">
      <c r="B786400" s="78"/>
      <c r="C786400" s="77"/>
    </row>
    <row r="786401" spans="2:3" x14ac:dyDescent="0.25">
      <c r="B786401" s="78"/>
      <c r="C786401" s="77"/>
    </row>
    <row r="786402" spans="2:3" x14ac:dyDescent="0.25">
      <c r="B786402" s="78"/>
      <c r="C786402" s="77"/>
    </row>
    <row r="786403" spans="2:3" x14ac:dyDescent="0.25">
      <c r="B786403" s="78"/>
      <c r="C786403" s="77"/>
    </row>
    <row r="786404" spans="2:3" x14ac:dyDescent="0.25">
      <c r="B786404" s="78"/>
      <c r="C786404" s="77"/>
    </row>
    <row r="786405" spans="2:3" x14ac:dyDescent="0.25">
      <c r="B786405" s="78"/>
      <c r="C786405" s="77"/>
    </row>
    <row r="786406" spans="2:3" x14ac:dyDescent="0.25">
      <c r="B786406" s="78"/>
      <c r="C786406" s="77"/>
    </row>
    <row r="786407" spans="2:3" x14ac:dyDescent="0.25">
      <c r="B786407" s="78"/>
      <c r="C786407" s="77"/>
    </row>
    <row r="786408" spans="2:3" x14ac:dyDescent="0.25">
      <c r="B786408" s="78"/>
      <c r="C786408" s="77"/>
    </row>
    <row r="786409" spans="2:3" x14ac:dyDescent="0.25">
      <c r="B786409" s="78"/>
      <c r="C786409" s="77"/>
    </row>
    <row r="786410" spans="2:3" x14ac:dyDescent="0.25">
      <c r="B786410" s="78"/>
      <c r="C786410" s="77"/>
    </row>
    <row r="786520" spans="2:3" x14ac:dyDescent="0.25">
      <c r="B786520" s="78"/>
      <c r="C786520" s="77"/>
    </row>
    <row r="786521" spans="2:3" x14ac:dyDescent="0.25">
      <c r="B786521" s="78"/>
      <c r="C786521" s="77"/>
    </row>
    <row r="786522" spans="2:3" x14ac:dyDescent="0.25">
      <c r="B786522" s="78"/>
      <c r="C786522" s="77"/>
    </row>
    <row r="786523" spans="2:3" x14ac:dyDescent="0.25">
      <c r="B786523" s="78"/>
      <c r="C786523" s="77"/>
    </row>
    <row r="786524" spans="2:3" x14ac:dyDescent="0.25">
      <c r="B786524" s="78"/>
      <c r="C786524" s="77"/>
    </row>
    <row r="786525" spans="2:3" x14ac:dyDescent="0.25">
      <c r="B786525" s="78"/>
      <c r="C786525" s="77"/>
    </row>
    <row r="786526" spans="2:3" x14ac:dyDescent="0.25">
      <c r="B786526" s="78"/>
      <c r="C786526" s="77"/>
    </row>
    <row r="786527" spans="2:3" x14ac:dyDescent="0.25">
      <c r="B786527" s="78"/>
      <c r="C786527" s="77"/>
    </row>
    <row r="786528" spans="2:3" x14ac:dyDescent="0.25">
      <c r="B786528" s="78"/>
      <c r="C786528" s="77"/>
    </row>
    <row r="786529" spans="2:3" x14ac:dyDescent="0.25">
      <c r="B786529" s="78"/>
      <c r="C786529" s="77"/>
    </row>
    <row r="786530" spans="2:3" x14ac:dyDescent="0.25">
      <c r="B786530" s="78"/>
      <c r="C786530" s="77"/>
    </row>
    <row r="786531" spans="2:3" x14ac:dyDescent="0.25">
      <c r="B786531" s="78"/>
      <c r="C786531" s="77"/>
    </row>
    <row r="786532" spans="2:3" x14ac:dyDescent="0.25">
      <c r="B786532" s="78"/>
      <c r="C786532" s="77"/>
    </row>
    <row r="786642" spans="2:3" x14ac:dyDescent="0.25">
      <c r="B786642" s="78"/>
      <c r="C786642" s="77"/>
    </row>
    <row r="786643" spans="2:3" x14ac:dyDescent="0.25">
      <c r="B786643" s="78"/>
      <c r="C786643" s="77"/>
    </row>
    <row r="786644" spans="2:3" x14ac:dyDescent="0.25">
      <c r="B786644" s="78"/>
      <c r="C786644" s="77"/>
    </row>
    <row r="786645" spans="2:3" x14ac:dyDescent="0.25">
      <c r="B786645" s="78"/>
      <c r="C786645" s="77"/>
    </row>
    <row r="786646" spans="2:3" x14ac:dyDescent="0.25">
      <c r="B786646" s="78"/>
      <c r="C786646" s="77"/>
    </row>
    <row r="786647" spans="2:3" x14ac:dyDescent="0.25">
      <c r="B786647" s="78"/>
      <c r="C786647" s="77"/>
    </row>
    <row r="786648" spans="2:3" x14ac:dyDescent="0.25">
      <c r="B786648" s="78"/>
      <c r="C786648" s="77"/>
    </row>
    <row r="786649" spans="2:3" x14ac:dyDescent="0.25">
      <c r="B786649" s="78"/>
      <c r="C786649" s="77"/>
    </row>
    <row r="786650" spans="2:3" x14ac:dyDescent="0.25">
      <c r="B786650" s="78"/>
      <c r="C786650" s="77"/>
    </row>
    <row r="786651" spans="2:3" x14ac:dyDescent="0.25">
      <c r="B786651" s="78"/>
      <c r="C786651" s="77"/>
    </row>
    <row r="786652" spans="2:3" x14ac:dyDescent="0.25">
      <c r="B786652" s="78"/>
      <c r="C786652" s="77"/>
    </row>
    <row r="786653" spans="2:3" x14ac:dyDescent="0.25">
      <c r="B786653" s="78"/>
      <c r="C786653" s="77"/>
    </row>
    <row r="786654" spans="2:3" x14ac:dyDescent="0.25">
      <c r="B786654" s="78"/>
      <c r="C786654" s="77"/>
    </row>
    <row r="786764" spans="2:3" x14ac:dyDescent="0.25">
      <c r="B786764" s="78"/>
      <c r="C786764" s="77"/>
    </row>
    <row r="786765" spans="2:3" x14ac:dyDescent="0.25">
      <c r="B786765" s="78"/>
      <c r="C786765" s="77"/>
    </row>
    <row r="786766" spans="2:3" x14ac:dyDescent="0.25">
      <c r="B786766" s="78"/>
      <c r="C786766" s="77"/>
    </row>
    <row r="786767" spans="2:3" x14ac:dyDescent="0.25">
      <c r="B786767" s="78"/>
      <c r="C786767" s="77"/>
    </row>
    <row r="786768" spans="2:3" x14ac:dyDescent="0.25">
      <c r="B786768" s="78"/>
      <c r="C786768" s="77"/>
    </row>
    <row r="786769" spans="2:3" x14ac:dyDescent="0.25">
      <c r="B786769" s="78"/>
      <c r="C786769" s="77"/>
    </row>
    <row r="786770" spans="2:3" x14ac:dyDescent="0.25">
      <c r="B786770" s="78"/>
      <c r="C786770" s="77"/>
    </row>
    <row r="786771" spans="2:3" x14ac:dyDescent="0.25">
      <c r="B786771" s="78"/>
      <c r="C786771" s="77"/>
    </row>
    <row r="786772" spans="2:3" x14ac:dyDescent="0.25">
      <c r="B786772" s="78"/>
      <c r="C786772" s="77"/>
    </row>
    <row r="786773" spans="2:3" x14ac:dyDescent="0.25">
      <c r="B786773" s="78"/>
      <c r="C786773" s="77"/>
    </row>
    <row r="786774" spans="2:3" x14ac:dyDescent="0.25">
      <c r="B786774" s="78"/>
      <c r="C786774" s="77"/>
    </row>
    <row r="786775" spans="2:3" x14ac:dyDescent="0.25">
      <c r="B786775" s="78"/>
      <c r="C786775" s="77"/>
    </row>
    <row r="786776" spans="2:3" x14ac:dyDescent="0.25">
      <c r="B786776" s="78"/>
      <c r="C786776" s="77"/>
    </row>
    <row r="786886" spans="2:3" x14ac:dyDescent="0.25">
      <c r="B786886" s="78"/>
      <c r="C786886" s="77"/>
    </row>
    <row r="786887" spans="2:3" x14ac:dyDescent="0.25">
      <c r="B786887" s="78"/>
      <c r="C786887" s="77"/>
    </row>
    <row r="786888" spans="2:3" x14ac:dyDescent="0.25">
      <c r="B786888" s="78"/>
      <c r="C786888" s="77"/>
    </row>
    <row r="786889" spans="2:3" x14ac:dyDescent="0.25">
      <c r="B786889" s="78"/>
      <c r="C786889" s="77"/>
    </row>
    <row r="786890" spans="2:3" x14ac:dyDescent="0.25">
      <c r="B786890" s="78"/>
      <c r="C786890" s="77"/>
    </row>
    <row r="786891" spans="2:3" x14ac:dyDescent="0.25">
      <c r="B786891" s="78"/>
      <c r="C786891" s="77"/>
    </row>
    <row r="786892" spans="2:3" x14ac:dyDescent="0.25">
      <c r="B786892" s="78"/>
      <c r="C786892" s="77"/>
    </row>
    <row r="786893" spans="2:3" x14ac:dyDescent="0.25">
      <c r="B786893" s="78"/>
      <c r="C786893" s="77"/>
    </row>
    <row r="786894" spans="2:3" x14ac:dyDescent="0.25">
      <c r="B786894" s="78"/>
      <c r="C786894" s="77"/>
    </row>
    <row r="786895" spans="2:3" x14ac:dyDescent="0.25">
      <c r="B786895" s="78"/>
      <c r="C786895" s="77"/>
    </row>
    <row r="786896" spans="2:3" x14ac:dyDescent="0.25">
      <c r="B786896" s="78"/>
      <c r="C786896" s="77"/>
    </row>
    <row r="786897" spans="2:3" x14ac:dyDescent="0.25">
      <c r="B786897" s="78"/>
      <c r="C786897" s="77"/>
    </row>
    <row r="786898" spans="2:3" x14ac:dyDescent="0.25">
      <c r="B786898" s="78"/>
      <c r="C786898" s="77"/>
    </row>
    <row r="787008" spans="2:3" x14ac:dyDescent="0.25">
      <c r="B787008" s="78"/>
      <c r="C787008" s="77"/>
    </row>
    <row r="787009" spans="2:3" x14ac:dyDescent="0.25">
      <c r="B787009" s="78"/>
      <c r="C787009" s="77"/>
    </row>
    <row r="787010" spans="2:3" x14ac:dyDescent="0.25">
      <c r="B787010" s="78"/>
      <c r="C787010" s="77"/>
    </row>
    <row r="787011" spans="2:3" x14ac:dyDescent="0.25">
      <c r="B787011" s="78"/>
      <c r="C787011" s="77"/>
    </row>
    <row r="787012" spans="2:3" x14ac:dyDescent="0.25">
      <c r="B787012" s="78"/>
      <c r="C787012" s="77"/>
    </row>
    <row r="787013" spans="2:3" x14ac:dyDescent="0.25">
      <c r="B787013" s="78"/>
      <c r="C787013" s="77"/>
    </row>
    <row r="787014" spans="2:3" x14ac:dyDescent="0.25">
      <c r="B787014" s="78"/>
      <c r="C787014" s="77"/>
    </row>
    <row r="787015" spans="2:3" x14ac:dyDescent="0.25">
      <c r="B787015" s="78"/>
      <c r="C787015" s="77"/>
    </row>
    <row r="787016" spans="2:3" x14ac:dyDescent="0.25">
      <c r="B787016" s="78"/>
      <c r="C787016" s="77"/>
    </row>
    <row r="787017" spans="2:3" x14ac:dyDescent="0.25">
      <c r="B787017" s="78"/>
      <c r="C787017" s="77"/>
    </row>
    <row r="787018" spans="2:3" x14ac:dyDescent="0.25">
      <c r="B787018" s="78"/>
      <c r="C787018" s="77"/>
    </row>
    <row r="787019" spans="2:3" x14ac:dyDescent="0.25">
      <c r="B787019" s="78"/>
      <c r="C787019" s="77"/>
    </row>
    <row r="787020" spans="2:3" x14ac:dyDescent="0.25">
      <c r="B787020" s="78"/>
      <c r="C787020" s="77"/>
    </row>
    <row r="787130" spans="2:3" x14ac:dyDescent="0.25">
      <c r="B787130" s="78"/>
      <c r="C787130" s="77"/>
    </row>
    <row r="787131" spans="2:3" x14ac:dyDescent="0.25">
      <c r="B787131" s="78"/>
      <c r="C787131" s="77"/>
    </row>
    <row r="787132" spans="2:3" x14ac:dyDescent="0.25">
      <c r="B787132" s="78"/>
      <c r="C787132" s="77"/>
    </row>
    <row r="787133" spans="2:3" x14ac:dyDescent="0.25">
      <c r="B787133" s="78"/>
      <c r="C787133" s="77"/>
    </row>
    <row r="787134" spans="2:3" x14ac:dyDescent="0.25">
      <c r="B787134" s="78"/>
      <c r="C787134" s="77"/>
    </row>
    <row r="787135" spans="2:3" x14ac:dyDescent="0.25">
      <c r="B787135" s="78"/>
      <c r="C787135" s="77"/>
    </row>
    <row r="787136" spans="2:3" x14ac:dyDescent="0.25">
      <c r="B787136" s="78"/>
      <c r="C787136" s="77"/>
    </row>
    <row r="787137" spans="2:3" x14ac:dyDescent="0.25">
      <c r="B787137" s="78"/>
      <c r="C787137" s="77"/>
    </row>
    <row r="787138" spans="2:3" x14ac:dyDescent="0.25">
      <c r="B787138" s="78"/>
      <c r="C787138" s="77"/>
    </row>
    <row r="787139" spans="2:3" x14ac:dyDescent="0.25">
      <c r="B787139" s="78"/>
      <c r="C787139" s="77"/>
    </row>
    <row r="787140" spans="2:3" x14ac:dyDescent="0.25">
      <c r="B787140" s="78"/>
      <c r="C787140" s="77"/>
    </row>
    <row r="787141" spans="2:3" x14ac:dyDescent="0.25">
      <c r="B787141" s="78"/>
      <c r="C787141" s="77"/>
    </row>
    <row r="787142" spans="2:3" x14ac:dyDescent="0.25">
      <c r="B787142" s="78"/>
      <c r="C787142" s="77"/>
    </row>
    <row r="787252" spans="2:3" x14ac:dyDescent="0.25">
      <c r="B787252" s="78"/>
      <c r="C787252" s="77"/>
    </row>
    <row r="787253" spans="2:3" x14ac:dyDescent="0.25">
      <c r="B787253" s="78"/>
      <c r="C787253" s="77"/>
    </row>
    <row r="787254" spans="2:3" x14ac:dyDescent="0.25">
      <c r="B787254" s="78"/>
      <c r="C787254" s="77"/>
    </row>
    <row r="787255" spans="2:3" x14ac:dyDescent="0.25">
      <c r="B787255" s="78"/>
      <c r="C787255" s="77"/>
    </row>
    <row r="787256" spans="2:3" x14ac:dyDescent="0.25">
      <c r="B787256" s="78"/>
      <c r="C787256" s="77"/>
    </row>
    <row r="787257" spans="2:3" x14ac:dyDescent="0.25">
      <c r="B787257" s="78"/>
      <c r="C787257" s="77"/>
    </row>
    <row r="787258" spans="2:3" x14ac:dyDescent="0.25">
      <c r="B787258" s="78"/>
      <c r="C787258" s="77"/>
    </row>
    <row r="787259" spans="2:3" x14ac:dyDescent="0.25">
      <c r="B787259" s="78"/>
      <c r="C787259" s="77"/>
    </row>
    <row r="787260" spans="2:3" x14ac:dyDescent="0.25">
      <c r="B787260" s="78"/>
      <c r="C787260" s="77"/>
    </row>
    <row r="787261" spans="2:3" x14ac:dyDescent="0.25">
      <c r="B787261" s="78"/>
      <c r="C787261" s="77"/>
    </row>
    <row r="787262" spans="2:3" x14ac:dyDescent="0.25">
      <c r="B787262" s="78"/>
      <c r="C787262" s="77"/>
    </row>
    <row r="787263" spans="2:3" x14ac:dyDescent="0.25">
      <c r="B787263" s="78"/>
      <c r="C787263" s="77"/>
    </row>
    <row r="787264" spans="2:3" x14ac:dyDescent="0.25">
      <c r="B787264" s="78"/>
      <c r="C787264" s="77"/>
    </row>
    <row r="787374" spans="2:3" x14ac:dyDescent="0.25">
      <c r="B787374" s="78"/>
      <c r="C787374" s="77"/>
    </row>
    <row r="787375" spans="2:3" x14ac:dyDescent="0.25">
      <c r="B787375" s="78"/>
      <c r="C787375" s="77"/>
    </row>
    <row r="787376" spans="2:3" x14ac:dyDescent="0.25">
      <c r="B787376" s="78"/>
      <c r="C787376" s="77"/>
    </row>
    <row r="787377" spans="2:3" x14ac:dyDescent="0.25">
      <c r="B787377" s="78"/>
      <c r="C787377" s="77"/>
    </row>
    <row r="787378" spans="2:3" x14ac:dyDescent="0.25">
      <c r="B787378" s="78"/>
      <c r="C787378" s="77"/>
    </row>
    <row r="787379" spans="2:3" x14ac:dyDescent="0.25">
      <c r="B787379" s="78"/>
      <c r="C787379" s="77"/>
    </row>
    <row r="787380" spans="2:3" x14ac:dyDescent="0.25">
      <c r="B787380" s="78"/>
      <c r="C787380" s="77"/>
    </row>
    <row r="787381" spans="2:3" x14ac:dyDescent="0.25">
      <c r="B787381" s="78"/>
      <c r="C787381" s="77"/>
    </row>
    <row r="787382" spans="2:3" x14ac:dyDescent="0.25">
      <c r="B787382" s="78"/>
      <c r="C787382" s="77"/>
    </row>
    <row r="787383" spans="2:3" x14ac:dyDescent="0.25">
      <c r="B787383" s="78"/>
      <c r="C787383" s="77"/>
    </row>
    <row r="787384" spans="2:3" x14ac:dyDescent="0.25">
      <c r="B787384" s="78"/>
      <c r="C787384" s="77"/>
    </row>
    <row r="787385" spans="2:3" x14ac:dyDescent="0.25">
      <c r="B787385" s="78"/>
      <c r="C787385" s="77"/>
    </row>
    <row r="787386" spans="2:3" x14ac:dyDescent="0.25">
      <c r="B787386" s="78"/>
      <c r="C787386" s="77"/>
    </row>
    <row r="787496" spans="2:3" x14ac:dyDescent="0.25">
      <c r="B787496" s="78"/>
      <c r="C787496" s="77"/>
    </row>
    <row r="787497" spans="2:3" x14ac:dyDescent="0.25">
      <c r="B787497" s="78"/>
      <c r="C787497" s="77"/>
    </row>
    <row r="787498" spans="2:3" x14ac:dyDescent="0.25">
      <c r="B787498" s="78"/>
      <c r="C787498" s="77"/>
    </row>
    <row r="787499" spans="2:3" x14ac:dyDescent="0.25">
      <c r="B787499" s="78"/>
      <c r="C787499" s="77"/>
    </row>
    <row r="787500" spans="2:3" x14ac:dyDescent="0.25">
      <c r="B787500" s="78"/>
      <c r="C787500" s="77"/>
    </row>
    <row r="787501" spans="2:3" x14ac:dyDescent="0.25">
      <c r="B787501" s="78"/>
      <c r="C787501" s="77"/>
    </row>
    <row r="787502" spans="2:3" x14ac:dyDescent="0.25">
      <c r="B787502" s="78"/>
      <c r="C787502" s="77"/>
    </row>
    <row r="787503" spans="2:3" x14ac:dyDescent="0.25">
      <c r="B787503" s="78"/>
      <c r="C787503" s="77"/>
    </row>
    <row r="787504" spans="2:3" x14ac:dyDescent="0.25">
      <c r="B787504" s="78"/>
      <c r="C787504" s="77"/>
    </row>
    <row r="787505" spans="2:3" x14ac:dyDescent="0.25">
      <c r="B787505" s="78"/>
      <c r="C787505" s="77"/>
    </row>
    <row r="787506" spans="2:3" x14ac:dyDescent="0.25">
      <c r="B787506" s="78"/>
      <c r="C787506" s="77"/>
    </row>
    <row r="787507" spans="2:3" x14ac:dyDescent="0.25">
      <c r="B787507" s="78"/>
      <c r="C787507" s="77"/>
    </row>
    <row r="787508" spans="2:3" x14ac:dyDescent="0.25">
      <c r="B787508" s="78"/>
      <c r="C787508" s="77"/>
    </row>
    <row r="787618" spans="2:3" x14ac:dyDescent="0.25">
      <c r="B787618" s="78"/>
      <c r="C787618" s="77"/>
    </row>
    <row r="787619" spans="2:3" x14ac:dyDescent="0.25">
      <c r="B787619" s="78"/>
      <c r="C787619" s="77"/>
    </row>
    <row r="787620" spans="2:3" x14ac:dyDescent="0.25">
      <c r="B787620" s="78"/>
      <c r="C787620" s="77"/>
    </row>
    <row r="787621" spans="2:3" x14ac:dyDescent="0.25">
      <c r="B787621" s="78"/>
      <c r="C787621" s="77"/>
    </row>
    <row r="787622" spans="2:3" x14ac:dyDescent="0.25">
      <c r="B787622" s="78"/>
      <c r="C787622" s="77"/>
    </row>
    <row r="787623" spans="2:3" x14ac:dyDescent="0.25">
      <c r="B787623" s="78"/>
      <c r="C787623" s="77"/>
    </row>
    <row r="787624" spans="2:3" x14ac:dyDescent="0.25">
      <c r="B787624" s="78"/>
      <c r="C787624" s="77"/>
    </row>
    <row r="787625" spans="2:3" x14ac:dyDescent="0.25">
      <c r="B787625" s="78"/>
      <c r="C787625" s="77"/>
    </row>
    <row r="787626" spans="2:3" x14ac:dyDescent="0.25">
      <c r="B787626" s="78"/>
      <c r="C787626" s="77"/>
    </row>
    <row r="787627" spans="2:3" x14ac:dyDescent="0.25">
      <c r="B787627" s="78"/>
      <c r="C787627" s="77"/>
    </row>
    <row r="787628" spans="2:3" x14ac:dyDescent="0.25">
      <c r="B787628" s="78"/>
      <c r="C787628" s="77"/>
    </row>
    <row r="787629" spans="2:3" x14ac:dyDescent="0.25">
      <c r="B787629" s="78"/>
      <c r="C787629" s="77"/>
    </row>
    <row r="787630" spans="2:3" x14ac:dyDescent="0.25">
      <c r="B787630" s="78"/>
      <c r="C787630" s="77"/>
    </row>
    <row r="787740" spans="2:3" x14ac:dyDescent="0.25">
      <c r="B787740" s="78"/>
      <c r="C787740" s="77"/>
    </row>
    <row r="787741" spans="2:3" x14ac:dyDescent="0.25">
      <c r="B787741" s="78"/>
      <c r="C787741" s="77"/>
    </row>
    <row r="787742" spans="2:3" x14ac:dyDescent="0.25">
      <c r="B787742" s="78"/>
      <c r="C787742" s="77"/>
    </row>
    <row r="787743" spans="2:3" x14ac:dyDescent="0.25">
      <c r="B787743" s="78"/>
      <c r="C787743" s="77"/>
    </row>
    <row r="787744" spans="2:3" x14ac:dyDescent="0.25">
      <c r="B787744" s="78"/>
      <c r="C787744" s="77"/>
    </row>
    <row r="787745" spans="2:3" x14ac:dyDescent="0.25">
      <c r="B787745" s="78"/>
      <c r="C787745" s="77"/>
    </row>
    <row r="787746" spans="2:3" x14ac:dyDescent="0.25">
      <c r="B787746" s="78"/>
      <c r="C787746" s="77"/>
    </row>
    <row r="787747" spans="2:3" x14ac:dyDescent="0.25">
      <c r="B787747" s="78"/>
      <c r="C787747" s="77"/>
    </row>
    <row r="787748" spans="2:3" x14ac:dyDescent="0.25">
      <c r="B787748" s="78"/>
      <c r="C787748" s="77"/>
    </row>
    <row r="787749" spans="2:3" x14ac:dyDescent="0.25">
      <c r="B787749" s="78"/>
      <c r="C787749" s="77"/>
    </row>
    <row r="787750" spans="2:3" x14ac:dyDescent="0.25">
      <c r="B787750" s="78"/>
      <c r="C787750" s="77"/>
    </row>
    <row r="787751" spans="2:3" x14ac:dyDescent="0.25">
      <c r="B787751" s="78"/>
      <c r="C787751" s="77"/>
    </row>
    <row r="787752" spans="2:3" x14ac:dyDescent="0.25">
      <c r="B787752" s="78"/>
      <c r="C787752" s="77"/>
    </row>
    <row r="787862" spans="2:3" x14ac:dyDescent="0.25">
      <c r="B787862" s="78"/>
      <c r="C787862" s="77"/>
    </row>
    <row r="787863" spans="2:3" x14ac:dyDescent="0.25">
      <c r="B787863" s="78"/>
      <c r="C787863" s="77"/>
    </row>
    <row r="787864" spans="2:3" x14ac:dyDescent="0.25">
      <c r="B787864" s="78"/>
      <c r="C787864" s="77"/>
    </row>
    <row r="787865" spans="2:3" x14ac:dyDescent="0.25">
      <c r="B787865" s="78"/>
      <c r="C787865" s="77"/>
    </row>
    <row r="787866" spans="2:3" x14ac:dyDescent="0.25">
      <c r="B787866" s="78"/>
      <c r="C787866" s="77"/>
    </row>
    <row r="787867" spans="2:3" x14ac:dyDescent="0.25">
      <c r="B787867" s="78"/>
      <c r="C787867" s="77"/>
    </row>
    <row r="787868" spans="2:3" x14ac:dyDescent="0.25">
      <c r="B787868" s="78"/>
      <c r="C787868" s="77"/>
    </row>
    <row r="787869" spans="2:3" x14ac:dyDescent="0.25">
      <c r="B787869" s="78"/>
      <c r="C787869" s="77"/>
    </row>
    <row r="787870" spans="2:3" x14ac:dyDescent="0.25">
      <c r="B787870" s="78"/>
      <c r="C787870" s="77"/>
    </row>
    <row r="787871" spans="2:3" x14ac:dyDescent="0.25">
      <c r="B787871" s="78"/>
      <c r="C787871" s="77"/>
    </row>
    <row r="787872" spans="2:3" x14ac:dyDescent="0.25">
      <c r="B787872" s="78"/>
      <c r="C787872" s="77"/>
    </row>
    <row r="787873" spans="2:3" x14ac:dyDescent="0.25">
      <c r="B787873" s="78"/>
      <c r="C787873" s="77"/>
    </row>
    <row r="787874" spans="2:3" x14ac:dyDescent="0.25">
      <c r="B787874" s="78"/>
      <c r="C787874" s="77"/>
    </row>
    <row r="787984" spans="2:3" x14ac:dyDescent="0.25">
      <c r="B787984" s="78"/>
      <c r="C787984" s="77"/>
    </row>
    <row r="787985" spans="2:3" x14ac:dyDescent="0.25">
      <c r="B787985" s="78"/>
      <c r="C787985" s="77"/>
    </row>
    <row r="787986" spans="2:3" x14ac:dyDescent="0.25">
      <c r="B787986" s="78"/>
      <c r="C787986" s="77"/>
    </row>
    <row r="787987" spans="2:3" x14ac:dyDescent="0.25">
      <c r="B787987" s="78"/>
      <c r="C787987" s="77"/>
    </row>
    <row r="787988" spans="2:3" x14ac:dyDescent="0.25">
      <c r="B787988" s="78"/>
      <c r="C787988" s="77"/>
    </row>
    <row r="787989" spans="2:3" x14ac:dyDescent="0.25">
      <c r="B787989" s="78"/>
      <c r="C787989" s="77"/>
    </row>
    <row r="787990" spans="2:3" x14ac:dyDescent="0.25">
      <c r="B787990" s="78"/>
      <c r="C787990" s="77"/>
    </row>
    <row r="787991" spans="2:3" x14ac:dyDescent="0.25">
      <c r="B787991" s="78"/>
      <c r="C787991" s="77"/>
    </row>
    <row r="787992" spans="2:3" x14ac:dyDescent="0.25">
      <c r="B787992" s="78"/>
      <c r="C787992" s="77"/>
    </row>
    <row r="787993" spans="2:3" x14ac:dyDescent="0.25">
      <c r="B787993" s="78"/>
      <c r="C787993" s="77"/>
    </row>
    <row r="787994" spans="2:3" x14ac:dyDescent="0.25">
      <c r="B787994" s="78"/>
      <c r="C787994" s="77"/>
    </row>
    <row r="787995" spans="2:3" x14ac:dyDescent="0.25">
      <c r="B787995" s="78"/>
      <c r="C787995" s="77"/>
    </row>
    <row r="787996" spans="2:3" x14ac:dyDescent="0.25">
      <c r="B787996" s="78"/>
      <c r="C787996" s="77"/>
    </row>
    <row r="788106" spans="2:3" x14ac:dyDescent="0.25">
      <c r="B788106" s="78"/>
      <c r="C788106" s="77"/>
    </row>
    <row r="788107" spans="2:3" x14ac:dyDescent="0.25">
      <c r="B788107" s="78"/>
      <c r="C788107" s="77"/>
    </row>
    <row r="788108" spans="2:3" x14ac:dyDescent="0.25">
      <c r="B788108" s="78"/>
      <c r="C788108" s="77"/>
    </row>
    <row r="788109" spans="2:3" x14ac:dyDescent="0.25">
      <c r="B788109" s="78"/>
      <c r="C788109" s="77"/>
    </row>
    <row r="788110" spans="2:3" x14ac:dyDescent="0.25">
      <c r="B788110" s="78"/>
      <c r="C788110" s="77"/>
    </row>
    <row r="788111" spans="2:3" x14ac:dyDescent="0.25">
      <c r="B788111" s="78"/>
      <c r="C788111" s="77"/>
    </row>
    <row r="788112" spans="2:3" x14ac:dyDescent="0.25">
      <c r="B788112" s="78"/>
      <c r="C788112" s="77"/>
    </row>
    <row r="788113" spans="2:3" x14ac:dyDescent="0.25">
      <c r="B788113" s="78"/>
      <c r="C788113" s="77"/>
    </row>
    <row r="788114" spans="2:3" x14ac:dyDescent="0.25">
      <c r="B788114" s="78"/>
      <c r="C788114" s="77"/>
    </row>
    <row r="788115" spans="2:3" x14ac:dyDescent="0.25">
      <c r="B788115" s="78"/>
      <c r="C788115" s="77"/>
    </row>
    <row r="788116" spans="2:3" x14ac:dyDescent="0.25">
      <c r="B788116" s="78"/>
      <c r="C788116" s="77"/>
    </row>
    <row r="788117" spans="2:3" x14ac:dyDescent="0.25">
      <c r="B788117" s="78"/>
      <c r="C788117" s="77"/>
    </row>
    <row r="788118" spans="2:3" x14ac:dyDescent="0.25">
      <c r="B788118" s="78"/>
      <c r="C788118" s="77"/>
    </row>
    <row r="788228" spans="2:3" x14ac:dyDescent="0.25">
      <c r="B788228" s="78"/>
      <c r="C788228" s="77"/>
    </row>
    <row r="788229" spans="2:3" x14ac:dyDescent="0.25">
      <c r="B788229" s="78"/>
      <c r="C788229" s="77"/>
    </row>
    <row r="788230" spans="2:3" x14ac:dyDescent="0.25">
      <c r="B788230" s="78"/>
      <c r="C788230" s="77"/>
    </row>
    <row r="788231" spans="2:3" x14ac:dyDescent="0.25">
      <c r="B788231" s="78"/>
      <c r="C788231" s="77"/>
    </row>
    <row r="788232" spans="2:3" x14ac:dyDescent="0.25">
      <c r="B788232" s="78"/>
      <c r="C788232" s="77"/>
    </row>
    <row r="788233" spans="2:3" x14ac:dyDescent="0.25">
      <c r="B788233" s="78"/>
      <c r="C788233" s="77"/>
    </row>
    <row r="788234" spans="2:3" x14ac:dyDescent="0.25">
      <c r="B788234" s="78"/>
      <c r="C788234" s="77"/>
    </row>
    <row r="788235" spans="2:3" x14ac:dyDescent="0.25">
      <c r="B788235" s="78"/>
      <c r="C788235" s="77"/>
    </row>
    <row r="788236" spans="2:3" x14ac:dyDescent="0.25">
      <c r="B788236" s="78"/>
      <c r="C788236" s="77"/>
    </row>
    <row r="788237" spans="2:3" x14ac:dyDescent="0.25">
      <c r="B788237" s="78"/>
      <c r="C788237" s="77"/>
    </row>
    <row r="788238" spans="2:3" x14ac:dyDescent="0.25">
      <c r="B788238" s="78"/>
      <c r="C788238" s="77"/>
    </row>
    <row r="788239" spans="2:3" x14ac:dyDescent="0.25">
      <c r="B788239" s="78"/>
      <c r="C788239" s="77"/>
    </row>
    <row r="788240" spans="2:3" x14ac:dyDescent="0.25">
      <c r="B788240" s="78"/>
      <c r="C788240" s="77"/>
    </row>
    <row r="788350" spans="2:3" x14ac:dyDescent="0.25">
      <c r="B788350" s="78"/>
      <c r="C788350" s="77"/>
    </row>
    <row r="788351" spans="2:3" x14ac:dyDescent="0.25">
      <c r="B788351" s="78"/>
      <c r="C788351" s="77"/>
    </row>
    <row r="788352" spans="2:3" x14ac:dyDescent="0.25">
      <c r="B788352" s="78"/>
      <c r="C788352" s="77"/>
    </row>
    <row r="788353" spans="2:3" x14ac:dyDescent="0.25">
      <c r="B788353" s="78"/>
      <c r="C788353" s="77"/>
    </row>
    <row r="788354" spans="2:3" x14ac:dyDescent="0.25">
      <c r="B788354" s="78"/>
      <c r="C788354" s="77"/>
    </row>
    <row r="788355" spans="2:3" x14ac:dyDescent="0.25">
      <c r="B788355" s="78"/>
      <c r="C788355" s="77"/>
    </row>
    <row r="788356" spans="2:3" x14ac:dyDescent="0.25">
      <c r="B788356" s="78"/>
      <c r="C788356" s="77"/>
    </row>
    <row r="788357" spans="2:3" x14ac:dyDescent="0.25">
      <c r="B788357" s="78"/>
      <c r="C788357" s="77"/>
    </row>
    <row r="788358" spans="2:3" x14ac:dyDescent="0.25">
      <c r="B788358" s="78"/>
      <c r="C788358" s="77"/>
    </row>
    <row r="788359" spans="2:3" x14ac:dyDescent="0.25">
      <c r="B788359" s="78"/>
      <c r="C788359" s="77"/>
    </row>
    <row r="788360" spans="2:3" x14ac:dyDescent="0.25">
      <c r="B788360" s="78"/>
      <c r="C788360" s="77"/>
    </row>
    <row r="788361" spans="2:3" x14ac:dyDescent="0.25">
      <c r="B788361" s="78"/>
      <c r="C788361" s="77"/>
    </row>
    <row r="788362" spans="2:3" x14ac:dyDescent="0.25">
      <c r="B788362" s="78"/>
      <c r="C788362" s="77"/>
    </row>
    <row r="788472" spans="2:3" x14ac:dyDescent="0.25">
      <c r="B788472" s="78"/>
      <c r="C788472" s="77"/>
    </row>
    <row r="788473" spans="2:3" x14ac:dyDescent="0.25">
      <c r="B788473" s="78"/>
      <c r="C788473" s="77"/>
    </row>
    <row r="788474" spans="2:3" x14ac:dyDescent="0.25">
      <c r="B788474" s="78"/>
      <c r="C788474" s="77"/>
    </row>
    <row r="788475" spans="2:3" x14ac:dyDescent="0.25">
      <c r="B788475" s="78"/>
      <c r="C788475" s="77"/>
    </row>
    <row r="788476" spans="2:3" x14ac:dyDescent="0.25">
      <c r="B788476" s="78"/>
      <c r="C788476" s="77"/>
    </row>
    <row r="788477" spans="2:3" x14ac:dyDescent="0.25">
      <c r="B788477" s="78"/>
      <c r="C788477" s="77"/>
    </row>
    <row r="788478" spans="2:3" x14ac:dyDescent="0.25">
      <c r="B788478" s="78"/>
      <c r="C788478" s="77"/>
    </row>
    <row r="788479" spans="2:3" x14ac:dyDescent="0.25">
      <c r="B788479" s="78"/>
      <c r="C788479" s="77"/>
    </row>
    <row r="788480" spans="2:3" x14ac:dyDescent="0.25">
      <c r="B788480" s="78"/>
      <c r="C788480" s="77"/>
    </row>
    <row r="788481" spans="2:3" x14ac:dyDescent="0.25">
      <c r="B788481" s="78"/>
      <c r="C788481" s="77"/>
    </row>
    <row r="788482" spans="2:3" x14ac:dyDescent="0.25">
      <c r="B788482" s="78"/>
      <c r="C788482" s="77"/>
    </row>
    <row r="788483" spans="2:3" x14ac:dyDescent="0.25">
      <c r="B788483" s="78"/>
      <c r="C788483" s="77"/>
    </row>
    <row r="788484" spans="2:3" x14ac:dyDescent="0.25">
      <c r="B788484" s="78"/>
      <c r="C788484" s="77"/>
    </row>
    <row r="788594" spans="2:3" x14ac:dyDescent="0.25">
      <c r="B788594" s="78"/>
      <c r="C788594" s="77"/>
    </row>
    <row r="788595" spans="2:3" x14ac:dyDescent="0.25">
      <c r="B788595" s="78"/>
      <c r="C788595" s="77"/>
    </row>
    <row r="788596" spans="2:3" x14ac:dyDescent="0.25">
      <c r="B788596" s="78"/>
      <c r="C788596" s="77"/>
    </row>
    <row r="788597" spans="2:3" x14ac:dyDescent="0.25">
      <c r="B788597" s="78"/>
      <c r="C788597" s="77"/>
    </row>
    <row r="788598" spans="2:3" x14ac:dyDescent="0.25">
      <c r="B788598" s="78"/>
      <c r="C788598" s="77"/>
    </row>
    <row r="788599" spans="2:3" x14ac:dyDescent="0.25">
      <c r="B788599" s="78"/>
      <c r="C788599" s="77"/>
    </row>
    <row r="788600" spans="2:3" x14ac:dyDescent="0.25">
      <c r="B788600" s="78"/>
      <c r="C788600" s="77"/>
    </row>
    <row r="788601" spans="2:3" x14ac:dyDescent="0.25">
      <c r="B788601" s="78"/>
      <c r="C788601" s="77"/>
    </row>
    <row r="788602" spans="2:3" x14ac:dyDescent="0.25">
      <c r="B788602" s="78"/>
      <c r="C788602" s="77"/>
    </row>
    <row r="788603" spans="2:3" x14ac:dyDescent="0.25">
      <c r="B788603" s="78"/>
      <c r="C788603" s="77"/>
    </row>
    <row r="788604" spans="2:3" x14ac:dyDescent="0.25">
      <c r="B788604" s="78"/>
      <c r="C788604" s="77"/>
    </row>
    <row r="788605" spans="2:3" x14ac:dyDescent="0.25">
      <c r="B788605" s="78"/>
      <c r="C788605" s="77"/>
    </row>
    <row r="788606" spans="2:3" x14ac:dyDescent="0.25">
      <c r="B788606" s="78"/>
      <c r="C788606" s="77"/>
    </row>
    <row r="788716" spans="2:3" x14ac:dyDescent="0.25">
      <c r="B788716" s="78"/>
      <c r="C788716" s="77"/>
    </row>
    <row r="788717" spans="2:3" x14ac:dyDescent="0.25">
      <c r="B788717" s="78"/>
      <c r="C788717" s="77"/>
    </row>
    <row r="788718" spans="2:3" x14ac:dyDescent="0.25">
      <c r="B788718" s="78"/>
      <c r="C788718" s="77"/>
    </row>
    <row r="788719" spans="2:3" x14ac:dyDescent="0.25">
      <c r="B788719" s="78"/>
      <c r="C788719" s="77"/>
    </row>
    <row r="788720" spans="2:3" x14ac:dyDescent="0.25">
      <c r="B788720" s="78"/>
      <c r="C788720" s="77"/>
    </row>
    <row r="788721" spans="2:3" x14ac:dyDescent="0.25">
      <c r="B788721" s="78"/>
      <c r="C788721" s="77"/>
    </row>
    <row r="788722" spans="2:3" x14ac:dyDescent="0.25">
      <c r="B788722" s="78"/>
      <c r="C788722" s="77"/>
    </row>
    <row r="788723" spans="2:3" x14ac:dyDescent="0.25">
      <c r="B788723" s="78"/>
      <c r="C788723" s="77"/>
    </row>
    <row r="788724" spans="2:3" x14ac:dyDescent="0.25">
      <c r="B788724" s="78"/>
      <c r="C788724" s="77"/>
    </row>
    <row r="788725" spans="2:3" x14ac:dyDescent="0.25">
      <c r="B788725" s="78"/>
      <c r="C788725" s="77"/>
    </row>
    <row r="788726" spans="2:3" x14ac:dyDescent="0.25">
      <c r="B788726" s="78"/>
      <c r="C788726" s="77"/>
    </row>
    <row r="788727" spans="2:3" x14ac:dyDescent="0.25">
      <c r="B788727" s="78"/>
      <c r="C788727" s="77"/>
    </row>
    <row r="788728" spans="2:3" x14ac:dyDescent="0.25">
      <c r="B788728" s="78"/>
      <c r="C788728" s="77"/>
    </row>
    <row r="788838" spans="2:3" x14ac:dyDescent="0.25">
      <c r="B788838" s="78"/>
      <c r="C788838" s="77"/>
    </row>
    <row r="788839" spans="2:3" x14ac:dyDescent="0.25">
      <c r="B788839" s="78"/>
      <c r="C788839" s="77"/>
    </row>
    <row r="788840" spans="2:3" x14ac:dyDescent="0.25">
      <c r="B788840" s="78"/>
      <c r="C788840" s="77"/>
    </row>
    <row r="788841" spans="2:3" x14ac:dyDescent="0.25">
      <c r="B788841" s="78"/>
      <c r="C788841" s="77"/>
    </row>
    <row r="788842" spans="2:3" x14ac:dyDescent="0.25">
      <c r="B788842" s="78"/>
      <c r="C788842" s="77"/>
    </row>
    <row r="788843" spans="2:3" x14ac:dyDescent="0.25">
      <c r="B788843" s="78"/>
      <c r="C788843" s="77"/>
    </row>
    <row r="788844" spans="2:3" x14ac:dyDescent="0.25">
      <c r="B788844" s="78"/>
      <c r="C788844" s="77"/>
    </row>
    <row r="788845" spans="2:3" x14ac:dyDescent="0.25">
      <c r="B788845" s="78"/>
      <c r="C788845" s="77"/>
    </row>
    <row r="788846" spans="2:3" x14ac:dyDescent="0.25">
      <c r="B788846" s="78"/>
      <c r="C788846" s="77"/>
    </row>
    <row r="788847" spans="2:3" x14ac:dyDescent="0.25">
      <c r="B788847" s="78"/>
      <c r="C788847" s="77"/>
    </row>
    <row r="788848" spans="2:3" x14ac:dyDescent="0.25">
      <c r="B788848" s="78"/>
      <c r="C788848" s="77"/>
    </row>
    <row r="788849" spans="2:3" x14ac:dyDescent="0.25">
      <c r="B788849" s="78"/>
      <c r="C788849" s="77"/>
    </row>
    <row r="788850" spans="2:3" x14ac:dyDescent="0.25">
      <c r="B788850" s="78"/>
      <c r="C788850" s="77"/>
    </row>
    <row r="788960" spans="2:3" x14ac:dyDescent="0.25">
      <c r="B788960" s="78"/>
      <c r="C788960" s="77"/>
    </row>
    <row r="788961" spans="2:3" x14ac:dyDescent="0.25">
      <c r="B788961" s="78"/>
      <c r="C788961" s="77"/>
    </row>
    <row r="788962" spans="2:3" x14ac:dyDescent="0.25">
      <c r="B788962" s="78"/>
      <c r="C788962" s="77"/>
    </row>
    <row r="788963" spans="2:3" x14ac:dyDescent="0.25">
      <c r="B788963" s="78"/>
      <c r="C788963" s="77"/>
    </row>
    <row r="788964" spans="2:3" x14ac:dyDescent="0.25">
      <c r="B788964" s="78"/>
      <c r="C788964" s="77"/>
    </row>
    <row r="788965" spans="2:3" x14ac:dyDescent="0.25">
      <c r="B788965" s="78"/>
      <c r="C788965" s="77"/>
    </row>
    <row r="788966" spans="2:3" x14ac:dyDescent="0.25">
      <c r="B788966" s="78"/>
      <c r="C788966" s="77"/>
    </row>
    <row r="788967" spans="2:3" x14ac:dyDescent="0.25">
      <c r="B788967" s="78"/>
      <c r="C788967" s="77"/>
    </row>
    <row r="788968" spans="2:3" x14ac:dyDescent="0.25">
      <c r="B788968" s="78"/>
      <c r="C788968" s="77"/>
    </row>
    <row r="788969" spans="2:3" x14ac:dyDescent="0.25">
      <c r="B788969" s="78"/>
      <c r="C788969" s="77"/>
    </row>
    <row r="788970" spans="2:3" x14ac:dyDescent="0.25">
      <c r="B788970" s="78"/>
      <c r="C788970" s="77"/>
    </row>
    <row r="788971" spans="2:3" x14ac:dyDescent="0.25">
      <c r="B788971" s="78"/>
      <c r="C788971" s="77"/>
    </row>
    <row r="788972" spans="2:3" x14ac:dyDescent="0.25">
      <c r="B788972" s="78"/>
      <c r="C788972" s="77"/>
    </row>
    <row r="789082" spans="2:3" x14ac:dyDescent="0.25">
      <c r="B789082" s="78"/>
      <c r="C789082" s="77"/>
    </row>
    <row r="789083" spans="2:3" x14ac:dyDescent="0.25">
      <c r="B789083" s="78"/>
      <c r="C789083" s="77"/>
    </row>
    <row r="789084" spans="2:3" x14ac:dyDescent="0.25">
      <c r="B789084" s="78"/>
      <c r="C789084" s="77"/>
    </row>
    <row r="789085" spans="2:3" x14ac:dyDescent="0.25">
      <c r="B789085" s="78"/>
      <c r="C789085" s="77"/>
    </row>
    <row r="789086" spans="2:3" x14ac:dyDescent="0.25">
      <c r="B789086" s="78"/>
      <c r="C789086" s="77"/>
    </row>
    <row r="789087" spans="2:3" x14ac:dyDescent="0.25">
      <c r="B789087" s="78"/>
      <c r="C789087" s="77"/>
    </row>
    <row r="789088" spans="2:3" x14ac:dyDescent="0.25">
      <c r="B789088" s="78"/>
      <c r="C789088" s="77"/>
    </row>
    <row r="789089" spans="2:3" x14ac:dyDescent="0.25">
      <c r="B789089" s="78"/>
      <c r="C789089" s="77"/>
    </row>
    <row r="789090" spans="2:3" x14ac:dyDescent="0.25">
      <c r="B789090" s="78"/>
      <c r="C789090" s="77"/>
    </row>
    <row r="789091" spans="2:3" x14ac:dyDescent="0.25">
      <c r="B789091" s="78"/>
      <c r="C789091" s="77"/>
    </row>
    <row r="789092" spans="2:3" x14ac:dyDescent="0.25">
      <c r="B789092" s="78"/>
      <c r="C789092" s="77"/>
    </row>
    <row r="789093" spans="2:3" x14ac:dyDescent="0.25">
      <c r="B789093" s="78"/>
      <c r="C789093" s="77"/>
    </row>
    <row r="789094" spans="2:3" x14ac:dyDescent="0.25">
      <c r="B789094" s="78"/>
      <c r="C789094" s="77"/>
    </row>
    <row r="789204" spans="2:3" x14ac:dyDescent="0.25">
      <c r="B789204" s="78"/>
      <c r="C789204" s="77"/>
    </row>
    <row r="789205" spans="2:3" x14ac:dyDescent="0.25">
      <c r="B789205" s="78"/>
      <c r="C789205" s="77"/>
    </row>
    <row r="789206" spans="2:3" x14ac:dyDescent="0.25">
      <c r="B789206" s="78"/>
      <c r="C789206" s="77"/>
    </row>
    <row r="789207" spans="2:3" x14ac:dyDescent="0.25">
      <c r="B789207" s="78"/>
      <c r="C789207" s="77"/>
    </row>
    <row r="789208" spans="2:3" x14ac:dyDescent="0.25">
      <c r="B789208" s="78"/>
      <c r="C789208" s="77"/>
    </row>
    <row r="789209" spans="2:3" x14ac:dyDescent="0.25">
      <c r="B789209" s="78"/>
      <c r="C789209" s="77"/>
    </row>
    <row r="789210" spans="2:3" x14ac:dyDescent="0.25">
      <c r="B789210" s="78"/>
      <c r="C789210" s="77"/>
    </row>
    <row r="789211" spans="2:3" x14ac:dyDescent="0.25">
      <c r="B789211" s="78"/>
      <c r="C789211" s="77"/>
    </row>
    <row r="789212" spans="2:3" x14ac:dyDescent="0.25">
      <c r="B789212" s="78"/>
      <c r="C789212" s="77"/>
    </row>
    <row r="789213" spans="2:3" x14ac:dyDescent="0.25">
      <c r="B789213" s="78"/>
      <c r="C789213" s="77"/>
    </row>
    <row r="789214" spans="2:3" x14ac:dyDescent="0.25">
      <c r="B789214" s="78"/>
      <c r="C789214" s="77"/>
    </row>
    <row r="789215" spans="2:3" x14ac:dyDescent="0.25">
      <c r="B789215" s="78"/>
      <c r="C789215" s="77"/>
    </row>
    <row r="789216" spans="2:3" x14ac:dyDescent="0.25">
      <c r="B789216" s="78"/>
      <c r="C789216" s="77"/>
    </row>
    <row r="789326" spans="2:3" x14ac:dyDescent="0.25">
      <c r="B789326" s="78"/>
      <c r="C789326" s="77"/>
    </row>
    <row r="789327" spans="2:3" x14ac:dyDescent="0.25">
      <c r="B789327" s="78"/>
      <c r="C789327" s="77"/>
    </row>
    <row r="789328" spans="2:3" x14ac:dyDescent="0.25">
      <c r="B789328" s="78"/>
      <c r="C789328" s="77"/>
    </row>
    <row r="789329" spans="2:3" x14ac:dyDescent="0.25">
      <c r="B789329" s="78"/>
      <c r="C789329" s="77"/>
    </row>
    <row r="789330" spans="2:3" x14ac:dyDescent="0.25">
      <c r="B789330" s="78"/>
      <c r="C789330" s="77"/>
    </row>
    <row r="789331" spans="2:3" x14ac:dyDescent="0.25">
      <c r="B789331" s="78"/>
      <c r="C789331" s="77"/>
    </row>
    <row r="789332" spans="2:3" x14ac:dyDescent="0.25">
      <c r="B789332" s="78"/>
      <c r="C789332" s="77"/>
    </row>
    <row r="789333" spans="2:3" x14ac:dyDescent="0.25">
      <c r="B789333" s="78"/>
      <c r="C789333" s="77"/>
    </row>
    <row r="789334" spans="2:3" x14ac:dyDescent="0.25">
      <c r="B789334" s="78"/>
      <c r="C789334" s="77"/>
    </row>
    <row r="789335" spans="2:3" x14ac:dyDescent="0.25">
      <c r="B789335" s="78"/>
      <c r="C789335" s="77"/>
    </row>
    <row r="789336" spans="2:3" x14ac:dyDescent="0.25">
      <c r="B789336" s="78"/>
      <c r="C789336" s="77"/>
    </row>
    <row r="789337" spans="2:3" x14ac:dyDescent="0.25">
      <c r="B789337" s="78"/>
      <c r="C789337" s="77"/>
    </row>
    <row r="789338" spans="2:3" x14ac:dyDescent="0.25">
      <c r="B789338" s="78"/>
      <c r="C789338" s="77"/>
    </row>
    <row r="789448" spans="2:3" x14ac:dyDescent="0.25">
      <c r="B789448" s="78"/>
      <c r="C789448" s="77"/>
    </row>
    <row r="789449" spans="2:3" x14ac:dyDescent="0.25">
      <c r="B789449" s="78"/>
      <c r="C789449" s="77"/>
    </row>
    <row r="789450" spans="2:3" x14ac:dyDescent="0.25">
      <c r="B789450" s="78"/>
      <c r="C789450" s="77"/>
    </row>
    <row r="789451" spans="2:3" x14ac:dyDescent="0.25">
      <c r="B789451" s="78"/>
      <c r="C789451" s="77"/>
    </row>
    <row r="789452" spans="2:3" x14ac:dyDescent="0.25">
      <c r="B789452" s="78"/>
      <c r="C789452" s="77"/>
    </row>
    <row r="789453" spans="2:3" x14ac:dyDescent="0.25">
      <c r="B789453" s="78"/>
      <c r="C789453" s="77"/>
    </row>
    <row r="789454" spans="2:3" x14ac:dyDescent="0.25">
      <c r="B789454" s="78"/>
      <c r="C789454" s="77"/>
    </row>
    <row r="789455" spans="2:3" x14ac:dyDescent="0.25">
      <c r="B789455" s="78"/>
      <c r="C789455" s="77"/>
    </row>
    <row r="789456" spans="2:3" x14ac:dyDescent="0.25">
      <c r="B789456" s="78"/>
      <c r="C789456" s="77"/>
    </row>
    <row r="789457" spans="2:3" x14ac:dyDescent="0.25">
      <c r="B789457" s="78"/>
      <c r="C789457" s="77"/>
    </row>
    <row r="789458" spans="2:3" x14ac:dyDescent="0.25">
      <c r="B789458" s="78"/>
      <c r="C789458" s="77"/>
    </row>
    <row r="789459" spans="2:3" x14ac:dyDescent="0.25">
      <c r="B789459" s="78"/>
      <c r="C789459" s="77"/>
    </row>
    <row r="789460" spans="2:3" x14ac:dyDescent="0.25">
      <c r="B789460" s="78"/>
      <c r="C789460" s="77"/>
    </row>
    <row r="789570" spans="2:3" x14ac:dyDescent="0.25">
      <c r="B789570" s="78"/>
      <c r="C789570" s="77"/>
    </row>
    <row r="789571" spans="2:3" x14ac:dyDescent="0.25">
      <c r="B789571" s="78"/>
      <c r="C789571" s="77"/>
    </row>
    <row r="789572" spans="2:3" x14ac:dyDescent="0.25">
      <c r="B789572" s="78"/>
      <c r="C789572" s="77"/>
    </row>
    <row r="789573" spans="2:3" x14ac:dyDescent="0.25">
      <c r="B789573" s="78"/>
      <c r="C789573" s="77"/>
    </row>
    <row r="789574" spans="2:3" x14ac:dyDescent="0.25">
      <c r="B789574" s="78"/>
      <c r="C789574" s="77"/>
    </row>
    <row r="789575" spans="2:3" x14ac:dyDescent="0.25">
      <c r="B789575" s="78"/>
      <c r="C789575" s="77"/>
    </row>
    <row r="789576" spans="2:3" x14ac:dyDescent="0.25">
      <c r="B789576" s="78"/>
      <c r="C789576" s="77"/>
    </row>
    <row r="789577" spans="2:3" x14ac:dyDescent="0.25">
      <c r="B789577" s="78"/>
      <c r="C789577" s="77"/>
    </row>
    <row r="789578" spans="2:3" x14ac:dyDescent="0.25">
      <c r="B789578" s="78"/>
      <c r="C789578" s="77"/>
    </row>
    <row r="789579" spans="2:3" x14ac:dyDescent="0.25">
      <c r="B789579" s="78"/>
      <c r="C789579" s="77"/>
    </row>
    <row r="789580" spans="2:3" x14ac:dyDescent="0.25">
      <c r="B789580" s="78"/>
      <c r="C789580" s="77"/>
    </row>
    <row r="789581" spans="2:3" x14ac:dyDescent="0.25">
      <c r="B789581" s="78"/>
      <c r="C789581" s="77"/>
    </row>
    <row r="789582" spans="2:3" x14ac:dyDescent="0.25">
      <c r="B789582" s="78"/>
      <c r="C789582" s="77"/>
    </row>
    <row r="789692" spans="2:3" x14ac:dyDescent="0.25">
      <c r="B789692" s="78"/>
      <c r="C789692" s="77"/>
    </row>
    <row r="789693" spans="2:3" x14ac:dyDescent="0.25">
      <c r="B789693" s="78"/>
      <c r="C789693" s="77"/>
    </row>
    <row r="789694" spans="2:3" x14ac:dyDescent="0.25">
      <c r="B789694" s="78"/>
      <c r="C789694" s="77"/>
    </row>
    <row r="789695" spans="2:3" x14ac:dyDescent="0.25">
      <c r="B789695" s="78"/>
      <c r="C789695" s="77"/>
    </row>
    <row r="789696" spans="2:3" x14ac:dyDescent="0.25">
      <c r="B789696" s="78"/>
      <c r="C789696" s="77"/>
    </row>
    <row r="789697" spans="2:3" x14ac:dyDescent="0.25">
      <c r="B789697" s="78"/>
      <c r="C789697" s="77"/>
    </row>
    <row r="789698" spans="2:3" x14ac:dyDescent="0.25">
      <c r="B789698" s="78"/>
      <c r="C789698" s="77"/>
    </row>
    <row r="789699" spans="2:3" x14ac:dyDescent="0.25">
      <c r="B789699" s="78"/>
      <c r="C789699" s="77"/>
    </row>
    <row r="789700" spans="2:3" x14ac:dyDescent="0.25">
      <c r="B789700" s="78"/>
      <c r="C789700" s="77"/>
    </row>
    <row r="789701" spans="2:3" x14ac:dyDescent="0.25">
      <c r="B789701" s="78"/>
      <c r="C789701" s="77"/>
    </row>
    <row r="789702" spans="2:3" x14ac:dyDescent="0.25">
      <c r="B789702" s="78"/>
      <c r="C789702" s="77"/>
    </row>
    <row r="789703" spans="2:3" x14ac:dyDescent="0.25">
      <c r="B789703" s="78"/>
      <c r="C789703" s="77"/>
    </row>
    <row r="789704" spans="2:3" x14ac:dyDescent="0.25">
      <c r="B789704" s="78"/>
      <c r="C789704" s="77"/>
    </row>
    <row r="789814" spans="2:3" x14ac:dyDescent="0.25">
      <c r="B789814" s="78"/>
      <c r="C789814" s="77"/>
    </row>
    <row r="789815" spans="2:3" x14ac:dyDescent="0.25">
      <c r="B789815" s="78"/>
      <c r="C789815" s="77"/>
    </row>
    <row r="789816" spans="2:3" x14ac:dyDescent="0.25">
      <c r="B789816" s="78"/>
      <c r="C789816" s="77"/>
    </row>
    <row r="789817" spans="2:3" x14ac:dyDescent="0.25">
      <c r="B789817" s="78"/>
      <c r="C789817" s="77"/>
    </row>
    <row r="789818" spans="2:3" x14ac:dyDescent="0.25">
      <c r="B789818" s="78"/>
      <c r="C789818" s="77"/>
    </row>
    <row r="789819" spans="2:3" x14ac:dyDescent="0.25">
      <c r="B789819" s="78"/>
      <c r="C789819" s="77"/>
    </row>
    <row r="789820" spans="2:3" x14ac:dyDescent="0.25">
      <c r="B789820" s="78"/>
      <c r="C789820" s="77"/>
    </row>
    <row r="789821" spans="2:3" x14ac:dyDescent="0.25">
      <c r="B789821" s="78"/>
      <c r="C789821" s="77"/>
    </row>
    <row r="789822" spans="2:3" x14ac:dyDescent="0.25">
      <c r="B789822" s="78"/>
      <c r="C789822" s="77"/>
    </row>
    <row r="789823" spans="2:3" x14ac:dyDescent="0.25">
      <c r="B789823" s="78"/>
      <c r="C789823" s="77"/>
    </row>
    <row r="789824" spans="2:3" x14ac:dyDescent="0.25">
      <c r="B789824" s="78"/>
      <c r="C789824" s="77"/>
    </row>
    <row r="789825" spans="2:3" x14ac:dyDescent="0.25">
      <c r="B789825" s="78"/>
      <c r="C789825" s="77"/>
    </row>
    <row r="789826" spans="2:3" x14ac:dyDescent="0.25">
      <c r="B789826" s="78"/>
      <c r="C789826" s="77"/>
    </row>
    <row r="789936" spans="2:3" x14ac:dyDescent="0.25">
      <c r="B789936" s="78"/>
      <c r="C789936" s="77"/>
    </row>
    <row r="789937" spans="2:3" x14ac:dyDescent="0.25">
      <c r="B789937" s="78"/>
      <c r="C789937" s="77"/>
    </row>
    <row r="789938" spans="2:3" x14ac:dyDescent="0.25">
      <c r="B789938" s="78"/>
      <c r="C789938" s="77"/>
    </row>
    <row r="789939" spans="2:3" x14ac:dyDescent="0.25">
      <c r="B789939" s="78"/>
      <c r="C789939" s="77"/>
    </row>
    <row r="789940" spans="2:3" x14ac:dyDescent="0.25">
      <c r="B789940" s="78"/>
      <c r="C789940" s="77"/>
    </row>
    <row r="789941" spans="2:3" x14ac:dyDescent="0.25">
      <c r="B789941" s="78"/>
      <c r="C789941" s="77"/>
    </row>
    <row r="789942" spans="2:3" x14ac:dyDescent="0.25">
      <c r="B789942" s="78"/>
      <c r="C789942" s="77"/>
    </row>
    <row r="789943" spans="2:3" x14ac:dyDescent="0.25">
      <c r="B789943" s="78"/>
      <c r="C789943" s="77"/>
    </row>
    <row r="789944" spans="2:3" x14ac:dyDescent="0.25">
      <c r="B789944" s="78"/>
      <c r="C789944" s="77"/>
    </row>
    <row r="789945" spans="2:3" x14ac:dyDescent="0.25">
      <c r="B789945" s="78"/>
      <c r="C789945" s="77"/>
    </row>
    <row r="789946" spans="2:3" x14ac:dyDescent="0.25">
      <c r="B789946" s="78"/>
      <c r="C789946" s="77"/>
    </row>
    <row r="789947" spans="2:3" x14ac:dyDescent="0.25">
      <c r="B789947" s="78"/>
      <c r="C789947" s="77"/>
    </row>
    <row r="789948" spans="2:3" x14ac:dyDescent="0.25">
      <c r="B789948" s="78"/>
      <c r="C789948" s="77"/>
    </row>
    <row r="790058" spans="2:3" x14ac:dyDescent="0.25">
      <c r="B790058" s="78"/>
      <c r="C790058" s="77"/>
    </row>
    <row r="790059" spans="2:3" x14ac:dyDescent="0.25">
      <c r="B790059" s="78"/>
      <c r="C790059" s="77"/>
    </row>
    <row r="790060" spans="2:3" x14ac:dyDescent="0.25">
      <c r="B790060" s="78"/>
      <c r="C790060" s="77"/>
    </row>
    <row r="790061" spans="2:3" x14ac:dyDescent="0.25">
      <c r="B790061" s="78"/>
      <c r="C790061" s="77"/>
    </row>
    <row r="790062" spans="2:3" x14ac:dyDescent="0.25">
      <c r="B790062" s="78"/>
      <c r="C790062" s="77"/>
    </row>
    <row r="790063" spans="2:3" x14ac:dyDescent="0.25">
      <c r="B790063" s="78"/>
      <c r="C790063" s="77"/>
    </row>
    <row r="790064" spans="2:3" x14ac:dyDescent="0.25">
      <c r="B790064" s="78"/>
      <c r="C790064" s="77"/>
    </row>
    <row r="790065" spans="2:3" x14ac:dyDescent="0.25">
      <c r="B790065" s="78"/>
      <c r="C790065" s="77"/>
    </row>
    <row r="790066" spans="2:3" x14ac:dyDescent="0.25">
      <c r="B790066" s="78"/>
      <c r="C790066" s="77"/>
    </row>
    <row r="790067" spans="2:3" x14ac:dyDescent="0.25">
      <c r="B790067" s="78"/>
      <c r="C790067" s="77"/>
    </row>
    <row r="790068" spans="2:3" x14ac:dyDescent="0.25">
      <c r="B790068" s="78"/>
      <c r="C790068" s="77"/>
    </row>
    <row r="790069" spans="2:3" x14ac:dyDescent="0.25">
      <c r="B790069" s="78"/>
      <c r="C790069" s="77"/>
    </row>
    <row r="790070" spans="2:3" x14ac:dyDescent="0.25">
      <c r="B790070" s="78"/>
      <c r="C790070" s="77"/>
    </row>
    <row r="790180" spans="2:3" x14ac:dyDescent="0.25">
      <c r="B790180" s="78"/>
      <c r="C790180" s="77"/>
    </row>
    <row r="790181" spans="2:3" x14ac:dyDescent="0.25">
      <c r="B790181" s="78"/>
      <c r="C790181" s="77"/>
    </row>
    <row r="790182" spans="2:3" x14ac:dyDescent="0.25">
      <c r="B790182" s="78"/>
      <c r="C790182" s="77"/>
    </row>
    <row r="790183" spans="2:3" x14ac:dyDescent="0.25">
      <c r="B790183" s="78"/>
      <c r="C790183" s="77"/>
    </row>
    <row r="790184" spans="2:3" x14ac:dyDescent="0.25">
      <c r="B790184" s="78"/>
      <c r="C790184" s="77"/>
    </row>
    <row r="790185" spans="2:3" x14ac:dyDescent="0.25">
      <c r="B790185" s="78"/>
      <c r="C790185" s="77"/>
    </row>
    <row r="790186" spans="2:3" x14ac:dyDescent="0.25">
      <c r="B790186" s="78"/>
      <c r="C790186" s="77"/>
    </row>
    <row r="790187" spans="2:3" x14ac:dyDescent="0.25">
      <c r="B790187" s="78"/>
      <c r="C790187" s="77"/>
    </row>
    <row r="790188" spans="2:3" x14ac:dyDescent="0.25">
      <c r="B790188" s="78"/>
      <c r="C790188" s="77"/>
    </row>
    <row r="790189" spans="2:3" x14ac:dyDescent="0.25">
      <c r="B790189" s="78"/>
      <c r="C790189" s="77"/>
    </row>
    <row r="790190" spans="2:3" x14ac:dyDescent="0.25">
      <c r="B790190" s="78"/>
      <c r="C790190" s="77"/>
    </row>
    <row r="790191" spans="2:3" x14ac:dyDescent="0.25">
      <c r="B790191" s="78"/>
      <c r="C790191" s="77"/>
    </row>
    <row r="790192" spans="2:3" x14ac:dyDescent="0.25">
      <c r="B790192" s="78"/>
      <c r="C790192" s="77"/>
    </row>
    <row r="790302" spans="2:3" x14ac:dyDescent="0.25">
      <c r="B790302" s="78"/>
      <c r="C790302" s="77"/>
    </row>
    <row r="790303" spans="2:3" x14ac:dyDescent="0.25">
      <c r="B790303" s="78"/>
      <c r="C790303" s="77"/>
    </row>
    <row r="790304" spans="2:3" x14ac:dyDescent="0.25">
      <c r="B790304" s="78"/>
      <c r="C790304" s="77"/>
    </row>
    <row r="790305" spans="2:3" x14ac:dyDescent="0.25">
      <c r="B790305" s="78"/>
      <c r="C790305" s="77"/>
    </row>
    <row r="790306" spans="2:3" x14ac:dyDescent="0.25">
      <c r="B790306" s="78"/>
      <c r="C790306" s="77"/>
    </row>
    <row r="790307" spans="2:3" x14ac:dyDescent="0.25">
      <c r="B790307" s="78"/>
      <c r="C790307" s="77"/>
    </row>
    <row r="790308" spans="2:3" x14ac:dyDescent="0.25">
      <c r="B790308" s="78"/>
      <c r="C790308" s="77"/>
    </row>
    <row r="790309" spans="2:3" x14ac:dyDescent="0.25">
      <c r="B790309" s="78"/>
      <c r="C790309" s="77"/>
    </row>
    <row r="790310" spans="2:3" x14ac:dyDescent="0.25">
      <c r="B790310" s="78"/>
      <c r="C790310" s="77"/>
    </row>
    <row r="790311" spans="2:3" x14ac:dyDescent="0.25">
      <c r="B790311" s="78"/>
      <c r="C790311" s="77"/>
    </row>
    <row r="790312" spans="2:3" x14ac:dyDescent="0.25">
      <c r="B790312" s="78"/>
      <c r="C790312" s="77"/>
    </row>
    <row r="790313" spans="2:3" x14ac:dyDescent="0.25">
      <c r="B790313" s="78"/>
      <c r="C790313" s="77"/>
    </row>
    <row r="790314" spans="2:3" x14ac:dyDescent="0.25">
      <c r="B790314" s="78"/>
      <c r="C790314" s="77"/>
    </row>
    <row r="790424" spans="2:3" x14ac:dyDescent="0.25">
      <c r="B790424" s="78"/>
      <c r="C790424" s="77"/>
    </row>
    <row r="790425" spans="2:3" x14ac:dyDescent="0.25">
      <c r="B790425" s="78"/>
      <c r="C790425" s="77"/>
    </row>
    <row r="790426" spans="2:3" x14ac:dyDescent="0.25">
      <c r="B790426" s="78"/>
      <c r="C790426" s="77"/>
    </row>
    <row r="790427" spans="2:3" x14ac:dyDescent="0.25">
      <c r="B790427" s="78"/>
      <c r="C790427" s="77"/>
    </row>
    <row r="790428" spans="2:3" x14ac:dyDescent="0.25">
      <c r="B790428" s="78"/>
      <c r="C790428" s="77"/>
    </row>
    <row r="790429" spans="2:3" x14ac:dyDescent="0.25">
      <c r="B790429" s="78"/>
      <c r="C790429" s="77"/>
    </row>
    <row r="790430" spans="2:3" x14ac:dyDescent="0.25">
      <c r="B790430" s="78"/>
      <c r="C790430" s="77"/>
    </row>
    <row r="790431" spans="2:3" x14ac:dyDescent="0.25">
      <c r="B790431" s="78"/>
      <c r="C790431" s="77"/>
    </row>
    <row r="790432" spans="2:3" x14ac:dyDescent="0.25">
      <c r="B790432" s="78"/>
      <c r="C790432" s="77"/>
    </row>
    <row r="790433" spans="2:3" x14ac:dyDescent="0.25">
      <c r="B790433" s="78"/>
      <c r="C790433" s="77"/>
    </row>
    <row r="790434" spans="2:3" x14ac:dyDescent="0.25">
      <c r="B790434" s="78"/>
      <c r="C790434" s="77"/>
    </row>
    <row r="790435" spans="2:3" x14ac:dyDescent="0.25">
      <c r="B790435" s="78"/>
      <c r="C790435" s="77"/>
    </row>
    <row r="790436" spans="2:3" x14ac:dyDescent="0.25">
      <c r="B790436" s="78"/>
      <c r="C790436" s="77"/>
    </row>
    <row r="790546" spans="2:3" x14ac:dyDescent="0.25">
      <c r="B790546" s="78"/>
      <c r="C790546" s="77"/>
    </row>
    <row r="790547" spans="2:3" x14ac:dyDescent="0.25">
      <c r="B790547" s="78"/>
      <c r="C790547" s="77"/>
    </row>
    <row r="790548" spans="2:3" x14ac:dyDescent="0.25">
      <c r="B790548" s="78"/>
      <c r="C790548" s="77"/>
    </row>
    <row r="790549" spans="2:3" x14ac:dyDescent="0.25">
      <c r="B790549" s="78"/>
      <c r="C790549" s="77"/>
    </row>
    <row r="790550" spans="2:3" x14ac:dyDescent="0.25">
      <c r="B790550" s="78"/>
      <c r="C790550" s="77"/>
    </row>
    <row r="790551" spans="2:3" x14ac:dyDescent="0.25">
      <c r="B790551" s="78"/>
      <c r="C790551" s="77"/>
    </row>
    <row r="790552" spans="2:3" x14ac:dyDescent="0.25">
      <c r="B790552" s="78"/>
      <c r="C790552" s="77"/>
    </row>
    <row r="790553" spans="2:3" x14ac:dyDescent="0.25">
      <c r="B790553" s="78"/>
      <c r="C790553" s="77"/>
    </row>
    <row r="790554" spans="2:3" x14ac:dyDescent="0.25">
      <c r="B790554" s="78"/>
      <c r="C790554" s="77"/>
    </row>
    <row r="790555" spans="2:3" x14ac:dyDescent="0.25">
      <c r="B790555" s="78"/>
      <c r="C790555" s="77"/>
    </row>
    <row r="790556" spans="2:3" x14ac:dyDescent="0.25">
      <c r="B790556" s="78"/>
      <c r="C790556" s="77"/>
    </row>
    <row r="790557" spans="2:3" x14ac:dyDescent="0.25">
      <c r="B790557" s="78"/>
      <c r="C790557" s="77"/>
    </row>
    <row r="790558" spans="2:3" x14ac:dyDescent="0.25">
      <c r="B790558" s="78"/>
      <c r="C790558" s="77"/>
    </row>
    <row r="790668" spans="2:3" x14ac:dyDescent="0.25">
      <c r="B790668" s="78"/>
      <c r="C790668" s="77"/>
    </row>
    <row r="790669" spans="2:3" x14ac:dyDescent="0.25">
      <c r="B790669" s="78"/>
      <c r="C790669" s="77"/>
    </row>
    <row r="790670" spans="2:3" x14ac:dyDescent="0.25">
      <c r="B790670" s="78"/>
      <c r="C790670" s="77"/>
    </row>
    <row r="790671" spans="2:3" x14ac:dyDescent="0.25">
      <c r="B790671" s="78"/>
      <c r="C790671" s="77"/>
    </row>
    <row r="790672" spans="2:3" x14ac:dyDescent="0.25">
      <c r="B790672" s="78"/>
      <c r="C790672" s="77"/>
    </row>
    <row r="790673" spans="2:3" x14ac:dyDescent="0.25">
      <c r="B790673" s="78"/>
      <c r="C790673" s="77"/>
    </row>
    <row r="790674" spans="2:3" x14ac:dyDescent="0.25">
      <c r="B790674" s="78"/>
      <c r="C790674" s="77"/>
    </row>
    <row r="790675" spans="2:3" x14ac:dyDescent="0.25">
      <c r="B790675" s="78"/>
      <c r="C790675" s="77"/>
    </row>
    <row r="790676" spans="2:3" x14ac:dyDescent="0.25">
      <c r="B790676" s="78"/>
      <c r="C790676" s="77"/>
    </row>
    <row r="790677" spans="2:3" x14ac:dyDescent="0.25">
      <c r="B790677" s="78"/>
      <c r="C790677" s="77"/>
    </row>
    <row r="790678" spans="2:3" x14ac:dyDescent="0.25">
      <c r="B790678" s="78"/>
      <c r="C790678" s="77"/>
    </row>
    <row r="790679" spans="2:3" x14ac:dyDescent="0.25">
      <c r="B790679" s="78"/>
      <c r="C790679" s="77"/>
    </row>
    <row r="790680" spans="2:3" x14ac:dyDescent="0.25">
      <c r="B790680" s="78"/>
      <c r="C790680" s="77"/>
    </row>
    <row r="790790" spans="2:3" x14ac:dyDescent="0.25">
      <c r="B790790" s="78"/>
      <c r="C790790" s="77"/>
    </row>
    <row r="790791" spans="2:3" x14ac:dyDescent="0.25">
      <c r="B790791" s="78"/>
      <c r="C790791" s="77"/>
    </row>
    <row r="790792" spans="2:3" x14ac:dyDescent="0.25">
      <c r="B790792" s="78"/>
      <c r="C790792" s="77"/>
    </row>
    <row r="790793" spans="2:3" x14ac:dyDescent="0.25">
      <c r="B790793" s="78"/>
      <c r="C790793" s="77"/>
    </row>
    <row r="790794" spans="2:3" x14ac:dyDescent="0.25">
      <c r="B790794" s="78"/>
      <c r="C790794" s="77"/>
    </row>
    <row r="790795" spans="2:3" x14ac:dyDescent="0.25">
      <c r="B790795" s="78"/>
      <c r="C790795" s="77"/>
    </row>
    <row r="790796" spans="2:3" x14ac:dyDescent="0.25">
      <c r="B790796" s="78"/>
      <c r="C790796" s="77"/>
    </row>
    <row r="790797" spans="2:3" x14ac:dyDescent="0.25">
      <c r="B790797" s="78"/>
      <c r="C790797" s="77"/>
    </row>
    <row r="790798" spans="2:3" x14ac:dyDescent="0.25">
      <c r="B790798" s="78"/>
      <c r="C790798" s="77"/>
    </row>
    <row r="790799" spans="2:3" x14ac:dyDescent="0.25">
      <c r="B790799" s="78"/>
      <c r="C790799" s="77"/>
    </row>
    <row r="790800" spans="2:3" x14ac:dyDescent="0.25">
      <c r="B790800" s="78"/>
      <c r="C790800" s="77"/>
    </row>
    <row r="790801" spans="2:3" x14ac:dyDescent="0.25">
      <c r="B790801" s="78"/>
      <c r="C790801" s="77"/>
    </row>
    <row r="790802" spans="2:3" x14ac:dyDescent="0.25">
      <c r="B790802" s="78"/>
      <c r="C790802" s="77"/>
    </row>
    <row r="790912" spans="2:3" x14ac:dyDescent="0.25">
      <c r="B790912" s="78"/>
      <c r="C790912" s="77"/>
    </row>
    <row r="790913" spans="2:3" x14ac:dyDescent="0.25">
      <c r="B790913" s="78"/>
      <c r="C790913" s="77"/>
    </row>
    <row r="790914" spans="2:3" x14ac:dyDescent="0.25">
      <c r="B790914" s="78"/>
      <c r="C790914" s="77"/>
    </row>
    <row r="790915" spans="2:3" x14ac:dyDescent="0.25">
      <c r="B790915" s="78"/>
      <c r="C790915" s="77"/>
    </row>
    <row r="790916" spans="2:3" x14ac:dyDescent="0.25">
      <c r="B790916" s="78"/>
      <c r="C790916" s="77"/>
    </row>
    <row r="790917" spans="2:3" x14ac:dyDescent="0.25">
      <c r="B790917" s="78"/>
      <c r="C790917" s="77"/>
    </row>
    <row r="790918" spans="2:3" x14ac:dyDescent="0.25">
      <c r="B790918" s="78"/>
      <c r="C790918" s="77"/>
    </row>
    <row r="790919" spans="2:3" x14ac:dyDescent="0.25">
      <c r="B790919" s="78"/>
      <c r="C790919" s="77"/>
    </row>
    <row r="790920" spans="2:3" x14ac:dyDescent="0.25">
      <c r="B790920" s="78"/>
      <c r="C790920" s="77"/>
    </row>
    <row r="790921" spans="2:3" x14ac:dyDescent="0.25">
      <c r="B790921" s="78"/>
      <c r="C790921" s="77"/>
    </row>
    <row r="790922" spans="2:3" x14ac:dyDescent="0.25">
      <c r="B790922" s="78"/>
      <c r="C790922" s="77"/>
    </row>
    <row r="790923" spans="2:3" x14ac:dyDescent="0.25">
      <c r="B790923" s="78"/>
      <c r="C790923" s="77"/>
    </row>
    <row r="790924" spans="2:3" x14ac:dyDescent="0.25">
      <c r="B790924" s="78"/>
      <c r="C790924" s="77"/>
    </row>
    <row r="791034" spans="2:3" x14ac:dyDescent="0.25">
      <c r="B791034" s="78"/>
      <c r="C791034" s="77"/>
    </row>
    <row r="791035" spans="2:3" x14ac:dyDescent="0.25">
      <c r="B791035" s="78"/>
      <c r="C791035" s="77"/>
    </row>
    <row r="791036" spans="2:3" x14ac:dyDescent="0.25">
      <c r="B791036" s="78"/>
      <c r="C791036" s="77"/>
    </row>
    <row r="791037" spans="2:3" x14ac:dyDescent="0.25">
      <c r="B791037" s="78"/>
      <c r="C791037" s="77"/>
    </row>
    <row r="791038" spans="2:3" x14ac:dyDescent="0.25">
      <c r="B791038" s="78"/>
      <c r="C791038" s="77"/>
    </row>
    <row r="791039" spans="2:3" x14ac:dyDescent="0.25">
      <c r="B791039" s="78"/>
      <c r="C791039" s="77"/>
    </row>
    <row r="791040" spans="2:3" x14ac:dyDescent="0.25">
      <c r="B791040" s="78"/>
      <c r="C791040" s="77"/>
    </row>
    <row r="791041" spans="2:3" x14ac:dyDescent="0.25">
      <c r="B791041" s="78"/>
      <c r="C791041" s="77"/>
    </row>
    <row r="791042" spans="2:3" x14ac:dyDescent="0.25">
      <c r="B791042" s="78"/>
      <c r="C791042" s="77"/>
    </row>
    <row r="791043" spans="2:3" x14ac:dyDescent="0.25">
      <c r="B791043" s="78"/>
      <c r="C791043" s="77"/>
    </row>
    <row r="791044" spans="2:3" x14ac:dyDescent="0.25">
      <c r="B791044" s="78"/>
      <c r="C791044" s="77"/>
    </row>
    <row r="791045" spans="2:3" x14ac:dyDescent="0.25">
      <c r="B791045" s="78"/>
      <c r="C791045" s="77"/>
    </row>
    <row r="791046" spans="2:3" x14ac:dyDescent="0.25">
      <c r="B791046" s="78"/>
      <c r="C791046" s="77"/>
    </row>
    <row r="791156" spans="2:3" x14ac:dyDescent="0.25">
      <c r="B791156" s="78"/>
      <c r="C791156" s="77"/>
    </row>
    <row r="791157" spans="2:3" x14ac:dyDescent="0.25">
      <c r="B791157" s="78"/>
      <c r="C791157" s="77"/>
    </row>
    <row r="791158" spans="2:3" x14ac:dyDescent="0.25">
      <c r="B791158" s="78"/>
      <c r="C791158" s="77"/>
    </row>
    <row r="791159" spans="2:3" x14ac:dyDescent="0.25">
      <c r="B791159" s="78"/>
      <c r="C791159" s="77"/>
    </row>
    <row r="791160" spans="2:3" x14ac:dyDescent="0.25">
      <c r="B791160" s="78"/>
      <c r="C791160" s="77"/>
    </row>
    <row r="791161" spans="2:3" x14ac:dyDescent="0.25">
      <c r="B791161" s="78"/>
      <c r="C791161" s="77"/>
    </row>
    <row r="791162" spans="2:3" x14ac:dyDescent="0.25">
      <c r="B791162" s="78"/>
      <c r="C791162" s="77"/>
    </row>
    <row r="791163" spans="2:3" x14ac:dyDescent="0.25">
      <c r="B791163" s="78"/>
      <c r="C791163" s="77"/>
    </row>
    <row r="791164" spans="2:3" x14ac:dyDescent="0.25">
      <c r="B791164" s="78"/>
      <c r="C791164" s="77"/>
    </row>
    <row r="791165" spans="2:3" x14ac:dyDescent="0.25">
      <c r="B791165" s="78"/>
      <c r="C791165" s="77"/>
    </row>
    <row r="791166" spans="2:3" x14ac:dyDescent="0.25">
      <c r="B791166" s="78"/>
      <c r="C791166" s="77"/>
    </row>
    <row r="791167" spans="2:3" x14ac:dyDescent="0.25">
      <c r="B791167" s="78"/>
      <c r="C791167" s="77"/>
    </row>
    <row r="791168" spans="2:3" x14ac:dyDescent="0.25">
      <c r="B791168" s="78"/>
      <c r="C791168" s="77"/>
    </row>
    <row r="791278" spans="2:3" x14ac:dyDescent="0.25">
      <c r="B791278" s="78"/>
      <c r="C791278" s="77"/>
    </row>
    <row r="791279" spans="2:3" x14ac:dyDescent="0.25">
      <c r="B791279" s="78"/>
      <c r="C791279" s="77"/>
    </row>
    <row r="791280" spans="2:3" x14ac:dyDescent="0.25">
      <c r="B791280" s="78"/>
      <c r="C791280" s="77"/>
    </row>
    <row r="791281" spans="2:3" x14ac:dyDescent="0.25">
      <c r="B791281" s="78"/>
      <c r="C791281" s="77"/>
    </row>
    <row r="791282" spans="2:3" x14ac:dyDescent="0.25">
      <c r="B791282" s="78"/>
      <c r="C791282" s="77"/>
    </row>
    <row r="791283" spans="2:3" x14ac:dyDescent="0.25">
      <c r="B791283" s="78"/>
      <c r="C791283" s="77"/>
    </row>
    <row r="791284" spans="2:3" x14ac:dyDescent="0.25">
      <c r="B791284" s="78"/>
      <c r="C791284" s="77"/>
    </row>
    <row r="791285" spans="2:3" x14ac:dyDescent="0.25">
      <c r="B791285" s="78"/>
      <c r="C791285" s="77"/>
    </row>
    <row r="791286" spans="2:3" x14ac:dyDescent="0.25">
      <c r="B791286" s="78"/>
      <c r="C791286" s="77"/>
    </row>
    <row r="791287" spans="2:3" x14ac:dyDescent="0.25">
      <c r="B791287" s="78"/>
      <c r="C791287" s="77"/>
    </row>
    <row r="791288" spans="2:3" x14ac:dyDescent="0.25">
      <c r="B791288" s="78"/>
      <c r="C791288" s="77"/>
    </row>
    <row r="791289" spans="2:3" x14ac:dyDescent="0.25">
      <c r="B791289" s="78"/>
      <c r="C791289" s="77"/>
    </row>
    <row r="791290" spans="2:3" x14ac:dyDescent="0.25">
      <c r="B791290" s="78"/>
      <c r="C791290" s="77"/>
    </row>
    <row r="791400" spans="2:3" x14ac:dyDescent="0.25">
      <c r="B791400" s="78"/>
      <c r="C791400" s="77"/>
    </row>
    <row r="791401" spans="2:3" x14ac:dyDescent="0.25">
      <c r="B791401" s="78"/>
      <c r="C791401" s="77"/>
    </row>
    <row r="791402" spans="2:3" x14ac:dyDescent="0.25">
      <c r="B791402" s="78"/>
      <c r="C791402" s="77"/>
    </row>
    <row r="791403" spans="2:3" x14ac:dyDescent="0.25">
      <c r="B791403" s="78"/>
      <c r="C791403" s="77"/>
    </row>
    <row r="791404" spans="2:3" x14ac:dyDescent="0.25">
      <c r="B791404" s="78"/>
      <c r="C791404" s="77"/>
    </row>
    <row r="791405" spans="2:3" x14ac:dyDescent="0.25">
      <c r="B791405" s="78"/>
      <c r="C791405" s="77"/>
    </row>
    <row r="791406" spans="2:3" x14ac:dyDescent="0.25">
      <c r="B791406" s="78"/>
      <c r="C791406" s="77"/>
    </row>
    <row r="791407" spans="2:3" x14ac:dyDescent="0.25">
      <c r="B791407" s="78"/>
      <c r="C791407" s="77"/>
    </row>
    <row r="791408" spans="2:3" x14ac:dyDescent="0.25">
      <c r="B791408" s="78"/>
      <c r="C791408" s="77"/>
    </row>
    <row r="791409" spans="2:3" x14ac:dyDescent="0.25">
      <c r="B791409" s="78"/>
      <c r="C791409" s="77"/>
    </row>
    <row r="791410" spans="2:3" x14ac:dyDescent="0.25">
      <c r="B791410" s="78"/>
      <c r="C791410" s="77"/>
    </row>
    <row r="791411" spans="2:3" x14ac:dyDescent="0.25">
      <c r="B791411" s="78"/>
      <c r="C791411" s="77"/>
    </row>
    <row r="791412" spans="2:3" x14ac:dyDescent="0.25">
      <c r="B791412" s="78"/>
      <c r="C791412" s="77"/>
    </row>
    <row r="791522" spans="2:3" x14ac:dyDescent="0.25">
      <c r="B791522" s="78"/>
      <c r="C791522" s="77"/>
    </row>
    <row r="791523" spans="2:3" x14ac:dyDescent="0.25">
      <c r="B791523" s="78"/>
      <c r="C791523" s="77"/>
    </row>
    <row r="791524" spans="2:3" x14ac:dyDescent="0.25">
      <c r="B791524" s="78"/>
      <c r="C791524" s="77"/>
    </row>
    <row r="791525" spans="2:3" x14ac:dyDescent="0.25">
      <c r="B791525" s="78"/>
      <c r="C791525" s="77"/>
    </row>
    <row r="791526" spans="2:3" x14ac:dyDescent="0.25">
      <c r="B791526" s="78"/>
      <c r="C791526" s="77"/>
    </row>
    <row r="791527" spans="2:3" x14ac:dyDescent="0.25">
      <c r="B791527" s="78"/>
      <c r="C791527" s="77"/>
    </row>
    <row r="791528" spans="2:3" x14ac:dyDescent="0.25">
      <c r="B791528" s="78"/>
      <c r="C791528" s="77"/>
    </row>
    <row r="791529" spans="2:3" x14ac:dyDescent="0.25">
      <c r="B791529" s="78"/>
      <c r="C791529" s="77"/>
    </row>
    <row r="791530" spans="2:3" x14ac:dyDescent="0.25">
      <c r="B791530" s="78"/>
      <c r="C791530" s="77"/>
    </row>
    <row r="791531" spans="2:3" x14ac:dyDescent="0.25">
      <c r="B791531" s="78"/>
      <c r="C791531" s="77"/>
    </row>
    <row r="791532" spans="2:3" x14ac:dyDescent="0.25">
      <c r="B791532" s="78"/>
      <c r="C791532" s="77"/>
    </row>
    <row r="791533" spans="2:3" x14ac:dyDescent="0.25">
      <c r="B791533" s="78"/>
      <c r="C791533" s="77"/>
    </row>
    <row r="791534" spans="2:3" x14ac:dyDescent="0.25">
      <c r="B791534" s="78"/>
      <c r="C791534" s="77"/>
    </row>
    <row r="791644" spans="2:3" x14ac:dyDescent="0.25">
      <c r="B791644" s="78"/>
      <c r="C791644" s="77"/>
    </row>
    <row r="791645" spans="2:3" x14ac:dyDescent="0.25">
      <c r="B791645" s="78"/>
      <c r="C791645" s="77"/>
    </row>
    <row r="791646" spans="2:3" x14ac:dyDescent="0.25">
      <c r="B791646" s="78"/>
      <c r="C791646" s="77"/>
    </row>
    <row r="791647" spans="2:3" x14ac:dyDescent="0.25">
      <c r="B791647" s="78"/>
      <c r="C791647" s="77"/>
    </row>
    <row r="791648" spans="2:3" x14ac:dyDescent="0.25">
      <c r="B791648" s="78"/>
      <c r="C791648" s="77"/>
    </row>
    <row r="791649" spans="2:3" x14ac:dyDescent="0.25">
      <c r="B791649" s="78"/>
      <c r="C791649" s="77"/>
    </row>
    <row r="791650" spans="2:3" x14ac:dyDescent="0.25">
      <c r="B791650" s="78"/>
      <c r="C791650" s="77"/>
    </row>
    <row r="791651" spans="2:3" x14ac:dyDescent="0.25">
      <c r="B791651" s="78"/>
      <c r="C791651" s="77"/>
    </row>
    <row r="791652" spans="2:3" x14ac:dyDescent="0.25">
      <c r="B791652" s="78"/>
      <c r="C791652" s="77"/>
    </row>
    <row r="791653" spans="2:3" x14ac:dyDescent="0.25">
      <c r="B791653" s="78"/>
      <c r="C791653" s="77"/>
    </row>
    <row r="791654" spans="2:3" x14ac:dyDescent="0.25">
      <c r="B791654" s="78"/>
      <c r="C791654" s="77"/>
    </row>
    <row r="791655" spans="2:3" x14ac:dyDescent="0.25">
      <c r="B791655" s="78"/>
      <c r="C791655" s="77"/>
    </row>
    <row r="791656" spans="2:3" x14ac:dyDescent="0.25">
      <c r="B791656" s="78"/>
      <c r="C791656" s="77"/>
    </row>
    <row r="791766" spans="2:3" x14ac:dyDescent="0.25">
      <c r="B791766" s="78"/>
      <c r="C791766" s="77"/>
    </row>
    <row r="791767" spans="2:3" x14ac:dyDescent="0.25">
      <c r="B791767" s="78"/>
      <c r="C791767" s="77"/>
    </row>
    <row r="791768" spans="2:3" x14ac:dyDescent="0.25">
      <c r="B791768" s="78"/>
      <c r="C791768" s="77"/>
    </row>
    <row r="791769" spans="2:3" x14ac:dyDescent="0.25">
      <c r="B791769" s="78"/>
      <c r="C791769" s="77"/>
    </row>
    <row r="791770" spans="2:3" x14ac:dyDescent="0.25">
      <c r="B791770" s="78"/>
      <c r="C791770" s="77"/>
    </row>
    <row r="791771" spans="2:3" x14ac:dyDescent="0.25">
      <c r="B791771" s="78"/>
      <c r="C791771" s="77"/>
    </row>
    <row r="791772" spans="2:3" x14ac:dyDescent="0.25">
      <c r="B791772" s="78"/>
      <c r="C791772" s="77"/>
    </row>
    <row r="791773" spans="2:3" x14ac:dyDescent="0.25">
      <c r="B791773" s="78"/>
      <c r="C791773" s="77"/>
    </row>
    <row r="791774" spans="2:3" x14ac:dyDescent="0.25">
      <c r="B791774" s="78"/>
      <c r="C791774" s="77"/>
    </row>
    <row r="791775" spans="2:3" x14ac:dyDescent="0.25">
      <c r="B791775" s="78"/>
      <c r="C791775" s="77"/>
    </row>
    <row r="791776" spans="2:3" x14ac:dyDescent="0.25">
      <c r="B791776" s="78"/>
      <c r="C791776" s="77"/>
    </row>
    <row r="791777" spans="2:3" x14ac:dyDescent="0.25">
      <c r="B791777" s="78"/>
      <c r="C791777" s="77"/>
    </row>
    <row r="791778" spans="2:3" x14ac:dyDescent="0.25">
      <c r="B791778" s="78"/>
      <c r="C791778" s="77"/>
    </row>
    <row r="791888" spans="2:3" x14ac:dyDescent="0.25">
      <c r="B791888" s="78"/>
      <c r="C791888" s="77"/>
    </row>
    <row r="791889" spans="2:3" x14ac:dyDescent="0.25">
      <c r="B791889" s="78"/>
      <c r="C791889" s="77"/>
    </row>
    <row r="791890" spans="2:3" x14ac:dyDescent="0.25">
      <c r="B791890" s="78"/>
      <c r="C791890" s="77"/>
    </row>
    <row r="791891" spans="2:3" x14ac:dyDescent="0.25">
      <c r="B791891" s="78"/>
      <c r="C791891" s="77"/>
    </row>
    <row r="791892" spans="2:3" x14ac:dyDescent="0.25">
      <c r="B791892" s="78"/>
      <c r="C791892" s="77"/>
    </row>
    <row r="791893" spans="2:3" x14ac:dyDescent="0.25">
      <c r="B791893" s="78"/>
      <c r="C791893" s="77"/>
    </row>
    <row r="791894" spans="2:3" x14ac:dyDescent="0.25">
      <c r="B791894" s="78"/>
      <c r="C791894" s="77"/>
    </row>
    <row r="791895" spans="2:3" x14ac:dyDescent="0.25">
      <c r="B791895" s="78"/>
      <c r="C791895" s="77"/>
    </row>
    <row r="791896" spans="2:3" x14ac:dyDescent="0.25">
      <c r="B791896" s="78"/>
      <c r="C791896" s="77"/>
    </row>
    <row r="791897" spans="2:3" x14ac:dyDescent="0.25">
      <c r="B791897" s="78"/>
      <c r="C791897" s="77"/>
    </row>
    <row r="791898" spans="2:3" x14ac:dyDescent="0.25">
      <c r="B791898" s="78"/>
      <c r="C791898" s="77"/>
    </row>
    <row r="791899" spans="2:3" x14ac:dyDescent="0.25">
      <c r="B791899" s="78"/>
      <c r="C791899" s="77"/>
    </row>
    <row r="791900" spans="2:3" x14ac:dyDescent="0.25">
      <c r="B791900" s="78"/>
      <c r="C791900" s="77"/>
    </row>
    <row r="792010" spans="2:3" x14ac:dyDescent="0.25">
      <c r="B792010" s="78"/>
      <c r="C792010" s="77"/>
    </row>
    <row r="792011" spans="2:3" x14ac:dyDescent="0.25">
      <c r="B792011" s="78"/>
      <c r="C792011" s="77"/>
    </row>
    <row r="792012" spans="2:3" x14ac:dyDescent="0.25">
      <c r="B792012" s="78"/>
      <c r="C792012" s="77"/>
    </row>
    <row r="792013" spans="2:3" x14ac:dyDescent="0.25">
      <c r="B792013" s="78"/>
      <c r="C792013" s="77"/>
    </row>
    <row r="792014" spans="2:3" x14ac:dyDescent="0.25">
      <c r="B792014" s="78"/>
      <c r="C792014" s="77"/>
    </row>
    <row r="792015" spans="2:3" x14ac:dyDescent="0.25">
      <c r="B792015" s="78"/>
      <c r="C792015" s="77"/>
    </row>
    <row r="792016" spans="2:3" x14ac:dyDescent="0.25">
      <c r="B792016" s="78"/>
      <c r="C792016" s="77"/>
    </row>
    <row r="792017" spans="2:3" x14ac:dyDescent="0.25">
      <c r="B792017" s="78"/>
      <c r="C792017" s="77"/>
    </row>
    <row r="792018" spans="2:3" x14ac:dyDescent="0.25">
      <c r="B792018" s="78"/>
      <c r="C792018" s="77"/>
    </row>
    <row r="792019" spans="2:3" x14ac:dyDescent="0.25">
      <c r="B792019" s="78"/>
      <c r="C792019" s="77"/>
    </row>
    <row r="792020" spans="2:3" x14ac:dyDescent="0.25">
      <c r="B792020" s="78"/>
      <c r="C792020" s="77"/>
    </row>
    <row r="792021" spans="2:3" x14ac:dyDescent="0.25">
      <c r="B792021" s="78"/>
      <c r="C792021" s="77"/>
    </row>
    <row r="792022" spans="2:3" x14ac:dyDescent="0.25">
      <c r="B792022" s="78"/>
      <c r="C792022" s="77"/>
    </row>
    <row r="792132" spans="2:3" x14ac:dyDescent="0.25">
      <c r="B792132" s="78"/>
      <c r="C792132" s="77"/>
    </row>
    <row r="792133" spans="2:3" x14ac:dyDescent="0.25">
      <c r="B792133" s="78"/>
      <c r="C792133" s="77"/>
    </row>
    <row r="792134" spans="2:3" x14ac:dyDescent="0.25">
      <c r="B792134" s="78"/>
      <c r="C792134" s="77"/>
    </row>
    <row r="792135" spans="2:3" x14ac:dyDescent="0.25">
      <c r="B792135" s="78"/>
      <c r="C792135" s="77"/>
    </row>
    <row r="792136" spans="2:3" x14ac:dyDescent="0.25">
      <c r="B792136" s="78"/>
      <c r="C792136" s="77"/>
    </row>
    <row r="792137" spans="2:3" x14ac:dyDescent="0.25">
      <c r="B792137" s="78"/>
      <c r="C792137" s="77"/>
    </row>
    <row r="792138" spans="2:3" x14ac:dyDescent="0.25">
      <c r="B792138" s="78"/>
      <c r="C792138" s="77"/>
    </row>
    <row r="792139" spans="2:3" x14ac:dyDescent="0.25">
      <c r="B792139" s="78"/>
      <c r="C792139" s="77"/>
    </row>
    <row r="792140" spans="2:3" x14ac:dyDescent="0.25">
      <c r="B792140" s="78"/>
      <c r="C792140" s="77"/>
    </row>
    <row r="792141" spans="2:3" x14ac:dyDescent="0.25">
      <c r="B792141" s="78"/>
      <c r="C792141" s="77"/>
    </row>
    <row r="792142" spans="2:3" x14ac:dyDescent="0.25">
      <c r="B792142" s="78"/>
      <c r="C792142" s="77"/>
    </row>
    <row r="792143" spans="2:3" x14ac:dyDescent="0.25">
      <c r="B792143" s="78"/>
      <c r="C792143" s="77"/>
    </row>
    <row r="792144" spans="2:3" x14ac:dyDescent="0.25">
      <c r="B792144" s="78"/>
      <c r="C792144" s="77"/>
    </row>
    <row r="792254" spans="2:3" x14ac:dyDescent="0.25">
      <c r="B792254" s="78"/>
      <c r="C792254" s="77"/>
    </row>
    <row r="792255" spans="2:3" x14ac:dyDescent="0.25">
      <c r="B792255" s="78"/>
      <c r="C792255" s="77"/>
    </row>
    <row r="792256" spans="2:3" x14ac:dyDescent="0.25">
      <c r="B792256" s="78"/>
      <c r="C792256" s="77"/>
    </row>
    <row r="792257" spans="2:3" x14ac:dyDescent="0.25">
      <c r="B792257" s="78"/>
      <c r="C792257" s="77"/>
    </row>
    <row r="792258" spans="2:3" x14ac:dyDescent="0.25">
      <c r="B792258" s="78"/>
      <c r="C792258" s="77"/>
    </row>
    <row r="792259" spans="2:3" x14ac:dyDescent="0.25">
      <c r="B792259" s="78"/>
      <c r="C792259" s="77"/>
    </row>
    <row r="792260" spans="2:3" x14ac:dyDescent="0.25">
      <c r="B792260" s="78"/>
      <c r="C792260" s="77"/>
    </row>
    <row r="792261" spans="2:3" x14ac:dyDescent="0.25">
      <c r="B792261" s="78"/>
      <c r="C792261" s="77"/>
    </row>
    <row r="792262" spans="2:3" x14ac:dyDescent="0.25">
      <c r="B792262" s="78"/>
      <c r="C792262" s="77"/>
    </row>
    <row r="792263" spans="2:3" x14ac:dyDescent="0.25">
      <c r="B792263" s="78"/>
      <c r="C792263" s="77"/>
    </row>
    <row r="792264" spans="2:3" x14ac:dyDescent="0.25">
      <c r="B792264" s="78"/>
      <c r="C792264" s="77"/>
    </row>
    <row r="792265" spans="2:3" x14ac:dyDescent="0.25">
      <c r="B792265" s="78"/>
      <c r="C792265" s="77"/>
    </row>
    <row r="792266" spans="2:3" x14ac:dyDescent="0.25">
      <c r="B792266" s="78"/>
      <c r="C792266" s="77"/>
    </row>
    <row r="792376" spans="2:3" x14ac:dyDescent="0.25">
      <c r="B792376" s="78"/>
      <c r="C792376" s="77"/>
    </row>
    <row r="792377" spans="2:3" x14ac:dyDescent="0.25">
      <c r="B792377" s="78"/>
      <c r="C792377" s="77"/>
    </row>
    <row r="792378" spans="2:3" x14ac:dyDescent="0.25">
      <c r="B792378" s="78"/>
      <c r="C792378" s="77"/>
    </row>
    <row r="792379" spans="2:3" x14ac:dyDescent="0.25">
      <c r="B792379" s="78"/>
      <c r="C792379" s="77"/>
    </row>
    <row r="792380" spans="2:3" x14ac:dyDescent="0.25">
      <c r="B792380" s="78"/>
      <c r="C792380" s="77"/>
    </row>
    <row r="792381" spans="2:3" x14ac:dyDescent="0.25">
      <c r="B792381" s="78"/>
      <c r="C792381" s="77"/>
    </row>
    <row r="792382" spans="2:3" x14ac:dyDescent="0.25">
      <c r="B792382" s="78"/>
      <c r="C792382" s="77"/>
    </row>
    <row r="792383" spans="2:3" x14ac:dyDescent="0.25">
      <c r="B792383" s="78"/>
      <c r="C792383" s="77"/>
    </row>
    <row r="792384" spans="2:3" x14ac:dyDescent="0.25">
      <c r="B792384" s="78"/>
      <c r="C792384" s="77"/>
    </row>
    <row r="792385" spans="2:3" x14ac:dyDescent="0.25">
      <c r="B792385" s="78"/>
      <c r="C792385" s="77"/>
    </row>
    <row r="792386" spans="2:3" x14ac:dyDescent="0.25">
      <c r="B792386" s="78"/>
      <c r="C792386" s="77"/>
    </row>
    <row r="792387" spans="2:3" x14ac:dyDescent="0.25">
      <c r="B792387" s="78"/>
      <c r="C792387" s="77"/>
    </row>
    <row r="792388" spans="2:3" x14ac:dyDescent="0.25">
      <c r="B792388" s="78"/>
      <c r="C792388" s="77"/>
    </row>
    <row r="792498" spans="2:3" x14ac:dyDescent="0.25">
      <c r="B792498" s="78"/>
      <c r="C792498" s="77"/>
    </row>
    <row r="792499" spans="2:3" x14ac:dyDescent="0.25">
      <c r="B792499" s="78"/>
      <c r="C792499" s="77"/>
    </row>
    <row r="792500" spans="2:3" x14ac:dyDescent="0.25">
      <c r="B792500" s="78"/>
      <c r="C792500" s="77"/>
    </row>
    <row r="792501" spans="2:3" x14ac:dyDescent="0.25">
      <c r="B792501" s="78"/>
      <c r="C792501" s="77"/>
    </row>
    <row r="792502" spans="2:3" x14ac:dyDescent="0.25">
      <c r="B792502" s="78"/>
      <c r="C792502" s="77"/>
    </row>
    <row r="792503" spans="2:3" x14ac:dyDescent="0.25">
      <c r="B792503" s="78"/>
      <c r="C792503" s="77"/>
    </row>
    <row r="792504" spans="2:3" x14ac:dyDescent="0.25">
      <c r="B792504" s="78"/>
      <c r="C792504" s="77"/>
    </row>
    <row r="792505" spans="2:3" x14ac:dyDescent="0.25">
      <c r="B792505" s="78"/>
      <c r="C792505" s="77"/>
    </row>
    <row r="792506" spans="2:3" x14ac:dyDescent="0.25">
      <c r="B792506" s="78"/>
      <c r="C792506" s="77"/>
    </row>
    <row r="792507" spans="2:3" x14ac:dyDescent="0.25">
      <c r="B792507" s="78"/>
      <c r="C792507" s="77"/>
    </row>
    <row r="792508" spans="2:3" x14ac:dyDescent="0.25">
      <c r="B792508" s="78"/>
      <c r="C792508" s="77"/>
    </row>
    <row r="792509" spans="2:3" x14ac:dyDescent="0.25">
      <c r="B792509" s="78"/>
      <c r="C792509" s="77"/>
    </row>
    <row r="792510" spans="2:3" x14ac:dyDescent="0.25">
      <c r="B792510" s="78"/>
      <c r="C792510" s="77"/>
    </row>
    <row r="792620" spans="2:3" x14ac:dyDescent="0.25">
      <c r="B792620" s="78"/>
      <c r="C792620" s="77"/>
    </row>
    <row r="792621" spans="2:3" x14ac:dyDescent="0.25">
      <c r="B792621" s="78"/>
      <c r="C792621" s="77"/>
    </row>
    <row r="792622" spans="2:3" x14ac:dyDescent="0.25">
      <c r="B792622" s="78"/>
      <c r="C792622" s="77"/>
    </row>
    <row r="792623" spans="2:3" x14ac:dyDescent="0.25">
      <c r="B792623" s="78"/>
      <c r="C792623" s="77"/>
    </row>
    <row r="792624" spans="2:3" x14ac:dyDescent="0.25">
      <c r="B792624" s="78"/>
      <c r="C792624" s="77"/>
    </row>
    <row r="792625" spans="2:3" x14ac:dyDescent="0.25">
      <c r="B792625" s="78"/>
      <c r="C792625" s="77"/>
    </row>
    <row r="792626" spans="2:3" x14ac:dyDescent="0.25">
      <c r="B792626" s="78"/>
      <c r="C792626" s="77"/>
    </row>
    <row r="792627" spans="2:3" x14ac:dyDescent="0.25">
      <c r="B792627" s="78"/>
      <c r="C792627" s="77"/>
    </row>
    <row r="792628" spans="2:3" x14ac:dyDescent="0.25">
      <c r="B792628" s="78"/>
      <c r="C792628" s="77"/>
    </row>
    <row r="792629" spans="2:3" x14ac:dyDescent="0.25">
      <c r="B792629" s="78"/>
      <c r="C792629" s="77"/>
    </row>
    <row r="792630" spans="2:3" x14ac:dyDescent="0.25">
      <c r="B792630" s="78"/>
      <c r="C792630" s="77"/>
    </row>
    <row r="792631" spans="2:3" x14ac:dyDescent="0.25">
      <c r="B792631" s="78"/>
      <c r="C792631" s="77"/>
    </row>
    <row r="792632" spans="2:3" x14ac:dyDescent="0.25">
      <c r="B792632" s="78"/>
      <c r="C792632" s="77"/>
    </row>
    <row r="792742" spans="2:3" x14ac:dyDescent="0.25">
      <c r="B792742" s="78"/>
      <c r="C792742" s="77"/>
    </row>
    <row r="792743" spans="2:3" x14ac:dyDescent="0.25">
      <c r="B792743" s="78"/>
      <c r="C792743" s="77"/>
    </row>
    <row r="792744" spans="2:3" x14ac:dyDescent="0.25">
      <c r="B792744" s="78"/>
      <c r="C792744" s="77"/>
    </row>
    <row r="792745" spans="2:3" x14ac:dyDescent="0.25">
      <c r="B792745" s="78"/>
      <c r="C792745" s="77"/>
    </row>
    <row r="792746" spans="2:3" x14ac:dyDescent="0.25">
      <c r="B792746" s="78"/>
      <c r="C792746" s="77"/>
    </row>
    <row r="792747" spans="2:3" x14ac:dyDescent="0.25">
      <c r="B792747" s="78"/>
      <c r="C792747" s="77"/>
    </row>
    <row r="792748" spans="2:3" x14ac:dyDescent="0.25">
      <c r="B792748" s="78"/>
      <c r="C792748" s="77"/>
    </row>
    <row r="792749" spans="2:3" x14ac:dyDescent="0.25">
      <c r="B792749" s="78"/>
      <c r="C792749" s="77"/>
    </row>
    <row r="792750" spans="2:3" x14ac:dyDescent="0.25">
      <c r="B792750" s="78"/>
      <c r="C792750" s="77"/>
    </row>
    <row r="792751" spans="2:3" x14ac:dyDescent="0.25">
      <c r="B792751" s="78"/>
      <c r="C792751" s="77"/>
    </row>
    <row r="792752" spans="2:3" x14ac:dyDescent="0.25">
      <c r="B792752" s="78"/>
      <c r="C792752" s="77"/>
    </row>
    <row r="792753" spans="2:3" x14ac:dyDescent="0.25">
      <c r="B792753" s="78"/>
      <c r="C792753" s="77"/>
    </row>
    <row r="792754" spans="2:3" x14ac:dyDescent="0.25">
      <c r="B792754" s="78"/>
      <c r="C792754" s="77"/>
    </row>
    <row r="792864" spans="2:3" x14ac:dyDescent="0.25">
      <c r="B792864" s="78"/>
      <c r="C792864" s="77"/>
    </row>
    <row r="792865" spans="2:3" x14ac:dyDescent="0.25">
      <c r="B792865" s="78"/>
      <c r="C792865" s="77"/>
    </row>
    <row r="792866" spans="2:3" x14ac:dyDescent="0.25">
      <c r="B792866" s="78"/>
      <c r="C792866" s="77"/>
    </row>
    <row r="792867" spans="2:3" x14ac:dyDescent="0.25">
      <c r="B792867" s="78"/>
      <c r="C792867" s="77"/>
    </row>
    <row r="792868" spans="2:3" x14ac:dyDescent="0.25">
      <c r="B792868" s="78"/>
      <c r="C792868" s="77"/>
    </row>
    <row r="792869" spans="2:3" x14ac:dyDescent="0.25">
      <c r="B792869" s="78"/>
      <c r="C792869" s="77"/>
    </row>
    <row r="792870" spans="2:3" x14ac:dyDescent="0.25">
      <c r="B792870" s="78"/>
      <c r="C792870" s="77"/>
    </row>
    <row r="792871" spans="2:3" x14ac:dyDescent="0.25">
      <c r="B792871" s="78"/>
      <c r="C792871" s="77"/>
    </row>
    <row r="792872" spans="2:3" x14ac:dyDescent="0.25">
      <c r="B792872" s="78"/>
      <c r="C792872" s="77"/>
    </row>
    <row r="792873" spans="2:3" x14ac:dyDescent="0.25">
      <c r="B792873" s="78"/>
      <c r="C792873" s="77"/>
    </row>
    <row r="792874" spans="2:3" x14ac:dyDescent="0.25">
      <c r="B792874" s="78"/>
      <c r="C792874" s="77"/>
    </row>
    <row r="792875" spans="2:3" x14ac:dyDescent="0.25">
      <c r="B792875" s="78"/>
      <c r="C792875" s="77"/>
    </row>
    <row r="792876" spans="2:3" x14ac:dyDescent="0.25">
      <c r="B792876" s="78"/>
      <c r="C792876" s="77"/>
    </row>
    <row r="792986" spans="2:3" x14ac:dyDescent="0.25">
      <c r="B792986" s="78"/>
      <c r="C792986" s="77"/>
    </row>
    <row r="792987" spans="2:3" x14ac:dyDescent="0.25">
      <c r="B792987" s="78"/>
      <c r="C792987" s="77"/>
    </row>
    <row r="792988" spans="2:3" x14ac:dyDescent="0.25">
      <c r="B792988" s="78"/>
      <c r="C792988" s="77"/>
    </row>
    <row r="792989" spans="2:3" x14ac:dyDescent="0.25">
      <c r="B792989" s="78"/>
      <c r="C792989" s="77"/>
    </row>
    <row r="792990" spans="2:3" x14ac:dyDescent="0.25">
      <c r="B792990" s="78"/>
      <c r="C792990" s="77"/>
    </row>
    <row r="792991" spans="2:3" x14ac:dyDescent="0.25">
      <c r="B792991" s="78"/>
      <c r="C792991" s="77"/>
    </row>
    <row r="792992" spans="2:3" x14ac:dyDescent="0.25">
      <c r="B792992" s="78"/>
      <c r="C792992" s="77"/>
    </row>
    <row r="792993" spans="2:3" x14ac:dyDescent="0.25">
      <c r="B792993" s="78"/>
      <c r="C792993" s="77"/>
    </row>
    <row r="792994" spans="2:3" x14ac:dyDescent="0.25">
      <c r="B792994" s="78"/>
      <c r="C792994" s="77"/>
    </row>
    <row r="792995" spans="2:3" x14ac:dyDescent="0.25">
      <c r="B792995" s="78"/>
      <c r="C792995" s="77"/>
    </row>
    <row r="792996" spans="2:3" x14ac:dyDescent="0.25">
      <c r="B792996" s="78"/>
      <c r="C792996" s="77"/>
    </row>
    <row r="792997" spans="2:3" x14ac:dyDescent="0.25">
      <c r="B792997" s="78"/>
      <c r="C792997" s="77"/>
    </row>
    <row r="792998" spans="2:3" x14ac:dyDescent="0.25">
      <c r="B792998" s="78"/>
      <c r="C792998" s="77"/>
    </row>
    <row r="793108" spans="2:3" x14ac:dyDescent="0.25">
      <c r="B793108" s="78"/>
      <c r="C793108" s="77"/>
    </row>
    <row r="793109" spans="2:3" x14ac:dyDescent="0.25">
      <c r="B793109" s="78"/>
      <c r="C793109" s="77"/>
    </row>
    <row r="793110" spans="2:3" x14ac:dyDescent="0.25">
      <c r="B793110" s="78"/>
      <c r="C793110" s="77"/>
    </row>
    <row r="793111" spans="2:3" x14ac:dyDescent="0.25">
      <c r="B793111" s="78"/>
      <c r="C793111" s="77"/>
    </row>
    <row r="793112" spans="2:3" x14ac:dyDescent="0.25">
      <c r="B793112" s="78"/>
      <c r="C793112" s="77"/>
    </row>
    <row r="793113" spans="2:3" x14ac:dyDescent="0.25">
      <c r="B793113" s="78"/>
      <c r="C793113" s="77"/>
    </row>
    <row r="793114" spans="2:3" x14ac:dyDescent="0.25">
      <c r="B793114" s="78"/>
      <c r="C793114" s="77"/>
    </row>
    <row r="793115" spans="2:3" x14ac:dyDescent="0.25">
      <c r="B793115" s="78"/>
      <c r="C793115" s="77"/>
    </row>
    <row r="793116" spans="2:3" x14ac:dyDescent="0.25">
      <c r="B793116" s="78"/>
      <c r="C793116" s="77"/>
    </row>
    <row r="793117" spans="2:3" x14ac:dyDescent="0.25">
      <c r="B793117" s="78"/>
      <c r="C793117" s="77"/>
    </row>
    <row r="793118" spans="2:3" x14ac:dyDescent="0.25">
      <c r="B793118" s="78"/>
      <c r="C793118" s="77"/>
    </row>
    <row r="793119" spans="2:3" x14ac:dyDescent="0.25">
      <c r="B793119" s="78"/>
      <c r="C793119" s="77"/>
    </row>
    <row r="793120" spans="2:3" x14ac:dyDescent="0.25">
      <c r="B793120" s="78"/>
      <c r="C793120" s="77"/>
    </row>
    <row r="793230" spans="2:3" x14ac:dyDescent="0.25">
      <c r="B793230" s="78"/>
      <c r="C793230" s="77"/>
    </row>
    <row r="793231" spans="2:3" x14ac:dyDescent="0.25">
      <c r="B793231" s="78"/>
      <c r="C793231" s="77"/>
    </row>
    <row r="793232" spans="2:3" x14ac:dyDescent="0.25">
      <c r="B793232" s="78"/>
      <c r="C793232" s="77"/>
    </row>
    <row r="793233" spans="2:3" x14ac:dyDescent="0.25">
      <c r="B793233" s="78"/>
      <c r="C793233" s="77"/>
    </row>
    <row r="793234" spans="2:3" x14ac:dyDescent="0.25">
      <c r="B793234" s="78"/>
      <c r="C793234" s="77"/>
    </row>
    <row r="793235" spans="2:3" x14ac:dyDescent="0.25">
      <c r="B793235" s="78"/>
      <c r="C793235" s="77"/>
    </row>
    <row r="793236" spans="2:3" x14ac:dyDescent="0.25">
      <c r="B793236" s="78"/>
      <c r="C793236" s="77"/>
    </row>
    <row r="793237" spans="2:3" x14ac:dyDescent="0.25">
      <c r="B793237" s="78"/>
      <c r="C793237" s="77"/>
    </row>
    <row r="793238" spans="2:3" x14ac:dyDescent="0.25">
      <c r="B793238" s="78"/>
      <c r="C793238" s="77"/>
    </row>
    <row r="793239" spans="2:3" x14ac:dyDescent="0.25">
      <c r="B793239" s="78"/>
      <c r="C793239" s="77"/>
    </row>
    <row r="793240" spans="2:3" x14ac:dyDescent="0.25">
      <c r="B793240" s="78"/>
      <c r="C793240" s="77"/>
    </row>
    <row r="793241" spans="2:3" x14ac:dyDescent="0.25">
      <c r="B793241" s="78"/>
      <c r="C793241" s="77"/>
    </row>
    <row r="793242" spans="2:3" x14ac:dyDescent="0.25">
      <c r="B793242" s="78"/>
      <c r="C793242" s="77"/>
    </row>
    <row r="793352" spans="2:3" x14ac:dyDescent="0.25">
      <c r="B793352" s="78"/>
      <c r="C793352" s="77"/>
    </row>
    <row r="793353" spans="2:3" x14ac:dyDescent="0.25">
      <c r="B793353" s="78"/>
      <c r="C793353" s="77"/>
    </row>
    <row r="793354" spans="2:3" x14ac:dyDescent="0.25">
      <c r="B793354" s="78"/>
      <c r="C793354" s="77"/>
    </row>
    <row r="793355" spans="2:3" x14ac:dyDescent="0.25">
      <c r="B793355" s="78"/>
      <c r="C793355" s="77"/>
    </row>
    <row r="793356" spans="2:3" x14ac:dyDescent="0.25">
      <c r="B793356" s="78"/>
      <c r="C793356" s="77"/>
    </row>
    <row r="793357" spans="2:3" x14ac:dyDescent="0.25">
      <c r="B793357" s="78"/>
      <c r="C793357" s="77"/>
    </row>
    <row r="793358" spans="2:3" x14ac:dyDescent="0.25">
      <c r="B793358" s="78"/>
      <c r="C793358" s="77"/>
    </row>
    <row r="793359" spans="2:3" x14ac:dyDescent="0.25">
      <c r="B793359" s="78"/>
      <c r="C793359" s="77"/>
    </row>
    <row r="793360" spans="2:3" x14ac:dyDescent="0.25">
      <c r="B793360" s="78"/>
      <c r="C793360" s="77"/>
    </row>
    <row r="793361" spans="2:3" x14ac:dyDescent="0.25">
      <c r="B793361" s="78"/>
      <c r="C793361" s="77"/>
    </row>
    <row r="793362" spans="2:3" x14ac:dyDescent="0.25">
      <c r="B793362" s="78"/>
      <c r="C793362" s="77"/>
    </row>
    <row r="793363" spans="2:3" x14ac:dyDescent="0.25">
      <c r="B793363" s="78"/>
      <c r="C793363" s="77"/>
    </row>
    <row r="793364" spans="2:3" x14ac:dyDescent="0.25">
      <c r="B793364" s="78"/>
      <c r="C793364" s="77"/>
    </row>
    <row r="793474" spans="2:3" x14ac:dyDescent="0.25">
      <c r="B793474" s="78"/>
      <c r="C793474" s="77"/>
    </row>
    <row r="793475" spans="2:3" x14ac:dyDescent="0.25">
      <c r="B793475" s="78"/>
      <c r="C793475" s="77"/>
    </row>
    <row r="793476" spans="2:3" x14ac:dyDescent="0.25">
      <c r="B793476" s="78"/>
      <c r="C793476" s="77"/>
    </row>
    <row r="793477" spans="2:3" x14ac:dyDescent="0.25">
      <c r="B793477" s="78"/>
      <c r="C793477" s="77"/>
    </row>
    <row r="793478" spans="2:3" x14ac:dyDescent="0.25">
      <c r="B793478" s="78"/>
      <c r="C793478" s="77"/>
    </row>
    <row r="793479" spans="2:3" x14ac:dyDescent="0.25">
      <c r="B793479" s="78"/>
      <c r="C793479" s="77"/>
    </row>
    <row r="793480" spans="2:3" x14ac:dyDescent="0.25">
      <c r="B793480" s="78"/>
      <c r="C793480" s="77"/>
    </row>
    <row r="793481" spans="2:3" x14ac:dyDescent="0.25">
      <c r="B793481" s="78"/>
      <c r="C793481" s="77"/>
    </row>
    <row r="793482" spans="2:3" x14ac:dyDescent="0.25">
      <c r="B793482" s="78"/>
      <c r="C793482" s="77"/>
    </row>
    <row r="793483" spans="2:3" x14ac:dyDescent="0.25">
      <c r="B793483" s="78"/>
      <c r="C793483" s="77"/>
    </row>
    <row r="793484" spans="2:3" x14ac:dyDescent="0.25">
      <c r="B793484" s="78"/>
      <c r="C793484" s="77"/>
    </row>
    <row r="793485" spans="2:3" x14ac:dyDescent="0.25">
      <c r="B793485" s="78"/>
      <c r="C793485" s="77"/>
    </row>
    <row r="793486" spans="2:3" x14ac:dyDescent="0.25">
      <c r="B793486" s="78"/>
      <c r="C793486" s="77"/>
    </row>
    <row r="793596" spans="2:3" x14ac:dyDescent="0.25">
      <c r="B793596" s="78"/>
      <c r="C793596" s="77"/>
    </row>
    <row r="793597" spans="2:3" x14ac:dyDescent="0.25">
      <c r="B793597" s="78"/>
      <c r="C793597" s="77"/>
    </row>
    <row r="793598" spans="2:3" x14ac:dyDescent="0.25">
      <c r="B793598" s="78"/>
      <c r="C793598" s="77"/>
    </row>
    <row r="793599" spans="2:3" x14ac:dyDescent="0.25">
      <c r="B793599" s="78"/>
      <c r="C793599" s="77"/>
    </row>
    <row r="793600" spans="2:3" x14ac:dyDescent="0.25">
      <c r="B793600" s="78"/>
      <c r="C793600" s="77"/>
    </row>
    <row r="793601" spans="2:3" x14ac:dyDescent="0.25">
      <c r="B793601" s="78"/>
      <c r="C793601" s="77"/>
    </row>
    <row r="793602" spans="2:3" x14ac:dyDescent="0.25">
      <c r="B793602" s="78"/>
      <c r="C793602" s="77"/>
    </row>
    <row r="793603" spans="2:3" x14ac:dyDescent="0.25">
      <c r="B793603" s="78"/>
      <c r="C793603" s="77"/>
    </row>
    <row r="793604" spans="2:3" x14ac:dyDescent="0.25">
      <c r="B793604" s="78"/>
      <c r="C793604" s="77"/>
    </row>
    <row r="793605" spans="2:3" x14ac:dyDescent="0.25">
      <c r="B793605" s="78"/>
      <c r="C793605" s="77"/>
    </row>
    <row r="793606" spans="2:3" x14ac:dyDescent="0.25">
      <c r="B793606" s="78"/>
      <c r="C793606" s="77"/>
    </row>
    <row r="793607" spans="2:3" x14ac:dyDescent="0.25">
      <c r="B793607" s="78"/>
      <c r="C793607" s="77"/>
    </row>
    <row r="793608" spans="2:3" x14ac:dyDescent="0.25">
      <c r="B793608" s="78"/>
      <c r="C793608" s="77"/>
    </row>
    <row r="793718" spans="2:3" x14ac:dyDescent="0.25">
      <c r="B793718" s="78"/>
      <c r="C793718" s="77"/>
    </row>
    <row r="793719" spans="2:3" x14ac:dyDescent="0.25">
      <c r="B793719" s="78"/>
      <c r="C793719" s="77"/>
    </row>
    <row r="793720" spans="2:3" x14ac:dyDescent="0.25">
      <c r="B793720" s="78"/>
      <c r="C793720" s="77"/>
    </row>
    <row r="793721" spans="2:3" x14ac:dyDescent="0.25">
      <c r="B793721" s="78"/>
      <c r="C793721" s="77"/>
    </row>
    <row r="793722" spans="2:3" x14ac:dyDescent="0.25">
      <c r="B793722" s="78"/>
      <c r="C793722" s="77"/>
    </row>
    <row r="793723" spans="2:3" x14ac:dyDescent="0.25">
      <c r="B793723" s="78"/>
      <c r="C793723" s="77"/>
    </row>
    <row r="793724" spans="2:3" x14ac:dyDescent="0.25">
      <c r="B793724" s="78"/>
      <c r="C793724" s="77"/>
    </row>
    <row r="793725" spans="2:3" x14ac:dyDescent="0.25">
      <c r="B793725" s="78"/>
      <c r="C793725" s="77"/>
    </row>
    <row r="793726" spans="2:3" x14ac:dyDescent="0.25">
      <c r="B793726" s="78"/>
      <c r="C793726" s="77"/>
    </row>
    <row r="793727" spans="2:3" x14ac:dyDescent="0.25">
      <c r="B793727" s="78"/>
      <c r="C793727" s="77"/>
    </row>
    <row r="793728" spans="2:3" x14ac:dyDescent="0.25">
      <c r="B793728" s="78"/>
      <c r="C793728" s="77"/>
    </row>
    <row r="793729" spans="2:3" x14ac:dyDescent="0.25">
      <c r="B793729" s="78"/>
      <c r="C793729" s="77"/>
    </row>
    <row r="793730" spans="2:3" x14ac:dyDescent="0.25">
      <c r="B793730" s="78"/>
      <c r="C793730" s="77"/>
    </row>
    <row r="793840" spans="2:3" x14ac:dyDescent="0.25">
      <c r="B793840" s="78"/>
      <c r="C793840" s="77"/>
    </row>
    <row r="793841" spans="2:3" x14ac:dyDescent="0.25">
      <c r="B793841" s="78"/>
      <c r="C793841" s="77"/>
    </row>
    <row r="793842" spans="2:3" x14ac:dyDescent="0.25">
      <c r="B793842" s="78"/>
      <c r="C793842" s="77"/>
    </row>
    <row r="793843" spans="2:3" x14ac:dyDescent="0.25">
      <c r="B793843" s="78"/>
      <c r="C793843" s="77"/>
    </row>
    <row r="793844" spans="2:3" x14ac:dyDescent="0.25">
      <c r="B793844" s="78"/>
      <c r="C793844" s="77"/>
    </row>
    <row r="793845" spans="2:3" x14ac:dyDescent="0.25">
      <c r="B793845" s="78"/>
      <c r="C793845" s="77"/>
    </row>
    <row r="793846" spans="2:3" x14ac:dyDescent="0.25">
      <c r="B793846" s="78"/>
      <c r="C793846" s="77"/>
    </row>
    <row r="793847" spans="2:3" x14ac:dyDescent="0.25">
      <c r="B793847" s="78"/>
      <c r="C793847" s="77"/>
    </row>
    <row r="793848" spans="2:3" x14ac:dyDescent="0.25">
      <c r="B793848" s="78"/>
      <c r="C793848" s="77"/>
    </row>
    <row r="793849" spans="2:3" x14ac:dyDescent="0.25">
      <c r="B793849" s="78"/>
      <c r="C793849" s="77"/>
    </row>
    <row r="793850" spans="2:3" x14ac:dyDescent="0.25">
      <c r="B793850" s="78"/>
      <c r="C793850" s="77"/>
    </row>
    <row r="793851" spans="2:3" x14ac:dyDescent="0.25">
      <c r="B793851" s="78"/>
      <c r="C793851" s="77"/>
    </row>
    <row r="793852" spans="2:3" x14ac:dyDescent="0.25">
      <c r="B793852" s="78"/>
      <c r="C793852" s="77"/>
    </row>
    <row r="793962" spans="2:3" x14ac:dyDescent="0.25">
      <c r="B793962" s="78"/>
      <c r="C793962" s="77"/>
    </row>
    <row r="793963" spans="2:3" x14ac:dyDescent="0.25">
      <c r="B793963" s="78"/>
      <c r="C793963" s="77"/>
    </row>
    <row r="793964" spans="2:3" x14ac:dyDescent="0.25">
      <c r="B793964" s="78"/>
      <c r="C793964" s="77"/>
    </row>
    <row r="793965" spans="2:3" x14ac:dyDescent="0.25">
      <c r="B793965" s="78"/>
      <c r="C793965" s="77"/>
    </row>
    <row r="793966" spans="2:3" x14ac:dyDescent="0.25">
      <c r="B793966" s="78"/>
      <c r="C793966" s="77"/>
    </row>
    <row r="793967" spans="2:3" x14ac:dyDescent="0.25">
      <c r="B793967" s="78"/>
      <c r="C793967" s="77"/>
    </row>
    <row r="793968" spans="2:3" x14ac:dyDescent="0.25">
      <c r="B793968" s="78"/>
      <c r="C793968" s="77"/>
    </row>
    <row r="793969" spans="2:3" x14ac:dyDescent="0.25">
      <c r="B793969" s="78"/>
      <c r="C793969" s="77"/>
    </row>
    <row r="793970" spans="2:3" x14ac:dyDescent="0.25">
      <c r="B793970" s="78"/>
      <c r="C793970" s="77"/>
    </row>
    <row r="793971" spans="2:3" x14ac:dyDescent="0.25">
      <c r="B793971" s="78"/>
      <c r="C793971" s="77"/>
    </row>
    <row r="793972" spans="2:3" x14ac:dyDescent="0.25">
      <c r="B793972" s="78"/>
      <c r="C793972" s="77"/>
    </row>
    <row r="793973" spans="2:3" x14ac:dyDescent="0.25">
      <c r="B793973" s="78"/>
      <c r="C793973" s="77"/>
    </row>
    <row r="793974" spans="2:3" x14ac:dyDescent="0.25">
      <c r="B793974" s="78"/>
      <c r="C793974" s="77"/>
    </row>
    <row r="794084" spans="2:3" x14ac:dyDescent="0.25">
      <c r="B794084" s="78"/>
      <c r="C794084" s="77"/>
    </row>
    <row r="794085" spans="2:3" x14ac:dyDescent="0.25">
      <c r="B794085" s="78"/>
      <c r="C794085" s="77"/>
    </row>
    <row r="794086" spans="2:3" x14ac:dyDescent="0.25">
      <c r="B794086" s="78"/>
      <c r="C794086" s="77"/>
    </row>
    <row r="794087" spans="2:3" x14ac:dyDescent="0.25">
      <c r="B794087" s="78"/>
      <c r="C794087" s="77"/>
    </row>
    <row r="794088" spans="2:3" x14ac:dyDescent="0.25">
      <c r="B794088" s="78"/>
      <c r="C794088" s="77"/>
    </row>
    <row r="794089" spans="2:3" x14ac:dyDescent="0.25">
      <c r="B794089" s="78"/>
      <c r="C794089" s="77"/>
    </row>
    <row r="794090" spans="2:3" x14ac:dyDescent="0.25">
      <c r="B794090" s="78"/>
      <c r="C794090" s="77"/>
    </row>
    <row r="794091" spans="2:3" x14ac:dyDescent="0.25">
      <c r="B794091" s="78"/>
      <c r="C794091" s="77"/>
    </row>
    <row r="794092" spans="2:3" x14ac:dyDescent="0.25">
      <c r="B794092" s="78"/>
      <c r="C794092" s="77"/>
    </row>
    <row r="794093" spans="2:3" x14ac:dyDescent="0.25">
      <c r="B794093" s="78"/>
      <c r="C794093" s="77"/>
    </row>
    <row r="794094" spans="2:3" x14ac:dyDescent="0.25">
      <c r="B794094" s="78"/>
      <c r="C794094" s="77"/>
    </row>
    <row r="794095" spans="2:3" x14ac:dyDescent="0.25">
      <c r="B794095" s="78"/>
      <c r="C794095" s="77"/>
    </row>
    <row r="794096" spans="2:3" x14ac:dyDescent="0.25">
      <c r="B794096" s="78"/>
      <c r="C794096" s="77"/>
    </row>
    <row r="794206" spans="2:3" x14ac:dyDescent="0.25">
      <c r="B794206" s="78"/>
      <c r="C794206" s="77"/>
    </row>
    <row r="794207" spans="2:3" x14ac:dyDescent="0.25">
      <c r="B794207" s="78"/>
      <c r="C794207" s="77"/>
    </row>
    <row r="794208" spans="2:3" x14ac:dyDescent="0.25">
      <c r="B794208" s="78"/>
      <c r="C794208" s="77"/>
    </row>
    <row r="794209" spans="2:3" x14ac:dyDescent="0.25">
      <c r="B794209" s="78"/>
      <c r="C794209" s="77"/>
    </row>
    <row r="794210" spans="2:3" x14ac:dyDescent="0.25">
      <c r="B794210" s="78"/>
      <c r="C794210" s="77"/>
    </row>
    <row r="794211" spans="2:3" x14ac:dyDescent="0.25">
      <c r="B794211" s="78"/>
      <c r="C794211" s="77"/>
    </row>
    <row r="794212" spans="2:3" x14ac:dyDescent="0.25">
      <c r="B794212" s="78"/>
      <c r="C794212" s="77"/>
    </row>
    <row r="794213" spans="2:3" x14ac:dyDescent="0.25">
      <c r="B794213" s="78"/>
      <c r="C794213" s="77"/>
    </row>
    <row r="794214" spans="2:3" x14ac:dyDescent="0.25">
      <c r="B794214" s="78"/>
      <c r="C794214" s="77"/>
    </row>
    <row r="794215" spans="2:3" x14ac:dyDescent="0.25">
      <c r="B794215" s="78"/>
      <c r="C794215" s="77"/>
    </row>
    <row r="794216" spans="2:3" x14ac:dyDescent="0.25">
      <c r="B794216" s="78"/>
      <c r="C794216" s="77"/>
    </row>
    <row r="794217" spans="2:3" x14ac:dyDescent="0.25">
      <c r="B794217" s="78"/>
      <c r="C794217" s="77"/>
    </row>
    <row r="794218" spans="2:3" x14ac:dyDescent="0.25">
      <c r="B794218" s="78"/>
      <c r="C794218" s="77"/>
    </row>
    <row r="794328" spans="2:3" x14ac:dyDescent="0.25">
      <c r="B794328" s="78"/>
      <c r="C794328" s="77"/>
    </row>
    <row r="794329" spans="2:3" x14ac:dyDescent="0.25">
      <c r="B794329" s="78"/>
      <c r="C794329" s="77"/>
    </row>
    <row r="794330" spans="2:3" x14ac:dyDescent="0.25">
      <c r="B794330" s="78"/>
      <c r="C794330" s="77"/>
    </row>
    <row r="794331" spans="2:3" x14ac:dyDescent="0.25">
      <c r="B794331" s="78"/>
      <c r="C794331" s="77"/>
    </row>
    <row r="794332" spans="2:3" x14ac:dyDescent="0.25">
      <c r="B794332" s="78"/>
      <c r="C794332" s="77"/>
    </row>
    <row r="794333" spans="2:3" x14ac:dyDescent="0.25">
      <c r="B794333" s="78"/>
      <c r="C794333" s="77"/>
    </row>
    <row r="794334" spans="2:3" x14ac:dyDescent="0.25">
      <c r="B794334" s="78"/>
      <c r="C794334" s="77"/>
    </row>
    <row r="794335" spans="2:3" x14ac:dyDescent="0.25">
      <c r="B794335" s="78"/>
      <c r="C794335" s="77"/>
    </row>
    <row r="794336" spans="2:3" x14ac:dyDescent="0.25">
      <c r="B794336" s="78"/>
      <c r="C794336" s="77"/>
    </row>
    <row r="794337" spans="2:3" x14ac:dyDescent="0.25">
      <c r="B794337" s="78"/>
      <c r="C794337" s="77"/>
    </row>
    <row r="794338" spans="2:3" x14ac:dyDescent="0.25">
      <c r="B794338" s="78"/>
      <c r="C794338" s="77"/>
    </row>
    <row r="794339" spans="2:3" x14ac:dyDescent="0.25">
      <c r="B794339" s="78"/>
      <c r="C794339" s="77"/>
    </row>
    <row r="794340" spans="2:3" x14ac:dyDescent="0.25">
      <c r="B794340" s="78"/>
      <c r="C794340" s="77"/>
    </row>
    <row r="794450" spans="2:3" x14ac:dyDescent="0.25">
      <c r="B794450" s="78"/>
      <c r="C794450" s="77"/>
    </row>
    <row r="794451" spans="2:3" x14ac:dyDescent="0.25">
      <c r="B794451" s="78"/>
      <c r="C794451" s="77"/>
    </row>
    <row r="794452" spans="2:3" x14ac:dyDescent="0.25">
      <c r="B794452" s="78"/>
      <c r="C794452" s="77"/>
    </row>
    <row r="794453" spans="2:3" x14ac:dyDescent="0.25">
      <c r="B794453" s="78"/>
      <c r="C794453" s="77"/>
    </row>
    <row r="794454" spans="2:3" x14ac:dyDescent="0.25">
      <c r="B794454" s="78"/>
      <c r="C794454" s="77"/>
    </row>
    <row r="794455" spans="2:3" x14ac:dyDescent="0.25">
      <c r="B794455" s="78"/>
      <c r="C794455" s="77"/>
    </row>
    <row r="794456" spans="2:3" x14ac:dyDescent="0.25">
      <c r="B794456" s="78"/>
      <c r="C794456" s="77"/>
    </row>
    <row r="794457" spans="2:3" x14ac:dyDescent="0.25">
      <c r="B794457" s="78"/>
      <c r="C794457" s="77"/>
    </row>
    <row r="794458" spans="2:3" x14ac:dyDescent="0.25">
      <c r="B794458" s="78"/>
      <c r="C794458" s="77"/>
    </row>
    <row r="794459" spans="2:3" x14ac:dyDescent="0.25">
      <c r="B794459" s="78"/>
      <c r="C794459" s="77"/>
    </row>
    <row r="794460" spans="2:3" x14ac:dyDescent="0.25">
      <c r="B794460" s="78"/>
      <c r="C794460" s="77"/>
    </row>
    <row r="794461" spans="2:3" x14ac:dyDescent="0.25">
      <c r="B794461" s="78"/>
      <c r="C794461" s="77"/>
    </row>
    <row r="794462" spans="2:3" x14ac:dyDescent="0.25">
      <c r="B794462" s="78"/>
      <c r="C794462" s="77"/>
    </row>
    <row r="794572" spans="2:3" x14ac:dyDescent="0.25">
      <c r="B794572" s="78"/>
      <c r="C794572" s="77"/>
    </row>
    <row r="794573" spans="2:3" x14ac:dyDescent="0.25">
      <c r="B794573" s="78"/>
      <c r="C794573" s="77"/>
    </row>
    <row r="794574" spans="2:3" x14ac:dyDescent="0.25">
      <c r="B794574" s="78"/>
      <c r="C794574" s="77"/>
    </row>
    <row r="794575" spans="2:3" x14ac:dyDescent="0.25">
      <c r="B794575" s="78"/>
      <c r="C794575" s="77"/>
    </row>
    <row r="794576" spans="2:3" x14ac:dyDescent="0.25">
      <c r="B794576" s="78"/>
      <c r="C794576" s="77"/>
    </row>
    <row r="794577" spans="2:3" x14ac:dyDescent="0.25">
      <c r="B794577" s="78"/>
      <c r="C794577" s="77"/>
    </row>
    <row r="794578" spans="2:3" x14ac:dyDescent="0.25">
      <c r="B794578" s="78"/>
      <c r="C794578" s="77"/>
    </row>
    <row r="794579" spans="2:3" x14ac:dyDescent="0.25">
      <c r="B794579" s="78"/>
      <c r="C794579" s="77"/>
    </row>
    <row r="794580" spans="2:3" x14ac:dyDescent="0.25">
      <c r="B794580" s="78"/>
      <c r="C794580" s="77"/>
    </row>
    <row r="794581" spans="2:3" x14ac:dyDescent="0.25">
      <c r="B794581" s="78"/>
      <c r="C794581" s="77"/>
    </row>
    <row r="794582" spans="2:3" x14ac:dyDescent="0.25">
      <c r="B794582" s="78"/>
      <c r="C794582" s="77"/>
    </row>
    <row r="794583" spans="2:3" x14ac:dyDescent="0.25">
      <c r="B794583" s="78"/>
      <c r="C794583" s="77"/>
    </row>
    <row r="794584" spans="2:3" x14ac:dyDescent="0.25">
      <c r="B794584" s="78"/>
      <c r="C794584" s="77"/>
    </row>
    <row r="794694" spans="2:3" x14ac:dyDescent="0.25">
      <c r="B794694" s="78"/>
      <c r="C794694" s="77"/>
    </row>
    <row r="794695" spans="2:3" x14ac:dyDescent="0.25">
      <c r="B794695" s="78"/>
      <c r="C794695" s="77"/>
    </row>
    <row r="794696" spans="2:3" x14ac:dyDescent="0.25">
      <c r="B794696" s="78"/>
      <c r="C794696" s="77"/>
    </row>
    <row r="794697" spans="2:3" x14ac:dyDescent="0.25">
      <c r="B794697" s="78"/>
      <c r="C794697" s="77"/>
    </row>
    <row r="794698" spans="2:3" x14ac:dyDescent="0.25">
      <c r="B794698" s="78"/>
      <c r="C794698" s="77"/>
    </row>
    <row r="794699" spans="2:3" x14ac:dyDescent="0.25">
      <c r="B794699" s="78"/>
      <c r="C794699" s="77"/>
    </row>
    <row r="794700" spans="2:3" x14ac:dyDescent="0.25">
      <c r="B794700" s="78"/>
      <c r="C794700" s="77"/>
    </row>
    <row r="794701" spans="2:3" x14ac:dyDescent="0.25">
      <c r="B794701" s="78"/>
      <c r="C794701" s="77"/>
    </row>
    <row r="794702" spans="2:3" x14ac:dyDescent="0.25">
      <c r="B794702" s="78"/>
      <c r="C794702" s="77"/>
    </row>
    <row r="794703" spans="2:3" x14ac:dyDescent="0.25">
      <c r="B794703" s="78"/>
      <c r="C794703" s="77"/>
    </row>
    <row r="794704" spans="2:3" x14ac:dyDescent="0.25">
      <c r="B794704" s="78"/>
      <c r="C794704" s="77"/>
    </row>
    <row r="794705" spans="2:3" x14ac:dyDescent="0.25">
      <c r="B794705" s="78"/>
      <c r="C794705" s="77"/>
    </row>
    <row r="794706" spans="2:3" x14ac:dyDescent="0.25">
      <c r="B794706" s="78"/>
      <c r="C794706" s="77"/>
    </row>
    <row r="794816" spans="2:3" x14ac:dyDescent="0.25">
      <c r="B794816" s="78"/>
      <c r="C794816" s="77"/>
    </row>
    <row r="794817" spans="2:3" x14ac:dyDescent="0.25">
      <c r="B794817" s="78"/>
      <c r="C794817" s="77"/>
    </row>
    <row r="794818" spans="2:3" x14ac:dyDescent="0.25">
      <c r="B794818" s="78"/>
      <c r="C794818" s="77"/>
    </row>
    <row r="794819" spans="2:3" x14ac:dyDescent="0.25">
      <c r="B794819" s="78"/>
      <c r="C794819" s="77"/>
    </row>
    <row r="794820" spans="2:3" x14ac:dyDescent="0.25">
      <c r="B794820" s="78"/>
      <c r="C794820" s="77"/>
    </row>
    <row r="794821" spans="2:3" x14ac:dyDescent="0.25">
      <c r="B794821" s="78"/>
      <c r="C794821" s="77"/>
    </row>
    <row r="794822" spans="2:3" x14ac:dyDescent="0.25">
      <c r="B794822" s="78"/>
      <c r="C794822" s="77"/>
    </row>
    <row r="794823" spans="2:3" x14ac:dyDescent="0.25">
      <c r="B794823" s="78"/>
      <c r="C794823" s="77"/>
    </row>
    <row r="794824" spans="2:3" x14ac:dyDescent="0.25">
      <c r="B794824" s="78"/>
      <c r="C794824" s="77"/>
    </row>
    <row r="794825" spans="2:3" x14ac:dyDescent="0.25">
      <c r="B794825" s="78"/>
      <c r="C794825" s="77"/>
    </row>
    <row r="794826" spans="2:3" x14ac:dyDescent="0.25">
      <c r="B794826" s="78"/>
      <c r="C794826" s="77"/>
    </row>
    <row r="794827" spans="2:3" x14ac:dyDescent="0.25">
      <c r="B794827" s="78"/>
      <c r="C794827" s="77"/>
    </row>
    <row r="794828" spans="2:3" x14ac:dyDescent="0.25">
      <c r="B794828" s="78"/>
      <c r="C794828" s="77"/>
    </row>
    <row r="794938" spans="2:3" x14ac:dyDescent="0.25">
      <c r="B794938" s="78"/>
      <c r="C794938" s="77"/>
    </row>
    <row r="794939" spans="2:3" x14ac:dyDescent="0.25">
      <c r="B794939" s="78"/>
      <c r="C794939" s="77"/>
    </row>
    <row r="794940" spans="2:3" x14ac:dyDescent="0.25">
      <c r="B794940" s="78"/>
      <c r="C794940" s="77"/>
    </row>
    <row r="794941" spans="2:3" x14ac:dyDescent="0.25">
      <c r="B794941" s="78"/>
      <c r="C794941" s="77"/>
    </row>
    <row r="794942" spans="2:3" x14ac:dyDescent="0.25">
      <c r="B794942" s="78"/>
      <c r="C794942" s="77"/>
    </row>
    <row r="794943" spans="2:3" x14ac:dyDescent="0.25">
      <c r="B794943" s="78"/>
      <c r="C794943" s="77"/>
    </row>
    <row r="794944" spans="2:3" x14ac:dyDescent="0.25">
      <c r="B794944" s="78"/>
      <c r="C794944" s="77"/>
    </row>
    <row r="794945" spans="2:3" x14ac:dyDescent="0.25">
      <c r="B794945" s="78"/>
      <c r="C794945" s="77"/>
    </row>
    <row r="794946" spans="2:3" x14ac:dyDescent="0.25">
      <c r="B794946" s="78"/>
      <c r="C794946" s="77"/>
    </row>
    <row r="794947" spans="2:3" x14ac:dyDescent="0.25">
      <c r="B794947" s="78"/>
      <c r="C794947" s="77"/>
    </row>
    <row r="794948" spans="2:3" x14ac:dyDescent="0.25">
      <c r="B794948" s="78"/>
      <c r="C794948" s="77"/>
    </row>
    <row r="794949" spans="2:3" x14ac:dyDescent="0.25">
      <c r="B794949" s="78"/>
      <c r="C794949" s="77"/>
    </row>
    <row r="794950" spans="2:3" x14ac:dyDescent="0.25">
      <c r="B794950" s="78"/>
      <c r="C794950" s="77"/>
    </row>
    <row r="795060" spans="2:3" x14ac:dyDescent="0.25">
      <c r="B795060" s="78"/>
      <c r="C795060" s="77"/>
    </row>
    <row r="795061" spans="2:3" x14ac:dyDescent="0.25">
      <c r="B795061" s="78"/>
      <c r="C795061" s="77"/>
    </row>
    <row r="795062" spans="2:3" x14ac:dyDescent="0.25">
      <c r="B795062" s="78"/>
      <c r="C795062" s="77"/>
    </row>
    <row r="795063" spans="2:3" x14ac:dyDescent="0.25">
      <c r="B795063" s="78"/>
      <c r="C795063" s="77"/>
    </row>
    <row r="795064" spans="2:3" x14ac:dyDescent="0.25">
      <c r="B795064" s="78"/>
      <c r="C795064" s="77"/>
    </row>
    <row r="795065" spans="2:3" x14ac:dyDescent="0.25">
      <c r="B795065" s="78"/>
      <c r="C795065" s="77"/>
    </row>
    <row r="795066" spans="2:3" x14ac:dyDescent="0.25">
      <c r="B795066" s="78"/>
      <c r="C795066" s="77"/>
    </row>
    <row r="795067" spans="2:3" x14ac:dyDescent="0.25">
      <c r="B795067" s="78"/>
      <c r="C795067" s="77"/>
    </row>
    <row r="795068" spans="2:3" x14ac:dyDescent="0.25">
      <c r="B795068" s="78"/>
      <c r="C795068" s="77"/>
    </row>
    <row r="795069" spans="2:3" x14ac:dyDescent="0.25">
      <c r="B795069" s="78"/>
      <c r="C795069" s="77"/>
    </row>
    <row r="795070" spans="2:3" x14ac:dyDescent="0.25">
      <c r="B795070" s="78"/>
      <c r="C795070" s="77"/>
    </row>
    <row r="795071" spans="2:3" x14ac:dyDescent="0.25">
      <c r="B795071" s="78"/>
      <c r="C795071" s="77"/>
    </row>
    <row r="795072" spans="2:3" x14ac:dyDescent="0.25">
      <c r="B795072" s="78"/>
      <c r="C795072" s="77"/>
    </row>
    <row r="795182" spans="2:3" x14ac:dyDescent="0.25">
      <c r="B795182" s="78"/>
      <c r="C795182" s="77"/>
    </row>
    <row r="795183" spans="2:3" x14ac:dyDescent="0.25">
      <c r="B795183" s="78"/>
      <c r="C795183" s="77"/>
    </row>
    <row r="795184" spans="2:3" x14ac:dyDescent="0.25">
      <c r="B795184" s="78"/>
      <c r="C795184" s="77"/>
    </row>
    <row r="795185" spans="2:3" x14ac:dyDescent="0.25">
      <c r="B795185" s="78"/>
      <c r="C795185" s="77"/>
    </row>
    <row r="795186" spans="2:3" x14ac:dyDescent="0.25">
      <c r="B795186" s="78"/>
      <c r="C795186" s="77"/>
    </row>
    <row r="795187" spans="2:3" x14ac:dyDescent="0.25">
      <c r="B795187" s="78"/>
      <c r="C795187" s="77"/>
    </row>
    <row r="795188" spans="2:3" x14ac:dyDescent="0.25">
      <c r="B795188" s="78"/>
      <c r="C795188" s="77"/>
    </row>
    <row r="795189" spans="2:3" x14ac:dyDescent="0.25">
      <c r="B795189" s="78"/>
      <c r="C795189" s="77"/>
    </row>
    <row r="795190" spans="2:3" x14ac:dyDescent="0.25">
      <c r="B795190" s="78"/>
      <c r="C795190" s="77"/>
    </row>
    <row r="795191" spans="2:3" x14ac:dyDescent="0.25">
      <c r="B795191" s="78"/>
      <c r="C795191" s="77"/>
    </row>
    <row r="795192" spans="2:3" x14ac:dyDescent="0.25">
      <c r="B795192" s="78"/>
      <c r="C795192" s="77"/>
    </row>
    <row r="795193" spans="2:3" x14ac:dyDescent="0.25">
      <c r="B795193" s="78"/>
      <c r="C795193" s="77"/>
    </row>
    <row r="795194" spans="2:3" x14ac:dyDescent="0.25">
      <c r="B795194" s="78"/>
      <c r="C795194" s="77"/>
    </row>
    <row r="795304" spans="2:3" x14ac:dyDescent="0.25">
      <c r="B795304" s="78"/>
      <c r="C795304" s="77"/>
    </row>
    <row r="795305" spans="2:3" x14ac:dyDescent="0.25">
      <c r="B795305" s="78"/>
      <c r="C795305" s="77"/>
    </row>
    <row r="795306" spans="2:3" x14ac:dyDescent="0.25">
      <c r="B795306" s="78"/>
      <c r="C795306" s="77"/>
    </row>
    <row r="795307" spans="2:3" x14ac:dyDescent="0.25">
      <c r="B795307" s="78"/>
      <c r="C795307" s="77"/>
    </row>
    <row r="795308" spans="2:3" x14ac:dyDescent="0.25">
      <c r="B795308" s="78"/>
      <c r="C795308" s="77"/>
    </row>
    <row r="795309" spans="2:3" x14ac:dyDescent="0.25">
      <c r="B795309" s="78"/>
      <c r="C795309" s="77"/>
    </row>
    <row r="795310" spans="2:3" x14ac:dyDescent="0.25">
      <c r="B795310" s="78"/>
      <c r="C795310" s="77"/>
    </row>
    <row r="795311" spans="2:3" x14ac:dyDescent="0.25">
      <c r="B795311" s="78"/>
      <c r="C795311" s="77"/>
    </row>
    <row r="795312" spans="2:3" x14ac:dyDescent="0.25">
      <c r="B795312" s="78"/>
      <c r="C795312" s="77"/>
    </row>
    <row r="795313" spans="2:3" x14ac:dyDescent="0.25">
      <c r="B795313" s="78"/>
      <c r="C795313" s="77"/>
    </row>
    <row r="795314" spans="2:3" x14ac:dyDescent="0.25">
      <c r="B795314" s="78"/>
      <c r="C795314" s="77"/>
    </row>
    <row r="795315" spans="2:3" x14ac:dyDescent="0.25">
      <c r="B795315" s="78"/>
      <c r="C795315" s="77"/>
    </row>
    <row r="795316" spans="2:3" x14ac:dyDescent="0.25">
      <c r="B795316" s="78"/>
      <c r="C795316" s="77"/>
    </row>
    <row r="795426" spans="2:3" x14ac:dyDescent="0.25">
      <c r="B795426" s="78"/>
      <c r="C795426" s="77"/>
    </row>
    <row r="795427" spans="2:3" x14ac:dyDescent="0.25">
      <c r="B795427" s="78"/>
      <c r="C795427" s="77"/>
    </row>
    <row r="795428" spans="2:3" x14ac:dyDescent="0.25">
      <c r="B795428" s="78"/>
      <c r="C795428" s="77"/>
    </row>
    <row r="795429" spans="2:3" x14ac:dyDescent="0.25">
      <c r="B795429" s="78"/>
      <c r="C795429" s="77"/>
    </row>
    <row r="795430" spans="2:3" x14ac:dyDescent="0.25">
      <c r="B795430" s="78"/>
      <c r="C795430" s="77"/>
    </row>
    <row r="795431" spans="2:3" x14ac:dyDescent="0.25">
      <c r="B795431" s="78"/>
      <c r="C795431" s="77"/>
    </row>
    <row r="795432" spans="2:3" x14ac:dyDescent="0.25">
      <c r="B795432" s="78"/>
      <c r="C795432" s="77"/>
    </row>
    <row r="795433" spans="2:3" x14ac:dyDescent="0.25">
      <c r="B795433" s="78"/>
      <c r="C795433" s="77"/>
    </row>
    <row r="795434" spans="2:3" x14ac:dyDescent="0.25">
      <c r="B795434" s="78"/>
      <c r="C795434" s="77"/>
    </row>
    <row r="795435" spans="2:3" x14ac:dyDescent="0.25">
      <c r="B795435" s="78"/>
      <c r="C795435" s="77"/>
    </row>
    <row r="795436" spans="2:3" x14ac:dyDescent="0.25">
      <c r="B795436" s="78"/>
      <c r="C795436" s="77"/>
    </row>
    <row r="795437" spans="2:3" x14ac:dyDescent="0.25">
      <c r="B795437" s="78"/>
      <c r="C795437" s="77"/>
    </row>
    <row r="795438" spans="2:3" x14ac:dyDescent="0.25">
      <c r="B795438" s="78"/>
      <c r="C795438" s="77"/>
    </row>
    <row r="795548" spans="2:3" x14ac:dyDescent="0.25">
      <c r="B795548" s="78"/>
      <c r="C795548" s="77"/>
    </row>
    <row r="795549" spans="2:3" x14ac:dyDescent="0.25">
      <c r="B795549" s="78"/>
      <c r="C795549" s="77"/>
    </row>
    <row r="795550" spans="2:3" x14ac:dyDescent="0.25">
      <c r="B795550" s="78"/>
      <c r="C795550" s="77"/>
    </row>
    <row r="795551" spans="2:3" x14ac:dyDescent="0.25">
      <c r="B795551" s="78"/>
      <c r="C795551" s="77"/>
    </row>
    <row r="795552" spans="2:3" x14ac:dyDescent="0.25">
      <c r="B795552" s="78"/>
      <c r="C795552" s="77"/>
    </row>
    <row r="795553" spans="2:3" x14ac:dyDescent="0.25">
      <c r="B795553" s="78"/>
      <c r="C795553" s="77"/>
    </row>
    <row r="795554" spans="2:3" x14ac:dyDescent="0.25">
      <c r="B795554" s="78"/>
      <c r="C795554" s="77"/>
    </row>
    <row r="795555" spans="2:3" x14ac:dyDescent="0.25">
      <c r="B795555" s="78"/>
      <c r="C795555" s="77"/>
    </row>
    <row r="795556" spans="2:3" x14ac:dyDescent="0.25">
      <c r="B795556" s="78"/>
      <c r="C795556" s="77"/>
    </row>
    <row r="795557" spans="2:3" x14ac:dyDescent="0.25">
      <c r="B795557" s="78"/>
      <c r="C795557" s="77"/>
    </row>
    <row r="795558" spans="2:3" x14ac:dyDescent="0.25">
      <c r="B795558" s="78"/>
      <c r="C795558" s="77"/>
    </row>
    <row r="795559" spans="2:3" x14ac:dyDescent="0.25">
      <c r="B795559" s="78"/>
      <c r="C795559" s="77"/>
    </row>
    <row r="795560" spans="2:3" x14ac:dyDescent="0.25">
      <c r="B795560" s="78"/>
      <c r="C795560" s="77"/>
    </row>
    <row r="795670" spans="2:3" x14ac:dyDescent="0.25">
      <c r="B795670" s="78"/>
      <c r="C795670" s="77"/>
    </row>
    <row r="795671" spans="2:3" x14ac:dyDescent="0.25">
      <c r="B795671" s="78"/>
      <c r="C795671" s="77"/>
    </row>
    <row r="795672" spans="2:3" x14ac:dyDescent="0.25">
      <c r="B795672" s="78"/>
      <c r="C795672" s="77"/>
    </row>
    <row r="795673" spans="2:3" x14ac:dyDescent="0.25">
      <c r="B795673" s="78"/>
      <c r="C795673" s="77"/>
    </row>
    <row r="795674" spans="2:3" x14ac:dyDescent="0.25">
      <c r="B795674" s="78"/>
      <c r="C795674" s="77"/>
    </row>
    <row r="795675" spans="2:3" x14ac:dyDescent="0.25">
      <c r="B795675" s="78"/>
      <c r="C795675" s="77"/>
    </row>
    <row r="795676" spans="2:3" x14ac:dyDescent="0.25">
      <c r="B795676" s="78"/>
      <c r="C795676" s="77"/>
    </row>
    <row r="795677" spans="2:3" x14ac:dyDescent="0.25">
      <c r="B795677" s="78"/>
      <c r="C795677" s="77"/>
    </row>
    <row r="795678" spans="2:3" x14ac:dyDescent="0.25">
      <c r="B795678" s="78"/>
      <c r="C795678" s="77"/>
    </row>
    <row r="795679" spans="2:3" x14ac:dyDescent="0.25">
      <c r="B795679" s="78"/>
      <c r="C795679" s="77"/>
    </row>
    <row r="795680" spans="2:3" x14ac:dyDescent="0.25">
      <c r="B795680" s="78"/>
      <c r="C795680" s="77"/>
    </row>
    <row r="795681" spans="2:3" x14ac:dyDescent="0.25">
      <c r="B795681" s="78"/>
      <c r="C795681" s="77"/>
    </row>
    <row r="795682" spans="2:3" x14ac:dyDescent="0.25">
      <c r="B795682" s="78"/>
      <c r="C795682" s="77"/>
    </row>
    <row r="795792" spans="2:3" x14ac:dyDescent="0.25">
      <c r="B795792" s="78"/>
      <c r="C795792" s="77"/>
    </row>
    <row r="795793" spans="2:3" x14ac:dyDescent="0.25">
      <c r="B795793" s="78"/>
      <c r="C795793" s="77"/>
    </row>
    <row r="795794" spans="2:3" x14ac:dyDescent="0.25">
      <c r="B795794" s="78"/>
      <c r="C795794" s="77"/>
    </row>
    <row r="795795" spans="2:3" x14ac:dyDescent="0.25">
      <c r="B795795" s="78"/>
      <c r="C795795" s="77"/>
    </row>
    <row r="795796" spans="2:3" x14ac:dyDescent="0.25">
      <c r="B795796" s="78"/>
      <c r="C795796" s="77"/>
    </row>
    <row r="795797" spans="2:3" x14ac:dyDescent="0.25">
      <c r="B795797" s="78"/>
      <c r="C795797" s="77"/>
    </row>
    <row r="795798" spans="2:3" x14ac:dyDescent="0.25">
      <c r="B795798" s="78"/>
      <c r="C795798" s="77"/>
    </row>
    <row r="795799" spans="2:3" x14ac:dyDescent="0.25">
      <c r="B795799" s="78"/>
      <c r="C795799" s="77"/>
    </row>
    <row r="795800" spans="2:3" x14ac:dyDescent="0.25">
      <c r="B795800" s="78"/>
      <c r="C795800" s="77"/>
    </row>
    <row r="795801" spans="2:3" x14ac:dyDescent="0.25">
      <c r="B795801" s="78"/>
      <c r="C795801" s="77"/>
    </row>
    <row r="795802" spans="2:3" x14ac:dyDescent="0.25">
      <c r="B795802" s="78"/>
      <c r="C795802" s="77"/>
    </row>
    <row r="795803" spans="2:3" x14ac:dyDescent="0.25">
      <c r="B795803" s="78"/>
      <c r="C795803" s="77"/>
    </row>
    <row r="795804" spans="2:3" x14ac:dyDescent="0.25">
      <c r="B795804" s="78"/>
      <c r="C795804" s="77"/>
    </row>
    <row r="795914" spans="2:3" x14ac:dyDescent="0.25">
      <c r="B795914" s="78"/>
      <c r="C795914" s="77"/>
    </row>
    <row r="795915" spans="2:3" x14ac:dyDescent="0.25">
      <c r="B795915" s="78"/>
      <c r="C795915" s="77"/>
    </row>
    <row r="795916" spans="2:3" x14ac:dyDescent="0.25">
      <c r="B795916" s="78"/>
      <c r="C795916" s="77"/>
    </row>
    <row r="795917" spans="2:3" x14ac:dyDescent="0.25">
      <c r="B795917" s="78"/>
      <c r="C795917" s="77"/>
    </row>
    <row r="795918" spans="2:3" x14ac:dyDescent="0.25">
      <c r="B795918" s="78"/>
      <c r="C795918" s="77"/>
    </row>
    <row r="795919" spans="2:3" x14ac:dyDescent="0.25">
      <c r="B795919" s="78"/>
      <c r="C795919" s="77"/>
    </row>
    <row r="795920" spans="2:3" x14ac:dyDescent="0.25">
      <c r="B795920" s="78"/>
      <c r="C795920" s="77"/>
    </row>
    <row r="795921" spans="2:3" x14ac:dyDescent="0.25">
      <c r="B795921" s="78"/>
      <c r="C795921" s="77"/>
    </row>
    <row r="795922" spans="2:3" x14ac:dyDescent="0.25">
      <c r="B795922" s="78"/>
      <c r="C795922" s="77"/>
    </row>
    <row r="795923" spans="2:3" x14ac:dyDescent="0.25">
      <c r="B795923" s="78"/>
      <c r="C795923" s="77"/>
    </row>
    <row r="795924" spans="2:3" x14ac:dyDescent="0.25">
      <c r="B795924" s="78"/>
      <c r="C795924" s="77"/>
    </row>
    <row r="795925" spans="2:3" x14ac:dyDescent="0.25">
      <c r="B795925" s="78"/>
      <c r="C795925" s="77"/>
    </row>
    <row r="795926" spans="2:3" x14ac:dyDescent="0.25">
      <c r="B795926" s="78"/>
      <c r="C795926" s="77"/>
    </row>
    <row r="796036" spans="2:3" x14ac:dyDescent="0.25">
      <c r="B796036" s="78"/>
      <c r="C796036" s="77"/>
    </row>
    <row r="796037" spans="2:3" x14ac:dyDescent="0.25">
      <c r="B796037" s="78"/>
      <c r="C796037" s="77"/>
    </row>
    <row r="796038" spans="2:3" x14ac:dyDescent="0.25">
      <c r="B796038" s="78"/>
      <c r="C796038" s="77"/>
    </row>
    <row r="796039" spans="2:3" x14ac:dyDescent="0.25">
      <c r="B796039" s="78"/>
      <c r="C796039" s="77"/>
    </row>
    <row r="796040" spans="2:3" x14ac:dyDescent="0.25">
      <c r="B796040" s="78"/>
      <c r="C796040" s="77"/>
    </row>
    <row r="796041" spans="2:3" x14ac:dyDescent="0.25">
      <c r="B796041" s="78"/>
      <c r="C796041" s="77"/>
    </row>
    <row r="796042" spans="2:3" x14ac:dyDescent="0.25">
      <c r="B796042" s="78"/>
      <c r="C796042" s="77"/>
    </row>
    <row r="796043" spans="2:3" x14ac:dyDescent="0.25">
      <c r="B796043" s="78"/>
      <c r="C796043" s="77"/>
    </row>
    <row r="796044" spans="2:3" x14ac:dyDescent="0.25">
      <c r="B796044" s="78"/>
      <c r="C796044" s="77"/>
    </row>
    <row r="796045" spans="2:3" x14ac:dyDescent="0.25">
      <c r="B796045" s="78"/>
      <c r="C796045" s="77"/>
    </row>
    <row r="796046" spans="2:3" x14ac:dyDescent="0.25">
      <c r="B796046" s="78"/>
      <c r="C796046" s="77"/>
    </row>
    <row r="796047" spans="2:3" x14ac:dyDescent="0.25">
      <c r="B796047" s="78"/>
      <c r="C796047" s="77"/>
    </row>
    <row r="796048" spans="2:3" x14ac:dyDescent="0.25">
      <c r="B796048" s="78"/>
      <c r="C796048" s="77"/>
    </row>
    <row r="796158" spans="2:3" x14ac:dyDescent="0.25">
      <c r="B796158" s="78"/>
      <c r="C796158" s="77"/>
    </row>
    <row r="796159" spans="2:3" x14ac:dyDescent="0.25">
      <c r="B796159" s="78"/>
      <c r="C796159" s="77"/>
    </row>
    <row r="796160" spans="2:3" x14ac:dyDescent="0.25">
      <c r="B796160" s="78"/>
      <c r="C796160" s="77"/>
    </row>
    <row r="796161" spans="2:3" x14ac:dyDescent="0.25">
      <c r="B796161" s="78"/>
      <c r="C796161" s="77"/>
    </row>
    <row r="796162" spans="2:3" x14ac:dyDescent="0.25">
      <c r="B796162" s="78"/>
      <c r="C796162" s="77"/>
    </row>
    <row r="796163" spans="2:3" x14ac:dyDescent="0.25">
      <c r="B796163" s="78"/>
      <c r="C796163" s="77"/>
    </row>
    <row r="796164" spans="2:3" x14ac:dyDescent="0.25">
      <c r="B796164" s="78"/>
      <c r="C796164" s="77"/>
    </row>
    <row r="796165" spans="2:3" x14ac:dyDescent="0.25">
      <c r="B796165" s="78"/>
      <c r="C796165" s="77"/>
    </row>
    <row r="796166" spans="2:3" x14ac:dyDescent="0.25">
      <c r="B796166" s="78"/>
      <c r="C796166" s="77"/>
    </row>
    <row r="796167" spans="2:3" x14ac:dyDescent="0.25">
      <c r="B796167" s="78"/>
      <c r="C796167" s="77"/>
    </row>
    <row r="796168" spans="2:3" x14ac:dyDescent="0.25">
      <c r="B796168" s="78"/>
      <c r="C796168" s="77"/>
    </row>
    <row r="796169" spans="2:3" x14ac:dyDescent="0.25">
      <c r="B796169" s="78"/>
      <c r="C796169" s="77"/>
    </row>
    <row r="796170" spans="2:3" x14ac:dyDescent="0.25">
      <c r="B796170" s="78"/>
      <c r="C796170" s="77"/>
    </row>
    <row r="796280" spans="2:3" x14ac:dyDescent="0.25">
      <c r="B796280" s="78"/>
      <c r="C796280" s="77"/>
    </row>
    <row r="796281" spans="2:3" x14ac:dyDescent="0.25">
      <c r="B796281" s="78"/>
      <c r="C796281" s="77"/>
    </row>
    <row r="796282" spans="2:3" x14ac:dyDescent="0.25">
      <c r="B796282" s="78"/>
      <c r="C796282" s="77"/>
    </row>
    <row r="796283" spans="2:3" x14ac:dyDescent="0.25">
      <c r="B796283" s="78"/>
      <c r="C796283" s="77"/>
    </row>
    <row r="796284" spans="2:3" x14ac:dyDescent="0.25">
      <c r="B796284" s="78"/>
      <c r="C796284" s="77"/>
    </row>
    <row r="796285" spans="2:3" x14ac:dyDescent="0.25">
      <c r="B796285" s="78"/>
      <c r="C796285" s="77"/>
    </row>
    <row r="796286" spans="2:3" x14ac:dyDescent="0.25">
      <c r="B796286" s="78"/>
      <c r="C796286" s="77"/>
    </row>
    <row r="796287" spans="2:3" x14ac:dyDescent="0.25">
      <c r="B796287" s="78"/>
      <c r="C796287" s="77"/>
    </row>
    <row r="796288" spans="2:3" x14ac:dyDescent="0.25">
      <c r="B796288" s="78"/>
      <c r="C796288" s="77"/>
    </row>
    <row r="796289" spans="2:3" x14ac:dyDescent="0.25">
      <c r="B796289" s="78"/>
      <c r="C796289" s="77"/>
    </row>
    <row r="796290" spans="2:3" x14ac:dyDescent="0.25">
      <c r="B796290" s="78"/>
      <c r="C796290" s="77"/>
    </row>
    <row r="796291" spans="2:3" x14ac:dyDescent="0.25">
      <c r="B796291" s="78"/>
      <c r="C796291" s="77"/>
    </row>
    <row r="796292" spans="2:3" x14ac:dyDescent="0.25">
      <c r="B796292" s="78"/>
      <c r="C796292" s="77"/>
    </row>
    <row r="796402" spans="2:3" x14ac:dyDescent="0.25">
      <c r="B796402" s="78"/>
      <c r="C796402" s="77"/>
    </row>
    <row r="796403" spans="2:3" x14ac:dyDescent="0.25">
      <c r="B796403" s="78"/>
      <c r="C796403" s="77"/>
    </row>
    <row r="796404" spans="2:3" x14ac:dyDescent="0.25">
      <c r="B796404" s="78"/>
      <c r="C796404" s="77"/>
    </row>
    <row r="796405" spans="2:3" x14ac:dyDescent="0.25">
      <c r="B796405" s="78"/>
      <c r="C796405" s="77"/>
    </row>
    <row r="796406" spans="2:3" x14ac:dyDescent="0.25">
      <c r="B796406" s="78"/>
      <c r="C796406" s="77"/>
    </row>
    <row r="796407" spans="2:3" x14ac:dyDescent="0.25">
      <c r="B796407" s="78"/>
      <c r="C796407" s="77"/>
    </row>
    <row r="796408" spans="2:3" x14ac:dyDescent="0.25">
      <c r="B796408" s="78"/>
      <c r="C796408" s="77"/>
    </row>
    <row r="796409" spans="2:3" x14ac:dyDescent="0.25">
      <c r="B796409" s="78"/>
      <c r="C796409" s="77"/>
    </row>
    <row r="796410" spans="2:3" x14ac:dyDescent="0.25">
      <c r="B796410" s="78"/>
      <c r="C796410" s="77"/>
    </row>
    <row r="796411" spans="2:3" x14ac:dyDescent="0.25">
      <c r="B796411" s="78"/>
      <c r="C796411" s="77"/>
    </row>
    <row r="796412" spans="2:3" x14ac:dyDescent="0.25">
      <c r="B796412" s="78"/>
      <c r="C796412" s="77"/>
    </row>
    <row r="796413" spans="2:3" x14ac:dyDescent="0.25">
      <c r="B796413" s="78"/>
      <c r="C796413" s="77"/>
    </row>
    <row r="796414" spans="2:3" x14ac:dyDescent="0.25">
      <c r="B796414" s="78"/>
      <c r="C796414" s="77"/>
    </row>
    <row r="796524" spans="2:3" x14ac:dyDescent="0.25">
      <c r="B796524" s="78"/>
      <c r="C796524" s="77"/>
    </row>
    <row r="796525" spans="2:3" x14ac:dyDescent="0.25">
      <c r="B796525" s="78"/>
      <c r="C796525" s="77"/>
    </row>
    <row r="796526" spans="2:3" x14ac:dyDescent="0.25">
      <c r="B796526" s="78"/>
      <c r="C796526" s="77"/>
    </row>
    <row r="796527" spans="2:3" x14ac:dyDescent="0.25">
      <c r="B796527" s="78"/>
      <c r="C796527" s="77"/>
    </row>
    <row r="796528" spans="2:3" x14ac:dyDescent="0.25">
      <c r="B796528" s="78"/>
      <c r="C796528" s="77"/>
    </row>
    <row r="796529" spans="2:3" x14ac:dyDescent="0.25">
      <c r="B796529" s="78"/>
      <c r="C796529" s="77"/>
    </row>
    <row r="796530" spans="2:3" x14ac:dyDescent="0.25">
      <c r="B796530" s="78"/>
      <c r="C796530" s="77"/>
    </row>
    <row r="796531" spans="2:3" x14ac:dyDescent="0.25">
      <c r="B796531" s="78"/>
      <c r="C796531" s="77"/>
    </row>
    <row r="796532" spans="2:3" x14ac:dyDescent="0.25">
      <c r="B796532" s="78"/>
      <c r="C796532" s="77"/>
    </row>
    <row r="796533" spans="2:3" x14ac:dyDescent="0.25">
      <c r="B796533" s="78"/>
      <c r="C796533" s="77"/>
    </row>
    <row r="796534" spans="2:3" x14ac:dyDescent="0.25">
      <c r="B796534" s="78"/>
      <c r="C796534" s="77"/>
    </row>
    <row r="796535" spans="2:3" x14ac:dyDescent="0.25">
      <c r="B796535" s="78"/>
      <c r="C796535" s="77"/>
    </row>
    <row r="796536" spans="2:3" x14ac:dyDescent="0.25">
      <c r="B796536" s="78"/>
      <c r="C796536" s="77"/>
    </row>
    <row r="796646" spans="2:3" x14ac:dyDescent="0.25">
      <c r="B796646" s="78"/>
      <c r="C796646" s="77"/>
    </row>
    <row r="796647" spans="2:3" x14ac:dyDescent="0.25">
      <c r="B796647" s="78"/>
      <c r="C796647" s="77"/>
    </row>
    <row r="796648" spans="2:3" x14ac:dyDescent="0.25">
      <c r="B796648" s="78"/>
      <c r="C796648" s="77"/>
    </row>
    <row r="796649" spans="2:3" x14ac:dyDescent="0.25">
      <c r="B796649" s="78"/>
      <c r="C796649" s="77"/>
    </row>
    <row r="796650" spans="2:3" x14ac:dyDescent="0.25">
      <c r="B796650" s="78"/>
      <c r="C796650" s="77"/>
    </row>
    <row r="796651" spans="2:3" x14ac:dyDescent="0.25">
      <c r="B796651" s="78"/>
      <c r="C796651" s="77"/>
    </row>
    <row r="796652" spans="2:3" x14ac:dyDescent="0.25">
      <c r="B796652" s="78"/>
      <c r="C796652" s="77"/>
    </row>
    <row r="796653" spans="2:3" x14ac:dyDescent="0.25">
      <c r="B796653" s="78"/>
      <c r="C796653" s="77"/>
    </row>
    <row r="796654" spans="2:3" x14ac:dyDescent="0.25">
      <c r="B796654" s="78"/>
      <c r="C796654" s="77"/>
    </row>
    <row r="796655" spans="2:3" x14ac:dyDescent="0.25">
      <c r="B796655" s="78"/>
      <c r="C796655" s="77"/>
    </row>
    <row r="796656" spans="2:3" x14ac:dyDescent="0.25">
      <c r="B796656" s="78"/>
      <c r="C796656" s="77"/>
    </row>
    <row r="796657" spans="2:3" x14ac:dyDescent="0.25">
      <c r="B796657" s="78"/>
      <c r="C796657" s="77"/>
    </row>
    <row r="796658" spans="2:3" x14ac:dyDescent="0.25">
      <c r="B796658" s="78"/>
      <c r="C796658" s="77"/>
    </row>
    <row r="796768" spans="2:3" x14ac:dyDescent="0.25">
      <c r="B796768" s="78"/>
      <c r="C796768" s="77"/>
    </row>
    <row r="796769" spans="2:3" x14ac:dyDescent="0.25">
      <c r="B796769" s="78"/>
      <c r="C796769" s="77"/>
    </row>
    <row r="796770" spans="2:3" x14ac:dyDescent="0.25">
      <c r="B796770" s="78"/>
      <c r="C796770" s="77"/>
    </row>
    <row r="796771" spans="2:3" x14ac:dyDescent="0.25">
      <c r="B796771" s="78"/>
      <c r="C796771" s="77"/>
    </row>
    <row r="796772" spans="2:3" x14ac:dyDescent="0.25">
      <c r="B796772" s="78"/>
      <c r="C796772" s="77"/>
    </row>
    <row r="796773" spans="2:3" x14ac:dyDescent="0.25">
      <c r="B796773" s="78"/>
      <c r="C796773" s="77"/>
    </row>
    <row r="796774" spans="2:3" x14ac:dyDescent="0.25">
      <c r="B796774" s="78"/>
      <c r="C796774" s="77"/>
    </row>
    <row r="796775" spans="2:3" x14ac:dyDescent="0.25">
      <c r="B796775" s="78"/>
      <c r="C796775" s="77"/>
    </row>
    <row r="796776" spans="2:3" x14ac:dyDescent="0.25">
      <c r="B796776" s="78"/>
      <c r="C796776" s="77"/>
    </row>
    <row r="796777" spans="2:3" x14ac:dyDescent="0.25">
      <c r="B796777" s="78"/>
      <c r="C796777" s="77"/>
    </row>
    <row r="796778" spans="2:3" x14ac:dyDescent="0.25">
      <c r="B796778" s="78"/>
      <c r="C796778" s="77"/>
    </row>
    <row r="796779" spans="2:3" x14ac:dyDescent="0.25">
      <c r="B796779" s="78"/>
      <c r="C796779" s="77"/>
    </row>
    <row r="796780" spans="2:3" x14ac:dyDescent="0.25">
      <c r="B796780" s="78"/>
      <c r="C796780" s="77"/>
    </row>
    <row r="796890" spans="2:3" x14ac:dyDescent="0.25">
      <c r="B796890" s="78"/>
      <c r="C796890" s="77"/>
    </row>
    <row r="796891" spans="2:3" x14ac:dyDescent="0.25">
      <c r="B796891" s="78"/>
      <c r="C796891" s="77"/>
    </row>
    <row r="796892" spans="2:3" x14ac:dyDescent="0.25">
      <c r="B796892" s="78"/>
      <c r="C796892" s="77"/>
    </row>
    <row r="796893" spans="2:3" x14ac:dyDescent="0.25">
      <c r="B796893" s="78"/>
      <c r="C796893" s="77"/>
    </row>
    <row r="796894" spans="2:3" x14ac:dyDescent="0.25">
      <c r="B796894" s="78"/>
      <c r="C796894" s="77"/>
    </row>
    <row r="796895" spans="2:3" x14ac:dyDescent="0.25">
      <c r="B796895" s="78"/>
      <c r="C796895" s="77"/>
    </row>
    <row r="796896" spans="2:3" x14ac:dyDescent="0.25">
      <c r="B796896" s="78"/>
      <c r="C796896" s="77"/>
    </row>
    <row r="796897" spans="2:3" x14ac:dyDescent="0.25">
      <c r="B796897" s="78"/>
      <c r="C796897" s="77"/>
    </row>
    <row r="796898" spans="2:3" x14ac:dyDescent="0.25">
      <c r="B796898" s="78"/>
      <c r="C796898" s="77"/>
    </row>
    <row r="796899" spans="2:3" x14ac:dyDescent="0.25">
      <c r="B796899" s="78"/>
      <c r="C796899" s="77"/>
    </row>
    <row r="796900" spans="2:3" x14ac:dyDescent="0.25">
      <c r="B796900" s="78"/>
      <c r="C796900" s="77"/>
    </row>
    <row r="796901" spans="2:3" x14ac:dyDescent="0.25">
      <c r="B796901" s="78"/>
      <c r="C796901" s="77"/>
    </row>
    <row r="796902" spans="2:3" x14ac:dyDescent="0.25">
      <c r="B796902" s="78"/>
      <c r="C796902" s="77"/>
    </row>
    <row r="797012" spans="2:3" x14ac:dyDescent="0.25">
      <c r="B797012" s="78"/>
      <c r="C797012" s="77"/>
    </row>
    <row r="797013" spans="2:3" x14ac:dyDescent="0.25">
      <c r="B797013" s="78"/>
      <c r="C797013" s="77"/>
    </row>
    <row r="797014" spans="2:3" x14ac:dyDescent="0.25">
      <c r="B797014" s="78"/>
      <c r="C797014" s="77"/>
    </row>
    <row r="797015" spans="2:3" x14ac:dyDescent="0.25">
      <c r="B797015" s="78"/>
      <c r="C797015" s="77"/>
    </row>
    <row r="797016" spans="2:3" x14ac:dyDescent="0.25">
      <c r="B797016" s="78"/>
      <c r="C797016" s="77"/>
    </row>
    <row r="797017" spans="2:3" x14ac:dyDescent="0.25">
      <c r="B797017" s="78"/>
      <c r="C797017" s="77"/>
    </row>
    <row r="797018" spans="2:3" x14ac:dyDescent="0.25">
      <c r="B797018" s="78"/>
      <c r="C797018" s="77"/>
    </row>
    <row r="797019" spans="2:3" x14ac:dyDescent="0.25">
      <c r="B797019" s="78"/>
      <c r="C797019" s="77"/>
    </row>
    <row r="797020" spans="2:3" x14ac:dyDescent="0.25">
      <c r="B797020" s="78"/>
      <c r="C797020" s="77"/>
    </row>
    <row r="797021" spans="2:3" x14ac:dyDescent="0.25">
      <c r="B797021" s="78"/>
      <c r="C797021" s="77"/>
    </row>
    <row r="797022" spans="2:3" x14ac:dyDescent="0.25">
      <c r="B797022" s="78"/>
      <c r="C797022" s="77"/>
    </row>
    <row r="797023" spans="2:3" x14ac:dyDescent="0.25">
      <c r="B797023" s="78"/>
      <c r="C797023" s="77"/>
    </row>
    <row r="797024" spans="2:3" x14ac:dyDescent="0.25">
      <c r="B797024" s="78"/>
      <c r="C797024" s="77"/>
    </row>
    <row r="797134" spans="2:3" x14ac:dyDescent="0.25">
      <c r="B797134" s="78"/>
      <c r="C797134" s="77"/>
    </row>
    <row r="797135" spans="2:3" x14ac:dyDescent="0.25">
      <c r="B797135" s="78"/>
      <c r="C797135" s="77"/>
    </row>
    <row r="797136" spans="2:3" x14ac:dyDescent="0.25">
      <c r="B797136" s="78"/>
      <c r="C797136" s="77"/>
    </row>
    <row r="797137" spans="2:3" x14ac:dyDescent="0.25">
      <c r="B797137" s="78"/>
      <c r="C797137" s="77"/>
    </row>
    <row r="797138" spans="2:3" x14ac:dyDescent="0.25">
      <c r="B797138" s="78"/>
      <c r="C797138" s="77"/>
    </row>
    <row r="797139" spans="2:3" x14ac:dyDescent="0.25">
      <c r="B797139" s="78"/>
      <c r="C797139" s="77"/>
    </row>
    <row r="797140" spans="2:3" x14ac:dyDescent="0.25">
      <c r="B797140" s="78"/>
      <c r="C797140" s="77"/>
    </row>
    <row r="797141" spans="2:3" x14ac:dyDescent="0.25">
      <c r="B797141" s="78"/>
      <c r="C797141" s="77"/>
    </row>
    <row r="797142" spans="2:3" x14ac:dyDescent="0.25">
      <c r="B797142" s="78"/>
      <c r="C797142" s="77"/>
    </row>
    <row r="797143" spans="2:3" x14ac:dyDescent="0.25">
      <c r="B797143" s="78"/>
      <c r="C797143" s="77"/>
    </row>
    <row r="797144" spans="2:3" x14ac:dyDescent="0.25">
      <c r="B797144" s="78"/>
      <c r="C797144" s="77"/>
    </row>
    <row r="797145" spans="2:3" x14ac:dyDescent="0.25">
      <c r="B797145" s="78"/>
      <c r="C797145" s="77"/>
    </row>
    <row r="797146" spans="2:3" x14ac:dyDescent="0.25">
      <c r="B797146" s="78"/>
      <c r="C797146" s="77"/>
    </row>
    <row r="797256" spans="2:3" x14ac:dyDescent="0.25">
      <c r="B797256" s="78"/>
      <c r="C797256" s="77"/>
    </row>
    <row r="797257" spans="2:3" x14ac:dyDescent="0.25">
      <c r="B797257" s="78"/>
      <c r="C797257" s="77"/>
    </row>
    <row r="797258" spans="2:3" x14ac:dyDescent="0.25">
      <c r="B797258" s="78"/>
      <c r="C797258" s="77"/>
    </row>
    <row r="797259" spans="2:3" x14ac:dyDescent="0.25">
      <c r="B797259" s="78"/>
      <c r="C797259" s="77"/>
    </row>
    <row r="797260" spans="2:3" x14ac:dyDescent="0.25">
      <c r="B797260" s="78"/>
      <c r="C797260" s="77"/>
    </row>
    <row r="797261" spans="2:3" x14ac:dyDescent="0.25">
      <c r="B797261" s="78"/>
      <c r="C797261" s="77"/>
    </row>
    <row r="797262" spans="2:3" x14ac:dyDescent="0.25">
      <c r="B797262" s="78"/>
      <c r="C797262" s="77"/>
    </row>
    <row r="797263" spans="2:3" x14ac:dyDescent="0.25">
      <c r="B797263" s="78"/>
      <c r="C797263" s="77"/>
    </row>
    <row r="797264" spans="2:3" x14ac:dyDescent="0.25">
      <c r="B797264" s="78"/>
      <c r="C797264" s="77"/>
    </row>
    <row r="797265" spans="2:3" x14ac:dyDescent="0.25">
      <c r="B797265" s="78"/>
      <c r="C797265" s="77"/>
    </row>
    <row r="797266" spans="2:3" x14ac:dyDescent="0.25">
      <c r="B797266" s="78"/>
      <c r="C797266" s="77"/>
    </row>
    <row r="797267" spans="2:3" x14ac:dyDescent="0.25">
      <c r="B797267" s="78"/>
      <c r="C797267" s="77"/>
    </row>
    <row r="797268" spans="2:3" x14ac:dyDescent="0.25">
      <c r="B797268" s="78"/>
      <c r="C797268" s="77"/>
    </row>
    <row r="797378" spans="2:3" x14ac:dyDescent="0.25">
      <c r="B797378" s="78"/>
      <c r="C797378" s="77"/>
    </row>
    <row r="797379" spans="2:3" x14ac:dyDescent="0.25">
      <c r="B797379" s="78"/>
      <c r="C797379" s="77"/>
    </row>
    <row r="797380" spans="2:3" x14ac:dyDescent="0.25">
      <c r="B797380" s="78"/>
      <c r="C797380" s="77"/>
    </row>
    <row r="797381" spans="2:3" x14ac:dyDescent="0.25">
      <c r="B797381" s="78"/>
      <c r="C797381" s="77"/>
    </row>
    <row r="797382" spans="2:3" x14ac:dyDescent="0.25">
      <c r="B797382" s="78"/>
      <c r="C797382" s="77"/>
    </row>
    <row r="797383" spans="2:3" x14ac:dyDescent="0.25">
      <c r="B797383" s="78"/>
      <c r="C797383" s="77"/>
    </row>
    <row r="797384" spans="2:3" x14ac:dyDescent="0.25">
      <c r="B797384" s="78"/>
      <c r="C797384" s="77"/>
    </row>
    <row r="797385" spans="2:3" x14ac:dyDescent="0.25">
      <c r="B797385" s="78"/>
      <c r="C797385" s="77"/>
    </row>
    <row r="797386" spans="2:3" x14ac:dyDescent="0.25">
      <c r="B797386" s="78"/>
      <c r="C797386" s="77"/>
    </row>
    <row r="797387" spans="2:3" x14ac:dyDescent="0.25">
      <c r="B797387" s="78"/>
      <c r="C797387" s="77"/>
    </row>
    <row r="797388" spans="2:3" x14ac:dyDescent="0.25">
      <c r="B797388" s="78"/>
      <c r="C797388" s="77"/>
    </row>
    <row r="797389" spans="2:3" x14ac:dyDescent="0.25">
      <c r="B797389" s="78"/>
      <c r="C797389" s="77"/>
    </row>
    <row r="797390" spans="2:3" x14ac:dyDescent="0.25">
      <c r="B797390" s="78"/>
      <c r="C797390" s="77"/>
    </row>
    <row r="797500" spans="2:3" x14ac:dyDescent="0.25">
      <c r="B797500" s="78"/>
      <c r="C797500" s="77"/>
    </row>
    <row r="797501" spans="2:3" x14ac:dyDescent="0.25">
      <c r="B797501" s="78"/>
      <c r="C797501" s="77"/>
    </row>
    <row r="797502" spans="2:3" x14ac:dyDescent="0.25">
      <c r="B797502" s="78"/>
      <c r="C797502" s="77"/>
    </row>
    <row r="797503" spans="2:3" x14ac:dyDescent="0.25">
      <c r="B797503" s="78"/>
      <c r="C797503" s="77"/>
    </row>
    <row r="797504" spans="2:3" x14ac:dyDescent="0.25">
      <c r="B797504" s="78"/>
      <c r="C797504" s="77"/>
    </row>
    <row r="797505" spans="2:3" x14ac:dyDescent="0.25">
      <c r="B797505" s="78"/>
      <c r="C797505" s="77"/>
    </row>
    <row r="797506" spans="2:3" x14ac:dyDescent="0.25">
      <c r="B797506" s="78"/>
      <c r="C797506" s="77"/>
    </row>
    <row r="797507" spans="2:3" x14ac:dyDescent="0.25">
      <c r="B797507" s="78"/>
      <c r="C797507" s="77"/>
    </row>
    <row r="797508" spans="2:3" x14ac:dyDescent="0.25">
      <c r="B797508" s="78"/>
      <c r="C797508" s="77"/>
    </row>
    <row r="797509" spans="2:3" x14ac:dyDescent="0.25">
      <c r="B797509" s="78"/>
      <c r="C797509" s="77"/>
    </row>
    <row r="797510" spans="2:3" x14ac:dyDescent="0.25">
      <c r="B797510" s="78"/>
      <c r="C797510" s="77"/>
    </row>
    <row r="797511" spans="2:3" x14ac:dyDescent="0.25">
      <c r="B797511" s="78"/>
      <c r="C797511" s="77"/>
    </row>
    <row r="797512" spans="2:3" x14ac:dyDescent="0.25">
      <c r="B797512" s="78"/>
      <c r="C797512" s="77"/>
    </row>
    <row r="797622" spans="2:3" x14ac:dyDescent="0.25">
      <c r="B797622" s="78"/>
      <c r="C797622" s="77"/>
    </row>
    <row r="797623" spans="2:3" x14ac:dyDescent="0.25">
      <c r="B797623" s="78"/>
      <c r="C797623" s="77"/>
    </row>
    <row r="797624" spans="2:3" x14ac:dyDescent="0.25">
      <c r="B797624" s="78"/>
      <c r="C797624" s="77"/>
    </row>
    <row r="797625" spans="2:3" x14ac:dyDescent="0.25">
      <c r="B797625" s="78"/>
      <c r="C797625" s="77"/>
    </row>
    <row r="797626" spans="2:3" x14ac:dyDescent="0.25">
      <c r="B797626" s="78"/>
      <c r="C797626" s="77"/>
    </row>
    <row r="797627" spans="2:3" x14ac:dyDescent="0.25">
      <c r="B797627" s="78"/>
      <c r="C797627" s="77"/>
    </row>
    <row r="797628" spans="2:3" x14ac:dyDescent="0.25">
      <c r="B797628" s="78"/>
      <c r="C797628" s="77"/>
    </row>
    <row r="797629" spans="2:3" x14ac:dyDescent="0.25">
      <c r="B797629" s="78"/>
      <c r="C797629" s="77"/>
    </row>
    <row r="797630" spans="2:3" x14ac:dyDescent="0.25">
      <c r="B797630" s="78"/>
      <c r="C797630" s="77"/>
    </row>
    <row r="797631" spans="2:3" x14ac:dyDescent="0.25">
      <c r="B797631" s="78"/>
      <c r="C797631" s="77"/>
    </row>
    <row r="797632" spans="2:3" x14ac:dyDescent="0.25">
      <c r="B797632" s="78"/>
      <c r="C797632" s="77"/>
    </row>
    <row r="797633" spans="2:3" x14ac:dyDescent="0.25">
      <c r="B797633" s="78"/>
      <c r="C797633" s="77"/>
    </row>
    <row r="797634" spans="2:3" x14ac:dyDescent="0.25">
      <c r="B797634" s="78"/>
      <c r="C797634" s="77"/>
    </row>
    <row r="797744" spans="2:3" x14ac:dyDescent="0.25">
      <c r="B797744" s="78"/>
      <c r="C797744" s="77"/>
    </row>
    <row r="797745" spans="2:3" x14ac:dyDescent="0.25">
      <c r="B797745" s="78"/>
      <c r="C797745" s="77"/>
    </row>
    <row r="797746" spans="2:3" x14ac:dyDescent="0.25">
      <c r="B797746" s="78"/>
      <c r="C797746" s="77"/>
    </row>
    <row r="797747" spans="2:3" x14ac:dyDescent="0.25">
      <c r="B797747" s="78"/>
      <c r="C797747" s="77"/>
    </row>
    <row r="797748" spans="2:3" x14ac:dyDescent="0.25">
      <c r="B797748" s="78"/>
      <c r="C797748" s="77"/>
    </row>
    <row r="797749" spans="2:3" x14ac:dyDescent="0.25">
      <c r="B797749" s="78"/>
      <c r="C797749" s="77"/>
    </row>
    <row r="797750" spans="2:3" x14ac:dyDescent="0.25">
      <c r="B797750" s="78"/>
      <c r="C797750" s="77"/>
    </row>
    <row r="797751" spans="2:3" x14ac:dyDescent="0.25">
      <c r="B797751" s="78"/>
      <c r="C797751" s="77"/>
    </row>
    <row r="797752" spans="2:3" x14ac:dyDescent="0.25">
      <c r="B797752" s="78"/>
      <c r="C797752" s="77"/>
    </row>
    <row r="797753" spans="2:3" x14ac:dyDescent="0.25">
      <c r="B797753" s="78"/>
      <c r="C797753" s="77"/>
    </row>
    <row r="797754" spans="2:3" x14ac:dyDescent="0.25">
      <c r="B797754" s="78"/>
      <c r="C797754" s="77"/>
    </row>
    <row r="797755" spans="2:3" x14ac:dyDescent="0.25">
      <c r="B797755" s="78"/>
      <c r="C797755" s="77"/>
    </row>
    <row r="797756" spans="2:3" x14ac:dyDescent="0.25">
      <c r="B797756" s="78"/>
      <c r="C797756" s="77"/>
    </row>
    <row r="797866" spans="2:3" x14ac:dyDescent="0.25">
      <c r="B797866" s="78"/>
      <c r="C797866" s="77"/>
    </row>
    <row r="797867" spans="2:3" x14ac:dyDescent="0.25">
      <c r="B797867" s="78"/>
      <c r="C797867" s="77"/>
    </row>
    <row r="797868" spans="2:3" x14ac:dyDescent="0.25">
      <c r="B797868" s="78"/>
      <c r="C797868" s="77"/>
    </row>
    <row r="797869" spans="2:3" x14ac:dyDescent="0.25">
      <c r="B797869" s="78"/>
      <c r="C797869" s="77"/>
    </row>
    <row r="797870" spans="2:3" x14ac:dyDescent="0.25">
      <c r="B797870" s="78"/>
      <c r="C797870" s="77"/>
    </row>
    <row r="797871" spans="2:3" x14ac:dyDescent="0.25">
      <c r="B797871" s="78"/>
      <c r="C797871" s="77"/>
    </row>
    <row r="797872" spans="2:3" x14ac:dyDescent="0.25">
      <c r="B797872" s="78"/>
      <c r="C797872" s="77"/>
    </row>
    <row r="797873" spans="2:3" x14ac:dyDescent="0.25">
      <c r="B797873" s="78"/>
      <c r="C797873" s="77"/>
    </row>
    <row r="797874" spans="2:3" x14ac:dyDescent="0.25">
      <c r="B797874" s="78"/>
      <c r="C797874" s="77"/>
    </row>
    <row r="797875" spans="2:3" x14ac:dyDescent="0.25">
      <c r="B797875" s="78"/>
      <c r="C797875" s="77"/>
    </row>
    <row r="797876" spans="2:3" x14ac:dyDescent="0.25">
      <c r="B797876" s="78"/>
      <c r="C797876" s="77"/>
    </row>
    <row r="797877" spans="2:3" x14ac:dyDescent="0.25">
      <c r="B797877" s="78"/>
      <c r="C797877" s="77"/>
    </row>
    <row r="797878" spans="2:3" x14ac:dyDescent="0.25">
      <c r="B797878" s="78"/>
      <c r="C797878" s="77"/>
    </row>
    <row r="797988" spans="2:3" x14ac:dyDescent="0.25">
      <c r="B797988" s="78"/>
      <c r="C797988" s="77"/>
    </row>
    <row r="797989" spans="2:3" x14ac:dyDescent="0.25">
      <c r="B797989" s="78"/>
      <c r="C797989" s="77"/>
    </row>
    <row r="797990" spans="2:3" x14ac:dyDescent="0.25">
      <c r="B797990" s="78"/>
      <c r="C797990" s="77"/>
    </row>
    <row r="797991" spans="2:3" x14ac:dyDescent="0.25">
      <c r="B797991" s="78"/>
      <c r="C797991" s="77"/>
    </row>
    <row r="797992" spans="2:3" x14ac:dyDescent="0.25">
      <c r="B797992" s="78"/>
      <c r="C797992" s="77"/>
    </row>
    <row r="797993" spans="2:3" x14ac:dyDescent="0.25">
      <c r="B797993" s="78"/>
      <c r="C797993" s="77"/>
    </row>
    <row r="797994" spans="2:3" x14ac:dyDescent="0.25">
      <c r="B797994" s="78"/>
      <c r="C797994" s="77"/>
    </row>
    <row r="797995" spans="2:3" x14ac:dyDescent="0.25">
      <c r="B797995" s="78"/>
      <c r="C797995" s="77"/>
    </row>
    <row r="797996" spans="2:3" x14ac:dyDescent="0.25">
      <c r="B797996" s="78"/>
      <c r="C797996" s="77"/>
    </row>
    <row r="797997" spans="2:3" x14ac:dyDescent="0.25">
      <c r="B797997" s="78"/>
      <c r="C797997" s="77"/>
    </row>
    <row r="797998" spans="2:3" x14ac:dyDescent="0.25">
      <c r="B797998" s="78"/>
      <c r="C797998" s="77"/>
    </row>
    <row r="797999" spans="2:3" x14ac:dyDescent="0.25">
      <c r="B797999" s="78"/>
      <c r="C797999" s="77"/>
    </row>
    <row r="798000" spans="2:3" x14ac:dyDescent="0.25">
      <c r="B798000" s="78"/>
      <c r="C798000" s="77"/>
    </row>
    <row r="798110" spans="2:3" x14ac:dyDescent="0.25">
      <c r="B798110" s="78"/>
      <c r="C798110" s="77"/>
    </row>
    <row r="798111" spans="2:3" x14ac:dyDescent="0.25">
      <c r="B798111" s="78"/>
      <c r="C798111" s="77"/>
    </row>
    <row r="798112" spans="2:3" x14ac:dyDescent="0.25">
      <c r="B798112" s="78"/>
      <c r="C798112" s="77"/>
    </row>
    <row r="798113" spans="2:3" x14ac:dyDescent="0.25">
      <c r="B798113" s="78"/>
      <c r="C798113" s="77"/>
    </row>
    <row r="798114" spans="2:3" x14ac:dyDescent="0.25">
      <c r="B798114" s="78"/>
      <c r="C798114" s="77"/>
    </row>
    <row r="798115" spans="2:3" x14ac:dyDescent="0.25">
      <c r="B798115" s="78"/>
      <c r="C798115" s="77"/>
    </row>
    <row r="798116" spans="2:3" x14ac:dyDescent="0.25">
      <c r="B798116" s="78"/>
      <c r="C798116" s="77"/>
    </row>
    <row r="798117" spans="2:3" x14ac:dyDescent="0.25">
      <c r="B798117" s="78"/>
      <c r="C798117" s="77"/>
    </row>
    <row r="798118" spans="2:3" x14ac:dyDescent="0.25">
      <c r="B798118" s="78"/>
      <c r="C798118" s="77"/>
    </row>
    <row r="798119" spans="2:3" x14ac:dyDescent="0.25">
      <c r="B798119" s="78"/>
      <c r="C798119" s="77"/>
    </row>
    <row r="798120" spans="2:3" x14ac:dyDescent="0.25">
      <c r="B798120" s="78"/>
      <c r="C798120" s="77"/>
    </row>
    <row r="798121" spans="2:3" x14ac:dyDescent="0.25">
      <c r="B798121" s="78"/>
      <c r="C798121" s="77"/>
    </row>
    <row r="798122" spans="2:3" x14ac:dyDescent="0.25">
      <c r="B798122" s="78"/>
      <c r="C798122" s="77"/>
    </row>
    <row r="798232" spans="2:3" x14ac:dyDescent="0.25">
      <c r="B798232" s="78"/>
      <c r="C798232" s="77"/>
    </row>
    <row r="798233" spans="2:3" x14ac:dyDescent="0.25">
      <c r="B798233" s="78"/>
      <c r="C798233" s="77"/>
    </row>
    <row r="798234" spans="2:3" x14ac:dyDescent="0.25">
      <c r="B798234" s="78"/>
      <c r="C798234" s="77"/>
    </row>
    <row r="798235" spans="2:3" x14ac:dyDescent="0.25">
      <c r="B798235" s="78"/>
      <c r="C798235" s="77"/>
    </row>
    <row r="798236" spans="2:3" x14ac:dyDescent="0.25">
      <c r="B798236" s="78"/>
      <c r="C798236" s="77"/>
    </row>
    <row r="798237" spans="2:3" x14ac:dyDescent="0.25">
      <c r="B798237" s="78"/>
      <c r="C798237" s="77"/>
    </row>
    <row r="798238" spans="2:3" x14ac:dyDescent="0.25">
      <c r="B798238" s="78"/>
      <c r="C798238" s="77"/>
    </row>
    <row r="798239" spans="2:3" x14ac:dyDescent="0.25">
      <c r="B798239" s="78"/>
      <c r="C798239" s="77"/>
    </row>
    <row r="798240" spans="2:3" x14ac:dyDescent="0.25">
      <c r="B798240" s="78"/>
      <c r="C798240" s="77"/>
    </row>
    <row r="798241" spans="2:3" x14ac:dyDescent="0.25">
      <c r="B798241" s="78"/>
      <c r="C798241" s="77"/>
    </row>
    <row r="798242" spans="2:3" x14ac:dyDescent="0.25">
      <c r="B798242" s="78"/>
      <c r="C798242" s="77"/>
    </row>
    <row r="798243" spans="2:3" x14ac:dyDescent="0.25">
      <c r="B798243" s="78"/>
      <c r="C798243" s="77"/>
    </row>
    <row r="798244" spans="2:3" x14ac:dyDescent="0.25">
      <c r="B798244" s="78"/>
      <c r="C798244" s="77"/>
    </row>
    <row r="798354" spans="2:3" x14ac:dyDescent="0.25">
      <c r="B798354" s="78"/>
      <c r="C798354" s="77"/>
    </row>
    <row r="798355" spans="2:3" x14ac:dyDescent="0.25">
      <c r="B798355" s="78"/>
      <c r="C798355" s="77"/>
    </row>
    <row r="798356" spans="2:3" x14ac:dyDescent="0.25">
      <c r="B798356" s="78"/>
      <c r="C798356" s="77"/>
    </row>
    <row r="798357" spans="2:3" x14ac:dyDescent="0.25">
      <c r="B798357" s="78"/>
      <c r="C798357" s="77"/>
    </row>
    <row r="798358" spans="2:3" x14ac:dyDescent="0.25">
      <c r="B798358" s="78"/>
      <c r="C798358" s="77"/>
    </row>
    <row r="798359" spans="2:3" x14ac:dyDescent="0.25">
      <c r="B798359" s="78"/>
      <c r="C798359" s="77"/>
    </row>
    <row r="798360" spans="2:3" x14ac:dyDescent="0.25">
      <c r="B798360" s="78"/>
      <c r="C798360" s="77"/>
    </row>
    <row r="798361" spans="2:3" x14ac:dyDescent="0.25">
      <c r="B798361" s="78"/>
      <c r="C798361" s="77"/>
    </row>
    <row r="798362" spans="2:3" x14ac:dyDescent="0.25">
      <c r="B798362" s="78"/>
      <c r="C798362" s="77"/>
    </row>
    <row r="798363" spans="2:3" x14ac:dyDescent="0.25">
      <c r="B798363" s="78"/>
      <c r="C798363" s="77"/>
    </row>
    <row r="798364" spans="2:3" x14ac:dyDescent="0.25">
      <c r="B798364" s="78"/>
      <c r="C798364" s="77"/>
    </row>
    <row r="798365" spans="2:3" x14ac:dyDescent="0.25">
      <c r="B798365" s="78"/>
      <c r="C798365" s="77"/>
    </row>
    <row r="798366" spans="2:3" x14ac:dyDescent="0.25">
      <c r="B798366" s="78"/>
      <c r="C798366" s="77"/>
    </row>
    <row r="798476" spans="2:3" x14ac:dyDescent="0.25">
      <c r="B798476" s="78"/>
      <c r="C798476" s="77"/>
    </row>
    <row r="798477" spans="2:3" x14ac:dyDescent="0.25">
      <c r="B798477" s="78"/>
      <c r="C798477" s="77"/>
    </row>
    <row r="798478" spans="2:3" x14ac:dyDescent="0.25">
      <c r="B798478" s="78"/>
      <c r="C798478" s="77"/>
    </row>
    <row r="798479" spans="2:3" x14ac:dyDescent="0.25">
      <c r="B798479" s="78"/>
      <c r="C798479" s="77"/>
    </row>
    <row r="798480" spans="2:3" x14ac:dyDescent="0.25">
      <c r="B798480" s="78"/>
      <c r="C798480" s="77"/>
    </row>
    <row r="798481" spans="2:3" x14ac:dyDescent="0.25">
      <c r="B798481" s="78"/>
      <c r="C798481" s="77"/>
    </row>
    <row r="798482" spans="2:3" x14ac:dyDescent="0.25">
      <c r="B798482" s="78"/>
      <c r="C798482" s="77"/>
    </row>
    <row r="798483" spans="2:3" x14ac:dyDescent="0.25">
      <c r="B798483" s="78"/>
      <c r="C798483" s="77"/>
    </row>
    <row r="798484" spans="2:3" x14ac:dyDescent="0.25">
      <c r="B798484" s="78"/>
      <c r="C798484" s="77"/>
    </row>
    <row r="798485" spans="2:3" x14ac:dyDescent="0.25">
      <c r="B798485" s="78"/>
      <c r="C798485" s="77"/>
    </row>
    <row r="798486" spans="2:3" x14ac:dyDescent="0.25">
      <c r="B798486" s="78"/>
      <c r="C798486" s="77"/>
    </row>
    <row r="798487" spans="2:3" x14ac:dyDescent="0.25">
      <c r="B798487" s="78"/>
      <c r="C798487" s="77"/>
    </row>
    <row r="798488" spans="2:3" x14ac:dyDescent="0.25">
      <c r="B798488" s="78"/>
      <c r="C798488" s="77"/>
    </row>
    <row r="798598" spans="2:3" x14ac:dyDescent="0.25">
      <c r="B798598" s="78"/>
      <c r="C798598" s="77"/>
    </row>
    <row r="798599" spans="2:3" x14ac:dyDescent="0.25">
      <c r="B798599" s="78"/>
      <c r="C798599" s="77"/>
    </row>
    <row r="798600" spans="2:3" x14ac:dyDescent="0.25">
      <c r="B798600" s="78"/>
      <c r="C798600" s="77"/>
    </row>
    <row r="798601" spans="2:3" x14ac:dyDescent="0.25">
      <c r="B798601" s="78"/>
      <c r="C798601" s="77"/>
    </row>
    <row r="798602" spans="2:3" x14ac:dyDescent="0.25">
      <c r="B798602" s="78"/>
      <c r="C798602" s="77"/>
    </row>
    <row r="798603" spans="2:3" x14ac:dyDescent="0.25">
      <c r="B798603" s="78"/>
      <c r="C798603" s="77"/>
    </row>
    <row r="798604" spans="2:3" x14ac:dyDescent="0.25">
      <c r="B798604" s="78"/>
      <c r="C798604" s="77"/>
    </row>
    <row r="798605" spans="2:3" x14ac:dyDescent="0.25">
      <c r="B798605" s="78"/>
      <c r="C798605" s="77"/>
    </row>
    <row r="798606" spans="2:3" x14ac:dyDescent="0.25">
      <c r="B798606" s="78"/>
      <c r="C798606" s="77"/>
    </row>
    <row r="798607" spans="2:3" x14ac:dyDescent="0.25">
      <c r="B798607" s="78"/>
      <c r="C798607" s="77"/>
    </row>
    <row r="798608" spans="2:3" x14ac:dyDescent="0.25">
      <c r="B798608" s="78"/>
      <c r="C798608" s="77"/>
    </row>
    <row r="798609" spans="2:3" x14ac:dyDescent="0.25">
      <c r="B798609" s="78"/>
      <c r="C798609" s="77"/>
    </row>
    <row r="798610" spans="2:3" x14ac:dyDescent="0.25">
      <c r="B798610" s="78"/>
      <c r="C798610" s="77"/>
    </row>
    <row r="798720" spans="2:3" x14ac:dyDescent="0.25">
      <c r="B798720" s="78"/>
      <c r="C798720" s="77"/>
    </row>
    <row r="798721" spans="2:3" x14ac:dyDescent="0.25">
      <c r="B798721" s="78"/>
      <c r="C798721" s="77"/>
    </row>
    <row r="798722" spans="2:3" x14ac:dyDescent="0.25">
      <c r="B798722" s="78"/>
      <c r="C798722" s="77"/>
    </row>
    <row r="798723" spans="2:3" x14ac:dyDescent="0.25">
      <c r="B798723" s="78"/>
      <c r="C798723" s="77"/>
    </row>
    <row r="798724" spans="2:3" x14ac:dyDescent="0.25">
      <c r="B798724" s="78"/>
      <c r="C798724" s="77"/>
    </row>
    <row r="798725" spans="2:3" x14ac:dyDescent="0.25">
      <c r="B798725" s="78"/>
      <c r="C798725" s="77"/>
    </row>
    <row r="798726" spans="2:3" x14ac:dyDescent="0.25">
      <c r="B798726" s="78"/>
      <c r="C798726" s="77"/>
    </row>
    <row r="798727" spans="2:3" x14ac:dyDescent="0.25">
      <c r="B798727" s="78"/>
      <c r="C798727" s="77"/>
    </row>
    <row r="798728" spans="2:3" x14ac:dyDescent="0.25">
      <c r="B798728" s="78"/>
      <c r="C798728" s="77"/>
    </row>
    <row r="798729" spans="2:3" x14ac:dyDescent="0.25">
      <c r="B798729" s="78"/>
      <c r="C798729" s="77"/>
    </row>
    <row r="798730" spans="2:3" x14ac:dyDescent="0.25">
      <c r="B798730" s="78"/>
      <c r="C798730" s="77"/>
    </row>
    <row r="798731" spans="2:3" x14ac:dyDescent="0.25">
      <c r="B798731" s="78"/>
      <c r="C798731" s="77"/>
    </row>
    <row r="798732" spans="2:3" x14ac:dyDescent="0.25">
      <c r="B798732" s="78"/>
      <c r="C798732" s="77"/>
    </row>
    <row r="798842" spans="2:3" x14ac:dyDescent="0.25">
      <c r="B798842" s="78"/>
      <c r="C798842" s="77"/>
    </row>
    <row r="798843" spans="2:3" x14ac:dyDescent="0.25">
      <c r="B798843" s="78"/>
      <c r="C798843" s="77"/>
    </row>
    <row r="798844" spans="2:3" x14ac:dyDescent="0.25">
      <c r="B798844" s="78"/>
      <c r="C798844" s="77"/>
    </row>
    <row r="798845" spans="2:3" x14ac:dyDescent="0.25">
      <c r="B798845" s="78"/>
      <c r="C798845" s="77"/>
    </row>
    <row r="798846" spans="2:3" x14ac:dyDescent="0.25">
      <c r="B798846" s="78"/>
      <c r="C798846" s="77"/>
    </row>
    <row r="798847" spans="2:3" x14ac:dyDescent="0.25">
      <c r="B798847" s="78"/>
      <c r="C798847" s="77"/>
    </row>
    <row r="798848" spans="2:3" x14ac:dyDescent="0.25">
      <c r="B798848" s="78"/>
      <c r="C798848" s="77"/>
    </row>
    <row r="798849" spans="2:3" x14ac:dyDescent="0.25">
      <c r="B798849" s="78"/>
      <c r="C798849" s="77"/>
    </row>
    <row r="798850" spans="2:3" x14ac:dyDescent="0.25">
      <c r="B798850" s="78"/>
      <c r="C798850" s="77"/>
    </row>
    <row r="798851" spans="2:3" x14ac:dyDescent="0.25">
      <c r="B798851" s="78"/>
      <c r="C798851" s="77"/>
    </row>
    <row r="798852" spans="2:3" x14ac:dyDescent="0.25">
      <c r="B798852" s="78"/>
      <c r="C798852" s="77"/>
    </row>
    <row r="798853" spans="2:3" x14ac:dyDescent="0.25">
      <c r="B798853" s="78"/>
      <c r="C798853" s="77"/>
    </row>
    <row r="798854" spans="2:3" x14ac:dyDescent="0.25">
      <c r="B798854" s="78"/>
      <c r="C798854" s="77"/>
    </row>
    <row r="798964" spans="2:3" x14ac:dyDescent="0.25">
      <c r="B798964" s="78"/>
      <c r="C798964" s="77"/>
    </row>
    <row r="798965" spans="2:3" x14ac:dyDescent="0.25">
      <c r="B798965" s="78"/>
      <c r="C798965" s="77"/>
    </row>
    <row r="798966" spans="2:3" x14ac:dyDescent="0.25">
      <c r="B798966" s="78"/>
      <c r="C798966" s="77"/>
    </row>
    <row r="798967" spans="2:3" x14ac:dyDescent="0.25">
      <c r="B798967" s="78"/>
      <c r="C798967" s="77"/>
    </row>
    <row r="798968" spans="2:3" x14ac:dyDescent="0.25">
      <c r="B798968" s="78"/>
      <c r="C798968" s="77"/>
    </row>
    <row r="798969" spans="2:3" x14ac:dyDescent="0.25">
      <c r="B798969" s="78"/>
      <c r="C798969" s="77"/>
    </row>
    <row r="798970" spans="2:3" x14ac:dyDescent="0.25">
      <c r="B798970" s="78"/>
      <c r="C798970" s="77"/>
    </row>
    <row r="798971" spans="2:3" x14ac:dyDescent="0.25">
      <c r="B798971" s="78"/>
      <c r="C798971" s="77"/>
    </row>
    <row r="798972" spans="2:3" x14ac:dyDescent="0.25">
      <c r="B798972" s="78"/>
      <c r="C798972" s="77"/>
    </row>
    <row r="798973" spans="2:3" x14ac:dyDescent="0.25">
      <c r="B798973" s="78"/>
      <c r="C798973" s="77"/>
    </row>
    <row r="798974" spans="2:3" x14ac:dyDescent="0.25">
      <c r="B798974" s="78"/>
      <c r="C798974" s="77"/>
    </row>
    <row r="798975" spans="2:3" x14ac:dyDescent="0.25">
      <c r="B798975" s="78"/>
      <c r="C798975" s="77"/>
    </row>
    <row r="798976" spans="2:3" x14ac:dyDescent="0.25">
      <c r="B798976" s="78"/>
      <c r="C798976" s="77"/>
    </row>
    <row r="799086" spans="2:3" x14ac:dyDescent="0.25">
      <c r="B799086" s="78"/>
      <c r="C799086" s="77"/>
    </row>
    <row r="799087" spans="2:3" x14ac:dyDescent="0.25">
      <c r="B799087" s="78"/>
      <c r="C799087" s="77"/>
    </row>
    <row r="799088" spans="2:3" x14ac:dyDescent="0.25">
      <c r="B799088" s="78"/>
      <c r="C799088" s="77"/>
    </row>
    <row r="799089" spans="2:3" x14ac:dyDescent="0.25">
      <c r="B799089" s="78"/>
      <c r="C799089" s="77"/>
    </row>
    <row r="799090" spans="2:3" x14ac:dyDescent="0.25">
      <c r="B799090" s="78"/>
      <c r="C799090" s="77"/>
    </row>
    <row r="799091" spans="2:3" x14ac:dyDescent="0.25">
      <c r="B799091" s="78"/>
      <c r="C799091" s="77"/>
    </row>
    <row r="799092" spans="2:3" x14ac:dyDescent="0.25">
      <c r="B799092" s="78"/>
      <c r="C799092" s="77"/>
    </row>
    <row r="799093" spans="2:3" x14ac:dyDescent="0.25">
      <c r="B799093" s="78"/>
      <c r="C799093" s="77"/>
    </row>
    <row r="799094" spans="2:3" x14ac:dyDescent="0.25">
      <c r="B799094" s="78"/>
      <c r="C799094" s="77"/>
    </row>
    <row r="799095" spans="2:3" x14ac:dyDescent="0.25">
      <c r="B799095" s="78"/>
      <c r="C799095" s="77"/>
    </row>
    <row r="799096" spans="2:3" x14ac:dyDescent="0.25">
      <c r="B799096" s="78"/>
      <c r="C799096" s="77"/>
    </row>
    <row r="799097" spans="2:3" x14ac:dyDescent="0.25">
      <c r="B799097" s="78"/>
      <c r="C799097" s="77"/>
    </row>
    <row r="799098" spans="2:3" x14ac:dyDescent="0.25">
      <c r="B799098" s="78"/>
      <c r="C799098" s="77"/>
    </row>
    <row r="799208" spans="2:3" x14ac:dyDescent="0.25">
      <c r="B799208" s="78"/>
      <c r="C799208" s="77"/>
    </row>
    <row r="799209" spans="2:3" x14ac:dyDescent="0.25">
      <c r="B799209" s="78"/>
      <c r="C799209" s="77"/>
    </row>
    <row r="799210" spans="2:3" x14ac:dyDescent="0.25">
      <c r="B799210" s="78"/>
      <c r="C799210" s="77"/>
    </row>
    <row r="799211" spans="2:3" x14ac:dyDescent="0.25">
      <c r="B799211" s="78"/>
      <c r="C799211" s="77"/>
    </row>
    <row r="799212" spans="2:3" x14ac:dyDescent="0.25">
      <c r="B799212" s="78"/>
      <c r="C799212" s="77"/>
    </row>
    <row r="799213" spans="2:3" x14ac:dyDescent="0.25">
      <c r="B799213" s="78"/>
      <c r="C799213" s="77"/>
    </row>
    <row r="799214" spans="2:3" x14ac:dyDescent="0.25">
      <c r="B799214" s="78"/>
      <c r="C799214" s="77"/>
    </row>
    <row r="799215" spans="2:3" x14ac:dyDescent="0.25">
      <c r="B799215" s="78"/>
      <c r="C799215" s="77"/>
    </row>
    <row r="799216" spans="2:3" x14ac:dyDescent="0.25">
      <c r="B799216" s="78"/>
      <c r="C799216" s="77"/>
    </row>
    <row r="799217" spans="2:3" x14ac:dyDescent="0.25">
      <c r="B799217" s="78"/>
      <c r="C799217" s="77"/>
    </row>
    <row r="799218" spans="2:3" x14ac:dyDescent="0.25">
      <c r="B799218" s="78"/>
      <c r="C799218" s="77"/>
    </row>
    <row r="799219" spans="2:3" x14ac:dyDescent="0.25">
      <c r="B799219" s="78"/>
      <c r="C799219" s="77"/>
    </row>
    <row r="799220" spans="2:3" x14ac:dyDescent="0.25">
      <c r="B799220" s="78"/>
      <c r="C799220" s="77"/>
    </row>
    <row r="799330" spans="2:3" x14ac:dyDescent="0.25">
      <c r="B799330" s="78"/>
      <c r="C799330" s="77"/>
    </row>
    <row r="799331" spans="2:3" x14ac:dyDescent="0.25">
      <c r="B799331" s="78"/>
      <c r="C799331" s="77"/>
    </row>
    <row r="799332" spans="2:3" x14ac:dyDescent="0.25">
      <c r="B799332" s="78"/>
      <c r="C799332" s="77"/>
    </row>
    <row r="799333" spans="2:3" x14ac:dyDescent="0.25">
      <c r="B799333" s="78"/>
      <c r="C799333" s="77"/>
    </row>
    <row r="799334" spans="2:3" x14ac:dyDescent="0.25">
      <c r="B799334" s="78"/>
      <c r="C799334" s="77"/>
    </row>
    <row r="799335" spans="2:3" x14ac:dyDescent="0.25">
      <c r="B799335" s="78"/>
      <c r="C799335" s="77"/>
    </row>
    <row r="799336" spans="2:3" x14ac:dyDescent="0.25">
      <c r="B799336" s="78"/>
      <c r="C799336" s="77"/>
    </row>
    <row r="799337" spans="2:3" x14ac:dyDescent="0.25">
      <c r="B799337" s="78"/>
      <c r="C799337" s="77"/>
    </row>
    <row r="799338" spans="2:3" x14ac:dyDescent="0.25">
      <c r="B799338" s="78"/>
      <c r="C799338" s="77"/>
    </row>
    <row r="799339" spans="2:3" x14ac:dyDescent="0.25">
      <c r="B799339" s="78"/>
      <c r="C799339" s="77"/>
    </row>
    <row r="799340" spans="2:3" x14ac:dyDescent="0.25">
      <c r="B799340" s="78"/>
      <c r="C799340" s="77"/>
    </row>
    <row r="799341" spans="2:3" x14ac:dyDescent="0.25">
      <c r="B799341" s="78"/>
      <c r="C799341" s="77"/>
    </row>
    <row r="799342" spans="2:3" x14ac:dyDescent="0.25">
      <c r="B799342" s="78"/>
      <c r="C799342" s="77"/>
    </row>
    <row r="799452" spans="2:3" x14ac:dyDescent="0.25">
      <c r="B799452" s="78"/>
      <c r="C799452" s="77"/>
    </row>
    <row r="799453" spans="2:3" x14ac:dyDescent="0.25">
      <c r="B799453" s="78"/>
      <c r="C799453" s="77"/>
    </row>
    <row r="799454" spans="2:3" x14ac:dyDescent="0.25">
      <c r="B799454" s="78"/>
      <c r="C799454" s="77"/>
    </row>
    <row r="799455" spans="2:3" x14ac:dyDescent="0.25">
      <c r="B799455" s="78"/>
      <c r="C799455" s="77"/>
    </row>
    <row r="799456" spans="2:3" x14ac:dyDescent="0.25">
      <c r="B799456" s="78"/>
      <c r="C799456" s="77"/>
    </row>
    <row r="799457" spans="2:3" x14ac:dyDescent="0.25">
      <c r="B799457" s="78"/>
      <c r="C799457" s="77"/>
    </row>
    <row r="799458" spans="2:3" x14ac:dyDescent="0.25">
      <c r="B799458" s="78"/>
      <c r="C799458" s="77"/>
    </row>
    <row r="799459" spans="2:3" x14ac:dyDescent="0.25">
      <c r="B799459" s="78"/>
      <c r="C799459" s="77"/>
    </row>
    <row r="799460" spans="2:3" x14ac:dyDescent="0.25">
      <c r="B799460" s="78"/>
      <c r="C799460" s="77"/>
    </row>
    <row r="799461" spans="2:3" x14ac:dyDescent="0.25">
      <c r="B799461" s="78"/>
      <c r="C799461" s="77"/>
    </row>
    <row r="799462" spans="2:3" x14ac:dyDescent="0.25">
      <c r="B799462" s="78"/>
      <c r="C799462" s="77"/>
    </row>
    <row r="799463" spans="2:3" x14ac:dyDescent="0.25">
      <c r="B799463" s="78"/>
      <c r="C799463" s="77"/>
    </row>
    <row r="799464" spans="2:3" x14ac:dyDescent="0.25">
      <c r="B799464" s="78"/>
      <c r="C799464" s="77"/>
    </row>
    <row r="799574" spans="2:3" x14ac:dyDescent="0.25">
      <c r="B799574" s="78"/>
      <c r="C799574" s="77"/>
    </row>
    <row r="799575" spans="2:3" x14ac:dyDescent="0.25">
      <c r="B799575" s="78"/>
      <c r="C799575" s="77"/>
    </row>
    <row r="799576" spans="2:3" x14ac:dyDescent="0.25">
      <c r="B799576" s="78"/>
      <c r="C799576" s="77"/>
    </row>
    <row r="799577" spans="2:3" x14ac:dyDescent="0.25">
      <c r="B799577" s="78"/>
      <c r="C799577" s="77"/>
    </row>
    <row r="799578" spans="2:3" x14ac:dyDescent="0.25">
      <c r="B799578" s="78"/>
      <c r="C799578" s="77"/>
    </row>
    <row r="799579" spans="2:3" x14ac:dyDescent="0.25">
      <c r="B799579" s="78"/>
      <c r="C799579" s="77"/>
    </row>
    <row r="799580" spans="2:3" x14ac:dyDescent="0.25">
      <c r="B799580" s="78"/>
      <c r="C799580" s="77"/>
    </row>
    <row r="799581" spans="2:3" x14ac:dyDescent="0.25">
      <c r="B799581" s="78"/>
      <c r="C799581" s="77"/>
    </row>
    <row r="799582" spans="2:3" x14ac:dyDescent="0.25">
      <c r="B799582" s="78"/>
      <c r="C799582" s="77"/>
    </row>
    <row r="799583" spans="2:3" x14ac:dyDescent="0.25">
      <c r="B799583" s="78"/>
      <c r="C799583" s="77"/>
    </row>
    <row r="799584" spans="2:3" x14ac:dyDescent="0.25">
      <c r="B799584" s="78"/>
      <c r="C799584" s="77"/>
    </row>
    <row r="799585" spans="2:3" x14ac:dyDescent="0.25">
      <c r="B799585" s="78"/>
      <c r="C799585" s="77"/>
    </row>
    <row r="799586" spans="2:3" x14ac:dyDescent="0.25">
      <c r="B799586" s="78"/>
      <c r="C799586" s="77"/>
    </row>
    <row r="799696" spans="2:3" x14ac:dyDescent="0.25">
      <c r="B799696" s="78"/>
      <c r="C799696" s="77"/>
    </row>
    <row r="799697" spans="2:3" x14ac:dyDescent="0.25">
      <c r="B799697" s="78"/>
      <c r="C799697" s="77"/>
    </row>
    <row r="799698" spans="2:3" x14ac:dyDescent="0.25">
      <c r="B799698" s="78"/>
      <c r="C799698" s="77"/>
    </row>
    <row r="799699" spans="2:3" x14ac:dyDescent="0.25">
      <c r="B799699" s="78"/>
      <c r="C799699" s="77"/>
    </row>
    <row r="799700" spans="2:3" x14ac:dyDescent="0.25">
      <c r="B799700" s="78"/>
      <c r="C799700" s="77"/>
    </row>
    <row r="799701" spans="2:3" x14ac:dyDescent="0.25">
      <c r="B799701" s="78"/>
      <c r="C799701" s="77"/>
    </row>
    <row r="799702" spans="2:3" x14ac:dyDescent="0.25">
      <c r="B799702" s="78"/>
      <c r="C799702" s="77"/>
    </row>
    <row r="799703" spans="2:3" x14ac:dyDescent="0.25">
      <c r="B799703" s="78"/>
      <c r="C799703" s="77"/>
    </row>
    <row r="799704" spans="2:3" x14ac:dyDescent="0.25">
      <c r="B799704" s="78"/>
      <c r="C799704" s="77"/>
    </row>
    <row r="799705" spans="2:3" x14ac:dyDescent="0.25">
      <c r="B799705" s="78"/>
      <c r="C799705" s="77"/>
    </row>
    <row r="799706" spans="2:3" x14ac:dyDescent="0.25">
      <c r="B799706" s="78"/>
      <c r="C799706" s="77"/>
    </row>
    <row r="799707" spans="2:3" x14ac:dyDescent="0.25">
      <c r="B799707" s="78"/>
      <c r="C799707" s="77"/>
    </row>
    <row r="799708" spans="2:3" x14ac:dyDescent="0.25">
      <c r="B799708" s="78"/>
      <c r="C799708" s="77"/>
    </row>
    <row r="799818" spans="2:3" x14ac:dyDescent="0.25">
      <c r="B799818" s="78"/>
      <c r="C799818" s="77"/>
    </row>
    <row r="799819" spans="2:3" x14ac:dyDescent="0.25">
      <c r="B799819" s="78"/>
      <c r="C799819" s="77"/>
    </row>
    <row r="799820" spans="2:3" x14ac:dyDescent="0.25">
      <c r="B799820" s="78"/>
      <c r="C799820" s="77"/>
    </row>
    <row r="799821" spans="2:3" x14ac:dyDescent="0.25">
      <c r="B799821" s="78"/>
      <c r="C799821" s="77"/>
    </row>
    <row r="799822" spans="2:3" x14ac:dyDescent="0.25">
      <c r="B799822" s="78"/>
      <c r="C799822" s="77"/>
    </row>
    <row r="799823" spans="2:3" x14ac:dyDescent="0.25">
      <c r="B799823" s="78"/>
      <c r="C799823" s="77"/>
    </row>
    <row r="799824" spans="2:3" x14ac:dyDescent="0.25">
      <c r="B799824" s="78"/>
      <c r="C799824" s="77"/>
    </row>
    <row r="799825" spans="2:3" x14ac:dyDescent="0.25">
      <c r="B799825" s="78"/>
      <c r="C799825" s="77"/>
    </row>
    <row r="799826" spans="2:3" x14ac:dyDescent="0.25">
      <c r="B799826" s="78"/>
      <c r="C799826" s="77"/>
    </row>
    <row r="799827" spans="2:3" x14ac:dyDescent="0.25">
      <c r="B799827" s="78"/>
      <c r="C799827" s="77"/>
    </row>
    <row r="799828" spans="2:3" x14ac:dyDescent="0.25">
      <c r="B799828" s="78"/>
      <c r="C799828" s="77"/>
    </row>
    <row r="799829" spans="2:3" x14ac:dyDescent="0.25">
      <c r="B799829" s="78"/>
      <c r="C799829" s="77"/>
    </row>
    <row r="799830" spans="2:3" x14ac:dyDescent="0.25">
      <c r="B799830" s="78"/>
      <c r="C799830" s="77"/>
    </row>
    <row r="799940" spans="2:3" x14ac:dyDescent="0.25">
      <c r="B799940" s="78"/>
      <c r="C799940" s="77"/>
    </row>
    <row r="799941" spans="2:3" x14ac:dyDescent="0.25">
      <c r="B799941" s="78"/>
      <c r="C799941" s="77"/>
    </row>
    <row r="799942" spans="2:3" x14ac:dyDescent="0.25">
      <c r="B799942" s="78"/>
      <c r="C799942" s="77"/>
    </row>
    <row r="799943" spans="2:3" x14ac:dyDescent="0.25">
      <c r="B799943" s="78"/>
      <c r="C799943" s="77"/>
    </row>
    <row r="799944" spans="2:3" x14ac:dyDescent="0.25">
      <c r="B799944" s="78"/>
      <c r="C799944" s="77"/>
    </row>
    <row r="799945" spans="2:3" x14ac:dyDescent="0.25">
      <c r="B799945" s="78"/>
      <c r="C799945" s="77"/>
    </row>
    <row r="799946" spans="2:3" x14ac:dyDescent="0.25">
      <c r="B799946" s="78"/>
      <c r="C799946" s="77"/>
    </row>
    <row r="799947" spans="2:3" x14ac:dyDescent="0.25">
      <c r="B799947" s="78"/>
      <c r="C799947" s="77"/>
    </row>
    <row r="799948" spans="2:3" x14ac:dyDescent="0.25">
      <c r="B799948" s="78"/>
      <c r="C799948" s="77"/>
    </row>
    <row r="799949" spans="2:3" x14ac:dyDescent="0.25">
      <c r="B799949" s="78"/>
      <c r="C799949" s="77"/>
    </row>
    <row r="799950" spans="2:3" x14ac:dyDescent="0.25">
      <c r="B799950" s="78"/>
      <c r="C799950" s="77"/>
    </row>
    <row r="799951" spans="2:3" x14ac:dyDescent="0.25">
      <c r="B799951" s="78"/>
      <c r="C799951" s="77"/>
    </row>
    <row r="799952" spans="2:3" x14ac:dyDescent="0.25">
      <c r="B799952" s="78"/>
      <c r="C799952" s="77"/>
    </row>
    <row r="800062" spans="2:3" x14ac:dyDescent="0.25">
      <c r="B800062" s="78"/>
      <c r="C800062" s="77"/>
    </row>
    <row r="800063" spans="2:3" x14ac:dyDescent="0.25">
      <c r="B800063" s="78"/>
      <c r="C800063" s="77"/>
    </row>
    <row r="800064" spans="2:3" x14ac:dyDescent="0.25">
      <c r="B800064" s="78"/>
      <c r="C800064" s="77"/>
    </row>
    <row r="800065" spans="2:3" x14ac:dyDescent="0.25">
      <c r="B800065" s="78"/>
      <c r="C800065" s="77"/>
    </row>
    <row r="800066" spans="2:3" x14ac:dyDescent="0.25">
      <c r="B800066" s="78"/>
      <c r="C800066" s="77"/>
    </row>
    <row r="800067" spans="2:3" x14ac:dyDescent="0.25">
      <c r="B800067" s="78"/>
      <c r="C800067" s="77"/>
    </row>
    <row r="800068" spans="2:3" x14ac:dyDescent="0.25">
      <c r="B800068" s="78"/>
      <c r="C800068" s="77"/>
    </row>
    <row r="800069" spans="2:3" x14ac:dyDescent="0.25">
      <c r="B800069" s="78"/>
      <c r="C800069" s="77"/>
    </row>
    <row r="800070" spans="2:3" x14ac:dyDescent="0.25">
      <c r="B800070" s="78"/>
      <c r="C800070" s="77"/>
    </row>
    <row r="800071" spans="2:3" x14ac:dyDescent="0.25">
      <c r="B800071" s="78"/>
      <c r="C800071" s="77"/>
    </row>
    <row r="800072" spans="2:3" x14ac:dyDescent="0.25">
      <c r="B800072" s="78"/>
      <c r="C800072" s="77"/>
    </row>
    <row r="800073" spans="2:3" x14ac:dyDescent="0.25">
      <c r="B800073" s="78"/>
      <c r="C800073" s="77"/>
    </row>
    <row r="800074" spans="2:3" x14ac:dyDescent="0.25">
      <c r="B800074" s="78"/>
      <c r="C800074" s="77"/>
    </row>
    <row r="800184" spans="2:3" x14ac:dyDescent="0.25">
      <c r="B800184" s="78"/>
      <c r="C800184" s="77"/>
    </row>
    <row r="800185" spans="2:3" x14ac:dyDescent="0.25">
      <c r="B800185" s="78"/>
      <c r="C800185" s="77"/>
    </row>
    <row r="800186" spans="2:3" x14ac:dyDescent="0.25">
      <c r="B800186" s="78"/>
      <c r="C800186" s="77"/>
    </row>
    <row r="800187" spans="2:3" x14ac:dyDescent="0.25">
      <c r="B800187" s="78"/>
      <c r="C800187" s="77"/>
    </row>
    <row r="800188" spans="2:3" x14ac:dyDescent="0.25">
      <c r="B800188" s="78"/>
      <c r="C800188" s="77"/>
    </row>
    <row r="800189" spans="2:3" x14ac:dyDescent="0.25">
      <c r="B800189" s="78"/>
      <c r="C800189" s="77"/>
    </row>
    <row r="800190" spans="2:3" x14ac:dyDescent="0.25">
      <c r="B800190" s="78"/>
      <c r="C800190" s="77"/>
    </row>
    <row r="800191" spans="2:3" x14ac:dyDescent="0.25">
      <c r="B800191" s="78"/>
      <c r="C800191" s="77"/>
    </row>
    <row r="800192" spans="2:3" x14ac:dyDescent="0.25">
      <c r="B800192" s="78"/>
      <c r="C800192" s="77"/>
    </row>
    <row r="800193" spans="2:3" x14ac:dyDescent="0.25">
      <c r="B800193" s="78"/>
      <c r="C800193" s="77"/>
    </row>
    <row r="800194" spans="2:3" x14ac:dyDescent="0.25">
      <c r="B800194" s="78"/>
      <c r="C800194" s="77"/>
    </row>
    <row r="800195" spans="2:3" x14ac:dyDescent="0.25">
      <c r="B800195" s="78"/>
      <c r="C800195" s="77"/>
    </row>
    <row r="800196" spans="2:3" x14ac:dyDescent="0.25">
      <c r="B800196" s="78"/>
      <c r="C800196" s="77"/>
    </row>
    <row r="800306" spans="2:3" x14ac:dyDescent="0.25">
      <c r="B800306" s="78"/>
      <c r="C800306" s="77"/>
    </row>
    <row r="800307" spans="2:3" x14ac:dyDescent="0.25">
      <c r="B800307" s="78"/>
      <c r="C800307" s="77"/>
    </row>
    <row r="800308" spans="2:3" x14ac:dyDescent="0.25">
      <c r="B800308" s="78"/>
      <c r="C800308" s="77"/>
    </row>
    <row r="800309" spans="2:3" x14ac:dyDescent="0.25">
      <c r="B800309" s="78"/>
      <c r="C800309" s="77"/>
    </row>
    <row r="800310" spans="2:3" x14ac:dyDescent="0.25">
      <c r="B800310" s="78"/>
      <c r="C800310" s="77"/>
    </row>
    <row r="800311" spans="2:3" x14ac:dyDescent="0.25">
      <c r="B800311" s="78"/>
      <c r="C800311" s="77"/>
    </row>
    <row r="800312" spans="2:3" x14ac:dyDescent="0.25">
      <c r="B800312" s="78"/>
      <c r="C800312" s="77"/>
    </row>
    <row r="800313" spans="2:3" x14ac:dyDescent="0.25">
      <c r="B800313" s="78"/>
      <c r="C800313" s="77"/>
    </row>
    <row r="800314" spans="2:3" x14ac:dyDescent="0.25">
      <c r="B800314" s="78"/>
      <c r="C800314" s="77"/>
    </row>
    <row r="800315" spans="2:3" x14ac:dyDescent="0.25">
      <c r="B800315" s="78"/>
      <c r="C800315" s="77"/>
    </row>
    <row r="800316" spans="2:3" x14ac:dyDescent="0.25">
      <c r="B800316" s="78"/>
      <c r="C800316" s="77"/>
    </row>
    <row r="800317" spans="2:3" x14ac:dyDescent="0.25">
      <c r="B800317" s="78"/>
      <c r="C800317" s="77"/>
    </row>
    <row r="800318" spans="2:3" x14ac:dyDescent="0.25">
      <c r="B800318" s="78"/>
      <c r="C800318" s="77"/>
    </row>
    <row r="800428" spans="2:3" x14ac:dyDescent="0.25">
      <c r="B800428" s="78"/>
      <c r="C800428" s="77"/>
    </row>
    <row r="800429" spans="2:3" x14ac:dyDescent="0.25">
      <c r="B800429" s="78"/>
      <c r="C800429" s="77"/>
    </row>
    <row r="800430" spans="2:3" x14ac:dyDescent="0.25">
      <c r="B800430" s="78"/>
      <c r="C800430" s="77"/>
    </row>
    <row r="800431" spans="2:3" x14ac:dyDescent="0.25">
      <c r="B800431" s="78"/>
      <c r="C800431" s="77"/>
    </row>
    <row r="800432" spans="2:3" x14ac:dyDescent="0.25">
      <c r="B800432" s="78"/>
      <c r="C800432" s="77"/>
    </row>
    <row r="800433" spans="2:3" x14ac:dyDescent="0.25">
      <c r="B800433" s="78"/>
      <c r="C800433" s="77"/>
    </row>
    <row r="800434" spans="2:3" x14ac:dyDescent="0.25">
      <c r="B800434" s="78"/>
      <c r="C800434" s="77"/>
    </row>
    <row r="800435" spans="2:3" x14ac:dyDescent="0.25">
      <c r="B800435" s="78"/>
      <c r="C800435" s="77"/>
    </row>
    <row r="800436" spans="2:3" x14ac:dyDescent="0.25">
      <c r="B800436" s="78"/>
      <c r="C800436" s="77"/>
    </row>
    <row r="800437" spans="2:3" x14ac:dyDescent="0.25">
      <c r="B800437" s="78"/>
      <c r="C800437" s="77"/>
    </row>
    <row r="800438" spans="2:3" x14ac:dyDescent="0.25">
      <c r="B800438" s="78"/>
      <c r="C800438" s="77"/>
    </row>
    <row r="800439" spans="2:3" x14ac:dyDescent="0.25">
      <c r="B800439" s="78"/>
      <c r="C800439" s="77"/>
    </row>
    <row r="800440" spans="2:3" x14ac:dyDescent="0.25">
      <c r="B800440" s="78"/>
      <c r="C800440" s="77"/>
    </row>
    <row r="800550" spans="2:3" x14ac:dyDescent="0.25">
      <c r="B800550" s="78"/>
      <c r="C800550" s="77"/>
    </row>
    <row r="800551" spans="2:3" x14ac:dyDescent="0.25">
      <c r="B800551" s="78"/>
      <c r="C800551" s="77"/>
    </row>
    <row r="800552" spans="2:3" x14ac:dyDescent="0.25">
      <c r="B800552" s="78"/>
      <c r="C800552" s="77"/>
    </row>
    <row r="800553" spans="2:3" x14ac:dyDescent="0.25">
      <c r="B800553" s="78"/>
      <c r="C800553" s="77"/>
    </row>
    <row r="800554" spans="2:3" x14ac:dyDescent="0.25">
      <c r="B800554" s="78"/>
      <c r="C800554" s="77"/>
    </row>
    <row r="800555" spans="2:3" x14ac:dyDescent="0.25">
      <c r="B800555" s="78"/>
      <c r="C800555" s="77"/>
    </row>
    <row r="800556" spans="2:3" x14ac:dyDescent="0.25">
      <c r="B800556" s="78"/>
      <c r="C800556" s="77"/>
    </row>
    <row r="800557" spans="2:3" x14ac:dyDescent="0.25">
      <c r="B800557" s="78"/>
      <c r="C800557" s="77"/>
    </row>
    <row r="800558" spans="2:3" x14ac:dyDescent="0.25">
      <c r="B800558" s="78"/>
      <c r="C800558" s="77"/>
    </row>
    <row r="800559" spans="2:3" x14ac:dyDescent="0.25">
      <c r="B800559" s="78"/>
      <c r="C800559" s="77"/>
    </row>
    <row r="800560" spans="2:3" x14ac:dyDescent="0.25">
      <c r="B800560" s="78"/>
      <c r="C800560" s="77"/>
    </row>
    <row r="800561" spans="2:3" x14ac:dyDescent="0.25">
      <c r="B800561" s="78"/>
      <c r="C800561" s="77"/>
    </row>
    <row r="800562" spans="2:3" x14ac:dyDescent="0.25">
      <c r="B800562" s="78"/>
      <c r="C800562" s="77"/>
    </row>
    <row r="800672" spans="2:3" x14ac:dyDescent="0.25">
      <c r="B800672" s="78"/>
      <c r="C800672" s="77"/>
    </row>
    <row r="800673" spans="2:3" x14ac:dyDescent="0.25">
      <c r="B800673" s="78"/>
      <c r="C800673" s="77"/>
    </row>
    <row r="800674" spans="2:3" x14ac:dyDescent="0.25">
      <c r="B800674" s="78"/>
      <c r="C800674" s="77"/>
    </row>
    <row r="800675" spans="2:3" x14ac:dyDescent="0.25">
      <c r="B800675" s="78"/>
      <c r="C800675" s="77"/>
    </row>
    <row r="800676" spans="2:3" x14ac:dyDescent="0.25">
      <c r="B800676" s="78"/>
      <c r="C800676" s="77"/>
    </row>
    <row r="800677" spans="2:3" x14ac:dyDescent="0.25">
      <c r="B800677" s="78"/>
      <c r="C800677" s="77"/>
    </row>
    <row r="800678" spans="2:3" x14ac:dyDescent="0.25">
      <c r="B800678" s="78"/>
      <c r="C800678" s="77"/>
    </row>
    <row r="800679" spans="2:3" x14ac:dyDescent="0.25">
      <c r="B800679" s="78"/>
      <c r="C800679" s="77"/>
    </row>
    <row r="800680" spans="2:3" x14ac:dyDescent="0.25">
      <c r="B800680" s="78"/>
      <c r="C800680" s="77"/>
    </row>
    <row r="800681" spans="2:3" x14ac:dyDescent="0.25">
      <c r="B800681" s="78"/>
      <c r="C800681" s="77"/>
    </row>
    <row r="800682" spans="2:3" x14ac:dyDescent="0.25">
      <c r="B800682" s="78"/>
      <c r="C800682" s="77"/>
    </row>
    <row r="800683" spans="2:3" x14ac:dyDescent="0.25">
      <c r="B800683" s="78"/>
      <c r="C800683" s="77"/>
    </row>
    <row r="800684" spans="2:3" x14ac:dyDescent="0.25">
      <c r="B800684" s="78"/>
      <c r="C800684" s="77"/>
    </row>
    <row r="800794" spans="2:3" x14ac:dyDescent="0.25">
      <c r="B800794" s="78"/>
      <c r="C800794" s="77"/>
    </row>
    <row r="800795" spans="2:3" x14ac:dyDescent="0.25">
      <c r="B800795" s="78"/>
      <c r="C800795" s="77"/>
    </row>
    <row r="800796" spans="2:3" x14ac:dyDescent="0.25">
      <c r="B800796" s="78"/>
      <c r="C800796" s="77"/>
    </row>
    <row r="800797" spans="2:3" x14ac:dyDescent="0.25">
      <c r="B800797" s="78"/>
      <c r="C800797" s="77"/>
    </row>
    <row r="800798" spans="2:3" x14ac:dyDescent="0.25">
      <c r="B800798" s="78"/>
      <c r="C800798" s="77"/>
    </row>
    <row r="800799" spans="2:3" x14ac:dyDescent="0.25">
      <c r="B800799" s="78"/>
      <c r="C800799" s="77"/>
    </row>
    <row r="800800" spans="2:3" x14ac:dyDescent="0.25">
      <c r="B800800" s="78"/>
      <c r="C800800" s="77"/>
    </row>
    <row r="800801" spans="2:3" x14ac:dyDescent="0.25">
      <c r="B800801" s="78"/>
      <c r="C800801" s="77"/>
    </row>
    <row r="800802" spans="2:3" x14ac:dyDescent="0.25">
      <c r="B800802" s="78"/>
      <c r="C800802" s="77"/>
    </row>
    <row r="800803" spans="2:3" x14ac:dyDescent="0.25">
      <c r="B800803" s="78"/>
      <c r="C800803" s="77"/>
    </row>
    <row r="800804" spans="2:3" x14ac:dyDescent="0.25">
      <c r="B800804" s="78"/>
      <c r="C800804" s="77"/>
    </row>
    <row r="800805" spans="2:3" x14ac:dyDescent="0.25">
      <c r="B800805" s="78"/>
      <c r="C800805" s="77"/>
    </row>
    <row r="800806" spans="2:3" x14ac:dyDescent="0.25">
      <c r="B800806" s="78"/>
      <c r="C800806" s="77"/>
    </row>
    <row r="800916" spans="2:3" x14ac:dyDescent="0.25">
      <c r="B800916" s="78"/>
      <c r="C800916" s="77"/>
    </row>
    <row r="800917" spans="2:3" x14ac:dyDescent="0.25">
      <c r="B800917" s="78"/>
      <c r="C800917" s="77"/>
    </row>
    <row r="800918" spans="2:3" x14ac:dyDescent="0.25">
      <c r="B800918" s="78"/>
      <c r="C800918" s="77"/>
    </row>
    <row r="800919" spans="2:3" x14ac:dyDescent="0.25">
      <c r="B800919" s="78"/>
      <c r="C800919" s="77"/>
    </row>
    <row r="800920" spans="2:3" x14ac:dyDescent="0.25">
      <c r="B800920" s="78"/>
      <c r="C800920" s="77"/>
    </row>
    <row r="800921" spans="2:3" x14ac:dyDescent="0.25">
      <c r="B800921" s="78"/>
      <c r="C800921" s="77"/>
    </row>
    <row r="800922" spans="2:3" x14ac:dyDescent="0.25">
      <c r="B800922" s="78"/>
      <c r="C800922" s="77"/>
    </row>
    <row r="800923" spans="2:3" x14ac:dyDescent="0.25">
      <c r="B800923" s="78"/>
      <c r="C800923" s="77"/>
    </row>
    <row r="800924" spans="2:3" x14ac:dyDescent="0.25">
      <c r="B800924" s="78"/>
      <c r="C800924" s="77"/>
    </row>
    <row r="800925" spans="2:3" x14ac:dyDescent="0.25">
      <c r="B800925" s="78"/>
      <c r="C800925" s="77"/>
    </row>
    <row r="800926" spans="2:3" x14ac:dyDescent="0.25">
      <c r="B800926" s="78"/>
      <c r="C800926" s="77"/>
    </row>
    <row r="800927" spans="2:3" x14ac:dyDescent="0.25">
      <c r="B800927" s="78"/>
      <c r="C800927" s="77"/>
    </row>
    <row r="800928" spans="2:3" x14ac:dyDescent="0.25">
      <c r="B800928" s="78"/>
      <c r="C800928" s="77"/>
    </row>
    <row r="801038" spans="2:3" x14ac:dyDescent="0.25">
      <c r="B801038" s="78"/>
      <c r="C801038" s="77"/>
    </row>
    <row r="801039" spans="2:3" x14ac:dyDescent="0.25">
      <c r="B801039" s="78"/>
      <c r="C801039" s="77"/>
    </row>
    <row r="801040" spans="2:3" x14ac:dyDescent="0.25">
      <c r="B801040" s="78"/>
      <c r="C801040" s="77"/>
    </row>
    <row r="801041" spans="2:3" x14ac:dyDescent="0.25">
      <c r="B801041" s="78"/>
      <c r="C801041" s="77"/>
    </row>
    <row r="801042" spans="2:3" x14ac:dyDescent="0.25">
      <c r="B801042" s="78"/>
      <c r="C801042" s="77"/>
    </row>
    <row r="801043" spans="2:3" x14ac:dyDescent="0.25">
      <c r="B801043" s="78"/>
      <c r="C801043" s="77"/>
    </row>
    <row r="801044" spans="2:3" x14ac:dyDescent="0.25">
      <c r="B801044" s="78"/>
      <c r="C801044" s="77"/>
    </row>
    <row r="801045" spans="2:3" x14ac:dyDescent="0.25">
      <c r="B801045" s="78"/>
      <c r="C801045" s="77"/>
    </row>
    <row r="801046" spans="2:3" x14ac:dyDescent="0.25">
      <c r="B801046" s="78"/>
      <c r="C801046" s="77"/>
    </row>
    <row r="801047" spans="2:3" x14ac:dyDescent="0.25">
      <c r="B801047" s="78"/>
      <c r="C801047" s="77"/>
    </row>
    <row r="801048" spans="2:3" x14ac:dyDescent="0.25">
      <c r="B801048" s="78"/>
      <c r="C801048" s="77"/>
    </row>
    <row r="801049" spans="2:3" x14ac:dyDescent="0.25">
      <c r="B801049" s="78"/>
      <c r="C801049" s="77"/>
    </row>
    <row r="801050" spans="2:3" x14ac:dyDescent="0.25">
      <c r="B801050" s="78"/>
      <c r="C801050" s="77"/>
    </row>
    <row r="801160" spans="2:3" x14ac:dyDescent="0.25">
      <c r="B801160" s="78"/>
      <c r="C801160" s="77"/>
    </row>
    <row r="801161" spans="2:3" x14ac:dyDescent="0.25">
      <c r="B801161" s="78"/>
      <c r="C801161" s="77"/>
    </row>
    <row r="801162" spans="2:3" x14ac:dyDescent="0.25">
      <c r="B801162" s="78"/>
      <c r="C801162" s="77"/>
    </row>
    <row r="801163" spans="2:3" x14ac:dyDescent="0.25">
      <c r="B801163" s="78"/>
      <c r="C801163" s="77"/>
    </row>
    <row r="801164" spans="2:3" x14ac:dyDescent="0.25">
      <c r="B801164" s="78"/>
      <c r="C801164" s="77"/>
    </row>
    <row r="801165" spans="2:3" x14ac:dyDescent="0.25">
      <c r="B801165" s="78"/>
      <c r="C801165" s="77"/>
    </row>
    <row r="801166" spans="2:3" x14ac:dyDescent="0.25">
      <c r="B801166" s="78"/>
      <c r="C801166" s="77"/>
    </row>
    <row r="801167" spans="2:3" x14ac:dyDescent="0.25">
      <c r="B801167" s="78"/>
      <c r="C801167" s="77"/>
    </row>
    <row r="801168" spans="2:3" x14ac:dyDescent="0.25">
      <c r="B801168" s="78"/>
      <c r="C801168" s="77"/>
    </row>
    <row r="801169" spans="2:3" x14ac:dyDescent="0.25">
      <c r="B801169" s="78"/>
      <c r="C801169" s="77"/>
    </row>
    <row r="801170" spans="2:3" x14ac:dyDescent="0.25">
      <c r="B801170" s="78"/>
      <c r="C801170" s="77"/>
    </row>
    <row r="801171" spans="2:3" x14ac:dyDescent="0.25">
      <c r="B801171" s="78"/>
      <c r="C801171" s="77"/>
    </row>
    <row r="801172" spans="2:3" x14ac:dyDescent="0.25">
      <c r="B801172" s="78"/>
      <c r="C801172" s="77"/>
    </row>
    <row r="801282" spans="2:3" x14ac:dyDescent="0.25">
      <c r="B801282" s="78"/>
      <c r="C801282" s="77"/>
    </row>
    <row r="801283" spans="2:3" x14ac:dyDescent="0.25">
      <c r="B801283" s="78"/>
      <c r="C801283" s="77"/>
    </row>
    <row r="801284" spans="2:3" x14ac:dyDescent="0.25">
      <c r="B801284" s="78"/>
      <c r="C801284" s="77"/>
    </row>
    <row r="801285" spans="2:3" x14ac:dyDescent="0.25">
      <c r="B801285" s="78"/>
      <c r="C801285" s="77"/>
    </row>
    <row r="801286" spans="2:3" x14ac:dyDescent="0.25">
      <c r="B801286" s="78"/>
      <c r="C801286" s="77"/>
    </row>
    <row r="801287" spans="2:3" x14ac:dyDescent="0.25">
      <c r="B801287" s="78"/>
      <c r="C801287" s="77"/>
    </row>
    <row r="801288" spans="2:3" x14ac:dyDescent="0.25">
      <c r="B801288" s="78"/>
      <c r="C801288" s="77"/>
    </row>
    <row r="801289" spans="2:3" x14ac:dyDescent="0.25">
      <c r="B801289" s="78"/>
      <c r="C801289" s="77"/>
    </row>
    <row r="801290" spans="2:3" x14ac:dyDescent="0.25">
      <c r="B801290" s="78"/>
      <c r="C801290" s="77"/>
    </row>
    <row r="801291" spans="2:3" x14ac:dyDescent="0.25">
      <c r="B801291" s="78"/>
      <c r="C801291" s="77"/>
    </row>
    <row r="801292" spans="2:3" x14ac:dyDescent="0.25">
      <c r="B801292" s="78"/>
      <c r="C801292" s="77"/>
    </row>
    <row r="801293" spans="2:3" x14ac:dyDescent="0.25">
      <c r="B801293" s="78"/>
      <c r="C801293" s="77"/>
    </row>
    <row r="801294" spans="2:3" x14ac:dyDescent="0.25">
      <c r="B801294" s="78"/>
      <c r="C801294" s="77"/>
    </row>
    <row r="801404" spans="2:3" x14ac:dyDescent="0.25">
      <c r="B801404" s="78"/>
      <c r="C801404" s="77"/>
    </row>
    <row r="801405" spans="2:3" x14ac:dyDescent="0.25">
      <c r="B801405" s="78"/>
      <c r="C801405" s="77"/>
    </row>
    <row r="801406" spans="2:3" x14ac:dyDescent="0.25">
      <c r="B801406" s="78"/>
      <c r="C801406" s="77"/>
    </row>
    <row r="801407" spans="2:3" x14ac:dyDescent="0.25">
      <c r="B801407" s="78"/>
      <c r="C801407" s="77"/>
    </row>
    <row r="801408" spans="2:3" x14ac:dyDescent="0.25">
      <c r="B801408" s="78"/>
      <c r="C801408" s="77"/>
    </row>
    <row r="801409" spans="2:3" x14ac:dyDescent="0.25">
      <c r="B801409" s="78"/>
      <c r="C801409" s="77"/>
    </row>
    <row r="801410" spans="2:3" x14ac:dyDescent="0.25">
      <c r="B801410" s="78"/>
      <c r="C801410" s="77"/>
    </row>
    <row r="801411" spans="2:3" x14ac:dyDescent="0.25">
      <c r="B801411" s="78"/>
      <c r="C801411" s="77"/>
    </row>
    <row r="801412" spans="2:3" x14ac:dyDescent="0.25">
      <c r="B801412" s="78"/>
      <c r="C801412" s="77"/>
    </row>
    <row r="801413" spans="2:3" x14ac:dyDescent="0.25">
      <c r="B801413" s="78"/>
      <c r="C801413" s="77"/>
    </row>
    <row r="801414" spans="2:3" x14ac:dyDescent="0.25">
      <c r="B801414" s="78"/>
      <c r="C801414" s="77"/>
    </row>
    <row r="801415" spans="2:3" x14ac:dyDescent="0.25">
      <c r="B801415" s="78"/>
      <c r="C801415" s="77"/>
    </row>
    <row r="801416" spans="2:3" x14ac:dyDescent="0.25">
      <c r="B801416" s="78"/>
      <c r="C801416" s="77"/>
    </row>
    <row r="801526" spans="2:3" x14ac:dyDescent="0.25">
      <c r="B801526" s="78"/>
      <c r="C801526" s="77"/>
    </row>
    <row r="801527" spans="2:3" x14ac:dyDescent="0.25">
      <c r="B801527" s="78"/>
      <c r="C801527" s="77"/>
    </row>
    <row r="801528" spans="2:3" x14ac:dyDescent="0.25">
      <c r="B801528" s="78"/>
      <c r="C801528" s="77"/>
    </row>
    <row r="801529" spans="2:3" x14ac:dyDescent="0.25">
      <c r="B801529" s="78"/>
      <c r="C801529" s="77"/>
    </row>
    <row r="801530" spans="2:3" x14ac:dyDescent="0.25">
      <c r="B801530" s="78"/>
      <c r="C801530" s="77"/>
    </row>
    <row r="801531" spans="2:3" x14ac:dyDescent="0.25">
      <c r="B801531" s="78"/>
      <c r="C801531" s="77"/>
    </row>
    <row r="801532" spans="2:3" x14ac:dyDescent="0.25">
      <c r="B801532" s="78"/>
      <c r="C801532" s="77"/>
    </row>
    <row r="801533" spans="2:3" x14ac:dyDescent="0.25">
      <c r="B801533" s="78"/>
      <c r="C801533" s="77"/>
    </row>
    <row r="801534" spans="2:3" x14ac:dyDescent="0.25">
      <c r="B801534" s="78"/>
      <c r="C801534" s="77"/>
    </row>
    <row r="801535" spans="2:3" x14ac:dyDescent="0.25">
      <c r="B801535" s="78"/>
      <c r="C801535" s="77"/>
    </row>
    <row r="801536" spans="2:3" x14ac:dyDescent="0.25">
      <c r="B801536" s="78"/>
      <c r="C801536" s="77"/>
    </row>
    <row r="801537" spans="2:3" x14ac:dyDescent="0.25">
      <c r="B801537" s="78"/>
      <c r="C801537" s="77"/>
    </row>
    <row r="801538" spans="2:3" x14ac:dyDescent="0.25">
      <c r="B801538" s="78"/>
      <c r="C801538" s="77"/>
    </row>
    <row r="801648" spans="2:3" x14ac:dyDescent="0.25">
      <c r="B801648" s="78"/>
      <c r="C801648" s="77"/>
    </row>
    <row r="801649" spans="2:3" x14ac:dyDescent="0.25">
      <c r="B801649" s="78"/>
      <c r="C801649" s="77"/>
    </row>
    <row r="801650" spans="2:3" x14ac:dyDescent="0.25">
      <c r="B801650" s="78"/>
      <c r="C801650" s="77"/>
    </row>
    <row r="801651" spans="2:3" x14ac:dyDescent="0.25">
      <c r="B801651" s="78"/>
      <c r="C801651" s="77"/>
    </row>
    <row r="801652" spans="2:3" x14ac:dyDescent="0.25">
      <c r="B801652" s="78"/>
      <c r="C801652" s="77"/>
    </row>
    <row r="801653" spans="2:3" x14ac:dyDescent="0.25">
      <c r="B801653" s="78"/>
      <c r="C801653" s="77"/>
    </row>
    <row r="801654" spans="2:3" x14ac:dyDescent="0.25">
      <c r="B801654" s="78"/>
      <c r="C801654" s="77"/>
    </row>
    <row r="801655" spans="2:3" x14ac:dyDescent="0.25">
      <c r="B801655" s="78"/>
      <c r="C801655" s="77"/>
    </row>
    <row r="801656" spans="2:3" x14ac:dyDescent="0.25">
      <c r="B801656" s="78"/>
      <c r="C801656" s="77"/>
    </row>
    <row r="801657" spans="2:3" x14ac:dyDescent="0.25">
      <c r="B801657" s="78"/>
      <c r="C801657" s="77"/>
    </row>
    <row r="801658" spans="2:3" x14ac:dyDescent="0.25">
      <c r="B801658" s="78"/>
      <c r="C801658" s="77"/>
    </row>
    <row r="801659" spans="2:3" x14ac:dyDescent="0.25">
      <c r="B801659" s="78"/>
      <c r="C801659" s="77"/>
    </row>
    <row r="801660" spans="2:3" x14ac:dyDescent="0.25">
      <c r="B801660" s="78"/>
      <c r="C801660" s="77"/>
    </row>
    <row r="801770" spans="2:3" x14ac:dyDescent="0.25">
      <c r="B801770" s="78"/>
      <c r="C801770" s="77"/>
    </row>
    <row r="801771" spans="2:3" x14ac:dyDescent="0.25">
      <c r="B801771" s="78"/>
      <c r="C801771" s="77"/>
    </row>
    <row r="801772" spans="2:3" x14ac:dyDescent="0.25">
      <c r="B801772" s="78"/>
      <c r="C801772" s="77"/>
    </row>
    <row r="801773" spans="2:3" x14ac:dyDescent="0.25">
      <c r="B801773" s="78"/>
      <c r="C801773" s="77"/>
    </row>
    <row r="801774" spans="2:3" x14ac:dyDescent="0.25">
      <c r="B801774" s="78"/>
      <c r="C801774" s="77"/>
    </row>
    <row r="801775" spans="2:3" x14ac:dyDescent="0.25">
      <c r="B801775" s="78"/>
      <c r="C801775" s="77"/>
    </row>
    <row r="801776" spans="2:3" x14ac:dyDescent="0.25">
      <c r="B801776" s="78"/>
      <c r="C801776" s="77"/>
    </row>
    <row r="801777" spans="2:3" x14ac:dyDescent="0.25">
      <c r="B801777" s="78"/>
      <c r="C801777" s="77"/>
    </row>
    <row r="801778" spans="2:3" x14ac:dyDescent="0.25">
      <c r="B801778" s="78"/>
      <c r="C801778" s="77"/>
    </row>
    <row r="801779" spans="2:3" x14ac:dyDescent="0.25">
      <c r="B801779" s="78"/>
      <c r="C801779" s="77"/>
    </row>
    <row r="801780" spans="2:3" x14ac:dyDescent="0.25">
      <c r="B801780" s="78"/>
      <c r="C801780" s="77"/>
    </row>
    <row r="801781" spans="2:3" x14ac:dyDescent="0.25">
      <c r="B801781" s="78"/>
      <c r="C801781" s="77"/>
    </row>
    <row r="801782" spans="2:3" x14ac:dyDescent="0.25">
      <c r="B801782" s="78"/>
      <c r="C801782" s="77"/>
    </row>
    <row r="801892" spans="2:3" x14ac:dyDescent="0.25">
      <c r="B801892" s="78"/>
      <c r="C801892" s="77"/>
    </row>
    <row r="801893" spans="2:3" x14ac:dyDescent="0.25">
      <c r="B801893" s="78"/>
      <c r="C801893" s="77"/>
    </row>
    <row r="801894" spans="2:3" x14ac:dyDescent="0.25">
      <c r="B801894" s="78"/>
      <c r="C801894" s="77"/>
    </row>
    <row r="801895" spans="2:3" x14ac:dyDescent="0.25">
      <c r="B801895" s="78"/>
      <c r="C801895" s="77"/>
    </row>
    <row r="801896" spans="2:3" x14ac:dyDescent="0.25">
      <c r="B801896" s="78"/>
      <c r="C801896" s="77"/>
    </row>
    <row r="801897" spans="2:3" x14ac:dyDescent="0.25">
      <c r="B801897" s="78"/>
      <c r="C801897" s="77"/>
    </row>
    <row r="801898" spans="2:3" x14ac:dyDescent="0.25">
      <c r="B801898" s="78"/>
      <c r="C801898" s="77"/>
    </row>
    <row r="801899" spans="2:3" x14ac:dyDescent="0.25">
      <c r="B801899" s="78"/>
      <c r="C801899" s="77"/>
    </row>
    <row r="801900" spans="2:3" x14ac:dyDescent="0.25">
      <c r="B801900" s="78"/>
      <c r="C801900" s="77"/>
    </row>
    <row r="801901" spans="2:3" x14ac:dyDescent="0.25">
      <c r="B801901" s="78"/>
      <c r="C801901" s="77"/>
    </row>
    <row r="801902" spans="2:3" x14ac:dyDescent="0.25">
      <c r="B801902" s="78"/>
      <c r="C801902" s="77"/>
    </row>
    <row r="801903" spans="2:3" x14ac:dyDescent="0.25">
      <c r="B801903" s="78"/>
      <c r="C801903" s="77"/>
    </row>
    <row r="801904" spans="2:3" x14ac:dyDescent="0.25">
      <c r="B801904" s="78"/>
      <c r="C801904" s="77"/>
    </row>
    <row r="802014" spans="2:3" x14ac:dyDescent="0.25">
      <c r="B802014" s="78"/>
      <c r="C802014" s="77"/>
    </row>
    <row r="802015" spans="2:3" x14ac:dyDescent="0.25">
      <c r="B802015" s="78"/>
      <c r="C802015" s="77"/>
    </row>
    <row r="802016" spans="2:3" x14ac:dyDescent="0.25">
      <c r="B802016" s="78"/>
      <c r="C802016" s="77"/>
    </row>
    <row r="802017" spans="2:3" x14ac:dyDescent="0.25">
      <c r="B802017" s="78"/>
      <c r="C802017" s="77"/>
    </row>
    <row r="802018" spans="2:3" x14ac:dyDescent="0.25">
      <c r="B802018" s="78"/>
      <c r="C802018" s="77"/>
    </row>
    <row r="802019" spans="2:3" x14ac:dyDescent="0.25">
      <c r="B802019" s="78"/>
      <c r="C802019" s="77"/>
    </row>
    <row r="802020" spans="2:3" x14ac:dyDescent="0.25">
      <c r="B802020" s="78"/>
      <c r="C802020" s="77"/>
    </row>
    <row r="802021" spans="2:3" x14ac:dyDescent="0.25">
      <c r="B802021" s="78"/>
      <c r="C802021" s="77"/>
    </row>
    <row r="802022" spans="2:3" x14ac:dyDescent="0.25">
      <c r="B802022" s="78"/>
      <c r="C802022" s="77"/>
    </row>
    <row r="802023" spans="2:3" x14ac:dyDescent="0.25">
      <c r="B802023" s="78"/>
      <c r="C802023" s="77"/>
    </row>
    <row r="802024" spans="2:3" x14ac:dyDescent="0.25">
      <c r="B802024" s="78"/>
      <c r="C802024" s="77"/>
    </row>
    <row r="802025" spans="2:3" x14ac:dyDescent="0.25">
      <c r="B802025" s="78"/>
      <c r="C802025" s="77"/>
    </row>
    <row r="802026" spans="2:3" x14ac:dyDescent="0.25">
      <c r="B802026" s="78"/>
      <c r="C802026" s="77"/>
    </row>
    <row r="802136" spans="2:3" x14ac:dyDescent="0.25">
      <c r="B802136" s="78"/>
      <c r="C802136" s="77"/>
    </row>
    <row r="802137" spans="2:3" x14ac:dyDescent="0.25">
      <c r="B802137" s="78"/>
      <c r="C802137" s="77"/>
    </row>
    <row r="802138" spans="2:3" x14ac:dyDescent="0.25">
      <c r="B802138" s="78"/>
      <c r="C802138" s="77"/>
    </row>
    <row r="802139" spans="2:3" x14ac:dyDescent="0.25">
      <c r="B802139" s="78"/>
      <c r="C802139" s="77"/>
    </row>
    <row r="802140" spans="2:3" x14ac:dyDescent="0.25">
      <c r="B802140" s="78"/>
      <c r="C802140" s="77"/>
    </row>
    <row r="802141" spans="2:3" x14ac:dyDescent="0.25">
      <c r="B802141" s="78"/>
      <c r="C802141" s="77"/>
    </row>
    <row r="802142" spans="2:3" x14ac:dyDescent="0.25">
      <c r="B802142" s="78"/>
      <c r="C802142" s="77"/>
    </row>
    <row r="802143" spans="2:3" x14ac:dyDescent="0.25">
      <c r="B802143" s="78"/>
      <c r="C802143" s="77"/>
    </row>
    <row r="802144" spans="2:3" x14ac:dyDescent="0.25">
      <c r="B802144" s="78"/>
      <c r="C802144" s="77"/>
    </row>
    <row r="802145" spans="2:3" x14ac:dyDescent="0.25">
      <c r="B802145" s="78"/>
      <c r="C802145" s="77"/>
    </row>
    <row r="802146" spans="2:3" x14ac:dyDescent="0.25">
      <c r="B802146" s="78"/>
      <c r="C802146" s="77"/>
    </row>
    <row r="802147" spans="2:3" x14ac:dyDescent="0.25">
      <c r="B802147" s="78"/>
      <c r="C802147" s="77"/>
    </row>
    <row r="802148" spans="2:3" x14ac:dyDescent="0.25">
      <c r="B802148" s="78"/>
      <c r="C802148" s="77"/>
    </row>
    <row r="802258" spans="2:3" x14ac:dyDescent="0.25">
      <c r="B802258" s="78"/>
      <c r="C802258" s="77"/>
    </row>
    <row r="802259" spans="2:3" x14ac:dyDescent="0.25">
      <c r="B802259" s="78"/>
      <c r="C802259" s="77"/>
    </row>
    <row r="802260" spans="2:3" x14ac:dyDescent="0.25">
      <c r="B802260" s="78"/>
      <c r="C802260" s="77"/>
    </row>
    <row r="802261" spans="2:3" x14ac:dyDescent="0.25">
      <c r="B802261" s="78"/>
      <c r="C802261" s="77"/>
    </row>
    <row r="802262" spans="2:3" x14ac:dyDescent="0.25">
      <c r="B802262" s="78"/>
      <c r="C802262" s="77"/>
    </row>
    <row r="802263" spans="2:3" x14ac:dyDescent="0.25">
      <c r="B802263" s="78"/>
      <c r="C802263" s="77"/>
    </row>
    <row r="802264" spans="2:3" x14ac:dyDescent="0.25">
      <c r="B802264" s="78"/>
      <c r="C802264" s="77"/>
    </row>
    <row r="802265" spans="2:3" x14ac:dyDescent="0.25">
      <c r="B802265" s="78"/>
      <c r="C802265" s="77"/>
    </row>
    <row r="802266" spans="2:3" x14ac:dyDescent="0.25">
      <c r="B802266" s="78"/>
      <c r="C802266" s="77"/>
    </row>
    <row r="802267" spans="2:3" x14ac:dyDescent="0.25">
      <c r="B802267" s="78"/>
      <c r="C802267" s="77"/>
    </row>
    <row r="802268" spans="2:3" x14ac:dyDescent="0.25">
      <c r="B802268" s="78"/>
      <c r="C802268" s="77"/>
    </row>
    <row r="802269" spans="2:3" x14ac:dyDescent="0.25">
      <c r="B802269" s="78"/>
      <c r="C802269" s="77"/>
    </row>
    <row r="802270" spans="2:3" x14ac:dyDescent="0.25">
      <c r="B802270" s="78"/>
      <c r="C802270" s="77"/>
    </row>
    <row r="802380" spans="2:3" x14ac:dyDescent="0.25">
      <c r="B802380" s="78"/>
      <c r="C802380" s="77"/>
    </row>
    <row r="802381" spans="2:3" x14ac:dyDescent="0.25">
      <c r="B802381" s="78"/>
      <c r="C802381" s="77"/>
    </row>
    <row r="802382" spans="2:3" x14ac:dyDescent="0.25">
      <c r="B802382" s="78"/>
      <c r="C802382" s="77"/>
    </row>
    <row r="802383" spans="2:3" x14ac:dyDescent="0.25">
      <c r="B802383" s="78"/>
      <c r="C802383" s="77"/>
    </row>
    <row r="802384" spans="2:3" x14ac:dyDescent="0.25">
      <c r="B802384" s="78"/>
      <c r="C802384" s="77"/>
    </row>
    <row r="802385" spans="2:3" x14ac:dyDescent="0.25">
      <c r="B802385" s="78"/>
      <c r="C802385" s="77"/>
    </row>
    <row r="802386" spans="2:3" x14ac:dyDescent="0.25">
      <c r="B802386" s="78"/>
      <c r="C802386" s="77"/>
    </row>
    <row r="802387" spans="2:3" x14ac:dyDescent="0.25">
      <c r="B802387" s="78"/>
      <c r="C802387" s="77"/>
    </row>
    <row r="802388" spans="2:3" x14ac:dyDescent="0.25">
      <c r="B802388" s="78"/>
      <c r="C802388" s="77"/>
    </row>
    <row r="802389" spans="2:3" x14ac:dyDescent="0.25">
      <c r="B802389" s="78"/>
      <c r="C802389" s="77"/>
    </row>
    <row r="802390" spans="2:3" x14ac:dyDescent="0.25">
      <c r="B802390" s="78"/>
      <c r="C802390" s="77"/>
    </row>
    <row r="802391" spans="2:3" x14ac:dyDescent="0.25">
      <c r="B802391" s="78"/>
      <c r="C802391" s="77"/>
    </row>
    <row r="802392" spans="2:3" x14ac:dyDescent="0.25">
      <c r="B802392" s="78"/>
      <c r="C802392" s="77"/>
    </row>
    <row r="802502" spans="2:3" x14ac:dyDescent="0.25">
      <c r="B802502" s="78"/>
      <c r="C802502" s="77"/>
    </row>
    <row r="802503" spans="2:3" x14ac:dyDescent="0.25">
      <c r="B802503" s="78"/>
      <c r="C802503" s="77"/>
    </row>
    <row r="802504" spans="2:3" x14ac:dyDescent="0.25">
      <c r="B802504" s="78"/>
      <c r="C802504" s="77"/>
    </row>
    <row r="802505" spans="2:3" x14ac:dyDescent="0.25">
      <c r="B802505" s="78"/>
      <c r="C802505" s="77"/>
    </row>
    <row r="802506" spans="2:3" x14ac:dyDescent="0.25">
      <c r="B802506" s="78"/>
      <c r="C802506" s="77"/>
    </row>
    <row r="802507" spans="2:3" x14ac:dyDescent="0.25">
      <c r="B802507" s="78"/>
      <c r="C802507" s="77"/>
    </row>
    <row r="802508" spans="2:3" x14ac:dyDescent="0.25">
      <c r="B802508" s="78"/>
      <c r="C802508" s="77"/>
    </row>
    <row r="802509" spans="2:3" x14ac:dyDescent="0.25">
      <c r="B802509" s="78"/>
      <c r="C802509" s="77"/>
    </row>
    <row r="802510" spans="2:3" x14ac:dyDescent="0.25">
      <c r="B802510" s="78"/>
      <c r="C802510" s="77"/>
    </row>
    <row r="802511" spans="2:3" x14ac:dyDescent="0.25">
      <c r="B802511" s="78"/>
      <c r="C802511" s="77"/>
    </row>
    <row r="802512" spans="2:3" x14ac:dyDescent="0.25">
      <c r="B802512" s="78"/>
      <c r="C802512" s="77"/>
    </row>
    <row r="802513" spans="2:3" x14ac:dyDescent="0.25">
      <c r="B802513" s="78"/>
      <c r="C802513" s="77"/>
    </row>
    <row r="802514" spans="2:3" x14ac:dyDescent="0.25">
      <c r="B802514" s="78"/>
      <c r="C802514" s="77"/>
    </row>
    <row r="802624" spans="2:3" x14ac:dyDescent="0.25">
      <c r="B802624" s="78"/>
      <c r="C802624" s="77"/>
    </row>
    <row r="802625" spans="2:3" x14ac:dyDescent="0.25">
      <c r="B802625" s="78"/>
      <c r="C802625" s="77"/>
    </row>
    <row r="802626" spans="2:3" x14ac:dyDescent="0.25">
      <c r="B802626" s="78"/>
      <c r="C802626" s="77"/>
    </row>
    <row r="802627" spans="2:3" x14ac:dyDescent="0.25">
      <c r="B802627" s="78"/>
      <c r="C802627" s="77"/>
    </row>
    <row r="802628" spans="2:3" x14ac:dyDescent="0.25">
      <c r="B802628" s="78"/>
      <c r="C802628" s="77"/>
    </row>
    <row r="802629" spans="2:3" x14ac:dyDescent="0.25">
      <c r="B802629" s="78"/>
      <c r="C802629" s="77"/>
    </row>
    <row r="802630" spans="2:3" x14ac:dyDescent="0.25">
      <c r="B802630" s="78"/>
      <c r="C802630" s="77"/>
    </row>
    <row r="802631" spans="2:3" x14ac:dyDescent="0.25">
      <c r="B802631" s="78"/>
      <c r="C802631" s="77"/>
    </row>
    <row r="802632" spans="2:3" x14ac:dyDescent="0.25">
      <c r="B802632" s="78"/>
      <c r="C802632" s="77"/>
    </row>
    <row r="802633" spans="2:3" x14ac:dyDescent="0.25">
      <c r="B802633" s="78"/>
      <c r="C802633" s="77"/>
    </row>
    <row r="802634" spans="2:3" x14ac:dyDescent="0.25">
      <c r="B802634" s="78"/>
      <c r="C802634" s="77"/>
    </row>
    <row r="802635" spans="2:3" x14ac:dyDescent="0.25">
      <c r="B802635" s="78"/>
      <c r="C802635" s="77"/>
    </row>
    <row r="802636" spans="2:3" x14ac:dyDescent="0.25">
      <c r="B802636" s="78"/>
      <c r="C802636" s="77"/>
    </row>
    <row r="802746" spans="2:3" x14ac:dyDescent="0.25">
      <c r="B802746" s="78"/>
      <c r="C802746" s="77"/>
    </row>
    <row r="802747" spans="2:3" x14ac:dyDescent="0.25">
      <c r="B802747" s="78"/>
      <c r="C802747" s="77"/>
    </row>
    <row r="802748" spans="2:3" x14ac:dyDescent="0.25">
      <c r="B802748" s="78"/>
      <c r="C802748" s="77"/>
    </row>
    <row r="802749" spans="2:3" x14ac:dyDescent="0.25">
      <c r="B802749" s="78"/>
      <c r="C802749" s="77"/>
    </row>
    <row r="802750" spans="2:3" x14ac:dyDescent="0.25">
      <c r="B802750" s="78"/>
      <c r="C802750" s="77"/>
    </row>
    <row r="802751" spans="2:3" x14ac:dyDescent="0.25">
      <c r="B802751" s="78"/>
      <c r="C802751" s="77"/>
    </row>
    <row r="802752" spans="2:3" x14ac:dyDescent="0.25">
      <c r="B802752" s="78"/>
      <c r="C802752" s="77"/>
    </row>
    <row r="802753" spans="2:3" x14ac:dyDescent="0.25">
      <c r="B802753" s="78"/>
      <c r="C802753" s="77"/>
    </row>
    <row r="802754" spans="2:3" x14ac:dyDescent="0.25">
      <c r="B802754" s="78"/>
      <c r="C802754" s="77"/>
    </row>
    <row r="802755" spans="2:3" x14ac:dyDescent="0.25">
      <c r="B802755" s="78"/>
      <c r="C802755" s="77"/>
    </row>
    <row r="802756" spans="2:3" x14ac:dyDescent="0.25">
      <c r="B802756" s="78"/>
      <c r="C802756" s="77"/>
    </row>
    <row r="802757" spans="2:3" x14ac:dyDescent="0.25">
      <c r="B802757" s="78"/>
      <c r="C802757" s="77"/>
    </row>
    <row r="802758" spans="2:3" x14ac:dyDescent="0.25">
      <c r="B802758" s="78"/>
      <c r="C802758" s="77"/>
    </row>
    <row r="802868" spans="2:3" x14ac:dyDescent="0.25">
      <c r="B802868" s="78"/>
      <c r="C802868" s="77"/>
    </row>
    <row r="802869" spans="2:3" x14ac:dyDescent="0.25">
      <c r="B802869" s="78"/>
      <c r="C802869" s="77"/>
    </row>
    <row r="802870" spans="2:3" x14ac:dyDescent="0.25">
      <c r="B802870" s="78"/>
      <c r="C802870" s="77"/>
    </row>
    <row r="802871" spans="2:3" x14ac:dyDescent="0.25">
      <c r="B802871" s="78"/>
      <c r="C802871" s="77"/>
    </row>
    <row r="802872" spans="2:3" x14ac:dyDescent="0.25">
      <c r="B802872" s="78"/>
      <c r="C802872" s="77"/>
    </row>
    <row r="802873" spans="2:3" x14ac:dyDescent="0.25">
      <c r="B802873" s="78"/>
      <c r="C802873" s="77"/>
    </row>
    <row r="802874" spans="2:3" x14ac:dyDescent="0.25">
      <c r="B802874" s="78"/>
      <c r="C802874" s="77"/>
    </row>
    <row r="802875" spans="2:3" x14ac:dyDescent="0.25">
      <c r="B802875" s="78"/>
      <c r="C802875" s="77"/>
    </row>
    <row r="802876" spans="2:3" x14ac:dyDescent="0.25">
      <c r="B802876" s="78"/>
      <c r="C802876" s="77"/>
    </row>
    <row r="802877" spans="2:3" x14ac:dyDescent="0.25">
      <c r="B802877" s="78"/>
      <c r="C802877" s="77"/>
    </row>
    <row r="802878" spans="2:3" x14ac:dyDescent="0.25">
      <c r="B802878" s="78"/>
      <c r="C802878" s="77"/>
    </row>
    <row r="802879" spans="2:3" x14ac:dyDescent="0.25">
      <c r="B802879" s="78"/>
      <c r="C802879" s="77"/>
    </row>
    <row r="802880" spans="2:3" x14ac:dyDescent="0.25">
      <c r="B802880" s="78"/>
      <c r="C802880" s="77"/>
    </row>
    <row r="802990" spans="2:3" x14ac:dyDescent="0.25">
      <c r="B802990" s="78"/>
      <c r="C802990" s="77"/>
    </row>
    <row r="802991" spans="2:3" x14ac:dyDescent="0.25">
      <c r="B802991" s="78"/>
      <c r="C802991" s="77"/>
    </row>
    <row r="802992" spans="2:3" x14ac:dyDescent="0.25">
      <c r="B802992" s="78"/>
      <c r="C802992" s="77"/>
    </row>
    <row r="802993" spans="2:3" x14ac:dyDescent="0.25">
      <c r="B802993" s="78"/>
      <c r="C802993" s="77"/>
    </row>
    <row r="802994" spans="2:3" x14ac:dyDescent="0.25">
      <c r="B802994" s="78"/>
      <c r="C802994" s="77"/>
    </row>
    <row r="802995" spans="2:3" x14ac:dyDescent="0.25">
      <c r="B802995" s="78"/>
      <c r="C802995" s="77"/>
    </row>
    <row r="802996" spans="2:3" x14ac:dyDescent="0.25">
      <c r="B802996" s="78"/>
      <c r="C802996" s="77"/>
    </row>
    <row r="802997" spans="2:3" x14ac:dyDescent="0.25">
      <c r="B802997" s="78"/>
      <c r="C802997" s="77"/>
    </row>
    <row r="802998" spans="2:3" x14ac:dyDescent="0.25">
      <c r="B802998" s="78"/>
      <c r="C802998" s="77"/>
    </row>
    <row r="802999" spans="2:3" x14ac:dyDescent="0.25">
      <c r="B802999" s="78"/>
      <c r="C802999" s="77"/>
    </row>
    <row r="803000" spans="2:3" x14ac:dyDescent="0.25">
      <c r="B803000" s="78"/>
      <c r="C803000" s="77"/>
    </row>
    <row r="803001" spans="2:3" x14ac:dyDescent="0.25">
      <c r="B803001" s="78"/>
      <c r="C803001" s="77"/>
    </row>
    <row r="803002" spans="2:3" x14ac:dyDescent="0.25">
      <c r="B803002" s="78"/>
      <c r="C803002" s="77"/>
    </row>
    <row r="803112" spans="2:3" x14ac:dyDescent="0.25">
      <c r="B803112" s="78"/>
      <c r="C803112" s="77"/>
    </row>
    <row r="803113" spans="2:3" x14ac:dyDescent="0.25">
      <c r="B803113" s="78"/>
      <c r="C803113" s="77"/>
    </row>
    <row r="803114" spans="2:3" x14ac:dyDescent="0.25">
      <c r="B803114" s="78"/>
      <c r="C803114" s="77"/>
    </row>
    <row r="803115" spans="2:3" x14ac:dyDescent="0.25">
      <c r="B803115" s="78"/>
      <c r="C803115" s="77"/>
    </row>
    <row r="803116" spans="2:3" x14ac:dyDescent="0.25">
      <c r="B803116" s="78"/>
      <c r="C803116" s="77"/>
    </row>
    <row r="803117" spans="2:3" x14ac:dyDescent="0.25">
      <c r="B803117" s="78"/>
      <c r="C803117" s="77"/>
    </row>
    <row r="803118" spans="2:3" x14ac:dyDescent="0.25">
      <c r="B803118" s="78"/>
      <c r="C803118" s="77"/>
    </row>
    <row r="803119" spans="2:3" x14ac:dyDescent="0.25">
      <c r="B803119" s="78"/>
      <c r="C803119" s="77"/>
    </row>
    <row r="803120" spans="2:3" x14ac:dyDescent="0.25">
      <c r="B803120" s="78"/>
      <c r="C803120" s="77"/>
    </row>
    <row r="803121" spans="2:3" x14ac:dyDescent="0.25">
      <c r="B803121" s="78"/>
      <c r="C803121" s="77"/>
    </row>
    <row r="803122" spans="2:3" x14ac:dyDescent="0.25">
      <c r="B803122" s="78"/>
      <c r="C803122" s="77"/>
    </row>
    <row r="803123" spans="2:3" x14ac:dyDescent="0.25">
      <c r="B803123" s="78"/>
      <c r="C803123" s="77"/>
    </row>
    <row r="803124" spans="2:3" x14ac:dyDescent="0.25">
      <c r="B803124" s="78"/>
      <c r="C803124" s="77"/>
    </row>
    <row r="803234" spans="2:3" x14ac:dyDescent="0.25">
      <c r="B803234" s="78"/>
      <c r="C803234" s="77"/>
    </row>
    <row r="803235" spans="2:3" x14ac:dyDescent="0.25">
      <c r="B803235" s="78"/>
      <c r="C803235" s="77"/>
    </row>
    <row r="803236" spans="2:3" x14ac:dyDescent="0.25">
      <c r="B803236" s="78"/>
      <c r="C803236" s="77"/>
    </row>
    <row r="803237" spans="2:3" x14ac:dyDescent="0.25">
      <c r="B803237" s="78"/>
      <c r="C803237" s="77"/>
    </row>
    <row r="803238" spans="2:3" x14ac:dyDescent="0.25">
      <c r="B803238" s="78"/>
      <c r="C803238" s="77"/>
    </row>
    <row r="803239" spans="2:3" x14ac:dyDescent="0.25">
      <c r="B803239" s="78"/>
      <c r="C803239" s="77"/>
    </row>
    <row r="803240" spans="2:3" x14ac:dyDescent="0.25">
      <c r="B803240" s="78"/>
      <c r="C803240" s="77"/>
    </row>
    <row r="803241" spans="2:3" x14ac:dyDescent="0.25">
      <c r="B803241" s="78"/>
      <c r="C803241" s="77"/>
    </row>
    <row r="803242" spans="2:3" x14ac:dyDescent="0.25">
      <c r="B803242" s="78"/>
      <c r="C803242" s="77"/>
    </row>
    <row r="803243" spans="2:3" x14ac:dyDescent="0.25">
      <c r="B803243" s="78"/>
      <c r="C803243" s="77"/>
    </row>
    <row r="803244" spans="2:3" x14ac:dyDescent="0.25">
      <c r="B803244" s="78"/>
      <c r="C803244" s="77"/>
    </row>
    <row r="803245" spans="2:3" x14ac:dyDescent="0.25">
      <c r="B803245" s="78"/>
      <c r="C803245" s="77"/>
    </row>
    <row r="803246" spans="2:3" x14ac:dyDescent="0.25">
      <c r="B803246" s="78"/>
      <c r="C803246" s="77"/>
    </row>
    <row r="803356" spans="2:3" x14ac:dyDescent="0.25">
      <c r="B803356" s="78"/>
      <c r="C803356" s="77"/>
    </row>
    <row r="803357" spans="2:3" x14ac:dyDescent="0.25">
      <c r="B803357" s="78"/>
      <c r="C803357" s="77"/>
    </row>
    <row r="803358" spans="2:3" x14ac:dyDescent="0.25">
      <c r="B803358" s="78"/>
      <c r="C803358" s="77"/>
    </row>
    <row r="803359" spans="2:3" x14ac:dyDescent="0.25">
      <c r="B803359" s="78"/>
      <c r="C803359" s="77"/>
    </row>
    <row r="803360" spans="2:3" x14ac:dyDescent="0.25">
      <c r="B803360" s="78"/>
      <c r="C803360" s="77"/>
    </row>
    <row r="803361" spans="2:3" x14ac:dyDescent="0.25">
      <c r="B803361" s="78"/>
      <c r="C803361" s="77"/>
    </row>
    <row r="803362" spans="2:3" x14ac:dyDescent="0.25">
      <c r="B803362" s="78"/>
      <c r="C803362" s="77"/>
    </row>
    <row r="803363" spans="2:3" x14ac:dyDescent="0.25">
      <c r="B803363" s="78"/>
      <c r="C803363" s="77"/>
    </row>
    <row r="803364" spans="2:3" x14ac:dyDescent="0.25">
      <c r="B803364" s="78"/>
      <c r="C803364" s="77"/>
    </row>
    <row r="803365" spans="2:3" x14ac:dyDescent="0.25">
      <c r="B803365" s="78"/>
      <c r="C803365" s="77"/>
    </row>
    <row r="803366" spans="2:3" x14ac:dyDescent="0.25">
      <c r="B803366" s="78"/>
      <c r="C803366" s="77"/>
    </row>
    <row r="803367" spans="2:3" x14ac:dyDescent="0.25">
      <c r="B803367" s="78"/>
      <c r="C803367" s="77"/>
    </row>
    <row r="803368" spans="2:3" x14ac:dyDescent="0.25">
      <c r="B803368" s="78"/>
      <c r="C803368" s="77"/>
    </row>
    <row r="803478" spans="2:3" x14ac:dyDescent="0.25">
      <c r="B803478" s="78"/>
      <c r="C803478" s="77"/>
    </row>
    <row r="803479" spans="2:3" x14ac:dyDescent="0.25">
      <c r="B803479" s="78"/>
      <c r="C803479" s="77"/>
    </row>
    <row r="803480" spans="2:3" x14ac:dyDescent="0.25">
      <c r="B803480" s="78"/>
      <c r="C803480" s="77"/>
    </row>
    <row r="803481" spans="2:3" x14ac:dyDescent="0.25">
      <c r="B803481" s="78"/>
      <c r="C803481" s="77"/>
    </row>
    <row r="803482" spans="2:3" x14ac:dyDescent="0.25">
      <c r="B803482" s="78"/>
      <c r="C803482" s="77"/>
    </row>
    <row r="803483" spans="2:3" x14ac:dyDescent="0.25">
      <c r="B803483" s="78"/>
      <c r="C803483" s="77"/>
    </row>
    <row r="803484" spans="2:3" x14ac:dyDescent="0.25">
      <c r="B803484" s="78"/>
      <c r="C803484" s="77"/>
    </row>
    <row r="803485" spans="2:3" x14ac:dyDescent="0.25">
      <c r="B803485" s="78"/>
      <c r="C803485" s="77"/>
    </row>
    <row r="803486" spans="2:3" x14ac:dyDescent="0.25">
      <c r="B803486" s="78"/>
      <c r="C803486" s="77"/>
    </row>
    <row r="803487" spans="2:3" x14ac:dyDescent="0.25">
      <c r="B803487" s="78"/>
      <c r="C803487" s="77"/>
    </row>
    <row r="803488" spans="2:3" x14ac:dyDescent="0.25">
      <c r="B803488" s="78"/>
      <c r="C803488" s="77"/>
    </row>
    <row r="803489" spans="2:3" x14ac:dyDescent="0.25">
      <c r="B803489" s="78"/>
      <c r="C803489" s="77"/>
    </row>
    <row r="803490" spans="2:3" x14ac:dyDescent="0.25">
      <c r="B803490" s="78"/>
      <c r="C803490" s="77"/>
    </row>
    <row r="803600" spans="2:3" x14ac:dyDescent="0.25">
      <c r="B803600" s="78"/>
      <c r="C803600" s="77"/>
    </row>
    <row r="803601" spans="2:3" x14ac:dyDescent="0.25">
      <c r="B803601" s="78"/>
      <c r="C803601" s="77"/>
    </row>
    <row r="803602" spans="2:3" x14ac:dyDescent="0.25">
      <c r="B803602" s="78"/>
      <c r="C803602" s="77"/>
    </row>
    <row r="803603" spans="2:3" x14ac:dyDescent="0.25">
      <c r="B803603" s="78"/>
      <c r="C803603" s="77"/>
    </row>
    <row r="803604" spans="2:3" x14ac:dyDescent="0.25">
      <c r="B803604" s="78"/>
      <c r="C803604" s="77"/>
    </row>
    <row r="803605" spans="2:3" x14ac:dyDescent="0.25">
      <c r="B803605" s="78"/>
      <c r="C803605" s="77"/>
    </row>
    <row r="803606" spans="2:3" x14ac:dyDescent="0.25">
      <c r="B803606" s="78"/>
      <c r="C803606" s="77"/>
    </row>
    <row r="803607" spans="2:3" x14ac:dyDescent="0.25">
      <c r="B803607" s="78"/>
      <c r="C803607" s="77"/>
    </row>
    <row r="803608" spans="2:3" x14ac:dyDescent="0.25">
      <c r="B803608" s="78"/>
      <c r="C803608" s="77"/>
    </row>
    <row r="803609" spans="2:3" x14ac:dyDescent="0.25">
      <c r="B803609" s="78"/>
      <c r="C803609" s="77"/>
    </row>
    <row r="803610" spans="2:3" x14ac:dyDescent="0.25">
      <c r="B803610" s="78"/>
      <c r="C803610" s="77"/>
    </row>
    <row r="803611" spans="2:3" x14ac:dyDescent="0.25">
      <c r="B803611" s="78"/>
      <c r="C803611" s="77"/>
    </row>
    <row r="803612" spans="2:3" x14ac:dyDescent="0.25">
      <c r="B803612" s="78"/>
      <c r="C803612" s="77"/>
    </row>
    <row r="803722" spans="2:3" x14ac:dyDescent="0.25">
      <c r="B803722" s="78"/>
      <c r="C803722" s="77"/>
    </row>
    <row r="803723" spans="2:3" x14ac:dyDescent="0.25">
      <c r="B803723" s="78"/>
      <c r="C803723" s="77"/>
    </row>
    <row r="803724" spans="2:3" x14ac:dyDescent="0.25">
      <c r="B803724" s="78"/>
      <c r="C803724" s="77"/>
    </row>
    <row r="803725" spans="2:3" x14ac:dyDescent="0.25">
      <c r="B803725" s="78"/>
      <c r="C803725" s="77"/>
    </row>
    <row r="803726" spans="2:3" x14ac:dyDescent="0.25">
      <c r="B803726" s="78"/>
      <c r="C803726" s="77"/>
    </row>
    <row r="803727" spans="2:3" x14ac:dyDescent="0.25">
      <c r="B803727" s="78"/>
      <c r="C803727" s="77"/>
    </row>
    <row r="803728" spans="2:3" x14ac:dyDescent="0.25">
      <c r="B803728" s="78"/>
      <c r="C803728" s="77"/>
    </row>
    <row r="803729" spans="2:3" x14ac:dyDescent="0.25">
      <c r="B803729" s="78"/>
      <c r="C803729" s="77"/>
    </row>
    <row r="803730" spans="2:3" x14ac:dyDescent="0.25">
      <c r="B803730" s="78"/>
      <c r="C803730" s="77"/>
    </row>
    <row r="803731" spans="2:3" x14ac:dyDescent="0.25">
      <c r="B803731" s="78"/>
      <c r="C803731" s="77"/>
    </row>
    <row r="803732" spans="2:3" x14ac:dyDescent="0.25">
      <c r="B803732" s="78"/>
      <c r="C803732" s="77"/>
    </row>
    <row r="803733" spans="2:3" x14ac:dyDescent="0.25">
      <c r="B803733" s="78"/>
      <c r="C803733" s="77"/>
    </row>
    <row r="803734" spans="2:3" x14ac:dyDescent="0.25">
      <c r="B803734" s="78"/>
      <c r="C803734" s="77"/>
    </row>
    <row r="803844" spans="2:3" x14ac:dyDescent="0.25">
      <c r="B803844" s="78"/>
      <c r="C803844" s="77"/>
    </row>
    <row r="803845" spans="2:3" x14ac:dyDescent="0.25">
      <c r="B803845" s="78"/>
      <c r="C803845" s="77"/>
    </row>
    <row r="803846" spans="2:3" x14ac:dyDescent="0.25">
      <c r="B803846" s="78"/>
      <c r="C803846" s="77"/>
    </row>
    <row r="803847" spans="2:3" x14ac:dyDescent="0.25">
      <c r="B803847" s="78"/>
      <c r="C803847" s="77"/>
    </row>
    <row r="803848" spans="2:3" x14ac:dyDescent="0.25">
      <c r="B803848" s="78"/>
      <c r="C803848" s="77"/>
    </row>
    <row r="803849" spans="2:3" x14ac:dyDescent="0.25">
      <c r="B803849" s="78"/>
      <c r="C803849" s="77"/>
    </row>
    <row r="803850" spans="2:3" x14ac:dyDescent="0.25">
      <c r="B803850" s="78"/>
      <c r="C803850" s="77"/>
    </row>
    <row r="803851" spans="2:3" x14ac:dyDescent="0.25">
      <c r="B803851" s="78"/>
      <c r="C803851" s="77"/>
    </row>
    <row r="803852" spans="2:3" x14ac:dyDescent="0.25">
      <c r="B803852" s="78"/>
      <c r="C803852" s="77"/>
    </row>
    <row r="803853" spans="2:3" x14ac:dyDescent="0.25">
      <c r="B803853" s="78"/>
      <c r="C803853" s="77"/>
    </row>
    <row r="803854" spans="2:3" x14ac:dyDescent="0.25">
      <c r="B803854" s="78"/>
      <c r="C803854" s="77"/>
    </row>
    <row r="803855" spans="2:3" x14ac:dyDescent="0.25">
      <c r="B803855" s="78"/>
      <c r="C803855" s="77"/>
    </row>
    <row r="803856" spans="2:3" x14ac:dyDescent="0.25">
      <c r="B803856" s="78"/>
      <c r="C803856" s="77"/>
    </row>
    <row r="803966" spans="2:3" x14ac:dyDescent="0.25">
      <c r="B803966" s="78"/>
      <c r="C803966" s="77"/>
    </row>
    <row r="803967" spans="2:3" x14ac:dyDescent="0.25">
      <c r="B803967" s="78"/>
      <c r="C803967" s="77"/>
    </row>
    <row r="803968" spans="2:3" x14ac:dyDescent="0.25">
      <c r="B803968" s="78"/>
      <c r="C803968" s="77"/>
    </row>
    <row r="803969" spans="2:3" x14ac:dyDescent="0.25">
      <c r="B803969" s="78"/>
      <c r="C803969" s="77"/>
    </row>
    <row r="803970" spans="2:3" x14ac:dyDescent="0.25">
      <c r="B803970" s="78"/>
      <c r="C803970" s="77"/>
    </row>
    <row r="803971" spans="2:3" x14ac:dyDescent="0.25">
      <c r="B803971" s="78"/>
      <c r="C803971" s="77"/>
    </row>
    <row r="803972" spans="2:3" x14ac:dyDescent="0.25">
      <c r="B803972" s="78"/>
      <c r="C803972" s="77"/>
    </row>
    <row r="803973" spans="2:3" x14ac:dyDescent="0.25">
      <c r="B803973" s="78"/>
      <c r="C803973" s="77"/>
    </row>
    <row r="803974" spans="2:3" x14ac:dyDescent="0.25">
      <c r="B803974" s="78"/>
      <c r="C803974" s="77"/>
    </row>
    <row r="803975" spans="2:3" x14ac:dyDescent="0.25">
      <c r="B803975" s="78"/>
      <c r="C803975" s="77"/>
    </row>
    <row r="803976" spans="2:3" x14ac:dyDescent="0.25">
      <c r="B803976" s="78"/>
      <c r="C803976" s="77"/>
    </row>
    <row r="803977" spans="2:3" x14ac:dyDescent="0.25">
      <c r="B803977" s="78"/>
      <c r="C803977" s="77"/>
    </row>
    <row r="803978" spans="2:3" x14ac:dyDescent="0.25">
      <c r="B803978" s="78"/>
      <c r="C803978" s="77"/>
    </row>
    <row r="804088" spans="2:3" x14ac:dyDescent="0.25">
      <c r="B804088" s="78"/>
      <c r="C804088" s="77"/>
    </row>
    <row r="804089" spans="2:3" x14ac:dyDescent="0.25">
      <c r="B804089" s="78"/>
      <c r="C804089" s="77"/>
    </row>
    <row r="804090" spans="2:3" x14ac:dyDescent="0.25">
      <c r="B804090" s="78"/>
      <c r="C804090" s="77"/>
    </row>
    <row r="804091" spans="2:3" x14ac:dyDescent="0.25">
      <c r="B804091" s="78"/>
      <c r="C804091" s="77"/>
    </row>
    <row r="804092" spans="2:3" x14ac:dyDescent="0.25">
      <c r="B804092" s="78"/>
      <c r="C804092" s="77"/>
    </row>
    <row r="804093" spans="2:3" x14ac:dyDescent="0.25">
      <c r="B804093" s="78"/>
      <c r="C804093" s="77"/>
    </row>
    <row r="804094" spans="2:3" x14ac:dyDescent="0.25">
      <c r="B804094" s="78"/>
      <c r="C804094" s="77"/>
    </row>
    <row r="804095" spans="2:3" x14ac:dyDescent="0.25">
      <c r="B804095" s="78"/>
      <c r="C804095" s="77"/>
    </row>
    <row r="804096" spans="2:3" x14ac:dyDescent="0.25">
      <c r="B804096" s="78"/>
      <c r="C804096" s="77"/>
    </row>
    <row r="804097" spans="2:3" x14ac:dyDescent="0.25">
      <c r="B804097" s="78"/>
      <c r="C804097" s="77"/>
    </row>
    <row r="804098" spans="2:3" x14ac:dyDescent="0.25">
      <c r="B804098" s="78"/>
      <c r="C804098" s="77"/>
    </row>
    <row r="804099" spans="2:3" x14ac:dyDescent="0.25">
      <c r="B804099" s="78"/>
      <c r="C804099" s="77"/>
    </row>
    <row r="804100" spans="2:3" x14ac:dyDescent="0.25">
      <c r="B804100" s="78"/>
      <c r="C804100" s="77"/>
    </row>
    <row r="804210" spans="2:3" x14ac:dyDescent="0.25">
      <c r="B804210" s="78"/>
      <c r="C804210" s="77"/>
    </row>
    <row r="804211" spans="2:3" x14ac:dyDescent="0.25">
      <c r="B804211" s="78"/>
      <c r="C804211" s="77"/>
    </row>
    <row r="804212" spans="2:3" x14ac:dyDescent="0.25">
      <c r="B804212" s="78"/>
      <c r="C804212" s="77"/>
    </row>
    <row r="804213" spans="2:3" x14ac:dyDescent="0.25">
      <c r="B804213" s="78"/>
      <c r="C804213" s="77"/>
    </row>
    <row r="804214" spans="2:3" x14ac:dyDescent="0.25">
      <c r="B804214" s="78"/>
      <c r="C804214" s="77"/>
    </row>
    <row r="804215" spans="2:3" x14ac:dyDescent="0.25">
      <c r="B804215" s="78"/>
      <c r="C804215" s="77"/>
    </row>
    <row r="804216" spans="2:3" x14ac:dyDescent="0.25">
      <c r="B804216" s="78"/>
      <c r="C804216" s="77"/>
    </row>
    <row r="804217" spans="2:3" x14ac:dyDescent="0.25">
      <c r="B804217" s="78"/>
      <c r="C804217" s="77"/>
    </row>
    <row r="804218" spans="2:3" x14ac:dyDescent="0.25">
      <c r="B804218" s="78"/>
      <c r="C804218" s="77"/>
    </row>
    <row r="804219" spans="2:3" x14ac:dyDescent="0.25">
      <c r="B804219" s="78"/>
      <c r="C804219" s="77"/>
    </row>
    <row r="804220" spans="2:3" x14ac:dyDescent="0.25">
      <c r="B804220" s="78"/>
      <c r="C804220" s="77"/>
    </row>
    <row r="804221" spans="2:3" x14ac:dyDescent="0.25">
      <c r="B804221" s="78"/>
      <c r="C804221" s="77"/>
    </row>
    <row r="804222" spans="2:3" x14ac:dyDescent="0.25">
      <c r="B804222" s="78"/>
      <c r="C804222" s="77"/>
    </row>
    <row r="804332" spans="2:3" x14ac:dyDescent="0.25">
      <c r="B804332" s="78"/>
      <c r="C804332" s="77"/>
    </row>
    <row r="804333" spans="2:3" x14ac:dyDescent="0.25">
      <c r="B804333" s="78"/>
      <c r="C804333" s="77"/>
    </row>
    <row r="804334" spans="2:3" x14ac:dyDescent="0.25">
      <c r="B804334" s="78"/>
      <c r="C804334" s="77"/>
    </row>
    <row r="804335" spans="2:3" x14ac:dyDescent="0.25">
      <c r="B804335" s="78"/>
      <c r="C804335" s="77"/>
    </row>
    <row r="804336" spans="2:3" x14ac:dyDescent="0.25">
      <c r="B804336" s="78"/>
      <c r="C804336" s="77"/>
    </row>
    <row r="804337" spans="2:3" x14ac:dyDescent="0.25">
      <c r="B804337" s="78"/>
      <c r="C804337" s="77"/>
    </row>
    <row r="804338" spans="2:3" x14ac:dyDescent="0.25">
      <c r="B804338" s="78"/>
      <c r="C804338" s="77"/>
    </row>
    <row r="804339" spans="2:3" x14ac:dyDescent="0.25">
      <c r="B804339" s="78"/>
      <c r="C804339" s="77"/>
    </row>
    <row r="804340" spans="2:3" x14ac:dyDescent="0.25">
      <c r="B804340" s="78"/>
      <c r="C804340" s="77"/>
    </row>
    <row r="804341" spans="2:3" x14ac:dyDescent="0.25">
      <c r="B804341" s="78"/>
      <c r="C804341" s="77"/>
    </row>
    <row r="804342" spans="2:3" x14ac:dyDescent="0.25">
      <c r="B804342" s="78"/>
      <c r="C804342" s="77"/>
    </row>
    <row r="804343" spans="2:3" x14ac:dyDescent="0.25">
      <c r="B804343" s="78"/>
      <c r="C804343" s="77"/>
    </row>
    <row r="804344" spans="2:3" x14ac:dyDescent="0.25">
      <c r="B804344" s="78"/>
      <c r="C804344" s="77"/>
    </row>
    <row r="804454" spans="2:3" x14ac:dyDescent="0.25">
      <c r="B804454" s="78"/>
      <c r="C804454" s="77"/>
    </row>
    <row r="804455" spans="2:3" x14ac:dyDescent="0.25">
      <c r="B804455" s="78"/>
      <c r="C804455" s="77"/>
    </row>
    <row r="804456" spans="2:3" x14ac:dyDescent="0.25">
      <c r="B804456" s="78"/>
      <c r="C804456" s="77"/>
    </row>
    <row r="804457" spans="2:3" x14ac:dyDescent="0.25">
      <c r="B804457" s="78"/>
      <c r="C804457" s="77"/>
    </row>
    <row r="804458" spans="2:3" x14ac:dyDescent="0.25">
      <c r="B804458" s="78"/>
      <c r="C804458" s="77"/>
    </row>
    <row r="804459" spans="2:3" x14ac:dyDescent="0.25">
      <c r="B804459" s="78"/>
      <c r="C804459" s="77"/>
    </row>
    <row r="804460" spans="2:3" x14ac:dyDescent="0.25">
      <c r="B804460" s="78"/>
      <c r="C804460" s="77"/>
    </row>
    <row r="804461" spans="2:3" x14ac:dyDescent="0.25">
      <c r="B804461" s="78"/>
      <c r="C804461" s="77"/>
    </row>
    <row r="804462" spans="2:3" x14ac:dyDescent="0.25">
      <c r="B804462" s="78"/>
      <c r="C804462" s="77"/>
    </row>
    <row r="804463" spans="2:3" x14ac:dyDescent="0.25">
      <c r="B804463" s="78"/>
      <c r="C804463" s="77"/>
    </row>
    <row r="804464" spans="2:3" x14ac:dyDescent="0.25">
      <c r="B804464" s="78"/>
      <c r="C804464" s="77"/>
    </row>
    <row r="804465" spans="2:3" x14ac:dyDescent="0.25">
      <c r="B804465" s="78"/>
      <c r="C804465" s="77"/>
    </row>
    <row r="804466" spans="2:3" x14ac:dyDescent="0.25">
      <c r="B804466" s="78"/>
      <c r="C804466" s="77"/>
    </row>
    <row r="804576" spans="2:3" x14ac:dyDescent="0.25">
      <c r="B804576" s="78"/>
      <c r="C804576" s="77"/>
    </row>
    <row r="804577" spans="2:3" x14ac:dyDescent="0.25">
      <c r="B804577" s="78"/>
      <c r="C804577" s="77"/>
    </row>
    <row r="804578" spans="2:3" x14ac:dyDescent="0.25">
      <c r="B804578" s="78"/>
      <c r="C804578" s="77"/>
    </row>
    <row r="804579" spans="2:3" x14ac:dyDescent="0.25">
      <c r="B804579" s="78"/>
      <c r="C804579" s="77"/>
    </row>
    <row r="804580" spans="2:3" x14ac:dyDescent="0.25">
      <c r="B804580" s="78"/>
      <c r="C804580" s="77"/>
    </row>
    <row r="804581" spans="2:3" x14ac:dyDescent="0.25">
      <c r="B804581" s="78"/>
      <c r="C804581" s="77"/>
    </row>
    <row r="804582" spans="2:3" x14ac:dyDescent="0.25">
      <c r="B804582" s="78"/>
      <c r="C804582" s="77"/>
    </row>
    <row r="804583" spans="2:3" x14ac:dyDescent="0.25">
      <c r="B804583" s="78"/>
      <c r="C804583" s="77"/>
    </row>
    <row r="804584" spans="2:3" x14ac:dyDescent="0.25">
      <c r="B804584" s="78"/>
      <c r="C804584" s="77"/>
    </row>
    <row r="804585" spans="2:3" x14ac:dyDescent="0.25">
      <c r="B804585" s="78"/>
      <c r="C804585" s="77"/>
    </row>
    <row r="804586" spans="2:3" x14ac:dyDescent="0.25">
      <c r="B804586" s="78"/>
      <c r="C804586" s="77"/>
    </row>
    <row r="804587" spans="2:3" x14ac:dyDescent="0.25">
      <c r="B804587" s="78"/>
      <c r="C804587" s="77"/>
    </row>
    <row r="804588" spans="2:3" x14ac:dyDescent="0.25">
      <c r="B804588" s="78"/>
      <c r="C804588" s="77"/>
    </row>
    <row r="804698" spans="2:3" x14ac:dyDescent="0.25">
      <c r="B804698" s="78"/>
      <c r="C804698" s="77"/>
    </row>
    <row r="804699" spans="2:3" x14ac:dyDescent="0.25">
      <c r="B804699" s="78"/>
      <c r="C804699" s="77"/>
    </row>
    <row r="804700" spans="2:3" x14ac:dyDescent="0.25">
      <c r="B804700" s="78"/>
      <c r="C804700" s="77"/>
    </row>
    <row r="804701" spans="2:3" x14ac:dyDescent="0.25">
      <c r="B804701" s="78"/>
      <c r="C804701" s="77"/>
    </row>
    <row r="804702" spans="2:3" x14ac:dyDescent="0.25">
      <c r="B804702" s="78"/>
      <c r="C804702" s="77"/>
    </row>
    <row r="804703" spans="2:3" x14ac:dyDescent="0.25">
      <c r="B804703" s="78"/>
      <c r="C804703" s="77"/>
    </row>
    <row r="804704" spans="2:3" x14ac:dyDescent="0.25">
      <c r="B804704" s="78"/>
      <c r="C804704" s="77"/>
    </row>
    <row r="804705" spans="2:3" x14ac:dyDescent="0.25">
      <c r="B804705" s="78"/>
      <c r="C804705" s="77"/>
    </row>
    <row r="804706" spans="2:3" x14ac:dyDescent="0.25">
      <c r="B804706" s="78"/>
      <c r="C804706" s="77"/>
    </row>
    <row r="804707" spans="2:3" x14ac:dyDescent="0.25">
      <c r="B804707" s="78"/>
      <c r="C804707" s="77"/>
    </row>
    <row r="804708" spans="2:3" x14ac:dyDescent="0.25">
      <c r="B804708" s="78"/>
      <c r="C804708" s="77"/>
    </row>
    <row r="804709" spans="2:3" x14ac:dyDescent="0.25">
      <c r="B804709" s="78"/>
      <c r="C804709" s="77"/>
    </row>
    <row r="804710" spans="2:3" x14ac:dyDescent="0.25">
      <c r="B804710" s="78"/>
      <c r="C804710" s="77"/>
    </row>
    <row r="804820" spans="2:3" x14ac:dyDescent="0.25">
      <c r="B804820" s="78"/>
      <c r="C804820" s="77"/>
    </row>
    <row r="804821" spans="2:3" x14ac:dyDescent="0.25">
      <c r="B804821" s="78"/>
      <c r="C804821" s="77"/>
    </row>
    <row r="804822" spans="2:3" x14ac:dyDescent="0.25">
      <c r="B804822" s="78"/>
      <c r="C804822" s="77"/>
    </row>
    <row r="804823" spans="2:3" x14ac:dyDescent="0.25">
      <c r="B804823" s="78"/>
      <c r="C804823" s="77"/>
    </row>
    <row r="804824" spans="2:3" x14ac:dyDescent="0.25">
      <c r="B804824" s="78"/>
      <c r="C804824" s="77"/>
    </row>
    <row r="804825" spans="2:3" x14ac:dyDescent="0.25">
      <c r="B804825" s="78"/>
      <c r="C804825" s="77"/>
    </row>
    <row r="804826" spans="2:3" x14ac:dyDescent="0.25">
      <c r="B804826" s="78"/>
      <c r="C804826" s="77"/>
    </row>
    <row r="804827" spans="2:3" x14ac:dyDescent="0.25">
      <c r="B804827" s="78"/>
      <c r="C804827" s="77"/>
    </row>
    <row r="804828" spans="2:3" x14ac:dyDescent="0.25">
      <c r="B804828" s="78"/>
      <c r="C804828" s="77"/>
    </row>
    <row r="804829" spans="2:3" x14ac:dyDescent="0.25">
      <c r="B804829" s="78"/>
      <c r="C804829" s="77"/>
    </row>
    <row r="804830" spans="2:3" x14ac:dyDescent="0.25">
      <c r="B804830" s="78"/>
      <c r="C804830" s="77"/>
    </row>
    <row r="804831" spans="2:3" x14ac:dyDescent="0.25">
      <c r="B804831" s="78"/>
      <c r="C804831" s="77"/>
    </row>
    <row r="804832" spans="2:3" x14ac:dyDescent="0.25">
      <c r="B804832" s="78"/>
      <c r="C804832" s="77"/>
    </row>
    <row r="804942" spans="2:3" x14ac:dyDescent="0.25">
      <c r="B804942" s="78"/>
      <c r="C804942" s="77"/>
    </row>
    <row r="804943" spans="2:3" x14ac:dyDescent="0.25">
      <c r="B804943" s="78"/>
      <c r="C804943" s="77"/>
    </row>
    <row r="804944" spans="2:3" x14ac:dyDescent="0.25">
      <c r="B804944" s="78"/>
      <c r="C804944" s="77"/>
    </row>
    <row r="804945" spans="2:3" x14ac:dyDescent="0.25">
      <c r="B804945" s="78"/>
      <c r="C804945" s="77"/>
    </row>
    <row r="804946" spans="2:3" x14ac:dyDescent="0.25">
      <c r="B804946" s="78"/>
      <c r="C804946" s="77"/>
    </row>
    <row r="804947" spans="2:3" x14ac:dyDescent="0.25">
      <c r="B804947" s="78"/>
      <c r="C804947" s="77"/>
    </row>
    <row r="804948" spans="2:3" x14ac:dyDescent="0.25">
      <c r="B804948" s="78"/>
      <c r="C804948" s="77"/>
    </row>
    <row r="804949" spans="2:3" x14ac:dyDescent="0.25">
      <c r="B804949" s="78"/>
      <c r="C804949" s="77"/>
    </row>
    <row r="804950" spans="2:3" x14ac:dyDescent="0.25">
      <c r="B804950" s="78"/>
      <c r="C804950" s="77"/>
    </row>
    <row r="804951" spans="2:3" x14ac:dyDescent="0.25">
      <c r="B804951" s="78"/>
      <c r="C804951" s="77"/>
    </row>
    <row r="804952" spans="2:3" x14ac:dyDescent="0.25">
      <c r="B804952" s="78"/>
      <c r="C804952" s="77"/>
    </row>
    <row r="804953" spans="2:3" x14ac:dyDescent="0.25">
      <c r="B804953" s="78"/>
      <c r="C804953" s="77"/>
    </row>
    <row r="804954" spans="2:3" x14ac:dyDescent="0.25">
      <c r="B804954" s="78"/>
      <c r="C804954" s="77"/>
    </row>
    <row r="805064" spans="2:3" x14ac:dyDescent="0.25">
      <c r="B805064" s="78"/>
      <c r="C805064" s="77"/>
    </row>
    <row r="805065" spans="2:3" x14ac:dyDescent="0.25">
      <c r="B805065" s="78"/>
      <c r="C805065" s="77"/>
    </row>
    <row r="805066" spans="2:3" x14ac:dyDescent="0.25">
      <c r="B805066" s="78"/>
      <c r="C805066" s="77"/>
    </row>
    <row r="805067" spans="2:3" x14ac:dyDescent="0.25">
      <c r="B805067" s="78"/>
      <c r="C805067" s="77"/>
    </row>
    <row r="805068" spans="2:3" x14ac:dyDescent="0.25">
      <c r="B805068" s="78"/>
      <c r="C805068" s="77"/>
    </row>
    <row r="805069" spans="2:3" x14ac:dyDescent="0.25">
      <c r="B805069" s="78"/>
      <c r="C805069" s="77"/>
    </row>
    <row r="805070" spans="2:3" x14ac:dyDescent="0.25">
      <c r="B805070" s="78"/>
      <c r="C805070" s="77"/>
    </row>
    <row r="805071" spans="2:3" x14ac:dyDescent="0.25">
      <c r="B805071" s="78"/>
      <c r="C805071" s="77"/>
    </row>
    <row r="805072" spans="2:3" x14ac:dyDescent="0.25">
      <c r="B805072" s="78"/>
      <c r="C805072" s="77"/>
    </row>
    <row r="805073" spans="2:3" x14ac:dyDescent="0.25">
      <c r="B805073" s="78"/>
      <c r="C805073" s="77"/>
    </row>
    <row r="805074" spans="2:3" x14ac:dyDescent="0.25">
      <c r="B805074" s="78"/>
      <c r="C805074" s="77"/>
    </row>
    <row r="805075" spans="2:3" x14ac:dyDescent="0.25">
      <c r="B805075" s="78"/>
      <c r="C805075" s="77"/>
    </row>
    <row r="805076" spans="2:3" x14ac:dyDescent="0.25">
      <c r="B805076" s="78"/>
      <c r="C805076" s="77"/>
    </row>
    <row r="805186" spans="2:3" x14ac:dyDescent="0.25">
      <c r="B805186" s="78"/>
      <c r="C805186" s="77"/>
    </row>
    <row r="805187" spans="2:3" x14ac:dyDescent="0.25">
      <c r="B805187" s="78"/>
      <c r="C805187" s="77"/>
    </row>
    <row r="805188" spans="2:3" x14ac:dyDescent="0.25">
      <c r="B805188" s="78"/>
      <c r="C805188" s="77"/>
    </row>
    <row r="805189" spans="2:3" x14ac:dyDescent="0.25">
      <c r="B805189" s="78"/>
      <c r="C805189" s="77"/>
    </row>
    <row r="805190" spans="2:3" x14ac:dyDescent="0.25">
      <c r="B805190" s="78"/>
      <c r="C805190" s="77"/>
    </row>
    <row r="805191" spans="2:3" x14ac:dyDescent="0.25">
      <c r="B805191" s="78"/>
      <c r="C805191" s="77"/>
    </row>
    <row r="805192" spans="2:3" x14ac:dyDescent="0.25">
      <c r="B805192" s="78"/>
      <c r="C805192" s="77"/>
    </row>
    <row r="805193" spans="2:3" x14ac:dyDescent="0.25">
      <c r="B805193" s="78"/>
      <c r="C805193" s="77"/>
    </row>
    <row r="805194" spans="2:3" x14ac:dyDescent="0.25">
      <c r="B805194" s="78"/>
      <c r="C805194" s="77"/>
    </row>
    <row r="805195" spans="2:3" x14ac:dyDescent="0.25">
      <c r="B805195" s="78"/>
      <c r="C805195" s="77"/>
    </row>
    <row r="805196" spans="2:3" x14ac:dyDescent="0.25">
      <c r="B805196" s="78"/>
      <c r="C805196" s="77"/>
    </row>
    <row r="805197" spans="2:3" x14ac:dyDescent="0.25">
      <c r="B805197" s="78"/>
      <c r="C805197" s="77"/>
    </row>
    <row r="805198" spans="2:3" x14ac:dyDescent="0.25">
      <c r="B805198" s="78"/>
      <c r="C805198" s="77"/>
    </row>
    <row r="805308" spans="2:3" x14ac:dyDescent="0.25">
      <c r="B805308" s="78"/>
      <c r="C805308" s="77"/>
    </row>
    <row r="805309" spans="2:3" x14ac:dyDescent="0.25">
      <c r="B805309" s="78"/>
      <c r="C805309" s="77"/>
    </row>
    <row r="805310" spans="2:3" x14ac:dyDescent="0.25">
      <c r="B805310" s="78"/>
      <c r="C805310" s="77"/>
    </row>
    <row r="805311" spans="2:3" x14ac:dyDescent="0.25">
      <c r="B805311" s="78"/>
      <c r="C805311" s="77"/>
    </row>
    <row r="805312" spans="2:3" x14ac:dyDescent="0.25">
      <c r="B805312" s="78"/>
      <c r="C805312" s="77"/>
    </row>
    <row r="805313" spans="2:3" x14ac:dyDescent="0.25">
      <c r="B805313" s="78"/>
      <c r="C805313" s="77"/>
    </row>
    <row r="805314" spans="2:3" x14ac:dyDescent="0.25">
      <c r="B805314" s="78"/>
      <c r="C805314" s="77"/>
    </row>
    <row r="805315" spans="2:3" x14ac:dyDescent="0.25">
      <c r="B805315" s="78"/>
      <c r="C805315" s="77"/>
    </row>
    <row r="805316" spans="2:3" x14ac:dyDescent="0.25">
      <c r="B805316" s="78"/>
      <c r="C805316" s="77"/>
    </row>
    <row r="805317" spans="2:3" x14ac:dyDescent="0.25">
      <c r="B805317" s="78"/>
      <c r="C805317" s="77"/>
    </row>
    <row r="805318" spans="2:3" x14ac:dyDescent="0.25">
      <c r="B805318" s="78"/>
      <c r="C805318" s="77"/>
    </row>
    <row r="805319" spans="2:3" x14ac:dyDescent="0.25">
      <c r="B805319" s="78"/>
      <c r="C805319" s="77"/>
    </row>
    <row r="805320" spans="2:3" x14ac:dyDescent="0.25">
      <c r="B805320" s="78"/>
      <c r="C805320" s="77"/>
    </row>
    <row r="805430" spans="2:3" x14ac:dyDescent="0.25">
      <c r="B805430" s="78"/>
      <c r="C805430" s="77"/>
    </row>
    <row r="805431" spans="2:3" x14ac:dyDescent="0.25">
      <c r="B805431" s="78"/>
      <c r="C805431" s="77"/>
    </row>
    <row r="805432" spans="2:3" x14ac:dyDescent="0.25">
      <c r="B805432" s="78"/>
      <c r="C805432" s="77"/>
    </row>
    <row r="805433" spans="2:3" x14ac:dyDescent="0.25">
      <c r="B805433" s="78"/>
      <c r="C805433" s="77"/>
    </row>
    <row r="805434" spans="2:3" x14ac:dyDescent="0.25">
      <c r="B805434" s="78"/>
      <c r="C805434" s="77"/>
    </row>
    <row r="805435" spans="2:3" x14ac:dyDescent="0.25">
      <c r="B805435" s="78"/>
      <c r="C805435" s="77"/>
    </row>
    <row r="805436" spans="2:3" x14ac:dyDescent="0.25">
      <c r="B805436" s="78"/>
      <c r="C805436" s="77"/>
    </row>
    <row r="805437" spans="2:3" x14ac:dyDescent="0.25">
      <c r="B805437" s="78"/>
      <c r="C805437" s="77"/>
    </row>
    <row r="805438" spans="2:3" x14ac:dyDescent="0.25">
      <c r="B805438" s="78"/>
      <c r="C805438" s="77"/>
    </row>
    <row r="805439" spans="2:3" x14ac:dyDescent="0.25">
      <c r="B805439" s="78"/>
      <c r="C805439" s="77"/>
    </row>
    <row r="805440" spans="2:3" x14ac:dyDescent="0.25">
      <c r="B805440" s="78"/>
      <c r="C805440" s="77"/>
    </row>
    <row r="805441" spans="2:3" x14ac:dyDescent="0.25">
      <c r="B805441" s="78"/>
      <c r="C805441" s="77"/>
    </row>
    <row r="805442" spans="2:3" x14ac:dyDescent="0.25">
      <c r="B805442" s="78"/>
      <c r="C805442" s="77"/>
    </row>
    <row r="805552" spans="2:3" x14ac:dyDescent="0.25">
      <c r="B805552" s="78"/>
      <c r="C805552" s="77"/>
    </row>
    <row r="805553" spans="2:3" x14ac:dyDescent="0.25">
      <c r="B805553" s="78"/>
      <c r="C805553" s="77"/>
    </row>
    <row r="805554" spans="2:3" x14ac:dyDescent="0.25">
      <c r="B805554" s="78"/>
      <c r="C805554" s="77"/>
    </row>
    <row r="805555" spans="2:3" x14ac:dyDescent="0.25">
      <c r="B805555" s="78"/>
      <c r="C805555" s="77"/>
    </row>
    <row r="805556" spans="2:3" x14ac:dyDescent="0.25">
      <c r="B805556" s="78"/>
      <c r="C805556" s="77"/>
    </row>
    <row r="805557" spans="2:3" x14ac:dyDescent="0.25">
      <c r="B805557" s="78"/>
      <c r="C805557" s="77"/>
    </row>
    <row r="805558" spans="2:3" x14ac:dyDescent="0.25">
      <c r="B805558" s="78"/>
      <c r="C805558" s="77"/>
    </row>
    <row r="805559" spans="2:3" x14ac:dyDescent="0.25">
      <c r="B805559" s="78"/>
      <c r="C805559" s="77"/>
    </row>
    <row r="805560" spans="2:3" x14ac:dyDescent="0.25">
      <c r="B805560" s="78"/>
      <c r="C805560" s="77"/>
    </row>
    <row r="805561" spans="2:3" x14ac:dyDescent="0.25">
      <c r="B805561" s="78"/>
      <c r="C805561" s="77"/>
    </row>
    <row r="805562" spans="2:3" x14ac:dyDescent="0.25">
      <c r="B805562" s="78"/>
      <c r="C805562" s="77"/>
    </row>
    <row r="805563" spans="2:3" x14ac:dyDescent="0.25">
      <c r="B805563" s="78"/>
      <c r="C805563" s="77"/>
    </row>
    <row r="805564" spans="2:3" x14ac:dyDescent="0.25">
      <c r="B805564" s="78"/>
      <c r="C805564" s="77"/>
    </row>
    <row r="805674" spans="2:3" x14ac:dyDescent="0.25">
      <c r="B805674" s="78"/>
      <c r="C805674" s="77"/>
    </row>
    <row r="805675" spans="2:3" x14ac:dyDescent="0.25">
      <c r="B805675" s="78"/>
      <c r="C805675" s="77"/>
    </row>
    <row r="805676" spans="2:3" x14ac:dyDescent="0.25">
      <c r="B805676" s="78"/>
      <c r="C805676" s="77"/>
    </row>
    <row r="805677" spans="2:3" x14ac:dyDescent="0.25">
      <c r="B805677" s="78"/>
      <c r="C805677" s="77"/>
    </row>
    <row r="805678" spans="2:3" x14ac:dyDescent="0.25">
      <c r="B805678" s="78"/>
      <c r="C805678" s="77"/>
    </row>
    <row r="805679" spans="2:3" x14ac:dyDescent="0.25">
      <c r="B805679" s="78"/>
      <c r="C805679" s="77"/>
    </row>
    <row r="805680" spans="2:3" x14ac:dyDescent="0.25">
      <c r="B805680" s="78"/>
      <c r="C805680" s="77"/>
    </row>
    <row r="805681" spans="2:3" x14ac:dyDescent="0.25">
      <c r="B805681" s="78"/>
      <c r="C805681" s="77"/>
    </row>
    <row r="805682" spans="2:3" x14ac:dyDescent="0.25">
      <c r="B805682" s="78"/>
      <c r="C805682" s="77"/>
    </row>
    <row r="805683" spans="2:3" x14ac:dyDescent="0.25">
      <c r="B805683" s="78"/>
      <c r="C805683" s="77"/>
    </row>
    <row r="805684" spans="2:3" x14ac:dyDescent="0.25">
      <c r="B805684" s="78"/>
      <c r="C805684" s="77"/>
    </row>
    <row r="805685" spans="2:3" x14ac:dyDescent="0.25">
      <c r="B805685" s="78"/>
      <c r="C805685" s="77"/>
    </row>
    <row r="805686" spans="2:3" x14ac:dyDescent="0.25">
      <c r="B805686" s="78"/>
      <c r="C805686" s="77"/>
    </row>
    <row r="805796" spans="2:3" x14ac:dyDescent="0.25">
      <c r="B805796" s="78"/>
      <c r="C805796" s="77"/>
    </row>
    <row r="805797" spans="2:3" x14ac:dyDescent="0.25">
      <c r="B805797" s="78"/>
      <c r="C805797" s="77"/>
    </row>
    <row r="805798" spans="2:3" x14ac:dyDescent="0.25">
      <c r="B805798" s="78"/>
      <c r="C805798" s="77"/>
    </row>
    <row r="805799" spans="2:3" x14ac:dyDescent="0.25">
      <c r="B805799" s="78"/>
      <c r="C805799" s="77"/>
    </row>
    <row r="805800" spans="2:3" x14ac:dyDescent="0.25">
      <c r="B805800" s="78"/>
      <c r="C805800" s="77"/>
    </row>
    <row r="805801" spans="2:3" x14ac:dyDescent="0.25">
      <c r="B805801" s="78"/>
      <c r="C805801" s="77"/>
    </row>
    <row r="805802" spans="2:3" x14ac:dyDescent="0.25">
      <c r="B805802" s="78"/>
      <c r="C805802" s="77"/>
    </row>
    <row r="805803" spans="2:3" x14ac:dyDescent="0.25">
      <c r="B805803" s="78"/>
      <c r="C805803" s="77"/>
    </row>
    <row r="805804" spans="2:3" x14ac:dyDescent="0.25">
      <c r="B805804" s="78"/>
      <c r="C805804" s="77"/>
    </row>
    <row r="805805" spans="2:3" x14ac:dyDescent="0.25">
      <c r="B805805" s="78"/>
      <c r="C805805" s="77"/>
    </row>
    <row r="805806" spans="2:3" x14ac:dyDescent="0.25">
      <c r="B805806" s="78"/>
      <c r="C805806" s="77"/>
    </row>
    <row r="805807" spans="2:3" x14ac:dyDescent="0.25">
      <c r="B805807" s="78"/>
      <c r="C805807" s="77"/>
    </row>
    <row r="805808" spans="2:3" x14ac:dyDescent="0.25">
      <c r="B805808" s="78"/>
      <c r="C805808" s="77"/>
    </row>
    <row r="805918" spans="2:3" x14ac:dyDescent="0.25">
      <c r="B805918" s="78"/>
      <c r="C805918" s="77"/>
    </row>
    <row r="805919" spans="2:3" x14ac:dyDescent="0.25">
      <c r="B805919" s="78"/>
      <c r="C805919" s="77"/>
    </row>
    <row r="805920" spans="2:3" x14ac:dyDescent="0.25">
      <c r="B805920" s="78"/>
      <c r="C805920" s="77"/>
    </row>
    <row r="805921" spans="2:3" x14ac:dyDescent="0.25">
      <c r="B805921" s="78"/>
      <c r="C805921" s="77"/>
    </row>
    <row r="805922" spans="2:3" x14ac:dyDescent="0.25">
      <c r="B805922" s="78"/>
      <c r="C805922" s="77"/>
    </row>
    <row r="805923" spans="2:3" x14ac:dyDescent="0.25">
      <c r="B805923" s="78"/>
      <c r="C805923" s="77"/>
    </row>
    <row r="805924" spans="2:3" x14ac:dyDescent="0.25">
      <c r="B805924" s="78"/>
      <c r="C805924" s="77"/>
    </row>
    <row r="805925" spans="2:3" x14ac:dyDescent="0.25">
      <c r="B805925" s="78"/>
      <c r="C805925" s="77"/>
    </row>
    <row r="805926" spans="2:3" x14ac:dyDescent="0.25">
      <c r="B805926" s="78"/>
      <c r="C805926" s="77"/>
    </row>
    <row r="805927" spans="2:3" x14ac:dyDescent="0.25">
      <c r="B805927" s="78"/>
      <c r="C805927" s="77"/>
    </row>
    <row r="805928" spans="2:3" x14ac:dyDescent="0.25">
      <c r="B805928" s="78"/>
      <c r="C805928" s="77"/>
    </row>
    <row r="805929" spans="2:3" x14ac:dyDescent="0.25">
      <c r="B805929" s="78"/>
      <c r="C805929" s="77"/>
    </row>
    <row r="805930" spans="2:3" x14ac:dyDescent="0.25">
      <c r="B805930" s="78"/>
      <c r="C805930" s="77"/>
    </row>
    <row r="806040" spans="2:3" x14ac:dyDescent="0.25">
      <c r="B806040" s="78"/>
      <c r="C806040" s="77"/>
    </row>
    <row r="806041" spans="2:3" x14ac:dyDescent="0.25">
      <c r="B806041" s="78"/>
      <c r="C806041" s="77"/>
    </row>
    <row r="806042" spans="2:3" x14ac:dyDescent="0.25">
      <c r="B806042" s="78"/>
      <c r="C806042" s="77"/>
    </row>
    <row r="806043" spans="2:3" x14ac:dyDescent="0.25">
      <c r="B806043" s="78"/>
      <c r="C806043" s="77"/>
    </row>
    <row r="806044" spans="2:3" x14ac:dyDescent="0.25">
      <c r="B806044" s="78"/>
      <c r="C806044" s="77"/>
    </row>
    <row r="806045" spans="2:3" x14ac:dyDescent="0.25">
      <c r="B806045" s="78"/>
      <c r="C806045" s="77"/>
    </row>
    <row r="806046" spans="2:3" x14ac:dyDescent="0.25">
      <c r="B806046" s="78"/>
      <c r="C806046" s="77"/>
    </row>
    <row r="806047" spans="2:3" x14ac:dyDescent="0.25">
      <c r="B806047" s="78"/>
      <c r="C806047" s="77"/>
    </row>
    <row r="806048" spans="2:3" x14ac:dyDescent="0.25">
      <c r="B806048" s="78"/>
      <c r="C806048" s="77"/>
    </row>
    <row r="806049" spans="2:3" x14ac:dyDescent="0.25">
      <c r="B806049" s="78"/>
      <c r="C806049" s="77"/>
    </row>
    <row r="806050" spans="2:3" x14ac:dyDescent="0.25">
      <c r="B806050" s="78"/>
      <c r="C806050" s="77"/>
    </row>
    <row r="806051" spans="2:3" x14ac:dyDescent="0.25">
      <c r="B806051" s="78"/>
      <c r="C806051" s="77"/>
    </row>
    <row r="806052" spans="2:3" x14ac:dyDescent="0.25">
      <c r="B806052" s="78"/>
      <c r="C806052" s="77"/>
    </row>
    <row r="806162" spans="2:3" x14ac:dyDescent="0.25">
      <c r="B806162" s="78"/>
      <c r="C806162" s="77"/>
    </row>
    <row r="806163" spans="2:3" x14ac:dyDescent="0.25">
      <c r="B806163" s="78"/>
      <c r="C806163" s="77"/>
    </row>
    <row r="806164" spans="2:3" x14ac:dyDescent="0.25">
      <c r="B806164" s="78"/>
      <c r="C806164" s="77"/>
    </row>
    <row r="806165" spans="2:3" x14ac:dyDescent="0.25">
      <c r="B806165" s="78"/>
      <c r="C806165" s="77"/>
    </row>
    <row r="806166" spans="2:3" x14ac:dyDescent="0.25">
      <c r="B806166" s="78"/>
      <c r="C806166" s="77"/>
    </row>
    <row r="806167" spans="2:3" x14ac:dyDescent="0.25">
      <c r="B806167" s="78"/>
      <c r="C806167" s="77"/>
    </row>
    <row r="806168" spans="2:3" x14ac:dyDescent="0.25">
      <c r="B806168" s="78"/>
      <c r="C806168" s="77"/>
    </row>
    <row r="806169" spans="2:3" x14ac:dyDescent="0.25">
      <c r="B806169" s="78"/>
      <c r="C806169" s="77"/>
    </row>
    <row r="806170" spans="2:3" x14ac:dyDescent="0.25">
      <c r="B806170" s="78"/>
      <c r="C806170" s="77"/>
    </row>
    <row r="806171" spans="2:3" x14ac:dyDescent="0.25">
      <c r="B806171" s="78"/>
      <c r="C806171" s="77"/>
    </row>
    <row r="806172" spans="2:3" x14ac:dyDescent="0.25">
      <c r="B806172" s="78"/>
      <c r="C806172" s="77"/>
    </row>
    <row r="806173" spans="2:3" x14ac:dyDescent="0.25">
      <c r="B806173" s="78"/>
      <c r="C806173" s="77"/>
    </row>
    <row r="806174" spans="2:3" x14ac:dyDescent="0.25">
      <c r="B806174" s="78"/>
      <c r="C806174" s="77"/>
    </row>
    <row r="806284" spans="2:3" x14ac:dyDescent="0.25">
      <c r="B806284" s="78"/>
      <c r="C806284" s="77"/>
    </row>
    <row r="806285" spans="2:3" x14ac:dyDescent="0.25">
      <c r="B806285" s="78"/>
      <c r="C806285" s="77"/>
    </row>
    <row r="806286" spans="2:3" x14ac:dyDescent="0.25">
      <c r="B806286" s="78"/>
      <c r="C806286" s="77"/>
    </row>
    <row r="806287" spans="2:3" x14ac:dyDescent="0.25">
      <c r="B806287" s="78"/>
      <c r="C806287" s="77"/>
    </row>
    <row r="806288" spans="2:3" x14ac:dyDescent="0.25">
      <c r="B806288" s="78"/>
      <c r="C806288" s="77"/>
    </row>
    <row r="806289" spans="2:3" x14ac:dyDescent="0.25">
      <c r="B806289" s="78"/>
      <c r="C806289" s="77"/>
    </row>
    <row r="806290" spans="2:3" x14ac:dyDescent="0.25">
      <c r="B806290" s="78"/>
      <c r="C806290" s="77"/>
    </row>
    <row r="806291" spans="2:3" x14ac:dyDescent="0.25">
      <c r="B806291" s="78"/>
      <c r="C806291" s="77"/>
    </row>
    <row r="806292" spans="2:3" x14ac:dyDescent="0.25">
      <c r="B806292" s="78"/>
      <c r="C806292" s="77"/>
    </row>
    <row r="806293" spans="2:3" x14ac:dyDescent="0.25">
      <c r="B806293" s="78"/>
      <c r="C806293" s="77"/>
    </row>
    <row r="806294" spans="2:3" x14ac:dyDescent="0.25">
      <c r="B806294" s="78"/>
      <c r="C806294" s="77"/>
    </row>
    <row r="806295" spans="2:3" x14ac:dyDescent="0.25">
      <c r="B806295" s="78"/>
      <c r="C806295" s="77"/>
    </row>
    <row r="806296" spans="2:3" x14ac:dyDescent="0.25">
      <c r="B806296" s="78"/>
      <c r="C806296" s="77"/>
    </row>
    <row r="806406" spans="2:3" x14ac:dyDescent="0.25">
      <c r="B806406" s="78"/>
      <c r="C806406" s="77"/>
    </row>
    <row r="806407" spans="2:3" x14ac:dyDescent="0.25">
      <c r="B806407" s="78"/>
      <c r="C806407" s="77"/>
    </row>
    <row r="806408" spans="2:3" x14ac:dyDescent="0.25">
      <c r="B806408" s="78"/>
      <c r="C806408" s="77"/>
    </row>
    <row r="806409" spans="2:3" x14ac:dyDescent="0.25">
      <c r="B806409" s="78"/>
      <c r="C806409" s="77"/>
    </row>
    <row r="806410" spans="2:3" x14ac:dyDescent="0.25">
      <c r="B806410" s="78"/>
      <c r="C806410" s="77"/>
    </row>
    <row r="806411" spans="2:3" x14ac:dyDescent="0.25">
      <c r="B806411" s="78"/>
      <c r="C806411" s="77"/>
    </row>
    <row r="806412" spans="2:3" x14ac:dyDescent="0.25">
      <c r="B806412" s="78"/>
      <c r="C806412" s="77"/>
    </row>
    <row r="806413" spans="2:3" x14ac:dyDescent="0.25">
      <c r="B806413" s="78"/>
      <c r="C806413" s="77"/>
    </row>
    <row r="806414" spans="2:3" x14ac:dyDescent="0.25">
      <c r="B806414" s="78"/>
      <c r="C806414" s="77"/>
    </row>
    <row r="806415" spans="2:3" x14ac:dyDescent="0.25">
      <c r="B806415" s="78"/>
      <c r="C806415" s="77"/>
    </row>
    <row r="806416" spans="2:3" x14ac:dyDescent="0.25">
      <c r="B806416" s="78"/>
      <c r="C806416" s="77"/>
    </row>
    <row r="806417" spans="2:3" x14ac:dyDescent="0.25">
      <c r="B806417" s="78"/>
      <c r="C806417" s="77"/>
    </row>
    <row r="806418" spans="2:3" x14ac:dyDescent="0.25">
      <c r="B806418" s="78"/>
      <c r="C806418" s="77"/>
    </row>
    <row r="806528" spans="2:3" x14ac:dyDescent="0.25">
      <c r="B806528" s="78"/>
      <c r="C806528" s="77"/>
    </row>
    <row r="806529" spans="2:3" x14ac:dyDescent="0.25">
      <c r="B806529" s="78"/>
      <c r="C806529" s="77"/>
    </row>
    <row r="806530" spans="2:3" x14ac:dyDescent="0.25">
      <c r="B806530" s="78"/>
      <c r="C806530" s="77"/>
    </row>
    <row r="806531" spans="2:3" x14ac:dyDescent="0.25">
      <c r="B806531" s="78"/>
      <c r="C806531" s="77"/>
    </row>
    <row r="806532" spans="2:3" x14ac:dyDescent="0.25">
      <c r="B806532" s="78"/>
      <c r="C806532" s="77"/>
    </row>
    <row r="806533" spans="2:3" x14ac:dyDescent="0.25">
      <c r="B806533" s="78"/>
      <c r="C806533" s="77"/>
    </row>
    <row r="806534" spans="2:3" x14ac:dyDescent="0.25">
      <c r="B806534" s="78"/>
      <c r="C806534" s="77"/>
    </row>
    <row r="806535" spans="2:3" x14ac:dyDescent="0.25">
      <c r="B806535" s="78"/>
      <c r="C806535" s="77"/>
    </row>
    <row r="806536" spans="2:3" x14ac:dyDescent="0.25">
      <c r="B806536" s="78"/>
      <c r="C806536" s="77"/>
    </row>
    <row r="806537" spans="2:3" x14ac:dyDescent="0.25">
      <c r="B806537" s="78"/>
      <c r="C806537" s="77"/>
    </row>
    <row r="806538" spans="2:3" x14ac:dyDescent="0.25">
      <c r="B806538" s="78"/>
      <c r="C806538" s="77"/>
    </row>
    <row r="806539" spans="2:3" x14ac:dyDescent="0.25">
      <c r="B806539" s="78"/>
      <c r="C806539" s="77"/>
    </row>
    <row r="806540" spans="2:3" x14ac:dyDescent="0.25">
      <c r="B806540" s="78"/>
      <c r="C806540" s="77"/>
    </row>
    <row r="806650" spans="2:3" x14ac:dyDescent="0.25">
      <c r="B806650" s="78"/>
      <c r="C806650" s="77"/>
    </row>
    <row r="806651" spans="2:3" x14ac:dyDescent="0.25">
      <c r="B806651" s="78"/>
      <c r="C806651" s="77"/>
    </row>
    <row r="806652" spans="2:3" x14ac:dyDescent="0.25">
      <c r="B806652" s="78"/>
      <c r="C806652" s="77"/>
    </row>
    <row r="806653" spans="2:3" x14ac:dyDescent="0.25">
      <c r="B806653" s="78"/>
      <c r="C806653" s="77"/>
    </row>
    <row r="806654" spans="2:3" x14ac:dyDescent="0.25">
      <c r="B806654" s="78"/>
      <c r="C806654" s="77"/>
    </row>
    <row r="806655" spans="2:3" x14ac:dyDescent="0.25">
      <c r="B806655" s="78"/>
      <c r="C806655" s="77"/>
    </row>
    <row r="806656" spans="2:3" x14ac:dyDescent="0.25">
      <c r="B806656" s="78"/>
      <c r="C806656" s="77"/>
    </row>
    <row r="806657" spans="2:3" x14ac:dyDescent="0.25">
      <c r="B806657" s="78"/>
      <c r="C806657" s="77"/>
    </row>
    <row r="806658" spans="2:3" x14ac:dyDescent="0.25">
      <c r="B806658" s="78"/>
      <c r="C806658" s="77"/>
    </row>
    <row r="806659" spans="2:3" x14ac:dyDescent="0.25">
      <c r="B806659" s="78"/>
      <c r="C806659" s="77"/>
    </row>
    <row r="806660" spans="2:3" x14ac:dyDescent="0.25">
      <c r="B806660" s="78"/>
      <c r="C806660" s="77"/>
    </row>
    <row r="806661" spans="2:3" x14ac:dyDescent="0.25">
      <c r="B806661" s="78"/>
      <c r="C806661" s="77"/>
    </row>
    <row r="806662" spans="2:3" x14ac:dyDescent="0.25">
      <c r="B806662" s="78"/>
      <c r="C806662" s="77"/>
    </row>
    <row r="806772" spans="2:3" x14ac:dyDescent="0.25">
      <c r="B806772" s="78"/>
      <c r="C806772" s="77"/>
    </row>
    <row r="806773" spans="2:3" x14ac:dyDescent="0.25">
      <c r="B806773" s="78"/>
      <c r="C806773" s="77"/>
    </row>
    <row r="806774" spans="2:3" x14ac:dyDescent="0.25">
      <c r="B806774" s="78"/>
      <c r="C806774" s="77"/>
    </row>
    <row r="806775" spans="2:3" x14ac:dyDescent="0.25">
      <c r="B806775" s="78"/>
      <c r="C806775" s="77"/>
    </row>
    <row r="806776" spans="2:3" x14ac:dyDescent="0.25">
      <c r="B806776" s="78"/>
      <c r="C806776" s="77"/>
    </row>
    <row r="806777" spans="2:3" x14ac:dyDescent="0.25">
      <c r="B806777" s="78"/>
      <c r="C806777" s="77"/>
    </row>
    <row r="806778" spans="2:3" x14ac:dyDescent="0.25">
      <c r="B806778" s="78"/>
      <c r="C806778" s="77"/>
    </row>
    <row r="806779" spans="2:3" x14ac:dyDescent="0.25">
      <c r="B806779" s="78"/>
      <c r="C806779" s="77"/>
    </row>
    <row r="806780" spans="2:3" x14ac:dyDescent="0.25">
      <c r="B806780" s="78"/>
      <c r="C806780" s="77"/>
    </row>
    <row r="806781" spans="2:3" x14ac:dyDescent="0.25">
      <c r="B806781" s="78"/>
      <c r="C806781" s="77"/>
    </row>
    <row r="806782" spans="2:3" x14ac:dyDescent="0.25">
      <c r="B806782" s="78"/>
      <c r="C806782" s="77"/>
    </row>
    <row r="806783" spans="2:3" x14ac:dyDescent="0.25">
      <c r="B806783" s="78"/>
      <c r="C806783" s="77"/>
    </row>
    <row r="806784" spans="2:3" x14ac:dyDescent="0.25">
      <c r="B806784" s="78"/>
      <c r="C806784" s="77"/>
    </row>
    <row r="806894" spans="2:3" x14ac:dyDescent="0.25">
      <c r="B806894" s="78"/>
      <c r="C806894" s="77"/>
    </row>
    <row r="806895" spans="2:3" x14ac:dyDescent="0.25">
      <c r="B806895" s="78"/>
      <c r="C806895" s="77"/>
    </row>
    <row r="806896" spans="2:3" x14ac:dyDescent="0.25">
      <c r="B806896" s="78"/>
      <c r="C806896" s="77"/>
    </row>
    <row r="806897" spans="2:3" x14ac:dyDescent="0.25">
      <c r="B806897" s="78"/>
      <c r="C806897" s="77"/>
    </row>
    <row r="806898" spans="2:3" x14ac:dyDescent="0.25">
      <c r="B806898" s="78"/>
      <c r="C806898" s="77"/>
    </row>
    <row r="806899" spans="2:3" x14ac:dyDescent="0.25">
      <c r="B806899" s="78"/>
      <c r="C806899" s="77"/>
    </row>
    <row r="806900" spans="2:3" x14ac:dyDescent="0.25">
      <c r="B806900" s="78"/>
      <c r="C806900" s="77"/>
    </row>
    <row r="806901" spans="2:3" x14ac:dyDescent="0.25">
      <c r="B806901" s="78"/>
      <c r="C806901" s="77"/>
    </row>
    <row r="806902" spans="2:3" x14ac:dyDescent="0.25">
      <c r="B806902" s="78"/>
      <c r="C806902" s="77"/>
    </row>
    <row r="806903" spans="2:3" x14ac:dyDescent="0.25">
      <c r="B806903" s="78"/>
      <c r="C806903" s="77"/>
    </row>
    <row r="806904" spans="2:3" x14ac:dyDescent="0.25">
      <c r="B806904" s="78"/>
      <c r="C806904" s="77"/>
    </row>
    <row r="806905" spans="2:3" x14ac:dyDescent="0.25">
      <c r="B806905" s="78"/>
      <c r="C806905" s="77"/>
    </row>
    <row r="806906" spans="2:3" x14ac:dyDescent="0.25">
      <c r="B806906" s="78"/>
      <c r="C806906" s="77"/>
    </row>
    <row r="807016" spans="2:3" x14ac:dyDescent="0.25">
      <c r="B807016" s="78"/>
      <c r="C807016" s="77"/>
    </row>
    <row r="807017" spans="2:3" x14ac:dyDescent="0.25">
      <c r="B807017" s="78"/>
      <c r="C807017" s="77"/>
    </row>
    <row r="807018" spans="2:3" x14ac:dyDescent="0.25">
      <c r="B807018" s="78"/>
      <c r="C807018" s="77"/>
    </row>
    <row r="807019" spans="2:3" x14ac:dyDescent="0.25">
      <c r="B807019" s="78"/>
      <c r="C807019" s="77"/>
    </row>
    <row r="807020" spans="2:3" x14ac:dyDescent="0.25">
      <c r="B807020" s="78"/>
      <c r="C807020" s="77"/>
    </row>
    <row r="807021" spans="2:3" x14ac:dyDescent="0.25">
      <c r="B807021" s="78"/>
      <c r="C807021" s="77"/>
    </row>
    <row r="807022" spans="2:3" x14ac:dyDescent="0.25">
      <c r="B807022" s="78"/>
      <c r="C807022" s="77"/>
    </row>
    <row r="807023" spans="2:3" x14ac:dyDescent="0.25">
      <c r="B807023" s="78"/>
      <c r="C807023" s="77"/>
    </row>
    <row r="807024" spans="2:3" x14ac:dyDescent="0.25">
      <c r="B807024" s="78"/>
      <c r="C807024" s="77"/>
    </row>
    <row r="807025" spans="2:3" x14ac:dyDescent="0.25">
      <c r="B807025" s="78"/>
      <c r="C807025" s="77"/>
    </row>
    <row r="807026" spans="2:3" x14ac:dyDescent="0.25">
      <c r="B807026" s="78"/>
      <c r="C807026" s="77"/>
    </row>
    <row r="807027" spans="2:3" x14ac:dyDescent="0.25">
      <c r="B807027" s="78"/>
      <c r="C807027" s="77"/>
    </row>
    <row r="807028" spans="2:3" x14ac:dyDescent="0.25">
      <c r="B807028" s="78"/>
      <c r="C807028" s="77"/>
    </row>
    <row r="807138" spans="2:3" x14ac:dyDescent="0.25">
      <c r="B807138" s="78"/>
      <c r="C807138" s="77"/>
    </row>
    <row r="807139" spans="2:3" x14ac:dyDescent="0.25">
      <c r="B807139" s="78"/>
      <c r="C807139" s="77"/>
    </row>
    <row r="807140" spans="2:3" x14ac:dyDescent="0.25">
      <c r="B807140" s="78"/>
      <c r="C807140" s="77"/>
    </row>
    <row r="807141" spans="2:3" x14ac:dyDescent="0.25">
      <c r="B807141" s="78"/>
      <c r="C807141" s="77"/>
    </row>
    <row r="807142" spans="2:3" x14ac:dyDescent="0.25">
      <c r="B807142" s="78"/>
      <c r="C807142" s="77"/>
    </row>
    <row r="807143" spans="2:3" x14ac:dyDescent="0.25">
      <c r="B807143" s="78"/>
      <c r="C807143" s="77"/>
    </row>
    <row r="807144" spans="2:3" x14ac:dyDescent="0.25">
      <c r="B807144" s="78"/>
      <c r="C807144" s="77"/>
    </row>
    <row r="807145" spans="2:3" x14ac:dyDescent="0.25">
      <c r="B807145" s="78"/>
      <c r="C807145" s="77"/>
    </row>
    <row r="807146" spans="2:3" x14ac:dyDescent="0.25">
      <c r="B807146" s="78"/>
      <c r="C807146" s="77"/>
    </row>
    <row r="807147" spans="2:3" x14ac:dyDescent="0.25">
      <c r="B807147" s="78"/>
      <c r="C807147" s="77"/>
    </row>
    <row r="807148" spans="2:3" x14ac:dyDescent="0.25">
      <c r="B807148" s="78"/>
      <c r="C807148" s="77"/>
    </row>
    <row r="807149" spans="2:3" x14ac:dyDescent="0.25">
      <c r="B807149" s="78"/>
      <c r="C807149" s="77"/>
    </row>
    <row r="807150" spans="2:3" x14ac:dyDescent="0.25">
      <c r="B807150" s="78"/>
      <c r="C807150" s="77"/>
    </row>
    <row r="807260" spans="2:3" x14ac:dyDescent="0.25">
      <c r="B807260" s="78"/>
      <c r="C807260" s="77"/>
    </row>
    <row r="807261" spans="2:3" x14ac:dyDescent="0.25">
      <c r="B807261" s="78"/>
      <c r="C807261" s="77"/>
    </row>
    <row r="807262" spans="2:3" x14ac:dyDescent="0.25">
      <c r="B807262" s="78"/>
      <c r="C807262" s="77"/>
    </row>
    <row r="807263" spans="2:3" x14ac:dyDescent="0.25">
      <c r="B807263" s="78"/>
      <c r="C807263" s="77"/>
    </row>
    <row r="807264" spans="2:3" x14ac:dyDescent="0.25">
      <c r="B807264" s="78"/>
      <c r="C807264" s="77"/>
    </row>
    <row r="807265" spans="2:3" x14ac:dyDescent="0.25">
      <c r="B807265" s="78"/>
      <c r="C807265" s="77"/>
    </row>
    <row r="807266" spans="2:3" x14ac:dyDescent="0.25">
      <c r="B807266" s="78"/>
      <c r="C807266" s="77"/>
    </row>
    <row r="807267" spans="2:3" x14ac:dyDescent="0.25">
      <c r="B807267" s="78"/>
      <c r="C807267" s="77"/>
    </row>
    <row r="807268" spans="2:3" x14ac:dyDescent="0.25">
      <c r="B807268" s="78"/>
      <c r="C807268" s="77"/>
    </row>
    <row r="807269" spans="2:3" x14ac:dyDescent="0.25">
      <c r="B807269" s="78"/>
      <c r="C807269" s="77"/>
    </row>
    <row r="807270" spans="2:3" x14ac:dyDescent="0.25">
      <c r="B807270" s="78"/>
      <c r="C807270" s="77"/>
    </row>
    <row r="807271" spans="2:3" x14ac:dyDescent="0.25">
      <c r="B807271" s="78"/>
      <c r="C807271" s="77"/>
    </row>
    <row r="807272" spans="2:3" x14ac:dyDescent="0.25">
      <c r="B807272" s="78"/>
      <c r="C807272" s="77"/>
    </row>
    <row r="807382" spans="2:3" x14ac:dyDescent="0.25">
      <c r="B807382" s="78"/>
      <c r="C807382" s="77"/>
    </row>
    <row r="807383" spans="2:3" x14ac:dyDescent="0.25">
      <c r="B807383" s="78"/>
      <c r="C807383" s="77"/>
    </row>
    <row r="807384" spans="2:3" x14ac:dyDescent="0.25">
      <c r="B807384" s="78"/>
      <c r="C807384" s="77"/>
    </row>
    <row r="807385" spans="2:3" x14ac:dyDescent="0.25">
      <c r="B807385" s="78"/>
      <c r="C807385" s="77"/>
    </row>
    <row r="807386" spans="2:3" x14ac:dyDescent="0.25">
      <c r="B807386" s="78"/>
      <c r="C807386" s="77"/>
    </row>
    <row r="807387" spans="2:3" x14ac:dyDescent="0.25">
      <c r="B807387" s="78"/>
      <c r="C807387" s="77"/>
    </row>
    <row r="807388" spans="2:3" x14ac:dyDescent="0.25">
      <c r="B807388" s="78"/>
      <c r="C807388" s="77"/>
    </row>
    <row r="807389" spans="2:3" x14ac:dyDescent="0.25">
      <c r="B807389" s="78"/>
      <c r="C807389" s="77"/>
    </row>
    <row r="807390" spans="2:3" x14ac:dyDescent="0.25">
      <c r="B807390" s="78"/>
      <c r="C807390" s="77"/>
    </row>
    <row r="807391" spans="2:3" x14ac:dyDescent="0.25">
      <c r="B807391" s="78"/>
      <c r="C807391" s="77"/>
    </row>
    <row r="807392" spans="2:3" x14ac:dyDescent="0.25">
      <c r="B807392" s="78"/>
      <c r="C807392" s="77"/>
    </row>
    <row r="807393" spans="2:3" x14ac:dyDescent="0.25">
      <c r="B807393" s="78"/>
      <c r="C807393" s="77"/>
    </row>
    <row r="807394" spans="2:3" x14ac:dyDescent="0.25">
      <c r="B807394" s="78"/>
      <c r="C807394" s="77"/>
    </row>
    <row r="807504" spans="2:3" x14ac:dyDescent="0.25">
      <c r="B807504" s="78"/>
      <c r="C807504" s="77"/>
    </row>
    <row r="807505" spans="2:3" x14ac:dyDescent="0.25">
      <c r="B807505" s="78"/>
      <c r="C807505" s="77"/>
    </row>
    <row r="807506" spans="2:3" x14ac:dyDescent="0.25">
      <c r="B807506" s="78"/>
      <c r="C807506" s="77"/>
    </row>
    <row r="807507" spans="2:3" x14ac:dyDescent="0.25">
      <c r="B807507" s="78"/>
      <c r="C807507" s="77"/>
    </row>
    <row r="807508" spans="2:3" x14ac:dyDescent="0.25">
      <c r="B807508" s="78"/>
      <c r="C807508" s="77"/>
    </row>
    <row r="807509" spans="2:3" x14ac:dyDescent="0.25">
      <c r="B807509" s="78"/>
      <c r="C807509" s="77"/>
    </row>
    <row r="807510" spans="2:3" x14ac:dyDescent="0.25">
      <c r="B807510" s="78"/>
      <c r="C807510" s="77"/>
    </row>
    <row r="807511" spans="2:3" x14ac:dyDescent="0.25">
      <c r="B807511" s="78"/>
      <c r="C807511" s="77"/>
    </row>
    <row r="807512" spans="2:3" x14ac:dyDescent="0.25">
      <c r="B807512" s="78"/>
      <c r="C807512" s="77"/>
    </row>
    <row r="807513" spans="2:3" x14ac:dyDescent="0.25">
      <c r="B807513" s="78"/>
      <c r="C807513" s="77"/>
    </row>
    <row r="807514" spans="2:3" x14ac:dyDescent="0.25">
      <c r="B807514" s="78"/>
      <c r="C807514" s="77"/>
    </row>
    <row r="807515" spans="2:3" x14ac:dyDescent="0.25">
      <c r="B807515" s="78"/>
      <c r="C807515" s="77"/>
    </row>
    <row r="807516" spans="2:3" x14ac:dyDescent="0.25">
      <c r="B807516" s="78"/>
      <c r="C807516" s="77"/>
    </row>
    <row r="807626" spans="2:3" x14ac:dyDescent="0.25">
      <c r="B807626" s="78"/>
      <c r="C807626" s="77"/>
    </row>
    <row r="807627" spans="2:3" x14ac:dyDescent="0.25">
      <c r="B807627" s="78"/>
      <c r="C807627" s="77"/>
    </row>
    <row r="807628" spans="2:3" x14ac:dyDescent="0.25">
      <c r="B807628" s="78"/>
      <c r="C807628" s="77"/>
    </row>
    <row r="807629" spans="2:3" x14ac:dyDescent="0.25">
      <c r="B807629" s="78"/>
      <c r="C807629" s="77"/>
    </row>
    <row r="807630" spans="2:3" x14ac:dyDescent="0.25">
      <c r="B807630" s="78"/>
      <c r="C807630" s="77"/>
    </row>
    <row r="807631" spans="2:3" x14ac:dyDescent="0.25">
      <c r="B807631" s="78"/>
      <c r="C807631" s="77"/>
    </row>
    <row r="807632" spans="2:3" x14ac:dyDescent="0.25">
      <c r="B807632" s="78"/>
      <c r="C807632" s="77"/>
    </row>
    <row r="807633" spans="2:3" x14ac:dyDescent="0.25">
      <c r="B807633" s="78"/>
      <c r="C807633" s="77"/>
    </row>
    <row r="807634" spans="2:3" x14ac:dyDescent="0.25">
      <c r="B807634" s="78"/>
      <c r="C807634" s="77"/>
    </row>
    <row r="807635" spans="2:3" x14ac:dyDescent="0.25">
      <c r="B807635" s="78"/>
      <c r="C807635" s="77"/>
    </row>
    <row r="807636" spans="2:3" x14ac:dyDescent="0.25">
      <c r="B807636" s="78"/>
      <c r="C807636" s="77"/>
    </row>
    <row r="807637" spans="2:3" x14ac:dyDescent="0.25">
      <c r="B807637" s="78"/>
      <c r="C807637" s="77"/>
    </row>
    <row r="807638" spans="2:3" x14ac:dyDescent="0.25">
      <c r="B807638" s="78"/>
      <c r="C807638" s="77"/>
    </row>
    <row r="807748" spans="2:3" x14ac:dyDescent="0.25">
      <c r="B807748" s="78"/>
      <c r="C807748" s="77"/>
    </row>
    <row r="807749" spans="2:3" x14ac:dyDescent="0.25">
      <c r="B807749" s="78"/>
      <c r="C807749" s="77"/>
    </row>
    <row r="807750" spans="2:3" x14ac:dyDescent="0.25">
      <c r="B807750" s="78"/>
      <c r="C807750" s="77"/>
    </row>
    <row r="807751" spans="2:3" x14ac:dyDescent="0.25">
      <c r="B807751" s="78"/>
      <c r="C807751" s="77"/>
    </row>
    <row r="807752" spans="2:3" x14ac:dyDescent="0.25">
      <c r="B807752" s="78"/>
      <c r="C807752" s="77"/>
    </row>
    <row r="807753" spans="2:3" x14ac:dyDescent="0.25">
      <c r="B807753" s="78"/>
      <c r="C807753" s="77"/>
    </row>
    <row r="807754" spans="2:3" x14ac:dyDescent="0.25">
      <c r="B807754" s="78"/>
      <c r="C807754" s="77"/>
    </row>
    <row r="807755" spans="2:3" x14ac:dyDescent="0.25">
      <c r="B807755" s="78"/>
      <c r="C807755" s="77"/>
    </row>
    <row r="807756" spans="2:3" x14ac:dyDescent="0.25">
      <c r="B807756" s="78"/>
      <c r="C807756" s="77"/>
    </row>
    <row r="807757" spans="2:3" x14ac:dyDescent="0.25">
      <c r="B807757" s="78"/>
      <c r="C807757" s="77"/>
    </row>
    <row r="807758" spans="2:3" x14ac:dyDescent="0.25">
      <c r="B807758" s="78"/>
      <c r="C807758" s="77"/>
    </row>
    <row r="807759" spans="2:3" x14ac:dyDescent="0.25">
      <c r="B807759" s="78"/>
      <c r="C807759" s="77"/>
    </row>
    <row r="807760" spans="2:3" x14ac:dyDescent="0.25">
      <c r="B807760" s="78"/>
      <c r="C807760" s="77"/>
    </row>
    <row r="807870" spans="2:3" x14ac:dyDescent="0.25">
      <c r="B807870" s="78"/>
      <c r="C807870" s="77"/>
    </row>
    <row r="807871" spans="2:3" x14ac:dyDescent="0.25">
      <c r="B807871" s="78"/>
      <c r="C807871" s="77"/>
    </row>
    <row r="807872" spans="2:3" x14ac:dyDescent="0.25">
      <c r="B807872" s="78"/>
      <c r="C807872" s="77"/>
    </row>
    <row r="807873" spans="2:3" x14ac:dyDescent="0.25">
      <c r="B807873" s="78"/>
      <c r="C807873" s="77"/>
    </row>
    <row r="807874" spans="2:3" x14ac:dyDescent="0.25">
      <c r="B807874" s="78"/>
      <c r="C807874" s="77"/>
    </row>
    <row r="807875" spans="2:3" x14ac:dyDescent="0.25">
      <c r="B807875" s="78"/>
      <c r="C807875" s="77"/>
    </row>
    <row r="807876" spans="2:3" x14ac:dyDescent="0.25">
      <c r="B807876" s="78"/>
      <c r="C807876" s="77"/>
    </row>
    <row r="807877" spans="2:3" x14ac:dyDescent="0.25">
      <c r="B807877" s="78"/>
      <c r="C807877" s="77"/>
    </row>
    <row r="807878" spans="2:3" x14ac:dyDescent="0.25">
      <c r="B807878" s="78"/>
      <c r="C807878" s="77"/>
    </row>
    <row r="807879" spans="2:3" x14ac:dyDescent="0.25">
      <c r="B807879" s="78"/>
      <c r="C807879" s="77"/>
    </row>
    <row r="807880" spans="2:3" x14ac:dyDescent="0.25">
      <c r="B807880" s="78"/>
      <c r="C807880" s="77"/>
    </row>
    <row r="807881" spans="2:3" x14ac:dyDescent="0.25">
      <c r="B807881" s="78"/>
      <c r="C807881" s="77"/>
    </row>
    <row r="807882" spans="2:3" x14ac:dyDescent="0.25">
      <c r="B807882" s="78"/>
      <c r="C807882" s="77"/>
    </row>
    <row r="807992" spans="2:3" x14ac:dyDescent="0.25">
      <c r="B807992" s="78"/>
      <c r="C807992" s="77"/>
    </row>
    <row r="807993" spans="2:3" x14ac:dyDescent="0.25">
      <c r="B807993" s="78"/>
      <c r="C807993" s="77"/>
    </row>
    <row r="807994" spans="2:3" x14ac:dyDescent="0.25">
      <c r="B807994" s="78"/>
      <c r="C807994" s="77"/>
    </row>
    <row r="807995" spans="2:3" x14ac:dyDescent="0.25">
      <c r="B807995" s="78"/>
      <c r="C807995" s="77"/>
    </row>
    <row r="807996" spans="2:3" x14ac:dyDescent="0.25">
      <c r="B807996" s="78"/>
      <c r="C807996" s="77"/>
    </row>
    <row r="807997" spans="2:3" x14ac:dyDescent="0.25">
      <c r="B807997" s="78"/>
      <c r="C807997" s="77"/>
    </row>
    <row r="807998" spans="2:3" x14ac:dyDescent="0.25">
      <c r="B807998" s="78"/>
      <c r="C807998" s="77"/>
    </row>
    <row r="807999" spans="2:3" x14ac:dyDescent="0.25">
      <c r="B807999" s="78"/>
      <c r="C807999" s="77"/>
    </row>
    <row r="808000" spans="2:3" x14ac:dyDescent="0.25">
      <c r="B808000" s="78"/>
      <c r="C808000" s="77"/>
    </row>
    <row r="808001" spans="2:3" x14ac:dyDescent="0.25">
      <c r="B808001" s="78"/>
      <c r="C808001" s="77"/>
    </row>
    <row r="808002" spans="2:3" x14ac:dyDescent="0.25">
      <c r="B808002" s="78"/>
      <c r="C808002" s="77"/>
    </row>
    <row r="808003" spans="2:3" x14ac:dyDescent="0.25">
      <c r="B808003" s="78"/>
      <c r="C808003" s="77"/>
    </row>
    <row r="808004" spans="2:3" x14ac:dyDescent="0.25">
      <c r="B808004" s="78"/>
      <c r="C808004" s="77"/>
    </row>
    <row r="808114" spans="2:3" x14ac:dyDescent="0.25">
      <c r="B808114" s="78"/>
      <c r="C808114" s="77"/>
    </row>
    <row r="808115" spans="2:3" x14ac:dyDescent="0.25">
      <c r="B808115" s="78"/>
      <c r="C808115" s="77"/>
    </row>
    <row r="808116" spans="2:3" x14ac:dyDescent="0.25">
      <c r="B808116" s="78"/>
      <c r="C808116" s="77"/>
    </row>
    <row r="808117" spans="2:3" x14ac:dyDescent="0.25">
      <c r="B808117" s="78"/>
      <c r="C808117" s="77"/>
    </row>
    <row r="808118" spans="2:3" x14ac:dyDescent="0.25">
      <c r="B808118" s="78"/>
      <c r="C808118" s="77"/>
    </row>
    <row r="808119" spans="2:3" x14ac:dyDescent="0.25">
      <c r="B808119" s="78"/>
      <c r="C808119" s="77"/>
    </row>
    <row r="808120" spans="2:3" x14ac:dyDescent="0.25">
      <c r="B808120" s="78"/>
      <c r="C808120" s="77"/>
    </row>
    <row r="808121" spans="2:3" x14ac:dyDescent="0.25">
      <c r="B808121" s="78"/>
      <c r="C808121" s="77"/>
    </row>
    <row r="808122" spans="2:3" x14ac:dyDescent="0.25">
      <c r="B808122" s="78"/>
      <c r="C808122" s="77"/>
    </row>
    <row r="808123" spans="2:3" x14ac:dyDescent="0.25">
      <c r="B808123" s="78"/>
      <c r="C808123" s="77"/>
    </row>
    <row r="808124" spans="2:3" x14ac:dyDescent="0.25">
      <c r="B808124" s="78"/>
      <c r="C808124" s="77"/>
    </row>
    <row r="808125" spans="2:3" x14ac:dyDescent="0.25">
      <c r="B808125" s="78"/>
      <c r="C808125" s="77"/>
    </row>
    <row r="808126" spans="2:3" x14ac:dyDescent="0.25">
      <c r="B808126" s="78"/>
      <c r="C808126" s="77"/>
    </row>
    <row r="808236" spans="2:3" x14ac:dyDescent="0.25">
      <c r="B808236" s="78"/>
      <c r="C808236" s="77"/>
    </row>
    <row r="808237" spans="2:3" x14ac:dyDescent="0.25">
      <c r="B808237" s="78"/>
      <c r="C808237" s="77"/>
    </row>
    <row r="808238" spans="2:3" x14ac:dyDescent="0.25">
      <c r="B808238" s="78"/>
      <c r="C808238" s="77"/>
    </row>
    <row r="808239" spans="2:3" x14ac:dyDescent="0.25">
      <c r="B808239" s="78"/>
      <c r="C808239" s="77"/>
    </row>
    <row r="808240" spans="2:3" x14ac:dyDescent="0.25">
      <c r="B808240" s="78"/>
      <c r="C808240" s="77"/>
    </row>
    <row r="808241" spans="2:3" x14ac:dyDescent="0.25">
      <c r="B808241" s="78"/>
      <c r="C808241" s="77"/>
    </row>
    <row r="808242" spans="2:3" x14ac:dyDescent="0.25">
      <c r="B808242" s="78"/>
      <c r="C808242" s="77"/>
    </row>
    <row r="808243" spans="2:3" x14ac:dyDescent="0.25">
      <c r="B808243" s="78"/>
      <c r="C808243" s="77"/>
    </row>
    <row r="808244" spans="2:3" x14ac:dyDescent="0.25">
      <c r="B808244" s="78"/>
      <c r="C808244" s="77"/>
    </row>
    <row r="808245" spans="2:3" x14ac:dyDescent="0.25">
      <c r="B808245" s="78"/>
      <c r="C808245" s="77"/>
    </row>
    <row r="808246" spans="2:3" x14ac:dyDescent="0.25">
      <c r="B808246" s="78"/>
      <c r="C808246" s="77"/>
    </row>
    <row r="808247" spans="2:3" x14ac:dyDescent="0.25">
      <c r="B808247" s="78"/>
      <c r="C808247" s="77"/>
    </row>
    <row r="808248" spans="2:3" x14ac:dyDescent="0.25">
      <c r="B808248" s="78"/>
      <c r="C808248" s="77"/>
    </row>
    <row r="808358" spans="2:3" x14ac:dyDescent="0.25">
      <c r="B808358" s="78"/>
      <c r="C808358" s="77"/>
    </row>
    <row r="808359" spans="2:3" x14ac:dyDescent="0.25">
      <c r="B808359" s="78"/>
      <c r="C808359" s="77"/>
    </row>
    <row r="808360" spans="2:3" x14ac:dyDescent="0.25">
      <c r="B808360" s="78"/>
      <c r="C808360" s="77"/>
    </row>
    <row r="808361" spans="2:3" x14ac:dyDescent="0.25">
      <c r="B808361" s="78"/>
      <c r="C808361" s="77"/>
    </row>
    <row r="808362" spans="2:3" x14ac:dyDescent="0.25">
      <c r="B808362" s="78"/>
      <c r="C808362" s="77"/>
    </row>
    <row r="808363" spans="2:3" x14ac:dyDescent="0.25">
      <c r="B808363" s="78"/>
      <c r="C808363" s="77"/>
    </row>
    <row r="808364" spans="2:3" x14ac:dyDescent="0.25">
      <c r="B808364" s="78"/>
      <c r="C808364" s="77"/>
    </row>
    <row r="808365" spans="2:3" x14ac:dyDescent="0.25">
      <c r="B808365" s="78"/>
      <c r="C808365" s="77"/>
    </row>
    <row r="808366" spans="2:3" x14ac:dyDescent="0.25">
      <c r="B808366" s="78"/>
      <c r="C808366" s="77"/>
    </row>
    <row r="808367" spans="2:3" x14ac:dyDescent="0.25">
      <c r="B808367" s="78"/>
      <c r="C808367" s="77"/>
    </row>
    <row r="808368" spans="2:3" x14ac:dyDescent="0.25">
      <c r="B808368" s="78"/>
      <c r="C808368" s="77"/>
    </row>
    <row r="808369" spans="2:3" x14ac:dyDescent="0.25">
      <c r="B808369" s="78"/>
      <c r="C808369" s="77"/>
    </row>
    <row r="808370" spans="2:3" x14ac:dyDescent="0.25">
      <c r="B808370" s="78"/>
      <c r="C808370" s="77"/>
    </row>
    <row r="808480" spans="2:3" x14ac:dyDescent="0.25">
      <c r="B808480" s="78"/>
      <c r="C808480" s="77"/>
    </row>
    <row r="808481" spans="2:3" x14ac:dyDescent="0.25">
      <c r="B808481" s="78"/>
      <c r="C808481" s="77"/>
    </row>
    <row r="808482" spans="2:3" x14ac:dyDescent="0.25">
      <c r="B808482" s="78"/>
      <c r="C808482" s="77"/>
    </row>
    <row r="808483" spans="2:3" x14ac:dyDescent="0.25">
      <c r="B808483" s="78"/>
      <c r="C808483" s="77"/>
    </row>
    <row r="808484" spans="2:3" x14ac:dyDescent="0.25">
      <c r="B808484" s="78"/>
      <c r="C808484" s="77"/>
    </row>
    <row r="808485" spans="2:3" x14ac:dyDescent="0.25">
      <c r="B808485" s="78"/>
      <c r="C808485" s="77"/>
    </row>
    <row r="808486" spans="2:3" x14ac:dyDescent="0.25">
      <c r="B808486" s="78"/>
      <c r="C808486" s="77"/>
    </row>
    <row r="808487" spans="2:3" x14ac:dyDescent="0.25">
      <c r="B808487" s="78"/>
      <c r="C808487" s="77"/>
    </row>
    <row r="808488" spans="2:3" x14ac:dyDescent="0.25">
      <c r="B808488" s="78"/>
      <c r="C808488" s="77"/>
    </row>
    <row r="808489" spans="2:3" x14ac:dyDescent="0.25">
      <c r="B808489" s="78"/>
      <c r="C808489" s="77"/>
    </row>
    <row r="808490" spans="2:3" x14ac:dyDescent="0.25">
      <c r="B808490" s="78"/>
      <c r="C808490" s="77"/>
    </row>
    <row r="808491" spans="2:3" x14ac:dyDescent="0.25">
      <c r="B808491" s="78"/>
      <c r="C808491" s="77"/>
    </row>
    <row r="808492" spans="2:3" x14ac:dyDescent="0.25">
      <c r="B808492" s="78"/>
      <c r="C808492" s="77"/>
    </row>
    <row r="808602" spans="2:3" x14ac:dyDescent="0.25">
      <c r="B808602" s="78"/>
      <c r="C808602" s="77"/>
    </row>
    <row r="808603" spans="2:3" x14ac:dyDescent="0.25">
      <c r="B808603" s="78"/>
      <c r="C808603" s="77"/>
    </row>
    <row r="808604" spans="2:3" x14ac:dyDescent="0.25">
      <c r="B808604" s="78"/>
      <c r="C808604" s="77"/>
    </row>
    <row r="808605" spans="2:3" x14ac:dyDescent="0.25">
      <c r="B808605" s="78"/>
      <c r="C808605" s="77"/>
    </row>
    <row r="808606" spans="2:3" x14ac:dyDescent="0.25">
      <c r="B808606" s="78"/>
      <c r="C808606" s="77"/>
    </row>
    <row r="808607" spans="2:3" x14ac:dyDescent="0.25">
      <c r="B808607" s="78"/>
      <c r="C808607" s="77"/>
    </row>
    <row r="808608" spans="2:3" x14ac:dyDescent="0.25">
      <c r="B808608" s="78"/>
      <c r="C808608" s="77"/>
    </row>
    <row r="808609" spans="2:3" x14ac:dyDescent="0.25">
      <c r="B808609" s="78"/>
      <c r="C808609" s="77"/>
    </row>
    <row r="808610" spans="2:3" x14ac:dyDescent="0.25">
      <c r="B808610" s="78"/>
      <c r="C808610" s="77"/>
    </row>
    <row r="808611" spans="2:3" x14ac:dyDescent="0.25">
      <c r="B808611" s="78"/>
      <c r="C808611" s="77"/>
    </row>
    <row r="808612" spans="2:3" x14ac:dyDescent="0.25">
      <c r="B808612" s="78"/>
      <c r="C808612" s="77"/>
    </row>
    <row r="808613" spans="2:3" x14ac:dyDescent="0.25">
      <c r="B808613" s="78"/>
      <c r="C808613" s="77"/>
    </row>
    <row r="808614" spans="2:3" x14ac:dyDescent="0.25">
      <c r="B808614" s="78"/>
      <c r="C808614" s="77"/>
    </row>
    <row r="808724" spans="2:3" x14ac:dyDescent="0.25">
      <c r="B808724" s="78"/>
      <c r="C808724" s="77"/>
    </row>
    <row r="808725" spans="2:3" x14ac:dyDescent="0.25">
      <c r="B808725" s="78"/>
      <c r="C808725" s="77"/>
    </row>
    <row r="808726" spans="2:3" x14ac:dyDescent="0.25">
      <c r="B808726" s="78"/>
      <c r="C808726" s="77"/>
    </row>
    <row r="808727" spans="2:3" x14ac:dyDescent="0.25">
      <c r="B808727" s="78"/>
      <c r="C808727" s="77"/>
    </row>
    <row r="808728" spans="2:3" x14ac:dyDescent="0.25">
      <c r="B808728" s="78"/>
      <c r="C808728" s="77"/>
    </row>
    <row r="808729" spans="2:3" x14ac:dyDescent="0.25">
      <c r="B808729" s="78"/>
      <c r="C808729" s="77"/>
    </row>
    <row r="808730" spans="2:3" x14ac:dyDescent="0.25">
      <c r="B808730" s="78"/>
      <c r="C808730" s="77"/>
    </row>
    <row r="808731" spans="2:3" x14ac:dyDescent="0.25">
      <c r="B808731" s="78"/>
      <c r="C808731" s="77"/>
    </row>
    <row r="808732" spans="2:3" x14ac:dyDescent="0.25">
      <c r="B808732" s="78"/>
      <c r="C808732" s="77"/>
    </row>
    <row r="808733" spans="2:3" x14ac:dyDescent="0.25">
      <c r="B808733" s="78"/>
      <c r="C808733" s="77"/>
    </row>
    <row r="808734" spans="2:3" x14ac:dyDescent="0.25">
      <c r="B808734" s="78"/>
      <c r="C808734" s="77"/>
    </row>
    <row r="808735" spans="2:3" x14ac:dyDescent="0.25">
      <c r="B808735" s="78"/>
      <c r="C808735" s="77"/>
    </row>
    <row r="808736" spans="2:3" x14ac:dyDescent="0.25">
      <c r="B808736" s="78"/>
      <c r="C808736" s="77"/>
    </row>
    <row r="808846" spans="2:3" x14ac:dyDescent="0.25">
      <c r="B808846" s="78"/>
      <c r="C808846" s="77"/>
    </row>
    <row r="808847" spans="2:3" x14ac:dyDescent="0.25">
      <c r="B808847" s="78"/>
      <c r="C808847" s="77"/>
    </row>
    <row r="808848" spans="2:3" x14ac:dyDescent="0.25">
      <c r="B808848" s="78"/>
      <c r="C808848" s="77"/>
    </row>
    <row r="808849" spans="2:3" x14ac:dyDescent="0.25">
      <c r="B808849" s="78"/>
      <c r="C808849" s="77"/>
    </row>
    <row r="808850" spans="2:3" x14ac:dyDescent="0.25">
      <c r="B808850" s="78"/>
      <c r="C808850" s="77"/>
    </row>
    <row r="808851" spans="2:3" x14ac:dyDescent="0.25">
      <c r="B808851" s="78"/>
      <c r="C808851" s="77"/>
    </row>
    <row r="808852" spans="2:3" x14ac:dyDescent="0.25">
      <c r="B808852" s="78"/>
      <c r="C808852" s="77"/>
    </row>
    <row r="808853" spans="2:3" x14ac:dyDescent="0.25">
      <c r="B808853" s="78"/>
      <c r="C808853" s="77"/>
    </row>
    <row r="808854" spans="2:3" x14ac:dyDescent="0.25">
      <c r="B808854" s="78"/>
      <c r="C808854" s="77"/>
    </row>
    <row r="808855" spans="2:3" x14ac:dyDescent="0.25">
      <c r="B808855" s="78"/>
      <c r="C808855" s="77"/>
    </row>
    <row r="808856" spans="2:3" x14ac:dyDescent="0.25">
      <c r="B808856" s="78"/>
      <c r="C808856" s="77"/>
    </row>
    <row r="808857" spans="2:3" x14ac:dyDescent="0.25">
      <c r="B808857" s="78"/>
      <c r="C808857" s="77"/>
    </row>
    <row r="808858" spans="2:3" x14ac:dyDescent="0.25">
      <c r="B808858" s="78"/>
      <c r="C808858" s="77"/>
    </row>
    <row r="808968" spans="2:3" x14ac:dyDescent="0.25">
      <c r="B808968" s="78"/>
      <c r="C808968" s="77"/>
    </row>
    <row r="808969" spans="2:3" x14ac:dyDescent="0.25">
      <c r="B808969" s="78"/>
      <c r="C808969" s="77"/>
    </row>
    <row r="808970" spans="2:3" x14ac:dyDescent="0.25">
      <c r="B808970" s="78"/>
      <c r="C808970" s="77"/>
    </row>
    <row r="808971" spans="2:3" x14ac:dyDescent="0.25">
      <c r="B808971" s="78"/>
      <c r="C808971" s="77"/>
    </row>
    <row r="808972" spans="2:3" x14ac:dyDescent="0.25">
      <c r="B808972" s="78"/>
      <c r="C808972" s="77"/>
    </row>
    <row r="808973" spans="2:3" x14ac:dyDescent="0.25">
      <c r="B808973" s="78"/>
      <c r="C808973" s="77"/>
    </row>
    <row r="808974" spans="2:3" x14ac:dyDescent="0.25">
      <c r="B808974" s="78"/>
      <c r="C808974" s="77"/>
    </row>
    <row r="808975" spans="2:3" x14ac:dyDescent="0.25">
      <c r="B808975" s="78"/>
      <c r="C808975" s="77"/>
    </row>
    <row r="808976" spans="2:3" x14ac:dyDescent="0.25">
      <c r="B808976" s="78"/>
      <c r="C808976" s="77"/>
    </row>
    <row r="808977" spans="2:3" x14ac:dyDescent="0.25">
      <c r="B808977" s="78"/>
      <c r="C808977" s="77"/>
    </row>
    <row r="808978" spans="2:3" x14ac:dyDescent="0.25">
      <c r="B808978" s="78"/>
      <c r="C808978" s="77"/>
    </row>
    <row r="808979" spans="2:3" x14ac:dyDescent="0.25">
      <c r="B808979" s="78"/>
      <c r="C808979" s="77"/>
    </row>
    <row r="808980" spans="2:3" x14ac:dyDescent="0.25">
      <c r="B808980" s="78"/>
      <c r="C808980" s="77"/>
    </row>
    <row r="809090" spans="2:3" x14ac:dyDescent="0.25">
      <c r="B809090" s="78"/>
      <c r="C809090" s="77"/>
    </row>
    <row r="809091" spans="2:3" x14ac:dyDescent="0.25">
      <c r="B809091" s="78"/>
      <c r="C809091" s="77"/>
    </row>
    <row r="809092" spans="2:3" x14ac:dyDescent="0.25">
      <c r="B809092" s="78"/>
      <c r="C809092" s="77"/>
    </row>
    <row r="809093" spans="2:3" x14ac:dyDescent="0.25">
      <c r="B809093" s="78"/>
      <c r="C809093" s="77"/>
    </row>
    <row r="809094" spans="2:3" x14ac:dyDescent="0.25">
      <c r="B809094" s="78"/>
      <c r="C809094" s="77"/>
    </row>
    <row r="809095" spans="2:3" x14ac:dyDescent="0.25">
      <c r="B809095" s="78"/>
      <c r="C809095" s="77"/>
    </row>
    <row r="809096" spans="2:3" x14ac:dyDescent="0.25">
      <c r="B809096" s="78"/>
      <c r="C809096" s="77"/>
    </row>
    <row r="809097" spans="2:3" x14ac:dyDescent="0.25">
      <c r="B809097" s="78"/>
      <c r="C809097" s="77"/>
    </row>
    <row r="809098" spans="2:3" x14ac:dyDescent="0.25">
      <c r="B809098" s="78"/>
      <c r="C809098" s="77"/>
    </row>
    <row r="809099" spans="2:3" x14ac:dyDescent="0.25">
      <c r="B809099" s="78"/>
      <c r="C809099" s="77"/>
    </row>
    <row r="809100" spans="2:3" x14ac:dyDescent="0.25">
      <c r="B809100" s="78"/>
      <c r="C809100" s="77"/>
    </row>
    <row r="809101" spans="2:3" x14ac:dyDescent="0.25">
      <c r="B809101" s="78"/>
      <c r="C809101" s="77"/>
    </row>
    <row r="809102" spans="2:3" x14ac:dyDescent="0.25">
      <c r="B809102" s="78"/>
      <c r="C809102" s="77"/>
    </row>
    <row r="809212" spans="2:3" x14ac:dyDescent="0.25">
      <c r="B809212" s="78"/>
      <c r="C809212" s="77"/>
    </row>
    <row r="809213" spans="2:3" x14ac:dyDescent="0.25">
      <c r="B809213" s="78"/>
      <c r="C809213" s="77"/>
    </row>
    <row r="809214" spans="2:3" x14ac:dyDescent="0.25">
      <c r="B809214" s="78"/>
      <c r="C809214" s="77"/>
    </row>
    <row r="809215" spans="2:3" x14ac:dyDescent="0.25">
      <c r="B809215" s="78"/>
      <c r="C809215" s="77"/>
    </row>
    <row r="809216" spans="2:3" x14ac:dyDescent="0.25">
      <c r="B809216" s="78"/>
      <c r="C809216" s="77"/>
    </row>
    <row r="809217" spans="2:3" x14ac:dyDescent="0.25">
      <c r="B809217" s="78"/>
      <c r="C809217" s="77"/>
    </row>
    <row r="809218" spans="2:3" x14ac:dyDescent="0.25">
      <c r="B809218" s="78"/>
      <c r="C809218" s="77"/>
    </row>
    <row r="809219" spans="2:3" x14ac:dyDescent="0.25">
      <c r="B809219" s="78"/>
      <c r="C809219" s="77"/>
    </row>
    <row r="809220" spans="2:3" x14ac:dyDescent="0.25">
      <c r="B809220" s="78"/>
      <c r="C809220" s="77"/>
    </row>
    <row r="809221" spans="2:3" x14ac:dyDescent="0.25">
      <c r="B809221" s="78"/>
      <c r="C809221" s="77"/>
    </row>
    <row r="809222" spans="2:3" x14ac:dyDescent="0.25">
      <c r="B809222" s="78"/>
      <c r="C809222" s="77"/>
    </row>
    <row r="809223" spans="2:3" x14ac:dyDescent="0.25">
      <c r="B809223" s="78"/>
      <c r="C809223" s="77"/>
    </row>
    <row r="809224" spans="2:3" x14ac:dyDescent="0.25">
      <c r="B809224" s="78"/>
      <c r="C809224" s="77"/>
    </row>
    <row r="809334" spans="2:3" x14ac:dyDescent="0.25">
      <c r="B809334" s="78"/>
      <c r="C809334" s="77"/>
    </row>
    <row r="809335" spans="2:3" x14ac:dyDescent="0.25">
      <c r="B809335" s="78"/>
      <c r="C809335" s="77"/>
    </row>
    <row r="809336" spans="2:3" x14ac:dyDescent="0.25">
      <c r="B809336" s="78"/>
      <c r="C809336" s="77"/>
    </row>
    <row r="809337" spans="2:3" x14ac:dyDescent="0.25">
      <c r="B809337" s="78"/>
      <c r="C809337" s="77"/>
    </row>
    <row r="809338" spans="2:3" x14ac:dyDescent="0.25">
      <c r="B809338" s="78"/>
      <c r="C809338" s="77"/>
    </row>
    <row r="809339" spans="2:3" x14ac:dyDescent="0.25">
      <c r="B809339" s="78"/>
      <c r="C809339" s="77"/>
    </row>
    <row r="809340" spans="2:3" x14ac:dyDescent="0.25">
      <c r="B809340" s="78"/>
      <c r="C809340" s="77"/>
    </row>
    <row r="809341" spans="2:3" x14ac:dyDescent="0.25">
      <c r="B809341" s="78"/>
      <c r="C809341" s="77"/>
    </row>
    <row r="809342" spans="2:3" x14ac:dyDescent="0.25">
      <c r="B809342" s="78"/>
      <c r="C809342" s="77"/>
    </row>
    <row r="809343" spans="2:3" x14ac:dyDescent="0.25">
      <c r="B809343" s="78"/>
      <c r="C809343" s="77"/>
    </row>
    <row r="809344" spans="2:3" x14ac:dyDescent="0.25">
      <c r="B809344" s="78"/>
      <c r="C809344" s="77"/>
    </row>
    <row r="809345" spans="2:3" x14ac:dyDescent="0.25">
      <c r="B809345" s="78"/>
      <c r="C809345" s="77"/>
    </row>
    <row r="809346" spans="2:3" x14ac:dyDescent="0.25">
      <c r="B809346" s="78"/>
      <c r="C809346" s="77"/>
    </row>
    <row r="809456" spans="2:3" x14ac:dyDescent="0.25">
      <c r="B809456" s="78"/>
      <c r="C809456" s="77"/>
    </row>
    <row r="809457" spans="2:3" x14ac:dyDescent="0.25">
      <c r="B809457" s="78"/>
      <c r="C809457" s="77"/>
    </row>
    <row r="809458" spans="2:3" x14ac:dyDescent="0.25">
      <c r="B809458" s="78"/>
      <c r="C809458" s="77"/>
    </row>
    <row r="809459" spans="2:3" x14ac:dyDescent="0.25">
      <c r="B809459" s="78"/>
      <c r="C809459" s="77"/>
    </row>
    <row r="809460" spans="2:3" x14ac:dyDescent="0.25">
      <c r="B809460" s="78"/>
      <c r="C809460" s="77"/>
    </row>
    <row r="809461" spans="2:3" x14ac:dyDescent="0.25">
      <c r="B809461" s="78"/>
      <c r="C809461" s="77"/>
    </row>
    <row r="809462" spans="2:3" x14ac:dyDescent="0.25">
      <c r="B809462" s="78"/>
      <c r="C809462" s="77"/>
    </row>
    <row r="809463" spans="2:3" x14ac:dyDescent="0.25">
      <c r="B809463" s="78"/>
      <c r="C809463" s="77"/>
    </row>
    <row r="809464" spans="2:3" x14ac:dyDescent="0.25">
      <c r="B809464" s="78"/>
      <c r="C809464" s="77"/>
    </row>
    <row r="809465" spans="2:3" x14ac:dyDescent="0.25">
      <c r="B809465" s="78"/>
      <c r="C809465" s="77"/>
    </row>
    <row r="809466" spans="2:3" x14ac:dyDescent="0.25">
      <c r="B809466" s="78"/>
      <c r="C809466" s="77"/>
    </row>
    <row r="809467" spans="2:3" x14ac:dyDescent="0.25">
      <c r="B809467" s="78"/>
      <c r="C809467" s="77"/>
    </row>
    <row r="809468" spans="2:3" x14ac:dyDescent="0.25">
      <c r="B809468" s="78"/>
      <c r="C809468" s="77"/>
    </row>
    <row r="809578" spans="2:3" x14ac:dyDescent="0.25">
      <c r="B809578" s="78"/>
      <c r="C809578" s="77"/>
    </row>
    <row r="809579" spans="2:3" x14ac:dyDescent="0.25">
      <c r="B809579" s="78"/>
      <c r="C809579" s="77"/>
    </row>
    <row r="809580" spans="2:3" x14ac:dyDescent="0.25">
      <c r="B809580" s="78"/>
      <c r="C809580" s="77"/>
    </row>
    <row r="809581" spans="2:3" x14ac:dyDescent="0.25">
      <c r="B809581" s="78"/>
      <c r="C809581" s="77"/>
    </row>
    <row r="809582" spans="2:3" x14ac:dyDescent="0.25">
      <c r="B809582" s="78"/>
      <c r="C809582" s="77"/>
    </row>
    <row r="809583" spans="2:3" x14ac:dyDescent="0.25">
      <c r="B809583" s="78"/>
      <c r="C809583" s="77"/>
    </row>
    <row r="809584" spans="2:3" x14ac:dyDescent="0.25">
      <c r="B809584" s="78"/>
      <c r="C809584" s="77"/>
    </row>
    <row r="809585" spans="2:3" x14ac:dyDescent="0.25">
      <c r="B809585" s="78"/>
      <c r="C809585" s="77"/>
    </row>
    <row r="809586" spans="2:3" x14ac:dyDescent="0.25">
      <c r="B809586" s="78"/>
      <c r="C809586" s="77"/>
    </row>
    <row r="809587" spans="2:3" x14ac:dyDescent="0.25">
      <c r="B809587" s="78"/>
      <c r="C809587" s="77"/>
    </row>
    <row r="809588" spans="2:3" x14ac:dyDescent="0.25">
      <c r="B809588" s="78"/>
      <c r="C809588" s="77"/>
    </row>
    <row r="809589" spans="2:3" x14ac:dyDescent="0.25">
      <c r="B809589" s="78"/>
      <c r="C809589" s="77"/>
    </row>
    <row r="809590" spans="2:3" x14ac:dyDescent="0.25">
      <c r="B809590" s="78"/>
      <c r="C809590" s="77"/>
    </row>
    <row r="809700" spans="2:3" x14ac:dyDescent="0.25">
      <c r="B809700" s="78"/>
      <c r="C809700" s="77"/>
    </row>
    <row r="809701" spans="2:3" x14ac:dyDescent="0.25">
      <c r="B809701" s="78"/>
      <c r="C809701" s="77"/>
    </row>
    <row r="809702" spans="2:3" x14ac:dyDescent="0.25">
      <c r="B809702" s="78"/>
      <c r="C809702" s="77"/>
    </row>
    <row r="809703" spans="2:3" x14ac:dyDescent="0.25">
      <c r="B809703" s="78"/>
      <c r="C809703" s="77"/>
    </row>
    <row r="809704" spans="2:3" x14ac:dyDescent="0.25">
      <c r="B809704" s="78"/>
      <c r="C809704" s="77"/>
    </row>
    <row r="809705" spans="2:3" x14ac:dyDescent="0.25">
      <c r="B809705" s="78"/>
      <c r="C809705" s="77"/>
    </row>
    <row r="809706" spans="2:3" x14ac:dyDescent="0.25">
      <c r="B809706" s="78"/>
      <c r="C809706" s="77"/>
    </row>
    <row r="809707" spans="2:3" x14ac:dyDescent="0.25">
      <c r="B809707" s="78"/>
      <c r="C809707" s="77"/>
    </row>
    <row r="809708" spans="2:3" x14ac:dyDescent="0.25">
      <c r="B809708" s="78"/>
      <c r="C809708" s="77"/>
    </row>
    <row r="809709" spans="2:3" x14ac:dyDescent="0.25">
      <c r="B809709" s="78"/>
      <c r="C809709" s="77"/>
    </row>
    <row r="809710" spans="2:3" x14ac:dyDescent="0.25">
      <c r="B809710" s="78"/>
      <c r="C809710" s="77"/>
    </row>
    <row r="809711" spans="2:3" x14ac:dyDescent="0.25">
      <c r="B809711" s="78"/>
      <c r="C809711" s="77"/>
    </row>
    <row r="809712" spans="2:3" x14ac:dyDescent="0.25">
      <c r="B809712" s="78"/>
      <c r="C809712" s="77"/>
    </row>
    <row r="809822" spans="2:3" x14ac:dyDescent="0.25">
      <c r="B809822" s="78"/>
      <c r="C809822" s="77"/>
    </row>
    <row r="809823" spans="2:3" x14ac:dyDescent="0.25">
      <c r="B809823" s="78"/>
      <c r="C809823" s="77"/>
    </row>
    <row r="809824" spans="2:3" x14ac:dyDescent="0.25">
      <c r="B809824" s="78"/>
      <c r="C809824" s="77"/>
    </row>
    <row r="809825" spans="2:3" x14ac:dyDescent="0.25">
      <c r="B809825" s="78"/>
      <c r="C809825" s="77"/>
    </row>
    <row r="809826" spans="2:3" x14ac:dyDescent="0.25">
      <c r="B809826" s="78"/>
      <c r="C809826" s="77"/>
    </row>
    <row r="809827" spans="2:3" x14ac:dyDescent="0.25">
      <c r="B809827" s="78"/>
      <c r="C809827" s="77"/>
    </row>
    <row r="809828" spans="2:3" x14ac:dyDescent="0.25">
      <c r="B809828" s="78"/>
      <c r="C809828" s="77"/>
    </row>
    <row r="809829" spans="2:3" x14ac:dyDescent="0.25">
      <c r="B809829" s="78"/>
      <c r="C809829" s="77"/>
    </row>
    <row r="809830" spans="2:3" x14ac:dyDescent="0.25">
      <c r="B809830" s="78"/>
      <c r="C809830" s="77"/>
    </row>
    <row r="809831" spans="2:3" x14ac:dyDescent="0.25">
      <c r="B809831" s="78"/>
      <c r="C809831" s="77"/>
    </row>
    <row r="809832" spans="2:3" x14ac:dyDescent="0.25">
      <c r="B809832" s="78"/>
      <c r="C809832" s="77"/>
    </row>
    <row r="809833" spans="2:3" x14ac:dyDescent="0.25">
      <c r="B809833" s="78"/>
      <c r="C809833" s="77"/>
    </row>
    <row r="809834" spans="2:3" x14ac:dyDescent="0.25">
      <c r="B809834" s="78"/>
      <c r="C809834" s="77"/>
    </row>
    <row r="809944" spans="2:3" x14ac:dyDescent="0.25">
      <c r="B809944" s="78"/>
      <c r="C809944" s="77"/>
    </row>
    <row r="809945" spans="2:3" x14ac:dyDescent="0.25">
      <c r="B809945" s="78"/>
      <c r="C809945" s="77"/>
    </row>
    <row r="809946" spans="2:3" x14ac:dyDescent="0.25">
      <c r="B809946" s="78"/>
      <c r="C809946" s="77"/>
    </row>
    <row r="809947" spans="2:3" x14ac:dyDescent="0.25">
      <c r="B809947" s="78"/>
      <c r="C809947" s="77"/>
    </row>
    <row r="809948" spans="2:3" x14ac:dyDescent="0.25">
      <c r="B809948" s="78"/>
      <c r="C809948" s="77"/>
    </row>
    <row r="809949" spans="2:3" x14ac:dyDescent="0.25">
      <c r="B809949" s="78"/>
      <c r="C809949" s="77"/>
    </row>
    <row r="809950" spans="2:3" x14ac:dyDescent="0.25">
      <c r="B809950" s="78"/>
      <c r="C809950" s="77"/>
    </row>
    <row r="809951" spans="2:3" x14ac:dyDescent="0.25">
      <c r="B809951" s="78"/>
      <c r="C809951" s="77"/>
    </row>
    <row r="809952" spans="2:3" x14ac:dyDescent="0.25">
      <c r="B809952" s="78"/>
      <c r="C809952" s="77"/>
    </row>
    <row r="809953" spans="2:3" x14ac:dyDescent="0.25">
      <c r="B809953" s="78"/>
      <c r="C809953" s="77"/>
    </row>
    <row r="809954" spans="2:3" x14ac:dyDescent="0.25">
      <c r="B809954" s="78"/>
      <c r="C809954" s="77"/>
    </row>
    <row r="809955" spans="2:3" x14ac:dyDescent="0.25">
      <c r="B809955" s="78"/>
      <c r="C809955" s="77"/>
    </row>
    <row r="809956" spans="2:3" x14ac:dyDescent="0.25">
      <c r="B809956" s="78"/>
      <c r="C809956" s="77"/>
    </row>
    <row r="810066" spans="2:3" x14ac:dyDescent="0.25">
      <c r="B810066" s="78"/>
      <c r="C810066" s="77"/>
    </row>
    <row r="810067" spans="2:3" x14ac:dyDescent="0.25">
      <c r="B810067" s="78"/>
      <c r="C810067" s="77"/>
    </row>
    <row r="810068" spans="2:3" x14ac:dyDescent="0.25">
      <c r="B810068" s="78"/>
      <c r="C810068" s="77"/>
    </row>
    <row r="810069" spans="2:3" x14ac:dyDescent="0.25">
      <c r="B810069" s="78"/>
      <c r="C810069" s="77"/>
    </row>
    <row r="810070" spans="2:3" x14ac:dyDescent="0.25">
      <c r="B810070" s="78"/>
      <c r="C810070" s="77"/>
    </row>
    <row r="810071" spans="2:3" x14ac:dyDescent="0.25">
      <c r="B810071" s="78"/>
      <c r="C810071" s="77"/>
    </row>
    <row r="810072" spans="2:3" x14ac:dyDescent="0.25">
      <c r="B810072" s="78"/>
      <c r="C810072" s="77"/>
    </row>
    <row r="810073" spans="2:3" x14ac:dyDescent="0.25">
      <c r="B810073" s="78"/>
      <c r="C810073" s="77"/>
    </row>
    <row r="810074" spans="2:3" x14ac:dyDescent="0.25">
      <c r="B810074" s="78"/>
      <c r="C810074" s="77"/>
    </row>
    <row r="810075" spans="2:3" x14ac:dyDescent="0.25">
      <c r="B810075" s="78"/>
      <c r="C810075" s="77"/>
    </row>
    <row r="810076" spans="2:3" x14ac:dyDescent="0.25">
      <c r="B810076" s="78"/>
      <c r="C810076" s="77"/>
    </row>
    <row r="810077" spans="2:3" x14ac:dyDescent="0.25">
      <c r="B810077" s="78"/>
      <c r="C810077" s="77"/>
    </row>
    <row r="810078" spans="2:3" x14ac:dyDescent="0.25">
      <c r="B810078" s="78"/>
      <c r="C810078" s="77"/>
    </row>
    <row r="810188" spans="2:3" x14ac:dyDescent="0.25">
      <c r="B810188" s="78"/>
      <c r="C810188" s="77"/>
    </row>
    <row r="810189" spans="2:3" x14ac:dyDescent="0.25">
      <c r="B810189" s="78"/>
      <c r="C810189" s="77"/>
    </row>
    <row r="810190" spans="2:3" x14ac:dyDescent="0.25">
      <c r="B810190" s="78"/>
      <c r="C810190" s="77"/>
    </row>
    <row r="810191" spans="2:3" x14ac:dyDescent="0.25">
      <c r="B810191" s="78"/>
      <c r="C810191" s="77"/>
    </row>
    <row r="810192" spans="2:3" x14ac:dyDescent="0.25">
      <c r="B810192" s="78"/>
      <c r="C810192" s="77"/>
    </row>
    <row r="810193" spans="2:3" x14ac:dyDescent="0.25">
      <c r="B810193" s="78"/>
      <c r="C810193" s="77"/>
    </row>
    <row r="810194" spans="2:3" x14ac:dyDescent="0.25">
      <c r="B810194" s="78"/>
      <c r="C810194" s="77"/>
    </row>
    <row r="810195" spans="2:3" x14ac:dyDescent="0.25">
      <c r="B810195" s="78"/>
      <c r="C810195" s="77"/>
    </row>
    <row r="810196" spans="2:3" x14ac:dyDescent="0.25">
      <c r="B810196" s="78"/>
      <c r="C810196" s="77"/>
    </row>
    <row r="810197" spans="2:3" x14ac:dyDescent="0.25">
      <c r="B810197" s="78"/>
      <c r="C810197" s="77"/>
    </row>
    <row r="810198" spans="2:3" x14ac:dyDescent="0.25">
      <c r="B810198" s="78"/>
      <c r="C810198" s="77"/>
    </row>
    <row r="810199" spans="2:3" x14ac:dyDescent="0.25">
      <c r="B810199" s="78"/>
      <c r="C810199" s="77"/>
    </row>
    <row r="810200" spans="2:3" x14ac:dyDescent="0.25">
      <c r="B810200" s="78"/>
      <c r="C810200" s="77"/>
    </row>
    <row r="810310" spans="2:3" x14ac:dyDescent="0.25">
      <c r="B810310" s="78"/>
      <c r="C810310" s="77"/>
    </row>
    <row r="810311" spans="2:3" x14ac:dyDescent="0.25">
      <c r="B810311" s="78"/>
      <c r="C810311" s="77"/>
    </row>
    <row r="810312" spans="2:3" x14ac:dyDescent="0.25">
      <c r="B810312" s="78"/>
      <c r="C810312" s="77"/>
    </row>
    <row r="810313" spans="2:3" x14ac:dyDescent="0.25">
      <c r="B810313" s="78"/>
      <c r="C810313" s="77"/>
    </row>
    <row r="810314" spans="2:3" x14ac:dyDescent="0.25">
      <c r="B810314" s="78"/>
      <c r="C810314" s="77"/>
    </row>
    <row r="810315" spans="2:3" x14ac:dyDescent="0.25">
      <c r="B810315" s="78"/>
      <c r="C810315" s="77"/>
    </row>
    <row r="810316" spans="2:3" x14ac:dyDescent="0.25">
      <c r="B810316" s="78"/>
      <c r="C810316" s="77"/>
    </row>
    <row r="810317" spans="2:3" x14ac:dyDescent="0.25">
      <c r="B810317" s="78"/>
      <c r="C810317" s="77"/>
    </row>
    <row r="810318" spans="2:3" x14ac:dyDescent="0.25">
      <c r="B810318" s="78"/>
      <c r="C810318" s="77"/>
    </row>
    <row r="810319" spans="2:3" x14ac:dyDescent="0.25">
      <c r="B810319" s="78"/>
      <c r="C810319" s="77"/>
    </row>
    <row r="810320" spans="2:3" x14ac:dyDescent="0.25">
      <c r="B810320" s="78"/>
      <c r="C810320" s="77"/>
    </row>
    <row r="810321" spans="2:3" x14ac:dyDescent="0.25">
      <c r="B810321" s="78"/>
      <c r="C810321" s="77"/>
    </row>
    <row r="810322" spans="2:3" x14ac:dyDescent="0.25">
      <c r="B810322" s="78"/>
      <c r="C810322" s="77"/>
    </row>
    <row r="810432" spans="2:3" x14ac:dyDescent="0.25">
      <c r="B810432" s="78"/>
      <c r="C810432" s="77"/>
    </row>
    <row r="810433" spans="2:3" x14ac:dyDescent="0.25">
      <c r="B810433" s="78"/>
      <c r="C810433" s="77"/>
    </row>
    <row r="810434" spans="2:3" x14ac:dyDescent="0.25">
      <c r="B810434" s="78"/>
      <c r="C810434" s="77"/>
    </row>
    <row r="810435" spans="2:3" x14ac:dyDescent="0.25">
      <c r="B810435" s="78"/>
      <c r="C810435" s="77"/>
    </row>
    <row r="810436" spans="2:3" x14ac:dyDescent="0.25">
      <c r="B810436" s="78"/>
      <c r="C810436" s="77"/>
    </row>
    <row r="810437" spans="2:3" x14ac:dyDescent="0.25">
      <c r="B810437" s="78"/>
      <c r="C810437" s="77"/>
    </row>
    <row r="810438" spans="2:3" x14ac:dyDescent="0.25">
      <c r="B810438" s="78"/>
      <c r="C810438" s="77"/>
    </row>
    <row r="810439" spans="2:3" x14ac:dyDescent="0.25">
      <c r="B810439" s="78"/>
      <c r="C810439" s="77"/>
    </row>
    <row r="810440" spans="2:3" x14ac:dyDescent="0.25">
      <c r="B810440" s="78"/>
      <c r="C810440" s="77"/>
    </row>
    <row r="810441" spans="2:3" x14ac:dyDescent="0.25">
      <c r="B810441" s="78"/>
      <c r="C810441" s="77"/>
    </row>
    <row r="810442" spans="2:3" x14ac:dyDescent="0.25">
      <c r="B810442" s="78"/>
      <c r="C810442" s="77"/>
    </row>
    <row r="810443" spans="2:3" x14ac:dyDescent="0.25">
      <c r="B810443" s="78"/>
      <c r="C810443" s="77"/>
    </row>
    <row r="810444" spans="2:3" x14ac:dyDescent="0.25">
      <c r="B810444" s="78"/>
      <c r="C810444" s="77"/>
    </row>
    <row r="810554" spans="2:3" x14ac:dyDescent="0.25">
      <c r="B810554" s="78"/>
      <c r="C810554" s="77"/>
    </row>
    <row r="810555" spans="2:3" x14ac:dyDescent="0.25">
      <c r="B810555" s="78"/>
      <c r="C810555" s="77"/>
    </row>
    <row r="810556" spans="2:3" x14ac:dyDescent="0.25">
      <c r="B810556" s="78"/>
      <c r="C810556" s="77"/>
    </row>
    <row r="810557" spans="2:3" x14ac:dyDescent="0.25">
      <c r="B810557" s="78"/>
      <c r="C810557" s="77"/>
    </row>
    <row r="810558" spans="2:3" x14ac:dyDescent="0.25">
      <c r="B810558" s="78"/>
      <c r="C810558" s="77"/>
    </row>
    <row r="810559" spans="2:3" x14ac:dyDescent="0.25">
      <c r="B810559" s="78"/>
      <c r="C810559" s="77"/>
    </row>
    <row r="810560" spans="2:3" x14ac:dyDescent="0.25">
      <c r="B810560" s="78"/>
      <c r="C810560" s="77"/>
    </row>
    <row r="810561" spans="2:3" x14ac:dyDescent="0.25">
      <c r="B810561" s="78"/>
      <c r="C810561" s="77"/>
    </row>
    <row r="810562" spans="2:3" x14ac:dyDescent="0.25">
      <c r="B810562" s="78"/>
      <c r="C810562" s="77"/>
    </row>
    <row r="810563" spans="2:3" x14ac:dyDescent="0.25">
      <c r="B810563" s="78"/>
      <c r="C810563" s="77"/>
    </row>
    <row r="810564" spans="2:3" x14ac:dyDescent="0.25">
      <c r="B810564" s="78"/>
      <c r="C810564" s="77"/>
    </row>
    <row r="810565" spans="2:3" x14ac:dyDescent="0.25">
      <c r="B810565" s="78"/>
      <c r="C810565" s="77"/>
    </row>
    <row r="810566" spans="2:3" x14ac:dyDescent="0.25">
      <c r="B810566" s="78"/>
      <c r="C810566" s="77"/>
    </row>
    <row r="810676" spans="2:3" x14ac:dyDescent="0.25">
      <c r="B810676" s="78"/>
      <c r="C810676" s="77"/>
    </row>
    <row r="810677" spans="2:3" x14ac:dyDescent="0.25">
      <c r="B810677" s="78"/>
      <c r="C810677" s="77"/>
    </row>
    <row r="810678" spans="2:3" x14ac:dyDescent="0.25">
      <c r="B810678" s="78"/>
      <c r="C810678" s="77"/>
    </row>
    <row r="810679" spans="2:3" x14ac:dyDescent="0.25">
      <c r="B810679" s="78"/>
      <c r="C810679" s="77"/>
    </row>
    <row r="810680" spans="2:3" x14ac:dyDescent="0.25">
      <c r="B810680" s="78"/>
      <c r="C810680" s="77"/>
    </row>
    <row r="810681" spans="2:3" x14ac:dyDescent="0.25">
      <c r="B810681" s="78"/>
      <c r="C810681" s="77"/>
    </row>
    <row r="810682" spans="2:3" x14ac:dyDescent="0.25">
      <c r="B810682" s="78"/>
      <c r="C810682" s="77"/>
    </row>
    <row r="810683" spans="2:3" x14ac:dyDescent="0.25">
      <c r="B810683" s="78"/>
      <c r="C810683" s="77"/>
    </row>
    <row r="810684" spans="2:3" x14ac:dyDescent="0.25">
      <c r="B810684" s="78"/>
      <c r="C810684" s="77"/>
    </row>
    <row r="810685" spans="2:3" x14ac:dyDescent="0.25">
      <c r="B810685" s="78"/>
      <c r="C810685" s="77"/>
    </row>
    <row r="810686" spans="2:3" x14ac:dyDescent="0.25">
      <c r="B810686" s="78"/>
      <c r="C810686" s="77"/>
    </row>
    <row r="810687" spans="2:3" x14ac:dyDescent="0.25">
      <c r="B810687" s="78"/>
      <c r="C810687" s="77"/>
    </row>
    <row r="810688" spans="2:3" x14ac:dyDescent="0.25">
      <c r="B810688" s="78"/>
      <c r="C810688" s="77"/>
    </row>
    <row r="810798" spans="2:3" x14ac:dyDescent="0.25">
      <c r="B810798" s="78"/>
      <c r="C810798" s="77"/>
    </row>
    <row r="810799" spans="2:3" x14ac:dyDescent="0.25">
      <c r="B810799" s="78"/>
      <c r="C810799" s="77"/>
    </row>
    <row r="810800" spans="2:3" x14ac:dyDescent="0.25">
      <c r="B810800" s="78"/>
      <c r="C810800" s="77"/>
    </row>
    <row r="810801" spans="2:3" x14ac:dyDescent="0.25">
      <c r="B810801" s="78"/>
      <c r="C810801" s="77"/>
    </row>
    <row r="810802" spans="2:3" x14ac:dyDescent="0.25">
      <c r="B810802" s="78"/>
      <c r="C810802" s="77"/>
    </row>
    <row r="810803" spans="2:3" x14ac:dyDescent="0.25">
      <c r="B810803" s="78"/>
      <c r="C810803" s="77"/>
    </row>
    <row r="810804" spans="2:3" x14ac:dyDescent="0.25">
      <c r="B810804" s="78"/>
      <c r="C810804" s="77"/>
    </row>
    <row r="810805" spans="2:3" x14ac:dyDescent="0.25">
      <c r="B810805" s="78"/>
      <c r="C810805" s="77"/>
    </row>
    <row r="810806" spans="2:3" x14ac:dyDescent="0.25">
      <c r="B810806" s="78"/>
      <c r="C810806" s="77"/>
    </row>
    <row r="810807" spans="2:3" x14ac:dyDescent="0.25">
      <c r="B810807" s="78"/>
      <c r="C810807" s="77"/>
    </row>
    <row r="810808" spans="2:3" x14ac:dyDescent="0.25">
      <c r="B810808" s="78"/>
      <c r="C810808" s="77"/>
    </row>
    <row r="810809" spans="2:3" x14ac:dyDescent="0.25">
      <c r="B810809" s="78"/>
      <c r="C810809" s="77"/>
    </row>
    <row r="810810" spans="2:3" x14ac:dyDescent="0.25">
      <c r="B810810" s="78"/>
      <c r="C810810" s="77"/>
    </row>
    <row r="810920" spans="2:3" x14ac:dyDescent="0.25">
      <c r="B810920" s="78"/>
      <c r="C810920" s="77"/>
    </row>
    <row r="810921" spans="2:3" x14ac:dyDescent="0.25">
      <c r="B810921" s="78"/>
      <c r="C810921" s="77"/>
    </row>
    <row r="810922" spans="2:3" x14ac:dyDescent="0.25">
      <c r="B810922" s="78"/>
      <c r="C810922" s="77"/>
    </row>
    <row r="810923" spans="2:3" x14ac:dyDescent="0.25">
      <c r="B810923" s="78"/>
      <c r="C810923" s="77"/>
    </row>
    <row r="810924" spans="2:3" x14ac:dyDescent="0.25">
      <c r="B810924" s="78"/>
      <c r="C810924" s="77"/>
    </row>
    <row r="810925" spans="2:3" x14ac:dyDescent="0.25">
      <c r="B810925" s="78"/>
      <c r="C810925" s="77"/>
    </row>
    <row r="810926" spans="2:3" x14ac:dyDescent="0.25">
      <c r="B810926" s="78"/>
      <c r="C810926" s="77"/>
    </row>
    <row r="810927" spans="2:3" x14ac:dyDescent="0.25">
      <c r="B810927" s="78"/>
      <c r="C810927" s="77"/>
    </row>
    <row r="810928" spans="2:3" x14ac:dyDescent="0.25">
      <c r="B810928" s="78"/>
      <c r="C810928" s="77"/>
    </row>
    <row r="810929" spans="2:3" x14ac:dyDescent="0.25">
      <c r="B810929" s="78"/>
      <c r="C810929" s="77"/>
    </row>
    <row r="810930" spans="2:3" x14ac:dyDescent="0.25">
      <c r="B810930" s="78"/>
      <c r="C810930" s="77"/>
    </row>
    <row r="810931" spans="2:3" x14ac:dyDescent="0.25">
      <c r="B810931" s="78"/>
      <c r="C810931" s="77"/>
    </row>
    <row r="810932" spans="2:3" x14ac:dyDescent="0.25">
      <c r="B810932" s="78"/>
      <c r="C810932" s="77"/>
    </row>
    <row r="811042" spans="2:3" x14ac:dyDescent="0.25">
      <c r="B811042" s="78"/>
      <c r="C811042" s="77"/>
    </row>
    <row r="811043" spans="2:3" x14ac:dyDescent="0.25">
      <c r="B811043" s="78"/>
      <c r="C811043" s="77"/>
    </row>
    <row r="811044" spans="2:3" x14ac:dyDescent="0.25">
      <c r="B811044" s="78"/>
      <c r="C811044" s="77"/>
    </row>
    <row r="811045" spans="2:3" x14ac:dyDescent="0.25">
      <c r="B811045" s="78"/>
      <c r="C811045" s="77"/>
    </row>
    <row r="811046" spans="2:3" x14ac:dyDescent="0.25">
      <c r="B811046" s="78"/>
      <c r="C811046" s="77"/>
    </row>
    <row r="811047" spans="2:3" x14ac:dyDescent="0.25">
      <c r="B811047" s="78"/>
      <c r="C811047" s="77"/>
    </row>
    <row r="811048" spans="2:3" x14ac:dyDescent="0.25">
      <c r="B811048" s="78"/>
      <c r="C811048" s="77"/>
    </row>
    <row r="811049" spans="2:3" x14ac:dyDescent="0.25">
      <c r="B811049" s="78"/>
      <c r="C811049" s="77"/>
    </row>
    <row r="811050" spans="2:3" x14ac:dyDescent="0.25">
      <c r="B811050" s="78"/>
      <c r="C811050" s="77"/>
    </row>
    <row r="811051" spans="2:3" x14ac:dyDescent="0.25">
      <c r="B811051" s="78"/>
      <c r="C811051" s="77"/>
    </row>
    <row r="811052" spans="2:3" x14ac:dyDescent="0.25">
      <c r="B811052" s="78"/>
      <c r="C811052" s="77"/>
    </row>
    <row r="811053" spans="2:3" x14ac:dyDescent="0.25">
      <c r="B811053" s="78"/>
      <c r="C811053" s="77"/>
    </row>
    <row r="811054" spans="2:3" x14ac:dyDescent="0.25">
      <c r="B811054" s="78"/>
      <c r="C811054" s="77"/>
    </row>
    <row r="811164" spans="2:3" x14ac:dyDescent="0.25">
      <c r="B811164" s="78"/>
      <c r="C811164" s="77"/>
    </row>
    <row r="811165" spans="2:3" x14ac:dyDescent="0.25">
      <c r="B811165" s="78"/>
      <c r="C811165" s="77"/>
    </row>
    <row r="811166" spans="2:3" x14ac:dyDescent="0.25">
      <c r="B811166" s="78"/>
      <c r="C811166" s="77"/>
    </row>
    <row r="811167" spans="2:3" x14ac:dyDescent="0.25">
      <c r="B811167" s="78"/>
      <c r="C811167" s="77"/>
    </row>
    <row r="811168" spans="2:3" x14ac:dyDescent="0.25">
      <c r="B811168" s="78"/>
      <c r="C811168" s="77"/>
    </row>
    <row r="811169" spans="2:3" x14ac:dyDescent="0.25">
      <c r="B811169" s="78"/>
      <c r="C811169" s="77"/>
    </row>
    <row r="811170" spans="2:3" x14ac:dyDescent="0.25">
      <c r="B811170" s="78"/>
      <c r="C811170" s="77"/>
    </row>
    <row r="811171" spans="2:3" x14ac:dyDescent="0.25">
      <c r="B811171" s="78"/>
      <c r="C811171" s="77"/>
    </row>
    <row r="811172" spans="2:3" x14ac:dyDescent="0.25">
      <c r="B811172" s="78"/>
      <c r="C811172" s="77"/>
    </row>
    <row r="811173" spans="2:3" x14ac:dyDescent="0.25">
      <c r="B811173" s="78"/>
      <c r="C811173" s="77"/>
    </row>
    <row r="811174" spans="2:3" x14ac:dyDescent="0.25">
      <c r="B811174" s="78"/>
      <c r="C811174" s="77"/>
    </row>
    <row r="811175" spans="2:3" x14ac:dyDescent="0.25">
      <c r="B811175" s="78"/>
      <c r="C811175" s="77"/>
    </row>
    <row r="811176" spans="2:3" x14ac:dyDescent="0.25">
      <c r="B811176" s="78"/>
      <c r="C811176" s="77"/>
    </row>
    <row r="811286" spans="2:3" x14ac:dyDescent="0.25">
      <c r="B811286" s="78"/>
      <c r="C811286" s="77"/>
    </row>
    <row r="811287" spans="2:3" x14ac:dyDescent="0.25">
      <c r="B811287" s="78"/>
      <c r="C811287" s="77"/>
    </row>
    <row r="811288" spans="2:3" x14ac:dyDescent="0.25">
      <c r="B811288" s="78"/>
      <c r="C811288" s="77"/>
    </row>
    <row r="811289" spans="2:3" x14ac:dyDescent="0.25">
      <c r="B811289" s="78"/>
      <c r="C811289" s="77"/>
    </row>
    <row r="811290" spans="2:3" x14ac:dyDescent="0.25">
      <c r="B811290" s="78"/>
      <c r="C811290" s="77"/>
    </row>
    <row r="811291" spans="2:3" x14ac:dyDescent="0.25">
      <c r="B811291" s="78"/>
      <c r="C811291" s="77"/>
    </row>
    <row r="811292" spans="2:3" x14ac:dyDescent="0.25">
      <c r="B811292" s="78"/>
      <c r="C811292" s="77"/>
    </row>
    <row r="811293" spans="2:3" x14ac:dyDescent="0.25">
      <c r="B811293" s="78"/>
      <c r="C811293" s="77"/>
    </row>
    <row r="811294" spans="2:3" x14ac:dyDescent="0.25">
      <c r="B811294" s="78"/>
      <c r="C811294" s="77"/>
    </row>
    <row r="811295" spans="2:3" x14ac:dyDescent="0.25">
      <c r="B811295" s="78"/>
      <c r="C811295" s="77"/>
    </row>
    <row r="811296" spans="2:3" x14ac:dyDescent="0.25">
      <c r="B811296" s="78"/>
      <c r="C811296" s="77"/>
    </row>
    <row r="811297" spans="2:3" x14ac:dyDescent="0.25">
      <c r="B811297" s="78"/>
      <c r="C811297" s="77"/>
    </row>
    <row r="811298" spans="2:3" x14ac:dyDescent="0.25">
      <c r="B811298" s="78"/>
      <c r="C811298" s="77"/>
    </row>
    <row r="811408" spans="2:3" x14ac:dyDescent="0.25">
      <c r="B811408" s="78"/>
      <c r="C811408" s="77"/>
    </row>
    <row r="811409" spans="2:3" x14ac:dyDescent="0.25">
      <c r="B811409" s="78"/>
      <c r="C811409" s="77"/>
    </row>
    <row r="811410" spans="2:3" x14ac:dyDescent="0.25">
      <c r="B811410" s="78"/>
      <c r="C811410" s="77"/>
    </row>
    <row r="811411" spans="2:3" x14ac:dyDescent="0.25">
      <c r="B811411" s="78"/>
      <c r="C811411" s="77"/>
    </row>
    <row r="811412" spans="2:3" x14ac:dyDescent="0.25">
      <c r="B811412" s="78"/>
      <c r="C811412" s="77"/>
    </row>
    <row r="811413" spans="2:3" x14ac:dyDescent="0.25">
      <c r="B811413" s="78"/>
      <c r="C811413" s="77"/>
    </row>
    <row r="811414" spans="2:3" x14ac:dyDescent="0.25">
      <c r="B811414" s="78"/>
      <c r="C811414" s="77"/>
    </row>
    <row r="811415" spans="2:3" x14ac:dyDescent="0.25">
      <c r="B811415" s="78"/>
      <c r="C811415" s="77"/>
    </row>
    <row r="811416" spans="2:3" x14ac:dyDescent="0.25">
      <c r="B811416" s="78"/>
      <c r="C811416" s="77"/>
    </row>
    <row r="811417" spans="2:3" x14ac:dyDescent="0.25">
      <c r="B811417" s="78"/>
      <c r="C811417" s="77"/>
    </row>
    <row r="811418" spans="2:3" x14ac:dyDescent="0.25">
      <c r="B811418" s="78"/>
      <c r="C811418" s="77"/>
    </row>
    <row r="811419" spans="2:3" x14ac:dyDescent="0.25">
      <c r="B811419" s="78"/>
      <c r="C811419" s="77"/>
    </row>
    <row r="811420" spans="2:3" x14ac:dyDescent="0.25">
      <c r="B811420" s="78"/>
      <c r="C811420" s="77"/>
    </row>
    <row r="811530" spans="2:3" x14ac:dyDescent="0.25">
      <c r="B811530" s="78"/>
      <c r="C811530" s="77"/>
    </row>
    <row r="811531" spans="2:3" x14ac:dyDescent="0.25">
      <c r="B811531" s="78"/>
      <c r="C811531" s="77"/>
    </row>
    <row r="811532" spans="2:3" x14ac:dyDescent="0.25">
      <c r="B811532" s="78"/>
      <c r="C811532" s="77"/>
    </row>
    <row r="811533" spans="2:3" x14ac:dyDescent="0.25">
      <c r="B811533" s="78"/>
      <c r="C811533" s="77"/>
    </row>
    <row r="811534" spans="2:3" x14ac:dyDescent="0.25">
      <c r="B811534" s="78"/>
      <c r="C811534" s="77"/>
    </row>
    <row r="811535" spans="2:3" x14ac:dyDescent="0.25">
      <c r="B811535" s="78"/>
      <c r="C811535" s="77"/>
    </row>
    <row r="811536" spans="2:3" x14ac:dyDescent="0.25">
      <c r="B811536" s="78"/>
      <c r="C811536" s="77"/>
    </row>
    <row r="811537" spans="2:3" x14ac:dyDescent="0.25">
      <c r="B811537" s="78"/>
      <c r="C811537" s="77"/>
    </row>
    <row r="811538" spans="2:3" x14ac:dyDescent="0.25">
      <c r="B811538" s="78"/>
      <c r="C811538" s="77"/>
    </row>
    <row r="811539" spans="2:3" x14ac:dyDescent="0.25">
      <c r="B811539" s="78"/>
      <c r="C811539" s="77"/>
    </row>
    <row r="811540" spans="2:3" x14ac:dyDescent="0.25">
      <c r="B811540" s="78"/>
      <c r="C811540" s="77"/>
    </row>
    <row r="811541" spans="2:3" x14ac:dyDescent="0.25">
      <c r="B811541" s="78"/>
      <c r="C811541" s="77"/>
    </row>
    <row r="811542" spans="2:3" x14ac:dyDescent="0.25">
      <c r="B811542" s="78"/>
      <c r="C811542" s="77"/>
    </row>
    <row r="811652" spans="2:3" x14ac:dyDescent="0.25">
      <c r="B811652" s="78"/>
      <c r="C811652" s="77"/>
    </row>
    <row r="811653" spans="2:3" x14ac:dyDescent="0.25">
      <c r="B811653" s="78"/>
      <c r="C811653" s="77"/>
    </row>
    <row r="811654" spans="2:3" x14ac:dyDescent="0.25">
      <c r="B811654" s="78"/>
      <c r="C811654" s="77"/>
    </row>
    <row r="811655" spans="2:3" x14ac:dyDescent="0.25">
      <c r="B811655" s="78"/>
      <c r="C811655" s="77"/>
    </row>
    <row r="811656" spans="2:3" x14ac:dyDescent="0.25">
      <c r="B811656" s="78"/>
      <c r="C811656" s="77"/>
    </row>
    <row r="811657" spans="2:3" x14ac:dyDescent="0.25">
      <c r="B811657" s="78"/>
      <c r="C811657" s="77"/>
    </row>
    <row r="811658" spans="2:3" x14ac:dyDescent="0.25">
      <c r="B811658" s="78"/>
      <c r="C811658" s="77"/>
    </row>
    <row r="811659" spans="2:3" x14ac:dyDescent="0.25">
      <c r="B811659" s="78"/>
      <c r="C811659" s="77"/>
    </row>
    <row r="811660" spans="2:3" x14ac:dyDescent="0.25">
      <c r="B811660" s="78"/>
      <c r="C811660" s="77"/>
    </row>
    <row r="811661" spans="2:3" x14ac:dyDescent="0.25">
      <c r="B811661" s="78"/>
      <c r="C811661" s="77"/>
    </row>
    <row r="811662" spans="2:3" x14ac:dyDescent="0.25">
      <c r="B811662" s="78"/>
      <c r="C811662" s="77"/>
    </row>
    <row r="811663" spans="2:3" x14ac:dyDescent="0.25">
      <c r="B811663" s="78"/>
      <c r="C811663" s="77"/>
    </row>
    <row r="811664" spans="2:3" x14ac:dyDescent="0.25">
      <c r="B811664" s="78"/>
      <c r="C811664" s="77"/>
    </row>
    <row r="811774" spans="2:3" x14ac:dyDescent="0.25">
      <c r="B811774" s="78"/>
      <c r="C811774" s="77"/>
    </row>
    <row r="811775" spans="2:3" x14ac:dyDescent="0.25">
      <c r="B811775" s="78"/>
      <c r="C811775" s="77"/>
    </row>
    <row r="811776" spans="2:3" x14ac:dyDescent="0.25">
      <c r="B811776" s="78"/>
      <c r="C811776" s="77"/>
    </row>
    <row r="811777" spans="2:3" x14ac:dyDescent="0.25">
      <c r="B811777" s="78"/>
      <c r="C811777" s="77"/>
    </row>
    <row r="811778" spans="2:3" x14ac:dyDescent="0.25">
      <c r="B811778" s="78"/>
      <c r="C811778" s="77"/>
    </row>
    <row r="811779" spans="2:3" x14ac:dyDescent="0.25">
      <c r="B811779" s="78"/>
      <c r="C811779" s="77"/>
    </row>
    <row r="811780" spans="2:3" x14ac:dyDescent="0.25">
      <c r="B811780" s="78"/>
      <c r="C811780" s="77"/>
    </row>
    <row r="811781" spans="2:3" x14ac:dyDescent="0.25">
      <c r="B811781" s="78"/>
      <c r="C811781" s="77"/>
    </row>
    <row r="811782" spans="2:3" x14ac:dyDescent="0.25">
      <c r="B811782" s="78"/>
      <c r="C811782" s="77"/>
    </row>
    <row r="811783" spans="2:3" x14ac:dyDescent="0.25">
      <c r="B811783" s="78"/>
      <c r="C811783" s="77"/>
    </row>
    <row r="811784" spans="2:3" x14ac:dyDescent="0.25">
      <c r="B811784" s="78"/>
      <c r="C811784" s="77"/>
    </row>
    <row r="811785" spans="2:3" x14ac:dyDescent="0.25">
      <c r="B811785" s="78"/>
      <c r="C811785" s="77"/>
    </row>
    <row r="811786" spans="2:3" x14ac:dyDescent="0.25">
      <c r="B811786" s="78"/>
      <c r="C811786" s="77"/>
    </row>
    <row r="811896" spans="2:3" x14ac:dyDescent="0.25">
      <c r="B811896" s="78"/>
      <c r="C811896" s="77"/>
    </row>
    <row r="811897" spans="2:3" x14ac:dyDescent="0.25">
      <c r="B811897" s="78"/>
      <c r="C811897" s="77"/>
    </row>
    <row r="811898" spans="2:3" x14ac:dyDescent="0.25">
      <c r="B811898" s="78"/>
      <c r="C811898" s="77"/>
    </row>
    <row r="811899" spans="2:3" x14ac:dyDescent="0.25">
      <c r="B811899" s="78"/>
      <c r="C811899" s="77"/>
    </row>
    <row r="811900" spans="2:3" x14ac:dyDescent="0.25">
      <c r="B811900" s="78"/>
      <c r="C811900" s="77"/>
    </row>
    <row r="811901" spans="2:3" x14ac:dyDescent="0.25">
      <c r="B811901" s="78"/>
      <c r="C811901" s="77"/>
    </row>
    <row r="811902" spans="2:3" x14ac:dyDescent="0.25">
      <c r="B811902" s="78"/>
      <c r="C811902" s="77"/>
    </row>
    <row r="811903" spans="2:3" x14ac:dyDescent="0.25">
      <c r="B811903" s="78"/>
      <c r="C811903" s="77"/>
    </row>
    <row r="811904" spans="2:3" x14ac:dyDescent="0.25">
      <c r="B811904" s="78"/>
      <c r="C811904" s="77"/>
    </row>
    <row r="811905" spans="2:3" x14ac:dyDescent="0.25">
      <c r="B811905" s="78"/>
      <c r="C811905" s="77"/>
    </row>
    <row r="811906" spans="2:3" x14ac:dyDescent="0.25">
      <c r="B811906" s="78"/>
      <c r="C811906" s="77"/>
    </row>
    <row r="811907" spans="2:3" x14ac:dyDescent="0.25">
      <c r="B811907" s="78"/>
      <c r="C811907" s="77"/>
    </row>
    <row r="811908" spans="2:3" x14ac:dyDescent="0.25">
      <c r="B811908" s="78"/>
      <c r="C811908" s="77"/>
    </row>
    <row r="812018" spans="2:3" x14ac:dyDescent="0.25">
      <c r="B812018" s="78"/>
      <c r="C812018" s="77"/>
    </row>
    <row r="812019" spans="2:3" x14ac:dyDescent="0.25">
      <c r="B812019" s="78"/>
      <c r="C812019" s="77"/>
    </row>
    <row r="812020" spans="2:3" x14ac:dyDescent="0.25">
      <c r="B812020" s="78"/>
      <c r="C812020" s="77"/>
    </row>
    <row r="812021" spans="2:3" x14ac:dyDescent="0.25">
      <c r="B812021" s="78"/>
      <c r="C812021" s="77"/>
    </row>
    <row r="812022" spans="2:3" x14ac:dyDescent="0.25">
      <c r="B812022" s="78"/>
      <c r="C812022" s="77"/>
    </row>
    <row r="812023" spans="2:3" x14ac:dyDescent="0.25">
      <c r="B812023" s="78"/>
      <c r="C812023" s="77"/>
    </row>
    <row r="812024" spans="2:3" x14ac:dyDescent="0.25">
      <c r="B812024" s="78"/>
      <c r="C812024" s="77"/>
    </row>
    <row r="812025" spans="2:3" x14ac:dyDescent="0.25">
      <c r="B812025" s="78"/>
      <c r="C812025" s="77"/>
    </row>
    <row r="812026" spans="2:3" x14ac:dyDescent="0.25">
      <c r="B812026" s="78"/>
      <c r="C812026" s="77"/>
    </row>
    <row r="812027" spans="2:3" x14ac:dyDescent="0.25">
      <c r="B812027" s="78"/>
      <c r="C812027" s="77"/>
    </row>
    <row r="812028" spans="2:3" x14ac:dyDescent="0.25">
      <c r="B812028" s="78"/>
      <c r="C812028" s="77"/>
    </row>
    <row r="812029" spans="2:3" x14ac:dyDescent="0.25">
      <c r="B812029" s="78"/>
      <c r="C812029" s="77"/>
    </row>
    <row r="812030" spans="2:3" x14ac:dyDescent="0.25">
      <c r="B812030" s="78"/>
      <c r="C812030" s="77"/>
    </row>
    <row r="812140" spans="2:3" x14ac:dyDescent="0.25">
      <c r="B812140" s="78"/>
      <c r="C812140" s="77"/>
    </row>
    <row r="812141" spans="2:3" x14ac:dyDescent="0.25">
      <c r="B812141" s="78"/>
      <c r="C812141" s="77"/>
    </row>
    <row r="812142" spans="2:3" x14ac:dyDescent="0.25">
      <c r="B812142" s="78"/>
      <c r="C812142" s="77"/>
    </row>
    <row r="812143" spans="2:3" x14ac:dyDescent="0.25">
      <c r="B812143" s="78"/>
      <c r="C812143" s="77"/>
    </row>
    <row r="812144" spans="2:3" x14ac:dyDescent="0.25">
      <c r="B812144" s="78"/>
      <c r="C812144" s="77"/>
    </row>
    <row r="812145" spans="2:3" x14ac:dyDescent="0.25">
      <c r="B812145" s="78"/>
      <c r="C812145" s="77"/>
    </row>
    <row r="812146" spans="2:3" x14ac:dyDescent="0.25">
      <c r="B812146" s="78"/>
      <c r="C812146" s="77"/>
    </row>
    <row r="812147" spans="2:3" x14ac:dyDescent="0.25">
      <c r="B812147" s="78"/>
      <c r="C812147" s="77"/>
    </row>
    <row r="812148" spans="2:3" x14ac:dyDescent="0.25">
      <c r="B812148" s="78"/>
      <c r="C812148" s="77"/>
    </row>
    <row r="812149" spans="2:3" x14ac:dyDescent="0.25">
      <c r="B812149" s="78"/>
      <c r="C812149" s="77"/>
    </row>
    <row r="812150" spans="2:3" x14ac:dyDescent="0.25">
      <c r="B812150" s="78"/>
      <c r="C812150" s="77"/>
    </row>
    <row r="812151" spans="2:3" x14ac:dyDescent="0.25">
      <c r="B812151" s="78"/>
      <c r="C812151" s="77"/>
    </row>
    <row r="812152" spans="2:3" x14ac:dyDescent="0.25">
      <c r="B812152" s="78"/>
      <c r="C812152" s="77"/>
    </row>
    <row r="812262" spans="2:3" x14ac:dyDescent="0.25">
      <c r="B812262" s="78"/>
      <c r="C812262" s="77"/>
    </row>
    <row r="812263" spans="2:3" x14ac:dyDescent="0.25">
      <c r="B812263" s="78"/>
      <c r="C812263" s="77"/>
    </row>
    <row r="812264" spans="2:3" x14ac:dyDescent="0.25">
      <c r="B812264" s="78"/>
      <c r="C812264" s="77"/>
    </row>
    <row r="812265" spans="2:3" x14ac:dyDescent="0.25">
      <c r="B812265" s="78"/>
      <c r="C812265" s="77"/>
    </row>
    <row r="812266" spans="2:3" x14ac:dyDescent="0.25">
      <c r="B812266" s="78"/>
      <c r="C812266" s="77"/>
    </row>
    <row r="812267" spans="2:3" x14ac:dyDescent="0.25">
      <c r="B812267" s="78"/>
      <c r="C812267" s="77"/>
    </row>
    <row r="812268" spans="2:3" x14ac:dyDescent="0.25">
      <c r="B812268" s="78"/>
      <c r="C812268" s="77"/>
    </row>
    <row r="812269" spans="2:3" x14ac:dyDescent="0.25">
      <c r="B812269" s="78"/>
      <c r="C812269" s="77"/>
    </row>
    <row r="812270" spans="2:3" x14ac:dyDescent="0.25">
      <c r="B812270" s="78"/>
      <c r="C812270" s="77"/>
    </row>
    <row r="812271" spans="2:3" x14ac:dyDescent="0.25">
      <c r="B812271" s="78"/>
      <c r="C812271" s="77"/>
    </row>
    <row r="812272" spans="2:3" x14ac:dyDescent="0.25">
      <c r="B812272" s="78"/>
      <c r="C812272" s="77"/>
    </row>
    <row r="812273" spans="2:3" x14ac:dyDescent="0.25">
      <c r="B812273" s="78"/>
      <c r="C812273" s="77"/>
    </row>
    <row r="812274" spans="2:3" x14ac:dyDescent="0.25">
      <c r="B812274" s="78"/>
      <c r="C812274" s="77"/>
    </row>
    <row r="812384" spans="2:3" x14ac:dyDescent="0.25">
      <c r="B812384" s="78"/>
      <c r="C812384" s="77"/>
    </row>
    <row r="812385" spans="2:3" x14ac:dyDescent="0.25">
      <c r="B812385" s="78"/>
      <c r="C812385" s="77"/>
    </row>
    <row r="812386" spans="2:3" x14ac:dyDescent="0.25">
      <c r="B812386" s="78"/>
      <c r="C812386" s="77"/>
    </row>
    <row r="812387" spans="2:3" x14ac:dyDescent="0.25">
      <c r="B812387" s="78"/>
      <c r="C812387" s="77"/>
    </row>
    <row r="812388" spans="2:3" x14ac:dyDescent="0.25">
      <c r="B812388" s="78"/>
      <c r="C812388" s="77"/>
    </row>
    <row r="812389" spans="2:3" x14ac:dyDescent="0.25">
      <c r="B812389" s="78"/>
      <c r="C812389" s="77"/>
    </row>
    <row r="812390" spans="2:3" x14ac:dyDescent="0.25">
      <c r="B812390" s="78"/>
      <c r="C812390" s="77"/>
    </row>
    <row r="812391" spans="2:3" x14ac:dyDescent="0.25">
      <c r="B812391" s="78"/>
      <c r="C812391" s="77"/>
    </row>
    <row r="812392" spans="2:3" x14ac:dyDescent="0.25">
      <c r="B812392" s="78"/>
      <c r="C812392" s="77"/>
    </row>
    <row r="812393" spans="2:3" x14ac:dyDescent="0.25">
      <c r="B812393" s="78"/>
      <c r="C812393" s="77"/>
    </row>
    <row r="812394" spans="2:3" x14ac:dyDescent="0.25">
      <c r="B812394" s="78"/>
      <c r="C812394" s="77"/>
    </row>
    <row r="812395" spans="2:3" x14ac:dyDescent="0.25">
      <c r="B812395" s="78"/>
      <c r="C812395" s="77"/>
    </row>
    <row r="812396" spans="2:3" x14ac:dyDescent="0.25">
      <c r="B812396" s="78"/>
      <c r="C812396" s="77"/>
    </row>
    <row r="812506" spans="2:3" x14ac:dyDescent="0.25">
      <c r="B812506" s="78"/>
      <c r="C812506" s="77"/>
    </row>
    <row r="812507" spans="2:3" x14ac:dyDescent="0.25">
      <c r="B812507" s="78"/>
      <c r="C812507" s="77"/>
    </row>
    <row r="812508" spans="2:3" x14ac:dyDescent="0.25">
      <c r="B812508" s="78"/>
      <c r="C812508" s="77"/>
    </row>
    <row r="812509" spans="2:3" x14ac:dyDescent="0.25">
      <c r="B812509" s="78"/>
      <c r="C812509" s="77"/>
    </row>
    <row r="812510" spans="2:3" x14ac:dyDescent="0.25">
      <c r="B812510" s="78"/>
      <c r="C812510" s="77"/>
    </row>
    <row r="812511" spans="2:3" x14ac:dyDescent="0.25">
      <c r="B812511" s="78"/>
      <c r="C812511" s="77"/>
    </row>
    <row r="812512" spans="2:3" x14ac:dyDescent="0.25">
      <c r="B812512" s="78"/>
      <c r="C812512" s="77"/>
    </row>
    <row r="812513" spans="2:3" x14ac:dyDescent="0.25">
      <c r="B812513" s="78"/>
      <c r="C812513" s="77"/>
    </row>
    <row r="812514" spans="2:3" x14ac:dyDescent="0.25">
      <c r="B812514" s="78"/>
      <c r="C812514" s="77"/>
    </row>
    <row r="812515" spans="2:3" x14ac:dyDescent="0.25">
      <c r="B812515" s="78"/>
      <c r="C812515" s="77"/>
    </row>
    <row r="812516" spans="2:3" x14ac:dyDescent="0.25">
      <c r="B812516" s="78"/>
      <c r="C812516" s="77"/>
    </row>
    <row r="812517" spans="2:3" x14ac:dyDescent="0.25">
      <c r="B812517" s="78"/>
      <c r="C812517" s="77"/>
    </row>
    <row r="812518" spans="2:3" x14ac:dyDescent="0.25">
      <c r="B812518" s="78"/>
      <c r="C812518" s="77"/>
    </row>
    <row r="812628" spans="2:3" x14ac:dyDescent="0.25">
      <c r="B812628" s="78"/>
      <c r="C812628" s="77"/>
    </row>
    <row r="812629" spans="2:3" x14ac:dyDescent="0.25">
      <c r="B812629" s="78"/>
      <c r="C812629" s="77"/>
    </row>
    <row r="812630" spans="2:3" x14ac:dyDescent="0.25">
      <c r="B812630" s="78"/>
      <c r="C812630" s="77"/>
    </row>
    <row r="812631" spans="2:3" x14ac:dyDescent="0.25">
      <c r="B812631" s="78"/>
      <c r="C812631" s="77"/>
    </row>
    <row r="812632" spans="2:3" x14ac:dyDescent="0.25">
      <c r="B812632" s="78"/>
      <c r="C812632" s="77"/>
    </row>
    <row r="812633" spans="2:3" x14ac:dyDescent="0.25">
      <c r="B812633" s="78"/>
      <c r="C812633" s="77"/>
    </row>
    <row r="812634" spans="2:3" x14ac:dyDescent="0.25">
      <c r="B812634" s="78"/>
      <c r="C812634" s="77"/>
    </row>
    <row r="812635" spans="2:3" x14ac:dyDescent="0.25">
      <c r="B812635" s="78"/>
      <c r="C812635" s="77"/>
    </row>
    <row r="812636" spans="2:3" x14ac:dyDescent="0.25">
      <c r="B812636" s="78"/>
      <c r="C812636" s="77"/>
    </row>
    <row r="812637" spans="2:3" x14ac:dyDescent="0.25">
      <c r="B812637" s="78"/>
      <c r="C812637" s="77"/>
    </row>
    <row r="812638" spans="2:3" x14ac:dyDescent="0.25">
      <c r="B812638" s="78"/>
      <c r="C812638" s="77"/>
    </row>
    <row r="812639" spans="2:3" x14ac:dyDescent="0.25">
      <c r="B812639" s="78"/>
      <c r="C812639" s="77"/>
    </row>
    <row r="812640" spans="2:3" x14ac:dyDescent="0.25">
      <c r="B812640" s="78"/>
      <c r="C812640" s="77"/>
    </row>
    <row r="812750" spans="2:3" x14ac:dyDescent="0.25">
      <c r="B812750" s="78"/>
      <c r="C812750" s="77"/>
    </row>
    <row r="812751" spans="2:3" x14ac:dyDescent="0.25">
      <c r="B812751" s="78"/>
      <c r="C812751" s="77"/>
    </row>
    <row r="812752" spans="2:3" x14ac:dyDescent="0.25">
      <c r="B812752" s="78"/>
      <c r="C812752" s="77"/>
    </row>
    <row r="812753" spans="2:3" x14ac:dyDescent="0.25">
      <c r="B812753" s="78"/>
      <c r="C812753" s="77"/>
    </row>
    <row r="812754" spans="2:3" x14ac:dyDescent="0.25">
      <c r="B812754" s="78"/>
      <c r="C812754" s="77"/>
    </row>
    <row r="812755" spans="2:3" x14ac:dyDescent="0.25">
      <c r="B812755" s="78"/>
      <c r="C812755" s="77"/>
    </row>
    <row r="812756" spans="2:3" x14ac:dyDescent="0.25">
      <c r="B812756" s="78"/>
      <c r="C812756" s="77"/>
    </row>
    <row r="812757" spans="2:3" x14ac:dyDescent="0.25">
      <c r="B812757" s="78"/>
      <c r="C812757" s="77"/>
    </row>
    <row r="812758" spans="2:3" x14ac:dyDescent="0.25">
      <c r="B812758" s="78"/>
      <c r="C812758" s="77"/>
    </row>
    <row r="812759" spans="2:3" x14ac:dyDescent="0.25">
      <c r="B812759" s="78"/>
      <c r="C812759" s="77"/>
    </row>
    <row r="812760" spans="2:3" x14ac:dyDescent="0.25">
      <c r="B812760" s="78"/>
      <c r="C812760" s="77"/>
    </row>
    <row r="812761" spans="2:3" x14ac:dyDescent="0.25">
      <c r="B812761" s="78"/>
      <c r="C812761" s="77"/>
    </row>
    <row r="812762" spans="2:3" x14ac:dyDescent="0.25">
      <c r="B812762" s="78"/>
      <c r="C812762" s="77"/>
    </row>
    <row r="812872" spans="2:3" x14ac:dyDescent="0.25">
      <c r="B812872" s="78"/>
      <c r="C812872" s="77"/>
    </row>
    <row r="812873" spans="2:3" x14ac:dyDescent="0.25">
      <c r="B812873" s="78"/>
      <c r="C812873" s="77"/>
    </row>
    <row r="812874" spans="2:3" x14ac:dyDescent="0.25">
      <c r="B812874" s="78"/>
      <c r="C812874" s="77"/>
    </row>
    <row r="812875" spans="2:3" x14ac:dyDescent="0.25">
      <c r="B812875" s="78"/>
      <c r="C812875" s="77"/>
    </row>
    <row r="812876" spans="2:3" x14ac:dyDescent="0.25">
      <c r="B812876" s="78"/>
      <c r="C812876" s="77"/>
    </row>
    <row r="812877" spans="2:3" x14ac:dyDescent="0.25">
      <c r="B812877" s="78"/>
      <c r="C812877" s="77"/>
    </row>
    <row r="812878" spans="2:3" x14ac:dyDescent="0.25">
      <c r="B812878" s="78"/>
      <c r="C812878" s="77"/>
    </row>
    <row r="812879" spans="2:3" x14ac:dyDescent="0.25">
      <c r="B812879" s="78"/>
      <c r="C812879" s="77"/>
    </row>
    <row r="812880" spans="2:3" x14ac:dyDescent="0.25">
      <c r="B812880" s="78"/>
      <c r="C812880" s="77"/>
    </row>
    <row r="812881" spans="2:3" x14ac:dyDescent="0.25">
      <c r="B812881" s="78"/>
      <c r="C812881" s="77"/>
    </row>
    <row r="812882" spans="2:3" x14ac:dyDescent="0.25">
      <c r="B812882" s="78"/>
      <c r="C812882" s="77"/>
    </row>
    <row r="812883" spans="2:3" x14ac:dyDescent="0.25">
      <c r="B812883" s="78"/>
      <c r="C812883" s="77"/>
    </row>
    <row r="812884" spans="2:3" x14ac:dyDescent="0.25">
      <c r="B812884" s="78"/>
      <c r="C812884" s="77"/>
    </row>
    <row r="812994" spans="2:3" x14ac:dyDescent="0.25">
      <c r="B812994" s="78"/>
      <c r="C812994" s="77"/>
    </row>
    <row r="812995" spans="2:3" x14ac:dyDescent="0.25">
      <c r="B812995" s="78"/>
      <c r="C812995" s="77"/>
    </row>
    <row r="812996" spans="2:3" x14ac:dyDescent="0.25">
      <c r="B812996" s="78"/>
      <c r="C812996" s="77"/>
    </row>
    <row r="812997" spans="2:3" x14ac:dyDescent="0.25">
      <c r="B812997" s="78"/>
      <c r="C812997" s="77"/>
    </row>
    <row r="812998" spans="2:3" x14ac:dyDescent="0.25">
      <c r="B812998" s="78"/>
      <c r="C812998" s="77"/>
    </row>
    <row r="812999" spans="2:3" x14ac:dyDescent="0.25">
      <c r="B812999" s="78"/>
      <c r="C812999" s="77"/>
    </row>
    <row r="813000" spans="2:3" x14ac:dyDescent="0.25">
      <c r="B813000" s="78"/>
      <c r="C813000" s="77"/>
    </row>
    <row r="813001" spans="2:3" x14ac:dyDescent="0.25">
      <c r="B813001" s="78"/>
      <c r="C813001" s="77"/>
    </row>
    <row r="813002" spans="2:3" x14ac:dyDescent="0.25">
      <c r="B813002" s="78"/>
      <c r="C813002" s="77"/>
    </row>
    <row r="813003" spans="2:3" x14ac:dyDescent="0.25">
      <c r="B813003" s="78"/>
      <c r="C813003" s="77"/>
    </row>
    <row r="813004" spans="2:3" x14ac:dyDescent="0.25">
      <c r="B813004" s="78"/>
      <c r="C813004" s="77"/>
    </row>
    <row r="813005" spans="2:3" x14ac:dyDescent="0.25">
      <c r="B813005" s="78"/>
      <c r="C813005" s="77"/>
    </row>
    <row r="813006" spans="2:3" x14ac:dyDescent="0.25">
      <c r="B813006" s="78"/>
      <c r="C813006" s="77"/>
    </row>
    <row r="813116" spans="2:3" x14ac:dyDescent="0.25">
      <c r="B813116" s="78"/>
      <c r="C813116" s="77"/>
    </row>
    <row r="813117" spans="2:3" x14ac:dyDescent="0.25">
      <c r="B813117" s="78"/>
      <c r="C813117" s="77"/>
    </row>
    <row r="813118" spans="2:3" x14ac:dyDescent="0.25">
      <c r="B813118" s="78"/>
      <c r="C813118" s="77"/>
    </row>
    <row r="813119" spans="2:3" x14ac:dyDescent="0.25">
      <c r="B813119" s="78"/>
      <c r="C813119" s="77"/>
    </row>
    <row r="813120" spans="2:3" x14ac:dyDescent="0.25">
      <c r="B813120" s="78"/>
      <c r="C813120" s="77"/>
    </row>
    <row r="813121" spans="2:3" x14ac:dyDescent="0.25">
      <c r="B813121" s="78"/>
      <c r="C813121" s="77"/>
    </row>
    <row r="813122" spans="2:3" x14ac:dyDescent="0.25">
      <c r="B813122" s="78"/>
      <c r="C813122" s="77"/>
    </row>
    <row r="813123" spans="2:3" x14ac:dyDescent="0.25">
      <c r="B813123" s="78"/>
      <c r="C813123" s="77"/>
    </row>
    <row r="813124" spans="2:3" x14ac:dyDescent="0.25">
      <c r="B813124" s="78"/>
      <c r="C813124" s="77"/>
    </row>
    <row r="813125" spans="2:3" x14ac:dyDescent="0.25">
      <c r="B813125" s="78"/>
      <c r="C813125" s="77"/>
    </row>
    <row r="813126" spans="2:3" x14ac:dyDescent="0.25">
      <c r="B813126" s="78"/>
      <c r="C813126" s="77"/>
    </row>
    <row r="813127" spans="2:3" x14ac:dyDescent="0.25">
      <c r="B813127" s="78"/>
      <c r="C813127" s="77"/>
    </row>
    <row r="813128" spans="2:3" x14ac:dyDescent="0.25">
      <c r="B813128" s="78"/>
      <c r="C813128" s="77"/>
    </row>
    <row r="813238" spans="2:3" x14ac:dyDescent="0.25">
      <c r="B813238" s="78"/>
      <c r="C813238" s="77"/>
    </row>
    <row r="813239" spans="2:3" x14ac:dyDescent="0.25">
      <c r="B813239" s="78"/>
      <c r="C813239" s="77"/>
    </row>
    <row r="813240" spans="2:3" x14ac:dyDescent="0.25">
      <c r="B813240" s="78"/>
      <c r="C813240" s="77"/>
    </row>
    <row r="813241" spans="2:3" x14ac:dyDescent="0.25">
      <c r="B813241" s="78"/>
      <c r="C813241" s="77"/>
    </row>
    <row r="813242" spans="2:3" x14ac:dyDescent="0.25">
      <c r="B813242" s="78"/>
      <c r="C813242" s="77"/>
    </row>
    <row r="813243" spans="2:3" x14ac:dyDescent="0.25">
      <c r="B813243" s="78"/>
      <c r="C813243" s="77"/>
    </row>
    <row r="813244" spans="2:3" x14ac:dyDescent="0.25">
      <c r="B813244" s="78"/>
      <c r="C813244" s="77"/>
    </row>
    <row r="813245" spans="2:3" x14ac:dyDescent="0.25">
      <c r="B813245" s="78"/>
      <c r="C813245" s="77"/>
    </row>
    <row r="813246" spans="2:3" x14ac:dyDescent="0.25">
      <c r="B813246" s="78"/>
      <c r="C813246" s="77"/>
    </row>
    <row r="813247" spans="2:3" x14ac:dyDescent="0.25">
      <c r="B813247" s="78"/>
      <c r="C813247" s="77"/>
    </row>
    <row r="813248" spans="2:3" x14ac:dyDescent="0.25">
      <c r="B813248" s="78"/>
      <c r="C813248" s="77"/>
    </row>
    <row r="813249" spans="2:3" x14ac:dyDescent="0.25">
      <c r="B813249" s="78"/>
      <c r="C813249" s="77"/>
    </row>
    <row r="813250" spans="2:3" x14ac:dyDescent="0.25">
      <c r="B813250" s="78"/>
      <c r="C813250" s="77"/>
    </row>
    <row r="813360" spans="2:3" x14ac:dyDescent="0.25">
      <c r="B813360" s="78"/>
      <c r="C813360" s="77"/>
    </row>
    <row r="813361" spans="2:3" x14ac:dyDescent="0.25">
      <c r="B813361" s="78"/>
      <c r="C813361" s="77"/>
    </row>
    <row r="813362" spans="2:3" x14ac:dyDescent="0.25">
      <c r="B813362" s="78"/>
      <c r="C813362" s="77"/>
    </row>
    <row r="813363" spans="2:3" x14ac:dyDescent="0.25">
      <c r="B813363" s="78"/>
      <c r="C813363" s="77"/>
    </row>
    <row r="813364" spans="2:3" x14ac:dyDescent="0.25">
      <c r="B813364" s="78"/>
      <c r="C813364" s="77"/>
    </row>
    <row r="813365" spans="2:3" x14ac:dyDescent="0.25">
      <c r="B813365" s="78"/>
      <c r="C813365" s="77"/>
    </row>
    <row r="813366" spans="2:3" x14ac:dyDescent="0.25">
      <c r="B813366" s="78"/>
      <c r="C813366" s="77"/>
    </row>
    <row r="813367" spans="2:3" x14ac:dyDescent="0.25">
      <c r="B813367" s="78"/>
      <c r="C813367" s="77"/>
    </row>
    <row r="813368" spans="2:3" x14ac:dyDescent="0.25">
      <c r="B813368" s="78"/>
      <c r="C813368" s="77"/>
    </row>
    <row r="813369" spans="2:3" x14ac:dyDescent="0.25">
      <c r="B813369" s="78"/>
      <c r="C813369" s="77"/>
    </row>
    <row r="813370" spans="2:3" x14ac:dyDescent="0.25">
      <c r="B813370" s="78"/>
      <c r="C813370" s="77"/>
    </row>
    <row r="813371" spans="2:3" x14ac:dyDescent="0.25">
      <c r="B813371" s="78"/>
      <c r="C813371" s="77"/>
    </row>
    <row r="813372" spans="2:3" x14ac:dyDescent="0.25">
      <c r="B813372" s="78"/>
      <c r="C813372" s="77"/>
    </row>
    <row r="813482" spans="2:3" x14ac:dyDescent="0.25">
      <c r="B813482" s="78"/>
      <c r="C813482" s="77"/>
    </row>
    <row r="813483" spans="2:3" x14ac:dyDescent="0.25">
      <c r="B813483" s="78"/>
      <c r="C813483" s="77"/>
    </row>
    <row r="813484" spans="2:3" x14ac:dyDescent="0.25">
      <c r="B813484" s="78"/>
      <c r="C813484" s="77"/>
    </row>
    <row r="813485" spans="2:3" x14ac:dyDescent="0.25">
      <c r="B813485" s="78"/>
      <c r="C813485" s="77"/>
    </row>
    <row r="813486" spans="2:3" x14ac:dyDescent="0.25">
      <c r="B813486" s="78"/>
      <c r="C813486" s="77"/>
    </row>
    <row r="813487" spans="2:3" x14ac:dyDescent="0.25">
      <c r="B813487" s="78"/>
      <c r="C813487" s="77"/>
    </row>
    <row r="813488" spans="2:3" x14ac:dyDescent="0.25">
      <c r="B813488" s="78"/>
      <c r="C813488" s="77"/>
    </row>
    <row r="813489" spans="2:3" x14ac:dyDescent="0.25">
      <c r="B813489" s="78"/>
      <c r="C813489" s="77"/>
    </row>
    <row r="813490" spans="2:3" x14ac:dyDescent="0.25">
      <c r="B813490" s="78"/>
      <c r="C813490" s="77"/>
    </row>
    <row r="813491" spans="2:3" x14ac:dyDescent="0.25">
      <c r="B813491" s="78"/>
      <c r="C813491" s="77"/>
    </row>
    <row r="813492" spans="2:3" x14ac:dyDescent="0.25">
      <c r="B813492" s="78"/>
      <c r="C813492" s="77"/>
    </row>
    <row r="813493" spans="2:3" x14ac:dyDescent="0.25">
      <c r="B813493" s="78"/>
      <c r="C813493" s="77"/>
    </row>
    <row r="813494" spans="2:3" x14ac:dyDescent="0.25">
      <c r="B813494" s="78"/>
      <c r="C813494" s="77"/>
    </row>
    <row r="813604" spans="2:3" x14ac:dyDescent="0.25">
      <c r="B813604" s="78"/>
      <c r="C813604" s="77"/>
    </row>
    <row r="813605" spans="2:3" x14ac:dyDescent="0.25">
      <c r="B813605" s="78"/>
      <c r="C813605" s="77"/>
    </row>
    <row r="813606" spans="2:3" x14ac:dyDescent="0.25">
      <c r="B813606" s="78"/>
      <c r="C813606" s="77"/>
    </row>
    <row r="813607" spans="2:3" x14ac:dyDescent="0.25">
      <c r="B813607" s="78"/>
      <c r="C813607" s="77"/>
    </row>
    <row r="813608" spans="2:3" x14ac:dyDescent="0.25">
      <c r="B813608" s="78"/>
      <c r="C813608" s="77"/>
    </row>
    <row r="813609" spans="2:3" x14ac:dyDescent="0.25">
      <c r="B813609" s="78"/>
      <c r="C813609" s="77"/>
    </row>
    <row r="813610" spans="2:3" x14ac:dyDescent="0.25">
      <c r="B813610" s="78"/>
      <c r="C813610" s="77"/>
    </row>
    <row r="813611" spans="2:3" x14ac:dyDescent="0.25">
      <c r="B813611" s="78"/>
      <c r="C813611" s="77"/>
    </row>
    <row r="813612" spans="2:3" x14ac:dyDescent="0.25">
      <c r="B813612" s="78"/>
      <c r="C813612" s="77"/>
    </row>
    <row r="813613" spans="2:3" x14ac:dyDescent="0.25">
      <c r="B813613" s="78"/>
      <c r="C813613" s="77"/>
    </row>
    <row r="813614" spans="2:3" x14ac:dyDescent="0.25">
      <c r="B813614" s="78"/>
      <c r="C813614" s="77"/>
    </row>
    <row r="813615" spans="2:3" x14ac:dyDescent="0.25">
      <c r="B813615" s="78"/>
      <c r="C813615" s="77"/>
    </row>
    <row r="813616" spans="2:3" x14ac:dyDescent="0.25">
      <c r="B813616" s="78"/>
      <c r="C813616" s="77"/>
    </row>
    <row r="813726" spans="2:3" x14ac:dyDescent="0.25">
      <c r="B813726" s="78"/>
      <c r="C813726" s="77"/>
    </row>
    <row r="813727" spans="2:3" x14ac:dyDescent="0.25">
      <c r="B813727" s="78"/>
      <c r="C813727" s="77"/>
    </row>
    <row r="813728" spans="2:3" x14ac:dyDescent="0.25">
      <c r="B813728" s="78"/>
      <c r="C813728" s="77"/>
    </row>
    <row r="813729" spans="2:3" x14ac:dyDescent="0.25">
      <c r="B813729" s="78"/>
      <c r="C813729" s="77"/>
    </row>
    <row r="813730" spans="2:3" x14ac:dyDescent="0.25">
      <c r="B813730" s="78"/>
      <c r="C813730" s="77"/>
    </row>
    <row r="813731" spans="2:3" x14ac:dyDescent="0.25">
      <c r="B813731" s="78"/>
      <c r="C813731" s="77"/>
    </row>
    <row r="813732" spans="2:3" x14ac:dyDescent="0.25">
      <c r="B813732" s="78"/>
      <c r="C813732" s="77"/>
    </row>
    <row r="813733" spans="2:3" x14ac:dyDescent="0.25">
      <c r="B813733" s="78"/>
      <c r="C813733" s="77"/>
    </row>
    <row r="813734" spans="2:3" x14ac:dyDescent="0.25">
      <c r="B813734" s="78"/>
      <c r="C813734" s="77"/>
    </row>
    <row r="813735" spans="2:3" x14ac:dyDescent="0.25">
      <c r="B813735" s="78"/>
      <c r="C813735" s="77"/>
    </row>
    <row r="813736" spans="2:3" x14ac:dyDescent="0.25">
      <c r="B813736" s="78"/>
      <c r="C813736" s="77"/>
    </row>
    <row r="813737" spans="2:3" x14ac:dyDescent="0.25">
      <c r="B813737" s="78"/>
      <c r="C813737" s="77"/>
    </row>
    <row r="813738" spans="2:3" x14ac:dyDescent="0.25">
      <c r="B813738" s="78"/>
      <c r="C813738" s="77"/>
    </row>
    <row r="813848" spans="2:3" x14ac:dyDescent="0.25">
      <c r="B813848" s="78"/>
      <c r="C813848" s="77"/>
    </row>
    <row r="813849" spans="2:3" x14ac:dyDescent="0.25">
      <c r="B813849" s="78"/>
      <c r="C813849" s="77"/>
    </row>
    <row r="813850" spans="2:3" x14ac:dyDescent="0.25">
      <c r="B813850" s="78"/>
      <c r="C813850" s="77"/>
    </row>
    <row r="813851" spans="2:3" x14ac:dyDescent="0.25">
      <c r="B813851" s="78"/>
      <c r="C813851" s="77"/>
    </row>
    <row r="813852" spans="2:3" x14ac:dyDescent="0.25">
      <c r="B813852" s="78"/>
      <c r="C813852" s="77"/>
    </row>
    <row r="813853" spans="2:3" x14ac:dyDescent="0.25">
      <c r="B813853" s="78"/>
      <c r="C813853" s="77"/>
    </row>
    <row r="813854" spans="2:3" x14ac:dyDescent="0.25">
      <c r="B813854" s="78"/>
      <c r="C813854" s="77"/>
    </row>
    <row r="813855" spans="2:3" x14ac:dyDescent="0.25">
      <c r="B813855" s="78"/>
      <c r="C813855" s="77"/>
    </row>
    <row r="813856" spans="2:3" x14ac:dyDescent="0.25">
      <c r="B813856" s="78"/>
      <c r="C813856" s="77"/>
    </row>
    <row r="813857" spans="2:3" x14ac:dyDescent="0.25">
      <c r="B813857" s="78"/>
      <c r="C813857" s="77"/>
    </row>
    <row r="813858" spans="2:3" x14ac:dyDescent="0.25">
      <c r="B813858" s="78"/>
      <c r="C813858" s="77"/>
    </row>
    <row r="813859" spans="2:3" x14ac:dyDescent="0.25">
      <c r="B813859" s="78"/>
      <c r="C813859" s="77"/>
    </row>
    <row r="813860" spans="2:3" x14ac:dyDescent="0.25">
      <c r="B813860" s="78"/>
      <c r="C813860" s="77"/>
    </row>
    <row r="813970" spans="2:3" x14ac:dyDescent="0.25">
      <c r="B813970" s="78"/>
      <c r="C813970" s="77"/>
    </row>
    <row r="813971" spans="2:3" x14ac:dyDescent="0.25">
      <c r="B813971" s="78"/>
      <c r="C813971" s="77"/>
    </row>
    <row r="813972" spans="2:3" x14ac:dyDescent="0.25">
      <c r="B813972" s="78"/>
      <c r="C813972" s="77"/>
    </row>
    <row r="813973" spans="2:3" x14ac:dyDescent="0.25">
      <c r="B813973" s="78"/>
      <c r="C813973" s="77"/>
    </row>
    <row r="813974" spans="2:3" x14ac:dyDescent="0.25">
      <c r="B813974" s="78"/>
      <c r="C813974" s="77"/>
    </row>
    <row r="813975" spans="2:3" x14ac:dyDescent="0.25">
      <c r="B813975" s="78"/>
      <c r="C813975" s="77"/>
    </row>
    <row r="813976" spans="2:3" x14ac:dyDescent="0.25">
      <c r="B813976" s="78"/>
      <c r="C813976" s="77"/>
    </row>
    <row r="813977" spans="2:3" x14ac:dyDescent="0.25">
      <c r="B813977" s="78"/>
      <c r="C813977" s="77"/>
    </row>
    <row r="813978" spans="2:3" x14ac:dyDescent="0.25">
      <c r="B813978" s="78"/>
      <c r="C813978" s="77"/>
    </row>
    <row r="813979" spans="2:3" x14ac:dyDescent="0.25">
      <c r="B813979" s="78"/>
      <c r="C813979" s="77"/>
    </row>
    <row r="813980" spans="2:3" x14ac:dyDescent="0.25">
      <c r="B813980" s="78"/>
      <c r="C813980" s="77"/>
    </row>
    <row r="813981" spans="2:3" x14ac:dyDescent="0.25">
      <c r="B813981" s="78"/>
      <c r="C813981" s="77"/>
    </row>
    <row r="813982" spans="2:3" x14ac:dyDescent="0.25">
      <c r="B813982" s="78"/>
      <c r="C813982" s="77"/>
    </row>
    <row r="814092" spans="2:3" x14ac:dyDescent="0.25">
      <c r="B814092" s="78"/>
      <c r="C814092" s="77"/>
    </row>
    <row r="814093" spans="2:3" x14ac:dyDescent="0.25">
      <c r="B814093" s="78"/>
      <c r="C814093" s="77"/>
    </row>
    <row r="814094" spans="2:3" x14ac:dyDescent="0.25">
      <c r="B814094" s="78"/>
      <c r="C814094" s="77"/>
    </row>
    <row r="814095" spans="2:3" x14ac:dyDescent="0.25">
      <c r="B814095" s="78"/>
      <c r="C814095" s="77"/>
    </row>
    <row r="814096" spans="2:3" x14ac:dyDescent="0.25">
      <c r="B814096" s="78"/>
      <c r="C814096" s="77"/>
    </row>
    <row r="814097" spans="2:3" x14ac:dyDescent="0.25">
      <c r="B814097" s="78"/>
      <c r="C814097" s="77"/>
    </row>
    <row r="814098" spans="2:3" x14ac:dyDescent="0.25">
      <c r="B814098" s="78"/>
      <c r="C814098" s="77"/>
    </row>
    <row r="814099" spans="2:3" x14ac:dyDescent="0.25">
      <c r="B814099" s="78"/>
      <c r="C814099" s="77"/>
    </row>
    <row r="814100" spans="2:3" x14ac:dyDescent="0.25">
      <c r="B814100" s="78"/>
      <c r="C814100" s="77"/>
    </row>
    <row r="814101" spans="2:3" x14ac:dyDescent="0.25">
      <c r="B814101" s="78"/>
      <c r="C814101" s="77"/>
    </row>
    <row r="814102" spans="2:3" x14ac:dyDescent="0.25">
      <c r="B814102" s="78"/>
      <c r="C814102" s="77"/>
    </row>
    <row r="814103" spans="2:3" x14ac:dyDescent="0.25">
      <c r="B814103" s="78"/>
      <c r="C814103" s="77"/>
    </row>
    <row r="814104" spans="2:3" x14ac:dyDescent="0.25">
      <c r="B814104" s="78"/>
      <c r="C814104" s="77"/>
    </row>
    <row r="814214" spans="2:3" x14ac:dyDescent="0.25">
      <c r="B814214" s="78"/>
      <c r="C814214" s="77"/>
    </row>
    <row r="814215" spans="2:3" x14ac:dyDescent="0.25">
      <c r="B814215" s="78"/>
      <c r="C814215" s="77"/>
    </row>
    <row r="814216" spans="2:3" x14ac:dyDescent="0.25">
      <c r="B814216" s="78"/>
      <c r="C814216" s="77"/>
    </row>
    <row r="814217" spans="2:3" x14ac:dyDescent="0.25">
      <c r="B814217" s="78"/>
      <c r="C814217" s="77"/>
    </row>
    <row r="814218" spans="2:3" x14ac:dyDescent="0.25">
      <c r="B814218" s="78"/>
      <c r="C814218" s="77"/>
    </row>
    <row r="814219" spans="2:3" x14ac:dyDescent="0.25">
      <c r="B814219" s="78"/>
      <c r="C814219" s="77"/>
    </row>
    <row r="814220" spans="2:3" x14ac:dyDescent="0.25">
      <c r="B814220" s="78"/>
      <c r="C814220" s="77"/>
    </row>
    <row r="814221" spans="2:3" x14ac:dyDescent="0.25">
      <c r="B814221" s="78"/>
      <c r="C814221" s="77"/>
    </row>
    <row r="814222" spans="2:3" x14ac:dyDescent="0.25">
      <c r="B814222" s="78"/>
      <c r="C814222" s="77"/>
    </row>
    <row r="814223" spans="2:3" x14ac:dyDescent="0.25">
      <c r="B814223" s="78"/>
      <c r="C814223" s="77"/>
    </row>
    <row r="814224" spans="2:3" x14ac:dyDescent="0.25">
      <c r="B814224" s="78"/>
      <c r="C814224" s="77"/>
    </row>
    <row r="814225" spans="2:3" x14ac:dyDescent="0.25">
      <c r="B814225" s="78"/>
      <c r="C814225" s="77"/>
    </row>
    <row r="814226" spans="2:3" x14ac:dyDescent="0.25">
      <c r="B814226" s="78"/>
      <c r="C814226" s="77"/>
    </row>
    <row r="814336" spans="2:3" x14ac:dyDescent="0.25">
      <c r="B814336" s="78"/>
      <c r="C814336" s="77"/>
    </row>
    <row r="814337" spans="2:3" x14ac:dyDescent="0.25">
      <c r="B814337" s="78"/>
      <c r="C814337" s="77"/>
    </row>
    <row r="814338" spans="2:3" x14ac:dyDescent="0.25">
      <c r="B814338" s="78"/>
      <c r="C814338" s="77"/>
    </row>
    <row r="814339" spans="2:3" x14ac:dyDescent="0.25">
      <c r="B814339" s="78"/>
      <c r="C814339" s="77"/>
    </row>
    <row r="814340" spans="2:3" x14ac:dyDescent="0.25">
      <c r="B814340" s="78"/>
      <c r="C814340" s="77"/>
    </row>
    <row r="814341" spans="2:3" x14ac:dyDescent="0.25">
      <c r="B814341" s="78"/>
      <c r="C814341" s="77"/>
    </row>
    <row r="814342" spans="2:3" x14ac:dyDescent="0.25">
      <c r="B814342" s="78"/>
      <c r="C814342" s="77"/>
    </row>
    <row r="814343" spans="2:3" x14ac:dyDescent="0.25">
      <c r="B814343" s="78"/>
      <c r="C814343" s="77"/>
    </row>
    <row r="814344" spans="2:3" x14ac:dyDescent="0.25">
      <c r="B814344" s="78"/>
      <c r="C814344" s="77"/>
    </row>
    <row r="814345" spans="2:3" x14ac:dyDescent="0.25">
      <c r="B814345" s="78"/>
      <c r="C814345" s="77"/>
    </row>
    <row r="814346" spans="2:3" x14ac:dyDescent="0.25">
      <c r="B814346" s="78"/>
      <c r="C814346" s="77"/>
    </row>
    <row r="814347" spans="2:3" x14ac:dyDescent="0.25">
      <c r="B814347" s="78"/>
      <c r="C814347" s="77"/>
    </row>
    <row r="814348" spans="2:3" x14ac:dyDescent="0.25">
      <c r="B814348" s="78"/>
      <c r="C814348" s="77"/>
    </row>
    <row r="814458" spans="2:3" x14ac:dyDescent="0.25">
      <c r="B814458" s="78"/>
      <c r="C814458" s="77"/>
    </row>
    <row r="814459" spans="2:3" x14ac:dyDescent="0.25">
      <c r="B814459" s="78"/>
      <c r="C814459" s="77"/>
    </row>
    <row r="814460" spans="2:3" x14ac:dyDescent="0.25">
      <c r="B814460" s="78"/>
      <c r="C814460" s="77"/>
    </row>
    <row r="814461" spans="2:3" x14ac:dyDescent="0.25">
      <c r="B814461" s="78"/>
      <c r="C814461" s="77"/>
    </row>
    <row r="814462" spans="2:3" x14ac:dyDescent="0.25">
      <c r="B814462" s="78"/>
      <c r="C814462" s="77"/>
    </row>
    <row r="814463" spans="2:3" x14ac:dyDescent="0.25">
      <c r="B814463" s="78"/>
      <c r="C814463" s="77"/>
    </row>
    <row r="814464" spans="2:3" x14ac:dyDescent="0.25">
      <c r="B814464" s="78"/>
      <c r="C814464" s="77"/>
    </row>
    <row r="814465" spans="2:3" x14ac:dyDescent="0.25">
      <c r="B814465" s="78"/>
      <c r="C814465" s="77"/>
    </row>
    <row r="814466" spans="2:3" x14ac:dyDescent="0.25">
      <c r="B814466" s="78"/>
      <c r="C814466" s="77"/>
    </row>
    <row r="814467" spans="2:3" x14ac:dyDescent="0.25">
      <c r="B814467" s="78"/>
      <c r="C814467" s="77"/>
    </row>
    <row r="814468" spans="2:3" x14ac:dyDescent="0.25">
      <c r="B814468" s="78"/>
      <c r="C814468" s="77"/>
    </row>
    <row r="814469" spans="2:3" x14ac:dyDescent="0.25">
      <c r="B814469" s="78"/>
      <c r="C814469" s="77"/>
    </row>
    <row r="814470" spans="2:3" x14ac:dyDescent="0.25">
      <c r="B814470" s="78"/>
      <c r="C814470" s="77"/>
    </row>
    <row r="814580" spans="2:3" x14ac:dyDescent="0.25">
      <c r="B814580" s="78"/>
      <c r="C814580" s="77"/>
    </row>
    <row r="814581" spans="2:3" x14ac:dyDescent="0.25">
      <c r="B814581" s="78"/>
      <c r="C814581" s="77"/>
    </row>
    <row r="814582" spans="2:3" x14ac:dyDescent="0.25">
      <c r="B814582" s="78"/>
      <c r="C814582" s="77"/>
    </row>
    <row r="814583" spans="2:3" x14ac:dyDescent="0.25">
      <c r="B814583" s="78"/>
      <c r="C814583" s="77"/>
    </row>
    <row r="814584" spans="2:3" x14ac:dyDescent="0.25">
      <c r="B814584" s="78"/>
      <c r="C814584" s="77"/>
    </row>
    <row r="814585" spans="2:3" x14ac:dyDescent="0.25">
      <c r="B814585" s="78"/>
      <c r="C814585" s="77"/>
    </row>
    <row r="814586" spans="2:3" x14ac:dyDescent="0.25">
      <c r="B814586" s="78"/>
      <c r="C814586" s="77"/>
    </row>
    <row r="814587" spans="2:3" x14ac:dyDescent="0.25">
      <c r="B814587" s="78"/>
      <c r="C814587" s="77"/>
    </row>
    <row r="814588" spans="2:3" x14ac:dyDescent="0.25">
      <c r="B814588" s="78"/>
      <c r="C814588" s="77"/>
    </row>
    <row r="814589" spans="2:3" x14ac:dyDescent="0.25">
      <c r="B814589" s="78"/>
      <c r="C814589" s="77"/>
    </row>
    <row r="814590" spans="2:3" x14ac:dyDescent="0.25">
      <c r="B814590" s="78"/>
      <c r="C814590" s="77"/>
    </row>
    <row r="814591" spans="2:3" x14ac:dyDescent="0.25">
      <c r="B814591" s="78"/>
      <c r="C814591" s="77"/>
    </row>
    <row r="814592" spans="2:3" x14ac:dyDescent="0.25">
      <c r="B814592" s="78"/>
      <c r="C814592" s="77"/>
    </row>
    <row r="814702" spans="2:3" x14ac:dyDescent="0.25">
      <c r="B814702" s="78"/>
      <c r="C814702" s="77"/>
    </row>
    <row r="814703" spans="2:3" x14ac:dyDescent="0.25">
      <c r="B814703" s="78"/>
      <c r="C814703" s="77"/>
    </row>
    <row r="814704" spans="2:3" x14ac:dyDescent="0.25">
      <c r="B814704" s="78"/>
      <c r="C814704" s="77"/>
    </row>
    <row r="814705" spans="2:3" x14ac:dyDescent="0.25">
      <c r="B814705" s="78"/>
      <c r="C814705" s="77"/>
    </row>
    <row r="814706" spans="2:3" x14ac:dyDescent="0.25">
      <c r="B814706" s="78"/>
      <c r="C814706" s="77"/>
    </row>
    <row r="814707" spans="2:3" x14ac:dyDescent="0.25">
      <c r="B814707" s="78"/>
      <c r="C814707" s="77"/>
    </row>
    <row r="814708" spans="2:3" x14ac:dyDescent="0.25">
      <c r="B814708" s="78"/>
      <c r="C814708" s="77"/>
    </row>
    <row r="814709" spans="2:3" x14ac:dyDescent="0.25">
      <c r="B814709" s="78"/>
      <c r="C814709" s="77"/>
    </row>
    <row r="814710" spans="2:3" x14ac:dyDescent="0.25">
      <c r="B814710" s="78"/>
      <c r="C814710" s="77"/>
    </row>
    <row r="814711" spans="2:3" x14ac:dyDescent="0.25">
      <c r="B814711" s="78"/>
      <c r="C814711" s="77"/>
    </row>
    <row r="814712" spans="2:3" x14ac:dyDescent="0.25">
      <c r="B814712" s="78"/>
      <c r="C814712" s="77"/>
    </row>
    <row r="814713" spans="2:3" x14ac:dyDescent="0.25">
      <c r="B814713" s="78"/>
      <c r="C814713" s="77"/>
    </row>
    <row r="814714" spans="2:3" x14ac:dyDescent="0.25">
      <c r="B814714" s="78"/>
      <c r="C814714" s="77"/>
    </row>
    <row r="814824" spans="2:3" x14ac:dyDescent="0.25">
      <c r="B814824" s="78"/>
      <c r="C814824" s="77"/>
    </row>
    <row r="814825" spans="2:3" x14ac:dyDescent="0.25">
      <c r="B814825" s="78"/>
      <c r="C814825" s="77"/>
    </row>
    <row r="814826" spans="2:3" x14ac:dyDescent="0.25">
      <c r="B814826" s="78"/>
      <c r="C814826" s="77"/>
    </row>
    <row r="814827" spans="2:3" x14ac:dyDescent="0.25">
      <c r="B814827" s="78"/>
      <c r="C814827" s="77"/>
    </row>
    <row r="814828" spans="2:3" x14ac:dyDescent="0.25">
      <c r="B814828" s="78"/>
      <c r="C814828" s="77"/>
    </row>
    <row r="814829" spans="2:3" x14ac:dyDescent="0.25">
      <c r="B814829" s="78"/>
      <c r="C814829" s="77"/>
    </row>
    <row r="814830" spans="2:3" x14ac:dyDescent="0.25">
      <c r="B814830" s="78"/>
      <c r="C814830" s="77"/>
    </row>
    <row r="814831" spans="2:3" x14ac:dyDescent="0.25">
      <c r="B814831" s="78"/>
      <c r="C814831" s="77"/>
    </row>
    <row r="814832" spans="2:3" x14ac:dyDescent="0.25">
      <c r="B814832" s="78"/>
      <c r="C814832" s="77"/>
    </row>
    <row r="814833" spans="2:3" x14ac:dyDescent="0.25">
      <c r="B814833" s="78"/>
      <c r="C814833" s="77"/>
    </row>
    <row r="814834" spans="2:3" x14ac:dyDescent="0.25">
      <c r="B814834" s="78"/>
      <c r="C814834" s="77"/>
    </row>
    <row r="814835" spans="2:3" x14ac:dyDescent="0.25">
      <c r="B814835" s="78"/>
      <c r="C814835" s="77"/>
    </row>
    <row r="814836" spans="2:3" x14ac:dyDescent="0.25">
      <c r="B814836" s="78"/>
      <c r="C814836" s="77"/>
    </row>
    <row r="814946" spans="2:3" x14ac:dyDescent="0.25">
      <c r="B814946" s="78"/>
      <c r="C814946" s="77"/>
    </row>
    <row r="814947" spans="2:3" x14ac:dyDescent="0.25">
      <c r="B814947" s="78"/>
      <c r="C814947" s="77"/>
    </row>
    <row r="814948" spans="2:3" x14ac:dyDescent="0.25">
      <c r="B814948" s="78"/>
      <c r="C814948" s="77"/>
    </row>
    <row r="814949" spans="2:3" x14ac:dyDescent="0.25">
      <c r="B814949" s="78"/>
      <c r="C814949" s="77"/>
    </row>
    <row r="814950" spans="2:3" x14ac:dyDescent="0.25">
      <c r="B814950" s="78"/>
      <c r="C814950" s="77"/>
    </row>
    <row r="814951" spans="2:3" x14ac:dyDescent="0.25">
      <c r="B814951" s="78"/>
      <c r="C814951" s="77"/>
    </row>
    <row r="814952" spans="2:3" x14ac:dyDescent="0.25">
      <c r="B814952" s="78"/>
      <c r="C814952" s="77"/>
    </row>
    <row r="814953" spans="2:3" x14ac:dyDescent="0.25">
      <c r="B814953" s="78"/>
      <c r="C814953" s="77"/>
    </row>
    <row r="814954" spans="2:3" x14ac:dyDescent="0.25">
      <c r="B814954" s="78"/>
      <c r="C814954" s="77"/>
    </row>
    <row r="814955" spans="2:3" x14ac:dyDescent="0.25">
      <c r="B814955" s="78"/>
      <c r="C814955" s="77"/>
    </row>
    <row r="814956" spans="2:3" x14ac:dyDescent="0.25">
      <c r="B814956" s="78"/>
      <c r="C814956" s="77"/>
    </row>
    <row r="814957" spans="2:3" x14ac:dyDescent="0.25">
      <c r="B814957" s="78"/>
      <c r="C814957" s="77"/>
    </row>
    <row r="814958" spans="2:3" x14ac:dyDescent="0.25">
      <c r="B814958" s="78"/>
      <c r="C814958" s="77"/>
    </row>
    <row r="815068" spans="2:3" x14ac:dyDescent="0.25">
      <c r="B815068" s="78"/>
      <c r="C815068" s="77"/>
    </row>
    <row r="815069" spans="2:3" x14ac:dyDescent="0.25">
      <c r="B815069" s="78"/>
      <c r="C815069" s="77"/>
    </row>
    <row r="815070" spans="2:3" x14ac:dyDescent="0.25">
      <c r="B815070" s="78"/>
      <c r="C815070" s="77"/>
    </row>
    <row r="815071" spans="2:3" x14ac:dyDescent="0.25">
      <c r="B815071" s="78"/>
      <c r="C815071" s="77"/>
    </row>
    <row r="815072" spans="2:3" x14ac:dyDescent="0.25">
      <c r="B815072" s="78"/>
      <c r="C815072" s="77"/>
    </row>
    <row r="815073" spans="2:3" x14ac:dyDescent="0.25">
      <c r="B815073" s="78"/>
      <c r="C815073" s="77"/>
    </row>
    <row r="815074" spans="2:3" x14ac:dyDescent="0.25">
      <c r="B815074" s="78"/>
      <c r="C815074" s="77"/>
    </row>
    <row r="815075" spans="2:3" x14ac:dyDescent="0.25">
      <c r="B815075" s="78"/>
      <c r="C815075" s="77"/>
    </row>
    <row r="815076" spans="2:3" x14ac:dyDescent="0.25">
      <c r="B815076" s="78"/>
      <c r="C815076" s="77"/>
    </row>
    <row r="815077" spans="2:3" x14ac:dyDescent="0.25">
      <c r="B815077" s="78"/>
      <c r="C815077" s="77"/>
    </row>
    <row r="815078" spans="2:3" x14ac:dyDescent="0.25">
      <c r="B815078" s="78"/>
      <c r="C815078" s="77"/>
    </row>
    <row r="815079" spans="2:3" x14ac:dyDescent="0.25">
      <c r="B815079" s="78"/>
      <c r="C815079" s="77"/>
    </row>
    <row r="815080" spans="2:3" x14ac:dyDescent="0.25">
      <c r="B815080" s="78"/>
      <c r="C815080" s="77"/>
    </row>
    <row r="815190" spans="2:3" x14ac:dyDescent="0.25">
      <c r="B815190" s="78"/>
      <c r="C815190" s="77"/>
    </row>
    <row r="815191" spans="2:3" x14ac:dyDescent="0.25">
      <c r="B815191" s="78"/>
      <c r="C815191" s="77"/>
    </row>
    <row r="815192" spans="2:3" x14ac:dyDescent="0.25">
      <c r="B815192" s="78"/>
      <c r="C815192" s="77"/>
    </row>
    <row r="815193" spans="2:3" x14ac:dyDescent="0.25">
      <c r="B815193" s="78"/>
      <c r="C815193" s="77"/>
    </row>
    <row r="815194" spans="2:3" x14ac:dyDescent="0.25">
      <c r="B815194" s="78"/>
      <c r="C815194" s="77"/>
    </row>
    <row r="815195" spans="2:3" x14ac:dyDescent="0.25">
      <c r="B815195" s="78"/>
      <c r="C815195" s="77"/>
    </row>
    <row r="815196" spans="2:3" x14ac:dyDescent="0.25">
      <c r="B815196" s="78"/>
      <c r="C815196" s="77"/>
    </row>
    <row r="815197" spans="2:3" x14ac:dyDescent="0.25">
      <c r="B815197" s="78"/>
      <c r="C815197" s="77"/>
    </row>
    <row r="815198" spans="2:3" x14ac:dyDescent="0.25">
      <c r="B815198" s="78"/>
      <c r="C815198" s="77"/>
    </row>
    <row r="815199" spans="2:3" x14ac:dyDescent="0.25">
      <c r="B815199" s="78"/>
      <c r="C815199" s="77"/>
    </row>
    <row r="815200" spans="2:3" x14ac:dyDescent="0.25">
      <c r="B815200" s="78"/>
      <c r="C815200" s="77"/>
    </row>
    <row r="815201" spans="2:3" x14ac:dyDescent="0.25">
      <c r="B815201" s="78"/>
      <c r="C815201" s="77"/>
    </row>
    <row r="815202" spans="2:3" x14ac:dyDescent="0.25">
      <c r="B815202" s="78"/>
      <c r="C815202" s="77"/>
    </row>
    <row r="815312" spans="2:3" x14ac:dyDescent="0.25">
      <c r="B815312" s="78"/>
      <c r="C815312" s="77"/>
    </row>
    <row r="815313" spans="2:3" x14ac:dyDescent="0.25">
      <c r="B815313" s="78"/>
      <c r="C815313" s="77"/>
    </row>
    <row r="815314" spans="2:3" x14ac:dyDescent="0.25">
      <c r="B815314" s="78"/>
      <c r="C815314" s="77"/>
    </row>
    <row r="815315" spans="2:3" x14ac:dyDescent="0.25">
      <c r="B815315" s="78"/>
      <c r="C815315" s="77"/>
    </row>
    <row r="815316" spans="2:3" x14ac:dyDescent="0.25">
      <c r="B815316" s="78"/>
      <c r="C815316" s="77"/>
    </row>
    <row r="815317" spans="2:3" x14ac:dyDescent="0.25">
      <c r="B815317" s="78"/>
      <c r="C815317" s="77"/>
    </row>
    <row r="815318" spans="2:3" x14ac:dyDescent="0.25">
      <c r="B815318" s="78"/>
      <c r="C815318" s="77"/>
    </row>
    <row r="815319" spans="2:3" x14ac:dyDescent="0.25">
      <c r="B815319" s="78"/>
      <c r="C815319" s="77"/>
    </row>
    <row r="815320" spans="2:3" x14ac:dyDescent="0.25">
      <c r="B815320" s="78"/>
      <c r="C815320" s="77"/>
    </row>
    <row r="815321" spans="2:3" x14ac:dyDescent="0.25">
      <c r="B815321" s="78"/>
      <c r="C815321" s="77"/>
    </row>
    <row r="815322" spans="2:3" x14ac:dyDescent="0.25">
      <c r="B815322" s="78"/>
      <c r="C815322" s="77"/>
    </row>
    <row r="815323" spans="2:3" x14ac:dyDescent="0.25">
      <c r="B815323" s="78"/>
      <c r="C815323" s="77"/>
    </row>
    <row r="815324" spans="2:3" x14ac:dyDescent="0.25">
      <c r="B815324" s="78"/>
      <c r="C815324" s="77"/>
    </row>
    <row r="815434" spans="2:3" x14ac:dyDescent="0.25">
      <c r="B815434" s="78"/>
      <c r="C815434" s="77"/>
    </row>
    <row r="815435" spans="2:3" x14ac:dyDescent="0.25">
      <c r="B815435" s="78"/>
      <c r="C815435" s="77"/>
    </row>
    <row r="815436" spans="2:3" x14ac:dyDescent="0.25">
      <c r="B815436" s="78"/>
      <c r="C815436" s="77"/>
    </row>
    <row r="815437" spans="2:3" x14ac:dyDescent="0.25">
      <c r="B815437" s="78"/>
      <c r="C815437" s="77"/>
    </row>
    <row r="815438" spans="2:3" x14ac:dyDescent="0.25">
      <c r="B815438" s="78"/>
      <c r="C815438" s="77"/>
    </row>
    <row r="815439" spans="2:3" x14ac:dyDescent="0.25">
      <c r="B815439" s="78"/>
      <c r="C815439" s="77"/>
    </row>
    <row r="815440" spans="2:3" x14ac:dyDescent="0.25">
      <c r="B815440" s="78"/>
      <c r="C815440" s="77"/>
    </row>
    <row r="815441" spans="2:3" x14ac:dyDescent="0.25">
      <c r="B815441" s="78"/>
      <c r="C815441" s="77"/>
    </row>
    <row r="815442" spans="2:3" x14ac:dyDescent="0.25">
      <c r="B815442" s="78"/>
      <c r="C815442" s="77"/>
    </row>
    <row r="815443" spans="2:3" x14ac:dyDescent="0.25">
      <c r="B815443" s="78"/>
      <c r="C815443" s="77"/>
    </row>
    <row r="815444" spans="2:3" x14ac:dyDescent="0.25">
      <c r="B815444" s="78"/>
      <c r="C815444" s="77"/>
    </row>
    <row r="815445" spans="2:3" x14ac:dyDescent="0.25">
      <c r="B815445" s="78"/>
      <c r="C815445" s="77"/>
    </row>
    <row r="815446" spans="2:3" x14ac:dyDescent="0.25">
      <c r="B815446" s="78"/>
      <c r="C815446" s="77"/>
    </row>
    <row r="815556" spans="2:3" x14ac:dyDescent="0.25">
      <c r="B815556" s="78"/>
      <c r="C815556" s="77"/>
    </row>
    <row r="815557" spans="2:3" x14ac:dyDescent="0.25">
      <c r="B815557" s="78"/>
      <c r="C815557" s="77"/>
    </row>
    <row r="815558" spans="2:3" x14ac:dyDescent="0.25">
      <c r="B815558" s="78"/>
      <c r="C815558" s="77"/>
    </row>
    <row r="815559" spans="2:3" x14ac:dyDescent="0.25">
      <c r="B815559" s="78"/>
      <c r="C815559" s="77"/>
    </row>
    <row r="815560" spans="2:3" x14ac:dyDescent="0.25">
      <c r="B815560" s="78"/>
      <c r="C815560" s="77"/>
    </row>
    <row r="815561" spans="2:3" x14ac:dyDescent="0.25">
      <c r="B815561" s="78"/>
      <c r="C815561" s="77"/>
    </row>
    <row r="815562" spans="2:3" x14ac:dyDescent="0.25">
      <c r="B815562" s="78"/>
      <c r="C815562" s="77"/>
    </row>
    <row r="815563" spans="2:3" x14ac:dyDescent="0.25">
      <c r="B815563" s="78"/>
      <c r="C815563" s="77"/>
    </row>
    <row r="815564" spans="2:3" x14ac:dyDescent="0.25">
      <c r="B815564" s="78"/>
      <c r="C815564" s="77"/>
    </row>
    <row r="815565" spans="2:3" x14ac:dyDescent="0.25">
      <c r="B815565" s="78"/>
      <c r="C815565" s="77"/>
    </row>
    <row r="815566" spans="2:3" x14ac:dyDescent="0.25">
      <c r="B815566" s="78"/>
      <c r="C815566" s="77"/>
    </row>
    <row r="815567" spans="2:3" x14ac:dyDescent="0.25">
      <c r="B815567" s="78"/>
      <c r="C815567" s="77"/>
    </row>
    <row r="815568" spans="2:3" x14ac:dyDescent="0.25">
      <c r="B815568" s="78"/>
      <c r="C815568" s="77"/>
    </row>
    <row r="815678" spans="2:3" x14ac:dyDescent="0.25">
      <c r="B815678" s="78"/>
      <c r="C815678" s="77"/>
    </row>
    <row r="815679" spans="2:3" x14ac:dyDescent="0.25">
      <c r="B815679" s="78"/>
      <c r="C815679" s="77"/>
    </row>
    <row r="815680" spans="2:3" x14ac:dyDescent="0.25">
      <c r="B815680" s="78"/>
      <c r="C815680" s="77"/>
    </row>
    <row r="815681" spans="2:3" x14ac:dyDescent="0.25">
      <c r="B815681" s="78"/>
      <c r="C815681" s="77"/>
    </row>
    <row r="815682" spans="2:3" x14ac:dyDescent="0.25">
      <c r="B815682" s="78"/>
      <c r="C815682" s="77"/>
    </row>
    <row r="815683" spans="2:3" x14ac:dyDescent="0.25">
      <c r="B815683" s="78"/>
      <c r="C815683" s="77"/>
    </row>
    <row r="815684" spans="2:3" x14ac:dyDescent="0.25">
      <c r="B815684" s="78"/>
      <c r="C815684" s="77"/>
    </row>
    <row r="815685" spans="2:3" x14ac:dyDescent="0.25">
      <c r="B815685" s="78"/>
      <c r="C815685" s="77"/>
    </row>
    <row r="815686" spans="2:3" x14ac:dyDescent="0.25">
      <c r="B815686" s="78"/>
      <c r="C815686" s="77"/>
    </row>
    <row r="815687" spans="2:3" x14ac:dyDescent="0.25">
      <c r="B815687" s="78"/>
      <c r="C815687" s="77"/>
    </row>
    <row r="815688" spans="2:3" x14ac:dyDescent="0.25">
      <c r="B815688" s="78"/>
      <c r="C815688" s="77"/>
    </row>
    <row r="815689" spans="2:3" x14ac:dyDescent="0.25">
      <c r="B815689" s="78"/>
      <c r="C815689" s="77"/>
    </row>
    <row r="815690" spans="2:3" x14ac:dyDescent="0.25">
      <c r="B815690" s="78"/>
      <c r="C815690" s="77"/>
    </row>
    <row r="815800" spans="2:3" x14ac:dyDescent="0.25">
      <c r="B815800" s="78"/>
      <c r="C815800" s="77"/>
    </row>
    <row r="815801" spans="2:3" x14ac:dyDescent="0.25">
      <c r="B815801" s="78"/>
      <c r="C815801" s="77"/>
    </row>
    <row r="815802" spans="2:3" x14ac:dyDescent="0.25">
      <c r="B815802" s="78"/>
      <c r="C815802" s="77"/>
    </row>
    <row r="815803" spans="2:3" x14ac:dyDescent="0.25">
      <c r="B815803" s="78"/>
      <c r="C815803" s="77"/>
    </row>
    <row r="815804" spans="2:3" x14ac:dyDescent="0.25">
      <c r="B815804" s="78"/>
      <c r="C815804" s="77"/>
    </row>
    <row r="815805" spans="2:3" x14ac:dyDescent="0.25">
      <c r="B815805" s="78"/>
      <c r="C815805" s="77"/>
    </row>
    <row r="815806" spans="2:3" x14ac:dyDescent="0.25">
      <c r="B815806" s="78"/>
      <c r="C815806" s="77"/>
    </row>
    <row r="815807" spans="2:3" x14ac:dyDescent="0.25">
      <c r="B815807" s="78"/>
      <c r="C815807" s="77"/>
    </row>
    <row r="815808" spans="2:3" x14ac:dyDescent="0.25">
      <c r="B815808" s="78"/>
      <c r="C815808" s="77"/>
    </row>
    <row r="815809" spans="2:3" x14ac:dyDescent="0.25">
      <c r="B815809" s="78"/>
      <c r="C815809" s="77"/>
    </row>
    <row r="815810" spans="2:3" x14ac:dyDescent="0.25">
      <c r="B815810" s="78"/>
      <c r="C815810" s="77"/>
    </row>
    <row r="815811" spans="2:3" x14ac:dyDescent="0.25">
      <c r="B815811" s="78"/>
      <c r="C815811" s="77"/>
    </row>
    <row r="815812" spans="2:3" x14ac:dyDescent="0.25">
      <c r="B815812" s="78"/>
      <c r="C815812" s="77"/>
    </row>
    <row r="815922" spans="2:3" x14ac:dyDescent="0.25">
      <c r="B815922" s="78"/>
      <c r="C815922" s="77"/>
    </row>
    <row r="815923" spans="2:3" x14ac:dyDescent="0.25">
      <c r="B815923" s="78"/>
      <c r="C815923" s="77"/>
    </row>
    <row r="815924" spans="2:3" x14ac:dyDescent="0.25">
      <c r="B815924" s="78"/>
      <c r="C815924" s="77"/>
    </row>
    <row r="815925" spans="2:3" x14ac:dyDescent="0.25">
      <c r="B815925" s="78"/>
      <c r="C815925" s="77"/>
    </row>
    <row r="815926" spans="2:3" x14ac:dyDescent="0.25">
      <c r="B815926" s="78"/>
      <c r="C815926" s="77"/>
    </row>
    <row r="815927" spans="2:3" x14ac:dyDescent="0.25">
      <c r="B815927" s="78"/>
      <c r="C815927" s="77"/>
    </row>
    <row r="815928" spans="2:3" x14ac:dyDescent="0.25">
      <c r="B815928" s="78"/>
      <c r="C815928" s="77"/>
    </row>
    <row r="815929" spans="2:3" x14ac:dyDescent="0.25">
      <c r="B815929" s="78"/>
      <c r="C815929" s="77"/>
    </row>
    <row r="815930" spans="2:3" x14ac:dyDescent="0.25">
      <c r="B815930" s="78"/>
      <c r="C815930" s="77"/>
    </row>
    <row r="815931" spans="2:3" x14ac:dyDescent="0.25">
      <c r="B815931" s="78"/>
      <c r="C815931" s="77"/>
    </row>
    <row r="815932" spans="2:3" x14ac:dyDescent="0.25">
      <c r="B815932" s="78"/>
      <c r="C815932" s="77"/>
    </row>
    <row r="815933" spans="2:3" x14ac:dyDescent="0.25">
      <c r="B815933" s="78"/>
      <c r="C815933" s="77"/>
    </row>
    <row r="815934" spans="2:3" x14ac:dyDescent="0.25">
      <c r="B815934" s="78"/>
      <c r="C815934" s="77"/>
    </row>
    <row r="816044" spans="2:3" x14ac:dyDescent="0.25">
      <c r="B816044" s="78"/>
      <c r="C816044" s="77"/>
    </row>
    <row r="816045" spans="2:3" x14ac:dyDescent="0.25">
      <c r="B816045" s="78"/>
      <c r="C816045" s="77"/>
    </row>
    <row r="816046" spans="2:3" x14ac:dyDescent="0.25">
      <c r="B816046" s="78"/>
      <c r="C816046" s="77"/>
    </row>
    <row r="816047" spans="2:3" x14ac:dyDescent="0.25">
      <c r="B816047" s="78"/>
      <c r="C816047" s="77"/>
    </row>
    <row r="816048" spans="2:3" x14ac:dyDescent="0.25">
      <c r="B816048" s="78"/>
      <c r="C816048" s="77"/>
    </row>
    <row r="816049" spans="2:3" x14ac:dyDescent="0.25">
      <c r="B816049" s="78"/>
      <c r="C816049" s="77"/>
    </row>
    <row r="816050" spans="2:3" x14ac:dyDescent="0.25">
      <c r="B816050" s="78"/>
      <c r="C816050" s="77"/>
    </row>
    <row r="816051" spans="2:3" x14ac:dyDescent="0.25">
      <c r="B816051" s="78"/>
      <c r="C816051" s="77"/>
    </row>
    <row r="816052" spans="2:3" x14ac:dyDescent="0.25">
      <c r="B816052" s="78"/>
      <c r="C816052" s="77"/>
    </row>
    <row r="816053" spans="2:3" x14ac:dyDescent="0.25">
      <c r="B816053" s="78"/>
      <c r="C816053" s="77"/>
    </row>
    <row r="816054" spans="2:3" x14ac:dyDescent="0.25">
      <c r="B816054" s="78"/>
      <c r="C816054" s="77"/>
    </row>
    <row r="816055" spans="2:3" x14ac:dyDescent="0.25">
      <c r="B816055" s="78"/>
      <c r="C816055" s="77"/>
    </row>
    <row r="816056" spans="2:3" x14ac:dyDescent="0.25">
      <c r="B816056" s="78"/>
      <c r="C816056" s="77"/>
    </row>
    <row r="816166" spans="2:3" x14ac:dyDescent="0.25">
      <c r="B816166" s="78"/>
      <c r="C816166" s="77"/>
    </row>
    <row r="816167" spans="2:3" x14ac:dyDescent="0.25">
      <c r="B816167" s="78"/>
      <c r="C816167" s="77"/>
    </row>
    <row r="816168" spans="2:3" x14ac:dyDescent="0.25">
      <c r="B816168" s="78"/>
      <c r="C816168" s="77"/>
    </row>
    <row r="816169" spans="2:3" x14ac:dyDescent="0.25">
      <c r="B816169" s="78"/>
      <c r="C816169" s="77"/>
    </row>
    <row r="816170" spans="2:3" x14ac:dyDescent="0.25">
      <c r="B816170" s="78"/>
      <c r="C816170" s="77"/>
    </row>
    <row r="816171" spans="2:3" x14ac:dyDescent="0.25">
      <c r="B816171" s="78"/>
      <c r="C816171" s="77"/>
    </row>
    <row r="816172" spans="2:3" x14ac:dyDescent="0.25">
      <c r="B816172" s="78"/>
      <c r="C816172" s="77"/>
    </row>
    <row r="816173" spans="2:3" x14ac:dyDescent="0.25">
      <c r="B816173" s="78"/>
      <c r="C816173" s="77"/>
    </row>
    <row r="816174" spans="2:3" x14ac:dyDescent="0.25">
      <c r="B816174" s="78"/>
      <c r="C816174" s="77"/>
    </row>
    <row r="816175" spans="2:3" x14ac:dyDescent="0.25">
      <c r="B816175" s="78"/>
      <c r="C816175" s="77"/>
    </row>
    <row r="816176" spans="2:3" x14ac:dyDescent="0.25">
      <c r="B816176" s="78"/>
      <c r="C816176" s="77"/>
    </row>
    <row r="816177" spans="2:3" x14ac:dyDescent="0.25">
      <c r="B816177" s="78"/>
      <c r="C816177" s="77"/>
    </row>
    <row r="816178" spans="2:3" x14ac:dyDescent="0.25">
      <c r="B816178" s="78"/>
      <c r="C816178" s="77"/>
    </row>
    <row r="816288" spans="2:3" x14ac:dyDescent="0.25">
      <c r="B816288" s="78"/>
      <c r="C816288" s="77"/>
    </row>
    <row r="816289" spans="2:3" x14ac:dyDescent="0.25">
      <c r="B816289" s="78"/>
      <c r="C816289" s="77"/>
    </row>
    <row r="816290" spans="2:3" x14ac:dyDescent="0.25">
      <c r="B816290" s="78"/>
      <c r="C816290" s="77"/>
    </row>
    <row r="816291" spans="2:3" x14ac:dyDescent="0.25">
      <c r="B816291" s="78"/>
      <c r="C816291" s="77"/>
    </row>
    <row r="816292" spans="2:3" x14ac:dyDescent="0.25">
      <c r="B816292" s="78"/>
      <c r="C816292" s="77"/>
    </row>
    <row r="816293" spans="2:3" x14ac:dyDescent="0.25">
      <c r="B816293" s="78"/>
      <c r="C816293" s="77"/>
    </row>
    <row r="816294" spans="2:3" x14ac:dyDescent="0.25">
      <c r="B816294" s="78"/>
      <c r="C816294" s="77"/>
    </row>
    <row r="816295" spans="2:3" x14ac:dyDescent="0.25">
      <c r="B816295" s="78"/>
      <c r="C816295" s="77"/>
    </row>
    <row r="816296" spans="2:3" x14ac:dyDescent="0.25">
      <c r="B816296" s="78"/>
      <c r="C816296" s="77"/>
    </row>
    <row r="816297" spans="2:3" x14ac:dyDescent="0.25">
      <c r="B816297" s="78"/>
      <c r="C816297" s="77"/>
    </row>
    <row r="816298" spans="2:3" x14ac:dyDescent="0.25">
      <c r="B816298" s="78"/>
      <c r="C816298" s="77"/>
    </row>
    <row r="816299" spans="2:3" x14ac:dyDescent="0.25">
      <c r="B816299" s="78"/>
      <c r="C816299" s="77"/>
    </row>
    <row r="816300" spans="2:3" x14ac:dyDescent="0.25">
      <c r="B816300" s="78"/>
      <c r="C816300" s="77"/>
    </row>
    <row r="816410" spans="2:3" x14ac:dyDescent="0.25">
      <c r="B816410" s="78"/>
      <c r="C816410" s="77"/>
    </row>
    <row r="816411" spans="2:3" x14ac:dyDescent="0.25">
      <c r="B816411" s="78"/>
      <c r="C816411" s="77"/>
    </row>
    <row r="816412" spans="2:3" x14ac:dyDescent="0.25">
      <c r="B816412" s="78"/>
      <c r="C816412" s="77"/>
    </row>
    <row r="816413" spans="2:3" x14ac:dyDescent="0.25">
      <c r="B816413" s="78"/>
      <c r="C816413" s="77"/>
    </row>
    <row r="816414" spans="2:3" x14ac:dyDescent="0.25">
      <c r="B816414" s="78"/>
      <c r="C816414" s="77"/>
    </row>
    <row r="816415" spans="2:3" x14ac:dyDescent="0.25">
      <c r="B816415" s="78"/>
      <c r="C816415" s="77"/>
    </row>
    <row r="816416" spans="2:3" x14ac:dyDescent="0.25">
      <c r="B816416" s="78"/>
      <c r="C816416" s="77"/>
    </row>
    <row r="816417" spans="2:3" x14ac:dyDescent="0.25">
      <c r="B816417" s="78"/>
      <c r="C816417" s="77"/>
    </row>
    <row r="816418" spans="2:3" x14ac:dyDescent="0.25">
      <c r="B816418" s="78"/>
      <c r="C816418" s="77"/>
    </row>
    <row r="816419" spans="2:3" x14ac:dyDescent="0.25">
      <c r="B816419" s="78"/>
      <c r="C816419" s="77"/>
    </row>
    <row r="816420" spans="2:3" x14ac:dyDescent="0.25">
      <c r="B816420" s="78"/>
      <c r="C816420" s="77"/>
    </row>
    <row r="816421" spans="2:3" x14ac:dyDescent="0.25">
      <c r="B816421" s="78"/>
      <c r="C816421" s="77"/>
    </row>
    <row r="816422" spans="2:3" x14ac:dyDescent="0.25">
      <c r="B816422" s="78"/>
      <c r="C816422" s="77"/>
    </row>
    <row r="816532" spans="2:3" x14ac:dyDescent="0.25">
      <c r="B816532" s="78"/>
      <c r="C816532" s="77"/>
    </row>
    <row r="816533" spans="2:3" x14ac:dyDescent="0.25">
      <c r="B816533" s="78"/>
      <c r="C816533" s="77"/>
    </row>
    <row r="816534" spans="2:3" x14ac:dyDescent="0.25">
      <c r="B816534" s="78"/>
      <c r="C816534" s="77"/>
    </row>
    <row r="816535" spans="2:3" x14ac:dyDescent="0.25">
      <c r="B816535" s="78"/>
      <c r="C816535" s="77"/>
    </row>
    <row r="816536" spans="2:3" x14ac:dyDescent="0.25">
      <c r="B816536" s="78"/>
      <c r="C816536" s="77"/>
    </row>
    <row r="816537" spans="2:3" x14ac:dyDescent="0.25">
      <c r="B816537" s="78"/>
      <c r="C816537" s="77"/>
    </row>
    <row r="816538" spans="2:3" x14ac:dyDescent="0.25">
      <c r="B816538" s="78"/>
      <c r="C816538" s="77"/>
    </row>
    <row r="816539" spans="2:3" x14ac:dyDescent="0.25">
      <c r="B816539" s="78"/>
      <c r="C816539" s="77"/>
    </row>
    <row r="816540" spans="2:3" x14ac:dyDescent="0.25">
      <c r="B816540" s="78"/>
      <c r="C816540" s="77"/>
    </row>
    <row r="816541" spans="2:3" x14ac:dyDescent="0.25">
      <c r="B816541" s="78"/>
      <c r="C816541" s="77"/>
    </row>
    <row r="816542" spans="2:3" x14ac:dyDescent="0.25">
      <c r="B816542" s="78"/>
      <c r="C816542" s="77"/>
    </row>
    <row r="816543" spans="2:3" x14ac:dyDescent="0.25">
      <c r="B816543" s="78"/>
      <c r="C816543" s="77"/>
    </row>
    <row r="816544" spans="2:3" x14ac:dyDescent="0.25">
      <c r="B816544" s="78"/>
      <c r="C816544" s="77"/>
    </row>
    <row r="816654" spans="2:3" x14ac:dyDescent="0.25">
      <c r="B816654" s="78"/>
      <c r="C816654" s="77"/>
    </row>
    <row r="816655" spans="2:3" x14ac:dyDescent="0.25">
      <c r="B816655" s="78"/>
      <c r="C816655" s="77"/>
    </row>
    <row r="816656" spans="2:3" x14ac:dyDescent="0.25">
      <c r="B816656" s="78"/>
      <c r="C816656" s="77"/>
    </row>
    <row r="816657" spans="2:3" x14ac:dyDescent="0.25">
      <c r="B816657" s="78"/>
      <c r="C816657" s="77"/>
    </row>
    <row r="816658" spans="2:3" x14ac:dyDescent="0.25">
      <c r="B816658" s="78"/>
      <c r="C816658" s="77"/>
    </row>
    <row r="816659" spans="2:3" x14ac:dyDescent="0.25">
      <c r="B816659" s="78"/>
      <c r="C816659" s="77"/>
    </row>
    <row r="816660" spans="2:3" x14ac:dyDescent="0.25">
      <c r="B816660" s="78"/>
      <c r="C816660" s="77"/>
    </row>
    <row r="816661" spans="2:3" x14ac:dyDescent="0.25">
      <c r="B816661" s="78"/>
      <c r="C816661" s="77"/>
    </row>
    <row r="816662" spans="2:3" x14ac:dyDescent="0.25">
      <c r="B816662" s="78"/>
      <c r="C816662" s="77"/>
    </row>
    <row r="816663" spans="2:3" x14ac:dyDescent="0.25">
      <c r="B816663" s="78"/>
      <c r="C816663" s="77"/>
    </row>
    <row r="816664" spans="2:3" x14ac:dyDescent="0.25">
      <c r="B816664" s="78"/>
      <c r="C816664" s="77"/>
    </row>
    <row r="816665" spans="2:3" x14ac:dyDescent="0.25">
      <c r="B816665" s="78"/>
      <c r="C816665" s="77"/>
    </row>
    <row r="816666" spans="2:3" x14ac:dyDescent="0.25">
      <c r="B816666" s="78"/>
      <c r="C816666" s="77"/>
    </row>
    <row r="816776" spans="2:3" x14ac:dyDescent="0.25">
      <c r="B816776" s="78"/>
      <c r="C816776" s="77"/>
    </row>
    <row r="816777" spans="2:3" x14ac:dyDescent="0.25">
      <c r="B816777" s="78"/>
      <c r="C816777" s="77"/>
    </row>
    <row r="816778" spans="2:3" x14ac:dyDescent="0.25">
      <c r="B816778" s="78"/>
      <c r="C816778" s="77"/>
    </row>
    <row r="816779" spans="2:3" x14ac:dyDescent="0.25">
      <c r="B816779" s="78"/>
      <c r="C816779" s="77"/>
    </row>
    <row r="816780" spans="2:3" x14ac:dyDescent="0.25">
      <c r="B816780" s="78"/>
      <c r="C816780" s="77"/>
    </row>
    <row r="816781" spans="2:3" x14ac:dyDescent="0.25">
      <c r="B816781" s="78"/>
      <c r="C816781" s="77"/>
    </row>
    <row r="816782" spans="2:3" x14ac:dyDescent="0.25">
      <c r="B816782" s="78"/>
      <c r="C816782" s="77"/>
    </row>
    <row r="816783" spans="2:3" x14ac:dyDescent="0.25">
      <c r="B816783" s="78"/>
      <c r="C816783" s="77"/>
    </row>
    <row r="816784" spans="2:3" x14ac:dyDescent="0.25">
      <c r="B816784" s="78"/>
      <c r="C816784" s="77"/>
    </row>
    <row r="816785" spans="2:3" x14ac:dyDescent="0.25">
      <c r="B816785" s="78"/>
      <c r="C816785" s="77"/>
    </row>
    <row r="816786" spans="2:3" x14ac:dyDescent="0.25">
      <c r="B816786" s="78"/>
      <c r="C816786" s="77"/>
    </row>
    <row r="816787" spans="2:3" x14ac:dyDescent="0.25">
      <c r="B816787" s="78"/>
      <c r="C816787" s="77"/>
    </row>
    <row r="816788" spans="2:3" x14ac:dyDescent="0.25">
      <c r="B816788" s="78"/>
      <c r="C816788" s="77"/>
    </row>
    <row r="816898" spans="2:3" x14ac:dyDescent="0.25">
      <c r="B816898" s="78"/>
      <c r="C816898" s="77"/>
    </row>
    <row r="816899" spans="2:3" x14ac:dyDescent="0.25">
      <c r="B816899" s="78"/>
      <c r="C816899" s="77"/>
    </row>
    <row r="816900" spans="2:3" x14ac:dyDescent="0.25">
      <c r="B816900" s="78"/>
      <c r="C816900" s="77"/>
    </row>
    <row r="816901" spans="2:3" x14ac:dyDescent="0.25">
      <c r="B816901" s="78"/>
      <c r="C816901" s="77"/>
    </row>
    <row r="816902" spans="2:3" x14ac:dyDescent="0.25">
      <c r="B816902" s="78"/>
      <c r="C816902" s="77"/>
    </row>
    <row r="816903" spans="2:3" x14ac:dyDescent="0.25">
      <c r="B816903" s="78"/>
      <c r="C816903" s="77"/>
    </row>
    <row r="816904" spans="2:3" x14ac:dyDescent="0.25">
      <c r="B816904" s="78"/>
      <c r="C816904" s="77"/>
    </row>
    <row r="816905" spans="2:3" x14ac:dyDescent="0.25">
      <c r="B816905" s="78"/>
      <c r="C816905" s="77"/>
    </row>
    <row r="816906" spans="2:3" x14ac:dyDescent="0.25">
      <c r="B816906" s="78"/>
      <c r="C816906" s="77"/>
    </row>
    <row r="816907" spans="2:3" x14ac:dyDescent="0.25">
      <c r="B816907" s="78"/>
      <c r="C816907" s="77"/>
    </row>
    <row r="816908" spans="2:3" x14ac:dyDescent="0.25">
      <c r="B816908" s="78"/>
      <c r="C816908" s="77"/>
    </row>
    <row r="816909" spans="2:3" x14ac:dyDescent="0.25">
      <c r="B816909" s="78"/>
      <c r="C816909" s="77"/>
    </row>
    <row r="816910" spans="2:3" x14ac:dyDescent="0.25">
      <c r="B816910" s="78"/>
      <c r="C816910" s="77"/>
    </row>
    <row r="817020" spans="2:3" x14ac:dyDescent="0.25">
      <c r="B817020" s="78"/>
      <c r="C817020" s="77"/>
    </row>
    <row r="817021" spans="2:3" x14ac:dyDescent="0.25">
      <c r="B817021" s="78"/>
      <c r="C817021" s="77"/>
    </row>
    <row r="817022" spans="2:3" x14ac:dyDescent="0.25">
      <c r="B817022" s="78"/>
      <c r="C817022" s="77"/>
    </row>
    <row r="817023" spans="2:3" x14ac:dyDescent="0.25">
      <c r="B817023" s="78"/>
      <c r="C817023" s="77"/>
    </row>
    <row r="817024" spans="2:3" x14ac:dyDescent="0.25">
      <c r="B817024" s="78"/>
      <c r="C817024" s="77"/>
    </row>
    <row r="817025" spans="2:3" x14ac:dyDescent="0.25">
      <c r="B817025" s="78"/>
      <c r="C817025" s="77"/>
    </row>
    <row r="817026" spans="2:3" x14ac:dyDescent="0.25">
      <c r="B817026" s="78"/>
      <c r="C817026" s="77"/>
    </row>
    <row r="817027" spans="2:3" x14ac:dyDescent="0.25">
      <c r="B817027" s="78"/>
      <c r="C817027" s="77"/>
    </row>
    <row r="817028" spans="2:3" x14ac:dyDescent="0.25">
      <c r="B817028" s="78"/>
      <c r="C817028" s="77"/>
    </row>
    <row r="817029" spans="2:3" x14ac:dyDescent="0.25">
      <c r="B817029" s="78"/>
      <c r="C817029" s="77"/>
    </row>
    <row r="817030" spans="2:3" x14ac:dyDescent="0.25">
      <c r="B817030" s="78"/>
      <c r="C817030" s="77"/>
    </row>
    <row r="817031" spans="2:3" x14ac:dyDescent="0.25">
      <c r="B817031" s="78"/>
      <c r="C817031" s="77"/>
    </row>
    <row r="817032" spans="2:3" x14ac:dyDescent="0.25">
      <c r="B817032" s="78"/>
      <c r="C817032" s="77"/>
    </row>
    <row r="817142" spans="2:3" x14ac:dyDescent="0.25">
      <c r="B817142" s="78"/>
      <c r="C817142" s="77"/>
    </row>
    <row r="817143" spans="2:3" x14ac:dyDescent="0.25">
      <c r="B817143" s="78"/>
      <c r="C817143" s="77"/>
    </row>
    <row r="817144" spans="2:3" x14ac:dyDescent="0.25">
      <c r="B817144" s="78"/>
      <c r="C817144" s="77"/>
    </row>
    <row r="817145" spans="2:3" x14ac:dyDescent="0.25">
      <c r="B817145" s="78"/>
      <c r="C817145" s="77"/>
    </row>
    <row r="817146" spans="2:3" x14ac:dyDescent="0.25">
      <c r="B817146" s="78"/>
      <c r="C817146" s="77"/>
    </row>
    <row r="817147" spans="2:3" x14ac:dyDescent="0.25">
      <c r="B817147" s="78"/>
      <c r="C817147" s="77"/>
    </row>
    <row r="817148" spans="2:3" x14ac:dyDescent="0.25">
      <c r="B817148" s="78"/>
      <c r="C817148" s="77"/>
    </row>
    <row r="817149" spans="2:3" x14ac:dyDescent="0.25">
      <c r="B817149" s="78"/>
      <c r="C817149" s="77"/>
    </row>
    <row r="817150" spans="2:3" x14ac:dyDescent="0.25">
      <c r="B817150" s="78"/>
      <c r="C817150" s="77"/>
    </row>
    <row r="817151" spans="2:3" x14ac:dyDescent="0.25">
      <c r="B817151" s="78"/>
      <c r="C817151" s="77"/>
    </row>
    <row r="817152" spans="2:3" x14ac:dyDescent="0.25">
      <c r="B817152" s="78"/>
      <c r="C817152" s="77"/>
    </row>
    <row r="817153" spans="2:3" x14ac:dyDescent="0.25">
      <c r="B817153" s="78"/>
      <c r="C817153" s="77"/>
    </row>
    <row r="817154" spans="2:3" x14ac:dyDescent="0.25">
      <c r="B817154" s="78"/>
      <c r="C817154" s="77"/>
    </row>
    <row r="817264" spans="2:3" x14ac:dyDescent="0.25">
      <c r="B817264" s="78"/>
      <c r="C817264" s="77"/>
    </row>
    <row r="817265" spans="2:3" x14ac:dyDescent="0.25">
      <c r="B817265" s="78"/>
      <c r="C817265" s="77"/>
    </row>
    <row r="817266" spans="2:3" x14ac:dyDescent="0.25">
      <c r="B817266" s="78"/>
      <c r="C817266" s="77"/>
    </row>
    <row r="817267" spans="2:3" x14ac:dyDescent="0.25">
      <c r="B817267" s="78"/>
      <c r="C817267" s="77"/>
    </row>
    <row r="817268" spans="2:3" x14ac:dyDescent="0.25">
      <c r="B817268" s="78"/>
      <c r="C817268" s="77"/>
    </row>
    <row r="817269" spans="2:3" x14ac:dyDescent="0.25">
      <c r="B817269" s="78"/>
      <c r="C817269" s="77"/>
    </row>
    <row r="817270" spans="2:3" x14ac:dyDescent="0.25">
      <c r="B817270" s="78"/>
      <c r="C817270" s="77"/>
    </row>
    <row r="817271" spans="2:3" x14ac:dyDescent="0.25">
      <c r="B817271" s="78"/>
      <c r="C817271" s="77"/>
    </row>
    <row r="817272" spans="2:3" x14ac:dyDescent="0.25">
      <c r="B817272" s="78"/>
      <c r="C817272" s="77"/>
    </row>
    <row r="817273" spans="2:3" x14ac:dyDescent="0.25">
      <c r="B817273" s="78"/>
      <c r="C817273" s="77"/>
    </row>
    <row r="817274" spans="2:3" x14ac:dyDescent="0.25">
      <c r="B817274" s="78"/>
      <c r="C817274" s="77"/>
    </row>
    <row r="817275" spans="2:3" x14ac:dyDescent="0.25">
      <c r="B817275" s="78"/>
      <c r="C817275" s="77"/>
    </row>
    <row r="817276" spans="2:3" x14ac:dyDescent="0.25">
      <c r="B817276" s="78"/>
      <c r="C817276" s="77"/>
    </row>
    <row r="817386" spans="2:3" x14ac:dyDescent="0.25">
      <c r="B817386" s="78"/>
      <c r="C817386" s="77"/>
    </row>
    <row r="817387" spans="2:3" x14ac:dyDescent="0.25">
      <c r="B817387" s="78"/>
      <c r="C817387" s="77"/>
    </row>
    <row r="817388" spans="2:3" x14ac:dyDescent="0.25">
      <c r="B817388" s="78"/>
      <c r="C817388" s="77"/>
    </row>
    <row r="817389" spans="2:3" x14ac:dyDescent="0.25">
      <c r="B817389" s="78"/>
      <c r="C817389" s="77"/>
    </row>
    <row r="817390" spans="2:3" x14ac:dyDescent="0.25">
      <c r="B817390" s="78"/>
      <c r="C817390" s="77"/>
    </row>
    <row r="817391" spans="2:3" x14ac:dyDescent="0.25">
      <c r="B817391" s="78"/>
      <c r="C817391" s="77"/>
    </row>
    <row r="817392" spans="2:3" x14ac:dyDescent="0.25">
      <c r="B817392" s="78"/>
      <c r="C817392" s="77"/>
    </row>
    <row r="817393" spans="2:3" x14ac:dyDescent="0.25">
      <c r="B817393" s="78"/>
      <c r="C817393" s="77"/>
    </row>
    <row r="817394" spans="2:3" x14ac:dyDescent="0.25">
      <c r="B817394" s="78"/>
      <c r="C817394" s="77"/>
    </row>
    <row r="817395" spans="2:3" x14ac:dyDescent="0.25">
      <c r="B817395" s="78"/>
      <c r="C817395" s="77"/>
    </row>
    <row r="817396" spans="2:3" x14ac:dyDescent="0.25">
      <c r="B817396" s="78"/>
      <c r="C817396" s="77"/>
    </row>
    <row r="817397" spans="2:3" x14ac:dyDescent="0.25">
      <c r="B817397" s="78"/>
      <c r="C817397" s="77"/>
    </row>
    <row r="817398" spans="2:3" x14ac:dyDescent="0.25">
      <c r="B817398" s="78"/>
      <c r="C817398" s="77"/>
    </row>
    <row r="817508" spans="2:3" x14ac:dyDescent="0.25">
      <c r="B817508" s="78"/>
      <c r="C817508" s="77"/>
    </row>
    <row r="817509" spans="2:3" x14ac:dyDescent="0.25">
      <c r="B817509" s="78"/>
      <c r="C817509" s="77"/>
    </row>
    <row r="817510" spans="2:3" x14ac:dyDescent="0.25">
      <c r="B817510" s="78"/>
      <c r="C817510" s="77"/>
    </row>
    <row r="817511" spans="2:3" x14ac:dyDescent="0.25">
      <c r="B817511" s="78"/>
      <c r="C817511" s="77"/>
    </row>
    <row r="817512" spans="2:3" x14ac:dyDescent="0.25">
      <c r="B817512" s="78"/>
      <c r="C817512" s="77"/>
    </row>
    <row r="817513" spans="2:3" x14ac:dyDescent="0.25">
      <c r="B817513" s="78"/>
      <c r="C817513" s="77"/>
    </row>
    <row r="817514" spans="2:3" x14ac:dyDescent="0.25">
      <c r="B817514" s="78"/>
      <c r="C817514" s="77"/>
    </row>
    <row r="817515" spans="2:3" x14ac:dyDescent="0.25">
      <c r="B817515" s="78"/>
      <c r="C817515" s="77"/>
    </row>
    <row r="817516" spans="2:3" x14ac:dyDescent="0.25">
      <c r="B817516" s="78"/>
      <c r="C817516" s="77"/>
    </row>
    <row r="817517" spans="2:3" x14ac:dyDescent="0.25">
      <c r="B817517" s="78"/>
      <c r="C817517" s="77"/>
    </row>
    <row r="817518" spans="2:3" x14ac:dyDescent="0.25">
      <c r="B817518" s="78"/>
      <c r="C817518" s="77"/>
    </row>
    <row r="817519" spans="2:3" x14ac:dyDescent="0.25">
      <c r="B817519" s="78"/>
      <c r="C817519" s="77"/>
    </row>
    <row r="817520" spans="2:3" x14ac:dyDescent="0.25">
      <c r="B817520" s="78"/>
      <c r="C817520" s="77"/>
    </row>
    <row r="817630" spans="2:3" x14ac:dyDescent="0.25">
      <c r="B817630" s="78"/>
      <c r="C817630" s="77"/>
    </row>
    <row r="817631" spans="2:3" x14ac:dyDescent="0.25">
      <c r="B817631" s="78"/>
      <c r="C817631" s="77"/>
    </row>
    <row r="817632" spans="2:3" x14ac:dyDescent="0.25">
      <c r="B817632" s="78"/>
      <c r="C817632" s="77"/>
    </row>
    <row r="817633" spans="2:3" x14ac:dyDescent="0.25">
      <c r="B817633" s="78"/>
      <c r="C817633" s="77"/>
    </row>
    <row r="817634" spans="2:3" x14ac:dyDescent="0.25">
      <c r="B817634" s="78"/>
      <c r="C817634" s="77"/>
    </row>
    <row r="817635" spans="2:3" x14ac:dyDescent="0.25">
      <c r="B817635" s="78"/>
      <c r="C817635" s="77"/>
    </row>
    <row r="817636" spans="2:3" x14ac:dyDescent="0.25">
      <c r="B817636" s="78"/>
      <c r="C817636" s="77"/>
    </row>
    <row r="817637" spans="2:3" x14ac:dyDescent="0.25">
      <c r="B817637" s="78"/>
      <c r="C817637" s="77"/>
    </row>
    <row r="817638" spans="2:3" x14ac:dyDescent="0.25">
      <c r="B817638" s="78"/>
      <c r="C817638" s="77"/>
    </row>
    <row r="817639" spans="2:3" x14ac:dyDescent="0.25">
      <c r="B817639" s="78"/>
      <c r="C817639" s="77"/>
    </row>
    <row r="817640" spans="2:3" x14ac:dyDescent="0.25">
      <c r="B817640" s="78"/>
      <c r="C817640" s="77"/>
    </row>
    <row r="817641" spans="2:3" x14ac:dyDescent="0.25">
      <c r="B817641" s="78"/>
      <c r="C817641" s="77"/>
    </row>
    <row r="817642" spans="2:3" x14ac:dyDescent="0.25">
      <c r="B817642" s="78"/>
      <c r="C817642" s="77"/>
    </row>
    <row r="817752" spans="2:3" x14ac:dyDescent="0.25">
      <c r="B817752" s="78"/>
      <c r="C817752" s="77"/>
    </row>
    <row r="817753" spans="2:3" x14ac:dyDescent="0.25">
      <c r="B817753" s="78"/>
      <c r="C817753" s="77"/>
    </row>
    <row r="817754" spans="2:3" x14ac:dyDescent="0.25">
      <c r="B817754" s="78"/>
      <c r="C817754" s="77"/>
    </row>
    <row r="817755" spans="2:3" x14ac:dyDescent="0.25">
      <c r="B817755" s="78"/>
      <c r="C817755" s="77"/>
    </row>
    <row r="817756" spans="2:3" x14ac:dyDescent="0.25">
      <c r="B817756" s="78"/>
      <c r="C817756" s="77"/>
    </row>
    <row r="817757" spans="2:3" x14ac:dyDescent="0.25">
      <c r="B817757" s="78"/>
      <c r="C817757" s="77"/>
    </row>
    <row r="817758" spans="2:3" x14ac:dyDescent="0.25">
      <c r="B817758" s="78"/>
      <c r="C817758" s="77"/>
    </row>
    <row r="817759" spans="2:3" x14ac:dyDescent="0.25">
      <c r="B817759" s="78"/>
      <c r="C817759" s="77"/>
    </row>
    <row r="817760" spans="2:3" x14ac:dyDescent="0.25">
      <c r="B817760" s="78"/>
      <c r="C817760" s="77"/>
    </row>
    <row r="817761" spans="2:3" x14ac:dyDescent="0.25">
      <c r="B817761" s="78"/>
      <c r="C817761" s="77"/>
    </row>
    <row r="817762" spans="2:3" x14ac:dyDescent="0.25">
      <c r="B817762" s="78"/>
      <c r="C817762" s="77"/>
    </row>
    <row r="817763" spans="2:3" x14ac:dyDescent="0.25">
      <c r="B817763" s="78"/>
      <c r="C817763" s="77"/>
    </row>
    <row r="817764" spans="2:3" x14ac:dyDescent="0.25">
      <c r="B817764" s="78"/>
      <c r="C817764" s="77"/>
    </row>
    <row r="817874" spans="2:3" x14ac:dyDescent="0.25">
      <c r="B817874" s="78"/>
      <c r="C817874" s="77"/>
    </row>
    <row r="817875" spans="2:3" x14ac:dyDescent="0.25">
      <c r="B817875" s="78"/>
      <c r="C817875" s="77"/>
    </row>
    <row r="817876" spans="2:3" x14ac:dyDescent="0.25">
      <c r="B817876" s="78"/>
      <c r="C817876" s="77"/>
    </row>
    <row r="817877" spans="2:3" x14ac:dyDescent="0.25">
      <c r="B817877" s="78"/>
      <c r="C817877" s="77"/>
    </row>
    <row r="817878" spans="2:3" x14ac:dyDescent="0.25">
      <c r="B817878" s="78"/>
      <c r="C817878" s="77"/>
    </row>
    <row r="817879" spans="2:3" x14ac:dyDescent="0.25">
      <c r="B817879" s="78"/>
      <c r="C817879" s="77"/>
    </row>
    <row r="817880" spans="2:3" x14ac:dyDescent="0.25">
      <c r="B817880" s="78"/>
      <c r="C817880" s="77"/>
    </row>
    <row r="817881" spans="2:3" x14ac:dyDescent="0.25">
      <c r="B817881" s="78"/>
      <c r="C817881" s="77"/>
    </row>
    <row r="817882" spans="2:3" x14ac:dyDescent="0.25">
      <c r="B817882" s="78"/>
      <c r="C817882" s="77"/>
    </row>
    <row r="817883" spans="2:3" x14ac:dyDescent="0.25">
      <c r="B817883" s="78"/>
      <c r="C817883" s="77"/>
    </row>
    <row r="817884" spans="2:3" x14ac:dyDescent="0.25">
      <c r="B817884" s="78"/>
      <c r="C817884" s="77"/>
    </row>
    <row r="817885" spans="2:3" x14ac:dyDescent="0.25">
      <c r="B817885" s="78"/>
      <c r="C817885" s="77"/>
    </row>
    <row r="817886" spans="2:3" x14ac:dyDescent="0.25">
      <c r="B817886" s="78"/>
      <c r="C817886" s="77"/>
    </row>
    <row r="817996" spans="2:3" x14ac:dyDescent="0.25">
      <c r="B817996" s="78"/>
      <c r="C817996" s="77"/>
    </row>
    <row r="817997" spans="2:3" x14ac:dyDescent="0.25">
      <c r="B817997" s="78"/>
      <c r="C817997" s="77"/>
    </row>
    <row r="817998" spans="2:3" x14ac:dyDescent="0.25">
      <c r="B817998" s="78"/>
      <c r="C817998" s="77"/>
    </row>
    <row r="817999" spans="2:3" x14ac:dyDescent="0.25">
      <c r="B817999" s="78"/>
      <c r="C817999" s="77"/>
    </row>
    <row r="818000" spans="2:3" x14ac:dyDescent="0.25">
      <c r="B818000" s="78"/>
      <c r="C818000" s="77"/>
    </row>
    <row r="818001" spans="2:3" x14ac:dyDescent="0.25">
      <c r="B818001" s="78"/>
      <c r="C818001" s="77"/>
    </row>
    <row r="818002" spans="2:3" x14ac:dyDescent="0.25">
      <c r="B818002" s="78"/>
      <c r="C818002" s="77"/>
    </row>
    <row r="818003" spans="2:3" x14ac:dyDescent="0.25">
      <c r="B818003" s="78"/>
      <c r="C818003" s="77"/>
    </row>
    <row r="818004" spans="2:3" x14ac:dyDescent="0.25">
      <c r="B818004" s="78"/>
      <c r="C818004" s="77"/>
    </row>
    <row r="818005" spans="2:3" x14ac:dyDescent="0.25">
      <c r="B818005" s="78"/>
      <c r="C818005" s="77"/>
    </row>
    <row r="818006" spans="2:3" x14ac:dyDescent="0.25">
      <c r="B818006" s="78"/>
      <c r="C818006" s="77"/>
    </row>
    <row r="818007" spans="2:3" x14ac:dyDescent="0.25">
      <c r="B818007" s="78"/>
      <c r="C818007" s="77"/>
    </row>
    <row r="818008" spans="2:3" x14ac:dyDescent="0.25">
      <c r="B818008" s="78"/>
      <c r="C818008" s="77"/>
    </row>
    <row r="818118" spans="2:3" x14ac:dyDescent="0.25">
      <c r="B818118" s="78"/>
      <c r="C818118" s="77"/>
    </row>
    <row r="818119" spans="2:3" x14ac:dyDescent="0.25">
      <c r="B818119" s="78"/>
      <c r="C818119" s="77"/>
    </row>
    <row r="818120" spans="2:3" x14ac:dyDescent="0.25">
      <c r="B818120" s="78"/>
      <c r="C818120" s="77"/>
    </row>
    <row r="818121" spans="2:3" x14ac:dyDescent="0.25">
      <c r="B818121" s="78"/>
      <c r="C818121" s="77"/>
    </row>
    <row r="818122" spans="2:3" x14ac:dyDescent="0.25">
      <c r="B818122" s="78"/>
      <c r="C818122" s="77"/>
    </row>
    <row r="818123" spans="2:3" x14ac:dyDescent="0.25">
      <c r="B818123" s="78"/>
      <c r="C818123" s="77"/>
    </row>
    <row r="818124" spans="2:3" x14ac:dyDescent="0.25">
      <c r="B818124" s="78"/>
      <c r="C818124" s="77"/>
    </row>
    <row r="818125" spans="2:3" x14ac:dyDescent="0.25">
      <c r="B818125" s="78"/>
      <c r="C818125" s="77"/>
    </row>
    <row r="818126" spans="2:3" x14ac:dyDescent="0.25">
      <c r="B818126" s="78"/>
      <c r="C818126" s="77"/>
    </row>
    <row r="818127" spans="2:3" x14ac:dyDescent="0.25">
      <c r="B818127" s="78"/>
      <c r="C818127" s="77"/>
    </row>
    <row r="818128" spans="2:3" x14ac:dyDescent="0.25">
      <c r="B818128" s="78"/>
      <c r="C818128" s="77"/>
    </row>
    <row r="818129" spans="2:3" x14ac:dyDescent="0.25">
      <c r="B818129" s="78"/>
      <c r="C818129" s="77"/>
    </row>
    <row r="818130" spans="2:3" x14ac:dyDescent="0.25">
      <c r="B818130" s="78"/>
      <c r="C818130" s="77"/>
    </row>
    <row r="818240" spans="2:3" x14ac:dyDescent="0.25">
      <c r="B818240" s="78"/>
      <c r="C818240" s="77"/>
    </row>
    <row r="818241" spans="2:3" x14ac:dyDescent="0.25">
      <c r="B818241" s="78"/>
      <c r="C818241" s="77"/>
    </row>
    <row r="818242" spans="2:3" x14ac:dyDescent="0.25">
      <c r="B818242" s="78"/>
      <c r="C818242" s="77"/>
    </row>
    <row r="818243" spans="2:3" x14ac:dyDescent="0.25">
      <c r="B818243" s="78"/>
      <c r="C818243" s="77"/>
    </row>
    <row r="818244" spans="2:3" x14ac:dyDescent="0.25">
      <c r="B818244" s="78"/>
      <c r="C818244" s="77"/>
    </row>
    <row r="818245" spans="2:3" x14ac:dyDescent="0.25">
      <c r="B818245" s="78"/>
      <c r="C818245" s="77"/>
    </row>
    <row r="818246" spans="2:3" x14ac:dyDescent="0.25">
      <c r="B818246" s="78"/>
      <c r="C818246" s="77"/>
    </row>
    <row r="818247" spans="2:3" x14ac:dyDescent="0.25">
      <c r="B818247" s="78"/>
      <c r="C818247" s="77"/>
    </row>
    <row r="818248" spans="2:3" x14ac:dyDescent="0.25">
      <c r="B818248" s="78"/>
      <c r="C818248" s="77"/>
    </row>
    <row r="818249" spans="2:3" x14ac:dyDescent="0.25">
      <c r="B818249" s="78"/>
      <c r="C818249" s="77"/>
    </row>
    <row r="818250" spans="2:3" x14ac:dyDescent="0.25">
      <c r="B818250" s="78"/>
      <c r="C818250" s="77"/>
    </row>
    <row r="818251" spans="2:3" x14ac:dyDescent="0.25">
      <c r="B818251" s="78"/>
      <c r="C818251" s="77"/>
    </row>
    <row r="818252" spans="2:3" x14ac:dyDescent="0.25">
      <c r="B818252" s="78"/>
      <c r="C818252" s="77"/>
    </row>
    <row r="818362" spans="2:3" x14ac:dyDescent="0.25">
      <c r="B818362" s="78"/>
      <c r="C818362" s="77"/>
    </row>
    <row r="818363" spans="2:3" x14ac:dyDescent="0.25">
      <c r="B818363" s="78"/>
      <c r="C818363" s="77"/>
    </row>
    <row r="818364" spans="2:3" x14ac:dyDescent="0.25">
      <c r="B818364" s="78"/>
      <c r="C818364" s="77"/>
    </row>
    <row r="818365" spans="2:3" x14ac:dyDescent="0.25">
      <c r="B818365" s="78"/>
      <c r="C818365" s="77"/>
    </row>
    <row r="818366" spans="2:3" x14ac:dyDescent="0.25">
      <c r="B818366" s="78"/>
      <c r="C818366" s="77"/>
    </row>
    <row r="818367" spans="2:3" x14ac:dyDescent="0.25">
      <c r="B818367" s="78"/>
      <c r="C818367" s="77"/>
    </row>
    <row r="818368" spans="2:3" x14ac:dyDescent="0.25">
      <c r="B818368" s="78"/>
      <c r="C818368" s="77"/>
    </row>
    <row r="818369" spans="2:3" x14ac:dyDescent="0.25">
      <c r="B818369" s="78"/>
      <c r="C818369" s="77"/>
    </row>
    <row r="818370" spans="2:3" x14ac:dyDescent="0.25">
      <c r="B818370" s="78"/>
      <c r="C818370" s="77"/>
    </row>
    <row r="818371" spans="2:3" x14ac:dyDescent="0.25">
      <c r="B818371" s="78"/>
      <c r="C818371" s="77"/>
    </row>
    <row r="818372" spans="2:3" x14ac:dyDescent="0.25">
      <c r="B818372" s="78"/>
      <c r="C818372" s="77"/>
    </row>
    <row r="818373" spans="2:3" x14ac:dyDescent="0.25">
      <c r="B818373" s="78"/>
      <c r="C818373" s="77"/>
    </row>
    <row r="818374" spans="2:3" x14ac:dyDescent="0.25">
      <c r="B818374" s="78"/>
      <c r="C818374" s="77"/>
    </row>
    <row r="818484" spans="2:3" x14ac:dyDescent="0.25">
      <c r="B818484" s="78"/>
      <c r="C818484" s="77"/>
    </row>
    <row r="818485" spans="2:3" x14ac:dyDescent="0.25">
      <c r="B818485" s="78"/>
      <c r="C818485" s="77"/>
    </row>
    <row r="818486" spans="2:3" x14ac:dyDescent="0.25">
      <c r="B818486" s="78"/>
      <c r="C818486" s="77"/>
    </row>
    <row r="818487" spans="2:3" x14ac:dyDescent="0.25">
      <c r="B818487" s="78"/>
      <c r="C818487" s="77"/>
    </row>
    <row r="818488" spans="2:3" x14ac:dyDescent="0.25">
      <c r="B818488" s="78"/>
      <c r="C818488" s="77"/>
    </row>
    <row r="818489" spans="2:3" x14ac:dyDescent="0.25">
      <c r="B818489" s="78"/>
      <c r="C818489" s="77"/>
    </row>
    <row r="818490" spans="2:3" x14ac:dyDescent="0.25">
      <c r="B818490" s="78"/>
      <c r="C818490" s="77"/>
    </row>
    <row r="818491" spans="2:3" x14ac:dyDescent="0.25">
      <c r="B818491" s="78"/>
      <c r="C818491" s="77"/>
    </row>
    <row r="818492" spans="2:3" x14ac:dyDescent="0.25">
      <c r="B818492" s="78"/>
      <c r="C818492" s="77"/>
    </row>
    <row r="818493" spans="2:3" x14ac:dyDescent="0.25">
      <c r="B818493" s="78"/>
      <c r="C818493" s="77"/>
    </row>
    <row r="818494" spans="2:3" x14ac:dyDescent="0.25">
      <c r="B818494" s="78"/>
      <c r="C818494" s="77"/>
    </row>
    <row r="818495" spans="2:3" x14ac:dyDescent="0.25">
      <c r="B818495" s="78"/>
      <c r="C818495" s="77"/>
    </row>
    <row r="818496" spans="2:3" x14ac:dyDescent="0.25">
      <c r="B818496" s="78"/>
      <c r="C818496" s="77"/>
    </row>
    <row r="818606" spans="2:3" x14ac:dyDescent="0.25">
      <c r="B818606" s="78"/>
      <c r="C818606" s="77"/>
    </row>
    <row r="818607" spans="2:3" x14ac:dyDescent="0.25">
      <c r="B818607" s="78"/>
      <c r="C818607" s="77"/>
    </row>
    <row r="818608" spans="2:3" x14ac:dyDescent="0.25">
      <c r="B818608" s="78"/>
      <c r="C818608" s="77"/>
    </row>
    <row r="818609" spans="2:3" x14ac:dyDescent="0.25">
      <c r="B818609" s="78"/>
      <c r="C818609" s="77"/>
    </row>
    <row r="818610" spans="2:3" x14ac:dyDescent="0.25">
      <c r="B818610" s="78"/>
      <c r="C818610" s="77"/>
    </row>
    <row r="818611" spans="2:3" x14ac:dyDescent="0.25">
      <c r="B818611" s="78"/>
      <c r="C818611" s="77"/>
    </row>
    <row r="818612" spans="2:3" x14ac:dyDescent="0.25">
      <c r="B818612" s="78"/>
      <c r="C818612" s="77"/>
    </row>
    <row r="818613" spans="2:3" x14ac:dyDescent="0.25">
      <c r="B818613" s="78"/>
      <c r="C818613" s="77"/>
    </row>
    <row r="818614" spans="2:3" x14ac:dyDescent="0.25">
      <c r="B818614" s="78"/>
      <c r="C818614" s="77"/>
    </row>
    <row r="818615" spans="2:3" x14ac:dyDescent="0.25">
      <c r="B818615" s="78"/>
      <c r="C818615" s="77"/>
    </row>
    <row r="818616" spans="2:3" x14ac:dyDescent="0.25">
      <c r="B818616" s="78"/>
      <c r="C818616" s="77"/>
    </row>
    <row r="818617" spans="2:3" x14ac:dyDescent="0.25">
      <c r="B818617" s="78"/>
      <c r="C818617" s="77"/>
    </row>
    <row r="818618" spans="2:3" x14ac:dyDescent="0.25">
      <c r="B818618" s="78"/>
      <c r="C818618" s="77"/>
    </row>
    <row r="818728" spans="2:3" x14ac:dyDescent="0.25">
      <c r="B818728" s="78"/>
      <c r="C818728" s="77"/>
    </row>
    <row r="818729" spans="2:3" x14ac:dyDescent="0.25">
      <c r="B818729" s="78"/>
      <c r="C818729" s="77"/>
    </row>
    <row r="818730" spans="2:3" x14ac:dyDescent="0.25">
      <c r="B818730" s="78"/>
      <c r="C818730" s="77"/>
    </row>
    <row r="818731" spans="2:3" x14ac:dyDescent="0.25">
      <c r="B818731" s="78"/>
      <c r="C818731" s="77"/>
    </row>
    <row r="818732" spans="2:3" x14ac:dyDescent="0.25">
      <c r="B818732" s="78"/>
      <c r="C818732" s="77"/>
    </row>
    <row r="818733" spans="2:3" x14ac:dyDescent="0.25">
      <c r="B818733" s="78"/>
      <c r="C818733" s="77"/>
    </row>
    <row r="818734" spans="2:3" x14ac:dyDescent="0.25">
      <c r="B818734" s="78"/>
      <c r="C818734" s="77"/>
    </row>
    <row r="818735" spans="2:3" x14ac:dyDescent="0.25">
      <c r="B818735" s="78"/>
      <c r="C818735" s="77"/>
    </row>
    <row r="818736" spans="2:3" x14ac:dyDescent="0.25">
      <c r="B818736" s="78"/>
      <c r="C818736" s="77"/>
    </row>
    <row r="818737" spans="2:3" x14ac:dyDescent="0.25">
      <c r="B818737" s="78"/>
      <c r="C818737" s="77"/>
    </row>
    <row r="818738" spans="2:3" x14ac:dyDescent="0.25">
      <c r="B818738" s="78"/>
      <c r="C818738" s="77"/>
    </row>
    <row r="818739" spans="2:3" x14ac:dyDescent="0.25">
      <c r="B818739" s="78"/>
      <c r="C818739" s="77"/>
    </row>
    <row r="818740" spans="2:3" x14ac:dyDescent="0.25">
      <c r="B818740" s="78"/>
      <c r="C818740" s="77"/>
    </row>
    <row r="818850" spans="2:3" x14ac:dyDescent="0.25">
      <c r="B818850" s="78"/>
      <c r="C818850" s="77"/>
    </row>
    <row r="818851" spans="2:3" x14ac:dyDescent="0.25">
      <c r="B818851" s="78"/>
      <c r="C818851" s="77"/>
    </row>
    <row r="818852" spans="2:3" x14ac:dyDescent="0.25">
      <c r="B818852" s="78"/>
      <c r="C818852" s="77"/>
    </row>
    <row r="818853" spans="2:3" x14ac:dyDescent="0.25">
      <c r="B818853" s="78"/>
      <c r="C818853" s="77"/>
    </row>
    <row r="818854" spans="2:3" x14ac:dyDescent="0.25">
      <c r="B818854" s="78"/>
      <c r="C818854" s="77"/>
    </row>
    <row r="818855" spans="2:3" x14ac:dyDescent="0.25">
      <c r="B818855" s="78"/>
      <c r="C818855" s="77"/>
    </row>
    <row r="818856" spans="2:3" x14ac:dyDescent="0.25">
      <c r="B818856" s="78"/>
      <c r="C818856" s="77"/>
    </row>
    <row r="818857" spans="2:3" x14ac:dyDescent="0.25">
      <c r="B818857" s="78"/>
      <c r="C818857" s="77"/>
    </row>
    <row r="818858" spans="2:3" x14ac:dyDescent="0.25">
      <c r="B818858" s="78"/>
      <c r="C818858" s="77"/>
    </row>
    <row r="818859" spans="2:3" x14ac:dyDescent="0.25">
      <c r="B818859" s="78"/>
      <c r="C818859" s="77"/>
    </row>
    <row r="818860" spans="2:3" x14ac:dyDescent="0.25">
      <c r="B818860" s="78"/>
      <c r="C818860" s="77"/>
    </row>
    <row r="818861" spans="2:3" x14ac:dyDescent="0.25">
      <c r="B818861" s="78"/>
      <c r="C818861" s="77"/>
    </row>
    <row r="818862" spans="2:3" x14ac:dyDescent="0.25">
      <c r="B818862" s="78"/>
      <c r="C818862" s="77"/>
    </row>
    <row r="818972" spans="2:3" x14ac:dyDescent="0.25">
      <c r="B818972" s="78"/>
      <c r="C818972" s="77"/>
    </row>
    <row r="818973" spans="2:3" x14ac:dyDescent="0.25">
      <c r="B818973" s="78"/>
      <c r="C818973" s="77"/>
    </row>
    <row r="818974" spans="2:3" x14ac:dyDescent="0.25">
      <c r="B818974" s="78"/>
      <c r="C818974" s="77"/>
    </row>
    <row r="818975" spans="2:3" x14ac:dyDescent="0.25">
      <c r="B818975" s="78"/>
      <c r="C818975" s="77"/>
    </row>
    <row r="818976" spans="2:3" x14ac:dyDescent="0.25">
      <c r="B818976" s="78"/>
      <c r="C818976" s="77"/>
    </row>
    <row r="818977" spans="2:3" x14ac:dyDescent="0.25">
      <c r="B818977" s="78"/>
      <c r="C818977" s="77"/>
    </row>
    <row r="818978" spans="2:3" x14ac:dyDescent="0.25">
      <c r="B818978" s="78"/>
      <c r="C818978" s="77"/>
    </row>
    <row r="818979" spans="2:3" x14ac:dyDescent="0.25">
      <c r="B818979" s="78"/>
      <c r="C818979" s="77"/>
    </row>
    <row r="818980" spans="2:3" x14ac:dyDescent="0.25">
      <c r="B818980" s="78"/>
      <c r="C818980" s="77"/>
    </row>
    <row r="818981" spans="2:3" x14ac:dyDescent="0.25">
      <c r="B818981" s="78"/>
      <c r="C818981" s="77"/>
    </row>
    <row r="818982" spans="2:3" x14ac:dyDescent="0.25">
      <c r="B818982" s="78"/>
      <c r="C818982" s="77"/>
    </row>
    <row r="818983" spans="2:3" x14ac:dyDescent="0.25">
      <c r="B818983" s="78"/>
      <c r="C818983" s="77"/>
    </row>
    <row r="818984" spans="2:3" x14ac:dyDescent="0.25">
      <c r="B818984" s="78"/>
      <c r="C818984" s="77"/>
    </row>
    <row r="819094" spans="2:3" x14ac:dyDescent="0.25">
      <c r="B819094" s="78"/>
      <c r="C819094" s="77"/>
    </row>
    <row r="819095" spans="2:3" x14ac:dyDescent="0.25">
      <c r="B819095" s="78"/>
      <c r="C819095" s="77"/>
    </row>
    <row r="819096" spans="2:3" x14ac:dyDescent="0.25">
      <c r="B819096" s="78"/>
      <c r="C819096" s="77"/>
    </row>
    <row r="819097" spans="2:3" x14ac:dyDescent="0.25">
      <c r="B819097" s="78"/>
      <c r="C819097" s="77"/>
    </row>
    <row r="819098" spans="2:3" x14ac:dyDescent="0.25">
      <c r="B819098" s="78"/>
      <c r="C819098" s="77"/>
    </row>
    <row r="819099" spans="2:3" x14ac:dyDescent="0.25">
      <c r="B819099" s="78"/>
      <c r="C819099" s="77"/>
    </row>
    <row r="819100" spans="2:3" x14ac:dyDescent="0.25">
      <c r="B819100" s="78"/>
      <c r="C819100" s="77"/>
    </row>
    <row r="819101" spans="2:3" x14ac:dyDescent="0.25">
      <c r="B819101" s="78"/>
      <c r="C819101" s="77"/>
    </row>
    <row r="819102" spans="2:3" x14ac:dyDescent="0.25">
      <c r="B819102" s="78"/>
      <c r="C819102" s="77"/>
    </row>
    <row r="819103" spans="2:3" x14ac:dyDescent="0.25">
      <c r="B819103" s="78"/>
      <c r="C819103" s="77"/>
    </row>
    <row r="819104" spans="2:3" x14ac:dyDescent="0.25">
      <c r="B819104" s="78"/>
      <c r="C819104" s="77"/>
    </row>
    <row r="819105" spans="2:3" x14ac:dyDescent="0.25">
      <c r="B819105" s="78"/>
      <c r="C819105" s="77"/>
    </row>
    <row r="819106" spans="2:3" x14ac:dyDescent="0.25">
      <c r="B819106" s="78"/>
      <c r="C819106" s="77"/>
    </row>
    <row r="819216" spans="2:3" x14ac:dyDescent="0.25">
      <c r="B819216" s="78"/>
      <c r="C819216" s="77"/>
    </row>
    <row r="819217" spans="2:3" x14ac:dyDescent="0.25">
      <c r="B819217" s="78"/>
      <c r="C819217" s="77"/>
    </row>
    <row r="819218" spans="2:3" x14ac:dyDescent="0.25">
      <c r="B819218" s="78"/>
      <c r="C819218" s="77"/>
    </row>
    <row r="819219" spans="2:3" x14ac:dyDescent="0.25">
      <c r="B819219" s="78"/>
      <c r="C819219" s="77"/>
    </row>
    <row r="819220" spans="2:3" x14ac:dyDescent="0.25">
      <c r="B819220" s="78"/>
      <c r="C819220" s="77"/>
    </row>
    <row r="819221" spans="2:3" x14ac:dyDescent="0.25">
      <c r="B819221" s="78"/>
      <c r="C819221" s="77"/>
    </row>
    <row r="819222" spans="2:3" x14ac:dyDescent="0.25">
      <c r="B819222" s="78"/>
      <c r="C819222" s="77"/>
    </row>
    <row r="819223" spans="2:3" x14ac:dyDescent="0.25">
      <c r="B819223" s="78"/>
      <c r="C819223" s="77"/>
    </row>
    <row r="819224" spans="2:3" x14ac:dyDescent="0.25">
      <c r="B819224" s="78"/>
      <c r="C819224" s="77"/>
    </row>
    <row r="819225" spans="2:3" x14ac:dyDescent="0.25">
      <c r="B819225" s="78"/>
      <c r="C819225" s="77"/>
    </row>
    <row r="819226" spans="2:3" x14ac:dyDescent="0.25">
      <c r="B819226" s="78"/>
      <c r="C819226" s="77"/>
    </row>
    <row r="819227" spans="2:3" x14ac:dyDescent="0.25">
      <c r="B819227" s="78"/>
      <c r="C819227" s="77"/>
    </row>
    <row r="819228" spans="2:3" x14ac:dyDescent="0.25">
      <c r="B819228" s="78"/>
      <c r="C819228" s="77"/>
    </row>
    <row r="819338" spans="2:3" x14ac:dyDescent="0.25">
      <c r="B819338" s="78"/>
      <c r="C819338" s="77"/>
    </row>
    <row r="819339" spans="2:3" x14ac:dyDescent="0.25">
      <c r="B819339" s="78"/>
      <c r="C819339" s="77"/>
    </row>
    <row r="819340" spans="2:3" x14ac:dyDescent="0.25">
      <c r="B819340" s="78"/>
      <c r="C819340" s="77"/>
    </row>
    <row r="819341" spans="2:3" x14ac:dyDescent="0.25">
      <c r="B819341" s="78"/>
      <c r="C819341" s="77"/>
    </row>
    <row r="819342" spans="2:3" x14ac:dyDescent="0.25">
      <c r="B819342" s="78"/>
      <c r="C819342" s="77"/>
    </row>
    <row r="819343" spans="2:3" x14ac:dyDescent="0.25">
      <c r="B819343" s="78"/>
      <c r="C819343" s="77"/>
    </row>
    <row r="819344" spans="2:3" x14ac:dyDescent="0.25">
      <c r="B819344" s="78"/>
      <c r="C819344" s="77"/>
    </row>
    <row r="819345" spans="2:3" x14ac:dyDescent="0.25">
      <c r="B819345" s="78"/>
      <c r="C819345" s="77"/>
    </row>
    <row r="819346" spans="2:3" x14ac:dyDescent="0.25">
      <c r="B819346" s="78"/>
      <c r="C819346" s="77"/>
    </row>
    <row r="819347" spans="2:3" x14ac:dyDescent="0.25">
      <c r="B819347" s="78"/>
      <c r="C819347" s="77"/>
    </row>
    <row r="819348" spans="2:3" x14ac:dyDescent="0.25">
      <c r="B819348" s="78"/>
      <c r="C819348" s="77"/>
    </row>
    <row r="819349" spans="2:3" x14ac:dyDescent="0.25">
      <c r="B819349" s="78"/>
      <c r="C819349" s="77"/>
    </row>
    <row r="819350" spans="2:3" x14ac:dyDescent="0.25">
      <c r="B819350" s="78"/>
      <c r="C819350" s="77"/>
    </row>
    <row r="819460" spans="2:3" x14ac:dyDescent="0.25">
      <c r="B819460" s="78"/>
      <c r="C819460" s="77"/>
    </row>
    <row r="819461" spans="2:3" x14ac:dyDescent="0.25">
      <c r="B819461" s="78"/>
      <c r="C819461" s="77"/>
    </row>
    <row r="819462" spans="2:3" x14ac:dyDescent="0.25">
      <c r="B819462" s="78"/>
      <c r="C819462" s="77"/>
    </row>
    <row r="819463" spans="2:3" x14ac:dyDescent="0.25">
      <c r="B819463" s="78"/>
      <c r="C819463" s="77"/>
    </row>
    <row r="819464" spans="2:3" x14ac:dyDescent="0.25">
      <c r="B819464" s="78"/>
      <c r="C819464" s="77"/>
    </row>
    <row r="819465" spans="2:3" x14ac:dyDescent="0.25">
      <c r="B819465" s="78"/>
      <c r="C819465" s="77"/>
    </row>
    <row r="819466" spans="2:3" x14ac:dyDescent="0.25">
      <c r="B819466" s="78"/>
      <c r="C819466" s="77"/>
    </row>
    <row r="819467" spans="2:3" x14ac:dyDescent="0.25">
      <c r="B819467" s="78"/>
      <c r="C819467" s="77"/>
    </row>
    <row r="819468" spans="2:3" x14ac:dyDescent="0.25">
      <c r="B819468" s="78"/>
      <c r="C819468" s="77"/>
    </row>
    <row r="819469" spans="2:3" x14ac:dyDescent="0.25">
      <c r="B819469" s="78"/>
      <c r="C819469" s="77"/>
    </row>
    <row r="819470" spans="2:3" x14ac:dyDescent="0.25">
      <c r="B819470" s="78"/>
      <c r="C819470" s="77"/>
    </row>
    <row r="819471" spans="2:3" x14ac:dyDescent="0.25">
      <c r="B819471" s="78"/>
      <c r="C819471" s="77"/>
    </row>
    <row r="819472" spans="2:3" x14ac:dyDescent="0.25">
      <c r="B819472" s="78"/>
      <c r="C819472" s="77"/>
    </row>
    <row r="819582" spans="2:3" x14ac:dyDescent="0.25">
      <c r="B819582" s="78"/>
      <c r="C819582" s="77"/>
    </row>
    <row r="819583" spans="2:3" x14ac:dyDescent="0.25">
      <c r="B819583" s="78"/>
      <c r="C819583" s="77"/>
    </row>
    <row r="819584" spans="2:3" x14ac:dyDescent="0.25">
      <c r="B819584" s="78"/>
      <c r="C819584" s="77"/>
    </row>
    <row r="819585" spans="2:3" x14ac:dyDescent="0.25">
      <c r="B819585" s="78"/>
      <c r="C819585" s="77"/>
    </row>
    <row r="819586" spans="2:3" x14ac:dyDescent="0.25">
      <c r="B819586" s="78"/>
      <c r="C819586" s="77"/>
    </row>
    <row r="819587" spans="2:3" x14ac:dyDescent="0.25">
      <c r="B819587" s="78"/>
      <c r="C819587" s="77"/>
    </row>
    <row r="819588" spans="2:3" x14ac:dyDescent="0.25">
      <c r="B819588" s="78"/>
      <c r="C819588" s="77"/>
    </row>
    <row r="819589" spans="2:3" x14ac:dyDescent="0.25">
      <c r="B819589" s="78"/>
      <c r="C819589" s="77"/>
    </row>
    <row r="819590" spans="2:3" x14ac:dyDescent="0.25">
      <c r="B819590" s="78"/>
      <c r="C819590" s="77"/>
    </row>
    <row r="819591" spans="2:3" x14ac:dyDescent="0.25">
      <c r="B819591" s="78"/>
      <c r="C819591" s="77"/>
    </row>
    <row r="819592" spans="2:3" x14ac:dyDescent="0.25">
      <c r="B819592" s="78"/>
      <c r="C819592" s="77"/>
    </row>
    <row r="819593" spans="2:3" x14ac:dyDescent="0.25">
      <c r="B819593" s="78"/>
      <c r="C819593" s="77"/>
    </row>
    <row r="819594" spans="2:3" x14ac:dyDescent="0.25">
      <c r="B819594" s="78"/>
      <c r="C819594" s="77"/>
    </row>
    <row r="819704" spans="2:3" x14ac:dyDescent="0.25">
      <c r="B819704" s="78"/>
      <c r="C819704" s="77"/>
    </row>
    <row r="819705" spans="2:3" x14ac:dyDescent="0.25">
      <c r="B819705" s="78"/>
      <c r="C819705" s="77"/>
    </row>
    <row r="819706" spans="2:3" x14ac:dyDescent="0.25">
      <c r="B819706" s="78"/>
      <c r="C819706" s="77"/>
    </row>
    <row r="819707" spans="2:3" x14ac:dyDescent="0.25">
      <c r="B819707" s="78"/>
      <c r="C819707" s="77"/>
    </row>
    <row r="819708" spans="2:3" x14ac:dyDescent="0.25">
      <c r="B819708" s="78"/>
      <c r="C819708" s="77"/>
    </row>
    <row r="819709" spans="2:3" x14ac:dyDescent="0.25">
      <c r="B819709" s="78"/>
      <c r="C819709" s="77"/>
    </row>
    <row r="819710" spans="2:3" x14ac:dyDescent="0.25">
      <c r="B819710" s="78"/>
      <c r="C819710" s="77"/>
    </row>
    <row r="819711" spans="2:3" x14ac:dyDescent="0.25">
      <c r="B819711" s="78"/>
      <c r="C819711" s="77"/>
    </row>
    <row r="819712" spans="2:3" x14ac:dyDescent="0.25">
      <c r="B819712" s="78"/>
      <c r="C819712" s="77"/>
    </row>
    <row r="819713" spans="2:3" x14ac:dyDescent="0.25">
      <c r="B819713" s="78"/>
      <c r="C819713" s="77"/>
    </row>
    <row r="819714" spans="2:3" x14ac:dyDescent="0.25">
      <c r="B819714" s="78"/>
      <c r="C819714" s="77"/>
    </row>
    <row r="819715" spans="2:3" x14ac:dyDescent="0.25">
      <c r="B819715" s="78"/>
      <c r="C819715" s="77"/>
    </row>
    <row r="819716" spans="2:3" x14ac:dyDescent="0.25">
      <c r="B819716" s="78"/>
      <c r="C819716" s="77"/>
    </row>
    <row r="819826" spans="2:3" x14ac:dyDescent="0.25">
      <c r="B819826" s="78"/>
      <c r="C819826" s="77"/>
    </row>
    <row r="819827" spans="2:3" x14ac:dyDescent="0.25">
      <c r="B819827" s="78"/>
      <c r="C819827" s="77"/>
    </row>
    <row r="819828" spans="2:3" x14ac:dyDescent="0.25">
      <c r="B819828" s="78"/>
      <c r="C819828" s="77"/>
    </row>
    <row r="819829" spans="2:3" x14ac:dyDescent="0.25">
      <c r="B819829" s="78"/>
      <c r="C819829" s="77"/>
    </row>
    <row r="819830" spans="2:3" x14ac:dyDescent="0.25">
      <c r="B819830" s="78"/>
      <c r="C819830" s="77"/>
    </row>
    <row r="819831" spans="2:3" x14ac:dyDescent="0.25">
      <c r="B819831" s="78"/>
      <c r="C819831" s="77"/>
    </row>
    <row r="819832" spans="2:3" x14ac:dyDescent="0.25">
      <c r="B819832" s="78"/>
      <c r="C819832" s="77"/>
    </row>
    <row r="819833" spans="2:3" x14ac:dyDescent="0.25">
      <c r="B819833" s="78"/>
      <c r="C819833" s="77"/>
    </row>
    <row r="819834" spans="2:3" x14ac:dyDescent="0.25">
      <c r="B819834" s="78"/>
      <c r="C819834" s="77"/>
    </row>
    <row r="819835" spans="2:3" x14ac:dyDescent="0.25">
      <c r="B819835" s="78"/>
      <c r="C819835" s="77"/>
    </row>
    <row r="819836" spans="2:3" x14ac:dyDescent="0.25">
      <c r="B819836" s="78"/>
      <c r="C819836" s="77"/>
    </row>
    <row r="819837" spans="2:3" x14ac:dyDescent="0.25">
      <c r="B819837" s="78"/>
      <c r="C819837" s="77"/>
    </row>
    <row r="819838" spans="2:3" x14ac:dyDescent="0.25">
      <c r="B819838" s="78"/>
      <c r="C819838" s="77"/>
    </row>
    <row r="819948" spans="2:3" x14ac:dyDescent="0.25">
      <c r="B819948" s="78"/>
      <c r="C819948" s="77"/>
    </row>
    <row r="819949" spans="2:3" x14ac:dyDescent="0.25">
      <c r="B819949" s="78"/>
      <c r="C819949" s="77"/>
    </row>
    <row r="819950" spans="2:3" x14ac:dyDescent="0.25">
      <c r="B819950" s="78"/>
      <c r="C819950" s="77"/>
    </row>
    <row r="819951" spans="2:3" x14ac:dyDescent="0.25">
      <c r="B819951" s="78"/>
      <c r="C819951" s="77"/>
    </row>
    <row r="819952" spans="2:3" x14ac:dyDescent="0.25">
      <c r="B819952" s="78"/>
      <c r="C819952" s="77"/>
    </row>
    <row r="819953" spans="2:3" x14ac:dyDescent="0.25">
      <c r="B819953" s="78"/>
      <c r="C819953" s="77"/>
    </row>
    <row r="819954" spans="2:3" x14ac:dyDescent="0.25">
      <c r="B819954" s="78"/>
      <c r="C819954" s="77"/>
    </row>
    <row r="819955" spans="2:3" x14ac:dyDescent="0.25">
      <c r="B819955" s="78"/>
      <c r="C819955" s="77"/>
    </row>
    <row r="819956" spans="2:3" x14ac:dyDescent="0.25">
      <c r="B819956" s="78"/>
      <c r="C819956" s="77"/>
    </row>
    <row r="819957" spans="2:3" x14ac:dyDescent="0.25">
      <c r="B819957" s="78"/>
      <c r="C819957" s="77"/>
    </row>
    <row r="819958" spans="2:3" x14ac:dyDescent="0.25">
      <c r="B819958" s="78"/>
      <c r="C819958" s="77"/>
    </row>
    <row r="819959" spans="2:3" x14ac:dyDescent="0.25">
      <c r="B819959" s="78"/>
      <c r="C819959" s="77"/>
    </row>
    <row r="819960" spans="2:3" x14ac:dyDescent="0.25">
      <c r="B819960" s="78"/>
      <c r="C819960" s="77"/>
    </row>
    <row r="820070" spans="2:3" x14ac:dyDescent="0.25">
      <c r="B820070" s="78"/>
      <c r="C820070" s="77"/>
    </row>
    <row r="820071" spans="2:3" x14ac:dyDescent="0.25">
      <c r="B820071" s="78"/>
      <c r="C820071" s="77"/>
    </row>
    <row r="820072" spans="2:3" x14ac:dyDescent="0.25">
      <c r="B820072" s="78"/>
      <c r="C820072" s="77"/>
    </row>
    <row r="820073" spans="2:3" x14ac:dyDescent="0.25">
      <c r="B820073" s="78"/>
      <c r="C820073" s="77"/>
    </row>
    <row r="820074" spans="2:3" x14ac:dyDescent="0.25">
      <c r="B820074" s="78"/>
      <c r="C820074" s="77"/>
    </row>
    <row r="820075" spans="2:3" x14ac:dyDescent="0.25">
      <c r="B820075" s="78"/>
      <c r="C820075" s="77"/>
    </row>
    <row r="820076" spans="2:3" x14ac:dyDescent="0.25">
      <c r="B820076" s="78"/>
      <c r="C820076" s="77"/>
    </row>
    <row r="820077" spans="2:3" x14ac:dyDescent="0.25">
      <c r="B820077" s="78"/>
      <c r="C820077" s="77"/>
    </row>
    <row r="820078" spans="2:3" x14ac:dyDescent="0.25">
      <c r="B820078" s="78"/>
      <c r="C820078" s="77"/>
    </row>
    <row r="820079" spans="2:3" x14ac:dyDescent="0.25">
      <c r="B820079" s="78"/>
      <c r="C820079" s="77"/>
    </row>
    <row r="820080" spans="2:3" x14ac:dyDescent="0.25">
      <c r="B820080" s="78"/>
      <c r="C820080" s="77"/>
    </row>
    <row r="820081" spans="2:3" x14ac:dyDescent="0.25">
      <c r="B820081" s="78"/>
      <c r="C820081" s="77"/>
    </row>
    <row r="820082" spans="2:3" x14ac:dyDescent="0.25">
      <c r="B820082" s="78"/>
      <c r="C820082" s="77"/>
    </row>
    <row r="820192" spans="2:3" x14ac:dyDescent="0.25">
      <c r="B820192" s="78"/>
      <c r="C820192" s="77"/>
    </row>
    <row r="820193" spans="2:3" x14ac:dyDescent="0.25">
      <c r="B820193" s="78"/>
      <c r="C820193" s="77"/>
    </row>
    <row r="820194" spans="2:3" x14ac:dyDescent="0.25">
      <c r="B820194" s="78"/>
      <c r="C820194" s="77"/>
    </row>
    <row r="820195" spans="2:3" x14ac:dyDescent="0.25">
      <c r="B820195" s="78"/>
      <c r="C820195" s="77"/>
    </row>
    <row r="820196" spans="2:3" x14ac:dyDescent="0.25">
      <c r="B820196" s="78"/>
      <c r="C820196" s="77"/>
    </row>
    <row r="820197" spans="2:3" x14ac:dyDescent="0.25">
      <c r="B820197" s="78"/>
      <c r="C820197" s="77"/>
    </row>
    <row r="820198" spans="2:3" x14ac:dyDescent="0.25">
      <c r="B820198" s="78"/>
      <c r="C820198" s="77"/>
    </row>
    <row r="820199" spans="2:3" x14ac:dyDescent="0.25">
      <c r="B820199" s="78"/>
      <c r="C820199" s="77"/>
    </row>
    <row r="820200" spans="2:3" x14ac:dyDescent="0.25">
      <c r="B820200" s="78"/>
      <c r="C820200" s="77"/>
    </row>
    <row r="820201" spans="2:3" x14ac:dyDescent="0.25">
      <c r="B820201" s="78"/>
      <c r="C820201" s="77"/>
    </row>
    <row r="820202" spans="2:3" x14ac:dyDescent="0.25">
      <c r="B820202" s="78"/>
      <c r="C820202" s="77"/>
    </row>
    <row r="820203" spans="2:3" x14ac:dyDescent="0.25">
      <c r="B820203" s="78"/>
      <c r="C820203" s="77"/>
    </row>
    <row r="820204" spans="2:3" x14ac:dyDescent="0.25">
      <c r="B820204" s="78"/>
      <c r="C820204" s="77"/>
    </row>
    <row r="820314" spans="2:3" x14ac:dyDescent="0.25">
      <c r="B820314" s="78"/>
      <c r="C820314" s="77"/>
    </row>
    <row r="820315" spans="2:3" x14ac:dyDescent="0.25">
      <c r="B820315" s="78"/>
      <c r="C820315" s="77"/>
    </row>
    <row r="820316" spans="2:3" x14ac:dyDescent="0.25">
      <c r="B820316" s="78"/>
      <c r="C820316" s="77"/>
    </row>
    <row r="820317" spans="2:3" x14ac:dyDescent="0.25">
      <c r="B820317" s="78"/>
      <c r="C820317" s="77"/>
    </row>
    <row r="820318" spans="2:3" x14ac:dyDescent="0.25">
      <c r="B820318" s="78"/>
      <c r="C820318" s="77"/>
    </row>
    <row r="820319" spans="2:3" x14ac:dyDescent="0.25">
      <c r="B820319" s="78"/>
      <c r="C820319" s="77"/>
    </row>
    <row r="820320" spans="2:3" x14ac:dyDescent="0.25">
      <c r="B820320" s="78"/>
      <c r="C820320" s="77"/>
    </row>
    <row r="820321" spans="2:3" x14ac:dyDescent="0.25">
      <c r="B820321" s="78"/>
      <c r="C820321" s="77"/>
    </row>
    <row r="820322" spans="2:3" x14ac:dyDescent="0.25">
      <c r="B820322" s="78"/>
      <c r="C820322" s="77"/>
    </row>
    <row r="820323" spans="2:3" x14ac:dyDescent="0.25">
      <c r="B820323" s="78"/>
      <c r="C820323" s="77"/>
    </row>
    <row r="820324" spans="2:3" x14ac:dyDescent="0.25">
      <c r="B820324" s="78"/>
      <c r="C820324" s="77"/>
    </row>
    <row r="820325" spans="2:3" x14ac:dyDescent="0.25">
      <c r="B820325" s="78"/>
      <c r="C820325" s="77"/>
    </row>
    <row r="820326" spans="2:3" x14ac:dyDescent="0.25">
      <c r="B820326" s="78"/>
      <c r="C820326" s="77"/>
    </row>
    <row r="820436" spans="2:3" x14ac:dyDescent="0.25">
      <c r="B820436" s="78"/>
      <c r="C820436" s="77"/>
    </row>
    <row r="820437" spans="2:3" x14ac:dyDescent="0.25">
      <c r="B820437" s="78"/>
      <c r="C820437" s="77"/>
    </row>
    <row r="820438" spans="2:3" x14ac:dyDescent="0.25">
      <c r="B820438" s="78"/>
      <c r="C820438" s="77"/>
    </row>
    <row r="820439" spans="2:3" x14ac:dyDescent="0.25">
      <c r="B820439" s="78"/>
      <c r="C820439" s="77"/>
    </row>
    <row r="820440" spans="2:3" x14ac:dyDescent="0.25">
      <c r="B820440" s="78"/>
      <c r="C820440" s="77"/>
    </row>
    <row r="820441" spans="2:3" x14ac:dyDescent="0.25">
      <c r="B820441" s="78"/>
      <c r="C820441" s="77"/>
    </row>
    <row r="820442" spans="2:3" x14ac:dyDescent="0.25">
      <c r="B820442" s="78"/>
      <c r="C820442" s="77"/>
    </row>
    <row r="820443" spans="2:3" x14ac:dyDescent="0.25">
      <c r="B820443" s="78"/>
      <c r="C820443" s="77"/>
    </row>
    <row r="820444" spans="2:3" x14ac:dyDescent="0.25">
      <c r="B820444" s="78"/>
      <c r="C820444" s="77"/>
    </row>
    <row r="820445" spans="2:3" x14ac:dyDescent="0.25">
      <c r="B820445" s="78"/>
      <c r="C820445" s="77"/>
    </row>
    <row r="820446" spans="2:3" x14ac:dyDescent="0.25">
      <c r="B820446" s="78"/>
      <c r="C820446" s="77"/>
    </row>
    <row r="820447" spans="2:3" x14ac:dyDescent="0.25">
      <c r="B820447" s="78"/>
      <c r="C820447" s="77"/>
    </row>
    <row r="820448" spans="2:3" x14ac:dyDescent="0.25">
      <c r="B820448" s="78"/>
      <c r="C820448" s="77"/>
    </row>
    <row r="820558" spans="2:3" x14ac:dyDescent="0.25">
      <c r="B820558" s="78"/>
      <c r="C820558" s="77"/>
    </row>
    <row r="820559" spans="2:3" x14ac:dyDescent="0.25">
      <c r="B820559" s="78"/>
      <c r="C820559" s="77"/>
    </row>
    <row r="820560" spans="2:3" x14ac:dyDescent="0.25">
      <c r="B820560" s="78"/>
      <c r="C820560" s="77"/>
    </row>
    <row r="820561" spans="2:3" x14ac:dyDescent="0.25">
      <c r="B820561" s="78"/>
      <c r="C820561" s="77"/>
    </row>
    <row r="820562" spans="2:3" x14ac:dyDescent="0.25">
      <c r="B820562" s="78"/>
      <c r="C820562" s="77"/>
    </row>
    <row r="820563" spans="2:3" x14ac:dyDescent="0.25">
      <c r="B820563" s="78"/>
      <c r="C820563" s="77"/>
    </row>
    <row r="820564" spans="2:3" x14ac:dyDescent="0.25">
      <c r="B820564" s="78"/>
      <c r="C820564" s="77"/>
    </row>
    <row r="820565" spans="2:3" x14ac:dyDescent="0.25">
      <c r="B820565" s="78"/>
      <c r="C820565" s="77"/>
    </row>
    <row r="820566" spans="2:3" x14ac:dyDescent="0.25">
      <c r="B820566" s="78"/>
      <c r="C820566" s="77"/>
    </row>
    <row r="820567" spans="2:3" x14ac:dyDescent="0.25">
      <c r="B820567" s="78"/>
      <c r="C820567" s="77"/>
    </row>
    <row r="820568" spans="2:3" x14ac:dyDescent="0.25">
      <c r="B820568" s="78"/>
      <c r="C820568" s="77"/>
    </row>
    <row r="820569" spans="2:3" x14ac:dyDescent="0.25">
      <c r="B820569" s="78"/>
      <c r="C820569" s="77"/>
    </row>
    <row r="820570" spans="2:3" x14ac:dyDescent="0.25">
      <c r="B820570" s="78"/>
      <c r="C820570" s="77"/>
    </row>
    <row r="820680" spans="2:3" x14ac:dyDescent="0.25">
      <c r="B820680" s="78"/>
      <c r="C820680" s="77"/>
    </row>
    <row r="820681" spans="2:3" x14ac:dyDescent="0.25">
      <c r="B820681" s="78"/>
      <c r="C820681" s="77"/>
    </row>
    <row r="820682" spans="2:3" x14ac:dyDescent="0.25">
      <c r="B820682" s="78"/>
      <c r="C820682" s="77"/>
    </row>
    <row r="820683" spans="2:3" x14ac:dyDescent="0.25">
      <c r="B820683" s="78"/>
      <c r="C820683" s="77"/>
    </row>
    <row r="820684" spans="2:3" x14ac:dyDescent="0.25">
      <c r="B820684" s="78"/>
      <c r="C820684" s="77"/>
    </row>
    <row r="820685" spans="2:3" x14ac:dyDescent="0.25">
      <c r="B820685" s="78"/>
      <c r="C820685" s="77"/>
    </row>
    <row r="820686" spans="2:3" x14ac:dyDescent="0.25">
      <c r="B820686" s="78"/>
      <c r="C820686" s="77"/>
    </row>
    <row r="820687" spans="2:3" x14ac:dyDescent="0.25">
      <c r="B820687" s="78"/>
      <c r="C820687" s="77"/>
    </row>
    <row r="820688" spans="2:3" x14ac:dyDescent="0.25">
      <c r="B820688" s="78"/>
      <c r="C820688" s="77"/>
    </row>
    <row r="820689" spans="2:3" x14ac:dyDescent="0.25">
      <c r="B820689" s="78"/>
      <c r="C820689" s="77"/>
    </row>
    <row r="820690" spans="2:3" x14ac:dyDescent="0.25">
      <c r="B820690" s="78"/>
      <c r="C820690" s="77"/>
    </row>
    <row r="820691" spans="2:3" x14ac:dyDescent="0.25">
      <c r="B820691" s="78"/>
      <c r="C820691" s="77"/>
    </row>
    <row r="820692" spans="2:3" x14ac:dyDescent="0.25">
      <c r="B820692" s="78"/>
      <c r="C820692" s="77"/>
    </row>
    <row r="820802" spans="2:3" x14ac:dyDescent="0.25">
      <c r="B820802" s="78"/>
      <c r="C820802" s="77"/>
    </row>
    <row r="820803" spans="2:3" x14ac:dyDescent="0.25">
      <c r="B820803" s="78"/>
      <c r="C820803" s="77"/>
    </row>
    <row r="820804" spans="2:3" x14ac:dyDescent="0.25">
      <c r="B820804" s="78"/>
      <c r="C820804" s="77"/>
    </row>
    <row r="820805" spans="2:3" x14ac:dyDescent="0.25">
      <c r="B820805" s="78"/>
      <c r="C820805" s="77"/>
    </row>
    <row r="820806" spans="2:3" x14ac:dyDescent="0.25">
      <c r="B820806" s="78"/>
      <c r="C820806" s="77"/>
    </row>
    <row r="820807" spans="2:3" x14ac:dyDescent="0.25">
      <c r="B820807" s="78"/>
      <c r="C820807" s="77"/>
    </row>
    <row r="820808" spans="2:3" x14ac:dyDescent="0.25">
      <c r="B820808" s="78"/>
      <c r="C820808" s="77"/>
    </row>
    <row r="820809" spans="2:3" x14ac:dyDescent="0.25">
      <c r="B820809" s="78"/>
      <c r="C820809" s="77"/>
    </row>
    <row r="820810" spans="2:3" x14ac:dyDescent="0.25">
      <c r="B820810" s="78"/>
      <c r="C820810" s="77"/>
    </row>
    <row r="820811" spans="2:3" x14ac:dyDescent="0.25">
      <c r="B820811" s="78"/>
      <c r="C820811" s="77"/>
    </row>
    <row r="820812" spans="2:3" x14ac:dyDescent="0.25">
      <c r="B820812" s="78"/>
      <c r="C820812" s="77"/>
    </row>
    <row r="820813" spans="2:3" x14ac:dyDescent="0.25">
      <c r="B820813" s="78"/>
      <c r="C820813" s="77"/>
    </row>
    <row r="820814" spans="2:3" x14ac:dyDescent="0.25">
      <c r="B820814" s="78"/>
      <c r="C820814" s="77"/>
    </row>
    <row r="820924" spans="2:3" x14ac:dyDescent="0.25">
      <c r="B820924" s="78"/>
      <c r="C820924" s="77"/>
    </row>
    <row r="820925" spans="2:3" x14ac:dyDescent="0.25">
      <c r="B820925" s="78"/>
      <c r="C820925" s="77"/>
    </row>
    <row r="820926" spans="2:3" x14ac:dyDescent="0.25">
      <c r="B820926" s="78"/>
      <c r="C820926" s="77"/>
    </row>
    <row r="820927" spans="2:3" x14ac:dyDescent="0.25">
      <c r="B820927" s="78"/>
      <c r="C820927" s="77"/>
    </row>
    <row r="820928" spans="2:3" x14ac:dyDescent="0.25">
      <c r="B820928" s="78"/>
      <c r="C820928" s="77"/>
    </row>
    <row r="820929" spans="2:3" x14ac:dyDescent="0.25">
      <c r="B820929" s="78"/>
      <c r="C820929" s="77"/>
    </row>
    <row r="820930" spans="2:3" x14ac:dyDescent="0.25">
      <c r="B820930" s="78"/>
      <c r="C820930" s="77"/>
    </row>
    <row r="820931" spans="2:3" x14ac:dyDescent="0.25">
      <c r="B820931" s="78"/>
      <c r="C820931" s="77"/>
    </row>
    <row r="820932" spans="2:3" x14ac:dyDescent="0.25">
      <c r="B820932" s="78"/>
      <c r="C820932" s="77"/>
    </row>
    <row r="820933" spans="2:3" x14ac:dyDescent="0.25">
      <c r="B820933" s="78"/>
      <c r="C820933" s="77"/>
    </row>
    <row r="820934" spans="2:3" x14ac:dyDescent="0.25">
      <c r="B820934" s="78"/>
      <c r="C820934" s="77"/>
    </row>
    <row r="820935" spans="2:3" x14ac:dyDescent="0.25">
      <c r="B820935" s="78"/>
      <c r="C820935" s="77"/>
    </row>
    <row r="820936" spans="2:3" x14ac:dyDescent="0.25">
      <c r="B820936" s="78"/>
      <c r="C820936" s="77"/>
    </row>
    <row r="821046" spans="2:3" x14ac:dyDescent="0.25">
      <c r="B821046" s="78"/>
      <c r="C821046" s="77"/>
    </row>
    <row r="821047" spans="2:3" x14ac:dyDescent="0.25">
      <c r="B821047" s="78"/>
      <c r="C821047" s="77"/>
    </row>
    <row r="821048" spans="2:3" x14ac:dyDescent="0.25">
      <c r="B821048" s="78"/>
      <c r="C821048" s="77"/>
    </row>
    <row r="821049" spans="2:3" x14ac:dyDescent="0.25">
      <c r="B821049" s="78"/>
      <c r="C821049" s="77"/>
    </row>
    <row r="821050" spans="2:3" x14ac:dyDescent="0.25">
      <c r="B821050" s="78"/>
      <c r="C821050" s="77"/>
    </row>
    <row r="821051" spans="2:3" x14ac:dyDescent="0.25">
      <c r="B821051" s="78"/>
      <c r="C821051" s="77"/>
    </row>
    <row r="821052" spans="2:3" x14ac:dyDescent="0.25">
      <c r="B821052" s="78"/>
      <c r="C821052" s="77"/>
    </row>
    <row r="821053" spans="2:3" x14ac:dyDescent="0.25">
      <c r="B821053" s="78"/>
      <c r="C821053" s="77"/>
    </row>
    <row r="821054" spans="2:3" x14ac:dyDescent="0.25">
      <c r="B821054" s="78"/>
      <c r="C821054" s="77"/>
    </row>
    <row r="821055" spans="2:3" x14ac:dyDescent="0.25">
      <c r="B821055" s="78"/>
      <c r="C821055" s="77"/>
    </row>
    <row r="821056" spans="2:3" x14ac:dyDescent="0.25">
      <c r="B821056" s="78"/>
      <c r="C821056" s="77"/>
    </row>
    <row r="821057" spans="2:3" x14ac:dyDescent="0.25">
      <c r="B821057" s="78"/>
      <c r="C821057" s="77"/>
    </row>
    <row r="821058" spans="2:3" x14ac:dyDescent="0.25">
      <c r="B821058" s="78"/>
      <c r="C821058" s="77"/>
    </row>
    <row r="821168" spans="2:3" x14ac:dyDescent="0.25">
      <c r="B821168" s="78"/>
      <c r="C821168" s="77"/>
    </row>
    <row r="821169" spans="2:3" x14ac:dyDescent="0.25">
      <c r="B821169" s="78"/>
      <c r="C821169" s="77"/>
    </row>
    <row r="821170" spans="2:3" x14ac:dyDescent="0.25">
      <c r="B821170" s="78"/>
      <c r="C821170" s="77"/>
    </row>
    <row r="821171" spans="2:3" x14ac:dyDescent="0.25">
      <c r="B821171" s="78"/>
      <c r="C821171" s="77"/>
    </row>
    <row r="821172" spans="2:3" x14ac:dyDescent="0.25">
      <c r="B821172" s="78"/>
      <c r="C821172" s="77"/>
    </row>
    <row r="821173" spans="2:3" x14ac:dyDescent="0.25">
      <c r="B821173" s="78"/>
      <c r="C821173" s="77"/>
    </row>
    <row r="821174" spans="2:3" x14ac:dyDescent="0.25">
      <c r="B821174" s="78"/>
      <c r="C821174" s="77"/>
    </row>
    <row r="821175" spans="2:3" x14ac:dyDescent="0.25">
      <c r="B821175" s="78"/>
      <c r="C821175" s="77"/>
    </row>
    <row r="821176" spans="2:3" x14ac:dyDescent="0.25">
      <c r="B821176" s="78"/>
      <c r="C821176" s="77"/>
    </row>
    <row r="821177" spans="2:3" x14ac:dyDescent="0.25">
      <c r="B821177" s="78"/>
      <c r="C821177" s="77"/>
    </row>
    <row r="821178" spans="2:3" x14ac:dyDescent="0.25">
      <c r="B821178" s="78"/>
      <c r="C821178" s="77"/>
    </row>
    <row r="821179" spans="2:3" x14ac:dyDescent="0.25">
      <c r="B821179" s="78"/>
      <c r="C821179" s="77"/>
    </row>
    <row r="821180" spans="2:3" x14ac:dyDescent="0.25">
      <c r="B821180" s="78"/>
      <c r="C821180" s="77"/>
    </row>
    <row r="821290" spans="2:3" x14ac:dyDescent="0.25">
      <c r="B821290" s="78"/>
      <c r="C821290" s="77"/>
    </row>
    <row r="821291" spans="2:3" x14ac:dyDescent="0.25">
      <c r="B821291" s="78"/>
      <c r="C821291" s="77"/>
    </row>
    <row r="821292" spans="2:3" x14ac:dyDescent="0.25">
      <c r="B821292" s="78"/>
      <c r="C821292" s="77"/>
    </row>
    <row r="821293" spans="2:3" x14ac:dyDescent="0.25">
      <c r="B821293" s="78"/>
      <c r="C821293" s="77"/>
    </row>
    <row r="821294" spans="2:3" x14ac:dyDescent="0.25">
      <c r="B821294" s="78"/>
      <c r="C821294" s="77"/>
    </row>
    <row r="821295" spans="2:3" x14ac:dyDescent="0.25">
      <c r="B821295" s="78"/>
      <c r="C821295" s="77"/>
    </row>
    <row r="821296" spans="2:3" x14ac:dyDescent="0.25">
      <c r="B821296" s="78"/>
      <c r="C821296" s="77"/>
    </row>
    <row r="821297" spans="2:3" x14ac:dyDescent="0.25">
      <c r="B821297" s="78"/>
      <c r="C821297" s="77"/>
    </row>
    <row r="821298" spans="2:3" x14ac:dyDescent="0.25">
      <c r="B821298" s="78"/>
      <c r="C821298" s="77"/>
    </row>
    <row r="821299" spans="2:3" x14ac:dyDescent="0.25">
      <c r="B821299" s="78"/>
      <c r="C821299" s="77"/>
    </row>
    <row r="821300" spans="2:3" x14ac:dyDescent="0.25">
      <c r="B821300" s="78"/>
      <c r="C821300" s="77"/>
    </row>
    <row r="821301" spans="2:3" x14ac:dyDescent="0.25">
      <c r="B821301" s="78"/>
      <c r="C821301" s="77"/>
    </row>
    <row r="821302" spans="2:3" x14ac:dyDescent="0.25">
      <c r="B821302" s="78"/>
      <c r="C821302" s="77"/>
    </row>
    <row r="821412" spans="2:3" x14ac:dyDescent="0.25">
      <c r="B821412" s="78"/>
      <c r="C821412" s="77"/>
    </row>
    <row r="821413" spans="2:3" x14ac:dyDescent="0.25">
      <c r="B821413" s="78"/>
      <c r="C821413" s="77"/>
    </row>
    <row r="821414" spans="2:3" x14ac:dyDescent="0.25">
      <c r="B821414" s="78"/>
      <c r="C821414" s="77"/>
    </row>
    <row r="821415" spans="2:3" x14ac:dyDescent="0.25">
      <c r="B821415" s="78"/>
      <c r="C821415" s="77"/>
    </row>
    <row r="821416" spans="2:3" x14ac:dyDescent="0.25">
      <c r="B821416" s="78"/>
      <c r="C821416" s="77"/>
    </row>
    <row r="821417" spans="2:3" x14ac:dyDescent="0.25">
      <c r="B821417" s="78"/>
      <c r="C821417" s="77"/>
    </row>
    <row r="821418" spans="2:3" x14ac:dyDescent="0.25">
      <c r="B821418" s="78"/>
      <c r="C821418" s="77"/>
    </row>
    <row r="821419" spans="2:3" x14ac:dyDescent="0.25">
      <c r="B821419" s="78"/>
      <c r="C821419" s="77"/>
    </row>
    <row r="821420" spans="2:3" x14ac:dyDescent="0.25">
      <c r="B821420" s="78"/>
      <c r="C821420" s="77"/>
    </row>
    <row r="821421" spans="2:3" x14ac:dyDescent="0.25">
      <c r="B821421" s="78"/>
      <c r="C821421" s="77"/>
    </row>
    <row r="821422" spans="2:3" x14ac:dyDescent="0.25">
      <c r="B821422" s="78"/>
      <c r="C821422" s="77"/>
    </row>
    <row r="821423" spans="2:3" x14ac:dyDescent="0.25">
      <c r="B821423" s="78"/>
      <c r="C821423" s="77"/>
    </row>
    <row r="821424" spans="2:3" x14ac:dyDescent="0.25">
      <c r="B821424" s="78"/>
      <c r="C821424" s="77"/>
    </row>
    <row r="821534" spans="2:3" x14ac:dyDescent="0.25">
      <c r="B821534" s="78"/>
      <c r="C821534" s="77"/>
    </row>
    <row r="821535" spans="2:3" x14ac:dyDescent="0.25">
      <c r="B821535" s="78"/>
      <c r="C821535" s="77"/>
    </row>
    <row r="821536" spans="2:3" x14ac:dyDescent="0.25">
      <c r="B821536" s="78"/>
      <c r="C821536" s="77"/>
    </row>
    <row r="821537" spans="2:3" x14ac:dyDescent="0.25">
      <c r="B821537" s="78"/>
      <c r="C821537" s="77"/>
    </row>
    <row r="821538" spans="2:3" x14ac:dyDescent="0.25">
      <c r="B821538" s="78"/>
      <c r="C821538" s="77"/>
    </row>
    <row r="821539" spans="2:3" x14ac:dyDescent="0.25">
      <c r="B821539" s="78"/>
      <c r="C821539" s="77"/>
    </row>
    <row r="821540" spans="2:3" x14ac:dyDescent="0.25">
      <c r="B821540" s="78"/>
      <c r="C821540" s="77"/>
    </row>
    <row r="821541" spans="2:3" x14ac:dyDescent="0.25">
      <c r="B821541" s="78"/>
      <c r="C821541" s="77"/>
    </row>
    <row r="821542" spans="2:3" x14ac:dyDescent="0.25">
      <c r="B821542" s="78"/>
      <c r="C821542" s="77"/>
    </row>
    <row r="821543" spans="2:3" x14ac:dyDescent="0.25">
      <c r="B821543" s="78"/>
      <c r="C821543" s="77"/>
    </row>
    <row r="821544" spans="2:3" x14ac:dyDescent="0.25">
      <c r="B821544" s="78"/>
      <c r="C821544" s="77"/>
    </row>
    <row r="821545" spans="2:3" x14ac:dyDescent="0.25">
      <c r="B821545" s="78"/>
      <c r="C821545" s="77"/>
    </row>
    <row r="821546" spans="2:3" x14ac:dyDescent="0.25">
      <c r="B821546" s="78"/>
      <c r="C821546" s="77"/>
    </row>
    <row r="821656" spans="2:3" x14ac:dyDescent="0.25">
      <c r="B821656" s="78"/>
      <c r="C821656" s="77"/>
    </row>
    <row r="821657" spans="2:3" x14ac:dyDescent="0.25">
      <c r="B821657" s="78"/>
      <c r="C821657" s="77"/>
    </row>
    <row r="821658" spans="2:3" x14ac:dyDescent="0.25">
      <c r="B821658" s="78"/>
      <c r="C821658" s="77"/>
    </row>
    <row r="821659" spans="2:3" x14ac:dyDescent="0.25">
      <c r="B821659" s="78"/>
      <c r="C821659" s="77"/>
    </row>
    <row r="821660" spans="2:3" x14ac:dyDescent="0.25">
      <c r="B821660" s="78"/>
      <c r="C821660" s="77"/>
    </row>
    <row r="821661" spans="2:3" x14ac:dyDescent="0.25">
      <c r="B821661" s="78"/>
      <c r="C821661" s="77"/>
    </row>
    <row r="821662" spans="2:3" x14ac:dyDescent="0.25">
      <c r="B821662" s="78"/>
      <c r="C821662" s="77"/>
    </row>
    <row r="821663" spans="2:3" x14ac:dyDescent="0.25">
      <c r="B821663" s="78"/>
      <c r="C821663" s="77"/>
    </row>
    <row r="821664" spans="2:3" x14ac:dyDescent="0.25">
      <c r="B821664" s="78"/>
      <c r="C821664" s="77"/>
    </row>
    <row r="821665" spans="2:3" x14ac:dyDescent="0.25">
      <c r="B821665" s="78"/>
      <c r="C821665" s="77"/>
    </row>
    <row r="821666" spans="2:3" x14ac:dyDescent="0.25">
      <c r="B821666" s="78"/>
      <c r="C821666" s="77"/>
    </row>
    <row r="821667" spans="2:3" x14ac:dyDescent="0.25">
      <c r="B821667" s="78"/>
      <c r="C821667" s="77"/>
    </row>
    <row r="821668" spans="2:3" x14ac:dyDescent="0.25">
      <c r="B821668" s="78"/>
      <c r="C821668" s="77"/>
    </row>
    <row r="821778" spans="2:3" x14ac:dyDescent="0.25">
      <c r="B821778" s="78"/>
      <c r="C821778" s="77"/>
    </row>
    <row r="821779" spans="2:3" x14ac:dyDescent="0.25">
      <c r="B821779" s="78"/>
      <c r="C821779" s="77"/>
    </row>
    <row r="821780" spans="2:3" x14ac:dyDescent="0.25">
      <c r="B821780" s="78"/>
      <c r="C821780" s="77"/>
    </row>
    <row r="821781" spans="2:3" x14ac:dyDescent="0.25">
      <c r="B821781" s="78"/>
      <c r="C821781" s="77"/>
    </row>
    <row r="821782" spans="2:3" x14ac:dyDescent="0.25">
      <c r="B821782" s="78"/>
      <c r="C821782" s="77"/>
    </row>
    <row r="821783" spans="2:3" x14ac:dyDescent="0.25">
      <c r="B821783" s="78"/>
      <c r="C821783" s="77"/>
    </row>
    <row r="821784" spans="2:3" x14ac:dyDescent="0.25">
      <c r="B821784" s="78"/>
      <c r="C821784" s="77"/>
    </row>
    <row r="821785" spans="2:3" x14ac:dyDescent="0.25">
      <c r="B821785" s="78"/>
      <c r="C821785" s="77"/>
    </row>
    <row r="821786" spans="2:3" x14ac:dyDescent="0.25">
      <c r="B821786" s="78"/>
      <c r="C821786" s="77"/>
    </row>
    <row r="821787" spans="2:3" x14ac:dyDescent="0.25">
      <c r="B821787" s="78"/>
      <c r="C821787" s="77"/>
    </row>
    <row r="821788" spans="2:3" x14ac:dyDescent="0.25">
      <c r="B821788" s="78"/>
      <c r="C821788" s="77"/>
    </row>
    <row r="821789" spans="2:3" x14ac:dyDescent="0.25">
      <c r="B821789" s="78"/>
      <c r="C821789" s="77"/>
    </row>
    <row r="821790" spans="2:3" x14ac:dyDescent="0.25">
      <c r="B821790" s="78"/>
      <c r="C821790" s="77"/>
    </row>
    <row r="821900" spans="2:3" x14ac:dyDescent="0.25">
      <c r="B821900" s="78"/>
      <c r="C821900" s="77"/>
    </row>
    <row r="821901" spans="2:3" x14ac:dyDescent="0.25">
      <c r="B821901" s="78"/>
      <c r="C821901" s="77"/>
    </row>
    <row r="821902" spans="2:3" x14ac:dyDescent="0.25">
      <c r="B821902" s="78"/>
      <c r="C821902" s="77"/>
    </row>
    <row r="821903" spans="2:3" x14ac:dyDescent="0.25">
      <c r="B821903" s="78"/>
      <c r="C821903" s="77"/>
    </row>
    <row r="821904" spans="2:3" x14ac:dyDescent="0.25">
      <c r="B821904" s="78"/>
      <c r="C821904" s="77"/>
    </row>
    <row r="821905" spans="2:3" x14ac:dyDescent="0.25">
      <c r="B821905" s="78"/>
      <c r="C821905" s="77"/>
    </row>
    <row r="821906" spans="2:3" x14ac:dyDescent="0.25">
      <c r="B821906" s="78"/>
      <c r="C821906" s="77"/>
    </row>
    <row r="821907" spans="2:3" x14ac:dyDescent="0.25">
      <c r="B821907" s="78"/>
      <c r="C821907" s="77"/>
    </row>
    <row r="821908" spans="2:3" x14ac:dyDescent="0.25">
      <c r="B821908" s="78"/>
      <c r="C821908" s="77"/>
    </row>
    <row r="821909" spans="2:3" x14ac:dyDescent="0.25">
      <c r="B821909" s="78"/>
      <c r="C821909" s="77"/>
    </row>
    <row r="821910" spans="2:3" x14ac:dyDescent="0.25">
      <c r="B821910" s="78"/>
      <c r="C821910" s="77"/>
    </row>
    <row r="821911" spans="2:3" x14ac:dyDescent="0.25">
      <c r="B821911" s="78"/>
      <c r="C821911" s="77"/>
    </row>
    <row r="821912" spans="2:3" x14ac:dyDescent="0.25">
      <c r="B821912" s="78"/>
      <c r="C821912" s="77"/>
    </row>
    <row r="822022" spans="2:3" x14ac:dyDescent="0.25">
      <c r="B822022" s="78"/>
      <c r="C822022" s="77"/>
    </row>
    <row r="822023" spans="2:3" x14ac:dyDescent="0.25">
      <c r="B822023" s="78"/>
      <c r="C822023" s="77"/>
    </row>
    <row r="822024" spans="2:3" x14ac:dyDescent="0.25">
      <c r="B822024" s="78"/>
      <c r="C822024" s="77"/>
    </row>
    <row r="822025" spans="2:3" x14ac:dyDescent="0.25">
      <c r="B822025" s="78"/>
      <c r="C822025" s="77"/>
    </row>
    <row r="822026" spans="2:3" x14ac:dyDescent="0.25">
      <c r="B822026" s="78"/>
      <c r="C822026" s="77"/>
    </row>
    <row r="822027" spans="2:3" x14ac:dyDescent="0.25">
      <c r="B822027" s="78"/>
      <c r="C822027" s="77"/>
    </row>
    <row r="822028" spans="2:3" x14ac:dyDescent="0.25">
      <c r="B822028" s="78"/>
      <c r="C822028" s="77"/>
    </row>
    <row r="822029" spans="2:3" x14ac:dyDescent="0.25">
      <c r="B822029" s="78"/>
      <c r="C822029" s="77"/>
    </row>
    <row r="822030" spans="2:3" x14ac:dyDescent="0.25">
      <c r="B822030" s="78"/>
      <c r="C822030" s="77"/>
    </row>
    <row r="822031" spans="2:3" x14ac:dyDescent="0.25">
      <c r="B822031" s="78"/>
      <c r="C822031" s="77"/>
    </row>
    <row r="822032" spans="2:3" x14ac:dyDescent="0.25">
      <c r="B822032" s="78"/>
      <c r="C822032" s="77"/>
    </row>
    <row r="822033" spans="2:3" x14ac:dyDescent="0.25">
      <c r="B822033" s="78"/>
      <c r="C822033" s="77"/>
    </row>
    <row r="822034" spans="2:3" x14ac:dyDescent="0.25">
      <c r="B822034" s="78"/>
      <c r="C822034" s="77"/>
    </row>
    <row r="822144" spans="2:3" x14ac:dyDescent="0.25">
      <c r="B822144" s="78"/>
      <c r="C822144" s="77"/>
    </row>
    <row r="822145" spans="2:3" x14ac:dyDescent="0.25">
      <c r="B822145" s="78"/>
      <c r="C822145" s="77"/>
    </row>
    <row r="822146" spans="2:3" x14ac:dyDescent="0.25">
      <c r="B822146" s="78"/>
      <c r="C822146" s="77"/>
    </row>
    <row r="822147" spans="2:3" x14ac:dyDescent="0.25">
      <c r="B822147" s="78"/>
      <c r="C822147" s="77"/>
    </row>
    <row r="822148" spans="2:3" x14ac:dyDescent="0.25">
      <c r="B822148" s="78"/>
      <c r="C822148" s="77"/>
    </row>
    <row r="822149" spans="2:3" x14ac:dyDescent="0.25">
      <c r="B822149" s="78"/>
      <c r="C822149" s="77"/>
    </row>
    <row r="822150" spans="2:3" x14ac:dyDescent="0.25">
      <c r="B822150" s="78"/>
      <c r="C822150" s="77"/>
    </row>
    <row r="822151" spans="2:3" x14ac:dyDescent="0.25">
      <c r="B822151" s="78"/>
      <c r="C822151" s="77"/>
    </row>
    <row r="822152" spans="2:3" x14ac:dyDescent="0.25">
      <c r="B822152" s="78"/>
      <c r="C822152" s="77"/>
    </row>
    <row r="822153" spans="2:3" x14ac:dyDescent="0.25">
      <c r="B822153" s="78"/>
      <c r="C822153" s="77"/>
    </row>
    <row r="822154" spans="2:3" x14ac:dyDescent="0.25">
      <c r="B822154" s="78"/>
      <c r="C822154" s="77"/>
    </row>
    <row r="822155" spans="2:3" x14ac:dyDescent="0.25">
      <c r="B822155" s="78"/>
      <c r="C822155" s="77"/>
    </row>
    <row r="822156" spans="2:3" x14ac:dyDescent="0.25">
      <c r="B822156" s="78"/>
      <c r="C822156" s="77"/>
    </row>
    <row r="822266" spans="2:3" x14ac:dyDescent="0.25">
      <c r="B822266" s="78"/>
      <c r="C822266" s="77"/>
    </row>
    <row r="822267" spans="2:3" x14ac:dyDescent="0.25">
      <c r="B822267" s="78"/>
      <c r="C822267" s="77"/>
    </row>
    <row r="822268" spans="2:3" x14ac:dyDescent="0.25">
      <c r="B822268" s="78"/>
      <c r="C822268" s="77"/>
    </row>
    <row r="822269" spans="2:3" x14ac:dyDescent="0.25">
      <c r="B822269" s="78"/>
      <c r="C822269" s="77"/>
    </row>
    <row r="822270" spans="2:3" x14ac:dyDescent="0.25">
      <c r="B822270" s="78"/>
      <c r="C822270" s="77"/>
    </row>
    <row r="822271" spans="2:3" x14ac:dyDescent="0.25">
      <c r="B822271" s="78"/>
      <c r="C822271" s="77"/>
    </row>
    <row r="822272" spans="2:3" x14ac:dyDescent="0.25">
      <c r="B822272" s="78"/>
      <c r="C822272" s="77"/>
    </row>
    <row r="822273" spans="2:3" x14ac:dyDescent="0.25">
      <c r="B822273" s="78"/>
      <c r="C822273" s="77"/>
    </row>
    <row r="822274" spans="2:3" x14ac:dyDescent="0.25">
      <c r="B822274" s="78"/>
      <c r="C822274" s="77"/>
    </row>
    <row r="822275" spans="2:3" x14ac:dyDescent="0.25">
      <c r="B822275" s="78"/>
      <c r="C822275" s="77"/>
    </row>
    <row r="822276" spans="2:3" x14ac:dyDescent="0.25">
      <c r="B822276" s="78"/>
      <c r="C822276" s="77"/>
    </row>
    <row r="822277" spans="2:3" x14ac:dyDescent="0.25">
      <c r="B822277" s="78"/>
      <c r="C822277" s="77"/>
    </row>
    <row r="822278" spans="2:3" x14ac:dyDescent="0.25">
      <c r="B822278" s="78"/>
      <c r="C822278" s="77"/>
    </row>
    <row r="822388" spans="2:3" x14ac:dyDescent="0.25">
      <c r="B822388" s="78"/>
      <c r="C822388" s="77"/>
    </row>
    <row r="822389" spans="2:3" x14ac:dyDescent="0.25">
      <c r="B822389" s="78"/>
      <c r="C822389" s="77"/>
    </row>
    <row r="822390" spans="2:3" x14ac:dyDescent="0.25">
      <c r="B822390" s="78"/>
      <c r="C822390" s="77"/>
    </row>
    <row r="822391" spans="2:3" x14ac:dyDescent="0.25">
      <c r="B822391" s="78"/>
      <c r="C822391" s="77"/>
    </row>
    <row r="822392" spans="2:3" x14ac:dyDescent="0.25">
      <c r="B822392" s="78"/>
      <c r="C822392" s="77"/>
    </row>
    <row r="822393" spans="2:3" x14ac:dyDescent="0.25">
      <c r="B822393" s="78"/>
      <c r="C822393" s="77"/>
    </row>
    <row r="822394" spans="2:3" x14ac:dyDescent="0.25">
      <c r="B822394" s="78"/>
      <c r="C822394" s="77"/>
    </row>
    <row r="822395" spans="2:3" x14ac:dyDescent="0.25">
      <c r="B822395" s="78"/>
      <c r="C822395" s="77"/>
    </row>
    <row r="822396" spans="2:3" x14ac:dyDescent="0.25">
      <c r="B822396" s="78"/>
      <c r="C822396" s="77"/>
    </row>
    <row r="822397" spans="2:3" x14ac:dyDescent="0.25">
      <c r="B822397" s="78"/>
      <c r="C822397" s="77"/>
    </row>
    <row r="822398" spans="2:3" x14ac:dyDescent="0.25">
      <c r="B822398" s="78"/>
      <c r="C822398" s="77"/>
    </row>
    <row r="822399" spans="2:3" x14ac:dyDescent="0.25">
      <c r="B822399" s="78"/>
      <c r="C822399" s="77"/>
    </row>
    <row r="822400" spans="2:3" x14ac:dyDescent="0.25">
      <c r="B822400" s="78"/>
      <c r="C822400" s="77"/>
    </row>
    <row r="822510" spans="2:3" x14ac:dyDescent="0.25">
      <c r="B822510" s="78"/>
      <c r="C822510" s="77"/>
    </row>
    <row r="822511" spans="2:3" x14ac:dyDescent="0.25">
      <c r="B822511" s="78"/>
      <c r="C822511" s="77"/>
    </row>
    <row r="822512" spans="2:3" x14ac:dyDescent="0.25">
      <c r="B822512" s="78"/>
      <c r="C822512" s="77"/>
    </row>
    <row r="822513" spans="2:3" x14ac:dyDescent="0.25">
      <c r="B822513" s="78"/>
      <c r="C822513" s="77"/>
    </row>
    <row r="822514" spans="2:3" x14ac:dyDescent="0.25">
      <c r="B822514" s="78"/>
      <c r="C822514" s="77"/>
    </row>
    <row r="822515" spans="2:3" x14ac:dyDescent="0.25">
      <c r="B822515" s="78"/>
      <c r="C822515" s="77"/>
    </row>
    <row r="822516" spans="2:3" x14ac:dyDescent="0.25">
      <c r="B822516" s="78"/>
      <c r="C822516" s="77"/>
    </row>
    <row r="822517" spans="2:3" x14ac:dyDescent="0.25">
      <c r="B822517" s="78"/>
      <c r="C822517" s="77"/>
    </row>
    <row r="822518" spans="2:3" x14ac:dyDescent="0.25">
      <c r="B822518" s="78"/>
      <c r="C822518" s="77"/>
    </row>
    <row r="822519" spans="2:3" x14ac:dyDescent="0.25">
      <c r="B822519" s="78"/>
      <c r="C822519" s="77"/>
    </row>
    <row r="822520" spans="2:3" x14ac:dyDescent="0.25">
      <c r="B822520" s="78"/>
      <c r="C822520" s="77"/>
    </row>
    <row r="822521" spans="2:3" x14ac:dyDescent="0.25">
      <c r="B822521" s="78"/>
      <c r="C822521" s="77"/>
    </row>
    <row r="822522" spans="2:3" x14ac:dyDescent="0.25">
      <c r="B822522" s="78"/>
      <c r="C822522" s="77"/>
    </row>
    <row r="822632" spans="2:3" x14ac:dyDescent="0.25">
      <c r="B822632" s="78"/>
      <c r="C822632" s="77"/>
    </row>
    <row r="822633" spans="2:3" x14ac:dyDescent="0.25">
      <c r="B822633" s="78"/>
      <c r="C822633" s="77"/>
    </row>
    <row r="822634" spans="2:3" x14ac:dyDescent="0.25">
      <c r="B822634" s="78"/>
      <c r="C822634" s="77"/>
    </row>
    <row r="822635" spans="2:3" x14ac:dyDescent="0.25">
      <c r="B822635" s="78"/>
      <c r="C822635" s="77"/>
    </row>
    <row r="822636" spans="2:3" x14ac:dyDescent="0.25">
      <c r="B822636" s="78"/>
      <c r="C822636" s="77"/>
    </row>
    <row r="822637" spans="2:3" x14ac:dyDescent="0.25">
      <c r="B822637" s="78"/>
      <c r="C822637" s="77"/>
    </row>
    <row r="822638" spans="2:3" x14ac:dyDescent="0.25">
      <c r="B822638" s="78"/>
      <c r="C822638" s="77"/>
    </row>
    <row r="822639" spans="2:3" x14ac:dyDescent="0.25">
      <c r="B822639" s="78"/>
      <c r="C822639" s="77"/>
    </row>
    <row r="822640" spans="2:3" x14ac:dyDescent="0.25">
      <c r="B822640" s="78"/>
      <c r="C822640" s="77"/>
    </row>
    <row r="822641" spans="2:3" x14ac:dyDescent="0.25">
      <c r="B822641" s="78"/>
      <c r="C822641" s="77"/>
    </row>
    <row r="822642" spans="2:3" x14ac:dyDescent="0.25">
      <c r="B822642" s="78"/>
      <c r="C822642" s="77"/>
    </row>
    <row r="822643" spans="2:3" x14ac:dyDescent="0.25">
      <c r="B822643" s="78"/>
      <c r="C822643" s="77"/>
    </row>
    <row r="822644" spans="2:3" x14ac:dyDescent="0.25">
      <c r="B822644" s="78"/>
      <c r="C822644" s="77"/>
    </row>
    <row r="822754" spans="2:3" x14ac:dyDescent="0.25">
      <c r="B822754" s="78"/>
      <c r="C822754" s="77"/>
    </row>
    <row r="822755" spans="2:3" x14ac:dyDescent="0.25">
      <c r="B822755" s="78"/>
      <c r="C822755" s="77"/>
    </row>
    <row r="822756" spans="2:3" x14ac:dyDescent="0.25">
      <c r="B822756" s="78"/>
      <c r="C822756" s="77"/>
    </row>
    <row r="822757" spans="2:3" x14ac:dyDescent="0.25">
      <c r="B822757" s="78"/>
      <c r="C822757" s="77"/>
    </row>
    <row r="822758" spans="2:3" x14ac:dyDescent="0.25">
      <c r="B822758" s="78"/>
      <c r="C822758" s="77"/>
    </row>
    <row r="822759" spans="2:3" x14ac:dyDescent="0.25">
      <c r="B822759" s="78"/>
      <c r="C822759" s="77"/>
    </row>
    <row r="822760" spans="2:3" x14ac:dyDescent="0.25">
      <c r="B822760" s="78"/>
      <c r="C822760" s="77"/>
    </row>
    <row r="822761" spans="2:3" x14ac:dyDescent="0.25">
      <c r="B822761" s="78"/>
      <c r="C822761" s="77"/>
    </row>
    <row r="822762" spans="2:3" x14ac:dyDescent="0.25">
      <c r="B822762" s="78"/>
      <c r="C822762" s="77"/>
    </row>
    <row r="822763" spans="2:3" x14ac:dyDescent="0.25">
      <c r="B822763" s="78"/>
      <c r="C822763" s="77"/>
    </row>
    <row r="822764" spans="2:3" x14ac:dyDescent="0.25">
      <c r="B822764" s="78"/>
      <c r="C822764" s="77"/>
    </row>
    <row r="822765" spans="2:3" x14ac:dyDescent="0.25">
      <c r="B822765" s="78"/>
      <c r="C822765" s="77"/>
    </row>
    <row r="822766" spans="2:3" x14ac:dyDescent="0.25">
      <c r="B822766" s="78"/>
      <c r="C822766" s="77"/>
    </row>
    <row r="822876" spans="2:3" x14ac:dyDescent="0.25">
      <c r="B822876" s="78"/>
      <c r="C822876" s="77"/>
    </row>
    <row r="822877" spans="2:3" x14ac:dyDescent="0.25">
      <c r="B822877" s="78"/>
      <c r="C822877" s="77"/>
    </row>
    <row r="822878" spans="2:3" x14ac:dyDescent="0.25">
      <c r="B822878" s="78"/>
      <c r="C822878" s="77"/>
    </row>
    <row r="822879" spans="2:3" x14ac:dyDescent="0.25">
      <c r="B822879" s="78"/>
      <c r="C822879" s="77"/>
    </row>
    <row r="822880" spans="2:3" x14ac:dyDescent="0.25">
      <c r="B822880" s="78"/>
      <c r="C822880" s="77"/>
    </row>
    <row r="822881" spans="2:3" x14ac:dyDescent="0.25">
      <c r="B822881" s="78"/>
      <c r="C822881" s="77"/>
    </row>
    <row r="822882" spans="2:3" x14ac:dyDescent="0.25">
      <c r="B822882" s="78"/>
      <c r="C822882" s="77"/>
    </row>
    <row r="822883" spans="2:3" x14ac:dyDescent="0.25">
      <c r="B822883" s="78"/>
      <c r="C822883" s="77"/>
    </row>
    <row r="822884" spans="2:3" x14ac:dyDescent="0.25">
      <c r="B822884" s="78"/>
      <c r="C822884" s="77"/>
    </row>
    <row r="822885" spans="2:3" x14ac:dyDescent="0.25">
      <c r="B822885" s="78"/>
      <c r="C822885" s="77"/>
    </row>
    <row r="822886" spans="2:3" x14ac:dyDescent="0.25">
      <c r="B822886" s="78"/>
      <c r="C822886" s="77"/>
    </row>
    <row r="822887" spans="2:3" x14ac:dyDescent="0.25">
      <c r="B822887" s="78"/>
      <c r="C822887" s="77"/>
    </row>
    <row r="822888" spans="2:3" x14ac:dyDescent="0.25">
      <c r="B822888" s="78"/>
      <c r="C822888" s="77"/>
    </row>
    <row r="822998" spans="2:3" x14ac:dyDescent="0.25">
      <c r="B822998" s="78"/>
      <c r="C822998" s="77"/>
    </row>
    <row r="822999" spans="2:3" x14ac:dyDescent="0.25">
      <c r="B822999" s="78"/>
      <c r="C822999" s="77"/>
    </row>
    <row r="823000" spans="2:3" x14ac:dyDescent="0.25">
      <c r="B823000" s="78"/>
      <c r="C823000" s="77"/>
    </row>
    <row r="823001" spans="2:3" x14ac:dyDescent="0.25">
      <c r="B823001" s="78"/>
      <c r="C823001" s="77"/>
    </row>
    <row r="823002" spans="2:3" x14ac:dyDescent="0.25">
      <c r="B823002" s="78"/>
      <c r="C823002" s="77"/>
    </row>
    <row r="823003" spans="2:3" x14ac:dyDescent="0.25">
      <c r="B823003" s="78"/>
      <c r="C823003" s="77"/>
    </row>
    <row r="823004" spans="2:3" x14ac:dyDescent="0.25">
      <c r="B823004" s="78"/>
      <c r="C823004" s="77"/>
    </row>
    <row r="823005" spans="2:3" x14ac:dyDescent="0.25">
      <c r="B823005" s="78"/>
      <c r="C823005" s="77"/>
    </row>
    <row r="823006" spans="2:3" x14ac:dyDescent="0.25">
      <c r="B823006" s="78"/>
      <c r="C823006" s="77"/>
    </row>
    <row r="823007" spans="2:3" x14ac:dyDescent="0.25">
      <c r="B823007" s="78"/>
      <c r="C823007" s="77"/>
    </row>
    <row r="823008" spans="2:3" x14ac:dyDescent="0.25">
      <c r="B823008" s="78"/>
      <c r="C823008" s="77"/>
    </row>
    <row r="823009" spans="2:3" x14ac:dyDescent="0.25">
      <c r="B823009" s="78"/>
      <c r="C823009" s="77"/>
    </row>
    <row r="823010" spans="2:3" x14ac:dyDescent="0.25">
      <c r="B823010" s="78"/>
      <c r="C823010" s="77"/>
    </row>
    <row r="823120" spans="2:3" x14ac:dyDescent="0.25">
      <c r="B823120" s="78"/>
      <c r="C823120" s="77"/>
    </row>
    <row r="823121" spans="2:3" x14ac:dyDescent="0.25">
      <c r="B823121" s="78"/>
      <c r="C823121" s="77"/>
    </row>
    <row r="823122" spans="2:3" x14ac:dyDescent="0.25">
      <c r="B823122" s="78"/>
      <c r="C823122" s="77"/>
    </row>
    <row r="823123" spans="2:3" x14ac:dyDescent="0.25">
      <c r="B823123" s="78"/>
      <c r="C823123" s="77"/>
    </row>
    <row r="823124" spans="2:3" x14ac:dyDescent="0.25">
      <c r="B823124" s="78"/>
      <c r="C823124" s="77"/>
    </row>
    <row r="823125" spans="2:3" x14ac:dyDescent="0.25">
      <c r="B823125" s="78"/>
      <c r="C823125" s="77"/>
    </row>
    <row r="823126" spans="2:3" x14ac:dyDescent="0.25">
      <c r="B823126" s="78"/>
      <c r="C823126" s="77"/>
    </row>
    <row r="823127" spans="2:3" x14ac:dyDescent="0.25">
      <c r="B823127" s="78"/>
      <c r="C823127" s="77"/>
    </row>
    <row r="823128" spans="2:3" x14ac:dyDescent="0.25">
      <c r="B823128" s="78"/>
      <c r="C823128" s="77"/>
    </row>
    <row r="823129" spans="2:3" x14ac:dyDescent="0.25">
      <c r="B823129" s="78"/>
      <c r="C823129" s="77"/>
    </row>
    <row r="823130" spans="2:3" x14ac:dyDescent="0.25">
      <c r="B823130" s="78"/>
      <c r="C823130" s="77"/>
    </row>
    <row r="823131" spans="2:3" x14ac:dyDescent="0.25">
      <c r="B823131" s="78"/>
      <c r="C823131" s="77"/>
    </row>
    <row r="823132" spans="2:3" x14ac:dyDescent="0.25">
      <c r="B823132" s="78"/>
      <c r="C823132" s="77"/>
    </row>
    <row r="823242" spans="2:3" x14ac:dyDescent="0.25">
      <c r="B823242" s="78"/>
      <c r="C823242" s="77"/>
    </row>
    <row r="823243" spans="2:3" x14ac:dyDescent="0.25">
      <c r="B823243" s="78"/>
      <c r="C823243" s="77"/>
    </row>
    <row r="823244" spans="2:3" x14ac:dyDescent="0.25">
      <c r="B823244" s="78"/>
      <c r="C823244" s="77"/>
    </row>
    <row r="823245" spans="2:3" x14ac:dyDescent="0.25">
      <c r="B823245" s="78"/>
      <c r="C823245" s="77"/>
    </row>
    <row r="823246" spans="2:3" x14ac:dyDescent="0.25">
      <c r="B823246" s="78"/>
      <c r="C823246" s="77"/>
    </row>
    <row r="823247" spans="2:3" x14ac:dyDescent="0.25">
      <c r="B823247" s="78"/>
      <c r="C823247" s="77"/>
    </row>
    <row r="823248" spans="2:3" x14ac:dyDescent="0.25">
      <c r="B823248" s="78"/>
      <c r="C823248" s="77"/>
    </row>
    <row r="823249" spans="2:3" x14ac:dyDescent="0.25">
      <c r="B823249" s="78"/>
      <c r="C823249" s="77"/>
    </row>
    <row r="823250" spans="2:3" x14ac:dyDescent="0.25">
      <c r="B823250" s="78"/>
      <c r="C823250" s="77"/>
    </row>
    <row r="823251" spans="2:3" x14ac:dyDescent="0.25">
      <c r="B823251" s="78"/>
      <c r="C823251" s="77"/>
    </row>
    <row r="823252" spans="2:3" x14ac:dyDescent="0.25">
      <c r="B823252" s="78"/>
      <c r="C823252" s="77"/>
    </row>
    <row r="823253" spans="2:3" x14ac:dyDescent="0.25">
      <c r="B823253" s="78"/>
      <c r="C823253" s="77"/>
    </row>
    <row r="823254" spans="2:3" x14ac:dyDescent="0.25">
      <c r="B823254" s="78"/>
      <c r="C823254" s="77"/>
    </row>
    <row r="823364" spans="2:3" x14ac:dyDescent="0.25">
      <c r="B823364" s="78"/>
      <c r="C823364" s="77"/>
    </row>
    <row r="823365" spans="2:3" x14ac:dyDescent="0.25">
      <c r="B823365" s="78"/>
      <c r="C823365" s="77"/>
    </row>
    <row r="823366" spans="2:3" x14ac:dyDescent="0.25">
      <c r="B823366" s="78"/>
      <c r="C823366" s="77"/>
    </row>
    <row r="823367" spans="2:3" x14ac:dyDescent="0.25">
      <c r="B823367" s="78"/>
      <c r="C823367" s="77"/>
    </row>
    <row r="823368" spans="2:3" x14ac:dyDescent="0.25">
      <c r="B823368" s="78"/>
      <c r="C823368" s="77"/>
    </row>
    <row r="823369" spans="2:3" x14ac:dyDescent="0.25">
      <c r="B823369" s="78"/>
      <c r="C823369" s="77"/>
    </row>
    <row r="823370" spans="2:3" x14ac:dyDescent="0.25">
      <c r="B823370" s="78"/>
      <c r="C823370" s="77"/>
    </row>
    <row r="823371" spans="2:3" x14ac:dyDescent="0.25">
      <c r="B823371" s="78"/>
      <c r="C823371" s="77"/>
    </row>
    <row r="823372" spans="2:3" x14ac:dyDescent="0.25">
      <c r="B823372" s="78"/>
      <c r="C823372" s="77"/>
    </row>
    <row r="823373" spans="2:3" x14ac:dyDescent="0.25">
      <c r="B823373" s="78"/>
      <c r="C823373" s="77"/>
    </row>
    <row r="823374" spans="2:3" x14ac:dyDescent="0.25">
      <c r="B823374" s="78"/>
      <c r="C823374" s="77"/>
    </row>
    <row r="823375" spans="2:3" x14ac:dyDescent="0.25">
      <c r="B823375" s="78"/>
      <c r="C823375" s="77"/>
    </row>
    <row r="823376" spans="2:3" x14ac:dyDescent="0.25">
      <c r="B823376" s="78"/>
      <c r="C823376" s="77"/>
    </row>
    <row r="823486" spans="2:3" x14ac:dyDescent="0.25">
      <c r="B823486" s="78"/>
      <c r="C823486" s="77"/>
    </row>
    <row r="823487" spans="2:3" x14ac:dyDescent="0.25">
      <c r="B823487" s="78"/>
      <c r="C823487" s="77"/>
    </row>
    <row r="823488" spans="2:3" x14ac:dyDescent="0.25">
      <c r="B823488" s="78"/>
      <c r="C823488" s="77"/>
    </row>
    <row r="823489" spans="2:3" x14ac:dyDescent="0.25">
      <c r="B823489" s="78"/>
      <c r="C823489" s="77"/>
    </row>
    <row r="823490" spans="2:3" x14ac:dyDescent="0.25">
      <c r="B823490" s="78"/>
      <c r="C823490" s="77"/>
    </row>
    <row r="823491" spans="2:3" x14ac:dyDescent="0.25">
      <c r="B823491" s="78"/>
      <c r="C823491" s="77"/>
    </row>
    <row r="823492" spans="2:3" x14ac:dyDescent="0.25">
      <c r="B823492" s="78"/>
      <c r="C823492" s="77"/>
    </row>
    <row r="823493" spans="2:3" x14ac:dyDescent="0.25">
      <c r="B823493" s="78"/>
      <c r="C823493" s="77"/>
    </row>
    <row r="823494" spans="2:3" x14ac:dyDescent="0.25">
      <c r="B823494" s="78"/>
      <c r="C823494" s="77"/>
    </row>
    <row r="823495" spans="2:3" x14ac:dyDescent="0.25">
      <c r="B823495" s="78"/>
      <c r="C823495" s="77"/>
    </row>
    <row r="823496" spans="2:3" x14ac:dyDescent="0.25">
      <c r="B823496" s="78"/>
      <c r="C823496" s="77"/>
    </row>
    <row r="823497" spans="2:3" x14ac:dyDescent="0.25">
      <c r="B823497" s="78"/>
      <c r="C823497" s="77"/>
    </row>
    <row r="823498" spans="2:3" x14ac:dyDescent="0.25">
      <c r="B823498" s="78"/>
      <c r="C823498" s="77"/>
    </row>
    <row r="823608" spans="2:3" x14ac:dyDescent="0.25">
      <c r="B823608" s="78"/>
      <c r="C823608" s="77"/>
    </row>
    <row r="823609" spans="2:3" x14ac:dyDescent="0.25">
      <c r="B823609" s="78"/>
      <c r="C823609" s="77"/>
    </row>
    <row r="823610" spans="2:3" x14ac:dyDescent="0.25">
      <c r="B823610" s="78"/>
      <c r="C823610" s="77"/>
    </row>
    <row r="823611" spans="2:3" x14ac:dyDescent="0.25">
      <c r="B823611" s="78"/>
      <c r="C823611" s="77"/>
    </row>
    <row r="823612" spans="2:3" x14ac:dyDescent="0.25">
      <c r="B823612" s="78"/>
      <c r="C823612" s="77"/>
    </row>
    <row r="823613" spans="2:3" x14ac:dyDescent="0.25">
      <c r="B823613" s="78"/>
      <c r="C823613" s="77"/>
    </row>
    <row r="823614" spans="2:3" x14ac:dyDescent="0.25">
      <c r="B823614" s="78"/>
      <c r="C823614" s="77"/>
    </row>
    <row r="823615" spans="2:3" x14ac:dyDescent="0.25">
      <c r="B823615" s="78"/>
      <c r="C823615" s="77"/>
    </row>
    <row r="823616" spans="2:3" x14ac:dyDescent="0.25">
      <c r="B823616" s="78"/>
      <c r="C823616" s="77"/>
    </row>
    <row r="823617" spans="2:3" x14ac:dyDescent="0.25">
      <c r="B823617" s="78"/>
      <c r="C823617" s="77"/>
    </row>
    <row r="823618" spans="2:3" x14ac:dyDescent="0.25">
      <c r="B823618" s="78"/>
      <c r="C823618" s="77"/>
    </row>
    <row r="823619" spans="2:3" x14ac:dyDescent="0.25">
      <c r="B823619" s="78"/>
      <c r="C823619" s="77"/>
    </row>
    <row r="823620" spans="2:3" x14ac:dyDescent="0.25">
      <c r="B823620" s="78"/>
      <c r="C823620" s="77"/>
    </row>
    <row r="823730" spans="2:3" x14ac:dyDescent="0.25">
      <c r="B823730" s="78"/>
      <c r="C823730" s="77"/>
    </row>
    <row r="823731" spans="2:3" x14ac:dyDescent="0.25">
      <c r="B823731" s="78"/>
      <c r="C823731" s="77"/>
    </row>
    <row r="823732" spans="2:3" x14ac:dyDescent="0.25">
      <c r="B823732" s="78"/>
      <c r="C823732" s="77"/>
    </row>
    <row r="823733" spans="2:3" x14ac:dyDescent="0.25">
      <c r="B823733" s="78"/>
      <c r="C823733" s="77"/>
    </row>
    <row r="823734" spans="2:3" x14ac:dyDescent="0.25">
      <c r="B823734" s="78"/>
      <c r="C823734" s="77"/>
    </row>
    <row r="823735" spans="2:3" x14ac:dyDescent="0.25">
      <c r="B823735" s="78"/>
      <c r="C823735" s="77"/>
    </row>
    <row r="823736" spans="2:3" x14ac:dyDescent="0.25">
      <c r="B823736" s="78"/>
      <c r="C823736" s="77"/>
    </row>
    <row r="823737" spans="2:3" x14ac:dyDescent="0.25">
      <c r="B823737" s="78"/>
      <c r="C823737" s="77"/>
    </row>
    <row r="823738" spans="2:3" x14ac:dyDescent="0.25">
      <c r="B823738" s="78"/>
      <c r="C823738" s="77"/>
    </row>
    <row r="823739" spans="2:3" x14ac:dyDescent="0.25">
      <c r="B823739" s="78"/>
      <c r="C823739" s="77"/>
    </row>
    <row r="823740" spans="2:3" x14ac:dyDescent="0.25">
      <c r="B823740" s="78"/>
      <c r="C823740" s="77"/>
    </row>
    <row r="823741" spans="2:3" x14ac:dyDescent="0.25">
      <c r="B823741" s="78"/>
      <c r="C823741" s="77"/>
    </row>
    <row r="823742" spans="2:3" x14ac:dyDescent="0.25">
      <c r="B823742" s="78"/>
      <c r="C823742" s="77"/>
    </row>
    <row r="823852" spans="2:3" x14ac:dyDescent="0.25">
      <c r="B823852" s="78"/>
      <c r="C823852" s="77"/>
    </row>
    <row r="823853" spans="2:3" x14ac:dyDescent="0.25">
      <c r="B823853" s="78"/>
      <c r="C823853" s="77"/>
    </row>
    <row r="823854" spans="2:3" x14ac:dyDescent="0.25">
      <c r="B823854" s="78"/>
      <c r="C823854" s="77"/>
    </row>
    <row r="823855" spans="2:3" x14ac:dyDescent="0.25">
      <c r="B823855" s="78"/>
      <c r="C823855" s="77"/>
    </row>
    <row r="823856" spans="2:3" x14ac:dyDescent="0.25">
      <c r="B823856" s="78"/>
      <c r="C823856" s="77"/>
    </row>
    <row r="823857" spans="2:3" x14ac:dyDescent="0.25">
      <c r="B823857" s="78"/>
      <c r="C823857" s="77"/>
    </row>
    <row r="823858" spans="2:3" x14ac:dyDescent="0.25">
      <c r="B823858" s="78"/>
      <c r="C823858" s="77"/>
    </row>
    <row r="823859" spans="2:3" x14ac:dyDescent="0.25">
      <c r="B823859" s="78"/>
      <c r="C823859" s="77"/>
    </row>
    <row r="823860" spans="2:3" x14ac:dyDescent="0.25">
      <c r="B823860" s="78"/>
      <c r="C823860" s="77"/>
    </row>
    <row r="823861" spans="2:3" x14ac:dyDescent="0.25">
      <c r="B823861" s="78"/>
      <c r="C823861" s="77"/>
    </row>
    <row r="823862" spans="2:3" x14ac:dyDescent="0.25">
      <c r="B823862" s="78"/>
      <c r="C823862" s="77"/>
    </row>
    <row r="823863" spans="2:3" x14ac:dyDescent="0.25">
      <c r="B823863" s="78"/>
      <c r="C823863" s="77"/>
    </row>
    <row r="823864" spans="2:3" x14ac:dyDescent="0.25">
      <c r="B823864" s="78"/>
      <c r="C823864" s="77"/>
    </row>
    <row r="823974" spans="2:3" x14ac:dyDescent="0.25">
      <c r="B823974" s="78"/>
      <c r="C823974" s="77"/>
    </row>
    <row r="823975" spans="2:3" x14ac:dyDescent="0.25">
      <c r="B823975" s="78"/>
      <c r="C823975" s="77"/>
    </row>
    <row r="823976" spans="2:3" x14ac:dyDescent="0.25">
      <c r="B823976" s="78"/>
      <c r="C823976" s="77"/>
    </row>
    <row r="823977" spans="2:3" x14ac:dyDescent="0.25">
      <c r="B823977" s="78"/>
      <c r="C823977" s="77"/>
    </row>
    <row r="823978" spans="2:3" x14ac:dyDescent="0.25">
      <c r="B823978" s="78"/>
      <c r="C823978" s="77"/>
    </row>
    <row r="823979" spans="2:3" x14ac:dyDescent="0.25">
      <c r="B823979" s="78"/>
      <c r="C823979" s="77"/>
    </row>
    <row r="823980" spans="2:3" x14ac:dyDescent="0.25">
      <c r="B823980" s="78"/>
      <c r="C823980" s="77"/>
    </row>
    <row r="823981" spans="2:3" x14ac:dyDescent="0.25">
      <c r="B823981" s="78"/>
      <c r="C823981" s="77"/>
    </row>
    <row r="823982" spans="2:3" x14ac:dyDescent="0.25">
      <c r="B823982" s="78"/>
      <c r="C823982" s="77"/>
    </row>
    <row r="823983" spans="2:3" x14ac:dyDescent="0.25">
      <c r="B823983" s="78"/>
      <c r="C823983" s="77"/>
    </row>
    <row r="823984" spans="2:3" x14ac:dyDescent="0.25">
      <c r="B823984" s="78"/>
      <c r="C823984" s="77"/>
    </row>
    <row r="823985" spans="2:3" x14ac:dyDescent="0.25">
      <c r="B823985" s="78"/>
      <c r="C823985" s="77"/>
    </row>
    <row r="823986" spans="2:3" x14ac:dyDescent="0.25">
      <c r="B823986" s="78"/>
      <c r="C823986" s="77"/>
    </row>
    <row r="824096" spans="2:3" x14ac:dyDescent="0.25">
      <c r="B824096" s="78"/>
      <c r="C824096" s="77"/>
    </row>
    <row r="824097" spans="2:3" x14ac:dyDescent="0.25">
      <c r="B824097" s="78"/>
      <c r="C824097" s="77"/>
    </row>
    <row r="824098" spans="2:3" x14ac:dyDescent="0.25">
      <c r="B824098" s="78"/>
      <c r="C824098" s="77"/>
    </row>
    <row r="824099" spans="2:3" x14ac:dyDescent="0.25">
      <c r="B824099" s="78"/>
      <c r="C824099" s="77"/>
    </row>
    <row r="824100" spans="2:3" x14ac:dyDescent="0.25">
      <c r="B824100" s="78"/>
      <c r="C824100" s="77"/>
    </row>
    <row r="824101" spans="2:3" x14ac:dyDescent="0.25">
      <c r="B824101" s="78"/>
      <c r="C824101" s="77"/>
    </row>
    <row r="824102" spans="2:3" x14ac:dyDescent="0.25">
      <c r="B824102" s="78"/>
      <c r="C824102" s="77"/>
    </row>
    <row r="824103" spans="2:3" x14ac:dyDescent="0.25">
      <c r="B824103" s="78"/>
      <c r="C824103" s="77"/>
    </row>
    <row r="824104" spans="2:3" x14ac:dyDescent="0.25">
      <c r="B824104" s="78"/>
      <c r="C824104" s="77"/>
    </row>
    <row r="824105" spans="2:3" x14ac:dyDescent="0.25">
      <c r="B824105" s="78"/>
      <c r="C824105" s="77"/>
    </row>
    <row r="824106" spans="2:3" x14ac:dyDescent="0.25">
      <c r="B824106" s="78"/>
      <c r="C824106" s="77"/>
    </row>
    <row r="824107" spans="2:3" x14ac:dyDescent="0.25">
      <c r="B824107" s="78"/>
      <c r="C824107" s="77"/>
    </row>
    <row r="824108" spans="2:3" x14ac:dyDescent="0.25">
      <c r="B824108" s="78"/>
      <c r="C824108" s="77"/>
    </row>
    <row r="824218" spans="2:3" x14ac:dyDescent="0.25">
      <c r="B824218" s="78"/>
      <c r="C824218" s="77"/>
    </row>
    <row r="824219" spans="2:3" x14ac:dyDescent="0.25">
      <c r="B824219" s="78"/>
      <c r="C824219" s="77"/>
    </row>
    <row r="824220" spans="2:3" x14ac:dyDescent="0.25">
      <c r="B824220" s="78"/>
      <c r="C824220" s="77"/>
    </row>
    <row r="824221" spans="2:3" x14ac:dyDescent="0.25">
      <c r="B824221" s="78"/>
      <c r="C824221" s="77"/>
    </row>
    <row r="824222" spans="2:3" x14ac:dyDescent="0.25">
      <c r="B824222" s="78"/>
      <c r="C824222" s="77"/>
    </row>
    <row r="824223" spans="2:3" x14ac:dyDescent="0.25">
      <c r="B824223" s="78"/>
      <c r="C824223" s="77"/>
    </row>
    <row r="824224" spans="2:3" x14ac:dyDescent="0.25">
      <c r="B824224" s="78"/>
      <c r="C824224" s="77"/>
    </row>
    <row r="824225" spans="2:3" x14ac:dyDescent="0.25">
      <c r="B824225" s="78"/>
      <c r="C824225" s="77"/>
    </row>
    <row r="824226" spans="2:3" x14ac:dyDescent="0.25">
      <c r="B824226" s="78"/>
      <c r="C824226" s="77"/>
    </row>
    <row r="824227" spans="2:3" x14ac:dyDescent="0.25">
      <c r="B824227" s="78"/>
      <c r="C824227" s="77"/>
    </row>
    <row r="824228" spans="2:3" x14ac:dyDescent="0.25">
      <c r="B824228" s="78"/>
      <c r="C824228" s="77"/>
    </row>
    <row r="824229" spans="2:3" x14ac:dyDescent="0.25">
      <c r="B824229" s="78"/>
      <c r="C824229" s="77"/>
    </row>
    <row r="824230" spans="2:3" x14ac:dyDescent="0.25">
      <c r="B824230" s="78"/>
      <c r="C824230" s="77"/>
    </row>
    <row r="824340" spans="2:3" x14ac:dyDescent="0.25">
      <c r="B824340" s="78"/>
      <c r="C824340" s="77"/>
    </row>
    <row r="824341" spans="2:3" x14ac:dyDescent="0.25">
      <c r="B824341" s="78"/>
      <c r="C824341" s="77"/>
    </row>
    <row r="824342" spans="2:3" x14ac:dyDescent="0.25">
      <c r="B824342" s="78"/>
      <c r="C824342" s="77"/>
    </row>
    <row r="824343" spans="2:3" x14ac:dyDescent="0.25">
      <c r="B824343" s="78"/>
      <c r="C824343" s="77"/>
    </row>
    <row r="824344" spans="2:3" x14ac:dyDescent="0.25">
      <c r="B824344" s="78"/>
      <c r="C824344" s="77"/>
    </row>
    <row r="824345" spans="2:3" x14ac:dyDescent="0.25">
      <c r="B824345" s="78"/>
      <c r="C824345" s="77"/>
    </row>
    <row r="824346" spans="2:3" x14ac:dyDescent="0.25">
      <c r="B824346" s="78"/>
      <c r="C824346" s="77"/>
    </row>
    <row r="824347" spans="2:3" x14ac:dyDescent="0.25">
      <c r="B824347" s="78"/>
      <c r="C824347" s="77"/>
    </row>
    <row r="824348" spans="2:3" x14ac:dyDescent="0.25">
      <c r="B824348" s="78"/>
      <c r="C824348" s="77"/>
    </row>
    <row r="824349" spans="2:3" x14ac:dyDescent="0.25">
      <c r="B824349" s="78"/>
      <c r="C824349" s="77"/>
    </row>
    <row r="824350" spans="2:3" x14ac:dyDescent="0.25">
      <c r="B824350" s="78"/>
      <c r="C824350" s="77"/>
    </row>
    <row r="824351" spans="2:3" x14ac:dyDescent="0.25">
      <c r="B824351" s="78"/>
      <c r="C824351" s="77"/>
    </row>
    <row r="824352" spans="2:3" x14ac:dyDescent="0.25">
      <c r="B824352" s="78"/>
      <c r="C824352" s="77"/>
    </row>
    <row r="824462" spans="2:3" x14ac:dyDescent="0.25">
      <c r="B824462" s="78"/>
      <c r="C824462" s="77"/>
    </row>
    <row r="824463" spans="2:3" x14ac:dyDescent="0.25">
      <c r="B824463" s="78"/>
      <c r="C824463" s="77"/>
    </row>
    <row r="824464" spans="2:3" x14ac:dyDescent="0.25">
      <c r="B824464" s="78"/>
      <c r="C824464" s="77"/>
    </row>
    <row r="824465" spans="2:3" x14ac:dyDescent="0.25">
      <c r="B824465" s="78"/>
      <c r="C824465" s="77"/>
    </row>
    <row r="824466" spans="2:3" x14ac:dyDescent="0.25">
      <c r="B824466" s="78"/>
      <c r="C824466" s="77"/>
    </row>
    <row r="824467" spans="2:3" x14ac:dyDescent="0.25">
      <c r="B824467" s="78"/>
      <c r="C824467" s="77"/>
    </row>
    <row r="824468" spans="2:3" x14ac:dyDescent="0.25">
      <c r="B824468" s="78"/>
      <c r="C824468" s="77"/>
    </row>
    <row r="824469" spans="2:3" x14ac:dyDescent="0.25">
      <c r="B824469" s="78"/>
      <c r="C824469" s="77"/>
    </row>
    <row r="824470" spans="2:3" x14ac:dyDescent="0.25">
      <c r="B824470" s="78"/>
      <c r="C824470" s="77"/>
    </row>
    <row r="824471" spans="2:3" x14ac:dyDescent="0.25">
      <c r="B824471" s="78"/>
      <c r="C824471" s="77"/>
    </row>
    <row r="824472" spans="2:3" x14ac:dyDescent="0.25">
      <c r="B824472" s="78"/>
      <c r="C824472" s="77"/>
    </row>
    <row r="824473" spans="2:3" x14ac:dyDescent="0.25">
      <c r="B824473" s="78"/>
      <c r="C824473" s="77"/>
    </row>
    <row r="824474" spans="2:3" x14ac:dyDescent="0.25">
      <c r="B824474" s="78"/>
      <c r="C824474" s="77"/>
    </row>
    <row r="824584" spans="2:3" x14ac:dyDescent="0.25">
      <c r="B824584" s="78"/>
      <c r="C824584" s="77"/>
    </row>
    <row r="824585" spans="2:3" x14ac:dyDescent="0.25">
      <c r="B824585" s="78"/>
      <c r="C824585" s="77"/>
    </row>
    <row r="824586" spans="2:3" x14ac:dyDescent="0.25">
      <c r="B824586" s="78"/>
      <c r="C824586" s="77"/>
    </row>
    <row r="824587" spans="2:3" x14ac:dyDescent="0.25">
      <c r="B824587" s="78"/>
      <c r="C824587" s="77"/>
    </row>
    <row r="824588" spans="2:3" x14ac:dyDescent="0.25">
      <c r="B824588" s="78"/>
      <c r="C824588" s="77"/>
    </row>
    <row r="824589" spans="2:3" x14ac:dyDescent="0.25">
      <c r="B824589" s="78"/>
      <c r="C824589" s="77"/>
    </row>
    <row r="824590" spans="2:3" x14ac:dyDescent="0.25">
      <c r="B824590" s="78"/>
      <c r="C824590" s="77"/>
    </row>
    <row r="824591" spans="2:3" x14ac:dyDescent="0.25">
      <c r="B824591" s="78"/>
      <c r="C824591" s="77"/>
    </row>
    <row r="824592" spans="2:3" x14ac:dyDescent="0.25">
      <c r="B824592" s="78"/>
      <c r="C824592" s="77"/>
    </row>
    <row r="824593" spans="2:3" x14ac:dyDescent="0.25">
      <c r="B824593" s="78"/>
      <c r="C824593" s="77"/>
    </row>
    <row r="824594" spans="2:3" x14ac:dyDescent="0.25">
      <c r="B824594" s="78"/>
      <c r="C824594" s="77"/>
    </row>
    <row r="824595" spans="2:3" x14ac:dyDescent="0.25">
      <c r="B824595" s="78"/>
      <c r="C824595" s="77"/>
    </row>
    <row r="824596" spans="2:3" x14ac:dyDescent="0.25">
      <c r="B824596" s="78"/>
      <c r="C824596" s="77"/>
    </row>
    <row r="824706" spans="2:3" x14ac:dyDescent="0.25">
      <c r="B824706" s="78"/>
      <c r="C824706" s="77"/>
    </row>
    <row r="824707" spans="2:3" x14ac:dyDescent="0.25">
      <c r="B824707" s="78"/>
      <c r="C824707" s="77"/>
    </row>
    <row r="824708" spans="2:3" x14ac:dyDescent="0.25">
      <c r="B824708" s="78"/>
      <c r="C824708" s="77"/>
    </row>
    <row r="824709" spans="2:3" x14ac:dyDescent="0.25">
      <c r="B824709" s="78"/>
      <c r="C824709" s="77"/>
    </row>
    <row r="824710" spans="2:3" x14ac:dyDescent="0.25">
      <c r="B824710" s="78"/>
      <c r="C824710" s="77"/>
    </row>
    <row r="824711" spans="2:3" x14ac:dyDescent="0.25">
      <c r="B824711" s="78"/>
      <c r="C824711" s="77"/>
    </row>
    <row r="824712" spans="2:3" x14ac:dyDescent="0.25">
      <c r="B824712" s="78"/>
      <c r="C824712" s="77"/>
    </row>
    <row r="824713" spans="2:3" x14ac:dyDescent="0.25">
      <c r="B824713" s="78"/>
      <c r="C824713" s="77"/>
    </row>
    <row r="824714" spans="2:3" x14ac:dyDescent="0.25">
      <c r="B824714" s="78"/>
      <c r="C824714" s="77"/>
    </row>
    <row r="824715" spans="2:3" x14ac:dyDescent="0.25">
      <c r="B824715" s="78"/>
      <c r="C824715" s="77"/>
    </row>
    <row r="824716" spans="2:3" x14ac:dyDescent="0.25">
      <c r="B824716" s="78"/>
      <c r="C824716" s="77"/>
    </row>
    <row r="824717" spans="2:3" x14ac:dyDescent="0.25">
      <c r="B824717" s="78"/>
      <c r="C824717" s="77"/>
    </row>
    <row r="824718" spans="2:3" x14ac:dyDescent="0.25">
      <c r="B824718" s="78"/>
      <c r="C824718" s="77"/>
    </row>
    <row r="824828" spans="2:3" x14ac:dyDescent="0.25">
      <c r="B824828" s="78"/>
      <c r="C824828" s="77"/>
    </row>
    <row r="824829" spans="2:3" x14ac:dyDescent="0.25">
      <c r="B824829" s="78"/>
      <c r="C824829" s="77"/>
    </row>
    <row r="824830" spans="2:3" x14ac:dyDescent="0.25">
      <c r="B824830" s="78"/>
      <c r="C824830" s="77"/>
    </row>
    <row r="824831" spans="2:3" x14ac:dyDescent="0.25">
      <c r="B824831" s="78"/>
      <c r="C824831" s="77"/>
    </row>
    <row r="824832" spans="2:3" x14ac:dyDescent="0.25">
      <c r="B824832" s="78"/>
      <c r="C824832" s="77"/>
    </row>
    <row r="824833" spans="2:3" x14ac:dyDescent="0.25">
      <c r="B824833" s="78"/>
      <c r="C824833" s="77"/>
    </row>
    <row r="824834" spans="2:3" x14ac:dyDescent="0.25">
      <c r="B824834" s="78"/>
      <c r="C824834" s="77"/>
    </row>
    <row r="824835" spans="2:3" x14ac:dyDescent="0.25">
      <c r="B824835" s="78"/>
      <c r="C824835" s="77"/>
    </row>
    <row r="824836" spans="2:3" x14ac:dyDescent="0.25">
      <c r="B824836" s="78"/>
      <c r="C824836" s="77"/>
    </row>
    <row r="824837" spans="2:3" x14ac:dyDescent="0.25">
      <c r="B824837" s="78"/>
      <c r="C824837" s="77"/>
    </row>
    <row r="824838" spans="2:3" x14ac:dyDescent="0.25">
      <c r="B824838" s="78"/>
      <c r="C824838" s="77"/>
    </row>
    <row r="824839" spans="2:3" x14ac:dyDescent="0.25">
      <c r="B824839" s="78"/>
      <c r="C824839" s="77"/>
    </row>
    <row r="824840" spans="2:3" x14ac:dyDescent="0.25">
      <c r="B824840" s="78"/>
      <c r="C824840" s="77"/>
    </row>
    <row r="824950" spans="2:3" x14ac:dyDescent="0.25">
      <c r="B824950" s="78"/>
      <c r="C824950" s="77"/>
    </row>
    <row r="824951" spans="2:3" x14ac:dyDescent="0.25">
      <c r="B824951" s="78"/>
      <c r="C824951" s="77"/>
    </row>
    <row r="824952" spans="2:3" x14ac:dyDescent="0.25">
      <c r="B824952" s="78"/>
      <c r="C824952" s="77"/>
    </row>
    <row r="824953" spans="2:3" x14ac:dyDescent="0.25">
      <c r="B824953" s="78"/>
      <c r="C824953" s="77"/>
    </row>
    <row r="824954" spans="2:3" x14ac:dyDescent="0.25">
      <c r="B824954" s="78"/>
      <c r="C824954" s="77"/>
    </row>
    <row r="824955" spans="2:3" x14ac:dyDescent="0.25">
      <c r="B824955" s="78"/>
      <c r="C824955" s="77"/>
    </row>
    <row r="824956" spans="2:3" x14ac:dyDescent="0.25">
      <c r="B824956" s="78"/>
      <c r="C824956" s="77"/>
    </row>
    <row r="824957" spans="2:3" x14ac:dyDescent="0.25">
      <c r="B824957" s="78"/>
      <c r="C824957" s="77"/>
    </row>
    <row r="824958" spans="2:3" x14ac:dyDescent="0.25">
      <c r="B824958" s="78"/>
      <c r="C824958" s="77"/>
    </row>
    <row r="824959" spans="2:3" x14ac:dyDescent="0.25">
      <c r="B824959" s="78"/>
      <c r="C824959" s="77"/>
    </row>
    <row r="824960" spans="2:3" x14ac:dyDescent="0.25">
      <c r="B824960" s="78"/>
      <c r="C824960" s="77"/>
    </row>
    <row r="824961" spans="2:3" x14ac:dyDescent="0.25">
      <c r="B824961" s="78"/>
      <c r="C824961" s="77"/>
    </row>
    <row r="824962" spans="2:3" x14ac:dyDescent="0.25">
      <c r="B824962" s="78"/>
      <c r="C824962" s="77"/>
    </row>
    <row r="825072" spans="2:3" x14ac:dyDescent="0.25">
      <c r="B825072" s="78"/>
      <c r="C825072" s="77"/>
    </row>
    <row r="825073" spans="2:3" x14ac:dyDescent="0.25">
      <c r="B825073" s="78"/>
      <c r="C825073" s="77"/>
    </row>
    <row r="825074" spans="2:3" x14ac:dyDescent="0.25">
      <c r="B825074" s="78"/>
      <c r="C825074" s="77"/>
    </row>
    <row r="825075" spans="2:3" x14ac:dyDescent="0.25">
      <c r="B825075" s="78"/>
      <c r="C825075" s="77"/>
    </row>
    <row r="825076" spans="2:3" x14ac:dyDescent="0.25">
      <c r="B825076" s="78"/>
      <c r="C825076" s="77"/>
    </row>
    <row r="825077" spans="2:3" x14ac:dyDescent="0.25">
      <c r="B825077" s="78"/>
      <c r="C825077" s="77"/>
    </row>
    <row r="825078" spans="2:3" x14ac:dyDescent="0.25">
      <c r="B825078" s="78"/>
      <c r="C825078" s="77"/>
    </row>
    <row r="825079" spans="2:3" x14ac:dyDescent="0.25">
      <c r="B825079" s="78"/>
      <c r="C825079" s="77"/>
    </row>
    <row r="825080" spans="2:3" x14ac:dyDescent="0.25">
      <c r="B825080" s="78"/>
      <c r="C825080" s="77"/>
    </row>
    <row r="825081" spans="2:3" x14ac:dyDescent="0.25">
      <c r="B825081" s="78"/>
      <c r="C825081" s="77"/>
    </row>
    <row r="825082" spans="2:3" x14ac:dyDescent="0.25">
      <c r="B825082" s="78"/>
      <c r="C825082" s="77"/>
    </row>
    <row r="825083" spans="2:3" x14ac:dyDescent="0.25">
      <c r="B825083" s="78"/>
      <c r="C825083" s="77"/>
    </row>
    <row r="825084" spans="2:3" x14ac:dyDescent="0.25">
      <c r="B825084" s="78"/>
      <c r="C825084" s="77"/>
    </row>
    <row r="825194" spans="2:3" x14ac:dyDescent="0.25">
      <c r="B825194" s="78"/>
      <c r="C825194" s="77"/>
    </row>
    <row r="825195" spans="2:3" x14ac:dyDescent="0.25">
      <c r="B825195" s="78"/>
      <c r="C825195" s="77"/>
    </row>
    <row r="825196" spans="2:3" x14ac:dyDescent="0.25">
      <c r="B825196" s="78"/>
      <c r="C825196" s="77"/>
    </row>
    <row r="825197" spans="2:3" x14ac:dyDescent="0.25">
      <c r="B825197" s="78"/>
      <c r="C825197" s="77"/>
    </row>
    <row r="825198" spans="2:3" x14ac:dyDescent="0.25">
      <c r="B825198" s="78"/>
      <c r="C825198" s="77"/>
    </row>
    <row r="825199" spans="2:3" x14ac:dyDescent="0.25">
      <c r="B825199" s="78"/>
      <c r="C825199" s="77"/>
    </row>
    <row r="825200" spans="2:3" x14ac:dyDescent="0.25">
      <c r="B825200" s="78"/>
      <c r="C825200" s="77"/>
    </row>
    <row r="825201" spans="2:3" x14ac:dyDescent="0.25">
      <c r="B825201" s="78"/>
      <c r="C825201" s="77"/>
    </row>
    <row r="825202" spans="2:3" x14ac:dyDescent="0.25">
      <c r="B825202" s="78"/>
      <c r="C825202" s="77"/>
    </row>
    <row r="825203" spans="2:3" x14ac:dyDescent="0.25">
      <c r="B825203" s="78"/>
      <c r="C825203" s="77"/>
    </row>
    <row r="825204" spans="2:3" x14ac:dyDescent="0.25">
      <c r="B825204" s="78"/>
      <c r="C825204" s="77"/>
    </row>
    <row r="825205" spans="2:3" x14ac:dyDescent="0.25">
      <c r="B825205" s="78"/>
      <c r="C825205" s="77"/>
    </row>
    <row r="825206" spans="2:3" x14ac:dyDescent="0.25">
      <c r="B825206" s="78"/>
      <c r="C825206" s="77"/>
    </row>
    <row r="825316" spans="2:3" x14ac:dyDescent="0.25">
      <c r="B825316" s="78"/>
      <c r="C825316" s="77"/>
    </row>
    <row r="825317" spans="2:3" x14ac:dyDescent="0.25">
      <c r="B825317" s="78"/>
      <c r="C825317" s="77"/>
    </row>
    <row r="825318" spans="2:3" x14ac:dyDescent="0.25">
      <c r="B825318" s="78"/>
      <c r="C825318" s="77"/>
    </row>
    <row r="825319" spans="2:3" x14ac:dyDescent="0.25">
      <c r="B825319" s="78"/>
      <c r="C825319" s="77"/>
    </row>
    <row r="825320" spans="2:3" x14ac:dyDescent="0.25">
      <c r="B825320" s="78"/>
      <c r="C825320" s="77"/>
    </row>
    <row r="825321" spans="2:3" x14ac:dyDescent="0.25">
      <c r="B825321" s="78"/>
      <c r="C825321" s="77"/>
    </row>
    <row r="825322" spans="2:3" x14ac:dyDescent="0.25">
      <c r="B825322" s="78"/>
      <c r="C825322" s="77"/>
    </row>
    <row r="825323" spans="2:3" x14ac:dyDescent="0.25">
      <c r="B825323" s="78"/>
      <c r="C825323" s="77"/>
    </row>
    <row r="825324" spans="2:3" x14ac:dyDescent="0.25">
      <c r="B825324" s="78"/>
      <c r="C825324" s="77"/>
    </row>
    <row r="825325" spans="2:3" x14ac:dyDescent="0.25">
      <c r="B825325" s="78"/>
      <c r="C825325" s="77"/>
    </row>
    <row r="825326" spans="2:3" x14ac:dyDescent="0.25">
      <c r="B825326" s="78"/>
      <c r="C825326" s="77"/>
    </row>
    <row r="825327" spans="2:3" x14ac:dyDescent="0.25">
      <c r="B825327" s="78"/>
      <c r="C825327" s="77"/>
    </row>
    <row r="825328" spans="2:3" x14ac:dyDescent="0.25">
      <c r="B825328" s="78"/>
      <c r="C825328" s="77"/>
    </row>
    <row r="825438" spans="2:3" x14ac:dyDescent="0.25">
      <c r="B825438" s="78"/>
      <c r="C825438" s="77"/>
    </row>
    <row r="825439" spans="2:3" x14ac:dyDescent="0.25">
      <c r="B825439" s="78"/>
      <c r="C825439" s="77"/>
    </row>
    <row r="825440" spans="2:3" x14ac:dyDescent="0.25">
      <c r="B825440" s="78"/>
      <c r="C825440" s="77"/>
    </row>
    <row r="825441" spans="2:3" x14ac:dyDescent="0.25">
      <c r="B825441" s="78"/>
      <c r="C825441" s="77"/>
    </row>
    <row r="825442" spans="2:3" x14ac:dyDescent="0.25">
      <c r="B825442" s="78"/>
      <c r="C825442" s="77"/>
    </row>
    <row r="825443" spans="2:3" x14ac:dyDescent="0.25">
      <c r="B825443" s="78"/>
      <c r="C825443" s="77"/>
    </row>
    <row r="825444" spans="2:3" x14ac:dyDescent="0.25">
      <c r="B825444" s="78"/>
      <c r="C825444" s="77"/>
    </row>
    <row r="825445" spans="2:3" x14ac:dyDescent="0.25">
      <c r="B825445" s="78"/>
      <c r="C825445" s="77"/>
    </row>
    <row r="825446" spans="2:3" x14ac:dyDescent="0.25">
      <c r="B825446" s="78"/>
      <c r="C825446" s="77"/>
    </row>
    <row r="825447" spans="2:3" x14ac:dyDescent="0.25">
      <c r="B825447" s="78"/>
      <c r="C825447" s="77"/>
    </row>
    <row r="825448" spans="2:3" x14ac:dyDescent="0.25">
      <c r="B825448" s="78"/>
      <c r="C825448" s="77"/>
    </row>
    <row r="825449" spans="2:3" x14ac:dyDescent="0.25">
      <c r="B825449" s="78"/>
      <c r="C825449" s="77"/>
    </row>
    <row r="825450" spans="2:3" x14ac:dyDescent="0.25">
      <c r="B825450" s="78"/>
      <c r="C825450" s="77"/>
    </row>
    <row r="825560" spans="2:3" x14ac:dyDescent="0.25">
      <c r="B825560" s="78"/>
      <c r="C825560" s="77"/>
    </row>
    <row r="825561" spans="2:3" x14ac:dyDescent="0.25">
      <c r="B825561" s="78"/>
      <c r="C825561" s="77"/>
    </row>
    <row r="825562" spans="2:3" x14ac:dyDescent="0.25">
      <c r="B825562" s="78"/>
      <c r="C825562" s="77"/>
    </row>
    <row r="825563" spans="2:3" x14ac:dyDescent="0.25">
      <c r="B825563" s="78"/>
      <c r="C825563" s="77"/>
    </row>
    <row r="825564" spans="2:3" x14ac:dyDescent="0.25">
      <c r="B825564" s="78"/>
      <c r="C825564" s="77"/>
    </row>
    <row r="825565" spans="2:3" x14ac:dyDescent="0.25">
      <c r="B825565" s="78"/>
      <c r="C825565" s="77"/>
    </row>
    <row r="825566" spans="2:3" x14ac:dyDescent="0.25">
      <c r="B825566" s="78"/>
      <c r="C825566" s="77"/>
    </row>
    <row r="825567" spans="2:3" x14ac:dyDescent="0.25">
      <c r="B825567" s="78"/>
      <c r="C825567" s="77"/>
    </row>
    <row r="825568" spans="2:3" x14ac:dyDescent="0.25">
      <c r="B825568" s="78"/>
      <c r="C825568" s="77"/>
    </row>
    <row r="825569" spans="2:3" x14ac:dyDescent="0.25">
      <c r="B825569" s="78"/>
      <c r="C825569" s="77"/>
    </row>
    <row r="825570" spans="2:3" x14ac:dyDescent="0.25">
      <c r="B825570" s="78"/>
      <c r="C825570" s="77"/>
    </row>
    <row r="825571" spans="2:3" x14ac:dyDescent="0.25">
      <c r="B825571" s="78"/>
      <c r="C825571" s="77"/>
    </row>
    <row r="825572" spans="2:3" x14ac:dyDescent="0.25">
      <c r="B825572" s="78"/>
      <c r="C825572" s="77"/>
    </row>
    <row r="825682" spans="2:3" x14ac:dyDescent="0.25">
      <c r="B825682" s="78"/>
      <c r="C825682" s="77"/>
    </row>
    <row r="825683" spans="2:3" x14ac:dyDescent="0.25">
      <c r="B825683" s="78"/>
      <c r="C825683" s="77"/>
    </row>
    <row r="825684" spans="2:3" x14ac:dyDescent="0.25">
      <c r="B825684" s="78"/>
      <c r="C825684" s="77"/>
    </row>
    <row r="825685" spans="2:3" x14ac:dyDescent="0.25">
      <c r="B825685" s="78"/>
      <c r="C825685" s="77"/>
    </row>
    <row r="825686" spans="2:3" x14ac:dyDescent="0.25">
      <c r="B825686" s="78"/>
      <c r="C825686" s="77"/>
    </row>
    <row r="825687" spans="2:3" x14ac:dyDescent="0.25">
      <c r="B825687" s="78"/>
      <c r="C825687" s="77"/>
    </row>
    <row r="825688" spans="2:3" x14ac:dyDescent="0.25">
      <c r="B825688" s="78"/>
      <c r="C825688" s="77"/>
    </row>
    <row r="825689" spans="2:3" x14ac:dyDescent="0.25">
      <c r="B825689" s="78"/>
      <c r="C825689" s="77"/>
    </row>
    <row r="825690" spans="2:3" x14ac:dyDescent="0.25">
      <c r="B825690" s="78"/>
      <c r="C825690" s="77"/>
    </row>
    <row r="825691" spans="2:3" x14ac:dyDescent="0.25">
      <c r="B825691" s="78"/>
      <c r="C825691" s="77"/>
    </row>
    <row r="825692" spans="2:3" x14ac:dyDescent="0.25">
      <c r="B825692" s="78"/>
      <c r="C825692" s="77"/>
    </row>
    <row r="825693" spans="2:3" x14ac:dyDescent="0.25">
      <c r="B825693" s="78"/>
      <c r="C825693" s="77"/>
    </row>
    <row r="825694" spans="2:3" x14ac:dyDescent="0.25">
      <c r="B825694" s="78"/>
      <c r="C825694" s="77"/>
    </row>
    <row r="825804" spans="2:3" x14ac:dyDescent="0.25">
      <c r="B825804" s="78"/>
      <c r="C825804" s="77"/>
    </row>
    <row r="825805" spans="2:3" x14ac:dyDescent="0.25">
      <c r="B825805" s="78"/>
      <c r="C825805" s="77"/>
    </row>
    <row r="825806" spans="2:3" x14ac:dyDescent="0.25">
      <c r="B825806" s="78"/>
      <c r="C825806" s="77"/>
    </row>
    <row r="825807" spans="2:3" x14ac:dyDescent="0.25">
      <c r="B825807" s="78"/>
      <c r="C825807" s="77"/>
    </row>
    <row r="825808" spans="2:3" x14ac:dyDescent="0.25">
      <c r="B825808" s="78"/>
      <c r="C825808" s="77"/>
    </row>
    <row r="825809" spans="2:3" x14ac:dyDescent="0.25">
      <c r="B825809" s="78"/>
      <c r="C825809" s="77"/>
    </row>
    <row r="825810" spans="2:3" x14ac:dyDescent="0.25">
      <c r="B825810" s="78"/>
      <c r="C825810" s="77"/>
    </row>
    <row r="825811" spans="2:3" x14ac:dyDescent="0.25">
      <c r="B825811" s="78"/>
      <c r="C825811" s="77"/>
    </row>
    <row r="825812" spans="2:3" x14ac:dyDescent="0.25">
      <c r="B825812" s="78"/>
      <c r="C825812" s="77"/>
    </row>
    <row r="825813" spans="2:3" x14ac:dyDescent="0.25">
      <c r="B825813" s="78"/>
      <c r="C825813" s="77"/>
    </row>
    <row r="825814" spans="2:3" x14ac:dyDescent="0.25">
      <c r="B825814" s="78"/>
      <c r="C825814" s="77"/>
    </row>
    <row r="825815" spans="2:3" x14ac:dyDescent="0.25">
      <c r="B825815" s="78"/>
      <c r="C825815" s="77"/>
    </row>
    <row r="825816" spans="2:3" x14ac:dyDescent="0.25">
      <c r="B825816" s="78"/>
      <c r="C825816" s="77"/>
    </row>
    <row r="825926" spans="2:3" x14ac:dyDescent="0.25">
      <c r="B825926" s="78"/>
      <c r="C825926" s="77"/>
    </row>
    <row r="825927" spans="2:3" x14ac:dyDescent="0.25">
      <c r="B825927" s="78"/>
      <c r="C825927" s="77"/>
    </row>
    <row r="825928" spans="2:3" x14ac:dyDescent="0.25">
      <c r="B825928" s="78"/>
      <c r="C825928" s="77"/>
    </row>
    <row r="825929" spans="2:3" x14ac:dyDescent="0.25">
      <c r="B825929" s="78"/>
      <c r="C825929" s="77"/>
    </row>
    <row r="825930" spans="2:3" x14ac:dyDescent="0.25">
      <c r="B825930" s="78"/>
      <c r="C825930" s="77"/>
    </row>
    <row r="825931" spans="2:3" x14ac:dyDescent="0.25">
      <c r="B825931" s="78"/>
      <c r="C825931" s="77"/>
    </row>
    <row r="825932" spans="2:3" x14ac:dyDescent="0.25">
      <c r="B825932" s="78"/>
      <c r="C825932" s="77"/>
    </row>
    <row r="825933" spans="2:3" x14ac:dyDescent="0.25">
      <c r="B825933" s="78"/>
      <c r="C825933" s="77"/>
    </row>
    <row r="825934" spans="2:3" x14ac:dyDescent="0.25">
      <c r="B825934" s="78"/>
      <c r="C825934" s="77"/>
    </row>
    <row r="825935" spans="2:3" x14ac:dyDescent="0.25">
      <c r="B825935" s="78"/>
      <c r="C825935" s="77"/>
    </row>
    <row r="825936" spans="2:3" x14ac:dyDescent="0.25">
      <c r="B825936" s="78"/>
      <c r="C825936" s="77"/>
    </row>
    <row r="825937" spans="2:3" x14ac:dyDescent="0.25">
      <c r="B825937" s="78"/>
      <c r="C825937" s="77"/>
    </row>
    <row r="825938" spans="2:3" x14ac:dyDescent="0.25">
      <c r="B825938" s="78"/>
      <c r="C825938" s="77"/>
    </row>
    <row r="826048" spans="2:3" x14ac:dyDescent="0.25">
      <c r="B826048" s="78"/>
      <c r="C826048" s="77"/>
    </row>
    <row r="826049" spans="2:3" x14ac:dyDescent="0.25">
      <c r="B826049" s="78"/>
      <c r="C826049" s="77"/>
    </row>
    <row r="826050" spans="2:3" x14ac:dyDescent="0.25">
      <c r="B826050" s="78"/>
      <c r="C826050" s="77"/>
    </row>
    <row r="826051" spans="2:3" x14ac:dyDescent="0.25">
      <c r="B826051" s="78"/>
      <c r="C826051" s="77"/>
    </row>
    <row r="826052" spans="2:3" x14ac:dyDescent="0.25">
      <c r="B826052" s="78"/>
      <c r="C826052" s="77"/>
    </row>
    <row r="826053" spans="2:3" x14ac:dyDescent="0.25">
      <c r="B826053" s="78"/>
      <c r="C826053" s="77"/>
    </row>
    <row r="826054" spans="2:3" x14ac:dyDescent="0.25">
      <c r="B826054" s="78"/>
      <c r="C826054" s="77"/>
    </row>
    <row r="826055" spans="2:3" x14ac:dyDescent="0.25">
      <c r="B826055" s="78"/>
      <c r="C826055" s="77"/>
    </row>
    <row r="826056" spans="2:3" x14ac:dyDescent="0.25">
      <c r="B826056" s="78"/>
      <c r="C826056" s="77"/>
    </row>
    <row r="826057" spans="2:3" x14ac:dyDescent="0.25">
      <c r="B826057" s="78"/>
      <c r="C826057" s="77"/>
    </row>
    <row r="826058" spans="2:3" x14ac:dyDescent="0.25">
      <c r="B826058" s="78"/>
      <c r="C826058" s="77"/>
    </row>
    <row r="826059" spans="2:3" x14ac:dyDescent="0.25">
      <c r="B826059" s="78"/>
      <c r="C826059" s="77"/>
    </row>
    <row r="826060" spans="2:3" x14ac:dyDescent="0.25">
      <c r="B826060" s="78"/>
      <c r="C826060" s="77"/>
    </row>
    <row r="826170" spans="2:3" x14ac:dyDescent="0.25">
      <c r="B826170" s="78"/>
      <c r="C826170" s="77"/>
    </row>
    <row r="826171" spans="2:3" x14ac:dyDescent="0.25">
      <c r="B826171" s="78"/>
      <c r="C826171" s="77"/>
    </row>
    <row r="826172" spans="2:3" x14ac:dyDescent="0.25">
      <c r="B826172" s="78"/>
      <c r="C826172" s="77"/>
    </row>
    <row r="826173" spans="2:3" x14ac:dyDescent="0.25">
      <c r="B826173" s="78"/>
      <c r="C826173" s="77"/>
    </row>
    <row r="826174" spans="2:3" x14ac:dyDescent="0.25">
      <c r="B826174" s="78"/>
      <c r="C826174" s="77"/>
    </row>
    <row r="826175" spans="2:3" x14ac:dyDescent="0.25">
      <c r="B826175" s="78"/>
      <c r="C826175" s="77"/>
    </row>
    <row r="826176" spans="2:3" x14ac:dyDescent="0.25">
      <c r="B826176" s="78"/>
      <c r="C826176" s="77"/>
    </row>
    <row r="826177" spans="2:3" x14ac:dyDescent="0.25">
      <c r="B826177" s="78"/>
      <c r="C826177" s="77"/>
    </row>
    <row r="826178" spans="2:3" x14ac:dyDescent="0.25">
      <c r="B826178" s="78"/>
      <c r="C826178" s="77"/>
    </row>
    <row r="826179" spans="2:3" x14ac:dyDescent="0.25">
      <c r="B826179" s="78"/>
      <c r="C826179" s="77"/>
    </row>
    <row r="826180" spans="2:3" x14ac:dyDescent="0.25">
      <c r="B826180" s="78"/>
      <c r="C826180" s="77"/>
    </row>
    <row r="826181" spans="2:3" x14ac:dyDescent="0.25">
      <c r="B826181" s="78"/>
      <c r="C826181" s="77"/>
    </row>
    <row r="826182" spans="2:3" x14ac:dyDescent="0.25">
      <c r="B826182" s="78"/>
      <c r="C826182" s="77"/>
    </row>
    <row r="826292" spans="2:3" x14ac:dyDescent="0.25">
      <c r="B826292" s="78"/>
      <c r="C826292" s="77"/>
    </row>
    <row r="826293" spans="2:3" x14ac:dyDescent="0.25">
      <c r="B826293" s="78"/>
      <c r="C826293" s="77"/>
    </row>
    <row r="826294" spans="2:3" x14ac:dyDescent="0.25">
      <c r="B826294" s="78"/>
      <c r="C826294" s="77"/>
    </row>
    <row r="826295" spans="2:3" x14ac:dyDescent="0.25">
      <c r="B826295" s="78"/>
      <c r="C826295" s="77"/>
    </row>
    <row r="826296" spans="2:3" x14ac:dyDescent="0.25">
      <c r="B826296" s="78"/>
      <c r="C826296" s="77"/>
    </row>
    <row r="826297" spans="2:3" x14ac:dyDescent="0.25">
      <c r="B826297" s="78"/>
      <c r="C826297" s="77"/>
    </row>
    <row r="826298" spans="2:3" x14ac:dyDescent="0.25">
      <c r="B826298" s="78"/>
      <c r="C826298" s="77"/>
    </row>
    <row r="826299" spans="2:3" x14ac:dyDescent="0.25">
      <c r="B826299" s="78"/>
      <c r="C826299" s="77"/>
    </row>
    <row r="826300" spans="2:3" x14ac:dyDescent="0.25">
      <c r="B826300" s="78"/>
      <c r="C826300" s="77"/>
    </row>
    <row r="826301" spans="2:3" x14ac:dyDescent="0.25">
      <c r="B826301" s="78"/>
      <c r="C826301" s="77"/>
    </row>
    <row r="826302" spans="2:3" x14ac:dyDescent="0.25">
      <c r="B826302" s="78"/>
      <c r="C826302" s="77"/>
    </row>
    <row r="826303" spans="2:3" x14ac:dyDescent="0.25">
      <c r="B826303" s="78"/>
      <c r="C826303" s="77"/>
    </row>
    <row r="826304" spans="2:3" x14ac:dyDescent="0.25">
      <c r="B826304" s="78"/>
      <c r="C826304" s="77"/>
    </row>
    <row r="826414" spans="2:3" x14ac:dyDescent="0.25">
      <c r="B826414" s="78"/>
      <c r="C826414" s="77"/>
    </row>
    <row r="826415" spans="2:3" x14ac:dyDescent="0.25">
      <c r="B826415" s="78"/>
      <c r="C826415" s="77"/>
    </row>
    <row r="826416" spans="2:3" x14ac:dyDescent="0.25">
      <c r="B826416" s="78"/>
      <c r="C826416" s="77"/>
    </row>
    <row r="826417" spans="2:3" x14ac:dyDescent="0.25">
      <c r="B826417" s="78"/>
      <c r="C826417" s="77"/>
    </row>
    <row r="826418" spans="2:3" x14ac:dyDescent="0.25">
      <c r="B826418" s="78"/>
      <c r="C826418" s="77"/>
    </row>
    <row r="826419" spans="2:3" x14ac:dyDescent="0.25">
      <c r="B826419" s="78"/>
      <c r="C826419" s="77"/>
    </row>
    <row r="826420" spans="2:3" x14ac:dyDescent="0.25">
      <c r="B826420" s="78"/>
      <c r="C826420" s="77"/>
    </row>
    <row r="826421" spans="2:3" x14ac:dyDescent="0.25">
      <c r="B826421" s="78"/>
      <c r="C826421" s="77"/>
    </row>
    <row r="826422" spans="2:3" x14ac:dyDescent="0.25">
      <c r="B826422" s="78"/>
      <c r="C826422" s="77"/>
    </row>
    <row r="826423" spans="2:3" x14ac:dyDescent="0.25">
      <c r="B826423" s="78"/>
      <c r="C826423" s="77"/>
    </row>
    <row r="826424" spans="2:3" x14ac:dyDescent="0.25">
      <c r="B826424" s="78"/>
      <c r="C826424" s="77"/>
    </row>
    <row r="826425" spans="2:3" x14ac:dyDescent="0.25">
      <c r="B826425" s="78"/>
      <c r="C826425" s="77"/>
    </row>
    <row r="826426" spans="2:3" x14ac:dyDescent="0.25">
      <c r="B826426" s="78"/>
      <c r="C826426" s="77"/>
    </row>
    <row r="826536" spans="2:3" x14ac:dyDescent="0.25">
      <c r="B826536" s="78"/>
      <c r="C826536" s="77"/>
    </row>
    <row r="826537" spans="2:3" x14ac:dyDescent="0.25">
      <c r="B826537" s="78"/>
      <c r="C826537" s="77"/>
    </row>
    <row r="826538" spans="2:3" x14ac:dyDescent="0.25">
      <c r="B826538" s="78"/>
      <c r="C826538" s="77"/>
    </row>
    <row r="826539" spans="2:3" x14ac:dyDescent="0.25">
      <c r="B826539" s="78"/>
      <c r="C826539" s="77"/>
    </row>
    <row r="826540" spans="2:3" x14ac:dyDescent="0.25">
      <c r="B826540" s="78"/>
      <c r="C826540" s="77"/>
    </row>
    <row r="826541" spans="2:3" x14ac:dyDescent="0.25">
      <c r="B826541" s="78"/>
      <c r="C826541" s="77"/>
    </row>
    <row r="826542" spans="2:3" x14ac:dyDescent="0.25">
      <c r="B826542" s="78"/>
      <c r="C826542" s="77"/>
    </row>
    <row r="826543" spans="2:3" x14ac:dyDescent="0.25">
      <c r="B826543" s="78"/>
      <c r="C826543" s="77"/>
    </row>
    <row r="826544" spans="2:3" x14ac:dyDescent="0.25">
      <c r="B826544" s="78"/>
      <c r="C826544" s="77"/>
    </row>
    <row r="826545" spans="2:3" x14ac:dyDescent="0.25">
      <c r="B826545" s="78"/>
      <c r="C826545" s="77"/>
    </row>
    <row r="826546" spans="2:3" x14ac:dyDescent="0.25">
      <c r="B826546" s="78"/>
      <c r="C826546" s="77"/>
    </row>
    <row r="826547" spans="2:3" x14ac:dyDescent="0.25">
      <c r="B826547" s="78"/>
      <c r="C826547" s="77"/>
    </row>
    <row r="826548" spans="2:3" x14ac:dyDescent="0.25">
      <c r="B826548" s="78"/>
      <c r="C826548" s="77"/>
    </row>
    <row r="826658" spans="2:3" x14ac:dyDescent="0.25">
      <c r="B826658" s="78"/>
      <c r="C826658" s="77"/>
    </row>
    <row r="826659" spans="2:3" x14ac:dyDescent="0.25">
      <c r="B826659" s="78"/>
      <c r="C826659" s="77"/>
    </row>
    <row r="826660" spans="2:3" x14ac:dyDescent="0.25">
      <c r="B826660" s="78"/>
      <c r="C826660" s="77"/>
    </row>
    <row r="826661" spans="2:3" x14ac:dyDescent="0.25">
      <c r="B826661" s="78"/>
      <c r="C826661" s="77"/>
    </row>
    <row r="826662" spans="2:3" x14ac:dyDescent="0.25">
      <c r="B826662" s="78"/>
      <c r="C826662" s="77"/>
    </row>
    <row r="826663" spans="2:3" x14ac:dyDescent="0.25">
      <c r="B826663" s="78"/>
      <c r="C826663" s="77"/>
    </row>
    <row r="826664" spans="2:3" x14ac:dyDescent="0.25">
      <c r="B826664" s="78"/>
      <c r="C826664" s="77"/>
    </row>
    <row r="826665" spans="2:3" x14ac:dyDescent="0.25">
      <c r="B826665" s="78"/>
      <c r="C826665" s="77"/>
    </row>
    <row r="826666" spans="2:3" x14ac:dyDescent="0.25">
      <c r="B826666" s="78"/>
      <c r="C826666" s="77"/>
    </row>
    <row r="826667" spans="2:3" x14ac:dyDescent="0.25">
      <c r="B826667" s="78"/>
      <c r="C826667" s="77"/>
    </row>
    <row r="826668" spans="2:3" x14ac:dyDescent="0.25">
      <c r="B826668" s="78"/>
      <c r="C826668" s="77"/>
    </row>
    <row r="826669" spans="2:3" x14ac:dyDescent="0.25">
      <c r="B826669" s="78"/>
      <c r="C826669" s="77"/>
    </row>
    <row r="826670" spans="2:3" x14ac:dyDescent="0.25">
      <c r="B826670" s="78"/>
      <c r="C826670" s="77"/>
    </row>
    <row r="826780" spans="2:3" x14ac:dyDescent="0.25">
      <c r="B826780" s="78"/>
      <c r="C826780" s="77"/>
    </row>
    <row r="826781" spans="2:3" x14ac:dyDescent="0.25">
      <c r="B826781" s="78"/>
      <c r="C826781" s="77"/>
    </row>
    <row r="826782" spans="2:3" x14ac:dyDescent="0.25">
      <c r="B826782" s="78"/>
      <c r="C826782" s="77"/>
    </row>
    <row r="826783" spans="2:3" x14ac:dyDescent="0.25">
      <c r="B826783" s="78"/>
      <c r="C826783" s="77"/>
    </row>
    <row r="826784" spans="2:3" x14ac:dyDescent="0.25">
      <c r="B826784" s="78"/>
      <c r="C826784" s="77"/>
    </row>
    <row r="826785" spans="2:3" x14ac:dyDescent="0.25">
      <c r="B826785" s="78"/>
      <c r="C826785" s="77"/>
    </row>
    <row r="826786" spans="2:3" x14ac:dyDescent="0.25">
      <c r="B826786" s="78"/>
      <c r="C826786" s="77"/>
    </row>
    <row r="826787" spans="2:3" x14ac:dyDescent="0.25">
      <c r="B826787" s="78"/>
      <c r="C826787" s="77"/>
    </row>
    <row r="826788" spans="2:3" x14ac:dyDescent="0.25">
      <c r="B826788" s="78"/>
      <c r="C826788" s="77"/>
    </row>
    <row r="826789" spans="2:3" x14ac:dyDescent="0.25">
      <c r="B826789" s="78"/>
      <c r="C826789" s="77"/>
    </row>
    <row r="826790" spans="2:3" x14ac:dyDescent="0.25">
      <c r="B826790" s="78"/>
      <c r="C826790" s="77"/>
    </row>
    <row r="826791" spans="2:3" x14ac:dyDescent="0.25">
      <c r="B826791" s="78"/>
      <c r="C826791" s="77"/>
    </row>
    <row r="826792" spans="2:3" x14ac:dyDescent="0.25">
      <c r="B826792" s="78"/>
      <c r="C826792" s="77"/>
    </row>
    <row r="826902" spans="2:3" x14ac:dyDescent="0.25">
      <c r="B826902" s="78"/>
      <c r="C826902" s="77"/>
    </row>
    <row r="826903" spans="2:3" x14ac:dyDescent="0.25">
      <c r="B826903" s="78"/>
      <c r="C826903" s="77"/>
    </row>
    <row r="826904" spans="2:3" x14ac:dyDescent="0.25">
      <c r="B826904" s="78"/>
      <c r="C826904" s="77"/>
    </row>
    <row r="826905" spans="2:3" x14ac:dyDescent="0.25">
      <c r="B826905" s="78"/>
      <c r="C826905" s="77"/>
    </row>
    <row r="826906" spans="2:3" x14ac:dyDescent="0.25">
      <c r="B826906" s="78"/>
      <c r="C826906" s="77"/>
    </row>
    <row r="826907" spans="2:3" x14ac:dyDescent="0.25">
      <c r="B826907" s="78"/>
      <c r="C826907" s="77"/>
    </row>
    <row r="826908" spans="2:3" x14ac:dyDescent="0.25">
      <c r="B826908" s="78"/>
      <c r="C826908" s="77"/>
    </row>
    <row r="826909" spans="2:3" x14ac:dyDescent="0.25">
      <c r="B826909" s="78"/>
      <c r="C826909" s="77"/>
    </row>
    <row r="826910" spans="2:3" x14ac:dyDescent="0.25">
      <c r="B826910" s="78"/>
      <c r="C826910" s="77"/>
    </row>
    <row r="826911" spans="2:3" x14ac:dyDescent="0.25">
      <c r="B826911" s="78"/>
      <c r="C826911" s="77"/>
    </row>
    <row r="826912" spans="2:3" x14ac:dyDescent="0.25">
      <c r="B826912" s="78"/>
      <c r="C826912" s="77"/>
    </row>
    <row r="826913" spans="2:3" x14ac:dyDescent="0.25">
      <c r="B826913" s="78"/>
      <c r="C826913" s="77"/>
    </row>
    <row r="826914" spans="2:3" x14ac:dyDescent="0.25">
      <c r="B826914" s="78"/>
      <c r="C826914" s="77"/>
    </row>
    <row r="827024" spans="2:3" x14ac:dyDescent="0.25">
      <c r="B827024" s="78"/>
      <c r="C827024" s="77"/>
    </row>
    <row r="827025" spans="2:3" x14ac:dyDescent="0.25">
      <c r="B827025" s="78"/>
      <c r="C827025" s="77"/>
    </row>
    <row r="827026" spans="2:3" x14ac:dyDescent="0.25">
      <c r="B827026" s="78"/>
      <c r="C827026" s="77"/>
    </row>
    <row r="827027" spans="2:3" x14ac:dyDescent="0.25">
      <c r="B827027" s="78"/>
      <c r="C827027" s="77"/>
    </row>
    <row r="827028" spans="2:3" x14ac:dyDescent="0.25">
      <c r="B827028" s="78"/>
      <c r="C827028" s="77"/>
    </row>
    <row r="827029" spans="2:3" x14ac:dyDescent="0.25">
      <c r="B827029" s="78"/>
      <c r="C827029" s="77"/>
    </row>
    <row r="827030" spans="2:3" x14ac:dyDescent="0.25">
      <c r="B827030" s="78"/>
      <c r="C827030" s="77"/>
    </row>
    <row r="827031" spans="2:3" x14ac:dyDescent="0.25">
      <c r="B827031" s="78"/>
      <c r="C827031" s="77"/>
    </row>
    <row r="827032" spans="2:3" x14ac:dyDescent="0.25">
      <c r="B827032" s="78"/>
      <c r="C827032" s="77"/>
    </row>
    <row r="827033" spans="2:3" x14ac:dyDescent="0.25">
      <c r="B827033" s="78"/>
      <c r="C827033" s="77"/>
    </row>
    <row r="827034" spans="2:3" x14ac:dyDescent="0.25">
      <c r="B827034" s="78"/>
      <c r="C827034" s="77"/>
    </row>
    <row r="827035" spans="2:3" x14ac:dyDescent="0.25">
      <c r="B827035" s="78"/>
      <c r="C827035" s="77"/>
    </row>
    <row r="827036" spans="2:3" x14ac:dyDescent="0.25">
      <c r="B827036" s="78"/>
      <c r="C827036" s="77"/>
    </row>
    <row r="827146" spans="2:3" x14ac:dyDescent="0.25">
      <c r="B827146" s="78"/>
      <c r="C827146" s="77"/>
    </row>
    <row r="827147" spans="2:3" x14ac:dyDescent="0.25">
      <c r="B827147" s="78"/>
      <c r="C827147" s="77"/>
    </row>
    <row r="827148" spans="2:3" x14ac:dyDescent="0.25">
      <c r="B827148" s="78"/>
      <c r="C827148" s="77"/>
    </row>
    <row r="827149" spans="2:3" x14ac:dyDescent="0.25">
      <c r="B827149" s="78"/>
      <c r="C827149" s="77"/>
    </row>
    <row r="827150" spans="2:3" x14ac:dyDescent="0.25">
      <c r="B827150" s="78"/>
      <c r="C827150" s="77"/>
    </row>
    <row r="827151" spans="2:3" x14ac:dyDescent="0.25">
      <c r="B827151" s="78"/>
      <c r="C827151" s="77"/>
    </row>
    <row r="827152" spans="2:3" x14ac:dyDescent="0.25">
      <c r="B827152" s="78"/>
      <c r="C827152" s="77"/>
    </row>
    <row r="827153" spans="2:3" x14ac:dyDescent="0.25">
      <c r="B827153" s="78"/>
      <c r="C827153" s="77"/>
    </row>
    <row r="827154" spans="2:3" x14ac:dyDescent="0.25">
      <c r="B827154" s="78"/>
      <c r="C827154" s="77"/>
    </row>
    <row r="827155" spans="2:3" x14ac:dyDescent="0.25">
      <c r="B827155" s="78"/>
      <c r="C827155" s="77"/>
    </row>
    <row r="827156" spans="2:3" x14ac:dyDescent="0.25">
      <c r="B827156" s="78"/>
      <c r="C827156" s="77"/>
    </row>
    <row r="827157" spans="2:3" x14ac:dyDescent="0.25">
      <c r="B827157" s="78"/>
      <c r="C827157" s="77"/>
    </row>
    <row r="827158" spans="2:3" x14ac:dyDescent="0.25">
      <c r="B827158" s="78"/>
      <c r="C827158" s="77"/>
    </row>
    <row r="827268" spans="2:3" x14ac:dyDescent="0.25">
      <c r="B827268" s="78"/>
      <c r="C827268" s="77"/>
    </row>
    <row r="827269" spans="2:3" x14ac:dyDescent="0.25">
      <c r="B827269" s="78"/>
      <c r="C827269" s="77"/>
    </row>
    <row r="827270" spans="2:3" x14ac:dyDescent="0.25">
      <c r="B827270" s="78"/>
      <c r="C827270" s="77"/>
    </row>
    <row r="827271" spans="2:3" x14ac:dyDescent="0.25">
      <c r="B827271" s="78"/>
      <c r="C827271" s="77"/>
    </row>
    <row r="827272" spans="2:3" x14ac:dyDescent="0.25">
      <c r="B827272" s="78"/>
      <c r="C827272" s="77"/>
    </row>
    <row r="827273" spans="2:3" x14ac:dyDescent="0.25">
      <c r="B827273" s="78"/>
      <c r="C827273" s="77"/>
    </row>
    <row r="827274" spans="2:3" x14ac:dyDescent="0.25">
      <c r="B827274" s="78"/>
      <c r="C827274" s="77"/>
    </row>
    <row r="827275" spans="2:3" x14ac:dyDescent="0.25">
      <c r="B827275" s="78"/>
      <c r="C827275" s="77"/>
    </row>
    <row r="827276" spans="2:3" x14ac:dyDescent="0.25">
      <c r="B827276" s="78"/>
      <c r="C827276" s="77"/>
    </row>
    <row r="827277" spans="2:3" x14ac:dyDescent="0.25">
      <c r="B827277" s="78"/>
      <c r="C827277" s="77"/>
    </row>
    <row r="827278" spans="2:3" x14ac:dyDescent="0.25">
      <c r="B827278" s="78"/>
      <c r="C827278" s="77"/>
    </row>
    <row r="827279" spans="2:3" x14ac:dyDescent="0.25">
      <c r="B827279" s="78"/>
      <c r="C827279" s="77"/>
    </row>
    <row r="827280" spans="2:3" x14ac:dyDescent="0.25">
      <c r="B827280" s="78"/>
      <c r="C827280" s="77"/>
    </row>
    <row r="827390" spans="2:3" x14ac:dyDescent="0.25">
      <c r="B827390" s="78"/>
      <c r="C827390" s="77"/>
    </row>
    <row r="827391" spans="2:3" x14ac:dyDescent="0.25">
      <c r="B827391" s="78"/>
      <c r="C827391" s="77"/>
    </row>
    <row r="827392" spans="2:3" x14ac:dyDescent="0.25">
      <c r="B827392" s="78"/>
      <c r="C827392" s="77"/>
    </row>
    <row r="827393" spans="2:3" x14ac:dyDescent="0.25">
      <c r="B827393" s="78"/>
      <c r="C827393" s="77"/>
    </row>
    <row r="827394" spans="2:3" x14ac:dyDescent="0.25">
      <c r="B827394" s="78"/>
      <c r="C827394" s="77"/>
    </row>
    <row r="827395" spans="2:3" x14ac:dyDescent="0.25">
      <c r="B827395" s="78"/>
      <c r="C827395" s="77"/>
    </row>
    <row r="827396" spans="2:3" x14ac:dyDescent="0.25">
      <c r="B827396" s="78"/>
      <c r="C827396" s="77"/>
    </row>
    <row r="827397" spans="2:3" x14ac:dyDescent="0.25">
      <c r="B827397" s="78"/>
      <c r="C827397" s="77"/>
    </row>
    <row r="827398" spans="2:3" x14ac:dyDescent="0.25">
      <c r="B827398" s="78"/>
      <c r="C827398" s="77"/>
    </row>
    <row r="827399" spans="2:3" x14ac:dyDescent="0.25">
      <c r="B827399" s="78"/>
      <c r="C827399" s="77"/>
    </row>
    <row r="827400" spans="2:3" x14ac:dyDescent="0.25">
      <c r="B827400" s="78"/>
      <c r="C827400" s="77"/>
    </row>
    <row r="827401" spans="2:3" x14ac:dyDescent="0.25">
      <c r="B827401" s="78"/>
      <c r="C827401" s="77"/>
    </row>
    <row r="827402" spans="2:3" x14ac:dyDescent="0.25">
      <c r="B827402" s="78"/>
      <c r="C827402" s="77"/>
    </row>
    <row r="827512" spans="2:3" x14ac:dyDescent="0.25">
      <c r="B827512" s="78"/>
      <c r="C827512" s="77"/>
    </row>
    <row r="827513" spans="2:3" x14ac:dyDescent="0.25">
      <c r="B827513" s="78"/>
      <c r="C827513" s="77"/>
    </row>
    <row r="827514" spans="2:3" x14ac:dyDescent="0.25">
      <c r="B827514" s="78"/>
      <c r="C827514" s="77"/>
    </row>
    <row r="827515" spans="2:3" x14ac:dyDescent="0.25">
      <c r="B827515" s="78"/>
      <c r="C827515" s="77"/>
    </row>
    <row r="827516" spans="2:3" x14ac:dyDescent="0.25">
      <c r="B827516" s="78"/>
      <c r="C827516" s="77"/>
    </row>
    <row r="827517" spans="2:3" x14ac:dyDescent="0.25">
      <c r="B827517" s="78"/>
      <c r="C827517" s="77"/>
    </row>
    <row r="827518" spans="2:3" x14ac:dyDescent="0.25">
      <c r="B827518" s="78"/>
      <c r="C827518" s="77"/>
    </row>
    <row r="827519" spans="2:3" x14ac:dyDescent="0.25">
      <c r="B827519" s="78"/>
      <c r="C827519" s="77"/>
    </row>
    <row r="827520" spans="2:3" x14ac:dyDescent="0.25">
      <c r="B827520" s="78"/>
      <c r="C827520" s="77"/>
    </row>
    <row r="827521" spans="2:3" x14ac:dyDescent="0.25">
      <c r="B827521" s="78"/>
      <c r="C827521" s="77"/>
    </row>
    <row r="827522" spans="2:3" x14ac:dyDescent="0.25">
      <c r="B827522" s="78"/>
      <c r="C827522" s="77"/>
    </row>
    <row r="827523" spans="2:3" x14ac:dyDescent="0.25">
      <c r="B827523" s="78"/>
      <c r="C827523" s="77"/>
    </row>
    <row r="827524" spans="2:3" x14ac:dyDescent="0.25">
      <c r="B827524" s="78"/>
      <c r="C827524" s="77"/>
    </row>
    <row r="827634" spans="2:3" x14ac:dyDescent="0.25">
      <c r="B827634" s="78"/>
      <c r="C827634" s="77"/>
    </row>
    <row r="827635" spans="2:3" x14ac:dyDescent="0.25">
      <c r="B827635" s="78"/>
      <c r="C827635" s="77"/>
    </row>
    <row r="827636" spans="2:3" x14ac:dyDescent="0.25">
      <c r="B827636" s="78"/>
      <c r="C827636" s="77"/>
    </row>
    <row r="827637" spans="2:3" x14ac:dyDescent="0.25">
      <c r="B827637" s="78"/>
      <c r="C827637" s="77"/>
    </row>
    <row r="827638" spans="2:3" x14ac:dyDescent="0.25">
      <c r="B827638" s="78"/>
      <c r="C827638" s="77"/>
    </row>
    <row r="827639" spans="2:3" x14ac:dyDescent="0.25">
      <c r="B827639" s="78"/>
      <c r="C827639" s="77"/>
    </row>
    <row r="827640" spans="2:3" x14ac:dyDescent="0.25">
      <c r="B827640" s="78"/>
      <c r="C827640" s="77"/>
    </row>
    <row r="827641" spans="2:3" x14ac:dyDescent="0.25">
      <c r="B827641" s="78"/>
      <c r="C827641" s="77"/>
    </row>
    <row r="827642" spans="2:3" x14ac:dyDescent="0.25">
      <c r="B827642" s="78"/>
      <c r="C827642" s="77"/>
    </row>
    <row r="827643" spans="2:3" x14ac:dyDescent="0.25">
      <c r="B827643" s="78"/>
      <c r="C827643" s="77"/>
    </row>
    <row r="827644" spans="2:3" x14ac:dyDescent="0.25">
      <c r="B827644" s="78"/>
      <c r="C827644" s="77"/>
    </row>
    <row r="827645" spans="2:3" x14ac:dyDescent="0.25">
      <c r="B827645" s="78"/>
      <c r="C827645" s="77"/>
    </row>
    <row r="827646" spans="2:3" x14ac:dyDescent="0.25">
      <c r="B827646" s="78"/>
      <c r="C827646" s="77"/>
    </row>
    <row r="827756" spans="2:3" x14ac:dyDescent="0.25">
      <c r="B827756" s="78"/>
      <c r="C827756" s="77"/>
    </row>
    <row r="827757" spans="2:3" x14ac:dyDescent="0.25">
      <c r="B827757" s="78"/>
      <c r="C827757" s="77"/>
    </row>
    <row r="827758" spans="2:3" x14ac:dyDescent="0.25">
      <c r="B827758" s="78"/>
      <c r="C827758" s="77"/>
    </row>
    <row r="827759" spans="2:3" x14ac:dyDescent="0.25">
      <c r="B827759" s="78"/>
      <c r="C827759" s="77"/>
    </row>
    <row r="827760" spans="2:3" x14ac:dyDescent="0.25">
      <c r="B827760" s="78"/>
      <c r="C827760" s="77"/>
    </row>
    <row r="827761" spans="2:3" x14ac:dyDescent="0.25">
      <c r="B827761" s="78"/>
      <c r="C827761" s="77"/>
    </row>
    <row r="827762" spans="2:3" x14ac:dyDescent="0.25">
      <c r="B827762" s="78"/>
      <c r="C827762" s="77"/>
    </row>
    <row r="827763" spans="2:3" x14ac:dyDescent="0.25">
      <c r="B827763" s="78"/>
      <c r="C827763" s="77"/>
    </row>
    <row r="827764" spans="2:3" x14ac:dyDescent="0.25">
      <c r="B827764" s="78"/>
      <c r="C827764" s="77"/>
    </row>
    <row r="827765" spans="2:3" x14ac:dyDescent="0.25">
      <c r="B827765" s="78"/>
      <c r="C827765" s="77"/>
    </row>
    <row r="827766" spans="2:3" x14ac:dyDescent="0.25">
      <c r="B827766" s="78"/>
      <c r="C827766" s="77"/>
    </row>
    <row r="827767" spans="2:3" x14ac:dyDescent="0.25">
      <c r="B827767" s="78"/>
      <c r="C827767" s="77"/>
    </row>
    <row r="827768" spans="2:3" x14ac:dyDescent="0.25">
      <c r="B827768" s="78"/>
      <c r="C827768" s="77"/>
    </row>
    <row r="827878" spans="2:3" x14ac:dyDescent="0.25">
      <c r="B827878" s="78"/>
      <c r="C827878" s="77"/>
    </row>
    <row r="827879" spans="2:3" x14ac:dyDescent="0.25">
      <c r="B827879" s="78"/>
      <c r="C827879" s="77"/>
    </row>
    <row r="827880" spans="2:3" x14ac:dyDescent="0.25">
      <c r="B827880" s="78"/>
      <c r="C827880" s="77"/>
    </row>
    <row r="827881" spans="2:3" x14ac:dyDescent="0.25">
      <c r="B827881" s="78"/>
      <c r="C827881" s="77"/>
    </row>
    <row r="827882" spans="2:3" x14ac:dyDescent="0.25">
      <c r="B827882" s="78"/>
      <c r="C827882" s="77"/>
    </row>
    <row r="827883" spans="2:3" x14ac:dyDescent="0.25">
      <c r="B827883" s="78"/>
      <c r="C827883" s="77"/>
    </row>
    <row r="827884" spans="2:3" x14ac:dyDescent="0.25">
      <c r="B827884" s="78"/>
      <c r="C827884" s="77"/>
    </row>
    <row r="827885" spans="2:3" x14ac:dyDescent="0.25">
      <c r="B827885" s="78"/>
      <c r="C827885" s="77"/>
    </row>
    <row r="827886" spans="2:3" x14ac:dyDescent="0.25">
      <c r="B827886" s="78"/>
      <c r="C827886" s="77"/>
    </row>
    <row r="827887" spans="2:3" x14ac:dyDescent="0.25">
      <c r="B827887" s="78"/>
      <c r="C827887" s="77"/>
    </row>
    <row r="827888" spans="2:3" x14ac:dyDescent="0.25">
      <c r="B827888" s="78"/>
      <c r="C827888" s="77"/>
    </row>
    <row r="827889" spans="2:3" x14ac:dyDescent="0.25">
      <c r="B827889" s="78"/>
      <c r="C827889" s="77"/>
    </row>
    <row r="827890" spans="2:3" x14ac:dyDescent="0.25">
      <c r="B827890" s="78"/>
      <c r="C827890" s="77"/>
    </row>
    <row r="828000" spans="2:3" x14ac:dyDescent="0.25">
      <c r="B828000" s="78"/>
      <c r="C828000" s="77"/>
    </row>
    <row r="828001" spans="2:3" x14ac:dyDescent="0.25">
      <c r="B828001" s="78"/>
      <c r="C828001" s="77"/>
    </row>
    <row r="828002" spans="2:3" x14ac:dyDescent="0.25">
      <c r="B828002" s="78"/>
      <c r="C828002" s="77"/>
    </row>
    <row r="828003" spans="2:3" x14ac:dyDescent="0.25">
      <c r="B828003" s="78"/>
      <c r="C828003" s="77"/>
    </row>
    <row r="828004" spans="2:3" x14ac:dyDescent="0.25">
      <c r="B828004" s="78"/>
      <c r="C828004" s="77"/>
    </row>
    <row r="828005" spans="2:3" x14ac:dyDescent="0.25">
      <c r="B828005" s="78"/>
      <c r="C828005" s="77"/>
    </row>
    <row r="828006" spans="2:3" x14ac:dyDescent="0.25">
      <c r="B828006" s="78"/>
      <c r="C828006" s="77"/>
    </row>
    <row r="828007" spans="2:3" x14ac:dyDescent="0.25">
      <c r="B828007" s="78"/>
      <c r="C828007" s="77"/>
    </row>
    <row r="828008" spans="2:3" x14ac:dyDescent="0.25">
      <c r="B828008" s="78"/>
      <c r="C828008" s="77"/>
    </row>
    <row r="828009" spans="2:3" x14ac:dyDescent="0.25">
      <c r="B828009" s="78"/>
      <c r="C828009" s="77"/>
    </row>
    <row r="828010" spans="2:3" x14ac:dyDescent="0.25">
      <c r="B828010" s="78"/>
      <c r="C828010" s="77"/>
    </row>
    <row r="828011" spans="2:3" x14ac:dyDescent="0.25">
      <c r="B828011" s="78"/>
      <c r="C828011" s="77"/>
    </row>
    <row r="828012" spans="2:3" x14ac:dyDescent="0.25">
      <c r="B828012" s="78"/>
      <c r="C828012" s="77"/>
    </row>
    <row r="828122" spans="2:3" x14ac:dyDescent="0.25">
      <c r="B828122" s="78"/>
      <c r="C828122" s="77"/>
    </row>
    <row r="828123" spans="2:3" x14ac:dyDescent="0.25">
      <c r="B828123" s="78"/>
      <c r="C828123" s="77"/>
    </row>
    <row r="828124" spans="2:3" x14ac:dyDescent="0.25">
      <c r="B828124" s="78"/>
      <c r="C828124" s="77"/>
    </row>
    <row r="828125" spans="2:3" x14ac:dyDescent="0.25">
      <c r="B828125" s="78"/>
      <c r="C828125" s="77"/>
    </row>
    <row r="828126" spans="2:3" x14ac:dyDescent="0.25">
      <c r="B828126" s="78"/>
      <c r="C828126" s="77"/>
    </row>
    <row r="828127" spans="2:3" x14ac:dyDescent="0.25">
      <c r="B828127" s="78"/>
      <c r="C828127" s="77"/>
    </row>
    <row r="828128" spans="2:3" x14ac:dyDescent="0.25">
      <c r="B828128" s="78"/>
      <c r="C828128" s="77"/>
    </row>
    <row r="828129" spans="2:3" x14ac:dyDescent="0.25">
      <c r="B828129" s="78"/>
      <c r="C828129" s="77"/>
    </row>
    <row r="828130" spans="2:3" x14ac:dyDescent="0.25">
      <c r="B828130" s="78"/>
      <c r="C828130" s="77"/>
    </row>
    <row r="828131" spans="2:3" x14ac:dyDescent="0.25">
      <c r="B828131" s="78"/>
      <c r="C828131" s="77"/>
    </row>
    <row r="828132" spans="2:3" x14ac:dyDescent="0.25">
      <c r="B828132" s="78"/>
      <c r="C828132" s="77"/>
    </row>
    <row r="828133" spans="2:3" x14ac:dyDescent="0.25">
      <c r="B828133" s="78"/>
      <c r="C828133" s="77"/>
    </row>
    <row r="828134" spans="2:3" x14ac:dyDescent="0.25">
      <c r="B828134" s="78"/>
      <c r="C828134" s="77"/>
    </row>
    <row r="828244" spans="2:3" x14ac:dyDescent="0.25">
      <c r="B828244" s="78"/>
      <c r="C828244" s="77"/>
    </row>
    <row r="828245" spans="2:3" x14ac:dyDescent="0.25">
      <c r="B828245" s="78"/>
      <c r="C828245" s="77"/>
    </row>
    <row r="828246" spans="2:3" x14ac:dyDescent="0.25">
      <c r="B828246" s="78"/>
      <c r="C828246" s="77"/>
    </row>
    <row r="828247" spans="2:3" x14ac:dyDescent="0.25">
      <c r="B828247" s="78"/>
      <c r="C828247" s="77"/>
    </row>
    <row r="828248" spans="2:3" x14ac:dyDescent="0.25">
      <c r="B828248" s="78"/>
      <c r="C828248" s="77"/>
    </row>
    <row r="828249" spans="2:3" x14ac:dyDescent="0.25">
      <c r="B828249" s="78"/>
      <c r="C828249" s="77"/>
    </row>
    <row r="828250" spans="2:3" x14ac:dyDescent="0.25">
      <c r="B828250" s="78"/>
      <c r="C828250" s="77"/>
    </row>
    <row r="828251" spans="2:3" x14ac:dyDescent="0.25">
      <c r="B828251" s="78"/>
      <c r="C828251" s="77"/>
    </row>
    <row r="828252" spans="2:3" x14ac:dyDescent="0.25">
      <c r="B828252" s="78"/>
      <c r="C828252" s="77"/>
    </row>
    <row r="828253" spans="2:3" x14ac:dyDescent="0.25">
      <c r="B828253" s="78"/>
      <c r="C828253" s="77"/>
    </row>
    <row r="828254" spans="2:3" x14ac:dyDescent="0.25">
      <c r="B828254" s="78"/>
      <c r="C828254" s="77"/>
    </row>
    <row r="828255" spans="2:3" x14ac:dyDescent="0.25">
      <c r="B828255" s="78"/>
      <c r="C828255" s="77"/>
    </row>
    <row r="828256" spans="2:3" x14ac:dyDescent="0.25">
      <c r="B828256" s="78"/>
      <c r="C828256" s="77"/>
    </row>
    <row r="828366" spans="2:3" x14ac:dyDescent="0.25">
      <c r="B828366" s="78"/>
      <c r="C828366" s="77"/>
    </row>
    <row r="828367" spans="2:3" x14ac:dyDescent="0.25">
      <c r="B828367" s="78"/>
      <c r="C828367" s="77"/>
    </row>
    <row r="828368" spans="2:3" x14ac:dyDescent="0.25">
      <c r="B828368" s="78"/>
      <c r="C828368" s="77"/>
    </row>
    <row r="828369" spans="2:3" x14ac:dyDescent="0.25">
      <c r="B828369" s="78"/>
      <c r="C828369" s="77"/>
    </row>
    <row r="828370" spans="2:3" x14ac:dyDescent="0.25">
      <c r="B828370" s="78"/>
      <c r="C828370" s="77"/>
    </row>
    <row r="828371" spans="2:3" x14ac:dyDescent="0.25">
      <c r="B828371" s="78"/>
      <c r="C828371" s="77"/>
    </row>
    <row r="828372" spans="2:3" x14ac:dyDescent="0.25">
      <c r="B828372" s="78"/>
      <c r="C828372" s="77"/>
    </row>
    <row r="828373" spans="2:3" x14ac:dyDescent="0.25">
      <c r="B828373" s="78"/>
      <c r="C828373" s="77"/>
    </row>
    <row r="828374" spans="2:3" x14ac:dyDescent="0.25">
      <c r="B828374" s="78"/>
      <c r="C828374" s="77"/>
    </row>
    <row r="828375" spans="2:3" x14ac:dyDescent="0.25">
      <c r="B828375" s="78"/>
      <c r="C828375" s="77"/>
    </row>
    <row r="828376" spans="2:3" x14ac:dyDescent="0.25">
      <c r="B828376" s="78"/>
      <c r="C828376" s="77"/>
    </row>
    <row r="828377" spans="2:3" x14ac:dyDescent="0.25">
      <c r="B828377" s="78"/>
      <c r="C828377" s="77"/>
    </row>
    <row r="828378" spans="2:3" x14ac:dyDescent="0.25">
      <c r="B828378" s="78"/>
      <c r="C828378" s="77"/>
    </row>
    <row r="828488" spans="2:3" x14ac:dyDescent="0.25">
      <c r="B828488" s="78"/>
      <c r="C828488" s="77"/>
    </row>
    <row r="828489" spans="2:3" x14ac:dyDescent="0.25">
      <c r="B828489" s="78"/>
      <c r="C828489" s="77"/>
    </row>
    <row r="828490" spans="2:3" x14ac:dyDescent="0.25">
      <c r="B828490" s="78"/>
      <c r="C828490" s="77"/>
    </row>
    <row r="828491" spans="2:3" x14ac:dyDescent="0.25">
      <c r="B828491" s="78"/>
      <c r="C828491" s="77"/>
    </row>
    <row r="828492" spans="2:3" x14ac:dyDescent="0.25">
      <c r="B828492" s="78"/>
      <c r="C828492" s="77"/>
    </row>
    <row r="828493" spans="2:3" x14ac:dyDescent="0.25">
      <c r="B828493" s="78"/>
      <c r="C828493" s="77"/>
    </row>
    <row r="828494" spans="2:3" x14ac:dyDescent="0.25">
      <c r="B828494" s="78"/>
      <c r="C828494" s="77"/>
    </row>
    <row r="828495" spans="2:3" x14ac:dyDescent="0.25">
      <c r="B828495" s="78"/>
      <c r="C828495" s="77"/>
    </row>
    <row r="828496" spans="2:3" x14ac:dyDescent="0.25">
      <c r="B828496" s="78"/>
      <c r="C828496" s="77"/>
    </row>
    <row r="828497" spans="2:3" x14ac:dyDescent="0.25">
      <c r="B828497" s="78"/>
      <c r="C828497" s="77"/>
    </row>
    <row r="828498" spans="2:3" x14ac:dyDescent="0.25">
      <c r="B828498" s="78"/>
      <c r="C828498" s="77"/>
    </row>
    <row r="828499" spans="2:3" x14ac:dyDescent="0.25">
      <c r="B828499" s="78"/>
      <c r="C828499" s="77"/>
    </row>
    <row r="828500" spans="2:3" x14ac:dyDescent="0.25">
      <c r="B828500" s="78"/>
      <c r="C828500" s="77"/>
    </row>
    <row r="828610" spans="2:3" x14ac:dyDescent="0.25">
      <c r="B828610" s="78"/>
      <c r="C828610" s="77"/>
    </row>
    <row r="828611" spans="2:3" x14ac:dyDescent="0.25">
      <c r="B828611" s="78"/>
      <c r="C828611" s="77"/>
    </row>
    <row r="828612" spans="2:3" x14ac:dyDescent="0.25">
      <c r="B828612" s="78"/>
      <c r="C828612" s="77"/>
    </row>
    <row r="828613" spans="2:3" x14ac:dyDescent="0.25">
      <c r="B828613" s="78"/>
      <c r="C828613" s="77"/>
    </row>
    <row r="828614" spans="2:3" x14ac:dyDescent="0.25">
      <c r="B828614" s="78"/>
      <c r="C828614" s="77"/>
    </row>
    <row r="828615" spans="2:3" x14ac:dyDescent="0.25">
      <c r="B828615" s="78"/>
      <c r="C828615" s="77"/>
    </row>
    <row r="828616" spans="2:3" x14ac:dyDescent="0.25">
      <c r="B828616" s="78"/>
      <c r="C828616" s="77"/>
    </row>
    <row r="828617" spans="2:3" x14ac:dyDescent="0.25">
      <c r="B828617" s="78"/>
      <c r="C828617" s="77"/>
    </row>
    <row r="828618" spans="2:3" x14ac:dyDescent="0.25">
      <c r="B828618" s="78"/>
      <c r="C828618" s="77"/>
    </row>
    <row r="828619" spans="2:3" x14ac:dyDescent="0.25">
      <c r="B828619" s="78"/>
      <c r="C828619" s="77"/>
    </row>
    <row r="828620" spans="2:3" x14ac:dyDescent="0.25">
      <c r="B828620" s="78"/>
      <c r="C828620" s="77"/>
    </row>
    <row r="828621" spans="2:3" x14ac:dyDescent="0.25">
      <c r="B828621" s="78"/>
      <c r="C828621" s="77"/>
    </row>
    <row r="828622" spans="2:3" x14ac:dyDescent="0.25">
      <c r="B828622" s="78"/>
      <c r="C828622" s="77"/>
    </row>
    <row r="828732" spans="2:3" x14ac:dyDescent="0.25">
      <c r="B828732" s="78"/>
      <c r="C828732" s="77"/>
    </row>
    <row r="828733" spans="2:3" x14ac:dyDescent="0.25">
      <c r="B828733" s="78"/>
      <c r="C828733" s="77"/>
    </row>
    <row r="828734" spans="2:3" x14ac:dyDescent="0.25">
      <c r="B828734" s="78"/>
      <c r="C828734" s="77"/>
    </row>
    <row r="828735" spans="2:3" x14ac:dyDescent="0.25">
      <c r="B828735" s="78"/>
      <c r="C828735" s="77"/>
    </row>
    <row r="828736" spans="2:3" x14ac:dyDescent="0.25">
      <c r="B828736" s="78"/>
      <c r="C828736" s="77"/>
    </row>
    <row r="828737" spans="2:3" x14ac:dyDescent="0.25">
      <c r="B828737" s="78"/>
      <c r="C828737" s="77"/>
    </row>
    <row r="828738" spans="2:3" x14ac:dyDescent="0.25">
      <c r="B828738" s="78"/>
      <c r="C828738" s="77"/>
    </row>
    <row r="828739" spans="2:3" x14ac:dyDescent="0.25">
      <c r="B828739" s="78"/>
      <c r="C828739" s="77"/>
    </row>
    <row r="828740" spans="2:3" x14ac:dyDescent="0.25">
      <c r="B828740" s="78"/>
      <c r="C828740" s="77"/>
    </row>
    <row r="828741" spans="2:3" x14ac:dyDescent="0.25">
      <c r="B828741" s="78"/>
      <c r="C828741" s="77"/>
    </row>
    <row r="828742" spans="2:3" x14ac:dyDescent="0.25">
      <c r="B828742" s="78"/>
      <c r="C828742" s="77"/>
    </row>
    <row r="828743" spans="2:3" x14ac:dyDescent="0.25">
      <c r="B828743" s="78"/>
      <c r="C828743" s="77"/>
    </row>
    <row r="828744" spans="2:3" x14ac:dyDescent="0.25">
      <c r="B828744" s="78"/>
      <c r="C828744" s="77"/>
    </row>
    <row r="828854" spans="2:3" x14ac:dyDescent="0.25">
      <c r="B828854" s="78"/>
      <c r="C828854" s="77"/>
    </row>
    <row r="828855" spans="2:3" x14ac:dyDescent="0.25">
      <c r="B828855" s="78"/>
      <c r="C828855" s="77"/>
    </row>
    <row r="828856" spans="2:3" x14ac:dyDescent="0.25">
      <c r="B828856" s="78"/>
      <c r="C828856" s="77"/>
    </row>
    <row r="828857" spans="2:3" x14ac:dyDescent="0.25">
      <c r="B828857" s="78"/>
      <c r="C828857" s="77"/>
    </row>
    <row r="828858" spans="2:3" x14ac:dyDescent="0.25">
      <c r="B828858" s="78"/>
      <c r="C828858" s="77"/>
    </row>
    <row r="828859" spans="2:3" x14ac:dyDescent="0.25">
      <c r="B828859" s="78"/>
      <c r="C828859" s="77"/>
    </row>
    <row r="828860" spans="2:3" x14ac:dyDescent="0.25">
      <c r="B828860" s="78"/>
      <c r="C828860" s="77"/>
    </row>
    <row r="828861" spans="2:3" x14ac:dyDescent="0.25">
      <c r="B828861" s="78"/>
      <c r="C828861" s="77"/>
    </row>
    <row r="828862" spans="2:3" x14ac:dyDescent="0.25">
      <c r="B828862" s="78"/>
      <c r="C828862" s="77"/>
    </row>
    <row r="828863" spans="2:3" x14ac:dyDescent="0.25">
      <c r="B828863" s="78"/>
      <c r="C828863" s="77"/>
    </row>
    <row r="828864" spans="2:3" x14ac:dyDescent="0.25">
      <c r="B828864" s="78"/>
      <c r="C828864" s="77"/>
    </row>
    <row r="828865" spans="2:3" x14ac:dyDescent="0.25">
      <c r="B828865" s="78"/>
      <c r="C828865" s="77"/>
    </row>
    <row r="828866" spans="2:3" x14ac:dyDescent="0.25">
      <c r="B828866" s="78"/>
      <c r="C828866" s="77"/>
    </row>
    <row r="828976" spans="2:3" x14ac:dyDescent="0.25">
      <c r="B828976" s="78"/>
      <c r="C828976" s="77"/>
    </row>
    <row r="828977" spans="2:3" x14ac:dyDescent="0.25">
      <c r="B828977" s="78"/>
      <c r="C828977" s="77"/>
    </row>
    <row r="828978" spans="2:3" x14ac:dyDescent="0.25">
      <c r="B828978" s="78"/>
      <c r="C828978" s="77"/>
    </row>
    <row r="828979" spans="2:3" x14ac:dyDescent="0.25">
      <c r="B828979" s="78"/>
      <c r="C828979" s="77"/>
    </row>
    <row r="828980" spans="2:3" x14ac:dyDescent="0.25">
      <c r="B828980" s="78"/>
      <c r="C828980" s="77"/>
    </row>
    <row r="828981" spans="2:3" x14ac:dyDescent="0.25">
      <c r="B828981" s="78"/>
      <c r="C828981" s="77"/>
    </row>
    <row r="828982" spans="2:3" x14ac:dyDescent="0.25">
      <c r="B828982" s="78"/>
      <c r="C828982" s="77"/>
    </row>
    <row r="828983" spans="2:3" x14ac:dyDescent="0.25">
      <c r="B828983" s="78"/>
      <c r="C828983" s="77"/>
    </row>
    <row r="828984" spans="2:3" x14ac:dyDescent="0.25">
      <c r="B828984" s="78"/>
      <c r="C828984" s="77"/>
    </row>
    <row r="828985" spans="2:3" x14ac:dyDescent="0.25">
      <c r="B828985" s="78"/>
      <c r="C828985" s="77"/>
    </row>
    <row r="828986" spans="2:3" x14ac:dyDescent="0.25">
      <c r="B828986" s="78"/>
      <c r="C828986" s="77"/>
    </row>
    <row r="828987" spans="2:3" x14ac:dyDescent="0.25">
      <c r="B828987" s="78"/>
      <c r="C828987" s="77"/>
    </row>
    <row r="828988" spans="2:3" x14ac:dyDescent="0.25">
      <c r="B828988" s="78"/>
      <c r="C828988" s="77"/>
    </row>
    <row r="829098" spans="2:3" x14ac:dyDescent="0.25">
      <c r="B829098" s="78"/>
      <c r="C829098" s="77"/>
    </row>
    <row r="829099" spans="2:3" x14ac:dyDescent="0.25">
      <c r="B829099" s="78"/>
      <c r="C829099" s="77"/>
    </row>
    <row r="829100" spans="2:3" x14ac:dyDescent="0.25">
      <c r="B829100" s="78"/>
      <c r="C829100" s="77"/>
    </row>
    <row r="829101" spans="2:3" x14ac:dyDescent="0.25">
      <c r="B829101" s="78"/>
      <c r="C829101" s="77"/>
    </row>
    <row r="829102" spans="2:3" x14ac:dyDescent="0.25">
      <c r="B829102" s="78"/>
      <c r="C829102" s="77"/>
    </row>
    <row r="829103" spans="2:3" x14ac:dyDescent="0.25">
      <c r="B829103" s="78"/>
      <c r="C829103" s="77"/>
    </row>
    <row r="829104" spans="2:3" x14ac:dyDescent="0.25">
      <c r="B829104" s="78"/>
      <c r="C829104" s="77"/>
    </row>
    <row r="829105" spans="2:3" x14ac:dyDescent="0.25">
      <c r="B829105" s="78"/>
      <c r="C829105" s="77"/>
    </row>
    <row r="829106" spans="2:3" x14ac:dyDescent="0.25">
      <c r="B829106" s="78"/>
      <c r="C829106" s="77"/>
    </row>
    <row r="829107" spans="2:3" x14ac:dyDescent="0.25">
      <c r="B829107" s="78"/>
      <c r="C829107" s="77"/>
    </row>
    <row r="829108" spans="2:3" x14ac:dyDescent="0.25">
      <c r="B829108" s="78"/>
      <c r="C829108" s="77"/>
    </row>
    <row r="829109" spans="2:3" x14ac:dyDescent="0.25">
      <c r="B829109" s="78"/>
      <c r="C829109" s="77"/>
    </row>
    <row r="829110" spans="2:3" x14ac:dyDescent="0.25">
      <c r="B829110" s="78"/>
      <c r="C829110" s="77"/>
    </row>
    <row r="829220" spans="2:3" x14ac:dyDescent="0.25">
      <c r="B829220" s="78"/>
      <c r="C829220" s="77"/>
    </row>
    <row r="829221" spans="2:3" x14ac:dyDescent="0.25">
      <c r="B829221" s="78"/>
      <c r="C829221" s="77"/>
    </row>
    <row r="829222" spans="2:3" x14ac:dyDescent="0.25">
      <c r="B829222" s="78"/>
      <c r="C829222" s="77"/>
    </row>
    <row r="829223" spans="2:3" x14ac:dyDescent="0.25">
      <c r="B829223" s="78"/>
      <c r="C829223" s="77"/>
    </row>
    <row r="829224" spans="2:3" x14ac:dyDescent="0.25">
      <c r="B829224" s="78"/>
      <c r="C829224" s="77"/>
    </row>
    <row r="829225" spans="2:3" x14ac:dyDescent="0.25">
      <c r="B829225" s="78"/>
      <c r="C829225" s="77"/>
    </row>
    <row r="829226" spans="2:3" x14ac:dyDescent="0.25">
      <c r="B829226" s="78"/>
      <c r="C829226" s="77"/>
    </row>
    <row r="829227" spans="2:3" x14ac:dyDescent="0.25">
      <c r="B829227" s="78"/>
      <c r="C829227" s="77"/>
    </row>
    <row r="829228" spans="2:3" x14ac:dyDescent="0.25">
      <c r="B829228" s="78"/>
      <c r="C829228" s="77"/>
    </row>
    <row r="829229" spans="2:3" x14ac:dyDescent="0.25">
      <c r="B829229" s="78"/>
      <c r="C829229" s="77"/>
    </row>
    <row r="829230" spans="2:3" x14ac:dyDescent="0.25">
      <c r="B829230" s="78"/>
      <c r="C829230" s="77"/>
    </row>
    <row r="829231" spans="2:3" x14ac:dyDescent="0.25">
      <c r="B829231" s="78"/>
      <c r="C829231" s="77"/>
    </row>
    <row r="829232" spans="2:3" x14ac:dyDescent="0.25">
      <c r="B829232" s="78"/>
      <c r="C829232" s="77"/>
    </row>
    <row r="829342" spans="2:3" x14ac:dyDescent="0.25">
      <c r="B829342" s="78"/>
      <c r="C829342" s="77"/>
    </row>
    <row r="829343" spans="2:3" x14ac:dyDescent="0.25">
      <c r="B829343" s="78"/>
      <c r="C829343" s="77"/>
    </row>
    <row r="829344" spans="2:3" x14ac:dyDescent="0.25">
      <c r="B829344" s="78"/>
      <c r="C829344" s="77"/>
    </row>
    <row r="829345" spans="2:3" x14ac:dyDescent="0.25">
      <c r="B829345" s="78"/>
      <c r="C829345" s="77"/>
    </row>
    <row r="829346" spans="2:3" x14ac:dyDescent="0.25">
      <c r="B829346" s="78"/>
      <c r="C829346" s="77"/>
    </row>
    <row r="829347" spans="2:3" x14ac:dyDescent="0.25">
      <c r="B829347" s="78"/>
      <c r="C829347" s="77"/>
    </row>
    <row r="829348" spans="2:3" x14ac:dyDescent="0.25">
      <c r="B829348" s="78"/>
      <c r="C829348" s="77"/>
    </row>
    <row r="829349" spans="2:3" x14ac:dyDescent="0.25">
      <c r="B829349" s="78"/>
      <c r="C829349" s="77"/>
    </row>
    <row r="829350" spans="2:3" x14ac:dyDescent="0.25">
      <c r="B829350" s="78"/>
      <c r="C829350" s="77"/>
    </row>
    <row r="829351" spans="2:3" x14ac:dyDescent="0.25">
      <c r="B829351" s="78"/>
      <c r="C829351" s="77"/>
    </row>
    <row r="829352" spans="2:3" x14ac:dyDescent="0.25">
      <c r="B829352" s="78"/>
      <c r="C829352" s="77"/>
    </row>
    <row r="829353" spans="2:3" x14ac:dyDescent="0.25">
      <c r="B829353" s="78"/>
      <c r="C829353" s="77"/>
    </row>
    <row r="829354" spans="2:3" x14ac:dyDescent="0.25">
      <c r="B829354" s="78"/>
      <c r="C829354" s="77"/>
    </row>
    <row r="829464" spans="2:3" x14ac:dyDescent="0.25">
      <c r="B829464" s="78"/>
      <c r="C829464" s="77"/>
    </row>
    <row r="829465" spans="2:3" x14ac:dyDescent="0.25">
      <c r="B829465" s="78"/>
      <c r="C829465" s="77"/>
    </row>
    <row r="829466" spans="2:3" x14ac:dyDescent="0.25">
      <c r="B829466" s="78"/>
      <c r="C829466" s="77"/>
    </row>
    <row r="829467" spans="2:3" x14ac:dyDescent="0.25">
      <c r="B829467" s="78"/>
      <c r="C829467" s="77"/>
    </row>
    <row r="829468" spans="2:3" x14ac:dyDescent="0.25">
      <c r="B829468" s="78"/>
      <c r="C829468" s="77"/>
    </row>
    <row r="829469" spans="2:3" x14ac:dyDescent="0.25">
      <c r="B829469" s="78"/>
      <c r="C829469" s="77"/>
    </row>
    <row r="829470" spans="2:3" x14ac:dyDescent="0.25">
      <c r="B829470" s="78"/>
      <c r="C829470" s="77"/>
    </row>
    <row r="829471" spans="2:3" x14ac:dyDescent="0.25">
      <c r="B829471" s="78"/>
      <c r="C829471" s="77"/>
    </row>
    <row r="829472" spans="2:3" x14ac:dyDescent="0.25">
      <c r="B829472" s="78"/>
      <c r="C829472" s="77"/>
    </row>
    <row r="829473" spans="2:3" x14ac:dyDescent="0.25">
      <c r="B829473" s="78"/>
      <c r="C829473" s="77"/>
    </row>
    <row r="829474" spans="2:3" x14ac:dyDescent="0.25">
      <c r="B829474" s="78"/>
      <c r="C829474" s="77"/>
    </row>
    <row r="829475" spans="2:3" x14ac:dyDescent="0.25">
      <c r="B829475" s="78"/>
      <c r="C829475" s="77"/>
    </row>
    <row r="829476" spans="2:3" x14ac:dyDescent="0.25">
      <c r="B829476" s="78"/>
      <c r="C829476" s="77"/>
    </row>
    <row r="829586" spans="2:3" x14ac:dyDescent="0.25">
      <c r="B829586" s="78"/>
      <c r="C829586" s="77"/>
    </row>
    <row r="829587" spans="2:3" x14ac:dyDescent="0.25">
      <c r="B829587" s="78"/>
      <c r="C829587" s="77"/>
    </row>
    <row r="829588" spans="2:3" x14ac:dyDescent="0.25">
      <c r="B829588" s="78"/>
      <c r="C829588" s="77"/>
    </row>
    <row r="829589" spans="2:3" x14ac:dyDescent="0.25">
      <c r="B829589" s="78"/>
      <c r="C829589" s="77"/>
    </row>
    <row r="829590" spans="2:3" x14ac:dyDescent="0.25">
      <c r="B829590" s="78"/>
      <c r="C829590" s="77"/>
    </row>
    <row r="829591" spans="2:3" x14ac:dyDescent="0.25">
      <c r="B829591" s="78"/>
      <c r="C829591" s="77"/>
    </row>
    <row r="829592" spans="2:3" x14ac:dyDescent="0.25">
      <c r="B829592" s="78"/>
      <c r="C829592" s="77"/>
    </row>
    <row r="829593" spans="2:3" x14ac:dyDescent="0.25">
      <c r="B829593" s="78"/>
      <c r="C829593" s="77"/>
    </row>
    <row r="829594" spans="2:3" x14ac:dyDescent="0.25">
      <c r="B829594" s="78"/>
      <c r="C829594" s="77"/>
    </row>
    <row r="829595" spans="2:3" x14ac:dyDescent="0.25">
      <c r="B829595" s="78"/>
      <c r="C829595" s="77"/>
    </row>
    <row r="829596" spans="2:3" x14ac:dyDescent="0.25">
      <c r="B829596" s="78"/>
      <c r="C829596" s="77"/>
    </row>
    <row r="829597" spans="2:3" x14ac:dyDescent="0.25">
      <c r="B829597" s="78"/>
      <c r="C829597" s="77"/>
    </row>
    <row r="829598" spans="2:3" x14ac:dyDescent="0.25">
      <c r="B829598" s="78"/>
      <c r="C829598" s="77"/>
    </row>
    <row r="829708" spans="2:3" x14ac:dyDescent="0.25">
      <c r="B829708" s="78"/>
      <c r="C829708" s="77"/>
    </row>
    <row r="829709" spans="2:3" x14ac:dyDescent="0.25">
      <c r="B829709" s="78"/>
      <c r="C829709" s="77"/>
    </row>
    <row r="829710" spans="2:3" x14ac:dyDescent="0.25">
      <c r="B829710" s="78"/>
      <c r="C829710" s="77"/>
    </row>
    <row r="829711" spans="2:3" x14ac:dyDescent="0.25">
      <c r="B829711" s="78"/>
      <c r="C829711" s="77"/>
    </row>
    <row r="829712" spans="2:3" x14ac:dyDescent="0.25">
      <c r="B829712" s="78"/>
      <c r="C829712" s="77"/>
    </row>
    <row r="829713" spans="2:3" x14ac:dyDescent="0.25">
      <c r="B829713" s="78"/>
      <c r="C829713" s="77"/>
    </row>
    <row r="829714" spans="2:3" x14ac:dyDescent="0.25">
      <c r="B829714" s="78"/>
      <c r="C829714" s="77"/>
    </row>
    <row r="829715" spans="2:3" x14ac:dyDescent="0.25">
      <c r="B829715" s="78"/>
      <c r="C829715" s="77"/>
    </row>
    <row r="829716" spans="2:3" x14ac:dyDescent="0.25">
      <c r="B829716" s="78"/>
      <c r="C829716" s="77"/>
    </row>
    <row r="829717" spans="2:3" x14ac:dyDescent="0.25">
      <c r="B829717" s="78"/>
      <c r="C829717" s="77"/>
    </row>
    <row r="829718" spans="2:3" x14ac:dyDescent="0.25">
      <c r="B829718" s="78"/>
      <c r="C829718" s="77"/>
    </row>
    <row r="829719" spans="2:3" x14ac:dyDescent="0.25">
      <c r="B829719" s="78"/>
      <c r="C829719" s="77"/>
    </row>
    <row r="829720" spans="2:3" x14ac:dyDescent="0.25">
      <c r="B829720" s="78"/>
      <c r="C829720" s="77"/>
    </row>
    <row r="829830" spans="2:3" x14ac:dyDescent="0.25">
      <c r="B829830" s="78"/>
      <c r="C829830" s="77"/>
    </row>
    <row r="829831" spans="2:3" x14ac:dyDescent="0.25">
      <c r="B829831" s="78"/>
      <c r="C829831" s="77"/>
    </row>
    <row r="829832" spans="2:3" x14ac:dyDescent="0.25">
      <c r="B829832" s="78"/>
      <c r="C829832" s="77"/>
    </row>
    <row r="829833" spans="2:3" x14ac:dyDescent="0.25">
      <c r="B829833" s="78"/>
      <c r="C829833" s="77"/>
    </row>
    <row r="829834" spans="2:3" x14ac:dyDescent="0.25">
      <c r="B829834" s="78"/>
      <c r="C829834" s="77"/>
    </row>
    <row r="829835" spans="2:3" x14ac:dyDescent="0.25">
      <c r="B829835" s="78"/>
      <c r="C829835" s="77"/>
    </row>
    <row r="829836" spans="2:3" x14ac:dyDescent="0.25">
      <c r="B829836" s="78"/>
      <c r="C829836" s="77"/>
    </row>
    <row r="829837" spans="2:3" x14ac:dyDescent="0.25">
      <c r="B829837" s="78"/>
      <c r="C829837" s="77"/>
    </row>
    <row r="829838" spans="2:3" x14ac:dyDescent="0.25">
      <c r="B829838" s="78"/>
      <c r="C829838" s="77"/>
    </row>
    <row r="829839" spans="2:3" x14ac:dyDescent="0.25">
      <c r="B829839" s="78"/>
      <c r="C829839" s="77"/>
    </row>
    <row r="829840" spans="2:3" x14ac:dyDescent="0.25">
      <c r="B829840" s="78"/>
      <c r="C829840" s="77"/>
    </row>
    <row r="829841" spans="2:3" x14ac:dyDescent="0.25">
      <c r="B829841" s="78"/>
      <c r="C829841" s="77"/>
    </row>
    <row r="829842" spans="2:3" x14ac:dyDescent="0.25">
      <c r="B829842" s="78"/>
      <c r="C829842" s="77"/>
    </row>
    <row r="829952" spans="2:3" x14ac:dyDescent="0.25">
      <c r="B829952" s="78"/>
      <c r="C829952" s="77"/>
    </row>
    <row r="829953" spans="2:3" x14ac:dyDescent="0.25">
      <c r="B829953" s="78"/>
      <c r="C829953" s="77"/>
    </row>
    <row r="829954" spans="2:3" x14ac:dyDescent="0.25">
      <c r="B829954" s="78"/>
      <c r="C829954" s="77"/>
    </row>
    <row r="829955" spans="2:3" x14ac:dyDescent="0.25">
      <c r="B829955" s="78"/>
      <c r="C829955" s="77"/>
    </row>
    <row r="829956" spans="2:3" x14ac:dyDescent="0.25">
      <c r="B829956" s="78"/>
      <c r="C829956" s="77"/>
    </row>
    <row r="829957" spans="2:3" x14ac:dyDescent="0.25">
      <c r="B829957" s="78"/>
      <c r="C829957" s="77"/>
    </row>
    <row r="829958" spans="2:3" x14ac:dyDescent="0.25">
      <c r="B829958" s="78"/>
      <c r="C829958" s="77"/>
    </row>
    <row r="829959" spans="2:3" x14ac:dyDescent="0.25">
      <c r="B829959" s="78"/>
      <c r="C829959" s="77"/>
    </row>
    <row r="829960" spans="2:3" x14ac:dyDescent="0.25">
      <c r="B829960" s="78"/>
      <c r="C829960" s="77"/>
    </row>
    <row r="829961" spans="2:3" x14ac:dyDescent="0.25">
      <c r="B829961" s="78"/>
      <c r="C829961" s="77"/>
    </row>
    <row r="829962" spans="2:3" x14ac:dyDescent="0.25">
      <c r="B829962" s="78"/>
      <c r="C829962" s="77"/>
    </row>
    <row r="829963" spans="2:3" x14ac:dyDescent="0.25">
      <c r="B829963" s="78"/>
      <c r="C829963" s="77"/>
    </row>
    <row r="829964" spans="2:3" x14ac:dyDescent="0.25">
      <c r="B829964" s="78"/>
      <c r="C829964" s="77"/>
    </row>
    <row r="830074" spans="2:3" x14ac:dyDescent="0.25">
      <c r="B830074" s="78"/>
      <c r="C830074" s="77"/>
    </row>
    <row r="830075" spans="2:3" x14ac:dyDescent="0.25">
      <c r="B830075" s="78"/>
      <c r="C830075" s="77"/>
    </row>
    <row r="830076" spans="2:3" x14ac:dyDescent="0.25">
      <c r="B830076" s="78"/>
      <c r="C830076" s="77"/>
    </row>
    <row r="830077" spans="2:3" x14ac:dyDescent="0.25">
      <c r="B830077" s="78"/>
      <c r="C830077" s="77"/>
    </row>
    <row r="830078" spans="2:3" x14ac:dyDescent="0.25">
      <c r="B830078" s="78"/>
      <c r="C830078" s="77"/>
    </row>
    <row r="830079" spans="2:3" x14ac:dyDescent="0.25">
      <c r="B830079" s="78"/>
      <c r="C830079" s="77"/>
    </row>
    <row r="830080" spans="2:3" x14ac:dyDescent="0.25">
      <c r="B830080" s="78"/>
      <c r="C830080" s="77"/>
    </row>
    <row r="830081" spans="2:3" x14ac:dyDescent="0.25">
      <c r="B830081" s="78"/>
      <c r="C830081" s="77"/>
    </row>
    <row r="830082" spans="2:3" x14ac:dyDescent="0.25">
      <c r="B830082" s="78"/>
      <c r="C830082" s="77"/>
    </row>
    <row r="830083" spans="2:3" x14ac:dyDescent="0.25">
      <c r="B830083" s="78"/>
      <c r="C830083" s="77"/>
    </row>
    <row r="830084" spans="2:3" x14ac:dyDescent="0.25">
      <c r="B830084" s="78"/>
      <c r="C830084" s="77"/>
    </row>
    <row r="830085" spans="2:3" x14ac:dyDescent="0.25">
      <c r="B830085" s="78"/>
      <c r="C830085" s="77"/>
    </row>
    <row r="830086" spans="2:3" x14ac:dyDescent="0.25">
      <c r="B830086" s="78"/>
      <c r="C830086" s="77"/>
    </row>
    <row r="830196" spans="2:3" x14ac:dyDescent="0.25">
      <c r="B830196" s="78"/>
      <c r="C830196" s="77"/>
    </row>
    <row r="830197" spans="2:3" x14ac:dyDescent="0.25">
      <c r="B830197" s="78"/>
      <c r="C830197" s="77"/>
    </row>
    <row r="830198" spans="2:3" x14ac:dyDescent="0.25">
      <c r="B830198" s="78"/>
      <c r="C830198" s="77"/>
    </row>
    <row r="830199" spans="2:3" x14ac:dyDescent="0.25">
      <c r="B830199" s="78"/>
      <c r="C830199" s="77"/>
    </row>
    <row r="830200" spans="2:3" x14ac:dyDescent="0.25">
      <c r="B830200" s="78"/>
      <c r="C830200" s="77"/>
    </row>
    <row r="830201" spans="2:3" x14ac:dyDescent="0.25">
      <c r="B830201" s="78"/>
      <c r="C830201" s="77"/>
    </row>
    <row r="830202" spans="2:3" x14ac:dyDescent="0.25">
      <c r="B830202" s="78"/>
      <c r="C830202" s="77"/>
    </row>
    <row r="830203" spans="2:3" x14ac:dyDescent="0.25">
      <c r="B830203" s="78"/>
      <c r="C830203" s="77"/>
    </row>
    <row r="830204" spans="2:3" x14ac:dyDescent="0.25">
      <c r="B830204" s="78"/>
      <c r="C830204" s="77"/>
    </row>
    <row r="830205" spans="2:3" x14ac:dyDescent="0.25">
      <c r="B830205" s="78"/>
      <c r="C830205" s="77"/>
    </row>
    <row r="830206" spans="2:3" x14ac:dyDescent="0.25">
      <c r="B830206" s="78"/>
      <c r="C830206" s="77"/>
    </row>
    <row r="830207" spans="2:3" x14ac:dyDescent="0.25">
      <c r="B830207" s="78"/>
      <c r="C830207" s="77"/>
    </row>
    <row r="830208" spans="2:3" x14ac:dyDescent="0.25">
      <c r="B830208" s="78"/>
      <c r="C830208" s="77"/>
    </row>
    <row r="830318" spans="2:3" x14ac:dyDescent="0.25">
      <c r="B830318" s="78"/>
      <c r="C830318" s="77"/>
    </row>
    <row r="830319" spans="2:3" x14ac:dyDescent="0.25">
      <c r="B830319" s="78"/>
      <c r="C830319" s="77"/>
    </row>
    <row r="830320" spans="2:3" x14ac:dyDescent="0.25">
      <c r="B830320" s="78"/>
      <c r="C830320" s="77"/>
    </row>
    <row r="830321" spans="2:3" x14ac:dyDescent="0.25">
      <c r="B830321" s="78"/>
      <c r="C830321" s="77"/>
    </row>
    <row r="830322" spans="2:3" x14ac:dyDescent="0.25">
      <c r="B830322" s="78"/>
      <c r="C830322" s="77"/>
    </row>
    <row r="830323" spans="2:3" x14ac:dyDescent="0.25">
      <c r="B830323" s="78"/>
      <c r="C830323" s="77"/>
    </row>
    <row r="830324" spans="2:3" x14ac:dyDescent="0.25">
      <c r="B830324" s="78"/>
      <c r="C830324" s="77"/>
    </row>
    <row r="830325" spans="2:3" x14ac:dyDescent="0.25">
      <c r="B830325" s="78"/>
      <c r="C830325" s="77"/>
    </row>
    <row r="830326" spans="2:3" x14ac:dyDescent="0.25">
      <c r="B830326" s="78"/>
      <c r="C830326" s="77"/>
    </row>
    <row r="830327" spans="2:3" x14ac:dyDescent="0.25">
      <c r="B830327" s="78"/>
      <c r="C830327" s="77"/>
    </row>
    <row r="830328" spans="2:3" x14ac:dyDescent="0.25">
      <c r="B830328" s="78"/>
      <c r="C830328" s="77"/>
    </row>
    <row r="830329" spans="2:3" x14ac:dyDescent="0.25">
      <c r="B830329" s="78"/>
      <c r="C830329" s="77"/>
    </row>
    <row r="830330" spans="2:3" x14ac:dyDescent="0.25">
      <c r="B830330" s="78"/>
      <c r="C830330" s="77"/>
    </row>
    <row r="830440" spans="2:3" x14ac:dyDescent="0.25">
      <c r="B830440" s="78"/>
      <c r="C830440" s="77"/>
    </row>
    <row r="830441" spans="2:3" x14ac:dyDescent="0.25">
      <c r="B830441" s="78"/>
      <c r="C830441" s="77"/>
    </row>
    <row r="830442" spans="2:3" x14ac:dyDescent="0.25">
      <c r="B830442" s="78"/>
      <c r="C830442" s="77"/>
    </row>
    <row r="830443" spans="2:3" x14ac:dyDescent="0.25">
      <c r="B830443" s="78"/>
      <c r="C830443" s="77"/>
    </row>
    <row r="830444" spans="2:3" x14ac:dyDescent="0.25">
      <c r="B830444" s="78"/>
      <c r="C830444" s="77"/>
    </row>
    <row r="830445" spans="2:3" x14ac:dyDescent="0.25">
      <c r="B830445" s="78"/>
      <c r="C830445" s="77"/>
    </row>
    <row r="830446" spans="2:3" x14ac:dyDescent="0.25">
      <c r="B830446" s="78"/>
      <c r="C830446" s="77"/>
    </row>
    <row r="830447" spans="2:3" x14ac:dyDescent="0.25">
      <c r="B830447" s="78"/>
      <c r="C830447" s="77"/>
    </row>
    <row r="830448" spans="2:3" x14ac:dyDescent="0.25">
      <c r="B830448" s="78"/>
      <c r="C830448" s="77"/>
    </row>
    <row r="830449" spans="2:3" x14ac:dyDescent="0.25">
      <c r="B830449" s="78"/>
      <c r="C830449" s="77"/>
    </row>
    <row r="830450" spans="2:3" x14ac:dyDescent="0.25">
      <c r="B830450" s="78"/>
      <c r="C830450" s="77"/>
    </row>
    <row r="830451" spans="2:3" x14ac:dyDescent="0.25">
      <c r="B830451" s="78"/>
      <c r="C830451" s="77"/>
    </row>
    <row r="830452" spans="2:3" x14ac:dyDescent="0.25">
      <c r="B830452" s="78"/>
      <c r="C830452" s="77"/>
    </row>
    <row r="830562" spans="2:3" x14ac:dyDescent="0.25">
      <c r="B830562" s="78"/>
      <c r="C830562" s="77"/>
    </row>
    <row r="830563" spans="2:3" x14ac:dyDescent="0.25">
      <c r="B830563" s="78"/>
      <c r="C830563" s="77"/>
    </row>
    <row r="830564" spans="2:3" x14ac:dyDescent="0.25">
      <c r="B830564" s="78"/>
      <c r="C830564" s="77"/>
    </row>
    <row r="830565" spans="2:3" x14ac:dyDescent="0.25">
      <c r="B830565" s="78"/>
      <c r="C830565" s="77"/>
    </row>
    <row r="830566" spans="2:3" x14ac:dyDescent="0.25">
      <c r="B830566" s="78"/>
      <c r="C830566" s="77"/>
    </row>
    <row r="830567" spans="2:3" x14ac:dyDescent="0.25">
      <c r="B830567" s="78"/>
      <c r="C830567" s="77"/>
    </row>
    <row r="830568" spans="2:3" x14ac:dyDescent="0.25">
      <c r="B830568" s="78"/>
      <c r="C830568" s="77"/>
    </row>
    <row r="830569" spans="2:3" x14ac:dyDescent="0.25">
      <c r="B830569" s="78"/>
      <c r="C830569" s="77"/>
    </row>
    <row r="830570" spans="2:3" x14ac:dyDescent="0.25">
      <c r="B830570" s="78"/>
      <c r="C830570" s="77"/>
    </row>
    <row r="830571" spans="2:3" x14ac:dyDescent="0.25">
      <c r="B830571" s="78"/>
      <c r="C830571" s="77"/>
    </row>
    <row r="830572" spans="2:3" x14ac:dyDescent="0.25">
      <c r="B830572" s="78"/>
      <c r="C830572" s="77"/>
    </row>
    <row r="830573" spans="2:3" x14ac:dyDescent="0.25">
      <c r="B830573" s="78"/>
      <c r="C830573" s="77"/>
    </row>
    <row r="830574" spans="2:3" x14ac:dyDescent="0.25">
      <c r="B830574" s="78"/>
      <c r="C830574" s="77"/>
    </row>
    <row r="830684" spans="2:3" x14ac:dyDescent="0.25">
      <c r="B830684" s="78"/>
      <c r="C830684" s="77"/>
    </row>
    <row r="830685" spans="2:3" x14ac:dyDescent="0.25">
      <c r="B830685" s="78"/>
      <c r="C830685" s="77"/>
    </row>
    <row r="830686" spans="2:3" x14ac:dyDescent="0.25">
      <c r="B830686" s="78"/>
      <c r="C830686" s="77"/>
    </row>
    <row r="830687" spans="2:3" x14ac:dyDescent="0.25">
      <c r="B830687" s="78"/>
      <c r="C830687" s="77"/>
    </row>
    <row r="830688" spans="2:3" x14ac:dyDescent="0.25">
      <c r="B830688" s="78"/>
      <c r="C830688" s="77"/>
    </row>
    <row r="830689" spans="2:3" x14ac:dyDescent="0.25">
      <c r="B830689" s="78"/>
      <c r="C830689" s="77"/>
    </row>
    <row r="830690" spans="2:3" x14ac:dyDescent="0.25">
      <c r="B830690" s="78"/>
      <c r="C830690" s="77"/>
    </row>
    <row r="830691" spans="2:3" x14ac:dyDescent="0.25">
      <c r="B830691" s="78"/>
      <c r="C830691" s="77"/>
    </row>
    <row r="830692" spans="2:3" x14ac:dyDescent="0.25">
      <c r="B830692" s="78"/>
      <c r="C830692" s="77"/>
    </row>
    <row r="830693" spans="2:3" x14ac:dyDescent="0.25">
      <c r="B830693" s="78"/>
      <c r="C830693" s="77"/>
    </row>
    <row r="830694" spans="2:3" x14ac:dyDescent="0.25">
      <c r="B830694" s="78"/>
      <c r="C830694" s="77"/>
    </row>
    <row r="830695" spans="2:3" x14ac:dyDescent="0.25">
      <c r="B830695" s="78"/>
      <c r="C830695" s="77"/>
    </row>
    <row r="830696" spans="2:3" x14ac:dyDescent="0.25">
      <c r="B830696" s="78"/>
      <c r="C830696" s="77"/>
    </row>
    <row r="830806" spans="2:3" x14ac:dyDescent="0.25">
      <c r="B830806" s="78"/>
      <c r="C830806" s="77"/>
    </row>
    <row r="830807" spans="2:3" x14ac:dyDescent="0.25">
      <c r="B830807" s="78"/>
      <c r="C830807" s="77"/>
    </row>
    <row r="830808" spans="2:3" x14ac:dyDescent="0.25">
      <c r="B830808" s="78"/>
      <c r="C830808" s="77"/>
    </row>
    <row r="830809" spans="2:3" x14ac:dyDescent="0.25">
      <c r="B830809" s="78"/>
      <c r="C830809" s="77"/>
    </row>
    <row r="830810" spans="2:3" x14ac:dyDescent="0.25">
      <c r="B830810" s="78"/>
      <c r="C830810" s="77"/>
    </row>
    <row r="830811" spans="2:3" x14ac:dyDescent="0.25">
      <c r="B830811" s="78"/>
      <c r="C830811" s="77"/>
    </row>
    <row r="830812" spans="2:3" x14ac:dyDescent="0.25">
      <c r="B830812" s="78"/>
      <c r="C830812" s="77"/>
    </row>
    <row r="830813" spans="2:3" x14ac:dyDescent="0.25">
      <c r="B830813" s="78"/>
      <c r="C830813" s="77"/>
    </row>
    <row r="830814" spans="2:3" x14ac:dyDescent="0.25">
      <c r="B830814" s="78"/>
      <c r="C830814" s="77"/>
    </row>
    <row r="830815" spans="2:3" x14ac:dyDescent="0.25">
      <c r="B830815" s="78"/>
      <c r="C830815" s="77"/>
    </row>
    <row r="830816" spans="2:3" x14ac:dyDescent="0.25">
      <c r="B830816" s="78"/>
      <c r="C830816" s="77"/>
    </row>
    <row r="830817" spans="2:3" x14ac:dyDescent="0.25">
      <c r="B830817" s="78"/>
      <c r="C830817" s="77"/>
    </row>
    <row r="830818" spans="2:3" x14ac:dyDescent="0.25">
      <c r="B830818" s="78"/>
      <c r="C830818" s="77"/>
    </row>
    <row r="830928" spans="2:3" x14ac:dyDescent="0.25">
      <c r="B830928" s="78"/>
      <c r="C830928" s="77"/>
    </row>
    <row r="830929" spans="2:3" x14ac:dyDescent="0.25">
      <c r="B830929" s="78"/>
      <c r="C830929" s="77"/>
    </row>
    <row r="830930" spans="2:3" x14ac:dyDescent="0.25">
      <c r="B830930" s="78"/>
      <c r="C830930" s="77"/>
    </row>
    <row r="830931" spans="2:3" x14ac:dyDescent="0.25">
      <c r="B830931" s="78"/>
      <c r="C830931" s="77"/>
    </row>
    <row r="830932" spans="2:3" x14ac:dyDescent="0.25">
      <c r="B830932" s="78"/>
      <c r="C830932" s="77"/>
    </row>
    <row r="830933" spans="2:3" x14ac:dyDescent="0.25">
      <c r="B830933" s="78"/>
      <c r="C830933" s="77"/>
    </row>
    <row r="830934" spans="2:3" x14ac:dyDescent="0.25">
      <c r="B830934" s="78"/>
      <c r="C830934" s="77"/>
    </row>
    <row r="830935" spans="2:3" x14ac:dyDescent="0.25">
      <c r="B830935" s="78"/>
      <c r="C830935" s="77"/>
    </row>
    <row r="830936" spans="2:3" x14ac:dyDescent="0.25">
      <c r="B830936" s="78"/>
      <c r="C830936" s="77"/>
    </row>
    <row r="830937" spans="2:3" x14ac:dyDescent="0.25">
      <c r="B830937" s="78"/>
      <c r="C830937" s="77"/>
    </row>
    <row r="830938" spans="2:3" x14ac:dyDescent="0.25">
      <c r="B830938" s="78"/>
      <c r="C830938" s="77"/>
    </row>
    <row r="830939" spans="2:3" x14ac:dyDescent="0.25">
      <c r="B830939" s="78"/>
      <c r="C830939" s="77"/>
    </row>
    <row r="830940" spans="2:3" x14ac:dyDescent="0.25">
      <c r="B830940" s="78"/>
      <c r="C830940" s="77"/>
    </row>
    <row r="831050" spans="2:3" x14ac:dyDescent="0.25">
      <c r="B831050" s="78"/>
      <c r="C831050" s="77"/>
    </row>
    <row r="831051" spans="2:3" x14ac:dyDescent="0.25">
      <c r="B831051" s="78"/>
      <c r="C831051" s="77"/>
    </row>
    <row r="831052" spans="2:3" x14ac:dyDescent="0.25">
      <c r="B831052" s="78"/>
      <c r="C831052" s="77"/>
    </row>
    <row r="831053" spans="2:3" x14ac:dyDescent="0.25">
      <c r="B831053" s="78"/>
      <c r="C831053" s="77"/>
    </row>
    <row r="831054" spans="2:3" x14ac:dyDescent="0.25">
      <c r="B831054" s="78"/>
      <c r="C831054" s="77"/>
    </row>
    <row r="831055" spans="2:3" x14ac:dyDescent="0.25">
      <c r="B831055" s="78"/>
      <c r="C831055" s="77"/>
    </row>
    <row r="831056" spans="2:3" x14ac:dyDescent="0.25">
      <c r="B831056" s="78"/>
      <c r="C831056" s="77"/>
    </row>
    <row r="831057" spans="2:3" x14ac:dyDescent="0.25">
      <c r="B831057" s="78"/>
      <c r="C831057" s="77"/>
    </row>
    <row r="831058" spans="2:3" x14ac:dyDescent="0.25">
      <c r="B831058" s="78"/>
      <c r="C831058" s="77"/>
    </row>
    <row r="831059" spans="2:3" x14ac:dyDescent="0.25">
      <c r="B831059" s="78"/>
      <c r="C831059" s="77"/>
    </row>
    <row r="831060" spans="2:3" x14ac:dyDescent="0.25">
      <c r="B831060" s="78"/>
      <c r="C831060" s="77"/>
    </row>
    <row r="831061" spans="2:3" x14ac:dyDescent="0.25">
      <c r="B831061" s="78"/>
      <c r="C831061" s="77"/>
    </row>
    <row r="831062" spans="2:3" x14ac:dyDescent="0.25">
      <c r="B831062" s="78"/>
      <c r="C831062" s="77"/>
    </row>
    <row r="831172" spans="2:3" x14ac:dyDescent="0.25">
      <c r="B831172" s="78"/>
      <c r="C831172" s="77"/>
    </row>
    <row r="831173" spans="2:3" x14ac:dyDescent="0.25">
      <c r="B831173" s="78"/>
      <c r="C831173" s="77"/>
    </row>
    <row r="831174" spans="2:3" x14ac:dyDescent="0.25">
      <c r="B831174" s="78"/>
      <c r="C831174" s="77"/>
    </row>
    <row r="831175" spans="2:3" x14ac:dyDescent="0.25">
      <c r="B831175" s="78"/>
      <c r="C831175" s="77"/>
    </row>
    <row r="831176" spans="2:3" x14ac:dyDescent="0.25">
      <c r="B831176" s="78"/>
      <c r="C831176" s="77"/>
    </row>
    <row r="831177" spans="2:3" x14ac:dyDescent="0.25">
      <c r="B831177" s="78"/>
      <c r="C831177" s="77"/>
    </row>
    <row r="831178" spans="2:3" x14ac:dyDescent="0.25">
      <c r="B831178" s="78"/>
      <c r="C831178" s="77"/>
    </row>
    <row r="831179" spans="2:3" x14ac:dyDescent="0.25">
      <c r="B831179" s="78"/>
      <c r="C831179" s="77"/>
    </row>
    <row r="831180" spans="2:3" x14ac:dyDescent="0.25">
      <c r="B831180" s="78"/>
      <c r="C831180" s="77"/>
    </row>
    <row r="831181" spans="2:3" x14ac:dyDescent="0.25">
      <c r="B831181" s="78"/>
      <c r="C831181" s="77"/>
    </row>
    <row r="831182" spans="2:3" x14ac:dyDescent="0.25">
      <c r="B831182" s="78"/>
      <c r="C831182" s="77"/>
    </row>
    <row r="831183" spans="2:3" x14ac:dyDescent="0.25">
      <c r="B831183" s="78"/>
      <c r="C831183" s="77"/>
    </row>
    <row r="831184" spans="2:3" x14ac:dyDescent="0.25">
      <c r="B831184" s="78"/>
      <c r="C831184" s="77"/>
    </row>
    <row r="831294" spans="2:3" x14ac:dyDescent="0.25">
      <c r="B831294" s="78"/>
      <c r="C831294" s="77"/>
    </row>
    <row r="831295" spans="2:3" x14ac:dyDescent="0.25">
      <c r="B831295" s="78"/>
      <c r="C831295" s="77"/>
    </row>
    <row r="831296" spans="2:3" x14ac:dyDescent="0.25">
      <c r="B831296" s="78"/>
      <c r="C831296" s="77"/>
    </row>
    <row r="831297" spans="2:3" x14ac:dyDescent="0.25">
      <c r="B831297" s="78"/>
      <c r="C831297" s="77"/>
    </row>
    <row r="831298" spans="2:3" x14ac:dyDescent="0.25">
      <c r="B831298" s="78"/>
      <c r="C831298" s="77"/>
    </row>
    <row r="831299" spans="2:3" x14ac:dyDescent="0.25">
      <c r="B831299" s="78"/>
      <c r="C831299" s="77"/>
    </row>
    <row r="831300" spans="2:3" x14ac:dyDescent="0.25">
      <c r="B831300" s="78"/>
      <c r="C831300" s="77"/>
    </row>
    <row r="831301" spans="2:3" x14ac:dyDescent="0.25">
      <c r="B831301" s="78"/>
      <c r="C831301" s="77"/>
    </row>
    <row r="831302" spans="2:3" x14ac:dyDescent="0.25">
      <c r="B831302" s="78"/>
      <c r="C831302" s="77"/>
    </row>
    <row r="831303" spans="2:3" x14ac:dyDescent="0.25">
      <c r="B831303" s="78"/>
      <c r="C831303" s="77"/>
    </row>
    <row r="831304" spans="2:3" x14ac:dyDescent="0.25">
      <c r="B831304" s="78"/>
      <c r="C831304" s="77"/>
    </row>
    <row r="831305" spans="2:3" x14ac:dyDescent="0.25">
      <c r="B831305" s="78"/>
      <c r="C831305" s="77"/>
    </row>
    <row r="831306" spans="2:3" x14ac:dyDescent="0.25">
      <c r="B831306" s="78"/>
      <c r="C831306" s="77"/>
    </row>
    <row r="831416" spans="2:3" x14ac:dyDescent="0.25">
      <c r="B831416" s="78"/>
      <c r="C831416" s="77"/>
    </row>
    <row r="831417" spans="2:3" x14ac:dyDescent="0.25">
      <c r="B831417" s="78"/>
      <c r="C831417" s="77"/>
    </row>
    <row r="831418" spans="2:3" x14ac:dyDescent="0.25">
      <c r="B831418" s="78"/>
      <c r="C831418" s="77"/>
    </row>
    <row r="831419" spans="2:3" x14ac:dyDescent="0.25">
      <c r="B831419" s="78"/>
      <c r="C831419" s="77"/>
    </row>
    <row r="831420" spans="2:3" x14ac:dyDescent="0.25">
      <c r="B831420" s="78"/>
      <c r="C831420" s="77"/>
    </row>
    <row r="831421" spans="2:3" x14ac:dyDescent="0.25">
      <c r="B831421" s="78"/>
      <c r="C831421" s="77"/>
    </row>
    <row r="831422" spans="2:3" x14ac:dyDescent="0.25">
      <c r="B831422" s="78"/>
      <c r="C831422" s="77"/>
    </row>
    <row r="831423" spans="2:3" x14ac:dyDescent="0.25">
      <c r="B831423" s="78"/>
      <c r="C831423" s="77"/>
    </row>
    <row r="831424" spans="2:3" x14ac:dyDescent="0.25">
      <c r="B831424" s="78"/>
      <c r="C831424" s="77"/>
    </row>
    <row r="831425" spans="2:3" x14ac:dyDescent="0.25">
      <c r="B831425" s="78"/>
      <c r="C831425" s="77"/>
    </row>
    <row r="831426" spans="2:3" x14ac:dyDescent="0.25">
      <c r="B831426" s="78"/>
      <c r="C831426" s="77"/>
    </row>
    <row r="831427" spans="2:3" x14ac:dyDescent="0.25">
      <c r="B831427" s="78"/>
      <c r="C831427" s="77"/>
    </row>
    <row r="831428" spans="2:3" x14ac:dyDescent="0.25">
      <c r="B831428" s="78"/>
      <c r="C831428" s="77"/>
    </row>
    <row r="831538" spans="2:3" x14ac:dyDescent="0.25">
      <c r="B831538" s="78"/>
      <c r="C831538" s="77"/>
    </row>
    <row r="831539" spans="2:3" x14ac:dyDescent="0.25">
      <c r="B831539" s="78"/>
      <c r="C831539" s="77"/>
    </row>
    <row r="831540" spans="2:3" x14ac:dyDescent="0.25">
      <c r="B831540" s="78"/>
      <c r="C831540" s="77"/>
    </row>
    <row r="831541" spans="2:3" x14ac:dyDescent="0.25">
      <c r="B831541" s="78"/>
      <c r="C831541" s="77"/>
    </row>
    <row r="831542" spans="2:3" x14ac:dyDescent="0.25">
      <c r="B831542" s="78"/>
      <c r="C831542" s="77"/>
    </row>
    <row r="831543" spans="2:3" x14ac:dyDescent="0.25">
      <c r="B831543" s="78"/>
      <c r="C831543" s="77"/>
    </row>
    <row r="831544" spans="2:3" x14ac:dyDescent="0.25">
      <c r="B831544" s="78"/>
      <c r="C831544" s="77"/>
    </row>
    <row r="831545" spans="2:3" x14ac:dyDescent="0.25">
      <c r="B831545" s="78"/>
      <c r="C831545" s="77"/>
    </row>
    <row r="831546" spans="2:3" x14ac:dyDescent="0.25">
      <c r="B831546" s="78"/>
      <c r="C831546" s="77"/>
    </row>
    <row r="831547" spans="2:3" x14ac:dyDescent="0.25">
      <c r="B831547" s="78"/>
      <c r="C831547" s="77"/>
    </row>
    <row r="831548" spans="2:3" x14ac:dyDescent="0.25">
      <c r="B831548" s="78"/>
      <c r="C831548" s="77"/>
    </row>
    <row r="831549" spans="2:3" x14ac:dyDescent="0.25">
      <c r="B831549" s="78"/>
      <c r="C831549" s="77"/>
    </row>
    <row r="831550" spans="2:3" x14ac:dyDescent="0.25">
      <c r="B831550" s="78"/>
      <c r="C831550" s="77"/>
    </row>
    <row r="831660" spans="2:3" x14ac:dyDescent="0.25">
      <c r="B831660" s="78"/>
      <c r="C831660" s="77"/>
    </row>
    <row r="831661" spans="2:3" x14ac:dyDescent="0.25">
      <c r="B831661" s="78"/>
      <c r="C831661" s="77"/>
    </row>
    <row r="831662" spans="2:3" x14ac:dyDescent="0.25">
      <c r="B831662" s="78"/>
      <c r="C831662" s="77"/>
    </row>
    <row r="831663" spans="2:3" x14ac:dyDescent="0.25">
      <c r="B831663" s="78"/>
      <c r="C831663" s="77"/>
    </row>
    <row r="831664" spans="2:3" x14ac:dyDescent="0.25">
      <c r="B831664" s="78"/>
      <c r="C831664" s="77"/>
    </row>
    <row r="831665" spans="2:3" x14ac:dyDescent="0.25">
      <c r="B831665" s="78"/>
      <c r="C831665" s="77"/>
    </row>
    <row r="831666" spans="2:3" x14ac:dyDescent="0.25">
      <c r="B831666" s="78"/>
      <c r="C831666" s="77"/>
    </row>
    <row r="831667" spans="2:3" x14ac:dyDescent="0.25">
      <c r="B831667" s="78"/>
      <c r="C831667" s="77"/>
    </row>
    <row r="831668" spans="2:3" x14ac:dyDescent="0.25">
      <c r="B831668" s="78"/>
      <c r="C831668" s="77"/>
    </row>
    <row r="831669" spans="2:3" x14ac:dyDescent="0.25">
      <c r="B831669" s="78"/>
      <c r="C831669" s="77"/>
    </row>
    <row r="831670" spans="2:3" x14ac:dyDescent="0.25">
      <c r="B831670" s="78"/>
      <c r="C831670" s="77"/>
    </row>
    <row r="831671" spans="2:3" x14ac:dyDescent="0.25">
      <c r="B831671" s="78"/>
      <c r="C831671" s="77"/>
    </row>
    <row r="831672" spans="2:3" x14ac:dyDescent="0.25">
      <c r="B831672" s="78"/>
      <c r="C831672" s="77"/>
    </row>
    <row r="831782" spans="2:3" x14ac:dyDescent="0.25">
      <c r="B831782" s="78"/>
      <c r="C831782" s="77"/>
    </row>
    <row r="831783" spans="2:3" x14ac:dyDescent="0.25">
      <c r="B831783" s="78"/>
      <c r="C831783" s="77"/>
    </row>
    <row r="831784" spans="2:3" x14ac:dyDescent="0.25">
      <c r="B831784" s="78"/>
      <c r="C831784" s="77"/>
    </row>
    <row r="831785" spans="2:3" x14ac:dyDescent="0.25">
      <c r="B831785" s="78"/>
      <c r="C831785" s="77"/>
    </row>
    <row r="831786" spans="2:3" x14ac:dyDescent="0.25">
      <c r="B831786" s="78"/>
      <c r="C831786" s="77"/>
    </row>
    <row r="831787" spans="2:3" x14ac:dyDescent="0.25">
      <c r="B831787" s="78"/>
      <c r="C831787" s="77"/>
    </row>
    <row r="831788" spans="2:3" x14ac:dyDescent="0.25">
      <c r="B831788" s="78"/>
      <c r="C831788" s="77"/>
    </row>
    <row r="831789" spans="2:3" x14ac:dyDescent="0.25">
      <c r="B831789" s="78"/>
      <c r="C831789" s="77"/>
    </row>
    <row r="831790" spans="2:3" x14ac:dyDescent="0.25">
      <c r="B831790" s="78"/>
      <c r="C831790" s="77"/>
    </row>
    <row r="831791" spans="2:3" x14ac:dyDescent="0.25">
      <c r="B831791" s="78"/>
      <c r="C831791" s="77"/>
    </row>
    <row r="831792" spans="2:3" x14ac:dyDescent="0.25">
      <c r="B831792" s="78"/>
      <c r="C831792" s="77"/>
    </row>
    <row r="831793" spans="2:3" x14ac:dyDescent="0.25">
      <c r="B831793" s="78"/>
      <c r="C831793" s="77"/>
    </row>
    <row r="831794" spans="2:3" x14ac:dyDescent="0.25">
      <c r="B831794" s="78"/>
      <c r="C831794" s="77"/>
    </row>
    <row r="831904" spans="2:3" x14ac:dyDescent="0.25">
      <c r="B831904" s="78"/>
      <c r="C831904" s="77"/>
    </row>
    <row r="831905" spans="2:3" x14ac:dyDescent="0.25">
      <c r="B831905" s="78"/>
      <c r="C831905" s="77"/>
    </row>
    <row r="831906" spans="2:3" x14ac:dyDescent="0.25">
      <c r="B831906" s="78"/>
      <c r="C831906" s="77"/>
    </row>
    <row r="831907" spans="2:3" x14ac:dyDescent="0.25">
      <c r="B831907" s="78"/>
      <c r="C831907" s="77"/>
    </row>
    <row r="831908" spans="2:3" x14ac:dyDescent="0.25">
      <c r="B831908" s="78"/>
      <c r="C831908" s="77"/>
    </row>
    <row r="831909" spans="2:3" x14ac:dyDescent="0.25">
      <c r="B831909" s="78"/>
      <c r="C831909" s="77"/>
    </row>
    <row r="831910" spans="2:3" x14ac:dyDescent="0.25">
      <c r="B831910" s="78"/>
      <c r="C831910" s="77"/>
    </row>
    <row r="831911" spans="2:3" x14ac:dyDescent="0.25">
      <c r="B831911" s="78"/>
      <c r="C831911" s="77"/>
    </row>
    <row r="831912" spans="2:3" x14ac:dyDescent="0.25">
      <c r="B831912" s="78"/>
      <c r="C831912" s="77"/>
    </row>
    <row r="831913" spans="2:3" x14ac:dyDescent="0.25">
      <c r="B831913" s="78"/>
      <c r="C831913" s="77"/>
    </row>
    <row r="831914" spans="2:3" x14ac:dyDescent="0.25">
      <c r="B831914" s="78"/>
      <c r="C831914" s="77"/>
    </row>
    <row r="831915" spans="2:3" x14ac:dyDescent="0.25">
      <c r="B831915" s="78"/>
      <c r="C831915" s="77"/>
    </row>
    <row r="831916" spans="2:3" x14ac:dyDescent="0.25">
      <c r="B831916" s="78"/>
      <c r="C831916" s="77"/>
    </row>
    <row r="832026" spans="2:3" x14ac:dyDescent="0.25">
      <c r="B832026" s="78"/>
      <c r="C832026" s="77"/>
    </row>
    <row r="832027" spans="2:3" x14ac:dyDescent="0.25">
      <c r="B832027" s="78"/>
      <c r="C832027" s="77"/>
    </row>
    <row r="832028" spans="2:3" x14ac:dyDescent="0.25">
      <c r="B832028" s="78"/>
      <c r="C832028" s="77"/>
    </row>
    <row r="832029" spans="2:3" x14ac:dyDescent="0.25">
      <c r="B832029" s="78"/>
      <c r="C832029" s="77"/>
    </row>
    <row r="832030" spans="2:3" x14ac:dyDescent="0.25">
      <c r="B832030" s="78"/>
      <c r="C832030" s="77"/>
    </row>
    <row r="832031" spans="2:3" x14ac:dyDescent="0.25">
      <c r="B832031" s="78"/>
      <c r="C832031" s="77"/>
    </row>
    <row r="832032" spans="2:3" x14ac:dyDescent="0.25">
      <c r="B832032" s="78"/>
      <c r="C832032" s="77"/>
    </row>
    <row r="832033" spans="2:3" x14ac:dyDescent="0.25">
      <c r="B832033" s="78"/>
      <c r="C832033" s="77"/>
    </row>
    <row r="832034" spans="2:3" x14ac:dyDescent="0.25">
      <c r="B832034" s="78"/>
      <c r="C832034" s="77"/>
    </row>
    <row r="832035" spans="2:3" x14ac:dyDescent="0.25">
      <c r="B832035" s="78"/>
      <c r="C832035" s="77"/>
    </row>
    <row r="832036" spans="2:3" x14ac:dyDescent="0.25">
      <c r="B832036" s="78"/>
      <c r="C832036" s="77"/>
    </row>
    <row r="832037" spans="2:3" x14ac:dyDescent="0.25">
      <c r="B832037" s="78"/>
      <c r="C832037" s="77"/>
    </row>
    <row r="832038" spans="2:3" x14ac:dyDescent="0.25">
      <c r="B832038" s="78"/>
      <c r="C832038" s="77"/>
    </row>
    <row r="832148" spans="2:3" x14ac:dyDescent="0.25">
      <c r="B832148" s="78"/>
      <c r="C832148" s="77"/>
    </row>
    <row r="832149" spans="2:3" x14ac:dyDescent="0.25">
      <c r="B832149" s="78"/>
      <c r="C832149" s="77"/>
    </row>
    <row r="832150" spans="2:3" x14ac:dyDescent="0.25">
      <c r="B832150" s="78"/>
      <c r="C832150" s="77"/>
    </row>
    <row r="832151" spans="2:3" x14ac:dyDescent="0.25">
      <c r="B832151" s="78"/>
      <c r="C832151" s="77"/>
    </row>
    <row r="832152" spans="2:3" x14ac:dyDescent="0.25">
      <c r="B832152" s="78"/>
      <c r="C832152" s="77"/>
    </row>
    <row r="832153" spans="2:3" x14ac:dyDescent="0.25">
      <c r="B832153" s="78"/>
      <c r="C832153" s="77"/>
    </row>
    <row r="832154" spans="2:3" x14ac:dyDescent="0.25">
      <c r="B832154" s="78"/>
      <c r="C832154" s="77"/>
    </row>
    <row r="832155" spans="2:3" x14ac:dyDescent="0.25">
      <c r="B832155" s="78"/>
      <c r="C832155" s="77"/>
    </row>
    <row r="832156" spans="2:3" x14ac:dyDescent="0.25">
      <c r="B832156" s="78"/>
      <c r="C832156" s="77"/>
    </row>
    <row r="832157" spans="2:3" x14ac:dyDescent="0.25">
      <c r="B832157" s="78"/>
      <c r="C832157" s="77"/>
    </row>
    <row r="832158" spans="2:3" x14ac:dyDescent="0.25">
      <c r="B832158" s="78"/>
      <c r="C832158" s="77"/>
    </row>
    <row r="832159" spans="2:3" x14ac:dyDescent="0.25">
      <c r="B832159" s="78"/>
      <c r="C832159" s="77"/>
    </row>
    <row r="832160" spans="2:3" x14ac:dyDescent="0.25">
      <c r="B832160" s="78"/>
      <c r="C832160" s="77"/>
    </row>
    <row r="832270" spans="2:3" x14ac:dyDescent="0.25">
      <c r="B832270" s="78"/>
      <c r="C832270" s="77"/>
    </row>
    <row r="832271" spans="2:3" x14ac:dyDescent="0.25">
      <c r="B832271" s="78"/>
      <c r="C832271" s="77"/>
    </row>
    <row r="832272" spans="2:3" x14ac:dyDescent="0.25">
      <c r="B832272" s="78"/>
      <c r="C832272" s="77"/>
    </row>
    <row r="832273" spans="2:3" x14ac:dyDescent="0.25">
      <c r="B832273" s="78"/>
      <c r="C832273" s="77"/>
    </row>
    <row r="832274" spans="2:3" x14ac:dyDescent="0.25">
      <c r="B832274" s="78"/>
      <c r="C832274" s="77"/>
    </row>
    <row r="832275" spans="2:3" x14ac:dyDescent="0.25">
      <c r="B832275" s="78"/>
      <c r="C832275" s="77"/>
    </row>
    <row r="832276" spans="2:3" x14ac:dyDescent="0.25">
      <c r="B832276" s="78"/>
      <c r="C832276" s="77"/>
    </row>
    <row r="832277" spans="2:3" x14ac:dyDescent="0.25">
      <c r="B832277" s="78"/>
      <c r="C832277" s="77"/>
    </row>
    <row r="832278" spans="2:3" x14ac:dyDescent="0.25">
      <c r="B832278" s="78"/>
      <c r="C832278" s="77"/>
    </row>
    <row r="832279" spans="2:3" x14ac:dyDescent="0.25">
      <c r="B832279" s="78"/>
      <c r="C832279" s="77"/>
    </row>
    <row r="832280" spans="2:3" x14ac:dyDescent="0.25">
      <c r="B832280" s="78"/>
      <c r="C832280" s="77"/>
    </row>
    <row r="832281" spans="2:3" x14ac:dyDescent="0.25">
      <c r="B832281" s="78"/>
      <c r="C832281" s="77"/>
    </row>
    <row r="832282" spans="2:3" x14ac:dyDescent="0.25">
      <c r="B832282" s="78"/>
      <c r="C832282" s="77"/>
    </row>
    <row r="832392" spans="2:3" x14ac:dyDescent="0.25">
      <c r="B832392" s="78"/>
      <c r="C832392" s="77"/>
    </row>
    <row r="832393" spans="2:3" x14ac:dyDescent="0.25">
      <c r="B832393" s="78"/>
      <c r="C832393" s="77"/>
    </row>
    <row r="832394" spans="2:3" x14ac:dyDescent="0.25">
      <c r="B832394" s="78"/>
      <c r="C832394" s="77"/>
    </row>
    <row r="832395" spans="2:3" x14ac:dyDescent="0.25">
      <c r="B832395" s="78"/>
      <c r="C832395" s="77"/>
    </row>
    <row r="832396" spans="2:3" x14ac:dyDescent="0.25">
      <c r="B832396" s="78"/>
      <c r="C832396" s="77"/>
    </row>
    <row r="832397" spans="2:3" x14ac:dyDescent="0.25">
      <c r="B832397" s="78"/>
      <c r="C832397" s="77"/>
    </row>
    <row r="832398" spans="2:3" x14ac:dyDescent="0.25">
      <c r="B832398" s="78"/>
      <c r="C832398" s="77"/>
    </row>
    <row r="832399" spans="2:3" x14ac:dyDescent="0.25">
      <c r="B832399" s="78"/>
      <c r="C832399" s="77"/>
    </row>
    <row r="832400" spans="2:3" x14ac:dyDescent="0.25">
      <c r="B832400" s="78"/>
      <c r="C832400" s="77"/>
    </row>
    <row r="832401" spans="2:3" x14ac:dyDescent="0.25">
      <c r="B832401" s="78"/>
      <c r="C832401" s="77"/>
    </row>
    <row r="832402" spans="2:3" x14ac:dyDescent="0.25">
      <c r="B832402" s="78"/>
      <c r="C832402" s="77"/>
    </row>
    <row r="832403" spans="2:3" x14ac:dyDescent="0.25">
      <c r="B832403" s="78"/>
      <c r="C832403" s="77"/>
    </row>
    <row r="832404" spans="2:3" x14ac:dyDescent="0.25">
      <c r="B832404" s="78"/>
      <c r="C832404" s="77"/>
    </row>
    <row r="832514" spans="2:3" x14ac:dyDescent="0.25">
      <c r="B832514" s="78"/>
      <c r="C832514" s="77"/>
    </row>
    <row r="832515" spans="2:3" x14ac:dyDescent="0.25">
      <c r="B832515" s="78"/>
      <c r="C832515" s="77"/>
    </row>
    <row r="832516" spans="2:3" x14ac:dyDescent="0.25">
      <c r="B832516" s="78"/>
      <c r="C832516" s="77"/>
    </row>
    <row r="832517" spans="2:3" x14ac:dyDescent="0.25">
      <c r="B832517" s="78"/>
      <c r="C832517" s="77"/>
    </row>
    <row r="832518" spans="2:3" x14ac:dyDescent="0.25">
      <c r="B832518" s="78"/>
      <c r="C832518" s="77"/>
    </row>
    <row r="832519" spans="2:3" x14ac:dyDescent="0.25">
      <c r="B832519" s="78"/>
      <c r="C832519" s="77"/>
    </row>
    <row r="832520" spans="2:3" x14ac:dyDescent="0.25">
      <c r="B832520" s="78"/>
      <c r="C832520" s="77"/>
    </row>
    <row r="832521" spans="2:3" x14ac:dyDescent="0.25">
      <c r="B832521" s="78"/>
      <c r="C832521" s="77"/>
    </row>
    <row r="832522" spans="2:3" x14ac:dyDescent="0.25">
      <c r="B832522" s="78"/>
      <c r="C832522" s="77"/>
    </row>
    <row r="832523" spans="2:3" x14ac:dyDescent="0.25">
      <c r="B832523" s="78"/>
      <c r="C832523" s="77"/>
    </row>
    <row r="832524" spans="2:3" x14ac:dyDescent="0.25">
      <c r="B832524" s="78"/>
      <c r="C832524" s="77"/>
    </row>
    <row r="832525" spans="2:3" x14ac:dyDescent="0.25">
      <c r="B832525" s="78"/>
      <c r="C832525" s="77"/>
    </row>
    <row r="832526" spans="2:3" x14ac:dyDescent="0.25">
      <c r="B832526" s="78"/>
      <c r="C832526" s="77"/>
    </row>
    <row r="832636" spans="2:3" x14ac:dyDescent="0.25">
      <c r="B832636" s="78"/>
      <c r="C832636" s="77"/>
    </row>
    <row r="832637" spans="2:3" x14ac:dyDescent="0.25">
      <c r="B832637" s="78"/>
      <c r="C832637" s="77"/>
    </row>
    <row r="832638" spans="2:3" x14ac:dyDescent="0.25">
      <c r="B832638" s="78"/>
      <c r="C832638" s="77"/>
    </row>
    <row r="832639" spans="2:3" x14ac:dyDescent="0.25">
      <c r="B832639" s="78"/>
      <c r="C832639" s="77"/>
    </row>
    <row r="832640" spans="2:3" x14ac:dyDescent="0.25">
      <c r="B832640" s="78"/>
      <c r="C832640" s="77"/>
    </row>
    <row r="832641" spans="2:3" x14ac:dyDescent="0.25">
      <c r="B832641" s="78"/>
      <c r="C832641" s="77"/>
    </row>
    <row r="832642" spans="2:3" x14ac:dyDescent="0.25">
      <c r="B832642" s="78"/>
      <c r="C832642" s="77"/>
    </row>
    <row r="832643" spans="2:3" x14ac:dyDescent="0.25">
      <c r="B832643" s="78"/>
      <c r="C832643" s="77"/>
    </row>
    <row r="832644" spans="2:3" x14ac:dyDescent="0.25">
      <c r="B832644" s="78"/>
      <c r="C832644" s="77"/>
    </row>
    <row r="832645" spans="2:3" x14ac:dyDescent="0.25">
      <c r="B832645" s="78"/>
      <c r="C832645" s="77"/>
    </row>
    <row r="832646" spans="2:3" x14ac:dyDescent="0.25">
      <c r="B832646" s="78"/>
      <c r="C832646" s="77"/>
    </row>
    <row r="832647" spans="2:3" x14ac:dyDescent="0.25">
      <c r="B832647" s="78"/>
      <c r="C832647" s="77"/>
    </row>
    <row r="832648" spans="2:3" x14ac:dyDescent="0.25">
      <c r="B832648" s="78"/>
      <c r="C832648" s="77"/>
    </row>
    <row r="832758" spans="2:3" x14ac:dyDescent="0.25">
      <c r="B832758" s="78"/>
      <c r="C832758" s="77"/>
    </row>
    <row r="832759" spans="2:3" x14ac:dyDescent="0.25">
      <c r="B832759" s="78"/>
      <c r="C832759" s="77"/>
    </row>
    <row r="832760" spans="2:3" x14ac:dyDescent="0.25">
      <c r="B832760" s="78"/>
      <c r="C832760" s="77"/>
    </row>
    <row r="832761" spans="2:3" x14ac:dyDescent="0.25">
      <c r="B832761" s="78"/>
      <c r="C832761" s="77"/>
    </row>
    <row r="832762" spans="2:3" x14ac:dyDescent="0.25">
      <c r="B832762" s="78"/>
      <c r="C832762" s="77"/>
    </row>
    <row r="832763" spans="2:3" x14ac:dyDescent="0.25">
      <c r="B832763" s="78"/>
      <c r="C832763" s="77"/>
    </row>
    <row r="832764" spans="2:3" x14ac:dyDescent="0.25">
      <c r="B832764" s="78"/>
      <c r="C832764" s="77"/>
    </row>
    <row r="832765" spans="2:3" x14ac:dyDescent="0.25">
      <c r="B832765" s="78"/>
      <c r="C832765" s="77"/>
    </row>
    <row r="832766" spans="2:3" x14ac:dyDescent="0.25">
      <c r="B832766" s="78"/>
      <c r="C832766" s="77"/>
    </row>
    <row r="832767" spans="2:3" x14ac:dyDescent="0.25">
      <c r="B832767" s="78"/>
      <c r="C832767" s="77"/>
    </row>
    <row r="832768" spans="2:3" x14ac:dyDescent="0.25">
      <c r="B832768" s="78"/>
      <c r="C832768" s="77"/>
    </row>
    <row r="832769" spans="2:3" x14ac:dyDescent="0.25">
      <c r="B832769" s="78"/>
      <c r="C832769" s="77"/>
    </row>
    <row r="832770" spans="2:3" x14ac:dyDescent="0.25">
      <c r="B832770" s="78"/>
      <c r="C832770" s="77"/>
    </row>
    <row r="832880" spans="2:3" x14ac:dyDescent="0.25">
      <c r="B832880" s="78"/>
      <c r="C832880" s="77"/>
    </row>
    <row r="832881" spans="2:3" x14ac:dyDescent="0.25">
      <c r="B832881" s="78"/>
      <c r="C832881" s="77"/>
    </row>
    <row r="832882" spans="2:3" x14ac:dyDescent="0.25">
      <c r="B832882" s="78"/>
      <c r="C832882" s="77"/>
    </row>
    <row r="832883" spans="2:3" x14ac:dyDescent="0.25">
      <c r="B832883" s="78"/>
      <c r="C832883" s="77"/>
    </row>
    <row r="832884" spans="2:3" x14ac:dyDescent="0.25">
      <c r="B832884" s="78"/>
      <c r="C832884" s="77"/>
    </row>
    <row r="832885" spans="2:3" x14ac:dyDescent="0.25">
      <c r="B832885" s="78"/>
      <c r="C832885" s="77"/>
    </row>
    <row r="832886" spans="2:3" x14ac:dyDescent="0.25">
      <c r="B832886" s="78"/>
      <c r="C832886" s="77"/>
    </row>
    <row r="832887" spans="2:3" x14ac:dyDescent="0.25">
      <c r="B832887" s="78"/>
      <c r="C832887" s="77"/>
    </row>
    <row r="832888" spans="2:3" x14ac:dyDescent="0.25">
      <c r="B832888" s="78"/>
      <c r="C832888" s="77"/>
    </row>
    <row r="832889" spans="2:3" x14ac:dyDescent="0.25">
      <c r="B832889" s="78"/>
      <c r="C832889" s="77"/>
    </row>
    <row r="832890" spans="2:3" x14ac:dyDescent="0.25">
      <c r="B832890" s="78"/>
      <c r="C832890" s="77"/>
    </row>
    <row r="832891" spans="2:3" x14ac:dyDescent="0.25">
      <c r="B832891" s="78"/>
      <c r="C832891" s="77"/>
    </row>
    <row r="832892" spans="2:3" x14ac:dyDescent="0.25">
      <c r="B832892" s="78"/>
      <c r="C832892" s="77"/>
    </row>
    <row r="833002" spans="2:3" x14ac:dyDescent="0.25">
      <c r="B833002" s="78"/>
      <c r="C833002" s="77"/>
    </row>
    <row r="833003" spans="2:3" x14ac:dyDescent="0.25">
      <c r="B833003" s="78"/>
      <c r="C833003" s="77"/>
    </row>
    <row r="833004" spans="2:3" x14ac:dyDescent="0.25">
      <c r="B833004" s="78"/>
      <c r="C833004" s="77"/>
    </row>
    <row r="833005" spans="2:3" x14ac:dyDescent="0.25">
      <c r="B833005" s="78"/>
      <c r="C833005" s="77"/>
    </row>
    <row r="833006" spans="2:3" x14ac:dyDescent="0.25">
      <c r="B833006" s="78"/>
      <c r="C833006" s="77"/>
    </row>
    <row r="833007" spans="2:3" x14ac:dyDescent="0.25">
      <c r="B833007" s="78"/>
      <c r="C833007" s="77"/>
    </row>
    <row r="833008" spans="2:3" x14ac:dyDescent="0.25">
      <c r="B833008" s="78"/>
      <c r="C833008" s="77"/>
    </row>
    <row r="833009" spans="2:3" x14ac:dyDescent="0.25">
      <c r="B833009" s="78"/>
      <c r="C833009" s="77"/>
    </row>
    <row r="833010" spans="2:3" x14ac:dyDescent="0.25">
      <c r="B833010" s="78"/>
      <c r="C833010" s="77"/>
    </row>
    <row r="833011" spans="2:3" x14ac:dyDescent="0.25">
      <c r="B833011" s="78"/>
      <c r="C833011" s="77"/>
    </row>
    <row r="833012" spans="2:3" x14ac:dyDescent="0.25">
      <c r="B833012" s="78"/>
      <c r="C833012" s="77"/>
    </row>
    <row r="833013" spans="2:3" x14ac:dyDescent="0.25">
      <c r="B833013" s="78"/>
      <c r="C833013" s="77"/>
    </row>
    <row r="833014" spans="2:3" x14ac:dyDescent="0.25">
      <c r="B833014" s="78"/>
      <c r="C833014" s="77"/>
    </row>
    <row r="833124" spans="2:3" x14ac:dyDescent="0.25">
      <c r="B833124" s="78"/>
      <c r="C833124" s="77"/>
    </row>
    <row r="833125" spans="2:3" x14ac:dyDescent="0.25">
      <c r="B833125" s="78"/>
      <c r="C833125" s="77"/>
    </row>
    <row r="833126" spans="2:3" x14ac:dyDescent="0.25">
      <c r="B833126" s="78"/>
      <c r="C833126" s="77"/>
    </row>
    <row r="833127" spans="2:3" x14ac:dyDescent="0.25">
      <c r="B833127" s="78"/>
      <c r="C833127" s="77"/>
    </row>
    <row r="833128" spans="2:3" x14ac:dyDescent="0.25">
      <c r="B833128" s="78"/>
      <c r="C833128" s="77"/>
    </row>
    <row r="833129" spans="2:3" x14ac:dyDescent="0.25">
      <c r="B833129" s="78"/>
      <c r="C833129" s="77"/>
    </row>
    <row r="833130" spans="2:3" x14ac:dyDescent="0.25">
      <c r="B833130" s="78"/>
      <c r="C833130" s="77"/>
    </row>
    <row r="833131" spans="2:3" x14ac:dyDescent="0.25">
      <c r="B833131" s="78"/>
      <c r="C833131" s="77"/>
    </row>
    <row r="833132" spans="2:3" x14ac:dyDescent="0.25">
      <c r="B833132" s="78"/>
      <c r="C833132" s="77"/>
    </row>
    <row r="833133" spans="2:3" x14ac:dyDescent="0.25">
      <c r="B833133" s="78"/>
      <c r="C833133" s="77"/>
    </row>
    <row r="833134" spans="2:3" x14ac:dyDescent="0.25">
      <c r="B833134" s="78"/>
      <c r="C833134" s="77"/>
    </row>
    <row r="833135" spans="2:3" x14ac:dyDescent="0.25">
      <c r="B833135" s="78"/>
      <c r="C833135" s="77"/>
    </row>
    <row r="833136" spans="2:3" x14ac:dyDescent="0.25">
      <c r="B833136" s="78"/>
      <c r="C833136" s="77"/>
    </row>
    <row r="833246" spans="2:3" x14ac:dyDescent="0.25">
      <c r="B833246" s="78"/>
      <c r="C833246" s="77"/>
    </row>
    <row r="833247" spans="2:3" x14ac:dyDescent="0.25">
      <c r="B833247" s="78"/>
      <c r="C833247" s="77"/>
    </row>
    <row r="833248" spans="2:3" x14ac:dyDescent="0.25">
      <c r="B833248" s="78"/>
      <c r="C833248" s="77"/>
    </row>
    <row r="833249" spans="2:3" x14ac:dyDescent="0.25">
      <c r="B833249" s="78"/>
      <c r="C833249" s="77"/>
    </row>
    <row r="833250" spans="2:3" x14ac:dyDescent="0.25">
      <c r="B833250" s="78"/>
      <c r="C833250" s="77"/>
    </row>
    <row r="833251" spans="2:3" x14ac:dyDescent="0.25">
      <c r="B833251" s="78"/>
      <c r="C833251" s="77"/>
    </row>
    <row r="833252" spans="2:3" x14ac:dyDescent="0.25">
      <c r="B833252" s="78"/>
      <c r="C833252" s="77"/>
    </row>
    <row r="833253" spans="2:3" x14ac:dyDescent="0.25">
      <c r="B833253" s="78"/>
      <c r="C833253" s="77"/>
    </row>
    <row r="833254" spans="2:3" x14ac:dyDescent="0.25">
      <c r="B833254" s="78"/>
      <c r="C833254" s="77"/>
    </row>
    <row r="833255" spans="2:3" x14ac:dyDescent="0.25">
      <c r="B833255" s="78"/>
      <c r="C833255" s="77"/>
    </row>
    <row r="833256" spans="2:3" x14ac:dyDescent="0.25">
      <c r="B833256" s="78"/>
      <c r="C833256" s="77"/>
    </row>
    <row r="833257" spans="2:3" x14ac:dyDescent="0.25">
      <c r="B833257" s="78"/>
      <c r="C833257" s="77"/>
    </row>
    <row r="833258" spans="2:3" x14ac:dyDescent="0.25">
      <c r="B833258" s="78"/>
      <c r="C833258" s="77"/>
    </row>
    <row r="833368" spans="2:3" x14ac:dyDescent="0.25">
      <c r="B833368" s="78"/>
      <c r="C833368" s="77"/>
    </row>
    <row r="833369" spans="2:3" x14ac:dyDescent="0.25">
      <c r="B833369" s="78"/>
      <c r="C833369" s="77"/>
    </row>
    <row r="833370" spans="2:3" x14ac:dyDescent="0.25">
      <c r="B833370" s="78"/>
      <c r="C833370" s="77"/>
    </row>
    <row r="833371" spans="2:3" x14ac:dyDescent="0.25">
      <c r="B833371" s="78"/>
      <c r="C833371" s="77"/>
    </row>
    <row r="833372" spans="2:3" x14ac:dyDescent="0.25">
      <c r="B833372" s="78"/>
      <c r="C833372" s="77"/>
    </row>
    <row r="833373" spans="2:3" x14ac:dyDescent="0.25">
      <c r="B833373" s="78"/>
      <c r="C833373" s="77"/>
    </row>
    <row r="833374" spans="2:3" x14ac:dyDescent="0.25">
      <c r="B833374" s="78"/>
      <c r="C833374" s="77"/>
    </row>
    <row r="833375" spans="2:3" x14ac:dyDescent="0.25">
      <c r="B833375" s="78"/>
      <c r="C833375" s="77"/>
    </row>
    <row r="833376" spans="2:3" x14ac:dyDescent="0.25">
      <c r="B833376" s="78"/>
      <c r="C833376" s="77"/>
    </row>
    <row r="833377" spans="2:3" x14ac:dyDescent="0.25">
      <c r="B833377" s="78"/>
      <c r="C833377" s="77"/>
    </row>
    <row r="833378" spans="2:3" x14ac:dyDescent="0.25">
      <c r="B833378" s="78"/>
      <c r="C833378" s="77"/>
    </row>
    <row r="833379" spans="2:3" x14ac:dyDescent="0.25">
      <c r="B833379" s="78"/>
      <c r="C833379" s="77"/>
    </row>
    <row r="833380" spans="2:3" x14ac:dyDescent="0.25">
      <c r="B833380" s="78"/>
      <c r="C833380" s="77"/>
    </row>
    <row r="833490" spans="2:3" x14ac:dyDescent="0.25">
      <c r="B833490" s="78"/>
      <c r="C833490" s="77"/>
    </row>
    <row r="833491" spans="2:3" x14ac:dyDescent="0.25">
      <c r="B833491" s="78"/>
      <c r="C833491" s="77"/>
    </row>
    <row r="833492" spans="2:3" x14ac:dyDescent="0.25">
      <c r="B833492" s="78"/>
      <c r="C833492" s="77"/>
    </row>
    <row r="833493" spans="2:3" x14ac:dyDescent="0.25">
      <c r="B833493" s="78"/>
      <c r="C833493" s="77"/>
    </row>
    <row r="833494" spans="2:3" x14ac:dyDescent="0.25">
      <c r="B833494" s="78"/>
      <c r="C833494" s="77"/>
    </row>
    <row r="833495" spans="2:3" x14ac:dyDescent="0.25">
      <c r="B833495" s="78"/>
      <c r="C833495" s="77"/>
    </row>
    <row r="833496" spans="2:3" x14ac:dyDescent="0.25">
      <c r="B833496" s="78"/>
      <c r="C833496" s="77"/>
    </row>
    <row r="833497" spans="2:3" x14ac:dyDescent="0.25">
      <c r="B833497" s="78"/>
      <c r="C833497" s="77"/>
    </row>
    <row r="833498" spans="2:3" x14ac:dyDescent="0.25">
      <c r="B833498" s="78"/>
      <c r="C833498" s="77"/>
    </row>
    <row r="833499" spans="2:3" x14ac:dyDescent="0.25">
      <c r="B833499" s="78"/>
      <c r="C833499" s="77"/>
    </row>
    <row r="833500" spans="2:3" x14ac:dyDescent="0.25">
      <c r="B833500" s="78"/>
      <c r="C833500" s="77"/>
    </row>
    <row r="833501" spans="2:3" x14ac:dyDescent="0.25">
      <c r="B833501" s="78"/>
      <c r="C833501" s="77"/>
    </row>
    <row r="833502" spans="2:3" x14ac:dyDescent="0.25">
      <c r="B833502" s="78"/>
      <c r="C833502" s="77"/>
    </row>
    <row r="833612" spans="2:3" x14ac:dyDescent="0.25">
      <c r="B833612" s="78"/>
      <c r="C833612" s="77"/>
    </row>
    <row r="833613" spans="2:3" x14ac:dyDescent="0.25">
      <c r="B833613" s="78"/>
      <c r="C833613" s="77"/>
    </row>
    <row r="833614" spans="2:3" x14ac:dyDescent="0.25">
      <c r="B833614" s="78"/>
      <c r="C833614" s="77"/>
    </row>
    <row r="833615" spans="2:3" x14ac:dyDescent="0.25">
      <c r="B833615" s="78"/>
      <c r="C833615" s="77"/>
    </row>
    <row r="833616" spans="2:3" x14ac:dyDescent="0.25">
      <c r="B833616" s="78"/>
      <c r="C833616" s="77"/>
    </row>
    <row r="833617" spans="2:3" x14ac:dyDescent="0.25">
      <c r="B833617" s="78"/>
      <c r="C833617" s="77"/>
    </row>
    <row r="833618" spans="2:3" x14ac:dyDescent="0.25">
      <c r="B833618" s="78"/>
      <c r="C833618" s="77"/>
    </row>
    <row r="833619" spans="2:3" x14ac:dyDescent="0.25">
      <c r="B833619" s="78"/>
      <c r="C833619" s="77"/>
    </row>
    <row r="833620" spans="2:3" x14ac:dyDescent="0.25">
      <c r="B833620" s="78"/>
      <c r="C833620" s="77"/>
    </row>
    <row r="833621" spans="2:3" x14ac:dyDescent="0.25">
      <c r="B833621" s="78"/>
      <c r="C833621" s="77"/>
    </row>
    <row r="833622" spans="2:3" x14ac:dyDescent="0.25">
      <c r="B833622" s="78"/>
      <c r="C833622" s="77"/>
    </row>
    <row r="833623" spans="2:3" x14ac:dyDescent="0.25">
      <c r="B833623" s="78"/>
      <c r="C833623" s="77"/>
    </row>
    <row r="833624" spans="2:3" x14ac:dyDescent="0.25">
      <c r="B833624" s="78"/>
      <c r="C833624" s="77"/>
    </row>
    <row r="833734" spans="2:3" x14ac:dyDescent="0.25">
      <c r="B833734" s="78"/>
      <c r="C833734" s="77"/>
    </row>
    <row r="833735" spans="2:3" x14ac:dyDescent="0.25">
      <c r="B833735" s="78"/>
      <c r="C833735" s="77"/>
    </row>
    <row r="833736" spans="2:3" x14ac:dyDescent="0.25">
      <c r="B833736" s="78"/>
      <c r="C833736" s="77"/>
    </row>
    <row r="833737" spans="2:3" x14ac:dyDescent="0.25">
      <c r="B833737" s="78"/>
      <c r="C833737" s="77"/>
    </row>
    <row r="833738" spans="2:3" x14ac:dyDescent="0.25">
      <c r="B833738" s="78"/>
      <c r="C833738" s="77"/>
    </row>
    <row r="833739" spans="2:3" x14ac:dyDescent="0.25">
      <c r="B833739" s="78"/>
      <c r="C833739" s="77"/>
    </row>
    <row r="833740" spans="2:3" x14ac:dyDescent="0.25">
      <c r="B833740" s="78"/>
      <c r="C833740" s="77"/>
    </row>
    <row r="833741" spans="2:3" x14ac:dyDescent="0.25">
      <c r="B833741" s="78"/>
      <c r="C833741" s="77"/>
    </row>
    <row r="833742" spans="2:3" x14ac:dyDescent="0.25">
      <c r="B833742" s="78"/>
      <c r="C833742" s="77"/>
    </row>
    <row r="833743" spans="2:3" x14ac:dyDescent="0.25">
      <c r="B833743" s="78"/>
      <c r="C833743" s="77"/>
    </row>
    <row r="833744" spans="2:3" x14ac:dyDescent="0.25">
      <c r="B833744" s="78"/>
      <c r="C833744" s="77"/>
    </row>
    <row r="833745" spans="2:3" x14ac:dyDescent="0.25">
      <c r="B833745" s="78"/>
      <c r="C833745" s="77"/>
    </row>
    <row r="833746" spans="2:3" x14ac:dyDescent="0.25">
      <c r="B833746" s="78"/>
      <c r="C833746" s="77"/>
    </row>
    <row r="833856" spans="2:3" x14ac:dyDescent="0.25">
      <c r="B833856" s="78"/>
      <c r="C833856" s="77"/>
    </row>
    <row r="833857" spans="2:3" x14ac:dyDescent="0.25">
      <c r="B833857" s="78"/>
      <c r="C833857" s="77"/>
    </row>
    <row r="833858" spans="2:3" x14ac:dyDescent="0.25">
      <c r="B833858" s="78"/>
      <c r="C833858" s="77"/>
    </row>
    <row r="833859" spans="2:3" x14ac:dyDescent="0.25">
      <c r="B833859" s="78"/>
      <c r="C833859" s="77"/>
    </row>
    <row r="833860" spans="2:3" x14ac:dyDescent="0.25">
      <c r="B833860" s="78"/>
      <c r="C833860" s="77"/>
    </row>
    <row r="833861" spans="2:3" x14ac:dyDescent="0.25">
      <c r="B833861" s="78"/>
      <c r="C833861" s="77"/>
    </row>
    <row r="833862" spans="2:3" x14ac:dyDescent="0.25">
      <c r="B833862" s="78"/>
      <c r="C833862" s="77"/>
    </row>
    <row r="833863" spans="2:3" x14ac:dyDescent="0.25">
      <c r="B833863" s="78"/>
      <c r="C833863" s="77"/>
    </row>
    <row r="833864" spans="2:3" x14ac:dyDescent="0.25">
      <c r="B833864" s="78"/>
      <c r="C833864" s="77"/>
    </row>
    <row r="833865" spans="2:3" x14ac:dyDescent="0.25">
      <c r="B833865" s="78"/>
      <c r="C833865" s="77"/>
    </row>
    <row r="833866" spans="2:3" x14ac:dyDescent="0.25">
      <c r="B833866" s="78"/>
      <c r="C833866" s="77"/>
    </row>
    <row r="833867" spans="2:3" x14ac:dyDescent="0.25">
      <c r="B833867" s="78"/>
      <c r="C833867" s="77"/>
    </row>
    <row r="833868" spans="2:3" x14ac:dyDescent="0.25">
      <c r="B833868" s="78"/>
      <c r="C833868" s="77"/>
    </row>
    <row r="833978" spans="2:3" x14ac:dyDescent="0.25">
      <c r="B833978" s="78"/>
      <c r="C833978" s="77"/>
    </row>
    <row r="833979" spans="2:3" x14ac:dyDescent="0.25">
      <c r="B833979" s="78"/>
      <c r="C833979" s="77"/>
    </row>
    <row r="833980" spans="2:3" x14ac:dyDescent="0.25">
      <c r="B833980" s="78"/>
      <c r="C833980" s="77"/>
    </row>
    <row r="833981" spans="2:3" x14ac:dyDescent="0.25">
      <c r="B833981" s="78"/>
      <c r="C833981" s="77"/>
    </row>
    <row r="833982" spans="2:3" x14ac:dyDescent="0.25">
      <c r="B833982" s="78"/>
      <c r="C833982" s="77"/>
    </row>
    <row r="833983" spans="2:3" x14ac:dyDescent="0.25">
      <c r="B833983" s="78"/>
      <c r="C833983" s="77"/>
    </row>
    <row r="833984" spans="2:3" x14ac:dyDescent="0.25">
      <c r="B833984" s="78"/>
      <c r="C833984" s="77"/>
    </row>
    <row r="833985" spans="2:3" x14ac:dyDescent="0.25">
      <c r="B833985" s="78"/>
      <c r="C833985" s="77"/>
    </row>
    <row r="833986" spans="2:3" x14ac:dyDescent="0.25">
      <c r="B833986" s="78"/>
      <c r="C833986" s="77"/>
    </row>
    <row r="833987" spans="2:3" x14ac:dyDescent="0.25">
      <c r="B833987" s="78"/>
      <c r="C833987" s="77"/>
    </row>
    <row r="833988" spans="2:3" x14ac:dyDescent="0.25">
      <c r="B833988" s="78"/>
      <c r="C833988" s="77"/>
    </row>
    <row r="833989" spans="2:3" x14ac:dyDescent="0.25">
      <c r="B833989" s="78"/>
      <c r="C833989" s="77"/>
    </row>
    <row r="833990" spans="2:3" x14ac:dyDescent="0.25">
      <c r="B833990" s="78"/>
      <c r="C833990" s="77"/>
    </row>
    <row r="834100" spans="2:3" x14ac:dyDescent="0.25">
      <c r="B834100" s="78"/>
      <c r="C834100" s="77"/>
    </row>
    <row r="834101" spans="2:3" x14ac:dyDescent="0.25">
      <c r="B834101" s="78"/>
      <c r="C834101" s="77"/>
    </row>
    <row r="834102" spans="2:3" x14ac:dyDescent="0.25">
      <c r="B834102" s="78"/>
      <c r="C834102" s="77"/>
    </row>
    <row r="834103" spans="2:3" x14ac:dyDescent="0.25">
      <c r="B834103" s="78"/>
      <c r="C834103" s="77"/>
    </row>
    <row r="834104" spans="2:3" x14ac:dyDescent="0.25">
      <c r="B834104" s="78"/>
      <c r="C834104" s="77"/>
    </row>
    <row r="834105" spans="2:3" x14ac:dyDescent="0.25">
      <c r="B834105" s="78"/>
      <c r="C834105" s="77"/>
    </row>
    <row r="834106" spans="2:3" x14ac:dyDescent="0.25">
      <c r="B834106" s="78"/>
      <c r="C834106" s="77"/>
    </row>
    <row r="834107" spans="2:3" x14ac:dyDescent="0.25">
      <c r="B834107" s="78"/>
      <c r="C834107" s="77"/>
    </row>
    <row r="834108" spans="2:3" x14ac:dyDescent="0.25">
      <c r="B834108" s="78"/>
      <c r="C834108" s="77"/>
    </row>
    <row r="834109" spans="2:3" x14ac:dyDescent="0.25">
      <c r="B834109" s="78"/>
      <c r="C834109" s="77"/>
    </row>
    <row r="834110" spans="2:3" x14ac:dyDescent="0.25">
      <c r="B834110" s="78"/>
      <c r="C834110" s="77"/>
    </row>
    <row r="834111" spans="2:3" x14ac:dyDescent="0.25">
      <c r="B834111" s="78"/>
      <c r="C834111" s="77"/>
    </row>
    <row r="834112" spans="2:3" x14ac:dyDescent="0.25">
      <c r="B834112" s="78"/>
      <c r="C834112" s="77"/>
    </row>
    <row r="834222" spans="2:3" x14ac:dyDescent="0.25">
      <c r="B834222" s="78"/>
      <c r="C834222" s="77"/>
    </row>
    <row r="834223" spans="2:3" x14ac:dyDescent="0.25">
      <c r="B834223" s="78"/>
      <c r="C834223" s="77"/>
    </row>
    <row r="834224" spans="2:3" x14ac:dyDescent="0.25">
      <c r="B834224" s="78"/>
      <c r="C834224" s="77"/>
    </row>
    <row r="834225" spans="2:3" x14ac:dyDescent="0.25">
      <c r="B834225" s="78"/>
      <c r="C834225" s="77"/>
    </row>
    <row r="834226" spans="2:3" x14ac:dyDescent="0.25">
      <c r="B834226" s="78"/>
      <c r="C834226" s="77"/>
    </row>
    <row r="834227" spans="2:3" x14ac:dyDescent="0.25">
      <c r="B834227" s="78"/>
      <c r="C834227" s="77"/>
    </row>
    <row r="834228" spans="2:3" x14ac:dyDescent="0.25">
      <c r="B834228" s="78"/>
      <c r="C834228" s="77"/>
    </row>
    <row r="834229" spans="2:3" x14ac:dyDescent="0.25">
      <c r="B834229" s="78"/>
      <c r="C834229" s="77"/>
    </row>
    <row r="834230" spans="2:3" x14ac:dyDescent="0.25">
      <c r="B834230" s="78"/>
      <c r="C834230" s="77"/>
    </row>
    <row r="834231" spans="2:3" x14ac:dyDescent="0.25">
      <c r="B834231" s="78"/>
      <c r="C834231" s="77"/>
    </row>
    <row r="834232" spans="2:3" x14ac:dyDescent="0.25">
      <c r="B834232" s="78"/>
      <c r="C834232" s="77"/>
    </row>
    <row r="834233" spans="2:3" x14ac:dyDescent="0.25">
      <c r="B834233" s="78"/>
      <c r="C834233" s="77"/>
    </row>
    <row r="834234" spans="2:3" x14ac:dyDescent="0.25">
      <c r="B834234" s="78"/>
      <c r="C834234" s="77"/>
    </row>
    <row r="834344" spans="2:3" x14ac:dyDescent="0.25">
      <c r="B834344" s="78"/>
      <c r="C834344" s="77"/>
    </row>
    <row r="834345" spans="2:3" x14ac:dyDescent="0.25">
      <c r="B834345" s="78"/>
      <c r="C834345" s="77"/>
    </row>
    <row r="834346" spans="2:3" x14ac:dyDescent="0.25">
      <c r="B834346" s="78"/>
      <c r="C834346" s="77"/>
    </row>
    <row r="834347" spans="2:3" x14ac:dyDescent="0.25">
      <c r="B834347" s="78"/>
      <c r="C834347" s="77"/>
    </row>
    <row r="834348" spans="2:3" x14ac:dyDescent="0.25">
      <c r="B834348" s="78"/>
      <c r="C834348" s="77"/>
    </row>
    <row r="834349" spans="2:3" x14ac:dyDescent="0.25">
      <c r="B834349" s="78"/>
      <c r="C834349" s="77"/>
    </row>
    <row r="834350" spans="2:3" x14ac:dyDescent="0.25">
      <c r="B834350" s="78"/>
      <c r="C834350" s="77"/>
    </row>
    <row r="834351" spans="2:3" x14ac:dyDescent="0.25">
      <c r="B834351" s="78"/>
      <c r="C834351" s="77"/>
    </row>
    <row r="834352" spans="2:3" x14ac:dyDescent="0.25">
      <c r="B834352" s="78"/>
      <c r="C834352" s="77"/>
    </row>
    <row r="834353" spans="2:3" x14ac:dyDescent="0.25">
      <c r="B834353" s="78"/>
      <c r="C834353" s="77"/>
    </row>
    <row r="834354" spans="2:3" x14ac:dyDescent="0.25">
      <c r="B834354" s="78"/>
      <c r="C834354" s="77"/>
    </row>
    <row r="834355" spans="2:3" x14ac:dyDescent="0.25">
      <c r="B834355" s="78"/>
      <c r="C834355" s="77"/>
    </row>
    <row r="834356" spans="2:3" x14ac:dyDescent="0.25">
      <c r="B834356" s="78"/>
      <c r="C834356" s="77"/>
    </row>
    <row r="834466" spans="2:3" x14ac:dyDescent="0.25">
      <c r="B834466" s="78"/>
      <c r="C834466" s="77"/>
    </row>
    <row r="834467" spans="2:3" x14ac:dyDescent="0.25">
      <c r="B834467" s="78"/>
      <c r="C834467" s="77"/>
    </row>
    <row r="834468" spans="2:3" x14ac:dyDescent="0.25">
      <c r="B834468" s="78"/>
      <c r="C834468" s="77"/>
    </row>
    <row r="834469" spans="2:3" x14ac:dyDescent="0.25">
      <c r="B834469" s="78"/>
      <c r="C834469" s="77"/>
    </row>
    <row r="834470" spans="2:3" x14ac:dyDescent="0.25">
      <c r="B834470" s="78"/>
      <c r="C834470" s="77"/>
    </row>
    <row r="834471" spans="2:3" x14ac:dyDescent="0.25">
      <c r="B834471" s="78"/>
      <c r="C834471" s="77"/>
    </row>
    <row r="834472" spans="2:3" x14ac:dyDescent="0.25">
      <c r="B834472" s="78"/>
      <c r="C834472" s="77"/>
    </row>
    <row r="834473" spans="2:3" x14ac:dyDescent="0.25">
      <c r="B834473" s="78"/>
      <c r="C834473" s="77"/>
    </row>
    <row r="834474" spans="2:3" x14ac:dyDescent="0.25">
      <c r="B834474" s="78"/>
      <c r="C834474" s="77"/>
    </row>
    <row r="834475" spans="2:3" x14ac:dyDescent="0.25">
      <c r="B834475" s="78"/>
      <c r="C834475" s="77"/>
    </row>
    <row r="834476" spans="2:3" x14ac:dyDescent="0.25">
      <c r="B834476" s="78"/>
      <c r="C834476" s="77"/>
    </row>
    <row r="834477" spans="2:3" x14ac:dyDescent="0.25">
      <c r="B834477" s="78"/>
      <c r="C834477" s="77"/>
    </row>
    <row r="834478" spans="2:3" x14ac:dyDescent="0.25">
      <c r="B834478" s="78"/>
      <c r="C834478" s="77"/>
    </row>
    <row r="834588" spans="2:3" x14ac:dyDescent="0.25">
      <c r="B834588" s="78"/>
      <c r="C834588" s="77"/>
    </row>
    <row r="834589" spans="2:3" x14ac:dyDescent="0.25">
      <c r="B834589" s="78"/>
      <c r="C834589" s="77"/>
    </row>
    <row r="834590" spans="2:3" x14ac:dyDescent="0.25">
      <c r="B834590" s="78"/>
      <c r="C834590" s="77"/>
    </row>
    <row r="834591" spans="2:3" x14ac:dyDescent="0.25">
      <c r="B834591" s="78"/>
      <c r="C834591" s="77"/>
    </row>
    <row r="834592" spans="2:3" x14ac:dyDescent="0.25">
      <c r="B834592" s="78"/>
      <c r="C834592" s="77"/>
    </row>
    <row r="834593" spans="2:3" x14ac:dyDescent="0.25">
      <c r="B834593" s="78"/>
      <c r="C834593" s="77"/>
    </row>
    <row r="834594" spans="2:3" x14ac:dyDescent="0.25">
      <c r="B834594" s="78"/>
      <c r="C834594" s="77"/>
    </row>
    <row r="834595" spans="2:3" x14ac:dyDescent="0.25">
      <c r="B834595" s="78"/>
      <c r="C834595" s="77"/>
    </row>
    <row r="834596" spans="2:3" x14ac:dyDescent="0.25">
      <c r="B834596" s="78"/>
      <c r="C834596" s="77"/>
    </row>
    <row r="834597" spans="2:3" x14ac:dyDescent="0.25">
      <c r="B834597" s="78"/>
      <c r="C834597" s="77"/>
    </row>
    <row r="834598" spans="2:3" x14ac:dyDescent="0.25">
      <c r="B834598" s="78"/>
      <c r="C834598" s="77"/>
    </row>
    <row r="834599" spans="2:3" x14ac:dyDescent="0.25">
      <c r="B834599" s="78"/>
      <c r="C834599" s="77"/>
    </row>
    <row r="834600" spans="2:3" x14ac:dyDescent="0.25">
      <c r="B834600" s="78"/>
      <c r="C834600" s="77"/>
    </row>
    <row r="834710" spans="2:3" x14ac:dyDescent="0.25">
      <c r="B834710" s="78"/>
      <c r="C834710" s="77"/>
    </row>
    <row r="834711" spans="2:3" x14ac:dyDescent="0.25">
      <c r="B834711" s="78"/>
      <c r="C834711" s="77"/>
    </row>
    <row r="834712" spans="2:3" x14ac:dyDescent="0.25">
      <c r="B834712" s="78"/>
      <c r="C834712" s="77"/>
    </row>
    <row r="834713" spans="2:3" x14ac:dyDescent="0.25">
      <c r="B834713" s="78"/>
      <c r="C834713" s="77"/>
    </row>
    <row r="834714" spans="2:3" x14ac:dyDescent="0.25">
      <c r="B834714" s="78"/>
      <c r="C834714" s="77"/>
    </row>
    <row r="834715" spans="2:3" x14ac:dyDescent="0.25">
      <c r="B834715" s="78"/>
      <c r="C834715" s="77"/>
    </row>
    <row r="834716" spans="2:3" x14ac:dyDescent="0.25">
      <c r="B834716" s="78"/>
      <c r="C834716" s="77"/>
    </row>
    <row r="834717" spans="2:3" x14ac:dyDescent="0.25">
      <c r="B834717" s="78"/>
      <c r="C834717" s="77"/>
    </row>
    <row r="834718" spans="2:3" x14ac:dyDescent="0.25">
      <c r="B834718" s="78"/>
      <c r="C834718" s="77"/>
    </row>
    <row r="834719" spans="2:3" x14ac:dyDescent="0.25">
      <c r="B834719" s="78"/>
      <c r="C834719" s="77"/>
    </row>
    <row r="834720" spans="2:3" x14ac:dyDescent="0.25">
      <c r="B834720" s="78"/>
      <c r="C834720" s="77"/>
    </row>
    <row r="834721" spans="2:3" x14ac:dyDescent="0.25">
      <c r="B834721" s="78"/>
      <c r="C834721" s="77"/>
    </row>
    <row r="834722" spans="2:3" x14ac:dyDescent="0.25">
      <c r="B834722" s="78"/>
      <c r="C834722" s="77"/>
    </row>
    <row r="834832" spans="2:3" x14ac:dyDescent="0.25">
      <c r="B834832" s="78"/>
      <c r="C834832" s="77"/>
    </row>
    <row r="834833" spans="2:3" x14ac:dyDescent="0.25">
      <c r="B834833" s="78"/>
      <c r="C834833" s="77"/>
    </row>
    <row r="834834" spans="2:3" x14ac:dyDescent="0.25">
      <c r="B834834" s="78"/>
      <c r="C834834" s="77"/>
    </row>
    <row r="834835" spans="2:3" x14ac:dyDescent="0.25">
      <c r="B834835" s="78"/>
      <c r="C834835" s="77"/>
    </row>
    <row r="834836" spans="2:3" x14ac:dyDescent="0.25">
      <c r="B834836" s="78"/>
      <c r="C834836" s="77"/>
    </row>
    <row r="834837" spans="2:3" x14ac:dyDescent="0.25">
      <c r="B834837" s="78"/>
      <c r="C834837" s="77"/>
    </row>
    <row r="834838" spans="2:3" x14ac:dyDescent="0.25">
      <c r="B834838" s="78"/>
      <c r="C834838" s="77"/>
    </row>
    <row r="834839" spans="2:3" x14ac:dyDescent="0.25">
      <c r="B834839" s="78"/>
      <c r="C834839" s="77"/>
    </row>
    <row r="834840" spans="2:3" x14ac:dyDescent="0.25">
      <c r="B834840" s="78"/>
      <c r="C834840" s="77"/>
    </row>
    <row r="834841" spans="2:3" x14ac:dyDescent="0.25">
      <c r="B834841" s="78"/>
      <c r="C834841" s="77"/>
    </row>
    <row r="834842" spans="2:3" x14ac:dyDescent="0.25">
      <c r="B834842" s="78"/>
      <c r="C834842" s="77"/>
    </row>
    <row r="834843" spans="2:3" x14ac:dyDescent="0.25">
      <c r="B834843" s="78"/>
      <c r="C834843" s="77"/>
    </row>
    <row r="834844" spans="2:3" x14ac:dyDescent="0.25">
      <c r="B834844" s="78"/>
      <c r="C834844" s="77"/>
    </row>
    <row r="834954" spans="2:3" x14ac:dyDescent="0.25">
      <c r="B834954" s="78"/>
      <c r="C834954" s="77"/>
    </row>
    <row r="834955" spans="2:3" x14ac:dyDescent="0.25">
      <c r="B834955" s="78"/>
      <c r="C834955" s="77"/>
    </row>
    <row r="834956" spans="2:3" x14ac:dyDescent="0.25">
      <c r="B834956" s="78"/>
      <c r="C834956" s="77"/>
    </row>
    <row r="834957" spans="2:3" x14ac:dyDescent="0.25">
      <c r="B834957" s="78"/>
      <c r="C834957" s="77"/>
    </row>
    <row r="834958" spans="2:3" x14ac:dyDescent="0.25">
      <c r="B834958" s="78"/>
      <c r="C834958" s="77"/>
    </row>
    <row r="834959" spans="2:3" x14ac:dyDescent="0.25">
      <c r="B834959" s="78"/>
      <c r="C834959" s="77"/>
    </row>
    <row r="834960" spans="2:3" x14ac:dyDescent="0.25">
      <c r="B834960" s="78"/>
      <c r="C834960" s="77"/>
    </row>
    <row r="834961" spans="2:3" x14ac:dyDescent="0.25">
      <c r="B834961" s="78"/>
      <c r="C834961" s="77"/>
    </row>
    <row r="834962" spans="2:3" x14ac:dyDescent="0.25">
      <c r="B834962" s="78"/>
      <c r="C834962" s="77"/>
    </row>
    <row r="834963" spans="2:3" x14ac:dyDescent="0.25">
      <c r="B834963" s="78"/>
      <c r="C834963" s="77"/>
    </row>
    <row r="834964" spans="2:3" x14ac:dyDescent="0.25">
      <c r="B834964" s="78"/>
      <c r="C834964" s="77"/>
    </row>
    <row r="834965" spans="2:3" x14ac:dyDescent="0.25">
      <c r="B834965" s="78"/>
      <c r="C834965" s="77"/>
    </row>
    <row r="834966" spans="2:3" x14ac:dyDescent="0.25">
      <c r="B834966" s="78"/>
      <c r="C834966" s="77"/>
    </row>
    <row r="835076" spans="2:3" x14ac:dyDescent="0.25">
      <c r="B835076" s="78"/>
      <c r="C835076" s="77"/>
    </row>
    <row r="835077" spans="2:3" x14ac:dyDescent="0.25">
      <c r="B835077" s="78"/>
      <c r="C835077" s="77"/>
    </row>
    <row r="835078" spans="2:3" x14ac:dyDescent="0.25">
      <c r="B835078" s="78"/>
      <c r="C835078" s="77"/>
    </row>
    <row r="835079" spans="2:3" x14ac:dyDescent="0.25">
      <c r="B835079" s="78"/>
      <c r="C835079" s="77"/>
    </row>
    <row r="835080" spans="2:3" x14ac:dyDescent="0.25">
      <c r="B835080" s="78"/>
      <c r="C835080" s="77"/>
    </row>
    <row r="835081" spans="2:3" x14ac:dyDescent="0.25">
      <c r="B835081" s="78"/>
      <c r="C835081" s="77"/>
    </row>
    <row r="835082" spans="2:3" x14ac:dyDescent="0.25">
      <c r="B835082" s="78"/>
      <c r="C835082" s="77"/>
    </row>
    <row r="835083" spans="2:3" x14ac:dyDescent="0.25">
      <c r="B835083" s="78"/>
      <c r="C835083" s="77"/>
    </row>
    <row r="835084" spans="2:3" x14ac:dyDescent="0.25">
      <c r="B835084" s="78"/>
      <c r="C835084" s="77"/>
    </row>
    <row r="835085" spans="2:3" x14ac:dyDescent="0.25">
      <c r="B835085" s="78"/>
      <c r="C835085" s="77"/>
    </row>
    <row r="835086" spans="2:3" x14ac:dyDescent="0.25">
      <c r="B835086" s="78"/>
      <c r="C835086" s="77"/>
    </row>
    <row r="835087" spans="2:3" x14ac:dyDescent="0.25">
      <c r="B835087" s="78"/>
      <c r="C835087" s="77"/>
    </row>
    <row r="835088" spans="2:3" x14ac:dyDescent="0.25">
      <c r="B835088" s="78"/>
      <c r="C835088" s="77"/>
    </row>
    <row r="835198" spans="2:3" x14ac:dyDescent="0.25">
      <c r="B835198" s="78"/>
      <c r="C835198" s="77"/>
    </row>
    <row r="835199" spans="2:3" x14ac:dyDescent="0.25">
      <c r="B835199" s="78"/>
      <c r="C835199" s="77"/>
    </row>
    <row r="835200" spans="2:3" x14ac:dyDescent="0.25">
      <c r="B835200" s="78"/>
      <c r="C835200" s="77"/>
    </row>
    <row r="835201" spans="2:3" x14ac:dyDescent="0.25">
      <c r="B835201" s="78"/>
      <c r="C835201" s="77"/>
    </row>
    <row r="835202" spans="2:3" x14ac:dyDescent="0.25">
      <c r="B835202" s="78"/>
      <c r="C835202" s="77"/>
    </row>
    <row r="835203" spans="2:3" x14ac:dyDescent="0.25">
      <c r="B835203" s="78"/>
      <c r="C835203" s="77"/>
    </row>
    <row r="835204" spans="2:3" x14ac:dyDescent="0.25">
      <c r="B835204" s="78"/>
      <c r="C835204" s="77"/>
    </row>
    <row r="835205" spans="2:3" x14ac:dyDescent="0.25">
      <c r="B835205" s="78"/>
      <c r="C835205" s="77"/>
    </row>
    <row r="835206" spans="2:3" x14ac:dyDescent="0.25">
      <c r="B835206" s="78"/>
      <c r="C835206" s="77"/>
    </row>
    <row r="835207" spans="2:3" x14ac:dyDescent="0.25">
      <c r="B835207" s="78"/>
      <c r="C835207" s="77"/>
    </row>
    <row r="835208" spans="2:3" x14ac:dyDescent="0.25">
      <c r="B835208" s="78"/>
      <c r="C835208" s="77"/>
    </row>
    <row r="835209" spans="2:3" x14ac:dyDescent="0.25">
      <c r="B835209" s="78"/>
      <c r="C835209" s="77"/>
    </row>
    <row r="835210" spans="2:3" x14ac:dyDescent="0.25">
      <c r="B835210" s="78"/>
      <c r="C835210" s="77"/>
    </row>
    <row r="835320" spans="2:3" x14ac:dyDescent="0.25">
      <c r="B835320" s="78"/>
      <c r="C835320" s="77"/>
    </row>
    <row r="835321" spans="2:3" x14ac:dyDescent="0.25">
      <c r="B835321" s="78"/>
      <c r="C835321" s="77"/>
    </row>
    <row r="835322" spans="2:3" x14ac:dyDescent="0.25">
      <c r="B835322" s="78"/>
      <c r="C835322" s="77"/>
    </row>
    <row r="835323" spans="2:3" x14ac:dyDescent="0.25">
      <c r="B835323" s="78"/>
      <c r="C835323" s="77"/>
    </row>
    <row r="835324" spans="2:3" x14ac:dyDescent="0.25">
      <c r="B835324" s="78"/>
      <c r="C835324" s="77"/>
    </row>
    <row r="835325" spans="2:3" x14ac:dyDescent="0.25">
      <c r="B835325" s="78"/>
      <c r="C835325" s="77"/>
    </row>
    <row r="835326" spans="2:3" x14ac:dyDescent="0.25">
      <c r="B835326" s="78"/>
      <c r="C835326" s="77"/>
    </row>
    <row r="835327" spans="2:3" x14ac:dyDescent="0.25">
      <c r="B835327" s="78"/>
      <c r="C835327" s="77"/>
    </row>
    <row r="835328" spans="2:3" x14ac:dyDescent="0.25">
      <c r="B835328" s="78"/>
      <c r="C835328" s="77"/>
    </row>
    <row r="835329" spans="2:3" x14ac:dyDescent="0.25">
      <c r="B835329" s="78"/>
      <c r="C835329" s="77"/>
    </row>
    <row r="835330" spans="2:3" x14ac:dyDescent="0.25">
      <c r="B835330" s="78"/>
      <c r="C835330" s="77"/>
    </row>
    <row r="835331" spans="2:3" x14ac:dyDescent="0.25">
      <c r="B835331" s="78"/>
      <c r="C835331" s="77"/>
    </row>
    <row r="835332" spans="2:3" x14ac:dyDescent="0.25">
      <c r="B835332" s="78"/>
      <c r="C835332" s="77"/>
    </row>
    <row r="835442" spans="2:3" x14ac:dyDescent="0.25">
      <c r="B835442" s="78"/>
      <c r="C835442" s="77"/>
    </row>
    <row r="835443" spans="2:3" x14ac:dyDescent="0.25">
      <c r="B835443" s="78"/>
      <c r="C835443" s="77"/>
    </row>
    <row r="835444" spans="2:3" x14ac:dyDescent="0.25">
      <c r="B835444" s="78"/>
      <c r="C835444" s="77"/>
    </row>
    <row r="835445" spans="2:3" x14ac:dyDescent="0.25">
      <c r="B835445" s="78"/>
      <c r="C835445" s="77"/>
    </row>
    <row r="835446" spans="2:3" x14ac:dyDescent="0.25">
      <c r="B835446" s="78"/>
      <c r="C835446" s="77"/>
    </row>
    <row r="835447" spans="2:3" x14ac:dyDescent="0.25">
      <c r="B835447" s="78"/>
      <c r="C835447" s="77"/>
    </row>
    <row r="835448" spans="2:3" x14ac:dyDescent="0.25">
      <c r="B835448" s="78"/>
      <c r="C835448" s="77"/>
    </row>
    <row r="835449" spans="2:3" x14ac:dyDescent="0.25">
      <c r="B835449" s="78"/>
      <c r="C835449" s="77"/>
    </row>
    <row r="835450" spans="2:3" x14ac:dyDescent="0.25">
      <c r="B835450" s="78"/>
      <c r="C835450" s="77"/>
    </row>
    <row r="835451" spans="2:3" x14ac:dyDescent="0.25">
      <c r="B835451" s="78"/>
      <c r="C835451" s="77"/>
    </row>
    <row r="835452" spans="2:3" x14ac:dyDescent="0.25">
      <c r="B835452" s="78"/>
      <c r="C835452" s="77"/>
    </row>
    <row r="835453" spans="2:3" x14ac:dyDescent="0.25">
      <c r="B835453" s="78"/>
      <c r="C835453" s="77"/>
    </row>
    <row r="835454" spans="2:3" x14ac:dyDescent="0.25">
      <c r="B835454" s="78"/>
      <c r="C835454" s="77"/>
    </row>
    <row r="835564" spans="2:3" x14ac:dyDescent="0.25">
      <c r="B835564" s="78"/>
      <c r="C835564" s="77"/>
    </row>
    <row r="835565" spans="2:3" x14ac:dyDescent="0.25">
      <c r="B835565" s="78"/>
      <c r="C835565" s="77"/>
    </row>
    <row r="835566" spans="2:3" x14ac:dyDescent="0.25">
      <c r="B835566" s="78"/>
      <c r="C835566" s="77"/>
    </row>
    <row r="835567" spans="2:3" x14ac:dyDescent="0.25">
      <c r="B835567" s="78"/>
      <c r="C835567" s="77"/>
    </row>
    <row r="835568" spans="2:3" x14ac:dyDescent="0.25">
      <c r="B835568" s="78"/>
      <c r="C835568" s="77"/>
    </row>
    <row r="835569" spans="2:3" x14ac:dyDescent="0.25">
      <c r="B835569" s="78"/>
      <c r="C835569" s="77"/>
    </row>
    <row r="835570" spans="2:3" x14ac:dyDescent="0.25">
      <c r="B835570" s="78"/>
      <c r="C835570" s="77"/>
    </row>
    <row r="835571" spans="2:3" x14ac:dyDescent="0.25">
      <c r="B835571" s="78"/>
      <c r="C835571" s="77"/>
    </row>
    <row r="835572" spans="2:3" x14ac:dyDescent="0.25">
      <c r="B835572" s="78"/>
      <c r="C835572" s="77"/>
    </row>
    <row r="835573" spans="2:3" x14ac:dyDescent="0.25">
      <c r="B835573" s="78"/>
      <c r="C835573" s="77"/>
    </row>
    <row r="835574" spans="2:3" x14ac:dyDescent="0.25">
      <c r="B835574" s="78"/>
      <c r="C835574" s="77"/>
    </row>
    <row r="835575" spans="2:3" x14ac:dyDescent="0.25">
      <c r="B835575" s="78"/>
      <c r="C835575" s="77"/>
    </row>
    <row r="835576" spans="2:3" x14ac:dyDescent="0.25">
      <c r="B835576" s="78"/>
      <c r="C835576" s="77"/>
    </row>
    <row r="835686" spans="2:3" x14ac:dyDescent="0.25">
      <c r="B835686" s="78"/>
      <c r="C835686" s="77"/>
    </row>
    <row r="835687" spans="2:3" x14ac:dyDescent="0.25">
      <c r="B835687" s="78"/>
      <c r="C835687" s="77"/>
    </row>
    <row r="835688" spans="2:3" x14ac:dyDescent="0.25">
      <c r="B835688" s="78"/>
      <c r="C835688" s="77"/>
    </row>
    <row r="835689" spans="2:3" x14ac:dyDescent="0.25">
      <c r="B835689" s="78"/>
      <c r="C835689" s="77"/>
    </row>
    <row r="835690" spans="2:3" x14ac:dyDescent="0.25">
      <c r="B835690" s="78"/>
      <c r="C835690" s="77"/>
    </row>
    <row r="835691" spans="2:3" x14ac:dyDescent="0.25">
      <c r="B835691" s="78"/>
      <c r="C835691" s="77"/>
    </row>
    <row r="835692" spans="2:3" x14ac:dyDescent="0.25">
      <c r="B835692" s="78"/>
      <c r="C835692" s="77"/>
    </row>
    <row r="835693" spans="2:3" x14ac:dyDescent="0.25">
      <c r="B835693" s="78"/>
      <c r="C835693" s="77"/>
    </row>
    <row r="835694" spans="2:3" x14ac:dyDescent="0.25">
      <c r="B835694" s="78"/>
      <c r="C835694" s="77"/>
    </row>
    <row r="835695" spans="2:3" x14ac:dyDescent="0.25">
      <c r="B835695" s="78"/>
      <c r="C835695" s="77"/>
    </row>
    <row r="835696" spans="2:3" x14ac:dyDescent="0.25">
      <c r="B835696" s="78"/>
      <c r="C835696" s="77"/>
    </row>
    <row r="835697" spans="2:3" x14ac:dyDescent="0.25">
      <c r="B835697" s="78"/>
      <c r="C835697" s="77"/>
    </row>
    <row r="835698" spans="2:3" x14ac:dyDescent="0.25">
      <c r="B835698" s="78"/>
      <c r="C835698" s="77"/>
    </row>
    <row r="835808" spans="2:3" x14ac:dyDescent="0.25">
      <c r="B835808" s="78"/>
      <c r="C835808" s="77"/>
    </row>
    <row r="835809" spans="2:3" x14ac:dyDescent="0.25">
      <c r="B835809" s="78"/>
      <c r="C835809" s="77"/>
    </row>
    <row r="835810" spans="2:3" x14ac:dyDescent="0.25">
      <c r="B835810" s="78"/>
      <c r="C835810" s="77"/>
    </row>
    <row r="835811" spans="2:3" x14ac:dyDescent="0.25">
      <c r="B835811" s="78"/>
      <c r="C835811" s="77"/>
    </row>
    <row r="835812" spans="2:3" x14ac:dyDescent="0.25">
      <c r="B835812" s="78"/>
      <c r="C835812" s="77"/>
    </row>
    <row r="835813" spans="2:3" x14ac:dyDescent="0.25">
      <c r="B835813" s="78"/>
      <c r="C835813" s="77"/>
    </row>
    <row r="835814" spans="2:3" x14ac:dyDescent="0.25">
      <c r="B835814" s="78"/>
      <c r="C835814" s="77"/>
    </row>
    <row r="835815" spans="2:3" x14ac:dyDescent="0.25">
      <c r="B835815" s="78"/>
      <c r="C835815" s="77"/>
    </row>
    <row r="835816" spans="2:3" x14ac:dyDescent="0.25">
      <c r="B835816" s="78"/>
      <c r="C835816" s="77"/>
    </row>
    <row r="835817" spans="2:3" x14ac:dyDescent="0.25">
      <c r="B835817" s="78"/>
      <c r="C835817" s="77"/>
    </row>
    <row r="835818" spans="2:3" x14ac:dyDescent="0.25">
      <c r="B835818" s="78"/>
      <c r="C835818" s="77"/>
    </row>
    <row r="835819" spans="2:3" x14ac:dyDescent="0.25">
      <c r="B835819" s="78"/>
      <c r="C835819" s="77"/>
    </row>
    <row r="835820" spans="2:3" x14ac:dyDescent="0.25">
      <c r="B835820" s="78"/>
      <c r="C835820" s="77"/>
    </row>
    <row r="835930" spans="2:3" x14ac:dyDescent="0.25">
      <c r="B835930" s="78"/>
      <c r="C835930" s="77"/>
    </row>
    <row r="835931" spans="2:3" x14ac:dyDescent="0.25">
      <c r="B835931" s="78"/>
      <c r="C835931" s="77"/>
    </row>
    <row r="835932" spans="2:3" x14ac:dyDescent="0.25">
      <c r="B835932" s="78"/>
      <c r="C835932" s="77"/>
    </row>
    <row r="835933" spans="2:3" x14ac:dyDescent="0.25">
      <c r="B835933" s="78"/>
      <c r="C835933" s="77"/>
    </row>
    <row r="835934" spans="2:3" x14ac:dyDescent="0.25">
      <c r="B835934" s="78"/>
      <c r="C835934" s="77"/>
    </row>
    <row r="835935" spans="2:3" x14ac:dyDescent="0.25">
      <c r="B835935" s="78"/>
      <c r="C835935" s="77"/>
    </row>
    <row r="835936" spans="2:3" x14ac:dyDescent="0.25">
      <c r="B835936" s="78"/>
      <c r="C835936" s="77"/>
    </row>
    <row r="835937" spans="2:3" x14ac:dyDescent="0.25">
      <c r="B835937" s="78"/>
      <c r="C835937" s="77"/>
    </row>
    <row r="835938" spans="2:3" x14ac:dyDescent="0.25">
      <c r="B835938" s="78"/>
      <c r="C835938" s="77"/>
    </row>
    <row r="835939" spans="2:3" x14ac:dyDescent="0.25">
      <c r="B835939" s="78"/>
      <c r="C835939" s="77"/>
    </row>
    <row r="835940" spans="2:3" x14ac:dyDescent="0.25">
      <c r="B835940" s="78"/>
      <c r="C835940" s="77"/>
    </row>
    <row r="835941" spans="2:3" x14ac:dyDescent="0.25">
      <c r="B835941" s="78"/>
      <c r="C835941" s="77"/>
    </row>
    <row r="835942" spans="2:3" x14ac:dyDescent="0.25">
      <c r="B835942" s="78"/>
      <c r="C835942" s="77"/>
    </row>
    <row r="836052" spans="2:3" x14ac:dyDescent="0.25">
      <c r="B836052" s="78"/>
      <c r="C836052" s="77"/>
    </row>
    <row r="836053" spans="2:3" x14ac:dyDescent="0.25">
      <c r="B836053" s="78"/>
      <c r="C836053" s="77"/>
    </row>
    <row r="836054" spans="2:3" x14ac:dyDescent="0.25">
      <c r="B836054" s="78"/>
      <c r="C836054" s="77"/>
    </row>
    <row r="836055" spans="2:3" x14ac:dyDescent="0.25">
      <c r="B836055" s="78"/>
      <c r="C836055" s="77"/>
    </row>
    <row r="836056" spans="2:3" x14ac:dyDescent="0.25">
      <c r="B836056" s="78"/>
      <c r="C836056" s="77"/>
    </row>
    <row r="836057" spans="2:3" x14ac:dyDescent="0.25">
      <c r="B836057" s="78"/>
      <c r="C836057" s="77"/>
    </row>
    <row r="836058" spans="2:3" x14ac:dyDescent="0.25">
      <c r="B836058" s="78"/>
      <c r="C836058" s="77"/>
    </row>
    <row r="836059" spans="2:3" x14ac:dyDescent="0.25">
      <c r="B836059" s="78"/>
      <c r="C836059" s="77"/>
    </row>
    <row r="836060" spans="2:3" x14ac:dyDescent="0.25">
      <c r="B836060" s="78"/>
      <c r="C836060" s="77"/>
    </row>
    <row r="836061" spans="2:3" x14ac:dyDescent="0.25">
      <c r="B836061" s="78"/>
      <c r="C836061" s="77"/>
    </row>
    <row r="836062" spans="2:3" x14ac:dyDescent="0.25">
      <c r="B836062" s="78"/>
      <c r="C836062" s="77"/>
    </row>
    <row r="836063" spans="2:3" x14ac:dyDescent="0.25">
      <c r="B836063" s="78"/>
      <c r="C836063" s="77"/>
    </row>
    <row r="836064" spans="2:3" x14ac:dyDescent="0.25">
      <c r="B836064" s="78"/>
      <c r="C836064" s="77"/>
    </row>
    <row r="836174" spans="2:3" x14ac:dyDescent="0.25">
      <c r="B836174" s="78"/>
      <c r="C836174" s="77"/>
    </row>
    <row r="836175" spans="2:3" x14ac:dyDescent="0.25">
      <c r="B836175" s="78"/>
      <c r="C836175" s="77"/>
    </row>
    <row r="836176" spans="2:3" x14ac:dyDescent="0.25">
      <c r="B836176" s="78"/>
      <c r="C836176" s="77"/>
    </row>
    <row r="836177" spans="2:3" x14ac:dyDescent="0.25">
      <c r="B836177" s="78"/>
      <c r="C836177" s="77"/>
    </row>
    <row r="836178" spans="2:3" x14ac:dyDescent="0.25">
      <c r="B836178" s="78"/>
      <c r="C836178" s="77"/>
    </row>
    <row r="836179" spans="2:3" x14ac:dyDescent="0.25">
      <c r="B836179" s="78"/>
      <c r="C836179" s="77"/>
    </row>
    <row r="836180" spans="2:3" x14ac:dyDescent="0.25">
      <c r="B836180" s="78"/>
      <c r="C836180" s="77"/>
    </row>
    <row r="836181" spans="2:3" x14ac:dyDescent="0.25">
      <c r="B836181" s="78"/>
      <c r="C836181" s="77"/>
    </row>
    <row r="836182" spans="2:3" x14ac:dyDescent="0.25">
      <c r="B836182" s="78"/>
      <c r="C836182" s="77"/>
    </row>
    <row r="836183" spans="2:3" x14ac:dyDescent="0.25">
      <c r="B836183" s="78"/>
      <c r="C836183" s="77"/>
    </row>
    <row r="836184" spans="2:3" x14ac:dyDescent="0.25">
      <c r="B836184" s="78"/>
      <c r="C836184" s="77"/>
    </row>
    <row r="836185" spans="2:3" x14ac:dyDescent="0.25">
      <c r="B836185" s="78"/>
      <c r="C836185" s="77"/>
    </row>
    <row r="836186" spans="2:3" x14ac:dyDescent="0.25">
      <c r="B836186" s="78"/>
      <c r="C836186" s="77"/>
    </row>
    <row r="836296" spans="2:3" x14ac:dyDescent="0.25">
      <c r="B836296" s="78"/>
      <c r="C836296" s="77"/>
    </row>
    <row r="836297" spans="2:3" x14ac:dyDescent="0.25">
      <c r="B836297" s="78"/>
      <c r="C836297" s="77"/>
    </row>
    <row r="836298" spans="2:3" x14ac:dyDescent="0.25">
      <c r="B836298" s="78"/>
      <c r="C836298" s="77"/>
    </row>
    <row r="836299" spans="2:3" x14ac:dyDescent="0.25">
      <c r="B836299" s="78"/>
      <c r="C836299" s="77"/>
    </row>
    <row r="836300" spans="2:3" x14ac:dyDescent="0.25">
      <c r="B836300" s="78"/>
      <c r="C836300" s="77"/>
    </row>
    <row r="836301" spans="2:3" x14ac:dyDescent="0.25">
      <c r="B836301" s="78"/>
      <c r="C836301" s="77"/>
    </row>
    <row r="836302" spans="2:3" x14ac:dyDescent="0.25">
      <c r="B836302" s="78"/>
      <c r="C836302" s="77"/>
    </row>
    <row r="836303" spans="2:3" x14ac:dyDescent="0.25">
      <c r="B836303" s="78"/>
      <c r="C836303" s="77"/>
    </row>
    <row r="836304" spans="2:3" x14ac:dyDescent="0.25">
      <c r="B836304" s="78"/>
      <c r="C836304" s="77"/>
    </row>
    <row r="836305" spans="2:3" x14ac:dyDescent="0.25">
      <c r="B836305" s="78"/>
      <c r="C836305" s="77"/>
    </row>
    <row r="836306" spans="2:3" x14ac:dyDescent="0.25">
      <c r="B836306" s="78"/>
      <c r="C836306" s="77"/>
    </row>
    <row r="836307" spans="2:3" x14ac:dyDescent="0.25">
      <c r="B836307" s="78"/>
      <c r="C836307" s="77"/>
    </row>
    <row r="836308" spans="2:3" x14ac:dyDescent="0.25">
      <c r="B836308" s="78"/>
      <c r="C836308" s="77"/>
    </row>
    <row r="836418" spans="2:3" x14ac:dyDescent="0.25">
      <c r="B836418" s="78"/>
      <c r="C836418" s="77"/>
    </row>
    <row r="836419" spans="2:3" x14ac:dyDescent="0.25">
      <c r="B836419" s="78"/>
      <c r="C836419" s="77"/>
    </row>
    <row r="836420" spans="2:3" x14ac:dyDescent="0.25">
      <c r="B836420" s="78"/>
      <c r="C836420" s="77"/>
    </row>
    <row r="836421" spans="2:3" x14ac:dyDescent="0.25">
      <c r="B836421" s="78"/>
      <c r="C836421" s="77"/>
    </row>
    <row r="836422" spans="2:3" x14ac:dyDescent="0.25">
      <c r="B836422" s="78"/>
      <c r="C836422" s="77"/>
    </row>
    <row r="836423" spans="2:3" x14ac:dyDescent="0.25">
      <c r="B836423" s="78"/>
      <c r="C836423" s="77"/>
    </row>
    <row r="836424" spans="2:3" x14ac:dyDescent="0.25">
      <c r="B836424" s="78"/>
      <c r="C836424" s="77"/>
    </row>
    <row r="836425" spans="2:3" x14ac:dyDescent="0.25">
      <c r="B836425" s="78"/>
      <c r="C836425" s="77"/>
    </row>
    <row r="836426" spans="2:3" x14ac:dyDescent="0.25">
      <c r="B836426" s="78"/>
      <c r="C836426" s="77"/>
    </row>
    <row r="836427" spans="2:3" x14ac:dyDescent="0.25">
      <c r="B836427" s="78"/>
      <c r="C836427" s="77"/>
    </row>
    <row r="836428" spans="2:3" x14ac:dyDescent="0.25">
      <c r="B836428" s="78"/>
      <c r="C836428" s="77"/>
    </row>
    <row r="836429" spans="2:3" x14ac:dyDescent="0.25">
      <c r="B836429" s="78"/>
      <c r="C836429" s="77"/>
    </row>
    <row r="836430" spans="2:3" x14ac:dyDescent="0.25">
      <c r="B836430" s="78"/>
      <c r="C836430" s="77"/>
    </row>
    <row r="836540" spans="2:3" x14ac:dyDescent="0.25">
      <c r="B836540" s="78"/>
      <c r="C836540" s="77"/>
    </row>
    <row r="836541" spans="2:3" x14ac:dyDescent="0.25">
      <c r="B836541" s="78"/>
      <c r="C836541" s="77"/>
    </row>
    <row r="836542" spans="2:3" x14ac:dyDescent="0.25">
      <c r="B836542" s="78"/>
      <c r="C836542" s="77"/>
    </row>
    <row r="836543" spans="2:3" x14ac:dyDescent="0.25">
      <c r="B836543" s="78"/>
      <c r="C836543" s="77"/>
    </row>
    <row r="836544" spans="2:3" x14ac:dyDescent="0.25">
      <c r="B836544" s="78"/>
      <c r="C836544" s="77"/>
    </row>
    <row r="836545" spans="2:3" x14ac:dyDescent="0.25">
      <c r="B836545" s="78"/>
      <c r="C836545" s="77"/>
    </row>
    <row r="836546" spans="2:3" x14ac:dyDescent="0.25">
      <c r="B836546" s="78"/>
      <c r="C836546" s="77"/>
    </row>
    <row r="836547" spans="2:3" x14ac:dyDescent="0.25">
      <c r="B836547" s="78"/>
      <c r="C836547" s="77"/>
    </row>
    <row r="836548" spans="2:3" x14ac:dyDescent="0.25">
      <c r="B836548" s="78"/>
      <c r="C836548" s="77"/>
    </row>
    <row r="836549" spans="2:3" x14ac:dyDescent="0.25">
      <c r="B836549" s="78"/>
      <c r="C836549" s="77"/>
    </row>
    <row r="836550" spans="2:3" x14ac:dyDescent="0.25">
      <c r="B836550" s="78"/>
      <c r="C836550" s="77"/>
    </row>
    <row r="836551" spans="2:3" x14ac:dyDescent="0.25">
      <c r="B836551" s="78"/>
      <c r="C836551" s="77"/>
    </row>
    <row r="836552" spans="2:3" x14ac:dyDescent="0.25">
      <c r="B836552" s="78"/>
      <c r="C836552" s="77"/>
    </row>
    <row r="836662" spans="2:3" x14ac:dyDescent="0.25">
      <c r="B836662" s="78"/>
      <c r="C836662" s="77"/>
    </row>
    <row r="836663" spans="2:3" x14ac:dyDescent="0.25">
      <c r="B836663" s="78"/>
      <c r="C836663" s="77"/>
    </row>
    <row r="836664" spans="2:3" x14ac:dyDescent="0.25">
      <c r="B836664" s="78"/>
      <c r="C836664" s="77"/>
    </row>
    <row r="836665" spans="2:3" x14ac:dyDescent="0.25">
      <c r="B836665" s="78"/>
      <c r="C836665" s="77"/>
    </row>
    <row r="836666" spans="2:3" x14ac:dyDescent="0.25">
      <c r="B836666" s="78"/>
      <c r="C836666" s="77"/>
    </row>
    <row r="836667" spans="2:3" x14ac:dyDescent="0.25">
      <c r="B836667" s="78"/>
      <c r="C836667" s="77"/>
    </row>
    <row r="836668" spans="2:3" x14ac:dyDescent="0.25">
      <c r="B836668" s="78"/>
      <c r="C836668" s="77"/>
    </row>
    <row r="836669" spans="2:3" x14ac:dyDescent="0.25">
      <c r="B836669" s="78"/>
      <c r="C836669" s="77"/>
    </row>
    <row r="836670" spans="2:3" x14ac:dyDescent="0.25">
      <c r="B836670" s="78"/>
      <c r="C836670" s="77"/>
    </row>
    <row r="836671" spans="2:3" x14ac:dyDescent="0.25">
      <c r="B836671" s="78"/>
      <c r="C836671" s="77"/>
    </row>
    <row r="836672" spans="2:3" x14ac:dyDescent="0.25">
      <c r="B836672" s="78"/>
      <c r="C836672" s="77"/>
    </row>
    <row r="836673" spans="2:3" x14ac:dyDescent="0.25">
      <c r="B836673" s="78"/>
      <c r="C836673" s="77"/>
    </row>
    <row r="836674" spans="2:3" x14ac:dyDescent="0.25">
      <c r="B836674" s="78"/>
      <c r="C836674" s="77"/>
    </row>
    <row r="836784" spans="2:3" x14ac:dyDescent="0.25">
      <c r="B836784" s="78"/>
      <c r="C836784" s="77"/>
    </row>
    <row r="836785" spans="2:3" x14ac:dyDescent="0.25">
      <c r="B836785" s="78"/>
      <c r="C836785" s="77"/>
    </row>
    <row r="836786" spans="2:3" x14ac:dyDescent="0.25">
      <c r="B836786" s="78"/>
      <c r="C836786" s="77"/>
    </row>
    <row r="836787" spans="2:3" x14ac:dyDescent="0.25">
      <c r="B836787" s="78"/>
      <c r="C836787" s="77"/>
    </row>
    <row r="836788" spans="2:3" x14ac:dyDescent="0.25">
      <c r="B836788" s="78"/>
      <c r="C836788" s="77"/>
    </row>
    <row r="836789" spans="2:3" x14ac:dyDescent="0.25">
      <c r="B836789" s="78"/>
      <c r="C836789" s="77"/>
    </row>
    <row r="836790" spans="2:3" x14ac:dyDescent="0.25">
      <c r="B836790" s="78"/>
      <c r="C836790" s="77"/>
    </row>
    <row r="836791" spans="2:3" x14ac:dyDescent="0.25">
      <c r="B836791" s="78"/>
      <c r="C836791" s="77"/>
    </row>
    <row r="836792" spans="2:3" x14ac:dyDescent="0.25">
      <c r="B836792" s="78"/>
      <c r="C836792" s="77"/>
    </row>
    <row r="836793" spans="2:3" x14ac:dyDescent="0.25">
      <c r="B836793" s="78"/>
      <c r="C836793" s="77"/>
    </row>
    <row r="836794" spans="2:3" x14ac:dyDescent="0.25">
      <c r="B836794" s="78"/>
      <c r="C836794" s="77"/>
    </row>
    <row r="836795" spans="2:3" x14ac:dyDescent="0.25">
      <c r="B836795" s="78"/>
      <c r="C836795" s="77"/>
    </row>
    <row r="836796" spans="2:3" x14ac:dyDescent="0.25">
      <c r="B836796" s="78"/>
      <c r="C836796" s="77"/>
    </row>
    <row r="836906" spans="2:3" x14ac:dyDescent="0.25">
      <c r="B836906" s="78"/>
      <c r="C836906" s="77"/>
    </row>
    <row r="836907" spans="2:3" x14ac:dyDescent="0.25">
      <c r="B836907" s="78"/>
      <c r="C836907" s="77"/>
    </row>
    <row r="836908" spans="2:3" x14ac:dyDescent="0.25">
      <c r="B836908" s="78"/>
      <c r="C836908" s="77"/>
    </row>
    <row r="836909" spans="2:3" x14ac:dyDescent="0.25">
      <c r="B836909" s="78"/>
      <c r="C836909" s="77"/>
    </row>
    <row r="836910" spans="2:3" x14ac:dyDescent="0.25">
      <c r="B836910" s="78"/>
      <c r="C836910" s="77"/>
    </row>
    <row r="836911" spans="2:3" x14ac:dyDescent="0.25">
      <c r="B836911" s="78"/>
      <c r="C836911" s="77"/>
    </row>
    <row r="836912" spans="2:3" x14ac:dyDescent="0.25">
      <c r="B836912" s="78"/>
      <c r="C836912" s="77"/>
    </row>
    <row r="836913" spans="2:3" x14ac:dyDescent="0.25">
      <c r="B836913" s="78"/>
      <c r="C836913" s="77"/>
    </row>
    <row r="836914" spans="2:3" x14ac:dyDescent="0.25">
      <c r="B836914" s="78"/>
      <c r="C836914" s="77"/>
    </row>
    <row r="836915" spans="2:3" x14ac:dyDescent="0.25">
      <c r="B836915" s="78"/>
      <c r="C836915" s="77"/>
    </row>
    <row r="836916" spans="2:3" x14ac:dyDescent="0.25">
      <c r="B836916" s="78"/>
      <c r="C836916" s="77"/>
    </row>
    <row r="836917" spans="2:3" x14ac:dyDescent="0.25">
      <c r="B836917" s="78"/>
      <c r="C836917" s="77"/>
    </row>
    <row r="836918" spans="2:3" x14ac:dyDescent="0.25">
      <c r="B836918" s="78"/>
      <c r="C836918" s="77"/>
    </row>
    <row r="837028" spans="2:3" x14ac:dyDescent="0.25">
      <c r="B837028" s="78"/>
      <c r="C837028" s="77"/>
    </row>
    <row r="837029" spans="2:3" x14ac:dyDescent="0.25">
      <c r="B837029" s="78"/>
      <c r="C837029" s="77"/>
    </row>
    <row r="837030" spans="2:3" x14ac:dyDescent="0.25">
      <c r="B837030" s="78"/>
      <c r="C837030" s="77"/>
    </row>
    <row r="837031" spans="2:3" x14ac:dyDescent="0.25">
      <c r="B837031" s="78"/>
      <c r="C837031" s="77"/>
    </row>
    <row r="837032" spans="2:3" x14ac:dyDescent="0.25">
      <c r="B837032" s="78"/>
      <c r="C837032" s="77"/>
    </row>
    <row r="837033" spans="2:3" x14ac:dyDescent="0.25">
      <c r="B837033" s="78"/>
      <c r="C837033" s="77"/>
    </row>
    <row r="837034" spans="2:3" x14ac:dyDescent="0.25">
      <c r="B837034" s="78"/>
      <c r="C837034" s="77"/>
    </row>
    <row r="837035" spans="2:3" x14ac:dyDescent="0.25">
      <c r="B837035" s="78"/>
      <c r="C837035" s="77"/>
    </row>
    <row r="837036" spans="2:3" x14ac:dyDescent="0.25">
      <c r="B837036" s="78"/>
      <c r="C837036" s="77"/>
    </row>
    <row r="837037" spans="2:3" x14ac:dyDescent="0.25">
      <c r="B837037" s="78"/>
      <c r="C837037" s="77"/>
    </row>
    <row r="837038" spans="2:3" x14ac:dyDescent="0.25">
      <c r="B837038" s="78"/>
      <c r="C837038" s="77"/>
    </row>
    <row r="837039" spans="2:3" x14ac:dyDescent="0.25">
      <c r="B837039" s="78"/>
      <c r="C837039" s="77"/>
    </row>
    <row r="837040" spans="2:3" x14ac:dyDescent="0.25">
      <c r="B837040" s="78"/>
      <c r="C837040" s="77"/>
    </row>
    <row r="837150" spans="2:3" x14ac:dyDescent="0.25">
      <c r="B837150" s="78"/>
      <c r="C837150" s="77"/>
    </row>
    <row r="837151" spans="2:3" x14ac:dyDescent="0.25">
      <c r="B837151" s="78"/>
      <c r="C837151" s="77"/>
    </row>
    <row r="837152" spans="2:3" x14ac:dyDescent="0.25">
      <c r="B837152" s="78"/>
      <c r="C837152" s="77"/>
    </row>
    <row r="837153" spans="2:3" x14ac:dyDescent="0.25">
      <c r="B837153" s="78"/>
      <c r="C837153" s="77"/>
    </row>
    <row r="837154" spans="2:3" x14ac:dyDescent="0.25">
      <c r="B837154" s="78"/>
      <c r="C837154" s="77"/>
    </row>
    <row r="837155" spans="2:3" x14ac:dyDescent="0.25">
      <c r="B837155" s="78"/>
      <c r="C837155" s="77"/>
    </row>
    <row r="837156" spans="2:3" x14ac:dyDescent="0.25">
      <c r="B837156" s="78"/>
      <c r="C837156" s="77"/>
    </row>
    <row r="837157" spans="2:3" x14ac:dyDescent="0.25">
      <c r="B837157" s="78"/>
      <c r="C837157" s="77"/>
    </row>
    <row r="837158" spans="2:3" x14ac:dyDescent="0.25">
      <c r="B837158" s="78"/>
      <c r="C837158" s="77"/>
    </row>
    <row r="837159" spans="2:3" x14ac:dyDescent="0.25">
      <c r="B837159" s="78"/>
      <c r="C837159" s="77"/>
    </row>
    <row r="837160" spans="2:3" x14ac:dyDescent="0.25">
      <c r="B837160" s="78"/>
      <c r="C837160" s="77"/>
    </row>
    <row r="837161" spans="2:3" x14ac:dyDescent="0.25">
      <c r="B837161" s="78"/>
      <c r="C837161" s="77"/>
    </row>
    <row r="837162" spans="2:3" x14ac:dyDescent="0.25">
      <c r="B837162" s="78"/>
      <c r="C837162" s="77"/>
    </row>
    <row r="837272" spans="2:3" x14ac:dyDescent="0.25">
      <c r="B837272" s="78"/>
      <c r="C837272" s="77"/>
    </row>
    <row r="837273" spans="2:3" x14ac:dyDescent="0.25">
      <c r="B837273" s="78"/>
      <c r="C837273" s="77"/>
    </row>
    <row r="837274" spans="2:3" x14ac:dyDescent="0.25">
      <c r="B837274" s="78"/>
      <c r="C837274" s="77"/>
    </row>
    <row r="837275" spans="2:3" x14ac:dyDescent="0.25">
      <c r="B837275" s="78"/>
      <c r="C837275" s="77"/>
    </row>
    <row r="837276" spans="2:3" x14ac:dyDescent="0.25">
      <c r="B837276" s="78"/>
      <c r="C837276" s="77"/>
    </row>
    <row r="837277" spans="2:3" x14ac:dyDescent="0.25">
      <c r="B837277" s="78"/>
      <c r="C837277" s="77"/>
    </row>
    <row r="837278" spans="2:3" x14ac:dyDescent="0.25">
      <c r="B837278" s="78"/>
      <c r="C837278" s="77"/>
    </row>
    <row r="837279" spans="2:3" x14ac:dyDescent="0.25">
      <c r="B837279" s="78"/>
      <c r="C837279" s="77"/>
    </row>
    <row r="837280" spans="2:3" x14ac:dyDescent="0.25">
      <c r="B837280" s="78"/>
      <c r="C837280" s="77"/>
    </row>
    <row r="837281" spans="2:3" x14ac:dyDescent="0.25">
      <c r="B837281" s="78"/>
      <c r="C837281" s="77"/>
    </row>
    <row r="837282" spans="2:3" x14ac:dyDescent="0.25">
      <c r="B837282" s="78"/>
      <c r="C837282" s="77"/>
    </row>
    <row r="837283" spans="2:3" x14ac:dyDescent="0.25">
      <c r="B837283" s="78"/>
      <c r="C837283" s="77"/>
    </row>
    <row r="837284" spans="2:3" x14ac:dyDescent="0.25">
      <c r="B837284" s="78"/>
      <c r="C837284" s="77"/>
    </row>
    <row r="837394" spans="2:3" x14ac:dyDescent="0.25">
      <c r="B837394" s="78"/>
      <c r="C837394" s="77"/>
    </row>
    <row r="837395" spans="2:3" x14ac:dyDescent="0.25">
      <c r="B837395" s="78"/>
      <c r="C837395" s="77"/>
    </row>
    <row r="837396" spans="2:3" x14ac:dyDescent="0.25">
      <c r="B837396" s="78"/>
      <c r="C837396" s="77"/>
    </row>
    <row r="837397" spans="2:3" x14ac:dyDescent="0.25">
      <c r="B837397" s="78"/>
      <c r="C837397" s="77"/>
    </row>
    <row r="837398" spans="2:3" x14ac:dyDescent="0.25">
      <c r="B837398" s="78"/>
      <c r="C837398" s="77"/>
    </row>
    <row r="837399" spans="2:3" x14ac:dyDescent="0.25">
      <c r="B837399" s="78"/>
      <c r="C837399" s="77"/>
    </row>
    <row r="837400" spans="2:3" x14ac:dyDescent="0.25">
      <c r="B837400" s="78"/>
      <c r="C837400" s="77"/>
    </row>
    <row r="837401" spans="2:3" x14ac:dyDescent="0.25">
      <c r="B837401" s="78"/>
      <c r="C837401" s="77"/>
    </row>
    <row r="837402" spans="2:3" x14ac:dyDescent="0.25">
      <c r="B837402" s="78"/>
      <c r="C837402" s="77"/>
    </row>
    <row r="837403" spans="2:3" x14ac:dyDescent="0.25">
      <c r="B837403" s="78"/>
      <c r="C837403" s="77"/>
    </row>
    <row r="837404" spans="2:3" x14ac:dyDescent="0.25">
      <c r="B837404" s="78"/>
      <c r="C837404" s="77"/>
    </row>
    <row r="837405" spans="2:3" x14ac:dyDescent="0.25">
      <c r="B837405" s="78"/>
      <c r="C837405" s="77"/>
    </row>
    <row r="837406" spans="2:3" x14ac:dyDescent="0.25">
      <c r="B837406" s="78"/>
      <c r="C837406" s="77"/>
    </row>
    <row r="837516" spans="2:3" x14ac:dyDescent="0.25">
      <c r="B837516" s="78"/>
      <c r="C837516" s="77"/>
    </row>
    <row r="837517" spans="2:3" x14ac:dyDescent="0.25">
      <c r="B837517" s="78"/>
      <c r="C837517" s="77"/>
    </row>
    <row r="837518" spans="2:3" x14ac:dyDescent="0.25">
      <c r="B837518" s="78"/>
      <c r="C837518" s="77"/>
    </row>
    <row r="837519" spans="2:3" x14ac:dyDescent="0.25">
      <c r="B837519" s="78"/>
      <c r="C837519" s="77"/>
    </row>
    <row r="837520" spans="2:3" x14ac:dyDescent="0.25">
      <c r="B837520" s="78"/>
      <c r="C837520" s="77"/>
    </row>
    <row r="837521" spans="2:3" x14ac:dyDescent="0.25">
      <c r="B837521" s="78"/>
      <c r="C837521" s="77"/>
    </row>
    <row r="837522" spans="2:3" x14ac:dyDescent="0.25">
      <c r="B837522" s="78"/>
      <c r="C837522" s="77"/>
    </row>
    <row r="837523" spans="2:3" x14ac:dyDescent="0.25">
      <c r="B837523" s="78"/>
      <c r="C837523" s="77"/>
    </row>
    <row r="837524" spans="2:3" x14ac:dyDescent="0.25">
      <c r="B837524" s="78"/>
      <c r="C837524" s="77"/>
    </row>
    <row r="837525" spans="2:3" x14ac:dyDescent="0.25">
      <c r="B837525" s="78"/>
      <c r="C837525" s="77"/>
    </row>
    <row r="837526" spans="2:3" x14ac:dyDescent="0.25">
      <c r="B837526" s="78"/>
      <c r="C837526" s="77"/>
    </row>
    <row r="837527" spans="2:3" x14ac:dyDescent="0.25">
      <c r="B837527" s="78"/>
      <c r="C837527" s="77"/>
    </row>
    <row r="837528" spans="2:3" x14ac:dyDescent="0.25">
      <c r="B837528" s="78"/>
      <c r="C837528" s="77"/>
    </row>
    <row r="837638" spans="2:3" x14ac:dyDescent="0.25">
      <c r="B837638" s="78"/>
      <c r="C837638" s="77"/>
    </row>
    <row r="837639" spans="2:3" x14ac:dyDescent="0.25">
      <c r="B837639" s="78"/>
      <c r="C837639" s="77"/>
    </row>
    <row r="837640" spans="2:3" x14ac:dyDescent="0.25">
      <c r="B837640" s="78"/>
      <c r="C837640" s="77"/>
    </row>
    <row r="837641" spans="2:3" x14ac:dyDescent="0.25">
      <c r="B837641" s="78"/>
      <c r="C837641" s="77"/>
    </row>
    <row r="837642" spans="2:3" x14ac:dyDescent="0.25">
      <c r="B837642" s="78"/>
      <c r="C837642" s="77"/>
    </row>
    <row r="837643" spans="2:3" x14ac:dyDescent="0.25">
      <c r="B837643" s="78"/>
      <c r="C837643" s="77"/>
    </row>
    <row r="837644" spans="2:3" x14ac:dyDescent="0.25">
      <c r="B837644" s="78"/>
      <c r="C837644" s="77"/>
    </row>
    <row r="837645" spans="2:3" x14ac:dyDescent="0.25">
      <c r="B837645" s="78"/>
      <c r="C837645" s="77"/>
    </row>
    <row r="837646" spans="2:3" x14ac:dyDescent="0.25">
      <c r="B837646" s="78"/>
      <c r="C837646" s="77"/>
    </row>
    <row r="837647" spans="2:3" x14ac:dyDescent="0.25">
      <c r="B837647" s="78"/>
      <c r="C837647" s="77"/>
    </row>
    <row r="837648" spans="2:3" x14ac:dyDescent="0.25">
      <c r="B837648" s="78"/>
      <c r="C837648" s="77"/>
    </row>
    <row r="837649" spans="2:3" x14ac:dyDescent="0.25">
      <c r="B837649" s="78"/>
      <c r="C837649" s="77"/>
    </row>
    <row r="837650" spans="2:3" x14ac:dyDescent="0.25">
      <c r="B837650" s="78"/>
      <c r="C837650" s="77"/>
    </row>
    <row r="837760" spans="2:3" x14ac:dyDescent="0.25">
      <c r="B837760" s="78"/>
      <c r="C837760" s="77"/>
    </row>
    <row r="837761" spans="2:3" x14ac:dyDescent="0.25">
      <c r="B837761" s="78"/>
      <c r="C837761" s="77"/>
    </row>
    <row r="837762" spans="2:3" x14ac:dyDescent="0.25">
      <c r="B837762" s="78"/>
      <c r="C837762" s="77"/>
    </row>
    <row r="837763" spans="2:3" x14ac:dyDescent="0.25">
      <c r="B837763" s="78"/>
      <c r="C837763" s="77"/>
    </row>
    <row r="837764" spans="2:3" x14ac:dyDescent="0.25">
      <c r="B837764" s="78"/>
      <c r="C837764" s="77"/>
    </row>
    <row r="837765" spans="2:3" x14ac:dyDescent="0.25">
      <c r="B837765" s="78"/>
      <c r="C837765" s="77"/>
    </row>
    <row r="837766" spans="2:3" x14ac:dyDescent="0.25">
      <c r="B837766" s="78"/>
      <c r="C837766" s="77"/>
    </row>
    <row r="837767" spans="2:3" x14ac:dyDescent="0.25">
      <c r="B837767" s="78"/>
      <c r="C837767" s="77"/>
    </row>
    <row r="837768" spans="2:3" x14ac:dyDescent="0.25">
      <c r="B837768" s="78"/>
      <c r="C837768" s="77"/>
    </row>
    <row r="837769" spans="2:3" x14ac:dyDescent="0.25">
      <c r="B837769" s="78"/>
      <c r="C837769" s="77"/>
    </row>
    <row r="837770" spans="2:3" x14ac:dyDescent="0.25">
      <c r="B837770" s="78"/>
      <c r="C837770" s="77"/>
    </row>
    <row r="837771" spans="2:3" x14ac:dyDescent="0.25">
      <c r="B837771" s="78"/>
      <c r="C837771" s="77"/>
    </row>
    <row r="837772" spans="2:3" x14ac:dyDescent="0.25">
      <c r="B837772" s="78"/>
      <c r="C837772" s="77"/>
    </row>
    <row r="837882" spans="2:3" x14ac:dyDescent="0.25">
      <c r="B837882" s="78"/>
      <c r="C837882" s="77"/>
    </row>
    <row r="837883" spans="2:3" x14ac:dyDescent="0.25">
      <c r="B837883" s="78"/>
      <c r="C837883" s="77"/>
    </row>
    <row r="837884" spans="2:3" x14ac:dyDescent="0.25">
      <c r="B837884" s="78"/>
      <c r="C837884" s="77"/>
    </row>
    <row r="837885" spans="2:3" x14ac:dyDescent="0.25">
      <c r="B837885" s="78"/>
      <c r="C837885" s="77"/>
    </row>
    <row r="837886" spans="2:3" x14ac:dyDescent="0.25">
      <c r="B837886" s="78"/>
      <c r="C837886" s="77"/>
    </row>
    <row r="837887" spans="2:3" x14ac:dyDescent="0.25">
      <c r="B837887" s="78"/>
      <c r="C837887" s="77"/>
    </row>
    <row r="837888" spans="2:3" x14ac:dyDescent="0.25">
      <c r="B837888" s="78"/>
      <c r="C837888" s="77"/>
    </row>
    <row r="837889" spans="2:3" x14ac:dyDescent="0.25">
      <c r="B837889" s="78"/>
      <c r="C837889" s="77"/>
    </row>
    <row r="837890" spans="2:3" x14ac:dyDescent="0.25">
      <c r="B837890" s="78"/>
      <c r="C837890" s="77"/>
    </row>
    <row r="837891" spans="2:3" x14ac:dyDescent="0.25">
      <c r="B837891" s="78"/>
      <c r="C837891" s="77"/>
    </row>
    <row r="837892" spans="2:3" x14ac:dyDescent="0.25">
      <c r="B837892" s="78"/>
      <c r="C837892" s="77"/>
    </row>
    <row r="837893" spans="2:3" x14ac:dyDescent="0.25">
      <c r="B837893" s="78"/>
      <c r="C837893" s="77"/>
    </row>
    <row r="837894" spans="2:3" x14ac:dyDescent="0.25">
      <c r="B837894" s="78"/>
      <c r="C837894" s="77"/>
    </row>
    <row r="838004" spans="2:3" x14ac:dyDescent="0.25">
      <c r="B838004" s="78"/>
      <c r="C838004" s="77"/>
    </row>
    <row r="838005" spans="2:3" x14ac:dyDescent="0.25">
      <c r="B838005" s="78"/>
      <c r="C838005" s="77"/>
    </row>
    <row r="838006" spans="2:3" x14ac:dyDescent="0.25">
      <c r="B838006" s="78"/>
      <c r="C838006" s="77"/>
    </row>
    <row r="838007" spans="2:3" x14ac:dyDescent="0.25">
      <c r="B838007" s="78"/>
      <c r="C838007" s="77"/>
    </row>
    <row r="838008" spans="2:3" x14ac:dyDescent="0.25">
      <c r="B838008" s="78"/>
      <c r="C838008" s="77"/>
    </row>
    <row r="838009" spans="2:3" x14ac:dyDescent="0.25">
      <c r="B838009" s="78"/>
      <c r="C838009" s="77"/>
    </row>
    <row r="838010" spans="2:3" x14ac:dyDescent="0.25">
      <c r="B838010" s="78"/>
      <c r="C838010" s="77"/>
    </row>
    <row r="838011" spans="2:3" x14ac:dyDescent="0.25">
      <c r="B838011" s="78"/>
      <c r="C838011" s="77"/>
    </row>
    <row r="838012" spans="2:3" x14ac:dyDescent="0.25">
      <c r="B838012" s="78"/>
      <c r="C838012" s="77"/>
    </row>
    <row r="838013" spans="2:3" x14ac:dyDescent="0.25">
      <c r="B838013" s="78"/>
      <c r="C838013" s="77"/>
    </row>
    <row r="838014" spans="2:3" x14ac:dyDescent="0.25">
      <c r="B838014" s="78"/>
      <c r="C838014" s="77"/>
    </row>
    <row r="838015" spans="2:3" x14ac:dyDescent="0.25">
      <c r="B838015" s="78"/>
      <c r="C838015" s="77"/>
    </row>
    <row r="838016" spans="2:3" x14ac:dyDescent="0.25">
      <c r="B838016" s="78"/>
      <c r="C838016" s="77"/>
    </row>
    <row r="838126" spans="2:3" x14ac:dyDescent="0.25">
      <c r="B838126" s="78"/>
      <c r="C838126" s="77"/>
    </row>
    <row r="838127" spans="2:3" x14ac:dyDescent="0.25">
      <c r="B838127" s="78"/>
      <c r="C838127" s="77"/>
    </row>
    <row r="838128" spans="2:3" x14ac:dyDescent="0.25">
      <c r="B838128" s="78"/>
      <c r="C838128" s="77"/>
    </row>
    <row r="838129" spans="2:3" x14ac:dyDescent="0.25">
      <c r="B838129" s="78"/>
      <c r="C838129" s="77"/>
    </row>
    <row r="838130" spans="2:3" x14ac:dyDescent="0.25">
      <c r="B838130" s="78"/>
      <c r="C838130" s="77"/>
    </row>
    <row r="838131" spans="2:3" x14ac:dyDescent="0.25">
      <c r="B838131" s="78"/>
      <c r="C838131" s="77"/>
    </row>
    <row r="838132" spans="2:3" x14ac:dyDescent="0.25">
      <c r="B838132" s="78"/>
      <c r="C838132" s="77"/>
    </row>
    <row r="838133" spans="2:3" x14ac:dyDescent="0.25">
      <c r="B838133" s="78"/>
      <c r="C838133" s="77"/>
    </row>
    <row r="838134" spans="2:3" x14ac:dyDescent="0.25">
      <c r="B838134" s="78"/>
      <c r="C838134" s="77"/>
    </row>
    <row r="838135" spans="2:3" x14ac:dyDescent="0.25">
      <c r="B838135" s="78"/>
      <c r="C838135" s="77"/>
    </row>
    <row r="838136" spans="2:3" x14ac:dyDescent="0.25">
      <c r="B838136" s="78"/>
      <c r="C838136" s="77"/>
    </row>
    <row r="838137" spans="2:3" x14ac:dyDescent="0.25">
      <c r="B838137" s="78"/>
      <c r="C838137" s="77"/>
    </row>
    <row r="838138" spans="2:3" x14ac:dyDescent="0.25">
      <c r="B838138" s="78"/>
      <c r="C838138" s="77"/>
    </row>
    <row r="838248" spans="2:3" x14ac:dyDescent="0.25">
      <c r="B838248" s="78"/>
      <c r="C838248" s="77"/>
    </row>
    <row r="838249" spans="2:3" x14ac:dyDescent="0.25">
      <c r="B838249" s="78"/>
      <c r="C838249" s="77"/>
    </row>
    <row r="838250" spans="2:3" x14ac:dyDescent="0.25">
      <c r="B838250" s="78"/>
      <c r="C838250" s="77"/>
    </row>
    <row r="838251" spans="2:3" x14ac:dyDescent="0.25">
      <c r="B838251" s="78"/>
      <c r="C838251" s="77"/>
    </row>
    <row r="838252" spans="2:3" x14ac:dyDescent="0.25">
      <c r="B838252" s="78"/>
      <c r="C838252" s="77"/>
    </row>
    <row r="838253" spans="2:3" x14ac:dyDescent="0.25">
      <c r="B838253" s="78"/>
      <c r="C838253" s="77"/>
    </row>
    <row r="838254" spans="2:3" x14ac:dyDescent="0.25">
      <c r="B838254" s="78"/>
      <c r="C838254" s="77"/>
    </row>
    <row r="838255" spans="2:3" x14ac:dyDescent="0.25">
      <c r="B838255" s="78"/>
      <c r="C838255" s="77"/>
    </row>
    <row r="838256" spans="2:3" x14ac:dyDescent="0.25">
      <c r="B838256" s="78"/>
      <c r="C838256" s="77"/>
    </row>
    <row r="838257" spans="2:3" x14ac:dyDescent="0.25">
      <c r="B838257" s="78"/>
      <c r="C838257" s="77"/>
    </row>
    <row r="838258" spans="2:3" x14ac:dyDescent="0.25">
      <c r="B838258" s="78"/>
      <c r="C838258" s="77"/>
    </row>
    <row r="838259" spans="2:3" x14ac:dyDescent="0.25">
      <c r="B838259" s="78"/>
      <c r="C838259" s="77"/>
    </row>
    <row r="838260" spans="2:3" x14ac:dyDescent="0.25">
      <c r="B838260" s="78"/>
      <c r="C838260" s="77"/>
    </row>
    <row r="838370" spans="2:3" x14ac:dyDescent="0.25">
      <c r="B838370" s="78"/>
      <c r="C838370" s="77"/>
    </row>
    <row r="838371" spans="2:3" x14ac:dyDescent="0.25">
      <c r="B838371" s="78"/>
      <c r="C838371" s="77"/>
    </row>
    <row r="838372" spans="2:3" x14ac:dyDescent="0.25">
      <c r="B838372" s="78"/>
      <c r="C838372" s="77"/>
    </row>
    <row r="838373" spans="2:3" x14ac:dyDescent="0.25">
      <c r="B838373" s="78"/>
      <c r="C838373" s="77"/>
    </row>
    <row r="838374" spans="2:3" x14ac:dyDescent="0.25">
      <c r="B838374" s="78"/>
      <c r="C838374" s="77"/>
    </row>
    <row r="838375" spans="2:3" x14ac:dyDescent="0.25">
      <c r="B838375" s="78"/>
      <c r="C838375" s="77"/>
    </row>
    <row r="838376" spans="2:3" x14ac:dyDescent="0.25">
      <c r="B838376" s="78"/>
      <c r="C838376" s="77"/>
    </row>
    <row r="838377" spans="2:3" x14ac:dyDescent="0.25">
      <c r="B838377" s="78"/>
      <c r="C838377" s="77"/>
    </row>
    <row r="838378" spans="2:3" x14ac:dyDescent="0.25">
      <c r="B838378" s="78"/>
      <c r="C838378" s="77"/>
    </row>
    <row r="838379" spans="2:3" x14ac:dyDescent="0.25">
      <c r="B838379" s="78"/>
      <c r="C838379" s="77"/>
    </row>
    <row r="838380" spans="2:3" x14ac:dyDescent="0.25">
      <c r="B838380" s="78"/>
      <c r="C838380" s="77"/>
    </row>
    <row r="838381" spans="2:3" x14ac:dyDescent="0.25">
      <c r="B838381" s="78"/>
      <c r="C838381" s="77"/>
    </row>
    <row r="838382" spans="2:3" x14ac:dyDescent="0.25">
      <c r="B838382" s="78"/>
      <c r="C838382" s="77"/>
    </row>
    <row r="838492" spans="2:3" x14ac:dyDescent="0.25">
      <c r="B838492" s="78"/>
      <c r="C838492" s="77"/>
    </row>
    <row r="838493" spans="2:3" x14ac:dyDescent="0.25">
      <c r="B838493" s="78"/>
      <c r="C838493" s="77"/>
    </row>
    <row r="838494" spans="2:3" x14ac:dyDescent="0.25">
      <c r="B838494" s="78"/>
      <c r="C838494" s="77"/>
    </row>
    <row r="838495" spans="2:3" x14ac:dyDescent="0.25">
      <c r="B838495" s="78"/>
      <c r="C838495" s="77"/>
    </row>
    <row r="838496" spans="2:3" x14ac:dyDescent="0.25">
      <c r="B838496" s="78"/>
      <c r="C838496" s="77"/>
    </row>
    <row r="838497" spans="2:3" x14ac:dyDescent="0.25">
      <c r="B838497" s="78"/>
      <c r="C838497" s="77"/>
    </row>
    <row r="838498" spans="2:3" x14ac:dyDescent="0.25">
      <c r="B838498" s="78"/>
      <c r="C838498" s="77"/>
    </row>
    <row r="838499" spans="2:3" x14ac:dyDescent="0.25">
      <c r="B838499" s="78"/>
      <c r="C838499" s="77"/>
    </row>
    <row r="838500" spans="2:3" x14ac:dyDescent="0.25">
      <c r="B838500" s="78"/>
      <c r="C838500" s="77"/>
    </row>
    <row r="838501" spans="2:3" x14ac:dyDescent="0.25">
      <c r="B838501" s="78"/>
      <c r="C838501" s="77"/>
    </row>
    <row r="838502" spans="2:3" x14ac:dyDescent="0.25">
      <c r="B838502" s="78"/>
      <c r="C838502" s="77"/>
    </row>
    <row r="838503" spans="2:3" x14ac:dyDescent="0.25">
      <c r="B838503" s="78"/>
      <c r="C838503" s="77"/>
    </row>
    <row r="838504" spans="2:3" x14ac:dyDescent="0.25">
      <c r="B838504" s="78"/>
      <c r="C838504" s="77"/>
    </row>
    <row r="838614" spans="2:3" x14ac:dyDescent="0.25">
      <c r="B838614" s="78"/>
      <c r="C838614" s="77"/>
    </row>
    <row r="838615" spans="2:3" x14ac:dyDescent="0.25">
      <c r="B838615" s="78"/>
      <c r="C838615" s="77"/>
    </row>
    <row r="838616" spans="2:3" x14ac:dyDescent="0.25">
      <c r="B838616" s="78"/>
      <c r="C838616" s="77"/>
    </row>
    <row r="838617" spans="2:3" x14ac:dyDescent="0.25">
      <c r="B838617" s="78"/>
      <c r="C838617" s="77"/>
    </row>
    <row r="838618" spans="2:3" x14ac:dyDescent="0.25">
      <c r="B838618" s="78"/>
      <c r="C838618" s="77"/>
    </row>
    <row r="838619" spans="2:3" x14ac:dyDescent="0.25">
      <c r="B838619" s="78"/>
      <c r="C838619" s="77"/>
    </row>
    <row r="838620" spans="2:3" x14ac:dyDescent="0.25">
      <c r="B838620" s="78"/>
      <c r="C838620" s="77"/>
    </row>
    <row r="838621" spans="2:3" x14ac:dyDescent="0.25">
      <c r="B838621" s="78"/>
      <c r="C838621" s="77"/>
    </row>
    <row r="838622" spans="2:3" x14ac:dyDescent="0.25">
      <c r="B838622" s="78"/>
      <c r="C838622" s="77"/>
    </row>
    <row r="838623" spans="2:3" x14ac:dyDescent="0.25">
      <c r="B838623" s="78"/>
      <c r="C838623" s="77"/>
    </row>
    <row r="838624" spans="2:3" x14ac:dyDescent="0.25">
      <c r="B838624" s="78"/>
      <c r="C838624" s="77"/>
    </row>
    <row r="838625" spans="2:3" x14ac:dyDescent="0.25">
      <c r="B838625" s="78"/>
      <c r="C838625" s="77"/>
    </row>
    <row r="838626" spans="2:3" x14ac:dyDescent="0.25">
      <c r="B838626" s="78"/>
      <c r="C838626" s="77"/>
    </row>
    <row r="838736" spans="2:3" x14ac:dyDescent="0.25">
      <c r="B838736" s="78"/>
      <c r="C838736" s="77"/>
    </row>
    <row r="838737" spans="2:3" x14ac:dyDescent="0.25">
      <c r="B838737" s="78"/>
      <c r="C838737" s="77"/>
    </row>
    <row r="838738" spans="2:3" x14ac:dyDescent="0.25">
      <c r="B838738" s="78"/>
      <c r="C838738" s="77"/>
    </row>
    <row r="838739" spans="2:3" x14ac:dyDescent="0.25">
      <c r="B838739" s="78"/>
      <c r="C838739" s="77"/>
    </row>
    <row r="838740" spans="2:3" x14ac:dyDescent="0.25">
      <c r="B838740" s="78"/>
      <c r="C838740" s="77"/>
    </row>
    <row r="838741" spans="2:3" x14ac:dyDescent="0.25">
      <c r="B838741" s="78"/>
      <c r="C838741" s="77"/>
    </row>
    <row r="838742" spans="2:3" x14ac:dyDescent="0.25">
      <c r="B838742" s="78"/>
      <c r="C838742" s="77"/>
    </row>
    <row r="838743" spans="2:3" x14ac:dyDescent="0.25">
      <c r="B838743" s="78"/>
      <c r="C838743" s="77"/>
    </row>
    <row r="838744" spans="2:3" x14ac:dyDescent="0.25">
      <c r="B838744" s="78"/>
      <c r="C838744" s="77"/>
    </row>
    <row r="838745" spans="2:3" x14ac:dyDescent="0.25">
      <c r="B838745" s="78"/>
      <c r="C838745" s="77"/>
    </row>
    <row r="838746" spans="2:3" x14ac:dyDescent="0.25">
      <c r="B838746" s="78"/>
      <c r="C838746" s="77"/>
    </row>
    <row r="838747" spans="2:3" x14ac:dyDescent="0.25">
      <c r="B838747" s="78"/>
      <c r="C838747" s="77"/>
    </row>
    <row r="838748" spans="2:3" x14ac:dyDescent="0.25">
      <c r="B838748" s="78"/>
      <c r="C838748" s="77"/>
    </row>
    <row r="838858" spans="2:3" x14ac:dyDescent="0.25">
      <c r="B838858" s="78"/>
      <c r="C838858" s="77"/>
    </row>
    <row r="838859" spans="2:3" x14ac:dyDescent="0.25">
      <c r="B838859" s="78"/>
      <c r="C838859" s="77"/>
    </row>
    <row r="838860" spans="2:3" x14ac:dyDescent="0.25">
      <c r="B838860" s="78"/>
      <c r="C838860" s="77"/>
    </row>
    <row r="838861" spans="2:3" x14ac:dyDescent="0.25">
      <c r="B838861" s="78"/>
      <c r="C838861" s="77"/>
    </row>
    <row r="838862" spans="2:3" x14ac:dyDescent="0.25">
      <c r="B838862" s="78"/>
      <c r="C838862" s="77"/>
    </row>
    <row r="838863" spans="2:3" x14ac:dyDescent="0.25">
      <c r="B838863" s="78"/>
      <c r="C838863" s="77"/>
    </row>
    <row r="838864" spans="2:3" x14ac:dyDescent="0.25">
      <c r="B838864" s="78"/>
      <c r="C838864" s="77"/>
    </row>
    <row r="838865" spans="2:3" x14ac:dyDescent="0.25">
      <c r="B838865" s="78"/>
      <c r="C838865" s="77"/>
    </row>
    <row r="838866" spans="2:3" x14ac:dyDescent="0.25">
      <c r="B838866" s="78"/>
      <c r="C838866" s="77"/>
    </row>
    <row r="838867" spans="2:3" x14ac:dyDescent="0.25">
      <c r="B838867" s="78"/>
      <c r="C838867" s="77"/>
    </row>
    <row r="838868" spans="2:3" x14ac:dyDescent="0.25">
      <c r="B838868" s="78"/>
      <c r="C838868" s="77"/>
    </row>
    <row r="838869" spans="2:3" x14ac:dyDescent="0.25">
      <c r="B838869" s="78"/>
      <c r="C838869" s="77"/>
    </row>
    <row r="838870" spans="2:3" x14ac:dyDescent="0.25">
      <c r="B838870" s="78"/>
      <c r="C838870" s="77"/>
    </row>
    <row r="838980" spans="2:3" x14ac:dyDescent="0.25">
      <c r="B838980" s="78"/>
      <c r="C838980" s="77"/>
    </row>
    <row r="838981" spans="2:3" x14ac:dyDescent="0.25">
      <c r="B838981" s="78"/>
      <c r="C838981" s="77"/>
    </row>
    <row r="838982" spans="2:3" x14ac:dyDescent="0.25">
      <c r="B838982" s="78"/>
      <c r="C838982" s="77"/>
    </row>
    <row r="838983" spans="2:3" x14ac:dyDescent="0.25">
      <c r="B838983" s="78"/>
      <c r="C838983" s="77"/>
    </row>
    <row r="838984" spans="2:3" x14ac:dyDescent="0.25">
      <c r="B838984" s="78"/>
      <c r="C838984" s="77"/>
    </row>
    <row r="838985" spans="2:3" x14ac:dyDescent="0.25">
      <c r="B838985" s="78"/>
      <c r="C838985" s="77"/>
    </row>
    <row r="838986" spans="2:3" x14ac:dyDescent="0.25">
      <c r="B838986" s="78"/>
      <c r="C838986" s="77"/>
    </row>
    <row r="838987" spans="2:3" x14ac:dyDescent="0.25">
      <c r="B838987" s="78"/>
      <c r="C838987" s="77"/>
    </row>
    <row r="838988" spans="2:3" x14ac:dyDescent="0.25">
      <c r="B838988" s="78"/>
      <c r="C838988" s="77"/>
    </row>
    <row r="838989" spans="2:3" x14ac:dyDescent="0.25">
      <c r="B838989" s="78"/>
      <c r="C838989" s="77"/>
    </row>
    <row r="838990" spans="2:3" x14ac:dyDescent="0.25">
      <c r="B838990" s="78"/>
      <c r="C838990" s="77"/>
    </row>
    <row r="838991" spans="2:3" x14ac:dyDescent="0.25">
      <c r="B838991" s="78"/>
      <c r="C838991" s="77"/>
    </row>
    <row r="838992" spans="2:3" x14ac:dyDescent="0.25">
      <c r="B838992" s="78"/>
      <c r="C838992" s="77"/>
    </row>
    <row r="839102" spans="2:3" x14ac:dyDescent="0.25">
      <c r="B839102" s="78"/>
      <c r="C839102" s="77"/>
    </row>
    <row r="839103" spans="2:3" x14ac:dyDescent="0.25">
      <c r="B839103" s="78"/>
      <c r="C839103" s="77"/>
    </row>
    <row r="839104" spans="2:3" x14ac:dyDescent="0.25">
      <c r="B839104" s="78"/>
      <c r="C839104" s="77"/>
    </row>
    <row r="839105" spans="2:3" x14ac:dyDescent="0.25">
      <c r="B839105" s="78"/>
      <c r="C839105" s="77"/>
    </row>
    <row r="839106" spans="2:3" x14ac:dyDescent="0.25">
      <c r="B839106" s="78"/>
      <c r="C839106" s="77"/>
    </row>
    <row r="839107" spans="2:3" x14ac:dyDescent="0.25">
      <c r="B839107" s="78"/>
      <c r="C839107" s="77"/>
    </row>
    <row r="839108" spans="2:3" x14ac:dyDescent="0.25">
      <c r="B839108" s="78"/>
      <c r="C839108" s="77"/>
    </row>
    <row r="839109" spans="2:3" x14ac:dyDescent="0.25">
      <c r="B839109" s="78"/>
      <c r="C839109" s="77"/>
    </row>
    <row r="839110" spans="2:3" x14ac:dyDescent="0.25">
      <c r="B839110" s="78"/>
      <c r="C839110" s="77"/>
    </row>
    <row r="839111" spans="2:3" x14ac:dyDescent="0.25">
      <c r="B839111" s="78"/>
      <c r="C839111" s="77"/>
    </row>
    <row r="839112" spans="2:3" x14ac:dyDescent="0.25">
      <c r="B839112" s="78"/>
      <c r="C839112" s="77"/>
    </row>
    <row r="839113" spans="2:3" x14ac:dyDescent="0.25">
      <c r="B839113" s="78"/>
      <c r="C839113" s="77"/>
    </row>
    <row r="839114" spans="2:3" x14ac:dyDescent="0.25">
      <c r="B839114" s="78"/>
      <c r="C839114" s="77"/>
    </row>
    <row r="839224" spans="2:3" x14ac:dyDescent="0.25">
      <c r="B839224" s="78"/>
      <c r="C839224" s="77"/>
    </row>
    <row r="839225" spans="2:3" x14ac:dyDescent="0.25">
      <c r="B839225" s="78"/>
      <c r="C839225" s="77"/>
    </row>
    <row r="839226" spans="2:3" x14ac:dyDescent="0.25">
      <c r="B839226" s="78"/>
      <c r="C839226" s="77"/>
    </row>
    <row r="839227" spans="2:3" x14ac:dyDescent="0.25">
      <c r="B839227" s="78"/>
      <c r="C839227" s="77"/>
    </row>
    <row r="839228" spans="2:3" x14ac:dyDescent="0.25">
      <c r="B839228" s="78"/>
      <c r="C839228" s="77"/>
    </row>
    <row r="839229" spans="2:3" x14ac:dyDescent="0.25">
      <c r="B839229" s="78"/>
      <c r="C839229" s="77"/>
    </row>
    <row r="839230" spans="2:3" x14ac:dyDescent="0.25">
      <c r="B839230" s="78"/>
      <c r="C839230" s="77"/>
    </row>
    <row r="839231" spans="2:3" x14ac:dyDescent="0.25">
      <c r="B839231" s="78"/>
      <c r="C839231" s="77"/>
    </row>
    <row r="839232" spans="2:3" x14ac:dyDescent="0.25">
      <c r="B839232" s="78"/>
      <c r="C839232" s="77"/>
    </row>
    <row r="839233" spans="2:3" x14ac:dyDescent="0.25">
      <c r="B839233" s="78"/>
      <c r="C839233" s="77"/>
    </row>
    <row r="839234" spans="2:3" x14ac:dyDescent="0.25">
      <c r="B839234" s="78"/>
      <c r="C839234" s="77"/>
    </row>
    <row r="839235" spans="2:3" x14ac:dyDescent="0.25">
      <c r="B839235" s="78"/>
      <c r="C839235" s="77"/>
    </row>
    <row r="839236" spans="2:3" x14ac:dyDescent="0.25">
      <c r="B839236" s="78"/>
      <c r="C839236" s="77"/>
    </row>
    <row r="839346" spans="2:3" x14ac:dyDescent="0.25">
      <c r="B839346" s="78"/>
      <c r="C839346" s="77"/>
    </row>
    <row r="839347" spans="2:3" x14ac:dyDescent="0.25">
      <c r="B839347" s="78"/>
      <c r="C839347" s="77"/>
    </row>
    <row r="839348" spans="2:3" x14ac:dyDescent="0.25">
      <c r="B839348" s="78"/>
      <c r="C839348" s="77"/>
    </row>
    <row r="839349" spans="2:3" x14ac:dyDescent="0.25">
      <c r="B839349" s="78"/>
      <c r="C839349" s="77"/>
    </row>
    <row r="839350" spans="2:3" x14ac:dyDescent="0.25">
      <c r="B839350" s="78"/>
      <c r="C839350" s="77"/>
    </row>
    <row r="839351" spans="2:3" x14ac:dyDescent="0.25">
      <c r="B839351" s="78"/>
      <c r="C839351" s="77"/>
    </row>
    <row r="839352" spans="2:3" x14ac:dyDescent="0.25">
      <c r="B839352" s="78"/>
      <c r="C839352" s="77"/>
    </row>
    <row r="839353" spans="2:3" x14ac:dyDescent="0.25">
      <c r="B839353" s="78"/>
      <c r="C839353" s="77"/>
    </row>
    <row r="839354" spans="2:3" x14ac:dyDescent="0.25">
      <c r="B839354" s="78"/>
      <c r="C839354" s="77"/>
    </row>
    <row r="839355" spans="2:3" x14ac:dyDescent="0.25">
      <c r="B839355" s="78"/>
      <c r="C839355" s="77"/>
    </row>
    <row r="839356" spans="2:3" x14ac:dyDescent="0.25">
      <c r="B839356" s="78"/>
      <c r="C839356" s="77"/>
    </row>
    <row r="839357" spans="2:3" x14ac:dyDescent="0.25">
      <c r="B839357" s="78"/>
      <c r="C839357" s="77"/>
    </row>
    <row r="839358" spans="2:3" x14ac:dyDescent="0.25">
      <c r="B839358" s="78"/>
      <c r="C839358" s="77"/>
    </row>
    <row r="839468" spans="2:3" x14ac:dyDescent="0.25">
      <c r="B839468" s="78"/>
      <c r="C839468" s="77"/>
    </row>
    <row r="839469" spans="2:3" x14ac:dyDescent="0.25">
      <c r="B839469" s="78"/>
      <c r="C839469" s="77"/>
    </row>
    <row r="839470" spans="2:3" x14ac:dyDescent="0.25">
      <c r="B839470" s="78"/>
      <c r="C839470" s="77"/>
    </row>
    <row r="839471" spans="2:3" x14ac:dyDescent="0.25">
      <c r="B839471" s="78"/>
      <c r="C839471" s="77"/>
    </row>
    <row r="839472" spans="2:3" x14ac:dyDescent="0.25">
      <c r="B839472" s="78"/>
      <c r="C839472" s="77"/>
    </row>
    <row r="839473" spans="2:3" x14ac:dyDescent="0.25">
      <c r="B839473" s="78"/>
      <c r="C839473" s="77"/>
    </row>
    <row r="839474" spans="2:3" x14ac:dyDescent="0.25">
      <c r="B839474" s="78"/>
      <c r="C839474" s="77"/>
    </row>
    <row r="839475" spans="2:3" x14ac:dyDescent="0.25">
      <c r="B839475" s="78"/>
      <c r="C839475" s="77"/>
    </row>
    <row r="839476" spans="2:3" x14ac:dyDescent="0.25">
      <c r="B839476" s="78"/>
      <c r="C839476" s="77"/>
    </row>
    <row r="839477" spans="2:3" x14ac:dyDescent="0.25">
      <c r="B839477" s="78"/>
      <c r="C839477" s="77"/>
    </row>
    <row r="839478" spans="2:3" x14ac:dyDescent="0.25">
      <c r="B839478" s="78"/>
      <c r="C839478" s="77"/>
    </row>
    <row r="839479" spans="2:3" x14ac:dyDescent="0.25">
      <c r="B839479" s="78"/>
      <c r="C839479" s="77"/>
    </row>
    <row r="839480" spans="2:3" x14ac:dyDescent="0.25">
      <c r="B839480" s="78"/>
      <c r="C839480" s="77"/>
    </row>
    <row r="839590" spans="2:3" x14ac:dyDescent="0.25">
      <c r="B839590" s="78"/>
      <c r="C839590" s="77"/>
    </row>
    <row r="839591" spans="2:3" x14ac:dyDescent="0.25">
      <c r="B839591" s="78"/>
      <c r="C839591" s="77"/>
    </row>
    <row r="839592" spans="2:3" x14ac:dyDescent="0.25">
      <c r="B839592" s="78"/>
      <c r="C839592" s="77"/>
    </row>
    <row r="839593" spans="2:3" x14ac:dyDescent="0.25">
      <c r="B839593" s="78"/>
      <c r="C839593" s="77"/>
    </row>
    <row r="839594" spans="2:3" x14ac:dyDescent="0.25">
      <c r="B839594" s="78"/>
      <c r="C839594" s="77"/>
    </row>
    <row r="839595" spans="2:3" x14ac:dyDescent="0.25">
      <c r="B839595" s="78"/>
      <c r="C839595" s="77"/>
    </row>
    <row r="839596" spans="2:3" x14ac:dyDescent="0.25">
      <c r="B839596" s="78"/>
      <c r="C839596" s="77"/>
    </row>
    <row r="839597" spans="2:3" x14ac:dyDescent="0.25">
      <c r="B839597" s="78"/>
      <c r="C839597" s="77"/>
    </row>
    <row r="839598" spans="2:3" x14ac:dyDescent="0.25">
      <c r="B839598" s="78"/>
      <c r="C839598" s="77"/>
    </row>
    <row r="839599" spans="2:3" x14ac:dyDescent="0.25">
      <c r="B839599" s="78"/>
      <c r="C839599" s="77"/>
    </row>
    <row r="839600" spans="2:3" x14ac:dyDescent="0.25">
      <c r="B839600" s="78"/>
      <c r="C839600" s="77"/>
    </row>
    <row r="839601" spans="2:3" x14ac:dyDescent="0.25">
      <c r="B839601" s="78"/>
      <c r="C839601" s="77"/>
    </row>
    <row r="839602" spans="2:3" x14ac:dyDescent="0.25">
      <c r="B839602" s="78"/>
      <c r="C839602" s="77"/>
    </row>
    <row r="839712" spans="2:3" x14ac:dyDescent="0.25">
      <c r="B839712" s="78"/>
      <c r="C839712" s="77"/>
    </row>
    <row r="839713" spans="2:3" x14ac:dyDescent="0.25">
      <c r="B839713" s="78"/>
      <c r="C839713" s="77"/>
    </row>
    <row r="839714" spans="2:3" x14ac:dyDescent="0.25">
      <c r="B839714" s="78"/>
      <c r="C839714" s="77"/>
    </row>
    <row r="839715" spans="2:3" x14ac:dyDescent="0.25">
      <c r="B839715" s="78"/>
      <c r="C839715" s="77"/>
    </row>
    <row r="839716" spans="2:3" x14ac:dyDescent="0.25">
      <c r="B839716" s="78"/>
      <c r="C839716" s="77"/>
    </row>
    <row r="839717" spans="2:3" x14ac:dyDescent="0.25">
      <c r="B839717" s="78"/>
      <c r="C839717" s="77"/>
    </row>
    <row r="839718" spans="2:3" x14ac:dyDescent="0.25">
      <c r="B839718" s="78"/>
      <c r="C839718" s="77"/>
    </row>
    <row r="839719" spans="2:3" x14ac:dyDescent="0.25">
      <c r="B839719" s="78"/>
      <c r="C839719" s="77"/>
    </row>
    <row r="839720" spans="2:3" x14ac:dyDescent="0.25">
      <c r="B839720" s="78"/>
      <c r="C839720" s="77"/>
    </row>
    <row r="839721" spans="2:3" x14ac:dyDescent="0.25">
      <c r="B839721" s="78"/>
      <c r="C839721" s="77"/>
    </row>
    <row r="839722" spans="2:3" x14ac:dyDescent="0.25">
      <c r="B839722" s="78"/>
      <c r="C839722" s="77"/>
    </row>
    <row r="839723" spans="2:3" x14ac:dyDescent="0.25">
      <c r="B839723" s="78"/>
      <c r="C839723" s="77"/>
    </row>
    <row r="839724" spans="2:3" x14ac:dyDescent="0.25">
      <c r="B839724" s="78"/>
      <c r="C839724" s="77"/>
    </row>
    <row r="839834" spans="2:3" x14ac:dyDescent="0.25">
      <c r="B839834" s="78"/>
      <c r="C839834" s="77"/>
    </row>
    <row r="839835" spans="2:3" x14ac:dyDescent="0.25">
      <c r="B839835" s="78"/>
      <c r="C839835" s="77"/>
    </row>
    <row r="839836" spans="2:3" x14ac:dyDescent="0.25">
      <c r="B839836" s="78"/>
      <c r="C839836" s="77"/>
    </row>
    <row r="839837" spans="2:3" x14ac:dyDescent="0.25">
      <c r="B839837" s="78"/>
      <c r="C839837" s="77"/>
    </row>
    <row r="839838" spans="2:3" x14ac:dyDescent="0.25">
      <c r="B839838" s="78"/>
      <c r="C839838" s="77"/>
    </row>
    <row r="839839" spans="2:3" x14ac:dyDescent="0.25">
      <c r="B839839" s="78"/>
      <c r="C839839" s="77"/>
    </row>
    <row r="839840" spans="2:3" x14ac:dyDescent="0.25">
      <c r="B839840" s="78"/>
      <c r="C839840" s="77"/>
    </row>
    <row r="839841" spans="2:3" x14ac:dyDescent="0.25">
      <c r="B839841" s="78"/>
      <c r="C839841" s="77"/>
    </row>
    <row r="839842" spans="2:3" x14ac:dyDescent="0.25">
      <c r="B839842" s="78"/>
      <c r="C839842" s="77"/>
    </row>
    <row r="839843" spans="2:3" x14ac:dyDescent="0.25">
      <c r="B839843" s="78"/>
      <c r="C839843" s="77"/>
    </row>
    <row r="839844" spans="2:3" x14ac:dyDescent="0.25">
      <c r="B839844" s="78"/>
      <c r="C839844" s="77"/>
    </row>
    <row r="839845" spans="2:3" x14ac:dyDescent="0.25">
      <c r="B839845" s="78"/>
      <c r="C839845" s="77"/>
    </row>
    <row r="839846" spans="2:3" x14ac:dyDescent="0.25">
      <c r="B839846" s="78"/>
      <c r="C839846" s="77"/>
    </row>
    <row r="839956" spans="2:3" x14ac:dyDescent="0.25">
      <c r="B839956" s="78"/>
      <c r="C839956" s="77"/>
    </row>
    <row r="839957" spans="2:3" x14ac:dyDescent="0.25">
      <c r="B839957" s="78"/>
      <c r="C839957" s="77"/>
    </row>
    <row r="839958" spans="2:3" x14ac:dyDescent="0.25">
      <c r="B839958" s="78"/>
      <c r="C839958" s="77"/>
    </row>
    <row r="839959" spans="2:3" x14ac:dyDescent="0.25">
      <c r="B839959" s="78"/>
      <c r="C839959" s="77"/>
    </row>
    <row r="839960" spans="2:3" x14ac:dyDescent="0.25">
      <c r="B839960" s="78"/>
      <c r="C839960" s="77"/>
    </row>
    <row r="839961" spans="2:3" x14ac:dyDescent="0.25">
      <c r="B839961" s="78"/>
      <c r="C839961" s="77"/>
    </row>
    <row r="839962" spans="2:3" x14ac:dyDescent="0.25">
      <c r="B839962" s="78"/>
      <c r="C839962" s="77"/>
    </row>
    <row r="839963" spans="2:3" x14ac:dyDescent="0.25">
      <c r="B839963" s="78"/>
      <c r="C839963" s="77"/>
    </row>
    <row r="839964" spans="2:3" x14ac:dyDescent="0.25">
      <c r="B839964" s="78"/>
      <c r="C839964" s="77"/>
    </row>
    <row r="839965" spans="2:3" x14ac:dyDescent="0.25">
      <c r="B839965" s="78"/>
      <c r="C839965" s="77"/>
    </row>
    <row r="839966" spans="2:3" x14ac:dyDescent="0.25">
      <c r="B839966" s="78"/>
      <c r="C839966" s="77"/>
    </row>
    <row r="839967" spans="2:3" x14ac:dyDescent="0.25">
      <c r="B839967" s="78"/>
      <c r="C839967" s="77"/>
    </row>
    <row r="839968" spans="2:3" x14ac:dyDescent="0.25">
      <c r="B839968" s="78"/>
      <c r="C839968" s="77"/>
    </row>
    <row r="840078" spans="2:3" x14ac:dyDescent="0.25">
      <c r="B840078" s="78"/>
      <c r="C840078" s="77"/>
    </row>
    <row r="840079" spans="2:3" x14ac:dyDescent="0.25">
      <c r="B840079" s="78"/>
      <c r="C840079" s="77"/>
    </row>
    <row r="840080" spans="2:3" x14ac:dyDescent="0.25">
      <c r="B840080" s="78"/>
      <c r="C840080" s="77"/>
    </row>
    <row r="840081" spans="2:3" x14ac:dyDescent="0.25">
      <c r="B840081" s="78"/>
      <c r="C840081" s="77"/>
    </row>
    <row r="840082" spans="2:3" x14ac:dyDescent="0.25">
      <c r="B840082" s="78"/>
      <c r="C840082" s="77"/>
    </row>
    <row r="840083" spans="2:3" x14ac:dyDescent="0.25">
      <c r="B840083" s="78"/>
      <c r="C840083" s="77"/>
    </row>
    <row r="840084" spans="2:3" x14ac:dyDescent="0.25">
      <c r="B840084" s="78"/>
      <c r="C840084" s="77"/>
    </row>
    <row r="840085" spans="2:3" x14ac:dyDescent="0.25">
      <c r="B840085" s="78"/>
      <c r="C840085" s="77"/>
    </row>
    <row r="840086" spans="2:3" x14ac:dyDescent="0.25">
      <c r="B840086" s="78"/>
      <c r="C840086" s="77"/>
    </row>
    <row r="840087" spans="2:3" x14ac:dyDescent="0.25">
      <c r="B840087" s="78"/>
      <c r="C840087" s="77"/>
    </row>
    <row r="840088" spans="2:3" x14ac:dyDescent="0.25">
      <c r="B840088" s="78"/>
      <c r="C840088" s="77"/>
    </row>
    <row r="840089" spans="2:3" x14ac:dyDescent="0.25">
      <c r="B840089" s="78"/>
      <c r="C840089" s="77"/>
    </row>
    <row r="840090" spans="2:3" x14ac:dyDescent="0.25">
      <c r="B840090" s="78"/>
      <c r="C840090" s="77"/>
    </row>
    <row r="840200" spans="2:3" x14ac:dyDescent="0.25">
      <c r="B840200" s="78"/>
      <c r="C840200" s="77"/>
    </row>
    <row r="840201" spans="2:3" x14ac:dyDescent="0.25">
      <c r="B840201" s="78"/>
      <c r="C840201" s="77"/>
    </row>
    <row r="840202" spans="2:3" x14ac:dyDescent="0.25">
      <c r="B840202" s="78"/>
      <c r="C840202" s="77"/>
    </row>
    <row r="840203" spans="2:3" x14ac:dyDescent="0.25">
      <c r="B840203" s="78"/>
      <c r="C840203" s="77"/>
    </row>
    <row r="840204" spans="2:3" x14ac:dyDescent="0.25">
      <c r="B840204" s="78"/>
      <c r="C840204" s="77"/>
    </row>
    <row r="840205" spans="2:3" x14ac:dyDescent="0.25">
      <c r="B840205" s="78"/>
      <c r="C840205" s="77"/>
    </row>
    <row r="840206" spans="2:3" x14ac:dyDescent="0.25">
      <c r="B840206" s="78"/>
      <c r="C840206" s="77"/>
    </row>
    <row r="840207" spans="2:3" x14ac:dyDescent="0.25">
      <c r="B840207" s="78"/>
      <c r="C840207" s="77"/>
    </row>
    <row r="840208" spans="2:3" x14ac:dyDescent="0.25">
      <c r="B840208" s="78"/>
      <c r="C840208" s="77"/>
    </row>
    <row r="840209" spans="2:3" x14ac:dyDescent="0.25">
      <c r="B840209" s="78"/>
      <c r="C840209" s="77"/>
    </row>
    <row r="840210" spans="2:3" x14ac:dyDescent="0.25">
      <c r="B840210" s="78"/>
      <c r="C840210" s="77"/>
    </row>
    <row r="840211" spans="2:3" x14ac:dyDescent="0.25">
      <c r="B840211" s="78"/>
      <c r="C840211" s="77"/>
    </row>
    <row r="840212" spans="2:3" x14ac:dyDescent="0.25">
      <c r="B840212" s="78"/>
      <c r="C840212" s="77"/>
    </row>
    <row r="840322" spans="2:3" x14ac:dyDescent="0.25">
      <c r="B840322" s="78"/>
      <c r="C840322" s="77"/>
    </row>
    <row r="840323" spans="2:3" x14ac:dyDescent="0.25">
      <c r="B840323" s="78"/>
      <c r="C840323" s="77"/>
    </row>
    <row r="840324" spans="2:3" x14ac:dyDescent="0.25">
      <c r="B840324" s="78"/>
      <c r="C840324" s="77"/>
    </row>
    <row r="840325" spans="2:3" x14ac:dyDescent="0.25">
      <c r="B840325" s="78"/>
      <c r="C840325" s="77"/>
    </row>
    <row r="840326" spans="2:3" x14ac:dyDescent="0.25">
      <c r="B840326" s="78"/>
      <c r="C840326" s="77"/>
    </row>
    <row r="840327" spans="2:3" x14ac:dyDescent="0.25">
      <c r="B840327" s="78"/>
      <c r="C840327" s="77"/>
    </row>
    <row r="840328" spans="2:3" x14ac:dyDescent="0.25">
      <c r="B840328" s="78"/>
      <c r="C840328" s="77"/>
    </row>
    <row r="840329" spans="2:3" x14ac:dyDescent="0.25">
      <c r="B840329" s="78"/>
      <c r="C840329" s="77"/>
    </row>
    <row r="840330" spans="2:3" x14ac:dyDescent="0.25">
      <c r="B840330" s="78"/>
      <c r="C840330" s="77"/>
    </row>
    <row r="840331" spans="2:3" x14ac:dyDescent="0.25">
      <c r="B840331" s="78"/>
      <c r="C840331" s="77"/>
    </row>
    <row r="840332" spans="2:3" x14ac:dyDescent="0.25">
      <c r="B840332" s="78"/>
      <c r="C840332" s="77"/>
    </row>
    <row r="840333" spans="2:3" x14ac:dyDescent="0.25">
      <c r="B840333" s="78"/>
      <c r="C840333" s="77"/>
    </row>
    <row r="840334" spans="2:3" x14ac:dyDescent="0.25">
      <c r="B840334" s="78"/>
      <c r="C840334" s="77"/>
    </row>
    <row r="840444" spans="2:3" x14ac:dyDescent="0.25">
      <c r="B840444" s="78"/>
      <c r="C840444" s="77"/>
    </row>
    <row r="840445" spans="2:3" x14ac:dyDescent="0.25">
      <c r="B840445" s="78"/>
      <c r="C840445" s="77"/>
    </row>
    <row r="840446" spans="2:3" x14ac:dyDescent="0.25">
      <c r="B840446" s="78"/>
      <c r="C840446" s="77"/>
    </row>
    <row r="840447" spans="2:3" x14ac:dyDescent="0.25">
      <c r="B840447" s="78"/>
      <c r="C840447" s="77"/>
    </row>
    <row r="840448" spans="2:3" x14ac:dyDescent="0.25">
      <c r="B840448" s="78"/>
      <c r="C840448" s="77"/>
    </row>
    <row r="840449" spans="2:3" x14ac:dyDescent="0.25">
      <c r="B840449" s="78"/>
      <c r="C840449" s="77"/>
    </row>
    <row r="840450" spans="2:3" x14ac:dyDescent="0.25">
      <c r="B840450" s="78"/>
      <c r="C840450" s="77"/>
    </row>
    <row r="840451" spans="2:3" x14ac:dyDescent="0.25">
      <c r="B840451" s="78"/>
      <c r="C840451" s="77"/>
    </row>
    <row r="840452" spans="2:3" x14ac:dyDescent="0.25">
      <c r="B840452" s="78"/>
      <c r="C840452" s="77"/>
    </row>
    <row r="840453" spans="2:3" x14ac:dyDescent="0.25">
      <c r="B840453" s="78"/>
      <c r="C840453" s="77"/>
    </row>
    <row r="840454" spans="2:3" x14ac:dyDescent="0.25">
      <c r="B840454" s="78"/>
      <c r="C840454" s="77"/>
    </row>
    <row r="840455" spans="2:3" x14ac:dyDescent="0.25">
      <c r="B840455" s="78"/>
      <c r="C840455" s="77"/>
    </row>
    <row r="840456" spans="2:3" x14ac:dyDescent="0.25">
      <c r="B840456" s="78"/>
      <c r="C840456" s="77"/>
    </row>
    <row r="840566" spans="2:3" x14ac:dyDescent="0.25">
      <c r="B840566" s="78"/>
      <c r="C840566" s="77"/>
    </row>
    <row r="840567" spans="2:3" x14ac:dyDescent="0.25">
      <c r="B840567" s="78"/>
      <c r="C840567" s="77"/>
    </row>
    <row r="840568" spans="2:3" x14ac:dyDescent="0.25">
      <c r="B840568" s="78"/>
      <c r="C840568" s="77"/>
    </row>
    <row r="840569" spans="2:3" x14ac:dyDescent="0.25">
      <c r="B840569" s="78"/>
      <c r="C840569" s="77"/>
    </row>
    <row r="840570" spans="2:3" x14ac:dyDescent="0.25">
      <c r="B840570" s="78"/>
      <c r="C840570" s="77"/>
    </row>
    <row r="840571" spans="2:3" x14ac:dyDescent="0.25">
      <c r="B840571" s="78"/>
      <c r="C840571" s="77"/>
    </row>
    <row r="840572" spans="2:3" x14ac:dyDescent="0.25">
      <c r="B840572" s="78"/>
      <c r="C840572" s="77"/>
    </row>
    <row r="840573" spans="2:3" x14ac:dyDescent="0.25">
      <c r="B840573" s="78"/>
      <c r="C840573" s="77"/>
    </row>
    <row r="840574" spans="2:3" x14ac:dyDescent="0.25">
      <c r="B840574" s="78"/>
      <c r="C840574" s="77"/>
    </row>
    <row r="840575" spans="2:3" x14ac:dyDescent="0.25">
      <c r="B840575" s="78"/>
      <c r="C840575" s="77"/>
    </row>
    <row r="840576" spans="2:3" x14ac:dyDescent="0.25">
      <c r="B840576" s="78"/>
      <c r="C840576" s="77"/>
    </row>
    <row r="840577" spans="2:3" x14ac:dyDescent="0.25">
      <c r="B840577" s="78"/>
      <c r="C840577" s="77"/>
    </row>
    <row r="840578" spans="2:3" x14ac:dyDescent="0.25">
      <c r="B840578" s="78"/>
      <c r="C840578" s="77"/>
    </row>
    <row r="840688" spans="2:3" x14ac:dyDescent="0.25">
      <c r="B840688" s="78"/>
      <c r="C840688" s="77"/>
    </row>
    <row r="840689" spans="2:3" x14ac:dyDescent="0.25">
      <c r="B840689" s="78"/>
      <c r="C840689" s="77"/>
    </row>
    <row r="840690" spans="2:3" x14ac:dyDescent="0.25">
      <c r="B840690" s="78"/>
      <c r="C840690" s="77"/>
    </row>
    <row r="840691" spans="2:3" x14ac:dyDescent="0.25">
      <c r="B840691" s="78"/>
      <c r="C840691" s="77"/>
    </row>
    <row r="840692" spans="2:3" x14ac:dyDescent="0.25">
      <c r="B840692" s="78"/>
      <c r="C840692" s="77"/>
    </row>
    <row r="840693" spans="2:3" x14ac:dyDescent="0.25">
      <c r="B840693" s="78"/>
      <c r="C840693" s="77"/>
    </row>
    <row r="840694" spans="2:3" x14ac:dyDescent="0.25">
      <c r="B840694" s="78"/>
      <c r="C840694" s="77"/>
    </row>
    <row r="840695" spans="2:3" x14ac:dyDescent="0.25">
      <c r="B840695" s="78"/>
      <c r="C840695" s="77"/>
    </row>
    <row r="840696" spans="2:3" x14ac:dyDescent="0.25">
      <c r="B840696" s="78"/>
      <c r="C840696" s="77"/>
    </row>
    <row r="840697" spans="2:3" x14ac:dyDescent="0.25">
      <c r="B840697" s="78"/>
      <c r="C840697" s="77"/>
    </row>
    <row r="840698" spans="2:3" x14ac:dyDescent="0.25">
      <c r="B840698" s="78"/>
      <c r="C840698" s="77"/>
    </row>
    <row r="840699" spans="2:3" x14ac:dyDescent="0.25">
      <c r="B840699" s="78"/>
      <c r="C840699" s="77"/>
    </row>
    <row r="840700" spans="2:3" x14ac:dyDescent="0.25">
      <c r="B840700" s="78"/>
      <c r="C840700" s="77"/>
    </row>
    <row r="840810" spans="2:3" x14ac:dyDescent="0.25">
      <c r="B840810" s="78"/>
      <c r="C840810" s="77"/>
    </row>
    <row r="840811" spans="2:3" x14ac:dyDescent="0.25">
      <c r="B840811" s="78"/>
      <c r="C840811" s="77"/>
    </row>
    <row r="840812" spans="2:3" x14ac:dyDescent="0.25">
      <c r="B840812" s="78"/>
      <c r="C840812" s="77"/>
    </row>
    <row r="840813" spans="2:3" x14ac:dyDescent="0.25">
      <c r="B840813" s="78"/>
      <c r="C840813" s="77"/>
    </row>
    <row r="840814" spans="2:3" x14ac:dyDescent="0.25">
      <c r="B840814" s="78"/>
      <c r="C840814" s="77"/>
    </row>
    <row r="840815" spans="2:3" x14ac:dyDescent="0.25">
      <c r="B840815" s="78"/>
      <c r="C840815" s="77"/>
    </row>
    <row r="840816" spans="2:3" x14ac:dyDescent="0.25">
      <c r="B840816" s="78"/>
      <c r="C840816" s="77"/>
    </row>
    <row r="840817" spans="2:3" x14ac:dyDescent="0.25">
      <c r="B840817" s="78"/>
      <c r="C840817" s="77"/>
    </row>
    <row r="840818" spans="2:3" x14ac:dyDescent="0.25">
      <c r="B840818" s="78"/>
      <c r="C840818" s="77"/>
    </row>
    <row r="840819" spans="2:3" x14ac:dyDescent="0.25">
      <c r="B840819" s="78"/>
      <c r="C840819" s="77"/>
    </row>
    <row r="840820" spans="2:3" x14ac:dyDescent="0.25">
      <c r="B840820" s="78"/>
      <c r="C840820" s="77"/>
    </row>
    <row r="840821" spans="2:3" x14ac:dyDescent="0.25">
      <c r="B840821" s="78"/>
      <c r="C840821" s="77"/>
    </row>
    <row r="840822" spans="2:3" x14ac:dyDescent="0.25">
      <c r="B840822" s="78"/>
      <c r="C840822" s="77"/>
    </row>
    <row r="840932" spans="2:3" x14ac:dyDescent="0.25">
      <c r="B840932" s="78"/>
      <c r="C840932" s="77"/>
    </row>
    <row r="840933" spans="2:3" x14ac:dyDescent="0.25">
      <c r="B840933" s="78"/>
      <c r="C840933" s="77"/>
    </row>
    <row r="840934" spans="2:3" x14ac:dyDescent="0.25">
      <c r="B840934" s="78"/>
      <c r="C840934" s="77"/>
    </row>
    <row r="840935" spans="2:3" x14ac:dyDescent="0.25">
      <c r="B840935" s="78"/>
      <c r="C840935" s="77"/>
    </row>
    <row r="840936" spans="2:3" x14ac:dyDescent="0.25">
      <c r="B840936" s="78"/>
      <c r="C840936" s="77"/>
    </row>
    <row r="840937" spans="2:3" x14ac:dyDescent="0.25">
      <c r="B840937" s="78"/>
      <c r="C840937" s="77"/>
    </row>
    <row r="840938" spans="2:3" x14ac:dyDescent="0.25">
      <c r="B840938" s="78"/>
      <c r="C840938" s="77"/>
    </row>
    <row r="840939" spans="2:3" x14ac:dyDescent="0.25">
      <c r="B840939" s="78"/>
      <c r="C840939" s="77"/>
    </row>
    <row r="840940" spans="2:3" x14ac:dyDescent="0.25">
      <c r="B840940" s="78"/>
      <c r="C840940" s="77"/>
    </row>
    <row r="840941" spans="2:3" x14ac:dyDescent="0.25">
      <c r="B840941" s="78"/>
      <c r="C840941" s="77"/>
    </row>
    <row r="840942" spans="2:3" x14ac:dyDescent="0.25">
      <c r="B840942" s="78"/>
      <c r="C840942" s="77"/>
    </row>
    <row r="840943" spans="2:3" x14ac:dyDescent="0.25">
      <c r="B840943" s="78"/>
      <c r="C840943" s="77"/>
    </row>
    <row r="840944" spans="2:3" x14ac:dyDescent="0.25">
      <c r="B840944" s="78"/>
      <c r="C840944" s="77"/>
    </row>
    <row r="841054" spans="2:3" x14ac:dyDescent="0.25">
      <c r="B841054" s="78"/>
      <c r="C841054" s="77"/>
    </row>
    <row r="841055" spans="2:3" x14ac:dyDescent="0.25">
      <c r="B841055" s="78"/>
      <c r="C841055" s="77"/>
    </row>
    <row r="841056" spans="2:3" x14ac:dyDescent="0.25">
      <c r="B841056" s="78"/>
      <c r="C841056" s="77"/>
    </row>
    <row r="841057" spans="2:3" x14ac:dyDescent="0.25">
      <c r="B841057" s="78"/>
      <c r="C841057" s="77"/>
    </row>
    <row r="841058" spans="2:3" x14ac:dyDescent="0.25">
      <c r="B841058" s="78"/>
      <c r="C841058" s="77"/>
    </row>
    <row r="841059" spans="2:3" x14ac:dyDescent="0.25">
      <c r="B841059" s="78"/>
      <c r="C841059" s="77"/>
    </row>
    <row r="841060" spans="2:3" x14ac:dyDescent="0.25">
      <c r="B841060" s="78"/>
      <c r="C841060" s="77"/>
    </row>
    <row r="841061" spans="2:3" x14ac:dyDescent="0.25">
      <c r="B841061" s="78"/>
      <c r="C841061" s="77"/>
    </row>
    <row r="841062" spans="2:3" x14ac:dyDescent="0.25">
      <c r="B841062" s="78"/>
      <c r="C841062" s="77"/>
    </row>
    <row r="841063" spans="2:3" x14ac:dyDescent="0.25">
      <c r="B841063" s="78"/>
      <c r="C841063" s="77"/>
    </row>
    <row r="841064" spans="2:3" x14ac:dyDescent="0.25">
      <c r="B841064" s="78"/>
      <c r="C841064" s="77"/>
    </row>
    <row r="841065" spans="2:3" x14ac:dyDescent="0.25">
      <c r="B841065" s="78"/>
      <c r="C841065" s="77"/>
    </row>
    <row r="841066" spans="2:3" x14ac:dyDescent="0.25">
      <c r="B841066" s="78"/>
      <c r="C841066" s="77"/>
    </row>
    <row r="841176" spans="2:3" x14ac:dyDescent="0.25">
      <c r="B841176" s="78"/>
      <c r="C841176" s="77"/>
    </row>
    <row r="841177" spans="2:3" x14ac:dyDescent="0.25">
      <c r="B841177" s="78"/>
      <c r="C841177" s="77"/>
    </row>
    <row r="841178" spans="2:3" x14ac:dyDescent="0.25">
      <c r="B841178" s="78"/>
      <c r="C841178" s="77"/>
    </row>
    <row r="841179" spans="2:3" x14ac:dyDescent="0.25">
      <c r="B841179" s="78"/>
      <c r="C841179" s="77"/>
    </row>
    <row r="841180" spans="2:3" x14ac:dyDescent="0.25">
      <c r="B841180" s="78"/>
      <c r="C841180" s="77"/>
    </row>
    <row r="841181" spans="2:3" x14ac:dyDescent="0.25">
      <c r="B841181" s="78"/>
      <c r="C841181" s="77"/>
    </row>
    <row r="841182" spans="2:3" x14ac:dyDescent="0.25">
      <c r="B841182" s="78"/>
      <c r="C841182" s="77"/>
    </row>
    <row r="841183" spans="2:3" x14ac:dyDescent="0.25">
      <c r="B841183" s="78"/>
      <c r="C841183" s="77"/>
    </row>
    <row r="841184" spans="2:3" x14ac:dyDescent="0.25">
      <c r="B841184" s="78"/>
      <c r="C841184" s="77"/>
    </row>
    <row r="841185" spans="2:3" x14ac:dyDescent="0.25">
      <c r="B841185" s="78"/>
      <c r="C841185" s="77"/>
    </row>
    <row r="841186" spans="2:3" x14ac:dyDescent="0.25">
      <c r="B841186" s="78"/>
      <c r="C841186" s="77"/>
    </row>
    <row r="841187" spans="2:3" x14ac:dyDescent="0.25">
      <c r="B841187" s="78"/>
      <c r="C841187" s="77"/>
    </row>
    <row r="841188" spans="2:3" x14ac:dyDescent="0.25">
      <c r="B841188" s="78"/>
      <c r="C841188" s="77"/>
    </row>
    <row r="841298" spans="2:3" x14ac:dyDescent="0.25">
      <c r="B841298" s="78"/>
      <c r="C841298" s="77"/>
    </row>
    <row r="841299" spans="2:3" x14ac:dyDescent="0.25">
      <c r="B841299" s="78"/>
      <c r="C841299" s="77"/>
    </row>
    <row r="841300" spans="2:3" x14ac:dyDescent="0.25">
      <c r="B841300" s="78"/>
      <c r="C841300" s="77"/>
    </row>
    <row r="841301" spans="2:3" x14ac:dyDescent="0.25">
      <c r="B841301" s="78"/>
      <c r="C841301" s="77"/>
    </row>
    <row r="841302" spans="2:3" x14ac:dyDescent="0.25">
      <c r="B841302" s="78"/>
      <c r="C841302" s="77"/>
    </row>
    <row r="841303" spans="2:3" x14ac:dyDescent="0.25">
      <c r="B841303" s="78"/>
      <c r="C841303" s="77"/>
    </row>
    <row r="841304" spans="2:3" x14ac:dyDescent="0.25">
      <c r="B841304" s="78"/>
      <c r="C841304" s="77"/>
    </row>
    <row r="841305" spans="2:3" x14ac:dyDescent="0.25">
      <c r="B841305" s="78"/>
      <c r="C841305" s="77"/>
    </row>
    <row r="841306" spans="2:3" x14ac:dyDescent="0.25">
      <c r="B841306" s="78"/>
      <c r="C841306" s="77"/>
    </row>
    <row r="841307" spans="2:3" x14ac:dyDescent="0.25">
      <c r="B841307" s="78"/>
      <c r="C841307" s="77"/>
    </row>
    <row r="841308" spans="2:3" x14ac:dyDescent="0.25">
      <c r="B841308" s="78"/>
      <c r="C841308" s="77"/>
    </row>
    <row r="841309" spans="2:3" x14ac:dyDescent="0.25">
      <c r="B841309" s="78"/>
      <c r="C841309" s="77"/>
    </row>
    <row r="841310" spans="2:3" x14ac:dyDescent="0.25">
      <c r="B841310" s="78"/>
      <c r="C841310" s="77"/>
    </row>
    <row r="841420" spans="2:3" x14ac:dyDescent="0.25">
      <c r="B841420" s="78"/>
      <c r="C841420" s="77"/>
    </row>
    <row r="841421" spans="2:3" x14ac:dyDescent="0.25">
      <c r="B841421" s="78"/>
      <c r="C841421" s="77"/>
    </row>
    <row r="841422" spans="2:3" x14ac:dyDescent="0.25">
      <c r="B841422" s="78"/>
      <c r="C841422" s="77"/>
    </row>
    <row r="841423" spans="2:3" x14ac:dyDescent="0.25">
      <c r="B841423" s="78"/>
      <c r="C841423" s="77"/>
    </row>
    <row r="841424" spans="2:3" x14ac:dyDescent="0.25">
      <c r="B841424" s="78"/>
      <c r="C841424" s="77"/>
    </row>
    <row r="841425" spans="2:3" x14ac:dyDescent="0.25">
      <c r="B841425" s="78"/>
      <c r="C841425" s="77"/>
    </row>
    <row r="841426" spans="2:3" x14ac:dyDescent="0.25">
      <c r="B841426" s="78"/>
      <c r="C841426" s="77"/>
    </row>
    <row r="841427" spans="2:3" x14ac:dyDescent="0.25">
      <c r="B841427" s="78"/>
      <c r="C841427" s="77"/>
    </row>
    <row r="841428" spans="2:3" x14ac:dyDescent="0.25">
      <c r="B841428" s="78"/>
      <c r="C841428" s="77"/>
    </row>
    <row r="841429" spans="2:3" x14ac:dyDescent="0.25">
      <c r="B841429" s="78"/>
      <c r="C841429" s="77"/>
    </row>
    <row r="841430" spans="2:3" x14ac:dyDescent="0.25">
      <c r="B841430" s="78"/>
      <c r="C841430" s="77"/>
    </row>
    <row r="841431" spans="2:3" x14ac:dyDescent="0.25">
      <c r="B841431" s="78"/>
      <c r="C841431" s="77"/>
    </row>
    <row r="841432" spans="2:3" x14ac:dyDescent="0.25">
      <c r="B841432" s="78"/>
      <c r="C841432" s="77"/>
    </row>
    <row r="841542" spans="2:3" x14ac:dyDescent="0.25">
      <c r="B841542" s="78"/>
      <c r="C841542" s="77"/>
    </row>
    <row r="841543" spans="2:3" x14ac:dyDescent="0.25">
      <c r="B841543" s="78"/>
      <c r="C841543" s="77"/>
    </row>
    <row r="841544" spans="2:3" x14ac:dyDescent="0.25">
      <c r="B841544" s="78"/>
      <c r="C841544" s="77"/>
    </row>
    <row r="841545" spans="2:3" x14ac:dyDescent="0.25">
      <c r="B841545" s="78"/>
      <c r="C841545" s="77"/>
    </row>
    <row r="841546" spans="2:3" x14ac:dyDescent="0.25">
      <c r="B841546" s="78"/>
      <c r="C841546" s="77"/>
    </row>
    <row r="841547" spans="2:3" x14ac:dyDescent="0.25">
      <c r="B841547" s="78"/>
      <c r="C841547" s="77"/>
    </row>
    <row r="841548" spans="2:3" x14ac:dyDescent="0.25">
      <c r="B841548" s="78"/>
      <c r="C841548" s="77"/>
    </row>
    <row r="841549" spans="2:3" x14ac:dyDescent="0.25">
      <c r="B841549" s="78"/>
      <c r="C841549" s="77"/>
    </row>
    <row r="841550" spans="2:3" x14ac:dyDescent="0.25">
      <c r="B841550" s="78"/>
      <c r="C841550" s="77"/>
    </row>
    <row r="841551" spans="2:3" x14ac:dyDescent="0.25">
      <c r="B841551" s="78"/>
      <c r="C841551" s="77"/>
    </row>
    <row r="841552" spans="2:3" x14ac:dyDescent="0.25">
      <c r="B841552" s="78"/>
      <c r="C841552" s="77"/>
    </row>
    <row r="841553" spans="2:3" x14ac:dyDescent="0.25">
      <c r="B841553" s="78"/>
      <c r="C841553" s="77"/>
    </row>
    <row r="841554" spans="2:3" x14ac:dyDescent="0.25">
      <c r="B841554" s="78"/>
      <c r="C841554" s="77"/>
    </row>
    <row r="841664" spans="2:3" x14ac:dyDescent="0.25">
      <c r="B841664" s="78"/>
      <c r="C841664" s="77"/>
    </row>
    <row r="841665" spans="2:3" x14ac:dyDescent="0.25">
      <c r="B841665" s="78"/>
      <c r="C841665" s="77"/>
    </row>
    <row r="841666" spans="2:3" x14ac:dyDescent="0.25">
      <c r="B841666" s="78"/>
      <c r="C841666" s="77"/>
    </row>
    <row r="841667" spans="2:3" x14ac:dyDescent="0.25">
      <c r="B841667" s="78"/>
      <c r="C841667" s="77"/>
    </row>
    <row r="841668" spans="2:3" x14ac:dyDescent="0.25">
      <c r="B841668" s="78"/>
      <c r="C841668" s="77"/>
    </row>
    <row r="841669" spans="2:3" x14ac:dyDescent="0.25">
      <c r="B841669" s="78"/>
      <c r="C841669" s="77"/>
    </row>
    <row r="841670" spans="2:3" x14ac:dyDescent="0.25">
      <c r="B841670" s="78"/>
      <c r="C841670" s="77"/>
    </row>
    <row r="841671" spans="2:3" x14ac:dyDescent="0.25">
      <c r="B841671" s="78"/>
      <c r="C841671" s="77"/>
    </row>
    <row r="841672" spans="2:3" x14ac:dyDescent="0.25">
      <c r="B841672" s="78"/>
      <c r="C841672" s="77"/>
    </row>
    <row r="841673" spans="2:3" x14ac:dyDescent="0.25">
      <c r="B841673" s="78"/>
      <c r="C841673" s="77"/>
    </row>
    <row r="841674" spans="2:3" x14ac:dyDescent="0.25">
      <c r="B841674" s="78"/>
      <c r="C841674" s="77"/>
    </row>
    <row r="841675" spans="2:3" x14ac:dyDescent="0.25">
      <c r="B841675" s="78"/>
      <c r="C841675" s="77"/>
    </row>
    <row r="841676" spans="2:3" x14ac:dyDescent="0.25">
      <c r="B841676" s="78"/>
      <c r="C841676" s="77"/>
    </row>
    <row r="841786" spans="2:3" x14ac:dyDescent="0.25">
      <c r="B841786" s="78"/>
      <c r="C841786" s="77"/>
    </row>
    <row r="841787" spans="2:3" x14ac:dyDescent="0.25">
      <c r="B841787" s="78"/>
      <c r="C841787" s="77"/>
    </row>
    <row r="841788" spans="2:3" x14ac:dyDescent="0.25">
      <c r="B841788" s="78"/>
      <c r="C841788" s="77"/>
    </row>
    <row r="841789" spans="2:3" x14ac:dyDescent="0.25">
      <c r="B841789" s="78"/>
      <c r="C841789" s="77"/>
    </row>
    <row r="841790" spans="2:3" x14ac:dyDescent="0.25">
      <c r="B841790" s="78"/>
      <c r="C841790" s="77"/>
    </row>
    <row r="841791" spans="2:3" x14ac:dyDescent="0.25">
      <c r="B841791" s="78"/>
      <c r="C841791" s="77"/>
    </row>
    <row r="841792" spans="2:3" x14ac:dyDescent="0.25">
      <c r="B841792" s="78"/>
      <c r="C841792" s="77"/>
    </row>
    <row r="841793" spans="2:3" x14ac:dyDescent="0.25">
      <c r="B841793" s="78"/>
      <c r="C841793" s="77"/>
    </row>
    <row r="841794" spans="2:3" x14ac:dyDescent="0.25">
      <c r="B841794" s="78"/>
      <c r="C841794" s="77"/>
    </row>
    <row r="841795" spans="2:3" x14ac:dyDescent="0.25">
      <c r="B841795" s="78"/>
      <c r="C841795" s="77"/>
    </row>
    <row r="841796" spans="2:3" x14ac:dyDescent="0.25">
      <c r="B841796" s="78"/>
      <c r="C841796" s="77"/>
    </row>
    <row r="841797" spans="2:3" x14ac:dyDescent="0.25">
      <c r="B841797" s="78"/>
      <c r="C841797" s="77"/>
    </row>
    <row r="841798" spans="2:3" x14ac:dyDescent="0.25">
      <c r="B841798" s="78"/>
      <c r="C841798" s="77"/>
    </row>
    <row r="841908" spans="2:3" x14ac:dyDescent="0.25">
      <c r="B841908" s="78"/>
      <c r="C841908" s="77"/>
    </row>
    <row r="841909" spans="2:3" x14ac:dyDescent="0.25">
      <c r="B841909" s="78"/>
      <c r="C841909" s="77"/>
    </row>
    <row r="841910" spans="2:3" x14ac:dyDescent="0.25">
      <c r="B841910" s="78"/>
      <c r="C841910" s="77"/>
    </row>
    <row r="841911" spans="2:3" x14ac:dyDescent="0.25">
      <c r="B841911" s="78"/>
      <c r="C841911" s="77"/>
    </row>
    <row r="841912" spans="2:3" x14ac:dyDescent="0.25">
      <c r="B841912" s="78"/>
      <c r="C841912" s="77"/>
    </row>
    <row r="841913" spans="2:3" x14ac:dyDescent="0.25">
      <c r="B841913" s="78"/>
      <c r="C841913" s="77"/>
    </row>
    <row r="841914" spans="2:3" x14ac:dyDescent="0.25">
      <c r="B841914" s="78"/>
      <c r="C841914" s="77"/>
    </row>
    <row r="841915" spans="2:3" x14ac:dyDescent="0.25">
      <c r="B841915" s="78"/>
      <c r="C841915" s="77"/>
    </row>
    <row r="841916" spans="2:3" x14ac:dyDescent="0.25">
      <c r="B841916" s="78"/>
      <c r="C841916" s="77"/>
    </row>
    <row r="841917" spans="2:3" x14ac:dyDescent="0.25">
      <c r="B841917" s="78"/>
      <c r="C841917" s="77"/>
    </row>
    <row r="841918" spans="2:3" x14ac:dyDescent="0.25">
      <c r="B841918" s="78"/>
      <c r="C841918" s="77"/>
    </row>
    <row r="841919" spans="2:3" x14ac:dyDescent="0.25">
      <c r="B841919" s="78"/>
      <c r="C841919" s="77"/>
    </row>
    <row r="841920" spans="2:3" x14ac:dyDescent="0.25">
      <c r="B841920" s="78"/>
      <c r="C841920" s="77"/>
    </row>
    <row r="842030" spans="2:3" x14ac:dyDescent="0.25">
      <c r="B842030" s="78"/>
      <c r="C842030" s="77"/>
    </row>
    <row r="842031" spans="2:3" x14ac:dyDescent="0.25">
      <c r="B842031" s="78"/>
      <c r="C842031" s="77"/>
    </row>
    <row r="842032" spans="2:3" x14ac:dyDescent="0.25">
      <c r="B842032" s="78"/>
      <c r="C842032" s="77"/>
    </row>
    <row r="842033" spans="2:3" x14ac:dyDescent="0.25">
      <c r="B842033" s="78"/>
      <c r="C842033" s="77"/>
    </row>
    <row r="842034" spans="2:3" x14ac:dyDescent="0.25">
      <c r="B842034" s="78"/>
      <c r="C842034" s="77"/>
    </row>
    <row r="842035" spans="2:3" x14ac:dyDescent="0.25">
      <c r="B842035" s="78"/>
      <c r="C842035" s="77"/>
    </row>
    <row r="842036" spans="2:3" x14ac:dyDescent="0.25">
      <c r="B842036" s="78"/>
      <c r="C842036" s="77"/>
    </row>
    <row r="842037" spans="2:3" x14ac:dyDescent="0.25">
      <c r="B842037" s="78"/>
      <c r="C842037" s="77"/>
    </row>
    <row r="842038" spans="2:3" x14ac:dyDescent="0.25">
      <c r="B842038" s="78"/>
      <c r="C842038" s="77"/>
    </row>
    <row r="842039" spans="2:3" x14ac:dyDescent="0.25">
      <c r="B842039" s="78"/>
      <c r="C842039" s="77"/>
    </row>
    <row r="842040" spans="2:3" x14ac:dyDescent="0.25">
      <c r="B842040" s="78"/>
      <c r="C842040" s="77"/>
    </row>
    <row r="842041" spans="2:3" x14ac:dyDescent="0.25">
      <c r="B842041" s="78"/>
      <c r="C842041" s="77"/>
    </row>
    <row r="842042" spans="2:3" x14ac:dyDescent="0.25">
      <c r="B842042" s="78"/>
      <c r="C842042" s="77"/>
    </row>
    <row r="842152" spans="2:3" x14ac:dyDescent="0.25">
      <c r="B842152" s="78"/>
      <c r="C842152" s="77"/>
    </row>
    <row r="842153" spans="2:3" x14ac:dyDescent="0.25">
      <c r="B842153" s="78"/>
      <c r="C842153" s="77"/>
    </row>
    <row r="842154" spans="2:3" x14ac:dyDescent="0.25">
      <c r="B842154" s="78"/>
      <c r="C842154" s="77"/>
    </row>
    <row r="842155" spans="2:3" x14ac:dyDescent="0.25">
      <c r="B842155" s="78"/>
      <c r="C842155" s="77"/>
    </row>
    <row r="842156" spans="2:3" x14ac:dyDescent="0.25">
      <c r="B842156" s="78"/>
      <c r="C842156" s="77"/>
    </row>
    <row r="842157" spans="2:3" x14ac:dyDescent="0.25">
      <c r="B842157" s="78"/>
      <c r="C842157" s="77"/>
    </row>
    <row r="842158" spans="2:3" x14ac:dyDescent="0.25">
      <c r="B842158" s="78"/>
      <c r="C842158" s="77"/>
    </row>
    <row r="842159" spans="2:3" x14ac:dyDescent="0.25">
      <c r="B842159" s="78"/>
      <c r="C842159" s="77"/>
    </row>
    <row r="842160" spans="2:3" x14ac:dyDescent="0.25">
      <c r="B842160" s="78"/>
      <c r="C842160" s="77"/>
    </row>
    <row r="842161" spans="2:3" x14ac:dyDescent="0.25">
      <c r="B842161" s="78"/>
      <c r="C842161" s="77"/>
    </row>
    <row r="842162" spans="2:3" x14ac:dyDescent="0.25">
      <c r="B842162" s="78"/>
      <c r="C842162" s="77"/>
    </row>
    <row r="842163" spans="2:3" x14ac:dyDescent="0.25">
      <c r="B842163" s="78"/>
      <c r="C842163" s="77"/>
    </row>
    <row r="842164" spans="2:3" x14ac:dyDescent="0.25">
      <c r="B842164" s="78"/>
      <c r="C842164" s="77"/>
    </row>
    <row r="842274" spans="2:3" x14ac:dyDescent="0.25">
      <c r="B842274" s="78"/>
      <c r="C842274" s="77"/>
    </row>
    <row r="842275" spans="2:3" x14ac:dyDescent="0.25">
      <c r="B842275" s="78"/>
      <c r="C842275" s="77"/>
    </row>
    <row r="842276" spans="2:3" x14ac:dyDescent="0.25">
      <c r="B842276" s="78"/>
      <c r="C842276" s="77"/>
    </row>
    <row r="842277" spans="2:3" x14ac:dyDescent="0.25">
      <c r="B842277" s="78"/>
      <c r="C842277" s="77"/>
    </row>
    <row r="842278" spans="2:3" x14ac:dyDescent="0.25">
      <c r="B842278" s="78"/>
      <c r="C842278" s="77"/>
    </row>
    <row r="842279" spans="2:3" x14ac:dyDescent="0.25">
      <c r="B842279" s="78"/>
      <c r="C842279" s="77"/>
    </row>
    <row r="842280" spans="2:3" x14ac:dyDescent="0.25">
      <c r="B842280" s="78"/>
      <c r="C842280" s="77"/>
    </row>
    <row r="842281" spans="2:3" x14ac:dyDescent="0.25">
      <c r="B842281" s="78"/>
      <c r="C842281" s="77"/>
    </row>
    <row r="842282" spans="2:3" x14ac:dyDescent="0.25">
      <c r="B842282" s="78"/>
      <c r="C842282" s="77"/>
    </row>
    <row r="842283" spans="2:3" x14ac:dyDescent="0.25">
      <c r="B842283" s="78"/>
      <c r="C842283" s="77"/>
    </row>
    <row r="842284" spans="2:3" x14ac:dyDescent="0.25">
      <c r="B842284" s="78"/>
      <c r="C842284" s="77"/>
    </row>
    <row r="842285" spans="2:3" x14ac:dyDescent="0.25">
      <c r="B842285" s="78"/>
      <c r="C842285" s="77"/>
    </row>
    <row r="842286" spans="2:3" x14ac:dyDescent="0.25">
      <c r="B842286" s="78"/>
      <c r="C842286" s="77"/>
    </row>
    <row r="842396" spans="2:3" x14ac:dyDescent="0.25">
      <c r="B842396" s="78"/>
      <c r="C842396" s="77"/>
    </row>
    <row r="842397" spans="2:3" x14ac:dyDescent="0.25">
      <c r="B842397" s="78"/>
      <c r="C842397" s="77"/>
    </row>
    <row r="842398" spans="2:3" x14ac:dyDescent="0.25">
      <c r="B842398" s="78"/>
      <c r="C842398" s="77"/>
    </row>
    <row r="842399" spans="2:3" x14ac:dyDescent="0.25">
      <c r="B842399" s="78"/>
      <c r="C842399" s="77"/>
    </row>
    <row r="842400" spans="2:3" x14ac:dyDescent="0.25">
      <c r="B842400" s="78"/>
      <c r="C842400" s="77"/>
    </row>
    <row r="842401" spans="2:3" x14ac:dyDescent="0.25">
      <c r="B842401" s="78"/>
      <c r="C842401" s="77"/>
    </row>
    <row r="842402" spans="2:3" x14ac:dyDescent="0.25">
      <c r="B842402" s="78"/>
      <c r="C842402" s="77"/>
    </row>
    <row r="842403" spans="2:3" x14ac:dyDescent="0.25">
      <c r="B842403" s="78"/>
      <c r="C842403" s="77"/>
    </row>
    <row r="842404" spans="2:3" x14ac:dyDescent="0.25">
      <c r="B842404" s="78"/>
      <c r="C842404" s="77"/>
    </row>
    <row r="842405" spans="2:3" x14ac:dyDescent="0.25">
      <c r="B842405" s="78"/>
      <c r="C842405" s="77"/>
    </row>
    <row r="842406" spans="2:3" x14ac:dyDescent="0.25">
      <c r="B842406" s="78"/>
      <c r="C842406" s="77"/>
    </row>
    <row r="842407" spans="2:3" x14ac:dyDescent="0.25">
      <c r="B842407" s="78"/>
      <c r="C842407" s="77"/>
    </row>
    <row r="842408" spans="2:3" x14ac:dyDescent="0.25">
      <c r="B842408" s="78"/>
      <c r="C842408" s="77"/>
    </row>
    <row r="842518" spans="2:3" x14ac:dyDescent="0.25">
      <c r="B842518" s="78"/>
      <c r="C842518" s="77"/>
    </row>
    <row r="842519" spans="2:3" x14ac:dyDescent="0.25">
      <c r="B842519" s="78"/>
      <c r="C842519" s="77"/>
    </row>
    <row r="842520" spans="2:3" x14ac:dyDescent="0.25">
      <c r="B842520" s="78"/>
      <c r="C842520" s="77"/>
    </row>
    <row r="842521" spans="2:3" x14ac:dyDescent="0.25">
      <c r="B842521" s="78"/>
      <c r="C842521" s="77"/>
    </row>
    <row r="842522" spans="2:3" x14ac:dyDescent="0.25">
      <c r="B842522" s="78"/>
      <c r="C842522" s="77"/>
    </row>
    <row r="842523" spans="2:3" x14ac:dyDescent="0.25">
      <c r="B842523" s="78"/>
      <c r="C842523" s="77"/>
    </row>
    <row r="842524" spans="2:3" x14ac:dyDescent="0.25">
      <c r="B842524" s="78"/>
      <c r="C842524" s="77"/>
    </row>
    <row r="842525" spans="2:3" x14ac:dyDescent="0.25">
      <c r="B842525" s="78"/>
      <c r="C842525" s="77"/>
    </row>
    <row r="842526" spans="2:3" x14ac:dyDescent="0.25">
      <c r="B842526" s="78"/>
      <c r="C842526" s="77"/>
    </row>
    <row r="842527" spans="2:3" x14ac:dyDescent="0.25">
      <c r="B842527" s="78"/>
      <c r="C842527" s="77"/>
    </row>
    <row r="842528" spans="2:3" x14ac:dyDescent="0.25">
      <c r="B842528" s="78"/>
      <c r="C842528" s="77"/>
    </row>
    <row r="842529" spans="2:3" x14ac:dyDescent="0.25">
      <c r="B842529" s="78"/>
      <c r="C842529" s="77"/>
    </row>
    <row r="842530" spans="2:3" x14ac:dyDescent="0.25">
      <c r="B842530" s="78"/>
      <c r="C842530" s="77"/>
    </row>
    <row r="842640" spans="2:3" x14ac:dyDescent="0.25">
      <c r="B842640" s="78"/>
      <c r="C842640" s="77"/>
    </row>
    <row r="842641" spans="2:3" x14ac:dyDescent="0.25">
      <c r="B842641" s="78"/>
      <c r="C842641" s="77"/>
    </row>
    <row r="842642" spans="2:3" x14ac:dyDescent="0.25">
      <c r="B842642" s="78"/>
      <c r="C842642" s="77"/>
    </row>
    <row r="842643" spans="2:3" x14ac:dyDescent="0.25">
      <c r="B842643" s="78"/>
      <c r="C842643" s="77"/>
    </row>
    <row r="842644" spans="2:3" x14ac:dyDescent="0.25">
      <c r="B842644" s="78"/>
      <c r="C842644" s="77"/>
    </row>
    <row r="842645" spans="2:3" x14ac:dyDescent="0.25">
      <c r="B842645" s="78"/>
      <c r="C842645" s="77"/>
    </row>
    <row r="842646" spans="2:3" x14ac:dyDescent="0.25">
      <c r="B842646" s="78"/>
      <c r="C842646" s="77"/>
    </row>
    <row r="842647" spans="2:3" x14ac:dyDescent="0.25">
      <c r="B842647" s="78"/>
      <c r="C842647" s="77"/>
    </row>
    <row r="842648" spans="2:3" x14ac:dyDescent="0.25">
      <c r="B842648" s="78"/>
      <c r="C842648" s="77"/>
    </row>
    <row r="842649" spans="2:3" x14ac:dyDescent="0.25">
      <c r="B842649" s="78"/>
      <c r="C842649" s="77"/>
    </row>
    <row r="842650" spans="2:3" x14ac:dyDescent="0.25">
      <c r="B842650" s="78"/>
      <c r="C842650" s="77"/>
    </row>
    <row r="842651" spans="2:3" x14ac:dyDescent="0.25">
      <c r="B842651" s="78"/>
      <c r="C842651" s="77"/>
    </row>
    <row r="842652" spans="2:3" x14ac:dyDescent="0.25">
      <c r="B842652" s="78"/>
      <c r="C842652" s="77"/>
    </row>
    <row r="842762" spans="2:3" x14ac:dyDescent="0.25">
      <c r="B842762" s="78"/>
      <c r="C842762" s="77"/>
    </row>
    <row r="842763" spans="2:3" x14ac:dyDescent="0.25">
      <c r="B842763" s="78"/>
      <c r="C842763" s="77"/>
    </row>
    <row r="842764" spans="2:3" x14ac:dyDescent="0.25">
      <c r="B842764" s="78"/>
      <c r="C842764" s="77"/>
    </row>
    <row r="842765" spans="2:3" x14ac:dyDescent="0.25">
      <c r="B842765" s="78"/>
      <c r="C842765" s="77"/>
    </row>
    <row r="842766" spans="2:3" x14ac:dyDescent="0.25">
      <c r="B842766" s="78"/>
      <c r="C842766" s="77"/>
    </row>
    <row r="842767" spans="2:3" x14ac:dyDescent="0.25">
      <c r="B842767" s="78"/>
      <c r="C842767" s="77"/>
    </row>
    <row r="842768" spans="2:3" x14ac:dyDescent="0.25">
      <c r="B842768" s="78"/>
      <c r="C842768" s="77"/>
    </row>
    <row r="842769" spans="2:3" x14ac:dyDescent="0.25">
      <c r="B842769" s="78"/>
      <c r="C842769" s="77"/>
    </row>
    <row r="842770" spans="2:3" x14ac:dyDescent="0.25">
      <c r="B842770" s="78"/>
      <c r="C842770" s="77"/>
    </row>
    <row r="842771" spans="2:3" x14ac:dyDescent="0.25">
      <c r="B842771" s="78"/>
      <c r="C842771" s="77"/>
    </row>
    <row r="842772" spans="2:3" x14ac:dyDescent="0.25">
      <c r="B842772" s="78"/>
      <c r="C842772" s="77"/>
    </row>
    <row r="842773" spans="2:3" x14ac:dyDescent="0.25">
      <c r="B842773" s="78"/>
      <c r="C842773" s="77"/>
    </row>
    <row r="842774" spans="2:3" x14ac:dyDescent="0.25">
      <c r="B842774" s="78"/>
      <c r="C842774" s="77"/>
    </row>
    <row r="842884" spans="2:3" x14ac:dyDescent="0.25">
      <c r="B842884" s="78"/>
      <c r="C842884" s="77"/>
    </row>
    <row r="842885" spans="2:3" x14ac:dyDescent="0.25">
      <c r="B842885" s="78"/>
      <c r="C842885" s="77"/>
    </row>
    <row r="842886" spans="2:3" x14ac:dyDescent="0.25">
      <c r="B842886" s="78"/>
      <c r="C842886" s="77"/>
    </row>
    <row r="842887" spans="2:3" x14ac:dyDescent="0.25">
      <c r="B842887" s="78"/>
      <c r="C842887" s="77"/>
    </row>
    <row r="842888" spans="2:3" x14ac:dyDescent="0.25">
      <c r="B842888" s="78"/>
      <c r="C842888" s="77"/>
    </row>
    <row r="842889" spans="2:3" x14ac:dyDescent="0.25">
      <c r="B842889" s="78"/>
      <c r="C842889" s="77"/>
    </row>
    <row r="842890" spans="2:3" x14ac:dyDescent="0.25">
      <c r="B842890" s="78"/>
      <c r="C842890" s="77"/>
    </row>
    <row r="842891" spans="2:3" x14ac:dyDescent="0.25">
      <c r="B842891" s="78"/>
      <c r="C842891" s="77"/>
    </row>
    <row r="842892" spans="2:3" x14ac:dyDescent="0.25">
      <c r="B842892" s="78"/>
      <c r="C842892" s="77"/>
    </row>
    <row r="842893" spans="2:3" x14ac:dyDescent="0.25">
      <c r="B842893" s="78"/>
      <c r="C842893" s="77"/>
    </row>
    <row r="842894" spans="2:3" x14ac:dyDescent="0.25">
      <c r="B842894" s="78"/>
      <c r="C842894" s="77"/>
    </row>
    <row r="842895" spans="2:3" x14ac:dyDescent="0.25">
      <c r="B842895" s="78"/>
      <c r="C842895" s="77"/>
    </row>
    <row r="842896" spans="2:3" x14ac:dyDescent="0.25">
      <c r="B842896" s="78"/>
      <c r="C842896" s="77"/>
    </row>
    <row r="843006" spans="2:3" x14ac:dyDescent="0.25">
      <c r="B843006" s="78"/>
      <c r="C843006" s="77"/>
    </row>
    <row r="843007" spans="2:3" x14ac:dyDescent="0.25">
      <c r="B843007" s="78"/>
      <c r="C843007" s="77"/>
    </row>
    <row r="843008" spans="2:3" x14ac:dyDescent="0.25">
      <c r="B843008" s="78"/>
      <c r="C843008" s="77"/>
    </row>
    <row r="843009" spans="2:3" x14ac:dyDescent="0.25">
      <c r="B843009" s="78"/>
      <c r="C843009" s="77"/>
    </row>
    <row r="843010" spans="2:3" x14ac:dyDescent="0.25">
      <c r="B843010" s="78"/>
      <c r="C843010" s="77"/>
    </row>
    <row r="843011" spans="2:3" x14ac:dyDescent="0.25">
      <c r="B843011" s="78"/>
      <c r="C843011" s="77"/>
    </row>
    <row r="843012" spans="2:3" x14ac:dyDescent="0.25">
      <c r="B843012" s="78"/>
      <c r="C843012" s="77"/>
    </row>
    <row r="843013" spans="2:3" x14ac:dyDescent="0.25">
      <c r="B843013" s="78"/>
      <c r="C843013" s="77"/>
    </row>
    <row r="843014" spans="2:3" x14ac:dyDescent="0.25">
      <c r="B843014" s="78"/>
      <c r="C843014" s="77"/>
    </row>
    <row r="843015" spans="2:3" x14ac:dyDescent="0.25">
      <c r="B843015" s="78"/>
      <c r="C843015" s="77"/>
    </row>
    <row r="843016" spans="2:3" x14ac:dyDescent="0.25">
      <c r="B843016" s="78"/>
      <c r="C843016" s="77"/>
    </row>
    <row r="843017" spans="2:3" x14ac:dyDescent="0.25">
      <c r="B843017" s="78"/>
      <c r="C843017" s="77"/>
    </row>
    <row r="843018" spans="2:3" x14ac:dyDescent="0.25">
      <c r="B843018" s="78"/>
      <c r="C843018" s="77"/>
    </row>
    <row r="843128" spans="2:3" x14ac:dyDescent="0.25">
      <c r="B843128" s="78"/>
      <c r="C843128" s="77"/>
    </row>
    <row r="843129" spans="2:3" x14ac:dyDescent="0.25">
      <c r="B843129" s="78"/>
      <c r="C843129" s="77"/>
    </row>
    <row r="843130" spans="2:3" x14ac:dyDescent="0.25">
      <c r="B843130" s="78"/>
      <c r="C843130" s="77"/>
    </row>
    <row r="843131" spans="2:3" x14ac:dyDescent="0.25">
      <c r="B843131" s="78"/>
      <c r="C843131" s="77"/>
    </row>
    <row r="843132" spans="2:3" x14ac:dyDescent="0.25">
      <c r="B843132" s="78"/>
      <c r="C843132" s="77"/>
    </row>
    <row r="843133" spans="2:3" x14ac:dyDescent="0.25">
      <c r="B843133" s="78"/>
      <c r="C843133" s="77"/>
    </row>
    <row r="843134" spans="2:3" x14ac:dyDescent="0.25">
      <c r="B843134" s="78"/>
      <c r="C843134" s="77"/>
    </row>
    <row r="843135" spans="2:3" x14ac:dyDescent="0.25">
      <c r="B843135" s="78"/>
      <c r="C843135" s="77"/>
    </row>
    <row r="843136" spans="2:3" x14ac:dyDescent="0.25">
      <c r="B843136" s="78"/>
      <c r="C843136" s="77"/>
    </row>
    <row r="843137" spans="2:3" x14ac:dyDescent="0.25">
      <c r="B843137" s="78"/>
      <c r="C843137" s="77"/>
    </row>
    <row r="843138" spans="2:3" x14ac:dyDescent="0.25">
      <c r="B843138" s="78"/>
      <c r="C843138" s="77"/>
    </row>
    <row r="843139" spans="2:3" x14ac:dyDescent="0.25">
      <c r="B843139" s="78"/>
      <c r="C843139" s="77"/>
    </row>
    <row r="843140" spans="2:3" x14ac:dyDescent="0.25">
      <c r="B843140" s="78"/>
      <c r="C843140" s="77"/>
    </row>
    <row r="843250" spans="2:3" x14ac:dyDescent="0.25">
      <c r="B843250" s="78"/>
      <c r="C843250" s="77"/>
    </row>
    <row r="843251" spans="2:3" x14ac:dyDescent="0.25">
      <c r="B843251" s="78"/>
      <c r="C843251" s="77"/>
    </row>
    <row r="843252" spans="2:3" x14ac:dyDescent="0.25">
      <c r="B843252" s="78"/>
      <c r="C843252" s="77"/>
    </row>
    <row r="843253" spans="2:3" x14ac:dyDescent="0.25">
      <c r="B843253" s="78"/>
      <c r="C843253" s="77"/>
    </row>
    <row r="843254" spans="2:3" x14ac:dyDescent="0.25">
      <c r="B843254" s="78"/>
      <c r="C843254" s="77"/>
    </row>
    <row r="843255" spans="2:3" x14ac:dyDescent="0.25">
      <c r="B843255" s="78"/>
      <c r="C843255" s="77"/>
    </row>
    <row r="843256" spans="2:3" x14ac:dyDescent="0.25">
      <c r="B843256" s="78"/>
      <c r="C843256" s="77"/>
    </row>
    <row r="843257" spans="2:3" x14ac:dyDescent="0.25">
      <c r="B843257" s="78"/>
      <c r="C843257" s="77"/>
    </row>
    <row r="843258" spans="2:3" x14ac:dyDescent="0.25">
      <c r="B843258" s="78"/>
      <c r="C843258" s="77"/>
    </row>
    <row r="843259" spans="2:3" x14ac:dyDescent="0.25">
      <c r="B843259" s="78"/>
      <c r="C843259" s="77"/>
    </row>
    <row r="843260" spans="2:3" x14ac:dyDescent="0.25">
      <c r="B843260" s="78"/>
      <c r="C843260" s="77"/>
    </row>
    <row r="843261" spans="2:3" x14ac:dyDescent="0.25">
      <c r="B843261" s="78"/>
      <c r="C843261" s="77"/>
    </row>
    <row r="843262" spans="2:3" x14ac:dyDescent="0.25">
      <c r="B843262" s="78"/>
      <c r="C843262" s="77"/>
    </row>
    <row r="843372" spans="2:3" x14ac:dyDescent="0.25">
      <c r="B843372" s="78"/>
      <c r="C843372" s="77"/>
    </row>
    <row r="843373" spans="2:3" x14ac:dyDescent="0.25">
      <c r="B843373" s="78"/>
      <c r="C843373" s="77"/>
    </row>
    <row r="843374" spans="2:3" x14ac:dyDescent="0.25">
      <c r="B843374" s="78"/>
      <c r="C843374" s="77"/>
    </row>
    <row r="843375" spans="2:3" x14ac:dyDescent="0.25">
      <c r="B843375" s="78"/>
      <c r="C843375" s="77"/>
    </row>
    <row r="843376" spans="2:3" x14ac:dyDescent="0.25">
      <c r="B843376" s="78"/>
      <c r="C843376" s="77"/>
    </row>
    <row r="843377" spans="2:3" x14ac:dyDescent="0.25">
      <c r="B843377" s="78"/>
      <c r="C843377" s="77"/>
    </row>
    <row r="843378" spans="2:3" x14ac:dyDescent="0.25">
      <c r="B843378" s="78"/>
      <c r="C843378" s="77"/>
    </row>
    <row r="843379" spans="2:3" x14ac:dyDescent="0.25">
      <c r="B843379" s="78"/>
      <c r="C843379" s="77"/>
    </row>
    <row r="843380" spans="2:3" x14ac:dyDescent="0.25">
      <c r="B843380" s="78"/>
      <c r="C843380" s="77"/>
    </row>
    <row r="843381" spans="2:3" x14ac:dyDescent="0.25">
      <c r="B843381" s="78"/>
      <c r="C843381" s="77"/>
    </row>
    <row r="843382" spans="2:3" x14ac:dyDescent="0.25">
      <c r="B843382" s="78"/>
      <c r="C843382" s="77"/>
    </row>
    <row r="843383" spans="2:3" x14ac:dyDescent="0.25">
      <c r="B843383" s="78"/>
      <c r="C843383" s="77"/>
    </row>
    <row r="843384" spans="2:3" x14ac:dyDescent="0.25">
      <c r="B843384" s="78"/>
      <c r="C843384" s="77"/>
    </row>
    <row r="843494" spans="2:3" x14ac:dyDescent="0.25">
      <c r="B843494" s="78"/>
      <c r="C843494" s="77"/>
    </row>
    <row r="843495" spans="2:3" x14ac:dyDescent="0.25">
      <c r="B843495" s="78"/>
      <c r="C843495" s="77"/>
    </row>
    <row r="843496" spans="2:3" x14ac:dyDescent="0.25">
      <c r="B843496" s="78"/>
      <c r="C843496" s="77"/>
    </row>
    <row r="843497" spans="2:3" x14ac:dyDescent="0.25">
      <c r="B843497" s="78"/>
      <c r="C843497" s="77"/>
    </row>
    <row r="843498" spans="2:3" x14ac:dyDescent="0.25">
      <c r="B843498" s="78"/>
      <c r="C843498" s="77"/>
    </row>
    <row r="843499" spans="2:3" x14ac:dyDescent="0.25">
      <c r="B843499" s="78"/>
      <c r="C843499" s="77"/>
    </row>
    <row r="843500" spans="2:3" x14ac:dyDescent="0.25">
      <c r="B843500" s="78"/>
      <c r="C843500" s="77"/>
    </row>
    <row r="843501" spans="2:3" x14ac:dyDescent="0.25">
      <c r="B843501" s="78"/>
      <c r="C843501" s="77"/>
    </row>
    <row r="843502" spans="2:3" x14ac:dyDescent="0.25">
      <c r="B843502" s="78"/>
      <c r="C843502" s="77"/>
    </row>
    <row r="843503" spans="2:3" x14ac:dyDescent="0.25">
      <c r="B843503" s="78"/>
      <c r="C843503" s="77"/>
    </row>
    <row r="843504" spans="2:3" x14ac:dyDescent="0.25">
      <c r="B843504" s="78"/>
      <c r="C843504" s="77"/>
    </row>
    <row r="843505" spans="2:3" x14ac:dyDescent="0.25">
      <c r="B843505" s="78"/>
      <c r="C843505" s="77"/>
    </row>
    <row r="843506" spans="2:3" x14ac:dyDescent="0.25">
      <c r="B843506" s="78"/>
      <c r="C843506" s="77"/>
    </row>
    <row r="843616" spans="2:3" x14ac:dyDescent="0.25">
      <c r="B843616" s="78"/>
      <c r="C843616" s="77"/>
    </row>
    <row r="843617" spans="2:3" x14ac:dyDescent="0.25">
      <c r="B843617" s="78"/>
      <c r="C843617" s="77"/>
    </row>
    <row r="843618" spans="2:3" x14ac:dyDescent="0.25">
      <c r="B843618" s="78"/>
      <c r="C843618" s="77"/>
    </row>
    <row r="843619" spans="2:3" x14ac:dyDescent="0.25">
      <c r="B843619" s="78"/>
      <c r="C843619" s="77"/>
    </row>
    <row r="843620" spans="2:3" x14ac:dyDescent="0.25">
      <c r="B843620" s="78"/>
      <c r="C843620" s="77"/>
    </row>
    <row r="843621" spans="2:3" x14ac:dyDescent="0.25">
      <c r="B843621" s="78"/>
      <c r="C843621" s="77"/>
    </row>
    <row r="843622" spans="2:3" x14ac:dyDescent="0.25">
      <c r="B843622" s="78"/>
      <c r="C843622" s="77"/>
    </row>
    <row r="843623" spans="2:3" x14ac:dyDescent="0.25">
      <c r="B843623" s="78"/>
      <c r="C843623" s="77"/>
    </row>
    <row r="843624" spans="2:3" x14ac:dyDescent="0.25">
      <c r="B843624" s="78"/>
      <c r="C843624" s="77"/>
    </row>
    <row r="843625" spans="2:3" x14ac:dyDescent="0.25">
      <c r="B843625" s="78"/>
      <c r="C843625" s="77"/>
    </row>
    <row r="843626" spans="2:3" x14ac:dyDescent="0.25">
      <c r="B843626" s="78"/>
      <c r="C843626" s="77"/>
    </row>
    <row r="843627" spans="2:3" x14ac:dyDescent="0.25">
      <c r="B843627" s="78"/>
      <c r="C843627" s="77"/>
    </row>
    <row r="843628" spans="2:3" x14ac:dyDescent="0.25">
      <c r="B843628" s="78"/>
      <c r="C843628" s="77"/>
    </row>
    <row r="843738" spans="2:3" x14ac:dyDescent="0.25">
      <c r="B843738" s="78"/>
      <c r="C843738" s="77"/>
    </row>
    <row r="843739" spans="2:3" x14ac:dyDescent="0.25">
      <c r="B843739" s="78"/>
      <c r="C843739" s="77"/>
    </row>
    <row r="843740" spans="2:3" x14ac:dyDescent="0.25">
      <c r="B843740" s="78"/>
      <c r="C843740" s="77"/>
    </row>
    <row r="843741" spans="2:3" x14ac:dyDescent="0.25">
      <c r="B843741" s="78"/>
      <c r="C843741" s="77"/>
    </row>
    <row r="843742" spans="2:3" x14ac:dyDescent="0.25">
      <c r="B843742" s="78"/>
      <c r="C843742" s="77"/>
    </row>
    <row r="843743" spans="2:3" x14ac:dyDescent="0.25">
      <c r="B843743" s="78"/>
      <c r="C843743" s="77"/>
    </row>
    <row r="843744" spans="2:3" x14ac:dyDescent="0.25">
      <c r="B843744" s="78"/>
      <c r="C843744" s="77"/>
    </row>
    <row r="843745" spans="2:3" x14ac:dyDescent="0.25">
      <c r="B843745" s="78"/>
      <c r="C843745" s="77"/>
    </row>
    <row r="843746" spans="2:3" x14ac:dyDescent="0.25">
      <c r="B843746" s="78"/>
      <c r="C843746" s="77"/>
    </row>
    <row r="843747" spans="2:3" x14ac:dyDescent="0.25">
      <c r="B843747" s="78"/>
      <c r="C843747" s="77"/>
    </row>
    <row r="843748" spans="2:3" x14ac:dyDescent="0.25">
      <c r="B843748" s="78"/>
      <c r="C843748" s="77"/>
    </row>
    <row r="843749" spans="2:3" x14ac:dyDescent="0.25">
      <c r="B843749" s="78"/>
      <c r="C843749" s="77"/>
    </row>
    <row r="843750" spans="2:3" x14ac:dyDescent="0.25">
      <c r="B843750" s="78"/>
      <c r="C843750" s="77"/>
    </row>
    <row r="843860" spans="2:3" x14ac:dyDescent="0.25">
      <c r="B843860" s="78"/>
      <c r="C843860" s="77"/>
    </row>
    <row r="843861" spans="2:3" x14ac:dyDescent="0.25">
      <c r="B843861" s="78"/>
      <c r="C843861" s="77"/>
    </row>
    <row r="843862" spans="2:3" x14ac:dyDescent="0.25">
      <c r="B843862" s="78"/>
      <c r="C843862" s="77"/>
    </row>
    <row r="843863" spans="2:3" x14ac:dyDescent="0.25">
      <c r="B843863" s="78"/>
      <c r="C843863" s="77"/>
    </row>
    <row r="843864" spans="2:3" x14ac:dyDescent="0.25">
      <c r="B843864" s="78"/>
      <c r="C843864" s="77"/>
    </row>
    <row r="843865" spans="2:3" x14ac:dyDescent="0.25">
      <c r="B843865" s="78"/>
      <c r="C843865" s="77"/>
    </row>
    <row r="843866" spans="2:3" x14ac:dyDescent="0.25">
      <c r="B843866" s="78"/>
      <c r="C843866" s="77"/>
    </row>
    <row r="843867" spans="2:3" x14ac:dyDescent="0.25">
      <c r="B843867" s="78"/>
      <c r="C843867" s="77"/>
    </row>
    <row r="843868" spans="2:3" x14ac:dyDescent="0.25">
      <c r="B843868" s="78"/>
      <c r="C843868" s="77"/>
    </row>
    <row r="843869" spans="2:3" x14ac:dyDescent="0.25">
      <c r="B843869" s="78"/>
      <c r="C843869" s="77"/>
    </row>
    <row r="843870" spans="2:3" x14ac:dyDescent="0.25">
      <c r="B843870" s="78"/>
      <c r="C843870" s="77"/>
    </row>
    <row r="843871" spans="2:3" x14ac:dyDescent="0.25">
      <c r="B843871" s="78"/>
      <c r="C843871" s="77"/>
    </row>
    <row r="843872" spans="2:3" x14ac:dyDescent="0.25">
      <c r="B843872" s="78"/>
      <c r="C843872" s="77"/>
    </row>
    <row r="843982" spans="2:3" x14ac:dyDescent="0.25">
      <c r="B843982" s="78"/>
      <c r="C843982" s="77"/>
    </row>
    <row r="843983" spans="2:3" x14ac:dyDescent="0.25">
      <c r="B843983" s="78"/>
      <c r="C843983" s="77"/>
    </row>
    <row r="843984" spans="2:3" x14ac:dyDescent="0.25">
      <c r="B843984" s="78"/>
      <c r="C843984" s="77"/>
    </row>
    <row r="843985" spans="2:3" x14ac:dyDescent="0.25">
      <c r="B843985" s="78"/>
      <c r="C843985" s="77"/>
    </row>
    <row r="843986" spans="2:3" x14ac:dyDescent="0.25">
      <c r="B843986" s="78"/>
      <c r="C843986" s="77"/>
    </row>
    <row r="843987" spans="2:3" x14ac:dyDescent="0.25">
      <c r="B843987" s="78"/>
      <c r="C843987" s="77"/>
    </row>
    <row r="843988" spans="2:3" x14ac:dyDescent="0.25">
      <c r="B843988" s="78"/>
      <c r="C843988" s="77"/>
    </row>
    <row r="843989" spans="2:3" x14ac:dyDescent="0.25">
      <c r="B843989" s="78"/>
      <c r="C843989" s="77"/>
    </row>
    <row r="843990" spans="2:3" x14ac:dyDescent="0.25">
      <c r="B843990" s="78"/>
      <c r="C843990" s="77"/>
    </row>
    <row r="843991" spans="2:3" x14ac:dyDescent="0.25">
      <c r="B843991" s="78"/>
      <c r="C843991" s="77"/>
    </row>
    <row r="843992" spans="2:3" x14ac:dyDescent="0.25">
      <c r="B843992" s="78"/>
      <c r="C843992" s="77"/>
    </row>
    <row r="843993" spans="2:3" x14ac:dyDescent="0.25">
      <c r="B843993" s="78"/>
      <c r="C843993" s="77"/>
    </row>
    <row r="843994" spans="2:3" x14ac:dyDescent="0.25">
      <c r="B843994" s="78"/>
      <c r="C843994" s="77"/>
    </row>
    <row r="844104" spans="2:3" x14ac:dyDescent="0.25">
      <c r="B844104" s="78"/>
      <c r="C844104" s="77"/>
    </row>
    <row r="844105" spans="2:3" x14ac:dyDescent="0.25">
      <c r="B844105" s="78"/>
      <c r="C844105" s="77"/>
    </row>
    <row r="844106" spans="2:3" x14ac:dyDescent="0.25">
      <c r="B844106" s="78"/>
      <c r="C844106" s="77"/>
    </row>
    <row r="844107" spans="2:3" x14ac:dyDescent="0.25">
      <c r="B844107" s="78"/>
      <c r="C844107" s="77"/>
    </row>
    <row r="844108" spans="2:3" x14ac:dyDescent="0.25">
      <c r="B844108" s="78"/>
      <c r="C844108" s="77"/>
    </row>
    <row r="844109" spans="2:3" x14ac:dyDescent="0.25">
      <c r="B844109" s="78"/>
      <c r="C844109" s="77"/>
    </row>
    <row r="844110" spans="2:3" x14ac:dyDescent="0.25">
      <c r="B844110" s="78"/>
      <c r="C844110" s="77"/>
    </row>
    <row r="844111" spans="2:3" x14ac:dyDescent="0.25">
      <c r="B844111" s="78"/>
      <c r="C844111" s="77"/>
    </row>
    <row r="844112" spans="2:3" x14ac:dyDescent="0.25">
      <c r="B844112" s="78"/>
      <c r="C844112" s="77"/>
    </row>
    <row r="844113" spans="2:3" x14ac:dyDescent="0.25">
      <c r="B844113" s="78"/>
      <c r="C844113" s="77"/>
    </row>
    <row r="844114" spans="2:3" x14ac:dyDescent="0.25">
      <c r="B844114" s="78"/>
      <c r="C844114" s="77"/>
    </row>
    <row r="844115" spans="2:3" x14ac:dyDescent="0.25">
      <c r="B844115" s="78"/>
      <c r="C844115" s="77"/>
    </row>
    <row r="844116" spans="2:3" x14ac:dyDescent="0.25">
      <c r="B844116" s="78"/>
      <c r="C844116" s="77"/>
    </row>
    <row r="844226" spans="2:3" x14ac:dyDescent="0.25">
      <c r="B844226" s="78"/>
      <c r="C844226" s="77"/>
    </row>
    <row r="844227" spans="2:3" x14ac:dyDescent="0.25">
      <c r="B844227" s="78"/>
      <c r="C844227" s="77"/>
    </row>
    <row r="844228" spans="2:3" x14ac:dyDescent="0.25">
      <c r="B844228" s="78"/>
      <c r="C844228" s="77"/>
    </row>
    <row r="844229" spans="2:3" x14ac:dyDescent="0.25">
      <c r="B844229" s="78"/>
      <c r="C844229" s="77"/>
    </row>
    <row r="844230" spans="2:3" x14ac:dyDescent="0.25">
      <c r="B844230" s="78"/>
      <c r="C844230" s="77"/>
    </row>
    <row r="844231" spans="2:3" x14ac:dyDescent="0.25">
      <c r="B844231" s="78"/>
      <c r="C844231" s="77"/>
    </row>
    <row r="844232" spans="2:3" x14ac:dyDescent="0.25">
      <c r="B844232" s="78"/>
      <c r="C844232" s="77"/>
    </row>
    <row r="844233" spans="2:3" x14ac:dyDescent="0.25">
      <c r="B844233" s="78"/>
      <c r="C844233" s="77"/>
    </row>
    <row r="844234" spans="2:3" x14ac:dyDescent="0.25">
      <c r="B844234" s="78"/>
      <c r="C844234" s="77"/>
    </row>
    <row r="844235" spans="2:3" x14ac:dyDescent="0.25">
      <c r="B844235" s="78"/>
      <c r="C844235" s="77"/>
    </row>
    <row r="844236" spans="2:3" x14ac:dyDescent="0.25">
      <c r="B844236" s="78"/>
      <c r="C844236" s="77"/>
    </row>
    <row r="844237" spans="2:3" x14ac:dyDescent="0.25">
      <c r="B844237" s="78"/>
      <c r="C844237" s="77"/>
    </row>
    <row r="844238" spans="2:3" x14ac:dyDescent="0.25">
      <c r="B844238" s="78"/>
      <c r="C844238" s="77"/>
    </row>
    <row r="844348" spans="2:3" x14ac:dyDescent="0.25">
      <c r="B844348" s="78"/>
      <c r="C844348" s="77"/>
    </row>
    <row r="844349" spans="2:3" x14ac:dyDescent="0.25">
      <c r="B844349" s="78"/>
      <c r="C844349" s="77"/>
    </row>
    <row r="844350" spans="2:3" x14ac:dyDescent="0.25">
      <c r="B844350" s="78"/>
      <c r="C844350" s="77"/>
    </row>
    <row r="844351" spans="2:3" x14ac:dyDescent="0.25">
      <c r="B844351" s="78"/>
      <c r="C844351" s="77"/>
    </row>
    <row r="844352" spans="2:3" x14ac:dyDescent="0.25">
      <c r="B844352" s="78"/>
      <c r="C844352" s="77"/>
    </row>
    <row r="844353" spans="2:3" x14ac:dyDescent="0.25">
      <c r="B844353" s="78"/>
      <c r="C844353" s="77"/>
    </row>
    <row r="844354" spans="2:3" x14ac:dyDescent="0.25">
      <c r="B844354" s="78"/>
      <c r="C844354" s="77"/>
    </row>
    <row r="844355" spans="2:3" x14ac:dyDescent="0.25">
      <c r="B844355" s="78"/>
      <c r="C844355" s="77"/>
    </row>
    <row r="844356" spans="2:3" x14ac:dyDescent="0.25">
      <c r="B844356" s="78"/>
      <c r="C844356" s="77"/>
    </row>
    <row r="844357" spans="2:3" x14ac:dyDescent="0.25">
      <c r="B844357" s="78"/>
      <c r="C844357" s="77"/>
    </row>
    <row r="844358" spans="2:3" x14ac:dyDescent="0.25">
      <c r="B844358" s="78"/>
      <c r="C844358" s="77"/>
    </row>
    <row r="844359" spans="2:3" x14ac:dyDescent="0.25">
      <c r="B844359" s="78"/>
      <c r="C844359" s="77"/>
    </row>
    <row r="844360" spans="2:3" x14ac:dyDescent="0.25">
      <c r="B844360" s="78"/>
      <c r="C844360" s="77"/>
    </row>
    <row r="844470" spans="2:3" x14ac:dyDescent="0.25">
      <c r="B844470" s="78"/>
      <c r="C844470" s="77"/>
    </row>
    <row r="844471" spans="2:3" x14ac:dyDescent="0.25">
      <c r="B844471" s="78"/>
      <c r="C844471" s="77"/>
    </row>
    <row r="844472" spans="2:3" x14ac:dyDescent="0.25">
      <c r="B844472" s="78"/>
      <c r="C844472" s="77"/>
    </row>
    <row r="844473" spans="2:3" x14ac:dyDescent="0.25">
      <c r="B844473" s="78"/>
      <c r="C844473" s="77"/>
    </row>
    <row r="844474" spans="2:3" x14ac:dyDescent="0.25">
      <c r="B844474" s="78"/>
      <c r="C844474" s="77"/>
    </row>
    <row r="844475" spans="2:3" x14ac:dyDescent="0.25">
      <c r="B844475" s="78"/>
      <c r="C844475" s="77"/>
    </row>
    <row r="844476" spans="2:3" x14ac:dyDescent="0.25">
      <c r="B844476" s="78"/>
      <c r="C844476" s="77"/>
    </row>
    <row r="844477" spans="2:3" x14ac:dyDescent="0.25">
      <c r="B844477" s="78"/>
      <c r="C844477" s="77"/>
    </row>
    <row r="844478" spans="2:3" x14ac:dyDescent="0.25">
      <c r="B844478" s="78"/>
      <c r="C844478" s="77"/>
    </row>
    <row r="844479" spans="2:3" x14ac:dyDescent="0.25">
      <c r="B844479" s="78"/>
      <c r="C844479" s="77"/>
    </row>
    <row r="844480" spans="2:3" x14ac:dyDescent="0.25">
      <c r="B844480" s="78"/>
      <c r="C844480" s="77"/>
    </row>
    <row r="844481" spans="2:3" x14ac:dyDescent="0.25">
      <c r="B844481" s="78"/>
      <c r="C844481" s="77"/>
    </row>
    <row r="844482" spans="2:3" x14ac:dyDescent="0.25">
      <c r="B844482" s="78"/>
      <c r="C844482" s="77"/>
    </row>
    <row r="844592" spans="2:3" x14ac:dyDescent="0.25">
      <c r="B844592" s="78"/>
      <c r="C844592" s="77"/>
    </row>
    <row r="844593" spans="2:3" x14ac:dyDescent="0.25">
      <c r="B844593" s="78"/>
      <c r="C844593" s="77"/>
    </row>
    <row r="844594" spans="2:3" x14ac:dyDescent="0.25">
      <c r="B844594" s="78"/>
      <c r="C844594" s="77"/>
    </row>
    <row r="844595" spans="2:3" x14ac:dyDescent="0.25">
      <c r="B844595" s="78"/>
      <c r="C844595" s="77"/>
    </row>
    <row r="844596" spans="2:3" x14ac:dyDescent="0.25">
      <c r="B844596" s="78"/>
      <c r="C844596" s="77"/>
    </row>
    <row r="844597" spans="2:3" x14ac:dyDescent="0.25">
      <c r="B844597" s="78"/>
      <c r="C844597" s="77"/>
    </row>
    <row r="844598" spans="2:3" x14ac:dyDescent="0.25">
      <c r="B844598" s="78"/>
      <c r="C844598" s="77"/>
    </row>
    <row r="844599" spans="2:3" x14ac:dyDescent="0.25">
      <c r="B844599" s="78"/>
      <c r="C844599" s="77"/>
    </row>
    <row r="844600" spans="2:3" x14ac:dyDescent="0.25">
      <c r="B844600" s="78"/>
      <c r="C844600" s="77"/>
    </row>
    <row r="844601" spans="2:3" x14ac:dyDescent="0.25">
      <c r="B844601" s="78"/>
      <c r="C844601" s="77"/>
    </row>
    <row r="844602" spans="2:3" x14ac:dyDescent="0.25">
      <c r="B844602" s="78"/>
      <c r="C844602" s="77"/>
    </row>
    <row r="844603" spans="2:3" x14ac:dyDescent="0.25">
      <c r="B844603" s="78"/>
      <c r="C844603" s="77"/>
    </row>
    <row r="844604" spans="2:3" x14ac:dyDescent="0.25">
      <c r="B844604" s="78"/>
      <c r="C844604" s="77"/>
    </row>
    <row r="844714" spans="2:3" x14ac:dyDescent="0.25">
      <c r="B844714" s="78"/>
      <c r="C844714" s="77"/>
    </row>
    <row r="844715" spans="2:3" x14ac:dyDescent="0.25">
      <c r="B844715" s="78"/>
      <c r="C844715" s="77"/>
    </row>
    <row r="844716" spans="2:3" x14ac:dyDescent="0.25">
      <c r="B844716" s="78"/>
      <c r="C844716" s="77"/>
    </row>
    <row r="844717" spans="2:3" x14ac:dyDescent="0.25">
      <c r="B844717" s="78"/>
      <c r="C844717" s="77"/>
    </row>
    <row r="844718" spans="2:3" x14ac:dyDescent="0.25">
      <c r="B844718" s="78"/>
      <c r="C844718" s="77"/>
    </row>
    <row r="844719" spans="2:3" x14ac:dyDescent="0.25">
      <c r="B844719" s="78"/>
      <c r="C844719" s="77"/>
    </row>
    <row r="844720" spans="2:3" x14ac:dyDescent="0.25">
      <c r="B844720" s="78"/>
      <c r="C844720" s="77"/>
    </row>
    <row r="844721" spans="2:3" x14ac:dyDescent="0.25">
      <c r="B844721" s="78"/>
      <c r="C844721" s="77"/>
    </row>
    <row r="844722" spans="2:3" x14ac:dyDescent="0.25">
      <c r="B844722" s="78"/>
      <c r="C844722" s="77"/>
    </row>
    <row r="844723" spans="2:3" x14ac:dyDescent="0.25">
      <c r="B844723" s="78"/>
      <c r="C844723" s="77"/>
    </row>
    <row r="844724" spans="2:3" x14ac:dyDescent="0.25">
      <c r="B844724" s="78"/>
      <c r="C844724" s="77"/>
    </row>
    <row r="844725" spans="2:3" x14ac:dyDescent="0.25">
      <c r="B844725" s="78"/>
      <c r="C844725" s="77"/>
    </row>
    <row r="844726" spans="2:3" x14ac:dyDescent="0.25">
      <c r="B844726" s="78"/>
      <c r="C844726" s="77"/>
    </row>
    <row r="844836" spans="2:3" x14ac:dyDescent="0.25">
      <c r="B844836" s="78"/>
      <c r="C844836" s="77"/>
    </row>
    <row r="844837" spans="2:3" x14ac:dyDescent="0.25">
      <c r="B844837" s="78"/>
      <c r="C844837" s="77"/>
    </row>
    <row r="844838" spans="2:3" x14ac:dyDescent="0.25">
      <c r="B844838" s="78"/>
      <c r="C844838" s="77"/>
    </row>
    <row r="844839" spans="2:3" x14ac:dyDescent="0.25">
      <c r="B844839" s="78"/>
      <c r="C844839" s="77"/>
    </row>
    <row r="844840" spans="2:3" x14ac:dyDescent="0.25">
      <c r="B844840" s="78"/>
      <c r="C844840" s="77"/>
    </row>
    <row r="844841" spans="2:3" x14ac:dyDescent="0.25">
      <c r="B844841" s="78"/>
      <c r="C844841" s="77"/>
    </row>
    <row r="844842" spans="2:3" x14ac:dyDescent="0.25">
      <c r="B844842" s="78"/>
      <c r="C844842" s="77"/>
    </row>
    <row r="844843" spans="2:3" x14ac:dyDescent="0.25">
      <c r="B844843" s="78"/>
      <c r="C844843" s="77"/>
    </row>
    <row r="844844" spans="2:3" x14ac:dyDescent="0.25">
      <c r="B844844" s="78"/>
      <c r="C844844" s="77"/>
    </row>
    <row r="844845" spans="2:3" x14ac:dyDescent="0.25">
      <c r="B844845" s="78"/>
      <c r="C844845" s="77"/>
    </row>
    <row r="844846" spans="2:3" x14ac:dyDescent="0.25">
      <c r="B844846" s="78"/>
      <c r="C844846" s="77"/>
    </row>
    <row r="844847" spans="2:3" x14ac:dyDescent="0.25">
      <c r="B844847" s="78"/>
      <c r="C844847" s="77"/>
    </row>
    <row r="844848" spans="2:3" x14ac:dyDescent="0.25">
      <c r="B844848" s="78"/>
      <c r="C844848" s="77"/>
    </row>
    <row r="844958" spans="2:3" x14ac:dyDescent="0.25">
      <c r="B844958" s="78"/>
      <c r="C844958" s="77"/>
    </row>
    <row r="844959" spans="2:3" x14ac:dyDescent="0.25">
      <c r="B844959" s="78"/>
      <c r="C844959" s="77"/>
    </row>
    <row r="844960" spans="2:3" x14ac:dyDescent="0.25">
      <c r="B844960" s="78"/>
      <c r="C844960" s="77"/>
    </row>
    <row r="844961" spans="2:3" x14ac:dyDescent="0.25">
      <c r="B844961" s="78"/>
      <c r="C844961" s="77"/>
    </row>
    <row r="844962" spans="2:3" x14ac:dyDescent="0.25">
      <c r="B844962" s="78"/>
      <c r="C844962" s="77"/>
    </row>
    <row r="844963" spans="2:3" x14ac:dyDescent="0.25">
      <c r="B844963" s="78"/>
      <c r="C844963" s="77"/>
    </row>
    <row r="844964" spans="2:3" x14ac:dyDescent="0.25">
      <c r="B844964" s="78"/>
      <c r="C844964" s="77"/>
    </row>
    <row r="844965" spans="2:3" x14ac:dyDescent="0.25">
      <c r="B844965" s="78"/>
      <c r="C844965" s="77"/>
    </row>
    <row r="844966" spans="2:3" x14ac:dyDescent="0.25">
      <c r="B844966" s="78"/>
      <c r="C844966" s="77"/>
    </row>
    <row r="844967" spans="2:3" x14ac:dyDescent="0.25">
      <c r="B844967" s="78"/>
      <c r="C844967" s="77"/>
    </row>
    <row r="844968" spans="2:3" x14ac:dyDescent="0.25">
      <c r="B844968" s="78"/>
      <c r="C844968" s="77"/>
    </row>
    <row r="844969" spans="2:3" x14ac:dyDescent="0.25">
      <c r="B844969" s="78"/>
      <c r="C844969" s="77"/>
    </row>
    <row r="844970" spans="2:3" x14ac:dyDescent="0.25">
      <c r="B844970" s="78"/>
      <c r="C844970" s="77"/>
    </row>
    <row r="845080" spans="2:3" x14ac:dyDescent="0.25">
      <c r="B845080" s="78"/>
      <c r="C845080" s="77"/>
    </row>
    <row r="845081" spans="2:3" x14ac:dyDescent="0.25">
      <c r="B845081" s="78"/>
      <c r="C845081" s="77"/>
    </row>
    <row r="845082" spans="2:3" x14ac:dyDescent="0.25">
      <c r="B845082" s="78"/>
      <c r="C845082" s="77"/>
    </row>
    <row r="845083" spans="2:3" x14ac:dyDescent="0.25">
      <c r="B845083" s="78"/>
      <c r="C845083" s="77"/>
    </row>
    <row r="845084" spans="2:3" x14ac:dyDescent="0.25">
      <c r="B845084" s="78"/>
      <c r="C845084" s="77"/>
    </row>
    <row r="845085" spans="2:3" x14ac:dyDescent="0.25">
      <c r="B845085" s="78"/>
      <c r="C845085" s="77"/>
    </row>
    <row r="845086" spans="2:3" x14ac:dyDescent="0.25">
      <c r="B845086" s="78"/>
      <c r="C845086" s="77"/>
    </row>
    <row r="845087" spans="2:3" x14ac:dyDescent="0.25">
      <c r="B845087" s="78"/>
      <c r="C845087" s="77"/>
    </row>
    <row r="845088" spans="2:3" x14ac:dyDescent="0.25">
      <c r="B845088" s="78"/>
      <c r="C845088" s="77"/>
    </row>
    <row r="845089" spans="2:3" x14ac:dyDescent="0.25">
      <c r="B845089" s="78"/>
      <c r="C845089" s="77"/>
    </row>
    <row r="845090" spans="2:3" x14ac:dyDescent="0.25">
      <c r="B845090" s="78"/>
      <c r="C845090" s="77"/>
    </row>
    <row r="845091" spans="2:3" x14ac:dyDescent="0.25">
      <c r="B845091" s="78"/>
      <c r="C845091" s="77"/>
    </row>
    <row r="845092" spans="2:3" x14ac:dyDescent="0.25">
      <c r="B845092" s="78"/>
      <c r="C845092" s="77"/>
    </row>
    <row r="845202" spans="2:3" x14ac:dyDescent="0.25">
      <c r="B845202" s="78"/>
      <c r="C845202" s="77"/>
    </row>
    <row r="845203" spans="2:3" x14ac:dyDescent="0.25">
      <c r="B845203" s="78"/>
      <c r="C845203" s="77"/>
    </row>
    <row r="845204" spans="2:3" x14ac:dyDescent="0.25">
      <c r="B845204" s="78"/>
      <c r="C845204" s="77"/>
    </row>
    <row r="845205" spans="2:3" x14ac:dyDescent="0.25">
      <c r="B845205" s="78"/>
      <c r="C845205" s="77"/>
    </row>
    <row r="845206" spans="2:3" x14ac:dyDescent="0.25">
      <c r="B845206" s="78"/>
      <c r="C845206" s="77"/>
    </row>
    <row r="845207" spans="2:3" x14ac:dyDescent="0.25">
      <c r="B845207" s="78"/>
      <c r="C845207" s="77"/>
    </row>
    <row r="845208" spans="2:3" x14ac:dyDescent="0.25">
      <c r="B845208" s="78"/>
      <c r="C845208" s="77"/>
    </row>
    <row r="845209" spans="2:3" x14ac:dyDescent="0.25">
      <c r="B845209" s="78"/>
      <c r="C845209" s="77"/>
    </row>
    <row r="845210" spans="2:3" x14ac:dyDescent="0.25">
      <c r="B845210" s="78"/>
      <c r="C845210" s="77"/>
    </row>
    <row r="845211" spans="2:3" x14ac:dyDescent="0.25">
      <c r="B845211" s="78"/>
      <c r="C845211" s="77"/>
    </row>
    <row r="845212" spans="2:3" x14ac:dyDescent="0.25">
      <c r="B845212" s="78"/>
      <c r="C845212" s="77"/>
    </row>
    <row r="845213" spans="2:3" x14ac:dyDescent="0.25">
      <c r="B845213" s="78"/>
      <c r="C845213" s="77"/>
    </row>
    <row r="845214" spans="2:3" x14ac:dyDescent="0.25">
      <c r="B845214" s="78"/>
      <c r="C845214" s="77"/>
    </row>
    <row r="845324" spans="2:3" x14ac:dyDescent="0.25">
      <c r="B845324" s="78"/>
      <c r="C845324" s="77"/>
    </row>
    <row r="845325" spans="2:3" x14ac:dyDescent="0.25">
      <c r="B845325" s="78"/>
      <c r="C845325" s="77"/>
    </row>
    <row r="845326" spans="2:3" x14ac:dyDescent="0.25">
      <c r="B845326" s="78"/>
      <c r="C845326" s="77"/>
    </row>
    <row r="845327" spans="2:3" x14ac:dyDescent="0.25">
      <c r="B845327" s="78"/>
      <c r="C845327" s="77"/>
    </row>
    <row r="845328" spans="2:3" x14ac:dyDescent="0.25">
      <c r="B845328" s="78"/>
      <c r="C845328" s="77"/>
    </row>
    <row r="845329" spans="2:3" x14ac:dyDescent="0.25">
      <c r="B845329" s="78"/>
      <c r="C845329" s="77"/>
    </row>
    <row r="845330" spans="2:3" x14ac:dyDescent="0.25">
      <c r="B845330" s="78"/>
      <c r="C845330" s="77"/>
    </row>
    <row r="845331" spans="2:3" x14ac:dyDescent="0.25">
      <c r="B845331" s="78"/>
      <c r="C845331" s="77"/>
    </row>
    <row r="845332" spans="2:3" x14ac:dyDescent="0.25">
      <c r="B845332" s="78"/>
      <c r="C845332" s="77"/>
    </row>
    <row r="845333" spans="2:3" x14ac:dyDescent="0.25">
      <c r="B845333" s="78"/>
      <c r="C845333" s="77"/>
    </row>
    <row r="845334" spans="2:3" x14ac:dyDescent="0.25">
      <c r="B845334" s="78"/>
      <c r="C845334" s="77"/>
    </row>
    <row r="845335" spans="2:3" x14ac:dyDescent="0.25">
      <c r="B845335" s="78"/>
      <c r="C845335" s="77"/>
    </row>
    <row r="845336" spans="2:3" x14ac:dyDescent="0.25">
      <c r="B845336" s="78"/>
      <c r="C845336" s="77"/>
    </row>
    <row r="845446" spans="2:3" x14ac:dyDescent="0.25">
      <c r="B845446" s="78"/>
      <c r="C845446" s="77"/>
    </row>
    <row r="845447" spans="2:3" x14ac:dyDescent="0.25">
      <c r="B845447" s="78"/>
      <c r="C845447" s="77"/>
    </row>
    <row r="845448" spans="2:3" x14ac:dyDescent="0.25">
      <c r="B845448" s="78"/>
      <c r="C845448" s="77"/>
    </row>
    <row r="845449" spans="2:3" x14ac:dyDescent="0.25">
      <c r="B845449" s="78"/>
      <c r="C845449" s="77"/>
    </row>
    <row r="845450" spans="2:3" x14ac:dyDescent="0.25">
      <c r="B845450" s="78"/>
      <c r="C845450" s="77"/>
    </row>
    <row r="845451" spans="2:3" x14ac:dyDescent="0.25">
      <c r="B845451" s="78"/>
      <c r="C845451" s="77"/>
    </row>
    <row r="845452" spans="2:3" x14ac:dyDescent="0.25">
      <c r="B845452" s="78"/>
      <c r="C845452" s="77"/>
    </row>
    <row r="845453" spans="2:3" x14ac:dyDescent="0.25">
      <c r="B845453" s="78"/>
      <c r="C845453" s="77"/>
    </row>
    <row r="845454" spans="2:3" x14ac:dyDescent="0.25">
      <c r="B845454" s="78"/>
      <c r="C845454" s="77"/>
    </row>
    <row r="845455" spans="2:3" x14ac:dyDescent="0.25">
      <c r="B845455" s="78"/>
      <c r="C845455" s="77"/>
    </row>
    <row r="845456" spans="2:3" x14ac:dyDescent="0.25">
      <c r="B845456" s="78"/>
      <c r="C845456" s="77"/>
    </row>
    <row r="845457" spans="2:3" x14ac:dyDescent="0.25">
      <c r="B845457" s="78"/>
      <c r="C845457" s="77"/>
    </row>
    <row r="845458" spans="2:3" x14ac:dyDescent="0.25">
      <c r="B845458" s="78"/>
      <c r="C845458" s="77"/>
    </row>
    <row r="845568" spans="2:3" x14ac:dyDescent="0.25">
      <c r="B845568" s="78"/>
      <c r="C845568" s="77"/>
    </row>
    <row r="845569" spans="2:3" x14ac:dyDescent="0.25">
      <c r="B845569" s="78"/>
      <c r="C845569" s="77"/>
    </row>
    <row r="845570" spans="2:3" x14ac:dyDescent="0.25">
      <c r="B845570" s="78"/>
      <c r="C845570" s="77"/>
    </row>
    <row r="845571" spans="2:3" x14ac:dyDescent="0.25">
      <c r="B845571" s="78"/>
      <c r="C845571" s="77"/>
    </row>
    <row r="845572" spans="2:3" x14ac:dyDescent="0.25">
      <c r="B845572" s="78"/>
      <c r="C845572" s="77"/>
    </row>
    <row r="845573" spans="2:3" x14ac:dyDescent="0.25">
      <c r="B845573" s="78"/>
      <c r="C845573" s="77"/>
    </row>
    <row r="845574" spans="2:3" x14ac:dyDescent="0.25">
      <c r="B845574" s="78"/>
      <c r="C845574" s="77"/>
    </row>
    <row r="845575" spans="2:3" x14ac:dyDescent="0.25">
      <c r="B845575" s="78"/>
      <c r="C845575" s="77"/>
    </row>
    <row r="845576" spans="2:3" x14ac:dyDescent="0.25">
      <c r="B845576" s="78"/>
      <c r="C845576" s="77"/>
    </row>
    <row r="845577" spans="2:3" x14ac:dyDescent="0.25">
      <c r="B845577" s="78"/>
      <c r="C845577" s="77"/>
    </row>
    <row r="845578" spans="2:3" x14ac:dyDescent="0.25">
      <c r="B845578" s="78"/>
      <c r="C845578" s="77"/>
    </row>
    <row r="845579" spans="2:3" x14ac:dyDescent="0.25">
      <c r="B845579" s="78"/>
      <c r="C845579" s="77"/>
    </row>
    <row r="845580" spans="2:3" x14ac:dyDescent="0.25">
      <c r="B845580" s="78"/>
      <c r="C845580" s="77"/>
    </row>
    <row r="845690" spans="2:3" x14ac:dyDescent="0.25">
      <c r="B845690" s="78"/>
      <c r="C845690" s="77"/>
    </row>
    <row r="845691" spans="2:3" x14ac:dyDescent="0.25">
      <c r="B845691" s="78"/>
      <c r="C845691" s="77"/>
    </row>
    <row r="845692" spans="2:3" x14ac:dyDescent="0.25">
      <c r="B845692" s="78"/>
      <c r="C845692" s="77"/>
    </row>
    <row r="845693" spans="2:3" x14ac:dyDescent="0.25">
      <c r="B845693" s="78"/>
      <c r="C845693" s="77"/>
    </row>
    <row r="845694" spans="2:3" x14ac:dyDescent="0.25">
      <c r="B845694" s="78"/>
      <c r="C845694" s="77"/>
    </row>
    <row r="845695" spans="2:3" x14ac:dyDescent="0.25">
      <c r="B845695" s="78"/>
      <c r="C845695" s="77"/>
    </row>
    <row r="845696" spans="2:3" x14ac:dyDescent="0.25">
      <c r="B845696" s="78"/>
      <c r="C845696" s="77"/>
    </row>
    <row r="845697" spans="2:3" x14ac:dyDescent="0.25">
      <c r="B845697" s="78"/>
      <c r="C845697" s="77"/>
    </row>
    <row r="845698" spans="2:3" x14ac:dyDescent="0.25">
      <c r="B845698" s="78"/>
      <c r="C845698" s="77"/>
    </row>
    <row r="845699" spans="2:3" x14ac:dyDescent="0.25">
      <c r="B845699" s="78"/>
      <c r="C845699" s="77"/>
    </row>
    <row r="845700" spans="2:3" x14ac:dyDescent="0.25">
      <c r="B845700" s="78"/>
      <c r="C845700" s="77"/>
    </row>
    <row r="845701" spans="2:3" x14ac:dyDescent="0.25">
      <c r="B845701" s="78"/>
      <c r="C845701" s="77"/>
    </row>
    <row r="845702" spans="2:3" x14ac:dyDescent="0.25">
      <c r="B845702" s="78"/>
      <c r="C845702" s="77"/>
    </row>
    <row r="845812" spans="2:3" x14ac:dyDescent="0.25">
      <c r="B845812" s="78"/>
      <c r="C845812" s="77"/>
    </row>
    <row r="845813" spans="2:3" x14ac:dyDescent="0.25">
      <c r="B845813" s="78"/>
      <c r="C845813" s="77"/>
    </row>
    <row r="845814" spans="2:3" x14ac:dyDescent="0.25">
      <c r="B845814" s="78"/>
      <c r="C845814" s="77"/>
    </row>
    <row r="845815" spans="2:3" x14ac:dyDescent="0.25">
      <c r="B845815" s="78"/>
      <c r="C845815" s="77"/>
    </row>
    <row r="845816" spans="2:3" x14ac:dyDescent="0.25">
      <c r="B845816" s="78"/>
      <c r="C845816" s="77"/>
    </row>
    <row r="845817" spans="2:3" x14ac:dyDescent="0.25">
      <c r="B845817" s="78"/>
      <c r="C845817" s="77"/>
    </row>
    <row r="845818" spans="2:3" x14ac:dyDescent="0.25">
      <c r="B845818" s="78"/>
      <c r="C845818" s="77"/>
    </row>
    <row r="845819" spans="2:3" x14ac:dyDescent="0.25">
      <c r="B845819" s="78"/>
      <c r="C845819" s="77"/>
    </row>
    <row r="845820" spans="2:3" x14ac:dyDescent="0.25">
      <c r="B845820" s="78"/>
      <c r="C845820" s="77"/>
    </row>
    <row r="845821" spans="2:3" x14ac:dyDescent="0.25">
      <c r="B845821" s="78"/>
      <c r="C845821" s="77"/>
    </row>
    <row r="845822" spans="2:3" x14ac:dyDescent="0.25">
      <c r="B845822" s="78"/>
      <c r="C845822" s="77"/>
    </row>
    <row r="845823" spans="2:3" x14ac:dyDescent="0.25">
      <c r="B845823" s="78"/>
      <c r="C845823" s="77"/>
    </row>
    <row r="845824" spans="2:3" x14ac:dyDescent="0.25">
      <c r="B845824" s="78"/>
      <c r="C845824" s="77"/>
    </row>
    <row r="845934" spans="2:3" x14ac:dyDescent="0.25">
      <c r="B845934" s="78"/>
      <c r="C845934" s="77"/>
    </row>
    <row r="845935" spans="2:3" x14ac:dyDescent="0.25">
      <c r="B845935" s="78"/>
      <c r="C845935" s="77"/>
    </row>
    <row r="845936" spans="2:3" x14ac:dyDescent="0.25">
      <c r="B845936" s="78"/>
      <c r="C845936" s="77"/>
    </row>
    <row r="845937" spans="2:3" x14ac:dyDescent="0.25">
      <c r="B845937" s="78"/>
      <c r="C845937" s="77"/>
    </row>
    <row r="845938" spans="2:3" x14ac:dyDescent="0.25">
      <c r="B845938" s="78"/>
      <c r="C845938" s="77"/>
    </row>
    <row r="845939" spans="2:3" x14ac:dyDescent="0.25">
      <c r="B845939" s="78"/>
      <c r="C845939" s="77"/>
    </row>
    <row r="845940" spans="2:3" x14ac:dyDescent="0.25">
      <c r="B845940" s="78"/>
      <c r="C845940" s="77"/>
    </row>
    <row r="845941" spans="2:3" x14ac:dyDescent="0.25">
      <c r="B845941" s="78"/>
      <c r="C845941" s="77"/>
    </row>
    <row r="845942" spans="2:3" x14ac:dyDescent="0.25">
      <c r="B845942" s="78"/>
      <c r="C845942" s="77"/>
    </row>
    <row r="845943" spans="2:3" x14ac:dyDescent="0.25">
      <c r="B845943" s="78"/>
      <c r="C845943" s="77"/>
    </row>
    <row r="845944" spans="2:3" x14ac:dyDescent="0.25">
      <c r="B845944" s="78"/>
      <c r="C845944" s="77"/>
    </row>
    <row r="845945" spans="2:3" x14ac:dyDescent="0.25">
      <c r="B845945" s="78"/>
      <c r="C845945" s="77"/>
    </row>
    <row r="845946" spans="2:3" x14ac:dyDescent="0.25">
      <c r="B845946" s="78"/>
      <c r="C845946" s="77"/>
    </row>
    <row r="846056" spans="2:3" x14ac:dyDescent="0.25">
      <c r="B846056" s="78"/>
      <c r="C846056" s="77"/>
    </row>
    <row r="846057" spans="2:3" x14ac:dyDescent="0.25">
      <c r="B846057" s="78"/>
      <c r="C846057" s="77"/>
    </row>
    <row r="846058" spans="2:3" x14ac:dyDescent="0.25">
      <c r="B846058" s="78"/>
      <c r="C846058" s="77"/>
    </row>
    <row r="846059" spans="2:3" x14ac:dyDescent="0.25">
      <c r="B846059" s="78"/>
      <c r="C846059" s="77"/>
    </row>
    <row r="846060" spans="2:3" x14ac:dyDescent="0.25">
      <c r="B846060" s="78"/>
      <c r="C846060" s="77"/>
    </row>
    <row r="846061" spans="2:3" x14ac:dyDescent="0.25">
      <c r="B846061" s="78"/>
      <c r="C846061" s="77"/>
    </row>
    <row r="846062" spans="2:3" x14ac:dyDescent="0.25">
      <c r="B846062" s="78"/>
      <c r="C846062" s="77"/>
    </row>
    <row r="846063" spans="2:3" x14ac:dyDescent="0.25">
      <c r="B846063" s="78"/>
      <c r="C846063" s="77"/>
    </row>
    <row r="846064" spans="2:3" x14ac:dyDescent="0.25">
      <c r="B846064" s="78"/>
      <c r="C846064" s="77"/>
    </row>
    <row r="846065" spans="2:3" x14ac:dyDescent="0.25">
      <c r="B846065" s="78"/>
      <c r="C846065" s="77"/>
    </row>
    <row r="846066" spans="2:3" x14ac:dyDescent="0.25">
      <c r="B846066" s="78"/>
      <c r="C846066" s="77"/>
    </row>
    <row r="846067" spans="2:3" x14ac:dyDescent="0.25">
      <c r="B846067" s="78"/>
      <c r="C846067" s="77"/>
    </row>
    <row r="846068" spans="2:3" x14ac:dyDescent="0.25">
      <c r="B846068" s="78"/>
      <c r="C846068" s="77"/>
    </row>
    <row r="846178" spans="2:3" x14ac:dyDescent="0.25">
      <c r="B846178" s="78"/>
      <c r="C846178" s="77"/>
    </row>
    <row r="846179" spans="2:3" x14ac:dyDescent="0.25">
      <c r="B846179" s="78"/>
      <c r="C846179" s="77"/>
    </row>
    <row r="846180" spans="2:3" x14ac:dyDescent="0.25">
      <c r="B846180" s="78"/>
      <c r="C846180" s="77"/>
    </row>
    <row r="846181" spans="2:3" x14ac:dyDescent="0.25">
      <c r="B846181" s="78"/>
      <c r="C846181" s="77"/>
    </row>
    <row r="846182" spans="2:3" x14ac:dyDescent="0.25">
      <c r="B846182" s="78"/>
      <c r="C846182" s="77"/>
    </row>
    <row r="846183" spans="2:3" x14ac:dyDescent="0.25">
      <c r="B846183" s="78"/>
      <c r="C846183" s="77"/>
    </row>
    <row r="846184" spans="2:3" x14ac:dyDescent="0.25">
      <c r="B846184" s="78"/>
      <c r="C846184" s="77"/>
    </row>
    <row r="846185" spans="2:3" x14ac:dyDescent="0.25">
      <c r="B846185" s="78"/>
      <c r="C846185" s="77"/>
    </row>
    <row r="846186" spans="2:3" x14ac:dyDescent="0.25">
      <c r="B846186" s="78"/>
      <c r="C846186" s="77"/>
    </row>
    <row r="846187" spans="2:3" x14ac:dyDescent="0.25">
      <c r="B846187" s="78"/>
      <c r="C846187" s="77"/>
    </row>
    <row r="846188" spans="2:3" x14ac:dyDescent="0.25">
      <c r="B846188" s="78"/>
      <c r="C846188" s="77"/>
    </row>
    <row r="846189" spans="2:3" x14ac:dyDescent="0.25">
      <c r="B846189" s="78"/>
      <c r="C846189" s="77"/>
    </row>
    <row r="846190" spans="2:3" x14ac:dyDescent="0.25">
      <c r="B846190" s="78"/>
      <c r="C846190" s="77"/>
    </row>
    <row r="846300" spans="2:3" x14ac:dyDescent="0.25">
      <c r="B846300" s="78"/>
      <c r="C846300" s="77"/>
    </row>
    <row r="846301" spans="2:3" x14ac:dyDescent="0.25">
      <c r="B846301" s="78"/>
      <c r="C846301" s="77"/>
    </row>
    <row r="846302" spans="2:3" x14ac:dyDescent="0.25">
      <c r="B846302" s="78"/>
      <c r="C846302" s="77"/>
    </row>
    <row r="846303" spans="2:3" x14ac:dyDescent="0.25">
      <c r="B846303" s="78"/>
      <c r="C846303" s="77"/>
    </row>
    <row r="846304" spans="2:3" x14ac:dyDescent="0.25">
      <c r="B846304" s="78"/>
      <c r="C846304" s="77"/>
    </row>
    <row r="846305" spans="2:3" x14ac:dyDescent="0.25">
      <c r="B846305" s="78"/>
      <c r="C846305" s="77"/>
    </row>
    <row r="846306" spans="2:3" x14ac:dyDescent="0.25">
      <c r="B846306" s="78"/>
      <c r="C846306" s="77"/>
    </row>
    <row r="846307" spans="2:3" x14ac:dyDescent="0.25">
      <c r="B846307" s="78"/>
      <c r="C846307" s="77"/>
    </row>
    <row r="846308" spans="2:3" x14ac:dyDescent="0.25">
      <c r="B846308" s="78"/>
      <c r="C846308" s="77"/>
    </row>
    <row r="846309" spans="2:3" x14ac:dyDescent="0.25">
      <c r="B846309" s="78"/>
      <c r="C846309" s="77"/>
    </row>
    <row r="846310" spans="2:3" x14ac:dyDescent="0.25">
      <c r="B846310" s="78"/>
      <c r="C846310" s="77"/>
    </row>
    <row r="846311" spans="2:3" x14ac:dyDescent="0.25">
      <c r="B846311" s="78"/>
      <c r="C846311" s="77"/>
    </row>
    <row r="846312" spans="2:3" x14ac:dyDescent="0.25">
      <c r="B846312" s="78"/>
      <c r="C846312" s="77"/>
    </row>
    <row r="846422" spans="2:3" x14ac:dyDescent="0.25">
      <c r="B846422" s="78"/>
      <c r="C846422" s="77"/>
    </row>
    <row r="846423" spans="2:3" x14ac:dyDescent="0.25">
      <c r="B846423" s="78"/>
      <c r="C846423" s="77"/>
    </row>
    <row r="846424" spans="2:3" x14ac:dyDescent="0.25">
      <c r="B846424" s="78"/>
      <c r="C846424" s="77"/>
    </row>
    <row r="846425" spans="2:3" x14ac:dyDescent="0.25">
      <c r="B846425" s="78"/>
      <c r="C846425" s="77"/>
    </row>
    <row r="846426" spans="2:3" x14ac:dyDescent="0.25">
      <c r="B846426" s="78"/>
      <c r="C846426" s="77"/>
    </row>
    <row r="846427" spans="2:3" x14ac:dyDescent="0.25">
      <c r="B846427" s="78"/>
      <c r="C846427" s="77"/>
    </row>
    <row r="846428" spans="2:3" x14ac:dyDescent="0.25">
      <c r="B846428" s="78"/>
      <c r="C846428" s="77"/>
    </row>
    <row r="846429" spans="2:3" x14ac:dyDescent="0.25">
      <c r="B846429" s="78"/>
      <c r="C846429" s="77"/>
    </row>
    <row r="846430" spans="2:3" x14ac:dyDescent="0.25">
      <c r="B846430" s="78"/>
      <c r="C846430" s="77"/>
    </row>
    <row r="846431" spans="2:3" x14ac:dyDescent="0.25">
      <c r="B846431" s="78"/>
      <c r="C846431" s="77"/>
    </row>
    <row r="846432" spans="2:3" x14ac:dyDescent="0.25">
      <c r="B846432" s="78"/>
      <c r="C846432" s="77"/>
    </row>
    <row r="846433" spans="2:3" x14ac:dyDescent="0.25">
      <c r="B846433" s="78"/>
      <c r="C846433" s="77"/>
    </row>
    <row r="846434" spans="2:3" x14ac:dyDescent="0.25">
      <c r="B846434" s="78"/>
      <c r="C846434" s="77"/>
    </row>
    <row r="846544" spans="2:3" x14ac:dyDescent="0.25">
      <c r="B846544" s="78"/>
      <c r="C846544" s="77"/>
    </row>
    <row r="846545" spans="2:3" x14ac:dyDescent="0.25">
      <c r="B846545" s="78"/>
      <c r="C846545" s="77"/>
    </row>
    <row r="846546" spans="2:3" x14ac:dyDescent="0.25">
      <c r="B846546" s="78"/>
      <c r="C846546" s="77"/>
    </row>
    <row r="846547" spans="2:3" x14ac:dyDescent="0.25">
      <c r="B846547" s="78"/>
      <c r="C846547" s="77"/>
    </row>
    <row r="846548" spans="2:3" x14ac:dyDescent="0.25">
      <c r="B846548" s="78"/>
      <c r="C846548" s="77"/>
    </row>
    <row r="846549" spans="2:3" x14ac:dyDescent="0.25">
      <c r="B846549" s="78"/>
      <c r="C846549" s="77"/>
    </row>
    <row r="846550" spans="2:3" x14ac:dyDescent="0.25">
      <c r="B846550" s="78"/>
      <c r="C846550" s="77"/>
    </row>
    <row r="846551" spans="2:3" x14ac:dyDescent="0.25">
      <c r="B846551" s="78"/>
      <c r="C846551" s="77"/>
    </row>
    <row r="846552" spans="2:3" x14ac:dyDescent="0.25">
      <c r="B846552" s="78"/>
      <c r="C846552" s="77"/>
    </row>
    <row r="846553" spans="2:3" x14ac:dyDescent="0.25">
      <c r="B846553" s="78"/>
      <c r="C846553" s="77"/>
    </row>
    <row r="846554" spans="2:3" x14ac:dyDescent="0.25">
      <c r="B846554" s="78"/>
      <c r="C846554" s="77"/>
    </row>
    <row r="846555" spans="2:3" x14ac:dyDescent="0.25">
      <c r="B846555" s="78"/>
      <c r="C846555" s="77"/>
    </row>
    <row r="846556" spans="2:3" x14ac:dyDescent="0.25">
      <c r="B846556" s="78"/>
      <c r="C846556" s="77"/>
    </row>
    <row r="846666" spans="2:3" x14ac:dyDescent="0.25">
      <c r="B846666" s="78"/>
      <c r="C846666" s="77"/>
    </row>
    <row r="846667" spans="2:3" x14ac:dyDescent="0.25">
      <c r="B846667" s="78"/>
      <c r="C846667" s="77"/>
    </row>
    <row r="846668" spans="2:3" x14ac:dyDescent="0.25">
      <c r="B846668" s="78"/>
      <c r="C846668" s="77"/>
    </row>
    <row r="846669" spans="2:3" x14ac:dyDescent="0.25">
      <c r="B846669" s="78"/>
      <c r="C846669" s="77"/>
    </row>
    <row r="846670" spans="2:3" x14ac:dyDescent="0.25">
      <c r="B846670" s="78"/>
      <c r="C846670" s="77"/>
    </row>
    <row r="846671" spans="2:3" x14ac:dyDescent="0.25">
      <c r="B846671" s="78"/>
      <c r="C846671" s="77"/>
    </row>
    <row r="846672" spans="2:3" x14ac:dyDescent="0.25">
      <c r="B846672" s="78"/>
      <c r="C846672" s="77"/>
    </row>
    <row r="846673" spans="2:3" x14ac:dyDescent="0.25">
      <c r="B846673" s="78"/>
      <c r="C846673" s="77"/>
    </row>
    <row r="846674" spans="2:3" x14ac:dyDescent="0.25">
      <c r="B846674" s="78"/>
      <c r="C846674" s="77"/>
    </row>
    <row r="846675" spans="2:3" x14ac:dyDescent="0.25">
      <c r="B846675" s="78"/>
      <c r="C846675" s="77"/>
    </row>
    <row r="846676" spans="2:3" x14ac:dyDescent="0.25">
      <c r="B846676" s="78"/>
      <c r="C846676" s="77"/>
    </row>
    <row r="846677" spans="2:3" x14ac:dyDescent="0.25">
      <c r="B846677" s="78"/>
      <c r="C846677" s="77"/>
    </row>
    <row r="846678" spans="2:3" x14ac:dyDescent="0.25">
      <c r="B846678" s="78"/>
      <c r="C846678" s="77"/>
    </row>
    <row r="846788" spans="2:3" x14ac:dyDescent="0.25">
      <c r="B846788" s="78"/>
      <c r="C846788" s="77"/>
    </row>
    <row r="846789" spans="2:3" x14ac:dyDescent="0.25">
      <c r="B846789" s="78"/>
      <c r="C846789" s="77"/>
    </row>
    <row r="846790" spans="2:3" x14ac:dyDescent="0.25">
      <c r="B846790" s="78"/>
      <c r="C846790" s="77"/>
    </row>
    <row r="846791" spans="2:3" x14ac:dyDescent="0.25">
      <c r="B846791" s="78"/>
      <c r="C846791" s="77"/>
    </row>
    <row r="846792" spans="2:3" x14ac:dyDescent="0.25">
      <c r="B846792" s="78"/>
      <c r="C846792" s="77"/>
    </row>
    <row r="846793" spans="2:3" x14ac:dyDescent="0.25">
      <c r="B846793" s="78"/>
      <c r="C846793" s="77"/>
    </row>
    <row r="846794" spans="2:3" x14ac:dyDescent="0.25">
      <c r="B846794" s="78"/>
      <c r="C846794" s="77"/>
    </row>
    <row r="846795" spans="2:3" x14ac:dyDescent="0.25">
      <c r="B846795" s="78"/>
      <c r="C846795" s="77"/>
    </row>
    <row r="846796" spans="2:3" x14ac:dyDescent="0.25">
      <c r="B846796" s="78"/>
      <c r="C846796" s="77"/>
    </row>
    <row r="846797" spans="2:3" x14ac:dyDescent="0.25">
      <c r="B846797" s="78"/>
      <c r="C846797" s="77"/>
    </row>
    <row r="846798" spans="2:3" x14ac:dyDescent="0.25">
      <c r="B846798" s="78"/>
      <c r="C846798" s="77"/>
    </row>
    <row r="846799" spans="2:3" x14ac:dyDescent="0.25">
      <c r="B846799" s="78"/>
      <c r="C846799" s="77"/>
    </row>
    <row r="846800" spans="2:3" x14ac:dyDescent="0.25">
      <c r="B846800" s="78"/>
      <c r="C846800" s="77"/>
    </row>
    <row r="846910" spans="2:3" x14ac:dyDescent="0.25">
      <c r="B846910" s="78"/>
      <c r="C846910" s="77"/>
    </row>
    <row r="846911" spans="2:3" x14ac:dyDescent="0.25">
      <c r="B846911" s="78"/>
      <c r="C846911" s="77"/>
    </row>
    <row r="846912" spans="2:3" x14ac:dyDescent="0.25">
      <c r="B846912" s="78"/>
      <c r="C846912" s="77"/>
    </row>
    <row r="846913" spans="2:3" x14ac:dyDescent="0.25">
      <c r="B846913" s="78"/>
      <c r="C846913" s="77"/>
    </row>
    <row r="846914" spans="2:3" x14ac:dyDescent="0.25">
      <c r="B846914" s="78"/>
      <c r="C846914" s="77"/>
    </row>
    <row r="846915" spans="2:3" x14ac:dyDescent="0.25">
      <c r="B846915" s="78"/>
      <c r="C846915" s="77"/>
    </row>
    <row r="846916" spans="2:3" x14ac:dyDescent="0.25">
      <c r="B846916" s="78"/>
      <c r="C846916" s="77"/>
    </row>
    <row r="846917" spans="2:3" x14ac:dyDescent="0.25">
      <c r="B846917" s="78"/>
      <c r="C846917" s="77"/>
    </row>
    <row r="846918" spans="2:3" x14ac:dyDescent="0.25">
      <c r="B846918" s="78"/>
      <c r="C846918" s="77"/>
    </row>
    <row r="846919" spans="2:3" x14ac:dyDescent="0.25">
      <c r="B846919" s="78"/>
      <c r="C846919" s="77"/>
    </row>
    <row r="846920" spans="2:3" x14ac:dyDescent="0.25">
      <c r="B846920" s="78"/>
      <c r="C846920" s="77"/>
    </row>
    <row r="846921" spans="2:3" x14ac:dyDescent="0.25">
      <c r="B846921" s="78"/>
      <c r="C846921" s="77"/>
    </row>
    <row r="846922" spans="2:3" x14ac:dyDescent="0.25">
      <c r="B846922" s="78"/>
      <c r="C846922" s="77"/>
    </row>
    <row r="847032" spans="2:3" x14ac:dyDescent="0.25">
      <c r="B847032" s="78"/>
      <c r="C847032" s="77"/>
    </row>
    <row r="847033" spans="2:3" x14ac:dyDescent="0.25">
      <c r="B847033" s="78"/>
      <c r="C847033" s="77"/>
    </row>
    <row r="847034" spans="2:3" x14ac:dyDescent="0.25">
      <c r="B847034" s="78"/>
      <c r="C847034" s="77"/>
    </row>
    <row r="847035" spans="2:3" x14ac:dyDescent="0.25">
      <c r="B847035" s="78"/>
      <c r="C847035" s="77"/>
    </row>
    <row r="847036" spans="2:3" x14ac:dyDescent="0.25">
      <c r="B847036" s="78"/>
      <c r="C847036" s="77"/>
    </row>
    <row r="847037" spans="2:3" x14ac:dyDescent="0.25">
      <c r="B847037" s="78"/>
      <c r="C847037" s="77"/>
    </row>
    <row r="847038" spans="2:3" x14ac:dyDescent="0.25">
      <c r="B847038" s="78"/>
      <c r="C847038" s="77"/>
    </row>
    <row r="847039" spans="2:3" x14ac:dyDescent="0.25">
      <c r="B847039" s="78"/>
      <c r="C847039" s="77"/>
    </row>
    <row r="847040" spans="2:3" x14ac:dyDescent="0.25">
      <c r="B847040" s="78"/>
      <c r="C847040" s="77"/>
    </row>
    <row r="847041" spans="2:3" x14ac:dyDescent="0.25">
      <c r="B847041" s="78"/>
      <c r="C847041" s="77"/>
    </row>
    <row r="847042" spans="2:3" x14ac:dyDescent="0.25">
      <c r="B847042" s="78"/>
      <c r="C847042" s="77"/>
    </row>
    <row r="847043" spans="2:3" x14ac:dyDescent="0.25">
      <c r="B847043" s="78"/>
      <c r="C847043" s="77"/>
    </row>
    <row r="847044" spans="2:3" x14ac:dyDescent="0.25">
      <c r="B847044" s="78"/>
      <c r="C847044" s="77"/>
    </row>
    <row r="847154" spans="2:3" x14ac:dyDescent="0.25">
      <c r="B847154" s="78"/>
      <c r="C847154" s="77"/>
    </row>
    <row r="847155" spans="2:3" x14ac:dyDescent="0.25">
      <c r="B847155" s="78"/>
      <c r="C847155" s="77"/>
    </row>
    <row r="847156" spans="2:3" x14ac:dyDescent="0.25">
      <c r="B847156" s="78"/>
      <c r="C847156" s="77"/>
    </row>
    <row r="847157" spans="2:3" x14ac:dyDescent="0.25">
      <c r="B847157" s="78"/>
      <c r="C847157" s="77"/>
    </row>
    <row r="847158" spans="2:3" x14ac:dyDescent="0.25">
      <c r="B847158" s="78"/>
      <c r="C847158" s="77"/>
    </row>
    <row r="847159" spans="2:3" x14ac:dyDescent="0.25">
      <c r="B847159" s="78"/>
      <c r="C847159" s="77"/>
    </row>
    <row r="847160" spans="2:3" x14ac:dyDescent="0.25">
      <c r="B847160" s="78"/>
      <c r="C847160" s="77"/>
    </row>
    <row r="847161" spans="2:3" x14ac:dyDescent="0.25">
      <c r="B847161" s="78"/>
      <c r="C847161" s="77"/>
    </row>
    <row r="847162" spans="2:3" x14ac:dyDescent="0.25">
      <c r="B847162" s="78"/>
      <c r="C847162" s="77"/>
    </row>
    <row r="847163" spans="2:3" x14ac:dyDescent="0.25">
      <c r="B847163" s="78"/>
      <c r="C847163" s="77"/>
    </row>
    <row r="847164" spans="2:3" x14ac:dyDescent="0.25">
      <c r="B847164" s="78"/>
      <c r="C847164" s="77"/>
    </row>
    <row r="847165" spans="2:3" x14ac:dyDescent="0.25">
      <c r="B847165" s="78"/>
      <c r="C847165" s="77"/>
    </row>
    <row r="847166" spans="2:3" x14ac:dyDescent="0.25">
      <c r="B847166" s="78"/>
      <c r="C847166" s="77"/>
    </row>
    <row r="847276" spans="2:3" x14ac:dyDescent="0.25">
      <c r="B847276" s="78"/>
      <c r="C847276" s="77"/>
    </row>
    <row r="847277" spans="2:3" x14ac:dyDescent="0.25">
      <c r="B847277" s="78"/>
      <c r="C847277" s="77"/>
    </row>
    <row r="847278" spans="2:3" x14ac:dyDescent="0.25">
      <c r="B847278" s="78"/>
      <c r="C847278" s="77"/>
    </row>
    <row r="847279" spans="2:3" x14ac:dyDescent="0.25">
      <c r="B847279" s="78"/>
      <c r="C847279" s="77"/>
    </row>
    <row r="847280" spans="2:3" x14ac:dyDescent="0.25">
      <c r="B847280" s="78"/>
      <c r="C847280" s="77"/>
    </row>
    <row r="847281" spans="2:3" x14ac:dyDescent="0.25">
      <c r="B847281" s="78"/>
      <c r="C847281" s="77"/>
    </row>
    <row r="847282" spans="2:3" x14ac:dyDescent="0.25">
      <c r="B847282" s="78"/>
      <c r="C847282" s="77"/>
    </row>
    <row r="847283" spans="2:3" x14ac:dyDescent="0.25">
      <c r="B847283" s="78"/>
      <c r="C847283" s="77"/>
    </row>
    <row r="847284" spans="2:3" x14ac:dyDescent="0.25">
      <c r="B847284" s="78"/>
      <c r="C847284" s="77"/>
    </row>
    <row r="847285" spans="2:3" x14ac:dyDescent="0.25">
      <c r="B847285" s="78"/>
      <c r="C847285" s="77"/>
    </row>
    <row r="847286" spans="2:3" x14ac:dyDescent="0.25">
      <c r="B847286" s="78"/>
      <c r="C847286" s="77"/>
    </row>
    <row r="847287" spans="2:3" x14ac:dyDescent="0.25">
      <c r="B847287" s="78"/>
      <c r="C847287" s="77"/>
    </row>
    <row r="847288" spans="2:3" x14ac:dyDescent="0.25">
      <c r="B847288" s="78"/>
      <c r="C847288" s="77"/>
    </row>
    <row r="847398" spans="2:3" x14ac:dyDescent="0.25">
      <c r="B847398" s="78"/>
      <c r="C847398" s="77"/>
    </row>
    <row r="847399" spans="2:3" x14ac:dyDescent="0.25">
      <c r="B847399" s="78"/>
      <c r="C847399" s="77"/>
    </row>
    <row r="847400" spans="2:3" x14ac:dyDescent="0.25">
      <c r="B847400" s="78"/>
      <c r="C847400" s="77"/>
    </row>
    <row r="847401" spans="2:3" x14ac:dyDescent="0.25">
      <c r="B847401" s="78"/>
      <c r="C847401" s="77"/>
    </row>
    <row r="847402" spans="2:3" x14ac:dyDescent="0.25">
      <c r="B847402" s="78"/>
      <c r="C847402" s="77"/>
    </row>
    <row r="847403" spans="2:3" x14ac:dyDescent="0.25">
      <c r="B847403" s="78"/>
      <c r="C847403" s="77"/>
    </row>
    <row r="847404" spans="2:3" x14ac:dyDescent="0.25">
      <c r="B847404" s="78"/>
      <c r="C847404" s="77"/>
    </row>
    <row r="847405" spans="2:3" x14ac:dyDescent="0.25">
      <c r="B847405" s="78"/>
      <c r="C847405" s="77"/>
    </row>
    <row r="847406" spans="2:3" x14ac:dyDescent="0.25">
      <c r="B847406" s="78"/>
      <c r="C847406" s="77"/>
    </row>
    <row r="847407" spans="2:3" x14ac:dyDescent="0.25">
      <c r="B847407" s="78"/>
      <c r="C847407" s="77"/>
    </row>
    <row r="847408" spans="2:3" x14ac:dyDescent="0.25">
      <c r="B847408" s="78"/>
      <c r="C847408" s="77"/>
    </row>
    <row r="847409" spans="2:3" x14ac:dyDescent="0.25">
      <c r="B847409" s="78"/>
      <c r="C847409" s="77"/>
    </row>
    <row r="847410" spans="2:3" x14ac:dyDescent="0.25">
      <c r="B847410" s="78"/>
      <c r="C847410" s="77"/>
    </row>
    <row r="847520" spans="2:3" x14ac:dyDescent="0.25">
      <c r="B847520" s="78"/>
      <c r="C847520" s="77"/>
    </row>
    <row r="847521" spans="2:3" x14ac:dyDescent="0.25">
      <c r="B847521" s="78"/>
      <c r="C847521" s="77"/>
    </row>
    <row r="847522" spans="2:3" x14ac:dyDescent="0.25">
      <c r="B847522" s="78"/>
      <c r="C847522" s="77"/>
    </row>
    <row r="847523" spans="2:3" x14ac:dyDescent="0.25">
      <c r="B847523" s="78"/>
      <c r="C847523" s="77"/>
    </row>
    <row r="847524" spans="2:3" x14ac:dyDescent="0.25">
      <c r="B847524" s="78"/>
      <c r="C847524" s="77"/>
    </row>
    <row r="847525" spans="2:3" x14ac:dyDescent="0.25">
      <c r="B847525" s="78"/>
      <c r="C847525" s="77"/>
    </row>
    <row r="847526" spans="2:3" x14ac:dyDescent="0.25">
      <c r="B847526" s="78"/>
      <c r="C847526" s="77"/>
    </row>
    <row r="847527" spans="2:3" x14ac:dyDescent="0.25">
      <c r="B847527" s="78"/>
      <c r="C847527" s="77"/>
    </row>
    <row r="847528" spans="2:3" x14ac:dyDescent="0.25">
      <c r="B847528" s="78"/>
      <c r="C847528" s="77"/>
    </row>
    <row r="847529" spans="2:3" x14ac:dyDescent="0.25">
      <c r="B847529" s="78"/>
      <c r="C847529" s="77"/>
    </row>
    <row r="847530" spans="2:3" x14ac:dyDescent="0.25">
      <c r="B847530" s="78"/>
      <c r="C847530" s="77"/>
    </row>
    <row r="847531" spans="2:3" x14ac:dyDescent="0.25">
      <c r="B847531" s="78"/>
      <c r="C847531" s="77"/>
    </row>
    <row r="847532" spans="2:3" x14ac:dyDescent="0.25">
      <c r="B847532" s="78"/>
      <c r="C847532" s="77"/>
    </row>
    <row r="847642" spans="2:3" x14ac:dyDescent="0.25">
      <c r="B847642" s="78"/>
      <c r="C847642" s="77"/>
    </row>
    <row r="847643" spans="2:3" x14ac:dyDescent="0.25">
      <c r="B847643" s="78"/>
      <c r="C847643" s="77"/>
    </row>
    <row r="847644" spans="2:3" x14ac:dyDescent="0.25">
      <c r="B847644" s="78"/>
      <c r="C847644" s="77"/>
    </row>
    <row r="847645" spans="2:3" x14ac:dyDescent="0.25">
      <c r="B847645" s="78"/>
      <c r="C847645" s="77"/>
    </row>
    <row r="847646" spans="2:3" x14ac:dyDescent="0.25">
      <c r="B847646" s="78"/>
      <c r="C847646" s="77"/>
    </row>
    <row r="847647" spans="2:3" x14ac:dyDescent="0.25">
      <c r="B847647" s="78"/>
      <c r="C847647" s="77"/>
    </row>
    <row r="847648" spans="2:3" x14ac:dyDescent="0.25">
      <c r="B847648" s="78"/>
      <c r="C847648" s="77"/>
    </row>
    <row r="847649" spans="2:3" x14ac:dyDescent="0.25">
      <c r="B847649" s="78"/>
      <c r="C847649" s="77"/>
    </row>
    <row r="847650" spans="2:3" x14ac:dyDescent="0.25">
      <c r="B847650" s="78"/>
      <c r="C847650" s="77"/>
    </row>
    <row r="847651" spans="2:3" x14ac:dyDescent="0.25">
      <c r="B847651" s="78"/>
      <c r="C847651" s="77"/>
    </row>
    <row r="847652" spans="2:3" x14ac:dyDescent="0.25">
      <c r="B847652" s="78"/>
      <c r="C847652" s="77"/>
    </row>
    <row r="847653" spans="2:3" x14ac:dyDescent="0.25">
      <c r="B847653" s="78"/>
      <c r="C847653" s="77"/>
    </row>
    <row r="847654" spans="2:3" x14ac:dyDescent="0.25">
      <c r="B847654" s="78"/>
      <c r="C847654" s="77"/>
    </row>
    <row r="847764" spans="2:3" x14ac:dyDescent="0.25">
      <c r="B847764" s="78"/>
      <c r="C847764" s="77"/>
    </row>
    <row r="847765" spans="2:3" x14ac:dyDescent="0.25">
      <c r="B847765" s="78"/>
      <c r="C847765" s="77"/>
    </row>
    <row r="847766" spans="2:3" x14ac:dyDescent="0.25">
      <c r="B847766" s="78"/>
      <c r="C847766" s="77"/>
    </row>
    <row r="847767" spans="2:3" x14ac:dyDescent="0.25">
      <c r="B847767" s="78"/>
      <c r="C847767" s="77"/>
    </row>
    <row r="847768" spans="2:3" x14ac:dyDescent="0.25">
      <c r="B847768" s="78"/>
      <c r="C847768" s="77"/>
    </row>
    <row r="847769" spans="2:3" x14ac:dyDescent="0.25">
      <c r="B847769" s="78"/>
      <c r="C847769" s="77"/>
    </row>
    <row r="847770" spans="2:3" x14ac:dyDescent="0.25">
      <c r="B847770" s="78"/>
      <c r="C847770" s="77"/>
    </row>
    <row r="847771" spans="2:3" x14ac:dyDescent="0.25">
      <c r="B847771" s="78"/>
      <c r="C847771" s="77"/>
    </row>
    <row r="847772" spans="2:3" x14ac:dyDescent="0.25">
      <c r="B847772" s="78"/>
      <c r="C847772" s="77"/>
    </row>
    <row r="847773" spans="2:3" x14ac:dyDescent="0.25">
      <c r="B847773" s="78"/>
      <c r="C847773" s="77"/>
    </row>
    <row r="847774" spans="2:3" x14ac:dyDescent="0.25">
      <c r="B847774" s="78"/>
      <c r="C847774" s="77"/>
    </row>
    <row r="847775" spans="2:3" x14ac:dyDescent="0.25">
      <c r="B847775" s="78"/>
      <c r="C847775" s="77"/>
    </row>
    <row r="847776" spans="2:3" x14ac:dyDescent="0.25">
      <c r="B847776" s="78"/>
      <c r="C847776" s="77"/>
    </row>
    <row r="847886" spans="2:3" x14ac:dyDescent="0.25">
      <c r="B847886" s="78"/>
      <c r="C847886" s="77"/>
    </row>
    <row r="847887" spans="2:3" x14ac:dyDescent="0.25">
      <c r="B847887" s="78"/>
      <c r="C847887" s="77"/>
    </row>
    <row r="847888" spans="2:3" x14ac:dyDescent="0.25">
      <c r="B847888" s="78"/>
      <c r="C847888" s="77"/>
    </row>
    <row r="847889" spans="2:3" x14ac:dyDescent="0.25">
      <c r="B847889" s="78"/>
      <c r="C847889" s="77"/>
    </row>
    <row r="847890" spans="2:3" x14ac:dyDescent="0.25">
      <c r="B847890" s="78"/>
      <c r="C847890" s="77"/>
    </row>
    <row r="847891" spans="2:3" x14ac:dyDescent="0.25">
      <c r="B847891" s="78"/>
      <c r="C847891" s="77"/>
    </row>
    <row r="847892" spans="2:3" x14ac:dyDescent="0.25">
      <c r="B847892" s="78"/>
      <c r="C847892" s="77"/>
    </row>
    <row r="847893" spans="2:3" x14ac:dyDescent="0.25">
      <c r="B847893" s="78"/>
      <c r="C847893" s="77"/>
    </row>
    <row r="847894" spans="2:3" x14ac:dyDescent="0.25">
      <c r="B847894" s="78"/>
      <c r="C847894" s="77"/>
    </row>
    <row r="847895" spans="2:3" x14ac:dyDescent="0.25">
      <c r="B847895" s="78"/>
      <c r="C847895" s="77"/>
    </row>
    <row r="847896" spans="2:3" x14ac:dyDescent="0.25">
      <c r="B847896" s="78"/>
      <c r="C847896" s="77"/>
    </row>
    <row r="847897" spans="2:3" x14ac:dyDescent="0.25">
      <c r="B847897" s="78"/>
      <c r="C847897" s="77"/>
    </row>
    <row r="847898" spans="2:3" x14ac:dyDescent="0.25">
      <c r="B847898" s="78"/>
      <c r="C847898" s="77"/>
    </row>
    <row r="848008" spans="2:3" x14ac:dyDescent="0.25">
      <c r="B848008" s="78"/>
      <c r="C848008" s="77"/>
    </row>
    <row r="848009" spans="2:3" x14ac:dyDescent="0.25">
      <c r="B848009" s="78"/>
      <c r="C848009" s="77"/>
    </row>
    <row r="848010" spans="2:3" x14ac:dyDescent="0.25">
      <c r="B848010" s="78"/>
      <c r="C848010" s="77"/>
    </row>
    <row r="848011" spans="2:3" x14ac:dyDescent="0.25">
      <c r="B848011" s="78"/>
      <c r="C848011" s="77"/>
    </row>
    <row r="848012" spans="2:3" x14ac:dyDescent="0.25">
      <c r="B848012" s="78"/>
      <c r="C848012" s="77"/>
    </row>
    <row r="848013" spans="2:3" x14ac:dyDescent="0.25">
      <c r="B848013" s="78"/>
      <c r="C848013" s="77"/>
    </row>
    <row r="848014" spans="2:3" x14ac:dyDescent="0.25">
      <c r="B848014" s="78"/>
      <c r="C848014" s="77"/>
    </row>
    <row r="848015" spans="2:3" x14ac:dyDescent="0.25">
      <c r="B848015" s="78"/>
      <c r="C848015" s="77"/>
    </row>
    <row r="848016" spans="2:3" x14ac:dyDescent="0.25">
      <c r="B848016" s="78"/>
      <c r="C848016" s="77"/>
    </row>
    <row r="848017" spans="2:3" x14ac:dyDescent="0.25">
      <c r="B848017" s="78"/>
      <c r="C848017" s="77"/>
    </row>
    <row r="848018" spans="2:3" x14ac:dyDescent="0.25">
      <c r="B848018" s="78"/>
      <c r="C848018" s="77"/>
    </row>
    <row r="848019" spans="2:3" x14ac:dyDescent="0.25">
      <c r="B848019" s="78"/>
      <c r="C848019" s="77"/>
    </row>
    <row r="848020" spans="2:3" x14ac:dyDescent="0.25">
      <c r="B848020" s="78"/>
      <c r="C848020" s="77"/>
    </row>
    <row r="848130" spans="2:3" x14ac:dyDescent="0.25">
      <c r="B848130" s="78"/>
      <c r="C848130" s="77"/>
    </row>
    <row r="848131" spans="2:3" x14ac:dyDescent="0.25">
      <c r="B848131" s="78"/>
      <c r="C848131" s="77"/>
    </row>
    <row r="848132" spans="2:3" x14ac:dyDescent="0.25">
      <c r="B848132" s="78"/>
      <c r="C848132" s="77"/>
    </row>
    <row r="848133" spans="2:3" x14ac:dyDescent="0.25">
      <c r="B848133" s="78"/>
      <c r="C848133" s="77"/>
    </row>
    <row r="848134" spans="2:3" x14ac:dyDescent="0.25">
      <c r="B848134" s="78"/>
      <c r="C848134" s="77"/>
    </row>
    <row r="848135" spans="2:3" x14ac:dyDescent="0.25">
      <c r="B848135" s="78"/>
      <c r="C848135" s="77"/>
    </row>
    <row r="848136" spans="2:3" x14ac:dyDescent="0.25">
      <c r="B848136" s="78"/>
      <c r="C848136" s="77"/>
    </row>
    <row r="848137" spans="2:3" x14ac:dyDescent="0.25">
      <c r="B848137" s="78"/>
      <c r="C848137" s="77"/>
    </row>
    <row r="848138" spans="2:3" x14ac:dyDescent="0.25">
      <c r="B848138" s="78"/>
      <c r="C848138" s="77"/>
    </row>
    <row r="848139" spans="2:3" x14ac:dyDescent="0.25">
      <c r="B848139" s="78"/>
      <c r="C848139" s="77"/>
    </row>
    <row r="848140" spans="2:3" x14ac:dyDescent="0.25">
      <c r="B848140" s="78"/>
      <c r="C848140" s="77"/>
    </row>
    <row r="848141" spans="2:3" x14ac:dyDescent="0.25">
      <c r="B848141" s="78"/>
      <c r="C848141" s="77"/>
    </row>
    <row r="848142" spans="2:3" x14ac:dyDescent="0.25">
      <c r="B848142" s="78"/>
      <c r="C848142" s="77"/>
    </row>
    <row r="848252" spans="2:3" x14ac:dyDescent="0.25">
      <c r="B848252" s="78"/>
      <c r="C848252" s="77"/>
    </row>
    <row r="848253" spans="2:3" x14ac:dyDescent="0.25">
      <c r="B848253" s="78"/>
      <c r="C848253" s="77"/>
    </row>
    <row r="848254" spans="2:3" x14ac:dyDescent="0.25">
      <c r="B848254" s="78"/>
      <c r="C848254" s="77"/>
    </row>
    <row r="848255" spans="2:3" x14ac:dyDescent="0.25">
      <c r="B848255" s="78"/>
      <c r="C848255" s="77"/>
    </row>
    <row r="848256" spans="2:3" x14ac:dyDescent="0.25">
      <c r="B848256" s="78"/>
      <c r="C848256" s="77"/>
    </row>
    <row r="848257" spans="2:3" x14ac:dyDescent="0.25">
      <c r="B848257" s="78"/>
      <c r="C848257" s="77"/>
    </row>
    <row r="848258" spans="2:3" x14ac:dyDescent="0.25">
      <c r="B848258" s="78"/>
      <c r="C848258" s="77"/>
    </row>
    <row r="848259" spans="2:3" x14ac:dyDescent="0.25">
      <c r="B848259" s="78"/>
      <c r="C848259" s="77"/>
    </row>
    <row r="848260" spans="2:3" x14ac:dyDescent="0.25">
      <c r="B848260" s="78"/>
      <c r="C848260" s="77"/>
    </row>
    <row r="848261" spans="2:3" x14ac:dyDescent="0.25">
      <c r="B848261" s="78"/>
      <c r="C848261" s="77"/>
    </row>
    <row r="848262" spans="2:3" x14ac:dyDescent="0.25">
      <c r="B848262" s="78"/>
      <c r="C848262" s="77"/>
    </row>
    <row r="848263" spans="2:3" x14ac:dyDescent="0.25">
      <c r="B848263" s="78"/>
      <c r="C848263" s="77"/>
    </row>
    <row r="848264" spans="2:3" x14ac:dyDescent="0.25">
      <c r="B848264" s="78"/>
      <c r="C848264" s="77"/>
    </row>
    <row r="848374" spans="2:3" x14ac:dyDescent="0.25">
      <c r="B848374" s="78"/>
      <c r="C848374" s="77"/>
    </row>
    <row r="848375" spans="2:3" x14ac:dyDescent="0.25">
      <c r="B848375" s="78"/>
      <c r="C848375" s="77"/>
    </row>
    <row r="848376" spans="2:3" x14ac:dyDescent="0.25">
      <c r="B848376" s="78"/>
      <c r="C848376" s="77"/>
    </row>
    <row r="848377" spans="2:3" x14ac:dyDescent="0.25">
      <c r="B848377" s="78"/>
      <c r="C848377" s="77"/>
    </row>
    <row r="848378" spans="2:3" x14ac:dyDescent="0.25">
      <c r="B848378" s="78"/>
      <c r="C848378" s="77"/>
    </row>
    <row r="848379" spans="2:3" x14ac:dyDescent="0.25">
      <c r="B848379" s="78"/>
      <c r="C848379" s="77"/>
    </row>
    <row r="848380" spans="2:3" x14ac:dyDescent="0.25">
      <c r="B848380" s="78"/>
      <c r="C848380" s="77"/>
    </row>
    <row r="848381" spans="2:3" x14ac:dyDescent="0.25">
      <c r="B848381" s="78"/>
      <c r="C848381" s="77"/>
    </row>
    <row r="848382" spans="2:3" x14ac:dyDescent="0.25">
      <c r="B848382" s="78"/>
      <c r="C848382" s="77"/>
    </row>
    <row r="848383" spans="2:3" x14ac:dyDescent="0.25">
      <c r="B848383" s="78"/>
      <c r="C848383" s="77"/>
    </row>
    <row r="848384" spans="2:3" x14ac:dyDescent="0.25">
      <c r="B848384" s="78"/>
      <c r="C848384" s="77"/>
    </row>
    <row r="848385" spans="2:3" x14ac:dyDescent="0.25">
      <c r="B848385" s="78"/>
      <c r="C848385" s="77"/>
    </row>
    <row r="848386" spans="2:3" x14ac:dyDescent="0.25">
      <c r="B848386" s="78"/>
      <c r="C848386" s="77"/>
    </row>
    <row r="848496" spans="2:3" x14ac:dyDescent="0.25">
      <c r="B848496" s="78"/>
      <c r="C848496" s="77"/>
    </row>
    <row r="848497" spans="2:3" x14ac:dyDescent="0.25">
      <c r="B848497" s="78"/>
      <c r="C848497" s="77"/>
    </row>
    <row r="848498" spans="2:3" x14ac:dyDescent="0.25">
      <c r="B848498" s="78"/>
      <c r="C848498" s="77"/>
    </row>
    <row r="848499" spans="2:3" x14ac:dyDescent="0.25">
      <c r="B848499" s="78"/>
      <c r="C848499" s="77"/>
    </row>
    <row r="848500" spans="2:3" x14ac:dyDescent="0.25">
      <c r="B848500" s="78"/>
      <c r="C848500" s="77"/>
    </row>
    <row r="848501" spans="2:3" x14ac:dyDescent="0.25">
      <c r="B848501" s="78"/>
      <c r="C848501" s="77"/>
    </row>
    <row r="848502" spans="2:3" x14ac:dyDescent="0.25">
      <c r="B848502" s="78"/>
      <c r="C848502" s="77"/>
    </row>
    <row r="848503" spans="2:3" x14ac:dyDescent="0.25">
      <c r="B848503" s="78"/>
      <c r="C848503" s="77"/>
    </row>
    <row r="848504" spans="2:3" x14ac:dyDescent="0.25">
      <c r="B848504" s="78"/>
      <c r="C848504" s="77"/>
    </row>
    <row r="848505" spans="2:3" x14ac:dyDescent="0.25">
      <c r="B848505" s="78"/>
      <c r="C848505" s="77"/>
    </row>
    <row r="848506" spans="2:3" x14ac:dyDescent="0.25">
      <c r="B848506" s="78"/>
      <c r="C848506" s="77"/>
    </row>
    <row r="848507" spans="2:3" x14ac:dyDescent="0.25">
      <c r="B848507" s="78"/>
      <c r="C848507" s="77"/>
    </row>
    <row r="848508" spans="2:3" x14ac:dyDescent="0.25">
      <c r="B848508" s="78"/>
      <c r="C848508" s="77"/>
    </row>
    <row r="848618" spans="2:3" x14ac:dyDescent="0.25">
      <c r="B848618" s="78"/>
      <c r="C848618" s="77"/>
    </row>
    <row r="848619" spans="2:3" x14ac:dyDescent="0.25">
      <c r="B848619" s="78"/>
      <c r="C848619" s="77"/>
    </row>
    <row r="848620" spans="2:3" x14ac:dyDescent="0.25">
      <c r="B848620" s="78"/>
      <c r="C848620" s="77"/>
    </row>
    <row r="848621" spans="2:3" x14ac:dyDescent="0.25">
      <c r="B848621" s="78"/>
      <c r="C848621" s="77"/>
    </row>
    <row r="848622" spans="2:3" x14ac:dyDescent="0.25">
      <c r="B848622" s="78"/>
      <c r="C848622" s="77"/>
    </row>
    <row r="848623" spans="2:3" x14ac:dyDescent="0.25">
      <c r="B848623" s="78"/>
      <c r="C848623" s="77"/>
    </row>
    <row r="848624" spans="2:3" x14ac:dyDescent="0.25">
      <c r="B848624" s="78"/>
      <c r="C848624" s="77"/>
    </row>
    <row r="848625" spans="2:3" x14ac:dyDescent="0.25">
      <c r="B848625" s="78"/>
      <c r="C848625" s="77"/>
    </row>
    <row r="848626" spans="2:3" x14ac:dyDescent="0.25">
      <c r="B848626" s="78"/>
      <c r="C848626" s="77"/>
    </row>
    <row r="848627" spans="2:3" x14ac:dyDescent="0.25">
      <c r="B848627" s="78"/>
      <c r="C848627" s="77"/>
    </row>
    <row r="848628" spans="2:3" x14ac:dyDescent="0.25">
      <c r="B848628" s="78"/>
      <c r="C848628" s="77"/>
    </row>
    <row r="848629" spans="2:3" x14ac:dyDescent="0.25">
      <c r="B848629" s="78"/>
      <c r="C848629" s="77"/>
    </row>
    <row r="848630" spans="2:3" x14ac:dyDescent="0.25">
      <c r="B848630" s="78"/>
      <c r="C848630" s="77"/>
    </row>
    <row r="848740" spans="2:3" x14ac:dyDescent="0.25">
      <c r="B848740" s="78"/>
      <c r="C848740" s="77"/>
    </row>
    <row r="848741" spans="2:3" x14ac:dyDescent="0.25">
      <c r="B848741" s="78"/>
      <c r="C848741" s="77"/>
    </row>
    <row r="848742" spans="2:3" x14ac:dyDescent="0.25">
      <c r="B848742" s="78"/>
      <c r="C848742" s="77"/>
    </row>
    <row r="848743" spans="2:3" x14ac:dyDescent="0.25">
      <c r="B848743" s="78"/>
      <c r="C848743" s="77"/>
    </row>
    <row r="848744" spans="2:3" x14ac:dyDescent="0.25">
      <c r="B848744" s="78"/>
      <c r="C848744" s="77"/>
    </row>
    <row r="848745" spans="2:3" x14ac:dyDescent="0.25">
      <c r="B848745" s="78"/>
      <c r="C848745" s="77"/>
    </row>
    <row r="848746" spans="2:3" x14ac:dyDescent="0.25">
      <c r="B848746" s="78"/>
      <c r="C848746" s="77"/>
    </row>
    <row r="848747" spans="2:3" x14ac:dyDescent="0.25">
      <c r="B848747" s="78"/>
      <c r="C848747" s="77"/>
    </row>
    <row r="848748" spans="2:3" x14ac:dyDescent="0.25">
      <c r="B848748" s="78"/>
      <c r="C848748" s="77"/>
    </row>
    <row r="848749" spans="2:3" x14ac:dyDescent="0.25">
      <c r="B848749" s="78"/>
      <c r="C848749" s="77"/>
    </row>
    <row r="848750" spans="2:3" x14ac:dyDescent="0.25">
      <c r="B848750" s="78"/>
      <c r="C848750" s="77"/>
    </row>
    <row r="848751" spans="2:3" x14ac:dyDescent="0.25">
      <c r="B848751" s="78"/>
      <c r="C848751" s="77"/>
    </row>
    <row r="848752" spans="2:3" x14ac:dyDescent="0.25">
      <c r="B848752" s="78"/>
      <c r="C848752" s="77"/>
    </row>
    <row r="848862" spans="2:3" x14ac:dyDescent="0.25">
      <c r="B848862" s="78"/>
      <c r="C848862" s="77"/>
    </row>
    <row r="848863" spans="2:3" x14ac:dyDescent="0.25">
      <c r="B848863" s="78"/>
      <c r="C848863" s="77"/>
    </row>
    <row r="848864" spans="2:3" x14ac:dyDescent="0.25">
      <c r="B848864" s="78"/>
      <c r="C848864" s="77"/>
    </row>
    <row r="848865" spans="2:3" x14ac:dyDescent="0.25">
      <c r="B848865" s="78"/>
      <c r="C848865" s="77"/>
    </row>
    <row r="848866" spans="2:3" x14ac:dyDescent="0.25">
      <c r="B848866" s="78"/>
      <c r="C848866" s="77"/>
    </row>
    <row r="848867" spans="2:3" x14ac:dyDescent="0.25">
      <c r="B848867" s="78"/>
      <c r="C848867" s="77"/>
    </row>
    <row r="848868" spans="2:3" x14ac:dyDescent="0.25">
      <c r="B848868" s="78"/>
      <c r="C848868" s="77"/>
    </row>
    <row r="848869" spans="2:3" x14ac:dyDescent="0.25">
      <c r="B848869" s="78"/>
      <c r="C848869" s="77"/>
    </row>
    <row r="848870" spans="2:3" x14ac:dyDescent="0.25">
      <c r="B848870" s="78"/>
      <c r="C848870" s="77"/>
    </row>
    <row r="848871" spans="2:3" x14ac:dyDescent="0.25">
      <c r="B848871" s="78"/>
      <c r="C848871" s="77"/>
    </row>
    <row r="848872" spans="2:3" x14ac:dyDescent="0.25">
      <c r="B848872" s="78"/>
      <c r="C848872" s="77"/>
    </row>
    <row r="848873" spans="2:3" x14ac:dyDescent="0.25">
      <c r="B848873" s="78"/>
      <c r="C848873" s="77"/>
    </row>
    <row r="848874" spans="2:3" x14ac:dyDescent="0.25">
      <c r="B848874" s="78"/>
      <c r="C848874" s="77"/>
    </row>
    <row r="848984" spans="2:3" x14ac:dyDescent="0.25">
      <c r="B848984" s="78"/>
      <c r="C848984" s="77"/>
    </row>
    <row r="848985" spans="2:3" x14ac:dyDescent="0.25">
      <c r="B848985" s="78"/>
      <c r="C848985" s="77"/>
    </row>
    <row r="848986" spans="2:3" x14ac:dyDescent="0.25">
      <c r="B848986" s="78"/>
      <c r="C848986" s="77"/>
    </row>
    <row r="848987" spans="2:3" x14ac:dyDescent="0.25">
      <c r="B848987" s="78"/>
      <c r="C848987" s="77"/>
    </row>
    <row r="848988" spans="2:3" x14ac:dyDescent="0.25">
      <c r="B848988" s="78"/>
      <c r="C848988" s="77"/>
    </row>
    <row r="848989" spans="2:3" x14ac:dyDescent="0.25">
      <c r="B848989" s="78"/>
      <c r="C848989" s="77"/>
    </row>
    <row r="848990" spans="2:3" x14ac:dyDescent="0.25">
      <c r="B848990" s="78"/>
      <c r="C848990" s="77"/>
    </row>
    <row r="848991" spans="2:3" x14ac:dyDescent="0.25">
      <c r="B848991" s="78"/>
      <c r="C848991" s="77"/>
    </row>
    <row r="848992" spans="2:3" x14ac:dyDescent="0.25">
      <c r="B848992" s="78"/>
      <c r="C848992" s="77"/>
    </row>
    <row r="848993" spans="2:3" x14ac:dyDescent="0.25">
      <c r="B848993" s="78"/>
      <c r="C848993" s="77"/>
    </row>
    <row r="848994" spans="2:3" x14ac:dyDescent="0.25">
      <c r="B848994" s="78"/>
      <c r="C848994" s="77"/>
    </row>
    <row r="848995" spans="2:3" x14ac:dyDescent="0.25">
      <c r="B848995" s="78"/>
      <c r="C848995" s="77"/>
    </row>
    <row r="848996" spans="2:3" x14ac:dyDescent="0.25">
      <c r="B848996" s="78"/>
      <c r="C848996" s="77"/>
    </row>
    <row r="849106" spans="2:3" x14ac:dyDescent="0.25">
      <c r="B849106" s="78"/>
      <c r="C849106" s="77"/>
    </row>
    <row r="849107" spans="2:3" x14ac:dyDescent="0.25">
      <c r="B849107" s="78"/>
      <c r="C849107" s="77"/>
    </row>
    <row r="849108" spans="2:3" x14ac:dyDescent="0.25">
      <c r="B849108" s="78"/>
      <c r="C849108" s="77"/>
    </row>
    <row r="849109" spans="2:3" x14ac:dyDescent="0.25">
      <c r="B849109" s="78"/>
      <c r="C849109" s="77"/>
    </row>
    <row r="849110" spans="2:3" x14ac:dyDescent="0.25">
      <c r="B849110" s="78"/>
      <c r="C849110" s="77"/>
    </row>
    <row r="849111" spans="2:3" x14ac:dyDescent="0.25">
      <c r="B849111" s="78"/>
      <c r="C849111" s="77"/>
    </row>
    <row r="849112" spans="2:3" x14ac:dyDescent="0.25">
      <c r="B849112" s="78"/>
      <c r="C849112" s="77"/>
    </row>
    <row r="849113" spans="2:3" x14ac:dyDescent="0.25">
      <c r="B849113" s="78"/>
      <c r="C849113" s="77"/>
    </row>
    <row r="849114" spans="2:3" x14ac:dyDescent="0.25">
      <c r="B849114" s="78"/>
      <c r="C849114" s="77"/>
    </row>
    <row r="849115" spans="2:3" x14ac:dyDescent="0.25">
      <c r="B849115" s="78"/>
      <c r="C849115" s="77"/>
    </row>
    <row r="849116" spans="2:3" x14ac:dyDescent="0.25">
      <c r="B849116" s="78"/>
      <c r="C849116" s="77"/>
    </row>
    <row r="849117" spans="2:3" x14ac:dyDescent="0.25">
      <c r="B849117" s="78"/>
      <c r="C849117" s="77"/>
    </row>
    <row r="849118" spans="2:3" x14ac:dyDescent="0.25">
      <c r="B849118" s="78"/>
      <c r="C849118" s="77"/>
    </row>
    <row r="849228" spans="2:3" x14ac:dyDescent="0.25">
      <c r="B849228" s="78"/>
      <c r="C849228" s="77"/>
    </row>
    <row r="849229" spans="2:3" x14ac:dyDescent="0.25">
      <c r="B849229" s="78"/>
      <c r="C849229" s="77"/>
    </row>
    <row r="849230" spans="2:3" x14ac:dyDescent="0.25">
      <c r="B849230" s="78"/>
      <c r="C849230" s="77"/>
    </row>
    <row r="849231" spans="2:3" x14ac:dyDescent="0.25">
      <c r="B849231" s="78"/>
      <c r="C849231" s="77"/>
    </row>
    <row r="849232" spans="2:3" x14ac:dyDescent="0.25">
      <c r="B849232" s="78"/>
      <c r="C849232" s="77"/>
    </row>
    <row r="849233" spans="2:3" x14ac:dyDescent="0.25">
      <c r="B849233" s="78"/>
      <c r="C849233" s="77"/>
    </row>
    <row r="849234" spans="2:3" x14ac:dyDescent="0.25">
      <c r="B849234" s="78"/>
      <c r="C849234" s="77"/>
    </row>
    <row r="849235" spans="2:3" x14ac:dyDescent="0.25">
      <c r="B849235" s="78"/>
      <c r="C849235" s="77"/>
    </row>
    <row r="849236" spans="2:3" x14ac:dyDescent="0.25">
      <c r="B849236" s="78"/>
      <c r="C849236" s="77"/>
    </row>
    <row r="849237" spans="2:3" x14ac:dyDescent="0.25">
      <c r="B849237" s="78"/>
      <c r="C849237" s="77"/>
    </row>
    <row r="849238" spans="2:3" x14ac:dyDescent="0.25">
      <c r="B849238" s="78"/>
      <c r="C849238" s="77"/>
    </row>
    <row r="849239" spans="2:3" x14ac:dyDescent="0.25">
      <c r="B849239" s="78"/>
      <c r="C849239" s="77"/>
    </row>
    <row r="849240" spans="2:3" x14ac:dyDescent="0.25">
      <c r="B849240" s="78"/>
      <c r="C849240" s="77"/>
    </row>
    <row r="849350" spans="2:3" x14ac:dyDescent="0.25">
      <c r="B849350" s="78"/>
      <c r="C849350" s="77"/>
    </row>
    <row r="849351" spans="2:3" x14ac:dyDescent="0.25">
      <c r="B849351" s="78"/>
      <c r="C849351" s="77"/>
    </row>
    <row r="849352" spans="2:3" x14ac:dyDescent="0.25">
      <c r="B849352" s="78"/>
      <c r="C849352" s="77"/>
    </row>
    <row r="849353" spans="2:3" x14ac:dyDescent="0.25">
      <c r="B849353" s="78"/>
      <c r="C849353" s="77"/>
    </row>
    <row r="849354" spans="2:3" x14ac:dyDescent="0.25">
      <c r="B849354" s="78"/>
      <c r="C849354" s="77"/>
    </row>
    <row r="849355" spans="2:3" x14ac:dyDescent="0.25">
      <c r="B849355" s="78"/>
      <c r="C849355" s="77"/>
    </row>
    <row r="849356" spans="2:3" x14ac:dyDescent="0.25">
      <c r="B849356" s="78"/>
      <c r="C849356" s="77"/>
    </row>
    <row r="849357" spans="2:3" x14ac:dyDescent="0.25">
      <c r="B849357" s="78"/>
      <c r="C849357" s="77"/>
    </row>
    <row r="849358" spans="2:3" x14ac:dyDescent="0.25">
      <c r="B849358" s="78"/>
      <c r="C849358" s="77"/>
    </row>
    <row r="849359" spans="2:3" x14ac:dyDescent="0.25">
      <c r="B849359" s="78"/>
      <c r="C849359" s="77"/>
    </row>
    <row r="849360" spans="2:3" x14ac:dyDescent="0.25">
      <c r="B849360" s="78"/>
      <c r="C849360" s="77"/>
    </row>
    <row r="849361" spans="2:3" x14ac:dyDescent="0.25">
      <c r="B849361" s="78"/>
      <c r="C849361" s="77"/>
    </row>
    <row r="849362" spans="2:3" x14ac:dyDescent="0.25">
      <c r="B849362" s="78"/>
      <c r="C849362" s="77"/>
    </row>
    <row r="849472" spans="2:3" x14ac:dyDescent="0.25">
      <c r="B849472" s="78"/>
      <c r="C849472" s="77"/>
    </row>
    <row r="849473" spans="2:3" x14ac:dyDescent="0.25">
      <c r="B849473" s="78"/>
      <c r="C849473" s="77"/>
    </row>
    <row r="849474" spans="2:3" x14ac:dyDescent="0.25">
      <c r="B849474" s="78"/>
      <c r="C849474" s="77"/>
    </row>
    <row r="849475" spans="2:3" x14ac:dyDescent="0.25">
      <c r="B849475" s="78"/>
      <c r="C849475" s="77"/>
    </row>
    <row r="849476" spans="2:3" x14ac:dyDescent="0.25">
      <c r="B849476" s="78"/>
      <c r="C849476" s="77"/>
    </row>
    <row r="849477" spans="2:3" x14ac:dyDescent="0.25">
      <c r="B849477" s="78"/>
      <c r="C849477" s="77"/>
    </row>
    <row r="849478" spans="2:3" x14ac:dyDescent="0.25">
      <c r="B849478" s="78"/>
      <c r="C849478" s="77"/>
    </row>
    <row r="849479" spans="2:3" x14ac:dyDescent="0.25">
      <c r="B849479" s="78"/>
      <c r="C849479" s="77"/>
    </row>
    <row r="849480" spans="2:3" x14ac:dyDescent="0.25">
      <c r="B849480" s="78"/>
      <c r="C849480" s="77"/>
    </row>
    <row r="849481" spans="2:3" x14ac:dyDescent="0.25">
      <c r="B849481" s="78"/>
      <c r="C849481" s="77"/>
    </row>
    <row r="849482" spans="2:3" x14ac:dyDescent="0.25">
      <c r="B849482" s="78"/>
      <c r="C849482" s="77"/>
    </row>
    <row r="849483" spans="2:3" x14ac:dyDescent="0.25">
      <c r="B849483" s="78"/>
      <c r="C849483" s="77"/>
    </row>
    <row r="849484" spans="2:3" x14ac:dyDescent="0.25">
      <c r="B849484" s="78"/>
      <c r="C849484" s="77"/>
    </row>
    <row r="849594" spans="2:3" x14ac:dyDescent="0.25">
      <c r="B849594" s="78"/>
      <c r="C849594" s="77"/>
    </row>
    <row r="849595" spans="2:3" x14ac:dyDescent="0.25">
      <c r="B849595" s="78"/>
      <c r="C849595" s="77"/>
    </row>
    <row r="849596" spans="2:3" x14ac:dyDescent="0.25">
      <c r="B849596" s="78"/>
      <c r="C849596" s="77"/>
    </row>
    <row r="849597" spans="2:3" x14ac:dyDescent="0.25">
      <c r="B849597" s="78"/>
      <c r="C849597" s="77"/>
    </row>
    <row r="849598" spans="2:3" x14ac:dyDescent="0.25">
      <c r="B849598" s="78"/>
      <c r="C849598" s="77"/>
    </row>
    <row r="849599" spans="2:3" x14ac:dyDescent="0.25">
      <c r="B849599" s="78"/>
      <c r="C849599" s="77"/>
    </row>
    <row r="849600" spans="2:3" x14ac:dyDescent="0.25">
      <c r="B849600" s="78"/>
      <c r="C849600" s="77"/>
    </row>
    <row r="849601" spans="2:3" x14ac:dyDescent="0.25">
      <c r="B849601" s="78"/>
      <c r="C849601" s="77"/>
    </row>
    <row r="849602" spans="2:3" x14ac:dyDescent="0.25">
      <c r="B849602" s="78"/>
      <c r="C849602" s="77"/>
    </row>
    <row r="849603" spans="2:3" x14ac:dyDescent="0.25">
      <c r="B849603" s="78"/>
      <c r="C849603" s="77"/>
    </row>
    <row r="849604" spans="2:3" x14ac:dyDescent="0.25">
      <c r="B849604" s="78"/>
      <c r="C849604" s="77"/>
    </row>
    <row r="849605" spans="2:3" x14ac:dyDescent="0.25">
      <c r="B849605" s="78"/>
      <c r="C849605" s="77"/>
    </row>
    <row r="849606" spans="2:3" x14ac:dyDescent="0.25">
      <c r="B849606" s="78"/>
      <c r="C849606" s="77"/>
    </row>
    <row r="849716" spans="2:3" x14ac:dyDescent="0.25">
      <c r="B849716" s="78"/>
      <c r="C849716" s="77"/>
    </row>
    <row r="849717" spans="2:3" x14ac:dyDescent="0.25">
      <c r="B849717" s="78"/>
      <c r="C849717" s="77"/>
    </row>
    <row r="849718" spans="2:3" x14ac:dyDescent="0.25">
      <c r="B849718" s="78"/>
      <c r="C849718" s="77"/>
    </row>
    <row r="849719" spans="2:3" x14ac:dyDescent="0.25">
      <c r="B849719" s="78"/>
      <c r="C849719" s="77"/>
    </row>
    <row r="849720" spans="2:3" x14ac:dyDescent="0.25">
      <c r="B849720" s="78"/>
      <c r="C849720" s="77"/>
    </row>
    <row r="849721" spans="2:3" x14ac:dyDescent="0.25">
      <c r="B849721" s="78"/>
      <c r="C849721" s="77"/>
    </row>
    <row r="849722" spans="2:3" x14ac:dyDescent="0.25">
      <c r="B849722" s="78"/>
      <c r="C849722" s="77"/>
    </row>
    <row r="849723" spans="2:3" x14ac:dyDescent="0.25">
      <c r="B849723" s="78"/>
      <c r="C849723" s="77"/>
    </row>
    <row r="849724" spans="2:3" x14ac:dyDescent="0.25">
      <c r="B849724" s="78"/>
      <c r="C849724" s="77"/>
    </row>
    <row r="849725" spans="2:3" x14ac:dyDescent="0.25">
      <c r="B849725" s="78"/>
      <c r="C849725" s="77"/>
    </row>
    <row r="849726" spans="2:3" x14ac:dyDescent="0.25">
      <c r="B849726" s="78"/>
      <c r="C849726" s="77"/>
    </row>
    <row r="849727" spans="2:3" x14ac:dyDescent="0.25">
      <c r="B849727" s="78"/>
      <c r="C849727" s="77"/>
    </row>
    <row r="849728" spans="2:3" x14ac:dyDescent="0.25">
      <c r="B849728" s="78"/>
      <c r="C849728" s="77"/>
    </row>
    <row r="849838" spans="2:3" x14ac:dyDescent="0.25">
      <c r="B849838" s="78"/>
      <c r="C849838" s="77"/>
    </row>
    <row r="849839" spans="2:3" x14ac:dyDescent="0.25">
      <c r="B849839" s="78"/>
      <c r="C849839" s="77"/>
    </row>
    <row r="849840" spans="2:3" x14ac:dyDescent="0.25">
      <c r="B849840" s="78"/>
      <c r="C849840" s="77"/>
    </row>
    <row r="849841" spans="2:3" x14ac:dyDescent="0.25">
      <c r="B849841" s="78"/>
      <c r="C849841" s="77"/>
    </row>
    <row r="849842" spans="2:3" x14ac:dyDescent="0.25">
      <c r="B849842" s="78"/>
      <c r="C849842" s="77"/>
    </row>
    <row r="849843" spans="2:3" x14ac:dyDescent="0.25">
      <c r="B849843" s="78"/>
      <c r="C849843" s="77"/>
    </row>
    <row r="849844" spans="2:3" x14ac:dyDescent="0.25">
      <c r="B849844" s="78"/>
      <c r="C849844" s="77"/>
    </row>
    <row r="849845" spans="2:3" x14ac:dyDescent="0.25">
      <c r="B849845" s="78"/>
      <c r="C849845" s="77"/>
    </row>
    <row r="849846" spans="2:3" x14ac:dyDescent="0.25">
      <c r="B849846" s="78"/>
      <c r="C849846" s="77"/>
    </row>
    <row r="849847" spans="2:3" x14ac:dyDescent="0.25">
      <c r="B849847" s="78"/>
      <c r="C849847" s="77"/>
    </row>
    <row r="849848" spans="2:3" x14ac:dyDescent="0.25">
      <c r="B849848" s="78"/>
      <c r="C849848" s="77"/>
    </row>
    <row r="849849" spans="2:3" x14ac:dyDescent="0.25">
      <c r="B849849" s="78"/>
      <c r="C849849" s="77"/>
    </row>
    <row r="849850" spans="2:3" x14ac:dyDescent="0.25">
      <c r="B849850" s="78"/>
      <c r="C849850" s="77"/>
    </row>
    <row r="849960" spans="2:3" x14ac:dyDescent="0.25">
      <c r="B849960" s="78"/>
      <c r="C849960" s="77"/>
    </row>
    <row r="849961" spans="2:3" x14ac:dyDescent="0.25">
      <c r="B849961" s="78"/>
      <c r="C849961" s="77"/>
    </row>
    <row r="849962" spans="2:3" x14ac:dyDescent="0.25">
      <c r="B849962" s="78"/>
      <c r="C849962" s="77"/>
    </row>
    <row r="849963" spans="2:3" x14ac:dyDescent="0.25">
      <c r="B849963" s="78"/>
      <c r="C849963" s="77"/>
    </row>
    <row r="849964" spans="2:3" x14ac:dyDescent="0.25">
      <c r="B849964" s="78"/>
      <c r="C849964" s="77"/>
    </row>
    <row r="849965" spans="2:3" x14ac:dyDescent="0.25">
      <c r="B849965" s="78"/>
      <c r="C849965" s="77"/>
    </row>
    <row r="849966" spans="2:3" x14ac:dyDescent="0.25">
      <c r="B849966" s="78"/>
      <c r="C849966" s="77"/>
    </row>
    <row r="849967" spans="2:3" x14ac:dyDescent="0.25">
      <c r="B849967" s="78"/>
      <c r="C849967" s="77"/>
    </row>
    <row r="849968" spans="2:3" x14ac:dyDescent="0.25">
      <c r="B849968" s="78"/>
      <c r="C849968" s="77"/>
    </row>
    <row r="849969" spans="2:3" x14ac:dyDescent="0.25">
      <c r="B849969" s="78"/>
      <c r="C849969" s="77"/>
    </row>
    <row r="849970" spans="2:3" x14ac:dyDescent="0.25">
      <c r="B849970" s="78"/>
      <c r="C849970" s="77"/>
    </row>
    <row r="849971" spans="2:3" x14ac:dyDescent="0.25">
      <c r="B849971" s="78"/>
      <c r="C849971" s="77"/>
    </row>
    <row r="849972" spans="2:3" x14ac:dyDescent="0.25">
      <c r="B849972" s="78"/>
      <c r="C849972" s="77"/>
    </row>
    <row r="850082" spans="2:3" x14ac:dyDescent="0.25">
      <c r="B850082" s="78"/>
      <c r="C850082" s="77"/>
    </row>
    <row r="850083" spans="2:3" x14ac:dyDescent="0.25">
      <c r="B850083" s="78"/>
      <c r="C850083" s="77"/>
    </row>
    <row r="850084" spans="2:3" x14ac:dyDescent="0.25">
      <c r="B850084" s="78"/>
      <c r="C850084" s="77"/>
    </row>
    <row r="850085" spans="2:3" x14ac:dyDescent="0.25">
      <c r="B850085" s="78"/>
      <c r="C850085" s="77"/>
    </row>
    <row r="850086" spans="2:3" x14ac:dyDescent="0.25">
      <c r="B850086" s="78"/>
      <c r="C850086" s="77"/>
    </row>
    <row r="850087" spans="2:3" x14ac:dyDescent="0.25">
      <c r="B850087" s="78"/>
      <c r="C850087" s="77"/>
    </row>
    <row r="850088" spans="2:3" x14ac:dyDescent="0.25">
      <c r="B850088" s="78"/>
      <c r="C850088" s="77"/>
    </row>
    <row r="850089" spans="2:3" x14ac:dyDescent="0.25">
      <c r="B850089" s="78"/>
      <c r="C850089" s="77"/>
    </row>
    <row r="850090" spans="2:3" x14ac:dyDescent="0.25">
      <c r="B850090" s="78"/>
      <c r="C850090" s="77"/>
    </row>
    <row r="850091" spans="2:3" x14ac:dyDescent="0.25">
      <c r="B850091" s="78"/>
      <c r="C850091" s="77"/>
    </row>
    <row r="850092" spans="2:3" x14ac:dyDescent="0.25">
      <c r="B850092" s="78"/>
      <c r="C850092" s="77"/>
    </row>
    <row r="850093" spans="2:3" x14ac:dyDescent="0.25">
      <c r="B850093" s="78"/>
      <c r="C850093" s="77"/>
    </row>
    <row r="850094" spans="2:3" x14ac:dyDescent="0.25">
      <c r="B850094" s="78"/>
      <c r="C850094" s="77"/>
    </row>
    <row r="850204" spans="2:3" x14ac:dyDescent="0.25">
      <c r="B850204" s="78"/>
      <c r="C850204" s="77"/>
    </row>
    <row r="850205" spans="2:3" x14ac:dyDescent="0.25">
      <c r="B850205" s="78"/>
      <c r="C850205" s="77"/>
    </row>
    <row r="850206" spans="2:3" x14ac:dyDescent="0.25">
      <c r="B850206" s="78"/>
      <c r="C850206" s="77"/>
    </row>
    <row r="850207" spans="2:3" x14ac:dyDescent="0.25">
      <c r="B850207" s="78"/>
      <c r="C850207" s="77"/>
    </row>
    <row r="850208" spans="2:3" x14ac:dyDescent="0.25">
      <c r="B850208" s="78"/>
      <c r="C850208" s="77"/>
    </row>
    <row r="850209" spans="2:3" x14ac:dyDescent="0.25">
      <c r="B850209" s="78"/>
      <c r="C850209" s="77"/>
    </row>
    <row r="850210" spans="2:3" x14ac:dyDescent="0.25">
      <c r="B850210" s="78"/>
      <c r="C850210" s="77"/>
    </row>
    <row r="850211" spans="2:3" x14ac:dyDescent="0.25">
      <c r="B850211" s="78"/>
      <c r="C850211" s="77"/>
    </row>
    <row r="850212" spans="2:3" x14ac:dyDescent="0.25">
      <c r="B850212" s="78"/>
      <c r="C850212" s="77"/>
    </row>
    <row r="850213" spans="2:3" x14ac:dyDescent="0.25">
      <c r="B850213" s="78"/>
      <c r="C850213" s="77"/>
    </row>
    <row r="850214" spans="2:3" x14ac:dyDescent="0.25">
      <c r="B850214" s="78"/>
      <c r="C850214" s="77"/>
    </row>
    <row r="850215" spans="2:3" x14ac:dyDescent="0.25">
      <c r="B850215" s="78"/>
      <c r="C850215" s="77"/>
    </row>
    <row r="850216" spans="2:3" x14ac:dyDescent="0.25">
      <c r="B850216" s="78"/>
      <c r="C850216" s="77"/>
    </row>
    <row r="850326" spans="2:3" x14ac:dyDescent="0.25">
      <c r="B850326" s="78"/>
      <c r="C850326" s="77"/>
    </row>
    <row r="850327" spans="2:3" x14ac:dyDescent="0.25">
      <c r="B850327" s="78"/>
      <c r="C850327" s="77"/>
    </row>
    <row r="850328" spans="2:3" x14ac:dyDescent="0.25">
      <c r="B850328" s="78"/>
      <c r="C850328" s="77"/>
    </row>
    <row r="850329" spans="2:3" x14ac:dyDescent="0.25">
      <c r="B850329" s="78"/>
      <c r="C850329" s="77"/>
    </row>
    <row r="850330" spans="2:3" x14ac:dyDescent="0.25">
      <c r="B850330" s="78"/>
      <c r="C850330" s="77"/>
    </row>
    <row r="850331" spans="2:3" x14ac:dyDescent="0.25">
      <c r="B850331" s="78"/>
      <c r="C850331" s="77"/>
    </row>
    <row r="850332" spans="2:3" x14ac:dyDescent="0.25">
      <c r="B850332" s="78"/>
      <c r="C850332" s="77"/>
    </row>
    <row r="850333" spans="2:3" x14ac:dyDescent="0.25">
      <c r="B850333" s="78"/>
      <c r="C850333" s="77"/>
    </row>
    <row r="850334" spans="2:3" x14ac:dyDescent="0.25">
      <c r="B850334" s="78"/>
      <c r="C850334" s="77"/>
    </row>
    <row r="850335" spans="2:3" x14ac:dyDescent="0.25">
      <c r="B850335" s="78"/>
      <c r="C850335" s="77"/>
    </row>
    <row r="850336" spans="2:3" x14ac:dyDescent="0.25">
      <c r="B850336" s="78"/>
      <c r="C850336" s="77"/>
    </row>
    <row r="850337" spans="2:3" x14ac:dyDescent="0.25">
      <c r="B850337" s="78"/>
      <c r="C850337" s="77"/>
    </row>
    <row r="850338" spans="2:3" x14ac:dyDescent="0.25">
      <c r="B850338" s="78"/>
      <c r="C850338" s="77"/>
    </row>
    <row r="850448" spans="2:3" x14ac:dyDescent="0.25">
      <c r="B850448" s="78"/>
      <c r="C850448" s="77"/>
    </row>
    <row r="850449" spans="2:3" x14ac:dyDescent="0.25">
      <c r="B850449" s="78"/>
      <c r="C850449" s="77"/>
    </row>
    <row r="850450" spans="2:3" x14ac:dyDescent="0.25">
      <c r="B850450" s="78"/>
      <c r="C850450" s="77"/>
    </row>
    <row r="850451" spans="2:3" x14ac:dyDescent="0.25">
      <c r="B850451" s="78"/>
      <c r="C850451" s="77"/>
    </row>
    <row r="850452" spans="2:3" x14ac:dyDescent="0.25">
      <c r="B850452" s="78"/>
      <c r="C850452" s="77"/>
    </row>
    <row r="850453" spans="2:3" x14ac:dyDescent="0.25">
      <c r="B850453" s="78"/>
      <c r="C850453" s="77"/>
    </row>
    <row r="850454" spans="2:3" x14ac:dyDescent="0.25">
      <c r="B850454" s="78"/>
      <c r="C850454" s="77"/>
    </row>
    <row r="850455" spans="2:3" x14ac:dyDescent="0.25">
      <c r="B850455" s="78"/>
      <c r="C850455" s="77"/>
    </row>
    <row r="850456" spans="2:3" x14ac:dyDescent="0.25">
      <c r="B850456" s="78"/>
      <c r="C850456" s="77"/>
    </row>
    <row r="850457" spans="2:3" x14ac:dyDescent="0.25">
      <c r="B850457" s="78"/>
      <c r="C850457" s="77"/>
    </row>
    <row r="850458" spans="2:3" x14ac:dyDescent="0.25">
      <c r="B850458" s="78"/>
      <c r="C850458" s="77"/>
    </row>
    <row r="850459" spans="2:3" x14ac:dyDescent="0.25">
      <c r="B850459" s="78"/>
      <c r="C850459" s="77"/>
    </row>
    <row r="850460" spans="2:3" x14ac:dyDescent="0.25">
      <c r="B850460" s="78"/>
      <c r="C850460" s="77"/>
    </row>
    <row r="850570" spans="2:3" x14ac:dyDescent="0.25">
      <c r="B850570" s="78"/>
      <c r="C850570" s="77"/>
    </row>
    <row r="850571" spans="2:3" x14ac:dyDescent="0.25">
      <c r="B850571" s="78"/>
      <c r="C850571" s="77"/>
    </row>
    <row r="850572" spans="2:3" x14ac:dyDescent="0.25">
      <c r="B850572" s="78"/>
      <c r="C850572" s="77"/>
    </row>
    <row r="850573" spans="2:3" x14ac:dyDescent="0.25">
      <c r="B850573" s="78"/>
      <c r="C850573" s="77"/>
    </row>
    <row r="850574" spans="2:3" x14ac:dyDescent="0.25">
      <c r="B850574" s="78"/>
      <c r="C850574" s="77"/>
    </row>
    <row r="850575" spans="2:3" x14ac:dyDescent="0.25">
      <c r="B850575" s="78"/>
      <c r="C850575" s="77"/>
    </row>
    <row r="850576" spans="2:3" x14ac:dyDescent="0.25">
      <c r="B850576" s="78"/>
      <c r="C850576" s="77"/>
    </row>
    <row r="850577" spans="2:3" x14ac:dyDescent="0.25">
      <c r="B850577" s="78"/>
      <c r="C850577" s="77"/>
    </row>
    <row r="850578" spans="2:3" x14ac:dyDescent="0.25">
      <c r="B850578" s="78"/>
      <c r="C850578" s="77"/>
    </row>
    <row r="850579" spans="2:3" x14ac:dyDescent="0.25">
      <c r="B850579" s="78"/>
      <c r="C850579" s="77"/>
    </row>
    <row r="850580" spans="2:3" x14ac:dyDescent="0.25">
      <c r="B850580" s="78"/>
      <c r="C850580" s="77"/>
    </row>
    <row r="850581" spans="2:3" x14ac:dyDescent="0.25">
      <c r="B850581" s="78"/>
      <c r="C850581" s="77"/>
    </row>
    <row r="850582" spans="2:3" x14ac:dyDescent="0.25">
      <c r="B850582" s="78"/>
      <c r="C850582" s="77"/>
    </row>
    <row r="850692" spans="2:3" x14ac:dyDescent="0.25">
      <c r="B850692" s="78"/>
      <c r="C850692" s="77"/>
    </row>
    <row r="850693" spans="2:3" x14ac:dyDescent="0.25">
      <c r="B850693" s="78"/>
      <c r="C850693" s="77"/>
    </row>
    <row r="850694" spans="2:3" x14ac:dyDescent="0.25">
      <c r="B850694" s="78"/>
      <c r="C850694" s="77"/>
    </row>
    <row r="850695" spans="2:3" x14ac:dyDescent="0.25">
      <c r="B850695" s="78"/>
      <c r="C850695" s="77"/>
    </row>
    <row r="850696" spans="2:3" x14ac:dyDescent="0.25">
      <c r="B850696" s="78"/>
      <c r="C850696" s="77"/>
    </row>
    <row r="850697" spans="2:3" x14ac:dyDescent="0.25">
      <c r="B850697" s="78"/>
      <c r="C850697" s="77"/>
    </row>
    <row r="850698" spans="2:3" x14ac:dyDescent="0.25">
      <c r="B850698" s="78"/>
      <c r="C850698" s="77"/>
    </row>
    <row r="850699" spans="2:3" x14ac:dyDescent="0.25">
      <c r="B850699" s="78"/>
      <c r="C850699" s="77"/>
    </row>
    <row r="850700" spans="2:3" x14ac:dyDescent="0.25">
      <c r="B850700" s="78"/>
      <c r="C850700" s="77"/>
    </row>
    <row r="850701" spans="2:3" x14ac:dyDescent="0.25">
      <c r="B850701" s="78"/>
      <c r="C850701" s="77"/>
    </row>
    <row r="850702" spans="2:3" x14ac:dyDescent="0.25">
      <c r="B850702" s="78"/>
      <c r="C850702" s="77"/>
    </row>
    <row r="850703" spans="2:3" x14ac:dyDescent="0.25">
      <c r="B850703" s="78"/>
      <c r="C850703" s="77"/>
    </row>
    <row r="850704" spans="2:3" x14ac:dyDescent="0.25">
      <c r="B850704" s="78"/>
      <c r="C850704" s="77"/>
    </row>
    <row r="850814" spans="2:3" x14ac:dyDescent="0.25">
      <c r="B850814" s="78"/>
      <c r="C850814" s="77"/>
    </row>
    <row r="850815" spans="2:3" x14ac:dyDescent="0.25">
      <c r="B850815" s="78"/>
      <c r="C850815" s="77"/>
    </row>
    <row r="850816" spans="2:3" x14ac:dyDescent="0.25">
      <c r="B850816" s="78"/>
      <c r="C850816" s="77"/>
    </row>
    <row r="850817" spans="2:3" x14ac:dyDescent="0.25">
      <c r="B850817" s="78"/>
      <c r="C850817" s="77"/>
    </row>
    <row r="850818" spans="2:3" x14ac:dyDescent="0.25">
      <c r="B850818" s="78"/>
      <c r="C850818" s="77"/>
    </row>
    <row r="850819" spans="2:3" x14ac:dyDescent="0.25">
      <c r="B850819" s="78"/>
      <c r="C850819" s="77"/>
    </row>
    <row r="850820" spans="2:3" x14ac:dyDescent="0.25">
      <c r="B850820" s="78"/>
      <c r="C850820" s="77"/>
    </row>
    <row r="850821" spans="2:3" x14ac:dyDescent="0.25">
      <c r="B850821" s="78"/>
      <c r="C850821" s="77"/>
    </row>
    <row r="850822" spans="2:3" x14ac:dyDescent="0.25">
      <c r="B850822" s="78"/>
      <c r="C850822" s="77"/>
    </row>
    <row r="850823" spans="2:3" x14ac:dyDescent="0.25">
      <c r="B850823" s="78"/>
      <c r="C850823" s="77"/>
    </row>
    <row r="850824" spans="2:3" x14ac:dyDescent="0.25">
      <c r="B850824" s="78"/>
      <c r="C850824" s="77"/>
    </row>
    <row r="850825" spans="2:3" x14ac:dyDescent="0.25">
      <c r="B850825" s="78"/>
      <c r="C850825" s="77"/>
    </row>
    <row r="850826" spans="2:3" x14ac:dyDescent="0.25">
      <c r="B850826" s="78"/>
      <c r="C850826" s="77"/>
    </row>
    <row r="850936" spans="2:3" x14ac:dyDescent="0.25">
      <c r="B850936" s="78"/>
      <c r="C850936" s="77"/>
    </row>
    <row r="850937" spans="2:3" x14ac:dyDescent="0.25">
      <c r="B850937" s="78"/>
      <c r="C850937" s="77"/>
    </row>
    <row r="850938" spans="2:3" x14ac:dyDescent="0.25">
      <c r="B850938" s="78"/>
      <c r="C850938" s="77"/>
    </row>
    <row r="850939" spans="2:3" x14ac:dyDescent="0.25">
      <c r="B850939" s="78"/>
      <c r="C850939" s="77"/>
    </row>
    <row r="850940" spans="2:3" x14ac:dyDescent="0.25">
      <c r="B850940" s="78"/>
      <c r="C850940" s="77"/>
    </row>
    <row r="850941" spans="2:3" x14ac:dyDescent="0.25">
      <c r="B850941" s="78"/>
      <c r="C850941" s="77"/>
    </row>
    <row r="850942" spans="2:3" x14ac:dyDescent="0.25">
      <c r="B850942" s="78"/>
      <c r="C850942" s="77"/>
    </row>
    <row r="850943" spans="2:3" x14ac:dyDescent="0.25">
      <c r="B850943" s="78"/>
      <c r="C850943" s="77"/>
    </row>
    <row r="850944" spans="2:3" x14ac:dyDescent="0.25">
      <c r="B850944" s="78"/>
      <c r="C850944" s="77"/>
    </row>
    <row r="850945" spans="2:3" x14ac:dyDescent="0.25">
      <c r="B850945" s="78"/>
      <c r="C850945" s="77"/>
    </row>
    <row r="850946" spans="2:3" x14ac:dyDescent="0.25">
      <c r="B850946" s="78"/>
      <c r="C850946" s="77"/>
    </row>
    <row r="850947" spans="2:3" x14ac:dyDescent="0.25">
      <c r="B850947" s="78"/>
      <c r="C850947" s="77"/>
    </row>
    <row r="850948" spans="2:3" x14ac:dyDescent="0.25">
      <c r="B850948" s="78"/>
      <c r="C850948" s="77"/>
    </row>
    <row r="851058" spans="2:3" x14ac:dyDescent="0.25">
      <c r="B851058" s="78"/>
      <c r="C851058" s="77"/>
    </row>
    <row r="851059" spans="2:3" x14ac:dyDescent="0.25">
      <c r="B851059" s="78"/>
      <c r="C851059" s="77"/>
    </row>
    <row r="851060" spans="2:3" x14ac:dyDescent="0.25">
      <c r="B851060" s="78"/>
      <c r="C851060" s="77"/>
    </row>
    <row r="851061" spans="2:3" x14ac:dyDescent="0.25">
      <c r="B851061" s="78"/>
      <c r="C851061" s="77"/>
    </row>
    <row r="851062" spans="2:3" x14ac:dyDescent="0.25">
      <c r="B851062" s="78"/>
      <c r="C851062" s="77"/>
    </row>
    <row r="851063" spans="2:3" x14ac:dyDescent="0.25">
      <c r="B851063" s="78"/>
      <c r="C851063" s="77"/>
    </row>
    <row r="851064" spans="2:3" x14ac:dyDescent="0.25">
      <c r="B851064" s="78"/>
      <c r="C851064" s="77"/>
    </row>
    <row r="851065" spans="2:3" x14ac:dyDescent="0.25">
      <c r="B851065" s="78"/>
      <c r="C851065" s="77"/>
    </row>
    <row r="851066" spans="2:3" x14ac:dyDescent="0.25">
      <c r="B851066" s="78"/>
      <c r="C851066" s="77"/>
    </row>
    <row r="851067" spans="2:3" x14ac:dyDescent="0.25">
      <c r="B851067" s="78"/>
      <c r="C851067" s="77"/>
    </row>
    <row r="851068" spans="2:3" x14ac:dyDescent="0.25">
      <c r="B851068" s="78"/>
      <c r="C851068" s="77"/>
    </row>
    <row r="851069" spans="2:3" x14ac:dyDescent="0.25">
      <c r="B851069" s="78"/>
      <c r="C851069" s="77"/>
    </row>
    <row r="851070" spans="2:3" x14ac:dyDescent="0.25">
      <c r="B851070" s="78"/>
      <c r="C851070" s="77"/>
    </row>
    <row r="851180" spans="2:3" x14ac:dyDescent="0.25">
      <c r="B851180" s="78"/>
      <c r="C851180" s="77"/>
    </row>
    <row r="851181" spans="2:3" x14ac:dyDescent="0.25">
      <c r="B851181" s="78"/>
      <c r="C851181" s="77"/>
    </row>
    <row r="851182" spans="2:3" x14ac:dyDescent="0.25">
      <c r="B851182" s="78"/>
      <c r="C851182" s="77"/>
    </row>
    <row r="851183" spans="2:3" x14ac:dyDescent="0.25">
      <c r="B851183" s="78"/>
      <c r="C851183" s="77"/>
    </row>
    <row r="851184" spans="2:3" x14ac:dyDescent="0.25">
      <c r="B851184" s="78"/>
      <c r="C851184" s="77"/>
    </row>
    <row r="851185" spans="2:3" x14ac:dyDescent="0.25">
      <c r="B851185" s="78"/>
      <c r="C851185" s="77"/>
    </row>
    <row r="851186" spans="2:3" x14ac:dyDescent="0.25">
      <c r="B851186" s="78"/>
      <c r="C851186" s="77"/>
    </row>
    <row r="851187" spans="2:3" x14ac:dyDescent="0.25">
      <c r="B851187" s="78"/>
      <c r="C851187" s="77"/>
    </row>
    <row r="851188" spans="2:3" x14ac:dyDescent="0.25">
      <c r="B851188" s="78"/>
      <c r="C851188" s="77"/>
    </row>
    <row r="851189" spans="2:3" x14ac:dyDescent="0.25">
      <c r="B851189" s="78"/>
      <c r="C851189" s="77"/>
    </row>
    <row r="851190" spans="2:3" x14ac:dyDescent="0.25">
      <c r="B851190" s="78"/>
      <c r="C851190" s="77"/>
    </row>
    <row r="851191" spans="2:3" x14ac:dyDescent="0.25">
      <c r="B851191" s="78"/>
      <c r="C851191" s="77"/>
    </row>
    <row r="851192" spans="2:3" x14ac:dyDescent="0.25">
      <c r="B851192" s="78"/>
      <c r="C851192" s="77"/>
    </row>
    <row r="851302" spans="2:3" x14ac:dyDescent="0.25">
      <c r="B851302" s="78"/>
      <c r="C851302" s="77"/>
    </row>
    <row r="851303" spans="2:3" x14ac:dyDescent="0.25">
      <c r="B851303" s="78"/>
      <c r="C851303" s="77"/>
    </row>
    <row r="851304" spans="2:3" x14ac:dyDescent="0.25">
      <c r="B851304" s="78"/>
      <c r="C851304" s="77"/>
    </row>
    <row r="851305" spans="2:3" x14ac:dyDescent="0.25">
      <c r="B851305" s="78"/>
      <c r="C851305" s="77"/>
    </row>
    <row r="851306" spans="2:3" x14ac:dyDescent="0.25">
      <c r="B851306" s="78"/>
      <c r="C851306" s="77"/>
    </row>
    <row r="851307" spans="2:3" x14ac:dyDescent="0.25">
      <c r="B851307" s="78"/>
      <c r="C851307" s="77"/>
    </row>
    <row r="851308" spans="2:3" x14ac:dyDescent="0.25">
      <c r="B851308" s="78"/>
      <c r="C851308" s="77"/>
    </row>
    <row r="851309" spans="2:3" x14ac:dyDescent="0.25">
      <c r="B851309" s="78"/>
      <c r="C851309" s="77"/>
    </row>
    <row r="851310" spans="2:3" x14ac:dyDescent="0.25">
      <c r="B851310" s="78"/>
      <c r="C851310" s="77"/>
    </row>
    <row r="851311" spans="2:3" x14ac:dyDescent="0.25">
      <c r="B851311" s="78"/>
      <c r="C851311" s="77"/>
    </row>
    <row r="851312" spans="2:3" x14ac:dyDescent="0.25">
      <c r="B851312" s="78"/>
      <c r="C851312" s="77"/>
    </row>
    <row r="851313" spans="2:3" x14ac:dyDescent="0.25">
      <c r="B851313" s="78"/>
      <c r="C851313" s="77"/>
    </row>
    <row r="851314" spans="2:3" x14ac:dyDescent="0.25">
      <c r="B851314" s="78"/>
      <c r="C851314" s="77"/>
    </row>
    <row r="851424" spans="2:3" x14ac:dyDescent="0.25">
      <c r="B851424" s="78"/>
      <c r="C851424" s="77"/>
    </row>
    <row r="851425" spans="2:3" x14ac:dyDescent="0.25">
      <c r="B851425" s="78"/>
      <c r="C851425" s="77"/>
    </row>
    <row r="851426" spans="2:3" x14ac:dyDescent="0.25">
      <c r="B851426" s="78"/>
      <c r="C851426" s="77"/>
    </row>
    <row r="851427" spans="2:3" x14ac:dyDescent="0.25">
      <c r="B851427" s="78"/>
      <c r="C851427" s="77"/>
    </row>
    <row r="851428" spans="2:3" x14ac:dyDescent="0.25">
      <c r="B851428" s="78"/>
      <c r="C851428" s="77"/>
    </row>
    <row r="851429" spans="2:3" x14ac:dyDescent="0.25">
      <c r="B851429" s="78"/>
      <c r="C851429" s="77"/>
    </row>
    <row r="851430" spans="2:3" x14ac:dyDescent="0.25">
      <c r="B851430" s="78"/>
      <c r="C851430" s="77"/>
    </row>
    <row r="851431" spans="2:3" x14ac:dyDescent="0.25">
      <c r="B851431" s="78"/>
      <c r="C851431" s="77"/>
    </row>
    <row r="851432" spans="2:3" x14ac:dyDescent="0.25">
      <c r="B851432" s="78"/>
      <c r="C851432" s="77"/>
    </row>
    <row r="851433" spans="2:3" x14ac:dyDescent="0.25">
      <c r="B851433" s="78"/>
      <c r="C851433" s="77"/>
    </row>
    <row r="851434" spans="2:3" x14ac:dyDescent="0.25">
      <c r="B851434" s="78"/>
      <c r="C851434" s="77"/>
    </row>
    <row r="851435" spans="2:3" x14ac:dyDescent="0.25">
      <c r="B851435" s="78"/>
      <c r="C851435" s="77"/>
    </row>
    <row r="851436" spans="2:3" x14ac:dyDescent="0.25">
      <c r="B851436" s="78"/>
      <c r="C851436" s="77"/>
    </row>
    <row r="851546" spans="2:3" x14ac:dyDescent="0.25">
      <c r="B851546" s="78"/>
      <c r="C851546" s="77"/>
    </row>
    <row r="851547" spans="2:3" x14ac:dyDescent="0.25">
      <c r="B851547" s="78"/>
      <c r="C851547" s="77"/>
    </row>
    <row r="851548" spans="2:3" x14ac:dyDescent="0.25">
      <c r="B851548" s="78"/>
      <c r="C851548" s="77"/>
    </row>
    <row r="851549" spans="2:3" x14ac:dyDescent="0.25">
      <c r="B851549" s="78"/>
      <c r="C851549" s="77"/>
    </row>
    <row r="851550" spans="2:3" x14ac:dyDescent="0.25">
      <c r="B851550" s="78"/>
      <c r="C851550" s="77"/>
    </row>
    <row r="851551" spans="2:3" x14ac:dyDescent="0.25">
      <c r="B851551" s="78"/>
      <c r="C851551" s="77"/>
    </row>
    <row r="851552" spans="2:3" x14ac:dyDescent="0.25">
      <c r="B851552" s="78"/>
      <c r="C851552" s="77"/>
    </row>
    <row r="851553" spans="2:3" x14ac:dyDescent="0.25">
      <c r="B851553" s="78"/>
      <c r="C851553" s="77"/>
    </row>
    <row r="851554" spans="2:3" x14ac:dyDescent="0.25">
      <c r="B851554" s="78"/>
      <c r="C851554" s="77"/>
    </row>
    <row r="851555" spans="2:3" x14ac:dyDescent="0.25">
      <c r="B851555" s="78"/>
      <c r="C851555" s="77"/>
    </row>
    <row r="851556" spans="2:3" x14ac:dyDescent="0.25">
      <c r="B851556" s="78"/>
      <c r="C851556" s="77"/>
    </row>
    <row r="851557" spans="2:3" x14ac:dyDescent="0.25">
      <c r="B851557" s="78"/>
      <c r="C851557" s="77"/>
    </row>
    <row r="851558" spans="2:3" x14ac:dyDescent="0.25">
      <c r="B851558" s="78"/>
      <c r="C851558" s="77"/>
    </row>
    <row r="851668" spans="2:3" x14ac:dyDescent="0.25">
      <c r="B851668" s="78"/>
      <c r="C851668" s="77"/>
    </row>
    <row r="851669" spans="2:3" x14ac:dyDescent="0.25">
      <c r="B851669" s="78"/>
      <c r="C851669" s="77"/>
    </row>
    <row r="851670" spans="2:3" x14ac:dyDescent="0.25">
      <c r="B851670" s="78"/>
      <c r="C851670" s="77"/>
    </row>
    <row r="851671" spans="2:3" x14ac:dyDescent="0.25">
      <c r="B851671" s="78"/>
      <c r="C851671" s="77"/>
    </row>
    <row r="851672" spans="2:3" x14ac:dyDescent="0.25">
      <c r="B851672" s="78"/>
      <c r="C851672" s="77"/>
    </row>
    <row r="851673" spans="2:3" x14ac:dyDescent="0.25">
      <c r="B851673" s="78"/>
      <c r="C851673" s="77"/>
    </row>
    <row r="851674" spans="2:3" x14ac:dyDescent="0.25">
      <c r="B851674" s="78"/>
      <c r="C851674" s="77"/>
    </row>
    <row r="851675" spans="2:3" x14ac:dyDescent="0.25">
      <c r="B851675" s="78"/>
      <c r="C851675" s="77"/>
    </row>
    <row r="851676" spans="2:3" x14ac:dyDescent="0.25">
      <c r="B851676" s="78"/>
      <c r="C851676" s="77"/>
    </row>
    <row r="851677" spans="2:3" x14ac:dyDescent="0.25">
      <c r="B851677" s="78"/>
      <c r="C851677" s="77"/>
    </row>
    <row r="851678" spans="2:3" x14ac:dyDescent="0.25">
      <c r="B851678" s="78"/>
      <c r="C851678" s="77"/>
    </row>
    <row r="851679" spans="2:3" x14ac:dyDescent="0.25">
      <c r="B851679" s="78"/>
      <c r="C851679" s="77"/>
    </row>
    <row r="851680" spans="2:3" x14ac:dyDescent="0.25">
      <c r="B851680" s="78"/>
      <c r="C851680" s="77"/>
    </row>
    <row r="851790" spans="2:3" x14ac:dyDescent="0.25">
      <c r="B851790" s="78"/>
      <c r="C851790" s="77"/>
    </row>
    <row r="851791" spans="2:3" x14ac:dyDescent="0.25">
      <c r="B851791" s="78"/>
      <c r="C851791" s="77"/>
    </row>
    <row r="851792" spans="2:3" x14ac:dyDescent="0.25">
      <c r="B851792" s="78"/>
      <c r="C851792" s="77"/>
    </row>
    <row r="851793" spans="2:3" x14ac:dyDescent="0.25">
      <c r="B851793" s="78"/>
      <c r="C851793" s="77"/>
    </row>
    <row r="851794" spans="2:3" x14ac:dyDescent="0.25">
      <c r="B851794" s="78"/>
      <c r="C851794" s="77"/>
    </row>
    <row r="851795" spans="2:3" x14ac:dyDescent="0.25">
      <c r="B851795" s="78"/>
      <c r="C851795" s="77"/>
    </row>
    <row r="851796" spans="2:3" x14ac:dyDescent="0.25">
      <c r="B851796" s="78"/>
      <c r="C851796" s="77"/>
    </row>
    <row r="851797" spans="2:3" x14ac:dyDescent="0.25">
      <c r="B851797" s="78"/>
      <c r="C851797" s="77"/>
    </row>
    <row r="851798" spans="2:3" x14ac:dyDescent="0.25">
      <c r="B851798" s="78"/>
      <c r="C851798" s="77"/>
    </row>
    <row r="851799" spans="2:3" x14ac:dyDescent="0.25">
      <c r="B851799" s="78"/>
      <c r="C851799" s="77"/>
    </row>
    <row r="851800" spans="2:3" x14ac:dyDescent="0.25">
      <c r="B851800" s="78"/>
      <c r="C851800" s="77"/>
    </row>
    <row r="851801" spans="2:3" x14ac:dyDescent="0.25">
      <c r="B851801" s="78"/>
      <c r="C851801" s="77"/>
    </row>
    <row r="851802" spans="2:3" x14ac:dyDescent="0.25">
      <c r="B851802" s="78"/>
      <c r="C851802" s="77"/>
    </row>
    <row r="851912" spans="2:3" x14ac:dyDescent="0.25">
      <c r="B851912" s="78"/>
      <c r="C851912" s="77"/>
    </row>
    <row r="851913" spans="2:3" x14ac:dyDescent="0.25">
      <c r="B851913" s="78"/>
      <c r="C851913" s="77"/>
    </row>
    <row r="851914" spans="2:3" x14ac:dyDescent="0.25">
      <c r="B851914" s="78"/>
      <c r="C851914" s="77"/>
    </row>
    <row r="851915" spans="2:3" x14ac:dyDescent="0.25">
      <c r="B851915" s="78"/>
      <c r="C851915" s="77"/>
    </row>
    <row r="851916" spans="2:3" x14ac:dyDescent="0.25">
      <c r="B851916" s="78"/>
      <c r="C851916" s="77"/>
    </row>
    <row r="851917" spans="2:3" x14ac:dyDescent="0.25">
      <c r="B851917" s="78"/>
      <c r="C851917" s="77"/>
    </row>
    <row r="851918" spans="2:3" x14ac:dyDescent="0.25">
      <c r="B851918" s="78"/>
      <c r="C851918" s="77"/>
    </row>
    <row r="851919" spans="2:3" x14ac:dyDescent="0.25">
      <c r="B851919" s="78"/>
      <c r="C851919" s="77"/>
    </row>
    <row r="851920" spans="2:3" x14ac:dyDescent="0.25">
      <c r="B851920" s="78"/>
      <c r="C851920" s="77"/>
    </row>
    <row r="851921" spans="2:3" x14ac:dyDescent="0.25">
      <c r="B851921" s="78"/>
      <c r="C851921" s="77"/>
    </row>
    <row r="851922" spans="2:3" x14ac:dyDescent="0.25">
      <c r="B851922" s="78"/>
      <c r="C851922" s="77"/>
    </row>
    <row r="851923" spans="2:3" x14ac:dyDescent="0.25">
      <c r="B851923" s="78"/>
      <c r="C851923" s="77"/>
    </row>
    <row r="851924" spans="2:3" x14ac:dyDescent="0.25">
      <c r="B851924" s="78"/>
      <c r="C851924" s="77"/>
    </row>
    <row r="852034" spans="2:3" x14ac:dyDescent="0.25">
      <c r="B852034" s="78"/>
      <c r="C852034" s="77"/>
    </row>
    <row r="852035" spans="2:3" x14ac:dyDescent="0.25">
      <c r="B852035" s="78"/>
      <c r="C852035" s="77"/>
    </row>
    <row r="852036" spans="2:3" x14ac:dyDescent="0.25">
      <c r="B852036" s="78"/>
      <c r="C852036" s="77"/>
    </row>
    <row r="852037" spans="2:3" x14ac:dyDescent="0.25">
      <c r="B852037" s="78"/>
      <c r="C852037" s="77"/>
    </row>
    <row r="852038" spans="2:3" x14ac:dyDescent="0.25">
      <c r="B852038" s="78"/>
      <c r="C852038" s="77"/>
    </row>
    <row r="852039" spans="2:3" x14ac:dyDescent="0.25">
      <c r="B852039" s="78"/>
      <c r="C852039" s="77"/>
    </row>
    <row r="852040" spans="2:3" x14ac:dyDescent="0.25">
      <c r="B852040" s="78"/>
      <c r="C852040" s="77"/>
    </row>
    <row r="852041" spans="2:3" x14ac:dyDescent="0.25">
      <c r="B852041" s="78"/>
      <c r="C852041" s="77"/>
    </row>
    <row r="852042" spans="2:3" x14ac:dyDescent="0.25">
      <c r="B852042" s="78"/>
      <c r="C852042" s="77"/>
    </row>
    <row r="852043" spans="2:3" x14ac:dyDescent="0.25">
      <c r="B852043" s="78"/>
      <c r="C852043" s="77"/>
    </row>
    <row r="852044" spans="2:3" x14ac:dyDescent="0.25">
      <c r="B852044" s="78"/>
      <c r="C852044" s="77"/>
    </row>
    <row r="852045" spans="2:3" x14ac:dyDescent="0.25">
      <c r="B852045" s="78"/>
      <c r="C852045" s="77"/>
    </row>
    <row r="852046" spans="2:3" x14ac:dyDescent="0.25">
      <c r="B852046" s="78"/>
      <c r="C852046" s="77"/>
    </row>
    <row r="852156" spans="2:3" x14ac:dyDescent="0.25">
      <c r="B852156" s="78"/>
      <c r="C852156" s="77"/>
    </row>
    <row r="852157" spans="2:3" x14ac:dyDescent="0.25">
      <c r="B852157" s="78"/>
      <c r="C852157" s="77"/>
    </row>
    <row r="852158" spans="2:3" x14ac:dyDescent="0.25">
      <c r="B852158" s="78"/>
      <c r="C852158" s="77"/>
    </row>
    <row r="852159" spans="2:3" x14ac:dyDescent="0.25">
      <c r="B852159" s="78"/>
      <c r="C852159" s="77"/>
    </row>
    <row r="852160" spans="2:3" x14ac:dyDescent="0.25">
      <c r="B852160" s="78"/>
      <c r="C852160" s="77"/>
    </row>
    <row r="852161" spans="2:3" x14ac:dyDescent="0.25">
      <c r="B852161" s="78"/>
      <c r="C852161" s="77"/>
    </row>
    <row r="852162" spans="2:3" x14ac:dyDescent="0.25">
      <c r="B852162" s="78"/>
      <c r="C852162" s="77"/>
    </row>
    <row r="852163" spans="2:3" x14ac:dyDescent="0.25">
      <c r="B852163" s="78"/>
      <c r="C852163" s="77"/>
    </row>
    <row r="852164" spans="2:3" x14ac:dyDescent="0.25">
      <c r="B852164" s="78"/>
      <c r="C852164" s="77"/>
    </row>
    <row r="852165" spans="2:3" x14ac:dyDescent="0.25">
      <c r="B852165" s="78"/>
      <c r="C852165" s="77"/>
    </row>
    <row r="852166" spans="2:3" x14ac:dyDescent="0.25">
      <c r="B852166" s="78"/>
      <c r="C852166" s="77"/>
    </row>
    <row r="852167" spans="2:3" x14ac:dyDescent="0.25">
      <c r="B852167" s="78"/>
      <c r="C852167" s="77"/>
    </row>
    <row r="852168" spans="2:3" x14ac:dyDescent="0.25">
      <c r="B852168" s="78"/>
      <c r="C852168" s="77"/>
    </row>
    <row r="852278" spans="2:3" x14ac:dyDescent="0.25">
      <c r="B852278" s="78"/>
      <c r="C852278" s="77"/>
    </row>
    <row r="852279" spans="2:3" x14ac:dyDescent="0.25">
      <c r="B852279" s="78"/>
      <c r="C852279" s="77"/>
    </row>
    <row r="852280" spans="2:3" x14ac:dyDescent="0.25">
      <c r="B852280" s="78"/>
      <c r="C852280" s="77"/>
    </row>
    <row r="852281" spans="2:3" x14ac:dyDescent="0.25">
      <c r="B852281" s="78"/>
      <c r="C852281" s="77"/>
    </row>
    <row r="852282" spans="2:3" x14ac:dyDescent="0.25">
      <c r="B852282" s="78"/>
      <c r="C852282" s="77"/>
    </row>
    <row r="852283" spans="2:3" x14ac:dyDescent="0.25">
      <c r="B852283" s="78"/>
      <c r="C852283" s="77"/>
    </row>
    <row r="852284" spans="2:3" x14ac:dyDescent="0.25">
      <c r="B852284" s="78"/>
      <c r="C852284" s="77"/>
    </row>
    <row r="852285" spans="2:3" x14ac:dyDescent="0.25">
      <c r="B852285" s="78"/>
      <c r="C852285" s="77"/>
    </row>
    <row r="852286" spans="2:3" x14ac:dyDescent="0.25">
      <c r="B852286" s="78"/>
      <c r="C852286" s="77"/>
    </row>
    <row r="852287" spans="2:3" x14ac:dyDescent="0.25">
      <c r="B852287" s="78"/>
      <c r="C852287" s="77"/>
    </row>
    <row r="852288" spans="2:3" x14ac:dyDescent="0.25">
      <c r="B852288" s="78"/>
      <c r="C852288" s="77"/>
    </row>
    <row r="852289" spans="2:3" x14ac:dyDescent="0.25">
      <c r="B852289" s="78"/>
      <c r="C852289" s="77"/>
    </row>
    <row r="852290" spans="2:3" x14ac:dyDescent="0.25">
      <c r="B852290" s="78"/>
      <c r="C852290" s="77"/>
    </row>
    <row r="852400" spans="2:3" x14ac:dyDescent="0.25">
      <c r="B852400" s="78"/>
      <c r="C852400" s="77"/>
    </row>
    <row r="852401" spans="2:3" x14ac:dyDescent="0.25">
      <c r="B852401" s="78"/>
      <c r="C852401" s="77"/>
    </row>
    <row r="852402" spans="2:3" x14ac:dyDescent="0.25">
      <c r="B852402" s="78"/>
      <c r="C852402" s="77"/>
    </row>
    <row r="852403" spans="2:3" x14ac:dyDescent="0.25">
      <c r="B852403" s="78"/>
      <c r="C852403" s="77"/>
    </row>
    <row r="852404" spans="2:3" x14ac:dyDescent="0.25">
      <c r="B852404" s="78"/>
      <c r="C852404" s="77"/>
    </row>
    <row r="852405" spans="2:3" x14ac:dyDescent="0.25">
      <c r="B852405" s="78"/>
      <c r="C852405" s="77"/>
    </row>
    <row r="852406" spans="2:3" x14ac:dyDescent="0.25">
      <c r="B852406" s="78"/>
      <c r="C852406" s="77"/>
    </row>
    <row r="852407" spans="2:3" x14ac:dyDescent="0.25">
      <c r="B852407" s="78"/>
      <c r="C852407" s="77"/>
    </row>
    <row r="852408" spans="2:3" x14ac:dyDescent="0.25">
      <c r="B852408" s="78"/>
      <c r="C852408" s="77"/>
    </row>
    <row r="852409" spans="2:3" x14ac:dyDescent="0.25">
      <c r="B852409" s="78"/>
      <c r="C852409" s="77"/>
    </row>
    <row r="852410" spans="2:3" x14ac:dyDescent="0.25">
      <c r="B852410" s="78"/>
      <c r="C852410" s="77"/>
    </row>
    <row r="852411" spans="2:3" x14ac:dyDescent="0.25">
      <c r="B852411" s="78"/>
      <c r="C852411" s="77"/>
    </row>
    <row r="852412" spans="2:3" x14ac:dyDescent="0.25">
      <c r="B852412" s="78"/>
      <c r="C852412" s="77"/>
    </row>
    <row r="852522" spans="2:3" x14ac:dyDescent="0.25">
      <c r="B852522" s="78"/>
      <c r="C852522" s="77"/>
    </row>
    <row r="852523" spans="2:3" x14ac:dyDescent="0.25">
      <c r="B852523" s="78"/>
      <c r="C852523" s="77"/>
    </row>
    <row r="852524" spans="2:3" x14ac:dyDescent="0.25">
      <c r="B852524" s="78"/>
      <c r="C852524" s="77"/>
    </row>
    <row r="852525" spans="2:3" x14ac:dyDescent="0.25">
      <c r="B852525" s="78"/>
      <c r="C852525" s="77"/>
    </row>
    <row r="852526" spans="2:3" x14ac:dyDescent="0.25">
      <c r="B852526" s="78"/>
      <c r="C852526" s="77"/>
    </row>
    <row r="852527" spans="2:3" x14ac:dyDescent="0.25">
      <c r="B852527" s="78"/>
      <c r="C852527" s="77"/>
    </row>
    <row r="852528" spans="2:3" x14ac:dyDescent="0.25">
      <c r="B852528" s="78"/>
      <c r="C852528" s="77"/>
    </row>
    <row r="852529" spans="2:3" x14ac:dyDescent="0.25">
      <c r="B852529" s="78"/>
      <c r="C852529" s="77"/>
    </row>
    <row r="852530" spans="2:3" x14ac:dyDescent="0.25">
      <c r="B852530" s="78"/>
      <c r="C852530" s="77"/>
    </row>
    <row r="852531" spans="2:3" x14ac:dyDescent="0.25">
      <c r="B852531" s="78"/>
      <c r="C852531" s="77"/>
    </row>
    <row r="852532" spans="2:3" x14ac:dyDescent="0.25">
      <c r="B852532" s="78"/>
      <c r="C852532" s="77"/>
    </row>
    <row r="852533" spans="2:3" x14ac:dyDescent="0.25">
      <c r="B852533" s="78"/>
      <c r="C852533" s="77"/>
    </row>
    <row r="852534" spans="2:3" x14ac:dyDescent="0.25">
      <c r="B852534" s="78"/>
      <c r="C852534" s="77"/>
    </row>
    <row r="852644" spans="2:3" x14ac:dyDescent="0.25">
      <c r="B852644" s="78"/>
      <c r="C852644" s="77"/>
    </row>
    <row r="852645" spans="2:3" x14ac:dyDescent="0.25">
      <c r="B852645" s="78"/>
      <c r="C852645" s="77"/>
    </row>
    <row r="852646" spans="2:3" x14ac:dyDescent="0.25">
      <c r="B852646" s="78"/>
      <c r="C852646" s="77"/>
    </row>
    <row r="852647" spans="2:3" x14ac:dyDescent="0.25">
      <c r="B852647" s="78"/>
      <c r="C852647" s="77"/>
    </row>
    <row r="852648" spans="2:3" x14ac:dyDescent="0.25">
      <c r="B852648" s="78"/>
      <c r="C852648" s="77"/>
    </row>
    <row r="852649" spans="2:3" x14ac:dyDescent="0.25">
      <c r="B852649" s="78"/>
      <c r="C852649" s="77"/>
    </row>
    <row r="852650" spans="2:3" x14ac:dyDescent="0.25">
      <c r="B852650" s="78"/>
      <c r="C852650" s="77"/>
    </row>
    <row r="852651" spans="2:3" x14ac:dyDescent="0.25">
      <c r="B852651" s="78"/>
      <c r="C852651" s="77"/>
    </row>
    <row r="852652" spans="2:3" x14ac:dyDescent="0.25">
      <c r="B852652" s="78"/>
      <c r="C852652" s="77"/>
    </row>
    <row r="852653" spans="2:3" x14ac:dyDescent="0.25">
      <c r="B852653" s="78"/>
      <c r="C852653" s="77"/>
    </row>
    <row r="852654" spans="2:3" x14ac:dyDescent="0.25">
      <c r="B852654" s="78"/>
      <c r="C852654" s="77"/>
    </row>
    <row r="852655" spans="2:3" x14ac:dyDescent="0.25">
      <c r="B852655" s="78"/>
      <c r="C852655" s="77"/>
    </row>
    <row r="852656" spans="2:3" x14ac:dyDescent="0.25">
      <c r="B852656" s="78"/>
      <c r="C852656" s="77"/>
    </row>
    <row r="852766" spans="2:3" x14ac:dyDescent="0.25">
      <c r="B852766" s="78"/>
      <c r="C852766" s="77"/>
    </row>
    <row r="852767" spans="2:3" x14ac:dyDescent="0.25">
      <c r="B852767" s="78"/>
      <c r="C852767" s="77"/>
    </row>
    <row r="852768" spans="2:3" x14ac:dyDescent="0.25">
      <c r="B852768" s="78"/>
      <c r="C852768" s="77"/>
    </row>
    <row r="852769" spans="2:3" x14ac:dyDescent="0.25">
      <c r="B852769" s="78"/>
      <c r="C852769" s="77"/>
    </row>
    <row r="852770" spans="2:3" x14ac:dyDescent="0.25">
      <c r="B852770" s="78"/>
      <c r="C852770" s="77"/>
    </row>
    <row r="852771" spans="2:3" x14ac:dyDescent="0.25">
      <c r="B852771" s="78"/>
      <c r="C852771" s="77"/>
    </row>
    <row r="852772" spans="2:3" x14ac:dyDescent="0.25">
      <c r="B852772" s="78"/>
      <c r="C852772" s="77"/>
    </row>
    <row r="852773" spans="2:3" x14ac:dyDescent="0.25">
      <c r="B852773" s="78"/>
      <c r="C852773" s="77"/>
    </row>
    <row r="852774" spans="2:3" x14ac:dyDescent="0.25">
      <c r="B852774" s="78"/>
      <c r="C852774" s="77"/>
    </row>
    <row r="852775" spans="2:3" x14ac:dyDescent="0.25">
      <c r="B852775" s="78"/>
      <c r="C852775" s="77"/>
    </row>
    <row r="852776" spans="2:3" x14ac:dyDescent="0.25">
      <c r="B852776" s="78"/>
      <c r="C852776" s="77"/>
    </row>
    <row r="852777" spans="2:3" x14ac:dyDescent="0.25">
      <c r="B852777" s="78"/>
      <c r="C852777" s="77"/>
    </row>
    <row r="852778" spans="2:3" x14ac:dyDescent="0.25">
      <c r="B852778" s="78"/>
      <c r="C852778" s="77"/>
    </row>
    <row r="852888" spans="2:3" x14ac:dyDescent="0.25">
      <c r="B852888" s="78"/>
      <c r="C852888" s="77"/>
    </row>
    <row r="852889" spans="2:3" x14ac:dyDescent="0.25">
      <c r="B852889" s="78"/>
      <c r="C852889" s="77"/>
    </row>
    <row r="852890" spans="2:3" x14ac:dyDescent="0.25">
      <c r="B852890" s="78"/>
      <c r="C852890" s="77"/>
    </row>
    <row r="852891" spans="2:3" x14ac:dyDescent="0.25">
      <c r="B852891" s="78"/>
      <c r="C852891" s="77"/>
    </row>
    <row r="852892" spans="2:3" x14ac:dyDescent="0.25">
      <c r="B852892" s="78"/>
      <c r="C852892" s="77"/>
    </row>
    <row r="852893" spans="2:3" x14ac:dyDescent="0.25">
      <c r="B852893" s="78"/>
      <c r="C852893" s="77"/>
    </row>
    <row r="852894" spans="2:3" x14ac:dyDescent="0.25">
      <c r="B852894" s="78"/>
      <c r="C852894" s="77"/>
    </row>
    <row r="852895" spans="2:3" x14ac:dyDescent="0.25">
      <c r="B852895" s="78"/>
      <c r="C852895" s="77"/>
    </row>
    <row r="852896" spans="2:3" x14ac:dyDescent="0.25">
      <c r="B852896" s="78"/>
      <c r="C852896" s="77"/>
    </row>
    <row r="852897" spans="2:3" x14ac:dyDescent="0.25">
      <c r="B852897" s="78"/>
      <c r="C852897" s="77"/>
    </row>
    <row r="852898" spans="2:3" x14ac:dyDescent="0.25">
      <c r="B852898" s="78"/>
      <c r="C852898" s="77"/>
    </row>
    <row r="852899" spans="2:3" x14ac:dyDescent="0.25">
      <c r="B852899" s="78"/>
      <c r="C852899" s="77"/>
    </row>
    <row r="852900" spans="2:3" x14ac:dyDescent="0.25">
      <c r="B852900" s="78"/>
      <c r="C852900" s="77"/>
    </row>
    <row r="853010" spans="2:3" x14ac:dyDescent="0.25">
      <c r="B853010" s="78"/>
      <c r="C853010" s="77"/>
    </row>
    <row r="853011" spans="2:3" x14ac:dyDescent="0.25">
      <c r="B853011" s="78"/>
      <c r="C853011" s="77"/>
    </row>
    <row r="853012" spans="2:3" x14ac:dyDescent="0.25">
      <c r="B853012" s="78"/>
      <c r="C853012" s="77"/>
    </row>
    <row r="853013" spans="2:3" x14ac:dyDescent="0.25">
      <c r="B853013" s="78"/>
      <c r="C853013" s="77"/>
    </row>
    <row r="853014" spans="2:3" x14ac:dyDescent="0.25">
      <c r="B853014" s="78"/>
      <c r="C853014" s="77"/>
    </row>
    <row r="853015" spans="2:3" x14ac:dyDescent="0.25">
      <c r="B853015" s="78"/>
      <c r="C853015" s="77"/>
    </row>
    <row r="853016" spans="2:3" x14ac:dyDescent="0.25">
      <c r="B853016" s="78"/>
      <c r="C853016" s="77"/>
    </row>
    <row r="853017" spans="2:3" x14ac:dyDescent="0.25">
      <c r="B853017" s="78"/>
      <c r="C853017" s="77"/>
    </row>
    <row r="853018" spans="2:3" x14ac:dyDescent="0.25">
      <c r="B853018" s="78"/>
      <c r="C853018" s="77"/>
    </row>
    <row r="853019" spans="2:3" x14ac:dyDescent="0.25">
      <c r="B853019" s="78"/>
      <c r="C853019" s="77"/>
    </row>
    <row r="853020" spans="2:3" x14ac:dyDescent="0.25">
      <c r="B853020" s="78"/>
      <c r="C853020" s="77"/>
    </row>
    <row r="853021" spans="2:3" x14ac:dyDescent="0.25">
      <c r="B853021" s="78"/>
      <c r="C853021" s="77"/>
    </row>
    <row r="853022" spans="2:3" x14ac:dyDescent="0.25">
      <c r="B853022" s="78"/>
      <c r="C853022" s="77"/>
    </row>
    <row r="853132" spans="2:3" x14ac:dyDescent="0.25">
      <c r="B853132" s="78"/>
      <c r="C853132" s="77"/>
    </row>
    <row r="853133" spans="2:3" x14ac:dyDescent="0.25">
      <c r="B853133" s="78"/>
      <c r="C853133" s="77"/>
    </row>
    <row r="853134" spans="2:3" x14ac:dyDescent="0.25">
      <c r="B853134" s="78"/>
      <c r="C853134" s="77"/>
    </row>
    <row r="853135" spans="2:3" x14ac:dyDescent="0.25">
      <c r="B853135" s="78"/>
      <c r="C853135" s="77"/>
    </row>
    <row r="853136" spans="2:3" x14ac:dyDescent="0.25">
      <c r="B853136" s="78"/>
      <c r="C853136" s="77"/>
    </row>
    <row r="853137" spans="2:3" x14ac:dyDescent="0.25">
      <c r="B853137" s="78"/>
      <c r="C853137" s="77"/>
    </row>
    <row r="853138" spans="2:3" x14ac:dyDescent="0.25">
      <c r="B853138" s="78"/>
      <c r="C853138" s="77"/>
    </row>
    <row r="853139" spans="2:3" x14ac:dyDescent="0.25">
      <c r="B853139" s="78"/>
      <c r="C853139" s="77"/>
    </row>
    <row r="853140" spans="2:3" x14ac:dyDescent="0.25">
      <c r="B853140" s="78"/>
      <c r="C853140" s="77"/>
    </row>
    <row r="853141" spans="2:3" x14ac:dyDescent="0.25">
      <c r="B853141" s="78"/>
      <c r="C853141" s="77"/>
    </row>
    <row r="853142" spans="2:3" x14ac:dyDescent="0.25">
      <c r="B853142" s="78"/>
      <c r="C853142" s="77"/>
    </row>
    <row r="853143" spans="2:3" x14ac:dyDescent="0.25">
      <c r="B853143" s="78"/>
      <c r="C853143" s="77"/>
    </row>
    <row r="853144" spans="2:3" x14ac:dyDescent="0.25">
      <c r="B853144" s="78"/>
      <c r="C853144" s="77"/>
    </row>
    <row r="853254" spans="2:3" x14ac:dyDescent="0.25">
      <c r="B853254" s="78"/>
      <c r="C853254" s="77"/>
    </row>
    <row r="853255" spans="2:3" x14ac:dyDescent="0.25">
      <c r="B853255" s="78"/>
      <c r="C853255" s="77"/>
    </row>
    <row r="853256" spans="2:3" x14ac:dyDescent="0.25">
      <c r="B853256" s="78"/>
      <c r="C853256" s="77"/>
    </row>
    <row r="853257" spans="2:3" x14ac:dyDescent="0.25">
      <c r="B853257" s="78"/>
      <c r="C853257" s="77"/>
    </row>
    <row r="853258" spans="2:3" x14ac:dyDescent="0.25">
      <c r="B853258" s="78"/>
      <c r="C853258" s="77"/>
    </row>
    <row r="853259" spans="2:3" x14ac:dyDescent="0.25">
      <c r="B853259" s="78"/>
      <c r="C853259" s="77"/>
    </row>
    <row r="853260" spans="2:3" x14ac:dyDescent="0.25">
      <c r="B853260" s="78"/>
      <c r="C853260" s="77"/>
    </row>
    <row r="853261" spans="2:3" x14ac:dyDescent="0.25">
      <c r="B853261" s="78"/>
      <c r="C853261" s="77"/>
    </row>
    <row r="853262" spans="2:3" x14ac:dyDescent="0.25">
      <c r="B853262" s="78"/>
      <c r="C853262" s="77"/>
    </row>
    <row r="853263" spans="2:3" x14ac:dyDescent="0.25">
      <c r="B853263" s="78"/>
      <c r="C853263" s="77"/>
    </row>
    <row r="853264" spans="2:3" x14ac:dyDescent="0.25">
      <c r="B853264" s="78"/>
      <c r="C853264" s="77"/>
    </row>
    <row r="853265" spans="2:3" x14ac:dyDescent="0.25">
      <c r="B853265" s="78"/>
      <c r="C853265" s="77"/>
    </row>
    <row r="853266" spans="2:3" x14ac:dyDescent="0.25">
      <c r="B853266" s="78"/>
      <c r="C853266" s="77"/>
    </row>
    <row r="853376" spans="2:3" x14ac:dyDescent="0.25">
      <c r="B853376" s="78"/>
      <c r="C853376" s="77"/>
    </row>
    <row r="853377" spans="2:3" x14ac:dyDescent="0.25">
      <c r="B853377" s="78"/>
      <c r="C853377" s="77"/>
    </row>
    <row r="853378" spans="2:3" x14ac:dyDescent="0.25">
      <c r="B853378" s="78"/>
      <c r="C853378" s="77"/>
    </row>
    <row r="853379" spans="2:3" x14ac:dyDescent="0.25">
      <c r="B853379" s="78"/>
      <c r="C853379" s="77"/>
    </row>
    <row r="853380" spans="2:3" x14ac:dyDescent="0.25">
      <c r="B853380" s="78"/>
      <c r="C853380" s="77"/>
    </row>
    <row r="853381" spans="2:3" x14ac:dyDescent="0.25">
      <c r="B853381" s="78"/>
      <c r="C853381" s="77"/>
    </row>
    <row r="853382" spans="2:3" x14ac:dyDescent="0.25">
      <c r="B853382" s="78"/>
      <c r="C853382" s="77"/>
    </row>
    <row r="853383" spans="2:3" x14ac:dyDescent="0.25">
      <c r="B853383" s="78"/>
      <c r="C853383" s="77"/>
    </row>
    <row r="853384" spans="2:3" x14ac:dyDescent="0.25">
      <c r="B853384" s="78"/>
      <c r="C853384" s="77"/>
    </row>
    <row r="853385" spans="2:3" x14ac:dyDescent="0.25">
      <c r="B853385" s="78"/>
      <c r="C853385" s="77"/>
    </row>
    <row r="853386" spans="2:3" x14ac:dyDescent="0.25">
      <c r="B853386" s="78"/>
      <c r="C853386" s="77"/>
    </row>
    <row r="853387" spans="2:3" x14ac:dyDescent="0.25">
      <c r="B853387" s="78"/>
      <c r="C853387" s="77"/>
    </row>
    <row r="853388" spans="2:3" x14ac:dyDescent="0.25">
      <c r="B853388" s="78"/>
      <c r="C853388" s="77"/>
    </row>
    <row r="853498" spans="2:3" x14ac:dyDescent="0.25">
      <c r="B853498" s="78"/>
      <c r="C853498" s="77"/>
    </row>
    <row r="853499" spans="2:3" x14ac:dyDescent="0.25">
      <c r="B853499" s="78"/>
      <c r="C853499" s="77"/>
    </row>
    <row r="853500" spans="2:3" x14ac:dyDescent="0.25">
      <c r="B853500" s="78"/>
      <c r="C853500" s="77"/>
    </row>
    <row r="853501" spans="2:3" x14ac:dyDescent="0.25">
      <c r="B853501" s="78"/>
      <c r="C853501" s="77"/>
    </row>
    <row r="853502" spans="2:3" x14ac:dyDescent="0.25">
      <c r="B853502" s="78"/>
      <c r="C853502" s="77"/>
    </row>
    <row r="853503" spans="2:3" x14ac:dyDescent="0.25">
      <c r="B853503" s="78"/>
      <c r="C853503" s="77"/>
    </row>
    <row r="853504" spans="2:3" x14ac:dyDescent="0.25">
      <c r="B853504" s="78"/>
      <c r="C853504" s="77"/>
    </row>
    <row r="853505" spans="2:3" x14ac:dyDescent="0.25">
      <c r="B853505" s="78"/>
      <c r="C853505" s="77"/>
    </row>
    <row r="853506" spans="2:3" x14ac:dyDescent="0.25">
      <c r="B853506" s="78"/>
      <c r="C853506" s="77"/>
    </row>
    <row r="853507" spans="2:3" x14ac:dyDescent="0.25">
      <c r="B853507" s="78"/>
      <c r="C853507" s="77"/>
    </row>
    <row r="853508" spans="2:3" x14ac:dyDescent="0.25">
      <c r="B853508" s="78"/>
      <c r="C853508" s="77"/>
    </row>
    <row r="853509" spans="2:3" x14ac:dyDescent="0.25">
      <c r="B853509" s="78"/>
      <c r="C853509" s="77"/>
    </row>
    <row r="853510" spans="2:3" x14ac:dyDescent="0.25">
      <c r="B853510" s="78"/>
      <c r="C853510" s="77"/>
    </row>
    <row r="853620" spans="2:3" x14ac:dyDescent="0.25">
      <c r="B853620" s="78"/>
      <c r="C853620" s="77"/>
    </row>
    <row r="853621" spans="2:3" x14ac:dyDescent="0.25">
      <c r="B853621" s="78"/>
      <c r="C853621" s="77"/>
    </row>
    <row r="853622" spans="2:3" x14ac:dyDescent="0.25">
      <c r="B853622" s="78"/>
      <c r="C853622" s="77"/>
    </row>
    <row r="853623" spans="2:3" x14ac:dyDescent="0.25">
      <c r="B853623" s="78"/>
      <c r="C853623" s="77"/>
    </row>
    <row r="853624" spans="2:3" x14ac:dyDescent="0.25">
      <c r="B853624" s="78"/>
      <c r="C853624" s="77"/>
    </row>
    <row r="853625" spans="2:3" x14ac:dyDescent="0.25">
      <c r="B853625" s="78"/>
      <c r="C853625" s="77"/>
    </row>
    <row r="853626" spans="2:3" x14ac:dyDescent="0.25">
      <c r="B853626" s="78"/>
      <c r="C853626" s="77"/>
    </row>
    <row r="853627" spans="2:3" x14ac:dyDescent="0.25">
      <c r="B853627" s="78"/>
      <c r="C853627" s="77"/>
    </row>
    <row r="853628" spans="2:3" x14ac:dyDescent="0.25">
      <c r="B853628" s="78"/>
      <c r="C853628" s="77"/>
    </row>
    <row r="853629" spans="2:3" x14ac:dyDescent="0.25">
      <c r="B853629" s="78"/>
      <c r="C853629" s="77"/>
    </row>
    <row r="853630" spans="2:3" x14ac:dyDescent="0.25">
      <c r="B853630" s="78"/>
      <c r="C853630" s="77"/>
    </row>
    <row r="853631" spans="2:3" x14ac:dyDescent="0.25">
      <c r="B853631" s="78"/>
      <c r="C853631" s="77"/>
    </row>
    <row r="853632" spans="2:3" x14ac:dyDescent="0.25">
      <c r="B853632" s="78"/>
      <c r="C853632" s="77"/>
    </row>
    <row r="853742" spans="2:3" x14ac:dyDescent="0.25">
      <c r="B853742" s="78"/>
      <c r="C853742" s="77"/>
    </row>
    <row r="853743" spans="2:3" x14ac:dyDescent="0.25">
      <c r="B853743" s="78"/>
      <c r="C853743" s="77"/>
    </row>
    <row r="853744" spans="2:3" x14ac:dyDescent="0.25">
      <c r="B853744" s="78"/>
      <c r="C853744" s="77"/>
    </row>
    <row r="853745" spans="2:3" x14ac:dyDescent="0.25">
      <c r="B853745" s="78"/>
      <c r="C853745" s="77"/>
    </row>
    <row r="853746" spans="2:3" x14ac:dyDescent="0.25">
      <c r="B853746" s="78"/>
      <c r="C853746" s="77"/>
    </row>
    <row r="853747" spans="2:3" x14ac:dyDescent="0.25">
      <c r="B853747" s="78"/>
      <c r="C853747" s="77"/>
    </row>
    <row r="853748" spans="2:3" x14ac:dyDescent="0.25">
      <c r="B853748" s="78"/>
      <c r="C853748" s="77"/>
    </row>
    <row r="853749" spans="2:3" x14ac:dyDescent="0.25">
      <c r="B853749" s="78"/>
      <c r="C853749" s="77"/>
    </row>
    <row r="853750" spans="2:3" x14ac:dyDescent="0.25">
      <c r="B853750" s="78"/>
      <c r="C853750" s="77"/>
    </row>
    <row r="853751" spans="2:3" x14ac:dyDescent="0.25">
      <c r="B853751" s="78"/>
      <c r="C853751" s="77"/>
    </row>
    <row r="853752" spans="2:3" x14ac:dyDescent="0.25">
      <c r="B853752" s="78"/>
      <c r="C853752" s="77"/>
    </row>
    <row r="853753" spans="2:3" x14ac:dyDescent="0.25">
      <c r="B853753" s="78"/>
      <c r="C853753" s="77"/>
    </row>
    <row r="853754" spans="2:3" x14ac:dyDescent="0.25">
      <c r="B853754" s="78"/>
      <c r="C853754" s="77"/>
    </row>
    <row r="853864" spans="2:3" x14ac:dyDescent="0.25">
      <c r="B853864" s="78"/>
      <c r="C853864" s="77"/>
    </row>
    <row r="853865" spans="2:3" x14ac:dyDescent="0.25">
      <c r="B853865" s="78"/>
      <c r="C853865" s="77"/>
    </row>
    <row r="853866" spans="2:3" x14ac:dyDescent="0.25">
      <c r="B853866" s="78"/>
      <c r="C853866" s="77"/>
    </row>
    <row r="853867" spans="2:3" x14ac:dyDescent="0.25">
      <c r="B853867" s="78"/>
      <c r="C853867" s="77"/>
    </row>
    <row r="853868" spans="2:3" x14ac:dyDescent="0.25">
      <c r="B853868" s="78"/>
      <c r="C853868" s="77"/>
    </row>
    <row r="853869" spans="2:3" x14ac:dyDescent="0.25">
      <c r="B853869" s="78"/>
      <c r="C853869" s="77"/>
    </row>
    <row r="853870" spans="2:3" x14ac:dyDescent="0.25">
      <c r="B853870" s="78"/>
      <c r="C853870" s="77"/>
    </row>
    <row r="853871" spans="2:3" x14ac:dyDescent="0.25">
      <c r="B853871" s="78"/>
      <c r="C853871" s="77"/>
    </row>
    <row r="853872" spans="2:3" x14ac:dyDescent="0.25">
      <c r="B853872" s="78"/>
      <c r="C853872" s="77"/>
    </row>
    <row r="853873" spans="2:3" x14ac:dyDescent="0.25">
      <c r="B853873" s="78"/>
      <c r="C853873" s="77"/>
    </row>
    <row r="853874" spans="2:3" x14ac:dyDescent="0.25">
      <c r="B853874" s="78"/>
      <c r="C853874" s="77"/>
    </row>
    <row r="853875" spans="2:3" x14ac:dyDescent="0.25">
      <c r="B853875" s="78"/>
      <c r="C853875" s="77"/>
    </row>
    <row r="853876" spans="2:3" x14ac:dyDescent="0.25">
      <c r="B853876" s="78"/>
      <c r="C853876" s="77"/>
    </row>
    <row r="853986" spans="2:3" x14ac:dyDescent="0.25">
      <c r="B853986" s="78"/>
      <c r="C853986" s="77"/>
    </row>
    <row r="853987" spans="2:3" x14ac:dyDescent="0.25">
      <c r="B853987" s="78"/>
      <c r="C853987" s="77"/>
    </row>
    <row r="853988" spans="2:3" x14ac:dyDescent="0.25">
      <c r="B853988" s="78"/>
      <c r="C853988" s="77"/>
    </row>
    <row r="853989" spans="2:3" x14ac:dyDescent="0.25">
      <c r="B853989" s="78"/>
      <c r="C853989" s="77"/>
    </row>
    <row r="853990" spans="2:3" x14ac:dyDescent="0.25">
      <c r="B853990" s="78"/>
      <c r="C853990" s="77"/>
    </row>
    <row r="853991" spans="2:3" x14ac:dyDescent="0.25">
      <c r="B853991" s="78"/>
      <c r="C853991" s="77"/>
    </row>
    <row r="853992" spans="2:3" x14ac:dyDescent="0.25">
      <c r="B853992" s="78"/>
      <c r="C853992" s="77"/>
    </row>
    <row r="853993" spans="2:3" x14ac:dyDescent="0.25">
      <c r="B853993" s="78"/>
      <c r="C853993" s="77"/>
    </row>
    <row r="853994" spans="2:3" x14ac:dyDescent="0.25">
      <c r="B853994" s="78"/>
      <c r="C853994" s="77"/>
    </row>
    <row r="853995" spans="2:3" x14ac:dyDescent="0.25">
      <c r="B853995" s="78"/>
      <c r="C853995" s="77"/>
    </row>
    <row r="853996" spans="2:3" x14ac:dyDescent="0.25">
      <c r="B853996" s="78"/>
      <c r="C853996" s="77"/>
    </row>
    <row r="853997" spans="2:3" x14ac:dyDescent="0.25">
      <c r="B853997" s="78"/>
      <c r="C853997" s="77"/>
    </row>
    <row r="853998" spans="2:3" x14ac:dyDescent="0.25">
      <c r="B853998" s="78"/>
      <c r="C853998" s="77"/>
    </row>
    <row r="854108" spans="2:3" x14ac:dyDescent="0.25">
      <c r="B854108" s="78"/>
      <c r="C854108" s="77"/>
    </row>
    <row r="854109" spans="2:3" x14ac:dyDescent="0.25">
      <c r="B854109" s="78"/>
      <c r="C854109" s="77"/>
    </row>
    <row r="854110" spans="2:3" x14ac:dyDescent="0.25">
      <c r="B854110" s="78"/>
      <c r="C854110" s="77"/>
    </row>
    <row r="854111" spans="2:3" x14ac:dyDescent="0.25">
      <c r="B854111" s="78"/>
      <c r="C854111" s="77"/>
    </row>
    <row r="854112" spans="2:3" x14ac:dyDescent="0.25">
      <c r="B854112" s="78"/>
      <c r="C854112" s="77"/>
    </row>
    <row r="854113" spans="2:3" x14ac:dyDescent="0.25">
      <c r="B854113" s="78"/>
      <c r="C854113" s="77"/>
    </row>
    <row r="854114" spans="2:3" x14ac:dyDescent="0.25">
      <c r="B854114" s="78"/>
      <c r="C854114" s="77"/>
    </row>
    <row r="854115" spans="2:3" x14ac:dyDescent="0.25">
      <c r="B854115" s="78"/>
      <c r="C854115" s="77"/>
    </row>
    <row r="854116" spans="2:3" x14ac:dyDescent="0.25">
      <c r="B854116" s="78"/>
      <c r="C854116" s="77"/>
    </row>
    <row r="854117" spans="2:3" x14ac:dyDescent="0.25">
      <c r="B854117" s="78"/>
      <c r="C854117" s="77"/>
    </row>
    <row r="854118" spans="2:3" x14ac:dyDescent="0.25">
      <c r="B854118" s="78"/>
      <c r="C854118" s="77"/>
    </row>
    <row r="854119" spans="2:3" x14ac:dyDescent="0.25">
      <c r="B854119" s="78"/>
      <c r="C854119" s="77"/>
    </row>
    <row r="854120" spans="2:3" x14ac:dyDescent="0.25">
      <c r="B854120" s="78"/>
      <c r="C854120" s="77"/>
    </row>
    <row r="854230" spans="2:3" x14ac:dyDescent="0.25">
      <c r="B854230" s="78"/>
      <c r="C854230" s="77"/>
    </row>
    <row r="854231" spans="2:3" x14ac:dyDescent="0.25">
      <c r="B854231" s="78"/>
      <c r="C854231" s="77"/>
    </row>
    <row r="854232" spans="2:3" x14ac:dyDescent="0.25">
      <c r="B854232" s="78"/>
      <c r="C854232" s="77"/>
    </row>
    <row r="854233" spans="2:3" x14ac:dyDescent="0.25">
      <c r="B854233" s="78"/>
      <c r="C854233" s="77"/>
    </row>
    <row r="854234" spans="2:3" x14ac:dyDescent="0.25">
      <c r="B854234" s="78"/>
      <c r="C854234" s="77"/>
    </row>
    <row r="854235" spans="2:3" x14ac:dyDescent="0.25">
      <c r="B854235" s="78"/>
      <c r="C854235" s="77"/>
    </row>
    <row r="854236" spans="2:3" x14ac:dyDescent="0.25">
      <c r="B854236" s="78"/>
      <c r="C854236" s="77"/>
    </row>
    <row r="854237" spans="2:3" x14ac:dyDescent="0.25">
      <c r="B854237" s="78"/>
      <c r="C854237" s="77"/>
    </row>
    <row r="854238" spans="2:3" x14ac:dyDescent="0.25">
      <c r="B854238" s="78"/>
      <c r="C854238" s="77"/>
    </row>
    <row r="854239" spans="2:3" x14ac:dyDescent="0.25">
      <c r="B854239" s="78"/>
      <c r="C854239" s="77"/>
    </row>
    <row r="854240" spans="2:3" x14ac:dyDescent="0.25">
      <c r="B854240" s="78"/>
      <c r="C854240" s="77"/>
    </row>
    <row r="854241" spans="2:3" x14ac:dyDescent="0.25">
      <c r="B854241" s="78"/>
      <c r="C854241" s="77"/>
    </row>
    <row r="854242" spans="2:3" x14ac:dyDescent="0.25">
      <c r="B854242" s="78"/>
      <c r="C854242" s="77"/>
    </row>
    <row r="854352" spans="2:3" x14ac:dyDescent="0.25">
      <c r="B854352" s="78"/>
      <c r="C854352" s="77"/>
    </row>
    <row r="854353" spans="2:3" x14ac:dyDescent="0.25">
      <c r="B854353" s="78"/>
      <c r="C854353" s="77"/>
    </row>
    <row r="854354" spans="2:3" x14ac:dyDescent="0.25">
      <c r="B854354" s="78"/>
      <c r="C854354" s="77"/>
    </row>
    <row r="854355" spans="2:3" x14ac:dyDescent="0.25">
      <c r="B854355" s="78"/>
      <c r="C854355" s="77"/>
    </row>
    <row r="854356" spans="2:3" x14ac:dyDescent="0.25">
      <c r="B854356" s="78"/>
      <c r="C854356" s="77"/>
    </row>
    <row r="854357" spans="2:3" x14ac:dyDescent="0.25">
      <c r="B854357" s="78"/>
      <c r="C854357" s="77"/>
    </row>
    <row r="854358" spans="2:3" x14ac:dyDescent="0.25">
      <c r="B854358" s="78"/>
      <c r="C854358" s="77"/>
    </row>
    <row r="854359" spans="2:3" x14ac:dyDescent="0.25">
      <c r="B854359" s="78"/>
      <c r="C854359" s="77"/>
    </row>
    <row r="854360" spans="2:3" x14ac:dyDescent="0.25">
      <c r="B854360" s="78"/>
      <c r="C854360" s="77"/>
    </row>
    <row r="854361" spans="2:3" x14ac:dyDescent="0.25">
      <c r="B854361" s="78"/>
      <c r="C854361" s="77"/>
    </row>
    <row r="854362" spans="2:3" x14ac:dyDescent="0.25">
      <c r="B854362" s="78"/>
      <c r="C854362" s="77"/>
    </row>
    <row r="854363" spans="2:3" x14ac:dyDescent="0.25">
      <c r="B854363" s="78"/>
      <c r="C854363" s="77"/>
    </row>
    <row r="854364" spans="2:3" x14ac:dyDescent="0.25">
      <c r="B854364" s="78"/>
      <c r="C854364" s="77"/>
    </row>
    <row r="854474" spans="2:3" x14ac:dyDescent="0.25">
      <c r="B854474" s="78"/>
      <c r="C854474" s="77"/>
    </row>
    <row r="854475" spans="2:3" x14ac:dyDescent="0.25">
      <c r="B854475" s="78"/>
      <c r="C854475" s="77"/>
    </row>
    <row r="854476" spans="2:3" x14ac:dyDescent="0.25">
      <c r="B854476" s="78"/>
      <c r="C854476" s="77"/>
    </row>
    <row r="854477" spans="2:3" x14ac:dyDescent="0.25">
      <c r="B854477" s="78"/>
      <c r="C854477" s="77"/>
    </row>
    <row r="854478" spans="2:3" x14ac:dyDescent="0.25">
      <c r="B854478" s="78"/>
      <c r="C854478" s="77"/>
    </row>
    <row r="854479" spans="2:3" x14ac:dyDescent="0.25">
      <c r="B854479" s="78"/>
      <c r="C854479" s="77"/>
    </row>
    <row r="854480" spans="2:3" x14ac:dyDescent="0.25">
      <c r="B854480" s="78"/>
      <c r="C854480" s="77"/>
    </row>
    <row r="854481" spans="2:3" x14ac:dyDescent="0.25">
      <c r="B854481" s="78"/>
      <c r="C854481" s="77"/>
    </row>
    <row r="854482" spans="2:3" x14ac:dyDescent="0.25">
      <c r="B854482" s="78"/>
      <c r="C854482" s="77"/>
    </row>
    <row r="854483" spans="2:3" x14ac:dyDescent="0.25">
      <c r="B854483" s="78"/>
      <c r="C854483" s="77"/>
    </row>
    <row r="854484" spans="2:3" x14ac:dyDescent="0.25">
      <c r="B854484" s="78"/>
      <c r="C854484" s="77"/>
    </row>
    <row r="854485" spans="2:3" x14ac:dyDescent="0.25">
      <c r="B854485" s="78"/>
      <c r="C854485" s="77"/>
    </row>
    <row r="854486" spans="2:3" x14ac:dyDescent="0.25">
      <c r="B854486" s="78"/>
      <c r="C854486" s="77"/>
    </row>
    <row r="854596" spans="2:3" x14ac:dyDescent="0.25">
      <c r="B854596" s="78"/>
      <c r="C854596" s="77"/>
    </row>
    <row r="854597" spans="2:3" x14ac:dyDescent="0.25">
      <c r="B854597" s="78"/>
      <c r="C854597" s="77"/>
    </row>
    <row r="854598" spans="2:3" x14ac:dyDescent="0.25">
      <c r="B854598" s="78"/>
      <c r="C854598" s="77"/>
    </row>
    <row r="854599" spans="2:3" x14ac:dyDescent="0.25">
      <c r="B854599" s="78"/>
      <c r="C854599" s="77"/>
    </row>
    <row r="854600" spans="2:3" x14ac:dyDescent="0.25">
      <c r="B854600" s="78"/>
      <c r="C854600" s="77"/>
    </row>
    <row r="854601" spans="2:3" x14ac:dyDescent="0.25">
      <c r="B854601" s="78"/>
      <c r="C854601" s="77"/>
    </row>
    <row r="854602" spans="2:3" x14ac:dyDescent="0.25">
      <c r="B854602" s="78"/>
      <c r="C854602" s="77"/>
    </row>
    <row r="854603" spans="2:3" x14ac:dyDescent="0.25">
      <c r="B854603" s="78"/>
      <c r="C854603" s="77"/>
    </row>
    <row r="854604" spans="2:3" x14ac:dyDescent="0.25">
      <c r="B854604" s="78"/>
      <c r="C854604" s="77"/>
    </row>
    <row r="854605" spans="2:3" x14ac:dyDescent="0.25">
      <c r="B854605" s="78"/>
      <c r="C854605" s="77"/>
    </row>
    <row r="854606" spans="2:3" x14ac:dyDescent="0.25">
      <c r="B854606" s="78"/>
      <c r="C854606" s="77"/>
    </row>
    <row r="854607" spans="2:3" x14ac:dyDescent="0.25">
      <c r="B854607" s="78"/>
      <c r="C854607" s="77"/>
    </row>
    <row r="854608" spans="2:3" x14ac:dyDescent="0.25">
      <c r="B854608" s="78"/>
      <c r="C854608" s="77"/>
    </row>
    <row r="854718" spans="2:3" x14ac:dyDescent="0.25">
      <c r="B854718" s="78"/>
      <c r="C854718" s="77"/>
    </row>
    <row r="854719" spans="2:3" x14ac:dyDescent="0.25">
      <c r="B854719" s="78"/>
      <c r="C854719" s="77"/>
    </row>
    <row r="854720" spans="2:3" x14ac:dyDescent="0.25">
      <c r="B854720" s="78"/>
      <c r="C854720" s="77"/>
    </row>
    <row r="854721" spans="2:3" x14ac:dyDescent="0.25">
      <c r="B854721" s="78"/>
      <c r="C854721" s="77"/>
    </row>
    <row r="854722" spans="2:3" x14ac:dyDescent="0.25">
      <c r="B854722" s="78"/>
      <c r="C854722" s="77"/>
    </row>
    <row r="854723" spans="2:3" x14ac:dyDescent="0.25">
      <c r="B854723" s="78"/>
      <c r="C854723" s="77"/>
    </row>
    <row r="854724" spans="2:3" x14ac:dyDescent="0.25">
      <c r="B854724" s="78"/>
      <c r="C854724" s="77"/>
    </row>
    <row r="854725" spans="2:3" x14ac:dyDescent="0.25">
      <c r="B854725" s="78"/>
      <c r="C854725" s="77"/>
    </row>
    <row r="854726" spans="2:3" x14ac:dyDescent="0.25">
      <c r="B854726" s="78"/>
      <c r="C854726" s="77"/>
    </row>
    <row r="854727" spans="2:3" x14ac:dyDescent="0.25">
      <c r="B854727" s="78"/>
      <c r="C854727" s="77"/>
    </row>
    <row r="854728" spans="2:3" x14ac:dyDescent="0.25">
      <c r="B854728" s="78"/>
      <c r="C854728" s="77"/>
    </row>
    <row r="854729" spans="2:3" x14ac:dyDescent="0.25">
      <c r="B854729" s="78"/>
      <c r="C854729" s="77"/>
    </row>
    <row r="854730" spans="2:3" x14ac:dyDescent="0.25">
      <c r="B854730" s="78"/>
      <c r="C854730" s="77"/>
    </row>
    <row r="854840" spans="2:3" x14ac:dyDescent="0.25">
      <c r="B854840" s="78"/>
      <c r="C854840" s="77"/>
    </row>
    <row r="854841" spans="2:3" x14ac:dyDescent="0.25">
      <c r="B854841" s="78"/>
      <c r="C854841" s="77"/>
    </row>
    <row r="854842" spans="2:3" x14ac:dyDescent="0.25">
      <c r="B854842" s="78"/>
      <c r="C854842" s="77"/>
    </row>
    <row r="854843" spans="2:3" x14ac:dyDescent="0.25">
      <c r="B854843" s="78"/>
      <c r="C854843" s="77"/>
    </row>
    <row r="854844" spans="2:3" x14ac:dyDescent="0.25">
      <c r="B854844" s="78"/>
      <c r="C854844" s="77"/>
    </row>
    <row r="854845" spans="2:3" x14ac:dyDescent="0.25">
      <c r="B854845" s="78"/>
      <c r="C854845" s="77"/>
    </row>
    <row r="854846" spans="2:3" x14ac:dyDescent="0.25">
      <c r="B854846" s="78"/>
      <c r="C854846" s="77"/>
    </row>
    <row r="854847" spans="2:3" x14ac:dyDescent="0.25">
      <c r="B854847" s="78"/>
      <c r="C854847" s="77"/>
    </row>
    <row r="854848" spans="2:3" x14ac:dyDescent="0.25">
      <c r="B854848" s="78"/>
      <c r="C854848" s="77"/>
    </row>
    <row r="854849" spans="2:3" x14ac:dyDescent="0.25">
      <c r="B854849" s="78"/>
      <c r="C854849" s="77"/>
    </row>
    <row r="854850" spans="2:3" x14ac:dyDescent="0.25">
      <c r="B854850" s="78"/>
      <c r="C854850" s="77"/>
    </row>
    <row r="854851" spans="2:3" x14ac:dyDescent="0.25">
      <c r="B854851" s="78"/>
      <c r="C854851" s="77"/>
    </row>
    <row r="854852" spans="2:3" x14ac:dyDescent="0.25">
      <c r="B854852" s="78"/>
      <c r="C854852" s="77"/>
    </row>
    <row r="854962" spans="2:3" x14ac:dyDescent="0.25">
      <c r="B854962" s="78"/>
      <c r="C854962" s="77"/>
    </row>
    <row r="854963" spans="2:3" x14ac:dyDescent="0.25">
      <c r="B854963" s="78"/>
      <c r="C854963" s="77"/>
    </row>
    <row r="854964" spans="2:3" x14ac:dyDescent="0.25">
      <c r="B854964" s="78"/>
      <c r="C854964" s="77"/>
    </row>
    <row r="854965" spans="2:3" x14ac:dyDescent="0.25">
      <c r="B854965" s="78"/>
      <c r="C854965" s="77"/>
    </row>
    <row r="854966" spans="2:3" x14ac:dyDescent="0.25">
      <c r="B854966" s="78"/>
      <c r="C854966" s="77"/>
    </row>
    <row r="854967" spans="2:3" x14ac:dyDescent="0.25">
      <c r="B854967" s="78"/>
      <c r="C854967" s="77"/>
    </row>
    <row r="854968" spans="2:3" x14ac:dyDescent="0.25">
      <c r="B854968" s="78"/>
      <c r="C854968" s="77"/>
    </row>
    <row r="854969" spans="2:3" x14ac:dyDescent="0.25">
      <c r="B854969" s="78"/>
      <c r="C854969" s="77"/>
    </row>
    <row r="854970" spans="2:3" x14ac:dyDescent="0.25">
      <c r="B854970" s="78"/>
      <c r="C854970" s="77"/>
    </row>
    <row r="854971" spans="2:3" x14ac:dyDescent="0.25">
      <c r="B854971" s="78"/>
      <c r="C854971" s="77"/>
    </row>
    <row r="854972" spans="2:3" x14ac:dyDescent="0.25">
      <c r="B854972" s="78"/>
      <c r="C854972" s="77"/>
    </row>
    <row r="854973" spans="2:3" x14ac:dyDescent="0.25">
      <c r="B854973" s="78"/>
      <c r="C854973" s="77"/>
    </row>
    <row r="854974" spans="2:3" x14ac:dyDescent="0.25">
      <c r="B854974" s="78"/>
      <c r="C854974" s="77"/>
    </row>
    <row r="855084" spans="2:3" x14ac:dyDescent="0.25">
      <c r="B855084" s="78"/>
      <c r="C855084" s="77"/>
    </row>
    <row r="855085" spans="2:3" x14ac:dyDescent="0.25">
      <c r="B855085" s="78"/>
      <c r="C855085" s="77"/>
    </row>
    <row r="855086" spans="2:3" x14ac:dyDescent="0.25">
      <c r="B855086" s="78"/>
      <c r="C855086" s="77"/>
    </row>
    <row r="855087" spans="2:3" x14ac:dyDescent="0.25">
      <c r="B855087" s="78"/>
      <c r="C855087" s="77"/>
    </row>
    <row r="855088" spans="2:3" x14ac:dyDescent="0.25">
      <c r="B855088" s="78"/>
      <c r="C855088" s="77"/>
    </row>
    <row r="855089" spans="2:3" x14ac:dyDescent="0.25">
      <c r="B855089" s="78"/>
      <c r="C855089" s="77"/>
    </row>
    <row r="855090" spans="2:3" x14ac:dyDescent="0.25">
      <c r="B855090" s="78"/>
      <c r="C855090" s="77"/>
    </row>
    <row r="855091" spans="2:3" x14ac:dyDescent="0.25">
      <c r="B855091" s="78"/>
      <c r="C855091" s="77"/>
    </row>
    <row r="855092" spans="2:3" x14ac:dyDescent="0.25">
      <c r="B855092" s="78"/>
      <c r="C855092" s="77"/>
    </row>
    <row r="855093" spans="2:3" x14ac:dyDescent="0.25">
      <c r="B855093" s="78"/>
      <c r="C855093" s="77"/>
    </row>
    <row r="855094" spans="2:3" x14ac:dyDescent="0.25">
      <c r="B855094" s="78"/>
      <c r="C855094" s="77"/>
    </row>
    <row r="855095" spans="2:3" x14ac:dyDescent="0.25">
      <c r="B855095" s="78"/>
      <c r="C855095" s="77"/>
    </row>
    <row r="855096" spans="2:3" x14ac:dyDescent="0.25">
      <c r="B855096" s="78"/>
      <c r="C855096" s="77"/>
    </row>
    <row r="855206" spans="2:3" x14ac:dyDescent="0.25">
      <c r="B855206" s="78"/>
      <c r="C855206" s="77"/>
    </row>
    <row r="855207" spans="2:3" x14ac:dyDescent="0.25">
      <c r="B855207" s="78"/>
      <c r="C855207" s="77"/>
    </row>
    <row r="855208" spans="2:3" x14ac:dyDescent="0.25">
      <c r="B855208" s="78"/>
      <c r="C855208" s="77"/>
    </row>
    <row r="855209" spans="2:3" x14ac:dyDescent="0.25">
      <c r="B855209" s="78"/>
      <c r="C855209" s="77"/>
    </row>
    <row r="855210" spans="2:3" x14ac:dyDescent="0.25">
      <c r="B855210" s="78"/>
      <c r="C855210" s="77"/>
    </row>
    <row r="855211" spans="2:3" x14ac:dyDescent="0.25">
      <c r="B855211" s="78"/>
      <c r="C855211" s="77"/>
    </row>
    <row r="855212" spans="2:3" x14ac:dyDescent="0.25">
      <c r="B855212" s="78"/>
      <c r="C855212" s="77"/>
    </row>
    <row r="855213" spans="2:3" x14ac:dyDescent="0.25">
      <c r="B855213" s="78"/>
      <c r="C855213" s="77"/>
    </row>
    <row r="855214" spans="2:3" x14ac:dyDescent="0.25">
      <c r="B855214" s="78"/>
      <c r="C855214" s="77"/>
    </row>
    <row r="855215" spans="2:3" x14ac:dyDescent="0.25">
      <c r="B855215" s="78"/>
      <c r="C855215" s="77"/>
    </row>
    <row r="855216" spans="2:3" x14ac:dyDescent="0.25">
      <c r="B855216" s="78"/>
      <c r="C855216" s="77"/>
    </row>
    <row r="855217" spans="2:3" x14ac:dyDescent="0.25">
      <c r="B855217" s="78"/>
      <c r="C855217" s="77"/>
    </row>
    <row r="855218" spans="2:3" x14ac:dyDescent="0.25">
      <c r="B855218" s="78"/>
      <c r="C855218" s="77"/>
    </row>
    <row r="855328" spans="2:3" x14ac:dyDescent="0.25">
      <c r="B855328" s="78"/>
      <c r="C855328" s="77"/>
    </row>
    <row r="855329" spans="2:3" x14ac:dyDescent="0.25">
      <c r="B855329" s="78"/>
      <c r="C855329" s="77"/>
    </row>
    <row r="855330" spans="2:3" x14ac:dyDescent="0.25">
      <c r="B855330" s="78"/>
      <c r="C855330" s="77"/>
    </row>
    <row r="855331" spans="2:3" x14ac:dyDescent="0.25">
      <c r="B855331" s="78"/>
      <c r="C855331" s="77"/>
    </row>
    <row r="855332" spans="2:3" x14ac:dyDescent="0.25">
      <c r="B855332" s="78"/>
      <c r="C855332" s="77"/>
    </row>
    <row r="855333" spans="2:3" x14ac:dyDescent="0.25">
      <c r="B855333" s="78"/>
      <c r="C855333" s="77"/>
    </row>
    <row r="855334" spans="2:3" x14ac:dyDescent="0.25">
      <c r="B855334" s="78"/>
      <c r="C855334" s="77"/>
    </row>
    <row r="855335" spans="2:3" x14ac:dyDescent="0.25">
      <c r="B855335" s="78"/>
      <c r="C855335" s="77"/>
    </row>
    <row r="855336" spans="2:3" x14ac:dyDescent="0.25">
      <c r="B855336" s="78"/>
      <c r="C855336" s="77"/>
    </row>
    <row r="855337" spans="2:3" x14ac:dyDescent="0.25">
      <c r="B855337" s="78"/>
      <c r="C855337" s="77"/>
    </row>
    <row r="855338" spans="2:3" x14ac:dyDescent="0.25">
      <c r="B855338" s="78"/>
      <c r="C855338" s="77"/>
    </row>
    <row r="855339" spans="2:3" x14ac:dyDescent="0.25">
      <c r="B855339" s="78"/>
      <c r="C855339" s="77"/>
    </row>
    <row r="855340" spans="2:3" x14ac:dyDescent="0.25">
      <c r="B855340" s="78"/>
      <c r="C855340" s="77"/>
    </row>
    <row r="855450" spans="2:3" x14ac:dyDescent="0.25">
      <c r="B855450" s="78"/>
      <c r="C855450" s="77"/>
    </row>
    <row r="855451" spans="2:3" x14ac:dyDescent="0.25">
      <c r="B855451" s="78"/>
      <c r="C855451" s="77"/>
    </row>
    <row r="855452" spans="2:3" x14ac:dyDescent="0.25">
      <c r="B855452" s="78"/>
      <c r="C855452" s="77"/>
    </row>
    <row r="855453" spans="2:3" x14ac:dyDescent="0.25">
      <c r="B855453" s="78"/>
      <c r="C855453" s="77"/>
    </row>
    <row r="855454" spans="2:3" x14ac:dyDescent="0.25">
      <c r="B855454" s="78"/>
      <c r="C855454" s="77"/>
    </row>
    <row r="855455" spans="2:3" x14ac:dyDescent="0.25">
      <c r="B855455" s="78"/>
      <c r="C855455" s="77"/>
    </row>
    <row r="855456" spans="2:3" x14ac:dyDescent="0.25">
      <c r="B855456" s="78"/>
      <c r="C855456" s="77"/>
    </row>
    <row r="855457" spans="2:3" x14ac:dyDescent="0.25">
      <c r="B855457" s="78"/>
      <c r="C855457" s="77"/>
    </row>
    <row r="855458" spans="2:3" x14ac:dyDescent="0.25">
      <c r="B855458" s="78"/>
      <c r="C855458" s="77"/>
    </row>
    <row r="855459" spans="2:3" x14ac:dyDescent="0.25">
      <c r="B855459" s="78"/>
      <c r="C855459" s="77"/>
    </row>
    <row r="855460" spans="2:3" x14ac:dyDescent="0.25">
      <c r="B855460" s="78"/>
      <c r="C855460" s="77"/>
    </row>
    <row r="855461" spans="2:3" x14ac:dyDescent="0.25">
      <c r="B855461" s="78"/>
      <c r="C855461" s="77"/>
    </row>
    <row r="855462" spans="2:3" x14ac:dyDescent="0.25">
      <c r="B855462" s="78"/>
      <c r="C855462" s="77"/>
    </row>
    <row r="855572" spans="2:3" x14ac:dyDescent="0.25">
      <c r="B855572" s="78"/>
      <c r="C855572" s="77"/>
    </row>
    <row r="855573" spans="2:3" x14ac:dyDescent="0.25">
      <c r="B855573" s="78"/>
      <c r="C855573" s="77"/>
    </row>
    <row r="855574" spans="2:3" x14ac:dyDescent="0.25">
      <c r="B855574" s="78"/>
      <c r="C855574" s="77"/>
    </row>
    <row r="855575" spans="2:3" x14ac:dyDescent="0.25">
      <c r="B855575" s="78"/>
      <c r="C855575" s="77"/>
    </row>
    <row r="855576" spans="2:3" x14ac:dyDescent="0.25">
      <c r="B855576" s="78"/>
      <c r="C855576" s="77"/>
    </row>
    <row r="855577" spans="2:3" x14ac:dyDescent="0.25">
      <c r="B855577" s="78"/>
      <c r="C855577" s="77"/>
    </row>
    <row r="855578" spans="2:3" x14ac:dyDescent="0.25">
      <c r="B855578" s="78"/>
      <c r="C855578" s="77"/>
    </row>
    <row r="855579" spans="2:3" x14ac:dyDescent="0.25">
      <c r="B855579" s="78"/>
      <c r="C855579" s="77"/>
    </row>
    <row r="855580" spans="2:3" x14ac:dyDescent="0.25">
      <c r="B855580" s="78"/>
      <c r="C855580" s="77"/>
    </row>
    <row r="855581" spans="2:3" x14ac:dyDescent="0.25">
      <c r="B855581" s="78"/>
      <c r="C855581" s="77"/>
    </row>
    <row r="855582" spans="2:3" x14ac:dyDescent="0.25">
      <c r="B855582" s="78"/>
      <c r="C855582" s="77"/>
    </row>
    <row r="855583" spans="2:3" x14ac:dyDescent="0.25">
      <c r="B855583" s="78"/>
      <c r="C855583" s="77"/>
    </row>
    <row r="855584" spans="2:3" x14ac:dyDescent="0.25">
      <c r="B855584" s="78"/>
      <c r="C855584" s="77"/>
    </row>
    <row r="855694" spans="2:3" x14ac:dyDescent="0.25">
      <c r="B855694" s="78"/>
      <c r="C855694" s="77"/>
    </row>
    <row r="855695" spans="2:3" x14ac:dyDescent="0.25">
      <c r="B855695" s="78"/>
      <c r="C855695" s="77"/>
    </row>
    <row r="855696" spans="2:3" x14ac:dyDescent="0.25">
      <c r="B855696" s="78"/>
      <c r="C855696" s="77"/>
    </row>
    <row r="855697" spans="2:3" x14ac:dyDescent="0.25">
      <c r="B855697" s="78"/>
      <c r="C855697" s="77"/>
    </row>
    <row r="855698" spans="2:3" x14ac:dyDescent="0.25">
      <c r="B855698" s="78"/>
      <c r="C855698" s="77"/>
    </row>
    <row r="855699" spans="2:3" x14ac:dyDescent="0.25">
      <c r="B855699" s="78"/>
      <c r="C855699" s="77"/>
    </row>
    <row r="855700" spans="2:3" x14ac:dyDescent="0.25">
      <c r="B855700" s="78"/>
      <c r="C855700" s="77"/>
    </row>
    <row r="855701" spans="2:3" x14ac:dyDescent="0.25">
      <c r="B855701" s="78"/>
      <c r="C855701" s="77"/>
    </row>
    <row r="855702" spans="2:3" x14ac:dyDescent="0.25">
      <c r="B855702" s="78"/>
      <c r="C855702" s="77"/>
    </row>
    <row r="855703" spans="2:3" x14ac:dyDescent="0.25">
      <c r="B855703" s="78"/>
      <c r="C855703" s="77"/>
    </row>
    <row r="855704" spans="2:3" x14ac:dyDescent="0.25">
      <c r="B855704" s="78"/>
      <c r="C855704" s="77"/>
    </row>
    <row r="855705" spans="2:3" x14ac:dyDescent="0.25">
      <c r="B855705" s="78"/>
      <c r="C855705" s="77"/>
    </row>
    <row r="855706" spans="2:3" x14ac:dyDescent="0.25">
      <c r="B855706" s="78"/>
      <c r="C855706" s="77"/>
    </row>
    <row r="855816" spans="2:3" x14ac:dyDescent="0.25">
      <c r="B855816" s="78"/>
      <c r="C855816" s="77"/>
    </row>
    <row r="855817" spans="2:3" x14ac:dyDescent="0.25">
      <c r="B855817" s="78"/>
      <c r="C855817" s="77"/>
    </row>
    <row r="855818" spans="2:3" x14ac:dyDescent="0.25">
      <c r="B855818" s="78"/>
      <c r="C855818" s="77"/>
    </row>
    <row r="855819" spans="2:3" x14ac:dyDescent="0.25">
      <c r="B855819" s="78"/>
      <c r="C855819" s="77"/>
    </row>
    <row r="855820" spans="2:3" x14ac:dyDescent="0.25">
      <c r="B855820" s="78"/>
      <c r="C855820" s="77"/>
    </row>
    <row r="855821" spans="2:3" x14ac:dyDescent="0.25">
      <c r="B855821" s="78"/>
      <c r="C855821" s="77"/>
    </row>
    <row r="855822" spans="2:3" x14ac:dyDescent="0.25">
      <c r="B855822" s="78"/>
      <c r="C855822" s="77"/>
    </row>
    <row r="855823" spans="2:3" x14ac:dyDescent="0.25">
      <c r="B855823" s="78"/>
      <c r="C855823" s="77"/>
    </row>
    <row r="855824" spans="2:3" x14ac:dyDescent="0.25">
      <c r="B855824" s="78"/>
      <c r="C855824" s="77"/>
    </row>
    <row r="855825" spans="2:3" x14ac:dyDescent="0.25">
      <c r="B855825" s="78"/>
      <c r="C855825" s="77"/>
    </row>
    <row r="855826" spans="2:3" x14ac:dyDescent="0.25">
      <c r="B855826" s="78"/>
      <c r="C855826" s="77"/>
    </row>
    <row r="855827" spans="2:3" x14ac:dyDescent="0.25">
      <c r="B855827" s="78"/>
      <c r="C855827" s="77"/>
    </row>
    <row r="855828" spans="2:3" x14ac:dyDescent="0.25">
      <c r="B855828" s="78"/>
      <c r="C855828" s="77"/>
    </row>
    <row r="855938" spans="2:3" x14ac:dyDescent="0.25">
      <c r="B855938" s="78"/>
      <c r="C855938" s="77"/>
    </row>
    <row r="855939" spans="2:3" x14ac:dyDescent="0.25">
      <c r="B855939" s="78"/>
      <c r="C855939" s="77"/>
    </row>
    <row r="855940" spans="2:3" x14ac:dyDescent="0.25">
      <c r="B855940" s="78"/>
      <c r="C855940" s="77"/>
    </row>
    <row r="855941" spans="2:3" x14ac:dyDescent="0.25">
      <c r="B855941" s="78"/>
      <c r="C855941" s="77"/>
    </row>
    <row r="855942" spans="2:3" x14ac:dyDescent="0.25">
      <c r="B855942" s="78"/>
      <c r="C855942" s="77"/>
    </row>
    <row r="855943" spans="2:3" x14ac:dyDescent="0.25">
      <c r="B855943" s="78"/>
      <c r="C855943" s="77"/>
    </row>
    <row r="855944" spans="2:3" x14ac:dyDescent="0.25">
      <c r="B855944" s="78"/>
      <c r="C855944" s="77"/>
    </row>
    <row r="855945" spans="2:3" x14ac:dyDescent="0.25">
      <c r="B855945" s="78"/>
      <c r="C855945" s="77"/>
    </row>
    <row r="855946" spans="2:3" x14ac:dyDescent="0.25">
      <c r="B855946" s="78"/>
      <c r="C855946" s="77"/>
    </row>
    <row r="855947" spans="2:3" x14ac:dyDescent="0.25">
      <c r="B855947" s="78"/>
      <c r="C855947" s="77"/>
    </row>
    <row r="855948" spans="2:3" x14ac:dyDescent="0.25">
      <c r="B855948" s="78"/>
      <c r="C855948" s="77"/>
    </row>
    <row r="855949" spans="2:3" x14ac:dyDescent="0.25">
      <c r="B855949" s="78"/>
      <c r="C855949" s="77"/>
    </row>
    <row r="855950" spans="2:3" x14ac:dyDescent="0.25">
      <c r="B855950" s="78"/>
      <c r="C855950" s="77"/>
    </row>
    <row r="856060" spans="2:3" x14ac:dyDescent="0.25">
      <c r="B856060" s="78"/>
      <c r="C856060" s="77"/>
    </row>
    <row r="856061" spans="2:3" x14ac:dyDescent="0.25">
      <c r="B856061" s="78"/>
      <c r="C856061" s="77"/>
    </row>
    <row r="856062" spans="2:3" x14ac:dyDescent="0.25">
      <c r="B856062" s="78"/>
      <c r="C856062" s="77"/>
    </row>
    <row r="856063" spans="2:3" x14ac:dyDescent="0.25">
      <c r="B856063" s="78"/>
      <c r="C856063" s="77"/>
    </row>
    <row r="856064" spans="2:3" x14ac:dyDescent="0.25">
      <c r="B856064" s="78"/>
      <c r="C856064" s="77"/>
    </row>
    <row r="856065" spans="2:3" x14ac:dyDescent="0.25">
      <c r="B856065" s="78"/>
      <c r="C856065" s="77"/>
    </row>
    <row r="856066" spans="2:3" x14ac:dyDescent="0.25">
      <c r="B856066" s="78"/>
      <c r="C856066" s="77"/>
    </row>
    <row r="856067" spans="2:3" x14ac:dyDescent="0.25">
      <c r="B856067" s="78"/>
      <c r="C856067" s="77"/>
    </row>
    <row r="856068" spans="2:3" x14ac:dyDescent="0.25">
      <c r="B856068" s="78"/>
      <c r="C856068" s="77"/>
    </row>
    <row r="856069" spans="2:3" x14ac:dyDescent="0.25">
      <c r="B856069" s="78"/>
      <c r="C856069" s="77"/>
    </row>
    <row r="856070" spans="2:3" x14ac:dyDescent="0.25">
      <c r="B856070" s="78"/>
      <c r="C856070" s="77"/>
    </row>
    <row r="856071" spans="2:3" x14ac:dyDescent="0.25">
      <c r="B856071" s="78"/>
      <c r="C856071" s="77"/>
    </row>
    <row r="856072" spans="2:3" x14ac:dyDescent="0.25">
      <c r="B856072" s="78"/>
      <c r="C856072" s="77"/>
    </row>
    <row r="856182" spans="2:3" x14ac:dyDescent="0.25">
      <c r="B856182" s="78"/>
      <c r="C856182" s="77"/>
    </row>
    <row r="856183" spans="2:3" x14ac:dyDescent="0.25">
      <c r="B856183" s="78"/>
      <c r="C856183" s="77"/>
    </row>
    <row r="856184" spans="2:3" x14ac:dyDescent="0.25">
      <c r="B856184" s="78"/>
      <c r="C856184" s="77"/>
    </row>
    <row r="856185" spans="2:3" x14ac:dyDescent="0.25">
      <c r="B856185" s="78"/>
      <c r="C856185" s="77"/>
    </row>
    <row r="856186" spans="2:3" x14ac:dyDescent="0.25">
      <c r="B856186" s="78"/>
      <c r="C856186" s="77"/>
    </row>
    <row r="856187" spans="2:3" x14ac:dyDescent="0.25">
      <c r="B856187" s="78"/>
      <c r="C856187" s="77"/>
    </row>
    <row r="856188" spans="2:3" x14ac:dyDescent="0.25">
      <c r="B856188" s="78"/>
      <c r="C856188" s="77"/>
    </row>
    <row r="856189" spans="2:3" x14ac:dyDescent="0.25">
      <c r="B856189" s="78"/>
      <c r="C856189" s="77"/>
    </row>
    <row r="856190" spans="2:3" x14ac:dyDescent="0.25">
      <c r="B856190" s="78"/>
      <c r="C856190" s="77"/>
    </row>
    <row r="856191" spans="2:3" x14ac:dyDescent="0.25">
      <c r="B856191" s="78"/>
      <c r="C856191" s="77"/>
    </row>
    <row r="856192" spans="2:3" x14ac:dyDescent="0.25">
      <c r="B856192" s="78"/>
      <c r="C856192" s="77"/>
    </row>
    <row r="856193" spans="2:3" x14ac:dyDescent="0.25">
      <c r="B856193" s="78"/>
      <c r="C856193" s="77"/>
    </row>
    <row r="856194" spans="2:3" x14ac:dyDescent="0.25">
      <c r="B856194" s="78"/>
      <c r="C856194" s="77"/>
    </row>
    <row r="856304" spans="2:3" x14ac:dyDescent="0.25">
      <c r="B856304" s="78"/>
      <c r="C856304" s="77"/>
    </row>
    <row r="856305" spans="2:3" x14ac:dyDescent="0.25">
      <c r="B856305" s="78"/>
      <c r="C856305" s="77"/>
    </row>
    <row r="856306" spans="2:3" x14ac:dyDescent="0.25">
      <c r="B856306" s="78"/>
      <c r="C856306" s="77"/>
    </row>
    <row r="856307" spans="2:3" x14ac:dyDescent="0.25">
      <c r="B856307" s="78"/>
      <c r="C856307" s="77"/>
    </row>
    <row r="856308" spans="2:3" x14ac:dyDescent="0.25">
      <c r="B856308" s="78"/>
      <c r="C856308" s="77"/>
    </row>
    <row r="856309" spans="2:3" x14ac:dyDescent="0.25">
      <c r="B856309" s="78"/>
      <c r="C856309" s="77"/>
    </row>
    <row r="856310" spans="2:3" x14ac:dyDescent="0.25">
      <c r="B856310" s="78"/>
      <c r="C856310" s="77"/>
    </row>
    <row r="856311" spans="2:3" x14ac:dyDescent="0.25">
      <c r="B856311" s="78"/>
      <c r="C856311" s="77"/>
    </row>
    <row r="856312" spans="2:3" x14ac:dyDescent="0.25">
      <c r="B856312" s="78"/>
      <c r="C856312" s="77"/>
    </row>
    <row r="856313" spans="2:3" x14ac:dyDescent="0.25">
      <c r="B856313" s="78"/>
      <c r="C856313" s="77"/>
    </row>
    <row r="856314" spans="2:3" x14ac:dyDescent="0.25">
      <c r="B856314" s="78"/>
      <c r="C856314" s="77"/>
    </row>
    <row r="856315" spans="2:3" x14ac:dyDescent="0.25">
      <c r="B856315" s="78"/>
      <c r="C856315" s="77"/>
    </row>
    <row r="856316" spans="2:3" x14ac:dyDescent="0.25">
      <c r="B856316" s="78"/>
      <c r="C856316" s="77"/>
    </row>
    <row r="856426" spans="2:3" x14ac:dyDescent="0.25">
      <c r="B856426" s="78"/>
      <c r="C856426" s="77"/>
    </row>
    <row r="856427" spans="2:3" x14ac:dyDescent="0.25">
      <c r="B856427" s="78"/>
      <c r="C856427" s="77"/>
    </row>
    <row r="856428" spans="2:3" x14ac:dyDescent="0.25">
      <c r="B856428" s="78"/>
      <c r="C856428" s="77"/>
    </row>
    <row r="856429" spans="2:3" x14ac:dyDescent="0.25">
      <c r="B856429" s="78"/>
      <c r="C856429" s="77"/>
    </row>
    <row r="856430" spans="2:3" x14ac:dyDescent="0.25">
      <c r="B856430" s="78"/>
      <c r="C856430" s="77"/>
    </row>
    <row r="856431" spans="2:3" x14ac:dyDescent="0.25">
      <c r="B856431" s="78"/>
      <c r="C856431" s="77"/>
    </row>
    <row r="856432" spans="2:3" x14ac:dyDescent="0.25">
      <c r="B856432" s="78"/>
      <c r="C856432" s="77"/>
    </row>
    <row r="856433" spans="2:3" x14ac:dyDescent="0.25">
      <c r="B856433" s="78"/>
      <c r="C856433" s="77"/>
    </row>
    <row r="856434" spans="2:3" x14ac:dyDescent="0.25">
      <c r="B856434" s="78"/>
      <c r="C856434" s="77"/>
    </row>
    <row r="856435" spans="2:3" x14ac:dyDescent="0.25">
      <c r="B856435" s="78"/>
      <c r="C856435" s="77"/>
    </row>
    <row r="856436" spans="2:3" x14ac:dyDescent="0.25">
      <c r="B856436" s="78"/>
      <c r="C856436" s="77"/>
    </row>
    <row r="856437" spans="2:3" x14ac:dyDescent="0.25">
      <c r="B856437" s="78"/>
      <c r="C856437" s="77"/>
    </row>
    <row r="856438" spans="2:3" x14ac:dyDescent="0.25">
      <c r="B856438" s="78"/>
      <c r="C856438" s="77"/>
    </row>
    <row r="856548" spans="2:3" x14ac:dyDescent="0.25">
      <c r="B856548" s="78"/>
      <c r="C856548" s="77"/>
    </row>
    <row r="856549" spans="2:3" x14ac:dyDescent="0.25">
      <c r="B856549" s="78"/>
      <c r="C856549" s="77"/>
    </row>
    <row r="856550" spans="2:3" x14ac:dyDescent="0.25">
      <c r="B856550" s="78"/>
      <c r="C856550" s="77"/>
    </row>
    <row r="856551" spans="2:3" x14ac:dyDescent="0.25">
      <c r="B856551" s="78"/>
      <c r="C856551" s="77"/>
    </row>
    <row r="856552" spans="2:3" x14ac:dyDescent="0.25">
      <c r="B856552" s="78"/>
      <c r="C856552" s="77"/>
    </row>
    <row r="856553" spans="2:3" x14ac:dyDescent="0.25">
      <c r="B856553" s="78"/>
      <c r="C856553" s="77"/>
    </row>
    <row r="856554" spans="2:3" x14ac:dyDescent="0.25">
      <c r="B856554" s="78"/>
      <c r="C856554" s="77"/>
    </row>
    <row r="856555" spans="2:3" x14ac:dyDescent="0.25">
      <c r="B856555" s="78"/>
      <c r="C856555" s="77"/>
    </row>
    <row r="856556" spans="2:3" x14ac:dyDescent="0.25">
      <c r="B856556" s="78"/>
      <c r="C856556" s="77"/>
    </row>
    <row r="856557" spans="2:3" x14ac:dyDescent="0.25">
      <c r="B856557" s="78"/>
      <c r="C856557" s="77"/>
    </row>
    <row r="856558" spans="2:3" x14ac:dyDescent="0.25">
      <c r="B856558" s="78"/>
      <c r="C856558" s="77"/>
    </row>
    <row r="856559" spans="2:3" x14ac:dyDescent="0.25">
      <c r="B856559" s="78"/>
      <c r="C856559" s="77"/>
    </row>
    <row r="856560" spans="2:3" x14ac:dyDescent="0.25">
      <c r="B856560" s="78"/>
      <c r="C856560" s="77"/>
    </row>
    <row r="856670" spans="2:3" x14ac:dyDescent="0.25">
      <c r="B856670" s="78"/>
      <c r="C856670" s="77"/>
    </row>
    <row r="856671" spans="2:3" x14ac:dyDescent="0.25">
      <c r="B856671" s="78"/>
      <c r="C856671" s="77"/>
    </row>
    <row r="856672" spans="2:3" x14ac:dyDescent="0.25">
      <c r="B856672" s="78"/>
      <c r="C856672" s="77"/>
    </row>
    <row r="856673" spans="2:3" x14ac:dyDescent="0.25">
      <c r="B856673" s="78"/>
      <c r="C856673" s="77"/>
    </row>
    <row r="856674" spans="2:3" x14ac:dyDescent="0.25">
      <c r="B856674" s="78"/>
      <c r="C856674" s="77"/>
    </row>
    <row r="856675" spans="2:3" x14ac:dyDescent="0.25">
      <c r="B856675" s="78"/>
      <c r="C856675" s="77"/>
    </row>
    <row r="856676" spans="2:3" x14ac:dyDescent="0.25">
      <c r="B856676" s="78"/>
      <c r="C856676" s="77"/>
    </row>
    <row r="856677" spans="2:3" x14ac:dyDescent="0.25">
      <c r="B856677" s="78"/>
      <c r="C856677" s="77"/>
    </row>
    <row r="856678" spans="2:3" x14ac:dyDescent="0.25">
      <c r="B856678" s="78"/>
      <c r="C856678" s="77"/>
    </row>
    <row r="856679" spans="2:3" x14ac:dyDescent="0.25">
      <c r="B856679" s="78"/>
      <c r="C856679" s="77"/>
    </row>
    <row r="856680" spans="2:3" x14ac:dyDescent="0.25">
      <c r="B856680" s="78"/>
      <c r="C856680" s="77"/>
    </row>
    <row r="856681" spans="2:3" x14ac:dyDescent="0.25">
      <c r="B856681" s="78"/>
      <c r="C856681" s="77"/>
    </row>
    <row r="856682" spans="2:3" x14ac:dyDescent="0.25">
      <c r="B856682" s="78"/>
      <c r="C856682" s="77"/>
    </row>
    <row r="856792" spans="2:3" x14ac:dyDescent="0.25">
      <c r="B856792" s="78"/>
      <c r="C856792" s="77"/>
    </row>
    <row r="856793" spans="2:3" x14ac:dyDescent="0.25">
      <c r="B856793" s="78"/>
      <c r="C856793" s="77"/>
    </row>
    <row r="856794" spans="2:3" x14ac:dyDescent="0.25">
      <c r="B856794" s="78"/>
      <c r="C856794" s="77"/>
    </row>
    <row r="856795" spans="2:3" x14ac:dyDescent="0.25">
      <c r="B856795" s="78"/>
      <c r="C856795" s="77"/>
    </row>
    <row r="856796" spans="2:3" x14ac:dyDescent="0.25">
      <c r="B856796" s="78"/>
      <c r="C856796" s="77"/>
    </row>
    <row r="856797" spans="2:3" x14ac:dyDescent="0.25">
      <c r="B856797" s="78"/>
      <c r="C856797" s="77"/>
    </row>
    <row r="856798" spans="2:3" x14ac:dyDescent="0.25">
      <c r="B856798" s="78"/>
      <c r="C856798" s="77"/>
    </row>
    <row r="856799" spans="2:3" x14ac:dyDescent="0.25">
      <c r="B856799" s="78"/>
      <c r="C856799" s="77"/>
    </row>
    <row r="856800" spans="2:3" x14ac:dyDescent="0.25">
      <c r="B856800" s="78"/>
      <c r="C856800" s="77"/>
    </row>
    <row r="856801" spans="2:3" x14ac:dyDescent="0.25">
      <c r="B856801" s="78"/>
      <c r="C856801" s="77"/>
    </row>
    <row r="856802" spans="2:3" x14ac:dyDescent="0.25">
      <c r="B856802" s="78"/>
      <c r="C856802" s="77"/>
    </row>
    <row r="856803" spans="2:3" x14ac:dyDescent="0.25">
      <c r="B856803" s="78"/>
      <c r="C856803" s="77"/>
    </row>
    <row r="856804" spans="2:3" x14ac:dyDescent="0.25">
      <c r="B856804" s="78"/>
      <c r="C856804" s="77"/>
    </row>
    <row r="856914" spans="2:3" x14ac:dyDescent="0.25">
      <c r="B856914" s="78"/>
      <c r="C856914" s="77"/>
    </row>
    <row r="856915" spans="2:3" x14ac:dyDescent="0.25">
      <c r="B856915" s="78"/>
      <c r="C856915" s="77"/>
    </row>
    <row r="856916" spans="2:3" x14ac:dyDescent="0.25">
      <c r="B856916" s="78"/>
      <c r="C856916" s="77"/>
    </row>
    <row r="856917" spans="2:3" x14ac:dyDescent="0.25">
      <c r="B856917" s="78"/>
      <c r="C856917" s="77"/>
    </row>
    <row r="856918" spans="2:3" x14ac:dyDescent="0.25">
      <c r="B856918" s="78"/>
      <c r="C856918" s="77"/>
    </row>
    <row r="856919" spans="2:3" x14ac:dyDescent="0.25">
      <c r="B856919" s="78"/>
      <c r="C856919" s="77"/>
    </row>
    <row r="856920" spans="2:3" x14ac:dyDescent="0.25">
      <c r="B856920" s="78"/>
      <c r="C856920" s="77"/>
    </row>
    <row r="856921" spans="2:3" x14ac:dyDescent="0.25">
      <c r="B856921" s="78"/>
      <c r="C856921" s="77"/>
    </row>
    <row r="856922" spans="2:3" x14ac:dyDescent="0.25">
      <c r="B856922" s="78"/>
      <c r="C856922" s="77"/>
    </row>
    <row r="856923" spans="2:3" x14ac:dyDescent="0.25">
      <c r="B856923" s="78"/>
      <c r="C856923" s="77"/>
    </row>
    <row r="856924" spans="2:3" x14ac:dyDescent="0.25">
      <c r="B856924" s="78"/>
      <c r="C856924" s="77"/>
    </row>
    <row r="856925" spans="2:3" x14ac:dyDescent="0.25">
      <c r="B856925" s="78"/>
      <c r="C856925" s="77"/>
    </row>
    <row r="856926" spans="2:3" x14ac:dyDescent="0.25">
      <c r="B856926" s="78"/>
      <c r="C856926" s="77"/>
    </row>
    <row r="857036" spans="2:3" x14ac:dyDescent="0.25">
      <c r="B857036" s="78"/>
      <c r="C857036" s="77"/>
    </row>
    <row r="857037" spans="2:3" x14ac:dyDescent="0.25">
      <c r="B857037" s="78"/>
      <c r="C857037" s="77"/>
    </row>
    <row r="857038" spans="2:3" x14ac:dyDescent="0.25">
      <c r="B857038" s="78"/>
      <c r="C857038" s="77"/>
    </row>
    <row r="857039" spans="2:3" x14ac:dyDescent="0.25">
      <c r="B857039" s="78"/>
      <c r="C857039" s="77"/>
    </row>
    <row r="857040" spans="2:3" x14ac:dyDescent="0.25">
      <c r="B857040" s="78"/>
      <c r="C857040" s="77"/>
    </row>
    <row r="857041" spans="2:3" x14ac:dyDescent="0.25">
      <c r="B857041" s="78"/>
      <c r="C857041" s="77"/>
    </row>
    <row r="857042" spans="2:3" x14ac:dyDescent="0.25">
      <c r="B857042" s="78"/>
      <c r="C857042" s="77"/>
    </row>
    <row r="857043" spans="2:3" x14ac:dyDescent="0.25">
      <c r="B857043" s="78"/>
      <c r="C857043" s="77"/>
    </row>
    <row r="857044" spans="2:3" x14ac:dyDescent="0.25">
      <c r="B857044" s="78"/>
      <c r="C857044" s="77"/>
    </row>
    <row r="857045" spans="2:3" x14ac:dyDescent="0.25">
      <c r="B857045" s="78"/>
      <c r="C857045" s="77"/>
    </row>
    <row r="857046" spans="2:3" x14ac:dyDescent="0.25">
      <c r="B857046" s="78"/>
      <c r="C857046" s="77"/>
    </row>
    <row r="857047" spans="2:3" x14ac:dyDescent="0.25">
      <c r="B857047" s="78"/>
      <c r="C857047" s="77"/>
    </row>
    <row r="857048" spans="2:3" x14ac:dyDescent="0.25">
      <c r="B857048" s="78"/>
      <c r="C857048" s="77"/>
    </row>
    <row r="857158" spans="2:3" x14ac:dyDescent="0.25">
      <c r="B857158" s="78"/>
      <c r="C857158" s="77"/>
    </row>
    <row r="857159" spans="2:3" x14ac:dyDescent="0.25">
      <c r="B857159" s="78"/>
      <c r="C857159" s="77"/>
    </row>
    <row r="857160" spans="2:3" x14ac:dyDescent="0.25">
      <c r="B857160" s="78"/>
      <c r="C857160" s="77"/>
    </row>
    <row r="857161" spans="2:3" x14ac:dyDescent="0.25">
      <c r="B857161" s="78"/>
      <c r="C857161" s="77"/>
    </row>
    <row r="857162" spans="2:3" x14ac:dyDescent="0.25">
      <c r="B857162" s="78"/>
      <c r="C857162" s="77"/>
    </row>
    <row r="857163" spans="2:3" x14ac:dyDescent="0.25">
      <c r="B857163" s="78"/>
      <c r="C857163" s="77"/>
    </row>
    <row r="857164" spans="2:3" x14ac:dyDescent="0.25">
      <c r="B857164" s="78"/>
      <c r="C857164" s="77"/>
    </row>
    <row r="857165" spans="2:3" x14ac:dyDescent="0.25">
      <c r="B857165" s="78"/>
      <c r="C857165" s="77"/>
    </row>
    <row r="857166" spans="2:3" x14ac:dyDescent="0.25">
      <c r="B857166" s="78"/>
      <c r="C857166" s="77"/>
    </row>
    <row r="857167" spans="2:3" x14ac:dyDescent="0.25">
      <c r="B857167" s="78"/>
      <c r="C857167" s="77"/>
    </row>
    <row r="857168" spans="2:3" x14ac:dyDescent="0.25">
      <c r="B857168" s="78"/>
      <c r="C857168" s="77"/>
    </row>
    <row r="857169" spans="2:3" x14ac:dyDescent="0.25">
      <c r="B857169" s="78"/>
      <c r="C857169" s="77"/>
    </row>
    <row r="857170" spans="2:3" x14ac:dyDescent="0.25">
      <c r="B857170" s="78"/>
      <c r="C857170" s="77"/>
    </row>
    <row r="857280" spans="2:3" x14ac:dyDescent="0.25">
      <c r="B857280" s="78"/>
      <c r="C857280" s="77"/>
    </row>
    <row r="857281" spans="2:3" x14ac:dyDescent="0.25">
      <c r="B857281" s="78"/>
      <c r="C857281" s="77"/>
    </row>
    <row r="857282" spans="2:3" x14ac:dyDescent="0.25">
      <c r="B857282" s="78"/>
      <c r="C857282" s="77"/>
    </row>
    <row r="857283" spans="2:3" x14ac:dyDescent="0.25">
      <c r="B857283" s="78"/>
      <c r="C857283" s="77"/>
    </row>
    <row r="857284" spans="2:3" x14ac:dyDescent="0.25">
      <c r="B857284" s="78"/>
      <c r="C857284" s="77"/>
    </row>
    <row r="857285" spans="2:3" x14ac:dyDescent="0.25">
      <c r="B857285" s="78"/>
      <c r="C857285" s="77"/>
    </row>
    <row r="857286" spans="2:3" x14ac:dyDescent="0.25">
      <c r="B857286" s="78"/>
      <c r="C857286" s="77"/>
    </row>
    <row r="857287" spans="2:3" x14ac:dyDescent="0.25">
      <c r="B857287" s="78"/>
      <c r="C857287" s="77"/>
    </row>
    <row r="857288" spans="2:3" x14ac:dyDescent="0.25">
      <c r="B857288" s="78"/>
      <c r="C857288" s="77"/>
    </row>
    <row r="857289" spans="2:3" x14ac:dyDescent="0.25">
      <c r="B857289" s="78"/>
      <c r="C857289" s="77"/>
    </row>
    <row r="857290" spans="2:3" x14ac:dyDescent="0.25">
      <c r="B857290" s="78"/>
      <c r="C857290" s="77"/>
    </row>
    <row r="857291" spans="2:3" x14ac:dyDescent="0.25">
      <c r="B857291" s="78"/>
      <c r="C857291" s="77"/>
    </row>
    <row r="857292" spans="2:3" x14ac:dyDescent="0.25">
      <c r="B857292" s="78"/>
      <c r="C857292" s="77"/>
    </row>
    <row r="857402" spans="2:3" x14ac:dyDescent="0.25">
      <c r="B857402" s="78"/>
      <c r="C857402" s="77"/>
    </row>
    <row r="857403" spans="2:3" x14ac:dyDescent="0.25">
      <c r="B857403" s="78"/>
      <c r="C857403" s="77"/>
    </row>
    <row r="857404" spans="2:3" x14ac:dyDescent="0.25">
      <c r="B857404" s="78"/>
      <c r="C857404" s="77"/>
    </row>
    <row r="857405" spans="2:3" x14ac:dyDescent="0.25">
      <c r="B857405" s="78"/>
      <c r="C857405" s="77"/>
    </row>
    <row r="857406" spans="2:3" x14ac:dyDescent="0.25">
      <c r="B857406" s="78"/>
      <c r="C857406" s="77"/>
    </row>
    <row r="857407" spans="2:3" x14ac:dyDescent="0.25">
      <c r="B857407" s="78"/>
      <c r="C857407" s="77"/>
    </row>
    <row r="857408" spans="2:3" x14ac:dyDescent="0.25">
      <c r="B857408" s="78"/>
      <c r="C857408" s="77"/>
    </row>
    <row r="857409" spans="2:3" x14ac:dyDescent="0.25">
      <c r="B857409" s="78"/>
      <c r="C857409" s="77"/>
    </row>
    <row r="857410" spans="2:3" x14ac:dyDescent="0.25">
      <c r="B857410" s="78"/>
      <c r="C857410" s="77"/>
    </row>
    <row r="857411" spans="2:3" x14ac:dyDescent="0.25">
      <c r="B857411" s="78"/>
      <c r="C857411" s="77"/>
    </row>
    <row r="857412" spans="2:3" x14ac:dyDescent="0.25">
      <c r="B857412" s="78"/>
      <c r="C857412" s="77"/>
    </row>
    <row r="857413" spans="2:3" x14ac:dyDescent="0.25">
      <c r="B857413" s="78"/>
      <c r="C857413" s="77"/>
    </row>
    <row r="857414" spans="2:3" x14ac:dyDescent="0.25">
      <c r="B857414" s="78"/>
      <c r="C857414" s="77"/>
    </row>
    <row r="857524" spans="2:3" x14ac:dyDescent="0.25">
      <c r="B857524" s="78"/>
      <c r="C857524" s="77"/>
    </row>
    <row r="857525" spans="2:3" x14ac:dyDescent="0.25">
      <c r="B857525" s="78"/>
      <c r="C857525" s="77"/>
    </row>
    <row r="857526" spans="2:3" x14ac:dyDescent="0.25">
      <c r="B857526" s="78"/>
      <c r="C857526" s="77"/>
    </row>
    <row r="857527" spans="2:3" x14ac:dyDescent="0.25">
      <c r="B857527" s="78"/>
      <c r="C857527" s="77"/>
    </row>
    <row r="857528" spans="2:3" x14ac:dyDescent="0.25">
      <c r="B857528" s="78"/>
      <c r="C857528" s="77"/>
    </row>
    <row r="857529" spans="2:3" x14ac:dyDescent="0.25">
      <c r="B857529" s="78"/>
      <c r="C857529" s="77"/>
    </row>
    <row r="857530" spans="2:3" x14ac:dyDescent="0.25">
      <c r="B857530" s="78"/>
      <c r="C857530" s="77"/>
    </row>
    <row r="857531" spans="2:3" x14ac:dyDescent="0.25">
      <c r="B857531" s="78"/>
      <c r="C857531" s="77"/>
    </row>
    <row r="857532" spans="2:3" x14ac:dyDescent="0.25">
      <c r="B857532" s="78"/>
      <c r="C857532" s="77"/>
    </row>
    <row r="857533" spans="2:3" x14ac:dyDescent="0.25">
      <c r="B857533" s="78"/>
      <c r="C857533" s="77"/>
    </row>
    <row r="857534" spans="2:3" x14ac:dyDescent="0.25">
      <c r="B857534" s="78"/>
      <c r="C857534" s="77"/>
    </row>
    <row r="857535" spans="2:3" x14ac:dyDescent="0.25">
      <c r="B857535" s="78"/>
      <c r="C857535" s="77"/>
    </row>
    <row r="857536" spans="2:3" x14ac:dyDescent="0.25">
      <c r="B857536" s="78"/>
      <c r="C857536" s="77"/>
    </row>
    <row r="857646" spans="2:3" x14ac:dyDescent="0.25">
      <c r="B857646" s="78"/>
      <c r="C857646" s="77"/>
    </row>
    <row r="857647" spans="2:3" x14ac:dyDescent="0.25">
      <c r="B857647" s="78"/>
      <c r="C857647" s="77"/>
    </row>
    <row r="857648" spans="2:3" x14ac:dyDescent="0.25">
      <c r="B857648" s="78"/>
      <c r="C857648" s="77"/>
    </row>
    <row r="857649" spans="2:3" x14ac:dyDescent="0.25">
      <c r="B857649" s="78"/>
      <c r="C857649" s="77"/>
    </row>
    <row r="857650" spans="2:3" x14ac:dyDescent="0.25">
      <c r="B857650" s="78"/>
      <c r="C857650" s="77"/>
    </row>
    <row r="857651" spans="2:3" x14ac:dyDescent="0.25">
      <c r="B857651" s="78"/>
      <c r="C857651" s="77"/>
    </row>
    <row r="857652" spans="2:3" x14ac:dyDescent="0.25">
      <c r="B857652" s="78"/>
      <c r="C857652" s="77"/>
    </row>
    <row r="857653" spans="2:3" x14ac:dyDescent="0.25">
      <c r="B857653" s="78"/>
      <c r="C857653" s="77"/>
    </row>
    <row r="857654" spans="2:3" x14ac:dyDescent="0.25">
      <c r="B857654" s="78"/>
      <c r="C857654" s="77"/>
    </row>
    <row r="857655" spans="2:3" x14ac:dyDescent="0.25">
      <c r="B857655" s="78"/>
      <c r="C857655" s="77"/>
    </row>
    <row r="857656" spans="2:3" x14ac:dyDescent="0.25">
      <c r="B857656" s="78"/>
      <c r="C857656" s="77"/>
    </row>
    <row r="857657" spans="2:3" x14ac:dyDescent="0.25">
      <c r="B857657" s="78"/>
      <c r="C857657" s="77"/>
    </row>
    <row r="857658" spans="2:3" x14ac:dyDescent="0.25">
      <c r="B857658" s="78"/>
      <c r="C857658" s="77"/>
    </row>
    <row r="857768" spans="2:3" x14ac:dyDescent="0.25">
      <c r="B857768" s="78"/>
      <c r="C857768" s="77"/>
    </row>
    <row r="857769" spans="2:3" x14ac:dyDescent="0.25">
      <c r="B857769" s="78"/>
      <c r="C857769" s="77"/>
    </row>
    <row r="857770" spans="2:3" x14ac:dyDescent="0.25">
      <c r="B857770" s="78"/>
      <c r="C857770" s="77"/>
    </row>
    <row r="857771" spans="2:3" x14ac:dyDescent="0.25">
      <c r="B857771" s="78"/>
      <c r="C857771" s="77"/>
    </row>
    <row r="857772" spans="2:3" x14ac:dyDescent="0.25">
      <c r="B857772" s="78"/>
      <c r="C857772" s="77"/>
    </row>
    <row r="857773" spans="2:3" x14ac:dyDescent="0.25">
      <c r="B857773" s="78"/>
      <c r="C857773" s="77"/>
    </row>
    <row r="857774" spans="2:3" x14ac:dyDescent="0.25">
      <c r="B857774" s="78"/>
      <c r="C857774" s="77"/>
    </row>
    <row r="857775" spans="2:3" x14ac:dyDescent="0.25">
      <c r="B857775" s="78"/>
      <c r="C857775" s="77"/>
    </row>
    <row r="857776" spans="2:3" x14ac:dyDescent="0.25">
      <c r="B857776" s="78"/>
      <c r="C857776" s="77"/>
    </row>
    <row r="857777" spans="2:3" x14ac:dyDescent="0.25">
      <c r="B857777" s="78"/>
      <c r="C857777" s="77"/>
    </row>
    <row r="857778" spans="2:3" x14ac:dyDescent="0.25">
      <c r="B857778" s="78"/>
      <c r="C857778" s="77"/>
    </row>
    <row r="857779" spans="2:3" x14ac:dyDescent="0.25">
      <c r="B857779" s="78"/>
      <c r="C857779" s="77"/>
    </row>
    <row r="857780" spans="2:3" x14ac:dyDescent="0.25">
      <c r="B857780" s="78"/>
      <c r="C857780" s="77"/>
    </row>
    <row r="857890" spans="2:3" x14ac:dyDescent="0.25">
      <c r="B857890" s="78"/>
      <c r="C857890" s="77"/>
    </row>
    <row r="857891" spans="2:3" x14ac:dyDescent="0.25">
      <c r="B857891" s="78"/>
      <c r="C857891" s="77"/>
    </row>
    <row r="857892" spans="2:3" x14ac:dyDescent="0.25">
      <c r="B857892" s="78"/>
      <c r="C857892" s="77"/>
    </row>
    <row r="857893" spans="2:3" x14ac:dyDescent="0.25">
      <c r="B857893" s="78"/>
      <c r="C857893" s="77"/>
    </row>
    <row r="857894" spans="2:3" x14ac:dyDescent="0.25">
      <c r="B857894" s="78"/>
      <c r="C857894" s="77"/>
    </row>
    <row r="857895" spans="2:3" x14ac:dyDescent="0.25">
      <c r="B857895" s="78"/>
      <c r="C857895" s="77"/>
    </row>
    <row r="857896" spans="2:3" x14ac:dyDescent="0.25">
      <c r="B857896" s="78"/>
      <c r="C857896" s="77"/>
    </row>
    <row r="857897" spans="2:3" x14ac:dyDescent="0.25">
      <c r="B857897" s="78"/>
      <c r="C857897" s="77"/>
    </row>
    <row r="857898" spans="2:3" x14ac:dyDescent="0.25">
      <c r="B857898" s="78"/>
      <c r="C857898" s="77"/>
    </row>
    <row r="857899" spans="2:3" x14ac:dyDescent="0.25">
      <c r="B857899" s="78"/>
      <c r="C857899" s="77"/>
    </row>
    <row r="857900" spans="2:3" x14ac:dyDescent="0.25">
      <c r="B857900" s="78"/>
      <c r="C857900" s="77"/>
    </row>
    <row r="857901" spans="2:3" x14ac:dyDescent="0.25">
      <c r="B857901" s="78"/>
      <c r="C857901" s="77"/>
    </row>
    <row r="857902" spans="2:3" x14ac:dyDescent="0.25">
      <c r="B857902" s="78"/>
      <c r="C857902" s="77"/>
    </row>
    <row r="858012" spans="2:3" x14ac:dyDescent="0.25">
      <c r="B858012" s="78"/>
      <c r="C858012" s="77"/>
    </row>
    <row r="858013" spans="2:3" x14ac:dyDescent="0.25">
      <c r="B858013" s="78"/>
      <c r="C858013" s="77"/>
    </row>
    <row r="858014" spans="2:3" x14ac:dyDescent="0.25">
      <c r="B858014" s="78"/>
      <c r="C858014" s="77"/>
    </row>
    <row r="858015" spans="2:3" x14ac:dyDescent="0.25">
      <c r="B858015" s="78"/>
      <c r="C858015" s="77"/>
    </row>
    <row r="858016" spans="2:3" x14ac:dyDescent="0.25">
      <c r="B858016" s="78"/>
      <c r="C858016" s="77"/>
    </row>
    <row r="858017" spans="2:3" x14ac:dyDescent="0.25">
      <c r="B858017" s="78"/>
      <c r="C858017" s="77"/>
    </row>
    <row r="858018" spans="2:3" x14ac:dyDescent="0.25">
      <c r="B858018" s="78"/>
      <c r="C858018" s="77"/>
    </row>
    <row r="858019" spans="2:3" x14ac:dyDescent="0.25">
      <c r="B858019" s="78"/>
      <c r="C858019" s="77"/>
    </row>
    <row r="858020" spans="2:3" x14ac:dyDescent="0.25">
      <c r="B858020" s="78"/>
      <c r="C858020" s="77"/>
    </row>
    <row r="858021" spans="2:3" x14ac:dyDescent="0.25">
      <c r="B858021" s="78"/>
      <c r="C858021" s="77"/>
    </row>
    <row r="858022" spans="2:3" x14ac:dyDescent="0.25">
      <c r="B858022" s="78"/>
      <c r="C858022" s="77"/>
    </row>
    <row r="858023" spans="2:3" x14ac:dyDescent="0.25">
      <c r="B858023" s="78"/>
      <c r="C858023" s="77"/>
    </row>
    <row r="858024" spans="2:3" x14ac:dyDescent="0.25">
      <c r="B858024" s="78"/>
      <c r="C858024" s="77"/>
    </row>
    <row r="858134" spans="2:3" x14ac:dyDescent="0.25">
      <c r="B858134" s="78"/>
      <c r="C858134" s="77"/>
    </row>
    <row r="858135" spans="2:3" x14ac:dyDescent="0.25">
      <c r="B858135" s="78"/>
      <c r="C858135" s="77"/>
    </row>
    <row r="858136" spans="2:3" x14ac:dyDescent="0.25">
      <c r="B858136" s="78"/>
      <c r="C858136" s="77"/>
    </row>
    <row r="858137" spans="2:3" x14ac:dyDescent="0.25">
      <c r="B858137" s="78"/>
      <c r="C858137" s="77"/>
    </row>
    <row r="858138" spans="2:3" x14ac:dyDescent="0.25">
      <c r="B858138" s="78"/>
      <c r="C858138" s="77"/>
    </row>
    <row r="858139" spans="2:3" x14ac:dyDescent="0.25">
      <c r="B858139" s="78"/>
      <c r="C858139" s="77"/>
    </row>
    <row r="858140" spans="2:3" x14ac:dyDescent="0.25">
      <c r="B858140" s="78"/>
      <c r="C858140" s="77"/>
    </row>
    <row r="858141" spans="2:3" x14ac:dyDescent="0.25">
      <c r="B858141" s="78"/>
      <c r="C858141" s="77"/>
    </row>
    <row r="858142" spans="2:3" x14ac:dyDescent="0.25">
      <c r="B858142" s="78"/>
      <c r="C858142" s="77"/>
    </row>
    <row r="858143" spans="2:3" x14ac:dyDescent="0.25">
      <c r="B858143" s="78"/>
      <c r="C858143" s="77"/>
    </row>
    <row r="858144" spans="2:3" x14ac:dyDescent="0.25">
      <c r="B858144" s="78"/>
      <c r="C858144" s="77"/>
    </row>
    <row r="858145" spans="2:3" x14ac:dyDescent="0.25">
      <c r="B858145" s="78"/>
      <c r="C858145" s="77"/>
    </row>
    <row r="858146" spans="2:3" x14ac:dyDescent="0.25">
      <c r="B858146" s="78"/>
      <c r="C858146" s="77"/>
    </row>
    <row r="858256" spans="2:3" x14ac:dyDescent="0.25">
      <c r="B858256" s="78"/>
      <c r="C858256" s="77"/>
    </row>
    <row r="858257" spans="2:3" x14ac:dyDescent="0.25">
      <c r="B858257" s="78"/>
      <c r="C858257" s="77"/>
    </row>
    <row r="858258" spans="2:3" x14ac:dyDescent="0.25">
      <c r="B858258" s="78"/>
      <c r="C858258" s="77"/>
    </row>
    <row r="858259" spans="2:3" x14ac:dyDescent="0.25">
      <c r="B858259" s="78"/>
      <c r="C858259" s="77"/>
    </row>
    <row r="858260" spans="2:3" x14ac:dyDescent="0.25">
      <c r="B858260" s="78"/>
      <c r="C858260" s="77"/>
    </row>
    <row r="858261" spans="2:3" x14ac:dyDescent="0.25">
      <c r="B858261" s="78"/>
      <c r="C858261" s="77"/>
    </row>
    <row r="858262" spans="2:3" x14ac:dyDescent="0.25">
      <c r="B858262" s="78"/>
      <c r="C858262" s="77"/>
    </row>
    <row r="858263" spans="2:3" x14ac:dyDescent="0.25">
      <c r="B858263" s="78"/>
      <c r="C858263" s="77"/>
    </row>
    <row r="858264" spans="2:3" x14ac:dyDescent="0.25">
      <c r="B858264" s="78"/>
      <c r="C858264" s="77"/>
    </row>
    <row r="858265" spans="2:3" x14ac:dyDescent="0.25">
      <c r="B858265" s="78"/>
      <c r="C858265" s="77"/>
    </row>
    <row r="858266" spans="2:3" x14ac:dyDescent="0.25">
      <c r="B858266" s="78"/>
      <c r="C858266" s="77"/>
    </row>
    <row r="858267" spans="2:3" x14ac:dyDescent="0.25">
      <c r="B858267" s="78"/>
      <c r="C858267" s="77"/>
    </row>
    <row r="858268" spans="2:3" x14ac:dyDescent="0.25">
      <c r="B858268" s="78"/>
      <c r="C858268" s="77"/>
    </row>
    <row r="858378" spans="2:3" x14ac:dyDescent="0.25">
      <c r="B858378" s="78"/>
      <c r="C858378" s="77"/>
    </row>
    <row r="858379" spans="2:3" x14ac:dyDescent="0.25">
      <c r="B858379" s="78"/>
      <c r="C858379" s="77"/>
    </row>
    <row r="858380" spans="2:3" x14ac:dyDescent="0.25">
      <c r="B858380" s="78"/>
      <c r="C858380" s="77"/>
    </row>
    <row r="858381" spans="2:3" x14ac:dyDescent="0.25">
      <c r="B858381" s="78"/>
      <c r="C858381" s="77"/>
    </row>
    <row r="858382" spans="2:3" x14ac:dyDescent="0.25">
      <c r="B858382" s="78"/>
      <c r="C858382" s="77"/>
    </row>
    <row r="858383" spans="2:3" x14ac:dyDescent="0.25">
      <c r="B858383" s="78"/>
      <c r="C858383" s="77"/>
    </row>
    <row r="858384" spans="2:3" x14ac:dyDescent="0.25">
      <c r="B858384" s="78"/>
      <c r="C858384" s="77"/>
    </row>
    <row r="858385" spans="2:3" x14ac:dyDescent="0.25">
      <c r="B858385" s="78"/>
      <c r="C858385" s="77"/>
    </row>
    <row r="858386" spans="2:3" x14ac:dyDescent="0.25">
      <c r="B858386" s="78"/>
      <c r="C858386" s="77"/>
    </row>
    <row r="858387" spans="2:3" x14ac:dyDescent="0.25">
      <c r="B858387" s="78"/>
      <c r="C858387" s="77"/>
    </row>
    <row r="858388" spans="2:3" x14ac:dyDescent="0.25">
      <c r="B858388" s="78"/>
      <c r="C858388" s="77"/>
    </row>
    <row r="858389" spans="2:3" x14ac:dyDescent="0.25">
      <c r="B858389" s="78"/>
      <c r="C858389" s="77"/>
    </row>
    <row r="858390" spans="2:3" x14ac:dyDescent="0.25">
      <c r="B858390" s="78"/>
      <c r="C858390" s="77"/>
    </row>
    <row r="858500" spans="2:3" x14ac:dyDescent="0.25">
      <c r="B858500" s="78"/>
      <c r="C858500" s="77"/>
    </row>
    <row r="858501" spans="2:3" x14ac:dyDescent="0.25">
      <c r="B858501" s="78"/>
      <c r="C858501" s="77"/>
    </row>
    <row r="858502" spans="2:3" x14ac:dyDescent="0.25">
      <c r="B858502" s="78"/>
      <c r="C858502" s="77"/>
    </row>
    <row r="858503" spans="2:3" x14ac:dyDescent="0.25">
      <c r="B858503" s="78"/>
      <c r="C858503" s="77"/>
    </row>
    <row r="858504" spans="2:3" x14ac:dyDescent="0.25">
      <c r="B858504" s="78"/>
      <c r="C858504" s="77"/>
    </row>
    <row r="858505" spans="2:3" x14ac:dyDescent="0.25">
      <c r="B858505" s="78"/>
      <c r="C858505" s="77"/>
    </row>
    <row r="858506" spans="2:3" x14ac:dyDescent="0.25">
      <c r="B858506" s="78"/>
      <c r="C858506" s="77"/>
    </row>
    <row r="858507" spans="2:3" x14ac:dyDescent="0.25">
      <c r="B858507" s="78"/>
      <c r="C858507" s="77"/>
    </row>
    <row r="858508" spans="2:3" x14ac:dyDescent="0.25">
      <c r="B858508" s="78"/>
      <c r="C858508" s="77"/>
    </row>
    <row r="858509" spans="2:3" x14ac:dyDescent="0.25">
      <c r="B858509" s="78"/>
      <c r="C858509" s="77"/>
    </row>
    <row r="858510" spans="2:3" x14ac:dyDescent="0.25">
      <c r="B858510" s="78"/>
      <c r="C858510" s="77"/>
    </row>
    <row r="858511" spans="2:3" x14ac:dyDescent="0.25">
      <c r="B858511" s="78"/>
      <c r="C858511" s="77"/>
    </row>
    <row r="858512" spans="2:3" x14ac:dyDescent="0.25">
      <c r="B858512" s="78"/>
      <c r="C858512" s="77"/>
    </row>
    <row r="858622" spans="2:3" x14ac:dyDescent="0.25">
      <c r="B858622" s="78"/>
      <c r="C858622" s="77"/>
    </row>
    <row r="858623" spans="2:3" x14ac:dyDescent="0.25">
      <c r="B858623" s="78"/>
      <c r="C858623" s="77"/>
    </row>
    <row r="858624" spans="2:3" x14ac:dyDescent="0.25">
      <c r="B858624" s="78"/>
      <c r="C858624" s="77"/>
    </row>
    <row r="858625" spans="2:3" x14ac:dyDescent="0.25">
      <c r="B858625" s="78"/>
      <c r="C858625" s="77"/>
    </row>
    <row r="858626" spans="2:3" x14ac:dyDescent="0.25">
      <c r="B858626" s="78"/>
      <c r="C858626" s="77"/>
    </row>
    <row r="858627" spans="2:3" x14ac:dyDescent="0.25">
      <c r="B858627" s="78"/>
      <c r="C858627" s="77"/>
    </row>
    <row r="858628" spans="2:3" x14ac:dyDescent="0.25">
      <c r="B858628" s="78"/>
      <c r="C858628" s="77"/>
    </row>
    <row r="858629" spans="2:3" x14ac:dyDescent="0.25">
      <c r="B858629" s="78"/>
      <c r="C858629" s="77"/>
    </row>
    <row r="858630" spans="2:3" x14ac:dyDescent="0.25">
      <c r="B858630" s="78"/>
      <c r="C858630" s="77"/>
    </row>
    <row r="858631" spans="2:3" x14ac:dyDescent="0.25">
      <c r="B858631" s="78"/>
      <c r="C858631" s="77"/>
    </row>
    <row r="858632" spans="2:3" x14ac:dyDescent="0.25">
      <c r="B858632" s="78"/>
      <c r="C858632" s="77"/>
    </row>
    <row r="858633" spans="2:3" x14ac:dyDescent="0.25">
      <c r="B858633" s="78"/>
      <c r="C858633" s="77"/>
    </row>
    <row r="858634" spans="2:3" x14ac:dyDescent="0.25">
      <c r="B858634" s="78"/>
      <c r="C858634" s="77"/>
    </row>
    <row r="858744" spans="2:3" x14ac:dyDescent="0.25">
      <c r="B858744" s="78"/>
      <c r="C858744" s="77"/>
    </row>
    <row r="858745" spans="2:3" x14ac:dyDescent="0.25">
      <c r="B858745" s="78"/>
      <c r="C858745" s="77"/>
    </row>
    <row r="858746" spans="2:3" x14ac:dyDescent="0.25">
      <c r="B858746" s="78"/>
      <c r="C858746" s="77"/>
    </row>
    <row r="858747" spans="2:3" x14ac:dyDescent="0.25">
      <c r="B858747" s="78"/>
      <c r="C858747" s="77"/>
    </row>
    <row r="858748" spans="2:3" x14ac:dyDescent="0.25">
      <c r="B858748" s="78"/>
      <c r="C858748" s="77"/>
    </row>
    <row r="858749" spans="2:3" x14ac:dyDescent="0.25">
      <c r="B858749" s="78"/>
      <c r="C858749" s="77"/>
    </row>
    <row r="858750" spans="2:3" x14ac:dyDescent="0.25">
      <c r="B858750" s="78"/>
      <c r="C858750" s="77"/>
    </row>
    <row r="858751" spans="2:3" x14ac:dyDescent="0.25">
      <c r="B858751" s="78"/>
      <c r="C858751" s="77"/>
    </row>
    <row r="858752" spans="2:3" x14ac:dyDescent="0.25">
      <c r="B858752" s="78"/>
      <c r="C858752" s="77"/>
    </row>
    <row r="858753" spans="2:3" x14ac:dyDescent="0.25">
      <c r="B858753" s="78"/>
      <c r="C858753" s="77"/>
    </row>
    <row r="858754" spans="2:3" x14ac:dyDescent="0.25">
      <c r="B858754" s="78"/>
      <c r="C858754" s="77"/>
    </row>
    <row r="858755" spans="2:3" x14ac:dyDescent="0.25">
      <c r="B858755" s="78"/>
      <c r="C858755" s="77"/>
    </row>
    <row r="858756" spans="2:3" x14ac:dyDescent="0.25">
      <c r="B858756" s="78"/>
      <c r="C858756" s="77"/>
    </row>
    <row r="858866" spans="2:3" x14ac:dyDescent="0.25">
      <c r="B858866" s="78"/>
      <c r="C858866" s="77"/>
    </row>
    <row r="858867" spans="2:3" x14ac:dyDescent="0.25">
      <c r="B858867" s="78"/>
      <c r="C858867" s="77"/>
    </row>
    <row r="858868" spans="2:3" x14ac:dyDescent="0.25">
      <c r="B858868" s="78"/>
      <c r="C858868" s="77"/>
    </row>
    <row r="858869" spans="2:3" x14ac:dyDescent="0.25">
      <c r="B858869" s="78"/>
      <c r="C858869" s="77"/>
    </row>
    <row r="858870" spans="2:3" x14ac:dyDescent="0.25">
      <c r="B858870" s="78"/>
      <c r="C858870" s="77"/>
    </row>
    <row r="858871" spans="2:3" x14ac:dyDescent="0.25">
      <c r="B858871" s="78"/>
      <c r="C858871" s="77"/>
    </row>
    <row r="858872" spans="2:3" x14ac:dyDescent="0.25">
      <c r="B858872" s="78"/>
      <c r="C858872" s="77"/>
    </row>
    <row r="858873" spans="2:3" x14ac:dyDescent="0.25">
      <c r="B858873" s="78"/>
      <c r="C858873" s="77"/>
    </row>
    <row r="858874" spans="2:3" x14ac:dyDescent="0.25">
      <c r="B858874" s="78"/>
      <c r="C858874" s="77"/>
    </row>
    <row r="858875" spans="2:3" x14ac:dyDescent="0.25">
      <c r="B858875" s="78"/>
      <c r="C858875" s="77"/>
    </row>
    <row r="858876" spans="2:3" x14ac:dyDescent="0.25">
      <c r="B858876" s="78"/>
      <c r="C858876" s="77"/>
    </row>
    <row r="858877" spans="2:3" x14ac:dyDescent="0.25">
      <c r="B858877" s="78"/>
      <c r="C858877" s="77"/>
    </row>
    <row r="858878" spans="2:3" x14ac:dyDescent="0.25">
      <c r="B858878" s="78"/>
      <c r="C858878" s="77"/>
    </row>
    <row r="858988" spans="2:3" x14ac:dyDescent="0.25">
      <c r="B858988" s="78"/>
      <c r="C858988" s="77"/>
    </row>
    <row r="858989" spans="2:3" x14ac:dyDescent="0.25">
      <c r="B858989" s="78"/>
      <c r="C858989" s="77"/>
    </row>
    <row r="858990" spans="2:3" x14ac:dyDescent="0.25">
      <c r="B858990" s="78"/>
      <c r="C858990" s="77"/>
    </row>
    <row r="858991" spans="2:3" x14ac:dyDescent="0.25">
      <c r="B858991" s="78"/>
      <c r="C858991" s="77"/>
    </row>
    <row r="858992" spans="2:3" x14ac:dyDescent="0.25">
      <c r="B858992" s="78"/>
      <c r="C858992" s="77"/>
    </row>
    <row r="858993" spans="2:3" x14ac:dyDescent="0.25">
      <c r="B858993" s="78"/>
      <c r="C858993" s="77"/>
    </row>
    <row r="858994" spans="2:3" x14ac:dyDescent="0.25">
      <c r="B858994" s="78"/>
      <c r="C858994" s="77"/>
    </row>
    <row r="858995" spans="2:3" x14ac:dyDescent="0.25">
      <c r="B858995" s="78"/>
      <c r="C858995" s="77"/>
    </row>
    <row r="858996" spans="2:3" x14ac:dyDescent="0.25">
      <c r="B858996" s="78"/>
      <c r="C858996" s="77"/>
    </row>
    <row r="858997" spans="2:3" x14ac:dyDescent="0.25">
      <c r="B858997" s="78"/>
      <c r="C858997" s="77"/>
    </row>
    <row r="858998" spans="2:3" x14ac:dyDescent="0.25">
      <c r="B858998" s="78"/>
      <c r="C858998" s="77"/>
    </row>
    <row r="858999" spans="2:3" x14ac:dyDescent="0.25">
      <c r="B858999" s="78"/>
      <c r="C858999" s="77"/>
    </row>
    <row r="859000" spans="2:3" x14ac:dyDescent="0.25">
      <c r="B859000" s="78"/>
      <c r="C859000" s="77"/>
    </row>
    <row r="859110" spans="2:3" x14ac:dyDescent="0.25">
      <c r="B859110" s="78"/>
      <c r="C859110" s="77"/>
    </row>
    <row r="859111" spans="2:3" x14ac:dyDescent="0.25">
      <c r="B859111" s="78"/>
      <c r="C859111" s="77"/>
    </row>
    <row r="859112" spans="2:3" x14ac:dyDescent="0.25">
      <c r="B859112" s="78"/>
      <c r="C859112" s="77"/>
    </row>
    <row r="859113" spans="2:3" x14ac:dyDescent="0.25">
      <c r="B859113" s="78"/>
      <c r="C859113" s="77"/>
    </row>
    <row r="859114" spans="2:3" x14ac:dyDescent="0.25">
      <c r="B859114" s="78"/>
      <c r="C859114" s="77"/>
    </row>
    <row r="859115" spans="2:3" x14ac:dyDescent="0.25">
      <c r="B859115" s="78"/>
      <c r="C859115" s="77"/>
    </row>
    <row r="859116" spans="2:3" x14ac:dyDescent="0.25">
      <c r="B859116" s="78"/>
      <c r="C859116" s="77"/>
    </row>
    <row r="859117" spans="2:3" x14ac:dyDescent="0.25">
      <c r="B859117" s="78"/>
      <c r="C859117" s="77"/>
    </row>
    <row r="859118" spans="2:3" x14ac:dyDescent="0.25">
      <c r="B859118" s="78"/>
      <c r="C859118" s="77"/>
    </row>
    <row r="859119" spans="2:3" x14ac:dyDescent="0.25">
      <c r="B859119" s="78"/>
      <c r="C859119" s="77"/>
    </row>
    <row r="859120" spans="2:3" x14ac:dyDescent="0.25">
      <c r="B859120" s="78"/>
      <c r="C859120" s="77"/>
    </row>
    <row r="859121" spans="2:3" x14ac:dyDescent="0.25">
      <c r="B859121" s="78"/>
      <c r="C859121" s="77"/>
    </row>
    <row r="859122" spans="2:3" x14ac:dyDescent="0.25">
      <c r="B859122" s="78"/>
      <c r="C859122" s="77"/>
    </row>
    <row r="859232" spans="2:3" x14ac:dyDescent="0.25">
      <c r="B859232" s="78"/>
      <c r="C859232" s="77"/>
    </row>
    <row r="859233" spans="2:3" x14ac:dyDescent="0.25">
      <c r="B859233" s="78"/>
      <c r="C859233" s="77"/>
    </row>
    <row r="859234" spans="2:3" x14ac:dyDescent="0.25">
      <c r="B859234" s="78"/>
      <c r="C859234" s="77"/>
    </row>
    <row r="859235" spans="2:3" x14ac:dyDescent="0.25">
      <c r="B859235" s="78"/>
      <c r="C859235" s="77"/>
    </row>
    <row r="859236" spans="2:3" x14ac:dyDescent="0.25">
      <c r="B859236" s="78"/>
      <c r="C859236" s="77"/>
    </row>
    <row r="859237" spans="2:3" x14ac:dyDescent="0.25">
      <c r="B859237" s="78"/>
      <c r="C859237" s="77"/>
    </row>
    <row r="859238" spans="2:3" x14ac:dyDescent="0.25">
      <c r="B859238" s="78"/>
      <c r="C859238" s="77"/>
    </row>
    <row r="859239" spans="2:3" x14ac:dyDescent="0.25">
      <c r="B859239" s="78"/>
      <c r="C859239" s="77"/>
    </row>
    <row r="859240" spans="2:3" x14ac:dyDescent="0.25">
      <c r="B859240" s="78"/>
      <c r="C859240" s="77"/>
    </row>
    <row r="859241" spans="2:3" x14ac:dyDescent="0.25">
      <c r="B859241" s="78"/>
      <c r="C859241" s="77"/>
    </row>
    <row r="859242" spans="2:3" x14ac:dyDescent="0.25">
      <c r="B859242" s="78"/>
      <c r="C859242" s="77"/>
    </row>
    <row r="859243" spans="2:3" x14ac:dyDescent="0.25">
      <c r="B859243" s="78"/>
      <c r="C859243" s="77"/>
    </row>
    <row r="859244" spans="2:3" x14ac:dyDescent="0.25">
      <c r="B859244" s="78"/>
      <c r="C859244" s="77"/>
    </row>
    <row r="859354" spans="2:3" x14ac:dyDescent="0.25">
      <c r="B859354" s="78"/>
      <c r="C859354" s="77"/>
    </row>
    <row r="859355" spans="2:3" x14ac:dyDescent="0.25">
      <c r="B859355" s="78"/>
      <c r="C859355" s="77"/>
    </row>
    <row r="859356" spans="2:3" x14ac:dyDescent="0.25">
      <c r="B859356" s="78"/>
      <c r="C859356" s="77"/>
    </row>
    <row r="859357" spans="2:3" x14ac:dyDescent="0.25">
      <c r="B859357" s="78"/>
      <c r="C859357" s="77"/>
    </row>
    <row r="859358" spans="2:3" x14ac:dyDescent="0.25">
      <c r="B859358" s="78"/>
      <c r="C859358" s="77"/>
    </row>
    <row r="859359" spans="2:3" x14ac:dyDescent="0.25">
      <c r="B859359" s="78"/>
      <c r="C859359" s="77"/>
    </row>
    <row r="859360" spans="2:3" x14ac:dyDescent="0.25">
      <c r="B859360" s="78"/>
      <c r="C859360" s="77"/>
    </row>
    <row r="859361" spans="2:3" x14ac:dyDescent="0.25">
      <c r="B859361" s="78"/>
      <c r="C859361" s="77"/>
    </row>
    <row r="859362" spans="2:3" x14ac:dyDescent="0.25">
      <c r="B859362" s="78"/>
      <c r="C859362" s="77"/>
    </row>
    <row r="859363" spans="2:3" x14ac:dyDescent="0.25">
      <c r="B859363" s="78"/>
      <c r="C859363" s="77"/>
    </row>
    <row r="859364" spans="2:3" x14ac:dyDescent="0.25">
      <c r="B859364" s="78"/>
      <c r="C859364" s="77"/>
    </row>
    <row r="859365" spans="2:3" x14ac:dyDescent="0.25">
      <c r="B859365" s="78"/>
      <c r="C859365" s="77"/>
    </row>
    <row r="859366" spans="2:3" x14ac:dyDescent="0.25">
      <c r="B859366" s="78"/>
      <c r="C859366" s="77"/>
    </row>
    <row r="859476" spans="2:3" x14ac:dyDescent="0.25">
      <c r="B859476" s="78"/>
      <c r="C859476" s="77"/>
    </row>
    <row r="859477" spans="2:3" x14ac:dyDescent="0.25">
      <c r="B859477" s="78"/>
      <c r="C859477" s="77"/>
    </row>
    <row r="859478" spans="2:3" x14ac:dyDescent="0.25">
      <c r="B859478" s="78"/>
      <c r="C859478" s="77"/>
    </row>
    <row r="859479" spans="2:3" x14ac:dyDescent="0.25">
      <c r="B859479" s="78"/>
      <c r="C859479" s="77"/>
    </row>
    <row r="859480" spans="2:3" x14ac:dyDescent="0.25">
      <c r="B859480" s="78"/>
      <c r="C859480" s="77"/>
    </row>
    <row r="859481" spans="2:3" x14ac:dyDescent="0.25">
      <c r="B859481" s="78"/>
      <c r="C859481" s="77"/>
    </row>
    <row r="859482" spans="2:3" x14ac:dyDescent="0.25">
      <c r="B859482" s="78"/>
      <c r="C859482" s="77"/>
    </row>
    <row r="859483" spans="2:3" x14ac:dyDescent="0.25">
      <c r="B859483" s="78"/>
      <c r="C859483" s="77"/>
    </row>
    <row r="859484" spans="2:3" x14ac:dyDescent="0.25">
      <c r="B859484" s="78"/>
      <c r="C859484" s="77"/>
    </row>
    <row r="859485" spans="2:3" x14ac:dyDescent="0.25">
      <c r="B859485" s="78"/>
      <c r="C859485" s="77"/>
    </row>
    <row r="859486" spans="2:3" x14ac:dyDescent="0.25">
      <c r="B859486" s="78"/>
      <c r="C859486" s="77"/>
    </row>
    <row r="859487" spans="2:3" x14ac:dyDescent="0.25">
      <c r="B859487" s="78"/>
      <c r="C859487" s="77"/>
    </row>
    <row r="859488" spans="2:3" x14ac:dyDescent="0.25">
      <c r="B859488" s="78"/>
      <c r="C859488" s="77"/>
    </row>
    <row r="859598" spans="2:3" x14ac:dyDescent="0.25">
      <c r="B859598" s="78"/>
      <c r="C859598" s="77"/>
    </row>
    <row r="859599" spans="2:3" x14ac:dyDescent="0.25">
      <c r="B859599" s="78"/>
      <c r="C859599" s="77"/>
    </row>
    <row r="859600" spans="2:3" x14ac:dyDescent="0.25">
      <c r="B859600" s="78"/>
      <c r="C859600" s="77"/>
    </row>
    <row r="859601" spans="2:3" x14ac:dyDescent="0.25">
      <c r="B859601" s="78"/>
      <c r="C859601" s="77"/>
    </row>
    <row r="859602" spans="2:3" x14ac:dyDescent="0.25">
      <c r="B859602" s="78"/>
      <c r="C859602" s="77"/>
    </row>
    <row r="859603" spans="2:3" x14ac:dyDescent="0.25">
      <c r="B859603" s="78"/>
      <c r="C859603" s="77"/>
    </row>
    <row r="859604" spans="2:3" x14ac:dyDescent="0.25">
      <c r="B859604" s="78"/>
      <c r="C859604" s="77"/>
    </row>
    <row r="859605" spans="2:3" x14ac:dyDescent="0.25">
      <c r="B859605" s="78"/>
      <c r="C859605" s="77"/>
    </row>
    <row r="859606" spans="2:3" x14ac:dyDescent="0.25">
      <c r="B859606" s="78"/>
      <c r="C859606" s="77"/>
    </row>
    <row r="859607" spans="2:3" x14ac:dyDescent="0.25">
      <c r="B859607" s="78"/>
      <c r="C859607" s="77"/>
    </row>
    <row r="859608" spans="2:3" x14ac:dyDescent="0.25">
      <c r="B859608" s="78"/>
      <c r="C859608" s="77"/>
    </row>
    <row r="859609" spans="2:3" x14ac:dyDescent="0.25">
      <c r="B859609" s="78"/>
      <c r="C859609" s="77"/>
    </row>
    <row r="859610" spans="2:3" x14ac:dyDescent="0.25">
      <c r="B859610" s="78"/>
      <c r="C859610" s="77"/>
    </row>
    <row r="859720" spans="2:3" x14ac:dyDescent="0.25">
      <c r="B859720" s="78"/>
      <c r="C859720" s="77"/>
    </row>
    <row r="859721" spans="2:3" x14ac:dyDescent="0.25">
      <c r="B859721" s="78"/>
      <c r="C859721" s="77"/>
    </row>
    <row r="859722" spans="2:3" x14ac:dyDescent="0.25">
      <c r="B859722" s="78"/>
      <c r="C859722" s="77"/>
    </row>
    <row r="859723" spans="2:3" x14ac:dyDescent="0.25">
      <c r="B859723" s="78"/>
      <c r="C859723" s="77"/>
    </row>
    <row r="859724" spans="2:3" x14ac:dyDescent="0.25">
      <c r="B859724" s="78"/>
      <c r="C859724" s="77"/>
    </row>
    <row r="859725" spans="2:3" x14ac:dyDescent="0.25">
      <c r="B859725" s="78"/>
      <c r="C859725" s="77"/>
    </row>
    <row r="859726" spans="2:3" x14ac:dyDescent="0.25">
      <c r="B859726" s="78"/>
      <c r="C859726" s="77"/>
    </row>
    <row r="859727" spans="2:3" x14ac:dyDescent="0.25">
      <c r="B859727" s="78"/>
      <c r="C859727" s="77"/>
    </row>
    <row r="859728" spans="2:3" x14ac:dyDescent="0.25">
      <c r="B859728" s="78"/>
      <c r="C859728" s="77"/>
    </row>
    <row r="859729" spans="2:3" x14ac:dyDescent="0.25">
      <c r="B859729" s="78"/>
      <c r="C859729" s="77"/>
    </row>
    <row r="859730" spans="2:3" x14ac:dyDescent="0.25">
      <c r="B859730" s="78"/>
      <c r="C859730" s="77"/>
    </row>
    <row r="859731" spans="2:3" x14ac:dyDescent="0.25">
      <c r="B859731" s="78"/>
      <c r="C859731" s="77"/>
    </row>
    <row r="859732" spans="2:3" x14ac:dyDescent="0.25">
      <c r="B859732" s="78"/>
      <c r="C859732" s="77"/>
    </row>
    <row r="859842" spans="2:3" x14ac:dyDescent="0.25">
      <c r="B859842" s="78"/>
      <c r="C859842" s="77"/>
    </row>
    <row r="859843" spans="2:3" x14ac:dyDescent="0.25">
      <c r="B859843" s="78"/>
      <c r="C859843" s="77"/>
    </row>
    <row r="859844" spans="2:3" x14ac:dyDescent="0.25">
      <c r="B859844" s="78"/>
      <c r="C859844" s="77"/>
    </row>
    <row r="859845" spans="2:3" x14ac:dyDescent="0.25">
      <c r="B859845" s="78"/>
      <c r="C859845" s="77"/>
    </row>
    <row r="859846" spans="2:3" x14ac:dyDescent="0.25">
      <c r="B859846" s="78"/>
      <c r="C859846" s="77"/>
    </row>
    <row r="859847" spans="2:3" x14ac:dyDescent="0.25">
      <c r="B859847" s="78"/>
      <c r="C859847" s="77"/>
    </row>
    <row r="859848" spans="2:3" x14ac:dyDescent="0.25">
      <c r="B859848" s="78"/>
      <c r="C859848" s="77"/>
    </row>
    <row r="859849" spans="2:3" x14ac:dyDescent="0.25">
      <c r="B859849" s="78"/>
      <c r="C859849" s="77"/>
    </row>
    <row r="859850" spans="2:3" x14ac:dyDescent="0.25">
      <c r="B859850" s="78"/>
      <c r="C859850" s="77"/>
    </row>
    <row r="859851" spans="2:3" x14ac:dyDescent="0.25">
      <c r="B859851" s="78"/>
      <c r="C859851" s="77"/>
    </row>
    <row r="859852" spans="2:3" x14ac:dyDescent="0.25">
      <c r="B859852" s="78"/>
      <c r="C859852" s="77"/>
    </row>
    <row r="859853" spans="2:3" x14ac:dyDescent="0.25">
      <c r="B859853" s="78"/>
      <c r="C859853" s="77"/>
    </row>
    <row r="859854" spans="2:3" x14ac:dyDescent="0.25">
      <c r="B859854" s="78"/>
      <c r="C859854" s="77"/>
    </row>
    <row r="859964" spans="2:3" x14ac:dyDescent="0.25">
      <c r="B859964" s="78"/>
      <c r="C859964" s="77"/>
    </row>
    <row r="859965" spans="2:3" x14ac:dyDescent="0.25">
      <c r="B859965" s="78"/>
      <c r="C859965" s="77"/>
    </row>
    <row r="859966" spans="2:3" x14ac:dyDescent="0.25">
      <c r="B859966" s="78"/>
      <c r="C859966" s="77"/>
    </row>
    <row r="859967" spans="2:3" x14ac:dyDescent="0.25">
      <c r="B859967" s="78"/>
      <c r="C859967" s="77"/>
    </row>
    <row r="859968" spans="2:3" x14ac:dyDescent="0.25">
      <c r="B859968" s="78"/>
      <c r="C859968" s="77"/>
    </row>
    <row r="859969" spans="2:3" x14ac:dyDescent="0.25">
      <c r="B859969" s="78"/>
      <c r="C859969" s="77"/>
    </row>
    <row r="859970" spans="2:3" x14ac:dyDescent="0.25">
      <c r="B859970" s="78"/>
      <c r="C859970" s="77"/>
    </row>
    <row r="859971" spans="2:3" x14ac:dyDescent="0.25">
      <c r="B859971" s="78"/>
      <c r="C859971" s="77"/>
    </row>
    <row r="859972" spans="2:3" x14ac:dyDescent="0.25">
      <c r="B859972" s="78"/>
      <c r="C859972" s="77"/>
    </row>
    <row r="859973" spans="2:3" x14ac:dyDescent="0.25">
      <c r="B859973" s="78"/>
      <c r="C859973" s="77"/>
    </row>
    <row r="859974" spans="2:3" x14ac:dyDescent="0.25">
      <c r="B859974" s="78"/>
      <c r="C859974" s="77"/>
    </row>
    <row r="859975" spans="2:3" x14ac:dyDescent="0.25">
      <c r="B859975" s="78"/>
      <c r="C859975" s="77"/>
    </row>
    <row r="859976" spans="2:3" x14ac:dyDescent="0.25">
      <c r="B859976" s="78"/>
      <c r="C859976" s="77"/>
    </row>
    <row r="860086" spans="2:3" x14ac:dyDescent="0.25">
      <c r="B860086" s="78"/>
      <c r="C860086" s="77"/>
    </row>
    <row r="860087" spans="2:3" x14ac:dyDescent="0.25">
      <c r="B860087" s="78"/>
      <c r="C860087" s="77"/>
    </row>
    <row r="860088" spans="2:3" x14ac:dyDescent="0.25">
      <c r="B860088" s="78"/>
      <c r="C860088" s="77"/>
    </row>
    <row r="860089" spans="2:3" x14ac:dyDescent="0.25">
      <c r="B860089" s="78"/>
      <c r="C860089" s="77"/>
    </row>
    <row r="860090" spans="2:3" x14ac:dyDescent="0.25">
      <c r="B860090" s="78"/>
      <c r="C860090" s="77"/>
    </row>
    <row r="860091" spans="2:3" x14ac:dyDescent="0.25">
      <c r="B860091" s="78"/>
      <c r="C860091" s="77"/>
    </row>
    <row r="860092" spans="2:3" x14ac:dyDescent="0.25">
      <c r="B860092" s="78"/>
      <c r="C860092" s="77"/>
    </row>
    <row r="860093" spans="2:3" x14ac:dyDescent="0.25">
      <c r="B860093" s="78"/>
      <c r="C860093" s="77"/>
    </row>
    <row r="860094" spans="2:3" x14ac:dyDescent="0.25">
      <c r="B860094" s="78"/>
      <c r="C860094" s="77"/>
    </row>
    <row r="860095" spans="2:3" x14ac:dyDescent="0.25">
      <c r="B860095" s="78"/>
      <c r="C860095" s="77"/>
    </row>
    <row r="860096" spans="2:3" x14ac:dyDescent="0.25">
      <c r="B860096" s="78"/>
      <c r="C860096" s="77"/>
    </row>
    <row r="860097" spans="2:3" x14ac:dyDescent="0.25">
      <c r="B860097" s="78"/>
      <c r="C860097" s="77"/>
    </row>
    <row r="860098" spans="2:3" x14ac:dyDescent="0.25">
      <c r="B860098" s="78"/>
      <c r="C860098" s="77"/>
    </row>
    <row r="860208" spans="2:3" x14ac:dyDescent="0.25">
      <c r="B860208" s="78"/>
      <c r="C860208" s="77"/>
    </row>
    <row r="860209" spans="2:3" x14ac:dyDescent="0.25">
      <c r="B860209" s="78"/>
      <c r="C860209" s="77"/>
    </row>
    <row r="860210" spans="2:3" x14ac:dyDescent="0.25">
      <c r="B860210" s="78"/>
      <c r="C860210" s="77"/>
    </row>
    <row r="860211" spans="2:3" x14ac:dyDescent="0.25">
      <c r="B860211" s="78"/>
      <c r="C860211" s="77"/>
    </row>
    <row r="860212" spans="2:3" x14ac:dyDescent="0.25">
      <c r="B860212" s="78"/>
      <c r="C860212" s="77"/>
    </row>
    <row r="860213" spans="2:3" x14ac:dyDescent="0.25">
      <c r="B860213" s="78"/>
      <c r="C860213" s="77"/>
    </row>
    <row r="860214" spans="2:3" x14ac:dyDescent="0.25">
      <c r="B860214" s="78"/>
      <c r="C860214" s="77"/>
    </row>
    <row r="860215" spans="2:3" x14ac:dyDescent="0.25">
      <c r="B860215" s="78"/>
      <c r="C860215" s="77"/>
    </row>
    <row r="860216" spans="2:3" x14ac:dyDescent="0.25">
      <c r="B860216" s="78"/>
      <c r="C860216" s="77"/>
    </row>
    <row r="860217" spans="2:3" x14ac:dyDescent="0.25">
      <c r="B860217" s="78"/>
      <c r="C860217" s="77"/>
    </row>
    <row r="860218" spans="2:3" x14ac:dyDescent="0.25">
      <c r="B860218" s="78"/>
      <c r="C860218" s="77"/>
    </row>
    <row r="860219" spans="2:3" x14ac:dyDescent="0.25">
      <c r="B860219" s="78"/>
      <c r="C860219" s="77"/>
    </row>
    <row r="860220" spans="2:3" x14ac:dyDescent="0.25">
      <c r="B860220" s="78"/>
      <c r="C860220" s="77"/>
    </row>
    <row r="860330" spans="2:3" x14ac:dyDescent="0.25">
      <c r="B860330" s="78"/>
      <c r="C860330" s="77"/>
    </row>
    <row r="860331" spans="2:3" x14ac:dyDescent="0.25">
      <c r="B860331" s="78"/>
      <c r="C860331" s="77"/>
    </row>
    <row r="860332" spans="2:3" x14ac:dyDescent="0.25">
      <c r="B860332" s="78"/>
      <c r="C860332" s="77"/>
    </row>
    <row r="860333" spans="2:3" x14ac:dyDescent="0.25">
      <c r="B860333" s="78"/>
      <c r="C860333" s="77"/>
    </row>
    <row r="860334" spans="2:3" x14ac:dyDescent="0.25">
      <c r="B860334" s="78"/>
      <c r="C860334" s="77"/>
    </row>
    <row r="860335" spans="2:3" x14ac:dyDescent="0.25">
      <c r="B860335" s="78"/>
      <c r="C860335" s="77"/>
    </row>
    <row r="860336" spans="2:3" x14ac:dyDescent="0.25">
      <c r="B860336" s="78"/>
      <c r="C860336" s="77"/>
    </row>
    <row r="860337" spans="2:3" x14ac:dyDescent="0.25">
      <c r="B860337" s="78"/>
      <c r="C860337" s="77"/>
    </row>
    <row r="860338" spans="2:3" x14ac:dyDescent="0.25">
      <c r="B860338" s="78"/>
      <c r="C860338" s="77"/>
    </row>
    <row r="860339" spans="2:3" x14ac:dyDescent="0.25">
      <c r="B860339" s="78"/>
      <c r="C860339" s="77"/>
    </row>
    <row r="860340" spans="2:3" x14ac:dyDescent="0.25">
      <c r="B860340" s="78"/>
      <c r="C860340" s="77"/>
    </row>
    <row r="860341" spans="2:3" x14ac:dyDescent="0.25">
      <c r="B860341" s="78"/>
      <c r="C860341" s="77"/>
    </row>
    <row r="860342" spans="2:3" x14ac:dyDescent="0.25">
      <c r="B860342" s="78"/>
      <c r="C860342" s="77"/>
    </row>
    <row r="860452" spans="2:3" x14ac:dyDescent="0.25">
      <c r="B860452" s="78"/>
      <c r="C860452" s="77"/>
    </row>
    <row r="860453" spans="2:3" x14ac:dyDescent="0.25">
      <c r="B860453" s="78"/>
      <c r="C860453" s="77"/>
    </row>
    <row r="860454" spans="2:3" x14ac:dyDescent="0.25">
      <c r="B860454" s="78"/>
      <c r="C860454" s="77"/>
    </row>
    <row r="860455" spans="2:3" x14ac:dyDescent="0.25">
      <c r="B860455" s="78"/>
      <c r="C860455" s="77"/>
    </row>
    <row r="860456" spans="2:3" x14ac:dyDescent="0.25">
      <c r="B860456" s="78"/>
      <c r="C860456" s="77"/>
    </row>
    <row r="860457" spans="2:3" x14ac:dyDescent="0.25">
      <c r="B860457" s="78"/>
      <c r="C860457" s="77"/>
    </row>
    <row r="860458" spans="2:3" x14ac:dyDescent="0.25">
      <c r="B860458" s="78"/>
      <c r="C860458" s="77"/>
    </row>
    <row r="860459" spans="2:3" x14ac:dyDescent="0.25">
      <c r="B860459" s="78"/>
      <c r="C860459" s="77"/>
    </row>
    <row r="860460" spans="2:3" x14ac:dyDescent="0.25">
      <c r="B860460" s="78"/>
      <c r="C860460" s="77"/>
    </row>
    <row r="860461" spans="2:3" x14ac:dyDescent="0.25">
      <c r="B860461" s="78"/>
      <c r="C860461" s="77"/>
    </row>
    <row r="860462" spans="2:3" x14ac:dyDescent="0.25">
      <c r="B860462" s="78"/>
      <c r="C860462" s="77"/>
    </row>
    <row r="860463" spans="2:3" x14ac:dyDescent="0.25">
      <c r="B860463" s="78"/>
      <c r="C860463" s="77"/>
    </row>
    <row r="860464" spans="2:3" x14ac:dyDescent="0.25">
      <c r="B860464" s="78"/>
      <c r="C860464" s="77"/>
    </row>
    <row r="860574" spans="2:3" x14ac:dyDescent="0.25">
      <c r="B860574" s="78"/>
      <c r="C860574" s="77"/>
    </row>
    <row r="860575" spans="2:3" x14ac:dyDescent="0.25">
      <c r="B860575" s="78"/>
      <c r="C860575" s="77"/>
    </row>
    <row r="860576" spans="2:3" x14ac:dyDescent="0.25">
      <c r="B860576" s="78"/>
      <c r="C860576" s="77"/>
    </row>
    <row r="860577" spans="2:3" x14ac:dyDescent="0.25">
      <c r="B860577" s="78"/>
      <c r="C860577" s="77"/>
    </row>
    <row r="860578" spans="2:3" x14ac:dyDescent="0.25">
      <c r="B860578" s="78"/>
      <c r="C860578" s="77"/>
    </row>
    <row r="860579" spans="2:3" x14ac:dyDescent="0.25">
      <c r="B860579" s="78"/>
      <c r="C860579" s="77"/>
    </row>
    <row r="860580" spans="2:3" x14ac:dyDescent="0.25">
      <c r="B860580" s="78"/>
      <c r="C860580" s="77"/>
    </row>
    <row r="860581" spans="2:3" x14ac:dyDescent="0.25">
      <c r="B860581" s="78"/>
      <c r="C860581" s="77"/>
    </row>
    <row r="860582" spans="2:3" x14ac:dyDescent="0.25">
      <c r="B860582" s="78"/>
      <c r="C860582" s="77"/>
    </row>
    <row r="860583" spans="2:3" x14ac:dyDescent="0.25">
      <c r="B860583" s="78"/>
      <c r="C860583" s="77"/>
    </row>
    <row r="860584" spans="2:3" x14ac:dyDescent="0.25">
      <c r="B860584" s="78"/>
      <c r="C860584" s="77"/>
    </row>
    <row r="860585" spans="2:3" x14ac:dyDescent="0.25">
      <c r="B860585" s="78"/>
      <c r="C860585" s="77"/>
    </row>
    <row r="860586" spans="2:3" x14ac:dyDescent="0.25">
      <c r="B860586" s="78"/>
      <c r="C860586" s="77"/>
    </row>
    <row r="860696" spans="2:3" x14ac:dyDescent="0.25">
      <c r="B860696" s="78"/>
      <c r="C860696" s="77"/>
    </row>
    <row r="860697" spans="2:3" x14ac:dyDescent="0.25">
      <c r="B860697" s="78"/>
      <c r="C860697" s="77"/>
    </row>
    <row r="860698" spans="2:3" x14ac:dyDescent="0.25">
      <c r="B860698" s="78"/>
      <c r="C860698" s="77"/>
    </row>
    <row r="860699" spans="2:3" x14ac:dyDescent="0.25">
      <c r="B860699" s="78"/>
      <c r="C860699" s="77"/>
    </row>
    <row r="860700" spans="2:3" x14ac:dyDescent="0.25">
      <c r="B860700" s="78"/>
      <c r="C860700" s="77"/>
    </row>
    <row r="860701" spans="2:3" x14ac:dyDescent="0.25">
      <c r="B860701" s="78"/>
      <c r="C860701" s="77"/>
    </row>
    <row r="860702" spans="2:3" x14ac:dyDescent="0.25">
      <c r="B860702" s="78"/>
      <c r="C860702" s="77"/>
    </row>
    <row r="860703" spans="2:3" x14ac:dyDescent="0.25">
      <c r="B860703" s="78"/>
      <c r="C860703" s="77"/>
    </row>
    <row r="860704" spans="2:3" x14ac:dyDescent="0.25">
      <c r="B860704" s="78"/>
      <c r="C860704" s="77"/>
    </row>
    <row r="860705" spans="2:3" x14ac:dyDescent="0.25">
      <c r="B860705" s="78"/>
      <c r="C860705" s="77"/>
    </row>
    <row r="860706" spans="2:3" x14ac:dyDescent="0.25">
      <c r="B860706" s="78"/>
      <c r="C860706" s="77"/>
    </row>
    <row r="860707" spans="2:3" x14ac:dyDescent="0.25">
      <c r="B860707" s="78"/>
      <c r="C860707" s="77"/>
    </row>
    <row r="860708" spans="2:3" x14ac:dyDescent="0.25">
      <c r="B860708" s="78"/>
      <c r="C860708" s="77"/>
    </row>
    <row r="860818" spans="2:3" x14ac:dyDescent="0.25">
      <c r="B860818" s="78"/>
      <c r="C860818" s="77"/>
    </row>
    <row r="860819" spans="2:3" x14ac:dyDescent="0.25">
      <c r="B860819" s="78"/>
      <c r="C860819" s="77"/>
    </row>
    <row r="860820" spans="2:3" x14ac:dyDescent="0.25">
      <c r="B860820" s="78"/>
      <c r="C860820" s="77"/>
    </row>
    <row r="860821" spans="2:3" x14ac:dyDescent="0.25">
      <c r="B860821" s="78"/>
      <c r="C860821" s="77"/>
    </row>
    <row r="860822" spans="2:3" x14ac:dyDescent="0.25">
      <c r="B860822" s="78"/>
      <c r="C860822" s="77"/>
    </row>
    <row r="860823" spans="2:3" x14ac:dyDescent="0.25">
      <c r="B860823" s="78"/>
      <c r="C860823" s="77"/>
    </row>
    <row r="860824" spans="2:3" x14ac:dyDescent="0.25">
      <c r="B860824" s="78"/>
      <c r="C860824" s="77"/>
    </row>
    <row r="860825" spans="2:3" x14ac:dyDescent="0.25">
      <c r="B860825" s="78"/>
      <c r="C860825" s="77"/>
    </row>
    <row r="860826" spans="2:3" x14ac:dyDescent="0.25">
      <c r="B860826" s="78"/>
      <c r="C860826" s="77"/>
    </row>
    <row r="860827" spans="2:3" x14ac:dyDescent="0.25">
      <c r="B860827" s="78"/>
      <c r="C860827" s="77"/>
    </row>
    <row r="860828" spans="2:3" x14ac:dyDescent="0.25">
      <c r="B860828" s="78"/>
      <c r="C860828" s="77"/>
    </row>
    <row r="860829" spans="2:3" x14ac:dyDescent="0.25">
      <c r="B860829" s="78"/>
      <c r="C860829" s="77"/>
    </row>
    <row r="860830" spans="2:3" x14ac:dyDescent="0.25">
      <c r="B860830" s="78"/>
      <c r="C860830" s="77"/>
    </row>
    <row r="860940" spans="2:3" x14ac:dyDescent="0.25">
      <c r="B860940" s="78"/>
      <c r="C860940" s="77"/>
    </row>
    <row r="860941" spans="2:3" x14ac:dyDescent="0.25">
      <c r="B860941" s="78"/>
      <c r="C860941" s="77"/>
    </row>
    <row r="860942" spans="2:3" x14ac:dyDescent="0.25">
      <c r="B860942" s="78"/>
      <c r="C860942" s="77"/>
    </row>
    <row r="860943" spans="2:3" x14ac:dyDescent="0.25">
      <c r="B860943" s="78"/>
      <c r="C860943" s="77"/>
    </row>
    <row r="860944" spans="2:3" x14ac:dyDescent="0.25">
      <c r="B860944" s="78"/>
      <c r="C860944" s="77"/>
    </row>
    <row r="860945" spans="2:3" x14ac:dyDescent="0.25">
      <c r="B860945" s="78"/>
      <c r="C860945" s="77"/>
    </row>
    <row r="860946" spans="2:3" x14ac:dyDescent="0.25">
      <c r="B860946" s="78"/>
      <c r="C860946" s="77"/>
    </row>
    <row r="860947" spans="2:3" x14ac:dyDescent="0.25">
      <c r="B860947" s="78"/>
      <c r="C860947" s="77"/>
    </row>
    <row r="860948" spans="2:3" x14ac:dyDescent="0.25">
      <c r="B860948" s="78"/>
      <c r="C860948" s="77"/>
    </row>
    <row r="860949" spans="2:3" x14ac:dyDescent="0.25">
      <c r="B860949" s="78"/>
      <c r="C860949" s="77"/>
    </row>
    <row r="860950" spans="2:3" x14ac:dyDescent="0.25">
      <c r="B860950" s="78"/>
      <c r="C860950" s="77"/>
    </row>
    <row r="860951" spans="2:3" x14ac:dyDescent="0.25">
      <c r="B860951" s="78"/>
      <c r="C860951" s="77"/>
    </row>
    <row r="860952" spans="2:3" x14ac:dyDescent="0.25">
      <c r="B860952" s="78"/>
      <c r="C860952" s="77"/>
    </row>
    <row r="861062" spans="2:3" x14ac:dyDescent="0.25">
      <c r="B861062" s="78"/>
      <c r="C861062" s="77"/>
    </row>
    <row r="861063" spans="2:3" x14ac:dyDescent="0.25">
      <c r="B861063" s="78"/>
      <c r="C861063" s="77"/>
    </row>
    <row r="861064" spans="2:3" x14ac:dyDescent="0.25">
      <c r="B861064" s="78"/>
      <c r="C861064" s="77"/>
    </row>
    <row r="861065" spans="2:3" x14ac:dyDescent="0.25">
      <c r="B861065" s="78"/>
      <c r="C861065" s="77"/>
    </row>
    <row r="861066" spans="2:3" x14ac:dyDescent="0.25">
      <c r="B861066" s="78"/>
      <c r="C861066" s="77"/>
    </row>
    <row r="861067" spans="2:3" x14ac:dyDescent="0.25">
      <c r="B861067" s="78"/>
      <c r="C861067" s="77"/>
    </row>
    <row r="861068" spans="2:3" x14ac:dyDescent="0.25">
      <c r="B861068" s="78"/>
      <c r="C861068" s="77"/>
    </row>
    <row r="861069" spans="2:3" x14ac:dyDescent="0.25">
      <c r="B861069" s="78"/>
      <c r="C861069" s="77"/>
    </row>
    <row r="861070" spans="2:3" x14ac:dyDescent="0.25">
      <c r="B861070" s="78"/>
      <c r="C861070" s="77"/>
    </row>
    <row r="861071" spans="2:3" x14ac:dyDescent="0.25">
      <c r="B861071" s="78"/>
      <c r="C861071" s="77"/>
    </row>
    <row r="861072" spans="2:3" x14ac:dyDescent="0.25">
      <c r="B861072" s="78"/>
      <c r="C861072" s="77"/>
    </row>
    <row r="861073" spans="2:3" x14ac:dyDescent="0.25">
      <c r="B861073" s="78"/>
      <c r="C861073" s="77"/>
    </row>
    <row r="861074" spans="2:3" x14ac:dyDescent="0.25">
      <c r="B861074" s="78"/>
      <c r="C861074" s="77"/>
    </row>
    <row r="861184" spans="2:3" x14ac:dyDescent="0.25">
      <c r="B861184" s="78"/>
      <c r="C861184" s="77"/>
    </row>
    <row r="861185" spans="2:3" x14ac:dyDescent="0.25">
      <c r="B861185" s="78"/>
      <c r="C861185" s="77"/>
    </row>
    <row r="861186" spans="2:3" x14ac:dyDescent="0.25">
      <c r="B861186" s="78"/>
      <c r="C861186" s="77"/>
    </row>
    <row r="861187" spans="2:3" x14ac:dyDescent="0.25">
      <c r="B861187" s="78"/>
      <c r="C861187" s="77"/>
    </row>
    <row r="861188" spans="2:3" x14ac:dyDescent="0.25">
      <c r="B861188" s="78"/>
      <c r="C861188" s="77"/>
    </row>
    <row r="861189" spans="2:3" x14ac:dyDescent="0.25">
      <c r="B861189" s="78"/>
      <c r="C861189" s="77"/>
    </row>
    <row r="861190" spans="2:3" x14ac:dyDescent="0.25">
      <c r="B861190" s="78"/>
      <c r="C861190" s="77"/>
    </row>
    <row r="861191" spans="2:3" x14ac:dyDescent="0.25">
      <c r="B861191" s="78"/>
      <c r="C861191" s="77"/>
    </row>
    <row r="861192" spans="2:3" x14ac:dyDescent="0.25">
      <c r="B861192" s="78"/>
      <c r="C861192" s="77"/>
    </row>
    <row r="861193" spans="2:3" x14ac:dyDescent="0.25">
      <c r="B861193" s="78"/>
      <c r="C861193" s="77"/>
    </row>
    <row r="861194" spans="2:3" x14ac:dyDescent="0.25">
      <c r="B861194" s="78"/>
      <c r="C861194" s="77"/>
    </row>
    <row r="861195" spans="2:3" x14ac:dyDescent="0.25">
      <c r="B861195" s="78"/>
      <c r="C861195" s="77"/>
    </row>
    <row r="861196" spans="2:3" x14ac:dyDescent="0.25">
      <c r="B861196" s="78"/>
      <c r="C861196" s="77"/>
    </row>
    <row r="861306" spans="2:3" x14ac:dyDescent="0.25">
      <c r="B861306" s="78"/>
      <c r="C861306" s="77"/>
    </row>
    <row r="861307" spans="2:3" x14ac:dyDescent="0.25">
      <c r="B861307" s="78"/>
      <c r="C861307" s="77"/>
    </row>
    <row r="861308" spans="2:3" x14ac:dyDescent="0.25">
      <c r="B861308" s="78"/>
      <c r="C861308" s="77"/>
    </row>
    <row r="861309" spans="2:3" x14ac:dyDescent="0.25">
      <c r="B861309" s="78"/>
      <c r="C861309" s="77"/>
    </row>
    <row r="861310" spans="2:3" x14ac:dyDescent="0.25">
      <c r="B861310" s="78"/>
      <c r="C861310" s="77"/>
    </row>
    <row r="861311" spans="2:3" x14ac:dyDescent="0.25">
      <c r="B861311" s="78"/>
      <c r="C861311" s="77"/>
    </row>
    <row r="861312" spans="2:3" x14ac:dyDescent="0.25">
      <c r="B861312" s="78"/>
      <c r="C861312" s="77"/>
    </row>
    <row r="861313" spans="2:3" x14ac:dyDescent="0.25">
      <c r="B861313" s="78"/>
      <c r="C861313" s="77"/>
    </row>
    <row r="861314" spans="2:3" x14ac:dyDescent="0.25">
      <c r="B861314" s="78"/>
      <c r="C861314" s="77"/>
    </row>
    <row r="861315" spans="2:3" x14ac:dyDescent="0.25">
      <c r="B861315" s="78"/>
      <c r="C861315" s="77"/>
    </row>
    <row r="861316" spans="2:3" x14ac:dyDescent="0.25">
      <c r="B861316" s="78"/>
      <c r="C861316" s="77"/>
    </row>
    <row r="861317" spans="2:3" x14ac:dyDescent="0.25">
      <c r="B861317" s="78"/>
      <c r="C861317" s="77"/>
    </row>
    <row r="861318" spans="2:3" x14ac:dyDescent="0.25">
      <c r="B861318" s="78"/>
      <c r="C861318" s="77"/>
    </row>
    <row r="861428" spans="2:3" x14ac:dyDescent="0.25">
      <c r="B861428" s="78"/>
      <c r="C861428" s="77"/>
    </row>
    <row r="861429" spans="2:3" x14ac:dyDescent="0.25">
      <c r="B861429" s="78"/>
      <c r="C861429" s="77"/>
    </row>
    <row r="861430" spans="2:3" x14ac:dyDescent="0.25">
      <c r="B861430" s="78"/>
      <c r="C861430" s="77"/>
    </row>
    <row r="861431" spans="2:3" x14ac:dyDescent="0.25">
      <c r="B861431" s="78"/>
      <c r="C861431" s="77"/>
    </row>
    <row r="861432" spans="2:3" x14ac:dyDescent="0.25">
      <c r="B861432" s="78"/>
      <c r="C861432" s="77"/>
    </row>
    <row r="861433" spans="2:3" x14ac:dyDescent="0.25">
      <c r="B861433" s="78"/>
      <c r="C861433" s="77"/>
    </row>
    <row r="861434" spans="2:3" x14ac:dyDescent="0.25">
      <c r="B861434" s="78"/>
      <c r="C861434" s="77"/>
    </row>
    <row r="861435" spans="2:3" x14ac:dyDescent="0.25">
      <c r="B861435" s="78"/>
      <c r="C861435" s="77"/>
    </row>
    <row r="861436" spans="2:3" x14ac:dyDescent="0.25">
      <c r="B861436" s="78"/>
      <c r="C861436" s="77"/>
    </row>
    <row r="861437" spans="2:3" x14ac:dyDescent="0.25">
      <c r="B861437" s="78"/>
      <c r="C861437" s="77"/>
    </row>
    <row r="861438" spans="2:3" x14ac:dyDescent="0.25">
      <c r="B861438" s="78"/>
      <c r="C861438" s="77"/>
    </row>
    <row r="861439" spans="2:3" x14ac:dyDescent="0.25">
      <c r="B861439" s="78"/>
      <c r="C861439" s="77"/>
    </row>
    <row r="861440" spans="2:3" x14ac:dyDescent="0.25">
      <c r="B861440" s="78"/>
      <c r="C861440" s="77"/>
    </row>
    <row r="861550" spans="2:3" x14ac:dyDescent="0.25">
      <c r="B861550" s="78"/>
      <c r="C861550" s="77"/>
    </row>
    <row r="861551" spans="2:3" x14ac:dyDescent="0.25">
      <c r="B861551" s="78"/>
      <c r="C861551" s="77"/>
    </row>
    <row r="861552" spans="2:3" x14ac:dyDescent="0.25">
      <c r="B861552" s="78"/>
      <c r="C861552" s="77"/>
    </row>
    <row r="861553" spans="2:3" x14ac:dyDescent="0.25">
      <c r="B861553" s="78"/>
      <c r="C861553" s="77"/>
    </row>
    <row r="861554" spans="2:3" x14ac:dyDescent="0.25">
      <c r="B861554" s="78"/>
      <c r="C861554" s="77"/>
    </row>
    <row r="861555" spans="2:3" x14ac:dyDescent="0.25">
      <c r="B861555" s="78"/>
      <c r="C861555" s="77"/>
    </row>
    <row r="861556" spans="2:3" x14ac:dyDescent="0.25">
      <c r="B861556" s="78"/>
      <c r="C861556" s="77"/>
    </row>
    <row r="861557" spans="2:3" x14ac:dyDescent="0.25">
      <c r="B861557" s="78"/>
      <c r="C861557" s="77"/>
    </row>
    <row r="861558" spans="2:3" x14ac:dyDescent="0.25">
      <c r="B861558" s="78"/>
      <c r="C861558" s="77"/>
    </row>
    <row r="861559" spans="2:3" x14ac:dyDescent="0.25">
      <c r="B861559" s="78"/>
      <c r="C861559" s="77"/>
    </row>
    <row r="861560" spans="2:3" x14ac:dyDescent="0.25">
      <c r="B861560" s="78"/>
      <c r="C861560" s="77"/>
    </row>
    <row r="861561" spans="2:3" x14ac:dyDescent="0.25">
      <c r="B861561" s="78"/>
      <c r="C861561" s="77"/>
    </row>
    <row r="861562" spans="2:3" x14ac:dyDescent="0.25">
      <c r="B861562" s="78"/>
      <c r="C861562" s="77"/>
    </row>
    <row r="861672" spans="2:3" x14ac:dyDescent="0.25">
      <c r="B861672" s="78"/>
      <c r="C861672" s="77"/>
    </row>
    <row r="861673" spans="2:3" x14ac:dyDescent="0.25">
      <c r="B861673" s="78"/>
      <c r="C861673" s="77"/>
    </row>
    <row r="861674" spans="2:3" x14ac:dyDescent="0.25">
      <c r="B861674" s="78"/>
      <c r="C861674" s="77"/>
    </row>
    <row r="861675" spans="2:3" x14ac:dyDescent="0.25">
      <c r="B861675" s="78"/>
      <c r="C861675" s="77"/>
    </row>
    <row r="861676" spans="2:3" x14ac:dyDescent="0.25">
      <c r="B861676" s="78"/>
      <c r="C861676" s="77"/>
    </row>
    <row r="861677" spans="2:3" x14ac:dyDescent="0.25">
      <c r="B861677" s="78"/>
      <c r="C861677" s="77"/>
    </row>
    <row r="861678" spans="2:3" x14ac:dyDescent="0.25">
      <c r="B861678" s="78"/>
      <c r="C861678" s="77"/>
    </row>
    <row r="861679" spans="2:3" x14ac:dyDescent="0.25">
      <c r="B861679" s="78"/>
      <c r="C861679" s="77"/>
    </row>
    <row r="861680" spans="2:3" x14ac:dyDescent="0.25">
      <c r="B861680" s="78"/>
      <c r="C861680" s="77"/>
    </row>
    <row r="861681" spans="2:3" x14ac:dyDescent="0.25">
      <c r="B861681" s="78"/>
      <c r="C861681" s="77"/>
    </row>
    <row r="861682" spans="2:3" x14ac:dyDescent="0.25">
      <c r="B861682" s="78"/>
      <c r="C861682" s="77"/>
    </row>
    <row r="861683" spans="2:3" x14ac:dyDescent="0.25">
      <c r="B861683" s="78"/>
      <c r="C861683" s="77"/>
    </row>
    <row r="861684" spans="2:3" x14ac:dyDescent="0.25">
      <c r="B861684" s="78"/>
      <c r="C861684" s="77"/>
    </row>
    <row r="861794" spans="2:3" x14ac:dyDescent="0.25">
      <c r="B861794" s="78"/>
      <c r="C861794" s="77"/>
    </row>
    <row r="861795" spans="2:3" x14ac:dyDescent="0.25">
      <c r="B861795" s="78"/>
      <c r="C861795" s="77"/>
    </row>
    <row r="861796" spans="2:3" x14ac:dyDescent="0.25">
      <c r="B861796" s="78"/>
      <c r="C861796" s="77"/>
    </row>
    <row r="861797" spans="2:3" x14ac:dyDescent="0.25">
      <c r="B861797" s="78"/>
      <c r="C861797" s="77"/>
    </row>
    <row r="861798" spans="2:3" x14ac:dyDescent="0.25">
      <c r="B861798" s="78"/>
      <c r="C861798" s="77"/>
    </row>
    <row r="861799" spans="2:3" x14ac:dyDescent="0.25">
      <c r="B861799" s="78"/>
      <c r="C861799" s="77"/>
    </row>
    <row r="861800" spans="2:3" x14ac:dyDescent="0.25">
      <c r="B861800" s="78"/>
      <c r="C861800" s="77"/>
    </row>
    <row r="861801" spans="2:3" x14ac:dyDescent="0.25">
      <c r="B861801" s="78"/>
      <c r="C861801" s="77"/>
    </row>
    <row r="861802" spans="2:3" x14ac:dyDescent="0.25">
      <c r="B861802" s="78"/>
      <c r="C861802" s="77"/>
    </row>
    <row r="861803" spans="2:3" x14ac:dyDescent="0.25">
      <c r="B861803" s="78"/>
      <c r="C861803" s="77"/>
    </row>
    <row r="861804" spans="2:3" x14ac:dyDescent="0.25">
      <c r="B861804" s="78"/>
      <c r="C861804" s="77"/>
    </row>
    <row r="861805" spans="2:3" x14ac:dyDescent="0.25">
      <c r="B861805" s="78"/>
      <c r="C861805" s="77"/>
    </row>
    <row r="861806" spans="2:3" x14ac:dyDescent="0.25">
      <c r="B861806" s="78"/>
      <c r="C861806" s="77"/>
    </row>
    <row r="861916" spans="2:3" x14ac:dyDescent="0.25">
      <c r="B861916" s="78"/>
      <c r="C861916" s="77"/>
    </row>
    <row r="861917" spans="2:3" x14ac:dyDescent="0.25">
      <c r="B861917" s="78"/>
      <c r="C861917" s="77"/>
    </row>
    <row r="861918" spans="2:3" x14ac:dyDescent="0.25">
      <c r="B861918" s="78"/>
      <c r="C861918" s="77"/>
    </row>
    <row r="861919" spans="2:3" x14ac:dyDescent="0.25">
      <c r="B861919" s="78"/>
      <c r="C861919" s="77"/>
    </row>
    <row r="861920" spans="2:3" x14ac:dyDescent="0.25">
      <c r="B861920" s="78"/>
      <c r="C861920" s="77"/>
    </row>
    <row r="861921" spans="2:3" x14ac:dyDescent="0.25">
      <c r="B861921" s="78"/>
      <c r="C861921" s="77"/>
    </row>
    <row r="861922" spans="2:3" x14ac:dyDescent="0.25">
      <c r="B861922" s="78"/>
      <c r="C861922" s="77"/>
    </row>
    <row r="861923" spans="2:3" x14ac:dyDescent="0.25">
      <c r="B861923" s="78"/>
      <c r="C861923" s="77"/>
    </row>
    <row r="861924" spans="2:3" x14ac:dyDescent="0.25">
      <c r="B861924" s="78"/>
      <c r="C861924" s="77"/>
    </row>
    <row r="861925" spans="2:3" x14ac:dyDescent="0.25">
      <c r="B861925" s="78"/>
      <c r="C861925" s="77"/>
    </row>
    <row r="861926" spans="2:3" x14ac:dyDescent="0.25">
      <c r="B861926" s="78"/>
      <c r="C861926" s="77"/>
    </row>
    <row r="861927" spans="2:3" x14ac:dyDescent="0.25">
      <c r="B861927" s="78"/>
      <c r="C861927" s="77"/>
    </row>
    <row r="861928" spans="2:3" x14ac:dyDescent="0.25">
      <c r="B861928" s="78"/>
      <c r="C861928" s="77"/>
    </row>
    <row r="862038" spans="2:3" x14ac:dyDescent="0.25">
      <c r="B862038" s="78"/>
      <c r="C862038" s="77"/>
    </row>
    <row r="862039" spans="2:3" x14ac:dyDescent="0.25">
      <c r="B862039" s="78"/>
      <c r="C862039" s="77"/>
    </row>
    <row r="862040" spans="2:3" x14ac:dyDescent="0.25">
      <c r="B862040" s="78"/>
      <c r="C862040" s="77"/>
    </row>
    <row r="862041" spans="2:3" x14ac:dyDescent="0.25">
      <c r="B862041" s="78"/>
      <c r="C862041" s="77"/>
    </row>
    <row r="862042" spans="2:3" x14ac:dyDescent="0.25">
      <c r="B862042" s="78"/>
      <c r="C862042" s="77"/>
    </row>
    <row r="862043" spans="2:3" x14ac:dyDescent="0.25">
      <c r="B862043" s="78"/>
      <c r="C862043" s="77"/>
    </row>
    <row r="862044" spans="2:3" x14ac:dyDescent="0.25">
      <c r="B862044" s="78"/>
      <c r="C862044" s="77"/>
    </row>
    <row r="862045" spans="2:3" x14ac:dyDescent="0.25">
      <c r="B862045" s="78"/>
      <c r="C862045" s="77"/>
    </row>
    <row r="862046" spans="2:3" x14ac:dyDescent="0.25">
      <c r="B862046" s="78"/>
      <c r="C862046" s="77"/>
    </row>
    <row r="862047" spans="2:3" x14ac:dyDescent="0.25">
      <c r="B862047" s="78"/>
      <c r="C862047" s="77"/>
    </row>
    <row r="862048" spans="2:3" x14ac:dyDescent="0.25">
      <c r="B862048" s="78"/>
      <c r="C862048" s="77"/>
    </row>
    <row r="862049" spans="2:3" x14ac:dyDescent="0.25">
      <c r="B862049" s="78"/>
      <c r="C862049" s="77"/>
    </row>
    <row r="862050" spans="2:3" x14ac:dyDescent="0.25">
      <c r="B862050" s="78"/>
      <c r="C862050" s="77"/>
    </row>
    <row r="862160" spans="2:3" x14ac:dyDescent="0.25">
      <c r="B862160" s="78"/>
      <c r="C862160" s="77"/>
    </row>
    <row r="862161" spans="2:3" x14ac:dyDescent="0.25">
      <c r="B862161" s="78"/>
      <c r="C862161" s="77"/>
    </row>
    <row r="862162" spans="2:3" x14ac:dyDescent="0.25">
      <c r="B862162" s="78"/>
      <c r="C862162" s="77"/>
    </row>
    <row r="862163" spans="2:3" x14ac:dyDescent="0.25">
      <c r="B862163" s="78"/>
      <c r="C862163" s="77"/>
    </row>
    <row r="862164" spans="2:3" x14ac:dyDescent="0.25">
      <c r="B862164" s="78"/>
      <c r="C862164" s="77"/>
    </row>
    <row r="862165" spans="2:3" x14ac:dyDescent="0.25">
      <c r="B862165" s="78"/>
      <c r="C862165" s="77"/>
    </row>
    <row r="862166" spans="2:3" x14ac:dyDescent="0.25">
      <c r="B862166" s="78"/>
      <c r="C862166" s="77"/>
    </row>
    <row r="862167" spans="2:3" x14ac:dyDescent="0.25">
      <c r="B862167" s="78"/>
      <c r="C862167" s="77"/>
    </row>
    <row r="862168" spans="2:3" x14ac:dyDescent="0.25">
      <c r="B862168" s="78"/>
      <c r="C862168" s="77"/>
    </row>
    <row r="862169" spans="2:3" x14ac:dyDescent="0.25">
      <c r="B862169" s="78"/>
      <c r="C862169" s="77"/>
    </row>
    <row r="862170" spans="2:3" x14ac:dyDescent="0.25">
      <c r="B862170" s="78"/>
      <c r="C862170" s="77"/>
    </row>
    <row r="862171" spans="2:3" x14ac:dyDescent="0.25">
      <c r="B862171" s="78"/>
      <c r="C862171" s="77"/>
    </row>
    <row r="862172" spans="2:3" x14ac:dyDescent="0.25">
      <c r="B862172" s="78"/>
      <c r="C862172" s="77"/>
    </row>
    <row r="862282" spans="2:3" x14ac:dyDescent="0.25">
      <c r="B862282" s="78"/>
      <c r="C862282" s="77"/>
    </row>
    <row r="862283" spans="2:3" x14ac:dyDescent="0.25">
      <c r="B862283" s="78"/>
      <c r="C862283" s="77"/>
    </row>
    <row r="862284" spans="2:3" x14ac:dyDescent="0.25">
      <c r="B862284" s="78"/>
      <c r="C862284" s="77"/>
    </row>
    <row r="862285" spans="2:3" x14ac:dyDescent="0.25">
      <c r="B862285" s="78"/>
      <c r="C862285" s="77"/>
    </row>
    <row r="862286" spans="2:3" x14ac:dyDescent="0.25">
      <c r="B862286" s="78"/>
      <c r="C862286" s="77"/>
    </row>
    <row r="862287" spans="2:3" x14ac:dyDescent="0.25">
      <c r="B862287" s="78"/>
      <c r="C862287" s="77"/>
    </row>
    <row r="862288" spans="2:3" x14ac:dyDescent="0.25">
      <c r="B862288" s="78"/>
      <c r="C862288" s="77"/>
    </row>
    <row r="862289" spans="2:3" x14ac:dyDescent="0.25">
      <c r="B862289" s="78"/>
      <c r="C862289" s="77"/>
    </row>
    <row r="862290" spans="2:3" x14ac:dyDescent="0.25">
      <c r="B862290" s="78"/>
      <c r="C862290" s="77"/>
    </row>
    <row r="862291" spans="2:3" x14ac:dyDescent="0.25">
      <c r="B862291" s="78"/>
      <c r="C862291" s="77"/>
    </row>
    <row r="862292" spans="2:3" x14ac:dyDescent="0.25">
      <c r="B862292" s="78"/>
      <c r="C862292" s="77"/>
    </row>
    <row r="862293" spans="2:3" x14ac:dyDescent="0.25">
      <c r="B862293" s="78"/>
      <c r="C862293" s="77"/>
    </row>
    <row r="862294" spans="2:3" x14ac:dyDescent="0.25">
      <c r="B862294" s="78"/>
      <c r="C862294" s="77"/>
    </row>
    <row r="862404" spans="2:3" x14ac:dyDescent="0.25">
      <c r="B862404" s="78"/>
      <c r="C862404" s="77"/>
    </row>
    <row r="862405" spans="2:3" x14ac:dyDescent="0.25">
      <c r="B862405" s="78"/>
      <c r="C862405" s="77"/>
    </row>
    <row r="862406" spans="2:3" x14ac:dyDescent="0.25">
      <c r="B862406" s="78"/>
      <c r="C862406" s="77"/>
    </row>
    <row r="862407" spans="2:3" x14ac:dyDescent="0.25">
      <c r="B862407" s="78"/>
      <c r="C862407" s="77"/>
    </row>
    <row r="862408" spans="2:3" x14ac:dyDescent="0.25">
      <c r="B862408" s="78"/>
      <c r="C862408" s="77"/>
    </row>
    <row r="862409" spans="2:3" x14ac:dyDescent="0.25">
      <c r="B862409" s="78"/>
      <c r="C862409" s="77"/>
    </row>
    <row r="862410" spans="2:3" x14ac:dyDescent="0.25">
      <c r="B862410" s="78"/>
      <c r="C862410" s="77"/>
    </row>
    <row r="862411" spans="2:3" x14ac:dyDescent="0.25">
      <c r="B862411" s="78"/>
      <c r="C862411" s="77"/>
    </row>
    <row r="862412" spans="2:3" x14ac:dyDescent="0.25">
      <c r="B862412" s="78"/>
      <c r="C862412" s="77"/>
    </row>
    <row r="862413" spans="2:3" x14ac:dyDescent="0.25">
      <c r="B862413" s="78"/>
      <c r="C862413" s="77"/>
    </row>
    <row r="862414" spans="2:3" x14ac:dyDescent="0.25">
      <c r="B862414" s="78"/>
      <c r="C862414" s="77"/>
    </row>
    <row r="862415" spans="2:3" x14ac:dyDescent="0.25">
      <c r="B862415" s="78"/>
      <c r="C862415" s="77"/>
    </row>
    <row r="862416" spans="2:3" x14ac:dyDescent="0.25">
      <c r="B862416" s="78"/>
      <c r="C862416" s="77"/>
    </row>
    <row r="862526" spans="2:3" x14ac:dyDescent="0.25">
      <c r="B862526" s="78"/>
      <c r="C862526" s="77"/>
    </row>
    <row r="862527" spans="2:3" x14ac:dyDescent="0.25">
      <c r="B862527" s="78"/>
      <c r="C862527" s="77"/>
    </row>
    <row r="862528" spans="2:3" x14ac:dyDescent="0.25">
      <c r="B862528" s="78"/>
      <c r="C862528" s="77"/>
    </row>
    <row r="862529" spans="2:3" x14ac:dyDescent="0.25">
      <c r="B862529" s="78"/>
      <c r="C862529" s="77"/>
    </row>
    <row r="862530" spans="2:3" x14ac:dyDescent="0.25">
      <c r="B862530" s="78"/>
      <c r="C862530" s="77"/>
    </row>
    <row r="862531" spans="2:3" x14ac:dyDescent="0.25">
      <c r="B862531" s="78"/>
      <c r="C862531" s="77"/>
    </row>
    <row r="862532" spans="2:3" x14ac:dyDescent="0.25">
      <c r="B862532" s="78"/>
      <c r="C862532" s="77"/>
    </row>
    <row r="862533" spans="2:3" x14ac:dyDescent="0.25">
      <c r="B862533" s="78"/>
      <c r="C862533" s="77"/>
    </row>
    <row r="862534" spans="2:3" x14ac:dyDescent="0.25">
      <c r="B862534" s="78"/>
      <c r="C862534" s="77"/>
    </row>
    <row r="862535" spans="2:3" x14ac:dyDescent="0.25">
      <c r="B862535" s="78"/>
      <c r="C862535" s="77"/>
    </row>
    <row r="862536" spans="2:3" x14ac:dyDescent="0.25">
      <c r="B862536" s="78"/>
      <c r="C862536" s="77"/>
    </row>
    <row r="862537" spans="2:3" x14ac:dyDescent="0.25">
      <c r="B862537" s="78"/>
      <c r="C862537" s="77"/>
    </row>
    <row r="862538" spans="2:3" x14ac:dyDescent="0.25">
      <c r="B862538" s="78"/>
      <c r="C862538" s="77"/>
    </row>
    <row r="862648" spans="2:3" x14ac:dyDescent="0.25">
      <c r="B862648" s="78"/>
      <c r="C862648" s="77"/>
    </row>
    <row r="862649" spans="2:3" x14ac:dyDescent="0.25">
      <c r="B862649" s="78"/>
      <c r="C862649" s="77"/>
    </row>
    <row r="862650" spans="2:3" x14ac:dyDescent="0.25">
      <c r="B862650" s="78"/>
      <c r="C862650" s="77"/>
    </row>
    <row r="862651" spans="2:3" x14ac:dyDescent="0.25">
      <c r="B862651" s="78"/>
      <c r="C862651" s="77"/>
    </row>
    <row r="862652" spans="2:3" x14ac:dyDescent="0.25">
      <c r="B862652" s="78"/>
      <c r="C862652" s="77"/>
    </row>
    <row r="862653" spans="2:3" x14ac:dyDescent="0.25">
      <c r="B862653" s="78"/>
      <c r="C862653" s="77"/>
    </row>
    <row r="862654" spans="2:3" x14ac:dyDescent="0.25">
      <c r="B862654" s="78"/>
      <c r="C862654" s="77"/>
    </row>
    <row r="862655" spans="2:3" x14ac:dyDescent="0.25">
      <c r="B862655" s="78"/>
      <c r="C862655" s="77"/>
    </row>
    <row r="862656" spans="2:3" x14ac:dyDescent="0.25">
      <c r="B862656" s="78"/>
      <c r="C862656" s="77"/>
    </row>
    <row r="862657" spans="2:3" x14ac:dyDescent="0.25">
      <c r="B862657" s="78"/>
      <c r="C862657" s="77"/>
    </row>
    <row r="862658" spans="2:3" x14ac:dyDescent="0.25">
      <c r="B862658" s="78"/>
      <c r="C862658" s="77"/>
    </row>
    <row r="862659" spans="2:3" x14ac:dyDescent="0.25">
      <c r="B862659" s="78"/>
      <c r="C862659" s="77"/>
    </row>
    <row r="862660" spans="2:3" x14ac:dyDescent="0.25">
      <c r="B862660" s="78"/>
      <c r="C862660" s="77"/>
    </row>
    <row r="862770" spans="2:3" x14ac:dyDescent="0.25">
      <c r="B862770" s="78"/>
      <c r="C862770" s="77"/>
    </row>
    <row r="862771" spans="2:3" x14ac:dyDescent="0.25">
      <c r="B862771" s="78"/>
      <c r="C862771" s="77"/>
    </row>
    <row r="862772" spans="2:3" x14ac:dyDescent="0.25">
      <c r="B862772" s="78"/>
      <c r="C862772" s="77"/>
    </row>
    <row r="862773" spans="2:3" x14ac:dyDescent="0.25">
      <c r="B862773" s="78"/>
      <c r="C862773" s="77"/>
    </row>
    <row r="862774" spans="2:3" x14ac:dyDescent="0.25">
      <c r="B862774" s="78"/>
      <c r="C862774" s="77"/>
    </row>
    <row r="862775" spans="2:3" x14ac:dyDescent="0.25">
      <c r="B862775" s="78"/>
      <c r="C862775" s="77"/>
    </row>
    <row r="862776" spans="2:3" x14ac:dyDescent="0.25">
      <c r="B862776" s="78"/>
      <c r="C862776" s="77"/>
    </row>
    <row r="862777" spans="2:3" x14ac:dyDescent="0.25">
      <c r="B862777" s="78"/>
      <c r="C862777" s="77"/>
    </row>
    <row r="862778" spans="2:3" x14ac:dyDescent="0.25">
      <c r="B862778" s="78"/>
      <c r="C862778" s="77"/>
    </row>
    <row r="862779" spans="2:3" x14ac:dyDescent="0.25">
      <c r="B862779" s="78"/>
      <c r="C862779" s="77"/>
    </row>
    <row r="862780" spans="2:3" x14ac:dyDescent="0.25">
      <c r="B862780" s="78"/>
      <c r="C862780" s="77"/>
    </row>
    <row r="862781" spans="2:3" x14ac:dyDescent="0.25">
      <c r="B862781" s="78"/>
      <c r="C862781" s="77"/>
    </row>
    <row r="862782" spans="2:3" x14ac:dyDescent="0.25">
      <c r="B862782" s="78"/>
      <c r="C862782" s="77"/>
    </row>
    <row r="862892" spans="2:3" x14ac:dyDescent="0.25">
      <c r="B862892" s="78"/>
      <c r="C862892" s="77"/>
    </row>
    <row r="862893" spans="2:3" x14ac:dyDescent="0.25">
      <c r="B862893" s="78"/>
      <c r="C862893" s="77"/>
    </row>
    <row r="862894" spans="2:3" x14ac:dyDescent="0.25">
      <c r="B862894" s="78"/>
      <c r="C862894" s="77"/>
    </row>
    <row r="862895" spans="2:3" x14ac:dyDescent="0.25">
      <c r="B862895" s="78"/>
      <c r="C862895" s="77"/>
    </row>
    <row r="862896" spans="2:3" x14ac:dyDescent="0.25">
      <c r="B862896" s="78"/>
      <c r="C862896" s="77"/>
    </row>
    <row r="862897" spans="2:3" x14ac:dyDescent="0.25">
      <c r="B862897" s="78"/>
      <c r="C862897" s="77"/>
    </row>
    <row r="862898" spans="2:3" x14ac:dyDescent="0.25">
      <c r="B862898" s="78"/>
      <c r="C862898" s="77"/>
    </row>
    <row r="862899" spans="2:3" x14ac:dyDescent="0.25">
      <c r="B862899" s="78"/>
      <c r="C862899" s="77"/>
    </row>
    <row r="862900" spans="2:3" x14ac:dyDescent="0.25">
      <c r="B862900" s="78"/>
      <c r="C862900" s="77"/>
    </row>
    <row r="862901" spans="2:3" x14ac:dyDescent="0.25">
      <c r="B862901" s="78"/>
      <c r="C862901" s="77"/>
    </row>
    <row r="862902" spans="2:3" x14ac:dyDescent="0.25">
      <c r="B862902" s="78"/>
      <c r="C862902" s="77"/>
    </row>
    <row r="862903" spans="2:3" x14ac:dyDescent="0.25">
      <c r="B862903" s="78"/>
      <c r="C862903" s="77"/>
    </row>
    <row r="862904" spans="2:3" x14ac:dyDescent="0.25">
      <c r="B862904" s="78"/>
      <c r="C862904" s="77"/>
    </row>
    <row r="863014" spans="2:3" x14ac:dyDescent="0.25">
      <c r="B863014" s="78"/>
      <c r="C863014" s="77"/>
    </row>
    <row r="863015" spans="2:3" x14ac:dyDescent="0.25">
      <c r="B863015" s="78"/>
      <c r="C863015" s="77"/>
    </row>
    <row r="863016" spans="2:3" x14ac:dyDescent="0.25">
      <c r="B863016" s="78"/>
      <c r="C863016" s="77"/>
    </row>
    <row r="863017" spans="2:3" x14ac:dyDescent="0.25">
      <c r="B863017" s="78"/>
      <c r="C863017" s="77"/>
    </row>
    <row r="863018" spans="2:3" x14ac:dyDescent="0.25">
      <c r="B863018" s="78"/>
      <c r="C863018" s="77"/>
    </row>
    <row r="863019" spans="2:3" x14ac:dyDescent="0.25">
      <c r="B863019" s="78"/>
      <c r="C863019" s="77"/>
    </row>
    <row r="863020" spans="2:3" x14ac:dyDescent="0.25">
      <c r="B863020" s="78"/>
      <c r="C863020" s="77"/>
    </row>
    <row r="863021" spans="2:3" x14ac:dyDescent="0.25">
      <c r="B863021" s="78"/>
      <c r="C863021" s="77"/>
    </row>
    <row r="863022" spans="2:3" x14ac:dyDescent="0.25">
      <c r="B863022" s="78"/>
      <c r="C863022" s="77"/>
    </row>
    <row r="863023" spans="2:3" x14ac:dyDescent="0.25">
      <c r="B863023" s="78"/>
      <c r="C863023" s="77"/>
    </row>
    <row r="863024" spans="2:3" x14ac:dyDescent="0.25">
      <c r="B863024" s="78"/>
      <c r="C863024" s="77"/>
    </row>
    <row r="863025" spans="2:3" x14ac:dyDescent="0.25">
      <c r="B863025" s="78"/>
      <c r="C863025" s="77"/>
    </row>
    <row r="863026" spans="2:3" x14ac:dyDescent="0.25">
      <c r="B863026" s="78"/>
      <c r="C863026" s="77"/>
    </row>
    <row r="863136" spans="2:3" x14ac:dyDescent="0.25">
      <c r="B863136" s="78"/>
      <c r="C863136" s="77"/>
    </row>
    <row r="863137" spans="2:3" x14ac:dyDescent="0.25">
      <c r="B863137" s="78"/>
      <c r="C863137" s="77"/>
    </row>
    <row r="863138" spans="2:3" x14ac:dyDescent="0.25">
      <c r="B863138" s="78"/>
      <c r="C863138" s="77"/>
    </row>
    <row r="863139" spans="2:3" x14ac:dyDescent="0.25">
      <c r="B863139" s="78"/>
      <c r="C863139" s="77"/>
    </row>
    <row r="863140" spans="2:3" x14ac:dyDescent="0.25">
      <c r="B863140" s="78"/>
      <c r="C863140" s="77"/>
    </row>
    <row r="863141" spans="2:3" x14ac:dyDescent="0.25">
      <c r="B863141" s="78"/>
      <c r="C863141" s="77"/>
    </row>
    <row r="863142" spans="2:3" x14ac:dyDescent="0.25">
      <c r="B863142" s="78"/>
      <c r="C863142" s="77"/>
    </row>
    <row r="863143" spans="2:3" x14ac:dyDescent="0.25">
      <c r="B863143" s="78"/>
      <c r="C863143" s="77"/>
    </row>
    <row r="863144" spans="2:3" x14ac:dyDescent="0.25">
      <c r="B863144" s="78"/>
      <c r="C863144" s="77"/>
    </row>
    <row r="863145" spans="2:3" x14ac:dyDescent="0.25">
      <c r="B863145" s="78"/>
      <c r="C863145" s="77"/>
    </row>
    <row r="863146" spans="2:3" x14ac:dyDescent="0.25">
      <c r="B863146" s="78"/>
      <c r="C863146" s="77"/>
    </row>
    <row r="863147" spans="2:3" x14ac:dyDescent="0.25">
      <c r="B863147" s="78"/>
      <c r="C863147" s="77"/>
    </row>
    <row r="863148" spans="2:3" x14ac:dyDescent="0.25">
      <c r="B863148" s="78"/>
      <c r="C863148" s="77"/>
    </row>
    <row r="863258" spans="2:3" x14ac:dyDescent="0.25">
      <c r="B863258" s="78"/>
      <c r="C863258" s="77"/>
    </row>
    <row r="863259" spans="2:3" x14ac:dyDescent="0.25">
      <c r="B863259" s="78"/>
      <c r="C863259" s="77"/>
    </row>
    <row r="863260" spans="2:3" x14ac:dyDescent="0.25">
      <c r="B863260" s="78"/>
      <c r="C863260" s="77"/>
    </row>
    <row r="863261" spans="2:3" x14ac:dyDescent="0.25">
      <c r="B863261" s="78"/>
      <c r="C863261" s="77"/>
    </row>
    <row r="863262" spans="2:3" x14ac:dyDescent="0.25">
      <c r="B863262" s="78"/>
      <c r="C863262" s="77"/>
    </row>
    <row r="863263" spans="2:3" x14ac:dyDescent="0.25">
      <c r="B863263" s="78"/>
      <c r="C863263" s="77"/>
    </row>
    <row r="863264" spans="2:3" x14ac:dyDescent="0.25">
      <c r="B863264" s="78"/>
      <c r="C863264" s="77"/>
    </row>
    <row r="863265" spans="2:3" x14ac:dyDescent="0.25">
      <c r="B863265" s="78"/>
      <c r="C863265" s="77"/>
    </row>
    <row r="863266" spans="2:3" x14ac:dyDescent="0.25">
      <c r="B863266" s="78"/>
      <c r="C863266" s="77"/>
    </row>
    <row r="863267" spans="2:3" x14ac:dyDescent="0.25">
      <c r="B863267" s="78"/>
      <c r="C863267" s="77"/>
    </row>
    <row r="863268" spans="2:3" x14ac:dyDescent="0.25">
      <c r="B863268" s="78"/>
      <c r="C863268" s="77"/>
    </row>
    <row r="863269" spans="2:3" x14ac:dyDescent="0.25">
      <c r="B863269" s="78"/>
      <c r="C863269" s="77"/>
    </row>
    <row r="863270" spans="2:3" x14ac:dyDescent="0.25">
      <c r="B863270" s="78"/>
      <c r="C863270" s="77"/>
    </row>
    <row r="863380" spans="2:3" x14ac:dyDescent="0.25">
      <c r="B863380" s="78"/>
      <c r="C863380" s="77"/>
    </row>
    <row r="863381" spans="2:3" x14ac:dyDescent="0.25">
      <c r="B863381" s="78"/>
      <c r="C863381" s="77"/>
    </row>
    <row r="863382" spans="2:3" x14ac:dyDescent="0.25">
      <c r="B863382" s="78"/>
      <c r="C863382" s="77"/>
    </row>
    <row r="863383" spans="2:3" x14ac:dyDescent="0.25">
      <c r="B863383" s="78"/>
      <c r="C863383" s="77"/>
    </row>
    <row r="863384" spans="2:3" x14ac:dyDescent="0.25">
      <c r="B863384" s="78"/>
      <c r="C863384" s="77"/>
    </row>
    <row r="863385" spans="2:3" x14ac:dyDescent="0.25">
      <c r="B863385" s="78"/>
      <c r="C863385" s="77"/>
    </row>
    <row r="863386" spans="2:3" x14ac:dyDescent="0.25">
      <c r="B863386" s="78"/>
      <c r="C863386" s="77"/>
    </row>
    <row r="863387" spans="2:3" x14ac:dyDescent="0.25">
      <c r="B863387" s="78"/>
      <c r="C863387" s="77"/>
    </row>
    <row r="863388" spans="2:3" x14ac:dyDescent="0.25">
      <c r="B863388" s="78"/>
      <c r="C863388" s="77"/>
    </row>
    <row r="863389" spans="2:3" x14ac:dyDescent="0.25">
      <c r="B863389" s="78"/>
      <c r="C863389" s="77"/>
    </row>
    <row r="863390" spans="2:3" x14ac:dyDescent="0.25">
      <c r="B863390" s="78"/>
      <c r="C863390" s="77"/>
    </row>
    <row r="863391" spans="2:3" x14ac:dyDescent="0.25">
      <c r="B863391" s="78"/>
      <c r="C863391" s="77"/>
    </row>
    <row r="863392" spans="2:3" x14ac:dyDescent="0.25">
      <c r="B863392" s="78"/>
      <c r="C863392" s="77"/>
    </row>
    <row r="863502" spans="2:3" x14ac:dyDescent="0.25">
      <c r="B863502" s="78"/>
      <c r="C863502" s="77"/>
    </row>
    <row r="863503" spans="2:3" x14ac:dyDescent="0.25">
      <c r="B863503" s="78"/>
      <c r="C863503" s="77"/>
    </row>
    <row r="863504" spans="2:3" x14ac:dyDescent="0.25">
      <c r="B863504" s="78"/>
      <c r="C863504" s="77"/>
    </row>
    <row r="863505" spans="2:3" x14ac:dyDescent="0.25">
      <c r="B863505" s="78"/>
      <c r="C863505" s="77"/>
    </row>
    <row r="863506" spans="2:3" x14ac:dyDescent="0.25">
      <c r="B863506" s="78"/>
      <c r="C863506" s="77"/>
    </row>
    <row r="863507" spans="2:3" x14ac:dyDescent="0.25">
      <c r="B863507" s="78"/>
      <c r="C863507" s="77"/>
    </row>
    <row r="863508" spans="2:3" x14ac:dyDescent="0.25">
      <c r="B863508" s="78"/>
      <c r="C863508" s="77"/>
    </row>
    <row r="863509" spans="2:3" x14ac:dyDescent="0.25">
      <c r="B863509" s="78"/>
      <c r="C863509" s="77"/>
    </row>
    <row r="863510" spans="2:3" x14ac:dyDescent="0.25">
      <c r="B863510" s="78"/>
      <c r="C863510" s="77"/>
    </row>
    <row r="863511" spans="2:3" x14ac:dyDescent="0.25">
      <c r="B863511" s="78"/>
      <c r="C863511" s="77"/>
    </row>
    <row r="863512" spans="2:3" x14ac:dyDescent="0.25">
      <c r="B863512" s="78"/>
      <c r="C863512" s="77"/>
    </row>
    <row r="863513" spans="2:3" x14ac:dyDescent="0.25">
      <c r="B863513" s="78"/>
      <c r="C863513" s="77"/>
    </row>
    <row r="863514" spans="2:3" x14ac:dyDescent="0.25">
      <c r="B863514" s="78"/>
      <c r="C863514" s="77"/>
    </row>
    <row r="863624" spans="2:3" x14ac:dyDescent="0.25">
      <c r="B863624" s="78"/>
      <c r="C863624" s="77"/>
    </row>
    <row r="863625" spans="2:3" x14ac:dyDescent="0.25">
      <c r="B863625" s="78"/>
      <c r="C863625" s="77"/>
    </row>
    <row r="863626" spans="2:3" x14ac:dyDescent="0.25">
      <c r="B863626" s="78"/>
      <c r="C863626" s="77"/>
    </row>
    <row r="863627" spans="2:3" x14ac:dyDescent="0.25">
      <c r="B863627" s="78"/>
      <c r="C863627" s="77"/>
    </row>
    <row r="863628" spans="2:3" x14ac:dyDescent="0.25">
      <c r="B863628" s="78"/>
      <c r="C863628" s="77"/>
    </row>
    <row r="863629" spans="2:3" x14ac:dyDescent="0.25">
      <c r="B863629" s="78"/>
      <c r="C863629" s="77"/>
    </row>
    <row r="863630" spans="2:3" x14ac:dyDescent="0.25">
      <c r="B863630" s="78"/>
      <c r="C863630" s="77"/>
    </row>
    <row r="863631" spans="2:3" x14ac:dyDescent="0.25">
      <c r="B863631" s="78"/>
      <c r="C863631" s="77"/>
    </row>
    <row r="863632" spans="2:3" x14ac:dyDescent="0.25">
      <c r="B863632" s="78"/>
      <c r="C863632" s="77"/>
    </row>
    <row r="863633" spans="2:3" x14ac:dyDescent="0.25">
      <c r="B863633" s="78"/>
      <c r="C863633" s="77"/>
    </row>
    <row r="863634" spans="2:3" x14ac:dyDescent="0.25">
      <c r="B863634" s="78"/>
      <c r="C863634" s="77"/>
    </row>
    <row r="863635" spans="2:3" x14ac:dyDescent="0.25">
      <c r="B863635" s="78"/>
      <c r="C863635" s="77"/>
    </row>
    <row r="863636" spans="2:3" x14ac:dyDescent="0.25">
      <c r="B863636" s="78"/>
      <c r="C863636" s="77"/>
    </row>
    <row r="863746" spans="2:3" x14ac:dyDescent="0.25">
      <c r="B863746" s="78"/>
      <c r="C863746" s="77"/>
    </row>
    <row r="863747" spans="2:3" x14ac:dyDescent="0.25">
      <c r="B863747" s="78"/>
      <c r="C863747" s="77"/>
    </row>
    <row r="863748" spans="2:3" x14ac:dyDescent="0.25">
      <c r="B863748" s="78"/>
      <c r="C863748" s="77"/>
    </row>
    <row r="863749" spans="2:3" x14ac:dyDescent="0.25">
      <c r="B863749" s="78"/>
      <c r="C863749" s="77"/>
    </row>
    <row r="863750" spans="2:3" x14ac:dyDescent="0.25">
      <c r="B863750" s="78"/>
      <c r="C863750" s="77"/>
    </row>
    <row r="863751" spans="2:3" x14ac:dyDescent="0.25">
      <c r="B863751" s="78"/>
      <c r="C863751" s="77"/>
    </row>
    <row r="863752" spans="2:3" x14ac:dyDescent="0.25">
      <c r="B863752" s="78"/>
      <c r="C863752" s="77"/>
    </row>
    <row r="863753" spans="2:3" x14ac:dyDescent="0.25">
      <c r="B863753" s="78"/>
      <c r="C863753" s="77"/>
    </row>
    <row r="863754" spans="2:3" x14ac:dyDescent="0.25">
      <c r="B863754" s="78"/>
      <c r="C863754" s="77"/>
    </row>
    <row r="863755" spans="2:3" x14ac:dyDescent="0.25">
      <c r="B863755" s="78"/>
      <c r="C863755" s="77"/>
    </row>
    <row r="863756" spans="2:3" x14ac:dyDescent="0.25">
      <c r="B863756" s="78"/>
      <c r="C863756" s="77"/>
    </row>
    <row r="863757" spans="2:3" x14ac:dyDescent="0.25">
      <c r="B863757" s="78"/>
      <c r="C863757" s="77"/>
    </row>
    <row r="863758" spans="2:3" x14ac:dyDescent="0.25">
      <c r="B863758" s="78"/>
      <c r="C863758" s="77"/>
    </row>
    <row r="863868" spans="2:3" x14ac:dyDescent="0.25">
      <c r="B863868" s="78"/>
      <c r="C863868" s="77"/>
    </row>
    <row r="863869" spans="2:3" x14ac:dyDescent="0.25">
      <c r="B863869" s="78"/>
      <c r="C863869" s="77"/>
    </row>
    <row r="863870" spans="2:3" x14ac:dyDescent="0.25">
      <c r="B863870" s="78"/>
      <c r="C863870" s="77"/>
    </row>
    <row r="863871" spans="2:3" x14ac:dyDescent="0.25">
      <c r="B863871" s="78"/>
      <c r="C863871" s="77"/>
    </row>
    <row r="863872" spans="2:3" x14ac:dyDescent="0.25">
      <c r="B863872" s="78"/>
      <c r="C863872" s="77"/>
    </row>
    <row r="863873" spans="2:3" x14ac:dyDescent="0.25">
      <c r="B863873" s="78"/>
      <c r="C863873" s="77"/>
    </row>
    <row r="863874" spans="2:3" x14ac:dyDescent="0.25">
      <c r="B863874" s="78"/>
      <c r="C863874" s="77"/>
    </row>
    <row r="863875" spans="2:3" x14ac:dyDescent="0.25">
      <c r="B863875" s="78"/>
      <c r="C863875" s="77"/>
    </row>
    <row r="863876" spans="2:3" x14ac:dyDescent="0.25">
      <c r="B863876" s="78"/>
      <c r="C863876" s="77"/>
    </row>
    <row r="863877" spans="2:3" x14ac:dyDescent="0.25">
      <c r="B863877" s="78"/>
      <c r="C863877" s="77"/>
    </row>
    <row r="863878" spans="2:3" x14ac:dyDescent="0.25">
      <c r="B863878" s="78"/>
      <c r="C863878" s="77"/>
    </row>
    <row r="863879" spans="2:3" x14ac:dyDescent="0.25">
      <c r="B863879" s="78"/>
      <c r="C863879" s="77"/>
    </row>
    <row r="863880" spans="2:3" x14ac:dyDescent="0.25">
      <c r="B863880" s="78"/>
      <c r="C863880" s="77"/>
    </row>
    <row r="863990" spans="2:3" x14ac:dyDescent="0.25">
      <c r="B863990" s="78"/>
      <c r="C863990" s="77"/>
    </row>
    <row r="863991" spans="2:3" x14ac:dyDescent="0.25">
      <c r="B863991" s="78"/>
      <c r="C863991" s="77"/>
    </row>
    <row r="863992" spans="2:3" x14ac:dyDescent="0.25">
      <c r="B863992" s="78"/>
      <c r="C863992" s="77"/>
    </row>
    <row r="863993" spans="2:3" x14ac:dyDescent="0.25">
      <c r="B863993" s="78"/>
      <c r="C863993" s="77"/>
    </row>
    <row r="863994" spans="2:3" x14ac:dyDescent="0.25">
      <c r="B863994" s="78"/>
      <c r="C863994" s="77"/>
    </row>
    <row r="863995" spans="2:3" x14ac:dyDescent="0.25">
      <c r="B863995" s="78"/>
      <c r="C863995" s="77"/>
    </row>
    <row r="863996" spans="2:3" x14ac:dyDescent="0.25">
      <c r="B863996" s="78"/>
      <c r="C863996" s="77"/>
    </row>
    <row r="863997" spans="2:3" x14ac:dyDescent="0.25">
      <c r="B863997" s="78"/>
      <c r="C863997" s="77"/>
    </row>
    <row r="863998" spans="2:3" x14ac:dyDescent="0.25">
      <c r="B863998" s="78"/>
      <c r="C863998" s="77"/>
    </row>
    <row r="863999" spans="2:3" x14ac:dyDescent="0.25">
      <c r="B863999" s="78"/>
      <c r="C863999" s="77"/>
    </row>
    <row r="864000" spans="2:3" x14ac:dyDescent="0.25">
      <c r="B864000" s="78"/>
      <c r="C864000" s="77"/>
    </row>
    <row r="864001" spans="2:3" x14ac:dyDescent="0.25">
      <c r="B864001" s="78"/>
      <c r="C864001" s="77"/>
    </row>
    <row r="864002" spans="2:3" x14ac:dyDescent="0.25">
      <c r="B864002" s="78"/>
      <c r="C864002" s="77"/>
    </row>
    <row r="864112" spans="2:3" x14ac:dyDescent="0.25">
      <c r="B864112" s="78"/>
      <c r="C864112" s="77"/>
    </row>
    <row r="864113" spans="2:3" x14ac:dyDescent="0.25">
      <c r="B864113" s="78"/>
      <c r="C864113" s="77"/>
    </row>
    <row r="864114" spans="2:3" x14ac:dyDescent="0.25">
      <c r="B864114" s="78"/>
      <c r="C864114" s="77"/>
    </row>
    <row r="864115" spans="2:3" x14ac:dyDescent="0.25">
      <c r="B864115" s="78"/>
      <c r="C864115" s="77"/>
    </row>
    <row r="864116" spans="2:3" x14ac:dyDescent="0.25">
      <c r="B864116" s="78"/>
      <c r="C864116" s="77"/>
    </row>
    <row r="864117" spans="2:3" x14ac:dyDescent="0.25">
      <c r="B864117" s="78"/>
      <c r="C864117" s="77"/>
    </row>
    <row r="864118" spans="2:3" x14ac:dyDescent="0.25">
      <c r="B864118" s="78"/>
      <c r="C864118" s="77"/>
    </row>
    <row r="864119" spans="2:3" x14ac:dyDescent="0.25">
      <c r="B864119" s="78"/>
      <c r="C864119" s="77"/>
    </row>
    <row r="864120" spans="2:3" x14ac:dyDescent="0.25">
      <c r="B864120" s="78"/>
      <c r="C864120" s="77"/>
    </row>
    <row r="864121" spans="2:3" x14ac:dyDescent="0.25">
      <c r="B864121" s="78"/>
      <c r="C864121" s="77"/>
    </row>
    <row r="864122" spans="2:3" x14ac:dyDescent="0.25">
      <c r="B864122" s="78"/>
      <c r="C864122" s="77"/>
    </row>
    <row r="864123" spans="2:3" x14ac:dyDescent="0.25">
      <c r="B864123" s="78"/>
      <c r="C864123" s="77"/>
    </row>
    <row r="864124" spans="2:3" x14ac:dyDescent="0.25">
      <c r="B864124" s="78"/>
      <c r="C864124" s="77"/>
    </row>
    <row r="864234" spans="2:3" x14ac:dyDescent="0.25">
      <c r="B864234" s="78"/>
      <c r="C864234" s="77"/>
    </row>
    <row r="864235" spans="2:3" x14ac:dyDescent="0.25">
      <c r="B864235" s="78"/>
      <c r="C864235" s="77"/>
    </row>
    <row r="864236" spans="2:3" x14ac:dyDescent="0.25">
      <c r="B864236" s="78"/>
      <c r="C864236" s="77"/>
    </row>
    <row r="864237" spans="2:3" x14ac:dyDescent="0.25">
      <c r="B864237" s="78"/>
      <c r="C864237" s="77"/>
    </row>
    <row r="864238" spans="2:3" x14ac:dyDescent="0.25">
      <c r="B864238" s="78"/>
      <c r="C864238" s="77"/>
    </row>
    <row r="864239" spans="2:3" x14ac:dyDescent="0.25">
      <c r="B864239" s="78"/>
      <c r="C864239" s="77"/>
    </row>
    <row r="864240" spans="2:3" x14ac:dyDescent="0.25">
      <c r="B864240" s="78"/>
      <c r="C864240" s="77"/>
    </row>
    <row r="864241" spans="2:3" x14ac:dyDescent="0.25">
      <c r="B864241" s="78"/>
      <c r="C864241" s="77"/>
    </row>
    <row r="864242" spans="2:3" x14ac:dyDescent="0.25">
      <c r="B864242" s="78"/>
      <c r="C864242" s="77"/>
    </row>
    <row r="864243" spans="2:3" x14ac:dyDescent="0.25">
      <c r="B864243" s="78"/>
      <c r="C864243" s="77"/>
    </row>
    <row r="864244" spans="2:3" x14ac:dyDescent="0.25">
      <c r="B864244" s="78"/>
      <c r="C864244" s="77"/>
    </row>
    <row r="864245" spans="2:3" x14ac:dyDescent="0.25">
      <c r="B864245" s="78"/>
      <c r="C864245" s="77"/>
    </row>
    <row r="864246" spans="2:3" x14ac:dyDescent="0.25">
      <c r="B864246" s="78"/>
      <c r="C864246" s="77"/>
    </row>
    <row r="864356" spans="2:3" x14ac:dyDescent="0.25">
      <c r="B864356" s="78"/>
      <c r="C864356" s="77"/>
    </row>
    <row r="864357" spans="2:3" x14ac:dyDescent="0.25">
      <c r="B864357" s="78"/>
      <c r="C864357" s="77"/>
    </row>
    <row r="864358" spans="2:3" x14ac:dyDescent="0.25">
      <c r="B864358" s="78"/>
      <c r="C864358" s="77"/>
    </row>
    <row r="864359" spans="2:3" x14ac:dyDescent="0.25">
      <c r="B864359" s="78"/>
      <c r="C864359" s="77"/>
    </row>
    <row r="864360" spans="2:3" x14ac:dyDescent="0.25">
      <c r="B864360" s="78"/>
      <c r="C864360" s="77"/>
    </row>
    <row r="864361" spans="2:3" x14ac:dyDescent="0.25">
      <c r="B864361" s="78"/>
      <c r="C864361" s="77"/>
    </row>
    <row r="864362" spans="2:3" x14ac:dyDescent="0.25">
      <c r="B864362" s="78"/>
      <c r="C864362" s="77"/>
    </row>
    <row r="864363" spans="2:3" x14ac:dyDescent="0.25">
      <c r="B864363" s="78"/>
      <c r="C864363" s="77"/>
    </row>
    <row r="864364" spans="2:3" x14ac:dyDescent="0.25">
      <c r="B864364" s="78"/>
      <c r="C864364" s="77"/>
    </row>
    <row r="864365" spans="2:3" x14ac:dyDescent="0.25">
      <c r="B864365" s="78"/>
      <c r="C864365" s="77"/>
    </row>
    <row r="864366" spans="2:3" x14ac:dyDescent="0.25">
      <c r="B864366" s="78"/>
      <c r="C864366" s="77"/>
    </row>
    <row r="864367" spans="2:3" x14ac:dyDescent="0.25">
      <c r="B864367" s="78"/>
      <c r="C864367" s="77"/>
    </row>
    <row r="864368" spans="2:3" x14ac:dyDescent="0.25">
      <c r="B864368" s="78"/>
      <c r="C864368" s="77"/>
    </row>
    <row r="864478" spans="2:3" x14ac:dyDescent="0.25">
      <c r="B864478" s="78"/>
      <c r="C864478" s="77"/>
    </row>
    <row r="864479" spans="2:3" x14ac:dyDescent="0.25">
      <c r="B864479" s="78"/>
      <c r="C864479" s="77"/>
    </row>
    <row r="864480" spans="2:3" x14ac:dyDescent="0.25">
      <c r="B864480" s="78"/>
      <c r="C864480" s="77"/>
    </row>
    <row r="864481" spans="2:3" x14ac:dyDescent="0.25">
      <c r="B864481" s="78"/>
      <c r="C864481" s="77"/>
    </row>
    <row r="864482" spans="2:3" x14ac:dyDescent="0.25">
      <c r="B864482" s="78"/>
      <c r="C864482" s="77"/>
    </row>
    <row r="864483" spans="2:3" x14ac:dyDescent="0.25">
      <c r="B864483" s="78"/>
      <c r="C864483" s="77"/>
    </row>
    <row r="864484" spans="2:3" x14ac:dyDescent="0.25">
      <c r="B864484" s="78"/>
      <c r="C864484" s="77"/>
    </row>
    <row r="864485" spans="2:3" x14ac:dyDescent="0.25">
      <c r="B864485" s="78"/>
      <c r="C864485" s="77"/>
    </row>
    <row r="864486" spans="2:3" x14ac:dyDescent="0.25">
      <c r="B864486" s="78"/>
      <c r="C864486" s="77"/>
    </row>
    <row r="864487" spans="2:3" x14ac:dyDescent="0.25">
      <c r="B864487" s="78"/>
      <c r="C864487" s="77"/>
    </row>
    <row r="864488" spans="2:3" x14ac:dyDescent="0.25">
      <c r="B864488" s="78"/>
      <c r="C864488" s="77"/>
    </row>
    <row r="864489" spans="2:3" x14ac:dyDescent="0.25">
      <c r="B864489" s="78"/>
      <c r="C864489" s="77"/>
    </row>
    <row r="864490" spans="2:3" x14ac:dyDescent="0.25">
      <c r="B864490" s="78"/>
      <c r="C864490" s="77"/>
    </row>
    <row r="864600" spans="2:3" x14ac:dyDescent="0.25">
      <c r="B864600" s="78"/>
      <c r="C864600" s="77"/>
    </row>
    <row r="864601" spans="2:3" x14ac:dyDescent="0.25">
      <c r="B864601" s="78"/>
      <c r="C864601" s="77"/>
    </row>
    <row r="864602" spans="2:3" x14ac:dyDescent="0.25">
      <c r="B864602" s="78"/>
      <c r="C864602" s="77"/>
    </row>
    <row r="864603" spans="2:3" x14ac:dyDescent="0.25">
      <c r="B864603" s="78"/>
      <c r="C864603" s="77"/>
    </row>
    <row r="864604" spans="2:3" x14ac:dyDescent="0.25">
      <c r="B864604" s="78"/>
      <c r="C864604" s="77"/>
    </row>
    <row r="864605" spans="2:3" x14ac:dyDescent="0.25">
      <c r="B864605" s="78"/>
      <c r="C864605" s="77"/>
    </row>
    <row r="864606" spans="2:3" x14ac:dyDescent="0.25">
      <c r="B864606" s="78"/>
      <c r="C864606" s="77"/>
    </row>
    <row r="864607" spans="2:3" x14ac:dyDescent="0.25">
      <c r="B864607" s="78"/>
      <c r="C864607" s="77"/>
    </row>
    <row r="864608" spans="2:3" x14ac:dyDescent="0.25">
      <c r="B864608" s="78"/>
      <c r="C864608" s="77"/>
    </row>
    <row r="864609" spans="2:3" x14ac:dyDescent="0.25">
      <c r="B864609" s="78"/>
      <c r="C864609" s="77"/>
    </row>
    <row r="864610" spans="2:3" x14ac:dyDescent="0.25">
      <c r="B864610" s="78"/>
      <c r="C864610" s="77"/>
    </row>
    <row r="864611" spans="2:3" x14ac:dyDescent="0.25">
      <c r="B864611" s="78"/>
      <c r="C864611" s="77"/>
    </row>
    <row r="864612" spans="2:3" x14ac:dyDescent="0.25">
      <c r="B864612" s="78"/>
      <c r="C864612" s="77"/>
    </row>
    <row r="864722" spans="2:3" x14ac:dyDescent="0.25">
      <c r="B864722" s="78"/>
      <c r="C864722" s="77"/>
    </row>
    <row r="864723" spans="2:3" x14ac:dyDescent="0.25">
      <c r="B864723" s="78"/>
      <c r="C864723" s="77"/>
    </row>
    <row r="864724" spans="2:3" x14ac:dyDescent="0.25">
      <c r="B864724" s="78"/>
      <c r="C864724" s="77"/>
    </row>
    <row r="864725" spans="2:3" x14ac:dyDescent="0.25">
      <c r="B864725" s="78"/>
      <c r="C864725" s="77"/>
    </row>
    <row r="864726" spans="2:3" x14ac:dyDescent="0.25">
      <c r="B864726" s="78"/>
      <c r="C864726" s="77"/>
    </row>
    <row r="864727" spans="2:3" x14ac:dyDescent="0.25">
      <c r="B864727" s="78"/>
      <c r="C864727" s="77"/>
    </row>
    <row r="864728" spans="2:3" x14ac:dyDescent="0.25">
      <c r="B864728" s="78"/>
      <c r="C864728" s="77"/>
    </row>
    <row r="864729" spans="2:3" x14ac:dyDescent="0.25">
      <c r="B864729" s="78"/>
      <c r="C864729" s="77"/>
    </row>
    <row r="864730" spans="2:3" x14ac:dyDescent="0.25">
      <c r="B864730" s="78"/>
      <c r="C864730" s="77"/>
    </row>
    <row r="864731" spans="2:3" x14ac:dyDescent="0.25">
      <c r="B864731" s="78"/>
      <c r="C864731" s="77"/>
    </row>
    <row r="864732" spans="2:3" x14ac:dyDescent="0.25">
      <c r="B864732" s="78"/>
      <c r="C864732" s="77"/>
    </row>
    <row r="864733" spans="2:3" x14ac:dyDescent="0.25">
      <c r="B864733" s="78"/>
      <c r="C864733" s="77"/>
    </row>
    <row r="864734" spans="2:3" x14ac:dyDescent="0.25">
      <c r="B864734" s="78"/>
      <c r="C864734" s="77"/>
    </row>
    <row r="864844" spans="2:3" x14ac:dyDescent="0.25">
      <c r="B864844" s="78"/>
      <c r="C864844" s="77"/>
    </row>
    <row r="864845" spans="2:3" x14ac:dyDescent="0.25">
      <c r="B864845" s="78"/>
      <c r="C864845" s="77"/>
    </row>
    <row r="864846" spans="2:3" x14ac:dyDescent="0.25">
      <c r="B864846" s="78"/>
      <c r="C864846" s="77"/>
    </row>
    <row r="864847" spans="2:3" x14ac:dyDescent="0.25">
      <c r="B864847" s="78"/>
      <c r="C864847" s="77"/>
    </row>
    <row r="864848" spans="2:3" x14ac:dyDescent="0.25">
      <c r="B864848" s="78"/>
      <c r="C864848" s="77"/>
    </row>
    <row r="864849" spans="2:3" x14ac:dyDescent="0.25">
      <c r="B864849" s="78"/>
      <c r="C864849" s="77"/>
    </row>
    <row r="864850" spans="2:3" x14ac:dyDescent="0.25">
      <c r="B864850" s="78"/>
      <c r="C864850" s="77"/>
    </row>
    <row r="864851" spans="2:3" x14ac:dyDescent="0.25">
      <c r="B864851" s="78"/>
      <c r="C864851" s="77"/>
    </row>
    <row r="864852" spans="2:3" x14ac:dyDescent="0.25">
      <c r="B864852" s="78"/>
      <c r="C864852" s="77"/>
    </row>
    <row r="864853" spans="2:3" x14ac:dyDescent="0.25">
      <c r="B864853" s="78"/>
      <c r="C864853" s="77"/>
    </row>
    <row r="864854" spans="2:3" x14ac:dyDescent="0.25">
      <c r="B864854" s="78"/>
      <c r="C864854" s="77"/>
    </row>
    <row r="864855" spans="2:3" x14ac:dyDescent="0.25">
      <c r="B864855" s="78"/>
      <c r="C864855" s="77"/>
    </row>
    <row r="864856" spans="2:3" x14ac:dyDescent="0.25">
      <c r="B864856" s="78"/>
      <c r="C864856" s="77"/>
    </row>
    <row r="864966" spans="2:3" x14ac:dyDescent="0.25">
      <c r="B864966" s="78"/>
      <c r="C864966" s="77"/>
    </row>
    <row r="864967" spans="2:3" x14ac:dyDescent="0.25">
      <c r="B864967" s="78"/>
      <c r="C864967" s="77"/>
    </row>
    <row r="864968" spans="2:3" x14ac:dyDescent="0.25">
      <c r="B864968" s="78"/>
      <c r="C864968" s="77"/>
    </row>
    <row r="864969" spans="2:3" x14ac:dyDescent="0.25">
      <c r="B864969" s="78"/>
      <c r="C864969" s="77"/>
    </row>
    <row r="864970" spans="2:3" x14ac:dyDescent="0.25">
      <c r="B864970" s="78"/>
      <c r="C864970" s="77"/>
    </row>
    <row r="864971" spans="2:3" x14ac:dyDescent="0.25">
      <c r="B864971" s="78"/>
      <c r="C864971" s="77"/>
    </row>
    <row r="864972" spans="2:3" x14ac:dyDescent="0.25">
      <c r="B864972" s="78"/>
      <c r="C864972" s="77"/>
    </row>
    <row r="864973" spans="2:3" x14ac:dyDescent="0.25">
      <c r="B864973" s="78"/>
      <c r="C864973" s="77"/>
    </row>
    <row r="864974" spans="2:3" x14ac:dyDescent="0.25">
      <c r="B864974" s="78"/>
      <c r="C864974" s="77"/>
    </row>
    <row r="864975" spans="2:3" x14ac:dyDescent="0.25">
      <c r="B864975" s="78"/>
      <c r="C864975" s="77"/>
    </row>
    <row r="864976" spans="2:3" x14ac:dyDescent="0.25">
      <c r="B864976" s="78"/>
      <c r="C864976" s="77"/>
    </row>
    <row r="864977" spans="2:3" x14ac:dyDescent="0.25">
      <c r="B864977" s="78"/>
      <c r="C864977" s="77"/>
    </row>
    <row r="864978" spans="2:3" x14ac:dyDescent="0.25">
      <c r="B864978" s="78"/>
      <c r="C864978" s="77"/>
    </row>
    <row r="865088" spans="2:3" x14ac:dyDescent="0.25">
      <c r="B865088" s="78"/>
      <c r="C865088" s="77"/>
    </row>
    <row r="865089" spans="2:3" x14ac:dyDescent="0.25">
      <c r="B865089" s="78"/>
      <c r="C865089" s="77"/>
    </row>
    <row r="865090" spans="2:3" x14ac:dyDescent="0.25">
      <c r="B865090" s="78"/>
      <c r="C865090" s="77"/>
    </row>
    <row r="865091" spans="2:3" x14ac:dyDescent="0.25">
      <c r="B865091" s="78"/>
      <c r="C865091" s="77"/>
    </row>
    <row r="865092" spans="2:3" x14ac:dyDescent="0.25">
      <c r="B865092" s="78"/>
      <c r="C865092" s="77"/>
    </row>
    <row r="865093" spans="2:3" x14ac:dyDescent="0.25">
      <c r="B865093" s="78"/>
      <c r="C865093" s="77"/>
    </row>
    <row r="865094" spans="2:3" x14ac:dyDescent="0.25">
      <c r="B865094" s="78"/>
      <c r="C865094" s="77"/>
    </row>
    <row r="865095" spans="2:3" x14ac:dyDescent="0.25">
      <c r="B865095" s="78"/>
      <c r="C865095" s="77"/>
    </row>
    <row r="865096" spans="2:3" x14ac:dyDescent="0.25">
      <c r="B865096" s="78"/>
      <c r="C865096" s="77"/>
    </row>
    <row r="865097" spans="2:3" x14ac:dyDescent="0.25">
      <c r="B865097" s="78"/>
      <c r="C865097" s="77"/>
    </row>
    <row r="865098" spans="2:3" x14ac:dyDescent="0.25">
      <c r="B865098" s="78"/>
      <c r="C865098" s="77"/>
    </row>
    <row r="865099" spans="2:3" x14ac:dyDescent="0.25">
      <c r="B865099" s="78"/>
      <c r="C865099" s="77"/>
    </row>
    <row r="865100" spans="2:3" x14ac:dyDescent="0.25">
      <c r="B865100" s="78"/>
      <c r="C865100" s="77"/>
    </row>
    <row r="865210" spans="2:3" x14ac:dyDescent="0.25">
      <c r="B865210" s="78"/>
      <c r="C865210" s="77"/>
    </row>
    <row r="865211" spans="2:3" x14ac:dyDescent="0.25">
      <c r="B865211" s="78"/>
      <c r="C865211" s="77"/>
    </row>
    <row r="865212" spans="2:3" x14ac:dyDescent="0.25">
      <c r="B865212" s="78"/>
      <c r="C865212" s="77"/>
    </row>
    <row r="865213" spans="2:3" x14ac:dyDescent="0.25">
      <c r="B865213" s="78"/>
      <c r="C865213" s="77"/>
    </row>
    <row r="865214" spans="2:3" x14ac:dyDescent="0.25">
      <c r="B865214" s="78"/>
      <c r="C865214" s="77"/>
    </row>
    <row r="865215" spans="2:3" x14ac:dyDescent="0.25">
      <c r="B865215" s="78"/>
      <c r="C865215" s="77"/>
    </row>
    <row r="865216" spans="2:3" x14ac:dyDescent="0.25">
      <c r="B865216" s="78"/>
      <c r="C865216" s="77"/>
    </row>
    <row r="865217" spans="2:3" x14ac:dyDescent="0.25">
      <c r="B865217" s="78"/>
      <c r="C865217" s="77"/>
    </row>
    <row r="865218" spans="2:3" x14ac:dyDescent="0.25">
      <c r="B865218" s="78"/>
      <c r="C865218" s="77"/>
    </row>
    <row r="865219" spans="2:3" x14ac:dyDescent="0.25">
      <c r="B865219" s="78"/>
      <c r="C865219" s="77"/>
    </row>
    <row r="865220" spans="2:3" x14ac:dyDescent="0.25">
      <c r="B865220" s="78"/>
      <c r="C865220" s="77"/>
    </row>
    <row r="865221" spans="2:3" x14ac:dyDescent="0.25">
      <c r="B865221" s="78"/>
      <c r="C865221" s="77"/>
    </row>
    <row r="865222" spans="2:3" x14ac:dyDescent="0.25">
      <c r="B865222" s="78"/>
      <c r="C865222" s="77"/>
    </row>
    <row r="865332" spans="2:3" x14ac:dyDescent="0.25">
      <c r="B865332" s="78"/>
      <c r="C865332" s="77"/>
    </row>
    <row r="865333" spans="2:3" x14ac:dyDescent="0.25">
      <c r="B865333" s="78"/>
      <c r="C865333" s="77"/>
    </row>
    <row r="865334" spans="2:3" x14ac:dyDescent="0.25">
      <c r="B865334" s="78"/>
      <c r="C865334" s="77"/>
    </row>
    <row r="865335" spans="2:3" x14ac:dyDescent="0.25">
      <c r="B865335" s="78"/>
      <c r="C865335" s="77"/>
    </row>
    <row r="865336" spans="2:3" x14ac:dyDescent="0.25">
      <c r="B865336" s="78"/>
      <c r="C865336" s="77"/>
    </row>
    <row r="865337" spans="2:3" x14ac:dyDescent="0.25">
      <c r="B865337" s="78"/>
      <c r="C865337" s="77"/>
    </row>
    <row r="865338" spans="2:3" x14ac:dyDescent="0.25">
      <c r="B865338" s="78"/>
      <c r="C865338" s="77"/>
    </row>
    <row r="865339" spans="2:3" x14ac:dyDescent="0.25">
      <c r="B865339" s="78"/>
      <c r="C865339" s="77"/>
    </row>
    <row r="865340" spans="2:3" x14ac:dyDescent="0.25">
      <c r="B865340" s="78"/>
      <c r="C865340" s="77"/>
    </row>
    <row r="865341" spans="2:3" x14ac:dyDescent="0.25">
      <c r="B865341" s="78"/>
      <c r="C865341" s="77"/>
    </row>
    <row r="865342" spans="2:3" x14ac:dyDescent="0.25">
      <c r="B865342" s="78"/>
      <c r="C865342" s="77"/>
    </row>
    <row r="865343" spans="2:3" x14ac:dyDescent="0.25">
      <c r="B865343" s="78"/>
      <c r="C865343" s="77"/>
    </row>
    <row r="865344" spans="2:3" x14ac:dyDescent="0.25">
      <c r="B865344" s="78"/>
      <c r="C865344" s="77"/>
    </row>
    <row r="865454" spans="2:3" x14ac:dyDescent="0.25">
      <c r="B865454" s="78"/>
      <c r="C865454" s="77"/>
    </row>
    <row r="865455" spans="2:3" x14ac:dyDescent="0.25">
      <c r="B865455" s="78"/>
      <c r="C865455" s="77"/>
    </row>
    <row r="865456" spans="2:3" x14ac:dyDescent="0.25">
      <c r="B865456" s="78"/>
      <c r="C865456" s="77"/>
    </row>
    <row r="865457" spans="2:3" x14ac:dyDescent="0.25">
      <c r="B865457" s="78"/>
      <c r="C865457" s="77"/>
    </row>
    <row r="865458" spans="2:3" x14ac:dyDescent="0.25">
      <c r="B865458" s="78"/>
      <c r="C865458" s="77"/>
    </row>
    <row r="865459" spans="2:3" x14ac:dyDescent="0.25">
      <c r="B865459" s="78"/>
      <c r="C865459" s="77"/>
    </row>
    <row r="865460" spans="2:3" x14ac:dyDescent="0.25">
      <c r="B865460" s="78"/>
      <c r="C865460" s="77"/>
    </row>
    <row r="865461" spans="2:3" x14ac:dyDescent="0.25">
      <c r="B865461" s="78"/>
      <c r="C865461" s="77"/>
    </row>
    <row r="865462" spans="2:3" x14ac:dyDescent="0.25">
      <c r="B865462" s="78"/>
      <c r="C865462" s="77"/>
    </row>
    <row r="865463" spans="2:3" x14ac:dyDescent="0.25">
      <c r="B865463" s="78"/>
      <c r="C865463" s="77"/>
    </row>
    <row r="865464" spans="2:3" x14ac:dyDescent="0.25">
      <c r="B865464" s="78"/>
      <c r="C865464" s="77"/>
    </row>
    <row r="865465" spans="2:3" x14ac:dyDescent="0.25">
      <c r="B865465" s="78"/>
      <c r="C865465" s="77"/>
    </row>
    <row r="865466" spans="2:3" x14ac:dyDescent="0.25">
      <c r="B865466" s="78"/>
      <c r="C865466" s="77"/>
    </row>
    <row r="865576" spans="2:3" x14ac:dyDescent="0.25">
      <c r="B865576" s="78"/>
      <c r="C865576" s="77"/>
    </row>
    <row r="865577" spans="2:3" x14ac:dyDescent="0.25">
      <c r="B865577" s="78"/>
      <c r="C865577" s="77"/>
    </row>
    <row r="865578" spans="2:3" x14ac:dyDescent="0.25">
      <c r="B865578" s="78"/>
      <c r="C865578" s="77"/>
    </row>
    <row r="865579" spans="2:3" x14ac:dyDescent="0.25">
      <c r="B865579" s="78"/>
      <c r="C865579" s="77"/>
    </row>
    <row r="865580" spans="2:3" x14ac:dyDescent="0.25">
      <c r="B865580" s="78"/>
      <c r="C865580" s="77"/>
    </row>
    <row r="865581" spans="2:3" x14ac:dyDescent="0.25">
      <c r="B865581" s="78"/>
      <c r="C865581" s="77"/>
    </row>
    <row r="865582" spans="2:3" x14ac:dyDescent="0.25">
      <c r="B865582" s="78"/>
      <c r="C865582" s="77"/>
    </row>
    <row r="865583" spans="2:3" x14ac:dyDescent="0.25">
      <c r="B865583" s="78"/>
      <c r="C865583" s="77"/>
    </row>
    <row r="865584" spans="2:3" x14ac:dyDescent="0.25">
      <c r="B865584" s="78"/>
      <c r="C865584" s="77"/>
    </row>
    <row r="865585" spans="2:3" x14ac:dyDescent="0.25">
      <c r="B865585" s="78"/>
      <c r="C865585" s="77"/>
    </row>
    <row r="865586" spans="2:3" x14ac:dyDescent="0.25">
      <c r="B865586" s="78"/>
      <c r="C865586" s="77"/>
    </row>
    <row r="865587" spans="2:3" x14ac:dyDescent="0.25">
      <c r="B865587" s="78"/>
      <c r="C865587" s="77"/>
    </row>
    <row r="865588" spans="2:3" x14ac:dyDescent="0.25">
      <c r="B865588" s="78"/>
      <c r="C865588" s="77"/>
    </row>
    <row r="865698" spans="2:3" x14ac:dyDescent="0.25">
      <c r="B865698" s="78"/>
      <c r="C865698" s="77"/>
    </row>
    <row r="865699" spans="2:3" x14ac:dyDescent="0.25">
      <c r="B865699" s="78"/>
      <c r="C865699" s="77"/>
    </row>
    <row r="865700" spans="2:3" x14ac:dyDescent="0.25">
      <c r="B865700" s="78"/>
      <c r="C865700" s="77"/>
    </row>
    <row r="865701" spans="2:3" x14ac:dyDescent="0.25">
      <c r="B865701" s="78"/>
      <c r="C865701" s="77"/>
    </row>
    <row r="865702" spans="2:3" x14ac:dyDescent="0.25">
      <c r="B865702" s="78"/>
      <c r="C865702" s="77"/>
    </row>
    <row r="865703" spans="2:3" x14ac:dyDescent="0.25">
      <c r="B865703" s="78"/>
      <c r="C865703" s="77"/>
    </row>
    <row r="865704" spans="2:3" x14ac:dyDescent="0.25">
      <c r="B865704" s="78"/>
      <c r="C865704" s="77"/>
    </row>
    <row r="865705" spans="2:3" x14ac:dyDescent="0.25">
      <c r="B865705" s="78"/>
      <c r="C865705" s="77"/>
    </row>
    <row r="865706" spans="2:3" x14ac:dyDescent="0.25">
      <c r="B865706" s="78"/>
      <c r="C865706" s="77"/>
    </row>
    <row r="865707" spans="2:3" x14ac:dyDescent="0.25">
      <c r="B865707" s="78"/>
      <c r="C865707" s="77"/>
    </row>
    <row r="865708" spans="2:3" x14ac:dyDescent="0.25">
      <c r="B865708" s="78"/>
      <c r="C865708" s="77"/>
    </row>
    <row r="865709" spans="2:3" x14ac:dyDescent="0.25">
      <c r="B865709" s="78"/>
      <c r="C865709" s="77"/>
    </row>
    <row r="865710" spans="2:3" x14ac:dyDescent="0.25">
      <c r="B865710" s="78"/>
      <c r="C865710" s="77"/>
    </row>
    <row r="865820" spans="2:3" x14ac:dyDescent="0.25">
      <c r="B865820" s="78"/>
      <c r="C865820" s="77"/>
    </row>
    <row r="865821" spans="2:3" x14ac:dyDescent="0.25">
      <c r="B865821" s="78"/>
      <c r="C865821" s="77"/>
    </row>
    <row r="865822" spans="2:3" x14ac:dyDescent="0.25">
      <c r="B865822" s="78"/>
      <c r="C865822" s="77"/>
    </row>
    <row r="865823" spans="2:3" x14ac:dyDescent="0.25">
      <c r="B865823" s="78"/>
      <c r="C865823" s="77"/>
    </row>
    <row r="865824" spans="2:3" x14ac:dyDescent="0.25">
      <c r="B865824" s="78"/>
      <c r="C865824" s="77"/>
    </row>
    <row r="865825" spans="2:3" x14ac:dyDescent="0.25">
      <c r="B865825" s="78"/>
      <c r="C865825" s="77"/>
    </row>
    <row r="865826" spans="2:3" x14ac:dyDescent="0.25">
      <c r="B865826" s="78"/>
      <c r="C865826" s="77"/>
    </row>
    <row r="865827" spans="2:3" x14ac:dyDescent="0.25">
      <c r="B865827" s="78"/>
      <c r="C865827" s="77"/>
    </row>
    <row r="865828" spans="2:3" x14ac:dyDescent="0.25">
      <c r="B865828" s="78"/>
      <c r="C865828" s="77"/>
    </row>
    <row r="865829" spans="2:3" x14ac:dyDescent="0.25">
      <c r="B865829" s="78"/>
      <c r="C865829" s="77"/>
    </row>
    <row r="865830" spans="2:3" x14ac:dyDescent="0.25">
      <c r="B865830" s="78"/>
      <c r="C865830" s="77"/>
    </row>
    <row r="865831" spans="2:3" x14ac:dyDescent="0.25">
      <c r="B865831" s="78"/>
      <c r="C865831" s="77"/>
    </row>
    <row r="865832" spans="2:3" x14ac:dyDescent="0.25">
      <c r="B865832" s="78"/>
      <c r="C865832" s="77"/>
    </row>
    <row r="865942" spans="2:3" x14ac:dyDescent="0.25">
      <c r="B865942" s="78"/>
      <c r="C865942" s="77"/>
    </row>
    <row r="865943" spans="2:3" x14ac:dyDescent="0.25">
      <c r="B865943" s="78"/>
      <c r="C865943" s="77"/>
    </row>
    <row r="865944" spans="2:3" x14ac:dyDescent="0.25">
      <c r="B865944" s="78"/>
      <c r="C865944" s="77"/>
    </row>
    <row r="865945" spans="2:3" x14ac:dyDescent="0.25">
      <c r="B865945" s="78"/>
      <c r="C865945" s="77"/>
    </row>
    <row r="865946" spans="2:3" x14ac:dyDescent="0.25">
      <c r="B865946" s="78"/>
      <c r="C865946" s="77"/>
    </row>
    <row r="865947" spans="2:3" x14ac:dyDescent="0.25">
      <c r="B865947" s="78"/>
      <c r="C865947" s="77"/>
    </row>
    <row r="865948" spans="2:3" x14ac:dyDescent="0.25">
      <c r="B865948" s="78"/>
      <c r="C865948" s="77"/>
    </row>
    <row r="865949" spans="2:3" x14ac:dyDescent="0.25">
      <c r="B865949" s="78"/>
      <c r="C865949" s="77"/>
    </row>
    <row r="865950" spans="2:3" x14ac:dyDescent="0.25">
      <c r="B865950" s="78"/>
      <c r="C865950" s="77"/>
    </row>
    <row r="865951" spans="2:3" x14ac:dyDescent="0.25">
      <c r="B865951" s="78"/>
      <c r="C865951" s="77"/>
    </row>
    <row r="865952" spans="2:3" x14ac:dyDescent="0.25">
      <c r="B865952" s="78"/>
      <c r="C865952" s="77"/>
    </row>
    <row r="865953" spans="2:3" x14ac:dyDescent="0.25">
      <c r="B865953" s="78"/>
      <c r="C865953" s="77"/>
    </row>
    <row r="865954" spans="2:3" x14ac:dyDescent="0.25">
      <c r="B865954" s="78"/>
      <c r="C865954" s="77"/>
    </row>
    <row r="866064" spans="2:3" x14ac:dyDescent="0.25">
      <c r="B866064" s="78"/>
      <c r="C866064" s="77"/>
    </row>
    <row r="866065" spans="2:3" x14ac:dyDescent="0.25">
      <c r="B866065" s="78"/>
      <c r="C866065" s="77"/>
    </row>
    <row r="866066" spans="2:3" x14ac:dyDescent="0.25">
      <c r="B866066" s="78"/>
      <c r="C866066" s="77"/>
    </row>
    <row r="866067" spans="2:3" x14ac:dyDescent="0.25">
      <c r="B866067" s="78"/>
      <c r="C866067" s="77"/>
    </row>
    <row r="866068" spans="2:3" x14ac:dyDescent="0.25">
      <c r="B866068" s="78"/>
      <c r="C866068" s="77"/>
    </row>
    <row r="866069" spans="2:3" x14ac:dyDescent="0.25">
      <c r="B866069" s="78"/>
      <c r="C866069" s="77"/>
    </row>
    <row r="866070" spans="2:3" x14ac:dyDescent="0.25">
      <c r="B866070" s="78"/>
      <c r="C866070" s="77"/>
    </row>
    <row r="866071" spans="2:3" x14ac:dyDescent="0.25">
      <c r="B866071" s="78"/>
      <c r="C866071" s="77"/>
    </row>
    <row r="866072" spans="2:3" x14ac:dyDescent="0.25">
      <c r="B866072" s="78"/>
      <c r="C866072" s="77"/>
    </row>
    <row r="866073" spans="2:3" x14ac:dyDescent="0.25">
      <c r="B866073" s="78"/>
      <c r="C866073" s="77"/>
    </row>
    <row r="866074" spans="2:3" x14ac:dyDescent="0.25">
      <c r="B866074" s="78"/>
      <c r="C866074" s="77"/>
    </row>
    <row r="866075" spans="2:3" x14ac:dyDescent="0.25">
      <c r="B866075" s="78"/>
      <c r="C866075" s="77"/>
    </row>
    <row r="866076" spans="2:3" x14ac:dyDescent="0.25">
      <c r="B866076" s="78"/>
      <c r="C866076" s="77"/>
    </row>
    <row r="866186" spans="2:3" x14ac:dyDescent="0.25">
      <c r="B866186" s="78"/>
      <c r="C866186" s="77"/>
    </row>
    <row r="866187" spans="2:3" x14ac:dyDescent="0.25">
      <c r="B866187" s="78"/>
      <c r="C866187" s="77"/>
    </row>
    <row r="866188" spans="2:3" x14ac:dyDescent="0.25">
      <c r="B866188" s="78"/>
      <c r="C866188" s="77"/>
    </row>
    <row r="866189" spans="2:3" x14ac:dyDescent="0.25">
      <c r="B866189" s="78"/>
      <c r="C866189" s="77"/>
    </row>
    <row r="866190" spans="2:3" x14ac:dyDescent="0.25">
      <c r="B866190" s="78"/>
      <c r="C866190" s="77"/>
    </row>
    <row r="866191" spans="2:3" x14ac:dyDescent="0.25">
      <c r="B866191" s="78"/>
      <c r="C866191" s="77"/>
    </row>
    <row r="866192" spans="2:3" x14ac:dyDescent="0.25">
      <c r="B866192" s="78"/>
      <c r="C866192" s="77"/>
    </row>
    <row r="866193" spans="2:3" x14ac:dyDescent="0.25">
      <c r="B866193" s="78"/>
      <c r="C866193" s="77"/>
    </row>
    <row r="866194" spans="2:3" x14ac:dyDescent="0.25">
      <c r="B866194" s="78"/>
      <c r="C866194" s="77"/>
    </row>
    <row r="866195" spans="2:3" x14ac:dyDescent="0.25">
      <c r="B866195" s="78"/>
      <c r="C866195" s="77"/>
    </row>
    <row r="866196" spans="2:3" x14ac:dyDescent="0.25">
      <c r="B866196" s="78"/>
      <c r="C866196" s="77"/>
    </row>
    <row r="866197" spans="2:3" x14ac:dyDescent="0.25">
      <c r="B866197" s="78"/>
      <c r="C866197" s="77"/>
    </row>
    <row r="866198" spans="2:3" x14ac:dyDescent="0.25">
      <c r="B866198" s="78"/>
      <c r="C866198" s="77"/>
    </row>
    <row r="866308" spans="2:3" x14ac:dyDescent="0.25">
      <c r="B866308" s="78"/>
      <c r="C866308" s="77"/>
    </row>
    <row r="866309" spans="2:3" x14ac:dyDescent="0.25">
      <c r="B866309" s="78"/>
      <c r="C866309" s="77"/>
    </row>
    <row r="866310" spans="2:3" x14ac:dyDescent="0.25">
      <c r="B866310" s="78"/>
      <c r="C866310" s="77"/>
    </row>
    <row r="866311" spans="2:3" x14ac:dyDescent="0.25">
      <c r="B866311" s="78"/>
      <c r="C866311" s="77"/>
    </row>
    <row r="866312" spans="2:3" x14ac:dyDescent="0.25">
      <c r="B866312" s="78"/>
      <c r="C866312" s="77"/>
    </row>
    <row r="866313" spans="2:3" x14ac:dyDescent="0.25">
      <c r="B866313" s="78"/>
      <c r="C866313" s="77"/>
    </row>
    <row r="866314" spans="2:3" x14ac:dyDescent="0.25">
      <c r="B866314" s="78"/>
      <c r="C866314" s="77"/>
    </row>
    <row r="866315" spans="2:3" x14ac:dyDescent="0.25">
      <c r="B866315" s="78"/>
      <c r="C866315" s="77"/>
    </row>
    <row r="866316" spans="2:3" x14ac:dyDescent="0.25">
      <c r="B866316" s="78"/>
      <c r="C866316" s="77"/>
    </row>
    <row r="866317" spans="2:3" x14ac:dyDescent="0.25">
      <c r="B866317" s="78"/>
      <c r="C866317" s="77"/>
    </row>
    <row r="866318" spans="2:3" x14ac:dyDescent="0.25">
      <c r="B866318" s="78"/>
      <c r="C866318" s="77"/>
    </row>
    <row r="866319" spans="2:3" x14ac:dyDescent="0.25">
      <c r="B866319" s="78"/>
      <c r="C866319" s="77"/>
    </row>
    <row r="866320" spans="2:3" x14ac:dyDescent="0.25">
      <c r="B866320" s="78"/>
      <c r="C866320" s="77"/>
    </row>
    <row r="866430" spans="2:3" x14ac:dyDescent="0.25">
      <c r="B866430" s="78"/>
      <c r="C866430" s="77"/>
    </row>
    <row r="866431" spans="2:3" x14ac:dyDescent="0.25">
      <c r="B866431" s="78"/>
      <c r="C866431" s="77"/>
    </row>
    <row r="866432" spans="2:3" x14ac:dyDescent="0.25">
      <c r="B866432" s="78"/>
      <c r="C866432" s="77"/>
    </row>
    <row r="866433" spans="2:3" x14ac:dyDescent="0.25">
      <c r="B866433" s="78"/>
      <c r="C866433" s="77"/>
    </row>
    <row r="866434" spans="2:3" x14ac:dyDescent="0.25">
      <c r="B866434" s="78"/>
      <c r="C866434" s="77"/>
    </row>
    <row r="866435" spans="2:3" x14ac:dyDescent="0.25">
      <c r="B866435" s="78"/>
      <c r="C866435" s="77"/>
    </row>
    <row r="866436" spans="2:3" x14ac:dyDescent="0.25">
      <c r="B866436" s="78"/>
      <c r="C866436" s="77"/>
    </row>
    <row r="866437" spans="2:3" x14ac:dyDescent="0.25">
      <c r="B866437" s="78"/>
      <c r="C866437" s="77"/>
    </row>
    <row r="866438" spans="2:3" x14ac:dyDescent="0.25">
      <c r="B866438" s="78"/>
      <c r="C866438" s="77"/>
    </row>
    <row r="866439" spans="2:3" x14ac:dyDescent="0.25">
      <c r="B866439" s="78"/>
      <c r="C866439" s="77"/>
    </row>
    <row r="866440" spans="2:3" x14ac:dyDescent="0.25">
      <c r="B866440" s="78"/>
      <c r="C866440" s="77"/>
    </row>
    <row r="866441" spans="2:3" x14ac:dyDescent="0.25">
      <c r="B866441" s="78"/>
      <c r="C866441" s="77"/>
    </row>
    <row r="866442" spans="2:3" x14ac:dyDescent="0.25">
      <c r="B866442" s="78"/>
      <c r="C866442" s="77"/>
    </row>
    <row r="866552" spans="2:3" x14ac:dyDescent="0.25">
      <c r="B866552" s="78"/>
      <c r="C866552" s="77"/>
    </row>
    <row r="866553" spans="2:3" x14ac:dyDescent="0.25">
      <c r="B866553" s="78"/>
      <c r="C866553" s="77"/>
    </row>
    <row r="866554" spans="2:3" x14ac:dyDescent="0.25">
      <c r="B866554" s="78"/>
      <c r="C866554" s="77"/>
    </row>
    <row r="866555" spans="2:3" x14ac:dyDescent="0.25">
      <c r="B866555" s="78"/>
      <c r="C866555" s="77"/>
    </row>
    <row r="866556" spans="2:3" x14ac:dyDescent="0.25">
      <c r="B866556" s="78"/>
      <c r="C866556" s="77"/>
    </row>
    <row r="866557" spans="2:3" x14ac:dyDescent="0.25">
      <c r="B866557" s="78"/>
      <c r="C866557" s="77"/>
    </row>
    <row r="866558" spans="2:3" x14ac:dyDescent="0.25">
      <c r="B866558" s="78"/>
      <c r="C866558" s="77"/>
    </row>
    <row r="866559" spans="2:3" x14ac:dyDescent="0.25">
      <c r="B866559" s="78"/>
      <c r="C866559" s="77"/>
    </row>
    <row r="866560" spans="2:3" x14ac:dyDescent="0.25">
      <c r="B866560" s="78"/>
      <c r="C866560" s="77"/>
    </row>
    <row r="866561" spans="2:3" x14ac:dyDescent="0.25">
      <c r="B866561" s="78"/>
      <c r="C866561" s="77"/>
    </row>
    <row r="866562" spans="2:3" x14ac:dyDescent="0.25">
      <c r="B866562" s="78"/>
      <c r="C866562" s="77"/>
    </row>
    <row r="866563" spans="2:3" x14ac:dyDescent="0.25">
      <c r="B866563" s="78"/>
      <c r="C866563" s="77"/>
    </row>
    <row r="866564" spans="2:3" x14ac:dyDescent="0.25">
      <c r="B866564" s="78"/>
      <c r="C866564" s="77"/>
    </row>
    <row r="866674" spans="2:3" x14ac:dyDescent="0.25">
      <c r="B866674" s="78"/>
      <c r="C866674" s="77"/>
    </row>
    <row r="866675" spans="2:3" x14ac:dyDescent="0.25">
      <c r="B866675" s="78"/>
      <c r="C866675" s="77"/>
    </row>
    <row r="866676" spans="2:3" x14ac:dyDescent="0.25">
      <c r="B866676" s="78"/>
      <c r="C866676" s="77"/>
    </row>
    <row r="866677" spans="2:3" x14ac:dyDescent="0.25">
      <c r="B866677" s="78"/>
      <c r="C866677" s="77"/>
    </row>
    <row r="866678" spans="2:3" x14ac:dyDescent="0.25">
      <c r="B866678" s="78"/>
      <c r="C866678" s="77"/>
    </row>
    <row r="866679" spans="2:3" x14ac:dyDescent="0.25">
      <c r="B866679" s="78"/>
      <c r="C866679" s="77"/>
    </row>
    <row r="866680" spans="2:3" x14ac:dyDescent="0.25">
      <c r="B866680" s="78"/>
      <c r="C866680" s="77"/>
    </row>
    <row r="866681" spans="2:3" x14ac:dyDescent="0.25">
      <c r="B866681" s="78"/>
      <c r="C866681" s="77"/>
    </row>
    <row r="866682" spans="2:3" x14ac:dyDescent="0.25">
      <c r="B866682" s="78"/>
      <c r="C866682" s="77"/>
    </row>
    <row r="866683" spans="2:3" x14ac:dyDescent="0.25">
      <c r="B866683" s="78"/>
      <c r="C866683" s="77"/>
    </row>
    <row r="866684" spans="2:3" x14ac:dyDescent="0.25">
      <c r="B866684" s="78"/>
      <c r="C866684" s="77"/>
    </row>
    <row r="866685" spans="2:3" x14ac:dyDescent="0.25">
      <c r="B866685" s="78"/>
      <c r="C866685" s="77"/>
    </row>
    <row r="866686" spans="2:3" x14ac:dyDescent="0.25">
      <c r="B866686" s="78"/>
      <c r="C866686" s="77"/>
    </row>
    <row r="866796" spans="2:3" x14ac:dyDescent="0.25">
      <c r="B866796" s="78"/>
      <c r="C866796" s="77"/>
    </row>
    <row r="866797" spans="2:3" x14ac:dyDescent="0.25">
      <c r="B866797" s="78"/>
      <c r="C866797" s="77"/>
    </row>
    <row r="866798" spans="2:3" x14ac:dyDescent="0.25">
      <c r="B866798" s="78"/>
      <c r="C866798" s="77"/>
    </row>
    <row r="866799" spans="2:3" x14ac:dyDescent="0.25">
      <c r="B866799" s="78"/>
      <c r="C866799" s="77"/>
    </row>
    <row r="866800" spans="2:3" x14ac:dyDescent="0.25">
      <c r="B866800" s="78"/>
      <c r="C866800" s="77"/>
    </row>
    <row r="866801" spans="2:3" x14ac:dyDescent="0.25">
      <c r="B866801" s="78"/>
      <c r="C866801" s="77"/>
    </row>
    <row r="866802" spans="2:3" x14ac:dyDescent="0.25">
      <c r="B866802" s="78"/>
      <c r="C866802" s="77"/>
    </row>
    <row r="866803" spans="2:3" x14ac:dyDescent="0.25">
      <c r="B866803" s="78"/>
      <c r="C866803" s="77"/>
    </row>
    <row r="866804" spans="2:3" x14ac:dyDescent="0.25">
      <c r="B866804" s="78"/>
      <c r="C866804" s="77"/>
    </row>
    <row r="866805" spans="2:3" x14ac:dyDescent="0.25">
      <c r="B866805" s="78"/>
      <c r="C866805" s="77"/>
    </row>
    <row r="866806" spans="2:3" x14ac:dyDescent="0.25">
      <c r="B866806" s="78"/>
      <c r="C866806" s="77"/>
    </row>
    <row r="866807" spans="2:3" x14ac:dyDescent="0.25">
      <c r="B866807" s="78"/>
      <c r="C866807" s="77"/>
    </row>
    <row r="866808" spans="2:3" x14ac:dyDescent="0.25">
      <c r="B866808" s="78"/>
      <c r="C866808" s="77"/>
    </row>
    <row r="866918" spans="2:3" x14ac:dyDescent="0.25">
      <c r="B866918" s="78"/>
      <c r="C866918" s="77"/>
    </row>
    <row r="866919" spans="2:3" x14ac:dyDescent="0.25">
      <c r="B866919" s="78"/>
      <c r="C866919" s="77"/>
    </row>
    <row r="866920" spans="2:3" x14ac:dyDescent="0.25">
      <c r="B866920" s="78"/>
      <c r="C866920" s="77"/>
    </row>
    <row r="866921" spans="2:3" x14ac:dyDescent="0.25">
      <c r="B866921" s="78"/>
      <c r="C866921" s="77"/>
    </row>
    <row r="866922" spans="2:3" x14ac:dyDescent="0.25">
      <c r="B866922" s="78"/>
      <c r="C866922" s="77"/>
    </row>
    <row r="866923" spans="2:3" x14ac:dyDescent="0.25">
      <c r="B866923" s="78"/>
      <c r="C866923" s="77"/>
    </row>
    <row r="866924" spans="2:3" x14ac:dyDescent="0.25">
      <c r="B866924" s="78"/>
      <c r="C866924" s="77"/>
    </row>
    <row r="866925" spans="2:3" x14ac:dyDescent="0.25">
      <c r="B866925" s="78"/>
      <c r="C866925" s="77"/>
    </row>
    <row r="866926" spans="2:3" x14ac:dyDescent="0.25">
      <c r="B866926" s="78"/>
      <c r="C866926" s="77"/>
    </row>
    <row r="866927" spans="2:3" x14ac:dyDescent="0.25">
      <c r="B866927" s="78"/>
      <c r="C866927" s="77"/>
    </row>
    <row r="866928" spans="2:3" x14ac:dyDescent="0.25">
      <c r="B866928" s="78"/>
      <c r="C866928" s="77"/>
    </row>
    <row r="866929" spans="2:3" x14ac:dyDescent="0.25">
      <c r="B866929" s="78"/>
      <c r="C866929" s="77"/>
    </row>
    <row r="866930" spans="2:3" x14ac:dyDescent="0.25">
      <c r="B866930" s="78"/>
      <c r="C866930" s="77"/>
    </row>
    <row r="867040" spans="2:3" x14ac:dyDescent="0.25">
      <c r="B867040" s="78"/>
      <c r="C867040" s="77"/>
    </row>
    <row r="867041" spans="2:3" x14ac:dyDescent="0.25">
      <c r="B867041" s="78"/>
      <c r="C867041" s="77"/>
    </row>
    <row r="867042" spans="2:3" x14ac:dyDescent="0.25">
      <c r="B867042" s="78"/>
      <c r="C867042" s="77"/>
    </row>
    <row r="867043" spans="2:3" x14ac:dyDescent="0.25">
      <c r="B867043" s="78"/>
      <c r="C867043" s="77"/>
    </row>
    <row r="867044" spans="2:3" x14ac:dyDescent="0.25">
      <c r="B867044" s="78"/>
      <c r="C867044" s="77"/>
    </row>
    <row r="867045" spans="2:3" x14ac:dyDescent="0.25">
      <c r="B867045" s="78"/>
      <c r="C867045" s="77"/>
    </row>
    <row r="867046" spans="2:3" x14ac:dyDescent="0.25">
      <c r="B867046" s="78"/>
      <c r="C867046" s="77"/>
    </row>
    <row r="867047" spans="2:3" x14ac:dyDescent="0.25">
      <c r="B867047" s="78"/>
      <c r="C867047" s="77"/>
    </row>
    <row r="867048" spans="2:3" x14ac:dyDescent="0.25">
      <c r="B867048" s="78"/>
      <c r="C867048" s="77"/>
    </row>
    <row r="867049" spans="2:3" x14ac:dyDescent="0.25">
      <c r="B867049" s="78"/>
      <c r="C867049" s="77"/>
    </row>
    <row r="867050" spans="2:3" x14ac:dyDescent="0.25">
      <c r="B867050" s="78"/>
      <c r="C867050" s="77"/>
    </row>
    <row r="867051" spans="2:3" x14ac:dyDescent="0.25">
      <c r="B867051" s="78"/>
      <c r="C867051" s="77"/>
    </row>
    <row r="867052" spans="2:3" x14ac:dyDescent="0.25">
      <c r="B867052" s="78"/>
      <c r="C867052" s="77"/>
    </row>
    <row r="867162" spans="2:3" x14ac:dyDescent="0.25">
      <c r="B867162" s="78"/>
      <c r="C867162" s="77"/>
    </row>
    <row r="867163" spans="2:3" x14ac:dyDescent="0.25">
      <c r="B867163" s="78"/>
      <c r="C867163" s="77"/>
    </row>
    <row r="867164" spans="2:3" x14ac:dyDescent="0.25">
      <c r="B867164" s="78"/>
      <c r="C867164" s="77"/>
    </row>
    <row r="867165" spans="2:3" x14ac:dyDescent="0.25">
      <c r="B867165" s="78"/>
      <c r="C867165" s="77"/>
    </row>
    <row r="867166" spans="2:3" x14ac:dyDescent="0.25">
      <c r="B867166" s="78"/>
      <c r="C867166" s="77"/>
    </row>
    <row r="867167" spans="2:3" x14ac:dyDescent="0.25">
      <c r="B867167" s="78"/>
      <c r="C867167" s="77"/>
    </row>
    <row r="867168" spans="2:3" x14ac:dyDescent="0.25">
      <c r="B867168" s="78"/>
      <c r="C867168" s="77"/>
    </row>
    <row r="867169" spans="2:3" x14ac:dyDescent="0.25">
      <c r="B867169" s="78"/>
      <c r="C867169" s="77"/>
    </row>
    <row r="867170" spans="2:3" x14ac:dyDescent="0.25">
      <c r="B867170" s="78"/>
      <c r="C867170" s="77"/>
    </row>
    <row r="867171" spans="2:3" x14ac:dyDescent="0.25">
      <c r="B867171" s="78"/>
      <c r="C867171" s="77"/>
    </row>
    <row r="867172" spans="2:3" x14ac:dyDescent="0.25">
      <c r="B867172" s="78"/>
      <c r="C867172" s="77"/>
    </row>
    <row r="867173" spans="2:3" x14ac:dyDescent="0.25">
      <c r="B867173" s="78"/>
      <c r="C867173" s="77"/>
    </row>
    <row r="867174" spans="2:3" x14ac:dyDescent="0.25">
      <c r="B867174" s="78"/>
      <c r="C867174" s="77"/>
    </row>
    <row r="867284" spans="2:3" x14ac:dyDescent="0.25">
      <c r="B867284" s="78"/>
      <c r="C867284" s="77"/>
    </row>
    <row r="867285" spans="2:3" x14ac:dyDescent="0.25">
      <c r="B867285" s="78"/>
      <c r="C867285" s="77"/>
    </row>
    <row r="867286" spans="2:3" x14ac:dyDescent="0.25">
      <c r="B867286" s="78"/>
      <c r="C867286" s="77"/>
    </row>
    <row r="867287" spans="2:3" x14ac:dyDescent="0.25">
      <c r="B867287" s="78"/>
      <c r="C867287" s="77"/>
    </row>
    <row r="867288" spans="2:3" x14ac:dyDescent="0.25">
      <c r="B867288" s="78"/>
      <c r="C867288" s="77"/>
    </row>
    <row r="867289" spans="2:3" x14ac:dyDescent="0.25">
      <c r="B867289" s="78"/>
      <c r="C867289" s="77"/>
    </row>
    <row r="867290" spans="2:3" x14ac:dyDescent="0.25">
      <c r="B867290" s="78"/>
      <c r="C867290" s="77"/>
    </row>
    <row r="867291" spans="2:3" x14ac:dyDescent="0.25">
      <c r="B867291" s="78"/>
      <c r="C867291" s="77"/>
    </row>
    <row r="867292" spans="2:3" x14ac:dyDescent="0.25">
      <c r="B867292" s="78"/>
      <c r="C867292" s="77"/>
    </row>
    <row r="867293" spans="2:3" x14ac:dyDescent="0.25">
      <c r="B867293" s="78"/>
      <c r="C867293" s="77"/>
    </row>
    <row r="867294" spans="2:3" x14ac:dyDescent="0.25">
      <c r="B867294" s="78"/>
      <c r="C867294" s="77"/>
    </row>
    <row r="867295" spans="2:3" x14ac:dyDescent="0.25">
      <c r="B867295" s="78"/>
      <c r="C867295" s="77"/>
    </row>
    <row r="867296" spans="2:3" x14ac:dyDescent="0.25">
      <c r="B867296" s="78"/>
      <c r="C867296" s="77"/>
    </row>
    <row r="867406" spans="2:3" x14ac:dyDescent="0.25">
      <c r="B867406" s="78"/>
      <c r="C867406" s="77"/>
    </row>
    <row r="867407" spans="2:3" x14ac:dyDescent="0.25">
      <c r="B867407" s="78"/>
      <c r="C867407" s="77"/>
    </row>
    <row r="867408" spans="2:3" x14ac:dyDescent="0.25">
      <c r="B867408" s="78"/>
      <c r="C867408" s="77"/>
    </row>
    <row r="867409" spans="2:3" x14ac:dyDescent="0.25">
      <c r="B867409" s="78"/>
      <c r="C867409" s="77"/>
    </row>
    <row r="867410" spans="2:3" x14ac:dyDescent="0.25">
      <c r="B867410" s="78"/>
      <c r="C867410" s="77"/>
    </row>
    <row r="867411" spans="2:3" x14ac:dyDescent="0.25">
      <c r="B867411" s="78"/>
      <c r="C867411" s="77"/>
    </row>
    <row r="867412" spans="2:3" x14ac:dyDescent="0.25">
      <c r="B867412" s="78"/>
      <c r="C867412" s="77"/>
    </row>
    <row r="867413" spans="2:3" x14ac:dyDescent="0.25">
      <c r="B867413" s="78"/>
      <c r="C867413" s="77"/>
    </row>
    <row r="867414" spans="2:3" x14ac:dyDescent="0.25">
      <c r="B867414" s="78"/>
      <c r="C867414" s="77"/>
    </row>
    <row r="867415" spans="2:3" x14ac:dyDescent="0.25">
      <c r="B867415" s="78"/>
      <c r="C867415" s="77"/>
    </row>
    <row r="867416" spans="2:3" x14ac:dyDescent="0.25">
      <c r="B867416" s="78"/>
      <c r="C867416" s="77"/>
    </row>
    <row r="867417" spans="2:3" x14ac:dyDescent="0.25">
      <c r="B867417" s="78"/>
      <c r="C867417" s="77"/>
    </row>
    <row r="867418" spans="2:3" x14ac:dyDescent="0.25">
      <c r="B867418" s="78"/>
      <c r="C867418" s="77"/>
    </row>
    <row r="867528" spans="2:3" x14ac:dyDescent="0.25">
      <c r="B867528" s="78"/>
      <c r="C867528" s="77"/>
    </row>
    <row r="867529" spans="2:3" x14ac:dyDescent="0.25">
      <c r="B867529" s="78"/>
      <c r="C867529" s="77"/>
    </row>
    <row r="867530" spans="2:3" x14ac:dyDescent="0.25">
      <c r="B867530" s="78"/>
      <c r="C867530" s="77"/>
    </row>
    <row r="867531" spans="2:3" x14ac:dyDescent="0.25">
      <c r="B867531" s="78"/>
      <c r="C867531" s="77"/>
    </row>
    <row r="867532" spans="2:3" x14ac:dyDescent="0.25">
      <c r="B867532" s="78"/>
      <c r="C867532" s="77"/>
    </row>
    <row r="867533" spans="2:3" x14ac:dyDescent="0.25">
      <c r="B867533" s="78"/>
      <c r="C867533" s="77"/>
    </row>
    <row r="867534" spans="2:3" x14ac:dyDescent="0.25">
      <c r="B867534" s="78"/>
      <c r="C867534" s="77"/>
    </row>
    <row r="867535" spans="2:3" x14ac:dyDescent="0.25">
      <c r="B867535" s="78"/>
      <c r="C867535" s="77"/>
    </row>
    <row r="867536" spans="2:3" x14ac:dyDescent="0.25">
      <c r="B867536" s="78"/>
      <c r="C867536" s="77"/>
    </row>
    <row r="867537" spans="2:3" x14ac:dyDescent="0.25">
      <c r="B867537" s="78"/>
      <c r="C867537" s="77"/>
    </row>
    <row r="867538" spans="2:3" x14ac:dyDescent="0.25">
      <c r="B867538" s="78"/>
      <c r="C867538" s="77"/>
    </row>
    <row r="867539" spans="2:3" x14ac:dyDescent="0.25">
      <c r="B867539" s="78"/>
      <c r="C867539" s="77"/>
    </row>
    <row r="867540" spans="2:3" x14ac:dyDescent="0.25">
      <c r="B867540" s="78"/>
      <c r="C867540" s="77"/>
    </row>
    <row r="867650" spans="2:3" x14ac:dyDescent="0.25">
      <c r="B867650" s="78"/>
      <c r="C867650" s="77"/>
    </row>
    <row r="867651" spans="2:3" x14ac:dyDescent="0.25">
      <c r="B867651" s="78"/>
      <c r="C867651" s="77"/>
    </row>
    <row r="867652" spans="2:3" x14ac:dyDescent="0.25">
      <c r="B867652" s="78"/>
      <c r="C867652" s="77"/>
    </row>
    <row r="867653" spans="2:3" x14ac:dyDescent="0.25">
      <c r="B867653" s="78"/>
      <c r="C867653" s="77"/>
    </row>
    <row r="867654" spans="2:3" x14ac:dyDescent="0.25">
      <c r="B867654" s="78"/>
      <c r="C867654" s="77"/>
    </row>
    <row r="867655" spans="2:3" x14ac:dyDescent="0.25">
      <c r="B867655" s="78"/>
      <c r="C867655" s="77"/>
    </row>
    <row r="867656" spans="2:3" x14ac:dyDescent="0.25">
      <c r="B867656" s="78"/>
      <c r="C867656" s="77"/>
    </row>
    <row r="867657" spans="2:3" x14ac:dyDescent="0.25">
      <c r="B867657" s="78"/>
      <c r="C867657" s="77"/>
    </row>
    <row r="867658" spans="2:3" x14ac:dyDescent="0.25">
      <c r="B867658" s="78"/>
      <c r="C867658" s="77"/>
    </row>
    <row r="867659" spans="2:3" x14ac:dyDescent="0.25">
      <c r="B867659" s="78"/>
      <c r="C867659" s="77"/>
    </row>
    <row r="867660" spans="2:3" x14ac:dyDescent="0.25">
      <c r="B867660" s="78"/>
      <c r="C867660" s="77"/>
    </row>
    <row r="867661" spans="2:3" x14ac:dyDescent="0.25">
      <c r="B867661" s="78"/>
      <c r="C867661" s="77"/>
    </row>
    <row r="867662" spans="2:3" x14ac:dyDescent="0.25">
      <c r="B867662" s="78"/>
      <c r="C867662" s="77"/>
    </row>
    <row r="867772" spans="2:3" x14ac:dyDescent="0.25">
      <c r="B867772" s="78"/>
      <c r="C867772" s="77"/>
    </row>
    <row r="867773" spans="2:3" x14ac:dyDescent="0.25">
      <c r="B867773" s="78"/>
      <c r="C867773" s="77"/>
    </row>
    <row r="867774" spans="2:3" x14ac:dyDescent="0.25">
      <c r="B867774" s="78"/>
      <c r="C867774" s="77"/>
    </row>
    <row r="867775" spans="2:3" x14ac:dyDescent="0.25">
      <c r="B867775" s="78"/>
      <c r="C867775" s="77"/>
    </row>
    <row r="867776" spans="2:3" x14ac:dyDescent="0.25">
      <c r="B867776" s="78"/>
      <c r="C867776" s="77"/>
    </row>
    <row r="867777" spans="2:3" x14ac:dyDescent="0.25">
      <c r="B867777" s="78"/>
      <c r="C867777" s="77"/>
    </row>
    <row r="867778" spans="2:3" x14ac:dyDescent="0.25">
      <c r="B867778" s="78"/>
      <c r="C867778" s="77"/>
    </row>
    <row r="867779" spans="2:3" x14ac:dyDescent="0.25">
      <c r="B867779" s="78"/>
      <c r="C867779" s="77"/>
    </row>
    <row r="867780" spans="2:3" x14ac:dyDescent="0.25">
      <c r="B867780" s="78"/>
      <c r="C867780" s="77"/>
    </row>
    <row r="867781" spans="2:3" x14ac:dyDescent="0.25">
      <c r="B867781" s="78"/>
      <c r="C867781" s="77"/>
    </row>
    <row r="867782" spans="2:3" x14ac:dyDescent="0.25">
      <c r="B867782" s="78"/>
      <c r="C867782" s="77"/>
    </row>
    <row r="867783" spans="2:3" x14ac:dyDescent="0.25">
      <c r="B867783" s="78"/>
      <c r="C867783" s="77"/>
    </row>
    <row r="867784" spans="2:3" x14ac:dyDescent="0.25">
      <c r="B867784" s="78"/>
      <c r="C867784" s="77"/>
    </row>
    <row r="867894" spans="2:3" x14ac:dyDescent="0.25">
      <c r="B867894" s="78"/>
      <c r="C867894" s="77"/>
    </row>
    <row r="867895" spans="2:3" x14ac:dyDescent="0.25">
      <c r="B867895" s="78"/>
      <c r="C867895" s="77"/>
    </row>
    <row r="867896" spans="2:3" x14ac:dyDescent="0.25">
      <c r="B867896" s="78"/>
      <c r="C867896" s="77"/>
    </row>
    <row r="867897" spans="2:3" x14ac:dyDescent="0.25">
      <c r="B867897" s="78"/>
      <c r="C867897" s="77"/>
    </row>
    <row r="867898" spans="2:3" x14ac:dyDescent="0.25">
      <c r="B867898" s="78"/>
      <c r="C867898" s="77"/>
    </row>
    <row r="867899" spans="2:3" x14ac:dyDescent="0.25">
      <c r="B867899" s="78"/>
      <c r="C867899" s="77"/>
    </row>
    <row r="867900" spans="2:3" x14ac:dyDescent="0.25">
      <c r="B867900" s="78"/>
      <c r="C867900" s="77"/>
    </row>
    <row r="867901" spans="2:3" x14ac:dyDescent="0.25">
      <c r="B867901" s="78"/>
      <c r="C867901" s="77"/>
    </row>
    <row r="867902" spans="2:3" x14ac:dyDescent="0.25">
      <c r="B867902" s="78"/>
      <c r="C867902" s="77"/>
    </row>
    <row r="867903" spans="2:3" x14ac:dyDescent="0.25">
      <c r="B867903" s="78"/>
      <c r="C867903" s="77"/>
    </row>
    <row r="867904" spans="2:3" x14ac:dyDescent="0.25">
      <c r="B867904" s="78"/>
      <c r="C867904" s="77"/>
    </row>
    <row r="867905" spans="2:3" x14ac:dyDescent="0.25">
      <c r="B867905" s="78"/>
      <c r="C867905" s="77"/>
    </row>
    <row r="867906" spans="2:3" x14ac:dyDescent="0.25">
      <c r="B867906" s="78"/>
      <c r="C867906" s="77"/>
    </row>
    <row r="868016" spans="2:3" x14ac:dyDescent="0.25">
      <c r="B868016" s="78"/>
      <c r="C868016" s="77"/>
    </row>
    <row r="868017" spans="2:3" x14ac:dyDescent="0.25">
      <c r="B868017" s="78"/>
      <c r="C868017" s="77"/>
    </row>
    <row r="868018" spans="2:3" x14ac:dyDescent="0.25">
      <c r="B868018" s="78"/>
      <c r="C868018" s="77"/>
    </row>
    <row r="868019" spans="2:3" x14ac:dyDescent="0.25">
      <c r="B868019" s="78"/>
      <c r="C868019" s="77"/>
    </row>
    <row r="868020" spans="2:3" x14ac:dyDescent="0.25">
      <c r="B868020" s="78"/>
      <c r="C868020" s="77"/>
    </row>
    <row r="868021" spans="2:3" x14ac:dyDescent="0.25">
      <c r="B868021" s="78"/>
      <c r="C868021" s="77"/>
    </row>
    <row r="868022" spans="2:3" x14ac:dyDescent="0.25">
      <c r="B868022" s="78"/>
      <c r="C868022" s="77"/>
    </row>
    <row r="868023" spans="2:3" x14ac:dyDescent="0.25">
      <c r="B868023" s="78"/>
      <c r="C868023" s="77"/>
    </row>
    <row r="868024" spans="2:3" x14ac:dyDescent="0.25">
      <c r="B868024" s="78"/>
      <c r="C868024" s="77"/>
    </row>
    <row r="868025" spans="2:3" x14ac:dyDescent="0.25">
      <c r="B868025" s="78"/>
      <c r="C868025" s="77"/>
    </row>
    <row r="868026" spans="2:3" x14ac:dyDescent="0.25">
      <c r="B868026" s="78"/>
      <c r="C868026" s="77"/>
    </row>
    <row r="868027" spans="2:3" x14ac:dyDescent="0.25">
      <c r="B868027" s="78"/>
      <c r="C868027" s="77"/>
    </row>
    <row r="868028" spans="2:3" x14ac:dyDescent="0.25">
      <c r="B868028" s="78"/>
      <c r="C868028" s="77"/>
    </row>
    <row r="868138" spans="2:3" x14ac:dyDescent="0.25">
      <c r="B868138" s="78"/>
      <c r="C868138" s="77"/>
    </row>
    <row r="868139" spans="2:3" x14ac:dyDescent="0.25">
      <c r="B868139" s="78"/>
      <c r="C868139" s="77"/>
    </row>
    <row r="868140" spans="2:3" x14ac:dyDescent="0.25">
      <c r="B868140" s="78"/>
      <c r="C868140" s="77"/>
    </row>
    <row r="868141" spans="2:3" x14ac:dyDescent="0.25">
      <c r="B868141" s="78"/>
      <c r="C868141" s="77"/>
    </row>
    <row r="868142" spans="2:3" x14ac:dyDescent="0.25">
      <c r="B868142" s="78"/>
      <c r="C868142" s="77"/>
    </row>
    <row r="868143" spans="2:3" x14ac:dyDescent="0.25">
      <c r="B868143" s="78"/>
      <c r="C868143" s="77"/>
    </row>
    <row r="868144" spans="2:3" x14ac:dyDescent="0.25">
      <c r="B868144" s="78"/>
      <c r="C868144" s="77"/>
    </row>
    <row r="868145" spans="2:3" x14ac:dyDescent="0.25">
      <c r="B868145" s="78"/>
      <c r="C868145" s="77"/>
    </row>
    <row r="868146" spans="2:3" x14ac:dyDescent="0.25">
      <c r="B868146" s="78"/>
      <c r="C868146" s="77"/>
    </row>
    <row r="868147" spans="2:3" x14ac:dyDescent="0.25">
      <c r="B868147" s="78"/>
      <c r="C868147" s="77"/>
    </row>
    <row r="868148" spans="2:3" x14ac:dyDescent="0.25">
      <c r="B868148" s="78"/>
      <c r="C868148" s="77"/>
    </row>
    <row r="868149" spans="2:3" x14ac:dyDescent="0.25">
      <c r="B868149" s="78"/>
      <c r="C868149" s="77"/>
    </row>
    <row r="868150" spans="2:3" x14ac:dyDescent="0.25">
      <c r="B868150" s="78"/>
      <c r="C868150" s="77"/>
    </row>
    <row r="868260" spans="2:3" x14ac:dyDescent="0.25">
      <c r="B868260" s="78"/>
      <c r="C868260" s="77"/>
    </row>
    <row r="868261" spans="2:3" x14ac:dyDescent="0.25">
      <c r="B868261" s="78"/>
      <c r="C868261" s="77"/>
    </row>
    <row r="868262" spans="2:3" x14ac:dyDescent="0.25">
      <c r="B868262" s="78"/>
      <c r="C868262" s="77"/>
    </row>
    <row r="868263" spans="2:3" x14ac:dyDescent="0.25">
      <c r="B868263" s="78"/>
      <c r="C868263" s="77"/>
    </row>
    <row r="868264" spans="2:3" x14ac:dyDescent="0.25">
      <c r="B868264" s="78"/>
      <c r="C868264" s="77"/>
    </row>
    <row r="868265" spans="2:3" x14ac:dyDescent="0.25">
      <c r="B868265" s="78"/>
      <c r="C868265" s="77"/>
    </row>
    <row r="868266" spans="2:3" x14ac:dyDescent="0.25">
      <c r="B868266" s="78"/>
      <c r="C868266" s="77"/>
    </row>
    <row r="868267" spans="2:3" x14ac:dyDescent="0.25">
      <c r="B868267" s="78"/>
      <c r="C868267" s="77"/>
    </row>
    <row r="868268" spans="2:3" x14ac:dyDescent="0.25">
      <c r="B868268" s="78"/>
      <c r="C868268" s="77"/>
    </row>
    <row r="868269" spans="2:3" x14ac:dyDescent="0.25">
      <c r="B868269" s="78"/>
      <c r="C868269" s="77"/>
    </row>
    <row r="868270" spans="2:3" x14ac:dyDescent="0.25">
      <c r="B868270" s="78"/>
      <c r="C868270" s="77"/>
    </row>
    <row r="868271" spans="2:3" x14ac:dyDescent="0.25">
      <c r="B868271" s="78"/>
      <c r="C868271" s="77"/>
    </row>
    <row r="868272" spans="2:3" x14ac:dyDescent="0.25">
      <c r="B868272" s="78"/>
      <c r="C868272" s="77"/>
    </row>
    <row r="868382" spans="2:3" x14ac:dyDescent="0.25">
      <c r="B868382" s="78"/>
      <c r="C868382" s="77"/>
    </row>
    <row r="868383" spans="2:3" x14ac:dyDescent="0.25">
      <c r="B868383" s="78"/>
      <c r="C868383" s="77"/>
    </row>
    <row r="868384" spans="2:3" x14ac:dyDescent="0.25">
      <c r="B868384" s="78"/>
      <c r="C868384" s="77"/>
    </row>
    <row r="868385" spans="2:3" x14ac:dyDescent="0.25">
      <c r="B868385" s="78"/>
      <c r="C868385" s="77"/>
    </row>
    <row r="868386" spans="2:3" x14ac:dyDescent="0.25">
      <c r="B868386" s="78"/>
      <c r="C868386" s="77"/>
    </row>
    <row r="868387" spans="2:3" x14ac:dyDescent="0.25">
      <c r="B868387" s="78"/>
      <c r="C868387" s="77"/>
    </row>
    <row r="868388" spans="2:3" x14ac:dyDescent="0.25">
      <c r="B868388" s="78"/>
      <c r="C868388" s="77"/>
    </row>
    <row r="868389" spans="2:3" x14ac:dyDescent="0.25">
      <c r="B868389" s="78"/>
      <c r="C868389" s="77"/>
    </row>
    <row r="868390" spans="2:3" x14ac:dyDescent="0.25">
      <c r="B868390" s="78"/>
      <c r="C868390" s="77"/>
    </row>
    <row r="868391" spans="2:3" x14ac:dyDescent="0.25">
      <c r="B868391" s="78"/>
      <c r="C868391" s="77"/>
    </row>
    <row r="868392" spans="2:3" x14ac:dyDescent="0.25">
      <c r="B868392" s="78"/>
      <c r="C868392" s="77"/>
    </row>
    <row r="868393" spans="2:3" x14ac:dyDescent="0.25">
      <c r="B868393" s="78"/>
      <c r="C868393" s="77"/>
    </row>
    <row r="868394" spans="2:3" x14ac:dyDescent="0.25">
      <c r="B868394" s="78"/>
      <c r="C868394" s="77"/>
    </row>
    <row r="868504" spans="2:3" x14ac:dyDescent="0.25">
      <c r="B868504" s="78"/>
      <c r="C868504" s="77"/>
    </row>
    <row r="868505" spans="2:3" x14ac:dyDescent="0.25">
      <c r="B868505" s="78"/>
      <c r="C868505" s="77"/>
    </row>
    <row r="868506" spans="2:3" x14ac:dyDescent="0.25">
      <c r="B868506" s="78"/>
      <c r="C868506" s="77"/>
    </row>
    <row r="868507" spans="2:3" x14ac:dyDescent="0.25">
      <c r="B868507" s="78"/>
      <c r="C868507" s="77"/>
    </row>
    <row r="868508" spans="2:3" x14ac:dyDescent="0.25">
      <c r="B868508" s="78"/>
      <c r="C868508" s="77"/>
    </row>
    <row r="868509" spans="2:3" x14ac:dyDescent="0.25">
      <c r="B868509" s="78"/>
      <c r="C868509" s="77"/>
    </row>
    <row r="868510" spans="2:3" x14ac:dyDescent="0.25">
      <c r="B868510" s="78"/>
      <c r="C868510" s="77"/>
    </row>
    <row r="868511" spans="2:3" x14ac:dyDescent="0.25">
      <c r="B868511" s="78"/>
      <c r="C868511" s="77"/>
    </row>
    <row r="868512" spans="2:3" x14ac:dyDescent="0.25">
      <c r="B868512" s="78"/>
      <c r="C868512" s="77"/>
    </row>
    <row r="868513" spans="2:3" x14ac:dyDescent="0.25">
      <c r="B868513" s="78"/>
      <c r="C868513" s="77"/>
    </row>
    <row r="868514" spans="2:3" x14ac:dyDescent="0.25">
      <c r="B868514" s="78"/>
      <c r="C868514" s="77"/>
    </row>
    <row r="868515" spans="2:3" x14ac:dyDescent="0.25">
      <c r="B868515" s="78"/>
      <c r="C868515" s="77"/>
    </row>
    <row r="868516" spans="2:3" x14ac:dyDescent="0.25">
      <c r="B868516" s="78"/>
      <c r="C868516" s="77"/>
    </row>
    <row r="868626" spans="2:3" x14ac:dyDescent="0.25">
      <c r="B868626" s="78"/>
      <c r="C868626" s="77"/>
    </row>
    <row r="868627" spans="2:3" x14ac:dyDescent="0.25">
      <c r="B868627" s="78"/>
      <c r="C868627" s="77"/>
    </row>
    <row r="868628" spans="2:3" x14ac:dyDescent="0.25">
      <c r="B868628" s="78"/>
      <c r="C868628" s="77"/>
    </row>
    <row r="868629" spans="2:3" x14ac:dyDescent="0.25">
      <c r="B868629" s="78"/>
      <c r="C868629" s="77"/>
    </row>
    <row r="868630" spans="2:3" x14ac:dyDescent="0.25">
      <c r="B868630" s="78"/>
      <c r="C868630" s="77"/>
    </row>
    <row r="868631" spans="2:3" x14ac:dyDescent="0.25">
      <c r="B868631" s="78"/>
      <c r="C868631" s="77"/>
    </row>
    <row r="868632" spans="2:3" x14ac:dyDescent="0.25">
      <c r="B868632" s="78"/>
      <c r="C868632" s="77"/>
    </row>
    <row r="868633" spans="2:3" x14ac:dyDescent="0.25">
      <c r="B868633" s="78"/>
      <c r="C868633" s="77"/>
    </row>
    <row r="868634" spans="2:3" x14ac:dyDescent="0.25">
      <c r="B868634" s="78"/>
      <c r="C868634" s="77"/>
    </row>
    <row r="868635" spans="2:3" x14ac:dyDescent="0.25">
      <c r="B868635" s="78"/>
      <c r="C868635" s="77"/>
    </row>
    <row r="868636" spans="2:3" x14ac:dyDescent="0.25">
      <c r="B868636" s="78"/>
      <c r="C868636" s="77"/>
    </row>
    <row r="868637" spans="2:3" x14ac:dyDescent="0.25">
      <c r="B868637" s="78"/>
      <c r="C868637" s="77"/>
    </row>
    <row r="868638" spans="2:3" x14ac:dyDescent="0.25">
      <c r="B868638" s="78"/>
      <c r="C868638" s="77"/>
    </row>
    <row r="868748" spans="2:3" x14ac:dyDescent="0.25">
      <c r="B868748" s="78"/>
      <c r="C868748" s="77"/>
    </row>
    <row r="868749" spans="2:3" x14ac:dyDescent="0.25">
      <c r="B868749" s="78"/>
      <c r="C868749" s="77"/>
    </row>
    <row r="868750" spans="2:3" x14ac:dyDescent="0.25">
      <c r="B868750" s="78"/>
      <c r="C868750" s="77"/>
    </row>
    <row r="868751" spans="2:3" x14ac:dyDescent="0.25">
      <c r="B868751" s="78"/>
      <c r="C868751" s="77"/>
    </row>
    <row r="868752" spans="2:3" x14ac:dyDescent="0.25">
      <c r="B868752" s="78"/>
      <c r="C868752" s="77"/>
    </row>
    <row r="868753" spans="2:3" x14ac:dyDescent="0.25">
      <c r="B868753" s="78"/>
      <c r="C868753" s="77"/>
    </row>
    <row r="868754" spans="2:3" x14ac:dyDescent="0.25">
      <c r="B868754" s="78"/>
      <c r="C868754" s="77"/>
    </row>
    <row r="868755" spans="2:3" x14ac:dyDescent="0.25">
      <c r="B868755" s="78"/>
      <c r="C868755" s="77"/>
    </row>
    <row r="868756" spans="2:3" x14ac:dyDescent="0.25">
      <c r="B868756" s="78"/>
      <c r="C868756" s="77"/>
    </row>
    <row r="868757" spans="2:3" x14ac:dyDescent="0.25">
      <c r="B868757" s="78"/>
      <c r="C868757" s="77"/>
    </row>
    <row r="868758" spans="2:3" x14ac:dyDescent="0.25">
      <c r="B868758" s="78"/>
      <c r="C868758" s="77"/>
    </row>
    <row r="868759" spans="2:3" x14ac:dyDescent="0.25">
      <c r="B868759" s="78"/>
      <c r="C868759" s="77"/>
    </row>
    <row r="868760" spans="2:3" x14ac:dyDescent="0.25">
      <c r="B868760" s="78"/>
      <c r="C868760" s="77"/>
    </row>
    <row r="868870" spans="2:3" x14ac:dyDescent="0.25">
      <c r="B868870" s="78"/>
      <c r="C868870" s="77"/>
    </row>
    <row r="868871" spans="2:3" x14ac:dyDescent="0.25">
      <c r="B868871" s="78"/>
      <c r="C868871" s="77"/>
    </row>
    <row r="868872" spans="2:3" x14ac:dyDescent="0.25">
      <c r="B868872" s="78"/>
      <c r="C868872" s="77"/>
    </row>
    <row r="868873" spans="2:3" x14ac:dyDescent="0.25">
      <c r="B868873" s="78"/>
      <c r="C868873" s="77"/>
    </row>
    <row r="868874" spans="2:3" x14ac:dyDescent="0.25">
      <c r="B868874" s="78"/>
      <c r="C868874" s="77"/>
    </row>
    <row r="868875" spans="2:3" x14ac:dyDescent="0.25">
      <c r="B868875" s="78"/>
      <c r="C868875" s="77"/>
    </row>
    <row r="868876" spans="2:3" x14ac:dyDescent="0.25">
      <c r="B868876" s="78"/>
      <c r="C868876" s="77"/>
    </row>
    <row r="868877" spans="2:3" x14ac:dyDescent="0.25">
      <c r="B868877" s="78"/>
      <c r="C868877" s="77"/>
    </row>
    <row r="868878" spans="2:3" x14ac:dyDescent="0.25">
      <c r="B868878" s="78"/>
      <c r="C868878" s="77"/>
    </row>
    <row r="868879" spans="2:3" x14ac:dyDescent="0.25">
      <c r="B868879" s="78"/>
      <c r="C868879" s="77"/>
    </row>
    <row r="868880" spans="2:3" x14ac:dyDescent="0.25">
      <c r="B868880" s="78"/>
      <c r="C868880" s="77"/>
    </row>
    <row r="868881" spans="2:3" x14ac:dyDescent="0.25">
      <c r="B868881" s="78"/>
      <c r="C868881" s="77"/>
    </row>
    <row r="868882" spans="2:3" x14ac:dyDescent="0.25">
      <c r="B868882" s="78"/>
      <c r="C868882" s="77"/>
    </row>
    <row r="868992" spans="2:3" x14ac:dyDescent="0.25">
      <c r="B868992" s="78"/>
      <c r="C868992" s="77"/>
    </row>
    <row r="868993" spans="2:3" x14ac:dyDescent="0.25">
      <c r="B868993" s="78"/>
      <c r="C868993" s="77"/>
    </row>
    <row r="868994" spans="2:3" x14ac:dyDescent="0.25">
      <c r="B868994" s="78"/>
      <c r="C868994" s="77"/>
    </row>
    <row r="868995" spans="2:3" x14ac:dyDescent="0.25">
      <c r="B868995" s="78"/>
      <c r="C868995" s="77"/>
    </row>
    <row r="868996" spans="2:3" x14ac:dyDescent="0.25">
      <c r="B868996" s="78"/>
      <c r="C868996" s="77"/>
    </row>
    <row r="868997" spans="2:3" x14ac:dyDescent="0.25">
      <c r="B868997" s="78"/>
      <c r="C868997" s="77"/>
    </row>
    <row r="868998" spans="2:3" x14ac:dyDescent="0.25">
      <c r="B868998" s="78"/>
      <c r="C868998" s="77"/>
    </row>
    <row r="868999" spans="2:3" x14ac:dyDescent="0.25">
      <c r="B868999" s="78"/>
      <c r="C868999" s="77"/>
    </row>
    <row r="869000" spans="2:3" x14ac:dyDescent="0.25">
      <c r="B869000" s="78"/>
      <c r="C869000" s="77"/>
    </row>
    <row r="869001" spans="2:3" x14ac:dyDescent="0.25">
      <c r="B869001" s="78"/>
      <c r="C869001" s="77"/>
    </row>
    <row r="869002" spans="2:3" x14ac:dyDescent="0.25">
      <c r="B869002" s="78"/>
      <c r="C869002" s="77"/>
    </row>
    <row r="869003" spans="2:3" x14ac:dyDescent="0.25">
      <c r="B869003" s="78"/>
      <c r="C869003" s="77"/>
    </row>
    <row r="869004" spans="2:3" x14ac:dyDescent="0.25">
      <c r="B869004" s="78"/>
      <c r="C869004" s="77"/>
    </row>
    <row r="869114" spans="2:3" x14ac:dyDescent="0.25">
      <c r="B869114" s="78"/>
      <c r="C869114" s="77"/>
    </row>
    <row r="869115" spans="2:3" x14ac:dyDescent="0.25">
      <c r="B869115" s="78"/>
      <c r="C869115" s="77"/>
    </row>
    <row r="869116" spans="2:3" x14ac:dyDescent="0.25">
      <c r="B869116" s="78"/>
      <c r="C869116" s="77"/>
    </row>
    <row r="869117" spans="2:3" x14ac:dyDescent="0.25">
      <c r="B869117" s="78"/>
      <c r="C869117" s="77"/>
    </row>
    <row r="869118" spans="2:3" x14ac:dyDescent="0.25">
      <c r="B869118" s="78"/>
      <c r="C869118" s="77"/>
    </row>
    <row r="869119" spans="2:3" x14ac:dyDescent="0.25">
      <c r="B869119" s="78"/>
      <c r="C869119" s="77"/>
    </row>
    <row r="869120" spans="2:3" x14ac:dyDescent="0.25">
      <c r="B869120" s="78"/>
      <c r="C869120" s="77"/>
    </row>
    <row r="869121" spans="2:3" x14ac:dyDescent="0.25">
      <c r="B869121" s="78"/>
      <c r="C869121" s="77"/>
    </row>
    <row r="869122" spans="2:3" x14ac:dyDescent="0.25">
      <c r="B869122" s="78"/>
      <c r="C869122" s="77"/>
    </row>
    <row r="869123" spans="2:3" x14ac:dyDescent="0.25">
      <c r="B869123" s="78"/>
      <c r="C869123" s="77"/>
    </row>
    <row r="869124" spans="2:3" x14ac:dyDescent="0.25">
      <c r="B869124" s="78"/>
      <c r="C869124" s="77"/>
    </row>
    <row r="869125" spans="2:3" x14ac:dyDescent="0.25">
      <c r="B869125" s="78"/>
      <c r="C869125" s="77"/>
    </row>
    <row r="869126" spans="2:3" x14ac:dyDescent="0.25">
      <c r="B869126" s="78"/>
      <c r="C869126" s="77"/>
    </row>
    <row r="869236" spans="2:3" x14ac:dyDescent="0.25">
      <c r="B869236" s="78"/>
      <c r="C869236" s="77"/>
    </row>
    <row r="869237" spans="2:3" x14ac:dyDescent="0.25">
      <c r="B869237" s="78"/>
      <c r="C869237" s="77"/>
    </row>
    <row r="869238" spans="2:3" x14ac:dyDescent="0.25">
      <c r="B869238" s="78"/>
      <c r="C869238" s="77"/>
    </row>
    <row r="869239" spans="2:3" x14ac:dyDescent="0.25">
      <c r="B869239" s="78"/>
      <c r="C869239" s="77"/>
    </row>
    <row r="869240" spans="2:3" x14ac:dyDescent="0.25">
      <c r="B869240" s="78"/>
      <c r="C869240" s="77"/>
    </row>
    <row r="869241" spans="2:3" x14ac:dyDescent="0.25">
      <c r="B869241" s="78"/>
      <c r="C869241" s="77"/>
    </row>
    <row r="869242" spans="2:3" x14ac:dyDescent="0.25">
      <c r="B869242" s="78"/>
      <c r="C869242" s="77"/>
    </row>
    <row r="869243" spans="2:3" x14ac:dyDescent="0.25">
      <c r="B869243" s="78"/>
      <c r="C869243" s="77"/>
    </row>
    <row r="869244" spans="2:3" x14ac:dyDescent="0.25">
      <c r="B869244" s="78"/>
      <c r="C869244" s="77"/>
    </row>
    <row r="869245" spans="2:3" x14ac:dyDescent="0.25">
      <c r="B869245" s="78"/>
      <c r="C869245" s="77"/>
    </row>
    <row r="869246" spans="2:3" x14ac:dyDescent="0.25">
      <c r="B869246" s="78"/>
      <c r="C869246" s="77"/>
    </row>
    <row r="869247" spans="2:3" x14ac:dyDescent="0.25">
      <c r="B869247" s="78"/>
      <c r="C869247" s="77"/>
    </row>
    <row r="869248" spans="2:3" x14ac:dyDescent="0.25">
      <c r="B869248" s="78"/>
      <c r="C869248" s="77"/>
    </row>
    <row r="869358" spans="2:3" x14ac:dyDescent="0.25">
      <c r="B869358" s="78"/>
      <c r="C869358" s="77"/>
    </row>
    <row r="869359" spans="2:3" x14ac:dyDescent="0.25">
      <c r="B869359" s="78"/>
      <c r="C869359" s="77"/>
    </row>
    <row r="869360" spans="2:3" x14ac:dyDescent="0.25">
      <c r="B869360" s="78"/>
      <c r="C869360" s="77"/>
    </row>
    <row r="869361" spans="2:3" x14ac:dyDescent="0.25">
      <c r="B869361" s="78"/>
      <c r="C869361" s="77"/>
    </row>
    <row r="869362" spans="2:3" x14ac:dyDescent="0.25">
      <c r="B869362" s="78"/>
      <c r="C869362" s="77"/>
    </row>
    <row r="869363" spans="2:3" x14ac:dyDescent="0.25">
      <c r="B869363" s="78"/>
      <c r="C869363" s="77"/>
    </row>
    <row r="869364" spans="2:3" x14ac:dyDescent="0.25">
      <c r="B869364" s="78"/>
      <c r="C869364" s="77"/>
    </row>
    <row r="869365" spans="2:3" x14ac:dyDescent="0.25">
      <c r="B869365" s="78"/>
      <c r="C869365" s="77"/>
    </row>
    <row r="869366" spans="2:3" x14ac:dyDescent="0.25">
      <c r="B869366" s="78"/>
      <c r="C869366" s="77"/>
    </row>
    <row r="869367" spans="2:3" x14ac:dyDescent="0.25">
      <c r="B869367" s="78"/>
      <c r="C869367" s="77"/>
    </row>
    <row r="869368" spans="2:3" x14ac:dyDescent="0.25">
      <c r="B869368" s="78"/>
      <c r="C869368" s="77"/>
    </row>
    <row r="869369" spans="2:3" x14ac:dyDescent="0.25">
      <c r="B869369" s="78"/>
      <c r="C869369" s="77"/>
    </row>
    <row r="869370" spans="2:3" x14ac:dyDescent="0.25">
      <c r="B869370" s="78"/>
      <c r="C869370" s="77"/>
    </row>
    <row r="869480" spans="2:3" x14ac:dyDescent="0.25">
      <c r="B869480" s="78"/>
      <c r="C869480" s="77"/>
    </row>
    <row r="869481" spans="2:3" x14ac:dyDescent="0.25">
      <c r="B869481" s="78"/>
      <c r="C869481" s="77"/>
    </row>
    <row r="869482" spans="2:3" x14ac:dyDescent="0.25">
      <c r="B869482" s="78"/>
      <c r="C869482" s="77"/>
    </row>
    <row r="869483" spans="2:3" x14ac:dyDescent="0.25">
      <c r="B869483" s="78"/>
      <c r="C869483" s="77"/>
    </row>
    <row r="869484" spans="2:3" x14ac:dyDescent="0.25">
      <c r="B869484" s="78"/>
      <c r="C869484" s="77"/>
    </row>
    <row r="869485" spans="2:3" x14ac:dyDescent="0.25">
      <c r="B869485" s="78"/>
      <c r="C869485" s="77"/>
    </row>
    <row r="869486" spans="2:3" x14ac:dyDescent="0.25">
      <c r="B869486" s="78"/>
      <c r="C869486" s="77"/>
    </row>
    <row r="869487" spans="2:3" x14ac:dyDescent="0.25">
      <c r="B869487" s="78"/>
      <c r="C869487" s="77"/>
    </row>
    <row r="869488" spans="2:3" x14ac:dyDescent="0.25">
      <c r="B869488" s="78"/>
      <c r="C869488" s="77"/>
    </row>
    <row r="869489" spans="2:3" x14ac:dyDescent="0.25">
      <c r="B869489" s="78"/>
      <c r="C869489" s="77"/>
    </row>
    <row r="869490" spans="2:3" x14ac:dyDescent="0.25">
      <c r="B869490" s="78"/>
      <c r="C869490" s="77"/>
    </row>
    <row r="869491" spans="2:3" x14ac:dyDescent="0.25">
      <c r="B869491" s="78"/>
      <c r="C869491" s="77"/>
    </row>
    <row r="869492" spans="2:3" x14ac:dyDescent="0.25">
      <c r="B869492" s="78"/>
      <c r="C869492" s="77"/>
    </row>
    <row r="869602" spans="2:3" x14ac:dyDescent="0.25">
      <c r="B869602" s="78"/>
      <c r="C869602" s="77"/>
    </row>
    <row r="869603" spans="2:3" x14ac:dyDescent="0.25">
      <c r="B869603" s="78"/>
      <c r="C869603" s="77"/>
    </row>
    <row r="869604" spans="2:3" x14ac:dyDescent="0.25">
      <c r="B869604" s="78"/>
      <c r="C869604" s="77"/>
    </row>
    <row r="869605" spans="2:3" x14ac:dyDescent="0.25">
      <c r="B869605" s="78"/>
      <c r="C869605" s="77"/>
    </row>
    <row r="869606" spans="2:3" x14ac:dyDescent="0.25">
      <c r="B869606" s="78"/>
      <c r="C869606" s="77"/>
    </row>
    <row r="869607" spans="2:3" x14ac:dyDescent="0.25">
      <c r="B869607" s="78"/>
      <c r="C869607" s="77"/>
    </row>
    <row r="869608" spans="2:3" x14ac:dyDescent="0.25">
      <c r="B869608" s="78"/>
      <c r="C869608" s="77"/>
    </row>
    <row r="869609" spans="2:3" x14ac:dyDescent="0.25">
      <c r="B869609" s="78"/>
      <c r="C869609" s="77"/>
    </row>
    <row r="869610" spans="2:3" x14ac:dyDescent="0.25">
      <c r="B869610" s="78"/>
      <c r="C869610" s="77"/>
    </row>
    <row r="869611" spans="2:3" x14ac:dyDescent="0.25">
      <c r="B869611" s="78"/>
      <c r="C869611" s="77"/>
    </row>
    <row r="869612" spans="2:3" x14ac:dyDescent="0.25">
      <c r="B869612" s="78"/>
      <c r="C869612" s="77"/>
    </row>
    <row r="869613" spans="2:3" x14ac:dyDescent="0.25">
      <c r="B869613" s="78"/>
      <c r="C869613" s="77"/>
    </row>
    <row r="869614" spans="2:3" x14ac:dyDescent="0.25">
      <c r="B869614" s="78"/>
      <c r="C869614" s="77"/>
    </row>
    <row r="869724" spans="2:3" x14ac:dyDescent="0.25">
      <c r="B869724" s="78"/>
      <c r="C869724" s="77"/>
    </row>
    <row r="869725" spans="2:3" x14ac:dyDescent="0.25">
      <c r="B869725" s="78"/>
      <c r="C869725" s="77"/>
    </row>
    <row r="869726" spans="2:3" x14ac:dyDescent="0.25">
      <c r="B869726" s="78"/>
      <c r="C869726" s="77"/>
    </row>
    <row r="869727" spans="2:3" x14ac:dyDescent="0.25">
      <c r="B869727" s="78"/>
      <c r="C869727" s="77"/>
    </row>
    <row r="869728" spans="2:3" x14ac:dyDescent="0.25">
      <c r="B869728" s="78"/>
      <c r="C869728" s="77"/>
    </row>
    <row r="869729" spans="2:3" x14ac:dyDescent="0.25">
      <c r="B869729" s="78"/>
      <c r="C869729" s="77"/>
    </row>
    <row r="869730" spans="2:3" x14ac:dyDescent="0.25">
      <c r="B869730" s="78"/>
      <c r="C869730" s="77"/>
    </row>
    <row r="869731" spans="2:3" x14ac:dyDescent="0.25">
      <c r="B869731" s="78"/>
      <c r="C869731" s="77"/>
    </row>
    <row r="869732" spans="2:3" x14ac:dyDescent="0.25">
      <c r="B869732" s="78"/>
      <c r="C869732" s="77"/>
    </row>
    <row r="869733" spans="2:3" x14ac:dyDescent="0.25">
      <c r="B869733" s="78"/>
      <c r="C869733" s="77"/>
    </row>
    <row r="869734" spans="2:3" x14ac:dyDescent="0.25">
      <c r="B869734" s="78"/>
      <c r="C869734" s="77"/>
    </row>
    <row r="869735" spans="2:3" x14ac:dyDescent="0.25">
      <c r="B869735" s="78"/>
      <c r="C869735" s="77"/>
    </row>
    <row r="869736" spans="2:3" x14ac:dyDescent="0.25">
      <c r="B869736" s="78"/>
      <c r="C869736" s="77"/>
    </row>
    <row r="869846" spans="2:3" x14ac:dyDescent="0.25">
      <c r="B869846" s="78"/>
      <c r="C869846" s="77"/>
    </row>
    <row r="869847" spans="2:3" x14ac:dyDescent="0.25">
      <c r="B869847" s="78"/>
      <c r="C869847" s="77"/>
    </row>
    <row r="869848" spans="2:3" x14ac:dyDescent="0.25">
      <c r="B869848" s="78"/>
      <c r="C869848" s="77"/>
    </row>
    <row r="869849" spans="2:3" x14ac:dyDescent="0.25">
      <c r="B869849" s="78"/>
      <c r="C869849" s="77"/>
    </row>
    <row r="869850" spans="2:3" x14ac:dyDescent="0.25">
      <c r="B869850" s="78"/>
      <c r="C869850" s="77"/>
    </row>
    <row r="869851" spans="2:3" x14ac:dyDescent="0.25">
      <c r="B869851" s="78"/>
      <c r="C869851" s="77"/>
    </row>
    <row r="869852" spans="2:3" x14ac:dyDescent="0.25">
      <c r="B869852" s="78"/>
      <c r="C869852" s="77"/>
    </row>
    <row r="869853" spans="2:3" x14ac:dyDescent="0.25">
      <c r="B869853" s="78"/>
      <c r="C869853" s="77"/>
    </row>
    <row r="869854" spans="2:3" x14ac:dyDescent="0.25">
      <c r="B869854" s="78"/>
      <c r="C869854" s="77"/>
    </row>
    <row r="869855" spans="2:3" x14ac:dyDescent="0.25">
      <c r="B869855" s="78"/>
      <c r="C869855" s="77"/>
    </row>
    <row r="869856" spans="2:3" x14ac:dyDescent="0.25">
      <c r="B869856" s="78"/>
      <c r="C869856" s="77"/>
    </row>
    <row r="869857" spans="2:3" x14ac:dyDescent="0.25">
      <c r="B869857" s="78"/>
      <c r="C869857" s="77"/>
    </row>
    <row r="869858" spans="2:3" x14ac:dyDescent="0.25">
      <c r="B869858" s="78"/>
      <c r="C869858" s="77"/>
    </row>
    <row r="869968" spans="2:3" x14ac:dyDescent="0.25">
      <c r="B869968" s="78"/>
      <c r="C869968" s="77"/>
    </row>
    <row r="869969" spans="2:3" x14ac:dyDescent="0.25">
      <c r="B869969" s="78"/>
      <c r="C869969" s="77"/>
    </row>
    <row r="869970" spans="2:3" x14ac:dyDescent="0.25">
      <c r="B869970" s="78"/>
      <c r="C869970" s="77"/>
    </row>
    <row r="869971" spans="2:3" x14ac:dyDescent="0.25">
      <c r="B869971" s="78"/>
      <c r="C869971" s="77"/>
    </row>
    <row r="869972" spans="2:3" x14ac:dyDescent="0.25">
      <c r="B869972" s="78"/>
      <c r="C869972" s="77"/>
    </row>
    <row r="869973" spans="2:3" x14ac:dyDescent="0.25">
      <c r="B869973" s="78"/>
      <c r="C869973" s="77"/>
    </row>
    <row r="869974" spans="2:3" x14ac:dyDescent="0.25">
      <c r="B869974" s="78"/>
      <c r="C869974" s="77"/>
    </row>
    <row r="869975" spans="2:3" x14ac:dyDescent="0.25">
      <c r="B869975" s="78"/>
      <c r="C869975" s="77"/>
    </row>
    <row r="869976" spans="2:3" x14ac:dyDescent="0.25">
      <c r="B869976" s="78"/>
      <c r="C869976" s="77"/>
    </row>
    <row r="869977" spans="2:3" x14ac:dyDescent="0.25">
      <c r="B869977" s="78"/>
      <c r="C869977" s="77"/>
    </row>
    <row r="869978" spans="2:3" x14ac:dyDescent="0.25">
      <c r="B869978" s="78"/>
      <c r="C869978" s="77"/>
    </row>
    <row r="869979" spans="2:3" x14ac:dyDescent="0.25">
      <c r="B869979" s="78"/>
      <c r="C869979" s="77"/>
    </row>
    <row r="869980" spans="2:3" x14ac:dyDescent="0.25">
      <c r="B869980" s="78"/>
      <c r="C869980" s="77"/>
    </row>
    <row r="870090" spans="2:3" x14ac:dyDescent="0.25">
      <c r="B870090" s="78"/>
      <c r="C870090" s="77"/>
    </row>
    <row r="870091" spans="2:3" x14ac:dyDescent="0.25">
      <c r="B870091" s="78"/>
      <c r="C870091" s="77"/>
    </row>
    <row r="870092" spans="2:3" x14ac:dyDescent="0.25">
      <c r="B870092" s="78"/>
      <c r="C870092" s="77"/>
    </row>
    <row r="870093" spans="2:3" x14ac:dyDescent="0.25">
      <c r="B870093" s="78"/>
      <c r="C870093" s="77"/>
    </row>
    <row r="870094" spans="2:3" x14ac:dyDescent="0.25">
      <c r="B870094" s="78"/>
      <c r="C870094" s="77"/>
    </row>
    <row r="870095" spans="2:3" x14ac:dyDescent="0.25">
      <c r="B870095" s="78"/>
      <c r="C870095" s="77"/>
    </row>
    <row r="870096" spans="2:3" x14ac:dyDescent="0.25">
      <c r="B870096" s="78"/>
      <c r="C870096" s="77"/>
    </row>
    <row r="870097" spans="2:3" x14ac:dyDescent="0.25">
      <c r="B870097" s="78"/>
      <c r="C870097" s="77"/>
    </row>
    <row r="870098" spans="2:3" x14ac:dyDescent="0.25">
      <c r="B870098" s="78"/>
      <c r="C870098" s="77"/>
    </row>
    <row r="870099" spans="2:3" x14ac:dyDescent="0.25">
      <c r="B870099" s="78"/>
      <c r="C870099" s="77"/>
    </row>
    <row r="870100" spans="2:3" x14ac:dyDescent="0.25">
      <c r="B870100" s="78"/>
      <c r="C870100" s="77"/>
    </row>
    <row r="870101" spans="2:3" x14ac:dyDescent="0.25">
      <c r="B870101" s="78"/>
      <c r="C870101" s="77"/>
    </row>
    <row r="870102" spans="2:3" x14ac:dyDescent="0.25">
      <c r="B870102" s="78"/>
      <c r="C870102" s="77"/>
    </row>
    <row r="870212" spans="2:3" x14ac:dyDescent="0.25">
      <c r="B870212" s="78"/>
      <c r="C870212" s="77"/>
    </row>
    <row r="870213" spans="2:3" x14ac:dyDescent="0.25">
      <c r="B870213" s="78"/>
      <c r="C870213" s="77"/>
    </row>
    <row r="870214" spans="2:3" x14ac:dyDescent="0.25">
      <c r="B870214" s="78"/>
      <c r="C870214" s="77"/>
    </row>
    <row r="870215" spans="2:3" x14ac:dyDescent="0.25">
      <c r="B870215" s="78"/>
      <c r="C870215" s="77"/>
    </row>
    <row r="870216" spans="2:3" x14ac:dyDescent="0.25">
      <c r="B870216" s="78"/>
      <c r="C870216" s="77"/>
    </row>
    <row r="870217" spans="2:3" x14ac:dyDescent="0.25">
      <c r="B870217" s="78"/>
      <c r="C870217" s="77"/>
    </row>
    <row r="870218" spans="2:3" x14ac:dyDescent="0.25">
      <c r="B870218" s="78"/>
      <c r="C870218" s="77"/>
    </row>
    <row r="870219" spans="2:3" x14ac:dyDescent="0.25">
      <c r="B870219" s="78"/>
      <c r="C870219" s="77"/>
    </row>
    <row r="870220" spans="2:3" x14ac:dyDescent="0.25">
      <c r="B870220" s="78"/>
      <c r="C870220" s="77"/>
    </row>
    <row r="870221" spans="2:3" x14ac:dyDescent="0.25">
      <c r="B870221" s="78"/>
      <c r="C870221" s="77"/>
    </row>
    <row r="870222" spans="2:3" x14ac:dyDescent="0.25">
      <c r="B870222" s="78"/>
      <c r="C870222" s="77"/>
    </row>
    <row r="870223" spans="2:3" x14ac:dyDescent="0.25">
      <c r="B870223" s="78"/>
      <c r="C870223" s="77"/>
    </row>
    <row r="870224" spans="2:3" x14ac:dyDescent="0.25">
      <c r="B870224" s="78"/>
      <c r="C870224" s="77"/>
    </row>
    <row r="870334" spans="2:3" x14ac:dyDescent="0.25">
      <c r="B870334" s="78"/>
      <c r="C870334" s="77"/>
    </row>
    <row r="870335" spans="2:3" x14ac:dyDescent="0.25">
      <c r="B870335" s="78"/>
      <c r="C870335" s="77"/>
    </row>
    <row r="870336" spans="2:3" x14ac:dyDescent="0.25">
      <c r="B870336" s="78"/>
      <c r="C870336" s="77"/>
    </row>
    <row r="870337" spans="2:3" x14ac:dyDescent="0.25">
      <c r="B870337" s="78"/>
      <c r="C870337" s="77"/>
    </row>
    <row r="870338" spans="2:3" x14ac:dyDescent="0.25">
      <c r="B870338" s="78"/>
      <c r="C870338" s="77"/>
    </row>
    <row r="870339" spans="2:3" x14ac:dyDescent="0.25">
      <c r="B870339" s="78"/>
      <c r="C870339" s="77"/>
    </row>
    <row r="870340" spans="2:3" x14ac:dyDescent="0.25">
      <c r="B870340" s="78"/>
      <c r="C870340" s="77"/>
    </row>
    <row r="870341" spans="2:3" x14ac:dyDescent="0.25">
      <c r="B870341" s="78"/>
      <c r="C870341" s="77"/>
    </row>
    <row r="870342" spans="2:3" x14ac:dyDescent="0.25">
      <c r="B870342" s="78"/>
      <c r="C870342" s="77"/>
    </row>
    <row r="870343" spans="2:3" x14ac:dyDescent="0.25">
      <c r="B870343" s="78"/>
      <c r="C870343" s="77"/>
    </row>
    <row r="870344" spans="2:3" x14ac:dyDescent="0.25">
      <c r="B870344" s="78"/>
      <c r="C870344" s="77"/>
    </row>
    <row r="870345" spans="2:3" x14ac:dyDescent="0.25">
      <c r="B870345" s="78"/>
      <c r="C870345" s="77"/>
    </row>
    <row r="870346" spans="2:3" x14ac:dyDescent="0.25">
      <c r="B870346" s="78"/>
      <c r="C870346" s="77"/>
    </row>
    <row r="870456" spans="2:3" x14ac:dyDescent="0.25">
      <c r="B870456" s="78"/>
      <c r="C870456" s="77"/>
    </row>
    <row r="870457" spans="2:3" x14ac:dyDescent="0.25">
      <c r="B870457" s="78"/>
      <c r="C870457" s="77"/>
    </row>
    <row r="870458" spans="2:3" x14ac:dyDescent="0.25">
      <c r="B870458" s="78"/>
      <c r="C870458" s="77"/>
    </row>
    <row r="870459" spans="2:3" x14ac:dyDescent="0.25">
      <c r="B870459" s="78"/>
      <c r="C870459" s="77"/>
    </row>
    <row r="870460" spans="2:3" x14ac:dyDescent="0.25">
      <c r="B870460" s="78"/>
      <c r="C870460" s="77"/>
    </row>
    <row r="870461" spans="2:3" x14ac:dyDescent="0.25">
      <c r="B870461" s="78"/>
      <c r="C870461" s="77"/>
    </row>
    <row r="870462" spans="2:3" x14ac:dyDescent="0.25">
      <c r="B870462" s="78"/>
      <c r="C870462" s="77"/>
    </row>
    <row r="870463" spans="2:3" x14ac:dyDescent="0.25">
      <c r="B870463" s="78"/>
      <c r="C870463" s="77"/>
    </row>
    <row r="870464" spans="2:3" x14ac:dyDescent="0.25">
      <c r="B870464" s="78"/>
      <c r="C870464" s="77"/>
    </row>
    <row r="870465" spans="2:3" x14ac:dyDescent="0.25">
      <c r="B870465" s="78"/>
      <c r="C870465" s="77"/>
    </row>
    <row r="870466" spans="2:3" x14ac:dyDescent="0.25">
      <c r="B870466" s="78"/>
      <c r="C870466" s="77"/>
    </row>
    <row r="870467" spans="2:3" x14ac:dyDescent="0.25">
      <c r="B870467" s="78"/>
      <c r="C870467" s="77"/>
    </row>
    <row r="870468" spans="2:3" x14ac:dyDescent="0.25">
      <c r="B870468" s="78"/>
      <c r="C870468" s="77"/>
    </row>
    <row r="870578" spans="2:3" x14ac:dyDescent="0.25">
      <c r="B870578" s="78"/>
      <c r="C870578" s="77"/>
    </row>
    <row r="870579" spans="2:3" x14ac:dyDescent="0.25">
      <c r="B870579" s="78"/>
      <c r="C870579" s="77"/>
    </row>
    <row r="870580" spans="2:3" x14ac:dyDescent="0.25">
      <c r="B870580" s="78"/>
      <c r="C870580" s="77"/>
    </row>
    <row r="870581" spans="2:3" x14ac:dyDescent="0.25">
      <c r="B870581" s="78"/>
      <c r="C870581" s="77"/>
    </row>
    <row r="870582" spans="2:3" x14ac:dyDescent="0.25">
      <c r="B870582" s="78"/>
      <c r="C870582" s="77"/>
    </row>
    <row r="870583" spans="2:3" x14ac:dyDescent="0.25">
      <c r="B870583" s="78"/>
      <c r="C870583" s="77"/>
    </row>
    <row r="870584" spans="2:3" x14ac:dyDescent="0.25">
      <c r="B870584" s="78"/>
      <c r="C870584" s="77"/>
    </row>
    <row r="870585" spans="2:3" x14ac:dyDescent="0.25">
      <c r="B870585" s="78"/>
      <c r="C870585" s="77"/>
    </row>
    <row r="870586" spans="2:3" x14ac:dyDescent="0.25">
      <c r="B870586" s="78"/>
      <c r="C870586" s="77"/>
    </row>
    <row r="870587" spans="2:3" x14ac:dyDescent="0.25">
      <c r="B870587" s="78"/>
      <c r="C870587" s="77"/>
    </row>
    <row r="870588" spans="2:3" x14ac:dyDescent="0.25">
      <c r="B870588" s="78"/>
      <c r="C870588" s="77"/>
    </row>
    <row r="870589" spans="2:3" x14ac:dyDescent="0.25">
      <c r="B870589" s="78"/>
      <c r="C870589" s="77"/>
    </row>
    <row r="870590" spans="2:3" x14ac:dyDescent="0.25">
      <c r="B870590" s="78"/>
      <c r="C870590" s="77"/>
    </row>
    <row r="870700" spans="2:3" x14ac:dyDescent="0.25">
      <c r="B870700" s="78"/>
      <c r="C870700" s="77"/>
    </row>
    <row r="870701" spans="2:3" x14ac:dyDescent="0.25">
      <c r="B870701" s="78"/>
      <c r="C870701" s="77"/>
    </row>
    <row r="870702" spans="2:3" x14ac:dyDescent="0.25">
      <c r="B870702" s="78"/>
      <c r="C870702" s="77"/>
    </row>
    <row r="870703" spans="2:3" x14ac:dyDescent="0.25">
      <c r="B870703" s="78"/>
      <c r="C870703" s="77"/>
    </row>
    <row r="870704" spans="2:3" x14ac:dyDescent="0.25">
      <c r="B870704" s="78"/>
      <c r="C870704" s="77"/>
    </row>
    <row r="870705" spans="2:3" x14ac:dyDescent="0.25">
      <c r="B870705" s="78"/>
      <c r="C870705" s="77"/>
    </row>
    <row r="870706" spans="2:3" x14ac:dyDescent="0.25">
      <c r="B870706" s="78"/>
      <c r="C870706" s="77"/>
    </row>
    <row r="870707" spans="2:3" x14ac:dyDescent="0.25">
      <c r="B870707" s="78"/>
      <c r="C870707" s="77"/>
    </row>
    <row r="870708" spans="2:3" x14ac:dyDescent="0.25">
      <c r="B870708" s="78"/>
      <c r="C870708" s="77"/>
    </row>
    <row r="870709" spans="2:3" x14ac:dyDescent="0.25">
      <c r="B870709" s="78"/>
      <c r="C870709" s="77"/>
    </row>
    <row r="870710" spans="2:3" x14ac:dyDescent="0.25">
      <c r="B870710" s="78"/>
      <c r="C870710" s="77"/>
    </row>
    <row r="870711" spans="2:3" x14ac:dyDescent="0.25">
      <c r="B870711" s="78"/>
      <c r="C870711" s="77"/>
    </row>
    <row r="870712" spans="2:3" x14ac:dyDescent="0.25">
      <c r="B870712" s="78"/>
      <c r="C870712" s="77"/>
    </row>
    <row r="870822" spans="2:3" x14ac:dyDescent="0.25">
      <c r="B870822" s="78"/>
      <c r="C870822" s="77"/>
    </row>
    <row r="870823" spans="2:3" x14ac:dyDescent="0.25">
      <c r="B870823" s="78"/>
      <c r="C870823" s="77"/>
    </row>
    <row r="870824" spans="2:3" x14ac:dyDescent="0.25">
      <c r="B870824" s="78"/>
      <c r="C870824" s="77"/>
    </row>
    <row r="870825" spans="2:3" x14ac:dyDescent="0.25">
      <c r="B870825" s="78"/>
      <c r="C870825" s="77"/>
    </row>
    <row r="870826" spans="2:3" x14ac:dyDescent="0.25">
      <c r="B870826" s="78"/>
      <c r="C870826" s="77"/>
    </row>
    <row r="870827" spans="2:3" x14ac:dyDescent="0.25">
      <c r="B870827" s="78"/>
      <c r="C870827" s="77"/>
    </row>
    <row r="870828" spans="2:3" x14ac:dyDescent="0.25">
      <c r="B870828" s="78"/>
      <c r="C870828" s="77"/>
    </row>
    <row r="870829" spans="2:3" x14ac:dyDescent="0.25">
      <c r="B870829" s="78"/>
      <c r="C870829" s="77"/>
    </row>
    <row r="870830" spans="2:3" x14ac:dyDescent="0.25">
      <c r="B870830" s="78"/>
      <c r="C870830" s="77"/>
    </row>
    <row r="870831" spans="2:3" x14ac:dyDescent="0.25">
      <c r="B870831" s="78"/>
      <c r="C870831" s="77"/>
    </row>
    <row r="870832" spans="2:3" x14ac:dyDescent="0.25">
      <c r="B870832" s="78"/>
      <c r="C870832" s="77"/>
    </row>
    <row r="870833" spans="2:3" x14ac:dyDescent="0.25">
      <c r="B870833" s="78"/>
      <c r="C870833" s="77"/>
    </row>
    <row r="870834" spans="2:3" x14ac:dyDescent="0.25">
      <c r="B870834" s="78"/>
      <c r="C870834" s="77"/>
    </row>
    <row r="870944" spans="2:3" x14ac:dyDescent="0.25">
      <c r="B870944" s="78"/>
      <c r="C870944" s="77"/>
    </row>
    <row r="870945" spans="2:3" x14ac:dyDescent="0.25">
      <c r="B870945" s="78"/>
      <c r="C870945" s="77"/>
    </row>
    <row r="870946" spans="2:3" x14ac:dyDescent="0.25">
      <c r="B870946" s="78"/>
      <c r="C870946" s="77"/>
    </row>
    <row r="870947" spans="2:3" x14ac:dyDescent="0.25">
      <c r="B870947" s="78"/>
      <c r="C870947" s="77"/>
    </row>
    <row r="870948" spans="2:3" x14ac:dyDescent="0.25">
      <c r="B870948" s="78"/>
      <c r="C870948" s="77"/>
    </row>
    <row r="870949" spans="2:3" x14ac:dyDescent="0.25">
      <c r="B870949" s="78"/>
      <c r="C870949" s="77"/>
    </row>
    <row r="870950" spans="2:3" x14ac:dyDescent="0.25">
      <c r="B870950" s="78"/>
      <c r="C870950" s="77"/>
    </row>
    <row r="870951" spans="2:3" x14ac:dyDescent="0.25">
      <c r="B870951" s="78"/>
      <c r="C870951" s="77"/>
    </row>
    <row r="870952" spans="2:3" x14ac:dyDescent="0.25">
      <c r="B870952" s="78"/>
      <c r="C870952" s="77"/>
    </row>
    <row r="870953" spans="2:3" x14ac:dyDescent="0.25">
      <c r="B870953" s="78"/>
      <c r="C870953" s="77"/>
    </row>
    <row r="870954" spans="2:3" x14ac:dyDescent="0.25">
      <c r="B870954" s="78"/>
      <c r="C870954" s="77"/>
    </row>
    <row r="870955" spans="2:3" x14ac:dyDescent="0.25">
      <c r="B870955" s="78"/>
      <c r="C870955" s="77"/>
    </row>
    <row r="870956" spans="2:3" x14ac:dyDescent="0.25">
      <c r="B870956" s="78"/>
      <c r="C870956" s="77"/>
    </row>
    <row r="871066" spans="2:3" x14ac:dyDescent="0.25">
      <c r="B871066" s="78"/>
      <c r="C871066" s="77"/>
    </row>
    <row r="871067" spans="2:3" x14ac:dyDescent="0.25">
      <c r="B871067" s="78"/>
      <c r="C871067" s="77"/>
    </row>
    <row r="871068" spans="2:3" x14ac:dyDescent="0.25">
      <c r="B871068" s="78"/>
      <c r="C871068" s="77"/>
    </row>
    <row r="871069" spans="2:3" x14ac:dyDescent="0.25">
      <c r="B871069" s="78"/>
      <c r="C871069" s="77"/>
    </row>
    <row r="871070" spans="2:3" x14ac:dyDescent="0.25">
      <c r="B871070" s="78"/>
      <c r="C871070" s="77"/>
    </row>
    <row r="871071" spans="2:3" x14ac:dyDescent="0.25">
      <c r="B871071" s="78"/>
      <c r="C871071" s="77"/>
    </row>
    <row r="871072" spans="2:3" x14ac:dyDescent="0.25">
      <c r="B871072" s="78"/>
      <c r="C871072" s="77"/>
    </row>
    <row r="871073" spans="2:3" x14ac:dyDescent="0.25">
      <c r="B871073" s="78"/>
      <c r="C871073" s="77"/>
    </row>
    <row r="871074" spans="2:3" x14ac:dyDescent="0.25">
      <c r="B871074" s="78"/>
      <c r="C871074" s="77"/>
    </row>
    <row r="871075" spans="2:3" x14ac:dyDescent="0.25">
      <c r="B871075" s="78"/>
      <c r="C871075" s="77"/>
    </row>
    <row r="871076" spans="2:3" x14ac:dyDescent="0.25">
      <c r="B871076" s="78"/>
      <c r="C871076" s="77"/>
    </row>
    <row r="871077" spans="2:3" x14ac:dyDescent="0.25">
      <c r="B871077" s="78"/>
      <c r="C871077" s="77"/>
    </row>
    <row r="871078" spans="2:3" x14ac:dyDescent="0.25">
      <c r="B871078" s="78"/>
      <c r="C871078" s="77"/>
    </row>
    <row r="871188" spans="2:3" x14ac:dyDescent="0.25">
      <c r="B871188" s="78"/>
      <c r="C871188" s="77"/>
    </row>
    <row r="871189" spans="2:3" x14ac:dyDescent="0.25">
      <c r="B871189" s="78"/>
      <c r="C871189" s="77"/>
    </row>
    <row r="871190" spans="2:3" x14ac:dyDescent="0.25">
      <c r="B871190" s="78"/>
      <c r="C871190" s="77"/>
    </row>
    <row r="871191" spans="2:3" x14ac:dyDescent="0.25">
      <c r="B871191" s="78"/>
      <c r="C871191" s="77"/>
    </row>
    <row r="871192" spans="2:3" x14ac:dyDescent="0.25">
      <c r="B871192" s="78"/>
      <c r="C871192" s="77"/>
    </row>
    <row r="871193" spans="2:3" x14ac:dyDescent="0.25">
      <c r="B871193" s="78"/>
      <c r="C871193" s="77"/>
    </row>
    <row r="871194" spans="2:3" x14ac:dyDescent="0.25">
      <c r="B871194" s="78"/>
      <c r="C871194" s="77"/>
    </row>
    <row r="871195" spans="2:3" x14ac:dyDescent="0.25">
      <c r="B871195" s="78"/>
      <c r="C871195" s="77"/>
    </row>
    <row r="871196" spans="2:3" x14ac:dyDescent="0.25">
      <c r="B871196" s="78"/>
      <c r="C871196" s="77"/>
    </row>
    <row r="871197" spans="2:3" x14ac:dyDescent="0.25">
      <c r="B871197" s="78"/>
      <c r="C871197" s="77"/>
    </row>
    <row r="871198" spans="2:3" x14ac:dyDescent="0.25">
      <c r="B871198" s="78"/>
      <c r="C871198" s="77"/>
    </row>
    <row r="871199" spans="2:3" x14ac:dyDescent="0.25">
      <c r="B871199" s="78"/>
      <c r="C871199" s="77"/>
    </row>
    <row r="871200" spans="2:3" x14ac:dyDescent="0.25">
      <c r="B871200" s="78"/>
      <c r="C871200" s="77"/>
    </row>
    <row r="871310" spans="2:3" x14ac:dyDescent="0.25">
      <c r="B871310" s="78"/>
      <c r="C871310" s="77"/>
    </row>
    <row r="871311" spans="2:3" x14ac:dyDescent="0.25">
      <c r="B871311" s="78"/>
      <c r="C871311" s="77"/>
    </row>
    <row r="871312" spans="2:3" x14ac:dyDescent="0.25">
      <c r="B871312" s="78"/>
      <c r="C871312" s="77"/>
    </row>
    <row r="871313" spans="2:3" x14ac:dyDescent="0.25">
      <c r="B871313" s="78"/>
      <c r="C871313" s="77"/>
    </row>
    <row r="871314" spans="2:3" x14ac:dyDescent="0.25">
      <c r="B871314" s="78"/>
      <c r="C871314" s="77"/>
    </row>
    <row r="871315" spans="2:3" x14ac:dyDescent="0.25">
      <c r="B871315" s="78"/>
      <c r="C871315" s="77"/>
    </row>
    <row r="871316" spans="2:3" x14ac:dyDescent="0.25">
      <c r="B871316" s="78"/>
      <c r="C871316" s="77"/>
    </row>
    <row r="871317" spans="2:3" x14ac:dyDescent="0.25">
      <c r="B871317" s="78"/>
      <c r="C871317" s="77"/>
    </row>
    <row r="871318" spans="2:3" x14ac:dyDescent="0.25">
      <c r="B871318" s="78"/>
      <c r="C871318" s="77"/>
    </row>
    <row r="871319" spans="2:3" x14ac:dyDescent="0.25">
      <c r="B871319" s="78"/>
      <c r="C871319" s="77"/>
    </row>
    <row r="871320" spans="2:3" x14ac:dyDescent="0.25">
      <c r="B871320" s="78"/>
      <c r="C871320" s="77"/>
    </row>
    <row r="871321" spans="2:3" x14ac:dyDescent="0.25">
      <c r="B871321" s="78"/>
      <c r="C871321" s="77"/>
    </row>
    <row r="871322" spans="2:3" x14ac:dyDescent="0.25">
      <c r="B871322" s="78"/>
      <c r="C871322" s="77"/>
    </row>
    <row r="871432" spans="2:3" x14ac:dyDescent="0.25">
      <c r="B871432" s="78"/>
      <c r="C871432" s="77"/>
    </row>
    <row r="871433" spans="2:3" x14ac:dyDescent="0.25">
      <c r="B871433" s="78"/>
      <c r="C871433" s="77"/>
    </row>
    <row r="871434" spans="2:3" x14ac:dyDescent="0.25">
      <c r="B871434" s="78"/>
      <c r="C871434" s="77"/>
    </row>
    <row r="871435" spans="2:3" x14ac:dyDescent="0.25">
      <c r="B871435" s="78"/>
      <c r="C871435" s="77"/>
    </row>
    <row r="871436" spans="2:3" x14ac:dyDescent="0.25">
      <c r="B871436" s="78"/>
      <c r="C871436" s="77"/>
    </row>
    <row r="871437" spans="2:3" x14ac:dyDescent="0.25">
      <c r="B871437" s="78"/>
      <c r="C871437" s="77"/>
    </row>
    <row r="871438" spans="2:3" x14ac:dyDescent="0.25">
      <c r="B871438" s="78"/>
      <c r="C871438" s="77"/>
    </row>
    <row r="871439" spans="2:3" x14ac:dyDescent="0.25">
      <c r="B871439" s="78"/>
      <c r="C871439" s="77"/>
    </row>
    <row r="871440" spans="2:3" x14ac:dyDescent="0.25">
      <c r="B871440" s="78"/>
      <c r="C871440" s="77"/>
    </row>
    <row r="871441" spans="2:3" x14ac:dyDescent="0.25">
      <c r="B871441" s="78"/>
      <c r="C871441" s="77"/>
    </row>
    <row r="871442" spans="2:3" x14ac:dyDescent="0.25">
      <c r="B871442" s="78"/>
      <c r="C871442" s="77"/>
    </row>
    <row r="871443" spans="2:3" x14ac:dyDescent="0.25">
      <c r="B871443" s="78"/>
      <c r="C871443" s="77"/>
    </row>
    <row r="871444" spans="2:3" x14ac:dyDescent="0.25">
      <c r="B871444" s="78"/>
      <c r="C871444" s="77"/>
    </row>
    <row r="871554" spans="2:3" x14ac:dyDescent="0.25">
      <c r="B871554" s="78"/>
      <c r="C871554" s="77"/>
    </row>
    <row r="871555" spans="2:3" x14ac:dyDescent="0.25">
      <c r="B871555" s="78"/>
      <c r="C871555" s="77"/>
    </row>
    <row r="871556" spans="2:3" x14ac:dyDescent="0.25">
      <c r="B871556" s="78"/>
      <c r="C871556" s="77"/>
    </row>
    <row r="871557" spans="2:3" x14ac:dyDescent="0.25">
      <c r="B871557" s="78"/>
      <c r="C871557" s="77"/>
    </row>
    <row r="871558" spans="2:3" x14ac:dyDescent="0.25">
      <c r="B871558" s="78"/>
      <c r="C871558" s="77"/>
    </row>
    <row r="871559" spans="2:3" x14ac:dyDescent="0.25">
      <c r="B871559" s="78"/>
      <c r="C871559" s="77"/>
    </row>
    <row r="871560" spans="2:3" x14ac:dyDescent="0.25">
      <c r="B871560" s="78"/>
      <c r="C871560" s="77"/>
    </row>
    <row r="871561" spans="2:3" x14ac:dyDescent="0.25">
      <c r="B871561" s="78"/>
      <c r="C871561" s="77"/>
    </row>
    <row r="871562" spans="2:3" x14ac:dyDescent="0.25">
      <c r="B871562" s="78"/>
      <c r="C871562" s="77"/>
    </row>
    <row r="871563" spans="2:3" x14ac:dyDescent="0.25">
      <c r="B871563" s="78"/>
      <c r="C871563" s="77"/>
    </row>
    <row r="871564" spans="2:3" x14ac:dyDescent="0.25">
      <c r="B871564" s="78"/>
      <c r="C871564" s="77"/>
    </row>
    <row r="871565" spans="2:3" x14ac:dyDescent="0.25">
      <c r="B871565" s="78"/>
      <c r="C871565" s="77"/>
    </row>
    <row r="871566" spans="2:3" x14ac:dyDescent="0.25">
      <c r="B871566" s="78"/>
      <c r="C871566" s="77"/>
    </row>
    <row r="871676" spans="2:3" x14ac:dyDescent="0.25">
      <c r="B871676" s="78"/>
      <c r="C871676" s="77"/>
    </row>
    <row r="871677" spans="2:3" x14ac:dyDescent="0.25">
      <c r="B871677" s="78"/>
      <c r="C871677" s="77"/>
    </row>
    <row r="871678" spans="2:3" x14ac:dyDescent="0.25">
      <c r="B871678" s="78"/>
      <c r="C871678" s="77"/>
    </row>
    <row r="871679" spans="2:3" x14ac:dyDescent="0.25">
      <c r="B871679" s="78"/>
      <c r="C871679" s="77"/>
    </row>
    <row r="871680" spans="2:3" x14ac:dyDescent="0.25">
      <c r="B871680" s="78"/>
      <c r="C871680" s="77"/>
    </row>
    <row r="871681" spans="2:3" x14ac:dyDescent="0.25">
      <c r="B871681" s="78"/>
      <c r="C871681" s="77"/>
    </row>
    <row r="871682" spans="2:3" x14ac:dyDescent="0.25">
      <c r="B871682" s="78"/>
      <c r="C871682" s="77"/>
    </row>
    <row r="871683" spans="2:3" x14ac:dyDescent="0.25">
      <c r="B871683" s="78"/>
      <c r="C871683" s="77"/>
    </row>
    <row r="871684" spans="2:3" x14ac:dyDescent="0.25">
      <c r="B871684" s="78"/>
      <c r="C871684" s="77"/>
    </row>
    <row r="871685" spans="2:3" x14ac:dyDescent="0.25">
      <c r="B871685" s="78"/>
      <c r="C871685" s="77"/>
    </row>
    <row r="871686" spans="2:3" x14ac:dyDescent="0.25">
      <c r="B871686" s="78"/>
      <c r="C871686" s="77"/>
    </row>
    <row r="871687" spans="2:3" x14ac:dyDescent="0.25">
      <c r="B871687" s="78"/>
      <c r="C871687" s="77"/>
    </row>
    <row r="871688" spans="2:3" x14ac:dyDescent="0.25">
      <c r="B871688" s="78"/>
      <c r="C871688" s="77"/>
    </row>
    <row r="871798" spans="2:3" x14ac:dyDescent="0.25">
      <c r="B871798" s="78"/>
      <c r="C871798" s="77"/>
    </row>
    <row r="871799" spans="2:3" x14ac:dyDescent="0.25">
      <c r="B871799" s="78"/>
      <c r="C871799" s="77"/>
    </row>
    <row r="871800" spans="2:3" x14ac:dyDescent="0.25">
      <c r="B871800" s="78"/>
      <c r="C871800" s="77"/>
    </row>
    <row r="871801" spans="2:3" x14ac:dyDescent="0.25">
      <c r="B871801" s="78"/>
      <c r="C871801" s="77"/>
    </row>
    <row r="871802" spans="2:3" x14ac:dyDescent="0.25">
      <c r="B871802" s="78"/>
      <c r="C871802" s="77"/>
    </row>
    <row r="871803" spans="2:3" x14ac:dyDescent="0.25">
      <c r="B871803" s="78"/>
      <c r="C871803" s="77"/>
    </row>
    <row r="871804" spans="2:3" x14ac:dyDescent="0.25">
      <c r="B871804" s="78"/>
      <c r="C871804" s="77"/>
    </row>
    <row r="871805" spans="2:3" x14ac:dyDescent="0.25">
      <c r="B871805" s="78"/>
      <c r="C871805" s="77"/>
    </row>
    <row r="871806" spans="2:3" x14ac:dyDescent="0.25">
      <c r="B871806" s="78"/>
      <c r="C871806" s="77"/>
    </row>
    <row r="871807" spans="2:3" x14ac:dyDescent="0.25">
      <c r="B871807" s="78"/>
      <c r="C871807" s="77"/>
    </row>
    <row r="871808" spans="2:3" x14ac:dyDescent="0.25">
      <c r="B871808" s="78"/>
      <c r="C871808" s="77"/>
    </row>
    <row r="871809" spans="2:3" x14ac:dyDescent="0.25">
      <c r="B871809" s="78"/>
      <c r="C871809" s="77"/>
    </row>
    <row r="871810" spans="2:3" x14ac:dyDescent="0.25">
      <c r="B871810" s="78"/>
      <c r="C871810" s="77"/>
    </row>
    <row r="871920" spans="2:3" x14ac:dyDescent="0.25">
      <c r="B871920" s="78"/>
      <c r="C871920" s="77"/>
    </row>
    <row r="871921" spans="2:3" x14ac:dyDescent="0.25">
      <c r="B871921" s="78"/>
      <c r="C871921" s="77"/>
    </row>
    <row r="871922" spans="2:3" x14ac:dyDescent="0.25">
      <c r="B871922" s="78"/>
      <c r="C871922" s="77"/>
    </row>
    <row r="871923" spans="2:3" x14ac:dyDescent="0.25">
      <c r="B871923" s="78"/>
      <c r="C871923" s="77"/>
    </row>
    <row r="871924" spans="2:3" x14ac:dyDescent="0.25">
      <c r="B871924" s="78"/>
      <c r="C871924" s="77"/>
    </row>
    <row r="871925" spans="2:3" x14ac:dyDescent="0.25">
      <c r="B871925" s="78"/>
      <c r="C871925" s="77"/>
    </row>
    <row r="871926" spans="2:3" x14ac:dyDescent="0.25">
      <c r="B871926" s="78"/>
      <c r="C871926" s="77"/>
    </row>
    <row r="871927" spans="2:3" x14ac:dyDescent="0.25">
      <c r="B871927" s="78"/>
      <c r="C871927" s="77"/>
    </row>
    <row r="871928" spans="2:3" x14ac:dyDescent="0.25">
      <c r="B871928" s="78"/>
      <c r="C871928" s="77"/>
    </row>
    <row r="871929" spans="2:3" x14ac:dyDescent="0.25">
      <c r="B871929" s="78"/>
      <c r="C871929" s="77"/>
    </row>
    <row r="871930" spans="2:3" x14ac:dyDescent="0.25">
      <c r="B871930" s="78"/>
      <c r="C871930" s="77"/>
    </row>
    <row r="871931" spans="2:3" x14ac:dyDescent="0.25">
      <c r="B871931" s="78"/>
      <c r="C871931" s="77"/>
    </row>
    <row r="871932" spans="2:3" x14ac:dyDescent="0.25">
      <c r="B871932" s="78"/>
      <c r="C871932" s="77"/>
    </row>
    <row r="872042" spans="2:3" x14ac:dyDescent="0.25">
      <c r="B872042" s="78"/>
      <c r="C872042" s="77"/>
    </row>
    <row r="872043" spans="2:3" x14ac:dyDescent="0.25">
      <c r="B872043" s="78"/>
      <c r="C872043" s="77"/>
    </row>
    <row r="872044" spans="2:3" x14ac:dyDescent="0.25">
      <c r="B872044" s="78"/>
      <c r="C872044" s="77"/>
    </row>
    <row r="872045" spans="2:3" x14ac:dyDescent="0.25">
      <c r="B872045" s="78"/>
      <c r="C872045" s="77"/>
    </row>
    <row r="872046" spans="2:3" x14ac:dyDescent="0.25">
      <c r="B872046" s="78"/>
      <c r="C872046" s="77"/>
    </row>
    <row r="872047" spans="2:3" x14ac:dyDescent="0.25">
      <c r="B872047" s="78"/>
      <c r="C872047" s="77"/>
    </row>
    <row r="872048" spans="2:3" x14ac:dyDescent="0.25">
      <c r="B872048" s="78"/>
      <c r="C872048" s="77"/>
    </row>
    <row r="872049" spans="2:3" x14ac:dyDescent="0.25">
      <c r="B872049" s="78"/>
      <c r="C872049" s="77"/>
    </row>
    <row r="872050" spans="2:3" x14ac:dyDescent="0.25">
      <c r="B872050" s="78"/>
      <c r="C872050" s="77"/>
    </row>
    <row r="872051" spans="2:3" x14ac:dyDescent="0.25">
      <c r="B872051" s="78"/>
      <c r="C872051" s="77"/>
    </row>
    <row r="872052" spans="2:3" x14ac:dyDescent="0.25">
      <c r="B872052" s="78"/>
      <c r="C872052" s="77"/>
    </row>
    <row r="872053" spans="2:3" x14ac:dyDescent="0.25">
      <c r="B872053" s="78"/>
      <c r="C872053" s="77"/>
    </row>
    <row r="872054" spans="2:3" x14ac:dyDescent="0.25">
      <c r="B872054" s="78"/>
      <c r="C872054" s="77"/>
    </row>
    <row r="872164" spans="2:3" x14ac:dyDescent="0.25">
      <c r="B872164" s="78"/>
      <c r="C872164" s="77"/>
    </row>
    <row r="872165" spans="2:3" x14ac:dyDescent="0.25">
      <c r="B872165" s="78"/>
      <c r="C872165" s="77"/>
    </row>
    <row r="872166" spans="2:3" x14ac:dyDescent="0.25">
      <c r="B872166" s="78"/>
      <c r="C872166" s="77"/>
    </row>
    <row r="872167" spans="2:3" x14ac:dyDescent="0.25">
      <c r="B872167" s="78"/>
      <c r="C872167" s="77"/>
    </row>
    <row r="872168" spans="2:3" x14ac:dyDescent="0.25">
      <c r="B872168" s="78"/>
      <c r="C872168" s="77"/>
    </row>
    <row r="872169" spans="2:3" x14ac:dyDescent="0.25">
      <c r="B872169" s="78"/>
      <c r="C872169" s="77"/>
    </row>
    <row r="872170" spans="2:3" x14ac:dyDescent="0.25">
      <c r="B872170" s="78"/>
      <c r="C872170" s="77"/>
    </row>
    <row r="872171" spans="2:3" x14ac:dyDescent="0.25">
      <c r="B872171" s="78"/>
      <c r="C872171" s="77"/>
    </row>
    <row r="872172" spans="2:3" x14ac:dyDescent="0.25">
      <c r="B872172" s="78"/>
      <c r="C872172" s="77"/>
    </row>
    <row r="872173" spans="2:3" x14ac:dyDescent="0.25">
      <c r="B872173" s="78"/>
      <c r="C872173" s="77"/>
    </row>
    <row r="872174" spans="2:3" x14ac:dyDescent="0.25">
      <c r="B872174" s="78"/>
      <c r="C872174" s="77"/>
    </row>
    <row r="872175" spans="2:3" x14ac:dyDescent="0.25">
      <c r="B872175" s="78"/>
      <c r="C872175" s="77"/>
    </row>
    <row r="872176" spans="2:3" x14ac:dyDescent="0.25">
      <c r="B872176" s="78"/>
      <c r="C872176" s="77"/>
    </row>
    <row r="872286" spans="2:3" x14ac:dyDescent="0.25">
      <c r="B872286" s="78"/>
      <c r="C872286" s="77"/>
    </row>
    <row r="872287" spans="2:3" x14ac:dyDescent="0.25">
      <c r="B872287" s="78"/>
      <c r="C872287" s="77"/>
    </row>
    <row r="872288" spans="2:3" x14ac:dyDescent="0.25">
      <c r="B872288" s="78"/>
      <c r="C872288" s="77"/>
    </row>
    <row r="872289" spans="2:3" x14ac:dyDescent="0.25">
      <c r="B872289" s="78"/>
      <c r="C872289" s="77"/>
    </row>
    <row r="872290" spans="2:3" x14ac:dyDescent="0.25">
      <c r="B872290" s="78"/>
      <c r="C872290" s="77"/>
    </row>
    <row r="872291" spans="2:3" x14ac:dyDescent="0.25">
      <c r="B872291" s="78"/>
      <c r="C872291" s="77"/>
    </row>
    <row r="872292" spans="2:3" x14ac:dyDescent="0.25">
      <c r="B872292" s="78"/>
      <c r="C872292" s="77"/>
    </row>
    <row r="872293" spans="2:3" x14ac:dyDescent="0.25">
      <c r="B872293" s="78"/>
      <c r="C872293" s="77"/>
    </row>
    <row r="872294" spans="2:3" x14ac:dyDescent="0.25">
      <c r="B872294" s="78"/>
      <c r="C872294" s="77"/>
    </row>
    <row r="872295" spans="2:3" x14ac:dyDescent="0.25">
      <c r="B872295" s="78"/>
      <c r="C872295" s="77"/>
    </row>
    <row r="872296" spans="2:3" x14ac:dyDescent="0.25">
      <c r="B872296" s="78"/>
      <c r="C872296" s="77"/>
    </row>
    <row r="872297" spans="2:3" x14ac:dyDescent="0.25">
      <c r="B872297" s="78"/>
      <c r="C872297" s="77"/>
    </row>
    <row r="872298" spans="2:3" x14ac:dyDescent="0.25">
      <c r="B872298" s="78"/>
      <c r="C872298" s="77"/>
    </row>
    <row r="872408" spans="2:3" x14ac:dyDescent="0.25">
      <c r="B872408" s="78"/>
      <c r="C872408" s="77"/>
    </row>
    <row r="872409" spans="2:3" x14ac:dyDescent="0.25">
      <c r="B872409" s="78"/>
      <c r="C872409" s="77"/>
    </row>
    <row r="872410" spans="2:3" x14ac:dyDescent="0.25">
      <c r="B872410" s="78"/>
      <c r="C872410" s="77"/>
    </row>
    <row r="872411" spans="2:3" x14ac:dyDescent="0.25">
      <c r="B872411" s="78"/>
      <c r="C872411" s="77"/>
    </row>
    <row r="872412" spans="2:3" x14ac:dyDescent="0.25">
      <c r="B872412" s="78"/>
      <c r="C872412" s="77"/>
    </row>
    <row r="872413" spans="2:3" x14ac:dyDescent="0.25">
      <c r="B872413" s="78"/>
      <c r="C872413" s="77"/>
    </row>
    <row r="872414" spans="2:3" x14ac:dyDescent="0.25">
      <c r="B872414" s="78"/>
      <c r="C872414" s="77"/>
    </row>
    <row r="872415" spans="2:3" x14ac:dyDescent="0.25">
      <c r="B872415" s="78"/>
      <c r="C872415" s="77"/>
    </row>
    <row r="872416" spans="2:3" x14ac:dyDescent="0.25">
      <c r="B872416" s="78"/>
      <c r="C872416" s="77"/>
    </row>
    <row r="872417" spans="2:3" x14ac:dyDescent="0.25">
      <c r="B872417" s="78"/>
      <c r="C872417" s="77"/>
    </row>
    <row r="872418" spans="2:3" x14ac:dyDescent="0.25">
      <c r="B872418" s="78"/>
      <c r="C872418" s="77"/>
    </row>
    <row r="872419" spans="2:3" x14ac:dyDescent="0.25">
      <c r="B872419" s="78"/>
      <c r="C872419" s="77"/>
    </row>
    <row r="872420" spans="2:3" x14ac:dyDescent="0.25">
      <c r="B872420" s="78"/>
      <c r="C872420" s="77"/>
    </row>
    <row r="872530" spans="2:3" x14ac:dyDescent="0.25">
      <c r="B872530" s="78"/>
      <c r="C872530" s="77"/>
    </row>
    <row r="872531" spans="2:3" x14ac:dyDescent="0.25">
      <c r="B872531" s="78"/>
      <c r="C872531" s="77"/>
    </row>
    <row r="872532" spans="2:3" x14ac:dyDescent="0.25">
      <c r="B872532" s="78"/>
      <c r="C872532" s="77"/>
    </row>
    <row r="872533" spans="2:3" x14ac:dyDescent="0.25">
      <c r="B872533" s="78"/>
      <c r="C872533" s="77"/>
    </row>
    <row r="872534" spans="2:3" x14ac:dyDescent="0.25">
      <c r="B872534" s="78"/>
      <c r="C872534" s="77"/>
    </row>
    <row r="872535" spans="2:3" x14ac:dyDescent="0.25">
      <c r="B872535" s="78"/>
      <c r="C872535" s="77"/>
    </row>
    <row r="872536" spans="2:3" x14ac:dyDescent="0.25">
      <c r="B872536" s="78"/>
      <c r="C872536" s="77"/>
    </row>
    <row r="872537" spans="2:3" x14ac:dyDescent="0.25">
      <c r="B872537" s="78"/>
      <c r="C872537" s="77"/>
    </row>
    <row r="872538" spans="2:3" x14ac:dyDescent="0.25">
      <c r="B872538" s="78"/>
      <c r="C872538" s="77"/>
    </row>
    <row r="872539" spans="2:3" x14ac:dyDescent="0.25">
      <c r="B872539" s="78"/>
      <c r="C872539" s="77"/>
    </row>
    <row r="872540" spans="2:3" x14ac:dyDescent="0.25">
      <c r="B872540" s="78"/>
      <c r="C872540" s="77"/>
    </row>
    <row r="872541" spans="2:3" x14ac:dyDescent="0.25">
      <c r="B872541" s="78"/>
      <c r="C872541" s="77"/>
    </row>
    <row r="872542" spans="2:3" x14ac:dyDescent="0.25">
      <c r="B872542" s="78"/>
      <c r="C872542" s="77"/>
    </row>
    <row r="872652" spans="2:3" x14ac:dyDescent="0.25">
      <c r="B872652" s="78"/>
      <c r="C872652" s="77"/>
    </row>
    <row r="872653" spans="2:3" x14ac:dyDescent="0.25">
      <c r="B872653" s="78"/>
      <c r="C872653" s="77"/>
    </row>
    <row r="872654" spans="2:3" x14ac:dyDescent="0.25">
      <c r="B872654" s="78"/>
      <c r="C872654" s="77"/>
    </row>
    <row r="872655" spans="2:3" x14ac:dyDescent="0.25">
      <c r="B872655" s="78"/>
      <c r="C872655" s="77"/>
    </row>
    <row r="872656" spans="2:3" x14ac:dyDescent="0.25">
      <c r="B872656" s="78"/>
      <c r="C872656" s="77"/>
    </row>
    <row r="872657" spans="2:3" x14ac:dyDescent="0.25">
      <c r="B872657" s="78"/>
      <c r="C872657" s="77"/>
    </row>
    <row r="872658" spans="2:3" x14ac:dyDescent="0.25">
      <c r="B872658" s="78"/>
      <c r="C872658" s="77"/>
    </row>
    <row r="872659" spans="2:3" x14ac:dyDescent="0.25">
      <c r="B872659" s="78"/>
      <c r="C872659" s="77"/>
    </row>
    <row r="872660" spans="2:3" x14ac:dyDescent="0.25">
      <c r="B872660" s="78"/>
      <c r="C872660" s="77"/>
    </row>
    <row r="872661" spans="2:3" x14ac:dyDescent="0.25">
      <c r="B872661" s="78"/>
      <c r="C872661" s="77"/>
    </row>
    <row r="872662" spans="2:3" x14ac:dyDescent="0.25">
      <c r="B872662" s="78"/>
      <c r="C872662" s="77"/>
    </row>
    <row r="872663" spans="2:3" x14ac:dyDescent="0.25">
      <c r="B872663" s="78"/>
      <c r="C872663" s="77"/>
    </row>
    <row r="872664" spans="2:3" x14ac:dyDescent="0.25">
      <c r="B872664" s="78"/>
      <c r="C872664" s="77"/>
    </row>
    <row r="872774" spans="2:3" x14ac:dyDescent="0.25">
      <c r="B872774" s="78"/>
      <c r="C872774" s="77"/>
    </row>
    <row r="872775" spans="2:3" x14ac:dyDescent="0.25">
      <c r="B872775" s="78"/>
      <c r="C872775" s="77"/>
    </row>
    <row r="872776" spans="2:3" x14ac:dyDescent="0.25">
      <c r="B872776" s="78"/>
      <c r="C872776" s="77"/>
    </row>
    <row r="872777" spans="2:3" x14ac:dyDescent="0.25">
      <c r="B872777" s="78"/>
      <c r="C872777" s="77"/>
    </row>
    <row r="872778" spans="2:3" x14ac:dyDescent="0.25">
      <c r="B872778" s="78"/>
      <c r="C872778" s="77"/>
    </row>
    <row r="872779" spans="2:3" x14ac:dyDescent="0.25">
      <c r="B872779" s="78"/>
      <c r="C872779" s="77"/>
    </row>
    <row r="872780" spans="2:3" x14ac:dyDescent="0.25">
      <c r="B872780" s="78"/>
      <c r="C872780" s="77"/>
    </row>
    <row r="872781" spans="2:3" x14ac:dyDescent="0.25">
      <c r="B872781" s="78"/>
      <c r="C872781" s="77"/>
    </row>
    <row r="872782" spans="2:3" x14ac:dyDescent="0.25">
      <c r="B872782" s="78"/>
      <c r="C872782" s="77"/>
    </row>
    <row r="872783" spans="2:3" x14ac:dyDescent="0.25">
      <c r="B872783" s="78"/>
      <c r="C872783" s="77"/>
    </row>
    <row r="872784" spans="2:3" x14ac:dyDescent="0.25">
      <c r="B872784" s="78"/>
      <c r="C872784" s="77"/>
    </row>
    <row r="872785" spans="2:3" x14ac:dyDescent="0.25">
      <c r="B872785" s="78"/>
      <c r="C872785" s="77"/>
    </row>
    <row r="872786" spans="2:3" x14ac:dyDescent="0.25">
      <c r="B872786" s="78"/>
      <c r="C872786" s="77"/>
    </row>
    <row r="872896" spans="2:3" x14ac:dyDescent="0.25">
      <c r="B872896" s="78"/>
      <c r="C872896" s="77"/>
    </row>
    <row r="872897" spans="2:3" x14ac:dyDescent="0.25">
      <c r="B872897" s="78"/>
      <c r="C872897" s="77"/>
    </row>
    <row r="872898" spans="2:3" x14ac:dyDescent="0.25">
      <c r="B872898" s="78"/>
      <c r="C872898" s="77"/>
    </row>
    <row r="872899" spans="2:3" x14ac:dyDescent="0.25">
      <c r="B872899" s="78"/>
      <c r="C872899" s="77"/>
    </row>
    <row r="872900" spans="2:3" x14ac:dyDescent="0.25">
      <c r="B872900" s="78"/>
      <c r="C872900" s="77"/>
    </row>
    <row r="872901" spans="2:3" x14ac:dyDescent="0.25">
      <c r="B872901" s="78"/>
      <c r="C872901" s="77"/>
    </row>
    <row r="872902" spans="2:3" x14ac:dyDescent="0.25">
      <c r="B872902" s="78"/>
      <c r="C872902" s="77"/>
    </row>
    <row r="872903" spans="2:3" x14ac:dyDescent="0.25">
      <c r="B872903" s="78"/>
      <c r="C872903" s="77"/>
    </row>
    <row r="872904" spans="2:3" x14ac:dyDescent="0.25">
      <c r="B872904" s="78"/>
      <c r="C872904" s="77"/>
    </row>
    <row r="872905" spans="2:3" x14ac:dyDescent="0.25">
      <c r="B872905" s="78"/>
      <c r="C872905" s="77"/>
    </row>
    <row r="872906" spans="2:3" x14ac:dyDescent="0.25">
      <c r="B872906" s="78"/>
      <c r="C872906" s="77"/>
    </row>
    <row r="872907" spans="2:3" x14ac:dyDescent="0.25">
      <c r="B872907" s="78"/>
      <c r="C872907" s="77"/>
    </row>
    <row r="872908" spans="2:3" x14ac:dyDescent="0.25">
      <c r="B872908" s="78"/>
      <c r="C872908" s="77"/>
    </row>
    <row r="873018" spans="2:3" x14ac:dyDescent="0.25">
      <c r="B873018" s="78"/>
      <c r="C873018" s="77"/>
    </row>
    <row r="873019" spans="2:3" x14ac:dyDescent="0.25">
      <c r="B873019" s="78"/>
      <c r="C873019" s="77"/>
    </row>
    <row r="873020" spans="2:3" x14ac:dyDescent="0.25">
      <c r="B873020" s="78"/>
      <c r="C873020" s="77"/>
    </row>
    <row r="873021" spans="2:3" x14ac:dyDescent="0.25">
      <c r="B873021" s="78"/>
      <c r="C873021" s="77"/>
    </row>
    <row r="873022" spans="2:3" x14ac:dyDescent="0.25">
      <c r="B873022" s="78"/>
      <c r="C873022" s="77"/>
    </row>
    <row r="873023" spans="2:3" x14ac:dyDescent="0.25">
      <c r="B873023" s="78"/>
      <c r="C873023" s="77"/>
    </row>
    <row r="873024" spans="2:3" x14ac:dyDescent="0.25">
      <c r="B873024" s="78"/>
      <c r="C873024" s="77"/>
    </row>
    <row r="873025" spans="2:3" x14ac:dyDescent="0.25">
      <c r="B873025" s="78"/>
      <c r="C873025" s="77"/>
    </row>
    <row r="873026" spans="2:3" x14ac:dyDescent="0.25">
      <c r="B873026" s="78"/>
      <c r="C873026" s="77"/>
    </row>
    <row r="873027" spans="2:3" x14ac:dyDescent="0.25">
      <c r="B873027" s="78"/>
      <c r="C873027" s="77"/>
    </row>
    <row r="873028" spans="2:3" x14ac:dyDescent="0.25">
      <c r="B873028" s="78"/>
      <c r="C873028" s="77"/>
    </row>
    <row r="873029" spans="2:3" x14ac:dyDescent="0.25">
      <c r="B873029" s="78"/>
      <c r="C873029" s="77"/>
    </row>
    <row r="873030" spans="2:3" x14ac:dyDescent="0.25">
      <c r="B873030" s="78"/>
      <c r="C873030" s="77"/>
    </row>
    <row r="873140" spans="2:3" x14ac:dyDescent="0.25">
      <c r="B873140" s="78"/>
      <c r="C873140" s="77"/>
    </row>
    <row r="873141" spans="2:3" x14ac:dyDescent="0.25">
      <c r="B873141" s="78"/>
      <c r="C873141" s="77"/>
    </row>
    <row r="873142" spans="2:3" x14ac:dyDescent="0.25">
      <c r="B873142" s="78"/>
      <c r="C873142" s="77"/>
    </row>
    <row r="873143" spans="2:3" x14ac:dyDescent="0.25">
      <c r="B873143" s="78"/>
      <c r="C873143" s="77"/>
    </row>
    <row r="873144" spans="2:3" x14ac:dyDescent="0.25">
      <c r="B873144" s="78"/>
      <c r="C873144" s="77"/>
    </row>
    <row r="873145" spans="2:3" x14ac:dyDescent="0.25">
      <c r="B873145" s="78"/>
      <c r="C873145" s="77"/>
    </row>
    <row r="873146" spans="2:3" x14ac:dyDescent="0.25">
      <c r="B873146" s="78"/>
      <c r="C873146" s="77"/>
    </row>
    <row r="873147" spans="2:3" x14ac:dyDescent="0.25">
      <c r="B873147" s="78"/>
      <c r="C873147" s="77"/>
    </row>
    <row r="873148" spans="2:3" x14ac:dyDescent="0.25">
      <c r="B873148" s="78"/>
      <c r="C873148" s="77"/>
    </row>
    <row r="873149" spans="2:3" x14ac:dyDescent="0.25">
      <c r="B873149" s="78"/>
      <c r="C873149" s="77"/>
    </row>
    <row r="873150" spans="2:3" x14ac:dyDescent="0.25">
      <c r="B873150" s="78"/>
      <c r="C873150" s="77"/>
    </row>
    <row r="873151" spans="2:3" x14ac:dyDescent="0.25">
      <c r="B873151" s="78"/>
      <c r="C873151" s="77"/>
    </row>
    <row r="873152" spans="2:3" x14ac:dyDescent="0.25">
      <c r="B873152" s="78"/>
      <c r="C873152" s="77"/>
    </row>
    <row r="873262" spans="2:3" x14ac:dyDescent="0.25">
      <c r="B873262" s="78"/>
      <c r="C873262" s="77"/>
    </row>
    <row r="873263" spans="2:3" x14ac:dyDescent="0.25">
      <c r="B873263" s="78"/>
      <c r="C873263" s="77"/>
    </row>
    <row r="873264" spans="2:3" x14ac:dyDescent="0.25">
      <c r="B873264" s="78"/>
      <c r="C873264" s="77"/>
    </row>
    <row r="873265" spans="2:3" x14ac:dyDescent="0.25">
      <c r="B873265" s="78"/>
      <c r="C873265" s="77"/>
    </row>
    <row r="873266" spans="2:3" x14ac:dyDescent="0.25">
      <c r="B873266" s="78"/>
      <c r="C873266" s="77"/>
    </row>
    <row r="873267" spans="2:3" x14ac:dyDescent="0.25">
      <c r="B873267" s="78"/>
      <c r="C873267" s="77"/>
    </row>
    <row r="873268" spans="2:3" x14ac:dyDescent="0.25">
      <c r="B873268" s="78"/>
      <c r="C873268" s="77"/>
    </row>
    <row r="873269" spans="2:3" x14ac:dyDescent="0.25">
      <c r="B873269" s="78"/>
      <c r="C873269" s="77"/>
    </row>
    <row r="873270" spans="2:3" x14ac:dyDescent="0.25">
      <c r="B873270" s="78"/>
      <c r="C873270" s="77"/>
    </row>
    <row r="873271" spans="2:3" x14ac:dyDescent="0.25">
      <c r="B873271" s="78"/>
      <c r="C873271" s="77"/>
    </row>
    <row r="873272" spans="2:3" x14ac:dyDescent="0.25">
      <c r="B873272" s="78"/>
      <c r="C873272" s="77"/>
    </row>
    <row r="873273" spans="2:3" x14ac:dyDescent="0.25">
      <c r="B873273" s="78"/>
      <c r="C873273" s="77"/>
    </row>
    <row r="873274" spans="2:3" x14ac:dyDescent="0.25">
      <c r="B873274" s="78"/>
      <c r="C873274" s="77"/>
    </row>
    <row r="873384" spans="2:3" x14ac:dyDescent="0.25">
      <c r="B873384" s="78"/>
      <c r="C873384" s="77"/>
    </row>
    <row r="873385" spans="2:3" x14ac:dyDescent="0.25">
      <c r="B873385" s="78"/>
      <c r="C873385" s="77"/>
    </row>
    <row r="873386" spans="2:3" x14ac:dyDescent="0.25">
      <c r="B873386" s="78"/>
      <c r="C873386" s="77"/>
    </row>
    <row r="873387" spans="2:3" x14ac:dyDescent="0.25">
      <c r="B873387" s="78"/>
      <c r="C873387" s="77"/>
    </row>
    <row r="873388" spans="2:3" x14ac:dyDescent="0.25">
      <c r="B873388" s="78"/>
      <c r="C873388" s="77"/>
    </row>
    <row r="873389" spans="2:3" x14ac:dyDescent="0.25">
      <c r="B873389" s="78"/>
      <c r="C873389" s="77"/>
    </row>
    <row r="873390" spans="2:3" x14ac:dyDescent="0.25">
      <c r="B873390" s="78"/>
      <c r="C873390" s="77"/>
    </row>
    <row r="873391" spans="2:3" x14ac:dyDescent="0.25">
      <c r="B873391" s="78"/>
      <c r="C873391" s="77"/>
    </row>
    <row r="873392" spans="2:3" x14ac:dyDescent="0.25">
      <c r="B873392" s="78"/>
      <c r="C873392" s="77"/>
    </row>
    <row r="873393" spans="2:3" x14ac:dyDescent="0.25">
      <c r="B873393" s="78"/>
      <c r="C873393" s="77"/>
    </row>
    <row r="873394" spans="2:3" x14ac:dyDescent="0.25">
      <c r="B873394" s="78"/>
      <c r="C873394" s="77"/>
    </row>
    <row r="873395" spans="2:3" x14ac:dyDescent="0.25">
      <c r="B873395" s="78"/>
      <c r="C873395" s="77"/>
    </row>
    <row r="873396" spans="2:3" x14ac:dyDescent="0.25">
      <c r="B873396" s="78"/>
      <c r="C873396" s="77"/>
    </row>
    <row r="873506" spans="2:3" x14ac:dyDescent="0.25">
      <c r="B873506" s="78"/>
      <c r="C873506" s="77"/>
    </row>
    <row r="873507" spans="2:3" x14ac:dyDescent="0.25">
      <c r="B873507" s="78"/>
      <c r="C873507" s="77"/>
    </row>
    <row r="873508" spans="2:3" x14ac:dyDescent="0.25">
      <c r="B873508" s="78"/>
      <c r="C873508" s="77"/>
    </row>
    <row r="873509" spans="2:3" x14ac:dyDescent="0.25">
      <c r="B873509" s="78"/>
      <c r="C873509" s="77"/>
    </row>
    <row r="873510" spans="2:3" x14ac:dyDescent="0.25">
      <c r="B873510" s="78"/>
      <c r="C873510" s="77"/>
    </row>
    <row r="873511" spans="2:3" x14ac:dyDescent="0.25">
      <c r="B873511" s="78"/>
      <c r="C873511" s="77"/>
    </row>
    <row r="873512" spans="2:3" x14ac:dyDescent="0.25">
      <c r="B873512" s="78"/>
      <c r="C873512" s="77"/>
    </row>
    <row r="873513" spans="2:3" x14ac:dyDescent="0.25">
      <c r="B873513" s="78"/>
      <c r="C873513" s="77"/>
    </row>
    <row r="873514" spans="2:3" x14ac:dyDescent="0.25">
      <c r="B873514" s="78"/>
      <c r="C873514" s="77"/>
    </row>
    <row r="873515" spans="2:3" x14ac:dyDescent="0.25">
      <c r="B873515" s="78"/>
      <c r="C873515" s="77"/>
    </row>
    <row r="873516" spans="2:3" x14ac:dyDescent="0.25">
      <c r="B873516" s="78"/>
      <c r="C873516" s="77"/>
    </row>
    <row r="873517" spans="2:3" x14ac:dyDescent="0.25">
      <c r="B873517" s="78"/>
      <c r="C873517" s="77"/>
    </row>
    <row r="873518" spans="2:3" x14ac:dyDescent="0.25">
      <c r="B873518" s="78"/>
      <c r="C873518" s="77"/>
    </row>
    <row r="873628" spans="2:3" x14ac:dyDescent="0.25">
      <c r="B873628" s="78"/>
      <c r="C873628" s="77"/>
    </row>
    <row r="873629" spans="2:3" x14ac:dyDescent="0.25">
      <c r="B873629" s="78"/>
      <c r="C873629" s="77"/>
    </row>
    <row r="873630" spans="2:3" x14ac:dyDescent="0.25">
      <c r="B873630" s="78"/>
      <c r="C873630" s="77"/>
    </row>
    <row r="873631" spans="2:3" x14ac:dyDescent="0.25">
      <c r="B873631" s="78"/>
      <c r="C873631" s="77"/>
    </row>
    <row r="873632" spans="2:3" x14ac:dyDescent="0.25">
      <c r="B873632" s="78"/>
      <c r="C873632" s="77"/>
    </row>
    <row r="873633" spans="2:3" x14ac:dyDescent="0.25">
      <c r="B873633" s="78"/>
      <c r="C873633" s="77"/>
    </row>
    <row r="873634" spans="2:3" x14ac:dyDescent="0.25">
      <c r="B873634" s="78"/>
      <c r="C873634" s="77"/>
    </row>
    <row r="873635" spans="2:3" x14ac:dyDescent="0.25">
      <c r="B873635" s="78"/>
      <c r="C873635" s="77"/>
    </row>
    <row r="873636" spans="2:3" x14ac:dyDescent="0.25">
      <c r="B873636" s="78"/>
      <c r="C873636" s="77"/>
    </row>
    <row r="873637" spans="2:3" x14ac:dyDescent="0.25">
      <c r="B873637" s="78"/>
      <c r="C873637" s="77"/>
    </row>
    <row r="873638" spans="2:3" x14ac:dyDescent="0.25">
      <c r="B873638" s="78"/>
      <c r="C873638" s="77"/>
    </row>
    <row r="873639" spans="2:3" x14ac:dyDescent="0.25">
      <c r="B873639" s="78"/>
      <c r="C873639" s="77"/>
    </row>
    <row r="873640" spans="2:3" x14ac:dyDescent="0.25">
      <c r="B873640" s="78"/>
      <c r="C873640" s="77"/>
    </row>
    <row r="873750" spans="2:3" x14ac:dyDescent="0.25">
      <c r="B873750" s="78"/>
      <c r="C873750" s="77"/>
    </row>
    <row r="873751" spans="2:3" x14ac:dyDescent="0.25">
      <c r="B873751" s="78"/>
      <c r="C873751" s="77"/>
    </row>
    <row r="873752" spans="2:3" x14ac:dyDescent="0.25">
      <c r="B873752" s="78"/>
      <c r="C873752" s="77"/>
    </row>
    <row r="873753" spans="2:3" x14ac:dyDescent="0.25">
      <c r="B873753" s="78"/>
      <c r="C873753" s="77"/>
    </row>
    <row r="873754" spans="2:3" x14ac:dyDescent="0.25">
      <c r="B873754" s="78"/>
      <c r="C873754" s="77"/>
    </row>
    <row r="873755" spans="2:3" x14ac:dyDescent="0.25">
      <c r="B873755" s="78"/>
      <c r="C873755" s="77"/>
    </row>
    <row r="873756" spans="2:3" x14ac:dyDescent="0.25">
      <c r="B873756" s="78"/>
      <c r="C873756" s="77"/>
    </row>
    <row r="873757" spans="2:3" x14ac:dyDescent="0.25">
      <c r="B873757" s="78"/>
      <c r="C873757" s="77"/>
    </row>
    <row r="873758" spans="2:3" x14ac:dyDescent="0.25">
      <c r="B873758" s="78"/>
      <c r="C873758" s="77"/>
    </row>
    <row r="873759" spans="2:3" x14ac:dyDescent="0.25">
      <c r="B873759" s="78"/>
      <c r="C873759" s="77"/>
    </row>
    <row r="873760" spans="2:3" x14ac:dyDescent="0.25">
      <c r="B873760" s="78"/>
      <c r="C873760" s="77"/>
    </row>
    <row r="873761" spans="2:3" x14ac:dyDescent="0.25">
      <c r="B873761" s="78"/>
      <c r="C873761" s="77"/>
    </row>
    <row r="873762" spans="2:3" x14ac:dyDescent="0.25">
      <c r="B873762" s="78"/>
      <c r="C873762" s="77"/>
    </row>
    <row r="873872" spans="2:3" x14ac:dyDescent="0.25">
      <c r="B873872" s="78"/>
      <c r="C873872" s="77"/>
    </row>
    <row r="873873" spans="2:3" x14ac:dyDescent="0.25">
      <c r="B873873" s="78"/>
      <c r="C873873" s="77"/>
    </row>
    <row r="873874" spans="2:3" x14ac:dyDescent="0.25">
      <c r="B873874" s="78"/>
      <c r="C873874" s="77"/>
    </row>
    <row r="873875" spans="2:3" x14ac:dyDescent="0.25">
      <c r="B873875" s="78"/>
      <c r="C873875" s="77"/>
    </row>
    <row r="873876" spans="2:3" x14ac:dyDescent="0.25">
      <c r="B873876" s="78"/>
      <c r="C873876" s="77"/>
    </row>
    <row r="873877" spans="2:3" x14ac:dyDescent="0.25">
      <c r="B873877" s="78"/>
      <c r="C873877" s="77"/>
    </row>
    <row r="873878" spans="2:3" x14ac:dyDescent="0.25">
      <c r="B873878" s="78"/>
      <c r="C873878" s="77"/>
    </row>
    <row r="873879" spans="2:3" x14ac:dyDescent="0.25">
      <c r="B873879" s="78"/>
      <c r="C873879" s="77"/>
    </row>
    <row r="873880" spans="2:3" x14ac:dyDescent="0.25">
      <c r="B873880" s="78"/>
      <c r="C873880" s="77"/>
    </row>
    <row r="873881" spans="2:3" x14ac:dyDescent="0.25">
      <c r="B873881" s="78"/>
      <c r="C873881" s="77"/>
    </row>
    <row r="873882" spans="2:3" x14ac:dyDescent="0.25">
      <c r="B873882" s="78"/>
      <c r="C873882" s="77"/>
    </row>
    <row r="873883" spans="2:3" x14ac:dyDescent="0.25">
      <c r="B873883" s="78"/>
      <c r="C873883" s="77"/>
    </row>
    <row r="873884" spans="2:3" x14ac:dyDescent="0.25">
      <c r="B873884" s="78"/>
      <c r="C873884" s="77"/>
    </row>
    <row r="873994" spans="2:3" x14ac:dyDescent="0.25">
      <c r="B873994" s="78"/>
      <c r="C873994" s="77"/>
    </row>
    <row r="873995" spans="2:3" x14ac:dyDescent="0.25">
      <c r="B873995" s="78"/>
      <c r="C873995" s="77"/>
    </row>
    <row r="873996" spans="2:3" x14ac:dyDescent="0.25">
      <c r="B873996" s="78"/>
      <c r="C873996" s="77"/>
    </row>
    <row r="873997" spans="2:3" x14ac:dyDescent="0.25">
      <c r="B873997" s="78"/>
      <c r="C873997" s="77"/>
    </row>
    <row r="873998" spans="2:3" x14ac:dyDescent="0.25">
      <c r="B873998" s="78"/>
      <c r="C873998" s="77"/>
    </row>
    <row r="873999" spans="2:3" x14ac:dyDescent="0.25">
      <c r="B873999" s="78"/>
      <c r="C873999" s="77"/>
    </row>
    <row r="874000" spans="2:3" x14ac:dyDescent="0.25">
      <c r="B874000" s="78"/>
      <c r="C874000" s="77"/>
    </row>
    <row r="874001" spans="2:3" x14ac:dyDescent="0.25">
      <c r="B874001" s="78"/>
      <c r="C874001" s="77"/>
    </row>
    <row r="874002" spans="2:3" x14ac:dyDescent="0.25">
      <c r="B874002" s="78"/>
      <c r="C874002" s="77"/>
    </row>
    <row r="874003" spans="2:3" x14ac:dyDescent="0.25">
      <c r="B874003" s="78"/>
      <c r="C874003" s="77"/>
    </row>
    <row r="874004" spans="2:3" x14ac:dyDescent="0.25">
      <c r="B874004" s="78"/>
      <c r="C874004" s="77"/>
    </row>
    <row r="874005" spans="2:3" x14ac:dyDescent="0.25">
      <c r="B874005" s="78"/>
      <c r="C874005" s="77"/>
    </row>
    <row r="874006" spans="2:3" x14ac:dyDescent="0.25">
      <c r="B874006" s="78"/>
      <c r="C874006" s="77"/>
    </row>
    <row r="874116" spans="2:3" x14ac:dyDescent="0.25">
      <c r="B874116" s="78"/>
      <c r="C874116" s="77"/>
    </row>
    <row r="874117" spans="2:3" x14ac:dyDescent="0.25">
      <c r="B874117" s="78"/>
      <c r="C874117" s="77"/>
    </row>
    <row r="874118" spans="2:3" x14ac:dyDescent="0.25">
      <c r="B874118" s="78"/>
      <c r="C874118" s="77"/>
    </row>
    <row r="874119" spans="2:3" x14ac:dyDescent="0.25">
      <c r="B874119" s="78"/>
      <c r="C874119" s="77"/>
    </row>
    <row r="874120" spans="2:3" x14ac:dyDescent="0.25">
      <c r="B874120" s="78"/>
      <c r="C874120" s="77"/>
    </row>
    <row r="874121" spans="2:3" x14ac:dyDescent="0.25">
      <c r="B874121" s="78"/>
      <c r="C874121" s="77"/>
    </row>
    <row r="874122" spans="2:3" x14ac:dyDescent="0.25">
      <c r="B874122" s="78"/>
      <c r="C874122" s="77"/>
    </row>
    <row r="874123" spans="2:3" x14ac:dyDescent="0.25">
      <c r="B874123" s="78"/>
      <c r="C874123" s="77"/>
    </row>
    <row r="874124" spans="2:3" x14ac:dyDescent="0.25">
      <c r="B874124" s="78"/>
      <c r="C874124" s="77"/>
    </row>
    <row r="874125" spans="2:3" x14ac:dyDescent="0.25">
      <c r="B874125" s="78"/>
      <c r="C874125" s="77"/>
    </row>
    <row r="874126" spans="2:3" x14ac:dyDescent="0.25">
      <c r="B874126" s="78"/>
      <c r="C874126" s="77"/>
    </row>
    <row r="874127" spans="2:3" x14ac:dyDescent="0.25">
      <c r="B874127" s="78"/>
      <c r="C874127" s="77"/>
    </row>
    <row r="874128" spans="2:3" x14ac:dyDescent="0.25">
      <c r="B874128" s="78"/>
      <c r="C874128" s="77"/>
    </row>
    <row r="874238" spans="2:3" x14ac:dyDescent="0.25">
      <c r="B874238" s="78"/>
      <c r="C874238" s="77"/>
    </row>
    <row r="874239" spans="2:3" x14ac:dyDescent="0.25">
      <c r="B874239" s="78"/>
      <c r="C874239" s="77"/>
    </row>
    <row r="874240" spans="2:3" x14ac:dyDescent="0.25">
      <c r="B874240" s="78"/>
      <c r="C874240" s="77"/>
    </row>
    <row r="874241" spans="2:3" x14ac:dyDescent="0.25">
      <c r="B874241" s="78"/>
      <c r="C874241" s="77"/>
    </row>
    <row r="874242" spans="2:3" x14ac:dyDescent="0.25">
      <c r="B874242" s="78"/>
      <c r="C874242" s="77"/>
    </row>
    <row r="874243" spans="2:3" x14ac:dyDescent="0.25">
      <c r="B874243" s="78"/>
      <c r="C874243" s="77"/>
    </row>
    <row r="874244" spans="2:3" x14ac:dyDescent="0.25">
      <c r="B874244" s="78"/>
      <c r="C874244" s="77"/>
    </row>
    <row r="874245" spans="2:3" x14ac:dyDescent="0.25">
      <c r="B874245" s="78"/>
      <c r="C874245" s="77"/>
    </row>
    <row r="874246" spans="2:3" x14ac:dyDescent="0.25">
      <c r="B874246" s="78"/>
      <c r="C874246" s="77"/>
    </row>
    <row r="874247" spans="2:3" x14ac:dyDescent="0.25">
      <c r="B874247" s="78"/>
      <c r="C874247" s="77"/>
    </row>
    <row r="874248" spans="2:3" x14ac:dyDescent="0.25">
      <c r="B874248" s="78"/>
      <c r="C874248" s="77"/>
    </row>
    <row r="874249" spans="2:3" x14ac:dyDescent="0.25">
      <c r="B874249" s="78"/>
      <c r="C874249" s="77"/>
    </row>
    <row r="874250" spans="2:3" x14ac:dyDescent="0.25">
      <c r="B874250" s="78"/>
      <c r="C874250" s="77"/>
    </row>
    <row r="874360" spans="2:3" x14ac:dyDescent="0.25">
      <c r="B874360" s="78"/>
      <c r="C874360" s="77"/>
    </row>
    <row r="874361" spans="2:3" x14ac:dyDescent="0.25">
      <c r="B874361" s="78"/>
      <c r="C874361" s="77"/>
    </row>
    <row r="874362" spans="2:3" x14ac:dyDescent="0.25">
      <c r="B874362" s="78"/>
      <c r="C874362" s="77"/>
    </row>
    <row r="874363" spans="2:3" x14ac:dyDescent="0.25">
      <c r="B874363" s="78"/>
      <c r="C874363" s="77"/>
    </row>
    <row r="874364" spans="2:3" x14ac:dyDescent="0.25">
      <c r="B874364" s="78"/>
      <c r="C874364" s="77"/>
    </row>
    <row r="874365" spans="2:3" x14ac:dyDescent="0.25">
      <c r="B874365" s="78"/>
      <c r="C874365" s="77"/>
    </row>
    <row r="874366" spans="2:3" x14ac:dyDescent="0.25">
      <c r="B874366" s="78"/>
      <c r="C874366" s="77"/>
    </row>
    <row r="874367" spans="2:3" x14ac:dyDescent="0.25">
      <c r="B874367" s="78"/>
      <c r="C874367" s="77"/>
    </row>
    <row r="874368" spans="2:3" x14ac:dyDescent="0.25">
      <c r="B874368" s="78"/>
      <c r="C874368" s="77"/>
    </row>
    <row r="874369" spans="2:3" x14ac:dyDescent="0.25">
      <c r="B874369" s="78"/>
      <c r="C874369" s="77"/>
    </row>
    <row r="874370" spans="2:3" x14ac:dyDescent="0.25">
      <c r="B874370" s="78"/>
      <c r="C874370" s="77"/>
    </row>
    <row r="874371" spans="2:3" x14ac:dyDescent="0.25">
      <c r="B874371" s="78"/>
      <c r="C874371" s="77"/>
    </row>
    <row r="874372" spans="2:3" x14ac:dyDescent="0.25">
      <c r="B874372" s="78"/>
      <c r="C874372" s="77"/>
    </row>
    <row r="874482" spans="2:3" x14ac:dyDescent="0.25">
      <c r="B874482" s="78"/>
      <c r="C874482" s="77"/>
    </row>
    <row r="874483" spans="2:3" x14ac:dyDescent="0.25">
      <c r="B874483" s="78"/>
      <c r="C874483" s="77"/>
    </row>
    <row r="874484" spans="2:3" x14ac:dyDescent="0.25">
      <c r="B874484" s="78"/>
      <c r="C874484" s="77"/>
    </row>
    <row r="874485" spans="2:3" x14ac:dyDescent="0.25">
      <c r="B874485" s="78"/>
      <c r="C874485" s="77"/>
    </row>
    <row r="874486" spans="2:3" x14ac:dyDescent="0.25">
      <c r="B874486" s="78"/>
      <c r="C874486" s="77"/>
    </row>
    <row r="874487" spans="2:3" x14ac:dyDescent="0.25">
      <c r="B874487" s="78"/>
      <c r="C874487" s="77"/>
    </row>
    <row r="874488" spans="2:3" x14ac:dyDescent="0.25">
      <c r="B874488" s="78"/>
      <c r="C874488" s="77"/>
    </row>
    <row r="874489" spans="2:3" x14ac:dyDescent="0.25">
      <c r="B874489" s="78"/>
      <c r="C874489" s="77"/>
    </row>
    <row r="874490" spans="2:3" x14ac:dyDescent="0.25">
      <c r="B874490" s="78"/>
      <c r="C874490" s="77"/>
    </row>
    <row r="874491" spans="2:3" x14ac:dyDescent="0.25">
      <c r="B874491" s="78"/>
      <c r="C874491" s="77"/>
    </row>
    <row r="874492" spans="2:3" x14ac:dyDescent="0.25">
      <c r="B874492" s="78"/>
      <c r="C874492" s="77"/>
    </row>
    <row r="874493" spans="2:3" x14ac:dyDescent="0.25">
      <c r="B874493" s="78"/>
      <c r="C874493" s="77"/>
    </row>
    <row r="874494" spans="2:3" x14ac:dyDescent="0.25">
      <c r="B874494" s="78"/>
      <c r="C874494" s="77"/>
    </row>
    <row r="874604" spans="2:3" x14ac:dyDescent="0.25">
      <c r="B874604" s="78"/>
      <c r="C874604" s="77"/>
    </row>
    <row r="874605" spans="2:3" x14ac:dyDescent="0.25">
      <c r="B874605" s="78"/>
      <c r="C874605" s="77"/>
    </row>
    <row r="874606" spans="2:3" x14ac:dyDescent="0.25">
      <c r="B874606" s="78"/>
      <c r="C874606" s="77"/>
    </row>
    <row r="874607" spans="2:3" x14ac:dyDescent="0.25">
      <c r="B874607" s="78"/>
      <c r="C874607" s="77"/>
    </row>
    <row r="874608" spans="2:3" x14ac:dyDescent="0.25">
      <c r="B874608" s="78"/>
      <c r="C874608" s="77"/>
    </row>
    <row r="874609" spans="2:3" x14ac:dyDescent="0.25">
      <c r="B874609" s="78"/>
      <c r="C874609" s="77"/>
    </row>
    <row r="874610" spans="2:3" x14ac:dyDescent="0.25">
      <c r="B874610" s="78"/>
      <c r="C874610" s="77"/>
    </row>
    <row r="874611" spans="2:3" x14ac:dyDescent="0.25">
      <c r="B874611" s="78"/>
      <c r="C874611" s="77"/>
    </row>
    <row r="874612" spans="2:3" x14ac:dyDescent="0.25">
      <c r="B874612" s="78"/>
      <c r="C874612" s="77"/>
    </row>
    <row r="874613" spans="2:3" x14ac:dyDescent="0.25">
      <c r="B874613" s="78"/>
      <c r="C874613" s="77"/>
    </row>
    <row r="874614" spans="2:3" x14ac:dyDescent="0.25">
      <c r="B874614" s="78"/>
      <c r="C874614" s="77"/>
    </row>
    <row r="874615" spans="2:3" x14ac:dyDescent="0.25">
      <c r="B874615" s="78"/>
      <c r="C874615" s="77"/>
    </row>
    <row r="874616" spans="2:3" x14ac:dyDescent="0.25">
      <c r="B874616" s="78"/>
      <c r="C874616" s="77"/>
    </row>
    <row r="874726" spans="2:3" x14ac:dyDescent="0.25">
      <c r="B874726" s="78"/>
      <c r="C874726" s="77"/>
    </row>
    <row r="874727" spans="2:3" x14ac:dyDescent="0.25">
      <c r="B874727" s="78"/>
      <c r="C874727" s="77"/>
    </row>
    <row r="874728" spans="2:3" x14ac:dyDescent="0.25">
      <c r="B874728" s="78"/>
      <c r="C874728" s="77"/>
    </row>
    <row r="874729" spans="2:3" x14ac:dyDescent="0.25">
      <c r="B874729" s="78"/>
      <c r="C874729" s="77"/>
    </row>
    <row r="874730" spans="2:3" x14ac:dyDescent="0.25">
      <c r="B874730" s="78"/>
      <c r="C874730" s="77"/>
    </row>
    <row r="874731" spans="2:3" x14ac:dyDescent="0.25">
      <c r="B874731" s="78"/>
      <c r="C874731" s="77"/>
    </row>
    <row r="874732" spans="2:3" x14ac:dyDescent="0.25">
      <c r="B874732" s="78"/>
      <c r="C874732" s="77"/>
    </row>
    <row r="874733" spans="2:3" x14ac:dyDescent="0.25">
      <c r="B874733" s="78"/>
      <c r="C874733" s="77"/>
    </row>
    <row r="874734" spans="2:3" x14ac:dyDescent="0.25">
      <c r="B874734" s="78"/>
      <c r="C874734" s="77"/>
    </row>
    <row r="874735" spans="2:3" x14ac:dyDescent="0.25">
      <c r="B874735" s="78"/>
      <c r="C874735" s="77"/>
    </row>
    <row r="874736" spans="2:3" x14ac:dyDescent="0.25">
      <c r="B874736" s="78"/>
      <c r="C874736" s="77"/>
    </row>
    <row r="874737" spans="2:3" x14ac:dyDescent="0.25">
      <c r="B874737" s="78"/>
      <c r="C874737" s="77"/>
    </row>
    <row r="874738" spans="2:3" x14ac:dyDescent="0.25">
      <c r="B874738" s="78"/>
      <c r="C874738" s="77"/>
    </row>
    <row r="874848" spans="2:3" x14ac:dyDescent="0.25">
      <c r="B874848" s="78"/>
      <c r="C874848" s="77"/>
    </row>
    <row r="874849" spans="2:3" x14ac:dyDescent="0.25">
      <c r="B874849" s="78"/>
      <c r="C874849" s="77"/>
    </row>
    <row r="874850" spans="2:3" x14ac:dyDescent="0.25">
      <c r="B874850" s="78"/>
      <c r="C874850" s="77"/>
    </row>
    <row r="874851" spans="2:3" x14ac:dyDescent="0.25">
      <c r="B874851" s="78"/>
      <c r="C874851" s="77"/>
    </row>
    <row r="874852" spans="2:3" x14ac:dyDescent="0.25">
      <c r="B874852" s="78"/>
      <c r="C874852" s="77"/>
    </row>
    <row r="874853" spans="2:3" x14ac:dyDescent="0.25">
      <c r="B874853" s="78"/>
      <c r="C874853" s="77"/>
    </row>
    <row r="874854" spans="2:3" x14ac:dyDescent="0.25">
      <c r="B874854" s="78"/>
      <c r="C874854" s="77"/>
    </row>
    <row r="874855" spans="2:3" x14ac:dyDescent="0.25">
      <c r="B874855" s="78"/>
      <c r="C874855" s="77"/>
    </row>
    <row r="874856" spans="2:3" x14ac:dyDescent="0.25">
      <c r="B874856" s="78"/>
      <c r="C874856" s="77"/>
    </row>
    <row r="874857" spans="2:3" x14ac:dyDescent="0.25">
      <c r="B874857" s="78"/>
      <c r="C874857" s="77"/>
    </row>
    <row r="874858" spans="2:3" x14ac:dyDescent="0.25">
      <c r="B874858" s="78"/>
      <c r="C874858" s="77"/>
    </row>
    <row r="874859" spans="2:3" x14ac:dyDescent="0.25">
      <c r="B874859" s="78"/>
      <c r="C874859" s="77"/>
    </row>
    <row r="874860" spans="2:3" x14ac:dyDescent="0.25">
      <c r="B874860" s="78"/>
      <c r="C874860" s="77"/>
    </row>
    <row r="874970" spans="2:3" x14ac:dyDescent="0.25">
      <c r="B874970" s="78"/>
      <c r="C874970" s="77"/>
    </row>
    <row r="874971" spans="2:3" x14ac:dyDescent="0.25">
      <c r="B874971" s="78"/>
      <c r="C874971" s="77"/>
    </row>
    <row r="874972" spans="2:3" x14ac:dyDescent="0.25">
      <c r="B874972" s="78"/>
      <c r="C874972" s="77"/>
    </row>
    <row r="874973" spans="2:3" x14ac:dyDescent="0.25">
      <c r="B874973" s="78"/>
      <c r="C874973" s="77"/>
    </row>
    <row r="874974" spans="2:3" x14ac:dyDescent="0.25">
      <c r="B874974" s="78"/>
      <c r="C874974" s="77"/>
    </row>
    <row r="874975" spans="2:3" x14ac:dyDescent="0.25">
      <c r="B874975" s="78"/>
      <c r="C874975" s="77"/>
    </row>
    <row r="874976" spans="2:3" x14ac:dyDescent="0.25">
      <c r="B874976" s="78"/>
      <c r="C874976" s="77"/>
    </row>
    <row r="874977" spans="2:3" x14ac:dyDescent="0.25">
      <c r="B874977" s="78"/>
      <c r="C874977" s="77"/>
    </row>
    <row r="874978" spans="2:3" x14ac:dyDescent="0.25">
      <c r="B874978" s="78"/>
      <c r="C874978" s="77"/>
    </row>
    <row r="874979" spans="2:3" x14ac:dyDescent="0.25">
      <c r="B874979" s="78"/>
      <c r="C874979" s="77"/>
    </row>
    <row r="874980" spans="2:3" x14ac:dyDescent="0.25">
      <c r="B874980" s="78"/>
      <c r="C874980" s="77"/>
    </row>
    <row r="874981" spans="2:3" x14ac:dyDescent="0.25">
      <c r="B874981" s="78"/>
      <c r="C874981" s="77"/>
    </row>
    <row r="874982" spans="2:3" x14ac:dyDescent="0.25">
      <c r="B874982" s="78"/>
      <c r="C874982" s="77"/>
    </row>
    <row r="875092" spans="2:3" x14ac:dyDescent="0.25">
      <c r="B875092" s="78"/>
      <c r="C875092" s="77"/>
    </row>
    <row r="875093" spans="2:3" x14ac:dyDescent="0.25">
      <c r="B875093" s="78"/>
      <c r="C875093" s="77"/>
    </row>
    <row r="875094" spans="2:3" x14ac:dyDescent="0.25">
      <c r="B875094" s="78"/>
      <c r="C875094" s="77"/>
    </row>
    <row r="875095" spans="2:3" x14ac:dyDescent="0.25">
      <c r="B875095" s="78"/>
      <c r="C875095" s="77"/>
    </row>
    <row r="875096" spans="2:3" x14ac:dyDescent="0.25">
      <c r="B875096" s="78"/>
      <c r="C875096" s="77"/>
    </row>
    <row r="875097" spans="2:3" x14ac:dyDescent="0.25">
      <c r="B875097" s="78"/>
      <c r="C875097" s="77"/>
    </row>
    <row r="875098" spans="2:3" x14ac:dyDescent="0.25">
      <c r="B875098" s="78"/>
      <c r="C875098" s="77"/>
    </row>
    <row r="875099" spans="2:3" x14ac:dyDescent="0.25">
      <c r="B875099" s="78"/>
      <c r="C875099" s="77"/>
    </row>
    <row r="875100" spans="2:3" x14ac:dyDescent="0.25">
      <c r="B875100" s="78"/>
      <c r="C875100" s="77"/>
    </row>
    <row r="875101" spans="2:3" x14ac:dyDescent="0.25">
      <c r="B875101" s="78"/>
      <c r="C875101" s="77"/>
    </row>
    <row r="875102" spans="2:3" x14ac:dyDescent="0.25">
      <c r="B875102" s="78"/>
      <c r="C875102" s="77"/>
    </row>
    <row r="875103" spans="2:3" x14ac:dyDescent="0.25">
      <c r="B875103" s="78"/>
      <c r="C875103" s="77"/>
    </row>
    <row r="875104" spans="2:3" x14ac:dyDescent="0.25">
      <c r="B875104" s="78"/>
      <c r="C875104" s="77"/>
    </row>
    <row r="875214" spans="2:3" x14ac:dyDescent="0.25">
      <c r="B875214" s="78"/>
      <c r="C875214" s="77"/>
    </row>
    <row r="875215" spans="2:3" x14ac:dyDescent="0.25">
      <c r="B875215" s="78"/>
      <c r="C875215" s="77"/>
    </row>
    <row r="875216" spans="2:3" x14ac:dyDescent="0.25">
      <c r="B875216" s="78"/>
      <c r="C875216" s="77"/>
    </row>
    <row r="875217" spans="2:3" x14ac:dyDescent="0.25">
      <c r="B875217" s="78"/>
      <c r="C875217" s="77"/>
    </row>
    <row r="875218" spans="2:3" x14ac:dyDescent="0.25">
      <c r="B875218" s="78"/>
      <c r="C875218" s="77"/>
    </row>
    <row r="875219" spans="2:3" x14ac:dyDescent="0.25">
      <c r="B875219" s="78"/>
      <c r="C875219" s="77"/>
    </row>
    <row r="875220" spans="2:3" x14ac:dyDescent="0.25">
      <c r="B875220" s="78"/>
      <c r="C875220" s="77"/>
    </row>
    <row r="875221" spans="2:3" x14ac:dyDescent="0.25">
      <c r="B875221" s="78"/>
      <c r="C875221" s="77"/>
    </row>
    <row r="875222" spans="2:3" x14ac:dyDescent="0.25">
      <c r="B875222" s="78"/>
      <c r="C875222" s="77"/>
    </row>
    <row r="875223" spans="2:3" x14ac:dyDescent="0.25">
      <c r="B875223" s="78"/>
      <c r="C875223" s="77"/>
    </row>
    <row r="875224" spans="2:3" x14ac:dyDescent="0.25">
      <c r="B875224" s="78"/>
      <c r="C875224" s="77"/>
    </row>
    <row r="875225" spans="2:3" x14ac:dyDescent="0.25">
      <c r="B875225" s="78"/>
      <c r="C875225" s="77"/>
    </row>
    <row r="875226" spans="2:3" x14ac:dyDescent="0.25">
      <c r="B875226" s="78"/>
      <c r="C875226" s="77"/>
    </row>
    <row r="875336" spans="2:3" x14ac:dyDescent="0.25">
      <c r="B875336" s="78"/>
      <c r="C875336" s="77"/>
    </row>
    <row r="875337" spans="2:3" x14ac:dyDescent="0.25">
      <c r="B875337" s="78"/>
      <c r="C875337" s="77"/>
    </row>
    <row r="875338" spans="2:3" x14ac:dyDescent="0.25">
      <c r="B875338" s="78"/>
      <c r="C875338" s="77"/>
    </row>
    <row r="875339" spans="2:3" x14ac:dyDescent="0.25">
      <c r="B875339" s="78"/>
      <c r="C875339" s="77"/>
    </row>
    <row r="875340" spans="2:3" x14ac:dyDescent="0.25">
      <c r="B875340" s="78"/>
      <c r="C875340" s="77"/>
    </row>
    <row r="875341" spans="2:3" x14ac:dyDescent="0.25">
      <c r="B875341" s="78"/>
      <c r="C875341" s="77"/>
    </row>
    <row r="875342" spans="2:3" x14ac:dyDescent="0.25">
      <c r="B875342" s="78"/>
      <c r="C875342" s="77"/>
    </row>
    <row r="875343" spans="2:3" x14ac:dyDescent="0.25">
      <c r="B875343" s="78"/>
      <c r="C875343" s="77"/>
    </row>
    <row r="875344" spans="2:3" x14ac:dyDescent="0.25">
      <c r="B875344" s="78"/>
      <c r="C875344" s="77"/>
    </row>
    <row r="875345" spans="2:3" x14ac:dyDescent="0.25">
      <c r="B875345" s="78"/>
      <c r="C875345" s="77"/>
    </row>
    <row r="875346" spans="2:3" x14ac:dyDescent="0.25">
      <c r="B875346" s="78"/>
      <c r="C875346" s="77"/>
    </row>
    <row r="875347" spans="2:3" x14ac:dyDescent="0.25">
      <c r="B875347" s="78"/>
      <c r="C875347" s="77"/>
    </row>
    <row r="875348" spans="2:3" x14ac:dyDescent="0.25">
      <c r="B875348" s="78"/>
      <c r="C875348" s="77"/>
    </row>
    <row r="875458" spans="2:3" x14ac:dyDescent="0.25">
      <c r="B875458" s="78"/>
      <c r="C875458" s="77"/>
    </row>
    <row r="875459" spans="2:3" x14ac:dyDescent="0.25">
      <c r="B875459" s="78"/>
      <c r="C875459" s="77"/>
    </row>
    <row r="875460" spans="2:3" x14ac:dyDescent="0.25">
      <c r="B875460" s="78"/>
      <c r="C875460" s="77"/>
    </row>
    <row r="875461" spans="2:3" x14ac:dyDescent="0.25">
      <c r="B875461" s="78"/>
      <c r="C875461" s="77"/>
    </row>
    <row r="875462" spans="2:3" x14ac:dyDescent="0.25">
      <c r="B875462" s="78"/>
      <c r="C875462" s="77"/>
    </row>
    <row r="875463" spans="2:3" x14ac:dyDescent="0.25">
      <c r="B875463" s="78"/>
      <c r="C875463" s="77"/>
    </row>
    <row r="875464" spans="2:3" x14ac:dyDescent="0.25">
      <c r="B875464" s="78"/>
      <c r="C875464" s="77"/>
    </row>
    <row r="875465" spans="2:3" x14ac:dyDescent="0.25">
      <c r="B875465" s="78"/>
      <c r="C875465" s="77"/>
    </row>
    <row r="875466" spans="2:3" x14ac:dyDescent="0.25">
      <c r="B875466" s="78"/>
      <c r="C875466" s="77"/>
    </row>
    <row r="875467" spans="2:3" x14ac:dyDescent="0.25">
      <c r="B875467" s="78"/>
      <c r="C875467" s="77"/>
    </row>
    <row r="875468" spans="2:3" x14ac:dyDescent="0.25">
      <c r="B875468" s="78"/>
      <c r="C875468" s="77"/>
    </row>
    <row r="875469" spans="2:3" x14ac:dyDescent="0.25">
      <c r="B875469" s="78"/>
      <c r="C875469" s="77"/>
    </row>
    <row r="875470" spans="2:3" x14ac:dyDescent="0.25">
      <c r="B875470" s="78"/>
      <c r="C875470" s="77"/>
    </row>
    <row r="875580" spans="2:3" x14ac:dyDescent="0.25">
      <c r="B875580" s="78"/>
      <c r="C875580" s="77"/>
    </row>
    <row r="875581" spans="2:3" x14ac:dyDescent="0.25">
      <c r="B875581" s="78"/>
      <c r="C875581" s="77"/>
    </row>
    <row r="875582" spans="2:3" x14ac:dyDescent="0.25">
      <c r="B875582" s="78"/>
      <c r="C875582" s="77"/>
    </row>
    <row r="875583" spans="2:3" x14ac:dyDescent="0.25">
      <c r="B875583" s="78"/>
      <c r="C875583" s="77"/>
    </row>
    <row r="875584" spans="2:3" x14ac:dyDescent="0.25">
      <c r="B875584" s="78"/>
      <c r="C875584" s="77"/>
    </row>
    <row r="875585" spans="2:3" x14ac:dyDescent="0.25">
      <c r="B875585" s="78"/>
      <c r="C875585" s="77"/>
    </row>
    <row r="875586" spans="2:3" x14ac:dyDescent="0.25">
      <c r="B875586" s="78"/>
      <c r="C875586" s="77"/>
    </row>
    <row r="875587" spans="2:3" x14ac:dyDescent="0.25">
      <c r="B875587" s="78"/>
      <c r="C875587" s="77"/>
    </row>
    <row r="875588" spans="2:3" x14ac:dyDescent="0.25">
      <c r="B875588" s="78"/>
      <c r="C875588" s="77"/>
    </row>
    <row r="875589" spans="2:3" x14ac:dyDescent="0.25">
      <c r="B875589" s="78"/>
      <c r="C875589" s="77"/>
    </row>
    <row r="875590" spans="2:3" x14ac:dyDescent="0.25">
      <c r="B875590" s="78"/>
      <c r="C875590" s="77"/>
    </row>
    <row r="875591" spans="2:3" x14ac:dyDescent="0.25">
      <c r="B875591" s="78"/>
      <c r="C875591" s="77"/>
    </row>
    <row r="875592" spans="2:3" x14ac:dyDescent="0.25">
      <c r="B875592" s="78"/>
      <c r="C875592" s="77"/>
    </row>
    <row r="875702" spans="2:3" x14ac:dyDescent="0.25">
      <c r="B875702" s="78"/>
      <c r="C875702" s="77"/>
    </row>
    <row r="875703" spans="2:3" x14ac:dyDescent="0.25">
      <c r="B875703" s="78"/>
      <c r="C875703" s="77"/>
    </row>
    <row r="875704" spans="2:3" x14ac:dyDescent="0.25">
      <c r="B875704" s="78"/>
      <c r="C875704" s="77"/>
    </row>
    <row r="875705" spans="2:3" x14ac:dyDescent="0.25">
      <c r="B875705" s="78"/>
      <c r="C875705" s="77"/>
    </row>
    <row r="875706" spans="2:3" x14ac:dyDescent="0.25">
      <c r="B875706" s="78"/>
      <c r="C875706" s="77"/>
    </row>
    <row r="875707" spans="2:3" x14ac:dyDescent="0.25">
      <c r="B875707" s="78"/>
      <c r="C875707" s="77"/>
    </row>
    <row r="875708" spans="2:3" x14ac:dyDescent="0.25">
      <c r="B875708" s="78"/>
      <c r="C875708" s="77"/>
    </row>
    <row r="875709" spans="2:3" x14ac:dyDescent="0.25">
      <c r="B875709" s="78"/>
      <c r="C875709" s="77"/>
    </row>
    <row r="875710" spans="2:3" x14ac:dyDescent="0.25">
      <c r="B875710" s="78"/>
      <c r="C875710" s="77"/>
    </row>
    <row r="875711" spans="2:3" x14ac:dyDescent="0.25">
      <c r="B875711" s="78"/>
      <c r="C875711" s="77"/>
    </row>
    <row r="875712" spans="2:3" x14ac:dyDescent="0.25">
      <c r="B875712" s="78"/>
      <c r="C875712" s="77"/>
    </row>
    <row r="875713" spans="2:3" x14ac:dyDescent="0.25">
      <c r="B875713" s="78"/>
      <c r="C875713" s="77"/>
    </row>
    <row r="875714" spans="2:3" x14ac:dyDescent="0.25">
      <c r="B875714" s="78"/>
      <c r="C875714" s="77"/>
    </row>
    <row r="875824" spans="2:3" x14ac:dyDescent="0.25">
      <c r="B875824" s="78"/>
      <c r="C875824" s="77"/>
    </row>
    <row r="875825" spans="2:3" x14ac:dyDescent="0.25">
      <c r="B875825" s="78"/>
      <c r="C875825" s="77"/>
    </row>
    <row r="875826" spans="2:3" x14ac:dyDescent="0.25">
      <c r="B875826" s="78"/>
      <c r="C875826" s="77"/>
    </row>
    <row r="875827" spans="2:3" x14ac:dyDescent="0.25">
      <c r="B875827" s="78"/>
      <c r="C875827" s="77"/>
    </row>
    <row r="875828" spans="2:3" x14ac:dyDescent="0.25">
      <c r="B875828" s="78"/>
      <c r="C875828" s="77"/>
    </row>
    <row r="875829" spans="2:3" x14ac:dyDescent="0.25">
      <c r="B875829" s="78"/>
      <c r="C875829" s="77"/>
    </row>
    <row r="875830" spans="2:3" x14ac:dyDescent="0.25">
      <c r="B875830" s="78"/>
      <c r="C875830" s="77"/>
    </row>
    <row r="875831" spans="2:3" x14ac:dyDescent="0.25">
      <c r="B875831" s="78"/>
      <c r="C875831" s="77"/>
    </row>
    <row r="875832" spans="2:3" x14ac:dyDescent="0.25">
      <c r="B875832" s="78"/>
      <c r="C875832" s="77"/>
    </row>
    <row r="875833" spans="2:3" x14ac:dyDescent="0.25">
      <c r="B875833" s="78"/>
      <c r="C875833" s="77"/>
    </row>
    <row r="875834" spans="2:3" x14ac:dyDescent="0.25">
      <c r="B875834" s="78"/>
      <c r="C875834" s="77"/>
    </row>
    <row r="875835" spans="2:3" x14ac:dyDescent="0.25">
      <c r="B875835" s="78"/>
      <c r="C875835" s="77"/>
    </row>
    <row r="875836" spans="2:3" x14ac:dyDescent="0.25">
      <c r="B875836" s="78"/>
      <c r="C875836" s="77"/>
    </row>
    <row r="875946" spans="2:3" x14ac:dyDescent="0.25">
      <c r="B875946" s="78"/>
      <c r="C875946" s="77"/>
    </row>
    <row r="875947" spans="2:3" x14ac:dyDescent="0.25">
      <c r="B875947" s="78"/>
      <c r="C875947" s="77"/>
    </row>
    <row r="875948" spans="2:3" x14ac:dyDescent="0.25">
      <c r="B875948" s="78"/>
      <c r="C875948" s="77"/>
    </row>
    <row r="875949" spans="2:3" x14ac:dyDescent="0.25">
      <c r="B875949" s="78"/>
      <c r="C875949" s="77"/>
    </row>
    <row r="875950" spans="2:3" x14ac:dyDescent="0.25">
      <c r="B875950" s="78"/>
      <c r="C875950" s="77"/>
    </row>
    <row r="875951" spans="2:3" x14ac:dyDescent="0.25">
      <c r="B875951" s="78"/>
      <c r="C875951" s="77"/>
    </row>
    <row r="875952" spans="2:3" x14ac:dyDescent="0.25">
      <c r="B875952" s="78"/>
      <c r="C875952" s="77"/>
    </row>
    <row r="875953" spans="2:3" x14ac:dyDescent="0.25">
      <c r="B875953" s="78"/>
      <c r="C875953" s="77"/>
    </row>
    <row r="875954" spans="2:3" x14ac:dyDescent="0.25">
      <c r="B875954" s="78"/>
      <c r="C875954" s="77"/>
    </row>
    <row r="875955" spans="2:3" x14ac:dyDescent="0.25">
      <c r="B875955" s="78"/>
      <c r="C875955" s="77"/>
    </row>
    <row r="875956" spans="2:3" x14ac:dyDescent="0.25">
      <c r="B875956" s="78"/>
      <c r="C875956" s="77"/>
    </row>
    <row r="875957" spans="2:3" x14ac:dyDescent="0.25">
      <c r="B875957" s="78"/>
      <c r="C875957" s="77"/>
    </row>
    <row r="875958" spans="2:3" x14ac:dyDescent="0.25">
      <c r="B875958" s="78"/>
      <c r="C875958" s="77"/>
    </row>
    <row r="876068" spans="2:3" x14ac:dyDescent="0.25">
      <c r="B876068" s="78"/>
      <c r="C876068" s="77"/>
    </row>
    <row r="876069" spans="2:3" x14ac:dyDescent="0.25">
      <c r="B876069" s="78"/>
      <c r="C876069" s="77"/>
    </row>
    <row r="876070" spans="2:3" x14ac:dyDescent="0.25">
      <c r="B876070" s="78"/>
      <c r="C876070" s="77"/>
    </row>
    <row r="876071" spans="2:3" x14ac:dyDescent="0.25">
      <c r="B876071" s="78"/>
      <c r="C876071" s="77"/>
    </row>
    <row r="876072" spans="2:3" x14ac:dyDescent="0.25">
      <c r="B876072" s="78"/>
      <c r="C876072" s="77"/>
    </row>
    <row r="876073" spans="2:3" x14ac:dyDescent="0.25">
      <c r="B876073" s="78"/>
      <c r="C876073" s="77"/>
    </row>
    <row r="876074" spans="2:3" x14ac:dyDescent="0.25">
      <c r="B876074" s="78"/>
      <c r="C876074" s="77"/>
    </row>
    <row r="876075" spans="2:3" x14ac:dyDescent="0.25">
      <c r="B876075" s="78"/>
      <c r="C876075" s="77"/>
    </row>
    <row r="876076" spans="2:3" x14ac:dyDescent="0.25">
      <c r="B876076" s="78"/>
      <c r="C876076" s="77"/>
    </row>
    <row r="876077" spans="2:3" x14ac:dyDescent="0.25">
      <c r="B876077" s="78"/>
      <c r="C876077" s="77"/>
    </row>
    <row r="876078" spans="2:3" x14ac:dyDescent="0.25">
      <c r="B876078" s="78"/>
      <c r="C876078" s="77"/>
    </row>
    <row r="876079" spans="2:3" x14ac:dyDescent="0.25">
      <c r="B876079" s="78"/>
      <c r="C876079" s="77"/>
    </row>
    <row r="876080" spans="2:3" x14ac:dyDescent="0.25">
      <c r="B876080" s="78"/>
      <c r="C876080" s="77"/>
    </row>
    <row r="876190" spans="2:3" x14ac:dyDescent="0.25">
      <c r="B876190" s="78"/>
      <c r="C876190" s="77"/>
    </row>
    <row r="876191" spans="2:3" x14ac:dyDescent="0.25">
      <c r="B876191" s="78"/>
      <c r="C876191" s="77"/>
    </row>
    <row r="876192" spans="2:3" x14ac:dyDescent="0.25">
      <c r="B876192" s="78"/>
      <c r="C876192" s="77"/>
    </row>
    <row r="876193" spans="2:3" x14ac:dyDescent="0.25">
      <c r="B876193" s="78"/>
      <c r="C876193" s="77"/>
    </row>
    <row r="876194" spans="2:3" x14ac:dyDescent="0.25">
      <c r="B876194" s="78"/>
      <c r="C876194" s="77"/>
    </row>
    <row r="876195" spans="2:3" x14ac:dyDescent="0.25">
      <c r="B876195" s="78"/>
      <c r="C876195" s="77"/>
    </row>
    <row r="876196" spans="2:3" x14ac:dyDescent="0.25">
      <c r="B876196" s="78"/>
      <c r="C876196" s="77"/>
    </row>
    <row r="876197" spans="2:3" x14ac:dyDescent="0.25">
      <c r="B876197" s="78"/>
      <c r="C876197" s="77"/>
    </row>
    <row r="876198" spans="2:3" x14ac:dyDescent="0.25">
      <c r="B876198" s="78"/>
      <c r="C876198" s="77"/>
    </row>
    <row r="876199" spans="2:3" x14ac:dyDescent="0.25">
      <c r="B876199" s="78"/>
      <c r="C876199" s="77"/>
    </row>
    <row r="876200" spans="2:3" x14ac:dyDescent="0.25">
      <c r="B876200" s="78"/>
      <c r="C876200" s="77"/>
    </row>
    <row r="876201" spans="2:3" x14ac:dyDescent="0.25">
      <c r="B876201" s="78"/>
      <c r="C876201" s="77"/>
    </row>
    <row r="876202" spans="2:3" x14ac:dyDescent="0.25">
      <c r="B876202" s="78"/>
      <c r="C876202" s="77"/>
    </row>
    <row r="876312" spans="2:3" x14ac:dyDescent="0.25">
      <c r="B876312" s="78"/>
      <c r="C876312" s="77"/>
    </row>
    <row r="876313" spans="2:3" x14ac:dyDescent="0.25">
      <c r="B876313" s="78"/>
      <c r="C876313" s="77"/>
    </row>
    <row r="876314" spans="2:3" x14ac:dyDescent="0.25">
      <c r="B876314" s="78"/>
      <c r="C876314" s="77"/>
    </row>
    <row r="876315" spans="2:3" x14ac:dyDescent="0.25">
      <c r="B876315" s="78"/>
      <c r="C876315" s="77"/>
    </row>
    <row r="876316" spans="2:3" x14ac:dyDescent="0.25">
      <c r="B876316" s="78"/>
      <c r="C876316" s="77"/>
    </row>
    <row r="876317" spans="2:3" x14ac:dyDescent="0.25">
      <c r="B876317" s="78"/>
      <c r="C876317" s="77"/>
    </row>
    <row r="876318" spans="2:3" x14ac:dyDescent="0.25">
      <c r="B876318" s="78"/>
      <c r="C876318" s="77"/>
    </row>
    <row r="876319" spans="2:3" x14ac:dyDescent="0.25">
      <c r="B876319" s="78"/>
      <c r="C876319" s="77"/>
    </row>
    <row r="876320" spans="2:3" x14ac:dyDescent="0.25">
      <c r="B876320" s="78"/>
      <c r="C876320" s="77"/>
    </row>
    <row r="876321" spans="2:3" x14ac:dyDescent="0.25">
      <c r="B876321" s="78"/>
      <c r="C876321" s="77"/>
    </row>
    <row r="876322" spans="2:3" x14ac:dyDescent="0.25">
      <c r="B876322" s="78"/>
      <c r="C876322" s="77"/>
    </row>
    <row r="876323" spans="2:3" x14ac:dyDescent="0.25">
      <c r="B876323" s="78"/>
      <c r="C876323" s="77"/>
    </row>
    <row r="876324" spans="2:3" x14ac:dyDescent="0.25">
      <c r="B876324" s="78"/>
      <c r="C876324" s="77"/>
    </row>
    <row r="876434" spans="2:3" x14ac:dyDescent="0.25">
      <c r="B876434" s="78"/>
      <c r="C876434" s="77"/>
    </row>
    <row r="876435" spans="2:3" x14ac:dyDescent="0.25">
      <c r="B876435" s="78"/>
      <c r="C876435" s="77"/>
    </row>
    <row r="876436" spans="2:3" x14ac:dyDescent="0.25">
      <c r="B876436" s="78"/>
      <c r="C876436" s="77"/>
    </row>
    <row r="876437" spans="2:3" x14ac:dyDescent="0.25">
      <c r="B876437" s="78"/>
      <c r="C876437" s="77"/>
    </row>
    <row r="876438" spans="2:3" x14ac:dyDescent="0.25">
      <c r="B876438" s="78"/>
      <c r="C876438" s="77"/>
    </row>
    <row r="876439" spans="2:3" x14ac:dyDescent="0.25">
      <c r="B876439" s="78"/>
      <c r="C876439" s="77"/>
    </row>
    <row r="876440" spans="2:3" x14ac:dyDescent="0.25">
      <c r="B876440" s="78"/>
      <c r="C876440" s="77"/>
    </row>
    <row r="876441" spans="2:3" x14ac:dyDescent="0.25">
      <c r="B876441" s="78"/>
      <c r="C876441" s="77"/>
    </row>
    <row r="876442" spans="2:3" x14ac:dyDescent="0.25">
      <c r="B876442" s="78"/>
      <c r="C876442" s="77"/>
    </row>
    <row r="876443" spans="2:3" x14ac:dyDescent="0.25">
      <c r="B876443" s="78"/>
      <c r="C876443" s="77"/>
    </row>
    <row r="876444" spans="2:3" x14ac:dyDescent="0.25">
      <c r="B876444" s="78"/>
      <c r="C876444" s="77"/>
    </row>
    <row r="876445" spans="2:3" x14ac:dyDescent="0.25">
      <c r="B876445" s="78"/>
      <c r="C876445" s="77"/>
    </row>
    <row r="876446" spans="2:3" x14ac:dyDescent="0.25">
      <c r="B876446" s="78"/>
      <c r="C876446" s="77"/>
    </row>
    <row r="876556" spans="2:3" x14ac:dyDescent="0.25">
      <c r="B876556" s="78"/>
      <c r="C876556" s="77"/>
    </row>
    <row r="876557" spans="2:3" x14ac:dyDescent="0.25">
      <c r="B876557" s="78"/>
      <c r="C876557" s="77"/>
    </row>
    <row r="876558" spans="2:3" x14ac:dyDescent="0.25">
      <c r="B876558" s="78"/>
      <c r="C876558" s="77"/>
    </row>
    <row r="876559" spans="2:3" x14ac:dyDescent="0.25">
      <c r="B876559" s="78"/>
      <c r="C876559" s="77"/>
    </row>
    <row r="876560" spans="2:3" x14ac:dyDescent="0.25">
      <c r="B876560" s="78"/>
      <c r="C876560" s="77"/>
    </row>
    <row r="876561" spans="2:3" x14ac:dyDescent="0.25">
      <c r="B876561" s="78"/>
      <c r="C876561" s="77"/>
    </row>
    <row r="876562" spans="2:3" x14ac:dyDescent="0.25">
      <c r="B876562" s="78"/>
      <c r="C876562" s="77"/>
    </row>
    <row r="876563" spans="2:3" x14ac:dyDescent="0.25">
      <c r="B876563" s="78"/>
      <c r="C876563" s="77"/>
    </row>
    <row r="876564" spans="2:3" x14ac:dyDescent="0.25">
      <c r="B876564" s="78"/>
      <c r="C876564" s="77"/>
    </row>
    <row r="876565" spans="2:3" x14ac:dyDescent="0.25">
      <c r="B876565" s="78"/>
      <c r="C876565" s="77"/>
    </row>
    <row r="876566" spans="2:3" x14ac:dyDescent="0.25">
      <c r="B876566" s="78"/>
      <c r="C876566" s="77"/>
    </row>
    <row r="876567" spans="2:3" x14ac:dyDescent="0.25">
      <c r="B876567" s="78"/>
      <c r="C876567" s="77"/>
    </row>
    <row r="876568" spans="2:3" x14ac:dyDescent="0.25">
      <c r="B876568" s="78"/>
      <c r="C876568" s="77"/>
    </row>
    <row r="876678" spans="2:3" x14ac:dyDescent="0.25">
      <c r="B876678" s="78"/>
      <c r="C876678" s="77"/>
    </row>
    <row r="876679" spans="2:3" x14ac:dyDescent="0.25">
      <c r="B876679" s="78"/>
      <c r="C876679" s="77"/>
    </row>
    <row r="876680" spans="2:3" x14ac:dyDescent="0.25">
      <c r="B876680" s="78"/>
      <c r="C876680" s="77"/>
    </row>
    <row r="876681" spans="2:3" x14ac:dyDescent="0.25">
      <c r="B876681" s="78"/>
      <c r="C876681" s="77"/>
    </row>
    <row r="876682" spans="2:3" x14ac:dyDescent="0.25">
      <c r="B876682" s="78"/>
      <c r="C876682" s="77"/>
    </row>
    <row r="876683" spans="2:3" x14ac:dyDescent="0.25">
      <c r="B876683" s="78"/>
      <c r="C876683" s="77"/>
    </row>
    <row r="876684" spans="2:3" x14ac:dyDescent="0.25">
      <c r="B876684" s="78"/>
      <c r="C876684" s="77"/>
    </row>
    <row r="876685" spans="2:3" x14ac:dyDescent="0.25">
      <c r="B876685" s="78"/>
      <c r="C876685" s="77"/>
    </row>
    <row r="876686" spans="2:3" x14ac:dyDescent="0.25">
      <c r="B876686" s="78"/>
      <c r="C876686" s="77"/>
    </row>
    <row r="876687" spans="2:3" x14ac:dyDescent="0.25">
      <c r="B876687" s="78"/>
      <c r="C876687" s="77"/>
    </row>
    <row r="876688" spans="2:3" x14ac:dyDescent="0.25">
      <c r="B876688" s="78"/>
      <c r="C876688" s="77"/>
    </row>
    <row r="876689" spans="2:3" x14ac:dyDescent="0.25">
      <c r="B876689" s="78"/>
      <c r="C876689" s="77"/>
    </row>
    <row r="876690" spans="2:3" x14ac:dyDescent="0.25">
      <c r="B876690" s="78"/>
      <c r="C876690" s="77"/>
    </row>
    <row r="876800" spans="2:3" x14ac:dyDescent="0.25">
      <c r="B876800" s="78"/>
      <c r="C876800" s="77"/>
    </row>
    <row r="876801" spans="2:3" x14ac:dyDescent="0.25">
      <c r="B876801" s="78"/>
      <c r="C876801" s="77"/>
    </row>
    <row r="876802" spans="2:3" x14ac:dyDescent="0.25">
      <c r="B876802" s="78"/>
      <c r="C876802" s="77"/>
    </row>
    <row r="876803" spans="2:3" x14ac:dyDescent="0.25">
      <c r="B876803" s="78"/>
      <c r="C876803" s="77"/>
    </row>
    <row r="876804" spans="2:3" x14ac:dyDescent="0.25">
      <c r="B876804" s="78"/>
      <c r="C876804" s="77"/>
    </row>
    <row r="876805" spans="2:3" x14ac:dyDescent="0.25">
      <c r="B876805" s="78"/>
      <c r="C876805" s="77"/>
    </row>
    <row r="876806" spans="2:3" x14ac:dyDescent="0.25">
      <c r="B876806" s="78"/>
      <c r="C876806" s="77"/>
    </row>
    <row r="876807" spans="2:3" x14ac:dyDescent="0.25">
      <c r="B876807" s="78"/>
      <c r="C876807" s="77"/>
    </row>
    <row r="876808" spans="2:3" x14ac:dyDescent="0.25">
      <c r="B876808" s="78"/>
      <c r="C876808" s="77"/>
    </row>
    <row r="876809" spans="2:3" x14ac:dyDescent="0.25">
      <c r="B876809" s="78"/>
      <c r="C876809" s="77"/>
    </row>
    <row r="876810" spans="2:3" x14ac:dyDescent="0.25">
      <c r="B876810" s="78"/>
      <c r="C876810" s="77"/>
    </row>
    <row r="876811" spans="2:3" x14ac:dyDescent="0.25">
      <c r="B876811" s="78"/>
      <c r="C876811" s="77"/>
    </row>
    <row r="876812" spans="2:3" x14ac:dyDescent="0.25">
      <c r="B876812" s="78"/>
      <c r="C876812" s="77"/>
    </row>
    <row r="876922" spans="2:3" x14ac:dyDescent="0.25">
      <c r="B876922" s="78"/>
      <c r="C876922" s="77"/>
    </row>
    <row r="876923" spans="2:3" x14ac:dyDescent="0.25">
      <c r="B876923" s="78"/>
      <c r="C876923" s="77"/>
    </row>
    <row r="876924" spans="2:3" x14ac:dyDescent="0.25">
      <c r="B876924" s="78"/>
      <c r="C876924" s="77"/>
    </row>
    <row r="876925" spans="2:3" x14ac:dyDescent="0.25">
      <c r="B876925" s="78"/>
      <c r="C876925" s="77"/>
    </row>
    <row r="876926" spans="2:3" x14ac:dyDescent="0.25">
      <c r="B876926" s="78"/>
      <c r="C876926" s="77"/>
    </row>
    <row r="876927" spans="2:3" x14ac:dyDescent="0.25">
      <c r="B876927" s="78"/>
      <c r="C876927" s="77"/>
    </row>
    <row r="876928" spans="2:3" x14ac:dyDescent="0.25">
      <c r="B876928" s="78"/>
      <c r="C876928" s="77"/>
    </row>
    <row r="876929" spans="2:3" x14ac:dyDescent="0.25">
      <c r="B876929" s="78"/>
      <c r="C876929" s="77"/>
    </row>
    <row r="876930" spans="2:3" x14ac:dyDescent="0.25">
      <c r="B876930" s="78"/>
      <c r="C876930" s="77"/>
    </row>
    <row r="876931" spans="2:3" x14ac:dyDescent="0.25">
      <c r="B876931" s="78"/>
      <c r="C876931" s="77"/>
    </row>
    <row r="876932" spans="2:3" x14ac:dyDescent="0.25">
      <c r="B876932" s="78"/>
      <c r="C876932" s="77"/>
    </row>
    <row r="876933" spans="2:3" x14ac:dyDescent="0.25">
      <c r="B876933" s="78"/>
      <c r="C876933" s="77"/>
    </row>
    <row r="876934" spans="2:3" x14ac:dyDescent="0.25">
      <c r="B876934" s="78"/>
      <c r="C876934" s="77"/>
    </row>
    <row r="877044" spans="2:3" x14ac:dyDescent="0.25">
      <c r="B877044" s="78"/>
      <c r="C877044" s="77"/>
    </row>
    <row r="877045" spans="2:3" x14ac:dyDescent="0.25">
      <c r="B877045" s="78"/>
      <c r="C877045" s="77"/>
    </row>
    <row r="877046" spans="2:3" x14ac:dyDescent="0.25">
      <c r="B877046" s="78"/>
      <c r="C877046" s="77"/>
    </row>
    <row r="877047" spans="2:3" x14ac:dyDescent="0.25">
      <c r="B877047" s="78"/>
      <c r="C877047" s="77"/>
    </row>
    <row r="877048" spans="2:3" x14ac:dyDescent="0.25">
      <c r="B877048" s="78"/>
      <c r="C877048" s="77"/>
    </row>
    <row r="877049" spans="2:3" x14ac:dyDescent="0.25">
      <c r="B877049" s="78"/>
      <c r="C877049" s="77"/>
    </row>
    <row r="877050" spans="2:3" x14ac:dyDescent="0.25">
      <c r="B877050" s="78"/>
      <c r="C877050" s="77"/>
    </row>
    <row r="877051" spans="2:3" x14ac:dyDescent="0.25">
      <c r="B877051" s="78"/>
      <c r="C877051" s="77"/>
    </row>
    <row r="877052" spans="2:3" x14ac:dyDescent="0.25">
      <c r="B877052" s="78"/>
      <c r="C877052" s="77"/>
    </row>
    <row r="877053" spans="2:3" x14ac:dyDescent="0.25">
      <c r="B877053" s="78"/>
      <c r="C877053" s="77"/>
    </row>
    <row r="877054" spans="2:3" x14ac:dyDescent="0.25">
      <c r="B877054" s="78"/>
      <c r="C877054" s="77"/>
    </row>
    <row r="877055" spans="2:3" x14ac:dyDescent="0.25">
      <c r="B877055" s="78"/>
      <c r="C877055" s="77"/>
    </row>
    <row r="877056" spans="2:3" x14ac:dyDescent="0.25">
      <c r="B877056" s="78"/>
      <c r="C877056" s="77"/>
    </row>
    <row r="877166" spans="2:3" x14ac:dyDescent="0.25">
      <c r="B877166" s="78"/>
      <c r="C877166" s="77"/>
    </row>
    <row r="877167" spans="2:3" x14ac:dyDescent="0.25">
      <c r="B877167" s="78"/>
      <c r="C877167" s="77"/>
    </row>
    <row r="877168" spans="2:3" x14ac:dyDescent="0.25">
      <c r="B877168" s="78"/>
      <c r="C877168" s="77"/>
    </row>
    <row r="877169" spans="2:3" x14ac:dyDescent="0.25">
      <c r="B877169" s="78"/>
      <c r="C877169" s="77"/>
    </row>
    <row r="877170" spans="2:3" x14ac:dyDescent="0.25">
      <c r="B877170" s="78"/>
      <c r="C877170" s="77"/>
    </row>
    <row r="877171" spans="2:3" x14ac:dyDescent="0.25">
      <c r="B877171" s="78"/>
      <c r="C877171" s="77"/>
    </row>
    <row r="877172" spans="2:3" x14ac:dyDescent="0.25">
      <c r="B877172" s="78"/>
      <c r="C877172" s="77"/>
    </row>
    <row r="877173" spans="2:3" x14ac:dyDescent="0.25">
      <c r="B877173" s="78"/>
      <c r="C877173" s="77"/>
    </row>
    <row r="877174" spans="2:3" x14ac:dyDescent="0.25">
      <c r="B877174" s="78"/>
      <c r="C877174" s="77"/>
    </row>
    <row r="877175" spans="2:3" x14ac:dyDescent="0.25">
      <c r="B877175" s="78"/>
      <c r="C877175" s="77"/>
    </row>
    <row r="877176" spans="2:3" x14ac:dyDescent="0.25">
      <c r="B877176" s="78"/>
      <c r="C877176" s="77"/>
    </row>
    <row r="877177" spans="2:3" x14ac:dyDescent="0.25">
      <c r="B877177" s="78"/>
      <c r="C877177" s="77"/>
    </row>
    <row r="877178" spans="2:3" x14ac:dyDescent="0.25">
      <c r="B877178" s="78"/>
      <c r="C877178" s="77"/>
    </row>
    <row r="877288" spans="2:3" x14ac:dyDescent="0.25">
      <c r="B877288" s="78"/>
      <c r="C877288" s="77"/>
    </row>
    <row r="877289" spans="2:3" x14ac:dyDescent="0.25">
      <c r="B877289" s="78"/>
      <c r="C877289" s="77"/>
    </row>
    <row r="877290" spans="2:3" x14ac:dyDescent="0.25">
      <c r="B877290" s="78"/>
      <c r="C877290" s="77"/>
    </row>
    <row r="877291" spans="2:3" x14ac:dyDescent="0.25">
      <c r="B877291" s="78"/>
      <c r="C877291" s="77"/>
    </row>
    <row r="877292" spans="2:3" x14ac:dyDescent="0.25">
      <c r="B877292" s="78"/>
      <c r="C877292" s="77"/>
    </row>
    <row r="877293" spans="2:3" x14ac:dyDescent="0.25">
      <c r="B877293" s="78"/>
      <c r="C877293" s="77"/>
    </row>
    <row r="877294" spans="2:3" x14ac:dyDescent="0.25">
      <c r="B877294" s="78"/>
      <c r="C877294" s="77"/>
    </row>
    <row r="877295" spans="2:3" x14ac:dyDescent="0.25">
      <c r="B877295" s="78"/>
      <c r="C877295" s="77"/>
    </row>
    <row r="877296" spans="2:3" x14ac:dyDescent="0.25">
      <c r="B877296" s="78"/>
      <c r="C877296" s="77"/>
    </row>
    <row r="877297" spans="2:3" x14ac:dyDescent="0.25">
      <c r="B877297" s="78"/>
      <c r="C877297" s="77"/>
    </row>
    <row r="877298" spans="2:3" x14ac:dyDescent="0.25">
      <c r="B877298" s="78"/>
      <c r="C877298" s="77"/>
    </row>
    <row r="877299" spans="2:3" x14ac:dyDescent="0.25">
      <c r="B877299" s="78"/>
      <c r="C877299" s="77"/>
    </row>
    <row r="877300" spans="2:3" x14ac:dyDescent="0.25">
      <c r="B877300" s="78"/>
      <c r="C877300" s="77"/>
    </row>
    <row r="877410" spans="2:3" x14ac:dyDescent="0.25">
      <c r="B877410" s="78"/>
      <c r="C877410" s="77"/>
    </row>
    <row r="877411" spans="2:3" x14ac:dyDescent="0.25">
      <c r="B877411" s="78"/>
      <c r="C877411" s="77"/>
    </row>
    <row r="877412" spans="2:3" x14ac:dyDescent="0.25">
      <c r="B877412" s="78"/>
      <c r="C877412" s="77"/>
    </row>
    <row r="877413" spans="2:3" x14ac:dyDescent="0.25">
      <c r="B877413" s="78"/>
      <c r="C877413" s="77"/>
    </row>
    <row r="877414" spans="2:3" x14ac:dyDescent="0.25">
      <c r="B877414" s="78"/>
      <c r="C877414" s="77"/>
    </row>
    <row r="877415" spans="2:3" x14ac:dyDescent="0.25">
      <c r="B877415" s="78"/>
      <c r="C877415" s="77"/>
    </row>
    <row r="877416" spans="2:3" x14ac:dyDescent="0.25">
      <c r="B877416" s="78"/>
      <c r="C877416" s="77"/>
    </row>
    <row r="877417" spans="2:3" x14ac:dyDescent="0.25">
      <c r="B877417" s="78"/>
      <c r="C877417" s="77"/>
    </row>
    <row r="877418" spans="2:3" x14ac:dyDescent="0.25">
      <c r="B877418" s="78"/>
      <c r="C877418" s="77"/>
    </row>
    <row r="877419" spans="2:3" x14ac:dyDescent="0.25">
      <c r="B877419" s="78"/>
      <c r="C877419" s="77"/>
    </row>
    <row r="877420" spans="2:3" x14ac:dyDescent="0.25">
      <c r="B877420" s="78"/>
      <c r="C877420" s="77"/>
    </row>
    <row r="877421" spans="2:3" x14ac:dyDescent="0.25">
      <c r="B877421" s="78"/>
      <c r="C877421" s="77"/>
    </row>
    <row r="877422" spans="2:3" x14ac:dyDescent="0.25">
      <c r="B877422" s="78"/>
      <c r="C877422" s="77"/>
    </row>
    <row r="877532" spans="2:3" x14ac:dyDescent="0.25">
      <c r="B877532" s="78"/>
      <c r="C877532" s="77"/>
    </row>
    <row r="877533" spans="2:3" x14ac:dyDescent="0.25">
      <c r="B877533" s="78"/>
      <c r="C877533" s="77"/>
    </row>
    <row r="877534" spans="2:3" x14ac:dyDescent="0.25">
      <c r="B877534" s="78"/>
      <c r="C877534" s="77"/>
    </row>
    <row r="877535" spans="2:3" x14ac:dyDescent="0.25">
      <c r="B877535" s="78"/>
      <c r="C877535" s="77"/>
    </row>
    <row r="877536" spans="2:3" x14ac:dyDescent="0.25">
      <c r="B877536" s="78"/>
      <c r="C877536" s="77"/>
    </row>
    <row r="877537" spans="2:3" x14ac:dyDescent="0.25">
      <c r="B877537" s="78"/>
      <c r="C877537" s="77"/>
    </row>
    <row r="877538" spans="2:3" x14ac:dyDescent="0.25">
      <c r="B877538" s="78"/>
      <c r="C877538" s="77"/>
    </row>
    <row r="877539" spans="2:3" x14ac:dyDescent="0.25">
      <c r="B877539" s="78"/>
      <c r="C877539" s="77"/>
    </row>
    <row r="877540" spans="2:3" x14ac:dyDescent="0.25">
      <c r="B877540" s="78"/>
      <c r="C877540" s="77"/>
    </row>
    <row r="877541" spans="2:3" x14ac:dyDescent="0.25">
      <c r="B877541" s="78"/>
      <c r="C877541" s="77"/>
    </row>
    <row r="877542" spans="2:3" x14ac:dyDescent="0.25">
      <c r="B877542" s="78"/>
      <c r="C877542" s="77"/>
    </row>
    <row r="877543" spans="2:3" x14ac:dyDescent="0.25">
      <c r="B877543" s="78"/>
      <c r="C877543" s="77"/>
    </row>
    <row r="877544" spans="2:3" x14ac:dyDescent="0.25">
      <c r="B877544" s="78"/>
      <c r="C877544" s="77"/>
    </row>
    <row r="877654" spans="2:3" x14ac:dyDescent="0.25">
      <c r="B877654" s="78"/>
      <c r="C877654" s="77"/>
    </row>
    <row r="877655" spans="2:3" x14ac:dyDescent="0.25">
      <c r="B877655" s="78"/>
      <c r="C877655" s="77"/>
    </row>
    <row r="877656" spans="2:3" x14ac:dyDescent="0.25">
      <c r="B877656" s="78"/>
      <c r="C877656" s="77"/>
    </row>
    <row r="877657" spans="2:3" x14ac:dyDescent="0.25">
      <c r="B877657" s="78"/>
      <c r="C877657" s="77"/>
    </row>
    <row r="877658" spans="2:3" x14ac:dyDescent="0.25">
      <c r="B877658" s="78"/>
      <c r="C877658" s="77"/>
    </row>
    <row r="877659" spans="2:3" x14ac:dyDescent="0.25">
      <c r="B877659" s="78"/>
      <c r="C877659" s="77"/>
    </row>
    <row r="877660" spans="2:3" x14ac:dyDescent="0.25">
      <c r="B877660" s="78"/>
      <c r="C877660" s="77"/>
    </row>
    <row r="877661" spans="2:3" x14ac:dyDescent="0.25">
      <c r="B877661" s="78"/>
      <c r="C877661" s="77"/>
    </row>
    <row r="877662" spans="2:3" x14ac:dyDescent="0.25">
      <c r="B877662" s="78"/>
      <c r="C877662" s="77"/>
    </row>
    <row r="877663" spans="2:3" x14ac:dyDescent="0.25">
      <c r="B877663" s="78"/>
      <c r="C877663" s="77"/>
    </row>
    <row r="877664" spans="2:3" x14ac:dyDescent="0.25">
      <c r="B877664" s="78"/>
      <c r="C877664" s="77"/>
    </row>
    <row r="877665" spans="2:3" x14ac:dyDescent="0.25">
      <c r="B877665" s="78"/>
      <c r="C877665" s="77"/>
    </row>
    <row r="877666" spans="2:3" x14ac:dyDescent="0.25">
      <c r="B877666" s="78"/>
      <c r="C877666" s="77"/>
    </row>
    <row r="877776" spans="2:3" x14ac:dyDescent="0.25">
      <c r="B877776" s="78"/>
      <c r="C877776" s="77"/>
    </row>
    <row r="877777" spans="2:3" x14ac:dyDescent="0.25">
      <c r="B877777" s="78"/>
      <c r="C877777" s="77"/>
    </row>
    <row r="877778" spans="2:3" x14ac:dyDescent="0.25">
      <c r="B877778" s="78"/>
      <c r="C877778" s="77"/>
    </row>
    <row r="877779" spans="2:3" x14ac:dyDescent="0.25">
      <c r="B877779" s="78"/>
      <c r="C877779" s="77"/>
    </row>
    <row r="877780" spans="2:3" x14ac:dyDescent="0.25">
      <c r="B877780" s="78"/>
      <c r="C877780" s="77"/>
    </row>
    <row r="877781" spans="2:3" x14ac:dyDescent="0.25">
      <c r="B877781" s="78"/>
      <c r="C877781" s="77"/>
    </row>
    <row r="877782" spans="2:3" x14ac:dyDescent="0.25">
      <c r="B877782" s="78"/>
      <c r="C877782" s="77"/>
    </row>
    <row r="877783" spans="2:3" x14ac:dyDescent="0.25">
      <c r="B877783" s="78"/>
      <c r="C877783" s="77"/>
    </row>
    <row r="877784" spans="2:3" x14ac:dyDescent="0.25">
      <c r="B877784" s="78"/>
      <c r="C877784" s="77"/>
    </row>
    <row r="877785" spans="2:3" x14ac:dyDescent="0.25">
      <c r="B877785" s="78"/>
      <c r="C877785" s="77"/>
    </row>
    <row r="877786" spans="2:3" x14ac:dyDescent="0.25">
      <c r="B877786" s="78"/>
      <c r="C877786" s="77"/>
    </row>
    <row r="877787" spans="2:3" x14ac:dyDescent="0.25">
      <c r="B877787" s="78"/>
      <c r="C877787" s="77"/>
    </row>
    <row r="877788" spans="2:3" x14ac:dyDescent="0.25">
      <c r="B877788" s="78"/>
      <c r="C877788" s="77"/>
    </row>
    <row r="877898" spans="2:3" x14ac:dyDescent="0.25">
      <c r="B877898" s="78"/>
      <c r="C877898" s="77"/>
    </row>
    <row r="877899" spans="2:3" x14ac:dyDescent="0.25">
      <c r="B877899" s="78"/>
      <c r="C877899" s="77"/>
    </row>
    <row r="877900" spans="2:3" x14ac:dyDescent="0.25">
      <c r="B877900" s="78"/>
      <c r="C877900" s="77"/>
    </row>
    <row r="877901" spans="2:3" x14ac:dyDescent="0.25">
      <c r="B877901" s="78"/>
      <c r="C877901" s="77"/>
    </row>
    <row r="877902" spans="2:3" x14ac:dyDescent="0.25">
      <c r="B877902" s="78"/>
      <c r="C877902" s="77"/>
    </row>
    <row r="877903" spans="2:3" x14ac:dyDescent="0.25">
      <c r="B877903" s="78"/>
      <c r="C877903" s="77"/>
    </row>
    <row r="877904" spans="2:3" x14ac:dyDescent="0.25">
      <c r="B877904" s="78"/>
      <c r="C877904" s="77"/>
    </row>
    <row r="877905" spans="2:3" x14ac:dyDescent="0.25">
      <c r="B877905" s="78"/>
      <c r="C877905" s="77"/>
    </row>
    <row r="877906" spans="2:3" x14ac:dyDescent="0.25">
      <c r="B877906" s="78"/>
      <c r="C877906" s="77"/>
    </row>
    <row r="877907" spans="2:3" x14ac:dyDescent="0.25">
      <c r="B877907" s="78"/>
      <c r="C877907" s="77"/>
    </row>
    <row r="877908" spans="2:3" x14ac:dyDescent="0.25">
      <c r="B877908" s="78"/>
      <c r="C877908" s="77"/>
    </row>
    <row r="877909" spans="2:3" x14ac:dyDescent="0.25">
      <c r="B877909" s="78"/>
      <c r="C877909" s="77"/>
    </row>
    <row r="877910" spans="2:3" x14ac:dyDescent="0.25">
      <c r="B877910" s="78"/>
      <c r="C877910" s="77"/>
    </row>
    <row r="878020" spans="2:3" x14ac:dyDescent="0.25">
      <c r="B878020" s="78"/>
      <c r="C878020" s="77"/>
    </row>
    <row r="878021" spans="2:3" x14ac:dyDescent="0.25">
      <c r="B878021" s="78"/>
      <c r="C878021" s="77"/>
    </row>
    <row r="878022" spans="2:3" x14ac:dyDescent="0.25">
      <c r="B878022" s="78"/>
      <c r="C878022" s="77"/>
    </row>
    <row r="878023" spans="2:3" x14ac:dyDescent="0.25">
      <c r="B878023" s="78"/>
      <c r="C878023" s="77"/>
    </row>
    <row r="878024" spans="2:3" x14ac:dyDescent="0.25">
      <c r="B878024" s="78"/>
      <c r="C878024" s="77"/>
    </row>
    <row r="878025" spans="2:3" x14ac:dyDescent="0.25">
      <c r="B878025" s="78"/>
      <c r="C878025" s="77"/>
    </row>
    <row r="878026" spans="2:3" x14ac:dyDescent="0.25">
      <c r="B878026" s="78"/>
      <c r="C878026" s="77"/>
    </row>
    <row r="878027" spans="2:3" x14ac:dyDescent="0.25">
      <c r="B878027" s="78"/>
      <c r="C878027" s="77"/>
    </row>
    <row r="878028" spans="2:3" x14ac:dyDescent="0.25">
      <c r="B878028" s="78"/>
      <c r="C878028" s="77"/>
    </row>
    <row r="878029" spans="2:3" x14ac:dyDescent="0.25">
      <c r="B878029" s="78"/>
      <c r="C878029" s="77"/>
    </row>
    <row r="878030" spans="2:3" x14ac:dyDescent="0.25">
      <c r="B878030" s="78"/>
      <c r="C878030" s="77"/>
    </row>
    <row r="878031" spans="2:3" x14ac:dyDescent="0.25">
      <c r="B878031" s="78"/>
      <c r="C878031" s="77"/>
    </row>
    <row r="878032" spans="2:3" x14ac:dyDescent="0.25">
      <c r="B878032" s="78"/>
      <c r="C878032" s="77"/>
    </row>
    <row r="878142" spans="2:3" x14ac:dyDescent="0.25">
      <c r="B878142" s="78"/>
      <c r="C878142" s="77"/>
    </row>
    <row r="878143" spans="2:3" x14ac:dyDescent="0.25">
      <c r="B878143" s="78"/>
      <c r="C878143" s="77"/>
    </row>
    <row r="878144" spans="2:3" x14ac:dyDescent="0.25">
      <c r="B878144" s="78"/>
      <c r="C878144" s="77"/>
    </row>
    <row r="878145" spans="2:3" x14ac:dyDescent="0.25">
      <c r="B878145" s="78"/>
      <c r="C878145" s="77"/>
    </row>
    <row r="878146" spans="2:3" x14ac:dyDescent="0.25">
      <c r="B878146" s="78"/>
      <c r="C878146" s="77"/>
    </row>
    <row r="878147" spans="2:3" x14ac:dyDescent="0.25">
      <c r="B878147" s="78"/>
      <c r="C878147" s="77"/>
    </row>
    <row r="878148" spans="2:3" x14ac:dyDescent="0.25">
      <c r="B878148" s="78"/>
      <c r="C878148" s="77"/>
    </row>
    <row r="878149" spans="2:3" x14ac:dyDescent="0.25">
      <c r="B878149" s="78"/>
      <c r="C878149" s="77"/>
    </row>
    <row r="878150" spans="2:3" x14ac:dyDescent="0.25">
      <c r="B878150" s="78"/>
      <c r="C878150" s="77"/>
    </row>
    <row r="878151" spans="2:3" x14ac:dyDescent="0.25">
      <c r="B878151" s="78"/>
      <c r="C878151" s="77"/>
    </row>
    <row r="878152" spans="2:3" x14ac:dyDescent="0.25">
      <c r="B878152" s="78"/>
      <c r="C878152" s="77"/>
    </row>
    <row r="878153" spans="2:3" x14ac:dyDescent="0.25">
      <c r="B878153" s="78"/>
      <c r="C878153" s="77"/>
    </row>
    <row r="878154" spans="2:3" x14ac:dyDescent="0.25">
      <c r="B878154" s="78"/>
      <c r="C878154" s="77"/>
    </row>
    <row r="878264" spans="2:3" x14ac:dyDescent="0.25">
      <c r="B878264" s="78"/>
      <c r="C878264" s="77"/>
    </row>
    <row r="878265" spans="2:3" x14ac:dyDescent="0.25">
      <c r="B878265" s="78"/>
      <c r="C878265" s="77"/>
    </row>
    <row r="878266" spans="2:3" x14ac:dyDescent="0.25">
      <c r="B878266" s="78"/>
      <c r="C878266" s="77"/>
    </row>
    <row r="878267" spans="2:3" x14ac:dyDescent="0.25">
      <c r="B878267" s="78"/>
      <c r="C878267" s="77"/>
    </row>
    <row r="878268" spans="2:3" x14ac:dyDescent="0.25">
      <c r="B878268" s="78"/>
      <c r="C878268" s="77"/>
    </row>
    <row r="878269" spans="2:3" x14ac:dyDescent="0.25">
      <c r="B878269" s="78"/>
      <c r="C878269" s="77"/>
    </row>
    <row r="878270" spans="2:3" x14ac:dyDescent="0.25">
      <c r="B878270" s="78"/>
      <c r="C878270" s="77"/>
    </row>
    <row r="878271" spans="2:3" x14ac:dyDescent="0.25">
      <c r="B878271" s="78"/>
      <c r="C878271" s="77"/>
    </row>
    <row r="878272" spans="2:3" x14ac:dyDescent="0.25">
      <c r="B878272" s="78"/>
      <c r="C878272" s="77"/>
    </row>
    <row r="878273" spans="2:3" x14ac:dyDescent="0.25">
      <c r="B878273" s="78"/>
      <c r="C878273" s="77"/>
    </row>
    <row r="878274" spans="2:3" x14ac:dyDescent="0.25">
      <c r="B878274" s="78"/>
      <c r="C878274" s="77"/>
    </row>
    <row r="878275" spans="2:3" x14ac:dyDescent="0.25">
      <c r="B878275" s="78"/>
      <c r="C878275" s="77"/>
    </row>
    <row r="878276" spans="2:3" x14ac:dyDescent="0.25">
      <c r="B878276" s="78"/>
      <c r="C878276" s="77"/>
    </row>
    <row r="878386" spans="2:3" x14ac:dyDescent="0.25">
      <c r="B878386" s="78"/>
      <c r="C878386" s="77"/>
    </row>
    <row r="878387" spans="2:3" x14ac:dyDescent="0.25">
      <c r="B878387" s="78"/>
      <c r="C878387" s="77"/>
    </row>
    <row r="878388" spans="2:3" x14ac:dyDescent="0.25">
      <c r="B878388" s="78"/>
      <c r="C878388" s="77"/>
    </row>
    <row r="878389" spans="2:3" x14ac:dyDescent="0.25">
      <c r="B878389" s="78"/>
      <c r="C878389" s="77"/>
    </row>
    <row r="878390" spans="2:3" x14ac:dyDescent="0.25">
      <c r="B878390" s="78"/>
      <c r="C878390" s="77"/>
    </row>
    <row r="878391" spans="2:3" x14ac:dyDescent="0.25">
      <c r="B878391" s="78"/>
      <c r="C878391" s="77"/>
    </row>
    <row r="878392" spans="2:3" x14ac:dyDescent="0.25">
      <c r="B878392" s="78"/>
      <c r="C878392" s="77"/>
    </row>
    <row r="878393" spans="2:3" x14ac:dyDescent="0.25">
      <c r="B878393" s="78"/>
      <c r="C878393" s="77"/>
    </row>
    <row r="878394" spans="2:3" x14ac:dyDescent="0.25">
      <c r="B878394" s="78"/>
      <c r="C878394" s="77"/>
    </row>
    <row r="878395" spans="2:3" x14ac:dyDescent="0.25">
      <c r="B878395" s="78"/>
      <c r="C878395" s="77"/>
    </row>
    <row r="878396" spans="2:3" x14ac:dyDescent="0.25">
      <c r="B878396" s="78"/>
      <c r="C878396" s="77"/>
    </row>
    <row r="878397" spans="2:3" x14ac:dyDescent="0.25">
      <c r="B878397" s="78"/>
      <c r="C878397" s="77"/>
    </row>
    <row r="878398" spans="2:3" x14ac:dyDescent="0.25">
      <c r="B878398" s="78"/>
      <c r="C878398" s="77"/>
    </row>
    <row r="878508" spans="2:3" x14ac:dyDescent="0.25">
      <c r="B878508" s="78"/>
      <c r="C878508" s="77"/>
    </row>
    <row r="878509" spans="2:3" x14ac:dyDescent="0.25">
      <c r="B878509" s="78"/>
      <c r="C878509" s="77"/>
    </row>
    <row r="878510" spans="2:3" x14ac:dyDescent="0.25">
      <c r="B878510" s="78"/>
      <c r="C878510" s="77"/>
    </row>
    <row r="878511" spans="2:3" x14ac:dyDescent="0.25">
      <c r="B878511" s="78"/>
      <c r="C878511" s="77"/>
    </row>
    <row r="878512" spans="2:3" x14ac:dyDescent="0.25">
      <c r="B878512" s="78"/>
      <c r="C878512" s="77"/>
    </row>
    <row r="878513" spans="2:3" x14ac:dyDescent="0.25">
      <c r="B878513" s="78"/>
      <c r="C878513" s="77"/>
    </row>
    <row r="878514" spans="2:3" x14ac:dyDescent="0.25">
      <c r="B878514" s="78"/>
      <c r="C878514" s="77"/>
    </row>
    <row r="878515" spans="2:3" x14ac:dyDescent="0.25">
      <c r="B878515" s="78"/>
      <c r="C878515" s="77"/>
    </row>
    <row r="878516" spans="2:3" x14ac:dyDescent="0.25">
      <c r="B878516" s="78"/>
      <c r="C878516" s="77"/>
    </row>
    <row r="878517" spans="2:3" x14ac:dyDescent="0.25">
      <c r="B878517" s="78"/>
      <c r="C878517" s="77"/>
    </row>
    <row r="878518" spans="2:3" x14ac:dyDescent="0.25">
      <c r="B878518" s="78"/>
      <c r="C878518" s="77"/>
    </row>
    <row r="878519" spans="2:3" x14ac:dyDescent="0.25">
      <c r="B878519" s="78"/>
      <c r="C878519" s="77"/>
    </row>
    <row r="878520" spans="2:3" x14ac:dyDescent="0.25">
      <c r="B878520" s="78"/>
      <c r="C878520" s="77"/>
    </row>
    <row r="878630" spans="2:3" x14ac:dyDescent="0.25">
      <c r="B878630" s="78"/>
      <c r="C878630" s="77"/>
    </row>
    <row r="878631" spans="2:3" x14ac:dyDescent="0.25">
      <c r="B878631" s="78"/>
      <c r="C878631" s="77"/>
    </row>
    <row r="878632" spans="2:3" x14ac:dyDescent="0.25">
      <c r="B878632" s="78"/>
      <c r="C878632" s="77"/>
    </row>
    <row r="878633" spans="2:3" x14ac:dyDescent="0.25">
      <c r="B878633" s="78"/>
      <c r="C878633" s="77"/>
    </row>
    <row r="878634" spans="2:3" x14ac:dyDescent="0.25">
      <c r="B878634" s="78"/>
      <c r="C878634" s="77"/>
    </row>
    <row r="878635" spans="2:3" x14ac:dyDescent="0.25">
      <c r="B878635" s="78"/>
      <c r="C878635" s="77"/>
    </row>
    <row r="878636" spans="2:3" x14ac:dyDescent="0.25">
      <c r="B878636" s="78"/>
      <c r="C878636" s="77"/>
    </row>
    <row r="878637" spans="2:3" x14ac:dyDescent="0.25">
      <c r="B878637" s="78"/>
      <c r="C878637" s="77"/>
    </row>
    <row r="878638" spans="2:3" x14ac:dyDescent="0.25">
      <c r="B878638" s="78"/>
      <c r="C878638" s="77"/>
    </row>
    <row r="878639" spans="2:3" x14ac:dyDescent="0.25">
      <c r="B878639" s="78"/>
      <c r="C878639" s="77"/>
    </row>
    <row r="878640" spans="2:3" x14ac:dyDescent="0.25">
      <c r="B878640" s="78"/>
      <c r="C878640" s="77"/>
    </row>
    <row r="878641" spans="2:3" x14ac:dyDescent="0.25">
      <c r="B878641" s="78"/>
      <c r="C878641" s="77"/>
    </row>
    <row r="878642" spans="2:3" x14ac:dyDescent="0.25">
      <c r="B878642" s="78"/>
      <c r="C878642" s="77"/>
    </row>
    <row r="878752" spans="2:3" x14ac:dyDescent="0.25">
      <c r="B878752" s="78"/>
      <c r="C878752" s="77"/>
    </row>
    <row r="878753" spans="2:3" x14ac:dyDescent="0.25">
      <c r="B878753" s="78"/>
      <c r="C878753" s="77"/>
    </row>
    <row r="878754" spans="2:3" x14ac:dyDescent="0.25">
      <c r="B878754" s="78"/>
      <c r="C878754" s="77"/>
    </row>
    <row r="878755" spans="2:3" x14ac:dyDescent="0.25">
      <c r="B878755" s="78"/>
      <c r="C878755" s="77"/>
    </row>
    <row r="878756" spans="2:3" x14ac:dyDescent="0.25">
      <c r="B878756" s="78"/>
      <c r="C878756" s="77"/>
    </row>
    <row r="878757" spans="2:3" x14ac:dyDescent="0.25">
      <c r="B878757" s="78"/>
      <c r="C878757" s="77"/>
    </row>
    <row r="878758" spans="2:3" x14ac:dyDescent="0.25">
      <c r="B878758" s="78"/>
      <c r="C878758" s="77"/>
    </row>
    <row r="878759" spans="2:3" x14ac:dyDescent="0.25">
      <c r="B878759" s="78"/>
      <c r="C878759" s="77"/>
    </row>
    <row r="878760" spans="2:3" x14ac:dyDescent="0.25">
      <c r="B878760" s="78"/>
      <c r="C878760" s="77"/>
    </row>
    <row r="878761" spans="2:3" x14ac:dyDescent="0.25">
      <c r="B878761" s="78"/>
      <c r="C878761" s="77"/>
    </row>
    <row r="878762" spans="2:3" x14ac:dyDescent="0.25">
      <c r="B878762" s="78"/>
      <c r="C878762" s="77"/>
    </row>
    <row r="878763" spans="2:3" x14ac:dyDescent="0.25">
      <c r="B878763" s="78"/>
      <c r="C878763" s="77"/>
    </row>
    <row r="878764" spans="2:3" x14ac:dyDescent="0.25">
      <c r="B878764" s="78"/>
      <c r="C878764" s="77"/>
    </row>
    <row r="878874" spans="2:3" x14ac:dyDescent="0.25">
      <c r="B878874" s="78"/>
      <c r="C878874" s="77"/>
    </row>
    <row r="878875" spans="2:3" x14ac:dyDescent="0.25">
      <c r="B878875" s="78"/>
      <c r="C878875" s="77"/>
    </row>
    <row r="878876" spans="2:3" x14ac:dyDescent="0.25">
      <c r="B878876" s="78"/>
      <c r="C878876" s="77"/>
    </row>
    <row r="878877" spans="2:3" x14ac:dyDescent="0.25">
      <c r="B878877" s="78"/>
      <c r="C878877" s="77"/>
    </row>
    <row r="878878" spans="2:3" x14ac:dyDescent="0.25">
      <c r="B878878" s="78"/>
      <c r="C878878" s="77"/>
    </row>
    <row r="878879" spans="2:3" x14ac:dyDescent="0.25">
      <c r="B878879" s="78"/>
      <c r="C878879" s="77"/>
    </row>
    <row r="878880" spans="2:3" x14ac:dyDescent="0.25">
      <c r="B878880" s="78"/>
      <c r="C878880" s="77"/>
    </row>
    <row r="878881" spans="2:3" x14ac:dyDescent="0.25">
      <c r="B878881" s="78"/>
      <c r="C878881" s="77"/>
    </row>
    <row r="878882" spans="2:3" x14ac:dyDescent="0.25">
      <c r="B878882" s="78"/>
      <c r="C878882" s="77"/>
    </row>
    <row r="878883" spans="2:3" x14ac:dyDescent="0.25">
      <c r="B878883" s="78"/>
      <c r="C878883" s="77"/>
    </row>
    <row r="878884" spans="2:3" x14ac:dyDescent="0.25">
      <c r="B878884" s="78"/>
      <c r="C878884" s="77"/>
    </row>
    <row r="878885" spans="2:3" x14ac:dyDescent="0.25">
      <c r="B878885" s="78"/>
      <c r="C878885" s="77"/>
    </row>
    <row r="878886" spans="2:3" x14ac:dyDescent="0.25">
      <c r="B878886" s="78"/>
      <c r="C878886" s="77"/>
    </row>
    <row r="878996" spans="2:3" x14ac:dyDescent="0.25">
      <c r="B878996" s="78"/>
      <c r="C878996" s="77"/>
    </row>
    <row r="878997" spans="2:3" x14ac:dyDescent="0.25">
      <c r="B878997" s="78"/>
      <c r="C878997" s="77"/>
    </row>
    <row r="878998" spans="2:3" x14ac:dyDescent="0.25">
      <c r="B878998" s="78"/>
      <c r="C878998" s="77"/>
    </row>
    <row r="878999" spans="2:3" x14ac:dyDescent="0.25">
      <c r="B878999" s="78"/>
      <c r="C878999" s="77"/>
    </row>
    <row r="879000" spans="2:3" x14ac:dyDescent="0.25">
      <c r="B879000" s="78"/>
      <c r="C879000" s="77"/>
    </row>
    <row r="879001" spans="2:3" x14ac:dyDescent="0.25">
      <c r="B879001" s="78"/>
      <c r="C879001" s="77"/>
    </row>
    <row r="879002" spans="2:3" x14ac:dyDescent="0.25">
      <c r="B879002" s="78"/>
      <c r="C879002" s="77"/>
    </row>
    <row r="879003" spans="2:3" x14ac:dyDescent="0.25">
      <c r="B879003" s="78"/>
      <c r="C879003" s="77"/>
    </row>
    <row r="879004" spans="2:3" x14ac:dyDescent="0.25">
      <c r="B879004" s="78"/>
      <c r="C879004" s="77"/>
    </row>
    <row r="879005" spans="2:3" x14ac:dyDescent="0.25">
      <c r="B879005" s="78"/>
      <c r="C879005" s="77"/>
    </row>
    <row r="879006" spans="2:3" x14ac:dyDescent="0.25">
      <c r="B879006" s="78"/>
      <c r="C879006" s="77"/>
    </row>
    <row r="879007" spans="2:3" x14ac:dyDescent="0.25">
      <c r="B879007" s="78"/>
      <c r="C879007" s="77"/>
    </row>
    <row r="879008" spans="2:3" x14ac:dyDescent="0.25">
      <c r="B879008" s="78"/>
      <c r="C879008" s="77"/>
    </row>
    <row r="879118" spans="2:3" x14ac:dyDescent="0.25">
      <c r="B879118" s="78"/>
      <c r="C879118" s="77"/>
    </row>
    <row r="879119" spans="2:3" x14ac:dyDescent="0.25">
      <c r="B879119" s="78"/>
      <c r="C879119" s="77"/>
    </row>
    <row r="879120" spans="2:3" x14ac:dyDescent="0.25">
      <c r="B879120" s="78"/>
      <c r="C879120" s="77"/>
    </row>
    <row r="879121" spans="2:3" x14ac:dyDescent="0.25">
      <c r="B879121" s="78"/>
      <c r="C879121" s="77"/>
    </row>
    <row r="879122" spans="2:3" x14ac:dyDescent="0.25">
      <c r="B879122" s="78"/>
      <c r="C879122" s="77"/>
    </row>
    <row r="879123" spans="2:3" x14ac:dyDescent="0.25">
      <c r="B879123" s="78"/>
      <c r="C879123" s="77"/>
    </row>
    <row r="879124" spans="2:3" x14ac:dyDescent="0.25">
      <c r="B879124" s="78"/>
      <c r="C879124" s="77"/>
    </row>
    <row r="879125" spans="2:3" x14ac:dyDescent="0.25">
      <c r="B879125" s="78"/>
      <c r="C879125" s="77"/>
    </row>
    <row r="879126" spans="2:3" x14ac:dyDescent="0.25">
      <c r="B879126" s="78"/>
      <c r="C879126" s="77"/>
    </row>
    <row r="879127" spans="2:3" x14ac:dyDescent="0.25">
      <c r="B879127" s="78"/>
      <c r="C879127" s="77"/>
    </row>
    <row r="879128" spans="2:3" x14ac:dyDescent="0.25">
      <c r="B879128" s="78"/>
      <c r="C879128" s="77"/>
    </row>
    <row r="879129" spans="2:3" x14ac:dyDescent="0.25">
      <c r="B879129" s="78"/>
      <c r="C879129" s="77"/>
    </row>
    <row r="879130" spans="2:3" x14ac:dyDescent="0.25">
      <c r="B879130" s="78"/>
      <c r="C879130" s="77"/>
    </row>
    <row r="879240" spans="2:3" x14ac:dyDescent="0.25">
      <c r="B879240" s="78"/>
      <c r="C879240" s="77"/>
    </row>
    <row r="879241" spans="2:3" x14ac:dyDescent="0.25">
      <c r="B879241" s="78"/>
      <c r="C879241" s="77"/>
    </row>
    <row r="879242" spans="2:3" x14ac:dyDescent="0.25">
      <c r="B879242" s="78"/>
      <c r="C879242" s="77"/>
    </row>
    <row r="879243" spans="2:3" x14ac:dyDescent="0.25">
      <c r="B879243" s="78"/>
      <c r="C879243" s="77"/>
    </row>
    <row r="879244" spans="2:3" x14ac:dyDescent="0.25">
      <c r="B879244" s="78"/>
      <c r="C879244" s="77"/>
    </row>
    <row r="879245" spans="2:3" x14ac:dyDescent="0.25">
      <c r="B879245" s="78"/>
      <c r="C879245" s="77"/>
    </row>
    <row r="879246" spans="2:3" x14ac:dyDescent="0.25">
      <c r="B879246" s="78"/>
      <c r="C879246" s="77"/>
    </row>
    <row r="879247" spans="2:3" x14ac:dyDescent="0.25">
      <c r="B879247" s="78"/>
      <c r="C879247" s="77"/>
    </row>
    <row r="879248" spans="2:3" x14ac:dyDescent="0.25">
      <c r="B879248" s="78"/>
      <c r="C879248" s="77"/>
    </row>
    <row r="879249" spans="2:3" x14ac:dyDescent="0.25">
      <c r="B879249" s="78"/>
      <c r="C879249" s="77"/>
    </row>
    <row r="879250" spans="2:3" x14ac:dyDescent="0.25">
      <c r="B879250" s="78"/>
      <c r="C879250" s="77"/>
    </row>
    <row r="879251" spans="2:3" x14ac:dyDescent="0.25">
      <c r="B879251" s="78"/>
      <c r="C879251" s="77"/>
    </row>
    <row r="879252" spans="2:3" x14ac:dyDescent="0.25">
      <c r="B879252" s="78"/>
      <c r="C879252" s="77"/>
    </row>
    <row r="879362" spans="2:3" x14ac:dyDescent="0.25">
      <c r="B879362" s="78"/>
      <c r="C879362" s="77"/>
    </row>
    <row r="879363" spans="2:3" x14ac:dyDescent="0.25">
      <c r="B879363" s="78"/>
      <c r="C879363" s="77"/>
    </row>
    <row r="879364" spans="2:3" x14ac:dyDescent="0.25">
      <c r="B879364" s="78"/>
      <c r="C879364" s="77"/>
    </row>
    <row r="879365" spans="2:3" x14ac:dyDescent="0.25">
      <c r="B879365" s="78"/>
      <c r="C879365" s="77"/>
    </row>
    <row r="879366" spans="2:3" x14ac:dyDescent="0.25">
      <c r="B879366" s="78"/>
      <c r="C879366" s="77"/>
    </row>
    <row r="879367" spans="2:3" x14ac:dyDescent="0.25">
      <c r="B879367" s="78"/>
      <c r="C879367" s="77"/>
    </row>
    <row r="879368" spans="2:3" x14ac:dyDescent="0.25">
      <c r="B879368" s="78"/>
      <c r="C879368" s="77"/>
    </row>
    <row r="879369" spans="2:3" x14ac:dyDescent="0.25">
      <c r="B879369" s="78"/>
      <c r="C879369" s="77"/>
    </row>
    <row r="879370" spans="2:3" x14ac:dyDescent="0.25">
      <c r="B879370" s="78"/>
      <c r="C879370" s="77"/>
    </row>
    <row r="879371" spans="2:3" x14ac:dyDescent="0.25">
      <c r="B879371" s="78"/>
      <c r="C879371" s="77"/>
    </row>
    <row r="879372" spans="2:3" x14ac:dyDescent="0.25">
      <c r="B879372" s="78"/>
      <c r="C879372" s="77"/>
    </row>
    <row r="879373" spans="2:3" x14ac:dyDescent="0.25">
      <c r="B879373" s="78"/>
      <c r="C879373" s="77"/>
    </row>
    <row r="879374" spans="2:3" x14ac:dyDescent="0.25">
      <c r="B879374" s="78"/>
      <c r="C879374" s="77"/>
    </row>
    <row r="879484" spans="2:3" x14ac:dyDescent="0.25">
      <c r="B879484" s="78"/>
      <c r="C879484" s="77"/>
    </row>
    <row r="879485" spans="2:3" x14ac:dyDescent="0.25">
      <c r="B879485" s="78"/>
      <c r="C879485" s="77"/>
    </row>
    <row r="879486" spans="2:3" x14ac:dyDescent="0.25">
      <c r="B879486" s="78"/>
      <c r="C879486" s="77"/>
    </row>
    <row r="879487" spans="2:3" x14ac:dyDescent="0.25">
      <c r="B879487" s="78"/>
      <c r="C879487" s="77"/>
    </row>
    <row r="879488" spans="2:3" x14ac:dyDescent="0.25">
      <c r="B879488" s="78"/>
      <c r="C879488" s="77"/>
    </row>
    <row r="879489" spans="2:3" x14ac:dyDescent="0.25">
      <c r="B879489" s="78"/>
      <c r="C879489" s="77"/>
    </row>
    <row r="879490" spans="2:3" x14ac:dyDescent="0.25">
      <c r="B879490" s="78"/>
      <c r="C879490" s="77"/>
    </row>
    <row r="879491" spans="2:3" x14ac:dyDescent="0.25">
      <c r="B879491" s="78"/>
      <c r="C879491" s="77"/>
    </row>
    <row r="879492" spans="2:3" x14ac:dyDescent="0.25">
      <c r="B879492" s="78"/>
      <c r="C879492" s="77"/>
    </row>
    <row r="879493" spans="2:3" x14ac:dyDescent="0.25">
      <c r="B879493" s="78"/>
      <c r="C879493" s="77"/>
    </row>
    <row r="879494" spans="2:3" x14ac:dyDescent="0.25">
      <c r="B879494" s="78"/>
      <c r="C879494" s="77"/>
    </row>
    <row r="879495" spans="2:3" x14ac:dyDescent="0.25">
      <c r="B879495" s="78"/>
      <c r="C879495" s="77"/>
    </row>
    <row r="879496" spans="2:3" x14ac:dyDescent="0.25">
      <c r="B879496" s="78"/>
      <c r="C879496" s="77"/>
    </row>
    <row r="879606" spans="2:3" x14ac:dyDescent="0.25">
      <c r="B879606" s="78"/>
      <c r="C879606" s="77"/>
    </row>
    <row r="879607" spans="2:3" x14ac:dyDescent="0.25">
      <c r="B879607" s="78"/>
      <c r="C879607" s="77"/>
    </row>
    <row r="879608" spans="2:3" x14ac:dyDescent="0.25">
      <c r="B879608" s="78"/>
      <c r="C879608" s="77"/>
    </row>
    <row r="879609" spans="2:3" x14ac:dyDescent="0.25">
      <c r="B879609" s="78"/>
      <c r="C879609" s="77"/>
    </row>
    <row r="879610" spans="2:3" x14ac:dyDescent="0.25">
      <c r="B879610" s="78"/>
      <c r="C879610" s="77"/>
    </row>
    <row r="879611" spans="2:3" x14ac:dyDescent="0.25">
      <c r="B879611" s="78"/>
      <c r="C879611" s="77"/>
    </row>
    <row r="879612" spans="2:3" x14ac:dyDescent="0.25">
      <c r="B879612" s="78"/>
      <c r="C879612" s="77"/>
    </row>
    <row r="879613" spans="2:3" x14ac:dyDescent="0.25">
      <c r="B879613" s="78"/>
      <c r="C879613" s="77"/>
    </row>
    <row r="879614" spans="2:3" x14ac:dyDescent="0.25">
      <c r="B879614" s="78"/>
      <c r="C879614" s="77"/>
    </row>
    <row r="879615" spans="2:3" x14ac:dyDescent="0.25">
      <c r="B879615" s="78"/>
      <c r="C879615" s="77"/>
    </row>
    <row r="879616" spans="2:3" x14ac:dyDescent="0.25">
      <c r="B879616" s="78"/>
      <c r="C879616" s="77"/>
    </row>
    <row r="879617" spans="2:3" x14ac:dyDescent="0.25">
      <c r="B879617" s="78"/>
      <c r="C879617" s="77"/>
    </row>
    <row r="879618" spans="2:3" x14ac:dyDescent="0.25">
      <c r="B879618" s="78"/>
      <c r="C879618" s="77"/>
    </row>
    <row r="879728" spans="2:3" x14ac:dyDescent="0.25">
      <c r="B879728" s="78"/>
      <c r="C879728" s="77"/>
    </row>
    <row r="879729" spans="2:3" x14ac:dyDescent="0.25">
      <c r="B879729" s="78"/>
      <c r="C879729" s="77"/>
    </row>
    <row r="879730" spans="2:3" x14ac:dyDescent="0.25">
      <c r="B879730" s="78"/>
      <c r="C879730" s="77"/>
    </row>
    <row r="879731" spans="2:3" x14ac:dyDescent="0.25">
      <c r="B879731" s="78"/>
      <c r="C879731" s="77"/>
    </row>
    <row r="879732" spans="2:3" x14ac:dyDescent="0.25">
      <c r="B879732" s="78"/>
      <c r="C879732" s="77"/>
    </row>
    <row r="879733" spans="2:3" x14ac:dyDescent="0.25">
      <c r="B879733" s="78"/>
      <c r="C879733" s="77"/>
    </row>
    <row r="879734" spans="2:3" x14ac:dyDescent="0.25">
      <c r="B879734" s="78"/>
      <c r="C879734" s="77"/>
    </row>
    <row r="879735" spans="2:3" x14ac:dyDescent="0.25">
      <c r="B879735" s="78"/>
      <c r="C879735" s="77"/>
    </row>
    <row r="879736" spans="2:3" x14ac:dyDescent="0.25">
      <c r="B879736" s="78"/>
      <c r="C879736" s="77"/>
    </row>
    <row r="879737" spans="2:3" x14ac:dyDescent="0.25">
      <c r="B879737" s="78"/>
      <c r="C879737" s="77"/>
    </row>
    <row r="879738" spans="2:3" x14ac:dyDescent="0.25">
      <c r="B879738" s="78"/>
      <c r="C879738" s="77"/>
    </row>
    <row r="879739" spans="2:3" x14ac:dyDescent="0.25">
      <c r="B879739" s="78"/>
      <c r="C879739" s="77"/>
    </row>
    <row r="879740" spans="2:3" x14ac:dyDescent="0.25">
      <c r="B879740" s="78"/>
      <c r="C879740" s="77"/>
    </row>
    <row r="879850" spans="2:3" x14ac:dyDescent="0.25">
      <c r="B879850" s="78"/>
      <c r="C879850" s="77"/>
    </row>
    <row r="879851" spans="2:3" x14ac:dyDescent="0.25">
      <c r="B879851" s="78"/>
      <c r="C879851" s="77"/>
    </row>
    <row r="879852" spans="2:3" x14ac:dyDescent="0.25">
      <c r="B879852" s="78"/>
      <c r="C879852" s="77"/>
    </row>
    <row r="879853" spans="2:3" x14ac:dyDescent="0.25">
      <c r="B879853" s="78"/>
      <c r="C879853" s="77"/>
    </row>
    <row r="879854" spans="2:3" x14ac:dyDescent="0.25">
      <c r="B879854" s="78"/>
      <c r="C879854" s="77"/>
    </row>
    <row r="879855" spans="2:3" x14ac:dyDescent="0.25">
      <c r="B879855" s="78"/>
      <c r="C879855" s="77"/>
    </row>
    <row r="879856" spans="2:3" x14ac:dyDescent="0.25">
      <c r="B879856" s="78"/>
      <c r="C879856" s="77"/>
    </row>
    <row r="879857" spans="2:3" x14ac:dyDescent="0.25">
      <c r="B879857" s="78"/>
      <c r="C879857" s="77"/>
    </row>
    <row r="879858" spans="2:3" x14ac:dyDescent="0.25">
      <c r="B879858" s="78"/>
      <c r="C879858" s="77"/>
    </row>
    <row r="879859" spans="2:3" x14ac:dyDescent="0.25">
      <c r="B879859" s="78"/>
      <c r="C879859" s="77"/>
    </row>
    <row r="879860" spans="2:3" x14ac:dyDescent="0.25">
      <c r="B879860" s="78"/>
      <c r="C879860" s="77"/>
    </row>
    <row r="879861" spans="2:3" x14ac:dyDescent="0.25">
      <c r="B879861" s="78"/>
      <c r="C879861" s="77"/>
    </row>
    <row r="879862" spans="2:3" x14ac:dyDescent="0.25">
      <c r="B879862" s="78"/>
      <c r="C879862" s="77"/>
    </row>
    <row r="879972" spans="2:3" x14ac:dyDescent="0.25">
      <c r="B879972" s="78"/>
      <c r="C879972" s="77"/>
    </row>
    <row r="879973" spans="2:3" x14ac:dyDescent="0.25">
      <c r="B879973" s="78"/>
      <c r="C879973" s="77"/>
    </row>
    <row r="879974" spans="2:3" x14ac:dyDescent="0.25">
      <c r="B879974" s="78"/>
      <c r="C879974" s="77"/>
    </row>
    <row r="879975" spans="2:3" x14ac:dyDescent="0.25">
      <c r="B879975" s="78"/>
      <c r="C879975" s="77"/>
    </row>
    <row r="879976" spans="2:3" x14ac:dyDescent="0.25">
      <c r="B879976" s="78"/>
      <c r="C879976" s="77"/>
    </row>
    <row r="879977" spans="2:3" x14ac:dyDescent="0.25">
      <c r="B879977" s="78"/>
      <c r="C879977" s="77"/>
    </row>
    <row r="879978" spans="2:3" x14ac:dyDescent="0.25">
      <c r="B879978" s="78"/>
      <c r="C879978" s="77"/>
    </row>
    <row r="879979" spans="2:3" x14ac:dyDescent="0.25">
      <c r="B879979" s="78"/>
      <c r="C879979" s="77"/>
    </row>
    <row r="879980" spans="2:3" x14ac:dyDescent="0.25">
      <c r="B879980" s="78"/>
      <c r="C879980" s="77"/>
    </row>
    <row r="879981" spans="2:3" x14ac:dyDescent="0.25">
      <c r="B879981" s="78"/>
      <c r="C879981" s="77"/>
    </row>
    <row r="879982" spans="2:3" x14ac:dyDescent="0.25">
      <c r="B879982" s="78"/>
      <c r="C879982" s="77"/>
    </row>
    <row r="879983" spans="2:3" x14ac:dyDescent="0.25">
      <c r="B879983" s="78"/>
      <c r="C879983" s="77"/>
    </row>
    <row r="879984" spans="2:3" x14ac:dyDescent="0.25">
      <c r="B879984" s="78"/>
      <c r="C879984" s="77"/>
    </row>
    <row r="880094" spans="2:3" x14ac:dyDescent="0.25">
      <c r="B880094" s="78"/>
      <c r="C880094" s="77"/>
    </row>
    <row r="880095" spans="2:3" x14ac:dyDescent="0.25">
      <c r="B880095" s="78"/>
      <c r="C880095" s="77"/>
    </row>
    <row r="880096" spans="2:3" x14ac:dyDescent="0.25">
      <c r="B880096" s="78"/>
      <c r="C880096" s="77"/>
    </row>
    <row r="880097" spans="2:3" x14ac:dyDescent="0.25">
      <c r="B880097" s="78"/>
      <c r="C880097" s="77"/>
    </row>
    <row r="880098" spans="2:3" x14ac:dyDescent="0.25">
      <c r="B880098" s="78"/>
      <c r="C880098" s="77"/>
    </row>
    <row r="880099" spans="2:3" x14ac:dyDescent="0.25">
      <c r="B880099" s="78"/>
      <c r="C880099" s="77"/>
    </row>
    <row r="880100" spans="2:3" x14ac:dyDescent="0.25">
      <c r="B880100" s="78"/>
      <c r="C880100" s="77"/>
    </row>
    <row r="880101" spans="2:3" x14ac:dyDescent="0.25">
      <c r="B880101" s="78"/>
      <c r="C880101" s="77"/>
    </row>
    <row r="880102" spans="2:3" x14ac:dyDescent="0.25">
      <c r="B880102" s="78"/>
      <c r="C880102" s="77"/>
    </row>
    <row r="880103" spans="2:3" x14ac:dyDescent="0.25">
      <c r="B880103" s="78"/>
      <c r="C880103" s="77"/>
    </row>
    <row r="880104" spans="2:3" x14ac:dyDescent="0.25">
      <c r="B880104" s="78"/>
      <c r="C880104" s="77"/>
    </row>
    <row r="880105" spans="2:3" x14ac:dyDescent="0.25">
      <c r="B880105" s="78"/>
      <c r="C880105" s="77"/>
    </row>
    <row r="880106" spans="2:3" x14ac:dyDescent="0.25">
      <c r="B880106" s="78"/>
      <c r="C880106" s="77"/>
    </row>
    <row r="880216" spans="2:3" x14ac:dyDescent="0.25">
      <c r="B880216" s="78"/>
      <c r="C880216" s="77"/>
    </row>
    <row r="880217" spans="2:3" x14ac:dyDescent="0.25">
      <c r="B880217" s="78"/>
      <c r="C880217" s="77"/>
    </row>
    <row r="880218" spans="2:3" x14ac:dyDescent="0.25">
      <c r="B880218" s="78"/>
      <c r="C880218" s="77"/>
    </row>
    <row r="880219" spans="2:3" x14ac:dyDescent="0.25">
      <c r="B880219" s="78"/>
      <c r="C880219" s="77"/>
    </row>
    <row r="880220" spans="2:3" x14ac:dyDescent="0.25">
      <c r="B880220" s="78"/>
      <c r="C880220" s="77"/>
    </row>
    <row r="880221" spans="2:3" x14ac:dyDescent="0.25">
      <c r="B880221" s="78"/>
      <c r="C880221" s="77"/>
    </row>
    <row r="880222" spans="2:3" x14ac:dyDescent="0.25">
      <c r="B880222" s="78"/>
      <c r="C880222" s="77"/>
    </row>
    <row r="880223" spans="2:3" x14ac:dyDescent="0.25">
      <c r="B880223" s="78"/>
      <c r="C880223" s="77"/>
    </row>
    <row r="880224" spans="2:3" x14ac:dyDescent="0.25">
      <c r="B880224" s="78"/>
      <c r="C880224" s="77"/>
    </row>
    <row r="880225" spans="2:3" x14ac:dyDescent="0.25">
      <c r="B880225" s="78"/>
      <c r="C880225" s="77"/>
    </row>
    <row r="880226" spans="2:3" x14ac:dyDescent="0.25">
      <c r="B880226" s="78"/>
      <c r="C880226" s="77"/>
    </row>
    <row r="880227" spans="2:3" x14ac:dyDescent="0.25">
      <c r="B880227" s="78"/>
      <c r="C880227" s="77"/>
    </row>
    <row r="880228" spans="2:3" x14ac:dyDescent="0.25">
      <c r="B880228" s="78"/>
      <c r="C880228" s="77"/>
    </row>
    <row r="880338" spans="2:3" x14ac:dyDescent="0.25">
      <c r="B880338" s="78"/>
      <c r="C880338" s="77"/>
    </row>
    <row r="880339" spans="2:3" x14ac:dyDescent="0.25">
      <c r="B880339" s="78"/>
      <c r="C880339" s="77"/>
    </row>
    <row r="880340" spans="2:3" x14ac:dyDescent="0.25">
      <c r="B880340" s="78"/>
      <c r="C880340" s="77"/>
    </row>
    <row r="880341" spans="2:3" x14ac:dyDescent="0.25">
      <c r="B880341" s="78"/>
      <c r="C880341" s="77"/>
    </row>
    <row r="880342" spans="2:3" x14ac:dyDescent="0.25">
      <c r="B880342" s="78"/>
      <c r="C880342" s="77"/>
    </row>
    <row r="880343" spans="2:3" x14ac:dyDescent="0.25">
      <c r="B880343" s="78"/>
      <c r="C880343" s="77"/>
    </row>
    <row r="880344" spans="2:3" x14ac:dyDescent="0.25">
      <c r="B880344" s="78"/>
      <c r="C880344" s="77"/>
    </row>
    <row r="880345" spans="2:3" x14ac:dyDescent="0.25">
      <c r="B880345" s="78"/>
      <c r="C880345" s="77"/>
    </row>
    <row r="880346" spans="2:3" x14ac:dyDescent="0.25">
      <c r="B880346" s="78"/>
      <c r="C880346" s="77"/>
    </row>
    <row r="880347" spans="2:3" x14ac:dyDescent="0.25">
      <c r="B880347" s="78"/>
      <c r="C880347" s="77"/>
    </row>
    <row r="880348" spans="2:3" x14ac:dyDescent="0.25">
      <c r="B880348" s="78"/>
      <c r="C880348" s="77"/>
    </row>
    <row r="880349" spans="2:3" x14ac:dyDescent="0.25">
      <c r="B880349" s="78"/>
      <c r="C880349" s="77"/>
    </row>
    <row r="880350" spans="2:3" x14ac:dyDescent="0.25">
      <c r="B880350" s="78"/>
      <c r="C880350" s="77"/>
    </row>
    <row r="880460" spans="2:3" x14ac:dyDescent="0.25">
      <c r="B880460" s="78"/>
      <c r="C880460" s="77"/>
    </row>
    <row r="880461" spans="2:3" x14ac:dyDescent="0.25">
      <c r="B880461" s="78"/>
      <c r="C880461" s="77"/>
    </row>
    <row r="880462" spans="2:3" x14ac:dyDescent="0.25">
      <c r="B880462" s="78"/>
      <c r="C880462" s="77"/>
    </row>
    <row r="880463" spans="2:3" x14ac:dyDescent="0.25">
      <c r="B880463" s="78"/>
      <c r="C880463" s="77"/>
    </row>
    <row r="880464" spans="2:3" x14ac:dyDescent="0.25">
      <c r="B880464" s="78"/>
      <c r="C880464" s="77"/>
    </row>
    <row r="880465" spans="2:3" x14ac:dyDescent="0.25">
      <c r="B880465" s="78"/>
      <c r="C880465" s="77"/>
    </row>
    <row r="880466" spans="2:3" x14ac:dyDescent="0.25">
      <c r="B880466" s="78"/>
      <c r="C880466" s="77"/>
    </row>
    <row r="880467" spans="2:3" x14ac:dyDescent="0.25">
      <c r="B880467" s="78"/>
      <c r="C880467" s="77"/>
    </row>
    <row r="880468" spans="2:3" x14ac:dyDescent="0.25">
      <c r="B880468" s="78"/>
      <c r="C880468" s="77"/>
    </row>
    <row r="880469" spans="2:3" x14ac:dyDescent="0.25">
      <c r="B880469" s="78"/>
      <c r="C880469" s="77"/>
    </row>
    <row r="880470" spans="2:3" x14ac:dyDescent="0.25">
      <c r="B880470" s="78"/>
      <c r="C880470" s="77"/>
    </row>
    <row r="880471" spans="2:3" x14ac:dyDescent="0.25">
      <c r="B880471" s="78"/>
      <c r="C880471" s="77"/>
    </row>
    <row r="880472" spans="2:3" x14ac:dyDescent="0.25">
      <c r="B880472" s="78"/>
      <c r="C880472" s="77"/>
    </row>
    <row r="880582" spans="2:3" x14ac:dyDescent="0.25">
      <c r="B880582" s="78"/>
      <c r="C880582" s="77"/>
    </row>
    <row r="880583" spans="2:3" x14ac:dyDescent="0.25">
      <c r="B880583" s="78"/>
      <c r="C880583" s="77"/>
    </row>
    <row r="880584" spans="2:3" x14ac:dyDescent="0.25">
      <c r="B880584" s="78"/>
      <c r="C880584" s="77"/>
    </row>
    <row r="880585" spans="2:3" x14ac:dyDescent="0.25">
      <c r="B880585" s="78"/>
      <c r="C880585" s="77"/>
    </row>
    <row r="880586" spans="2:3" x14ac:dyDescent="0.25">
      <c r="B880586" s="78"/>
      <c r="C880586" s="77"/>
    </row>
    <row r="880587" spans="2:3" x14ac:dyDescent="0.25">
      <c r="B880587" s="78"/>
      <c r="C880587" s="77"/>
    </row>
    <row r="880588" spans="2:3" x14ac:dyDescent="0.25">
      <c r="B880588" s="78"/>
      <c r="C880588" s="77"/>
    </row>
    <row r="880589" spans="2:3" x14ac:dyDescent="0.25">
      <c r="B880589" s="78"/>
      <c r="C880589" s="77"/>
    </row>
    <row r="880590" spans="2:3" x14ac:dyDescent="0.25">
      <c r="B880590" s="78"/>
      <c r="C880590" s="77"/>
    </row>
    <row r="880591" spans="2:3" x14ac:dyDescent="0.25">
      <c r="B880591" s="78"/>
      <c r="C880591" s="77"/>
    </row>
    <row r="880592" spans="2:3" x14ac:dyDescent="0.25">
      <c r="B880592" s="78"/>
      <c r="C880592" s="77"/>
    </row>
    <row r="880593" spans="2:3" x14ac:dyDescent="0.25">
      <c r="B880593" s="78"/>
      <c r="C880593" s="77"/>
    </row>
    <row r="880594" spans="2:3" x14ac:dyDescent="0.25">
      <c r="B880594" s="78"/>
      <c r="C880594" s="77"/>
    </row>
    <row r="880704" spans="2:3" x14ac:dyDescent="0.25">
      <c r="B880704" s="78"/>
      <c r="C880704" s="77"/>
    </row>
    <row r="880705" spans="2:3" x14ac:dyDescent="0.25">
      <c r="B880705" s="78"/>
      <c r="C880705" s="77"/>
    </row>
    <row r="880706" spans="2:3" x14ac:dyDescent="0.25">
      <c r="B880706" s="78"/>
      <c r="C880706" s="77"/>
    </row>
    <row r="880707" spans="2:3" x14ac:dyDescent="0.25">
      <c r="B880707" s="78"/>
      <c r="C880707" s="77"/>
    </row>
    <row r="880708" spans="2:3" x14ac:dyDescent="0.25">
      <c r="B880708" s="78"/>
      <c r="C880708" s="77"/>
    </row>
    <row r="880709" spans="2:3" x14ac:dyDescent="0.25">
      <c r="B880709" s="78"/>
      <c r="C880709" s="77"/>
    </row>
    <row r="880710" spans="2:3" x14ac:dyDescent="0.25">
      <c r="B880710" s="78"/>
      <c r="C880710" s="77"/>
    </row>
    <row r="880711" spans="2:3" x14ac:dyDescent="0.25">
      <c r="B880711" s="78"/>
      <c r="C880711" s="77"/>
    </row>
    <row r="880712" spans="2:3" x14ac:dyDescent="0.25">
      <c r="B880712" s="78"/>
      <c r="C880712" s="77"/>
    </row>
    <row r="880713" spans="2:3" x14ac:dyDescent="0.25">
      <c r="B880713" s="78"/>
      <c r="C880713" s="77"/>
    </row>
    <row r="880714" spans="2:3" x14ac:dyDescent="0.25">
      <c r="B880714" s="78"/>
      <c r="C880714" s="77"/>
    </row>
    <row r="880715" spans="2:3" x14ac:dyDescent="0.25">
      <c r="B880715" s="78"/>
      <c r="C880715" s="77"/>
    </row>
    <row r="880716" spans="2:3" x14ac:dyDescent="0.25">
      <c r="B880716" s="78"/>
      <c r="C880716" s="77"/>
    </row>
    <row r="880826" spans="2:3" x14ac:dyDescent="0.25">
      <c r="B880826" s="78"/>
      <c r="C880826" s="77"/>
    </row>
    <row r="880827" spans="2:3" x14ac:dyDescent="0.25">
      <c r="B880827" s="78"/>
      <c r="C880827" s="77"/>
    </row>
    <row r="880828" spans="2:3" x14ac:dyDescent="0.25">
      <c r="B880828" s="78"/>
      <c r="C880828" s="77"/>
    </row>
    <row r="880829" spans="2:3" x14ac:dyDescent="0.25">
      <c r="B880829" s="78"/>
      <c r="C880829" s="77"/>
    </row>
    <row r="880830" spans="2:3" x14ac:dyDescent="0.25">
      <c r="B880830" s="78"/>
      <c r="C880830" s="77"/>
    </row>
    <row r="880831" spans="2:3" x14ac:dyDescent="0.25">
      <c r="B880831" s="78"/>
      <c r="C880831" s="77"/>
    </row>
    <row r="880832" spans="2:3" x14ac:dyDescent="0.25">
      <c r="B880832" s="78"/>
      <c r="C880832" s="77"/>
    </row>
    <row r="880833" spans="2:3" x14ac:dyDescent="0.25">
      <c r="B880833" s="78"/>
      <c r="C880833" s="77"/>
    </row>
    <row r="880834" spans="2:3" x14ac:dyDescent="0.25">
      <c r="B880834" s="78"/>
      <c r="C880834" s="77"/>
    </row>
    <row r="880835" spans="2:3" x14ac:dyDescent="0.25">
      <c r="B880835" s="78"/>
      <c r="C880835" s="77"/>
    </row>
    <row r="880836" spans="2:3" x14ac:dyDescent="0.25">
      <c r="B880836" s="78"/>
      <c r="C880836" s="77"/>
    </row>
    <row r="880837" spans="2:3" x14ac:dyDescent="0.25">
      <c r="B880837" s="78"/>
      <c r="C880837" s="77"/>
    </row>
    <row r="880838" spans="2:3" x14ac:dyDescent="0.25">
      <c r="B880838" s="78"/>
      <c r="C880838" s="77"/>
    </row>
    <row r="880948" spans="2:3" x14ac:dyDescent="0.25">
      <c r="B880948" s="78"/>
      <c r="C880948" s="77"/>
    </row>
    <row r="880949" spans="2:3" x14ac:dyDescent="0.25">
      <c r="B880949" s="78"/>
      <c r="C880949" s="77"/>
    </row>
    <row r="880950" spans="2:3" x14ac:dyDescent="0.25">
      <c r="B880950" s="78"/>
      <c r="C880950" s="77"/>
    </row>
    <row r="880951" spans="2:3" x14ac:dyDescent="0.25">
      <c r="B880951" s="78"/>
      <c r="C880951" s="77"/>
    </row>
    <row r="880952" spans="2:3" x14ac:dyDescent="0.25">
      <c r="B880952" s="78"/>
      <c r="C880952" s="77"/>
    </row>
    <row r="880953" spans="2:3" x14ac:dyDescent="0.25">
      <c r="B880953" s="78"/>
      <c r="C880953" s="77"/>
    </row>
    <row r="880954" spans="2:3" x14ac:dyDescent="0.25">
      <c r="B880954" s="78"/>
      <c r="C880954" s="77"/>
    </row>
    <row r="880955" spans="2:3" x14ac:dyDescent="0.25">
      <c r="B880955" s="78"/>
      <c r="C880955" s="77"/>
    </row>
    <row r="880956" spans="2:3" x14ac:dyDescent="0.25">
      <c r="B880956" s="78"/>
      <c r="C880956" s="77"/>
    </row>
    <row r="880957" spans="2:3" x14ac:dyDescent="0.25">
      <c r="B880957" s="78"/>
      <c r="C880957" s="77"/>
    </row>
    <row r="880958" spans="2:3" x14ac:dyDescent="0.25">
      <c r="B880958" s="78"/>
      <c r="C880958" s="77"/>
    </row>
    <row r="880959" spans="2:3" x14ac:dyDescent="0.25">
      <c r="B880959" s="78"/>
      <c r="C880959" s="77"/>
    </row>
    <row r="880960" spans="2:3" x14ac:dyDescent="0.25">
      <c r="B880960" s="78"/>
      <c r="C880960" s="77"/>
    </row>
    <row r="881070" spans="2:3" x14ac:dyDescent="0.25">
      <c r="B881070" s="78"/>
      <c r="C881070" s="77"/>
    </row>
    <row r="881071" spans="2:3" x14ac:dyDescent="0.25">
      <c r="B881071" s="78"/>
      <c r="C881071" s="77"/>
    </row>
    <row r="881072" spans="2:3" x14ac:dyDescent="0.25">
      <c r="B881072" s="78"/>
      <c r="C881072" s="77"/>
    </row>
    <row r="881073" spans="2:3" x14ac:dyDescent="0.25">
      <c r="B881073" s="78"/>
      <c r="C881073" s="77"/>
    </row>
    <row r="881074" spans="2:3" x14ac:dyDescent="0.25">
      <c r="B881074" s="78"/>
      <c r="C881074" s="77"/>
    </row>
    <row r="881075" spans="2:3" x14ac:dyDescent="0.25">
      <c r="B881075" s="78"/>
      <c r="C881075" s="77"/>
    </row>
    <row r="881076" spans="2:3" x14ac:dyDescent="0.25">
      <c r="B881076" s="78"/>
      <c r="C881076" s="77"/>
    </row>
    <row r="881077" spans="2:3" x14ac:dyDescent="0.25">
      <c r="B881077" s="78"/>
      <c r="C881077" s="77"/>
    </row>
    <row r="881078" spans="2:3" x14ac:dyDescent="0.25">
      <c r="B881078" s="78"/>
      <c r="C881078" s="77"/>
    </row>
    <row r="881079" spans="2:3" x14ac:dyDescent="0.25">
      <c r="B881079" s="78"/>
      <c r="C881079" s="77"/>
    </row>
    <row r="881080" spans="2:3" x14ac:dyDescent="0.25">
      <c r="B881080" s="78"/>
      <c r="C881080" s="77"/>
    </row>
    <row r="881081" spans="2:3" x14ac:dyDescent="0.25">
      <c r="B881081" s="78"/>
      <c r="C881081" s="77"/>
    </row>
    <row r="881082" spans="2:3" x14ac:dyDescent="0.25">
      <c r="B881082" s="78"/>
      <c r="C881082" s="77"/>
    </row>
    <row r="881192" spans="2:3" x14ac:dyDescent="0.25">
      <c r="B881192" s="78"/>
      <c r="C881192" s="77"/>
    </row>
    <row r="881193" spans="2:3" x14ac:dyDescent="0.25">
      <c r="B881193" s="78"/>
      <c r="C881193" s="77"/>
    </row>
    <row r="881194" spans="2:3" x14ac:dyDescent="0.25">
      <c r="B881194" s="78"/>
      <c r="C881194" s="77"/>
    </row>
    <row r="881195" spans="2:3" x14ac:dyDescent="0.25">
      <c r="B881195" s="78"/>
      <c r="C881195" s="77"/>
    </row>
    <row r="881196" spans="2:3" x14ac:dyDescent="0.25">
      <c r="B881196" s="78"/>
      <c r="C881196" s="77"/>
    </row>
    <row r="881197" spans="2:3" x14ac:dyDescent="0.25">
      <c r="B881197" s="78"/>
      <c r="C881197" s="77"/>
    </row>
    <row r="881198" spans="2:3" x14ac:dyDescent="0.25">
      <c r="B881198" s="78"/>
      <c r="C881198" s="77"/>
    </row>
    <row r="881199" spans="2:3" x14ac:dyDescent="0.25">
      <c r="B881199" s="78"/>
      <c r="C881199" s="77"/>
    </row>
    <row r="881200" spans="2:3" x14ac:dyDescent="0.25">
      <c r="B881200" s="78"/>
      <c r="C881200" s="77"/>
    </row>
    <row r="881201" spans="2:3" x14ac:dyDescent="0.25">
      <c r="B881201" s="78"/>
      <c r="C881201" s="77"/>
    </row>
    <row r="881202" spans="2:3" x14ac:dyDescent="0.25">
      <c r="B881202" s="78"/>
      <c r="C881202" s="77"/>
    </row>
    <row r="881203" spans="2:3" x14ac:dyDescent="0.25">
      <c r="B881203" s="78"/>
      <c r="C881203" s="77"/>
    </row>
    <row r="881204" spans="2:3" x14ac:dyDescent="0.25">
      <c r="B881204" s="78"/>
      <c r="C881204" s="77"/>
    </row>
    <row r="881314" spans="2:3" x14ac:dyDescent="0.25">
      <c r="B881314" s="78"/>
      <c r="C881314" s="77"/>
    </row>
    <row r="881315" spans="2:3" x14ac:dyDescent="0.25">
      <c r="B881315" s="78"/>
      <c r="C881315" s="77"/>
    </row>
    <row r="881316" spans="2:3" x14ac:dyDescent="0.25">
      <c r="B881316" s="78"/>
      <c r="C881316" s="77"/>
    </row>
    <row r="881317" spans="2:3" x14ac:dyDescent="0.25">
      <c r="B881317" s="78"/>
      <c r="C881317" s="77"/>
    </row>
    <row r="881318" spans="2:3" x14ac:dyDescent="0.25">
      <c r="B881318" s="78"/>
      <c r="C881318" s="77"/>
    </row>
    <row r="881319" spans="2:3" x14ac:dyDescent="0.25">
      <c r="B881319" s="78"/>
      <c r="C881319" s="77"/>
    </row>
    <row r="881320" spans="2:3" x14ac:dyDescent="0.25">
      <c r="B881320" s="78"/>
      <c r="C881320" s="77"/>
    </row>
    <row r="881321" spans="2:3" x14ac:dyDescent="0.25">
      <c r="B881321" s="78"/>
      <c r="C881321" s="77"/>
    </row>
    <row r="881322" spans="2:3" x14ac:dyDescent="0.25">
      <c r="B881322" s="78"/>
      <c r="C881322" s="77"/>
    </row>
    <row r="881323" spans="2:3" x14ac:dyDescent="0.25">
      <c r="B881323" s="78"/>
      <c r="C881323" s="77"/>
    </row>
    <row r="881324" spans="2:3" x14ac:dyDescent="0.25">
      <c r="B881324" s="78"/>
      <c r="C881324" s="77"/>
    </row>
    <row r="881325" spans="2:3" x14ac:dyDescent="0.25">
      <c r="B881325" s="78"/>
      <c r="C881325" s="77"/>
    </row>
    <row r="881326" spans="2:3" x14ac:dyDescent="0.25">
      <c r="B881326" s="78"/>
      <c r="C881326" s="77"/>
    </row>
    <row r="881436" spans="2:3" x14ac:dyDescent="0.25">
      <c r="B881436" s="78"/>
      <c r="C881436" s="77"/>
    </row>
    <row r="881437" spans="2:3" x14ac:dyDescent="0.25">
      <c r="B881437" s="78"/>
      <c r="C881437" s="77"/>
    </row>
    <row r="881438" spans="2:3" x14ac:dyDescent="0.25">
      <c r="B881438" s="78"/>
      <c r="C881438" s="77"/>
    </row>
    <row r="881439" spans="2:3" x14ac:dyDescent="0.25">
      <c r="B881439" s="78"/>
      <c r="C881439" s="77"/>
    </row>
    <row r="881440" spans="2:3" x14ac:dyDescent="0.25">
      <c r="B881440" s="78"/>
      <c r="C881440" s="77"/>
    </row>
    <row r="881441" spans="2:3" x14ac:dyDescent="0.25">
      <c r="B881441" s="78"/>
      <c r="C881441" s="77"/>
    </row>
    <row r="881442" spans="2:3" x14ac:dyDescent="0.25">
      <c r="B881442" s="78"/>
      <c r="C881442" s="77"/>
    </row>
    <row r="881443" spans="2:3" x14ac:dyDescent="0.25">
      <c r="B881443" s="78"/>
      <c r="C881443" s="77"/>
    </row>
    <row r="881444" spans="2:3" x14ac:dyDescent="0.25">
      <c r="B881444" s="78"/>
      <c r="C881444" s="77"/>
    </row>
    <row r="881445" spans="2:3" x14ac:dyDescent="0.25">
      <c r="B881445" s="78"/>
      <c r="C881445" s="77"/>
    </row>
    <row r="881446" spans="2:3" x14ac:dyDescent="0.25">
      <c r="B881446" s="78"/>
      <c r="C881446" s="77"/>
    </row>
    <row r="881447" spans="2:3" x14ac:dyDescent="0.25">
      <c r="B881447" s="78"/>
      <c r="C881447" s="77"/>
    </row>
    <row r="881448" spans="2:3" x14ac:dyDescent="0.25">
      <c r="B881448" s="78"/>
      <c r="C881448" s="77"/>
    </row>
    <row r="881558" spans="2:3" x14ac:dyDescent="0.25">
      <c r="B881558" s="78"/>
      <c r="C881558" s="77"/>
    </row>
    <row r="881559" spans="2:3" x14ac:dyDescent="0.25">
      <c r="B881559" s="78"/>
      <c r="C881559" s="77"/>
    </row>
    <row r="881560" spans="2:3" x14ac:dyDescent="0.25">
      <c r="B881560" s="78"/>
      <c r="C881560" s="77"/>
    </row>
    <row r="881561" spans="2:3" x14ac:dyDescent="0.25">
      <c r="B881561" s="78"/>
      <c r="C881561" s="77"/>
    </row>
    <row r="881562" spans="2:3" x14ac:dyDescent="0.25">
      <c r="B881562" s="78"/>
      <c r="C881562" s="77"/>
    </row>
    <row r="881563" spans="2:3" x14ac:dyDescent="0.25">
      <c r="B881563" s="78"/>
      <c r="C881563" s="77"/>
    </row>
    <row r="881564" spans="2:3" x14ac:dyDescent="0.25">
      <c r="B881564" s="78"/>
      <c r="C881564" s="77"/>
    </row>
    <row r="881565" spans="2:3" x14ac:dyDescent="0.25">
      <c r="B881565" s="78"/>
      <c r="C881565" s="77"/>
    </row>
    <row r="881566" spans="2:3" x14ac:dyDescent="0.25">
      <c r="B881566" s="78"/>
      <c r="C881566" s="77"/>
    </row>
    <row r="881567" spans="2:3" x14ac:dyDescent="0.25">
      <c r="B881567" s="78"/>
      <c r="C881567" s="77"/>
    </row>
    <row r="881568" spans="2:3" x14ac:dyDescent="0.25">
      <c r="B881568" s="78"/>
      <c r="C881568" s="77"/>
    </row>
    <row r="881569" spans="2:3" x14ac:dyDescent="0.25">
      <c r="B881569" s="78"/>
      <c r="C881569" s="77"/>
    </row>
    <row r="881570" spans="2:3" x14ac:dyDescent="0.25">
      <c r="B881570" s="78"/>
      <c r="C881570" s="77"/>
    </row>
    <row r="881680" spans="2:3" x14ac:dyDescent="0.25">
      <c r="B881680" s="78"/>
      <c r="C881680" s="77"/>
    </row>
    <row r="881681" spans="2:3" x14ac:dyDescent="0.25">
      <c r="B881681" s="78"/>
      <c r="C881681" s="77"/>
    </row>
    <row r="881682" spans="2:3" x14ac:dyDescent="0.25">
      <c r="B881682" s="78"/>
      <c r="C881682" s="77"/>
    </row>
    <row r="881683" spans="2:3" x14ac:dyDescent="0.25">
      <c r="B881683" s="78"/>
      <c r="C881683" s="77"/>
    </row>
    <row r="881684" spans="2:3" x14ac:dyDescent="0.25">
      <c r="B881684" s="78"/>
      <c r="C881684" s="77"/>
    </row>
    <row r="881685" spans="2:3" x14ac:dyDescent="0.25">
      <c r="B881685" s="78"/>
      <c r="C881685" s="77"/>
    </row>
    <row r="881686" spans="2:3" x14ac:dyDescent="0.25">
      <c r="B881686" s="78"/>
      <c r="C881686" s="77"/>
    </row>
    <row r="881687" spans="2:3" x14ac:dyDescent="0.25">
      <c r="B881687" s="78"/>
      <c r="C881687" s="77"/>
    </row>
    <row r="881688" spans="2:3" x14ac:dyDescent="0.25">
      <c r="B881688" s="78"/>
      <c r="C881688" s="77"/>
    </row>
    <row r="881689" spans="2:3" x14ac:dyDescent="0.25">
      <c r="B881689" s="78"/>
      <c r="C881689" s="77"/>
    </row>
    <row r="881690" spans="2:3" x14ac:dyDescent="0.25">
      <c r="B881690" s="78"/>
      <c r="C881690" s="77"/>
    </row>
    <row r="881691" spans="2:3" x14ac:dyDescent="0.25">
      <c r="B881691" s="78"/>
      <c r="C881691" s="77"/>
    </row>
    <row r="881692" spans="2:3" x14ac:dyDescent="0.25">
      <c r="B881692" s="78"/>
      <c r="C881692" s="77"/>
    </row>
    <row r="881802" spans="2:3" x14ac:dyDescent="0.25">
      <c r="B881802" s="78"/>
      <c r="C881802" s="77"/>
    </row>
    <row r="881803" spans="2:3" x14ac:dyDescent="0.25">
      <c r="B881803" s="78"/>
      <c r="C881803" s="77"/>
    </row>
    <row r="881804" spans="2:3" x14ac:dyDescent="0.25">
      <c r="B881804" s="78"/>
      <c r="C881804" s="77"/>
    </row>
    <row r="881805" spans="2:3" x14ac:dyDescent="0.25">
      <c r="B881805" s="78"/>
      <c r="C881805" s="77"/>
    </row>
    <row r="881806" spans="2:3" x14ac:dyDescent="0.25">
      <c r="B881806" s="78"/>
      <c r="C881806" s="77"/>
    </row>
    <row r="881807" spans="2:3" x14ac:dyDescent="0.25">
      <c r="B881807" s="78"/>
      <c r="C881807" s="77"/>
    </row>
    <row r="881808" spans="2:3" x14ac:dyDescent="0.25">
      <c r="B881808" s="78"/>
      <c r="C881808" s="77"/>
    </row>
    <row r="881809" spans="2:3" x14ac:dyDescent="0.25">
      <c r="B881809" s="78"/>
      <c r="C881809" s="77"/>
    </row>
    <row r="881810" spans="2:3" x14ac:dyDescent="0.25">
      <c r="B881810" s="78"/>
      <c r="C881810" s="77"/>
    </row>
    <row r="881811" spans="2:3" x14ac:dyDescent="0.25">
      <c r="B881811" s="78"/>
      <c r="C881811" s="77"/>
    </row>
    <row r="881812" spans="2:3" x14ac:dyDescent="0.25">
      <c r="B881812" s="78"/>
      <c r="C881812" s="77"/>
    </row>
    <row r="881813" spans="2:3" x14ac:dyDescent="0.25">
      <c r="B881813" s="78"/>
      <c r="C881813" s="77"/>
    </row>
    <row r="881814" spans="2:3" x14ac:dyDescent="0.25">
      <c r="B881814" s="78"/>
      <c r="C881814" s="77"/>
    </row>
    <row r="881924" spans="2:3" x14ac:dyDescent="0.25">
      <c r="B881924" s="78"/>
      <c r="C881924" s="77"/>
    </row>
    <row r="881925" spans="2:3" x14ac:dyDescent="0.25">
      <c r="B881925" s="78"/>
      <c r="C881925" s="77"/>
    </row>
    <row r="881926" spans="2:3" x14ac:dyDescent="0.25">
      <c r="B881926" s="78"/>
      <c r="C881926" s="77"/>
    </row>
    <row r="881927" spans="2:3" x14ac:dyDescent="0.25">
      <c r="B881927" s="78"/>
      <c r="C881927" s="77"/>
    </row>
    <row r="881928" spans="2:3" x14ac:dyDescent="0.25">
      <c r="B881928" s="78"/>
      <c r="C881928" s="77"/>
    </row>
    <row r="881929" spans="2:3" x14ac:dyDescent="0.25">
      <c r="B881929" s="78"/>
      <c r="C881929" s="77"/>
    </row>
    <row r="881930" spans="2:3" x14ac:dyDescent="0.25">
      <c r="B881930" s="78"/>
      <c r="C881930" s="77"/>
    </row>
    <row r="881931" spans="2:3" x14ac:dyDescent="0.25">
      <c r="B881931" s="78"/>
      <c r="C881931" s="77"/>
    </row>
    <row r="881932" spans="2:3" x14ac:dyDescent="0.25">
      <c r="B881932" s="78"/>
      <c r="C881932" s="77"/>
    </row>
    <row r="881933" spans="2:3" x14ac:dyDescent="0.25">
      <c r="B881933" s="78"/>
      <c r="C881933" s="77"/>
    </row>
    <row r="881934" spans="2:3" x14ac:dyDescent="0.25">
      <c r="B881934" s="78"/>
      <c r="C881934" s="77"/>
    </row>
    <row r="881935" spans="2:3" x14ac:dyDescent="0.25">
      <c r="B881935" s="78"/>
      <c r="C881935" s="77"/>
    </row>
    <row r="881936" spans="2:3" x14ac:dyDescent="0.25">
      <c r="B881936" s="78"/>
      <c r="C881936" s="77"/>
    </row>
    <row r="882046" spans="2:3" x14ac:dyDescent="0.25">
      <c r="B882046" s="78"/>
      <c r="C882046" s="77"/>
    </row>
    <row r="882047" spans="2:3" x14ac:dyDescent="0.25">
      <c r="B882047" s="78"/>
      <c r="C882047" s="77"/>
    </row>
    <row r="882048" spans="2:3" x14ac:dyDescent="0.25">
      <c r="B882048" s="78"/>
      <c r="C882048" s="77"/>
    </row>
    <row r="882049" spans="2:3" x14ac:dyDescent="0.25">
      <c r="B882049" s="78"/>
      <c r="C882049" s="77"/>
    </row>
    <row r="882050" spans="2:3" x14ac:dyDescent="0.25">
      <c r="B882050" s="78"/>
      <c r="C882050" s="77"/>
    </row>
    <row r="882051" spans="2:3" x14ac:dyDescent="0.25">
      <c r="B882051" s="78"/>
      <c r="C882051" s="77"/>
    </row>
    <row r="882052" spans="2:3" x14ac:dyDescent="0.25">
      <c r="B882052" s="78"/>
      <c r="C882052" s="77"/>
    </row>
    <row r="882053" spans="2:3" x14ac:dyDescent="0.25">
      <c r="B882053" s="78"/>
      <c r="C882053" s="77"/>
    </row>
    <row r="882054" spans="2:3" x14ac:dyDescent="0.25">
      <c r="B882054" s="78"/>
      <c r="C882054" s="77"/>
    </row>
    <row r="882055" spans="2:3" x14ac:dyDescent="0.25">
      <c r="B882055" s="78"/>
      <c r="C882055" s="77"/>
    </row>
    <row r="882056" spans="2:3" x14ac:dyDescent="0.25">
      <c r="B882056" s="78"/>
      <c r="C882056" s="77"/>
    </row>
    <row r="882057" spans="2:3" x14ac:dyDescent="0.25">
      <c r="B882057" s="78"/>
      <c r="C882057" s="77"/>
    </row>
    <row r="882058" spans="2:3" x14ac:dyDescent="0.25">
      <c r="B882058" s="78"/>
      <c r="C882058" s="77"/>
    </row>
    <row r="882168" spans="2:3" x14ac:dyDescent="0.25">
      <c r="B882168" s="78"/>
      <c r="C882168" s="77"/>
    </row>
    <row r="882169" spans="2:3" x14ac:dyDescent="0.25">
      <c r="B882169" s="78"/>
      <c r="C882169" s="77"/>
    </row>
    <row r="882170" spans="2:3" x14ac:dyDescent="0.25">
      <c r="B882170" s="78"/>
      <c r="C882170" s="77"/>
    </row>
    <row r="882171" spans="2:3" x14ac:dyDescent="0.25">
      <c r="B882171" s="78"/>
      <c r="C882171" s="77"/>
    </row>
    <row r="882172" spans="2:3" x14ac:dyDescent="0.25">
      <c r="B882172" s="78"/>
      <c r="C882172" s="77"/>
    </row>
    <row r="882173" spans="2:3" x14ac:dyDescent="0.25">
      <c r="B882173" s="78"/>
      <c r="C882173" s="77"/>
    </row>
    <row r="882174" spans="2:3" x14ac:dyDescent="0.25">
      <c r="B882174" s="78"/>
      <c r="C882174" s="77"/>
    </row>
    <row r="882175" spans="2:3" x14ac:dyDescent="0.25">
      <c r="B882175" s="78"/>
      <c r="C882175" s="77"/>
    </row>
    <row r="882176" spans="2:3" x14ac:dyDescent="0.25">
      <c r="B882176" s="78"/>
      <c r="C882176" s="77"/>
    </row>
    <row r="882177" spans="2:3" x14ac:dyDescent="0.25">
      <c r="B882177" s="78"/>
      <c r="C882177" s="77"/>
    </row>
    <row r="882178" spans="2:3" x14ac:dyDescent="0.25">
      <c r="B882178" s="78"/>
      <c r="C882178" s="77"/>
    </row>
    <row r="882179" spans="2:3" x14ac:dyDescent="0.25">
      <c r="B882179" s="78"/>
      <c r="C882179" s="77"/>
    </row>
    <row r="882180" spans="2:3" x14ac:dyDescent="0.25">
      <c r="B882180" s="78"/>
      <c r="C882180" s="77"/>
    </row>
    <row r="882290" spans="2:3" x14ac:dyDescent="0.25">
      <c r="B882290" s="78"/>
      <c r="C882290" s="77"/>
    </row>
    <row r="882291" spans="2:3" x14ac:dyDescent="0.25">
      <c r="B882291" s="78"/>
      <c r="C882291" s="77"/>
    </row>
    <row r="882292" spans="2:3" x14ac:dyDescent="0.25">
      <c r="B882292" s="78"/>
      <c r="C882292" s="77"/>
    </row>
    <row r="882293" spans="2:3" x14ac:dyDescent="0.25">
      <c r="B882293" s="78"/>
      <c r="C882293" s="77"/>
    </row>
    <row r="882294" spans="2:3" x14ac:dyDescent="0.25">
      <c r="B882294" s="78"/>
      <c r="C882294" s="77"/>
    </row>
    <row r="882295" spans="2:3" x14ac:dyDescent="0.25">
      <c r="B882295" s="78"/>
      <c r="C882295" s="77"/>
    </row>
    <row r="882296" spans="2:3" x14ac:dyDescent="0.25">
      <c r="B882296" s="78"/>
      <c r="C882296" s="77"/>
    </row>
    <row r="882297" spans="2:3" x14ac:dyDescent="0.25">
      <c r="B882297" s="78"/>
      <c r="C882297" s="77"/>
    </row>
    <row r="882298" spans="2:3" x14ac:dyDescent="0.25">
      <c r="B882298" s="78"/>
      <c r="C882298" s="77"/>
    </row>
    <row r="882299" spans="2:3" x14ac:dyDescent="0.25">
      <c r="B882299" s="78"/>
      <c r="C882299" s="77"/>
    </row>
    <row r="882300" spans="2:3" x14ac:dyDescent="0.25">
      <c r="B882300" s="78"/>
      <c r="C882300" s="77"/>
    </row>
    <row r="882301" spans="2:3" x14ac:dyDescent="0.25">
      <c r="B882301" s="78"/>
      <c r="C882301" s="77"/>
    </row>
    <row r="882302" spans="2:3" x14ac:dyDescent="0.25">
      <c r="B882302" s="78"/>
      <c r="C882302" s="77"/>
    </row>
    <row r="882412" spans="2:3" x14ac:dyDescent="0.25">
      <c r="B882412" s="78"/>
      <c r="C882412" s="77"/>
    </row>
    <row r="882413" spans="2:3" x14ac:dyDescent="0.25">
      <c r="B882413" s="78"/>
      <c r="C882413" s="77"/>
    </row>
    <row r="882414" spans="2:3" x14ac:dyDescent="0.25">
      <c r="B882414" s="78"/>
      <c r="C882414" s="77"/>
    </row>
    <row r="882415" spans="2:3" x14ac:dyDescent="0.25">
      <c r="B882415" s="78"/>
      <c r="C882415" s="77"/>
    </row>
    <row r="882416" spans="2:3" x14ac:dyDescent="0.25">
      <c r="B882416" s="78"/>
      <c r="C882416" s="77"/>
    </row>
    <row r="882417" spans="2:3" x14ac:dyDescent="0.25">
      <c r="B882417" s="78"/>
      <c r="C882417" s="77"/>
    </row>
    <row r="882418" spans="2:3" x14ac:dyDescent="0.25">
      <c r="B882418" s="78"/>
      <c r="C882418" s="77"/>
    </row>
    <row r="882419" spans="2:3" x14ac:dyDescent="0.25">
      <c r="B882419" s="78"/>
      <c r="C882419" s="77"/>
    </row>
    <row r="882420" spans="2:3" x14ac:dyDescent="0.25">
      <c r="B882420" s="78"/>
      <c r="C882420" s="77"/>
    </row>
    <row r="882421" spans="2:3" x14ac:dyDescent="0.25">
      <c r="B882421" s="78"/>
      <c r="C882421" s="77"/>
    </row>
    <row r="882422" spans="2:3" x14ac:dyDescent="0.25">
      <c r="B882422" s="78"/>
      <c r="C882422" s="77"/>
    </row>
    <row r="882423" spans="2:3" x14ac:dyDescent="0.25">
      <c r="B882423" s="78"/>
      <c r="C882423" s="77"/>
    </row>
    <row r="882424" spans="2:3" x14ac:dyDescent="0.25">
      <c r="B882424" s="78"/>
      <c r="C882424" s="77"/>
    </row>
    <row r="882534" spans="2:3" x14ac:dyDescent="0.25">
      <c r="B882534" s="78"/>
      <c r="C882534" s="77"/>
    </row>
    <row r="882535" spans="2:3" x14ac:dyDescent="0.25">
      <c r="B882535" s="78"/>
      <c r="C882535" s="77"/>
    </row>
    <row r="882536" spans="2:3" x14ac:dyDescent="0.25">
      <c r="B882536" s="78"/>
      <c r="C882536" s="77"/>
    </row>
    <row r="882537" spans="2:3" x14ac:dyDescent="0.25">
      <c r="B882537" s="78"/>
      <c r="C882537" s="77"/>
    </row>
    <row r="882538" spans="2:3" x14ac:dyDescent="0.25">
      <c r="B882538" s="78"/>
      <c r="C882538" s="77"/>
    </row>
    <row r="882539" spans="2:3" x14ac:dyDescent="0.25">
      <c r="B882539" s="78"/>
      <c r="C882539" s="77"/>
    </row>
    <row r="882540" spans="2:3" x14ac:dyDescent="0.25">
      <c r="B882540" s="78"/>
      <c r="C882540" s="77"/>
    </row>
    <row r="882541" spans="2:3" x14ac:dyDescent="0.25">
      <c r="B882541" s="78"/>
      <c r="C882541" s="77"/>
    </row>
    <row r="882542" spans="2:3" x14ac:dyDescent="0.25">
      <c r="B882542" s="78"/>
      <c r="C882542" s="77"/>
    </row>
    <row r="882543" spans="2:3" x14ac:dyDescent="0.25">
      <c r="B882543" s="78"/>
      <c r="C882543" s="77"/>
    </row>
    <row r="882544" spans="2:3" x14ac:dyDescent="0.25">
      <c r="B882544" s="78"/>
      <c r="C882544" s="77"/>
    </row>
    <row r="882545" spans="2:3" x14ac:dyDescent="0.25">
      <c r="B882545" s="78"/>
      <c r="C882545" s="77"/>
    </row>
    <row r="882546" spans="2:3" x14ac:dyDescent="0.25">
      <c r="B882546" s="78"/>
      <c r="C882546" s="77"/>
    </row>
    <row r="882656" spans="2:3" x14ac:dyDescent="0.25">
      <c r="B882656" s="78"/>
      <c r="C882656" s="77"/>
    </row>
    <row r="882657" spans="2:3" x14ac:dyDescent="0.25">
      <c r="B882657" s="78"/>
      <c r="C882657" s="77"/>
    </row>
    <row r="882658" spans="2:3" x14ac:dyDescent="0.25">
      <c r="B882658" s="78"/>
      <c r="C882658" s="77"/>
    </row>
    <row r="882659" spans="2:3" x14ac:dyDescent="0.25">
      <c r="B882659" s="78"/>
      <c r="C882659" s="77"/>
    </row>
    <row r="882660" spans="2:3" x14ac:dyDescent="0.25">
      <c r="B882660" s="78"/>
      <c r="C882660" s="77"/>
    </row>
    <row r="882661" spans="2:3" x14ac:dyDescent="0.25">
      <c r="B882661" s="78"/>
      <c r="C882661" s="77"/>
    </row>
    <row r="882662" spans="2:3" x14ac:dyDescent="0.25">
      <c r="B882662" s="78"/>
      <c r="C882662" s="77"/>
    </row>
    <row r="882663" spans="2:3" x14ac:dyDescent="0.25">
      <c r="B882663" s="78"/>
      <c r="C882663" s="77"/>
    </row>
    <row r="882664" spans="2:3" x14ac:dyDescent="0.25">
      <c r="B882664" s="78"/>
      <c r="C882664" s="77"/>
    </row>
    <row r="882665" spans="2:3" x14ac:dyDescent="0.25">
      <c r="B882665" s="78"/>
      <c r="C882665" s="77"/>
    </row>
    <row r="882666" spans="2:3" x14ac:dyDescent="0.25">
      <c r="B882666" s="78"/>
      <c r="C882666" s="77"/>
    </row>
    <row r="882667" spans="2:3" x14ac:dyDescent="0.25">
      <c r="B882667" s="78"/>
      <c r="C882667" s="77"/>
    </row>
    <row r="882668" spans="2:3" x14ac:dyDescent="0.25">
      <c r="B882668" s="78"/>
      <c r="C882668" s="77"/>
    </row>
    <row r="882778" spans="2:3" x14ac:dyDescent="0.25">
      <c r="B882778" s="78"/>
      <c r="C882778" s="77"/>
    </row>
    <row r="882779" spans="2:3" x14ac:dyDescent="0.25">
      <c r="B882779" s="78"/>
      <c r="C882779" s="77"/>
    </row>
    <row r="882780" spans="2:3" x14ac:dyDescent="0.25">
      <c r="B882780" s="78"/>
      <c r="C882780" s="77"/>
    </row>
    <row r="882781" spans="2:3" x14ac:dyDescent="0.25">
      <c r="B882781" s="78"/>
      <c r="C882781" s="77"/>
    </row>
    <row r="882782" spans="2:3" x14ac:dyDescent="0.25">
      <c r="B882782" s="78"/>
      <c r="C882782" s="77"/>
    </row>
    <row r="882783" spans="2:3" x14ac:dyDescent="0.25">
      <c r="B882783" s="78"/>
      <c r="C882783" s="77"/>
    </row>
    <row r="882784" spans="2:3" x14ac:dyDescent="0.25">
      <c r="B882784" s="78"/>
      <c r="C882784" s="77"/>
    </row>
    <row r="882785" spans="2:3" x14ac:dyDescent="0.25">
      <c r="B882785" s="78"/>
      <c r="C882785" s="77"/>
    </row>
    <row r="882786" spans="2:3" x14ac:dyDescent="0.25">
      <c r="B882786" s="78"/>
      <c r="C882786" s="77"/>
    </row>
    <row r="882787" spans="2:3" x14ac:dyDescent="0.25">
      <c r="B882787" s="78"/>
      <c r="C882787" s="77"/>
    </row>
    <row r="882788" spans="2:3" x14ac:dyDescent="0.25">
      <c r="B882788" s="78"/>
      <c r="C882788" s="77"/>
    </row>
    <row r="882789" spans="2:3" x14ac:dyDescent="0.25">
      <c r="B882789" s="78"/>
      <c r="C882789" s="77"/>
    </row>
    <row r="882790" spans="2:3" x14ac:dyDescent="0.25">
      <c r="B882790" s="78"/>
      <c r="C882790" s="77"/>
    </row>
    <row r="882900" spans="2:3" x14ac:dyDescent="0.25">
      <c r="B882900" s="78"/>
      <c r="C882900" s="77"/>
    </row>
    <row r="882901" spans="2:3" x14ac:dyDescent="0.25">
      <c r="B882901" s="78"/>
      <c r="C882901" s="77"/>
    </row>
    <row r="882902" spans="2:3" x14ac:dyDescent="0.25">
      <c r="B882902" s="78"/>
      <c r="C882902" s="77"/>
    </row>
    <row r="882903" spans="2:3" x14ac:dyDescent="0.25">
      <c r="B882903" s="78"/>
      <c r="C882903" s="77"/>
    </row>
    <row r="882904" spans="2:3" x14ac:dyDescent="0.25">
      <c r="B882904" s="78"/>
      <c r="C882904" s="77"/>
    </row>
    <row r="882905" spans="2:3" x14ac:dyDescent="0.25">
      <c r="B882905" s="78"/>
      <c r="C882905" s="77"/>
    </row>
    <row r="882906" spans="2:3" x14ac:dyDescent="0.25">
      <c r="B882906" s="78"/>
      <c r="C882906" s="77"/>
    </row>
    <row r="882907" spans="2:3" x14ac:dyDescent="0.25">
      <c r="B882907" s="78"/>
      <c r="C882907" s="77"/>
    </row>
    <row r="882908" spans="2:3" x14ac:dyDescent="0.25">
      <c r="B882908" s="78"/>
      <c r="C882908" s="77"/>
    </row>
    <row r="882909" spans="2:3" x14ac:dyDescent="0.25">
      <c r="B882909" s="78"/>
      <c r="C882909" s="77"/>
    </row>
    <row r="882910" spans="2:3" x14ac:dyDescent="0.25">
      <c r="B882910" s="78"/>
      <c r="C882910" s="77"/>
    </row>
    <row r="882911" spans="2:3" x14ac:dyDescent="0.25">
      <c r="B882911" s="78"/>
      <c r="C882911" s="77"/>
    </row>
    <row r="882912" spans="2:3" x14ac:dyDescent="0.25">
      <c r="B882912" s="78"/>
      <c r="C882912" s="77"/>
    </row>
    <row r="883022" spans="2:3" x14ac:dyDescent="0.25">
      <c r="B883022" s="78"/>
      <c r="C883022" s="77"/>
    </row>
    <row r="883023" spans="2:3" x14ac:dyDescent="0.25">
      <c r="B883023" s="78"/>
      <c r="C883023" s="77"/>
    </row>
    <row r="883024" spans="2:3" x14ac:dyDescent="0.25">
      <c r="B883024" s="78"/>
      <c r="C883024" s="77"/>
    </row>
    <row r="883025" spans="2:3" x14ac:dyDescent="0.25">
      <c r="B883025" s="78"/>
      <c r="C883025" s="77"/>
    </row>
    <row r="883026" spans="2:3" x14ac:dyDescent="0.25">
      <c r="B883026" s="78"/>
      <c r="C883026" s="77"/>
    </row>
    <row r="883027" spans="2:3" x14ac:dyDescent="0.25">
      <c r="B883027" s="78"/>
      <c r="C883027" s="77"/>
    </row>
    <row r="883028" spans="2:3" x14ac:dyDescent="0.25">
      <c r="B883028" s="78"/>
      <c r="C883028" s="77"/>
    </row>
    <row r="883029" spans="2:3" x14ac:dyDescent="0.25">
      <c r="B883029" s="78"/>
      <c r="C883029" s="77"/>
    </row>
    <row r="883030" spans="2:3" x14ac:dyDescent="0.25">
      <c r="B883030" s="78"/>
      <c r="C883030" s="77"/>
    </row>
    <row r="883031" spans="2:3" x14ac:dyDescent="0.25">
      <c r="B883031" s="78"/>
      <c r="C883031" s="77"/>
    </row>
    <row r="883032" spans="2:3" x14ac:dyDescent="0.25">
      <c r="B883032" s="78"/>
      <c r="C883032" s="77"/>
    </row>
    <row r="883033" spans="2:3" x14ac:dyDescent="0.25">
      <c r="B883033" s="78"/>
      <c r="C883033" s="77"/>
    </row>
    <row r="883034" spans="2:3" x14ac:dyDescent="0.25">
      <c r="B883034" s="78"/>
      <c r="C883034" s="77"/>
    </row>
    <row r="883144" spans="2:3" x14ac:dyDescent="0.25">
      <c r="B883144" s="78"/>
      <c r="C883144" s="77"/>
    </row>
    <row r="883145" spans="2:3" x14ac:dyDescent="0.25">
      <c r="B883145" s="78"/>
      <c r="C883145" s="77"/>
    </row>
    <row r="883146" spans="2:3" x14ac:dyDescent="0.25">
      <c r="B883146" s="78"/>
      <c r="C883146" s="77"/>
    </row>
    <row r="883147" spans="2:3" x14ac:dyDescent="0.25">
      <c r="B883147" s="78"/>
      <c r="C883147" s="77"/>
    </row>
    <row r="883148" spans="2:3" x14ac:dyDescent="0.25">
      <c r="B883148" s="78"/>
      <c r="C883148" s="77"/>
    </row>
    <row r="883149" spans="2:3" x14ac:dyDescent="0.25">
      <c r="B883149" s="78"/>
      <c r="C883149" s="77"/>
    </row>
    <row r="883150" spans="2:3" x14ac:dyDescent="0.25">
      <c r="B883150" s="78"/>
      <c r="C883150" s="77"/>
    </row>
    <row r="883151" spans="2:3" x14ac:dyDescent="0.25">
      <c r="B883151" s="78"/>
      <c r="C883151" s="77"/>
    </row>
    <row r="883152" spans="2:3" x14ac:dyDescent="0.25">
      <c r="B883152" s="78"/>
      <c r="C883152" s="77"/>
    </row>
    <row r="883153" spans="2:3" x14ac:dyDescent="0.25">
      <c r="B883153" s="78"/>
      <c r="C883153" s="77"/>
    </row>
    <row r="883154" spans="2:3" x14ac:dyDescent="0.25">
      <c r="B883154" s="78"/>
      <c r="C883154" s="77"/>
    </row>
    <row r="883155" spans="2:3" x14ac:dyDescent="0.25">
      <c r="B883155" s="78"/>
      <c r="C883155" s="77"/>
    </row>
    <row r="883156" spans="2:3" x14ac:dyDescent="0.25">
      <c r="B883156" s="78"/>
      <c r="C883156" s="77"/>
    </row>
    <row r="883266" spans="2:3" x14ac:dyDescent="0.25">
      <c r="B883266" s="78"/>
      <c r="C883266" s="77"/>
    </row>
    <row r="883267" spans="2:3" x14ac:dyDescent="0.25">
      <c r="B883267" s="78"/>
      <c r="C883267" s="77"/>
    </row>
    <row r="883268" spans="2:3" x14ac:dyDescent="0.25">
      <c r="B883268" s="78"/>
      <c r="C883268" s="77"/>
    </row>
    <row r="883269" spans="2:3" x14ac:dyDescent="0.25">
      <c r="B883269" s="78"/>
      <c r="C883269" s="77"/>
    </row>
    <row r="883270" spans="2:3" x14ac:dyDescent="0.25">
      <c r="B883270" s="78"/>
      <c r="C883270" s="77"/>
    </row>
    <row r="883271" spans="2:3" x14ac:dyDescent="0.25">
      <c r="B883271" s="78"/>
      <c r="C883271" s="77"/>
    </row>
    <row r="883272" spans="2:3" x14ac:dyDescent="0.25">
      <c r="B883272" s="78"/>
      <c r="C883272" s="77"/>
    </row>
    <row r="883273" spans="2:3" x14ac:dyDescent="0.25">
      <c r="B883273" s="78"/>
      <c r="C883273" s="77"/>
    </row>
    <row r="883274" spans="2:3" x14ac:dyDescent="0.25">
      <c r="B883274" s="78"/>
      <c r="C883274" s="77"/>
    </row>
    <row r="883275" spans="2:3" x14ac:dyDescent="0.25">
      <c r="B883275" s="78"/>
      <c r="C883275" s="77"/>
    </row>
    <row r="883276" spans="2:3" x14ac:dyDescent="0.25">
      <c r="B883276" s="78"/>
      <c r="C883276" s="77"/>
    </row>
    <row r="883277" spans="2:3" x14ac:dyDescent="0.25">
      <c r="B883277" s="78"/>
      <c r="C883277" s="77"/>
    </row>
    <row r="883278" spans="2:3" x14ac:dyDescent="0.25">
      <c r="B883278" s="78"/>
      <c r="C883278" s="77"/>
    </row>
    <row r="883388" spans="2:3" x14ac:dyDescent="0.25">
      <c r="B883388" s="78"/>
      <c r="C883388" s="77"/>
    </row>
    <row r="883389" spans="2:3" x14ac:dyDescent="0.25">
      <c r="B883389" s="78"/>
      <c r="C883389" s="77"/>
    </row>
    <row r="883390" spans="2:3" x14ac:dyDescent="0.25">
      <c r="B883390" s="78"/>
      <c r="C883390" s="77"/>
    </row>
    <row r="883391" spans="2:3" x14ac:dyDescent="0.25">
      <c r="B883391" s="78"/>
      <c r="C883391" s="77"/>
    </row>
    <row r="883392" spans="2:3" x14ac:dyDescent="0.25">
      <c r="B883392" s="78"/>
      <c r="C883392" s="77"/>
    </row>
    <row r="883393" spans="2:3" x14ac:dyDescent="0.25">
      <c r="B883393" s="78"/>
      <c r="C883393" s="77"/>
    </row>
    <row r="883394" spans="2:3" x14ac:dyDescent="0.25">
      <c r="B883394" s="78"/>
      <c r="C883394" s="77"/>
    </row>
    <row r="883395" spans="2:3" x14ac:dyDescent="0.25">
      <c r="B883395" s="78"/>
      <c r="C883395" s="77"/>
    </row>
    <row r="883396" spans="2:3" x14ac:dyDescent="0.25">
      <c r="B883396" s="78"/>
      <c r="C883396" s="77"/>
    </row>
    <row r="883397" spans="2:3" x14ac:dyDescent="0.25">
      <c r="B883397" s="78"/>
      <c r="C883397" s="77"/>
    </row>
    <row r="883398" spans="2:3" x14ac:dyDescent="0.25">
      <c r="B883398" s="78"/>
      <c r="C883398" s="77"/>
    </row>
    <row r="883399" spans="2:3" x14ac:dyDescent="0.25">
      <c r="B883399" s="78"/>
      <c r="C883399" s="77"/>
    </row>
    <row r="883400" spans="2:3" x14ac:dyDescent="0.25">
      <c r="B883400" s="78"/>
      <c r="C883400" s="77"/>
    </row>
    <row r="883510" spans="2:3" x14ac:dyDescent="0.25">
      <c r="B883510" s="78"/>
      <c r="C883510" s="77"/>
    </row>
    <row r="883511" spans="2:3" x14ac:dyDescent="0.25">
      <c r="B883511" s="78"/>
      <c r="C883511" s="77"/>
    </row>
    <row r="883512" spans="2:3" x14ac:dyDescent="0.25">
      <c r="B883512" s="78"/>
      <c r="C883512" s="77"/>
    </row>
    <row r="883513" spans="2:3" x14ac:dyDescent="0.25">
      <c r="B883513" s="78"/>
      <c r="C883513" s="77"/>
    </row>
    <row r="883514" spans="2:3" x14ac:dyDescent="0.25">
      <c r="B883514" s="78"/>
      <c r="C883514" s="77"/>
    </row>
    <row r="883515" spans="2:3" x14ac:dyDescent="0.25">
      <c r="B883515" s="78"/>
      <c r="C883515" s="77"/>
    </row>
    <row r="883516" spans="2:3" x14ac:dyDescent="0.25">
      <c r="B883516" s="78"/>
      <c r="C883516" s="77"/>
    </row>
    <row r="883517" spans="2:3" x14ac:dyDescent="0.25">
      <c r="B883517" s="78"/>
      <c r="C883517" s="77"/>
    </row>
    <row r="883518" spans="2:3" x14ac:dyDescent="0.25">
      <c r="B883518" s="78"/>
      <c r="C883518" s="77"/>
    </row>
    <row r="883519" spans="2:3" x14ac:dyDescent="0.25">
      <c r="B883519" s="78"/>
      <c r="C883519" s="77"/>
    </row>
    <row r="883520" spans="2:3" x14ac:dyDescent="0.25">
      <c r="B883520" s="78"/>
      <c r="C883520" s="77"/>
    </row>
    <row r="883521" spans="2:3" x14ac:dyDescent="0.25">
      <c r="B883521" s="78"/>
      <c r="C883521" s="77"/>
    </row>
    <row r="883522" spans="2:3" x14ac:dyDescent="0.25">
      <c r="B883522" s="78"/>
      <c r="C883522" s="77"/>
    </row>
    <row r="883632" spans="2:3" x14ac:dyDescent="0.25">
      <c r="B883632" s="78"/>
      <c r="C883632" s="77"/>
    </row>
    <row r="883633" spans="2:3" x14ac:dyDescent="0.25">
      <c r="B883633" s="78"/>
      <c r="C883633" s="77"/>
    </row>
    <row r="883634" spans="2:3" x14ac:dyDescent="0.25">
      <c r="B883634" s="78"/>
      <c r="C883634" s="77"/>
    </row>
    <row r="883635" spans="2:3" x14ac:dyDescent="0.25">
      <c r="B883635" s="78"/>
      <c r="C883635" s="77"/>
    </row>
    <row r="883636" spans="2:3" x14ac:dyDescent="0.25">
      <c r="B883636" s="78"/>
      <c r="C883636" s="77"/>
    </row>
    <row r="883637" spans="2:3" x14ac:dyDescent="0.25">
      <c r="B883637" s="78"/>
      <c r="C883637" s="77"/>
    </row>
    <row r="883638" spans="2:3" x14ac:dyDescent="0.25">
      <c r="B883638" s="78"/>
      <c r="C883638" s="77"/>
    </row>
    <row r="883639" spans="2:3" x14ac:dyDescent="0.25">
      <c r="B883639" s="78"/>
      <c r="C883639" s="77"/>
    </row>
    <row r="883640" spans="2:3" x14ac:dyDescent="0.25">
      <c r="B883640" s="78"/>
      <c r="C883640" s="77"/>
    </row>
    <row r="883641" spans="2:3" x14ac:dyDescent="0.25">
      <c r="B883641" s="78"/>
      <c r="C883641" s="77"/>
    </row>
    <row r="883642" spans="2:3" x14ac:dyDescent="0.25">
      <c r="B883642" s="78"/>
      <c r="C883642" s="77"/>
    </row>
    <row r="883643" spans="2:3" x14ac:dyDescent="0.25">
      <c r="B883643" s="78"/>
      <c r="C883643" s="77"/>
    </row>
    <row r="883644" spans="2:3" x14ac:dyDescent="0.25">
      <c r="B883644" s="78"/>
      <c r="C883644" s="77"/>
    </row>
    <row r="883754" spans="2:3" x14ac:dyDescent="0.25">
      <c r="B883754" s="78"/>
      <c r="C883754" s="77"/>
    </row>
    <row r="883755" spans="2:3" x14ac:dyDescent="0.25">
      <c r="B883755" s="78"/>
      <c r="C883755" s="77"/>
    </row>
    <row r="883756" spans="2:3" x14ac:dyDescent="0.25">
      <c r="B883756" s="78"/>
      <c r="C883756" s="77"/>
    </row>
    <row r="883757" spans="2:3" x14ac:dyDescent="0.25">
      <c r="B883757" s="78"/>
      <c r="C883757" s="77"/>
    </row>
    <row r="883758" spans="2:3" x14ac:dyDescent="0.25">
      <c r="B883758" s="78"/>
      <c r="C883758" s="77"/>
    </row>
    <row r="883759" spans="2:3" x14ac:dyDescent="0.25">
      <c r="B883759" s="78"/>
      <c r="C883759" s="77"/>
    </row>
    <row r="883760" spans="2:3" x14ac:dyDescent="0.25">
      <c r="B883760" s="78"/>
      <c r="C883760" s="77"/>
    </row>
    <row r="883761" spans="2:3" x14ac:dyDescent="0.25">
      <c r="B883761" s="78"/>
      <c r="C883761" s="77"/>
    </row>
    <row r="883762" spans="2:3" x14ac:dyDescent="0.25">
      <c r="B883762" s="78"/>
      <c r="C883762" s="77"/>
    </row>
    <row r="883763" spans="2:3" x14ac:dyDescent="0.25">
      <c r="B883763" s="78"/>
      <c r="C883763" s="77"/>
    </row>
    <row r="883764" spans="2:3" x14ac:dyDescent="0.25">
      <c r="B883764" s="78"/>
      <c r="C883764" s="77"/>
    </row>
    <row r="883765" spans="2:3" x14ac:dyDescent="0.25">
      <c r="B883765" s="78"/>
      <c r="C883765" s="77"/>
    </row>
    <row r="883766" spans="2:3" x14ac:dyDescent="0.25">
      <c r="B883766" s="78"/>
      <c r="C883766" s="77"/>
    </row>
    <row r="883876" spans="2:3" x14ac:dyDescent="0.25">
      <c r="B883876" s="78"/>
      <c r="C883876" s="77"/>
    </row>
    <row r="883877" spans="2:3" x14ac:dyDescent="0.25">
      <c r="B883877" s="78"/>
      <c r="C883877" s="77"/>
    </row>
    <row r="883878" spans="2:3" x14ac:dyDescent="0.25">
      <c r="B883878" s="78"/>
      <c r="C883878" s="77"/>
    </row>
    <row r="883879" spans="2:3" x14ac:dyDescent="0.25">
      <c r="B883879" s="78"/>
      <c r="C883879" s="77"/>
    </row>
    <row r="883880" spans="2:3" x14ac:dyDescent="0.25">
      <c r="B883880" s="78"/>
      <c r="C883880" s="77"/>
    </row>
    <row r="883881" spans="2:3" x14ac:dyDescent="0.25">
      <c r="B883881" s="78"/>
      <c r="C883881" s="77"/>
    </row>
    <row r="883882" spans="2:3" x14ac:dyDescent="0.25">
      <c r="B883882" s="78"/>
      <c r="C883882" s="77"/>
    </row>
    <row r="883883" spans="2:3" x14ac:dyDescent="0.25">
      <c r="B883883" s="78"/>
      <c r="C883883" s="77"/>
    </row>
    <row r="883884" spans="2:3" x14ac:dyDescent="0.25">
      <c r="B883884" s="78"/>
      <c r="C883884" s="77"/>
    </row>
    <row r="883885" spans="2:3" x14ac:dyDescent="0.25">
      <c r="B883885" s="78"/>
      <c r="C883885" s="77"/>
    </row>
    <row r="883886" spans="2:3" x14ac:dyDescent="0.25">
      <c r="B883886" s="78"/>
      <c r="C883886" s="77"/>
    </row>
    <row r="883887" spans="2:3" x14ac:dyDescent="0.25">
      <c r="B883887" s="78"/>
      <c r="C883887" s="77"/>
    </row>
    <row r="883888" spans="2:3" x14ac:dyDescent="0.25">
      <c r="B883888" s="78"/>
      <c r="C883888" s="77"/>
    </row>
    <row r="883998" spans="2:3" x14ac:dyDescent="0.25">
      <c r="B883998" s="78"/>
      <c r="C883998" s="77"/>
    </row>
    <row r="883999" spans="2:3" x14ac:dyDescent="0.25">
      <c r="B883999" s="78"/>
      <c r="C883999" s="77"/>
    </row>
    <row r="884000" spans="2:3" x14ac:dyDescent="0.25">
      <c r="B884000" s="78"/>
      <c r="C884000" s="77"/>
    </row>
    <row r="884001" spans="2:3" x14ac:dyDescent="0.25">
      <c r="B884001" s="78"/>
      <c r="C884001" s="77"/>
    </row>
    <row r="884002" spans="2:3" x14ac:dyDescent="0.25">
      <c r="B884002" s="78"/>
      <c r="C884002" s="77"/>
    </row>
    <row r="884003" spans="2:3" x14ac:dyDescent="0.25">
      <c r="B884003" s="78"/>
      <c r="C884003" s="77"/>
    </row>
    <row r="884004" spans="2:3" x14ac:dyDescent="0.25">
      <c r="B884004" s="78"/>
      <c r="C884004" s="77"/>
    </row>
    <row r="884005" spans="2:3" x14ac:dyDescent="0.25">
      <c r="B884005" s="78"/>
      <c r="C884005" s="77"/>
    </row>
    <row r="884006" spans="2:3" x14ac:dyDescent="0.25">
      <c r="B884006" s="78"/>
      <c r="C884006" s="77"/>
    </row>
    <row r="884007" spans="2:3" x14ac:dyDescent="0.25">
      <c r="B884007" s="78"/>
      <c r="C884007" s="77"/>
    </row>
    <row r="884008" spans="2:3" x14ac:dyDescent="0.25">
      <c r="B884008" s="78"/>
      <c r="C884008" s="77"/>
    </row>
    <row r="884009" spans="2:3" x14ac:dyDescent="0.25">
      <c r="B884009" s="78"/>
      <c r="C884009" s="77"/>
    </row>
    <row r="884010" spans="2:3" x14ac:dyDescent="0.25">
      <c r="B884010" s="78"/>
      <c r="C884010" s="77"/>
    </row>
    <row r="884120" spans="2:3" x14ac:dyDescent="0.25">
      <c r="B884120" s="78"/>
      <c r="C884120" s="77"/>
    </row>
    <row r="884121" spans="2:3" x14ac:dyDescent="0.25">
      <c r="B884121" s="78"/>
      <c r="C884121" s="77"/>
    </row>
    <row r="884122" spans="2:3" x14ac:dyDescent="0.25">
      <c r="B884122" s="78"/>
      <c r="C884122" s="77"/>
    </row>
    <row r="884123" spans="2:3" x14ac:dyDescent="0.25">
      <c r="B884123" s="78"/>
      <c r="C884123" s="77"/>
    </row>
    <row r="884124" spans="2:3" x14ac:dyDescent="0.25">
      <c r="B884124" s="78"/>
      <c r="C884124" s="77"/>
    </row>
    <row r="884125" spans="2:3" x14ac:dyDescent="0.25">
      <c r="B884125" s="78"/>
      <c r="C884125" s="77"/>
    </row>
    <row r="884126" spans="2:3" x14ac:dyDescent="0.25">
      <c r="B884126" s="78"/>
      <c r="C884126" s="77"/>
    </row>
    <row r="884127" spans="2:3" x14ac:dyDescent="0.25">
      <c r="B884127" s="78"/>
      <c r="C884127" s="77"/>
    </row>
    <row r="884128" spans="2:3" x14ac:dyDescent="0.25">
      <c r="B884128" s="78"/>
      <c r="C884128" s="77"/>
    </row>
    <row r="884129" spans="2:3" x14ac:dyDescent="0.25">
      <c r="B884129" s="78"/>
      <c r="C884129" s="77"/>
    </row>
    <row r="884130" spans="2:3" x14ac:dyDescent="0.25">
      <c r="B884130" s="78"/>
      <c r="C884130" s="77"/>
    </row>
    <row r="884131" spans="2:3" x14ac:dyDescent="0.25">
      <c r="B884131" s="78"/>
      <c r="C884131" s="77"/>
    </row>
    <row r="884132" spans="2:3" x14ac:dyDescent="0.25">
      <c r="B884132" s="78"/>
      <c r="C884132" s="77"/>
    </row>
    <row r="884242" spans="2:3" x14ac:dyDescent="0.25">
      <c r="B884242" s="78"/>
      <c r="C884242" s="77"/>
    </row>
    <row r="884243" spans="2:3" x14ac:dyDescent="0.25">
      <c r="B884243" s="78"/>
      <c r="C884243" s="77"/>
    </row>
    <row r="884244" spans="2:3" x14ac:dyDescent="0.25">
      <c r="B884244" s="78"/>
      <c r="C884244" s="77"/>
    </row>
    <row r="884245" spans="2:3" x14ac:dyDescent="0.25">
      <c r="B884245" s="78"/>
      <c r="C884245" s="77"/>
    </row>
    <row r="884246" spans="2:3" x14ac:dyDescent="0.25">
      <c r="B884246" s="78"/>
      <c r="C884246" s="77"/>
    </row>
    <row r="884247" spans="2:3" x14ac:dyDescent="0.25">
      <c r="B884247" s="78"/>
      <c r="C884247" s="77"/>
    </row>
    <row r="884248" spans="2:3" x14ac:dyDescent="0.25">
      <c r="B884248" s="78"/>
      <c r="C884248" s="77"/>
    </row>
    <row r="884249" spans="2:3" x14ac:dyDescent="0.25">
      <c r="B884249" s="78"/>
      <c r="C884249" s="77"/>
    </row>
    <row r="884250" spans="2:3" x14ac:dyDescent="0.25">
      <c r="B884250" s="78"/>
      <c r="C884250" s="77"/>
    </row>
    <row r="884251" spans="2:3" x14ac:dyDescent="0.25">
      <c r="B884251" s="78"/>
      <c r="C884251" s="77"/>
    </row>
    <row r="884252" spans="2:3" x14ac:dyDescent="0.25">
      <c r="B884252" s="78"/>
      <c r="C884252" s="77"/>
    </row>
    <row r="884253" spans="2:3" x14ac:dyDescent="0.25">
      <c r="B884253" s="78"/>
      <c r="C884253" s="77"/>
    </row>
    <row r="884254" spans="2:3" x14ac:dyDescent="0.25">
      <c r="B884254" s="78"/>
      <c r="C884254" s="77"/>
    </row>
    <row r="884364" spans="2:3" x14ac:dyDescent="0.25">
      <c r="B884364" s="78"/>
      <c r="C884364" s="77"/>
    </row>
    <row r="884365" spans="2:3" x14ac:dyDescent="0.25">
      <c r="B884365" s="78"/>
      <c r="C884365" s="77"/>
    </row>
    <row r="884366" spans="2:3" x14ac:dyDescent="0.25">
      <c r="B884366" s="78"/>
      <c r="C884366" s="77"/>
    </row>
    <row r="884367" spans="2:3" x14ac:dyDescent="0.25">
      <c r="B884367" s="78"/>
      <c r="C884367" s="77"/>
    </row>
    <row r="884368" spans="2:3" x14ac:dyDescent="0.25">
      <c r="B884368" s="78"/>
      <c r="C884368" s="77"/>
    </row>
    <row r="884369" spans="2:3" x14ac:dyDescent="0.25">
      <c r="B884369" s="78"/>
      <c r="C884369" s="77"/>
    </row>
    <row r="884370" spans="2:3" x14ac:dyDescent="0.25">
      <c r="B884370" s="78"/>
      <c r="C884370" s="77"/>
    </row>
    <row r="884371" spans="2:3" x14ac:dyDescent="0.25">
      <c r="B884371" s="78"/>
      <c r="C884371" s="77"/>
    </row>
    <row r="884372" spans="2:3" x14ac:dyDescent="0.25">
      <c r="B884372" s="78"/>
      <c r="C884372" s="77"/>
    </row>
    <row r="884373" spans="2:3" x14ac:dyDescent="0.25">
      <c r="B884373" s="78"/>
      <c r="C884373" s="77"/>
    </row>
    <row r="884374" spans="2:3" x14ac:dyDescent="0.25">
      <c r="B884374" s="78"/>
      <c r="C884374" s="77"/>
    </row>
    <row r="884375" spans="2:3" x14ac:dyDescent="0.25">
      <c r="B884375" s="78"/>
      <c r="C884375" s="77"/>
    </row>
    <row r="884376" spans="2:3" x14ac:dyDescent="0.25">
      <c r="B884376" s="78"/>
      <c r="C884376" s="77"/>
    </row>
    <row r="884486" spans="2:3" x14ac:dyDescent="0.25">
      <c r="B884486" s="78"/>
      <c r="C884486" s="77"/>
    </row>
    <row r="884487" spans="2:3" x14ac:dyDescent="0.25">
      <c r="B884487" s="78"/>
      <c r="C884487" s="77"/>
    </row>
    <row r="884488" spans="2:3" x14ac:dyDescent="0.25">
      <c r="B884488" s="78"/>
      <c r="C884488" s="77"/>
    </row>
    <row r="884489" spans="2:3" x14ac:dyDescent="0.25">
      <c r="B884489" s="78"/>
      <c r="C884489" s="77"/>
    </row>
    <row r="884490" spans="2:3" x14ac:dyDescent="0.25">
      <c r="B884490" s="78"/>
      <c r="C884490" s="77"/>
    </row>
    <row r="884491" spans="2:3" x14ac:dyDescent="0.25">
      <c r="B884491" s="78"/>
      <c r="C884491" s="77"/>
    </row>
    <row r="884492" spans="2:3" x14ac:dyDescent="0.25">
      <c r="B884492" s="78"/>
      <c r="C884492" s="77"/>
    </row>
    <row r="884493" spans="2:3" x14ac:dyDescent="0.25">
      <c r="B884493" s="78"/>
      <c r="C884493" s="77"/>
    </row>
    <row r="884494" spans="2:3" x14ac:dyDescent="0.25">
      <c r="B884494" s="78"/>
      <c r="C884494" s="77"/>
    </row>
    <row r="884495" spans="2:3" x14ac:dyDescent="0.25">
      <c r="B884495" s="78"/>
      <c r="C884495" s="77"/>
    </row>
    <row r="884496" spans="2:3" x14ac:dyDescent="0.25">
      <c r="B884496" s="78"/>
      <c r="C884496" s="77"/>
    </row>
    <row r="884497" spans="2:3" x14ac:dyDescent="0.25">
      <c r="B884497" s="78"/>
      <c r="C884497" s="77"/>
    </row>
    <row r="884498" spans="2:3" x14ac:dyDescent="0.25">
      <c r="B884498" s="78"/>
      <c r="C884498" s="77"/>
    </row>
    <row r="884608" spans="2:3" x14ac:dyDescent="0.25">
      <c r="B884608" s="78"/>
      <c r="C884608" s="77"/>
    </row>
    <row r="884609" spans="2:3" x14ac:dyDescent="0.25">
      <c r="B884609" s="78"/>
      <c r="C884609" s="77"/>
    </row>
    <row r="884610" spans="2:3" x14ac:dyDescent="0.25">
      <c r="B884610" s="78"/>
      <c r="C884610" s="77"/>
    </row>
    <row r="884611" spans="2:3" x14ac:dyDescent="0.25">
      <c r="B884611" s="78"/>
      <c r="C884611" s="77"/>
    </row>
    <row r="884612" spans="2:3" x14ac:dyDescent="0.25">
      <c r="B884612" s="78"/>
      <c r="C884612" s="77"/>
    </row>
    <row r="884613" spans="2:3" x14ac:dyDescent="0.25">
      <c r="B884613" s="78"/>
      <c r="C884613" s="77"/>
    </row>
    <row r="884614" spans="2:3" x14ac:dyDescent="0.25">
      <c r="B884614" s="78"/>
      <c r="C884614" s="77"/>
    </row>
    <row r="884615" spans="2:3" x14ac:dyDescent="0.25">
      <c r="B884615" s="78"/>
      <c r="C884615" s="77"/>
    </row>
    <row r="884616" spans="2:3" x14ac:dyDescent="0.25">
      <c r="B884616" s="78"/>
      <c r="C884616" s="77"/>
    </row>
    <row r="884617" spans="2:3" x14ac:dyDescent="0.25">
      <c r="B884617" s="78"/>
      <c r="C884617" s="77"/>
    </row>
    <row r="884618" spans="2:3" x14ac:dyDescent="0.25">
      <c r="B884618" s="78"/>
      <c r="C884618" s="77"/>
    </row>
    <row r="884619" spans="2:3" x14ac:dyDescent="0.25">
      <c r="B884619" s="78"/>
      <c r="C884619" s="77"/>
    </row>
    <row r="884620" spans="2:3" x14ac:dyDescent="0.25">
      <c r="B884620" s="78"/>
      <c r="C884620" s="77"/>
    </row>
    <row r="884730" spans="2:3" x14ac:dyDescent="0.25">
      <c r="B884730" s="78"/>
      <c r="C884730" s="77"/>
    </row>
    <row r="884731" spans="2:3" x14ac:dyDescent="0.25">
      <c r="B884731" s="78"/>
      <c r="C884731" s="77"/>
    </row>
    <row r="884732" spans="2:3" x14ac:dyDescent="0.25">
      <c r="B884732" s="78"/>
      <c r="C884732" s="77"/>
    </row>
    <row r="884733" spans="2:3" x14ac:dyDescent="0.25">
      <c r="B884733" s="78"/>
      <c r="C884733" s="77"/>
    </row>
    <row r="884734" spans="2:3" x14ac:dyDescent="0.25">
      <c r="B884734" s="78"/>
      <c r="C884734" s="77"/>
    </row>
    <row r="884735" spans="2:3" x14ac:dyDescent="0.25">
      <c r="B884735" s="78"/>
      <c r="C884735" s="77"/>
    </row>
    <row r="884736" spans="2:3" x14ac:dyDescent="0.25">
      <c r="B884736" s="78"/>
      <c r="C884736" s="77"/>
    </row>
    <row r="884737" spans="2:3" x14ac:dyDescent="0.25">
      <c r="B884737" s="78"/>
      <c r="C884737" s="77"/>
    </row>
    <row r="884738" spans="2:3" x14ac:dyDescent="0.25">
      <c r="B884738" s="78"/>
      <c r="C884738" s="77"/>
    </row>
    <row r="884739" spans="2:3" x14ac:dyDescent="0.25">
      <c r="B884739" s="78"/>
      <c r="C884739" s="77"/>
    </row>
    <row r="884740" spans="2:3" x14ac:dyDescent="0.25">
      <c r="B884740" s="78"/>
      <c r="C884740" s="77"/>
    </row>
    <row r="884741" spans="2:3" x14ac:dyDescent="0.25">
      <c r="B884741" s="78"/>
      <c r="C884741" s="77"/>
    </row>
    <row r="884742" spans="2:3" x14ac:dyDescent="0.25">
      <c r="B884742" s="78"/>
      <c r="C884742" s="77"/>
    </row>
    <row r="884852" spans="2:3" x14ac:dyDescent="0.25">
      <c r="B884852" s="78"/>
      <c r="C884852" s="77"/>
    </row>
    <row r="884853" spans="2:3" x14ac:dyDescent="0.25">
      <c r="B884853" s="78"/>
      <c r="C884853" s="77"/>
    </row>
    <row r="884854" spans="2:3" x14ac:dyDescent="0.25">
      <c r="B884854" s="78"/>
      <c r="C884854" s="77"/>
    </row>
    <row r="884855" spans="2:3" x14ac:dyDescent="0.25">
      <c r="B884855" s="78"/>
      <c r="C884855" s="77"/>
    </row>
    <row r="884856" spans="2:3" x14ac:dyDescent="0.25">
      <c r="B884856" s="78"/>
      <c r="C884856" s="77"/>
    </row>
    <row r="884857" spans="2:3" x14ac:dyDescent="0.25">
      <c r="B884857" s="78"/>
      <c r="C884857" s="77"/>
    </row>
    <row r="884858" spans="2:3" x14ac:dyDescent="0.25">
      <c r="B884858" s="78"/>
      <c r="C884858" s="77"/>
    </row>
    <row r="884859" spans="2:3" x14ac:dyDescent="0.25">
      <c r="B884859" s="78"/>
      <c r="C884859" s="77"/>
    </row>
    <row r="884860" spans="2:3" x14ac:dyDescent="0.25">
      <c r="B884860" s="78"/>
      <c r="C884860" s="77"/>
    </row>
    <row r="884861" spans="2:3" x14ac:dyDescent="0.25">
      <c r="B884861" s="78"/>
      <c r="C884861" s="77"/>
    </row>
    <row r="884862" spans="2:3" x14ac:dyDescent="0.25">
      <c r="B884862" s="78"/>
      <c r="C884862" s="77"/>
    </row>
    <row r="884863" spans="2:3" x14ac:dyDescent="0.25">
      <c r="B884863" s="78"/>
      <c r="C884863" s="77"/>
    </row>
    <row r="884864" spans="2:3" x14ac:dyDescent="0.25">
      <c r="B884864" s="78"/>
      <c r="C884864" s="77"/>
    </row>
    <row r="884974" spans="2:3" x14ac:dyDescent="0.25">
      <c r="B884974" s="78"/>
      <c r="C884974" s="77"/>
    </row>
    <row r="884975" spans="2:3" x14ac:dyDescent="0.25">
      <c r="B884975" s="78"/>
      <c r="C884975" s="77"/>
    </row>
    <row r="884976" spans="2:3" x14ac:dyDescent="0.25">
      <c r="B884976" s="78"/>
      <c r="C884976" s="77"/>
    </row>
    <row r="884977" spans="2:3" x14ac:dyDescent="0.25">
      <c r="B884977" s="78"/>
      <c r="C884977" s="77"/>
    </row>
    <row r="884978" spans="2:3" x14ac:dyDescent="0.25">
      <c r="B884978" s="78"/>
      <c r="C884978" s="77"/>
    </row>
    <row r="884979" spans="2:3" x14ac:dyDescent="0.25">
      <c r="B884979" s="78"/>
      <c r="C884979" s="77"/>
    </row>
    <row r="884980" spans="2:3" x14ac:dyDescent="0.25">
      <c r="B884980" s="78"/>
      <c r="C884980" s="77"/>
    </row>
    <row r="884981" spans="2:3" x14ac:dyDescent="0.25">
      <c r="B884981" s="78"/>
      <c r="C884981" s="77"/>
    </row>
    <row r="884982" spans="2:3" x14ac:dyDescent="0.25">
      <c r="B884982" s="78"/>
      <c r="C884982" s="77"/>
    </row>
    <row r="884983" spans="2:3" x14ac:dyDescent="0.25">
      <c r="B884983" s="78"/>
      <c r="C884983" s="77"/>
    </row>
    <row r="884984" spans="2:3" x14ac:dyDescent="0.25">
      <c r="B884984" s="78"/>
      <c r="C884984" s="77"/>
    </row>
    <row r="884985" spans="2:3" x14ac:dyDescent="0.25">
      <c r="B884985" s="78"/>
      <c r="C884985" s="77"/>
    </row>
    <row r="884986" spans="2:3" x14ac:dyDescent="0.25">
      <c r="B884986" s="78"/>
      <c r="C884986" s="77"/>
    </row>
    <row r="885096" spans="2:3" x14ac:dyDescent="0.25">
      <c r="B885096" s="78"/>
      <c r="C885096" s="77"/>
    </row>
    <row r="885097" spans="2:3" x14ac:dyDescent="0.25">
      <c r="B885097" s="78"/>
      <c r="C885097" s="77"/>
    </row>
    <row r="885098" spans="2:3" x14ac:dyDescent="0.25">
      <c r="B885098" s="78"/>
      <c r="C885098" s="77"/>
    </row>
    <row r="885099" spans="2:3" x14ac:dyDescent="0.25">
      <c r="B885099" s="78"/>
      <c r="C885099" s="77"/>
    </row>
    <row r="885100" spans="2:3" x14ac:dyDescent="0.25">
      <c r="B885100" s="78"/>
      <c r="C885100" s="77"/>
    </row>
    <row r="885101" spans="2:3" x14ac:dyDescent="0.25">
      <c r="B885101" s="78"/>
      <c r="C885101" s="77"/>
    </row>
    <row r="885102" spans="2:3" x14ac:dyDescent="0.25">
      <c r="B885102" s="78"/>
      <c r="C885102" s="77"/>
    </row>
    <row r="885103" spans="2:3" x14ac:dyDescent="0.25">
      <c r="B885103" s="78"/>
      <c r="C885103" s="77"/>
    </row>
    <row r="885104" spans="2:3" x14ac:dyDescent="0.25">
      <c r="B885104" s="78"/>
      <c r="C885104" s="77"/>
    </row>
    <row r="885105" spans="2:3" x14ac:dyDescent="0.25">
      <c r="B885105" s="78"/>
      <c r="C885105" s="77"/>
    </row>
    <row r="885106" spans="2:3" x14ac:dyDescent="0.25">
      <c r="B885106" s="78"/>
      <c r="C885106" s="77"/>
    </row>
    <row r="885107" spans="2:3" x14ac:dyDescent="0.25">
      <c r="B885107" s="78"/>
      <c r="C885107" s="77"/>
    </row>
    <row r="885108" spans="2:3" x14ac:dyDescent="0.25">
      <c r="B885108" s="78"/>
      <c r="C885108" s="77"/>
    </row>
    <row r="885218" spans="2:3" x14ac:dyDescent="0.25">
      <c r="B885218" s="78"/>
      <c r="C885218" s="77"/>
    </row>
    <row r="885219" spans="2:3" x14ac:dyDescent="0.25">
      <c r="B885219" s="78"/>
      <c r="C885219" s="77"/>
    </row>
    <row r="885220" spans="2:3" x14ac:dyDescent="0.25">
      <c r="B885220" s="78"/>
      <c r="C885220" s="77"/>
    </row>
    <row r="885221" spans="2:3" x14ac:dyDescent="0.25">
      <c r="B885221" s="78"/>
      <c r="C885221" s="77"/>
    </row>
    <row r="885222" spans="2:3" x14ac:dyDescent="0.25">
      <c r="B885222" s="78"/>
      <c r="C885222" s="77"/>
    </row>
    <row r="885223" spans="2:3" x14ac:dyDescent="0.25">
      <c r="B885223" s="78"/>
      <c r="C885223" s="77"/>
    </row>
    <row r="885224" spans="2:3" x14ac:dyDescent="0.25">
      <c r="B885224" s="78"/>
      <c r="C885224" s="77"/>
    </row>
    <row r="885225" spans="2:3" x14ac:dyDescent="0.25">
      <c r="B885225" s="78"/>
      <c r="C885225" s="77"/>
    </row>
    <row r="885226" spans="2:3" x14ac:dyDescent="0.25">
      <c r="B885226" s="78"/>
      <c r="C885226" s="77"/>
    </row>
    <row r="885227" spans="2:3" x14ac:dyDescent="0.25">
      <c r="B885227" s="78"/>
      <c r="C885227" s="77"/>
    </row>
    <row r="885228" spans="2:3" x14ac:dyDescent="0.25">
      <c r="B885228" s="78"/>
      <c r="C885228" s="77"/>
    </row>
    <row r="885229" spans="2:3" x14ac:dyDescent="0.25">
      <c r="B885229" s="78"/>
      <c r="C885229" s="77"/>
    </row>
    <row r="885230" spans="2:3" x14ac:dyDescent="0.25">
      <c r="B885230" s="78"/>
      <c r="C885230" s="77"/>
    </row>
    <row r="885340" spans="2:3" x14ac:dyDescent="0.25">
      <c r="B885340" s="78"/>
      <c r="C885340" s="77"/>
    </row>
    <row r="885341" spans="2:3" x14ac:dyDescent="0.25">
      <c r="B885341" s="78"/>
      <c r="C885341" s="77"/>
    </row>
    <row r="885342" spans="2:3" x14ac:dyDescent="0.25">
      <c r="B885342" s="78"/>
      <c r="C885342" s="77"/>
    </row>
    <row r="885343" spans="2:3" x14ac:dyDescent="0.25">
      <c r="B885343" s="78"/>
      <c r="C885343" s="77"/>
    </row>
    <row r="885344" spans="2:3" x14ac:dyDescent="0.25">
      <c r="B885344" s="78"/>
      <c r="C885344" s="77"/>
    </row>
    <row r="885345" spans="2:3" x14ac:dyDescent="0.25">
      <c r="B885345" s="78"/>
      <c r="C885345" s="77"/>
    </row>
    <row r="885346" spans="2:3" x14ac:dyDescent="0.25">
      <c r="B885346" s="78"/>
      <c r="C885346" s="77"/>
    </row>
    <row r="885347" spans="2:3" x14ac:dyDescent="0.25">
      <c r="B885347" s="78"/>
      <c r="C885347" s="77"/>
    </row>
    <row r="885348" spans="2:3" x14ac:dyDescent="0.25">
      <c r="B885348" s="78"/>
      <c r="C885348" s="77"/>
    </row>
    <row r="885349" spans="2:3" x14ac:dyDescent="0.25">
      <c r="B885349" s="78"/>
      <c r="C885349" s="77"/>
    </row>
    <row r="885350" spans="2:3" x14ac:dyDescent="0.25">
      <c r="B885350" s="78"/>
      <c r="C885350" s="77"/>
    </row>
    <row r="885351" spans="2:3" x14ac:dyDescent="0.25">
      <c r="B885351" s="78"/>
      <c r="C885351" s="77"/>
    </row>
    <row r="885352" spans="2:3" x14ac:dyDescent="0.25">
      <c r="B885352" s="78"/>
      <c r="C885352" s="77"/>
    </row>
    <row r="885462" spans="2:3" x14ac:dyDescent="0.25">
      <c r="B885462" s="78"/>
      <c r="C885462" s="77"/>
    </row>
    <row r="885463" spans="2:3" x14ac:dyDescent="0.25">
      <c r="B885463" s="78"/>
      <c r="C885463" s="77"/>
    </row>
    <row r="885464" spans="2:3" x14ac:dyDescent="0.25">
      <c r="B885464" s="78"/>
      <c r="C885464" s="77"/>
    </row>
    <row r="885465" spans="2:3" x14ac:dyDescent="0.25">
      <c r="B885465" s="78"/>
      <c r="C885465" s="77"/>
    </row>
    <row r="885466" spans="2:3" x14ac:dyDescent="0.25">
      <c r="B885466" s="78"/>
      <c r="C885466" s="77"/>
    </row>
    <row r="885467" spans="2:3" x14ac:dyDescent="0.25">
      <c r="B885467" s="78"/>
      <c r="C885467" s="77"/>
    </row>
    <row r="885468" spans="2:3" x14ac:dyDescent="0.25">
      <c r="B885468" s="78"/>
      <c r="C885468" s="77"/>
    </row>
    <row r="885469" spans="2:3" x14ac:dyDescent="0.25">
      <c r="B885469" s="78"/>
      <c r="C885469" s="77"/>
    </row>
    <row r="885470" spans="2:3" x14ac:dyDescent="0.25">
      <c r="B885470" s="78"/>
      <c r="C885470" s="77"/>
    </row>
    <row r="885471" spans="2:3" x14ac:dyDescent="0.25">
      <c r="B885471" s="78"/>
      <c r="C885471" s="77"/>
    </row>
    <row r="885472" spans="2:3" x14ac:dyDescent="0.25">
      <c r="B885472" s="78"/>
      <c r="C885472" s="77"/>
    </row>
    <row r="885473" spans="2:3" x14ac:dyDescent="0.25">
      <c r="B885473" s="78"/>
      <c r="C885473" s="77"/>
    </row>
    <row r="885474" spans="2:3" x14ac:dyDescent="0.25">
      <c r="B885474" s="78"/>
      <c r="C885474" s="77"/>
    </row>
    <row r="885584" spans="2:3" x14ac:dyDescent="0.25">
      <c r="B885584" s="78"/>
      <c r="C885584" s="77"/>
    </row>
    <row r="885585" spans="2:3" x14ac:dyDescent="0.25">
      <c r="B885585" s="78"/>
      <c r="C885585" s="77"/>
    </row>
    <row r="885586" spans="2:3" x14ac:dyDescent="0.25">
      <c r="B885586" s="78"/>
      <c r="C885586" s="77"/>
    </row>
    <row r="885587" spans="2:3" x14ac:dyDescent="0.25">
      <c r="B885587" s="78"/>
      <c r="C885587" s="77"/>
    </row>
    <row r="885588" spans="2:3" x14ac:dyDescent="0.25">
      <c r="B885588" s="78"/>
      <c r="C885588" s="77"/>
    </row>
    <row r="885589" spans="2:3" x14ac:dyDescent="0.25">
      <c r="B885589" s="78"/>
      <c r="C885589" s="77"/>
    </row>
    <row r="885590" spans="2:3" x14ac:dyDescent="0.25">
      <c r="B885590" s="78"/>
      <c r="C885590" s="77"/>
    </row>
    <row r="885591" spans="2:3" x14ac:dyDescent="0.25">
      <c r="B885591" s="78"/>
      <c r="C885591" s="77"/>
    </row>
    <row r="885592" spans="2:3" x14ac:dyDescent="0.25">
      <c r="B885592" s="78"/>
      <c r="C885592" s="77"/>
    </row>
    <row r="885593" spans="2:3" x14ac:dyDescent="0.25">
      <c r="B885593" s="78"/>
      <c r="C885593" s="77"/>
    </row>
    <row r="885594" spans="2:3" x14ac:dyDescent="0.25">
      <c r="B885594" s="78"/>
      <c r="C885594" s="77"/>
    </row>
    <row r="885595" spans="2:3" x14ac:dyDescent="0.25">
      <c r="B885595" s="78"/>
      <c r="C885595" s="77"/>
    </row>
    <row r="885596" spans="2:3" x14ac:dyDescent="0.25">
      <c r="B885596" s="78"/>
      <c r="C885596" s="77"/>
    </row>
    <row r="885706" spans="2:3" x14ac:dyDescent="0.25">
      <c r="B885706" s="78"/>
      <c r="C885706" s="77"/>
    </row>
    <row r="885707" spans="2:3" x14ac:dyDescent="0.25">
      <c r="B885707" s="78"/>
      <c r="C885707" s="77"/>
    </row>
    <row r="885708" spans="2:3" x14ac:dyDescent="0.25">
      <c r="B885708" s="78"/>
      <c r="C885708" s="77"/>
    </row>
    <row r="885709" spans="2:3" x14ac:dyDescent="0.25">
      <c r="B885709" s="78"/>
      <c r="C885709" s="77"/>
    </row>
    <row r="885710" spans="2:3" x14ac:dyDescent="0.25">
      <c r="B885710" s="78"/>
      <c r="C885710" s="77"/>
    </row>
    <row r="885711" spans="2:3" x14ac:dyDescent="0.25">
      <c r="B885711" s="78"/>
      <c r="C885711" s="77"/>
    </row>
    <row r="885712" spans="2:3" x14ac:dyDescent="0.25">
      <c r="B885712" s="78"/>
      <c r="C885712" s="77"/>
    </row>
    <row r="885713" spans="2:3" x14ac:dyDescent="0.25">
      <c r="B885713" s="78"/>
      <c r="C885713" s="77"/>
    </row>
    <row r="885714" spans="2:3" x14ac:dyDescent="0.25">
      <c r="B885714" s="78"/>
      <c r="C885714" s="77"/>
    </row>
    <row r="885715" spans="2:3" x14ac:dyDescent="0.25">
      <c r="B885715" s="78"/>
      <c r="C885715" s="77"/>
    </row>
    <row r="885716" spans="2:3" x14ac:dyDescent="0.25">
      <c r="B885716" s="78"/>
      <c r="C885716" s="77"/>
    </row>
    <row r="885717" spans="2:3" x14ac:dyDescent="0.25">
      <c r="B885717" s="78"/>
      <c r="C885717" s="77"/>
    </row>
    <row r="885718" spans="2:3" x14ac:dyDescent="0.25">
      <c r="B885718" s="78"/>
      <c r="C885718" s="77"/>
    </row>
    <row r="885828" spans="2:3" x14ac:dyDescent="0.25">
      <c r="B885828" s="78"/>
      <c r="C885828" s="77"/>
    </row>
    <row r="885829" spans="2:3" x14ac:dyDescent="0.25">
      <c r="B885829" s="78"/>
      <c r="C885829" s="77"/>
    </row>
    <row r="885830" spans="2:3" x14ac:dyDescent="0.25">
      <c r="B885830" s="78"/>
      <c r="C885830" s="77"/>
    </row>
    <row r="885831" spans="2:3" x14ac:dyDescent="0.25">
      <c r="B885831" s="78"/>
      <c r="C885831" s="77"/>
    </row>
    <row r="885832" spans="2:3" x14ac:dyDescent="0.25">
      <c r="B885832" s="78"/>
      <c r="C885832" s="77"/>
    </row>
    <row r="885833" spans="2:3" x14ac:dyDescent="0.25">
      <c r="B885833" s="78"/>
      <c r="C885833" s="77"/>
    </row>
    <row r="885834" spans="2:3" x14ac:dyDescent="0.25">
      <c r="B885834" s="78"/>
      <c r="C885834" s="77"/>
    </row>
    <row r="885835" spans="2:3" x14ac:dyDescent="0.25">
      <c r="B885835" s="78"/>
      <c r="C885835" s="77"/>
    </row>
    <row r="885836" spans="2:3" x14ac:dyDescent="0.25">
      <c r="B885836" s="78"/>
      <c r="C885836" s="77"/>
    </row>
    <row r="885837" spans="2:3" x14ac:dyDescent="0.25">
      <c r="B885837" s="78"/>
      <c r="C885837" s="77"/>
    </row>
    <row r="885838" spans="2:3" x14ac:dyDescent="0.25">
      <c r="B885838" s="78"/>
      <c r="C885838" s="77"/>
    </row>
    <row r="885839" spans="2:3" x14ac:dyDescent="0.25">
      <c r="B885839" s="78"/>
      <c r="C885839" s="77"/>
    </row>
    <row r="885840" spans="2:3" x14ac:dyDescent="0.25">
      <c r="B885840" s="78"/>
      <c r="C885840" s="77"/>
    </row>
    <row r="885950" spans="2:3" x14ac:dyDescent="0.25">
      <c r="B885950" s="78"/>
      <c r="C885950" s="77"/>
    </row>
    <row r="885951" spans="2:3" x14ac:dyDescent="0.25">
      <c r="B885951" s="78"/>
      <c r="C885951" s="77"/>
    </row>
    <row r="885952" spans="2:3" x14ac:dyDescent="0.25">
      <c r="B885952" s="78"/>
      <c r="C885952" s="77"/>
    </row>
    <row r="885953" spans="2:3" x14ac:dyDescent="0.25">
      <c r="B885953" s="78"/>
      <c r="C885953" s="77"/>
    </row>
    <row r="885954" spans="2:3" x14ac:dyDescent="0.25">
      <c r="B885954" s="78"/>
      <c r="C885954" s="77"/>
    </row>
    <row r="885955" spans="2:3" x14ac:dyDescent="0.25">
      <c r="B885955" s="78"/>
      <c r="C885955" s="77"/>
    </row>
    <row r="885956" spans="2:3" x14ac:dyDescent="0.25">
      <c r="B885956" s="78"/>
      <c r="C885956" s="77"/>
    </row>
    <row r="885957" spans="2:3" x14ac:dyDescent="0.25">
      <c r="B885957" s="78"/>
      <c r="C885957" s="77"/>
    </row>
    <row r="885958" spans="2:3" x14ac:dyDescent="0.25">
      <c r="B885958" s="78"/>
      <c r="C885958" s="77"/>
    </row>
    <row r="885959" spans="2:3" x14ac:dyDescent="0.25">
      <c r="B885959" s="78"/>
      <c r="C885959" s="77"/>
    </row>
    <row r="885960" spans="2:3" x14ac:dyDescent="0.25">
      <c r="B885960" s="78"/>
      <c r="C885960" s="77"/>
    </row>
    <row r="885961" spans="2:3" x14ac:dyDescent="0.25">
      <c r="B885961" s="78"/>
      <c r="C885961" s="77"/>
    </row>
    <row r="885962" spans="2:3" x14ac:dyDescent="0.25">
      <c r="B885962" s="78"/>
      <c r="C885962" s="77"/>
    </row>
    <row r="886072" spans="2:3" x14ac:dyDescent="0.25">
      <c r="B886072" s="78"/>
      <c r="C886072" s="77"/>
    </row>
    <row r="886073" spans="2:3" x14ac:dyDescent="0.25">
      <c r="B886073" s="78"/>
      <c r="C886073" s="77"/>
    </row>
    <row r="886074" spans="2:3" x14ac:dyDescent="0.25">
      <c r="B886074" s="78"/>
      <c r="C886074" s="77"/>
    </row>
    <row r="886075" spans="2:3" x14ac:dyDescent="0.25">
      <c r="B886075" s="78"/>
      <c r="C886075" s="77"/>
    </row>
    <row r="886076" spans="2:3" x14ac:dyDescent="0.25">
      <c r="B886076" s="78"/>
      <c r="C886076" s="77"/>
    </row>
    <row r="886077" spans="2:3" x14ac:dyDescent="0.25">
      <c r="B886077" s="78"/>
      <c r="C886077" s="77"/>
    </row>
    <row r="886078" spans="2:3" x14ac:dyDescent="0.25">
      <c r="B886078" s="78"/>
      <c r="C886078" s="77"/>
    </row>
    <row r="886079" spans="2:3" x14ac:dyDescent="0.25">
      <c r="B886079" s="78"/>
      <c r="C886079" s="77"/>
    </row>
    <row r="886080" spans="2:3" x14ac:dyDescent="0.25">
      <c r="B886080" s="78"/>
      <c r="C886080" s="77"/>
    </row>
    <row r="886081" spans="2:3" x14ac:dyDescent="0.25">
      <c r="B886081" s="78"/>
      <c r="C886081" s="77"/>
    </row>
    <row r="886082" spans="2:3" x14ac:dyDescent="0.25">
      <c r="B886082" s="78"/>
      <c r="C886082" s="77"/>
    </row>
    <row r="886083" spans="2:3" x14ac:dyDescent="0.25">
      <c r="B886083" s="78"/>
      <c r="C886083" s="77"/>
    </row>
    <row r="886084" spans="2:3" x14ac:dyDescent="0.25">
      <c r="B886084" s="78"/>
      <c r="C886084" s="77"/>
    </row>
    <row r="886194" spans="2:3" x14ac:dyDescent="0.25">
      <c r="B886194" s="78"/>
      <c r="C886194" s="77"/>
    </row>
    <row r="886195" spans="2:3" x14ac:dyDescent="0.25">
      <c r="B886195" s="78"/>
      <c r="C886195" s="77"/>
    </row>
    <row r="886196" spans="2:3" x14ac:dyDescent="0.25">
      <c r="B886196" s="78"/>
      <c r="C886196" s="77"/>
    </row>
    <row r="886197" spans="2:3" x14ac:dyDescent="0.25">
      <c r="B886197" s="78"/>
      <c r="C886197" s="77"/>
    </row>
    <row r="886198" spans="2:3" x14ac:dyDescent="0.25">
      <c r="B886198" s="78"/>
      <c r="C886198" s="77"/>
    </row>
    <row r="886199" spans="2:3" x14ac:dyDescent="0.25">
      <c r="B886199" s="78"/>
      <c r="C886199" s="77"/>
    </row>
    <row r="886200" spans="2:3" x14ac:dyDescent="0.25">
      <c r="B886200" s="78"/>
      <c r="C886200" s="77"/>
    </row>
    <row r="886201" spans="2:3" x14ac:dyDescent="0.25">
      <c r="B886201" s="78"/>
      <c r="C886201" s="77"/>
    </row>
    <row r="886202" spans="2:3" x14ac:dyDescent="0.25">
      <c r="B886202" s="78"/>
      <c r="C886202" s="77"/>
    </row>
    <row r="886203" spans="2:3" x14ac:dyDescent="0.25">
      <c r="B886203" s="78"/>
      <c r="C886203" s="77"/>
    </row>
    <row r="886204" spans="2:3" x14ac:dyDescent="0.25">
      <c r="B886204" s="78"/>
      <c r="C886204" s="77"/>
    </row>
    <row r="886205" spans="2:3" x14ac:dyDescent="0.25">
      <c r="B886205" s="78"/>
      <c r="C886205" s="77"/>
    </row>
    <row r="886206" spans="2:3" x14ac:dyDescent="0.25">
      <c r="B886206" s="78"/>
      <c r="C886206" s="77"/>
    </row>
    <row r="886316" spans="2:3" x14ac:dyDescent="0.25">
      <c r="B886316" s="78"/>
      <c r="C886316" s="77"/>
    </row>
    <row r="886317" spans="2:3" x14ac:dyDescent="0.25">
      <c r="B886317" s="78"/>
      <c r="C886317" s="77"/>
    </row>
    <row r="886318" spans="2:3" x14ac:dyDescent="0.25">
      <c r="B886318" s="78"/>
      <c r="C886318" s="77"/>
    </row>
    <row r="886319" spans="2:3" x14ac:dyDescent="0.25">
      <c r="B886319" s="78"/>
      <c r="C886319" s="77"/>
    </row>
    <row r="886320" spans="2:3" x14ac:dyDescent="0.25">
      <c r="B886320" s="78"/>
      <c r="C886320" s="77"/>
    </row>
    <row r="886321" spans="2:3" x14ac:dyDescent="0.25">
      <c r="B886321" s="78"/>
      <c r="C886321" s="77"/>
    </row>
    <row r="886322" spans="2:3" x14ac:dyDescent="0.25">
      <c r="B886322" s="78"/>
      <c r="C886322" s="77"/>
    </row>
    <row r="886323" spans="2:3" x14ac:dyDescent="0.25">
      <c r="B886323" s="78"/>
      <c r="C886323" s="77"/>
    </row>
    <row r="886324" spans="2:3" x14ac:dyDescent="0.25">
      <c r="B886324" s="78"/>
      <c r="C886324" s="77"/>
    </row>
    <row r="886325" spans="2:3" x14ac:dyDescent="0.25">
      <c r="B886325" s="78"/>
      <c r="C886325" s="77"/>
    </row>
    <row r="886326" spans="2:3" x14ac:dyDescent="0.25">
      <c r="B886326" s="78"/>
      <c r="C886326" s="77"/>
    </row>
    <row r="886327" spans="2:3" x14ac:dyDescent="0.25">
      <c r="B886327" s="78"/>
      <c r="C886327" s="77"/>
    </row>
    <row r="886328" spans="2:3" x14ac:dyDescent="0.25">
      <c r="B886328" s="78"/>
      <c r="C886328" s="77"/>
    </row>
    <row r="886438" spans="2:3" x14ac:dyDescent="0.25">
      <c r="B886438" s="78"/>
      <c r="C886438" s="77"/>
    </row>
    <row r="886439" spans="2:3" x14ac:dyDescent="0.25">
      <c r="B886439" s="78"/>
      <c r="C886439" s="77"/>
    </row>
    <row r="886440" spans="2:3" x14ac:dyDescent="0.25">
      <c r="B886440" s="78"/>
      <c r="C886440" s="77"/>
    </row>
    <row r="886441" spans="2:3" x14ac:dyDescent="0.25">
      <c r="B886441" s="78"/>
      <c r="C886441" s="77"/>
    </row>
    <row r="886442" spans="2:3" x14ac:dyDescent="0.25">
      <c r="B886442" s="78"/>
      <c r="C886442" s="77"/>
    </row>
    <row r="886443" spans="2:3" x14ac:dyDescent="0.25">
      <c r="B886443" s="78"/>
      <c r="C886443" s="77"/>
    </row>
    <row r="886444" spans="2:3" x14ac:dyDescent="0.25">
      <c r="B886444" s="78"/>
      <c r="C886444" s="77"/>
    </row>
    <row r="886445" spans="2:3" x14ac:dyDescent="0.25">
      <c r="B886445" s="78"/>
      <c r="C886445" s="77"/>
    </row>
    <row r="886446" spans="2:3" x14ac:dyDescent="0.25">
      <c r="B886446" s="78"/>
      <c r="C886446" s="77"/>
    </row>
    <row r="886447" spans="2:3" x14ac:dyDescent="0.25">
      <c r="B886447" s="78"/>
      <c r="C886447" s="77"/>
    </row>
    <row r="886448" spans="2:3" x14ac:dyDescent="0.25">
      <c r="B886448" s="78"/>
      <c r="C886448" s="77"/>
    </row>
    <row r="886449" spans="2:3" x14ac:dyDescent="0.25">
      <c r="B886449" s="78"/>
      <c r="C886449" s="77"/>
    </row>
    <row r="886450" spans="2:3" x14ac:dyDescent="0.25">
      <c r="B886450" s="78"/>
      <c r="C886450" s="77"/>
    </row>
    <row r="886560" spans="2:3" x14ac:dyDescent="0.25">
      <c r="B886560" s="78"/>
      <c r="C886560" s="77"/>
    </row>
    <row r="886561" spans="2:3" x14ac:dyDescent="0.25">
      <c r="B886561" s="78"/>
      <c r="C886561" s="77"/>
    </row>
    <row r="886562" spans="2:3" x14ac:dyDescent="0.25">
      <c r="B886562" s="78"/>
      <c r="C886562" s="77"/>
    </row>
    <row r="886563" spans="2:3" x14ac:dyDescent="0.25">
      <c r="B886563" s="78"/>
      <c r="C886563" s="77"/>
    </row>
    <row r="886564" spans="2:3" x14ac:dyDescent="0.25">
      <c r="B886564" s="78"/>
      <c r="C886564" s="77"/>
    </row>
    <row r="886565" spans="2:3" x14ac:dyDescent="0.25">
      <c r="B886565" s="78"/>
      <c r="C886565" s="77"/>
    </row>
    <row r="886566" spans="2:3" x14ac:dyDescent="0.25">
      <c r="B886566" s="78"/>
      <c r="C886566" s="77"/>
    </row>
    <row r="886567" spans="2:3" x14ac:dyDescent="0.25">
      <c r="B886567" s="78"/>
      <c r="C886567" s="77"/>
    </row>
    <row r="886568" spans="2:3" x14ac:dyDescent="0.25">
      <c r="B886568" s="78"/>
      <c r="C886568" s="77"/>
    </row>
    <row r="886569" spans="2:3" x14ac:dyDescent="0.25">
      <c r="B886569" s="78"/>
      <c r="C886569" s="77"/>
    </row>
    <row r="886570" spans="2:3" x14ac:dyDescent="0.25">
      <c r="B886570" s="78"/>
      <c r="C886570" s="77"/>
    </row>
    <row r="886571" spans="2:3" x14ac:dyDescent="0.25">
      <c r="B886571" s="78"/>
      <c r="C886571" s="77"/>
    </row>
    <row r="886572" spans="2:3" x14ac:dyDescent="0.25">
      <c r="B886572" s="78"/>
      <c r="C886572" s="77"/>
    </row>
    <row r="886682" spans="2:3" x14ac:dyDescent="0.25">
      <c r="B886682" s="78"/>
      <c r="C886682" s="77"/>
    </row>
    <row r="886683" spans="2:3" x14ac:dyDescent="0.25">
      <c r="B886683" s="78"/>
      <c r="C886683" s="77"/>
    </row>
    <row r="886684" spans="2:3" x14ac:dyDescent="0.25">
      <c r="B886684" s="78"/>
      <c r="C886684" s="77"/>
    </row>
    <row r="886685" spans="2:3" x14ac:dyDescent="0.25">
      <c r="B886685" s="78"/>
      <c r="C886685" s="77"/>
    </row>
    <row r="886686" spans="2:3" x14ac:dyDescent="0.25">
      <c r="B886686" s="78"/>
      <c r="C886686" s="77"/>
    </row>
    <row r="886687" spans="2:3" x14ac:dyDescent="0.25">
      <c r="B886687" s="78"/>
      <c r="C886687" s="77"/>
    </row>
    <row r="886688" spans="2:3" x14ac:dyDescent="0.25">
      <c r="B886688" s="78"/>
      <c r="C886688" s="77"/>
    </row>
    <row r="886689" spans="2:3" x14ac:dyDescent="0.25">
      <c r="B886689" s="78"/>
      <c r="C886689" s="77"/>
    </row>
    <row r="886690" spans="2:3" x14ac:dyDescent="0.25">
      <c r="B886690" s="78"/>
      <c r="C886690" s="77"/>
    </row>
    <row r="886691" spans="2:3" x14ac:dyDescent="0.25">
      <c r="B886691" s="78"/>
      <c r="C886691" s="77"/>
    </row>
    <row r="886692" spans="2:3" x14ac:dyDescent="0.25">
      <c r="B886692" s="78"/>
      <c r="C886692" s="77"/>
    </row>
    <row r="886693" spans="2:3" x14ac:dyDescent="0.25">
      <c r="B886693" s="78"/>
      <c r="C886693" s="77"/>
    </row>
    <row r="886694" spans="2:3" x14ac:dyDescent="0.25">
      <c r="B886694" s="78"/>
      <c r="C886694" s="77"/>
    </row>
    <row r="886804" spans="2:3" x14ac:dyDescent="0.25">
      <c r="B886804" s="78"/>
      <c r="C886804" s="77"/>
    </row>
    <row r="886805" spans="2:3" x14ac:dyDescent="0.25">
      <c r="B886805" s="78"/>
      <c r="C886805" s="77"/>
    </row>
    <row r="886806" spans="2:3" x14ac:dyDescent="0.25">
      <c r="B886806" s="78"/>
      <c r="C886806" s="77"/>
    </row>
    <row r="886807" spans="2:3" x14ac:dyDescent="0.25">
      <c r="B886807" s="78"/>
      <c r="C886807" s="77"/>
    </row>
    <row r="886808" spans="2:3" x14ac:dyDescent="0.25">
      <c r="B886808" s="78"/>
      <c r="C886808" s="77"/>
    </row>
    <row r="886809" spans="2:3" x14ac:dyDescent="0.25">
      <c r="B886809" s="78"/>
      <c r="C886809" s="77"/>
    </row>
    <row r="886810" spans="2:3" x14ac:dyDescent="0.25">
      <c r="B886810" s="78"/>
      <c r="C886810" s="77"/>
    </row>
    <row r="886811" spans="2:3" x14ac:dyDescent="0.25">
      <c r="B886811" s="78"/>
      <c r="C886811" s="77"/>
    </row>
    <row r="886812" spans="2:3" x14ac:dyDescent="0.25">
      <c r="B886812" s="78"/>
      <c r="C886812" s="77"/>
    </row>
    <row r="886813" spans="2:3" x14ac:dyDescent="0.25">
      <c r="B886813" s="78"/>
      <c r="C886813" s="77"/>
    </row>
    <row r="886814" spans="2:3" x14ac:dyDescent="0.25">
      <c r="B886814" s="78"/>
      <c r="C886814" s="77"/>
    </row>
    <row r="886815" spans="2:3" x14ac:dyDescent="0.25">
      <c r="B886815" s="78"/>
      <c r="C886815" s="77"/>
    </row>
    <row r="886816" spans="2:3" x14ac:dyDescent="0.25">
      <c r="B886816" s="78"/>
      <c r="C886816" s="77"/>
    </row>
    <row r="886926" spans="2:3" x14ac:dyDescent="0.25">
      <c r="B886926" s="78"/>
      <c r="C886926" s="77"/>
    </row>
    <row r="886927" spans="2:3" x14ac:dyDescent="0.25">
      <c r="B886927" s="78"/>
      <c r="C886927" s="77"/>
    </row>
    <row r="886928" spans="2:3" x14ac:dyDescent="0.25">
      <c r="B886928" s="78"/>
      <c r="C886928" s="77"/>
    </row>
    <row r="886929" spans="2:3" x14ac:dyDescent="0.25">
      <c r="B886929" s="78"/>
      <c r="C886929" s="77"/>
    </row>
    <row r="886930" spans="2:3" x14ac:dyDescent="0.25">
      <c r="B886930" s="78"/>
      <c r="C886930" s="77"/>
    </row>
    <row r="886931" spans="2:3" x14ac:dyDescent="0.25">
      <c r="B886931" s="78"/>
      <c r="C886931" s="77"/>
    </row>
    <row r="886932" spans="2:3" x14ac:dyDescent="0.25">
      <c r="B886932" s="78"/>
      <c r="C886932" s="77"/>
    </row>
    <row r="886933" spans="2:3" x14ac:dyDescent="0.25">
      <c r="B886933" s="78"/>
      <c r="C886933" s="77"/>
    </row>
    <row r="886934" spans="2:3" x14ac:dyDescent="0.25">
      <c r="B886934" s="78"/>
      <c r="C886934" s="77"/>
    </row>
    <row r="886935" spans="2:3" x14ac:dyDescent="0.25">
      <c r="B886935" s="78"/>
      <c r="C886935" s="77"/>
    </row>
    <row r="886936" spans="2:3" x14ac:dyDescent="0.25">
      <c r="B886936" s="78"/>
      <c r="C886936" s="77"/>
    </row>
    <row r="886937" spans="2:3" x14ac:dyDescent="0.25">
      <c r="B886937" s="78"/>
      <c r="C886937" s="77"/>
    </row>
    <row r="886938" spans="2:3" x14ac:dyDescent="0.25">
      <c r="B886938" s="78"/>
      <c r="C886938" s="77"/>
    </row>
    <row r="887048" spans="2:3" x14ac:dyDescent="0.25">
      <c r="B887048" s="78"/>
      <c r="C887048" s="77"/>
    </row>
    <row r="887049" spans="2:3" x14ac:dyDescent="0.25">
      <c r="B887049" s="78"/>
      <c r="C887049" s="77"/>
    </row>
    <row r="887050" spans="2:3" x14ac:dyDescent="0.25">
      <c r="B887050" s="78"/>
      <c r="C887050" s="77"/>
    </row>
    <row r="887051" spans="2:3" x14ac:dyDescent="0.25">
      <c r="B887051" s="78"/>
      <c r="C887051" s="77"/>
    </row>
    <row r="887052" spans="2:3" x14ac:dyDescent="0.25">
      <c r="B887052" s="78"/>
      <c r="C887052" s="77"/>
    </row>
    <row r="887053" spans="2:3" x14ac:dyDescent="0.25">
      <c r="B887053" s="78"/>
      <c r="C887053" s="77"/>
    </row>
    <row r="887054" spans="2:3" x14ac:dyDescent="0.25">
      <c r="B887054" s="78"/>
      <c r="C887054" s="77"/>
    </row>
    <row r="887055" spans="2:3" x14ac:dyDescent="0.25">
      <c r="B887055" s="78"/>
      <c r="C887055" s="77"/>
    </row>
    <row r="887056" spans="2:3" x14ac:dyDescent="0.25">
      <c r="B887056" s="78"/>
      <c r="C887056" s="77"/>
    </row>
    <row r="887057" spans="2:3" x14ac:dyDescent="0.25">
      <c r="B887057" s="78"/>
      <c r="C887057" s="77"/>
    </row>
    <row r="887058" spans="2:3" x14ac:dyDescent="0.25">
      <c r="B887058" s="78"/>
      <c r="C887058" s="77"/>
    </row>
    <row r="887059" spans="2:3" x14ac:dyDescent="0.25">
      <c r="B887059" s="78"/>
      <c r="C887059" s="77"/>
    </row>
    <row r="887060" spans="2:3" x14ac:dyDescent="0.25">
      <c r="B887060" s="78"/>
      <c r="C887060" s="77"/>
    </row>
    <row r="887170" spans="2:3" x14ac:dyDescent="0.25">
      <c r="B887170" s="78"/>
      <c r="C887170" s="77"/>
    </row>
    <row r="887171" spans="2:3" x14ac:dyDescent="0.25">
      <c r="B887171" s="78"/>
      <c r="C887171" s="77"/>
    </row>
    <row r="887172" spans="2:3" x14ac:dyDescent="0.25">
      <c r="B887172" s="78"/>
      <c r="C887172" s="77"/>
    </row>
    <row r="887173" spans="2:3" x14ac:dyDescent="0.25">
      <c r="B887173" s="78"/>
      <c r="C887173" s="77"/>
    </row>
    <row r="887174" spans="2:3" x14ac:dyDescent="0.25">
      <c r="B887174" s="78"/>
      <c r="C887174" s="77"/>
    </row>
    <row r="887175" spans="2:3" x14ac:dyDescent="0.25">
      <c r="B887175" s="78"/>
      <c r="C887175" s="77"/>
    </row>
    <row r="887176" spans="2:3" x14ac:dyDescent="0.25">
      <c r="B887176" s="78"/>
      <c r="C887176" s="77"/>
    </row>
    <row r="887177" spans="2:3" x14ac:dyDescent="0.25">
      <c r="B887177" s="78"/>
      <c r="C887177" s="77"/>
    </row>
    <row r="887178" spans="2:3" x14ac:dyDescent="0.25">
      <c r="B887178" s="78"/>
      <c r="C887178" s="77"/>
    </row>
    <row r="887179" spans="2:3" x14ac:dyDescent="0.25">
      <c r="B887179" s="78"/>
      <c r="C887179" s="77"/>
    </row>
    <row r="887180" spans="2:3" x14ac:dyDescent="0.25">
      <c r="B887180" s="78"/>
      <c r="C887180" s="77"/>
    </row>
    <row r="887181" spans="2:3" x14ac:dyDescent="0.25">
      <c r="B887181" s="78"/>
      <c r="C887181" s="77"/>
    </row>
    <row r="887182" spans="2:3" x14ac:dyDescent="0.25">
      <c r="B887182" s="78"/>
      <c r="C887182" s="77"/>
    </row>
    <row r="887292" spans="2:3" x14ac:dyDescent="0.25">
      <c r="B887292" s="78"/>
      <c r="C887292" s="77"/>
    </row>
    <row r="887293" spans="2:3" x14ac:dyDescent="0.25">
      <c r="B887293" s="78"/>
      <c r="C887293" s="77"/>
    </row>
    <row r="887294" spans="2:3" x14ac:dyDescent="0.25">
      <c r="B887294" s="78"/>
      <c r="C887294" s="77"/>
    </row>
    <row r="887295" spans="2:3" x14ac:dyDescent="0.25">
      <c r="B887295" s="78"/>
      <c r="C887295" s="77"/>
    </row>
    <row r="887296" spans="2:3" x14ac:dyDescent="0.25">
      <c r="B887296" s="78"/>
      <c r="C887296" s="77"/>
    </row>
    <row r="887297" spans="2:3" x14ac:dyDescent="0.25">
      <c r="B887297" s="78"/>
      <c r="C887297" s="77"/>
    </row>
    <row r="887298" spans="2:3" x14ac:dyDescent="0.25">
      <c r="B887298" s="78"/>
      <c r="C887298" s="77"/>
    </row>
    <row r="887299" spans="2:3" x14ac:dyDescent="0.25">
      <c r="B887299" s="78"/>
      <c r="C887299" s="77"/>
    </row>
    <row r="887300" spans="2:3" x14ac:dyDescent="0.25">
      <c r="B887300" s="78"/>
      <c r="C887300" s="77"/>
    </row>
    <row r="887301" spans="2:3" x14ac:dyDescent="0.25">
      <c r="B887301" s="78"/>
      <c r="C887301" s="77"/>
    </row>
    <row r="887302" spans="2:3" x14ac:dyDescent="0.25">
      <c r="B887302" s="78"/>
      <c r="C887302" s="77"/>
    </row>
    <row r="887303" spans="2:3" x14ac:dyDescent="0.25">
      <c r="B887303" s="78"/>
      <c r="C887303" s="77"/>
    </row>
    <row r="887304" spans="2:3" x14ac:dyDescent="0.25">
      <c r="B887304" s="78"/>
      <c r="C887304" s="77"/>
    </row>
    <row r="887414" spans="2:3" x14ac:dyDescent="0.25">
      <c r="B887414" s="78"/>
      <c r="C887414" s="77"/>
    </row>
    <row r="887415" spans="2:3" x14ac:dyDescent="0.25">
      <c r="B887415" s="78"/>
      <c r="C887415" s="77"/>
    </row>
    <row r="887416" spans="2:3" x14ac:dyDescent="0.25">
      <c r="B887416" s="78"/>
      <c r="C887416" s="77"/>
    </row>
    <row r="887417" spans="2:3" x14ac:dyDescent="0.25">
      <c r="B887417" s="78"/>
      <c r="C887417" s="77"/>
    </row>
    <row r="887418" spans="2:3" x14ac:dyDescent="0.25">
      <c r="B887418" s="78"/>
      <c r="C887418" s="77"/>
    </row>
    <row r="887419" spans="2:3" x14ac:dyDescent="0.25">
      <c r="B887419" s="78"/>
      <c r="C887419" s="77"/>
    </row>
    <row r="887420" spans="2:3" x14ac:dyDescent="0.25">
      <c r="B887420" s="78"/>
      <c r="C887420" s="77"/>
    </row>
    <row r="887421" spans="2:3" x14ac:dyDescent="0.25">
      <c r="B887421" s="78"/>
      <c r="C887421" s="77"/>
    </row>
    <row r="887422" spans="2:3" x14ac:dyDescent="0.25">
      <c r="B887422" s="78"/>
      <c r="C887422" s="77"/>
    </row>
    <row r="887423" spans="2:3" x14ac:dyDescent="0.25">
      <c r="B887423" s="78"/>
      <c r="C887423" s="77"/>
    </row>
    <row r="887424" spans="2:3" x14ac:dyDescent="0.25">
      <c r="B887424" s="78"/>
      <c r="C887424" s="77"/>
    </row>
    <row r="887425" spans="2:3" x14ac:dyDescent="0.25">
      <c r="B887425" s="78"/>
      <c r="C887425" s="77"/>
    </row>
    <row r="887426" spans="2:3" x14ac:dyDescent="0.25">
      <c r="B887426" s="78"/>
      <c r="C887426" s="77"/>
    </row>
    <row r="887536" spans="2:3" x14ac:dyDescent="0.25">
      <c r="B887536" s="78"/>
      <c r="C887536" s="77"/>
    </row>
    <row r="887537" spans="2:3" x14ac:dyDescent="0.25">
      <c r="B887537" s="78"/>
      <c r="C887537" s="77"/>
    </row>
    <row r="887538" spans="2:3" x14ac:dyDescent="0.25">
      <c r="B887538" s="78"/>
      <c r="C887538" s="77"/>
    </row>
    <row r="887539" spans="2:3" x14ac:dyDescent="0.25">
      <c r="B887539" s="78"/>
      <c r="C887539" s="77"/>
    </row>
    <row r="887540" spans="2:3" x14ac:dyDescent="0.25">
      <c r="B887540" s="78"/>
      <c r="C887540" s="77"/>
    </row>
    <row r="887541" spans="2:3" x14ac:dyDescent="0.25">
      <c r="B887541" s="78"/>
      <c r="C887541" s="77"/>
    </row>
    <row r="887542" spans="2:3" x14ac:dyDescent="0.25">
      <c r="B887542" s="78"/>
      <c r="C887542" s="77"/>
    </row>
    <row r="887543" spans="2:3" x14ac:dyDescent="0.25">
      <c r="B887543" s="78"/>
      <c r="C887543" s="77"/>
    </row>
    <row r="887544" spans="2:3" x14ac:dyDescent="0.25">
      <c r="B887544" s="78"/>
      <c r="C887544" s="77"/>
    </row>
    <row r="887545" spans="2:3" x14ac:dyDescent="0.25">
      <c r="B887545" s="78"/>
      <c r="C887545" s="77"/>
    </row>
    <row r="887546" spans="2:3" x14ac:dyDescent="0.25">
      <c r="B887546" s="78"/>
      <c r="C887546" s="77"/>
    </row>
    <row r="887547" spans="2:3" x14ac:dyDescent="0.25">
      <c r="B887547" s="78"/>
      <c r="C887547" s="77"/>
    </row>
    <row r="887548" spans="2:3" x14ac:dyDescent="0.25">
      <c r="B887548" s="78"/>
      <c r="C887548" s="77"/>
    </row>
    <row r="887658" spans="2:3" x14ac:dyDescent="0.25">
      <c r="B887658" s="78"/>
      <c r="C887658" s="77"/>
    </row>
    <row r="887659" spans="2:3" x14ac:dyDescent="0.25">
      <c r="B887659" s="78"/>
      <c r="C887659" s="77"/>
    </row>
    <row r="887660" spans="2:3" x14ac:dyDescent="0.25">
      <c r="B887660" s="78"/>
      <c r="C887660" s="77"/>
    </row>
    <row r="887661" spans="2:3" x14ac:dyDescent="0.25">
      <c r="B887661" s="78"/>
      <c r="C887661" s="77"/>
    </row>
    <row r="887662" spans="2:3" x14ac:dyDescent="0.25">
      <c r="B887662" s="78"/>
      <c r="C887662" s="77"/>
    </row>
    <row r="887663" spans="2:3" x14ac:dyDescent="0.25">
      <c r="B887663" s="78"/>
      <c r="C887663" s="77"/>
    </row>
    <row r="887664" spans="2:3" x14ac:dyDescent="0.25">
      <c r="B887664" s="78"/>
      <c r="C887664" s="77"/>
    </row>
    <row r="887665" spans="2:3" x14ac:dyDescent="0.25">
      <c r="B887665" s="78"/>
      <c r="C887665" s="77"/>
    </row>
    <row r="887666" spans="2:3" x14ac:dyDescent="0.25">
      <c r="B887666" s="78"/>
      <c r="C887666" s="77"/>
    </row>
    <row r="887667" spans="2:3" x14ac:dyDescent="0.25">
      <c r="B887667" s="78"/>
      <c r="C887667" s="77"/>
    </row>
    <row r="887668" spans="2:3" x14ac:dyDescent="0.25">
      <c r="B887668" s="78"/>
      <c r="C887668" s="77"/>
    </row>
    <row r="887669" spans="2:3" x14ac:dyDescent="0.25">
      <c r="B887669" s="78"/>
      <c r="C887669" s="77"/>
    </row>
    <row r="887670" spans="2:3" x14ac:dyDescent="0.25">
      <c r="B887670" s="78"/>
      <c r="C887670" s="77"/>
    </row>
    <row r="887780" spans="2:3" x14ac:dyDescent="0.25">
      <c r="B887780" s="78"/>
      <c r="C887780" s="77"/>
    </row>
    <row r="887781" spans="2:3" x14ac:dyDescent="0.25">
      <c r="B887781" s="78"/>
      <c r="C887781" s="77"/>
    </row>
    <row r="887782" spans="2:3" x14ac:dyDescent="0.25">
      <c r="B887782" s="78"/>
      <c r="C887782" s="77"/>
    </row>
    <row r="887783" spans="2:3" x14ac:dyDescent="0.25">
      <c r="B887783" s="78"/>
      <c r="C887783" s="77"/>
    </row>
    <row r="887784" spans="2:3" x14ac:dyDescent="0.25">
      <c r="B887784" s="78"/>
      <c r="C887784" s="77"/>
    </row>
    <row r="887785" spans="2:3" x14ac:dyDescent="0.25">
      <c r="B887785" s="78"/>
      <c r="C887785" s="77"/>
    </row>
    <row r="887786" spans="2:3" x14ac:dyDescent="0.25">
      <c r="B887786" s="78"/>
      <c r="C887786" s="77"/>
    </row>
    <row r="887787" spans="2:3" x14ac:dyDescent="0.25">
      <c r="B887787" s="78"/>
      <c r="C887787" s="77"/>
    </row>
    <row r="887788" spans="2:3" x14ac:dyDescent="0.25">
      <c r="B887788" s="78"/>
      <c r="C887788" s="77"/>
    </row>
    <row r="887789" spans="2:3" x14ac:dyDescent="0.25">
      <c r="B887789" s="78"/>
      <c r="C887789" s="77"/>
    </row>
    <row r="887790" spans="2:3" x14ac:dyDescent="0.25">
      <c r="B887790" s="78"/>
      <c r="C887790" s="77"/>
    </row>
    <row r="887791" spans="2:3" x14ac:dyDescent="0.25">
      <c r="B887791" s="78"/>
      <c r="C887791" s="77"/>
    </row>
    <row r="887792" spans="2:3" x14ac:dyDescent="0.25">
      <c r="B887792" s="78"/>
      <c r="C887792" s="77"/>
    </row>
    <row r="887902" spans="2:3" x14ac:dyDescent="0.25">
      <c r="B887902" s="78"/>
      <c r="C887902" s="77"/>
    </row>
    <row r="887903" spans="2:3" x14ac:dyDescent="0.25">
      <c r="B887903" s="78"/>
      <c r="C887903" s="77"/>
    </row>
    <row r="887904" spans="2:3" x14ac:dyDescent="0.25">
      <c r="B887904" s="78"/>
      <c r="C887904" s="77"/>
    </row>
    <row r="887905" spans="2:3" x14ac:dyDescent="0.25">
      <c r="B887905" s="78"/>
      <c r="C887905" s="77"/>
    </row>
    <row r="887906" spans="2:3" x14ac:dyDescent="0.25">
      <c r="B887906" s="78"/>
      <c r="C887906" s="77"/>
    </row>
    <row r="887907" spans="2:3" x14ac:dyDescent="0.25">
      <c r="B887907" s="78"/>
      <c r="C887907" s="77"/>
    </row>
    <row r="887908" spans="2:3" x14ac:dyDescent="0.25">
      <c r="B887908" s="78"/>
      <c r="C887908" s="77"/>
    </row>
    <row r="887909" spans="2:3" x14ac:dyDescent="0.25">
      <c r="B887909" s="78"/>
      <c r="C887909" s="77"/>
    </row>
    <row r="887910" spans="2:3" x14ac:dyDescent="0.25">
      <c r="B887910" s="78"/>
      <c r="C887910" s="77"/>
    </row>
    <row r="887911" spans="2:3" x14ac:dyDescent="0.25">
      <c r="B887911" s="78"/>
      <c r="C887911" s="77"/>
    </row>
    <row r="887912" spans="2:3" x14ac:dyDescent="0.25">
      <c r="B887912" s="78"/>
      <c r="C887912" s="77"/>
    </row>
    <row r="887913" spans="2:3" x14ac:dyDescent="0.25">
      <c r="B887913" s="78"/>
      <c r="C887913" s="77"/>
    </row>
    <row r="887914" spans="2:3" x14ac:dyDescent="0.25">
      <c r="B887914" s="78"/>
      <c r="C887914" s="77"/>
    </row>
    <row r="888024" spans="2:3" x14ac:dyDescent="0.25">
      <c r="B888024" s="78"/>
      <c r="C888024" s="77"/>
    </row>
    <row r="888025" spans="2:3" x14ac:dyDescent="0.25">
      <c r="B888025" s="78"/>
      <c r="C888025" s="77"/>
    </row>
    <row r="888026" spans="2:3" x14ac:dyDescent="0.25">
      <c r="B888026" s="78"/>
      <c r="C888026" s="77"/>
    </row>
    <row r="888027" spans="2:3" x14ac:dyDescent="0.25">
      <c r="B888027" s="78"/>
      <c r="C888027" s="77"/>
    </row>
    <row r="888028" spans="2:3" x14ac:dyDescent="0.25">
      <c r="B888028" s="78"/>
      <c r="C888028" s="77"/>
    </row>
    <row r="888029" spans="2:3" x14ac:dyDescent="0.25">
      <c r="B888029" s="78"/>
      <c r="C888029" s="77"/>
    </row>
    <row r="888030" spans="2:3" x14ac:dyDescent="0.25">
      <c r="B888030" s="78"/>
      <c r="C888030" s="77"/>
    </row>
    <row r="888031" spans="2:3" x14ac:dyDescent="0.25">
      <c r="B888031" s="78"/>
      <c r="C888031" s="77"/>
    </row>
    <row r="888032" spans="2:3" x14ac:dyDescent="0.25">
      <c r="B888032" s="78"/>
      <c r="C888032" s="77"/>
    </row>
    <row r="888033" spans="2:3" x14ac:dyDescent="0.25">
      <c r="B888033" s="78"/>
      <c r="C888033" s="77"/>
    </row>
    <row r="888034" spans="2:3" x14ac:dyDescent="0.25">
      <c r="B888034" s="78"/>
      <c r="C888034" s="77"/>
    </row>
    <row r="888035" spans="2:3" x14ac:dyDescent="0.25">
      <c r="B888035" s="78"/>
      <c r="C888035" s="77"/>
    </row>
    <row r="888036" spans="2:3" x14ac:dyDescent="0.25">
      <c r="B888036" s="78"/>
      <c r="C888036" s="77"/>
    </row>
    <row r="888146" spans="2:3" x14ac:dyDescent="0.25">
      <c r="B888146" s="78"/>
      <c r="C888146" s="77"/>
    </row>
    <row r="888147" spans="2:3" x14ac:dyDescent="0.25">
      <c r="B888147" s="78"/>
      <c r="C888147" s="77"/>
    </row>
    <row r="888148" spans="2:3" x14ac:dyDescent="0.25">
      <c r="B888148" s="78"/>
      <c r="C888148" s="77"/>
    </row>
    <row r="888149" spans="2:3" x14ac:dyDescent="0.25">
      <c r="B888149" s="78"/>
      <c r="C888149" s="77"/>
    </row>
    <row r="888150" spans="2:3" x14ac:dyDescent="0.25">
      <c r="B888150" s="78"/>
      <c r="C888150" s="77"/>
    </row>
    <row r="888151" spans="2:3" x14ac:dyDescent="0.25">
      <c r="B888151" s="78"/>
      <c r="C888151" s="77"/>
    </row>
    <row r="888152" spans="2:3" x14ac:dyDescent="0.25">
      <c r="B888152" s="78"/>
      <c r="C888152" s="77"/>
    </row>
    <row r="888153" spans="2:3" x14ac:dyDescent="0.25">
      <c r="B888153" s="78"/>
      <c r="C888153" s="77"/>
    </row>
    <row r="888154" spans="2:3" x14ac:dyDescent="0.25">
      <c r="B888154" s="78"/>
      <c r="C888154" s="77"/>
    </row>
    <row r="888155" spans="2:3" x14ac:dyDescent="0.25">
      <c r="B888155" s="78"/>
      <c r="C888155" s="77"/>
    </row>
    <row r="888156" spans="2:3" x14ac:dyDescent="0.25">
      <c r="B888156" s="78"/>
      <c r="C888156" s="77"/>
    </row>
    <row r="888157" spans="2:3" x14ac:dyDescent="0.25">
      <c r="B888157" s="78"/>
      <c r="C888157" s="77"/>
    </row>
    <row r="888158" spans="2:3" x14ac:dyDescent="0.25">
      <c r="B888158" s="78"/>
      <c r="C888158" s="77"/>
    </row>
    <row r="888268" spans="2:3" x14ac:dyDescent="0.25">
      <c r="B888268" s="78"/>
      <c r="C888268" s="77"/>
    </row>
    <row r="888269" spans="2:3" x14ac:dyDescent="0.25">
      <c r="B888269" s="78"/>
      <c r="C888269" s="77"/>
    </row>
    <row r="888270" spans="2:3" x14ac:dyDescent="0.25">
      <c r="B888270" s="78"/>
      <c r="C888270" s="77"/>
    </row>
    <row r="888271" spans="2:3" x14ac:dyDescent="0.25">
      <c r="B888271" s="78"/>
      <c r="C888271" s="77"/>
    </row>
    <row r="888272" spans="2:3" x14ac:dyDescent="0.25">
      <c r="B888272" s="78"/>
      <c r="C888272" s="77"/>
    </row>
    <row r="888273" spans="2:3" x14ac:dyDescent="0.25">
      <c r="B888273" s="78"/>
      <c r="C888273" s="77"/>
    </row>
    <row r="888274" spans="2:3" x14ac:dyDescent="0.25">
      <c r="B888274" s="78"/>
      <c r="C888274" s="77"/>
    </row>
    <row r="888275" spans="2:3" x14ac:dyDescent="0.25">
      <c r="B888275" s="78"/>
      <c r="C888275" s="77"/>
    </row>
    <row r="888276" spans="2:3" x14ac:dyDescent="0.25">
      <c r="B888276" s="78"/>
      <c r="C888276" s="77"/>
    </row>
    <row r="888277" spans="2:3" x14ac:dyDescent="0.25">
      <c r="B888277" s="78"/>
      <c r="C888277" s="77"/>
    </row>
    <row r="888278" spans="2:3" x14ac:dyDescent="0.25">
      <c r="B888278" s="78"/>
      <c r="C888278" s="77"/>
    </row>
    <row r="888279" spans="2:3" x14ac:dyDescent="0.25">
      <c r="B888279" s="78"/>
      <c r="C888279" s="77"/>
    </row>
    <row r="888280" spans="2:3" x14ac:dyDescent="0.25">
      <c r="B888280" s="78"/>
      <c r="C888280" s="77"/>
    </row>
    <row r="888390" spans="2:3" x14ac:dyDescent="0.25">
      <c r="B888390" s="78"/>
      <c r="C888390" s="77"/>
    </row>
    <row r="888391" spans="2:3" x14ac:dyDescent="0.25">
      <c r="B888391" s="78"/>
      <c r="C888391" s="77"/>
    </row>
    <row r="888392" spans="2:3" x14ac:dyDescent="0.25">
      <c r="B888392" s="78"/>
      <c r="C888392" s="77"/>
    </row>
    <row r="888393" spans="2:3" x14ac:dyDescent="0.25">
      <c r="B888393" s="78"/>
      <c r="C888393" s="77"/>
    </row>
    <row r="888394" spans="2:3" x14ac:dyDescent="0.25">
      <c r="B888394" s="78"/>
      <c r="C888394" s="77"/>
    </row>
    <row r="888395" spans="2:3" x14ac:dyDescent="0.25">
      <c r="B888395" s="78"/>
      <c r="C888395" s="77"/>
    </row>
    <row r="888396" spans="2:3" x14ac:dyDescent="0.25">
      <c r="B888396" s="78"/>
      <c r="C888396" s="77"/>
    </row>
    <row r="888397" spans="2:3" x14ac:dyDescent="0.25">
      <c r="B888397" s="78"/>
      <c r="C888397" s="77"/>
    </row>
    <row r="888398" spans="2:3" x14ac:dyDescent="0.25">
      <c r="B888398" s="78"/>
      <c r="C888398" s="77"/>
    </row>
    <row r="888399" spans="2:3" x14ac:dyDescent="0.25">
      <c r="B888399" s="78"/>
      <c r="C888399" s="77"/>
    </row>
    <row r="888400" spans="2:3" x14ac:dyDescent="0.25">
      <c r="B888400" s="78"/>
      <c r="C888400" s="77"/>
    </row>
    <row r="888401" spans="2:3" x14ac:dyDescent="0.25">
      <c r="B888401" s="78"/>
      <c r="C888401" s="77"/>
    </row>
    <row r="888402" spans="2:3" x14ac:dyDescent="0.25">
      <c r="B888402" s="78"/>
      <c r="C888402" s="77"/>
    </row>
    <row r="888512" spans="2:3" x14ac:dyDescent="0.25">
      <c r="B888512" s="78"/>
      <c r="C888512" s="77"/>
    </row>
    <row r="888513" spans="2:3" x14ac:dyDescent="0.25">
      <c r="B888513" s="78"/>
      <c r="C888513" s="77"/>
    </row>
    <row r="888514" spans="2:3" x14ac:dyDescent="0.25">
      <c r="B888514" s="78"/>
      <c r="C888514" s="77"/>
    </row>
    <row r="888515" spans="2:3" x14ac:dyDescent="0.25">
      <c r="B888515" s="78"/>
      <c r="C888515" s="77"/>
    </row>
    <row r="888516" spans="2:3" x14ac:dyDescent="0.25">
      <c r="B888516" s="78"/>
      <c r="C888516" s="77"/>
    </row>
    <row r="888517" spans="2:3" x14ac:dyDescent="0.25">
      <c r="B888517" s="78"/>
      <c r="C888517" s="77"/>
    </row>
    <row r="888518" spans="2:3" x14ac:dyDescent="0.25">
      <c r="B888518" s="78"/>
      <c r="C888518" s="77"/>
    </row>
    <row r="888519" spans="2:3" x14ac:dyDescent="0.25">
      <c r="B888519" s="78"/>
      <c r="C888519" s="77"/>
    </row>
    <row r="888520" spans="2:3" x14ac:dyDescent="0.25">
      <c r="B888520" s="78"/>
      <c r="C888520" s="77"/>
    </row>
    <row r="888521" spans="2:3" x14ac:dyDescent="0.25">
      <c r="B888521" s="78"/>
      <c r="C888521" s="77"/>
    </row>
    <row r="888522" spans="2:3" x14ac:dyDescent="0.25">
      <c r="B888522" s="78"/>
      <c r="C888522" s="77"/>
    </row>
    <row r="888523" spans="2:3" x14ac:dyDescent="0.25">
      <c r="B888523" s="78"/>
      <c r="C888523" s="77"/>
    </row>
    <row r="888524" spans="2:3" x14ac:dyDescent="0.25">
      <c r="B888524" s="78"/>
      <c r="C888524" s="77"/>
    </row>
    <row r="888634" spans="2:3" x14ac:dyDescent="0.25">
      <c r="B888634" s="78"/>
      <c r="C888634" s="77"/>
    </row>
    <row r="888635" spans="2:3" x14ac:dyDescent="0.25">
      <c r="B888635" s="78"/>
      <c r="C888635" s="77"/>
    </row>
    <row r="888636" spans="2:3" x14ac:dyDescent="0.25">
      <c r="B888636" s="78"/>
      <c r="C888636" s="77"/>
    </row>
    <row r="888637" spans="2:3" x14ac:dyDescent="0.25">
      <c r="B888637" s="78"/>
      <c r="C888637" s="77"/>
    </row>
    <row r="888638" spans="2:3" x14ac:dyDescent="0.25">
      <c r="B888638" s="78"/>
      <c r="C888638" s="77"/>
    </row>
    <row r="888639" spans="2:3" x14ac:dyDescent="0.25">
      <c r="B888639" s="78"/>
      <c r="C888639" s="77"/>
    </row>
    <row r="888640" spans="2:3" x14ac:dyDescent="0.25">
      <c r="B888640" s="78"/>
      <c r="C888640" s="77"/>
    </row>
    <row r="888641" spans="2:3" x14ac:dyDescent="0.25">
      <c r="B888641" s="78"/>
      <c r="C888641" s="77"/>
    </row>
    <row r="888642" spans="2:3" x14ac:dyDescent="0.25">
      <c r="B888642" s="78"/>
      <c r="C888642" s="77"/>
    </row>
    <row r="888643" spans="2:3" x14ac:dyDescent="0.25">
      <c r="B888643" s="78"/>
      <c r="C888643" s="77"/>
    </row>
    <row r="888644" spans="2:3" x14ac:dyDescent="0.25">
      <c r="B888644" s="78"/>
      <c r="C888644" s="77"/>
    </row>
    <row r="888645" spans="2:3" x14ac:dyDescent="0.25">
      <c r="B888645" s="78"/>
      <c r="C888645" s="77"/>
    </row>
    <row r="888646" spans="2:3" x14ac:dyDescent="0.25">
      <c r="B888646" s="78"/>
      <c r="C888646" s="77"/>
    </row>
    <row r="888756" spans="2:3" x14ac:dyDescent="0.25">
      <c r="B888756" s="78"/>
      <c r="C888756" s="77"/>
    </row>
    <row r="888757" spans="2:3" x14ac:dyDescent="0.25">
      <c r="B888757" s="78"/>
      <c r="C888757" s="77"/>
    </row>
    <row r="888758" spans="2:3" x14ac:dyDescent="0.25">
      <c r="B888758" s="78"/>
      <c r="C888758" s="77"/>
    </row>
    <row r="888759" spans="2:3" x14ac:dyDescent="0.25">
      <c r="B888759" s="78"/>
      <c r="C888759" s="77"/>
    </row>
    <row r="888760" spans="2:3" x14ac:dyDescent="0.25">
      <c r="B888760" s="78"/>
      <c r="C888760" s="77"/>
    </row>
    <row r="888761" spans="2:3" x14ac:dyDescent="0.25">
      <c r="B888761" s="78"/>
      <c r="C888761" s="77"/>
    </row>
    <row r="888762" spans="2:3" x14ac:dyDescent="0.25">
      <c r="B888762" s="78"/>
      <c r="C888762" s="77"/>
    </row>
    <row r="888763" spans="2:3" x14ac:dyDescent="0.25">
      <c r="B888763" s="78"/>
      <c r="C888763" s="77"/>
    </row>
    <row r="888764" spans="2:3" x14ac:dyDescent="0.25">
      <c r="B888764" s="78"/>
      <c r="C888764" s="77"/>
    </row>
    <row r="888765" spans="2:3" x14ac:dyDescent="0.25">
      <c r="B888765" s="78"/>
      <c r="C888765" s="77"/>
    </row>
    <row r="888766" spans="2:3" x14ac:dyDescent="0.25">
      <c r="B888766" s="78"/>
      <c r="C888766" s="77"/>
    </row>
    <row r="888767" spans="2:3" x14ac:dyDescent="0.25">
      <c r="B888767" s="78"/>
      <c r="C888767" s="77"/>
    </row>
    <row r="888768" spans="2:3" x14ac:dyDescent="0.25">
      <c r="B888768" s="78"/>
      <c r="C888768" s="77"/>
    </row>
    <row r="888878" spans="2:3" x14ac:dyDescent="0.25">
      <c r="B888878" s="78"/>
      <c r="C888878" s="77"/>
    </row>
    <row r="888879" spans="2:3" x14ac:dyDescent="0.25">
      <c r="B888879" s="78"/>
      <c r="C888879" s="77"/>
    </row>
    <row r="888880" spans="2:3" x14ac:dyDescent="0.25">
      <c r="B888880" s="78"/>
      <c r="C888880" s="77"/>
    </row>
    <row r="888881" spans="2:3" x14ac:dyDescent="0.25">
      <c r="B888881" s="78"/>
      <c r="C888881" s="77"/>
    </row>
    <row r="888882" spans="2:3" x14ac:dyDescent="0.25">
      <c r="B888882" s="78"/>
      <c r="C888882" s="77"/>
    </row>
    <row r="888883" spans="2:3" x14ac:dyDescent="0.25">
      <c r="B888883" s="78"/>
      <c r="C888883" s="77"/>
    </row>
    <row r="888884" spans="2:3" x14ac:dyDescent="0.25">
      <c r="B888884" s="78"/>
      <c r="C888884" s="77"/>
    </row>
    <row r="888885" spans="2:3" x14ac:dyDescent="0.25">
      <c r="B888885" s="78"/>
      <c r="C888885" s="77"/>
    </row>
    <row r="888886" spans="2:3" x14ac:dyDescent="0.25">
      <c r="B888886" s="78"/>
      <c r="C888886" s="77"/>
    </row>
    <row r="888887" spans="2:3" x14ac:dyDescent="0.25">
      <c r="B888887" s="78"/>
      <c r="C888887" s="77"/>
    </row>
    <row r="888888" spans="2:3" x14ac:dyDescent="0.25">
      <c r="B888888" s="78"/>
      <c r="C888888" s="77"/>
    </row>
    <row r="888889" spans="2:3" x14ac:dyDescent="0.25">
      <c r="B888889" s="78"/>
      <c r="C888889" s="77"/>
    </row>
    <row r="888890" spans="2:3" x14ac:dyDescent="0.25">
      <c r="B888890" s="78"/>
      <c r="C888890" s="77"/>
    </row>
    <row r="889000" spans="2:3" x14ac:dyDescent="0.25">
      <c r="B889000" s="78"/>
      <c r="C889000" s="77"/>
    </row>
    <row r="889001" spans="2:3" x14ac:dyDescent="0.25">
      <c r="B889001" s="78"/>
      <c r="C889001" s="77"/>
    </row>
    <row r="889002" spans="2:3" x14ac:dyDescent="0.25">
      <c r="B889002" s="78"/>
      <c r="C889002" s="77"/>
    </row>
    <row r="889003" spans="2:3" x14ac:dyDescent="0.25">
      <c r="B889003" s="78"/>
      <c r="C889003" s="77"/>
    </row>
    <row r="889004" spans="2:3" x14ac:dyDescent="0.25">
      <c r="B889004" s="78"/>
      <c r="C889004" s="77"/>
    </row>
    <row r="889005" spans="2:3" x14ac:dyDescent="0.25">
      <c r="B889005" s="78"/>
      <c r="C889005" s="77"/>
    </row>
    <row r="889006" spans="2:3" x14ac:dyDescent="0.25">
      <c r="B889006" s="78"/>
      <c r="C889006" s="77"/>
    </row>
    <row r="889007" spans="2:3" x14ac:dyDescent="0.25">
      <c r="B889007" s="78"/>
      <c r="C889007" s="77"/>
    </row>
    <row r="889008" spans="2:3" x14ac:dyDescent="0.25">
      <c r="B889008" s="78"/>
      <c r="C889008" s="77"/>
    </row>
    <row r="889009" spans="2:3" x14ac:dyDescent="0.25">
      <c r="B889009" s="78"/>
      <c r="C889009" s="77"/>
    </row>
    <row r="889010" spans="2:3" x14ac:dyDescent="0.25">
      <c r="B889010" s="78"/>
      <c r="C889010" s="77"/>
    </row>
    <row r="889011" spans="2:3" x14ac:dyDescent="0.25">
      <c r="B889011" s="78"/>
      <c r="C889011" s="77"/>
    </row>
    <row r="889012" spans="2:3" x14ac:dyDescent="0.25">
      <c r="B889012" s="78"/>
      <c r="C889012" s="77"/>
    </row>
    <row r="889122" spans="2:3" x14ac:dyDescent="0.25">
      <c r="B889122" s="78"/>
      <c r="C889122" s="77"/>
    </row>
    <row r="889123" spans="2:3" x14ac:dyDescent="0.25">
      <c r="B889123" s="78"/>
      <c r="C889123" s="77"/>
    </row>
    <row r="889124" spans="2:3" x14ac:dyDescent="0.25">
      <c r="B889124" s="78"/>
      <c r="C889124" s="77"/>
    </row>
    <row r="889125" spans="2:3" x14ac:dyDescent="0.25">
      <c r="B889125" s="78"/>
      <c r="C889125" s="77"/>
    </row>
    <row r="889126" spans="2:3" x14ac:dyDescent="0.25">
      <c r="B889126" s="78"/>
      <c r="C889126" s="77"/>
    </row>
    <row r="889127" spans="2:3" x14ac:dyDescent="0.25">
      <c r="B889127" s="78"/>
      <c r="C889127" s="77"/>
    </row>
    <row r="889128" spans="2:3" x14ac:dyDescent="0.25">
      <c r="B889128" s="78"/>
      <c r="C889128" s="77"/>
    </row>
    <row r="889129" spans="2:3" x14ac:dyDescent="0.25">
      <c r="B889129" s="78"/>
      <c r="C889129" s="77"/>
    </row>
    <row r="889130" spans="2:3" x14ac:dyDescent="0.25">
      <c r="B889130" s="78"/>
      <c r="C889130" s="77"/>
    </row>
    <row r="889131" spans="2:3" x14ac:dyDescent="0.25">
      <c r="B889131" s="78"/>
      <c r="C889131" s="77"/>
    </row>
    <row r="889132" spans="2:3" x14ac:dyDescent="0.25">
      <c r="B889132" s="78"/>
      <c r="C889132" s="77"/>
    </row>
    <row r="889133" spans="2:3" x14ac:dyDescent="0.25">
      <c r="B889133" s="78"/>
      <c r="C889133" s="77"/>
    </row>
    <row r="889134" spans="2:3" x14ac:dyDescent="0.25">
      <c r="B889134" s="78"/>
      <c r="C889134" s="77"/>
    </row>
    <row r="889244" spans="2:3" x14ac:dyDescent="0.25">
      <c r="B889244" s="78"/>
      <c r="C889244" s="77"/>
    </row>
    <row r="889245" spans="2:3" x14ac:dyDescent="0.25">
      <c r="B889245" s="78"/>
      <c r="C889245" s="77"/>
    </row>
    <row r="889246" spans="2:3" x14ac:dyDescent="0.25">
      <c r="B889246" s="78"/>
      <c r="C889246" s="77"/>
    </row>
    <row r="889247" spans="2:3" x14ac:dyDescent="0.25">
      <c r="B889247" s="78"/>
      <c r="C889247" s="77"/>
    </row>
    <row r="889248" spans="2:3" x14ac:dyDescent="0.25">
      <c r="B889248" s="78"/>
      <c r="C889248" s="77"/>
    </row>
    <row r="889249" spans="2:3" x14ac:dyDescent="0.25">
      <c r="B889249" s="78"/>
      <c r="C889249" s="77"/>
    </row>
    <row r="889250" spans="2:3" x14ac:dyDescent="0.25">
      <c r="B889250" s="78"/>
      <c r="C889250" s="77"/>
    </row>
    <row r="889251" spans="2:3" x14ac:dyDescent="0.25">
      <c r="B889251" s="78"/>
      <c r="C889251" s="77"/>
    </row>
    <row r="889252" spans="2:3" x14ac:dyDescent="0.25">
      <c r="B889252" s="78"/>
      <c r="C889252" s="77"/>
    </row>
    <row r="889253" spans="2:3" x14ac:dyDescent="0.25">
      <c r="B889253" s="78"/>
      <c r="C889253" s="77"/>
    </row>
    <row r="889254" spans="2:3" x14ac:dyDescent="0.25">
      <c r="B889254" s="78"/>
      <c r="C889254" s="77"/>
    </row>
    <row r="889255" spans="2:3" x14ac:dyDescent="0.25">
      <c r="B889255" s="78"/>
      <c r="C889255" s="77"/>
    </row>
    <row r="889256" spans="2:3" x14ac:dyDescent="0.25">
      <c r="B889256" s="78"/>
      <c r="C889256" s="77"/>
    </row>
    <row r="889366" spans="2:3" x14ac:dyDescent="0.25">
      <c r="B889366" s="78"/>
      <c r="C889366" s="77"/>
    </row>
    <row r="889367" spans="2:3" x14ac:dyDescent="0.25">
      <c r="B889367" s="78"/>
      <c r="C889367" s="77"/>
    </row>
    <row r="889368" spans="2:3" x14ac:dyDescent="0.25">
      <c r="B889368" s="78"/>
      <c r="C889368" s="77"/>
    </row>
    <row r="889369" spans="2:3" x14ac:dyDescent="0.25">
      <c r="B889369" s="78"/>
      <c r="C889369" s="77"/>
    </row>
    <row r="889370" spans="2:3" x14ac:dyDescent="0.25">
      <c r="B889370" s="78"/>
      <c r="C889370" s="77"/>
    </row>
    <row r="889371" spans="2:3" x14ac:dyDescent="0.25">
      <c r="B889371" s="78"/>
      <c r="C889371" s="77"/>
    </row>
    <row r="889372" spans="2:3" x14ac:dyDescent="0.25">
      <c r="B889372" s="78"/>
      <c r="C889372" s="77"/>
    </row>
    <row r="889373" spans="2:3" x14ac:dyDescent="0.25">
      <c r="B889373" s="78"/>
      <c r="C889373" s="77"/>
    </row>
    <row r="889374" spans="2:3" x14ac:dyDescent="0.25">
      <c r="B889374" s="78"/>
      <c r="C889374" s="77"/>
    </row>
    <row r="889375" spans="2:3" x14ac:dyDescent="0.25">
      <c r="B889375" s="78"/>
      <c r="C889375" s="77"/>
    </row>
    <row r="889376" spans="2:3" x14ac:dyDescent="0.25">
      <c r="B889376" s="78"/>
      <c r="C889376" s="77"/>
    </row>
    <row r="889377" spans="2:3" x14ac:dyDescent="0.25">
      <c r="B889377" s="78"/>
      <c r="C889377" s="77"/>
    </row>
    <row r="889378" spans="2:3" x14ac:dyDescent="0.25">
      <c r="B889378" s="78"/>
      <c r="C889378" s="77"/>
    </row>
    <row r="889488" spans="2:3" x14ac:dyDescent="0.25">
      <c r="B889488" s="78"/>
      <c r="C889488" s="77"/>
    </row>
    <row r="889489" spans="2:3" x14ac:dyDescent="0.25">
      <c r="B889489" s="78"/>
      <c r="C889489" s="77"/>
    </row>
    <row r="889490" spans="2:3" x14ac:dyDescent="0.25">
      <c r="B889490" s="78"/>
      <c r="C889490" s="77"/>
    </row>
    <row r="889491" spans="2:3" x14ac:dyDescent="0.25">
      <c r="B889491" s="78"/>
      <c r="C889491" s="77"/>
    </row>
    <row r="889492" spans="2:3" x14ac:dyDescent="0.25">
      <c r="B889492" s="78"/>
      <c r="C889492" s="77"/>
    </row>
    <row r="889493" spans="2:3" x14ac:dyDescent="0.25">
      <c r="B889493" s="78"/>
      <c r="C889493" s="77"/>
    </row>
    <row r="889494" spans="2:3" x14ac:dyDescent="0.25">
      <c r="B889494" s="78"/>
      <c r="C889494" s="77"/>
    </row>
    <row r="889495" spans="2:3" x14ac:dyDescent="0.25">
      <c r="B889495" s="78"/>
      <c r="C889495" s="77"/>
    </row>
    <row r="889496" spans="2:3" x14ac:dyDescent="0.25">
      <c r="B889496" s="78"/>
      <c r="C889496" s="77"/>
    </row>
    <row r="889497" spans="2:3" x14ac:dyDescent="0.25">
      <c r="B889497" s="78"/>
      <c r="C889497" s="77"/>
    </row>
    <row r="889498" spans="2:3" x14ac:dyDescent="0.25">
      <c r="B889498" s="78"/>
      <c r="C889498" s="77"/>
    </row>
    <row r="889499" spans="2:3" x14ac:dyDescent="0.25">
      <c r="B889499" s="78"/>
      <c r="C889499" s="77"/>
    </row>
    <row r="889500" spans="2:3" x14ac:dyDescent="0.25">
      <c r="B889500" s="78"/>
      <c r="C889500" s="77"/>
    </row>
    <row r="889610" spans="2:3" x14ac:dyDescent="0.25">
      <c r="B889610" s="78"/>
      <c r="C889610" s="77"/>
    </row>
    <row r="889611" spans="2:3" x14ac:dyDescent="0.25">
      <c r="B889611" s="78"/>
      <c r="C889611" s="77"/>
    </row>
    <row r="889612" spans="2:3" x14ac:dyDescent="0.25">
      <c r="B889612" s="78"/>
      <c r="C889612" s="77"/>
    </row>
    <row r="889613" spans="2:3" x14ac:dyDescent="0.25">
      <c r="B889613" s="78"/>
      <c r="C889613" s="77"/>
    </row>
    <row r="889614" spans="2:3" x14ac:dyDescent="0.25">
      <c r="B889614" s="78"/>
      <c r="C889614" s="77"/>
    </row>
    <row r="889615" spans="2:3" x14ac:dyDescent="0.25">
      <c r="B889615" s="78"/>
      <c r="C889615" s="77"/>
    </row>
    <row r="889616" spans="2:3" x14ac:dyDescent="0.25">
      <c r="B889616" s="78"/>
      <c r="C889616" s="77"/>
    </row>
    <row r="889617" spans="2:3" x14ac:dyDescent="0.25">
      <c r="B889617" s="78"/>
      <c r="C889617" s="77"/>
    </row>
    <row r="889618" spans="2:3" x14ac:dyDescent="0.25">
      <c r="B889618" s="78"/>
      <c r="C889618" s="77"/>
    </row>
    <row r="889619" spans="2:3" x14ac:dyDescent="0.25">
      <c r="B889619" s="78"/>
      <c r="C889619" s="77"/>
    </row>
    <row r="889620" spans="2:3" x14ac:dyDescent="0.25">
      <c r="B889620" s="78"/>
      <c r="C889620" s="77"/>
    </row>
    <row r="889621" spans="2:3" x14ac:dyDescent="0.25">
      <c r="B889621" s="78"/>
      <c r="C889621" s="77"/>
    </row>
    <row r="889622" spans="2:3" x14ac:dyDescent="0.25">
      <c r="B889622" s="78"/>
      <c r="C889622" s="77"/>
    </row>
    <row r="889732" spans="2:3" x14ac:dyDescent="0.25">
      <c r="B889732" s="78"/>
      <c r="C889732" s="77"/>
    </row>
    <row r="889733" spans="2:3" x14ac:dyDescent="0.25">
      <c r="B889733" s="78"/>
      <c r="C889733" s="77"/>
    </row>
    <row r="889734" spans="2:3" x14ac:dyDescent="0.25">
      <c r="B889734" s="78"/>
      <c r="C889734" s="77"/>
    </row>
    <row r="889735" spans="2:3" x14ac:dyDescent="0.25">
      <c r="B889735" s="78"/>
      <c r="C889735" s="77"/>
    </row>
    <row r="889736" spans="2:3" x14ac:dyDescent="0.25">
      <c r="B889736" s="78"/>
      <c r="C889736" s="77"/>
    </row>
    <row r="889737" spans="2:3" x14ac:dyDescent="0.25">
      <c r="B889737" s="78"/>
      <c r="C889737" s="77"/>
    </row>
    <row r="889738" spans="2:3" x14ac:dyDescent="0.25">
      <c r="B889738" s="78"/>
      <c r="C889738" s="77"/>
    </row>
    <row r="889739" spans="2:3" x14ac:dyDescent="0.25">
      <c r="B889739" s="78"/>
      <c r="C889739" s="77"/>
    </row>
    <row r="889740" spans="2:3" x14ac:dyDescent="0.25">
      <c r="B889740" s="78"/>
      <c r="C889740" s="77"/>
    </row>
    <row r="889741" spans="2:3" x14ac:dyDescent="0.25">
      <c r="B889741" s="78"/>
      <c r="C889741" s="77"/>
    </row>
    <row r="889742" spans="2:3" x14ac:dyDescent="0.25">
      <c r="B889742" s="78"/>
      <c r="C889742" s="77"/>
    </row>
    <row r="889743" spans="2:3" x14ac:dyDescent="0.25">
      <c r="B889743" s="78"/>
      <c r="C889743" s="77"/>
    </row>
    <row r="889744" spans="2:3" x14ac:dyDescent="0.25">
      <c r="B889744" s="78"/>
      <c r="C889744" s="77"/>
    </row>
    <row r="889854" spans="2:3" x14ac:dyDescent="0.25">
      <c r="B889854" s="78"/>
      <c r="C889854" s="77"/>
    </row>
    <row r="889855" spans="2:3" x14ac:dyDescent="0.25">
      <c r="B889855" s="78"/>
      <c r="C889855" s="77"/>
    </row>
    <row r="889856" spans="2:3" x14ac:dyDescent="0.25">
      <c r="B889856" s="78"/>
      <c r="C889856" s="77"/>
    </row>
    <row r="889857" spans="2:3" x14ac:dyDescent="0.25">
      <c r="B889857" s="78"/>
      <c r="C889857" s="77"/>
    </row>
    <row r="889858" spans="2:3" x14ac:dyDescent="0.25">
      <c r="B889858" s="78"/>
      <c r="C889858" s="77"/>
    </row>
    <row r="889859" spans="2:3" x14ac:dyDescent="0.25">
      <c r="B889859" s="78"/>
      <c r="C889859" s="77"/>
    </row>
    <row r="889860" spans="2:3" x14ac:dyDescent="0.25">
      <c r="B889860" s="78"/>
      <c r="C889860" s="77"/>
    </row>
    <row r="889861" spans="2:3" x14ac:dyDescent="0.25">
      <c r="B889861" s="78"/>
      <c r="C889861" s="77"/>
    </row>
    <row r="889862" spans="2:3" x14ac:dyDescent="0.25">
      <c r="B889862" s="78"/>
      <c r="C889862" s="77"/>
    </row>
    <row r="889863" spans="2:3" x14ac:dyDescent="0.25">
      <c r="B889863" s="78"/>
      <c r="C889863" s="77"/>
    </row>
    <row r="889864" spans="2:3" x14ac:dyDescent="0.25">
      <c r="B889864" s="78"/>
      <c r="C889864" s="77"/>
    </row>
    <row r="889865" spans="2:3" x14ac:dyDescent="0.25">
      <c r="B889865" s="78"/>
      <c r="C889865" s="77"/>
    </row>
    <row r="889866" spans="2:3" x14ac:dyDescent="0.25">
      <c r="B889866" s="78"/>
      <c r="C889866" s="77"/>
    </row>
    <row r="889976" spans="2:3" x14ac:dyDescent="0.25">
      <c r="B889976" s="78"/>
      <c r="C889976" s="77"/>
    </row>
    <row r="889977" spans="2:3" x14ac:dyDescent="0.25">
      <c r="B889977" s="78"/>
      <c r="C889977" s="77"/>
    </row>
    <row r="889978" spans="2:3" x14ac:dyDescent="0.25">
      <c r="B889978" s="78"/>
      <c r="C889978" s="77"/>
    </row>
    <row r="889979" spans="2:3" x14ac:dyDescent="0.25">
      <c r="B889979" s="78"/>
      <c r="C889979" s="77"/>
    </row>
    <row r="889980" spans="2:3" x14ac:dyDescent="0.25">
      <c r="B889980" s="78"/>
      <c r="C889980" s="77"/>
    </row>
    <row r="889981" spans="2:3" x14ac:dyDescent="0.25">
      <c r="B889981" s="78"/>
      <c r="C889981" s="77"/>
    </row>
    <row r="889982" spans="2:3" x14ac:dyDescent="0.25">
      <c r="B889982" s="78"/>
      <c r="C889982" s="77"/>
    </row>
    <row r="889983" spans="2:3" x14ac:dyDescent="0.25">
      <c r="B889983" s="78"/>
      <c r="C889983" s="77"/>
    </row>
    <row r="889984" spans="2:3" x14ac:dyDescent="0.25">
      <c r="B889984" s="78"/>
      <c r="C889984" s="77"/>
    </row>
    <row r="889985" spans="2:3" x14ac:dyDescent="0.25">
      <c r="B889985" s="78"/>
      <c r="C889985" s="77"/>
    </row>
    <row r="889986" spans="2:3" x14ac:dyDescent="0.25">
      <c r="B889986" s="78"/>
      <c r="C889986" s="77"/>
    </row>
    <row r="889987" spans="2:3" x14ac:dyDescent="0.25">
      <c r="B889987" s="78"/>
      <c r="C889987" s="77"/>
    </row>
    <row r="889988" spans="2:3" x14ac:dyDescent="0.25">
      <c r="B889988" s="78"/>
      <c r="C889988" s="77"/>
    </row>
    <row r="890098" spans="2:3" x14ac:dyDescent="0.25">
      <c r="B890098" s="78"/>
      <c r="C890098" s="77"/>
    </row>
    <row r="890099" spans="2:3" x14ac:dyDescent="0.25">
      <c r="B890099" s="78"/>
      <c r="C890099" s="77"/>
    </row>
    <row r="890100" spans="2:3" x14ac:dyDescent="0.25">
      <c r="B890100" s="78"/>
      <c r="C890100" s="77"/>
    </row>
    <row r="890101" spans="2:3" x14ac:dyDescent="0.25">
      <c r="B890101" s="78"/>
      <c r="C890101" s="77"/>
    </row>
    <row r="890102" spans="2:3" x14ac:dyDescent="0.25">
      <c r="B890102" s="78"/>
      <c r="C890102" s="77"/>
    </row>
    <row r="890103" spans="2:3" x14ac:dyDescent="0.25">
      <c r="B890103" s="78"/>
      <c r="C890103" s="77"/>
    </row>
    <row r="890104" spans="2:3" x14ac:dyDescent="0.25">
      <c r="B890104" s="78"/>
      <c r="C890104" s="77"/>
    </row>
    <row r="890105" spans="2:3" x14ac:dyDescent="0.25">
      <c r="B890105" s="78"/>
      <c r="C890105" s="77"/>
    </row>
    <row r="890106" spans="2:3" x14ac:dyDescent="0.25">
      <c r="B890106" s="78"/>
      <c r="C890106" s="77"/>
    </row>
    <row r="890107" spans="2:3" x14ac:dyDescent="0.25">
      <c r="B890107" s="78"/>
      <c r="C890107" s="77"/>
    </row>
    <row r="890108" spans="2:3" x14ac:dyDescent="0.25">
      <c r="B890108" s="78"/>
      <c r="C890108" s="77"/>
    </row>
    <row r="890109" spans="2:3" x14ac:dyDescent="0.25">
      <c r="B890109" s="78"/>
      <c r="C890109" s="77"/>
    </row>
    <row r="890110" spans="2:3" x14ac:dyDescent="0.25">
      <c r="B890110" s="78"/>
      <c r="C890110" s="77"/>
    </row>
    <row r="890220" spans="2:3" x14ac:dyDescent="0.25">
      <c r="B890220" s="78"/>
      <c r="C890220" s="77"/>
    </row>
    <row r="890221" spans="2:3" x14ac:dyDescent="0.25">
      <c r="B890221" s="78"/>
      <c r="C890221" s="77"/>
    </row>
    <row r="890222" spans="2:3" x14ac:dyDescent="0.25">
      <c r="B890222" s="78"/>
      <c r="C890222" s="77"/>
    </row>
    <row r="890223" spans="2:3" x14ac:dyDescent="0.25">
      <c r="B890223" s="78"/>
      <c r="C890223" s="77"/>
    </row>
    <row r="890224" spans="2:3" x14ac:dyDescent="0.25">
      <c r="B890224" s="78"/>
      <c r="C890224" s="77"/>
    </row>
    <row r="890225" spans="2:3" x14ac:dyDescent="0.25">
      <c r="B890225" s="78"/>
      <c r="C890225" s="77"/>
    </row>
    <row r="890226" spans="2:3" x14ac:dyDescent="0.25">
      <c r="B890226" s="78"/>
      <c r="C890226" s="77"/>
    </row>
    <row r="890227" spans="2:3" x14ac:dyDescent="0.25">
      <c r="B890227" s="78"/>
      <c r="C890227" s="77"/>
    </row>
    <row r="890228" spans="2:3" x14ac:dyDescent="0.25">
      <c r="B890228" s="78"/>
      <c r="C890228" s="77"/>
    </row>
    <row r="890229" spans="2:3" x14ac:dyDescent="0.25">
      <c r="B890229" s="78"/>
      <c r="C890229" s="77"/>
    </row>
    <row r="890230" spans="2:3" x14ac:dyDescent="0.25">
      <c r="B890230" s="78"/>
      <c r="C890230" s="77"/>
    </row>
    <row r="890231" spans="2:3" x14ac:dyDescent="0.25">
      <c r="B890231" s="78"/>
      <c r="C890231" s="77"/>
    </row>
    <row r="890232" spans="2:3" x14ac:dyDescent="0.25">
      <c r="B890232" s="78"/>
      <c r="C890232" s="77"/>
    </row>
    <row r="890342" spans="2:3" x14ac:dyDescent="0.25">
      <c r="B890342" s="78"/>
      <c r="C890342" s="77"/>
    </row>
    <row r="890343" spans="2:3" x14ac:dyDescent="0.25">
      <c r="B890343" s="78"/>
      <c r="C890343" s="77"/>
    </row>
    <row r="890344" spans="2:3" x14ac:dyDescent="0.25">
      <c r="B890344" s="78"/>
      <c r="C890344" s="77"/>
    </row>
    <row r="890345" spans="2:3" x14ac:dyDescent="0.25">
      <c r="B890345" s="78"/>
      <c r="C890345" s="77"/>
    </row>
    <row r="890346" spans="2:3" x14ac:dyDescent="0.25">
      <c r="B890346" s="78"/>
      <c r="C890346" s="77"/>
    </row>
    <row r="890347" spans="2:3" x14ac:dyDescent="0.25">
      <c r="B890347" s="78"/>
      <c r="C890347" s="77"/>
    </row>
    <row r="890348" spans="2:3" x14ac:dyDescent="0.25">
      <c r="B890348" s="78"/>
      <c r="C890348" s="77"/>
    </row>
    <row r="890349" spans="2:3" x14ac:dyDescent="0.25">
      <c r="B890349" s="78"/>
      <c r="C890349" s="77"/>
    </row>
    <row r="890350" spans="2:3" x14ac:dyDescent="0.25">
      <c r="B890350" s="78"/>
      <c r="C890350" s="77"/>
    </row>
    <row r="890351" spans="2:3" x14ac:dyDescent="0.25">
      <c r="B890351" s="78"/>
      <c r="C890351" s="77"/>
    </row>
    <row r="890352" spans="2:3" x14ac:dyDescent="0.25">
      <c r="B890352" s="78"/>
      <c r="C890352" s="77"/>
    </row>
    <row r="890353" spans="2:3" x14ac:dyDescent="0.25">
      <c r="B890353" s="78"/>
      <c r="C890353" s="77"/>
    </row>
    <row r="890354" spans="2:3" x14ac:dyDescent="0.25">
      <c r="B890354" s="78"/>
      <c r="C890354" s="77"/>
    </row>
    <row r="890464" spans="2:3" x14ac:dyDescent="0.25">
      <c r="B890464" s="78"/>
      <c r="C890464" s="77"/>
    </row>
    <row r="890465" spans="2:3" x14ac:dyDescent="0.25">
      <c r="B890465" s="78"/>
      <c r="C890465" s="77"/>
    </row>
    <row r="890466" spans="2:3" x14ac:dyDescent="0.25">
      <c r="B890466" s="78"/>
      <c r="C890466" s="77"/>
    </row>
    <row r="890467" spans="2:3" x14ac:dyDescent="0.25">
      <c r="B890467" s="78"/>
      <c r="C890467" s="77"/>
    </row>
    <row r="890468" spans="2:3" x14ac:dyDescent="0.25">
      <c r="B890468" s="78"/>
      <c r="C890468" s="77"/>
    </row>
    <row r="890469" spans="2:3" x14ac:dyDescent="0.25">
      <c r="B890469" s="78"/>
      <c r="C890469" s="77"/>
    </row>
    <row r="890470" spans="2:3" x14ac:dyDescent="0.25">
      <c r="B890470" s="78"/>
      <c r="C890470" s="77"/>
    </row>
    <row r="890471" spans="2:3" x14ac:dyDescent="0.25">
      <c r="B890471" s="78"/>
      <c r="C890471" s="77"/>
    </row>
    <row r="890472" spans="2:3" x14ac:dyDescent="0.25">
      <c r="B890472" s="78"/>
      <c r="C890472" s="77"/>
    </row>
    <row r="890473" spans="2:3" x14ac:dyDescent="0.25">
      <c r="B890473" s="78"/>
      <c r="C890473" s="77"/>
    </row>
    <row r="890474" spans="2:3" x14ac:dyDescent="0.25">
      <c r="B890474" s="78"/>
      <c r="C890474" s="77"/>
    </row>
    <row r="890475" spans="2:3" x14ac:dyDescent="0.25">
      <c r="B890475" s="78"/>
      <c r="C890475" s="77"/>
    </row>
    <row r="890476" spans="2:3" x14ac:dyDescent="0.25">
      <c r="B890476" s="78"/>
      <c r="C890476" s="77"/>
    </row>
    <row r="890586" spans="2:3" x14ac:dyDescent="0.25">
      <c r="B890586" s="78"/>
      <c r="C890586" s="77"/>
    </row>
    <row r="890587" spans="2:3" x14ac:dyDescent="0.25">
      <c r="B890587" s="78"/>
      <c r="C890587" s="77"/>
    </row>
    <row r="890588" spans="2:3" x14ac:dyDescent="0.25">
      <c r="B890588" s="78"/>
      <c r="C890588" s="77"/>
    </row>
    <row r="890589" spans="2:3" x14ac:dyDescent="0.25">
      <c r="B890589" s="78"/>
      <c r="C890589" s="77"/>
    </row>
    <row r="890590" spans="2:3" x14ac:dyDescent="0.25">
      <c r="B890590" s="78"/>
      <c r="C890590" s="77"/>
    </row>
    <row r="890591" spans="2:3" x14ac:dyDescent="0.25">
      <c r="B890591" s="78"/>
      <c r="C890591" s="77"/>
    </row>
    <row r="890592" spans="2:3" x14ac:dyDescent="0.25">
      <c r="B890592" s="78"/>
      <c r="C890592" s="77"/>
    </row>
    <row r="890593" spans="2:3" x14ac:dyDescent="0.25">
      <c r="B890593" s="78"/>
      <c r="C890593" s="77"/>
    </row>
    <row r="890594" spans="2:3" x14ac:dyDescent="0.25">
      <c r="B890594" s="78"/>
      <c r="C890594" s="77"/>
    </row>
    <row r="890595" spans="2:3" x14ac:dyDescent="0.25">
      <c r="B890595" s="78"/>
      <c r="C890595" s="77"/>
    </row>
    <row r="890596" spans="2:3" x14ac:dyDescent="0.25">
      <c r="B890596" s="78"/>
      <c r="C890596" s="77"/>
    </row>
    <row r="890597" spans="2:3" x14ac:dyDescent="0.25">
      <c r="B890597" s="78"/>
      <c r="C890597" s="77"/>
    </row>
    <row r="890598" spans="2:3" x14ac:dyDescent="0.25">
      <c r="B890598" s="78"/>
      <c r="C890598" s="77"/>
    </row>
    <row r="890708" spans="2:3" x14ac:dyDescent="0.25">
      <c r="B890708" s="78"/>
      <c r="C890708" s="77"/>
    </row>
    <row r="890709" spans="2:3" x14ac:dyDescent="0.25">
      <c r="B890709" s="78"/>
      <c r="C890709" s="77"/>
    </row>
    <row r="890710" spans="2:3" x14ac:dyDescent="0.25">
      <c r="B890710" s="78"/>
      <c r="C890710" s="77"/>
    </row>
    <row r="890711" spans="2:3" x14ac:dyDescent="0.25">
      <c r="B890711" s="78"/>
      <c r="C890711" s="77"/>
    </row>
    <row r="890712" spans="2:3" x14ac:dyDescent="0.25">
      <c r="B890712" s="78"/>
      <c r="C890712" s="77"/>
    </row>
    <row r="890713" spans="2:3" x14ac:dyDescent="0.25">
      <c r="B890713" s="78"/>
      <c r="C890713" s="77"/>
    </row>
    <row r="890714" spans="2:3" x14ac:dyDescent="0.25">
      <c r="B890714" s="78"/>
      <c r="C890714" s="77"/>
    </row>
    <row r="890715" spans="2:3" x14ac:dyDescent="0.25">
      <c r="B890715" s="78"/>
      <c r="C890715" s="77"/>
    </row>
    <row r="890716" spans="2:3" x14ac:dyDescent="0.25">
      <c r="B890716" s="78"/>
      <c r="C890716" s="77"/>
    </row>
    <row r="890717" spans="2:3" x14ac:dyDescent="0.25">
      <c r="B890717" s="78"/>
      <c r="C890717" s="77"/>
    </row>
    <row r="890718" spans="2:3" x14ac:dyDescent="0.25">
      <c r="B890718" s="78"/>
      <c r="C890718" s="77"/>
    </row>
    <row r="890719" spans="2:3" x14ac:dyDescent="0.25">
      <c r="B890719" s="78"/>
      <c r="C890719" s="77"/>
    </row>
    <row r="890720" spans="2:3" x14ac:dyDescent="0.25">
      <c r="B890720" s="78"/>
      <c r="C890720" s="77"/>
    </row>
    <row r="890830" spans="2:3" x14ac:dyDescent="0.25">
      <c r="B890830" s="78"/>
      <c r="C890830" s="77"/>
    </row>
    <row r="890831" spans="2:3" x14ac:dyDescent="0.25">
      <c r="B890831" s="78"/>
      <c r="C890831" s="77"/>
    </row>
    <row r="890832" spans="2:3" x14ac:dyDescent="0.25">
      <c r="B890832" s="78"/>
      <c r="C890832" s="77"/>
    </row>
    <row r="890833" spans="2:3" x14ac:dyDescent="0.25">
      <c r="B890833" s="78"/>
      <c r="C890833" s="77"/>
    </row>
    <row r="890834" spans="2:3" x14ac:dyDescent="0.25">
      <c r="B890834" s="78"/>
      <c r="C890834" s="77"/>
    </row>
    <row r="890835" spans="2:3" x14ac:dyDescent="0.25">
      <c r="B890835" s="78"/>
      <c r="C890835" s="77"/>
    </row>
    <row r="890836" spans="2:3" x14ac:dyDescent="0.25">
      <c r="B890836" s="78"/>
      <c r="C890836" s="77"/>
    </row>
    <row r="890837" spans="2:3" x14ac:dyDescent="0.25">
      <c r="B890837" s="78"/>
      <c r="C890837" s="77"/>
    </row>
    <row r="890838" spans="2:3" x14ac:dyDescent="0.25">
      <c r="B890838" s="78"/>
      <c r="C890838" s="77"/>
    </row>
    <row r="890839" spans="2:3" x14ac:dyDescent="0.25">
      <c r="B890839" s="78"/>
      <c r="C890839" s="77"/>
    </row>
    <row r="890840" spans="2:3" x14ac:dyDescent="0.25">
      <c r="B890840" s="78"/>
      <c r="C890840" s="77"/>
    </row>
    <row r="890841" spans="2:3" x14ac:dyDescent="0.25">
      <c r="B890841" s="78"/>
      <c r="C890841" s="77"/>
    </row>
    <row r="890842" spans="2:3" x14ac:dyDescent="0.25">
      <c r="B890842" s="78"/>
      <c r="C890842" s="77"/>
    </row>
    <row r="890952" spans="2:3" x14ac:dyDescent="0.25">
      <c r="B890952" s="78"/>
      <c r="C890952" s="77"/>
    </row>
    <row r="890953" spans="2:3" x14ac:dyDescent="0.25">
      <c r="B890953" s="78"/>
      <c r="C890953" s="77"/>
    </row>
    <row r="890954" spans="2:3" x14ac:dyDescent="0.25">
      <c r="B890954" s="78"/>
      <c r="C890954" s="77"/>
    </row>
    <row r="890955" spans="2:3" x14ac:dyDescent="0.25">
      <c r="B890955" s="78"/>
      <c r="C890955" s="77"/>
    </row>
    <row r="890956" spans="2:3" x14ac:dyDescent="0.25">
      <c r="B890956" s="78"/>
      <c r="C890956" s="77"/>
    </row>
    <row r="890957" spans="2:3" x14ac:dyDescent="0.25">
      <c r="B890957" s="78"/>
      <c r="C890957" s="77"/>
    </row>
    <row r="890958" spans="2:3" x14ac:dyDescent="0.25">
      <c r="B890958" s="78"/>
      <c r="C890958" s="77"/>
    </row>
    <row r="890959" spans="2:3" x14ac:dyDescent="0.25">
      <c r="B890959" s="78"/>
      <c r="C890959" s="77"/>
    </row>
    <row r="890960" spans="2:3" x14ac:dyDescent="0.25">
      <c r="B890960" s="78"/>
      <c r="C890960" s="77"/>
    </row>
    <row r="890961" spans="2:3" x14ac:dyDescent="0.25">
      <c r="B890961" s="78"/>
      <c r="C890961" s="77"/>
    </row>
    <row r="890962" spans="2:3" x14ac:dyDescent="0.25">
      <c r="B890962" s="78"/>
      <c r="C890962" s="77"/>
    </row>
    <row r="890963" spans="2:3" x14ac:dyDescent="0.25">
      <c r="B890963" s="78"/>
      <c r="C890963" s="77"/>
    </row>
    <row r="890964" spans="2:3" x14ac:dyDescent="0.25">
      <c r="B890964" s="78"/>
      <c r="C890964" s="77"/>
    </row>
    <row r="891074" spans="2:3" x14ac:dyDescent="0.25">
      <c r="B891074" s="78"/>
      <c r="C891074" s="77"/>
    </row>
    <row r="891075" spans="2:3" x14ac:dyDescent="0.25">
      <c r="B891075" s="78"/>
      <c r="C891075" s="77"/>
    </row>
    <row r="891076" spans="2:3" x14ac:dyDescent="0.25">
      <c r="B891076" s="78"/>
      <c r="C891076" s="77"/>
    </row>
    <row r="891077" spans="2:3" x14ac:dyDescent="0.25">
      <c r="B891077" s="78"/>
      <c r="C891077" s="77"/>
    </row>
    <row r="891078" spans="2:3" x14ac:dyDescent="0.25">
      <c r="B891078" s="78"/>
      <c r="C891078" s="77"/>
    </row>
    <row r="891079" spans="2:3" x14ac:dyDescent="0.25">
      <c r="B891079" s="78"/>
      <c r="C891079" s="77"/>
    </row>
    <row r="891080" spans="2:3" x14ac:dyDescent="0.25">
      <c r="B891080" s="78"/>
      <c r="C891080" s="77"/>
    </row>
    <row r="891081" spans="2:3" x14ac:dyDescent="0.25">
      <c r="B891081" s="78"/>
      <c r="C891081" s="77"/>
    </row>
    <row r="891082" spans="2:3" x14ac:dyDescent="0.25">
      <c r="B891082" s="78"/>
      <c r="C891082" s="77"/>
    </row>
    <row r="891083" spans="2:3" x14ac:dyDescent="0.25">
      <c r="B891083" s="78"/>
      <c r="C891083" s="77"/>
    </row>
    <row r="891084" spans="2:3" x14ac:dyDescent="0.25">
      <c r="B891084" s="78"/>
      <c r="C891084" s="77"/>
    </row>
    <row r="891085" spans="2:3" x14ac:dyDescent="0.25">
      <c r="B891085" s="78"/>
      <c r="C891085" s="77"/>
    </row>
    <row r="891086" spans="2:3" x14ac:dyDescent="0.25">
      <c r="B891086" s="78"/>
      <c r="C891086" s="77"/>
    </row>
    <row r="891196" spans="2:3" x14ac:dyDescent="0.25">
      <c r="B891196" s="78"/>
      <c r="C891196" s="77"/>
    </row>
    <row r="891197" spans="2:3" x14ac:dyDescent="0.25">
      <c r="B891197" s="78"/>
      <c r="C891197" s="77"/>
    </row>
    <row r="891198" spans="2:3" x14ac:dyDescent="0.25">
      <c r="B891198" s="78"/>
      <c r="C891198" s="77"/>
    </row>
    <row r="891199" spans="2:3" x14ac:dyDescent="0.25">
      <c r="B891199" s="78"/>
      <c r="C891199" s="77"/>
    </row>
    <row r="891200" spans="2:3" x14ac:dyDescent="0.25">
      <c r="B891200" s="78"/>
      <c r="C891200" s="77"/>
    </row>
    <row r="891201" spans="2:3" x14ac:dyDescent="0.25">
      <c r="B891201" s="78"/>
      <c r="C891201" s="77"/>
    </row>
    <row r="891202" spans="2:3" x14ac:dyDescent="0.25">
      <c r="B891202" s="78"/>
      <c r="C891202" s="77"/>
    </row>
    <row r="891203" spans="2:3" x14ac:dyDescent="0.25">
      <c r="B891203" s="78"/>
      <c r="C891203" s="77"/>
    </row>
    <row r="891204" spans="2:3" x14ac:dyDescent="0.25">
      <c r="B891204" s="78"/>
      <c r="C891204" s="77"/>
    </row>
    <row r="891205" spans="2:3" x14ac:dyDescent="0.25">
      <c r="B891205" s="78"/>
      <c r="C891205" s="77"/>
    </row>
    <row r="891206" spans="2:3" x14ac:dyDescent="0.25">
      <c r="B891206" s="78"/>
      <c r="C891206" s="77"/>
    </row>
    <row r="891207" spans="2:3" x14ac:dyDescent="0.25">
      <c r="B891207" s="78"/>
      <c r="C891207" s="77"/>
    </row>
    <row r="891208" spans="2:3" x14ac:dyDescent="0.25">
      <c r="B891208" s="78"/>
      <c r="C891208" s="77"/>
    </row>
    <row r="891318" spans="2:3" x14ac:dyDescent="0.25">
      <c r="B891318" s="78"/>
      <c r="C891318" s="77"/>
    </row>
    <row r="891319" spans="2:3" x14ac:dyDescent="0.25">
      <c r="B891319" s="78"/>
      <c r="C891319" s="77"/>
    </row>
    <row r="891320" spans="2:3" x14ac:dyDescent="0.25">
      <c r="B891320" s="78"/>
      <c r="C891320" s="77"/>
    </row>
    <row r="891321" spans="2:3" x14ac:dyDescent="0.25">
      <c r="B891321" s="78"/>
      <c r="C891321" s="77"/>
    </row>
    <row r="891322" spans="2:3" x14ac:dyDescent="0.25">
      <c r="B891322" s="78"/>
      <c r="C891322" s="77"/>
    </row>
    <row r="891323" spans="2:3" x14ac:dyDescent="0.25">
      <c r="B891323" s="78"/>
      <c r="C891323" s="77"/>
    </row>
    <row r="891324" spans="2:3" x14ac:dyDescent="0.25">
      <c r="B891324" s="78"/>
      <c r="C891324" s="77"/>
    </row>
    <row r="891325" spans="2:3" x14ac:dyDescent="0.25">
      <c r="B891325" s="78"/>
      <c r="C891325" s="77"/>
    </row>
    <row r="891326" spans="2:3" x14ac:dyDescent="0.25">
      <c r="B891326" s="78"/>
      <c r="C891326" s="77"/>
    </row>
    <row r="891327" spans="2:3" x14ac:dyDescent="0.25">
      <c r="B891327" s="78"/>
      <c r="C891327" s="77"/>
    </row>
    <row r="891328" spans="2:3" x14ac:dyDescent="0.25">
      <c r="B891328" s="78"/>
      <c r="C891328" s="77"/>
    </row>
    <row r="891329" spans="2:3" x14ac:dyDescent="0.25">
      <c r="B891329" s="78"/>
      <c r="C891329" s="77"/>
    </row>
    <row r="891330" spans="2:3" x14ac:dyDescent="0.25">
      <c r="B891330" s="78"/>
      <c r="C891330" s="77"/>
    </row>
    <row r="891440" spans="2:3" x14ac:dyDescent="0.25">
      <c r="B891440" s="78"/>
      <c r="C891440" s="77"/>
    </row>
    <row r="891441" spans="2:3" x14ac:dyDescent="0.25">
      <c r="B891441" s="78"/>
      <c r="C891441" s="77"/>
    </row>
    <row r="891442" spans="2:3" x14ac:dyDescent="0.25">
      <c r="B891442" s="78"/>
      <c r="C891442" s="77"/>
    </row>
    <row r="891443" spans="2:3" x14ac:dyDescent="0.25">
      <c r="B891443" s="78"/>
      <c r="C891443" s="77"/>
    </row>
    <row r="891444" spans="2:3" x14ac:dyDescent="0.25">
      <c r="B891444" s="78"/>
      <c r="C891444" s="77"/>
    </row>
    <row r="891445" spans="2:3" x14ac:dyDescent="0.25">
      <c r="B891445" s="78"/>
      <c r="C891445" s="77"/>
    </row>
    <row r="891446" spans="2:3" x14ac:dyDescent="0.25">
      <c r="B891446" s="78"/>
      <c r="C891446" s="77"/>
    </row>
    <row r="891447" spans="2:3" x14ac:dyDescent="0.25">
      <c r="B891447" s="78"/>
      <c r="C891447" s="77"/>
    </row>
    <row r="891448" spans="2:3" x14ac:dyDescent="0.25">
      <c r="B891448" s="78"/>
      <c r="C891448" s="77"/>
    </row>
    <row r="891449" spans="2:3" x14ac:dyDescent="0.25">
      <c r="B891449" s="78"/>
      <c r="C891449" s="77"/>
    </row>
    <row r="891450" spans="2:3" x14ac:dyDescent="0.25">
      <c r="B891450" s="78"/>
      <c r="C891450" s="77"/>
    </row>
    <row r="891451" spans="2:3" x14ac:dyDescent="0.25">
      <c r="B891451" s="78"/>
      <c r="C891451" s="77"/>
    </row>
    <row r="891452" spans="2:3" x14ac:dyDescent="0.25">
      <c r="B891452" s="78"/>
      <c r="C891452" s="77"/>
    </row>
    <row r="891562" spans="2:3" x14ac:dyDescent="0.25">
      <c r="B891562" s="78"/>
      <c r="C891562" s="77"/>
    </row>
    <row r="891563" spans="2:3" x14ac:dyDescent="0.25">
      <c r="B891563" s="78"/>
      <c r="C891563" s="77"/>
    </row>
    <row r="891564" spans="2:3" x14ac:dyDescent="0.25">
      <c r="B891564" s="78"/>
      <c r="C891564" s="77"/>
    </row>
    <row r="891565" spans="2:3" x14ac:dyDescent="0.25">
      <c r="B891565" s="78"/>
      <c r="C891565" s="77"/>
    </row>
    <row r="891566" spans="2:3" x14ac:dyDescent="0.25">
      <c r="B891566" s="78"/>
      <c r="C891566" s="77"/>
    </row>
    <row r="891567" spans="2:3" x14ac:dyDescent="0.25">
      <c r="B891567" s="78"/>
      <c r="C891567" s="77"/>
    </row>
    <row r="891568" spans="2:3" x14ac:dyDescent="0.25">
      <c r="B891568" s="78"/>
      <c r="C891568" s="77"/>
    </row>
    <row r="891569" spans="2:3" x14ac:dyDescent="0.25">
      <c r="B891569" s="78"/>
      <c r="C891569" s="77"/>
    </row>
    <row r="891570" spans="2:3" x14ac:dyDescent="0.25">
      <c r="B891570" s="78"/>
      <c r="C891570" s="77"/>
    </row>
    <row r="891571" spans="2:3" x14ac:dyDescent="0.25">
      <c r="B891571" s="78"/>
      <c r="C891571" s="77"/>
    </row>
    <row r="891572" spans="2:3" x14ac:dyDescent="0.25">
      <c r="B891572" s="78"/>
      <c r="C891572" s="77"/>
    </row>
    <row r="891573" spans="2:3" x14ac:dyDescent="0.25">
      <c r="B891573" s="78"/>
      <c r="C891573" s="77"/>
    </row>
    <row r="891574" spans="2:3" x14ac:dyDescent="0.25">
      <c r="B891574" s="78"/>
      <c r="C891574" s="77"/>
    </row>
    <row r="891684" spans="2:3" x14ac:dyDescent="0.25">
      <c r="B891684" s="78"/>
      <c r="C891684" s="77"/>
    </row>
    <row r="891685" spans="2:3" x14ac:dyDescent="0.25">
      <c r="B891685" s="78"/>
      <c r="C891685" s="77"/>
    </row>
    <row r="891686" spans="2:3" x14ac:dyDescent="0.25">
      <c r="B891686" s="78"/>
      <c r="C891686" s="77"/>
    </row>
    <row r="891687" spans="2:3" x14ac:dyDescent="0.25">
      <c r="B891687" s="78"/>
      <c r="C891687" s="77"/>
    </row>
    <row r="891688" spans="2:3" x14ac:dyDescent="0.25">
      <c r="B891688" s="78"/>
      <c r="C891688" s="77"/>
    </row>
    <row r="891689" spans="2:3" x14ac:dyDescent="0.25">
      <c r="B891689" s="78"/>
      <c r="C891689" s="77"/>
    </row>
    <row r="891690" spans="2:3" x14ac:dyDescent="0.25">
      <c r="B891690" s="78"/>
      <c r="C891690" s="77"/>
    </row>
    <row r="891691" spans="2:3" x14ac:dyDescent="0.25">
      <c r="B891691" s="78"/>
      <c r="C891691" s="77"/>
    </row>
    <row r="891692" spans="2:3" x14ac:dyDescent="0.25">
      <c r="B891692" s="78"/>
      <c r="C891692" s="77"/>
    </row>
    <row r="891693" spans="2:3" x14ac:dyDescent="0.25">
      <c r="B891693" s="78"/>
      <c r="C891693" s="77"/>
    </row>
    <row r="891694" spans="2:3" x14ac:dyDescent="0.25">
      <c r="B891694" s="78"/>
      <c r="C891694" s="77"/>
    </row>
    <row r="891695" spans="2:3" x14ac:dyDescent="0.25">
      <c r="B891695" s="78"/>
      <c r="C891695" s="77"/>
    </row>
    <row r="891696" spans="2:3" x14ac:dyDescent="0.25">
      <c r="B891696" s="78"/>
      <c r="C891696" s="77"/>
    </row>
    <row r="891806" spans="2:3" x14ac:dyDescent="0.25">
      <c r="B891806" s="78"/>
      <c r="C891806" s="77"/>
    </row>
    <row r="891807" spans="2:3" x14ac:dyDescent="0.25">
      <c r="B891807" s="78"/>
      <c r="C891807" s="77"/>
    </row>
    <row r="891808" spans="2:3" x14ac:dyDescent="0.25">
      <c r="B891808" s="78"/>
      <c r="C891808" s="77"/>
    </row>
    <row r="891809" spans="2:3" x14ac:dyDescent="0.25">
      <c r="B891809" s="78"/>
      <c r="C891809" s="77"/>
    </row>
    <row r="891810" spans="2:3" x14ac:dyDescent="0.25">
      <c r="B891810" s="78"/>
      <c r="C891810" s="77"/>
    </row>
    <row r="891811" spans="2:3" x14ac:dyDescent="0.25">
      <c r="B891811" s="78"/>
      <c r="C891811" s="77"/>
    </row>
    <row r="891812" spans="2:3" x14ac:dyDescent="0.25">
      <c r="B891812" s="78"/>
      <c r="C891812" s="77"/>
    </row>
    <row r="891813" spans="2:3" x14ac:dyDescent="0.25">
      <c r="B891813" s="78"/>
      <c r="C891813" s="77"/>
    </row>
    <row r="891814" spans="2:3" x14ac:dyDescent="0.25">
      <c r="B891814" s="78"/>
      <c r="C891814" s="77"/>
    </row>
    <row r="891815" spans="2:3" x14ac:dyDescent="0.25">
      <c r="B891815" s="78"/>
      <c r="C891815" s="77"/>
    </row>
    <row r="891816" spans="2:3" x14ac:dyDescent="0.25">
      <c r="B891816" s="78"/>
      <c r="C891816" s="77"/>
    </row>
    <row r="891817" spans="2:3" x14ac:dyDescent="0.25">
      <c r="B891817" s="78"/>
      <c r="C891817" s="77"/>
    </row>
    <row r="891818" spans="2:3" x14ac:dyDescent="0.25">
      <c r="B891818" s="78"/>
      <c r="C891818" s="77"/>
    </row>
    <row r="891928" spans="2:3" x14ac:dyDescent="0.25">
      <c r="B891928" s="78"/>
      <c r="C891928" s="77"/>
    </row>
    <row r="891929" spans="2:3" x14ac:dyDescent="0.25">
      <c r="B891929" s="78"/>
      <c r="C891929" s="77"/>
    </row>
    <row r="891930" spans="2:3" x14ac:dyDescent="0.25">
      <c r="B891930" s="78"/>
      <c r="C891930" s="77"/>
    </row>
    <row r="891931" spans="2:3" x14ac:dyDescent="0.25">
      <c r="B891931" s="78"/>
      <c r="C891931" s="77"/>
    </row>
    <row r="891932" spans="2:3" x14ac:dyDescent="0.25">
      <c r="B891932" s="78"/>
      <c r="C891932" s="77"/>
    </row>
    <row r="891933" spans="2:3" x14ac:dyDescent="0.25">
      <c r="B891933" s="78"/>
      <c r="C891933" s="77"/>
    </row>
    <row r="891934" spans="2:3" x14ac:dyDescent="0.25">
      <c r="B891934" s="78"/>
      <c r="C891934" s="77"/>
    </row>
    <row r="891935" spans="2:3" x14ac:dyDescent="0.25">
      <c r="B891935" s="78"/>
      <c r="C891935" s="77"/>
    </row>
    <row r="891936" spans="2:3" x14ac:dyDescent="0.25">
      <c r="B891936" s="78"/>
      <c r="C891936" s="77"/>
    </row>
    <row r="891937" spans="2:3" x14ac:dyDescent="0.25">
      <c r="B891937" s="78"/>
      <c r="C891937" s="77"/>
    </row>
    <row r="891938" spans="2:3" x14ac:dyDescent="0.25">
      <c r="B891938" s="78"/>
      <c r="C891938" s="77"/>
    </row>
    <row r="891939" spans="2:3" x14ac:dyDescent="0.25">
      <c r="B891939" s="78"/>
      <c r="C891939" s="77"/>
    </row>
    <row r="891940" spans="2:3" x14ac:dyDescent="0.25">
      <c r="B891940" s="78"/>
      <c r="C891940" s="77"/>
    </row>
    <row r="892050" spans="2:3" x14ac:dyDescent="0.25">
      <c r="B892050" s="78"/>
      <c r="C892050" s="77"/>
    </row>
    <row r="892051" spans="2:3" x14ac:dyDescent="0.25">
      <c r="B892051" s="78"/>
      <c r="C892051" s="77"/>
    </row>
    <row r="892052" spans="2:3" x14ac:dyDescent="0.25">
      <c r="B892052" s="78"/>
      <c r="C892052" s="77"/>
    </row>
    <row r="892053" spans="2:3" x14ac:dyDescent="0.25">
      <c r="B892053" s="78"/>
      <c r="C892053" s="77"/>
    </row>
    <row r="892054" spans="2:3" x14ac:dyDescent="0.25">
      <c r="B892054" s="78"/>
      <c r="C892054" s="77"/>
    </row>
    <row r="892055" spans="2:3" x14ac:dyDescent="0.25">
      <c r="B892055" s="78"/>
      <c r="C892055" s="77"/>
    </row>
    <row r="892056" spans="2:3" x14ac:dyDescent="0.25">
      <c r="B892056" s="78"/>
      <c r="C892056" s="77"/>
    </row>
    <row r="892057" spans="2:3" x14ac:dyDescent="0.25">
      <c r="B892057" s="78"/>
      <c r="C892057" s="77"/>
    </row>
    <row r="892058" spans="2:3" x14ac:dyDescent="0.25">
      <c r="B892058" s="78"/>
      <c r="C892058" s="77"/>
    </row>
    <row r="892059" spans="2:3" x14ac:dyDescent="0.25">
      <c r="B892059" s="78"/>
      <c r="C892059" s="77"/>
    </row>
    <row r="892060" spans="2:3" x14ac:dyDescent="0.25">
      <c r="B892060" s="78"/>
      <c r="C892060" s="77"/>
    </row>
    <row r="892061" spans="2:3" x14ac:dyDescent="0.25">
      <c r="B892061" s="78"/>
      <c r="C892061" s="77"/>
    </row>
    <row r="892062" spans="2:3" x14ac:dyDescent="0.25">
      <c r="B892062" s="78"/>
      <c r="C892062" s="77"/>
    </row>
    <row r="892172" spans="2:3" x14ac:dyDescent="0.25">
      <c r="B892172" s="78"/>
      <c r="C892172" s="77"/>
    </row>
    <row r="892173" spans="2:3" x14ac:dyDescent="0.25">
      <c r="B892173" s="78"/>
      <c r="C892173" s="77"/>
    </row>
    <row r="892174" spans="2:3" x14ac:dyDescent="0.25">
      <c r="B892174" s="78"/>
      <c r="C892174" s="77"/>
    </row>
    <row r="892175" spans="2:3" x14ac:dyDescent="0.25">
      <c r="B892175" s="78"/>
      <c r="C892175" s="77"/>
    </row>
    <row r="892176" spans="2:3" x14ac:dyDescent="0.25">
      <c r="B892176" s="78"/>
      <c r="C892176" s="77"/>
    </row>
    <row r="892177" spans="2:3" x14ac:dyDescent="0.25">
      <c r="B892177" s="78"/>
      <c r="C892177" s="77"/>
    </row>
    <row r="892178" spans="2:3" x14ac:dyDescent="0.25">
      <c r="B892178" s="78"/>
      <c r="C892178" s="77"/>
    </row>
    <row r="892179" spans="2:3" x14ac:dyDescent="0.25">
      <c r="B892179" s="78"/>
      <c r="C892179" s="77"/>
    </row>
    <row r="892180" spans="2:3" x14ac:dyDescent="0.25">
      <c r="B892180" s="78"/>
      <c r="C892180" s="77"/>
    </row>
    <row r="892181" spans="2:3" x14ac:dyDescent="0.25">
      <c r="B892181" s="78"/>
      <c r="C892181" s="77"/>
    </row>
    <row r="892182" spans="2:3" x14ac:dyDescent="0.25">
      <c r="B892182" s="78"/>
      <c r="C892182" s="77"/>
    </row>
    <row r="892183" spans="2:3" x14ac:dyDescent="0.25">
      <c r="B892183" s="78"/>
      <c r="C892183" s="77"/>
    </row>
    <row r="892184" spans="2:3" x14ac:dyDescent="0.25">
      <c r="B892184" s="78"/>
      <c r="C892184" s="77"/>
    </row>
    <row r="892294" spans="2:3" x14ac:dyDescent="0.25">
      <c r="B892294" s="78"/>
      <c r="C892294" s="77"/>
    </row>
    <row r="892295" spans="2:3" x14ac:dyDescent="0.25">
      <c r="B892295" s="78"/>
      <c r="C892295" s="77"/>
    </row>
    <row r="892296" spans="2:3" x14ac:dyDescent="0.25">
      <c r="B892296" s="78"/>
      <c r="C892296" s="77"/>
    </row>
    <row r="892297" spans="2:3" x14ac:dyDescent="0.25">
      <c r="B892297" s="78"/>
      <c r="C892297" s="77"/>
    </row>
    <row r="892298" spans="2:3" x14ac:dyDescent="0.25">
      <c r="B892298" s="78"/>
      <c r="C892298" s="77"/>
    </row>
    <row r="892299" spans="2:3" x14ac:dyDescent="0.25">
      <c r="B892299" s="78"/>
      <c r="C892299" s="77"/>
    </row>
    <row r="892300" spans="2:3" x14ac:dyDescent="0.25">
      <c r="B892300" s="78"/>
      <c r="C892300" s="77"/>
    </row>
    <row r="892301" spans="2:3" x14ac:dyDescent="0.25">
      <c r="B892301" s="78"/>
      <c r="C892301" s="77"/>
    </row>
    <row r="892302" spans="2:3" x14ac:dyDescent="0.25">
      <c r="B892302" s="78"/>
      <c r="C892302" s="77"/>
    </row>
    <row r="892303" spans="2:3" x14ac:dyDescent="0.25">
      <c r="B892303" s="78"/>
      <c r="C892303" s="77"/>
    </row>
    <row r="892304" spans="2:3" x14ac:dyDescent="0.25">
      <c r="B892304" s="78"/>
      <c r="C892304" s="77"/>
    </row>
    <row r="892305" spans="2:3" x14ac:dyDescent="0.25">
      <c r="B892305" s="78"/>
      <c r="C892305" s="77"/>
    </row>
    <row r="892306" spans="2:3" x14ac:dyDescent="0.25">
      <c r="B892306" s="78"/>
      <c r="C892306" s="77"/>
    </row>
    <row r="892416" spans="2:3" x14ac:dyDescent="0.25">
      <c r="B892416" s="78"/>
      <c r="C892416" s="77"/>
    </row>
    <row r="892417" spans="2:3" x14ac:dyDescent="0.25">
      <c r="B892417" s="78"/>
      <c r="C892417" s="77"/>
    </row>
    <row r="892418" spans="2:3" x14ac:dyDescent="0.25">
      <c r="B892418" s="78"/>
      <c r="C892418" s="77"/>
    </row>
    <row r="892419" spans="2:3" x14ac:dyDescent="0.25">
      <c r="B892419" s="78"/>
      <c r="C892419" s="77"/>
    </row>
    <row r="892420" spans="2:3" x14ac:dyDescent="0.25">
      <c r="B892420" s="78"/>
      <c r="C892420" s="77"/>
    </row>
    <row r="892421" spans="2:3" x14ac:dyDescent="0.25">
      <c r="B892421" s="78"/>
      <c r="C892421" s="77"/>
    </row>
    <row r="892422" spans="2:3" x14ac:dyDescent="0.25">
      <c r="B892422" s="78"/>
      <c r="C892422" s="77"/>
    </row>
    <row r="892423" spans="2:3" x14ac:dyDescent="0.25">
      <c r="B892423" s="78"/>
      <c r="C892423" s="77"/>
    </row>
    <row r="892424" spans="2:3" x14ac:dyDescent="0.25">
      <c r="B892424" s="78"/>
      <c r="C892424" s="77"/>
    </row>
    <row r="892425" spans="2:3" x14ac:dyDescent="0.25">
      <c r="B892425" s="78"/>
      <c r="C892425" s="77"/>
    </row>
    <row r="892426" spans="2:3" x14ac:dyDescent="0.25">
      <c r="B892426" s="78"/>
      <c r="C892426" s="77"/>
    </row>
    <row r="892427" spans="2:3" x14ac:dyDescent="0.25">
      <c r="B892427" s="78"/>
      <c r="C892427" s="77"/>
    </row>
    <row r="892428" spans="2:3" x14ac:dyDescent="0.25">
      <c r="B892428" s="78"/>
      <c r="C892428" s="77"/>
    </row>
    <row r="892538" spans="2:3" x14ac:dyDescent="0.25">
      <c r="B892538" s="78"/>
      <c r="C892538" s="77"/>
    </row>
    <row r="892539" spans="2:3" x14ac:dyDescent="0.25">
      <c r="B892539" s="78"/>
      <c r="C892539" s="77"/>
    </row>
    <row r="892540" spans="2:3" x14ac:dyDescent="0.25">
      <c r="B892540" s="78"/>
      <c r="C892540" s="77"/>
    </row>
    <row r="892541" spans="2:3" x14ac:dyDescent="0.25">
      <c r="B892541" s="78"/>
      <c r="C892541" s="77"/>
    </row>
    <row r="892542" spans="2:3" x14ac:dyDescent="0.25">
      <c r="B892542" s="78"/>
      <c r="C892542" s="77"/>
    </row>
    <row r="892543" spans="2:3" x14ac:dyDescent="0.25">
      <c r="B892543" s="78"/>
      <c r="C892543" s="77"/>
    </row>
    <row r="892544" spans="2:3" x14ac:dyDescent="0.25">
      <c r="B892544" s="78"/>
      <c r="C892544" s="77"/>
    </row>
    <row r="892545" spans="2:3" x14ac:dyDescent="0.25">
      <c r="B892545" s="78"/>
      <c r="C892545" s="77"/>
    </row>
    <row r="892546" spans="2:3" x14ac:dyDescent="0.25">
      <c r="B892546" s="78"/>
      <c r="C892546" s="77"/>
    </row>
    <row r="892547" spans="2:3" x14ac:dyDescent="0.25">
      <c r="B892547" s="78"/>
      <c r="C892547" s="77"/>
    </row>
    <row r="892548" spans="2:3" x14ac:dyDescent="0.25">
      <c r="B892548" s="78"/>
      <c r="C892548" s="77"/>
    </row>
    <row r="892549" spans="2:3" x14ac:dyDescent="0.25">
      <c r="B892549" s="78"/>
      <c r="C892549" s="77"/>
    </row>
    <row r="892550" spans="2:3" x14ac:dyDescent="0.25">
      <c r="B892550" s="78"/>
      <c r="C892550" s="77"/>
    </row>
    <row r="892660" spans="2:3" x14ac:dyDescent="0.25">
      <c r="B892660" s="78"/>
      <c r="C892660" s="77"/>
    </row>
    <row r="892661" spans="2:3" x14ac:dyDescent="0.25">
      <c r="B892661" s="78"/>
      <c r="C892661" s="77"/>
    </row>
    <row r="892662" spans="2:3" x14ac:dyDescent="0.25">
      <c r="B892662" s="78"/>
      <c r="C892662" s="77"/>
    </row>
    <row r="892663" spans="2:3" x14ac:dyDescent="0.25">
      <c r="B892663" s="78"/>
      <c r="C892663" s="77"/>
    </row>
    <row r="892664" spans="2:3" x14ac:dyDescent="0.25">
      <c r="B892664" s="78"/>
      <c r="C892664" s="77"/>
    </row>
    <row r="892665" spans="2:3" x14ac:dyDescent="0.25">
      <c r="B892665" s="78"/>
      <c r="C892665" s="77"/>
    </row>
    <row r="892666" spans="2:3" x14ac:dyDescent="0.25">
      <c r="B892666" s="78"/>
      <c r="C892666" s="77"/>
    </row>
    <row r="892667" spans="2:3" x14ac:dyDescent="0.25">
      <c r="B892667" s="78"/>
      <c r="C892667" s="77"/>
    </row>
    <row r="892668" spans="2:3" x14ac:dyDescent="0.25">
      <c r="B892668" s="78"/>
      <c r="C892668" s="77"/>
    </row>
    <row r="892669" spans="2:3" x14ac:dyDescent="0.25">
      <c r="B892669" s="78"/>
      <c r="C892669" s="77"/>
    </row>
    <row r="892670" spans="2:3" x14ac:dyDescent="0.25">
      <c r="B892670" s="78"/>
      <c r="C892670" s="77"/>
    </row>
    <row r="892671" spans="2:3" x14ac:dyDescent="0.25">
      <c r="B892671" s="78"/>
      <c r="C892671" s="77"/>
    </row>
    <row r="892672" spans="2:3" x14ac:dyDescent="0.25">
      <c r="B892672" s="78"/>
      <c r="C892672" s="77"/>
    </row>
    <row r="892782" spans="2:3" x14ac:dyDescent="0.25">
      <c r="B892782" s="78"/>
      <c r="C892782" s="77"/>
    </row>
    <row r="892783" spans="2:3" x14ac:dyDescent="0.25">
      <c r="B892783" s="78"/>
      <c r="C892783" s="77"/>
    </row>
    <row r="892784" spans="2:3" x14ac:dyDescent="0.25">
      <c r="B892784" s="78"/>
      <c r="C892784" s="77"/>
    </row>
    <row r="892785" spans="2:3" x14ac:dyDescent="0.25">
      <c r="B892785" s="78"/>
      <c r="C892785" s="77"/>
    </row>
    <row r="892786" spans="2:3" x14ac:dyDescent="0.25">
      <c r="B892786" s="78"/>
      <c r="C892786" s="77"/>
    </row>
    <row r="892787" spans="2:3" x14ac:dyDescent="0.25">
      <c r="B892787" s="78"/>
      <c r="C892787" s="77"/>
    </row>
    <row r="892788" spans="2:3" x14ac:dyDescent="0.25">
      <c r="B892788" s="78"/>
      <c r="C892788" s="77"/>
    </row>
    <row r="892789" spans="2:3" x14ac:dyDescent="0.25">
      <c r="B892789" s="78"/>
      <c r="C892789" s="77"/>
    </row>
    <row r="892790" spans="2:3" x14ac:dyDescent="0.25">
      <c r="B892790" s="78"/>
      <c r="C892790" s="77"/>
    </row>
    <row r="892791" spans="2:3" x14ac:dyDescent="0.25">
      <c r="B892791" s="78"/>
      <c r="C892791" s="77"/>
    </row>
    <row r="892792" spans="2:3" x14ac:dyDescent="0.25">
      <c r="B892792" s="78"/>
      <c r="C892792" s="77"/>
    </row>
    <row r="892793" spans="2:3" x14ac:dyDescent="0.25">
      <c r="B892793" s="78"/>
      <c r="C892793" s="77"/>
    </row>
    <row r="892794" spans="2:3" x14ac:dyDescent="0.25">
      <c r="B892794" s="78"/>
      <c r="C892794" s="77"/>
    </row>
    <row r="892904" spans="2:3" x14ac:dyDescent="0.25">
      <c r="B892904" s="78"/>
      <c r="C892904" s="77"/>
    </row>
    <row r="892905" spans="2:3" x14ac:dyDescent="0.25">
      <c r="B892905" s="78"/>
      <c r="C892905" s="77"/>
    </row>
    <row r="892906" spans="2:3" x14ac:dyDescent="0.25">
      <c r="B892906" s="78"/>
      <c r="C892906" s="77"/>
    </row>
    <row r="892907" spans="2:3" x14ac:dyDescent="0.25">
      <c r="B892907" s="78"/>
      <c r="C892907" s="77"/>
    </row>
    <row r="892908" spans="2:3" x14ac:dyDescent="0.25">
      <c r="B892908" s="78"/>
      <c r="C892908" s="77"/>
    </row>
    <row r="892909" spans="2:3" x14ac:dyDescent="0.25">
      <c r="B892909" s="78"/>
      <c r="C892909" s="77"/>
    </row>
    <row r="892910" spans="2:3" x14ac:dyDescent="0.25">
      <c r="B892910" s="78"/>
      <c r="C892910" s="77"/>
    </row>
    <row r="892911" spans="2:3" x14ac:dyDescent="0.25">
      <c r="B892911" s="78"/>
      <c r="C892911" s="77"/>
    </row>
    <row r="892912" spans="2:3" x14ac:dyDescent="0.25">
      <c r="B892912" s="78"/>
      <c r="C892912" s="77"/>
    </row>
    <row r="892913" spans="2:3" x14ac:dyDescent="0.25">
      <c r="B892913" s="78"/>
      <c r="C892913" s="77"/>
    </row>
    <row r="892914" spans="2:3" x14ac:dyDescent="0.25">
      <c r="B892914" s="78"/>
      <c r="C892914" s="77"/>
    </row>
    <row r="892915" spans="2:3" x14ac:dyDescent="0.25">
      <c r="B892915" s="78"/>
      <c r="C892915" s="77"/>
    </row>
    <row r="892916" spans="2:3" x14ac:dyDescent="0.25">
      <c r="B892916" s="78"/>
      <c r="C892916" s="77"/>
    </row>
    <row r="893026" spans="2:3" x14ac:dyDescent="0.25">
      <c r="B893026" s="78"/>
      <c r="C893026" s="77"/>
    </row>
    <row r="893027" spans="2:3" x14ac:dyDescent="0.25">
      <c r="B893027" s="78"/>
      <c r="C893027" s="77"/>
    </row>
    <row r="893028" spans="2:3" x14ac:dyDescent="0.25">
      <c r="B893028" s="78"/>
      <c r="C893028" s="77"/>
    </row>
    <row r="893029" spans="2:3" x14ac:dyDescent="0.25">
      <c r="B893029" s="78"/>
      <c r="C893029" s="77"/>
    </row>
    <row r="893030" spans="2:3" x14ac:dyDescent="0.25">
      <c r="B893030" s="78"/>
      <c r="C893030" s="77"/>
    </row>
    <row r="893031" spans="2:3" x14ac:dyDescent="0.25">
      <c r="B893031" s="78"/>
      <c r="C893031" s="77"/>
    </row>
    <row r="893032" spans="2:3" x14ac:dyDescent="0.25">
      <c r="B893032" s="78"/>
      <c r="C893032" s="77"/>
    </row>
    <row r="893033" spans="2:3" x14ac:dyDescent="0.25">
      <c r="B893033" s="78"/>
      <c r="C893033" s="77"/>
    </row>
    <row r="893034" spans="2:3" x14ac:dyDescent="0.25">
      <c r="B893034" s="78"/>
      <c r="C893034" s="77"/>
    </row>
    <row r="893035" spans="2:3" x14ac:dyDescent="0.25">
      <c r="B893035" s="78"/>
      <c r="C893035" s="77"/>
    </row>
    <row r="893036" spans="2:3" x14ac:dyDescent="0.25">
      <c r="B893036" s="78"/>
      <c r="C893036" s="77"/>
    </row>
    <row r="893037" spans="2:3" x14ac:dyDescent="0.25">
      <c r="B893037" s="78"/>
      <c r="C893037" s="77"/>
    </row>
    <row r="893038" spans="2:3" x14ac:dyDescent="0.25">
      <c r="B893038" s="78"/>
      <c r="C893038" s="77"/>
    </row>
    <row r="893148" spans="2:3" x14ac:dyDescent="0.25">
      <c r="B893148" s="78"/>
      <c r="C893148" s="77"/>
    </row>
    <row r="893149" spans="2:3" x14ac:dyDescent="0.25">
      <c r="B893149" s="78"/>
      <c r="C893149" s="77"/>
    </row>
    <row r="893150" spans="2:3" x14ac:dyDescent="0.25">
      <c r="B893150" s="78"/>
      <c r="C893150" s="77"/>
    </row>
    <row r="893151" spans="2:3" x14ac:dyDescent="0.25">
      <c r="B893151" s="78"/>
      <c r="C893151" s="77"/>
    </row>
    <row r="893152" spans="2:3" x14ac:dyDescent="0.25">
      <c r="B893152" s="78"/>
      <c r="C893152" s="77"/>
    </row>
    <row r="893153" spans="2:3" x14ac:dyDescent="0.25">
      <c r="B893153" s="78"/>
      <c r="C893153" s="77"/>
    </row>
    <row r="893154" spans="2:3" x14ac:dyDescent="0.25">
      <c r="B893154" s="78"/>
      <c r="C893154" s="77"/>
    </row>
    <row r="893155" spans="2:3" x14ac:dyDescent="0.25">
      <c r="B893155" s="78"/>
      <c r="C893155" s="77"/>
    </row>
    <row r="893156" spans="2:3" x14ac:dyDescent="0.25">
      <c r="B893156" s="78"/>
      <c r="C893156" s="77"/>
    </row>
    <row r="893157" spans="2:3" x14ac:dyDescent="0.25">
      <c r="B893157" s="78"/>
      <c r="C893157" s="77"/>
    </row>
    <row r="893158" spans="2:3" x14ac:dyDescent="0.25">
      <c r="B893158" s="78"/>
      <c r="C893158" s="77"/>
    </row>
    <row r="893159" spans="2:3" x14ac:dyDescent="0.25">
      <c r="B893159" s="78"/>
      <c r="C893159" s="77"/>
    </row>
    <row r="893160" spans="2:3" x14ac:dyDescent="0.25">
      <c r="B893160" s="78"/>
      <c r="C893160" s="77"/>
    </row>
    <row r="893270" spans="2:3" x14ac:dyDescent="0.25">
      <c r="B893270" s="78"/>
      <c r="C893270" s="77"/>
    </row>
    <row r="893271" spans="2:3" x14ac:dyDescent="0.25">
      <c r="B893271" s="78"/>
      <c r="C893271" s="77"/>
    </row>
    <row r="893272" spans="2:3" x14ac:dyDescent="0.25">
      <c r="B893272" s="78"/>
      <c r="C893272" s="77"/>
    </row>
    <row r="893273" spans="2:3" x14ac:dyDescent="0.25">
      <c r="B893273" s="78"/>
      <c r="C893273" s="77"/>
    </row>
    <row r="893274" spans="2:3" x14ac:dyDescent="0.25">
      <c r="B893274" s="78"/>
      <c r="C893274" s="77"/>
    </row>
    <row r="893275" spans="2:3" x14ac:dyDescent="0.25">
      <c r="B893275" s="78"/>
      <c r="C893275" s="77"/>
    </row>
    <row r="893276" spans="2:3" x14ac:dyDescent="0.25">
      <c r="B893276" s="78"/>
      <c r="C893276" s="77"/>
    </row>
    <row r="893277" spans="2:3" x14ac:dyDescent="0.25">
      <c r="B893277" s="78"/>
      <c r="C893277" s="77"/>
    </row>
    <row r="893278" spans="2:3" x14ac:dyDescent="0.25">
      <c r="B893278" s="78"/>
      <c r="C893278" s="77"/>
    </row>
    <row r="893279" spans="2:3" x14ac:dyDescent="0.25">
      <c r="B893279" s="78"/>
      <c r="C893279" s="77"/>
    </row>
    <row r="893280" spans="2:3" x14ac:dyDescent="0.25">
      <c r="B893280" s="78"/>
      <c r="C893280" s="77"/>
    </row>
    <row r="893281" spans="2:3" x14ac:dyDescent="0.25">
      <c r="B893281" s="78"/>
      <c r="C893281" s="77"/>
    </row>
    <row r="893282" spans="2:3" x14ac:dyDescent="0.25">
      <c r="B893282" s="78"/>
      <c r="C893282" s="77"/>
    </row>
    <row r="893392" spans="2:3" x14ac:dyDescent="0.25">
      <c r="B893392" s="78"/>
      <c r="C893392" s="77"/>
    </row>
    <row r="893393" spans="2:3" x14ac:dyDescent="0.25">
      <c r="B893393" s="78"/>
      <c r="C893393" s="77"/>
    </row>
    <row r="893394" spans="2:3" x14ac:dyDescent="0.25">
      <c r="B893394" s="78"/>
      <c r="C893394" s="77"/>
    </row>
    <row r="893395" spans="2:3" x14ac:dyDescent="0.25">
      <c r="B893395" s="78"/>
      <c r="C893395" s="77"/>
    </row>
    <row r="893396" spans="2:3" x14ac:dyDescent="0.25">
      <c r="B893396" s="78"/>
      <c r="C893396" s="77"/>
    </row>
    <row r="893397" spans="2:3" x14ac:dyDescent="0.25">
      <c r="B893397" s="78"/>
      <c r="C893397" s="77"/>
    </row>
    <row r="893398" spans="2:3" x14ac:dyDescent="0.25">
      <c r="B893398" s="78"/>
      <c r="C893398" s="77"/>
    </row>
    <row r="893399" spans="2:3" x14ac:dyDescent="0.25">
      <c r="B893399" s="78"/>
      <c r="C893399" s="77"/>
    </row>
    <row r="893400" spans="2:3" x14ac:dyDescent="0.25">
      <c r="B893400" s="78"/>
      <c r="C893400" s="77"/>
    </row>
    <row r="893401" spans="2:3" x14ac:dyDescent="0.25">
      <c r="B893401" s="78"/>
      <c r="C893401" s="77"/>
    </row>
    <row r="893402" spans="2:3" x14ac:dyDescent="0.25">
      <c r="B893402" s="78"/>
      <c r="C893402" s="77"/>
    </row>
    <row r="893403" spans="2:3" x14ac:dyDescent="0.25">
      <c r="B893403" s="78"/>
      <c r="C893403" s="77"/>
    </row>
    <row r="893404" spans="2:3" x14ac:dyDescent="0.25">
      <c r="B893404" s="78"/>
      <c r="C893404" s="77"/>
    </row>
    <row r="893514" spans="2:3" x14ac:dyDescent="0.25">
      <c r="B893514" s="78"/>
      <c r="C893514" s="77"/>
    </row>
    <row r="893515" spans="2:3" x14ac:dyDescent="0.25">
      <c r="B893515" s="78"/>
      <c r="C893515" s="77"/>
    </row>
    <row r="893516" spans="2:3" x14ac:dyDescent="0.25">
      <c r="B893516" s="78"/>
      <c r="C893516" s="77"/>
    </row>
    <row r="893517" spans="2:3" x14ac:dyDescent="0.25">
      <c r="B893517" s="78"/>
      <c r="C893517" s="77"/>
    </row>
    <row r="893518" spans="2:3" x14ac:dyDescent="0.25">
      <c r="B893518" s="78"/>
      <c r="C893518" s="77"/>
    </row>
    <row r="893519" spans="2:3" x14ac:dyDescent="0.25">
      <c r="B893519" s="78"/>
      <c r="C893519" s="77"/>
    </row>
    <row r="893520" spans="2:3" x14ac:dyDescent="0.25">
      <c r="B893520" s="78"/>
      <c r="C893520" s="77"/>
    </row>
    <row r="893521" spans="2:3" x14ac:dyDescent="0.25">
      <c r="B893521" s="78"/>
      <c r="C893521" s="77"/>
    </row>
    <row r="893522" spans="2:3" x14ac:dyDescent="0.25">
      <c r="B893522" s="78"/>
      <c r="C893522" s="77"/>
    </row>
    <row r="893523" spans="2:3" x14ac:dyDescent="0.25">
      <c r="B893523" s="78"/>
      <c r="C893523" s="77"/>
    </row>
    <row r="893524" spans="2:3" x14ac:dyDescent="0.25">
      <c r="B893524" s="78"/>
      <c r="C893524" s="77"/>
    </row>
    <row r="893525" spans="2:3" x14ac:dyDescent="0.25">
      <c r="B893525" s="78"/>
      <c r="C893525" s="77"/>
    </row>
    <row r="893526" spans="2:3" x14ac:dyDescent="0.25">
      <c r="B893526" s="78"/>
      <c r="C893526" s="77"/>
    </row>
    <row r="893636" spans="2:3" x14ac:dyDescent="0.25">
      <c r="B893636" s="78"/>
      <c r="C893636" s="77"/>
    </row>
    <row r="893637" spans="2:3" x14ac:dyDescent="0.25">
      <c r="B893637" s="78"/>
      <c r="C893637" s="77"/>
    </row>
    <row r="893638" spans="2:3" x14ac:dyDescent="0.25">
      <c r="B893638" s="78"/>
      <c r="C893638" s="77"/>
    </row>
    <row r="893639" spans="2:3" x14ac:dyDescent="0.25">
      <c r="B893639" s="78"/>
      <c r="C893639" s="77"/>
    </row>
    <row r="893640" spans="2:3" x14ac:dyDescent="0.25">
      <c r="B893640" s="78"/>
      <c r="C893640" s="77"/>
    </row>
    <row r="893641" spans="2:3" x14ac:dyDescent="0.25">
      <c r="B893641" s="78"/>
      <c r="C893641" s="77"/>
    </row>
    <row r="893642" spans="2:3" x14ac:dyDescent="0.25">
      <c r="B893642" s="78"/>
      <c r="C893642" s="77"/>
    </row>
    <row r="893643" spans="2:3" x14ac:dyDescent="0.25">
      <c r="B893643" s="78"/>
      <c r="C893643" s="77"/>
    </row>
    <row r="893644" spans="2:3" x14ac:dyDescent="0.25">
      <c r="B893644" s="78"/>
      <c r="C893644" s="77"/>
    </row>
    <row r="893645" spans="2:3" x14ac:dyDescent="0.25">
      <c r="B893645" s="78"/>
      <c r="C893645" s="77"/>
    </row>
    <row r="893646" spans="2:3" x14ac:dyDescent="0.25">
      <c r="B893646" s="78"/>
      <c r="C893646" s="77"/>
    </row>
    <row r="893647" spans="2:3" x14ac:dyDescent="0.25">
      <c r="B893647" s="78"/>
      <c r="C893647" s="77"/>
    </row>
    <row r="893648" spans="2:3" x14ac:dyDescent="0.25">
      <c r="B893648" s="78"/>
      <c r="C893648" s="77"/>
    </row>
    <row r="893758" spans="2:3" x14ac:dyDescent="0.25">
      <c r="B893758" s="78"/>
      <c r="C893758" s="77"/>
    </row>
    <row r="893759" spans="2:3" x14ac:dyDescent="0.25">
      <c r="B893759" s="78"/>
      <c r="C893759" s="77"/>
    </row>
    <row r="893760" spans="2:3" x14ac:dyDescent="0.25">
      <c r="B893760" s="78"/>
      <c r="C893760" s="77"/>
    </row>
    <row r="893761" spans="2:3" x14ac:dyDescent="0.25">
      <c r="B893761" s="78"/>
      <c r="C893761" s="77"/>
    </row>
    <row r="893762" spans="2:3" x14ac:dyDescent="0.25">
      <c r="B893762" s="78"/>
      <c r="C893762" s="77"/>
    </row>
    <row r="893763" spans="2:3" x14ac:dyDescent="0.25">
      <c r="B893763" s="78"/>
      <c r="C893763" s="77"/>
    </row>
    <row r="893764" spans="2:3" x14ac:dyDescent="0.25">
      <c r="B893764" s="78"/>
      <c r="C893764" s="77"/>
    </row>
    <row r="893765" spans="2:3" x14ac:dyDescent="0.25">
      <c r="B893765" s="78"/>
      <c r="C893765" s="77"/>
    </row>
    <row r="893766" spans="2:3" x14ac:dyDescent="0.25">
      <c r="B893766" s="78"/>
      <c r="C893766" s="77"/>
    </row>
    <row r="893767" spans="2:3" x14ac:dyDescent="0.25">
      <c r="B893767" s="78"/>
      <c r="C893767" s="77"/>
    </row>
    <row r="893768" spans="2:3" x14ac:dyDescent="0.25">
      <c r="B893768" s="78"/>
      <c r="C893768" s="77"/>
    </row>
    <row r="893769" spans="2:3" x14ac:dyDescent="0.25">
      <c r="B893769" s="78"/>
      <c r="C893769" s="77"/>
    </row>
    <row r="893770" spans="2:3" x14ac:dyDescent="0.25">
      <c r="B893770" s="78"/>
      <c r="C893770" s="77"/>
    </row>
    <row r="893880" spans="2:3" x14ac:dyDescent="0.25">
      <c r="B893880" s="78"/>
      <c r="C893880" s="77"/>
    </row>
    <row r="893881" spans="2:3" x14ac:dyDescent="0.25">
      <c r="B893881" s="78"/>
      <c r="C893881" s="77"/>
    </row>
    <row r="893882" spans="2:3" x14ac:dyDescent="0.25">
      <c r="B893882" s="78"/>
      <c r="C893882" s="77"/>
    </row>
    <row r="893883" spans="2:3" x14ac:dyDescent="0.25">
      <c r="B893883" s="78"/>
      <c r="C893883" s="77"/>
    </row>
    <row r="893884" spans="2:3" x14ac:dyDescent="0.25">
      <c r="B893884" s="78"/>
      <c r="C893884" s="77"/>
    </row>
    <row r="893885" spans="2:3" x14ac:dyDescent="0.25">
      <c r="B893885" s="78"/>
      <c r="C893885" s="77"/>
    </row>
    <row r="893886" spans="2:3" x14ac:dyDescent="0.25">
      <c r="B893886" s="78"/>
      <c r="C893886" s="77"/>
    </row>
    <row r="893887" spans="2:3" x14ac:dyDescent="0.25">
      <c r="B893887" s="78"/>
      <c r="C893887" s="77"/>
    </row>
    <row r="893888" spans="2:3" x14ac:dyDescent="0.25">
      <c r="B893888" s="78"/>
      <c r="C893888" s="77"/>
    </row>
    <row r="893889" spans="2:3" x14ac:dyDescent="0.25">
      <c r="B893889" s="78"/>
      <c r="C893889" s="77"/>
    </row>
    <row r="893890" spans="2:3" x14ac:dyDescent="0.25">
      <c r="B893890" s="78"/>
      <c r="C893890" s="77"/>
    </row>
    <row r="893891" spans="2:3" x14ac:dyDescent="0.25">
      <c r="B893891" s="78"/>
      <c r="C893891" s="77"/>
    </row>
    <row r="893892" spans="2:3" x14ac:dyDescent="0.25">
      <c r="B893892" s="78"/>
      <c r="C893892" s="77"/>
    </row>
    <row r="894002" spans="2:3" x14ac:dyDescent="0.25">
      <c r="B894002" s="78"/>
      <c r="C894002" s="77"/>
    </row>
    <row r="894003" spans="2:3" x14ac:dyDescent="0.25">
      <c r="B894003" s="78"/>
      <c r="C894003" s="77"/>
    </row>
    <row r="894004" spans="2:3" x14ac:dyDescent="0.25">
      <c r="B894004" s="78"/>
      <c r="C894004" s="77"/>
    </row>
    <row r="894005" spans="2:3" x14ac:dyDescent="0.25">
      <c r="B894005" s="78"/>
      <c r="C894005" s="77"/>
    </row>
    <row r="894006" spans="2:3" x14ac:dyDescent="0.25">
      <c r="B894006" s="78"/>
      <c r="C894006" s="77"/>
    </row>
    <row r="894007" spans="2:3" x14ac:dyDescent="0.25">
      <c r="B894007" s="78"/>
      <c r="C894007" s="77"/>
    </row>
    <row r="894008" spans="2:3" x14ac:dyDescent="0.25">
      <c r="B894008" s="78"/>
      <c r="C894008" s="77"/>
    </row>
    <row r="894009" spans="2:3" x14ac:dyDescent="0.25">
      <c r="B894009" s="78"/>
      <c r="C894009" s="77"/>
    </row>
    <row r="894010" spans="2:3" x14ac:dyDescent="0.25">
      <c r="B894010" s="78"/>
      <c r="C894010" s="77"/>
    </row>
    <row r="894011" spans="2:3" x14ac:dyDescent="0.25">
      <c r="B894011" s="78"/>
      <c r="C894011" s="77"/>
    </row>
    <row r="894012" spans="2:3" x14ac:dyDescent="0.25">
      <c r="B894012" s="78"/>
      <c r="C894012" s="77"/>
    </row>
    <row r="894013" spans="2:3" x14ac:dyDescent="0.25">
      <c r="B894013" s="78"/>
      <c r="C894013" s="77"/>
    </row>
    <row r="894014" spans="2:3" x14ac:dyDescent="0.25">
      <c r="B894014" s="78"/>
      <c r="C894014" s="77"/>
    </row>
    <row r="894124" spans="2:3" x14ac:dyDescent="0.25">
      <c r="B894124" s="78"/>
      <c r="C894124" s="77"/>
    </row>
    <row r="894125" spans="2:3" x14ac:dyDescent="0.25">
      <c r="B894125" s="78"/>
      <c r="C894125" s="77"/>
    </row>
    <row r="894126" spans="2:3" x14ac:dyDescent="0.25">
      <c r="B894126" s="78"/>
      <c r="C894126" s="77"/>
    </row>
    <row r="894127" spans="2:3" x14ac:dyDescent="0.25">
      <c r="B894127" s="78"/>
      <c r="C894127" s="77"/>
    </row>
    <row r="894128" spans="2:3" x14ac:dyDescent="0.25">
      <c r="B894128" s="78"/>
      <c r="C894128" s="77"/>
    </row>
    <row r="894129" spans="2:3" x14ac:dyDescent="0.25">
      <c r="B894129" s="78"/>
      <c r="C894129" s="77"/>
    </row>
    <row r="894130" spans="2:3" x14ac:dyDescent="0.25">
      <c r="B894130" s="78"/>
      <c r="C894130" s="77"/>
    </row>
    <row r="894131" spans="2:3" x14ac:dyDescent="0.25">
      <c r="B894131" s="78"/>
      <c r="C894131" s="77"/>
    </row>
    <row r="894132" spans="2:3" x14ac:dyDescent="0.25">
      <c r="B894132" s="78"/>
      <c r="C894132" s="77"/>
    </row>
    <row r="894133" spans="2:3" x14ac:dyDescent="0.25">
      <c r="B894133" s="78"/>
      <c r="C894133" s="77"/>
    </row>
    <row r="894134" spans="2:3" x14ac:dyDescent="0.25">
      <c r="B894134" s="78"/>
      <c r="C894134" s="77"/>
    </row>
    <row r="894135" spans="2:3" x14ac:dyDescent="0.25">
      <c r="B894135" s="78"/>
      <c r="C894135" s="77"/>
    </row>
    <row r="894136" spans="2:3" x14ac:dyDescent="0.25">
      <c r="B894136" s="78"/>
      <c r="C894136" s="77"/>
    </row>
    <row r="894246" spans="2:3" x14ac:dyDescent="0.25">
      <c r="B894246" s="78"/>
      <c r="C894246" s="77"/>
    </row>
    <row r="894247" spans="2:3" x14ac:dyDescent="0.25">
      <c r="B894247" s="78"/>
      <c r="C894247" s="77"/>
    </row>
    <row r="894248" spans="2:3" x14ac:dyDescent="0.25">
      <c r="B894248" s="78"/>
      <c r="C894248" s="77"/>
    </row>
    <row r="894249" spans="2:3" x14ac:dyDescent="0.25">
      <c r="B894249" s="78"/>
      <c r="C894249" s="77"/>
    </row>
    <row r="894250" spans="2:3" x14ac:dyDescent="0.25">
      <c r="B894250" s="78"/>
      <c r="C894250" s="77"/>
    </row>
    <row r="894251" spans="2:3" x14ac:dyDescent="0.25">
      <c r="B894251" s="78"/>
      <c r="C894251" s="77"/>
    </row>
    <row r="894252" spans="2:3" x14ac:dyDescent="0.25">
      <c r="B894252" s="78"/>
      <c r="C894252" s="77"/>
    </row>
    <row r="894253" spans="2:3" x14ac:dyDescent="0.25">
      <c r="B894253" s="78"/>
      <c r="C894253" s="77"/>
    </row>
    <row r="894254" spans="2:3" x14ac:dyDescent="0.25">
      <c r="B894254" s="78"/>
      <c r="C894254" s="77"/>
    </row>
    <row r="894255" spans="2:3" x14ac:dyDescent="0.25">
      <c r="B894255" s="78"/>
      <c r="C894255" s="77"/>
    </row>
    <row r="894256" spans="2:3" x14ac:dyDescent="0.25">
      <c r="B894256" s="78"/>
      <c r="C894256" s="77"/>
    </row>
    <row r="894257" spans="2:3" x14ac:dyDescent="0.25">
      <c r="B894257" s="78"/>
      <c r="C894257" s="77"/>
    </row>
    <row r="894258" spans="2:3" x14ac:dyDescent="0.25">
      <c r="B894258" s="78"/>
      <c r="C894258" s="77"/>
    </row>
    <row r="894368" spans="2:3" x14ac:dyDescent="0.25">
      <c r="B894368" s="78"/>
      <c r="C894368" s="77"/>
    </row>
    <row r="894369" spans="2:3" x14ac:dyDescent="0.25">
      <c r="B894369" s="78"/>
      <c r="C894369" s="77"/>
    </row>
    <row r="894370" spans="2:3" x14ac:dyDescent="0.25">
      <c r="B894370" s="78"/>
      <c r="C894370" s="77"/>
    </row>
    <row r="894371" spans="2:3" x14ac:dyDescent="0.25">
      <c r="B894371" s="78"/>
      <c r="C894371" s="77"/>
    </row>
    <row r="894372" spans="2:3" x14ac:dyDescent="0.25">
      <c r="B894372" s="78"/>
      <c r="C894372" s="77"/>
    </row>
    <row r="894373" spans="2:3" x14ac:dyDescent="0.25">
      <c r="B894373" s="78"/>
      <c r="C894373" s="77"/>
    </row>
    <row r="894374" spans="2:3" x14ac:dyDescent="0.25">
      <c r="B894374" s="78"/>
      <c r="C894374" s="77"/>
    </row>
    <row r="894375" spans="2:3" x14ac:dyDescent="0.25">
      <c r="B894375" s="78"/>
      <c r="C894375" s="77"/>
    </row>
    <row r="894376" spans="2:3" x14ac:dyDescent="0.25">
      <c r="B894376" s="78"/>
      <c r="C894376" s="77"/>
    </row>
    <row r="894377" spans="2:3" x14ac:dyDescent="0.25">
      <c r="B894377" s="78"/>
      <c r="C894377" s="77"/>
    </row>
    <row r="894378" spans="2:3" x14ac:dyDescent="0.25">
      <c r="B894378" s="78"/>
      <c r="C894378" s="77"/>
    </row>
    <row r="894379" spans="2:3" x14ac:dyDescent="0.25">
      <c r="B894379" s="78"/>
      <c r="C894379" s="77"/>
    </row>
    <row r="894380" spans="2:3" x14ac:dyDescent="0.25">
      <c r="B894380" s="78"/>
      <c r="C894380" s="77"/>
    </row>
    <row r="894490" spans="2:3" x14ac:dyDescent="0.25">
      <c r="B894490" s="78"/>
      <c r="C894490" s="77"/>
    </row>
    <row r="894491" spans="2:3" x14ac:dyDescent="0.25">
      <c r="B894491" s="78"/>
      <c r="C894491" s="77"/>
    </row>
    <row r="894492" spans="2:3" x14ac:dyDescent="0.25">
      <c r="B894492" s="78"/>
      <c r="C894492" s="77"/>
    </row>
    <row r="894493" spans="2:3" x14ac:dyDescent="0.25">
      <c r="B894493" s="78"/>
      <c r="C894493" s="77"/>
    </row>
    <row r="894494" spans="2:3" x14ac:dyDescent="0.25">
      <c r="B894494" s="78"/>
      <c r="C894494" s="77"/>
    </row>
    <row r="894495" spans="2:3" x14ac:dyDescent="0.25">
      <c r="B894495" s="78"/>
      <c r="C894495" s="77"/>
    </row>
    <row r="894496" spans="2:3" x14ac:dyDescent="0.25">
      <c r="B894496" s="78"/>
      <c r="C894496" s="77"/>
    </row>
    <row r="894497" spans="2:3" x14ac:dyDescent="0.25">
      <c r="B894497" s="78"/>
      <c r="C894497" s="77"/>
    </row>
    <row r="894498" spans="2:3" x14ac:dyDescent="0.25">
      <c r="B894498" s="78"/>
      <c r="C894498" s="77"/>
    </row>
    <row r="894499" spans="2:3" x14ac:dyDescent="0.25">
      <c r="B894499" s="78"/>
      <c r="C894499" s="77"/>
    </row>
    <row r="894500" spans="2:3" x14ac:dyDescent="0.25">
      <c r="B894500" s="78"/>
      <c r="C894500" s="77"/>
    </row>
    <row r="894501" spans="2:3" x14ac:dyDescent="0.25">
      <c r="B894501" s="78"/>
      <c r="C894501" s="77"/>
    </row>
    <row r="894502" spans="2:3" x14ac:dyDescent="0.25">
      <c r="B894502" s="78"/>
      <c r="C894502" s="77"/>
    </row>
    <row r="894612" spans="2:3" x14ac:dyDescent="0.25">
      <c r="B894612" s="78"/>
      <c r="C894612" s="77"/>
    </row>
    <row r="894613" spans="2:3" x14ac:dyDescent="0.25">
      <c r="B894613" s="78"/>
      <c r="C894613" s="77"/>
    </row>
    <row r="894614" spans="2:3" x14ac:dyDescent="0.25">
      <c r="B894614" s="78"/>
      <c r="C894614" s="77"/>
    </row>
    <row r="894615" spans="2:3" x14ac:dyDescent="0.25">
      <c r="B894615" s="78"/>
      <c r="C894615" s="77"/>
    </row>
    <row r="894616" spans="2:3" x14ac:dyDescent="0.25">
      <c r="B894616" s="78"/>
      <c r="C894616" s="77"/>
    </row>
    <row r="894617" spans="2:3" x14ac:dyDescent="0.25">
      <c r="B894617" s="78"/>
      <c r="C894617" s="77"/>
    </row>
    <row r="894618" spans="2:3" x14ac:dyDescent="0.25">
      <c r="B894618" s="78"/>
      <c r="C894618" s="77"/>
    </row>
    <row r="894619" spans="2:3" x14ac:dyDescent="0.25">
      <c r="B894619" s="78"/>
      <c r="C894619" s="77"/>
    </row>
    <row r="894620" spans="2:3" x14ac:dyDescent="0.25">
      <c r="B894620" s="78"/>
      <c r="C894620" s="77"/>
    </row>
    <row r="894621" spans="2:3" x14ac:dyDescent="0.25">
      <c r="B894621" s="78"/>
      <c r="C894621" s="77"/>
    </row>
    <row r="894622" spans="2:3" x14ac:dyDescent="0.25">
      <c r="B894622" s="78"/>
      <c r="C894622" s="77"/>
    </row>
    <row r="894623" spans="2:3" x14ac:dyDescent="0.25">
      <c r="B894623" s="78"/>
      <c r="C894623" s="77"/>
    </row>
    <row r="894624" spans="2:3" x14ac:dyDescent="0.25">
      <c r="B894624" s="78"/>
      <c r="C894624" s="77"/>
    </row>
    <row r="894734" spans="2:3" x14ac:dyDescent="0.25">
      <c r="B894734" s="78"/>
      <c r="C894734" s="77"/>
    </row>
    <row r="894735" spans="2:3" x14ac:dyDescent="0.25">
      <c r="B894735" s="78"/>
      <c r="C894735" s="77"/>
    </row>
    <row r="894736" spans="2:3" x14ac:dyDescent="0.25">
      <c r="B894736" s="78"/>
      <c r="C894736" s="77"/>
    </row>
    <row r="894737" spans="2:3" x14ac:dyDescent="0.25">
      <c r="B894737" s="78"/>
      <c r="C894737" s="77"/>
    </row>
    <row r="894738" spans="2:3" x14ac:dyDescent="0.25">
      <c r="B894738" s="78"/>
      <c r="C894738" s="77"/>
    </row>
    <row r="894739" spans="2:3" x14ac:dyDescent="0.25">
      <c r="B894739" s="78"/>
      <c r="C894739" s="77"/>
    </row>
    <row r="894740" spans="2:3" x14ac:dyDescent="0.25">
      <c r="B894740" s="78"/>
      <c r="C894740" s="77"/>
    </row>
    <row r="894741" spans="2:3" x14ac:dyDescent="0.25">
      <c r="B894741" s="78"/>
      <c r="C894741" s="77"/>
    </row>
    <row r="894742" spans="2:3" x14ac:dyDescent="0.25">
      <c r="B894742" s="78"/>
      <c r="C894742" s="77"/>
    </row>
    <row r="894743" spans="2:3" x14ac:dyDescent="0.25">
      <c r="B894743" s="78"/>
      <c r="C894743" s="77"/>
    </row>
    <row r="894744" spans="2:3" x14ac:dyDescent="0.25">
      <c r="B894744" s="78"/>
      <c r="C894744" s="77"/>
    </row>
    <row r="894745" spans="2:3" x14ac:dyDescent="0.25">
      <c r="B894745" s="78"/>
      <c r="C894745" s="77"/>
    </row>
    <row r="894746" spans="2:3" x14ac:dyDescent="0.25">
      <c r="B894746" s="78"/>
      <c r="C894746" s="77"/>
    </row>
    <row r="894856" spans="2:3" x14ac:dyDescent="0.25">
      <c r="B894856" s="78"/>
      <c r="C894856" s="77"/>
    </row>
    <row r="894857" spans="2:3" x14ac:dyDescent="0.25">
      <c r="B894857" s="78"/>
      <c r="C894857" s="77"/>
    </row>
    <row r="894858" spans="2:3" x14ac:dyDescent="0.25">
      <c r="B894858" s="78"/>
      <c r="C894858" s="77"/>
    </row>
    <row r="894859" spans="2:3" x14ac:dyDescent="0.25">
      <c r="B894859" s="78"/>
      <c r="C894859" s="77"/>
    </row>
    <row r="894860" spans="2:3" x14ac:dyDescent="0.25">
      <c r="B894860" s="78"/>
      <c r="C894860" s="77"/>
    </row>
    <row r="894861" spans="2:3" x14ac:dyDescent="0.25">
      <c r="B894861" s="78"/>
      <c r="C894861" s="77"/>
    </row>
    <row r="894862" spans="2:3" x14ac:dyDescent="0.25">
      <c r="B894862" s="78"/>
      <c r="C894862" s="77"/>
    </row>
    <row r="894863" spans="2:3" x14ac:dyDescent="0.25">
      <c r="B894863" s="78"/>
      <c r="C894863" s="77"/>
    </row>
    <row r="894864" spans="2:3" x14ac:dyDescent="0.25">
      <c r="B894864" s="78"/>
      <c r="C894864" s="77"/>
    </row>
    <row r="894865" spans="2:3" x14ac:dyDescent="0.25">
      <c r="B894865" s="78"/>
      <c r="C894865" s="77"/>
    </row>
    <row r="894866" spans="2:3" x14ac:dyDescent="0.25">
      <c r="B894866" s="78"/>
      <c r="C894866" s="77"/>
    </row>
    <row r="894867" spans="2:3" x14ac:dyDescent="0.25">
      <c r="B894867" s="78"/>
      <c r="C894867" s="77"/>
    </row>
    <row r="894868" spans="2:3" x14ac:dyDescent="0.25">
      <c r="B894868" s="78"/>
      <c r="C894868" s="77"/>
    </row>
    <row r="894978" spans="2:3" x14ac:dyDescent="0.25">
      <c r="B894978" s="78"/>
      <c r="C894978" s="77"/>
    </row>
    <row r="894979" spans="2:3" x14ac:dyDescent="0.25">
      <c r="B894979" s="78"/>
      <c r="C894979" s="77"/>
    </row>
    <row r="894980" spans="2:3" x14ac:dyDescent="0.25">
      <c r="B894980" s="78"/>
      <c r="C894980" s="77"/>
    </row>
    <row r="894981" spans="2:3" x14ac:dyDescent="0.25">
      <c r="B894981" s="78"/>
      <c r="C894981" s="77"/>
    </row>
    <row r="894982" spans="2:3" x14ac:dyDescent="0.25">
      <c r="B894982" s="78"/>
      <c r="C894982" s="77"/>
    </row>
    <row r="894983" spans="2:3" x14ac:dyDescent="0.25">
      <c r="B894983" s="78"/>
      <c r="C894983" s="77"/>
    </row>
    <row r="894984" spans="2:3" x14ac:dyDescent="0.25">
      <c r="B894984" s="78"/>
      <c r="C894984" s="77"/>
    </row>
    <row r="894985" spans="2:3" x14ac:dyDescent="0.25">
      <c r="B894985" s="78"/>
      <c r="C894985" s="77"/>
    </row>
    <row r="894986" spans="2:3" x14ac:dyDescent="0.25">
      <c r="B894986" s="78"/>
      <c r="C894986" s="77"/>
    </row>
    <row r="894987" spans="2:3" x14ac:dyDescent="0.25">
      <c r="B894987" s="78"/>
      <c r="C894987" s="77"/>
    </row>
    <row r="894988" spans="2:3" x14ac:dyDescent="0.25">
      <c r="B894988" s="78"/>
      <c r="C894988" s="77"/>
    </row>
    <row r="894989" spans="2:3" x14ac:dyDescent="0.25">
      <c r="B894989" s="78"/>
      <c r="C894989" s="77"/>
    </row>
    <row r="894990" spans="2:3" x14ac:dyDescent="0.25">
      <c r="B894990" s="78"/>
      <c r="C894990" s="77"/>
    </row>
    <row r="895100" spans="2:3" x14ac:dyDescent="0.25">
      <c r="B895100" s="78"/>
      <c r="C895100" s="77"/>
    </row>
    <row r="895101" spans="2:3" x14ac:dyDescent="0.25">
      <c r="B895101" s="78"/>
      <c r="C895101" s="77"/>
    </row>
    <row r="895102" spans="2:3" x14ac:dyDescent="0.25">
      <c r="B895102" s="78"/>
      <c r="C895102" s="77"/>
    </row>
    <row r="895103" spans="2:3" x14ac:dyDescent="0.25">
      <c r="B895103" s="78"/>
      <c r="C895103" s="77"/>
    </row>
    <row r="895104" spans="2:3" x14ac:dyDescent="0.25">
      <c r="B895104" s="78"/>
      <c r="C895104" s="77"/>
    </row>
    <row r="895105" spans="2:3" x14ac:dyDescent="0.25">
      <c r="B895105" s="78"/>
      <c r="C895105" s="77"/>
    </row>
    <row r="895106" spans="2:3" x14ac:dyDescent="0.25">
      <c r="B895106" s="78"/>
      <c r="C895106" s="77"/>
    </row>
    <row r="895107" spans="2:3" x14ac:dyDescent="0.25">
      <c r="B895107" s="78"/>
      <c r="C895107" s="77"/>
    </row>
    <row r="895108" spans="2:3" x14ac:dyDescent="0.25">
      <c r="B895108" s="78"/>
      <c r="C895108" s="77"/>
    </row>
    <row r="895109" spans="2:3" x14ac:dyDescent="0.25">
      <c r="B895109" s="78"/>
      <c r="C895109" s="77"/>
    </row>
    <row r="895110" spans="2:3" x14ac:dyDescent="0.25">
      <c r="B895110" s="78"/>
      <c r="C895110" s="77"/>
    </row>
    <row r="895111" spans="2:3" x14ac:dyDescent="0.25">
      <c r="B895111" s="78"/>
      <c r="C895111" s="77"/>
    </row>
    <row r="895112" spans="2:3" x14ac:dyDescent="0.25">
      <c r="B895112" s="78"/>
      <c r="C895112" s="77"/>
    </row>
    <row r="895222" spans="2:3" x14ac:dyDescent="0.25">
      <c r="B895222" s="78"/>
      <c r="C895222" s="77"/>
    </row>
    <row r="895223" spans="2:3" x14ac:dyDescent="0.25">
      <c r="B895223" s="78"/>
      <c r="C895223" s="77"/>
    </row>
    <row r="895224" spans="2:3" x14ac:dyDescent="0.25">
      <c r="B895224" s="78"/>
      <c r="C895224" s="77"/>
    </row>
    <row r="895225" spans="2:3" x14ac:dyDescent="0.25">
      <c r="B895225" s="78"/>
      <c r="C895225" s="77"/>
    </row>
    <row r="895226" spans="2:3" x14ac:dyDescent="0.25">
      <c r="B895226" s="78"/>
      <c r="C895226" s="77"/>
    </row>
    <row r="895227" spans="2:3" x14ac:dyDescent="0.25">
      <c r="B895227" s="78"/>
      <c r="C895227" s="77"/>
    </row>
    <row r="895228" spans="2:3" x14ac:dyDescent="0.25">
      <c r="B895228" s="78"/>
      <c r="C895228" s="77"/>
    </row>
    <row r="895229" spans="2:3" x14ac:dyDescent="0.25">
      <c r="B895229" s="78"/>
      <c r="C895229" s="77"/>
    </row>
    <row r="895230" spans="2:3" x14ac:dyDescent="0.25">
      <c r="B895230" s="78"/>
      <c r="C895230" s="77"/>
    </row>
    <row r="895231" spans="2:3" x14ac:dyDescent="0.25">
      <c r="B895231" s="78"/>
      <c r="C895231" s="77"/>
    </row>
    <row r="895232" spans="2:3" x14ac:dyDescent="0.25">
      <c r="B895232" s="78"/>
      <c r="C895232" s="77"/>
    </row>
    <row r="895233" spans="2:3" x14ac:dyDescent="0.25">
      <c r="B895233" s="78"/>
      <c r="C895233" s="77"/>
    </row>
    <row r="895234" spans="2:3" x14ac:dyDescent="0.25">
      <c r="B895234" s="78"/>
      <c r="C895234" s="77"/>
    </row>
    <row r="895344" spans="2:3" x14ac:dyDescent="0.25">
      <c r="B895344" s="78"/>
      <c r="C895344" s="77"/>
    </row>
    <row r="895345" spans="2:3" x14ac:dyDescent="0.25">
      <c r="B895345" s="78"/>
      <c r="C895345" s="77"/>
    </row>
    <row r="895346" spans="2:3" x14ac:dyDescent="0.25">
      <c r="B895346" s="78"/>
      <c r="C895346" s="77"/>
    </row>
    <row r="895347" spans="2:3" x14ac:dyDescent="0.25">
      <c r="B895347" s="78"/>
      <c r="C895347" s="77"/>
    </row>
    <row r="895348" spans="2:3" x14ac:dyDescent="0.25">
      <c r="B895348" s="78"/>
      <c r="C895348" s="77"/>
    </row>
    <row r="895349" spans="2:3" x14ac:dyDescent="0.25">
      <c r="B895349" s="78"/>
      <c r="C895349" s="77"/>
    </row>
    <row r="895350" spans="2:3" x14ac:dyDescent="0.25">
      <c r="B895350" s="78"/>
      <c r="C895350" s="77"/>
    </row>
    <row r="895351" spans="2:3" x14ac:dyDescent="0.25">
      <c r="B895351" s="78"/>
      <c r="C895351" s="77"/>
    </row>
    <row r="895352" spans="2:3" x14ac:dyDescent="0.25">
      <c r="B895352" s="78"/>
      <c r="C895352" s="77"/>
    </row>
    <row r="895353" spans="2:3" x14ac:dyDescent="0.25">
      <c r="B895353" s="78"/>
      <c r="C895353" s="77"/>
    </row>
    <row r="895354" spans="2:3" x14ac:dyDescent="0.25">
      <c r="B895354" s="78"/>
      <c r="C895354" s="77"/>
    </row>
    <row r="895355" spans="2:3" x14ac:dyDescent="0.25">
      <c r="B895355" s="78"/>
      <c r="C895355" s="77"/>
    </row>
    <row r="895356" spans="2:3" x14ac:dyDescent="0.25">
      <c r="B895356" s="78"/>
      <c r="C895356" s="77"/>
    </row>
    <row r="895466" spans="2:3" x14ac:dyDescent="0.25">
      <c r="B895466" s="78"/>
      <c r="C895466" s="77"/>
    </row>
    <row r="895467" spans="2:3" x14ac:dyDescent="0.25">
      <c r="B895467" s="78"/>
      <c r="C895467" s="77"/>
    </row>
    <row r="895468" spans="2:3" x14ac:dyDescent="0.25">
      <c r="B895468" s="78"/>
      <c r="C895468" s="77"/>
    </row>
    <row r="895469" spans="2:3" x14ac:dyDescent="0.25">
      <c r="B895469" s="78"/>
      <c r="C895469" s="77"/>
    </row>
    <row r="895470" spans="2:3" x14ac:dyDescent="0.25">
      <c r="B895470" s="78"/>
      <c r="C895470" s="77"/>
    </row>
    <row r="895471" spans="2:3" x14ac:dyDescent="0.25">
      <c r="B895471" s="78"/>
      <c r="C895471" s="77"/>
    </row>
    <row r="895472" spans="2:3" x14ac:dyDescent="0.25">
      <c r="B895472" s="78"/>
      <c r="C895472" s="77"/>
    </row>
    <row r="895473" spans="2:3" x14ac:dyDescent="0.25">
      <c r="B895473" s="78"/>
      <c r="C895473" s="77"/>
    </row>
    <row r="895474" spans="2:3" x14ac:dyDescent="0.25">
      <c r="B895474" s="78"/>
      <c r="C895474" s="77"/>
    </row>
    <row r="895475" spans="2:3" x14ac:dyDescent="0.25">
      <c r="B895475" s="78"/>
      <c r="C895475" s="77"/>
    </row>
    <row r="895476" spans="2:3" x14ac:dyDescent="0.25">
      <c r="B895476" s="78"/>
      <c r="C895476" s="77"/>
    </row>
    <row r="895477" spans="2:3" x14ac:dyDescent="0.25">
      <c r="B895477" s="78"/>
      <c r="C895477" s="77"/>
    </row>
    <row r="895478" spans="2:3" x14ac:dyDescent="0.25">
      <c r="B895478" s="78"/>
      <c r="C895478" s="77"/>
    </row>
    <row r="895588" spans="2:3" x14ac:dyDescent="0.25">
      <c r="B895588" s="78"/>
      <c r="C895588" s="77"/>
    </row>
    <row r="895589" spans="2:3" x14ac:dyDescent="0.25">
      <c r="B895589" s="78"/>
      <c r="C895589" s="77"/>
    </row>
    <row r="895590" spans="2:3" x14ac:dyDescent="0.25">
      <c r="B895590" s="78"/>
      <c r="C895590" s="77"/>
    </row>
    <row r="895591" spans="2:3" x14ac:dyDescent="0.25">
      <c r="B895591" s="78"/>
      <c r="C895591" s="77"/>
    </row>
    <row r="895592" spans="2:3" x14ac:dyDescent="0.25">
      <c r="B895592" s="78"/>
      <c r="C895592" s="77"/>
    </row>
    <row r="895593" spans="2:3" x14ac:dyDescent="0.25">
      <c r="B895593" s="78"/>
      <c r="C895593" s="77"/>
    </row>
    <row r="895594" spans="2:3" x14ac:dyDescent="0.25">
      <c r="B895594" s="78"/>
      <c r="C895594" s="77"/>
    </row>
    <row r="895595" spans="2:3" x14ac:dyDescent="0.25">
      <c r="B895595" s="78"/>
      <c r="C895595" s="77"/>
    </row>
    <row r="895596" spans="2:3" x14ac:dyDescent="0.25">
      <c r="B895596" s="78"/>
      <c r="C895596" s="77"/>
    </row>
    <row r="895597" spans="2:3" x14ac:dyDescent="0.25">
      <c r="B895597" s="78"/>
      <c r="C895597" s="77"/>
    </row>
    <row r="895598" spans="2:3" x14ac:dyDescent="0.25">
      <c r="B895598" s="78"/>
      <c r="C895598" s="77"/>
    </row>
    <row r="895599" spans="2:3" x14ac:dyDescent="0.25">
      <c r="B895599" s="78"/>
      <c r="C895599" s="77"/>
    </row>
    <row r="895600" spans="2:3" x14ac:dyDescent="0.25">
      <c r="B895600" s="78"/>
      <c r="C895600" s="77"/>
    </row>
    <row r="895710" spans="2:3" x14ac:dyDescent="0.25">
      <c r="B895710" s="78"/>
      <c r="C895710" s="77"/>
    </row>
    <row r="895711" spans="2:3" x14ac:dyDescent="0.25">
      <c r="B895711" s="78"/>
      <c r="C895711" s="77"/>
    </row>
    <row r="895712" spans="2:3" x14ac:dyDescent="0.25">
      <c r="B895712" s="78"/>
      <c r="C895712" s="77"/>
    </row>
    <row r="895713" spans="2:3" x14ac:dyDescent="0.25">
      <c r="B895713" s="78"/>
      <c r="C895713" s="77"/>
    </row>
    <row r="895714" spans="2:3" x14ac:dyDescent="0.25">
      <c r="B895714" s="78"/>
      <c r="C895714" s="77"/>
    </row>
    <row r="895715" spans="2:3" x14ac:dyDescent="0.25">
      <c r="B895715" s="78"/>
      <c r="C895715" s="77"/>
    </row>
    <row r="895716" spans="2:3" x14ac:dyDescent="0.25">
      <c r="B895716" s="78"/>
      <c r="C895716" s="77"/>
    </row>
    <row r="895717" spans="2:3" x14ac:dyDescent="0.25">
      <c r="B895717" s="78"/>
      <c r="C895717" s="77"/>
    </row>
    <row r="895718" spans="2:3" x14ac:dyDescent="0.25">
      <c r="B895718" s="78"/>
      <c r="C895718" s="77"/>
    </row>
    <row r="895719" spans="2:3" x14ac:dyDescent="0.25">
      <c r="B895719" s="78"/>
      <c r="C895719" s="77"/>
    </row>
    <row r="895720" spans="2:3" x14ac:dyDescent="0.25">
      <c r="B895720" s="78"/>
      <c r="C895720" s="77"/>
    </row>
    <row r="895721" spans="2:3" x14ac:dyDescent="0.25">
      <c r="B895721" s="78"/>
      <c r="C895721" s="77"/>
    </row>
    <row r="895722" spans="2:3" x14ac:dyDescent="0.25">
      <c r="B895722" s="78"/>
      <c r="C895722" s="77"/>
    </row>
    <row r="895832" spans="2:3" x14ac:dyDescent="0.25">
      <c r="B895832" s="78"/>
      <c r="C895832" s="77"/>
    </row>
    <row r="895833" spans="2:3" x14ac:dyDescent="0.25">
      <c r="B895833" s="78"/>
      <c r="C895833" s="77"/>
    </row>
    <row r="895834" spans="2:3" x14ac:dyDescent="0.25">
      <c r="B895834" s="78"/>
      <c r="C895834" s="77"/>
    </row>
    <row r="895835" spans="2:3" x14ac:dyDescent="0.25">
      <c r="B895835" s="78"/>
      <c r="C895835" s="77"/>
    </row>
    <row r="895836" spans="2:3" x14ac:dyDescent="0.25">
      <c r="B895836" s="78"/>
      <c r="C895836" s="77"/>
    </row>
    <row r="895837" spans="2:3" x14ac:dyDescent="0.25">
      <c r="B895837" s="78"/>
      <c r="C895837" s="77"/>
    </row>
    <row r="895838" spans="2:3" x14ac:dyDescent="0.25">
      <c r="B895838" s="78"/>
      <c r="C895838" s="77"/>
    </row>
    <row r="895839" spans="2:3" x14ac:dyDescent="0.25">
      <c r="B895839" s="78"/>
      <c r="C895839" s="77"/>
    </row>
    <row r="895840" spans="2:3" x14ac:dyDescent="0.25">
      <c r="B895840" s="78"/>
      <c r="C895840" s="77"/>
    </row>
    <row r="895841" spans="2:3" x14ac:dyDescent="0.25">
      <c r="B895841" s="78"/>
      <c r="C895841" s="77"/>
    </row>
    <row r="895842" spans="2:3" x14ac:dyDescent="0.25">
      <c r="B895842" s="78"/>
      <c r="C895842" s="77"/>
    </row>
    <row r="895843" spans="2:3" x14ac:dyDescent="0.25">
      <c r="B895843" s="78"/>
      <c r="C895843" s="77"/>
    </row>
    <row r="895844" spans="2:3" x14ac:dyDescent="0.25">
      <c r="B895844" s="78"/>
      <c r="C895844" s="77"/>
    </row>
    <row r="895954" spans="2:3" x14ac:dyDescent="0.25">
      <c r="B895954" s="78"/>
      <c r="C895954" s="77"/>
    </row>
    <row r="895955" spans="2:3" x14ac:dyDescent="0.25">
      <c r="B895955" s="78"/>
      <c r="C895955" s="77"/>
    </row>
    <row r="895956" spans="2:3" x14ac:dyDescent="0.25">
      <c r="B895956" s="78"/>
      <c r="C895956" s="77"/>
    </row>
    <row r="895957" spans="2:3" x14ac:dyDescent="0.25">
      <c r="B895957" s="78"/>
      <c r="C895957" s="77"/>
    </row>
    <row r="895958" spans="2:3" x14ac:dyDescent="0.25">
      <c r="B895958" s="78"/>
      <c r="C895958" s="77"/>
    </row>
    <row r="895959" spans="2:3" x14ac:dyDescent="0.25">
      <c r="B895959" s="78"/>
      <c r="C895959" s="77"/>
    </row>
    <row r="895960" spans="2:3" x14ac:dyDescent="0.25">
      <c r="B895960" s="78"/>
      <c r="C895960" s="77"/>
    </row>
    <row r="895961" spans="2:3" x14ac:dyDescent="0.25">
      <c r="B895961" s="78"/>
      <c r="C895961" s="77"/>
    </row>
    <row r="895962" spans="2:3" x14ac:dyDescent="0.25">
      <c r="B895962" s="78"/>
      <c r="C895962" s="77"/>
    </row>
    <row r="895963" spans="2:3" x14ac:dyDescent="0.25">
      <c r="B895963" s="78"/>
      <c r="C895963" s="77"/>
    </row>
    <row r="895964" spans="2:3" x14ac:dyDescent="0.25">
      <c r="B895964" s="78"/>
      <c r="C895964" s="77"/>
    </row>
    <row r="895965" spans="2:3" x14ac:dyDescent="0.25">
      <c r="B895965" s="78"/>
      <c r="C895965" s="77"/>
    </row>
    <row r="895966" spans="2:3" x14ac:dyDescent="0.25">
      <c r="B895966" s="78"/>
      <c r="C895966" s="77"/>
    </row>
    <row r="896076" spans="2:3" x14ac:dyDescent="0.25">
      <c r="B896076" s="78"/>
      <c r="C896076" s="77"/>
    </row>
    <row r="896077" spans="2:3" x14ac:dyDescent="0.25">
      <c r="B896077" s="78"/>
      <c r="C896077" s="77"/>
    </row>
    <row r="896078" spans="2:3" x14ac:dyDescent="0.25">
      <c r="B896078" s="78"/>
      <c r="C896078" s="77"/>
    </row>
    <row r="896079" spans="2:3" x14ac:dyDescent="0.25">
      <c r="B896079" s="78"/>
      <c r="C896079" s="77"/>
    </row>
    <row r="896080" spans="2:3" x14ac:dyDescent="0.25">
      <c r="B896080" s="78"/>
      <c r="C896080" s="77"/>
    </row>
    <row r="896081" spans="2:3" x14ac:dyDescent="0.25">
      <c r="B896081" s="78"/>
      <c r="C896081" s="77"/>
    </row>
    <row r="896082" spans="2:3" x14ac:dyDescent="0.25">
      <c r="B896082" s="78"/>
      <c r="C896082" s="77"/>
    </row>
    <row r="896083" spans="2:3" x14ac:dyDescent="0.25">
      <c r="B896083" s="78"/>
      <c r="C896083" s="77"/>
    </row>
    <row r="896084" spans="2:3" x14ac:dyDescent="0.25">
      <c r="B896084" s="78"/>
      <c r="C896084" s="77"/>
    </row>
    <row r="896085" spans="2:3" x14ac:dyDescent="0.25">
      <c r="B896085" s="78"/>
      <c r="C896085" s="77"/>
    </row>
    <row r="896086" spans="2:3" x14ac:dyDescent="0.25">
      <c r="B896086" s="78"/>
      <c r="C896086" s="77"/>
    </row>
    <row r="896087" spans="2:3" x14ac:dyDescent="0.25">
      <c r="B896087" s="78"/>
      <c r="C896087" s="77"/>
    </row>
    <row r="896088" spans="2:3" x14ac:dyDescent="0.25">
      <c r="B896088" s="78"/>
      <c r="C896088" s="77"/>
    </row>
    <row r="896198" spans="2:3" x14ac:dyDescent="0.25">
      <c r="B896198" s="78"/>
      <c r="C896198" s="77"/>
    </row>
    <row r="896199" spans="2:3" x14ac:dyDescent="0.25">
      <c r="B896199" s="78"/>
      <c r="C896199" s="77"/>
    </row>
    <row r="896200" spans="2:3" x14ac:dyDescent="0.25">
      <c r="B896200" s="78"/>
      <c r="C896200" s="77"/>
    </row>
    <row r="896201" spans="2:3" x14ac:dyDescent="0.25">
      <c r="B896201" s="78"/>
      <c r="C896201" s="77"/>
    </row>
    <row r="896202" spans="2:3" x14ac:dyDescent="0.25">
      <c r="B896202" s="78"/>
      <c r="C896202" s="77"/>
    </row>
    <row r="896203" spans="2:3" x14ac:dyDescent="0.25">
      <c r="B896203" s="78"/>
      <c r="C896203" s="77"/>
    </row>
    <row r="896204" spans="2:3" x14ac:dyDescent="0.25">
      <c r="B896204" s="78"/>
      <c r="C896204" s="77"/>
    </row>
    <row r="896205" spans="2:3" x14ac:dyDescent="0.25">
      <c r="B896205" s="78"/>
      <c r="C896205" s="77"/>
    </row>
    <row r="896206" spans="2:3" x14ac:dyDescent="0.25">
      <c r="B896206" s="78"/>
      <c r="C896206" s="77"/>
    </row>
    <row r="896207" spans="2:3" x14ac:dyDescent="0.25">
      <c r="B896207" s="78"/>
      <c r="C896207" s="77"/>
    </row>
    <row r="896208" spans="2:3" x14ac:dyDescent="0.25">
      <c r="B896208" s="78"/>
      <c r="C896208" s="77"/>
    </row>
    <row r="896209" spans="2:3" x14ac:dyDescent="0.25">
      <c r="B896209" s="78"/>
      <c r="C896209" s="77"/>
    </row>
    <row r="896210" spans="2:3" x14ac:dyDescent="0.25">
      <c r="B896210" s="78"/>
      <c r="C896210" s="77"/>
    </row>
    <row r="896320" spans="2:3" x14ac:dyDescent="0.25">
      <c r="B896320" s="78"/>
      <c r="C896320" s="77"/>
    </row>
    <row r="896321" spans="2:3" x14ac:dyDescent="0.25">
      <c r="B896321" s="78"/>
      <c r="C896321" s="77"/>
    </row>
    <row r="896322" spans="2:3" x14ac:dyDescent="0.25">
      <c r="B896322" s="78"/>
      <c r="C896322" s="77"/>
    </row>
    <row r="896323" spans="2:3" x14ac:dyDescent="0.25">
      <c r="B896323" s="78"/>
      <c r="C896323" s="77"/>
    </row>
    <row r="896324" spans="2:3" x14ac:dyDescent="0.25">
      <c r="B896324" s="78"/>
      <c r="C896324" s="77"/>
    </row>
    <row r="896325" spans="2:3" x14ac:dyDescent="0.25">
      <c r="B896325" s="78"/>
      <c r="C896325" s="77"/>
    </row>
    <row r="896326" spans="2:3" x14ac:dyDescent="0.25">
      <c r="B896326" s="78"/>
      <c r="C896326" s="77"/>
    </row>
    <row r="896327" spans="2:3" x14ac:dyDescent="0.25">
      <c r="B896327" s="78"/>
      <c r="C896327" s="77"/>
    </row>
    <row r="896328" spans="2:3" x14ac:dyDescent="0.25">
      <c r="B896328" s="78"/>
      <c r="C896328" s="77"/>
    </row>
    <row r="896329" spans="2:3" x14ac:dyDescent="0.25">
      <c r="B896329" s="78"/>
      <c r="C896329" s="77"/>
    </row>
    <row r="896330" spans="2:3" x14ac:dyDescent="0.25">
      <c r="B896330" s="78"/>
      <c r="C896330" s="77"/>
    </row>
    <row r="896331" spans="2:3" x14ac:dyDescent="0.25">
      <c r="B896331" s="78"/>
      <c r="C896331" s="77"/>
    </row>
    <row r="896332" spans="2:3" x14ac:dyDescent="0.25">
      <c r="B896332" s="78"/>
      <c r="C896332" s="77"/>
    </row>
    <row r="896442" spans="2:3" x14ac:dyDescent="0.25">
      <c r="B896442" s="78"/>
      <c r="C896442" s="77"/>
    </row>
    <row r="896443" spans="2:3" x14ac:dyDescent="0.25">
      <c r="B896443" s="78"/>
      <c r="C896443" s="77"/>
    </row>
    <row r="896444" spans="2:3" x14ac:dyDescent="0.25">
      <c r="B896444" s="78"/>
      <c r="C896444" s="77"/>
    </row>
    <row r="896445" spans="2:3" x14ac:dyDescent="0.25">
      <c r="B896445" s="78"/>
      <c r="C896445" s="77"/>
    </row>
    <row r="896446" spans="2:3" x14ac:dyDescent="0.25">
      <c r="B896446" s="78"/>
      <c r="C896446" s="77"/>
    </row>
    <row r="896447" spans="2:3" x14ac:dyDescent="0.25">
      <c r="B896447" s="78"/>
      <c r="C896447" s="77"/>
    </row>
    <row r="896448" spans="2:3" x14ac:dyDescent="0.25">
      <c r="B896448" s="78"/>
      <c r="C896448" s="77"/>
    </row>
    <row r="896449" spans="2:3" x14ac:dyDescent="0.25">
      <c r="B896449" s="78"/>
      <c r="C896449" s="77"/>
    </row>
    <row r="896450" spans="2:3" x14ac:dyDescent="0.25">
      <c r="B896450" s="78"/>
      <c r="C896450" s="77"/>
    </row>
    <row r="896451" spans="2:3" x14ac:dyDescent="0.25">
      <c r="B896451" s="78"/>
      <c r="C896451" s="77"/>
    </row>
    <row r="896452" spans="2:3" x14ac:dyDescent="0.25">
      <c r="B896452" s="78"/>
      <c r="C896452" s="77"/>
    </row>
    <row r="896453" spans="2:3" x14ac:dyDescent="0.25">
      <c r="B896453" s="78"/>
      <c r="C896453" s="77"/>
    </row>
    <row r="896454" spans="2:3" x14ac:dyDescent="0.25">
      <c r="B896454" s="78"/>
      <c r="C896454" s="77"/>
    </row>
    <row r="896564" spans="2:3" x14ac:dyDescent="0.25">
      <c r="B896564" s="78"/>
      <c r="C896564" s="77"/>
    </row>
    <row r="896565" spans="2:3" x14ac:dyDescent="0.25">
      <c r="B896565" s="78"/>
      <c r="C896565" s="77"/>
    </row>
    <row r="896566" spans="2:3" x14ac:dyDescent="0.25">
      <c r="B896566" s="78"/>
      <c r="C896566" s="77"/>
    </row>
    <row r="896567" spans="2:3" x14ac:dyDescent="0.25">
      <c r="B896567" s="78"/>
      <c r="C896567" s="77"/>
    </row>
    <row r="896568" spans="2:3" x14ac:dyDescent="0.25">
      <c r="B896568" s="78"/>
      <c r="C896568" s="77"/>
    </row>
    <row r="896569" spans="2:3" x14ac:dyDescent="0.25">
      <c r="B896569" s="78"/>
      <c r="C896569" s="77"/>
    </row>
    <row r="896570" spans="2:3" x14ac:dyDescent="0.25">
      <c r="B896570" s="78"/>
      <c r="C896570" s="77"/>
    </row>
    <row r="896571" spans="2:3" x14ac:dyDescent="0.25">
      <c r="B896571" s="78"/>
      <c r="C896571" s="77"/>
    </row>
    <row r="896572" spans="2:3" x14ac:dyDescent="0.25">
      <c r="B896572" s="78"/>
      <c r="C896572" s="77"/>
    </row>
    <row r="896573" spans="2:3" x14ac:dyDescent="0.25">
      <c r="B896573" s="78"/>
      <c r="C896573" s="77"/>
    </row>
    <row r="896574" spans="2:3" x14ac:dyDescent="0.25">
      <c r="B896574" s="78"/>
      <c r="C896574" s="77"/>
    </row>
    <row r="896575" spans="2:3" x14ac:dyDescent="0.25">
      <c r="B896575" s="78"/>
      <c r="C896575" s="77"/>
    </row>
    <row r="896576" spans="2:3" x14ac:dyDescent="0.25">
      <c r="B896576" s="78"/>
      <c r="C896576" s="77"/>
    </row>
    <row r="896686" spans="2:3" x14ac:dyDescent="0.25">
      <c r="B896686" s="78"/>
      <c r="C896686" s="77"/>
    </row>
    <row r="896687" spans="2:3" x14ac:dyDescent="0.25">
      <c r="B896687" s="78"/>
      <c r="C896687" s="77"/>
    </row>
    <row r="896688" spans="2:3" x14ac:dyDescent="0.25">
      <c r="B896688" s="78"/>
      <c r="C896688" s="77"/>
    </row>
    <row r="896689" spans="2:3" x14ac:dyDescent="0.25">
      <c r="B896689" s="78"/>
      <c r="C896689" s="77"/>
    </row>
    <row r="896690" spans="2:3" x14ac:dyDescent="0.25">
      <c r="B896690" s="78"/>
      <c r="C896690" s="77"/>
    </row>
    <row r="896691" spans="2:3" x14ac:dyDescent="0.25">
      <c r="B896691" s="78"/>
      <c r="C896691" s="77"/>
    </row>
    <row r="896692" spans="2:3" x14ac:dyDescent="0.25">
      <c r="B896692" s="78"/>
      <c r="C896692" s="77"/>
    </row>
    <row r="896693" spans="2:3" x14ac:dyDescent="0.25">
      <c r="B896693" s="78"/>
      <c r="C896693" s="77"/>
    </row>
    <row r="896694" spans="2:3" x14ac:dyDescent="0.25">
      <c r="B896694" s="78"/>
      <c r="C896694" s="77"/>
    </row>
    <row r="896695" spans="2:3" x14ac:dyDescent="0.25">
      <c r="B896695" s="78"/>
      <c r="C896695" s="77"/>
    </row>
    <row r="896696" spans="2:3" x14ac:dyDescent="0.25">
      <c r="B896696" s="78"/>
      <c r="C896696" s="77"/>
    </row>
    <row r="896697" spans="2:3" x14ac:dyDescent="0.25">
      <c r="B896697" s="78"/>
      <c r="C896697" s="77"/>
    </row>
    <row r="896698" spans="2:3" x14ac:dyDescent="0.25">
      <c r="B896698" s="78"/>
      <c r="C896698" s="77"/>
    </row>
    <row r="896808" spans="2:3" x14ac:dyDescent="0.25">
      <c r="B896808" s="78"/>
      <c r="C896808" s="77"/>
    </row>
    <row r="896809" spans="2:3" x14ac:dyDescent="0.25">
      <c r="B896809" s="78"/>
      <c r="C896809" s="77"/>
    </row>
    <row r="896810" spans="2:3" x14ac:dyDescent="0.25">
      <c r="B896810" s="78"/>
      <c r="C896810" s="77"/>
    </row>
    <row r="896811" spans="2:3" x14ac:dyDescent="0.25">
      <c r="B896811" s="78"/>
      <c r="C896811" s="77"/>
    </row>
    <row r="896812" spans="2:3" x14ac:dyDescent="0.25">
      <c r="B896812" s="78"/>
      <c r="C896812" s="77"/>
    </row>
    <row r="896813" spans="2:3" x14ac:dyDescent="0.25">
      <c r="B896813" s="78"/>
      <c r="C896813" s="77"/>
    </row>
    <row r="896814" spans="2:3" x14ac:dyDescent="0.25">
      <c r="B896814" s="78"/>
      <c r="C896814" s="77"/>
    </row>
    <row r="896815" spans="2:3" x14ac:dyDescent="0.25">
      <c r="B896815" s="78"/>
      <c r="C896815" s="77"/>
    </row>
    <row r="896816" spans="2:3" x14ac:dyDescent="0.25">
      <c r="B896816" s="78"/>
      <c r="C896816" s="77"/>
    </row>
    <row r="896817" spans="2:3" x14ac:dyDescent="0.25">
      <c r="B896817" s="78"/>
      <c r="C896817" s="77"/>
    </row>
    <row r="896818" spans="2:3" x14ac:dyDescent="0.25">
      <c r="B896818" s="78"/>
      <c r="C896818" s="77"/>
    </row>
    <row r="896819" spans="2:3" x14ac:dyDescent="0.25">
      <c r="B896819" s="78"/>
      <c r="C896819" s="77"/>
    </row>
    <row r="896820" spans="2:3" x14ac:dyDescent="0.25">
      <c r="B896820" s="78"/>
      <c r="C896820" s="77"/>
    </row>
    <row r="896930" spans="2:3" x14ac:dyDescent="0.25">
      <c r="B896930" s="78"/>
      <c r="C896930" s="77"/>
    </row>
    <row r="896931" spans="2:3" x14ac:dyDescent="0.25">
      <c r="B896931" s="78"/>
      <c r="C896931" s="77"/>
    </row>
    <row r="896932" spans="2:3" x14ac:dyDescent="0.25">
      <c r="B896932" s="78"/>
      <c r="C896932" s="77"/>
    </row>
    <row r="896933" spans="2:3" x14ac:dyDescent="0.25">
      <c r="B896933" s="78"/>
      <c r="C896933" s="77"/>
    </row>
    <row r="896934" spans="2:3" x14ac:dyDescent="0.25">
      <c r="B896934" s="78"/>
      <c r="C896934" s="77"/>
    </row>
    <row r="896935" spans="2:3" x14ac:dyDescent="0.25">
      <c r="B896935" s="78"/>
      <c r="C896935" s="77"/>
    </row>
    <row r="896936" spans="2:3" x14ac:dyDescent="0.25">
      <c r="B896936" s="78"/>
      <c r="C896936" s="77"/>
    </row>
    <row r="896937" spans="2:3" x14ac:dyDescent="0.25">
      <c r="B896937" s="78"/>
      <c r="C896937" s="77"/>
    </row>
    <row r="896938" spans="2:3" x14ac:dyDescent="0.25">
      <c r="B896938" s="78"/>
      <c r="C896938" s="77"/>
    </row>
    <row r="896939" spans="2:3" x14ac:dyDescent="0.25">
      <c r="B896939" s="78"/>
      <c r="C896939" s="77"/>
    </row>
    <row r="896940" spans="2:3" x14ac:dyDescent="0.25">
      <c r="B896940" s="78"/>
      <c r="C896940" s="77"/>
    </row>
    <row r="896941" spans="2:3" x14ac:dyDescent="0.25">
      <c r="B896941" s="78"/>
      <c r="C896941" s="77"/>
    </row>
    <row r="896942" spans="2:3" x14ac:dyDescent="0.25">
      <c r="B896942" s="78"/>
      <c r="C896942" s="77"/>
    </row>
    <row r="897052" spans="2:3" x14ac:dyDescent="0.25">
      <c r="B897052" s="78"/>
      <c r="C897052" s="77"/>
    </row>
    <row r="897053" spans="2:3" x14ac:dyDescent="0.25">
      <c r="B897053" s="78"/>
      <c r="C897053" s="77"/>
    </row>
    <row r="897054" spans="2:3" x14ac:dyDescent="0.25">
      <c r="B897054" s="78"/>
      <c r="C897054" s="77"/>
    </row>
    <row r="897055" spans="2:3" x14ac:dyDescent="0.25">
      <c r="B897055" s="78"/>
      <c r="C897055" s="77"/>
    </row>
    <row r="897056" spans="2:3" x14ac:dyDescent="0.25">
      <c r="B897056" s="78"/>
      <c r="C897056" s="77"/>
    </row>
    <row r="897057" spans="2:3" x14ac:dyDescent="0.25">
      <c r="B897057" s="78"/>
      <c r="C897057" s="77"/>
    </row>
    <row r="897058" spans="2:3" x14ac:dyDescent="0.25">
      <c r="B897058" s="78"/>
      <c r="C897058" s="77"/>
    </row>
    <row r="897059" spans="2:3" x14ac:dyDescent="0.25">
      <c r="B897059" s="78"/>
      <c r="C897059" s="77"/>
    </row>
    <row r="897060" spans="2:3" x14ac:dyDescent="0.25">
      <c r="B897060" s="78"/>
      <c r="C897060" s="77"/>
    </row>
    <row r="897061" spans="2:3" x14ac:dyDescent="0.25">
      <c r="B897061" s="78"/>
      <c r="C897061" s="77"/>
    </row>
    <row r="897062" spans="2:3" x14ac:dyDescent="0.25">
      <c r="B897062" s="78"/>
      <c r="C897062" s="77"/>
    </row>
    <row r="897063" spans="2:3" x14ac:dyDescent="0.25">
      <c r="B897063" s="78"/>
      <c r="C897063" s="77"/>
    </row>
    <row r="897064" spans="2:3" x14ac:dyDescent="0.25">
      <c r="B897064" s="78"/>
      <c r="C897064" s="77"/>
    </row>
    <row r="897174" spans="2:3" x14ac:dyDescent="0.25">
      <c r="B897174" s="78"/>
      <c r="C897174" s="77"/>
    </row>
    <row r="897175" spans="2:3" x14ac:dyDescent="0.25">
      <c r="B897175" s="78"/>
      <c r="C897175" s="77"/>
    </row>
    <row r="897176" spans="2:3" x14ac:dyDescent="0.25">
      <c r="B897176" s="78"/>
      <c r="C897176" s="77"/>
    </row>
    <row r="897177" spans="2:3" x14ac:dyDescent="0.25">
      <c r="B897177" s="78"/>
      <c r="C897177" s="77"/>
    </row>
    <row r="897178" spans="2:3" x14ac:dyDescent="0.25">
      <c r="B897178" s="78"/>
      <c r="C897178" s="77"/>
    </row>
    <row r="897179" spans="2:3" x14ac:dyDescent="0.25">
      <c r="B897179" s="78"/>
      <c r="C897179" s="77"/>
    </row>
    <row r="897180" spans="2:3" x14ac:dyDescent="0.25">
      <c r="B897180" s="78"/>
      <c r="C897180" s="77"/>
    </row>
    <row r="897181" spans="2:3" x14ac:dyDescent="0.25">
      <c r="B897181" s="78"/>
      <c r="C897181" s="77"/>
    </row>
    <row r="897182" spans="2:3" x14ac:dyDescent="0.25">
      <c r="B897182" s="78"/>
      <c r="C897182" s="77"/>
    </row>
    <row r="897183" spans="2:3" x14ac:dyDescent="0.25">
      <c r="B897183" s="78"/>
      <c r="C897183" s="77"/>
    </row>
    <row r="897184" spans="2:3" x14ac:dyDescent="0.25">
      <c r="B897184" s="78"/>
      <c r="C897184" s="77"/>
    </row>
    <row r="897185" spans="2:3" x14ac:dyDescent="0.25">
      <c r="B897185" s="78"/>
      <c r="C897185" s="77"/>
    </row>
    <row r="897186" spans="2:3" x14ac:dyDescent="0.25">
      <c r="B897186" s="78"/>
      <c r="C897186" s="77"/>
    </row>
    <row r="897296" spans="2:3" x14ac:dyDescent="0.25">
      <c r="B897296" s="78"/>
      <c r="C897296" s="77"/>
    </row>
    <row r="897297" spans="2:3" x14ac:dyDescent="0.25">
      <c r="B897297" s="78"/>
      <c r="C897297" s="77"/>
    </row>
    <row r="897298" spans="2:3" x14ac:dyDescent="0.25">
      <c r="B897298" s="78"/>
      <c r="C897298" s="77"/>
    </row>
    <row r="897299" spans="2:3" x14ac:dyDescent="0.25">
      <c r="B897299" s="78"/>
      <c r="C897299" s="77"/>
    </row>
    <row r="897300" spans="2:3" x14ac:dyDescent="0.25">
      <c r="B897300" s="78"/>
      <c r="C897300" s="77"/>
    </row>
    <row r="897301" spans="2:3" x14ac:dyDescent="0.25">
      <c r="B897301" s="78"/>
      <c r="C897301" s="77"/>
    </row>
    <row r="897302" spans="2:3" x14ac:dyDescent="0.25">
      <c r="B897302" s="78"/>
      <c r="C897302" s="77"/>
    </row>
    <row r="897303" spans="2:3" x14ac:dyDescent="0.25">
      <c r="B897303" s="78"/>
      <c r="C897303" s="77"/>
    </row>
    <row r="897304" spans="2:3" x14ac:dyDescent="0.25">
      <c r="B897304" s="78"/>
      <c r="C897304" s="77"/>
    </row>
    <row r="897305" spans="2:3" x14ac:dyDescent="0.25">
      <c r="B897305" s="78"/>
      <c r="C897305" s="77"/>
    </row>
    <row r="897306" spans="2:3" x14ac:dyDescent="0.25">
      <c r="B897306" s="78"/>
      <c r="C897306" s="77"/>
    </row>
    <row r="897307" spans="2:3" x14ac:dyDescent="0.25">
      <c r="B897307" s="78"/>
      <c r="C897307" s="77"/>
    </row>
    <row r="897308" spans="2:3" x14ac:dyDescent="0.25">
      <c r="B897308" s="78"/>
      <c r="C897308" s="77"/>
    </row>
    <row r="897418" spans="2:3" x14ac:dyDescent="0.25">
      <c r="B897418" s="78"/>
      <c r="C897418" s="77"/>
    </row>
    <row r="897419" spans="2:3" x14ac:dyDescent="0.25">
      <c r="B897419" s="78"/>
      <c r="C897419" s="77"/>
    </row>
    <row r="897420" spans="2:3" x14ac:dyDescent="0.25">
      <c r="B897420" s="78"/>
      <c r="C897420" s="77"/>
    </row>
    <row r="897421" spans="2:3" x14ac:dyDescent="0.25">
      <c r="B897421" s="78"/>
      <c r="C897421" s="77"/>
    </row>
    <row r="897422" spans="2:3" x14ac:dyDescent="0.25">
      <c r="B897422" s="78"/>
      <c r="C897422" s="77"/>
    </row>
    <row r="897423" spans="2:3" x14ac:dyDescent="0.25">
      <c r="B897423" s="78"/>
      <c r="C897423" s="77"/>
    </row>
    <row r="897424" spans="2:3" x14ac:dyDescent="0.25">
      <c r="B897424" s="78"/>
      <c r="C897424" s="77"/>
    </row>
    <row r="897425" spans="2:3" x14ac:dyDescent="0.25">
      <c r="B897425" s="78"/>
      <c r="C897425" s="77"/>
    </row>
    <row r="897426" spans="2:3" x14ac:dyDescent="0.25">
      <c r="B897426" s="78"/>
      <c r="C897426" s="77"/>
    </row>
    <row r="897427" spans="2:3" x14ac:dyDescent="0.25">
      <c r="B897427" s="78"/>
      <c r="C897427" s="77"/>
    </row>
    <row r="897428" spans="2:3" x14ac:dyDescent="0.25">
      <c r="B897428" s="78"/>
      <c r="C897428" s="77"/>
    </row>
    <row r="897429" spans="2:3" x14ac:dyDescent="0.25">
      <c r="B897429" s="78"/>
      <c r="C897429" s="77"/>
    </row>
    <row r="897430" spans="2:3" x14ac:dyDescent="0.25">
      <c r="B897430" s="78"/>
      <c r="C897430" s="77"/>
    </row>
    <row r="897540" spans="2:3" x14ac:dyDescent="0.25">
      <c r="B897540" s="78"/>
      <c r="C897540" s="77"/>
    </row>
    <row r="897541" spans="2:3" x14ac:dyDescent="0.25">
      <c r="B897541" s="78"/>
      <c r="C897541" s="77"/>
    </row>
    <row r="897542" spans="2:3" x14ac:dyDescent="0.25">
      <c r="B897542" s="78"/>
      <c r="C897542" s="77"/>
    </row>
    <row r="897543" spans="2:3" x14ac:dyDescent="0.25">
      <c r="B897543" s="78"/>
      <c r="C897543" s="77"/>
    </row>
    <row r="897544" spans="2:3" x14ac:dyDescent="0.25">
      <c r="B897544" s="78"/>
      <c r="C897544" s="77"/>
    </row>
    <row r="897545" spans="2:3" x14ac:dyDescent="0.25">
      <c r="B897545" s="78"/>
      <c r="C897545" s="77"/>
    </row>
    <row r="897546" spans="2:3" x14ac:dyDescent="0.25">
      <c r="B897546" s="78"/>
      <c r="C897546" s="77"/>
    </row>
    <row r="897547" spans="2:3" x14ac:dyDescent="0.25">
      <c r="B897547" s="78"/>
      <c r="C897547" s="77"/>
    </row>
    <row r="897548" spans="2:3" x14ac:dyDescent="0.25">
      <c r="B897548" s="78"/>
      <c r="C897548" s="77"/>
    </row>
    <row r="897549" spans="2:3" x14ac:dyDescent="0.25">
      <c r="B897549" s="78"/>
      <c r="C897549" s="77"/>
    </row>
    <row r="897550" spans="2:3" x14ac:dyDescent="0.25">
      <c r="B897550" s="78"/>
      <c r="C897550" s="77"/>
    </row>
    <row r="897551" spans="2:3" x14ac:dyDescent="0.25">
      <c r="B897551" s="78"/>
      <c r="C897551" s="77"/>
    </row>
    <row r="897552" spans="2:3" x14ac:dyDescent="0.25">
      <c r="B897552" s="78"/>
      <c r="C897552" s="77"/>
    </row>
    <row r="897662" spans="2:3" x14ac:dyDescent="0.25">
      <c r="B897662" s="78"/>
      <c r="C897662" s="77"/>
    </row>
    <row r="897663" spans="2:3" x14ac:dyDescent="0.25">
      <c r="B897663" s="78"/>
      <c r="C897663" s="77"/>
    </row>
    <row r="897664" spans="2:3" x14ac:dyDescent="0.25">
      <c r="B897664" s="78"/>
      <c r="C897664" s="77"/>
    </row>
    <row r="897665" spans="2:3" x14ac:dyDescent="0.25">
      <c r="B897665" s="78"/>
      <c r="C897665" s="77"/>
    </row>
    <row r="897666" spans="2:3" x14ac:dyDescent="0.25">
      <c r="B897666" s="78"/>
      <c r="C897666" s="77"/>
    </row>
    <row r="897667" spans="2:3" x14ac:dyDescent="0.25">
      <c r="B897667" s="78"/>
      <c r="C897667" s="77"/>
    </row>
    <row r="897668" spans="2:3" x14ac:dyDescent="0.25">
      <c r="B897668" s="78"/>
      <c r="C897668" s="77"/>
    </row>
    <row r="897669" spans="2:3" x14ac:dyDescent="0.25">
      <c r="B897669" s="78"/>
      <c r="C897669" s="77"/>
    </row>
    <row r="897670" spans="2:3" x14ac:dyDescent="0.25">
      <c r="B897670" s="78"/>
      <c r="C897670" s="77"/>
    </row>
    <row r="897671" spans="2:3" x14ac:dyDescent="0.25">
      <c r="B897671" s="78"/>
      <c r="C897671" s="77"/>
    </row>
    <row r="897672" spans="2:3" x14ac:dyDescent="0.25">
      <c r="B897672" s="78"/>
      <c r="C897672" s="77"/>
    </row>
    <row r="897673" spans="2:3" x14ac:dyDescent="0.25">
      <c r="B897673" s="78"/>
      <c r="C897673" s="77"/>
    </row>
    <row r="897674" spans="2:3" x14ac:dyDescent="0.25">
      <c r="B897674" s="78"/>
      <c r="C897674" s="77"/>
    </row>
    <row r="897784" spans="2:3" x14ac:dyDescent="0.25">
      <c r="B897784" s="78"/>
      <c r="C897784" s="77"/>
    </row>
    <row r="897785" spans="2:3" x14ac:dyDescent="0.25">
      <c r="B897785" s="78"/>
      <c r="C897785" s="77"/>
    </row>
    <row r="897786" spans="2:3" x14ac:dyDescent="0.25">
      <c r="B897786" s="78"/>
      <c r="C897786" s="77"/>
    </row>
    <row r="897787" spans="2:3" x14ac:dyDescent="0.25">
      <c r="B897787" s="78"/>
      <c r="C897787" s="77"/>
    </row>
    <row r="897788" spans="2:3" x14ac:dyDescent="0.25">
      <c r="B897788" s="78"/>
      <c r="C897788" s="77"/>
    </row>
    <row r="897789" spans="2:3" x14ac:dyDescent="0.25">
      <c r="B897789" s="78"/>
      <c r="C897789" s="77"/>
    </row>
    <row r="897790" spans="2:3" x14ac:dyDescent="0.25">
      <c r="B897790" s="78"/>
      <c r="C897790" s="77"/>
    </row>
    <row r="897791" spans="2:3" x14ac:dyDescent="0.25">
      <c r="B897791" s="78"/>
      <c r="C897791" s="77"/>
    </row>
    <row r="897792" spans="2:3" x14ac:dyDescent="0.25">
      <c r="B897792" s="78"/>
      <c r="C897792" s="77"/>
    </row>
    <row r="897793" spans="2:3" x14ac:dyDescent="0.25">
      <c r="B897793" s="78"/>
      <c r="C897793" s="77"/>
    </row>
    <row r="897794" spans="2:3" x14ac:dyDescent="0.25">
      <c r="B897794" s="78"/>
      <c r="C897794" s="77"/>
    </row>
    <row r="897795" spans="2:3" x14ac:dyDescent="0.25">
      <c r="B897795" s="78"/>
      <c r="C897795" s="77"/>
    </row>
    <row r="897796" spans="2:3" x14ac:dyDescent="0.25">
      <c r="B897796" s="78"/>
      <c r="C897796" s="77"/>
    </row>
    <row r="897906" spans="2:3" x14ac:dyDescent="0.25">
      <c r="B897906" s="78"/>
      <c r="C897906" s="77"/>
    </row>
    <row r="897907" spans="2:3" x14ac:dyDescent="0.25">
      <c r="B897907" s="78"/>
      <c r="C897907" s="77"/>
    </row>
    <row r="897908" spans="2:3" x14ac:dyDescent="0.25">
      <c r="B897908" s="78"/>
      <c r="C897908" s="77"/>
    </row>
    <row r="897909" spans="2:3" x14ac:dyDescent="0.25">
      <c r="B897909" s="78"/>
      <c r="C897909" s="77"/>
    </row>
    <row r="897910" spans="2:3" x14ac:dyDescent="0.25">
      <c r="B897910" s="78"/>
      <c r="C897910" s="77"/>
    </row>
    <row r="897911" spans="2:3" x14ac:dyDescent="0.25">
      <c r="B897911" s="78"/>
      <c r="C897911" s="77"/>
    </row>
    <row r="897912" spans="2:3" x14ac:dyDescent="0.25">
      <c r="B897912" s="78"/>
      <c r="C897912" s="77"/>
    </row>
    <row r="897913" spans="2:3" x14ac:dyDescent="0.25">
      <c r="B897913" s="78"/>
      <c r="C897913" s="77"/>
    </row>
    <row r="897914" spans="2:3" x14ac:dyDescent="0.25">
      <c r="B897914" s="78"/>
      <c r="C897914" s="77"/>
    </row>
    <row r="897915" spans="2:3" x14ac:dyDescent="0.25">
      <c r="B897915" s="78"/>
      <c r="C897915" s="77"/>
    </row>
    <row r="897916" spans="2:3" x14ac:dyDescent="0.25">
      <c r="B897916" s="78"/>
      <c r="C897916" s="77"/>
    </row>
    <row r="897917" spans="2:3" x14ac:dyDescent="0.25">
      <c r="B897917" s="78"/>
      <c r="C897917" s="77"/>
    </row>
    <row r="897918" spans="2:3" x14ac:dyDescent="0.25">
      <c r="B897918" s="78"/>
      <c r="C897918" s="77"/>
    </row>
    <row r="898028" spans="2:3" x14ac:dyDescent="0.25">
      <c r="B898028" s="78"/>
      <c r="C898028" s="77"/>
    </row>
    <row r="898029" spans="2:3" x14ac:dyDescent="0.25">
      <c r="B898029" s="78"/>
      <c r="C898029" s="77"/>
    </row>
    <row r="898030" spans="2:3" x14ac:dyDescent="0.25">
      <c r="B898030" s="78"/>
      <c r="C898030" s="77"/>
    </row>
    <row r="898031" spans="2:3" x14ac:dyDescent="0.25">
      <c r="B898031" s="78"/>
      <c r="C898031" s="77"/>
    </row>
    <row r="898032" spans="2:3" x14ac:dyDescent="0.25">
      <c r="B898032" s="78"/>
      <c r="C898032" s="77"/>
    </row>
    <row r="898033" spans="2:3" x14ac:dyDescent="0.25">
      <c r="B898033" s="78"/>
      <c r="C898033" s="77"/>
    </row>
    <row r="898034" spans="2:3" x14ac:dyDescent="0.25">
      <c r="B898034" s="78"/>
      <c r="C898034" s="77"/>
    </row>
    <row r="898035" spans="2:3" x14ac:dyDescent="0.25">
      <c r="B898035" s="78"/>
      <c r="C898035" s="77"/>
    </row>
    <row r="898036" spans="2:3" x14ac:dyDescent="0.25">
      <c r="B898036" s="78"/>
      <c r="C898036" s="77"/>
    </row>
    <row r="898037" spans="2:3" x14ac:dyDescent="0.25">
      <c r="B898037" s="78"/>
      <c r="C898037" s="77"/>
    </row>
    <row r="898038" spans="2:3" x14ac:dyDescent="0.25">
      <c r="B898038" s="78"/>
      <c r="C898038" s="77"/>
    </row>
    <row r="898039" spans="2:3" x14ac:dyDescent="0.25">
      <c r="B898039" s="78"/>
      <c r="C898039" s="77"/>
    </row>
    <row r="898040" spans="2:3" x14ac:dyDescent="0.25">
      <c r="B898040" s="78"/>
      <c r="C898040" s="77"/>
    </row>
    <row r="898150" spans="2:3" x14ac:dyDescent="0.25">
      <c r="B898150" s="78"/>
      <c r="C898150" s="77"/>
    </row>
    <row r="898151" spans="2:3" x14ac:dyDescent="0.25">
      <c r="B898151" s="78"/>
      <c r="C898151" s="77"/>
    </row>
    <row r="898152" spans="2:3" x14ac:dyDescent="0.25">
      <c r="B898152" s="78"/>
      <c r="C898152" s="77"/>
    </row>
    <row r="898153" spans="2:3" x14ac:dyDescent="0.25">
      <c r="B898153" s="78"/>
      <c r="C898153" s="77"/>
    </row>
    <row r="898154" spans="2:3" x14ac:dyDescent="0.25">
      <c r="B898154" s="78"/>
      <c r="C898154" s="77"/>
    </row>
    <row r="898155" spans="2:3" x14ac:dyDescent="0.25">
      <c r="B898155" s="78"/>
      <c r="C898155" s="77"/>
    </row>
    <row r="898156" spans="2:3" x14ac:dyDescent="0.25">
      <c r="B898156" s="78"/>
      <c r="C898156" s="77"/>
    </row>
    <row r="898157" spans="2:3" x14ac:dyDescent="0.25">
      <c r="B898157" s="78"/>
      <c r="C898157" s="77"/>
    </row>
    <row r="898158" spans="2:3" x14ac:dyDescent="0.25">
      <c r="B898158" s="78"/>
      <c r="C898158" s="77"/>
    </row>
    <row r="898159" spans="2:3" x14ac:dyDescent="0.25">
      <c r="B898159" s="78"/>
      <c r="C898159" s="77"/>
    </row>
    <row r="898160" spans="2:3" x14ac:dyDescent="0.25">
      <c r="B898160" s="78"/>
      <c r="C898160" s="77"/>
    </row>
    <row r="898161" spans="2:3" x14ac:dyDescent="0.25">
      <c r="B898161" s="78"/>
      <c r="C898161" s="77"/>
    </row>
    <row r="898162" spans="2:3" x14ac:dyDescent="0.25">
      <c r="B898162" s="78"/>
      <c r="C898162" s="77"/>
    </row>
    <row r="898272" spans="2:3" x14ac:dyDescent="0.25">
      <c r="B898272" s="78"/>
      <c r="C898272" s="77"/>
    </row>
    <row r="898273" spans="2:3" x14ac:dyDescent="0.25">
      <c r="B898273" s="78"/>
      <c r="C898273" s="77"/>
    </row>
    <row r="898274" spans="2:3" x14ac:dyDescent="0.25">
      <c r="B898274" s="78"/>
      <c r="C898274" s="77"/>
    </row>
    <row r="898275" spans="2:3" x14ac:dyDescent="0.25">
      <c r="B898275" s="78"/>
      <c r="C898275" s="77"/>
    </row>
    <row r="898276" spans="2:3" x14ac:dyDescent="0.25">
      <c r="B898276" s="78"/>
      <c r="C898276" s="77"/>
    </row>
    <row r="898277" spans="2:3" x14ac:dyDescent="0.25">
      <c r="B898277" s="78"/>
      <c r="C898277" s="77"/>
    </row>
    <row r="898278" spans="2:3" x14ac:dyDescent="0.25">
      <c r="B898278" s="78"/>
      <c r="C898278" s="77"/>
    </row>
    <row r="898279" spans="2:3" x14ac:dyDescent="0.25">
      <c r="B898279" s="78"/>
      <c r="C898279" s="77"/>
    </row>
    <row r="898280" spans="2:3" x14ac:dyDescent="0.25">
      <c r="B898280" s="78"/>
      <c r="C898280" s="77"/>
    </row>
    <row r="898281" spans="2:3" x14ac:dyDescent="0.25">
      <c r="B898281" s="78"/>
      <c r="C898281" s="77"/>
    </row>
    <row r="898282" spans="2:3" x14ac:dyDescent="0.25">
      <c r="B898282" s="78"/>
      <c r="C898282" s="77"/>
    </row>
    <row r="898283" spans="2:3" x14ac:dyDescent="0.25">
      <c r="B898283" s="78"/>
      <c r="C898283" s="77"/>
    </row>
    <row r="898284" spans="2:3" x14ac:dyDescent="0.25">
      <c r="B898284" s="78"/>
      <c r="C898284" s="77"/>
    </row>
    <row r="898394" spans="2:3" x14ac:dyDescent="0.25">
      <c r="B898394" s="78"/>
      <c r="C898394" s="77"/>
    </row>
    <row r="898395" spans="2:3" x14ac:dyDescent="0.25">
      <c r="B898395" s="78"/>
      <c r="C898395" s="77"/>
    </row>
    <row r="898396" spans="2:3" x14ac:dyDescent="0.25">
      <c r="B898396" s="78"/>
      <c r="C898396" s="77"/>
    </row>
    <row r="898397" spans="2:3" x14ac:dyDescent="0.25">
      <c r="B898397" s="78"/>
      <c r="C898397" s="77"/>
    </row>
    <row r="898398" spans="2:3" x14ac:dyDescent="0.25">
      <c r="B898398" s="78"/>
      <c r="C898398" s="77"/>
    </row>
    <row r="898399" spans="2:3" x14ac:dyDescent="0.25">
      <c r="B898399" s="78"/>
      <c r="C898399" s="77"/>
    </row>
    <row r="898400" spans="2:3" x14ac:dyDescent="0.25">
      <c r="B898400" s="78"/>
      <c r="C898400" s="77"/>
    </row>
    <row r="898401" spans="2:3" x14ac:dyDescent="0.25">
      <c r="B898401" s="78"/>
      <c r="C898401" s="77"/>
    </row>
    <row r="898402" spans="2:3" x14ac:dyDescent="0.25">
      <c r="B898402" s="78"/>
      <c r="C898402" s="77"/>
    </row>
    <row r="898403" spans="2:3" x14ac:dyDescent="0.25">
      <c r="B898403" s="78"/>
      <c r="C898403" s="77"/>
    </row>
    <row r="898404" spans="2:3" x14ac:dyDescent="0.25">
      <c r="B898404" s="78"/>
      <c r="C898404" s="77"/>
    </row>
    <row r="898405" spans="2:3" x14ac:dyDescent="0.25">
      <c r="B898405" s="78"/>
      <c r="C898405" s="77"/>
    </row>
    <row r="898406" spans="2:3" x14ac:dyDescent="0.25">
      <c r="B898406" s="78"/>
      <c r="C898406" s="77"/>
    </row>
    <row r="898516" spans="2:3" x14ac:dyDescent="0.25">
      <c r="B898516" s="78"/>
      <c r="C898516" s="77"/>
    </row>
    <row r="898517" spans="2:3" x14ac:dyDescent="0.25">
      <c r="B898517" s="78"/>
      <c r="C898517" s="77"/>
    </row>
    <row r="898518" spans="2:3" x14ac:dyDescent="0.25">
      <c r="B898518" s="78"/>
      <c r="C898518" s="77"/>
    </row>
    <row r="898519" spans="2:3" x14ac:dyDescent="0.25">
      <c r="B898519" s="78"/>
      <c r="C898519" s="77"/>
    </row>
    <row r="898520" spans="2:3" x14ac:dyDescent="0.25">
      <c r="B898520" s="78"/>
      <c r="C898520" s="77"/>
    </row>
    <row r="898521" spans="2:3" x14ac:dyDescent="0.25">
      <c r="B898521" s="78"/>
      <c r="C898521" s="77"/>
    </row>
    <row r="898522" spans="2:3" x14ac:dyDescent="0.25">
      <c r="B898522" s="78"/>
      <c r="C898522" s="77"/>
    </row>
    <row r="898523" spans="2:3" x14ac:dyDescent="0.25">
      <c r="B898523" s="78"/>
      <c r="C898523" s="77"/>
    </row>
    <row r="898524" spans="2:3" x14ac:dyDescent="0.25">
      <c r="B898524" s="78"/>
      <c r="C898524" s="77"/>
    </row>
    <row r="898525" spans="2:3" x14ac:dyDescent="0.25">
      <c r="B898525" s="78"/>
      <c r="C898525" s="77"/>
    </row>
    <row r="898526" spans="2:3" x14ac:dyDescent="0.25">
      <c r="B898526" s="78"/>
      <c r="C898526" s="77"/>
    </row>
    <row r="898527" spans="2:3" x14ac:dyDescent="0.25">
      <c r="B898527" s="78"/>
      <c r="C898527" s="77"/>
    </row>
    <row r="898528" spans="2:3" x14ac:dyDescent="0.25">
      <c r="B898528" s="78"/>
      <c r="C898528" s="77"/>
    </row>
    <row r="898638" spans="2:3" x14ac:dyDescent="0.25">
      <c r="B898638" s="78"/>
      <c r="C898638" s="77"/>
    </row>
    <row r="898639" spans="2:3" x14ac:dyDescent="0.25">
      <c r="B898639" s="78"/>
      <c r="C898639" s="77"/>
    </row>
    <row r="898640" spans="2:3" x14ac:dyDescent="0.25">
      <c r="B898640" s="78"/>
      <c r="C898640" s="77"/>
    </row>
    <row r="898641" spans="2:3" x14ac:dyDescent="0.25">
      <c r="B898641" s="78"/>
      <c r="C898641" s="77"/>
    </row>
    <row r="898642" spans="2:3" x14ac:dyDescent="0.25">
      <c r="B898642" s="78"/>
      <c r="C898642" s="77"/>
    </row>
    <row r="898643" spans="2:3" x14ac:dyDescent="0.25">
      <c r="B898643" s="78"/>
      <c r="C898643" s="77"/>
    </row>
    <row r="898644" spans="2:3" x14ac:dyDescent="0.25">
      <c r="B898644" s="78"/>
      <c r="C898644" s="77"/>
    </row>
    <row r="898645" spans="2:3" x14ac:dyDescent="0.25">
      <c r="B898645" s="78"/>
      <c r="C898645" s="77"/>
    </row>
    <row r="898646" spans="2:3" x14ac:dyDescent="0.25">
      <c r="B898646" s="78"/>
      <c r="C898646" s="77"/>
    </row>
    <row r="898647" spans="2:3" x14ac:dyDescent="0.25">
      <c r="B898647" s="78"/>
      <c r="C898647" s="77"/>
    </row>
    <row r="898648" spans="2:3" x14ac:dyDescent="0.25">
      <c r="B898648" s="78"/>
      <c r="C898648" s="77"/>
    </row>
    <row r="898649" spans="2:3" x14ac:dyDescent="0.25">
      <c r="B898649" s="78"/>
      <c r="C898649" s="77"/>
    </row>
    <row r="898650" spans="2:3" x14ac:dyDescent="0.25">
      <c r="B898650" s="78"/>
      <c r="C898650" s="77"/>
    </row>
    <row r="898760" spans="2:3" x14ac:dyDescent="0.25">
      <c r="B898760" s="78"/>
      <c r="C898760" s="77"/>
    </row>
    <row r="898761" spans="2:3" x14ac:dyDescent="0.25">
      <c r="B898761" s="78"/>
      <c r="C898761" s="77"/>
    </row>
    <row r="898762" spans="2:3" x14ac:dyDescent="0.25">
      <c r="B898762" s="78"/>
      <c r="C898762" s="77"/>
    </row>
    <row r="898763" spans="2:3" x14ac:dyDescent="0.25">
      <c r="B898763" s="78"/>
      <c r="C898763" s="77"/>
    </row>
    <row r="898764" spans="2:3" x14ac:dyDescent="0.25">
      <c r="B898764" s="78"/>
      <c r="C898764" s="77"/>
    </row>
    <row r="898765" spans="2:3" x14ac:dyDescent="0.25">
      <c r="B898765" s="78"/>
      <c r="C898765" s="77"/>
    </row>
    <row r="898766" spans="2:3" x14ac:dyDescent="0.25">
      <c r="B898766" s="78"/>
      <c r="C898766" s="77"/>
    </row>
    <row r="898767" spans="2:3" x14ac:dyDescent="0.25">
      <c r="B898767" s="78"/>
      <c r="C898767" s="77"/>
    </row>
    <row r="898768" spans="2:3" x14ac:dyDescent="0.25">
      <c r="B898768" s="78"/>
      <c r="C898768" s="77"/>
    </row>
    <row r="898769" spans="2:3" x14ac:dyDescent="0.25">
      <c r="B898769" s="78"/>
      <c r="C898769" s="77"/>
    </row>
    <row r="898770" spans="2:3" x14ac:dyDescent="0.25">
      <c r="B898770" s="78"/>
      <c r="C898770" s="77"/>
    </row>
    <row r="898771" spans="2:3" x14ac:dyDescent="0.25">
      <c r="B898771" s="78"/>
      <c r="C898771" s="77"/>
    </row>
    <row r="898772" spans="2:3" x14ac:dyDescent="0.25">
      <c r="B898772" s="78"/>
      <c r="C898772" s="77"/>
    </row>
    <row r="898882" spans="2:3" x14ac:dyDescent="0.25">
      <c r="B898882" s="78"/>
      <c r="C898882" s="77"/>
    </row>
    <row r="898883" spans="2:3" x14ac:dyDescent="0.25">
      <c r="B898883" s="78"/>
      <c r="C898883" s="77"/>
    </row>
    <row r="898884" spans="2:3" x14ac:dyDescent="0.25">
      <c r="B898884" s="78"/>
      <c r="C898884" s="77"/>
    </row>
    <row r="898885" spans="2:3" x14ac:dyDescent="0.25">
      <c r="B898885" s="78"/>
      <c r="C898885" s="77"/>
    </row>
    <row r="898886" spans="2:3" x14ac:dyDescent="0.25">
      <c r="B898886" s="78"/>
      <c r="C898886" s="77"/>
    </row>
    <row r="898887" spans="2:3" x14ac:dyDescent="0.25">
      <c r="B898887" s="78"/>
      <c r="C898887" s="77"/>
    </row>
    <row r="898888" spans="2:3" x14ac:dyDescent="0.25">
      <c r="B898888" s="78"/>
      <c r="C898888" s="77"/>
    </row>
    <row r="898889" spans="2:3" x14ac:dyDescent="0.25">
      <c r="B898889" s="78"/>
      <c r="C898889" s="77"/>
    </row>
    <row r="898890" spans="2:3" x14ac:dyDescent="0.25">
      <c r="B898890" s="78"/>
      <c r="C898890" s="77"/>
    </row>
    <row r="898891" spans="2:3" x14ac:dyDescent="0.25">
      <c r="B898891" s="78"/>
      <c r="C898891" s="77"/>
    </row>
    <row r="898892" spans="2:3" x14ac:dyDescent="0.25">
      <c r="B898892" s="78"/>
      <c r="C898892" s="77"/>
    </row>
    <row r="898893" spans="2:3" x14ac:dyDescent="0.25">
      <c r="B898893" s="78"/>
      <c r="C898893" s="77"/>
    </row>
    <row r="898894" spans="2:3" x14ac:dyDescent="0.25">
      <c r="B898894" s="78"/>
      <c r="C898894" s="77"/>
    </row>
    <row r="899004" spans="2:3" x14ac:dyDescent="0.25">
      <c r="B899004" s="78"/>
      <c r="C899004" s="77"/>
    </row>
    <row r="899005" spans="2:3" x14ac:dyDescent="0.25">
      <c r="B899005" s="78"/>
      <c r="C899005" s="77"/>
    </row>
    <row r="899006" spans="2:3" x14ac:dyDescent="0.25">
      <c r="B899006" s="78"/>
      <c r="C899006" s="77"/>
    </row>
    <row r="899007" spans="2:3" x14ac:dyDescent="0.25">
      <c r="B899007" s="78"/>
      <c r="C899007" s="77"/>
    </row>
    <row r="899008" spans="2:3" x14ac:dyDescent="0.25">
      <c r="B899008" s="78"/>
      <c r="C899008" s="77"/>
    </row>
    <row r="899009" spans="2:3" x14ac:dyDescent="0.25">
      <c r="B899009" s="78"/>
      <c r="C899009" s="77"/>
    </row>
    <row r="899010" spans="2:3" x14ac:dyDescent="0.25">
      <c r="B899010" s="78"/>
      <c r="C899010" s="77"/>
    </row>
    <row r="899011" spans="2:3" x14ac:dyDescent="0.25">
      <c r="B899011" s="78"/>
      <c r="C899011" s="77"/>
    </row>
    <row r="899012" spans="2:3" x14ac:dyDescent="0.25">
      <c r="B899012" s="78"/>
      <c r="C899012" s="77"/>
    </row>
    <row r="899013" spans="2:3" x14ac:dyDescent="0.25">
      <c r="B899013" s="78"/>
      <c r="C899013" s="77"/>
    </row>
    <row r="899014" spans="2:3" x14ac:dyDescent="0.25">
      <c r="B899014" s="78"/>
      <c r="C899014" s="77"/>
    </row>
    <row r="899015" spans="2:3" x14ac:dyDescent="0.25">
      <c r="B899015" s="78"/>
      <c r="C899015" s="77"/>
    </row>
    <row r="899016" spans="2:3" x14ac:dyDescent="0.25">
      <c r="B899016" s="78"/>
      <c r="C899016" s="77"/>
    </row>
    <row r="899126" spans="2:3" x14ac:dyDescent="0.25">
      <c r="B899126" s="78"/>
      <c r="C899126" s="77"/>
    </row>
    <row r="899127" spans="2:3" x14ac:dyDescent="0.25">
      <c r="B899127" s="78"/>
      <c r="C899127" s="77"/>
    </row>
    <row r="899128" spans="2:3" x14ac:dyDescent="0.25">
      <c r="B899128" s="78"/>
      <c r="C899128" s="77"/>
    </row>
    <row r="899129" spans="2:3" x14ac:dyDescent="0.25">
      <c r="B899129" s="78"/>
      <c r="C899129" s="77"/>
    </row>
    <row r="899130" spans="2:3" x14ac:dyDescent="0.25">
      <c r="B899130" s="78"/>
      <c r="C899130" s="77"/>
    </row>
    <row r="899131" spans="2:3" x14ac:dyDescent="0.25">
      <c r="B899131" s="78"/>
      <c r="C899131" s="77"/>
    </row>
    <row r="899132" spans="2:3" x14ac:dyDescent="0.25">
      <c r="B899132" s="78"/>
      <c r="C899132" s="77"/>
    </row>
    <row r="899133" spans="2:3" x14ac:dyDescent="0.25">
      <c r="B899133" s="78"/>
      <c r="C899133" s="77"/>
    </row>
    <row r="899134" spans="2:3" x14ac:dyDescent="0.25">
      <c r="B899134" s="78"/>
      <c r="C899134" s="77"/>
    </row>
    <row r="899135" spans="2:3" x14ac:dyDescent="0.25">
      <c r="B899135" s="78"/>
      <c r="C899135" s="77"/>
    </row>
    <row r="899136" spans="2:3" x14ac:dyDescent="0.25">
      <c r="B899136" s="78"/>
      <c r="C899136" s="77"/>
    </row>
    <row r="899137" spans="2:3" x14ac:dyDescent="0.25">
      <c r="B899137" s="78"/>
      <c r="C899137" s="77"/>
    </row>
    <row r="899138" spans="2:3" x14ac:dyDescent="0.25">
      <c r="B899138" s="78"/>
      <c r="C899138" s="77"/>
    </row>
    <row r="899248" spans="2:3" x14ac:dyDescent="0.25">
      <c r="B899248" s="78"/>
      <c r="C899248" s="77"/>
    </row>
    <row r="899249" spans="2:3" x14ac:dyDescent="0.25">
      <c r="B899249" s="78"/>
      <c r="C899249" s="77"/>
    </row>
    <row r="899250" spans="2:3" x14ac:dyDescent="0.25">
      <c r="B899250" s="78"/>
      <c r="C899250" s="77"/>
    </row>
    <row r="899251" spans="2:3" x14ac:dyDescent="0.25">
      <c r="B899251" s="78"/>
      <c r="C899251" s="77"/>
    </row>
    <row r="899252" spans="2:3" x14ac:dyDescent="0.25">
      <c r="B899252" s="78"/>
      <c r="C899252" s="77"/>
    </row>
    <row r="899253" spans="2:3" x14ac:dyDescent="0.25">
      <c r="B899253" s="78"/>
      <c r="C899253" s="77"/>
    </row>
    <row r="899254" spans="2:3" x14ac:dyDescent="0.25">
      <c r="B899254" s="78"/>
      <c r="C899254" s="77"/>
    </row>
    <row r="899255" spans="2:3" x14ac:dyDescent="0.25">
      <c r="B899255" s="78"/>
      <c r="C899255" s="77"/>
    </row>
    <row r="899256" spans="2:3" x14ac:dyDescent="0.25">
      <c r="B899256" s="78"/>
      <c r="C899256" s="77"/>
    </row>
    <row r="899257" spans="2:3" x14ac:dyDescent="0.25">
      <c r="B899257" s="78"/>
      <c r="C899257" s="77"/>
    </row>
    <row r="899258" spans="2:3" x14ac:dyDescent="0.25">
      <c r="B899258" s="78"/>
      <c r="C899258" s="77"/>
    </row>
    <row r="899259" spans="2:3" x14ac:dyDescent="0.25">
      <c r="B899259" s="78"/>
      <c r="C899259" s="77"/>
    </row>
    <row r="899260" spans="2:3" x14ac:dyDescent="0.25">
      <c r="B899260" s="78"/>
      <c r="C899260" s="77"/>
    </row>
    <row r="899370" spans="2:3" x14ac:dyDescent="0.25">
      <c r="B899370" s="78"/>
      <c r="C899370" s="77"/>
    </row>
    <row r="899371" spans="2:3" x14ac:dyDescent="0.25">
      <c r="B899371" s="78"/>
      <c r="C899371" s="77"/>
    </row>
    <row r="899372" spans="2:3" x14ac:dyDescent="0.25">
      <c r="B899372" s="78"/>
      <c r="C899372" s="77"/>
    </row>
    <row r="899373" spans="2:3" x14ac:dyDescent="0.25">
      <c r="B899373" s="78"/>
      <c r="C899373" s="77"/>
    </row>
    <row r="899374" spans="2:3" x14ac:dyDescent="0.25">
      <c r="B899374" s="78"/>
      <c r="C899374" s="77"/>
    </row>
    <row r="899375" spans="2:3" x14ac:dyDescent="0.25">
      <c r="B899375" s="78"/>
      <c r="C899375" s="77"/>
    </row>
    <row r="899376" spans="2:3" x14ac:dyDescent="0.25">
      <c r="B899376" s="78"/>
      <c r="C899376" s="77"/>
    </row>
    <row r="899377" spans="2:3" x14ac:dyDescent="0.25">
      <c r="B899377" s="78"/>
      <c r="C899377" s="77"/>
    </row>
    <row r="899378" spans="2:3" x14ac:dyDescent="0.25">
      <c r="B899378" s="78"/>
      <c r="C899378" s="77"/>
    </row>
    <row r="899379" spans="2:3" x14ac:dyDescent="0.25">
      <c r="B899379" s="78"/>
      <c r="C899379" s="77"/>
    </row>
    <row r="899380" spans="2:3" x14ac:dyDescent="0.25">
      <c r="B899380" s="78"/>
      <c r="C899380" s="77"/>
    </row>
    <row r="899381" spans="2:3" x14ac:dyDescent="0.25">
      <c r="B899381" s="78"/>
      <c r="C899381" s="77"/>
    </row>
    <row r="899382" spans="2:3" x14ac:dyDescent="0.25">
      <c r="B899382" s="78"/>
      <c r="C899382" s="77"/>
    </row>
    <row r="899492" spans="2:3" x14ac:dyDescent="0.25">
      <c r="B899492" s="78"/>
      <c r="C899492" s="77"/>
    </row>
    <row r="899493" spans="2:3" x14ac:dyDescent="0.25">
      <c r="B899493" s="78"/>
      <c r="C899493" s="77"/>
    </row>
    <row r="899494" spans="2:3" x14ac:dyDescent="0.25">
      <c r="B899494" s="78"/>
      <c r="C899494" s="77"/>
    </row>
    <row r="899495" spans="2:3" x14ac:dyDescent="0.25">
      <c r="B899495" s="78"/>
      <c r="C899495" s="77"/>
    </row>
    <row r="899496" spans="2:3" x14ac:dyDescent="0.25">
      <c r="B899496" s="78"/>
      <c r="C899496" s="77"/>
    </row>
    <row r="899497" spans="2:3" x14ac:dyDescent="0.25">
      <c r="B899497" s="78"/>
      <c r="C899497" s="77"/>
    </row>
    <row r="899498" spans="2:3" x14ac:dyDescent="0.25">
      <c r="B899498" s="78"/>
      <c r="C899498" s="77"/>
    </row>
    <row r="899499" spans="2:3" x14ac:dyDescent="0.25">
      <c r="B899499" s="78"/>
      <c r="C899499" s="77"/>
    </row>
    <row r="899500" spans="2:3" x14ac:dyDescent="0.25">
      <c r="B899500" s="78"/>
      <c r="C899500" s="77"/>
    </row>
    <row r="899501" spans="2:3" x14ac:dyDescent="0.25">
      <c r="B899501" s="78"/>
      <c r="C899501" s="77"/>
    </row>
    <row r="899502" spans="2:3" x14ac:dyDescent="0.25">
      <c r="B899502" s="78"/>
      <c r="C899502" s="77"/>
    </row>
    <row r="899503" spans="2:3" x14ac:dyDescent="0.25">
      <c r="B899503" s="78"/>
      <c r="C899503" s="77"/>
    </row>
    <row r="899504" spans="2:3" x14ac:dyDescent="0.25">
      <c r="B899504" s="78"/>
      <c r="C899504" s="77"/>
    </row>
    <row r="899614" spans="2:3" x14ac:dyDescent="0.25">
      <c r="B899614" s="78"/>
      <c r="C899614" s="77"/>
    </row>
    <row r="899615" spans="2:3" x14ac:dyDescent="0.25">
      <c r="B899615" s="78"/>
      <c r="C899615" s="77"/>
    </row>
    <row r="899616" spans="2:3" x14ac:dyDescent="0.25">
      <c r="B899616" s="78"/>
      <c r="C899616" s="77"/>
    </row>
    <row r="899617" spans="2:3" x14ac:dyDescent="0.25">
      <c r="B899617" s="78"/>
      <c r="C899617" s="77"/>
    </row>
    <row r="899618" spans="2:3" x14ac:dyDescent="0.25">
      <c r="B899618" s="78"/>
      <c r="C899618" s="77"/>
    </row>
    <row r="899619" spans="2:3" x14ac:dyDescent="0.25">
      <c r="B899619" s="78"/>
      <c r="C899619" s="77"/>
    </row>
    <row r="899620" spans="2:3" x14ac:dyDescent="0.25">
      <c r="B899620" s="78"/>
      <c r="C899620" s="77"/>
    </row>
    <row r="899621" spans="2:3" x14ac:dyDescent="0.25">
      <c r="B899621" s="78"/>
      <c r="C899621" s="77"/>
    </row>
    <row r="899622" spans="2:3" x14ac:dyDescent="0.25">
      <c r="B899622" s="78"/>
      <c r="C899622" s="77"/>
    </row>
    <row r="899623" spans="2:3" x14ac:dyDescent="0.25">
      <c r="B899623" s="78"/>
      <c r="C899623" s="77"/>
    </row>
    <row r="899624" spans="2:3" x14ac:dyDescent="0.25">
      <c r="B899624" s="78"/>
      <c r="C899624" s="77"/>
    </row>
    <row r="899625" spans="2:3" x14ac:dyDescent="0.25">
      <c r="B899625" s="78"/>
      <c r="C899625" s="77"/>
    </row>
    <row r="899626" spans="2:3" x14ac:dyDescent="0.25">
      <c r="B899626" s="78"/>
      <c r="C899626" s="77"/>
    </row>
    <row r="899736" spans="2:3" x14ac:dyDescent="0.25">
      <c r="B899736" s="78"/>
      <c r="C899736" s="77"/>
    </row>
    <row r="899737" spans="2:3" x14ac:dyDescent="0.25">
      <c r="B899737" s="78"/>
      <c r="C899737" s="77"/>
    </row>
    <row r="899738" spans="2:3" x14ac:dyDescent="0.25">
      <c r="B899738" s="78"/>
      <c r="C899738" s="77"/>
    </row>
    <row r="899739" spans="2:3" x14ac:dyDescent="0.25">
      <c r="B899739" s="78"/>
      <c r="C899739" s="77"/>
    </row>
    <row r="899740" spans="2:3" x14ac:dyDescent="0.25">
      <c r="B899740" s="78"/>
      <c r="C899740" s="77"/>
    </row>
    <row r="899741" spans="2:3" x14ac:dyDescent="0.25">
      <c r="B899741" s="78"/>
      <c r="C899741" s="77"/>
    </row>
    <row r="899742" spans="2:3" x14ac:dyDescent="0.25">
      <c r="B899742" s="78"/>
      <c r="C899742" s="77"/>
    </row>
    <row r="899743" spans="2:3" x14ac:dyDescent="0.25">
      <c r="B899743" s="78"/>
      <c r="C899743" s="77"/>
    </row>
    <row r="899744" spans="2:3" x14ac:dyDescent="0.25">
      <c r="B899744" s="78"/>
      <c r="C899744" s="77"/>
    </row>
    <row r="899745" spans="2:3" x14ac:dyDescent="0.25">
      <c r="B899745" s="78"/>
      <c r="C899745" s="77"/>
    </row>
    <row r="899746" spans="2:3" x14ac:dyDescent="0.25">
      <c r="B899746" s="78"/>
      <c r="C899746" s="77"/>
    </row>
    <row r="899747" spans="2:3" x14ac:dyDescent="0.25">
      <c r="B899747" s="78"/>
      <c r="C899747" s="77"/>
    </row>
    <row r="899748" spans="2:3" x14ac:dyDescent="0.25">
      <c r="B899748" s="78"/>
      <c r="C899748" s="77"/>
    </row>
    <row r="899858" spans="2:3" x14ac:dyDescent="0.25">
      <c r="B899858" s="78"/>
      <c r="C899858" s="77"/>
    </row>
    <row r="899859" spans="2:3" x14ac:dyDescent="0.25">
      <c r="B899859" s="78"/>
      <c r="C899859" s="77"/>
    </row>
    <row r="899860" spans="2:3" x14ac:dyDescent="0.25">
      <c r="B899860" s="78"/>
      <c r="C899860" s="77"/>
    </row>
    <row r="899861" spans="2:3" x14ac:dyDescent="0.25">
      <c r="B899861" s="78"/>
      <c r="C899861" s="77"/>
    </row>
    <row r="899862" spans="2:3" x14ac:dyDescent="0.25">
      <c r="B899862" s="78"/>
      <c r="C899862" s="77"/>
    </row>
    <row r="899863" spans="2:3" x14ac:dyDescent="0.25">
      <c r="B899863" s="78"/>
      <c r="C899863" s="77"/>
    </row>
    <row r="899864" spans="2:3" x14ac:dyDescent="0.25">
      <c r="B899864" s="78"/>
      <c r="C899864" s="77"/>
    </row>
    <row r="899865" spans="2:3" x14ac:dyDescent="0.25">
      <c r="B899865" s="78"/>
      <c r="C899865" s="77"/>
    </row>
    <row r="899866" spans="2:3" x14ac:dyDescent="0.25">
      <c r="B899866" s="78"/>
      <c r="C899866" s="77"/>
    </row>
    <row r="899867" spans="2:3" x14ac:dyDescent="0.25">
      <c r="B899867" s="78"/>
      <c r="C899867" s="77"/>
    </row>
    <row r="899868" spans="2:3" x14ac:dyDescent="0.25">
      <c r="B899868" s="78"/>
      <c r="C899868" s="77"/>
    </row>
    <row r="899869" spans="2:3" x14ac:dyDescent="0.25">
      <c r="B899869" s="78"/>
      <c r="C899869" s="77"/>
    </row>
    <row r="899870" spans="2:3" x14ac:dyDescent="0.25">
      <c r="B899870" s="78"/>
      <c r="C899870" s="77"/>
    </row>
    <row r="899980" spans="2:3" x14ac:dyDescent="0.25">
      <c r="B899980" s="78"/>
      <c r="C899980" s="77"/>
    </row>
    <row r="899981" spans="2:3" x14ac:dyDescent="0.25">
      <c r="B899981" s="78"/>
      <c r="C899981" s="77"/>
    </row>
    <row r="899982" spans="2:3" x14ac:dyDescent="0.25">
      <c r="B899982" s="78"/>
      <c r="C899982" s="77"/>
    </row>
    <row r="899983" spans="2:3" x14ac:dyDescent="0.25">
      <c r="B899983" s="78"/>
      <c r="C899983" s="77"/>
    </row>
    <row r="899984" spans="2:3" x14ac:dyDescent="0.25">
      <c r="B899984" s="78"/>
      <c r="C899984" s="77"/>
    </row>
    <row r="899985" spans="2:3" x14ac:dyDescent="0.25">
      <c r="B899985" s="78"/>
      <c r="C899985" s="77"/>
    </row>
    <row r="899986" spans="2:3" x14ac:dyDescent="0.25">
      <c r="B899986" s="78"/>
      <c r="C899986" s="77"/>
    </row>
    <row r="899987" spans="2:3" x14ac:dyDescent="0.25">
      <c r="B899987" s="78"/>
      <c r="C899987" s="77"/>
    </row>
    <row r="899988" spans="2:3" x14ac:dyDescent="0.25">
      <c r="B899988" s="78"/>
      <c r="C899988" s="77"/>
    </row>
    <row r="899989" spans="2:3" x14ac:dyDescent="0.25">
      <c r="B899989" s="78"/>
      <c r="C899989" s="77"/>
    </row>
    <row r="899990" spans="2:3" x14ac:dyDescent="0.25">
      <c r="B899990" s="78"/>
      <c r="C899990" s="77"/>
    </row>
    <row r="899991" spans="2:3" x14ac:dyDescent="0.25">
      <c r="B899991" s="78"/>
      <c r="C899991" s="77"/>
    </row>
    <row r="899992" spans="2:3" x14ac:dyDescent="0.25">
      <c r="B899992" s="78"/>
      <c r="C899992" s="77"/>
    </row>
    <row r="900102" spans="2:3" x14ac:dyDescent="0.25">
      <c r="B900102" s="78"/>
      <c r="C900102" s="77"/>
    </row>
    <row r="900103" spans="2:3" x14ac:dyDescent="0.25">
      <c r="B900103" s="78"/>
      <c r="C900103" s="77"/>
    </row>
    <row r="900104" spans="2:3" x14ac:dyDescent="0.25">
      <c r="B900104" s="78"/>
      <c r="C900104" s="77"/>
    </row>
    <row r="900105" spans="2:3" x14ac:dyDescent="0.25">
      <c r="B900105" s="78"/>
      <c r="C900105" s="77"/>
    </row>
    <row r="900106" spans="2:3" x14ac:dyDescent="0.25">
      <c r="B900106" s="78"/>
      <c r="C900106" s="77"/>
    </row>
    <row r="900107" spans="2:3" x14ac:dyDescent="0.25">
      <c r="B900107" s="78"/>
      <c r="C900107" s="77"/>
    </row>
    <row r="900108" spans="2:3" x14ac:dyDescent="0.25">
      <c r="B900108" s="78"/>
      <c r="C900108" s="77"/>
    </row>
    <row r="900109" spans="2:3" x14ac:dyDescent="0.25">
      <c r="B900109" s="78"/>
      <c r="C900109" s="77"/>
    </row>
    <row r="900110" spans="2:3" x14ac:dyDescent="0.25">
      <c r="B900110" s="78"/>
      <c r="C900110" s="77"/>
    </row>
    <row r="900111" spans="2:3" x14ac:dyDescent="0.25">
      <c r="B900111" s="78"/>
      <c r="C900111" s="77"/>
    </row>
    <row r="900112" spans="2:3" x14ac:dyDescent="0.25">
      <c r="B900112" s="78"/>
      <c r="C900112" s="77"/>
    </row>
    <row r="900113" spans="2:3" x14ac:dyDescent="0.25">
      <c r="B900113" s="78"/>
      <c r="C900113" s="77"/>
    </row>
    <row r="900114" spans="2:3" x14ac:dyDescent="0.25">
      <c r="B900114" s="78"/>
      <c r="C900114" s="77"/>
    </row>
    <row r="900224" spans="2:3" x14ac:dyDescent="0.25">
      <c r="B900224" s="78"/>
      <c r="C900224" s="77"/>
    </row>
    <row r="900225" spans="2:3" x14ac:dyDescent="0.25">
      <c r="B900225" s="78"/>
      <c r="C900225" s="77"/>
    </row>
    <row r="900226" spans="2:3" x14ac:dyDescent="0.25">
      <c r="B900226" s="78"/>
      <c r="C900226" s="77"/>
    </row>
    <row r="900227" spans="2:3" x14ac:dyDescent="0.25">
      <c r="B900227" s="78"/>
      <c r="C900227" s="77"/>
    </row>
    <row r="900228" spans="2:3" x14ac:dyDescent="0.25">
      <c r="B900228" s="78"/>
      <c r="C900228" s="77"/>
    </row>
    <row r="900229" spans="2:3" x14ac:dyDescent="0.25">
      <c r="B900229" s="78"/>
      <c r="C900229" s="77"/>
    </row>
    <row r="900230" spans="2:3" x14ac:dyDescent="0.25">
      <c r="B900230" s="78"/>
      <c r="C900230" s="77"/>
    </row>
    <row r="900231" spans="2:3" x14ac:dyDescent="0.25">
      <c r="B900231" s="78"/>
      <c r="C900231" s="77"/>
    </row>
    <row r="900232" spans="2:3" x14ac:dyDescent="0.25">
      <c r="B900232" s="78"/>
      <c r="C900232" s="77"/>
    </row>
    <row r="900233" spans="2:3" x14ac:dyDescent="0.25">
      <c r="B900233" s="78"/>
      <c r="C900233" s="77"/>
    </row>
    <row r="900234" spans="2:3" x14ac:dyDescent="0.25">
      <c r="B900234" s="78"/>
      <c r="C900234" s="77"/>
    </row>
    <row r="900235" spans="2:3" x14ac:dyDescent="0.25">
      <c r="B900235" s="78"/>
      <c r="C900235" s="77"/>
    </row>
    <row r="900236" spans="2:3" x14ac:dyDescent="0.25">
      <c r="B900236" s="78"/>
      <c r="C900236" s="77"/>
    </row>
    <row r="900346" spans="2:3" x14ac:dyDescent="0.25">
      <c r="B900346" s="78"/>
      <c r="C900346" s="77"/>
    </row>
    <row r="900347" spans="2:3" x14ac:dyDescent="0.25">
      <c r="B900347" s="78"/>
      <c r="C900347" s="77"/>
    </row>
    <row r="900348" spans="2:3" x14ac:dyDescent="0.25">
      <c r="B900348" s="78"/>
      <c r="C900348" s="77"/>
    </row>
    <row r="900349" spans="2:3" x14ac:dyDescent="0.25">
      <c r="B900349" s="78"/>
      <c r="C900349" s="77"/>
    </row>
    <row r="900350" spans="2:3" x14ac:dyDescent="0.25">
      <c r="B900350" s="78"/>
      <c r="C900350" s="77"/>
    </row>
    <row r="900351" spans="2:3" x14ac:dyDescent="0.25">
      <c r="B900351" s="78"/>
      <c r="C900351" s="77"/>
    </row>
    <row r="900352" spans="2:3" x14ac:dyDescent="0.25">
      <c r="B900352" s="78"/>
      <c r="C900352" s="77"/>
    </row>
    <row r="900353" spans="2:3" x14ac:dyDescent="0.25">
      <c r="B900353" s="78"/>
      <c r="C900353" s="77"/>
    </row>
    <row r="900354" spans="2:3" x14ac:dyDescent="0.25">
      <c r="B900354" s="78"/>
      <c r="C900354" s="77"/>
    </row>
    <row r="900355" spans="2:3" x14ac:dyDescent="0.25">
      <c r="B900355" s="78"/>
      <c r="C900355" s="77"/>
    </row>
    <row r="900356" spans="2:3" x14ac:dyDescent="0.25">
      <c r="B900356" s="78"/>
      <c r="C900356" s="77"/>
    </row>
    <row r="900357" spans="2:3" x14ac:dyDescent="0.25">
      <c r="B900357" s="78"/>
      <c r="C900357" s="77"/>
    </row>
    <row r="900358" spans="2:3" x14ac:dyDescent="0.25">
      <c r="B900358" s="78"/>
      <c r="C900358" s="77"/>
    </row>
    <row r="900468" spans="2:3" x14ac:dyDescent="0.25">
      <c r="B900468" s="78"/>
      <c r="C900468" s="77"/>
    </row>
    <row r="900469" spans="2:3" x14ac:dyDescent="0.25">
      <c r="B900469" s="78"/>
      <c r="C900469" s="77"/>
    </row>
    <row r="900470" spans="2:3" x14ac:dyDescent="0.25">
      <c r="B900470" s="78"/>
      <c r="C900470" s="77"/>
    </row>
    <row r="900471" spans="2:3" x14ac:dyDescent="0.25">
      <c r="B900471" s="78"/>
      <c r="C900471" s="77"/>
    </row>
    <row r="900472" spans="2:3" x14ac:dyDescent="0.25">
      <c r="B900472" s="78"/>
      <c r="C900472" s="77"/>
    </row>
    <row r="900473" spans="2:3" x14ac:dyDescent="0.25">
      <c r="B900473" s="78"/>
      <c r="C900473" s="77"/>
    </row>
    <row r="900474" spans="2:3" x14ac:dyDescent="0.25">
      <c r="B900474" s="78"/>
      <c r="C900474" s="77"/>
    </row>
    <row r="900475" spans="2:3" x14ac:dyDescent="0.25">
      <c r="B900475" s="78"/>
      <c r="C900475" s="77"/>
    </row>
    <row r="900476" spans="2:3" x14ac:dyDescent="0.25">
      <c r="B900476" s="78"/>
      <c r="C900476" s="77"/>
    </row>
    <row r="900477" spans="2:3" x14ac:dyDescent="0.25">
      <c r="B900477" s="78"/>
      <c r="C900477" s="77"/>
    </row>
    <row r="900478" spans="2:3" x14ac:dyDescent="0.25">
      <c r="B900478" s="78"/>
      <c r="C900478" s="77"/>
    </row>
    <row r="900479" spans="2:3" x14ac:dyDescent="0.25">
      <c r="B900479" s="78"/>
      <c r="C900479" s="77"/>
    </row>
    <row r="900480" spans="2:3" x14ac:dyDescent="0.25">
      <c r="B900480" s="78"/>
      <c r="C900480" s="77"/>
    </row>
    <row r="900590" spans="2:3" x14ac:dyDescent="0.25">
      <c r="B900590" s="78"/>
      <c r="C900590" s="77"/>
    </row>
    <row r="900591" spans="2:3" x14ac:dyDescent="0.25">
      <c r="B900591" s="78"/>
      <c r="C900591" s="77"/>
    </row>
    <row r="900592" spans="2:3" x14ac:dyDescent="0.25">
      <c r="B900592" s="78"/>
      <c r="C900592" s="77"/>
    </row>
    <row r="900593" spans="2:3" x14ac:dyDescent="0.25">
      <c r="B900593" s="78"/>
      <c r="C900593" s="77"/>
    </row>
    <row r="900594" spans="2:3" x14ac:dyDescent="0.25">
      <c r="B900594" s="78"/>
      <c r="C900594" s="77"/>
    </row>
    <row r="900595" spans="2:3" x14ac:dyDescent="0.25">
      <c r="B900595" s="78"/>
      <c r="C900595" s="77"/>
    </row>
    <row r="900596" spans="2:3" x14ac:dyDescent="0.25">
      <c r="B900596" s="78"/>
      <c r="C900596" s="77"/>
    </row>
    <row r="900597" spans="2:3" x14ac:dyDescent="0.25">
      <c r="B900597" s="78"/>
      <c r="C900597" s="77"/>
    </row>
    <row r="900598" spans="2:3" x14ac:dyDescent="0.25">
      <c r="B900598" s="78"/>
      <c r="C900598" s="77"/>
    </row>
    <row r="900599" spans="2:3" x14ac:dyDescent="0.25">
      <c r="B900599" s="78"/>
      <c r="C900599" s="77"/>
    </row>
    <row r="900600" spans="2:3" x14ac:dyDescent="0.25">
      <c r="B900600" s="78"/>
      <c r="C900600" s="77"/>
    </row>
    <row r="900601" spans="2:3" x14ac:dyDescent="0.25">
      <c r="B900601" s="78"/>
      <c r="C900601" s="77"/>
    </row>
    <row r="900602" spans="2:3" x14ac:dyDescent="0.25">
      <c r="B900602" s="78"/>
      <c r="C900602" s="77"/>
    </row>
    <row r="900712" spans="2:3" x14ac:dyDescent="0.25">
      <c r="B900712" s="78"/>
      <c r="C900712" s="77"/>
    </row>
    <row r="900713" spans="2:3" x14ac:dyDescent="0.25">
      <c r="B900713" s="78"/>
      <c r="C900713" s="77"/>
    </row>
    <row r="900714" spans="2:3" x14ac:dyDescent="0.25">
      <c r="B900714" s="78"/>
      <c r="C900714" s="77"/>
    </row>
    <row r="900715" spans="2:3" x14ac:dyDescent="0.25">
      <c r="B900715" s="78"/>
      <c r="C900715" s="77"/>
    </row>
    <row r="900716" spans="2:3" x14ac:dyDescent="0.25">
      <c r="B900716" s="78"/>
      <c r="C900716" s="77"/>
    </row>
    <row r="900717" spans="2:3" x14ac:dyDescent="0.25">
      <c r="B900717" s="78"/>
      <c r="C900717" s="77"/>
    </row>
    <row r="900718" spans="2:3" x14ac:dyDescent="0.25">
      <c r="B900718" s="78"/>
      <c r="C900718" s="77"/>
    </row>
    <row r="900719" spans="2:3" x14ac:dyDescent="0.25">
      <c r="B900719" s="78"/>
      <c r="C900719" s="77"/>
    </row>
    <row r="900720" spans="2:3" x14ac:dyDescent="0.25">
      <c r="B900720" s="78"/>
      <c r="C900720" s="77"/>
    </row>
    <row r="900721" spans="2:3" x14ac:dyDescent="0.25">
      <c r="B900721" s="78"/>
      <c r="C900721" s="77"/>
    </row>
    <row r="900722" spans="2:3" x14ac:dyDescent="0.25">
      <c r="B900722" s="78"/>
      <c r="C900722" s="77"/>
    </row>
    <row r="900723" spans="2:3" x14ac:dyDescent="0.25">
      <c r="B900723" s="78"/>
      <c r="C900723" s="77"/>
    </row>
    <row r="900724" spans="2:3" x14ac:dyDescent="0.25">
      <c r="B900724" s="78"/>
      <c r="C900724" s="77"/>
    </row>
    <row r="900834" spans="2:3" x14ac:dyDescent="0.25">
      <c r="B900834" s="78"/>
      <c r="C900834" s="77"/>
    </row>
    <row r="900835" spans="2:3" x14ac:dyDescent="0.25">
      <c r="B900835" s="78"/>
      <c r="C900835" s="77"/>
    </row>
    <row r="900836" spans="2:3" x14ac:dyDescent="0.25">
      <c r="B900836" s="78"/>
      <c r="C900836" s="77"/>
    </row>
    <row r="900837" spans="2:3" x14ac:dyDescent="0.25">
      <c r="B900837" s="78"/>
      <c r="C900837" s="77"/>
    </row>
    <row r="900838" spans="2:3" x14ac:dyDescent="0.25">
      <c r="B900838" s="78"/>
      <c r="C900838" s="77"/>
    </row>
    <row r="900839" spans="2:3" x14ac:dyDescent="0.25">
      <c r="B900839" s="78"/>
      <c r="C900839" s="77"/>
    </row>
    <row r="900840" spans="2:3" x14ac:dyDescent="0.25">
      <c r="B900840" s="78"/>
      <c r="C900840" s="77"/>
    </row>
    <row r="900841" spans="2:3" x14ac:dyDescent="0.25">
      <c r="B900841" s="78"/>
      <c r="C900841" s="77"/>
    </row>
    <row r="900842" spans="2:3" x14ac:dyDescent="0.25">
      <c r="B900842" s="78"/>
      <c r="C900842" s="77"/>
    </row>
    <row r="900843" spans="2:3" x14ac:dyDescent="0.25">
      <c r="B900843" s="78"/>
      <c r="C900843" s="77"/>
    </row>
    <row r="900844" spans="2:3" x14ac:dyDescent="0.25">
      <c r="B900844" s="78"/>
      <c r="C900844" s="77"/>
    </row>
    <row r="900845" spans="2:3" x14ac:dyDescent="0.25">
      <c r="B900845" s="78"/>
      <c r="C900845" s="77"/>
    </row>
    <row r="900846" spans="2:3" x14ac:dyDescent="0.25">
      <c r="B900846" s="78"/>
      <c r="C900846" s="77"/>
    </row>
    <row r="900956" spans="2:3" x14ac:dyDescent="0.25">
      <c r="B900956" s="78"/>
      <c r="C900956" s="77"/>
    </row>
    <row r="900957" spans="2:3" x14ac:dyDescent="0.25">
      <c r="B900957" s="78"/>
      <c r="C900957" s="77"/>
    </row>
    <row r="900958" spans="2:3" x14ac:dyDescent="0.25">
      <c r="B900958" s="78"/>
      <c r="C900958" s="77"/>
    </row>
    <row r="900959" spans="2:3" x14ac:dyDescent="0.25">
      <c r="B900959" s="78"/>
      <c r="C900959" s="77"/>
    </row>
    <row r="900960" spans="2:3" x14ac:dyDescent="0.25">
      <c r="B900960" s="78"/>
      <c r="C900960" s="77"/>
    </row>
    <row r="900961" spans="2:3" x14ac:dyDescent="0.25">
      <c r="B900961" s="78"/>
      <c r="C900961" s="77"/>
    </row>
    <row r="900962" spans="2:3" x14ac:dyDescent="0.25">
      <c r="B900962" s="78"/>
      <c r="C900962" s="77"/>
    </row>
    <row r="900963" spans="2:3" x14ac:dyDescent="0.25">
      <c r="B900963" s="78"/>
      <c r="C900963" s="77"/>
    </row>
    <row r="900964" spans="2:3" x14ac:dyDescent="0.25">
      <c r="B900964" s="78"/>
      <c r="C900964" s="77"/>
    </row>
    <row r="900965" spans="2:3" x14ac:dyDescent="0.25">
      <c r="B900965" s="78"/>
      <c r="C900965" s="77"/>
    </row>
    <row r="900966" spans="2:3" x14ac:dyDescent="0.25">
      <c r="B900966" s="78"/>
      <c r="C900966" s="77"/>
    </row>
    <row r="900967" spans="2:3" x14ac:dyDescent="0.25">
      <c r="B900967" s="78"/>
      <c r="C900967" s="77"/>
    </row>
    <row r="900968" spans="2:3" x14ac:dyDescent="0.25">
      <c r="B900968" s="78"/>
      <c r="C900968" s="77"/>
    </row>
    <row r="901078" spans="2:3" x14ac:dyDescent="0.25">
      <c r="B901078" s="78"/>
      <c r="C901078" s="77"/>
    </row>
    <row r="901079" spans="2:3" x14ac:dyDescent="0.25">
      <c r="B901079" s="78"/>
      <c r="C901079" s="77"/>
    </row>
    <row r="901080" spans="2:3" x14ac:dyDescent="0.25">
      <c r="B901080" s="78"/>
      <c r="C901080" s="77"/>
    </row>
    <row r="901081" spans="2:3" x14ac:dyDescent="0.25">
      <c r="B901081" s="78"/>
      <c r="C901081" s="77"/>
    </row>
    <row r="901082" spans="2:3" x14ac:dyDescent="0.25">
      <c r="B901082" s="78"/>
      <c r="C901082" s="77"/>
    </row>
    <row r="901083" spans="2:3" x14ac:dyDescent="0.25">
      <c r="B901083" s="78"/>
      <c r="C901083" s="77"/>
    </row>
    <row r="901084" spans="2:3" x14ac:dyDescent="0.25">
      <c r="B901084" s="78"/>
      <c r="C901084" s="77"/>
    </row>
    <row r="901085" spans="2:3" x14ac:dyDescent="0.25">
      <c r="B901085" s="78"/>
      <c r="C901085" s="77"/>
    </row>
    <row r="901086" spans="2:3" x14ac:dyDescent="0.25">
      <c r="B901086" s="78"/>
      <c r="C901086" s="77"/>
    </row>
    <row r="901087" spans="2:3" x14ac:dyDescent="0.25">
      <c r="B901087" s="78"/>
      <c r="C901087" s="77"/>
    </row>
    <row r="901088" spans="2:3" x14ac:dyDescent="0.25">
      <c r="B901088" s="78"/>
      <c r="C901088" s="77"/>
    </row>
    <row r="901089" spans="2:3" x14ac:dyDescent="0.25">
      <c r="B901089" s="78"/>
      <c r="C901089" s="77"/>
    </row>
    <row r="901090" spans="2:3" x14ac:dyDescent="0.25">
      <c r="B901090" s="78"/>
      <c r="C901090" s="77"/>
    </row>
    <row r="901200" spans="2:3" x14ac:dyDescent="0.25">
      <c r="B901200" s="78"/>
      <c r="C901200" s="77"/>
    </row>
    <row r="901201" spans="2:3" x14ac:dyDescent="0.25">
      <c r="B901201" s="78"/>
      <c r="C901201" s="77"/>
    </row>
    <row r="901202" spans="2:3" x14ac:dyDescent="0.25">
      <c r="B901202" s="78"/>
      <c r="C901202" s="77"/>
    </row>
    <row r="901203" spans="2:3" x14ac:dyDescent="0.25">
      <c r="B901203" s="78"/>
      <c r="C901203" s="77"/>
    </row>
    <row r="901204" spans="2:3" x14ac:dyDescent="0.25">
      <c r="B901204" s="78"/>
      <c r="C901204" s="77"/>
    </row>
    <row r="901205" spans="2:3" x14ac:dyDescent="0.25">
      <c r="B901205" s="78"/>
      <c r="C901205" s="77"/>
    </row>
    <row r="901206" spans="2:3" x14ac:dyDescent="0.25">
      <c r="B901206" s="78"/>
      <c r="C901206" s="77"/>
    </row>
    <row r="901207" spans="2:3" x14ac:dyDescent="0.25">
      <c r="B901207" s="78"/>
      <c r="C901207" s="77"/>
    </row>
    <row r="901208" spans="2:3" x14ac:dyDescent="0.25">
      <c r="B901208" s="78"/>
      <c r="C901208" s="77"/>
    </row>
    <row r="901209" spans="2:3" x14ac:dyDescent="0.25">
      <c r="B901209" s="78"/>
      <c r="C901209" s="77"/>
    </row>
    <row r="901210" spans="2:3" x14ac:dyDescent="0.25">
      <c r="B901210" s="78"/>
      <c r="C901210" s="77"/>
    </row>
    <row r="901211" spans="2:3" x14ac:dyDescent="0.25">
      <c r="B901211" s="78"/>
      <c r="C901211" s="77"/>
    </row>
    <row r="901212" spans="2:3" x14ac:dyDescent="0.25">
      <c r="B901212" s="78"/>
      <c r="C901212" s="77"/>
    </row>
    <row r="901322" spans="2:3" x14ac:dyDescent="0.25">
      <c r="B901322" s="78"/>
      <c r="C901322" s="77"/>
    </row>
    <row r="901323" spans="2:3" x14ac:dyDescent="0.25">
      <c r="B901323" s="78"/>
      <c r="C901323" s="77"/>
    </row>
    <row r="901324" spans="2:3" x14ac:dyDescent="0.25">
      <c r="B901324" s="78"/>
      <c r="C901324" s="77"/>
    </row>
    <row r="901325" spans="2:3" x14ac:dyDescent="0.25">
      <c r="B901325" s="78"/>
      <c r="C901325" s="77"/>
    </row>
    <row r="901326" spans="2:3" x14ac:dyDescent="0.25">
      <c r="B901326" s="78"/>
      <c r="C901326" s="77"/>
    </row>
    <row r="901327" spans="2:3" x14ac:dyDescent="0.25">
      <c r="B901327" s="78"/>
      <c r="C901327" s="77"/>
    </row>
    <row r="901328" spans="2:3" x14ac:dyDescent="0.25">
      <c r="B901328" s="78"/>
      <c r="C901328" s="77"/>
    </row>
    <row r="901329" spans="2:3" x14ac:dyDescent="0.25">
      <c r="B901329" s="78"/>
      <c r="C901329" s="77"/>
    </row>
    <row r="901330" spans="2:3" x14ac:dyDescent="0.25">
      <c r="B901330" s="78"/>
      <c r="C901330" s="77"/>
    </row>
    <row r="901331" spans="2:3" x14ac:dyDescent="0.25">
      <c r="B901331" s="78"/>
      <c r="C901331" s="77"/>
    </row>
    <row r="901332" spans="2:3" x14ac:dyDescent="0.25">
      <c r="B901332" s="78"/>
      <c r="C901332" s="77"/>
    </row>
    <row r="901333" spans="2:3" x14ac:dyDescent="0.25">
      <c r="B901333" s="78"/>
      <c r="C901333" s="77"/>
    </row>
    <row r="901334" spans="2:3" x14ac:dyDescent="0.25">
      <c r="B901334" s="78"/>
      <c r="C901334" s="77"/>
    </row>
    <row r="901444" spans="2:3" x14ac:dyDescent="0.25">
      <c r="B901444" s="78"/>
      <c r="C901444" s="77"/>
    </row>
    <row r="901445" spans="2:3" x14ac:dyDescent="0.25">
      <c r="B901445" s="78"/>
      <c r="C901445" s="77"/>
    </row>
    <row r="901446" spans="2:3" x14ac:dyDescent="0.25">
      <c r="B901446" s="78"/>
      <c r="C901446" s="77"/>
    </row>
    <row r="901447" spans="2:3" x14ac:dyDescent="0.25">
      <c r="B901447" s="78"/>
      <c r="C901447" s="77"/>
    </row>
    <row r="901448" spans="2:3" x14ac:dyDescent="0.25">
      <c r="B901448" s="78"/>
      <c r="C901448" s="77"/>
    </row>
    <row r="901449" spans="2:3" x14ac:dyDescent="0.25">
      <c r="B901449" s="78"/>
      <c r="C901449" s="77"/>
    </row>
    <row r="901450" spans="2:3" x14ac:dyDescent="0.25">
      <c r="B901450" s="78"/>
      <c r="C901450" s="77"/>
    </row>
    <row r="901451" spans="2:3" x14ac:dyDescent="0.25">
      <c r="B901451" s="78"/>
      <c r="C901451" s="77"/>
    </row>
    <row r="901452" spans="2:3" x14ac:dyDescent="0.25">
      <c r="B901452" s="78"/>
      <c r="C901452" s="77"/>
    </row>
    <row r="901453" spans="2:3" x14ac:dyDescent="0.25">
      <c r="B901453" s="78"/>
      <c r="C901453" s="77"/>
    </row>
    <row r="901454" spans="2:3" x14ac:dyDescent="0.25">
      <c r="B901454" s="78"/>
      <c r="C901454" s="77"/>
    </row>
    <row r="901455" spans="2:3" x14ac:dyDescent="0.25">
      <c r="B901455" s="78"/>
      <c r="C901455" s="77"/>
    </row>
    <row r="901456" spans="2:3" x14ac:dyDescent="0.25">
      <c r="B901456" s="78"/>
      <c r="C901456" s="77"/>
    </row>
    <row r="901566" spans="2:3" x14ac:dyDescent="0.25">
      <c r="B901566" s="78"/>
      <c r="C901566" s="77"/>
    </row>
    <row r="901567" spans="2:3" x14ac:dyDescent="0.25">
      <c r="B901567" s="78"/>
      <c r="C901567" s="77"/>
    </row>
    <row r="901568" spans="2:3" x14ac:dyDescent="0.25">
      <c r="B901568" s="78"/>
      <c r="C901568" s="77"/>
    </row>
    <row r="901569" spans="2:3" x14ac:dyDescent="0.25">
      <c r="B901569" s="78"/>
      <c r="C901569" s="77"/>
    </row>
    <row r="901570" spans="2:3" x14ac:dyDescent="0.25">
      <c r="B901570" s="78"/>
      <c r="C901570" s="77"/>
    </row>
    <row r="901571" spans="2:3" x14ac:dyDescent="0.25">
      <c r="B901571" s="78"/>
      <c r="C901571" s="77"/>
    </row>
    <row r="901572" spans="2:3" x14ac:dyDescent="0.25">
      <c r="B901572" s="78"/>
      <c r="C901572" s="77"/>
    </row>
    <row r="901573" spans="2:3" x14ac:dyDescent="0.25">
      <c r="B901573" s="78"/>
      <c r="C901573" s="77"/>
    </row>
    <row r="901574" spans="2:3" x14ac:dyDescent="0.25">
      <c r="B901574" s="78"/>
      <c r="C901574" s="77"/>
    </row>
    <row r="901575" spans="2:3" x14ac:dyDescent="0.25">
      <c r="B901575" s="78"/>
      <c r="C901575" s="77"/>
    </row>
    <row r="901576" spans="2:3" x14ac:dyDescent="0.25">
      <c r="B901576" s="78"/>
      <c r="C901576" s="77"/>
    </row>
    <row r="901577" spans="2:3" x14ac:dyDescent="0.25">
      <c r="B901577" s="78"/>
      <c r="C901577" s="77"/>
    </row>
    <row r="901578" spans="2:3" x14ac:dyDescent="0.25">
      <c r="B901578" s="78"/>
      <c r="C901578" s="77"/>
    </row>
    <row r="901688" spans="2:3" x14ac:dyDescent="0.25">
      <c r="B901688" s="78"/>
      <c r="C901688" s="77"/>
    </row>
    <row r="901689" spans="2:3" x14ac:dyDescent="0.25">
      <c r="B901689" s="78"/>
      <c r="C901689" s="77"/>
    </row>
    <row r="901690" spans="2:3" x14ac:dyDescent="0.25">
      <c r="B901690" s="78"/>
      <c r="C901690" s="77"/>
    </row>
    <row r="901691" spans="2:3" x14ac:dyDescent="0.25">
      <c r="B901691" s="78"/>
      <c r="C901691" s="77"/>
    </row>
    <row r="901692" spans="2:3" x14ac:dyDescent="0.25">
      <c r="B901692" s="78"/>
      <c r="C901692" s="77"/>
    </row>
    <row r="901693" spans="2:3" x14ac:dyDescent="0.25">
      <c r="B901693" s="78"/>
      <c r="C901693" s="77"/>
    </row>
    <row r="901694" spans="2:3" x14ac:dyDescent="0.25">
      <c r="B901694" s="78"/>
      <c r="C901694" s="77"/>
    </row>
    <row r="901695" spans="2:3" x14ac:dyDescent="0.25">
      <c r="B901695" s="78"/>
      <c r="C901695" s="77"/>
    </row>
    <row r="901696" spans="2:3" x14ac:dyDescent="0.25">
      <c r="B901696" s="78"/>
      <c r="C901696" s="77"/>
    </row>
    <row r="901697" spans="2:3" x14ac:dyDescent="0.25">
      <c r="B901697" s="78"/>
      <c r="C901697" s="77"/>
    </row>
    <row r="901698" spans="2:3" x14ac:dyDescent="0.25">
      <c r="B901698" s="78"/>
      <c r="C901698" s="77"/>
    </row>
    <row r="901699" spans="2:3" x14ac:dyDescent="0.25">
      <c r="B901699" s="78"/>
      <c r="C901699" s="77"/>
    </row>
    <row r="901700" spans="2:3" x14ac:dyDescent="0.25">
      <c r="B901700" s="78"/>
      <c r="C901700" s="77"/>
    </row>
    <row r="901810" spans="2:3" x14ac:dyDescent="0.25">
      <c r="B901810" s="78"/>
      <c r="C901810" s="77"/>
    </row>
    <row r="901811" spans="2:3" x14ac:dyDescent="0.25">
      <c r="B901811" s="78"/>
      <c r="C901811" s="77"/>
    </row>
    <row r="901812" spans="2:3" x14ac:dyDescent="0.25">
      <c r="B901812" s="78"/>
      <c r="C901812" s="77"/>
    </row>
    <row r="901813" spans="2:3" x14ac:dyDescent="0.25">
      <c r="B901813" s="78"/>
      <c r="C901813" s="77"/>
    </row>
    <row r="901814" spans="2:3" x14ac:dyDescent="0.25">
      <c r="B901814" s="78"/>
      <c r="C901814" s="77"/>
    </row>
    <row r="901815" spans="2:3" x14ac:dyDescent="0.25">
      <c r="B901815" s="78"/>
      <c r="C901815" s="77"/>
    </row>
    <row r="901816" spans="2:3" x14ac:dyDescent="0.25">
      <c r="B901816" s="78"/>
      <c r="C901816" s="77"/>
    </row>
    <row r="901817" spans="2:3" x14ac:dyDescent="0.25">
      <c r="B901817" s="78"/>
      <c r="C901817" s="77"/>
    </row>
    <row r="901818" spans="2:3" x14ac:dyDescent="0.25">
      <c r="B901818" s="78"/>
      <c r="C901818" s="77"/>
    </row>
    <row r="901819" spans="2:3" x14ac:dyDescent="0.25">
      <c r="B901819" s="78"/>
      <c r="C901819" s="77"/>
    </row>
    <row r="901820" spans="2:3" x14ac:dyDescent="0.25">
      <c r="B901820" s="78"/>
      <c r="C901820" s="77"/>
    </row>
    <row r="901821" spans="2:3" x14ac:dyDescent="0.25">
      <c r="B901821" s="78"/>
      <c r="C901821" s="77"/>
    </row>
    <row r="901822" spans="2:3" x14ac:dyDescent="0.25">
      <c r="B901822" s="78"/>
      <c r="C901822" s="77"/>
    </row>
    <row r="901932" spans="2:3" x14ac:dyDescent="0.25">
      <c r="B901932" s="78"/>
      <c r="C901932" s="77"/>
    </row>
    <row r="901933" spans="2:3" x14ac:dyDescent="0.25">
      <c r="B901933" s="78"/>
      <c r="C901933" s="77"/>
    </row>
    <row r="901934" spans="2:3" x14ac:dyDescent="0.25">
      <c r="B901934" s="78"/>
      <c r="C901934" s="77"/>
    </row>
    <row r="901935" spans="2:3" x14ac:dyDescent="0.25">
      <c r="B901935" s="78"/>
      <c r="C901935" s="77"/>
    </row>
    <row r="901936" spans="2:3" x14ac:dyDescent="0.25">
      <c r="B901936" s="78"/>
      <c r="C901936" s="77"/>
    </row>
    <row r="901937" spans="2:3" x14ac:dyDescent="0.25">
      <c r="B901937" s="78"/>
      <c r="C901937" s="77"/>
    </row>
    <row r="901938" spans="2:3" x14ac:dyDescent="0.25">
      <c r="B901938" s="78"/>
      <c r="C901938" s="77"/>
    </row>
    <row r="901939" spans="2:3" x14ac:dyDescent="0.25">
      <c r="B901939" s="78"/>
      <c r="C901939" s="77"/>
    </row>
    <row r="901940" spans="2:3" x14ac:dyDescent="0.25">
      <c r="B901940" s="78"/>
      <c r="C901940" s="77"/>
    </row>
    <row r="901941" spans="2:3" x14ac:dyDescent="0.25">
      <c r="B901941" s="78"/>
      <c r="C901941" s="77"/>
    </row>
    <row r="901942" spans="2:3" x14ac:dyDescent="0.25">
      <c r="B901942" s="78"/>
      <c r="C901942" s="77"/>
    </row>
    <row r="901943" spans="2:3" x14ac:dyDescent="0.25">
      <c r="B901943" s="78"/>
      <c r="C901943" s="77"/>
    </row>
    <row r="901944" spans="2:3" x14ac:dyDescent="0.25">
      <c r="B901944" s="78"/>
      <c r="C901944" s="77"/>
    </row>
    <row r="902054" spans="2:3" x14ac:dyDescent="0.25">
      <c r="B902054" s="78"/>
      <c r="C902054" s="77"/>
    </row>
    <row r="902055" spans="2:3" x14ac:dyDescent="0.25">
      <c r="B902055" s="78"/>
      <c r="C902055" s="77"/>
    </row>
    <row r="902056" spans="2:3" x14ac:dyDescent="0.25">
      <c r="B902056" s="78"/>
      <c r="C902056" s="77"/>
    </row>
    <row r="902057" spans="2:3" x14ac:dyDescent="0.25">
      <c r="B902057" s="78"/>
      <c r="C902057" s="77"/>
    </row>
    <row r="902058" spans="2:3" x14ac:dyDescent="0.25">
      <c r="B902058" s="78"/>
      <c r="C902058" s="77"/>
    </row>
    <row r="902059" spans="2:3" x14ac:dyDescent="0.25">
      <c r="B902059" s="78"/>
      <c r="C902059" s="77"/>
    </row>
    <row r="902060" spans="2:3" x14ac:dyDescent="0.25">
      <c r="B902060" s="78"/>
      <c r="C902060" s="77"/>
    </row>
    <row r="902061" spans="2:3" x14ac:dyDescent="0.25">
      <c r="B902061" s="78"/>
      <c r="C902061" s="77"/>
    </row>
    <row r="902062" spans="2:3" x14ac:dyDescent="0.25">
      <c r="B902062" s="78"/>
      <c r="C902062" s="77"/>
    </row>
    <row r="902063" spans="2:3" x14ac:dyDescent="0.25">
      <c r="B902063" s="78"/>
      <c r="C902063" s="77"/>
    </row>
    <row r="902064" spans="2:3" x14ac:dyDescent="0.25">
      <c r="B902064" s="78"/>
      <c r="C902064" s="77"/>
    </row>
    <row r="902065" spans="2:3" x14ac:dyDescent="0.25">
      <c r="B902065" s="78"/>
      <c r="C902065" s="77"/>
    </row>
    <row r="902066" spans="2:3" x14ac:dyDescent="0.25">
      <c r="B902066" s="78"/>
      <c r="C902066" s="77"/>
    </row>
    <row r="902176" spans="2:3" x14ac:dyDescent="0.25">
      <c r="B902176" s="78"/>
      <c r="C902176" s="77"/>
    </row>
    <row r="902177" spans="2:3" x14ac:dyDescent="0.25">
      <c r="B902177" s="78"/>
      <c r="C902177" s="77"/>
    </row>
    <row r="902178" spans="2:3" x14ac:dyDescent="0.25">
      <c r="B902178" s="78"/>
      <c r="C902178" s="77"/>
    </row>
    <row r="902179" spans="2:3" x14ac:dyDescent="0.25">
      <c r="B902179" s="78"/>
      <c r="C902179" s="77"/>
    </row>
    <row r="902180" spans="2:3" x14ac:dyDescent="0.25">
      <c r="B902180" s="78"/>
      <c r="C902180" s="77"/>
    </row>
    <row r="902181" spans="2:3" x14ac:dyDescent="0.25">
      <c r="B902181" s="78"/>
      <c r="C902181" s="77"/>
    </row>
    <row r="902182" spans="2:3" x14ac:dyDescent="0.25">
      <c r="B902182" s="78"/>
      <c r="C902182" s="77"/>
    </row>
    <row r="902183" spans="2:3" x14ac:dyDescent="0.25">
      <c r="B902183" s="78"/>
      <c r="C902183" s="77"/>
    </row>
    <row r="902184" spans="2:3" x14ac:dyDescent="0.25">
      <c r="B902184" s="78"/>
      <c r="C902184" s="77"/>
    </row>
    <row r="902185" spans="2:3" x14ac:dyDescent="0.25">
      <c r="B902185" s="78"/>
      <c r="C902185" s="77"/>
    </row>
    <row r="902186" spans="2:3" x14ac:dyDescent="0.25">
      <c r="B902186" s="78"/>
      <c r="C902186" s="77"/>
    </row>
    <row r="902187" spans="2:3" x14ac:dyDescent="0.25">
      <c r="B902187" s="78"/>
      <c r="C902187" s="77"/>
    </row>
    <row r="902188" spans="2:3" x14ac:dyDescent="0.25">
      <c r="B902188" s="78"/>
      <c r="C902188" s="77"/>
    </row>
    <row r="902298" spans="2:3" x14ac:dyDescent="0.25">
      <c r="B902298" s="78"/>
      <c r="C902298" s="77"/>
    </row>
    <row r="902299" spans="2:3" x14ac:dyDescent="0.25">
      <c r="B902299" s="78"/>
      <c r="C902299" s="77"/>
    </row>
    <row r="902300" spans="2:3" x14ac:dyDescent="0.25">
      <c r="B902300" s="78"/>
      <c r="C902300" s="77"/>
    </row>
    <row r="902301" spans="2:3" x14ac:dyDescent="0.25">
      <c r="B902301" s="78"/>
      <c r="C902301" s="77"/>
    </row>
    <row r="902302" spans="2:3" x14ac:dyDescent="0.25">
      <c r="B902302" s="78"/>
      <c r="C902302" s="77"/>
    </row>
    <row r="902303" spans="2:3" x14ac:dyDescent="0.25">
      <c r="B902303" s="78"/>
      <c r="C902303" s="77"/>
    </row>
    <row r="902304" spans="2:3" x14ac:dyDescent="0.25">
      <c r="B902304" s="78"/>
      <c r="C902304" s="77"/>
    </row>
    <row r="902305" spans="2:3" x14ac:dyDescent="0.25">
      <c r="B902305" s="78"/>
      <c r="C902305" s="77"/>
    </row>
    <row r="902306" spans="2:3" x14ac:dyDescent="0.25">
      <c r="B902306" s="78"/>
      <c r="C902306" s="77"/>
    </row>
    <row r="902307" spans="2:3" x14ac:dyDescent="0.25">
      <c r="B902307" s="78"/>
      <c r="C902307" s="77"/>
    </row>
    <row r="902308" spans="2:3" x14ac:dyDescent="0.25">
      <c r="B902308" s="78"/>
      <c r="C902308" s="77"/>
    </row>
    <row r="902309" spans="2:3" x14ac:dyDescent="0.25">
      <c r="B902309" s="78"/>
      <c r="C902309" s="77"/>
    </row>
    <row r="902310" spans="2:3" x14ac:dyDescent="0.25">
      <c r="B902310" s="78"/>
      <c r="C902310" s="77"/>
    </row>
    <row r="902420" spans="2:3" x14ac:dyDescent="0.25">
      <c r="B902420" s="78"/>
      <c r="C902420" s="77"/>
    </row>
    <row r="902421" spans="2:3" x14ac:dyDescent="0.25">
      <c r="B902421" s="78"/>
      <c r="C902421" s="77"/>
    </row>
    <row r="902422" spans="2:3" x14ac:dyDescent="0.25">
      <c r="B902422" s="78"/>
      <c r="C902422" s="77"/>
    </row>
    <row r="902423" spans="2:3" x14ac:dyDescent="0.25">
      <c r="B902423" s="78"/>
      <c r="C902423" s="77"/>
    </row>
    <row r="902424" spans="2:3" x14ac:dyDescent="0.25">
      <c r="B902424" s="78"/>
      <c r="C902424" s="77"/>
    </row>
    <row r="902425" spans="2:3" x14ac:dyDescent="0.25">
      <c r="B902425" s="78"/>
      <c r="C902425" s="77"/>
    </row>
    <row r="902426" spans="2:3" x14ac:dyDescent="0.25">
      <c r="B902426" s="78"/>
      <c r="C902426" s="77"/>
    </row>
    <row r="902427" spans="2:3" x14ac:dyDescent="0.25">
      <c r="B902427" s="78"/>
      <c r="C902427" s="77"/>
    </row>
    <row r="902428" spans="2:3" x14ac:dyDescent="0.25">
      <c r="B902428" s="78"/>
      <c r="C902428" s="77"/>
    </row>
    <row r="902429" spans="2:3" x14ac:dyDescent="0.25">
      <c r="B902429" s="78"/>
      <c r="C902429" s="77"/>
    </row>
    <row r="902430" spans="2:3" x14ac:dyDescent="0.25">
      <c r="B902430" s="78"/>
      <c r="C902430" s="77"/>
    </row>
    <row r="902431" spans="2:3" x14ac:dyDescent="0.25">
      <c r="B902431" s="78"/>
      <c r="C902431" s="77"/>
    </row>
    <row r="902432" spans="2:3" x14ac:dyDescent="0.25">
      <c r="B902432" s="78"/>
      <c r="C902432" s="77"/>
    </row>
    <row r="902542" spans="2:3" x14ac:dyDescent="0.25">
      <c r="B902542" s="78"/>
      <c r="C902542" s="77"/>
    </row>
    <row r="902543" spans="2:3" x14ac:dyDescent="0.25">
      <c r="B902543" s="78"/>
      <c r="C902543" s="77"/>
    </row>
    <row r="902544" spans="2:3" x14ac:dyDescent="0.25">
      <c r="B902544" s="78"/>
      <c r="C902544" s="77"/>
    </row>
    <row r="902545" spans="2:3" x14ac:dyDescent="0.25">
      <c r="B902545" s="78"/>
      <c r="C902545" s="77"/>
    </row>
    <row r="902546" spans="2:3" x14ac:dyDescent="0.25">
      <c r="B902546" s="78"/>
      <c r="C902546" s="77"/>
    </row>
    <row r="902547" spans="2:3" x14ac:dyDescent="0.25">
      <c r="B902547" s="78"/>
      <c r="C902547" s="77"/>
    </row>
    <row r="902548" spans="2:3" x14ac:dyDescent="0.25">
      <c r="B902548" s="78"/>
      <c r="C902548" s="77"/>
    </row>
    <row r="902549" spans="2:3" x14ac:dyDescent="0.25">
      <c r="B902549" s="78"/>
      <c r="C902549" s="77"/>
    </row>
    <row r="902550" spans="2:3" x14ac:dyDescent="0.25">
      <c r="B902550" s="78"/>
      <c r="C902550" s="77"/>
    </row>
    <row r="902551" spans="2:3" x14ac:dyDescent="0.25">
      <c r="B902551" s="78"/>
      <c r="C902551" s="77"/>
    </row>
    <row r="902552" spans="2:3" x14ac:dyDescent="0.25">
      <c r="B902552" s="78"/>
      <c r="C902552" s="77"/>
    </row>
    <row r="902553" spans="2:3" x14ac:dyDescent="0.25">
      <c r="B902553" s="78"/>
      <c r="C902553" s="77"/>
    </row>
    <row r="902554" spans="2:3" x14ac:dyDescent="0.25">
      <c r="B902554" s="78"/>
      <c r="C902554" s="77"/>
    </row>
    <row r="902664" spans="2:3" x14ac:dyDescent="0.25">
      <c r="B902664" s="78"/>
      <c r="C902664" s="77"/>
    </row>
    <row r="902665" spans="2:3" x14ac:dyDescent="0.25">
      <c r="B902665" s="78"/>
      <c r="C902665" s="77"/>
    </row>
    <row r="902666" spans="2:3" x14ac:dyDescent="0.25">
      <c r="B902666" s="78"/>
      <c r="C902666" s="77"/>
    </row>
    <row r="902667" spans="2:3" x14ac:dyDescent="0.25">
      <c r="B902667" s="78"/>
      <c r="C902667" s="77"/>
    </row>
    <row r="902668" spans="2:3" x14ac:dyDescent="0.25">
      <c r="B902668" s="78"/>
      <c r="C902668" s="77"/>
    </row>
    <row r="902669" spans="2:3" x14ac:dyDescent="0.25">
      <c r="B902669" s="78"/>
      <c r="C902669" s="77"/>
    </row>
    <row r="902670" spans="2:3" x14ac:dyDescent="0.25">
      <c r="B902670" s="78"/>
      <c r="C902670" s="77"/>
    </row>
    <row r="902671" spans="2:3" x14ac:dyDescent="0.25">
      <c r="B902671" s="78"/>
      <c r="C902671" s="77"/>
    </row>
    <row r="902672" spans="2:3" x14ac:dyDescent="0.25">
      <c r="B902672" s="78"/>
      <c r="C902672" s="77"/>
    </row>
    <row r="902673" spans="2:3" x14ac:dyDescent="0.25">
      <c r="B902673" s="78"/>
      <c r="C902673" s="77"/>
    </row>
    <row r="902674" spans="2:3" x14ac:dyDescent="0.25">
      <c r="B902674" s="78"/>
      <c r="C902674" s="77"/>
    </row>
    <row r="902675" spans="2:3" x14ac:dyDescent="0.25">
      <c r="B902675" s="78"/>
      <c r="C902675" s="77"/>
    </row>
    <row r="902676" spans="2:3" x14ac:dyDescent="0.25">
      <c r="B902676" s="78"/>
      <c r="C902676" s="77"/>
    </row>
    <row r="902786" spans="2:3" x14ac:dyDescent="0.25">
      <c r="B902786" s="78"/>
      <c r="C902786" s="77"/>
    </row>
    <row r="902787" spans="2:3" x14ac:dyDescent="0.25">
      <c r="B902787" s="78"/>
      <c r="C902787" s="77"/>
    </row>
    <row r="902788" spans="2:3" x14ac:dyDescent="0.25">
      <c r="B902788" s="78"/>
      <c r="C902788" s="77"/>
    </row>
    <row r="902789" spans="2:3" x14ac:dyDescent="0.25">
      <c r="B902789" s="78"/>
      <c r="C902789" s="77"/>
    </row>
    <row r="902790" spans="2:3" x14ac:dyDescent="0.25">
      <c r="B902790" s="78"/>
      <c r="C902790" s="77"/>
    </row>
    <row r="902791" spans="2:3" x14ac:dyDescent="0.25">
      <c r="B902791" s="78"/>
      <c r="C902791" s="77"/>
    </row>
    <row r="902792" spans="2:3" x14ac:dyDescent="0.25">
      <c r="B902792" s="78"/>
      <c r="C902792" s="77"/>
    </row>
    <row r="902793" spans="2:3" x14ac:dyDescent="0.25">
      <c r="B902793" s="78"/>
      <c r="C902793" s="77"/>
    </row>
    <row r="902794" spans="2:3" x14ac:dyDescent="0.25">
      <c r="B902794" s="78"/>
      <c r="C902794" s="77"/>
    </row>
    <row r="902795" spans="2:3" x14ac:dyDescent="0.25">
      <c r="B902795" s="78"/>
      <c r="C902795" s="77"/>
    </row>
    <row r="902796" spans="2:3" x14ac:dyDescent="0.25">
      <c r="B902796" s="78"/>
      <c r="C902796" s="77"/>
    </row>
    <row r="902797" spans="2:3" x14ac:dyDescent="0.25">
      <c r="B902797" s="78"/>
      <c r="C902797" s="77"/>
    </row>
    <row r="902798" spans="2:3" x14ac:dyDescent="0.25">
      <c r="B902798" s="78"/>
      <c r="C902798" s="77"/>
    </row>
    <row r="902908" spans="2:3" x14ac:dyDescent="0.25">
      <c r="B902908" s="78"/>
      <c r="C902908" s="77"/>
    </row>
    <row r="902909" spans="2:3" x14ac:dyDescent="0.25">
      <c r="B902909" s="78"/>
      <c r="C902909" s="77"/>
    </row>
    <row r="902910" spans="2:3" x14ac:dyDescent="0.25">
      <c r="B902910" s="78"/>
      <c r="C902910" s="77"/>
    </row>
    <row r="902911" spans="2:3" x14ac:dyDescent="0.25">
      <c r="B902911" s="78"/>
      <c r="C902911" s="77"/>
    </row>
    <row r="902912" spans="2:3" x14ac:dyDescent="0.25">
      <c r="B902912" s="78"/>
      <c r="C902912" s="77"/>
    </row>
    <row r="902913" spans="2:3" x14ac:dyDescent="0.25">
      <c r="B902913" s="78"/>
      <c r="C902913" s="77"/>
    </row>
    <row r="902914" spans="2:3" x14ac:dyDescent="0.25">
      <c r="B902914" s="78"/>
      <c r="C902914" s="77"/>
    </row>
    <row r="902915" spans="2:3" x14ac:dyDescent="0.25">
      <c r="B902915" s="78"/>
      <c r="C902915" s="77"/>
    </row>
    <row r="902916" spans="2:3" x14ac:dyDescent="0.25">
      <c r="B902916" s="78"/>
      <c r="C902916" s="77"/>
    </row>
    <row r="902917" spans="2:3" x14ac:dyDescent="0.25">
      <c r="B902917" s="78"/>
      <c r="C902917" s="77"/>
    </row>
    <row r="902918" spans="2:3" x14ac:dyDescent="0.25">
      <c r="B902918" s="78"/>
      <c r="C902918" s="77"/>
    </row>
    <row r="902919" spans="2:3" x14ac:dyDescent="0.25">
      <c r="B902919" s="78"/>
      <c r="C902919" s="77"/>
    </row>
    <row r="902920" spans="2:3" x14ac:dyDescent="0.25">
      <c r="B902920" s="78"/>
      <c r="C902920" s="77"/>
    </row>
    <row r="903030" spans="2:3" x14ac:dyDescent="0.25">
      <c r="B903030" s="78"/>
      <c r="C903030" s="77"/>
    </row>
    <row r="903031" spans="2:3" x14ac:dyDescent="0.25">
      <c r="B903031" s="78"/>
      <c r="C903031" s="77"/>
    </row>
    <row r="903032" spans="2:3" x14ac:dyDescent="0.25">
      <c r="B903032" s="78"/>
      <c r="C903032" s="77"/>
    </row>
    <row r="903033" spans="2:3" x14ac:dyDescent="0.25">
      <c r="B903033" s="78"/>
      <c r="C903033" s="77"/>
    </row>
    <row r="903034" spans="2:3" x14ac:dyDescent="0.25">
      <c r="B903034" s="78"/>
      <c r="C903034" s="77"/>
    </row>
    <row r="903035" spans="2:3" x14ac:dyDescent="0.25">
      <c r="B903035" s="78"/>
      <c r="C903035" s="77"/>
    </row>
    <row r="903036" spans="2:3" x14ac:dyDescent="0.25">
      <c r="B903036" s="78"/>
      <c r="C903036" s="77"/>
    </row>
    <row r="903037" spans="2:3" x14ac:dyDescent="0.25">
      <c r="B903037" s="78"/>
      <c r="C903037" s="77"/>
    </row>
    <row r="903038" spans="2:3" x14ac:dyDescent="0.25">
      <c r="B903038" s="78"/>
      <c r="C903038" s="77"/>
    </row>
    <row r="903039" spans="2:3" x14ac:dyDescent="0.25">
      <c r="B903039" s="78"/>
      <c r="C903039" s="77"/>
    </row>
    <row r="903040" spans="2:3" x14ac:dyDescent="0.25">
      <c r="B903040" s="78"/>
      <c r="C903040" s="77"/>
    </row>
    <row r="903041" spans="2:3" x14ac:dyDescent="0.25">
      <c r="B903041" s="78"/>
      <c r="C903041" s="77"/>
    </row>
    <row r="903042" spans="2:3" x14ac:dyDescent="0.25">
      <c r="B903042" s="78"/>
      <c r="C903042" s="77"/>
    </row>
    <row r="903152" spans="2:3" x14ac:dyDescent="0.25">
      <c r="B903152" s="78"/>
      <c r="C903152" s="77"/>
    </row>
    <row r="903153" spans="2:3" x14ac:dyDescent="0.25">
      <c r="B903153" s="78"/>
      <c r="C903153" s="77"/>
    </row>
    <row r="903154" spans="2:3" x14ac:dyDescent="0.25">
      <c r="B903154" s="78"/>
      <c r="C903154" s="77"/>
    </row>
    <row r="903155" spans="2:3" x14ac:dyDescent="0.25">
      <c r="B903155" s="78"/>
      <c r="C903155" s="77"/>
    </row>
    <row r="903156" spans="2:3" x14ac:dyDescent="0.25">
      <c r="B903156" s="78"/>
      <c r="C903156" s="77"/>
    </row>
    <row r="903157" spans="2:3" x14ac:dyDescent="0.25">
      <c r="B903157" s="78"/>
      <c r="C903157" s="77"/>
    </row>
    <row r="903158" spans="2:3" x14ac:dyDescent="0.25">
      <c r="B903158" s="78"/>
      <c r="C903158" s="77"/>
    </row>
    <row r="903159" spans="2:3" x14ac:dyDescent="0.25">
      <c r="B903159" s="78"/>
      <c r="C903159" s="77"/>
    </row>
    <row r="903160" spans="2:3" x14ac:dyDescent="0.25">
      <c r="B903160" s="78"/>
      <c r="C903160" s="77"/>
    </row>
    <row r="903161" spans="2:3" x14ac:dyDescent="0.25">
      <c r="B903161" s="78"/>
      <c r="C903161" s="77"/>
    </row>
    <row r="903162" spans="2:3" x14ac:dyDescent="0.25">
      <c r="B903162" s="78"/>
      <c r="C903162" s="77"/>
    </row>
    <row r="903163" spans="2:3" x14ac:dyDescent="0.25">
      <c r="B903163" s="78"/>
      <c r="C903163" s="77"/>
    </row>
    <row r="903164" spans="2:3" x14ac:dyDescent="0.25">
      <c r="B903164" s="78"/>
      <c r="C903164" s="77"/>
    </row>
    <row r="903274" spans="2:3" x14ac:dyDescent="0.25">
      <c r="B903274" s="78"/>
      <c r="C903274" s="77"/>
    </row>
    <row r="903275" spans="2:3" x14ac:dyDescent="0.25">
      <c r="B903275" s="78"/>
      <c r="C903275" s="77"/>
    </row>
    <row r="903276" spans="2:3" x14ac:dyDescent="0.25">
      <c r="B903276" s="78"/>
      <c r="C903276" s="77"/>
    </row>
    <row r="903277" spans="2:3" x14ac:dyDescent="0.25">
      <c r="B903277" s="78"/>
      <c r="C903277" s="77"/>
    </row>
    <row r="903278" spans="2:3" x14ac:dyDescent="0.25">
      <c r="B903278" s="78"/>
      <c r="C903278" s="77"/>
    </row>
    <row r="903279" spans="2:3" x14ac:dyDescent="0.25">
      <c r="B903279" s="78"/>
      <c r="C903279" s="77"/>
    </row>
    <row r="903280" spans="2:3" x14ac:dyDescent="0.25">
      <c r="B903280" s="78"/>
      <c r="C903280" s="77"/>
    </row>
    <row r="903281" spans="2:3" x14ac:dyDescent="0.25">
      <c r="B903281" s="78"/>
      <c r="C903281" s="77"/>
    </row>
    <row r="903282" spans="2:3" x14ac:dyDescent="0.25">
      <c r="B903282" s="78"/>
      <c r="C903282" s="77"/>
    </row>
    <row r="903283" spans="2:3" x14ac:dyDescent="0.25">
      <c r="B903283" s="78"/>
      <c r="C903283" s="77"/>
    </row>
    <row r="903284" spans="2:3" x14ac:dyDescent="0.25">
      <c r="B903284" s="78"/>
      <c r="C903284" s="77"/>
    </row>
    <row r="903285" spans="2:3" x14ac:dyDescent="0.25">
      <c r="B903285" s="78"/>
      <c r="C903285" s="77"/>
    </row>
    <row r="903286" spans="2:3" x14ac:dyDescent="0.25">
      <c r="B903286" s="78"/>
      <c r="C903286" s="77"/>
    </row>
    <row r="903396" spans="2:3" x14ac:dyDescent="0.25">
      <c r="B903396" s="78"/>
      <c r="C903396" s="77"/>
    </row>
    <row r="903397" spans="2:3" x14ac:dyDescent="0.25">
      <c r="B903397" s="78"/>
      <c r="C903397" s="77"/>
    </row>
    <row r="903398" spans="2:3" x14ac:dyDescent="0.25">
      <c r="B903398" s="78"/>
      <c r="C903398" s="77"/>
    </row>
    <row r="903399" spans="2:3" x14ac:dyDescent="0.25">
      <c r="B903399" s="78"/>
      <c r="C903399" s="77"/>
    </row>
    <row r="903400" spans="2:3" x14ac:dyDescent="0.25">
      <c r="B903400" s="78"/>
      <c r="C903400" s="77"/>
    </row>
    <row r="903401" spans="2:3" x14ac:dyDescent="0.25">
      <c r="B903401" s="78"/>
      <c r="C903401" s="77"/>
    </row>
    <row r="903402" spans="2:3" x14ac:dyDescent="0.25">
      <c r="B903402" s="78"/>
      <c r="C903402" s="77"/>
    </row>
    <row r="903403" spans="2:3" x14ac:dyDescent="0.25">
      <c r="B903403" s="78"/>
      <c r="C903403" s="77"/>
    </row>
    <row r="903404" spans="2:3" x14ac:dyDescent="0.25">
      <c r="B903404" s="78"/>
      <c r="C903404" s="77"/>
    </row>
    <row r="903405" spans="2:3" x14ac:dyDescent="0.25">
      <c r="B903405" s="78"/>
      <c r="C903405" s="77"/>
    </row>
    <row r="903406" spans="2:3" x14ac:dyDescent="0.25">
      <c r="B903406" s="78"/>
      <c r="C903406" s="77"/>
    </row>
    <row r="903407" spans="2:3" x14ac:dyDescent="0.25">
      <c r="B903407" s="78"/>
      <c r="C903407" s="77"/>
    </row>
    <row r="903408" spans="2:3" x14ac:dyDescent="0.25">
      <c r="B903408" s="78"/>
      <c r="C903408" s="77"/>
    </row>
    <row r="903518" spans="2:3" x14ac:dyDescent="0.25">
      <c r="B903518" s="78"/>
      <c r="C903518" s="77"/>
    </row>
    <row r="903519" spans="2:3" x14ac:dyDescent="0.25">
      <c r="B903519" s="78"/>
      <c r="C903519" s="77"/>
    </row>
    <row r="903520" spans="2:3" x14ac:dyDescent="0.25">
      <c r="B903520" s="78"/>
      <c r="C903520" s="77"/>
    </row>
    <row r="903521" spans="2:3" x14ac:dyDescent="0.25">
      <c r="B903521" s="78"/>
      <c r="C903521" s="77"/>
    </row>
    <row r="903522" spans="2:3" x14ac:dyDescent="0.25">
      <c r="B903522" s="78"/>
      <c r="C903522" s="77"/>
    </row>
    <row r="903523" spans="2:3" x14ac:dyDescent="0.25">
      <c r="B903523" s="78"/>
      <c r="C903523" s="77"/>
    </row>
    <row r="903524" spans="2:3" x14ac:dyDescent="0.25">
      <c r="B903524" s="78"/>
      <c r="C903524" s="77"/>
    </row>
    <row r="903525" spans="2:3" x14ac:dyDescent="0.25">
      <c r="B903525" s="78"/>
      <c r="C903525" s="77"/>
    </row>
    <row r="903526" spans="2:3" x14ac:dyDescent="0.25">
      <c r="B903526" s="78"/>
      <c r="C903526" s="77"/>
    </row>
    <row r="903527" spans="2:3" x14ac:dyDescent="0.25">
      <c r="B903527" s="78"/>
      <c r="C903527" s="77"/>
    </row>
    <row r="903528" spans="2:3" x14ac:dyDescent="0.25">
      <c r="B903528" s="78"/>
      <c r="C903528" s="77"/>
    </row>
    <row r="903529" spans="2:3" x14ac:dyDescent="0.25">
      <c r="B903529" s="78"/>
      <c r="C903529" s="77"/>
    </row>
    <row r="903530" spans="2:3" x14ac:dyDescent="0.25">
      <c r="B903530" s="78"/>
      <c r="C903530" s="77"/>
    </row>
    <row r="903640" spans="2:3" x14ac:dyDescent="0.25">
      <c r="B903640" s="78"/>
      <c r="C903640" s="77"/>
    </row>
    <row r="903641" spans="2:3" x14ac:dyDescent="0.25">
      <c r="B903641" s="78"/>
      <c r="C903641" s="77"/>
    </row>
    <row r="903642" spans="2:3" x14ac:dyDescent="0.25">
      <c r="B903642" s="78"/>
      <c r="C903642" s="77"/>
    </row>
    <row r="903643" spans="2:3" x14ac:dyDescent="0.25">
      <c r="B903643" s="78"/>
      <c r="C903643" s="77"/>
    </row>
    <row r="903644" spans="2:3" x14ac:dyDescent="0.25">
      <c r="B903644" s="78"/>
      <c r="C903644" s="77"/>
    </row>
    <row r="903645" spans="2:3" x14ac:dyDescent="0.25">
      <c r="B903645" s="78"/>
      <c r="C903645" s="77"/>
    </row>
    <row r="903646" spans="2:3" x14ac:dyDescent="0.25">
      <c r="B903646" s="78"/>
      <c r="C903646" s="77"/>
    </row>
    <row r="903647" spans="2:3" x14ac:dyDescent="0.25">
      <c r="B903647" s="78"/>
      <c r="C903647" s="77"/>
    </row>
    <row r="903648" spans="2:3" x14ac:dyDescent="0.25">
      <c r="B903648" s="78"/>
      <c r="C903648" s="77"/>
    </row>
    <row r="903649" spans="2:3" x14ac:dyDescent="0.25">
      <c r="B903649" s="78"/>
      <c r="C903649" s="77"/>
    </row>
    <row r="903650" spans="2:3" x14ac:dyDescent="0.25">
      <c r="B903650" s="78"/>
      <c r="C903650" s="77"/>
    </row>
    <row r="903651" spans="2:3" x14ac:dyDescent="0.25">
      <c r="B903651" s="78"/>
      <c r="C903651" s="77"/>
    </row>
    <row r="903652" spans="2:3" x14ac:dyDescent="0.25">
      <c r="B903652" s="78"/>
      <c r="C903652" s="77"/>
    </row>
    <row r="903762" spans="2:3" x14ac:dyDescent="0.25">
      <c r="B903762" s="78"/>
      <c r="C903762" s="77"/>
    </row>
    <row r="903763" spans="2:3" x14ac:dyDescent="0.25">
      <c r="B903763" s="78"/>
      <c r="C903763" s="77"/>
    </row>
    <row r="903764" spans="2:3" x14ac:dyDescent="0.25">
      <c r="B903764" s="78"/>
      <c r="C903764" s="77"/>
    </row>
    <row r="903765" spans="2:3" x14ac:dyDescent="0.25">
      <c r="B903765" s="78"/>
      <c r="C903765" s="77"/>
    </row>
    <row r="903766" spans="2:3" x14ac:dyDescent="0.25">
      <c r="B903766" s="78"/>
      <c r="C903766" s="77"/>
    </row>
    <row r="903767" spans="2:3" x14ac:dyDescent="0.25">
      <c r="B903767" s="78"/>
      <c r="C903767" s="77"/>
    </row>
    <row r="903768" spans="2:3" x14ac:dyDescent="0.25">
      <c r="B903768" s="78"/>
      <c r="C903768" s="77"/>
    </row>
    <row r="903769" spans="2:3" x14ac:dyDescent="0.25">
      <c r="B903769" s="78"/>
      <c r="C903769" s="77"/>
    </row>
    <row r="903770" spans="2:3" x14ac:dyDescent="0.25">
      <c r="B903770" s="78"/>
      <c r="C903770" s="77"/>
    </row>
    <row r="903771" spans="2:3" x14ac:dyDescent="0.25">
      <c r="B903771" s="78"/>
      <c r="C903771" s="77"/>
    </row>
    <row r="903772" spans="2:3" x14ac:dyDescent="0.25">
      <c r="B903772" s="78"/>
      <c r="C903772" s="77"/>
    </row>
    <row r="903773" spans="2:3" x14ac:dyDescent="0.25">
      <c r="B903773" s="78"/>
      <c r="C903773" s="77"/>
    </row>
    <row r="903774" spans="2:3" x14ac:dyDescent="0.25">
      <c r="B903774" s="78"/>
      <c r="C903774" s="77"/>
    </row>
    <row r="903884" spans="2:3" x14ac:dyDescent="0.25">
      <c r="B903884" s="78"/>
      <c r="C903884" s="77"/>
    </row>
    <row r="903885" spans="2:3" x14ac:dyDescent="0.25">
      <c r="B903885" s="78"/>
      <c r="C903885" s="77"/>
    </row>
    <row r="903886" spans="2:3" x14ac:dyDescent="0.25">
      <c r="B903886" s="78"/>
      <c r="C903886" s="77"/>
    </row>
    <row r="903887" spans="2:3" x14ac:dyDescent="0.25">
      <c r="B903887" s="78"/>
      <c r="C903887" s="77"/>
    </row>
    <row r="903888" spans="2:3" x14ac:dyDescent="0.25">
      <c r="B903888" s="78"/>
      <c r="C903888" s="77"/>
    </row>
    <row r="903889" spans="2:3" x14ac:dyDescent="0.25">
      <c r="B903889" s="78"/>
      <c r="C903889" s="77"/>
    </row>
    <row r="903890" spans="2:3" x14ac:dyDescent="0.25">
      <c r="B903890" s="78"/>
      <c r="C903890" s="77"/>
    </row>
    <row r="903891" spans="2:3" x14ac:dyDescent="0.25">
      <c r="B903891" s="78"/>
      <c r="C903891" s="77"/>
    </row>
    <row r="903892" spans="2:3" x14ac:dyDescent="0.25">
      <c r="B903892" s="78"/>
      <c r="C903892" s="77"/>
    </row>
    <row r="903893" spans="2:3" x14ac:dyDescent="0.25">
      <c r="B903893" s="78"/>
      <c r="C903893" s="77"/>
    </row>
    <row r="903894" spans="2:3" x14ac:dyDescent="0.25">
      <c r="B903894" s="78"/>
      <c r="C903894" s="77"/>
    </row>
    <row r="903895" spans="2:3" x14ac:dyDescent="0.25">
      <c r="B903895" s="78"/>
      <c r="C903895" s="77"/>
    </row>
    <row r="903896" spans="2:3" x14ac:dyDescent="0.25">
      <c r="B903896" s="78"/>
      <c r="C903896" s="77"/>
    </row>
    <row r="904006" spans="2:3" x14ac:dyDescent="0.25">
      <c r="B904006" s="78"/>
      <c r="C904006" s="77"/>
    </row>
    <row r="904007" spans="2:3" x14ac:dyDescent="0.25">
      <c r="B904007" s="78"/>
      <c r="C904007" s="77"/>
    </row>
    <row r="904008" spans="2:3" x14ac:dyDescent="0.25">
      <c r="B904008" s="78"/>
      <c r="C904008" s="77"/>
    </row>
    <row r="904009" spans="2:3" x14ac:dyDescent="0.25">
      <c r="B904009" s="78"/>
      <c r="C904009" s="77"/>
    </row>
    <row r="904010" spans="2:3" x14ac:dyDescent="0.25">
      <c r="B904010" s="78"/>
      <c r="C904010" s="77"/>
    </row>
    <row r="904011" spans="2:3" x14ac:dyDescent="0.25">
      <c r="B904011" s="78"/>
      <c r="C904011" s="77"/>
    </row>
    <row r="904012" spans="2:3" x14ac:dyDescent="0.25">
      <c r="B904012" s="78"/>
      <c r="C904012" s="77"/>
    </row>
    <row r="904013" spans="2:3" x14ac:dyDescent="0.25">
      <c r="B904013" s="78"/>
      <c r="C904013" s="77"/>
    </row>
    <row r="904014" spans="2:3" x14ac:dyDescent="0.25">
      <c r="B904014" s="78"/>
      <c r="C904014" s="77"/>
    </row>
    <row r="904015" spans="2:3" x14ac:dyDescent="0.25">
      <c r="B904015" s="78"/>
      <c r="C904015" s="77"/>
    </row>
    <row r="904016" spans="2:3" x14ac:dyDescent="0.25">
      <c r="B904016" s="78"/>
      <c r="C904016" s="77"/>
    </row>
    <row r="904017" spans="2:3" x14ac:dyDescent="0.25">
      <c r="B904017" s="78"/>
      <c r="C904017" s="77"/>
    </row>
    <row r="904018" spans="2:3" x14ac:dyDescent="0.25">
      <c r="B904018" s="78"/>
      <c r="C904018" s="77"/>
    </row>
    <row r="904128" spans="2:3" x14ac:dyDescent="0.25">
      <c r="B904128" s="78"/>
      <c r="C904128" s="77"/>
    </row>
    <row r="904129" spans="2:3" x14ac:dyDescent="0.25">
      <c r="B904129" s="78"/>
      <c r="C904129" s="77"/>
    </row>
    <row r="904130" spans="2:3" x14ac:dyDescent="0.25">
      <c r="B904130" s="78"/>
      <c r="C904130" s="77"/>
    </row>
    <row r="904131" spans="2:3" x14ac:dyDescent="0.25">
      <c r="B904131" s="78"/>
      <c r="C904131" s="77"/>
    </row>
    <row r="904132" spans="2:3" x14ac:dyDescent="0.25">
      <c r="B904132" s="78"/>
      <c r="C904132" s="77"/>
    </row>
    <row r="904133" spans="2:3" x14ac:dyDescent="0.25">
      <c r="B904133" s="78"/>
      <c r="C904133" s="77"/>
    </row>
    <row r="904134" spans="2:3" x14ac:dyDescent="0.25">
      <c r="B904134" s="78"/>
      <c r="C904134" s="77"/>
    </row>
    <row r="904135" spans="2:3" x14ac:dyDescent="0.25">
      <c r="B904135" s="78"/>
      <c r="C904135" s="77"/>
    </row>
    <row r="904136" spans="2:3" x14ac:dyDescent="0.25">
      <c r="B904136" s="78"/>
      <c r="C904136" s="77"/>
    </row>
    <row r="904137" spans="2:3" x14ac:dyDescent="0.25">
      <c r="B904137" s="78"/>
      <c r="C904137" s="77"/>
    </row>
    <row r="904138" spans="2:3" x14ac:dyDescent="0.25">
      <c r="B904138" s="78"/>
      <c r="C904138" s="77"/>
    </row>
    <row r="904139" spans="2:3" x14ac:dyDescent="0.25">
      <c r="B904139" s="78"/>
      <c r="C904139" s="77"/>
    </row>
    <row r="904140" spans="2:3" x14ac:dyDescent="0.25">
      <c r="B904140" s="78"/>
      <c r="C904140" s="77"/>
    </row>
    <row r="904250" spans="2:3" x14ac:dyDescent="0.25">
      <c r="B904250" s="78"/>
      <c r="C904250" s="77"/>
    </row>
    <row r="904251" spans="2:3" x14ac:dyDescent="0.25">
      <c r="B904251" s="78"/>
      <c r="C904251" s="77"/>
    </row>
    <row r="904252" spans="2:3" x14ac:dyDescent="0.25">
      <c r="B904252" s="78"/>
      <c r="C904252" s="77"/>
    </row>
    <row r="904253" spans="2:3" x14ac:dyDescent="0.25">
      <c r="B904253" s="78"/>
      <c r="C904253" s="77"/>
    </row>
    <row r="904254" spans="2:3" x14ac:dyDescent="0.25">
      <c r="B904254" s="78"/>
      <c r="C904254" s="77"/>
    </row>
    <row r="904255" spans="2:3" x14ac:dyDescent="0.25">
      <c r="B904255" s="78"/>
      <c r="C904255" s="77"/>
    </row>
    <row r="904256" spans="2:3" x14ac:dyDescent="0.25">
      <c r="B904256" s="78"/>
      <c r="C904256" s="77"/>
    </row>
    <row r="904257" spans="2:3" x14ac:dyDescent="0.25">
      <c r="B904257" s="78"/>
      <c r="C904257" s="77"/>
    </row>
    <row r="904258" spans="2:3" x14ac:dyDescent="0.25">
      <c r="B904258" s="78"/>
      <c r="C904258" s="77"/>
    </row>
    <row r="904259" spans="2:3" x14ac:dyDescent="0.25">
      <c r="B904259" s="78"/>
      <c r="C904259" s="77"/>
    </row>
    <row r="904260" spans="2:3" x14ac:dyDescent="0.25">
      <c r="B904260" s="78"/>
      <c r="C904260" s="77"/>
    </row>
    <row r="904261" spans="2:3" x14ac:dyDescent="0.25">
      <c r="B904261" s="78"/>
      <c r="C904261" s="77"/>
    </row>
    <row r="904262" spans="2:3" x14ac:dyDescent="0.25">
      <c r="B904262" s="78"/>
      <c r="C904262" s="77"/>
    </row>
    <row r="904372" spans="2:3" x14ac:dyDescent="0.25">
      <c r="B904372" s="78"/>
      <c r="C904372" s="77"/>
    </row>
    <row r="904373" spans="2:3" x14ac:dyDescent="0.25">
      <c r="B904373" s="78"/>
      <c r="C904373" s="77"/>
    </row>
    <row r="904374" spans="2:3" x14ac:dyDescent="0.25">
      <c r="B904374" s="78"/>
      <c r="C904374" s="77"/>
    </row>
    <row r="904375" spans="2:3" x14ac:dyDescent="0.25">
      <c r="B904375" s="78"/>
      <c r="C904375" s="77"/>
    </row>
    <row r="904376" spans="2:3" x14ac:dyDescent="0.25">
      <c r="B904376" s="78"/>
      <c r="C904376" s="77"/>
    </row>
    <row r="904377" spans="2:3" x14ac:dyDescent="0.25">
      <c r="B904377" s="78"/>
      <c r="C904377" s="77"/>
    </row>
    <row r="904378" spans="2:3" x14ac:dyDescent="0.25">
      <c r="B904378" s="78"/>
      <c r="C904378" s="77"/>
    </row>
    <row r="904379" spans="2:3" x14ac:dyDescent="0.25">
      <c r="B904379" s="78"/>
      <c r="C904379" s="77"/>
    </row>
    <row r="904380" spans="2:3" x14ac:dyDescent="0.25">
      <c r="B904380" s="78"/>
      <c r="C904380" s="77"/>
    </row>
    <row r="904381" spans="2:3" x14ac:dyDescent="0.25">
      <c r="B904381" s="78"/>
      <c r="C904381" s="77"/>
    </row>
    <row r="904382" spans="2:3" x14ac:dyDescent="0.25">
      <c r="B904382" s="78"/>
      <c r="C904382" s="77"/>
    </row>
    <row r="904383" spans="2:3" x14ac:dyDescent="0.25">
      <c r="B904383" s="78"/>
      <c r="C904383" s="77"/>
    </row>
    <row r="904384" spans="2:3" x14ac:dyDescent="0.25">
      <c r="B904384" s="78"/>
      <c r="C904384" s="77"/>
    </row>
    <row r="904494" spans="2:3" x14ac:dyDescent="0.25">
      <c r="B904494" s="78"/>
      <c r="C904494" s="77"/>
    </row>
    <row r="904495" spans="2:3" x14ac:dyDescent="0.25">
      <c r="B904495" s="78"/>
      <c r="C904495" s="77"/>
    </row>
    <row r="904496" spans="2:3" x14ac:dyDescent="0.25">
      <c r="B904496" s="78"/>
      <c r="C904496" s="77"/>
    </row>
    <row r="904497" spans="2:3" x14ac:dyDescent="0.25">
      <c r="B904497" s="78"/>
      <c r="C904497" s="77"/>
    </row>
    <row r="904498" spans="2:3" x14ac:dyDescent="0.25">
      <c r="B904498" s="78"/>
      <c r="C904498" s="77"/>
    </row>
    <row r="904499" spans="2:3" x14ac:dyDescent="0.25">
      <c r="B904499" s="78"/>
      <c r="C904499" s="77"/>
    </row>
    <row r="904500" spans="2:3" x14ac:dyDescent="0.25">
      <c r="B904500" s="78"/>
      <c r="C904500" s="77"/>
    </row>
    <row r="904501" spans="2:3" x14ac:dyDescent="0.25">
      <c r="B904501" s="78"/>
      <c r="C904501" s="77"/>
    </row>
    <row r="904502" spans="2:3" x14ac:dyDescent="0.25">
      <c r="B904502" s="78"/>
      <c r="C904502" s="77"/>
    </row>
    <row r="904503" spans="2:3" x14ac:dyDescent="0.25">
      <c r="B904503" s="78"/>
      <c r="C904503" s="77"/>
    </row>
    <row r="904504" spans="2:3" x14ac:dyDescent="0.25">
      <c r="B904504" s="78"/>
      <c r="C904504" s="77"/>
    </row>
    <row r="904505" spans="2:3" x14ac:dyDescent="0.25">
      <c r="B904505" s="78"/>
      <c r="C904505" s="77"/>
    </row>
    <row r="904506" spans="2:3" x14ac:dyDescent="0.25">
      <c r="B904506" s="78"/>
      <c r="C904506" s="77"/>
    </row>
    <row r="904616" spans="2:3" x14ac:dyDescent="0.25">
      <c r="B904616" s="78"/>
      <c r="C904616" s="77"/>
    </row>
    <row r="904617" spans="2:3" x14ac:dyDescent="0.25">
      <c r="B904617" s="78"/>
      <c r="C904617" s="77"/>
    </row>
    <row r="904618" spans="2:3" x14ac:dyDescent="0.25">
      <c r="B904618" s="78"/>
      <c r="C904618" s="77"/>
    </row>
    <row r="904619" spans="2:3" x14ac:dyDescent="0.25">
      <c r="B904619" s="78"/>
      <c r="C904619" s="77"/>
    </row>
    <row r="904620" spans="2:3" x14ac:dyDescent="0.25">
      <c r="B904620" s="78"/>
      <c r="C904620" s="77"/>
    </row>
    <row r="904621" spans="2:3" x14ac:dyDescent="0.25">
      <c r="B904621" s="78"/>
      <c r="C904621" s="77"/>
    </row>
    <row r="904622" spans="2:3" x14ac:dyDescent="0.25">
      <c r="B904622" s="78"/>
      <c r="C904622" s="77"/>
    </row>
    <row r="904623" spans="2:3" x14ac:dyDescent="0.25">
      <c r="B904623" s="78"/>
      <c r="C904623" s="77"/>
    </row>
    <row r="904624" spans="2:3" x14ac:dyDescent="0.25">
      <c r="B904624" s="78"/>
      <c r="C904624" s="77"/>
    </row>
    <row r="904625" spans="2:3" x14ac:dyDescent="0.25">
      <c r="B904625" s="78"/>
      <c r="C904625" s="77"/>
    </row>
    <row r="904626" spans="2:3" x14ac:dyDescent="0.25">
      <c r="B904626" s="78"/>
      <c r="C904626" s="77"/>
    </row>
    <row r="904627" spans="2:3" x14ac:dyDescent="0.25">
      <c r="B904627" s="78"/>
      <c r="C904627" s="77"/>
    </row>
    <row r="904628" spans="2:3" x14ac:dyDescent="0.25">
      <c r="B904628" s="78"/>
      <c r="C904628" s="77"/>
    </row>
    <row r="904738" spans="2:3" x14ac:dyDescent="0.25">
      <c r="B904738" s="78"/>
      <c r="C904738" s="77"/>
    </row>
    <row r="904739" spans="2:3" x14ac:dyDescent="0.25">
      <c r="B904739" s="78"/>
      <c r="C904739" s="77"/>
    </row>
    <row r="904740" spans="2:3" x14ac:dyDescent="0.25">
      <c r="B904740" s="78"/>
      <c r="C904740" s="77"/>
    </row>
    <row r="904741" spans="2:3" x14ac:dyDescent="0.25">
      <c r="B904741" s="78"/>
      <c r="C904741" s="77"/>
    </row>
    <row r="904742" spans="2:3" x14ac:dyDescent="0.25">
      <c r="B904742" s="78"/>
      <c r="C904742" s="77"/>
    </row>
    <row r="904743" spans="2:3" x14ac:dyDescent="0.25">
      <c r="B904743" s="78"/>
      <c r="C904743" s="77"/>
    </row>
    <row r="904744" spans="2:3" x14ac:dyDescent="0.25">
      <c r="B904744" s="78"/>
      <c r="C904744" s="77"/>
    </row>
    <row r="904745" spans="2:3" x14ac:dyDescent="0.25">
      <c r="B904745" s="78"/>
      <c r="C904745" s="77"/>
    </row>
    <row r="904746" spans="2:3" x14ac:dyDescent="0.25">
      <c r="B904746" s="78"/>
      <c r="C904746" s="77"/>
    </row>
    <row r="904747" spans="2:3" x14ac:dyDescent="0.25">
      <c r="B904747" s="78"/>
      <c r="C904747" s="77"/>
    </row>
    <row r="904748" spans="2:3" x14ac:dyDescent="0.25">
      <c r="B904748" s="78"/>
      <c r="C904748" s="77"/>
    </row>
    <row r="904749" spans="2:3" x14ac:dyDescent="0.25">
      <c r="B904749" s="78"/>
      <c r="C904749" s="77"/>
    </row>
    <row r="904750" spans="2:3" x14ac:dyDescent="0.25">
      <c r="B904750" s="78"/>
      <c r="C904750" s="77"/>
    </row>
    <row r="904860" spans="2:3" x14ac:dyDescent="0.25">
      <c r="B904860" s="78"/>
      <c r="C904860" s="77"/>
    </row>
    <row r="904861" spans="2:3" x14ac:dyDescent="0.25">
      <c r="B904861" s="78"/>
      <c r="C904861" s="77"/>
    </row>
    <row r="904862" spans="2:3" x14ac:dyDescent="0.25">
      <c r="B904862" s="78"/>
      <c r="C904862" s="77"/>
    </row>
    <row r="904863" spans="2:3" x14ac:dyDescent="0.25">
      <c r="B904863" s="78"/>
      <c r="C904863" s="77"/>
    </row>
    <row r="904864" spans="2:3" x14ac:dyDescent="0.25">
      <c r="B904864" s="78"/>
      <c r="C904864" s="77"/>
    </row>
    <row r="904865" spans="2:3" x14ac:dyDescent="0.25">
      <c r="B904865" s="78"/>
      <c r="C904865" s="77"/>
    </row>
    <row r="904866" spans="2:3" x14ac:dyDescent="0.25">
      <c r="B904866" s="78"/>
      <c r="C904866" s="77"/>
    </row>
    <row r="904867" spans="2:3" x14ac:dyDescent="0.25">
      <c r="B904867" s="78"/>
      <c r="C904867" s="77"/>
    </row>
    <row r="904868" spans="2:3" x14ac:dyDescent="0.25">
      <c r="B904868" s="78"/>
      <c r="C904868" s="77"/>
    </row>
    <row r="904869" spans="2:3" x14ac:dyDescent="0.25">
      <c r="B904869" s="78"/>
      <c r="C904869" s="77"/>
    </row>
    <row r="904870" spans="2:3" x14ac:dyDescent="0.25">
      <c r="B904870" s="78"/>
      <c r="C904870" s="77"/>
    </row>
    <row r="904871" spans="2:3" x14ac:dyDescent="0.25">
      <c r="B904871" s="78"/>
      <c r="C904871" s="77"/>
    </row>
    <row r="904872" spans="2:3" x14ac:dyDescent="0.25">
      <c r="B904872" s="78"/>
      <c r="C904872" s="77"/>
    </row>
    <row r="904982" spans="2:3" x14ac:dyDescent="0.25">
      <c r="B904982" s="78"/>
      <c r="C904982" s="77"/>
    </row>
    <row r="904983" spans="2:3" x14ac:dyDescent="0.25">
      <c r="B904983" s="78"/>
      <c r="C904983" s="77"/>
    </row>
    <row r="904984" spans="2:3" x14ac:dyDescent="0.25">
      <c r="B904984" s="78"/>
      <c r="C904984" s="77"/>
    </row>
    <row r="904985" spans="2:3" x14ac:dyDescent="0.25">
      <c r="B904985" s="78"/>
      <c r="C904985" s="77"/>
    </row>
    <row r="904986" spans="2:3" x14ac:dyDescent="0.25">
      <c r="B904986" s="78"/>
      <c r="C904986" s="77"/>
    </row>
    <row r="904987" spans="2:3" x14ac:dyDescent="0.25">
      <c r="B904987" s="78"/>
      <c r="C904987" s="77"/>
    </row>
    <row r="904988" spans="2:3" x14ac:dyDescent="0.25">
      <c r="B904988" s="78"/>
      <c r="C904988" s="77"/>
    </row>
    <row r="904989" spans="2:3" x14ac:dyDescent="0.25">
      <c r="B904989" s="78"/>
      <c r="C904989" s="77"/>
    </row>
    <row r="904990" spans="2:3" x14ac:dyDescent="0.25">
      <c r="B904990" s="78"/>
      <c r="C904990" s="77"/>
    </row>
    <row r="904991" spans="2:3" x14ac:dyDescent="0.25">
      <c r="B904991" s="78"/>
      <c r="C904991" s="77"/>
    </row>
    <row r="904992" spans="2:3" x14ac:dyDescent="0.25">
      <c r="B904992" s="78"/>
      <c r="C904992" s="77"/>
    </row>
    <row r="904993" spans="2:3" x14ac:dyDescent="0.25">
      <c r="B904993" s="78"/>
      <c r="C904993" s="77"/>
    </row>
    <row r="904994" spans="2:3" x14ac:dyDescent="0.25">
      <c r="B904994" s="78"/>
      <c r="C904994" s="77"/>
    </row>
    <row r="905104" spans="2:3" x14ac:dyDescent="0.25">
      <c r="B905104" s="78"/>
      <c r="C905104" s="77"/>
    </row>
    <row r="905105" spans="2:3" x14ac:dyDescent="0.25">
      <c r="B905105" s="78"/>
      <c r="C905105" s="77"/>
    </row>
    <row r="905106" spans="2:3" x14ac:dyDescent="0.25">
      <c r="B905106" s="78"/>
      <c r="C905106" s="77"/>
    </row>
    <row r="905107" spans="2:3" x14ac:dyDescent="0.25">
      <c r="B905107" s="78"/>
      <c r="C905107" s="77"/>
    </row>
    <row r="905108" spans="2:3" x14ac:dyDescent="0.25">
      <c r="B905108" s="78"/>
      <c r="C905108" s="77"/>
    </row>
    <row r="905109" spans="2:3" x14ac:dyDescent="0.25">
      <c r="B905109" s="78"/>
      <c r="C905109" s="77"/>
    </row>
    <row r="905110" spans="2:3" x14ac:dyDescent="0.25">
      <c r="B905110" s="78"/>
      <c r="C905110" s="77"/>
    </row>
    <row r="905111" spans="2:3" x14ac:dyDescent="0.25">
      <c r="B905111" s="78"/>
      <c r="C905111" s="77"/>
    </row>
    <row r="905112" spans="2:3" x14ac:dyDescent="0.25">
      <c r="B905112" s="78"/>
      <c r="C905112" s="77"/>
    </row>
    <row r="905113" spans="2:3" x14ac:dyDescent="0.25">
      <c r="B905113" s="78"/>
      <c r="C905113" s="77"/>
    </row>
    <row r="905114" spans="2:3" x14ac:dyDescent="0.25">
      <c r="B905114" s="78"/>
      <c r="C905114" s="77"/>
    </row>
    <row r="905115" spans="2:3" x14ac:dyDescent="0.25">
      <c r="B905115" s="78"/>
      <c r="C905115" s="77"/>
    </row>
    <row r="905116" spans="2:3" x14ac:dyDescent="0.25">
      <c r="B905116" s="78"/>
      <c r="C905116" s="77"/>
    </row>
    <row r="905226" spans="2:3" x14ac:dyDescent="0.25">
      <c r="B905226" s="78"/>
      <c r="C905226" s="77"/>
    </row>
    <row r="905227" spans="2:3" x14ac:dyDescent="0.25">
      <c r="B905227" s="78"/>
      <c r="C905227" s="77"/>
    </row>
    <row r="905228" spans="2:3" x14ac:dyDescent="0.25">
      <c r="B905228" s="78"/>
      <c r="C905228" s="77"/>
    </row>
    <row r="905229" spans="2:3" x14ac:dyDescent="0.25">
      <c r="B905229" s="78"/>
      <c r="C905229" s="77"/>
    </row>
    <row r="905230" spans="2:3" x14ac:dyDescent="0.25">
      <c r="B905230" s="78"/>
      <c r="C905230" s="77"/>
    </row>
    <row r="905231" spans="2:3" x14ac:dyDescent="0.25">
      <c r="B905231" s="78"/>
      <c r="C905231" s="77"/>
    </row>
    <row r="905232" spans="2:3" x14ac:dyDescent="0.25">
      <c r="B905232" s="78"/>
      <c r="C905232" s="77"/>
    </row>
    <row r="905233" spans="2:3" x14ac:dyDescent="0.25">
      <c r="B905233" s="78"/>
      <c r="C905233" s="77"/>
    </row>
    <row r="905234" spans="2:3" x14ac:dyDescent="0.25">
      <c r="B905234" s="78"/>
      <c r="C905234" s="77"/>
    </row>
    <row r="905235" spans="2:3" x14ac:dyDescent="0.25">
      <c r="B905235" s="78"/>
      <c r="C905235" s="77"/>
    </row>
    <row r="905236" spans="2:3" x14ac:dyDescent="0.25">
      <c r="B905236" s="78"/>
      <c r="C905236" s="77"/>
    </row>
    <row r="905237" spans="2:3" x14ac:dyDescent="0.25">
      <c r="B905237" s="78"/>
      <c r="C905237" s="77"/>
    </row>
    <row r="905238" spans="2:3" x14ac:dyDescent="0.25">
      <c r="B905238" s="78"/>
      <c r="C905238" s="77"/>
    </row>
    <row r="905348" spans="2:3" x14ac:dyDescent="0.25">
      <c r="B905348" s="78"/>
      <c r="C905348" s="77"/>
    </row>
    <row r="905349" spans="2:3" x14ac:dyDescent="0.25">
      <c r="B905349" s="78"/>
      <c r="C905349" s="77"/>
    </row>
    <row r="905350" spans="2:3" x14ac:dyDescent="0.25">
      <c r="B905350" s="78"/>
      <c r="C905350" s="77"/>
    </row>
    <row r="905351" spans="2:3" x14ac:dyDescent="0.25">
      <c r="B905351" s="78"/>
      <c r="C905351" s="77"/>
    </row>
    <row r="905352" spans="2:3" x14ac:dyDescent="0.25">
      <c r="B905352" s="78"/>
      <c r="C905352" s="77"/>
    </row>
    <row r="905353" spans="2:3" x14ac:dyDescent="0.25">
      <c r="B905353" s="78"/>
      <c r="C905353" s="77"/>
    </row>
    <row r="905354" spans="2:3" x14ac:dyDescent="0.25">
      <c r="B905354" s="78"/>
      <c r="C905354" s="77"/>
    </row>
    <row r="905355" spans="2:3" x14ac:dyDescent="0.25">
      <c r="B905355" s="78"/>
      <c r="C905355" s="77"/>
    </row>
    <row r="905356" spans="2:3" x14ac:dyDescent="0.25">
      <c r="B905356" s="78"/>
      <c r="C905356" s="77"/>
    </row>
    <row r="905357" spans="2:3" x14ac:dyDescent="0.25">
      <c r="B905357" s="78"/>
      <c r="C905357" s="77"/>
    </row>
    <row r="905358" spans="2:3" x14ac:dyDescent="0.25">
      <c r="B905358" s="78"/>
      <c r="C905358" s="77"/>
    </row>
    <row r="905359" spans="2:3" x14ac:dyDescent="0.25">
      <c r="B905359" s="78"/>
      <c r="C905359" s="77"/>
    </row>
    <row r="905360" spans="2:3" x14ac:dyDescent="0.25">
      <c r="B905360" s="78"/>
      <c r="C905360" s="77"/>
    </row>
    <row r="905470" spans="2:3" x14ac:dyDescent="0.25">
      <c r="B905470" s="78"/>
      <c r="C905470" s="77"/>
    </row>
    <row r="905471" spans="2:3" x14ac:dyDescent="0.25">
      <c r="B905471" s="78"/>
      <c r="C905471" s="77"/>
    </row>
    <row r="905472" spans="2:3" x14ac:dyDescent="0.25">
      <c r="B905472" s="78"/>
      <c r="C905472" s="77"/>
    </row>
    <row r="905473" spans="2:3" x14ac:dyDescent="0.25">
      <c r="B905473" s="78"/>
      <c r="C905473" s="77"/>
    </row>
    <row r="905474" spans="2:3" x14ac:dyDescent="0.25">
      <c r="B905474" s="78"/>
      <c r="C905474" s="77"/>
    </row>
    <row r="905475" spans="2:3" x14ac:dyDescent="0.25">
      <c r="B905475" s="78"/>
      <c r="C905475" s="77"/>
    </row>
    <row r="905476" spans="2:3" x14ac:dyDescent="0.25">
      <c r="B905476" s="78"/>
      <c r="C905476" s="77"/>
    </row>
    <row r="905477" spans="2:3" x14ac:dyDescent="0.25">
      <c r="B905477" s="78"/>
      <c r="C905477" s="77"/>
    </row>
    <row r="905478" spans="2:3" x14ac:dyDescent="0.25">
      <c r="B905478" s="78"/>
      <c r="C905478" s="77"/>
    </row>
    <row r="905479" spans="2:3" x14ac:dyDescent="0.25">
      <c r="B905479" s="78"/>
      <c r="C905479" s="77"/>
    </row>
    <row r="905480" spans="2:3" x14ac:dyDescent="0.25">
      <c r="B905480" s="78"/>
      <c r="C905480" s="77"/>
    </row>
    <row r="905481" spans="2:3" x14ac:dyDescent="0.25">
      <c r="B905481" s="78"/>
      <c r="C905481" s="77"/>
    </row>
    <row r="905482" spans="2:3" x14ac:dyDescent="0.25">
      <c r="B905482" s="78"/>
      <c r="C905482" s="77"/>
    </row>
    <row r="905592" spans="2:3" x14ac:dyDescent="0.25">
      <c r="B905592" s="78"/>
      <c r="C905592" s="77"/>
    </row>
    <row r="905593" spans="2:3" x14ac:dyDescent="0.25">
      <c r="B905593" s="78"/>
      <c r="C905593" s="77"/>
    </row>
    <row r="905594" spans="2:3" x14ac:dyDescent="0.25">
      <c r="B905594" s="78"/>
      <c r="C905594" s="77"/>
    </row>
    <row r="905595" spans="2:3" x14ac:dyDescent="0.25">
      <c r="B905595" s="78"/>
      <c r="C905595" s="77"/>
    </row>
    <row r="905596" spans="2:3" x14ac:dyDescent="0.25">
      <c r="B905596" s="78"/>
      <c r="C905596" s="77"/>
    </row>
    <row r="905597" spans="2:3" x14ac:dyDescent="0.25">
      <c r="B905597" s="78"/>
      <c r="C905597" s="77"/>
    </row>
    <row r="905598" spans="2:3" x14ac:dyDescent="0.25">
      <c r="B905598" s="78"/>
      <c r="C905598" s="77"/>
    </row>
    <row r="905599" spans="2:3" x14ac:dyDescent="0.25">
      <c r="B905599" s="78"/>
      <c r="C905599" s="77"/>
    </row>
    <row r="905600" spans="2:3" x14ac:dyDescent="0.25">
      <c r="B905600" s="78"/>
      <c r="C905600" s="77"/>
    </row>
    <row r="905601" spans="2:3" x14ac:dyDescent="0.25">
      <c r="B905601" s="78"/>
      <c r="C905601" s="77"/>
    </row>
    <row r="905602" spans="2:3" x14ac:dyDescent="0.25">
      <c r="B905602" s="78"/>
      <c r="C905602" s="77"/>
    </row>
    <row r="905603" spans="2:3" x14ac:dyDescent="0.25">
      <c r="B905603" s="78"/>
      <c r="C905603" s="77"/>
    </row>
    <row r="905604" spans="2:3" x14ac:dyDescent="0.25">
      <c r="B905604" s="78"/>
      <c r="C905604" s="77"/>
    </row>
    <row r="905714" spans="2:3" x14ac:dyDescent="0.25">
      <c r="B905714" s="78"/>
      <c r="C905714" s="77"/>
    </row>
    <row r="905715" spans="2:3" x14ac:dyDescent="0.25">
      <c r="B905715" s="78"/>
      <c r="C905715" s="77"/>
    </row>
    <row r="905716" spans="2:3" x14ac:dyDescent="0.25">
      <c r="B905716" s="78"/>
      <c r="C905716" s="77"/>
    </row>
    <row r="905717" spans="2:3" x14ac:dyDescent="0.25">
      <c r="B905717" s="78"/>
      <c r="C905717" s="77"/>
    </row>
    <row r="905718" spans="2:3" x14ac:dyDescent="0.25">
      <c r="B905718" s="78"/>
      <c r="C905718" s="77"/>
    </row>
    <row r="905719" spans="2:3" x14ac:dyDescent="0.25">
      <c r="B905719" s="78"/>
      <c r="C905719" s="77"/>
    </row>
    <row r="905720" spans="2:3" x14ac:dyDescent="0.25">
      <c r="B905720" s="78"/>
      <c r="C905720" s="77"/>
    </row>
    <row r="905721" spans="2:3" x14ac:dyDescent="0.25">
      <c r="B905721" s="78"/>
      <c r="C905721" s="77"/>
    </row>
    <row r="905722" spans="2:3" x14ac:dyDescent="0.25">
      <c r="B905722" s="78"/>
      <c r="C905722" s="77"/>
    </row>
    <row r="905723" spans="2:3" x14ac:dyDescent="0.25">
      <c r="B905723" s="78"/>
      <c r="C905723" s="77"/>
    </row>
    <row r="905724" spans="2:3" x14ac:dyDescent="0.25">
      <c r="B905724" s="78"/>
      <c r="C905724" s="77"/>
    </row>
    <row r="905725" spans="2:3" x14ac:dyDescent="0.25">
      <c r="B905725" s="78"/>
      <c r="C905725" s="77"/>
    </row>
    <row r="905726" spans="2:3" x14ac:dyDescent="0.25">
      <c r="B905726" s="78"/>
      <c r="C905726" s="77"/>
    </row>
    <row r="905836" spans="2:3" x14ac:dyDescent="0.25">
      <c r="B905836" s="78"/>
      <c r="C905836" s="77"/>
    </row>
    <row r="905837" spans="2:3" x14ac:dyDescent="0.25">
      <c r="B905837" s="78"/>
      <c r="C905837" s="77"/>
    </row>
    <row r="905838" spans="2:3" x14ac:dyDescent="0.25">
      <c r="B905838" s="78"/>
      <c r="C905838" s="77"/>
    </row>
    <row r="905839" spans="2:3" x14ac:dyDescent="0.25">
      <c r="B905839" s="78"/>
      <c r="C905839" s="77"/>
    </row>
    <row r="905840" spans="2:3" x14ac:dyDescent="0.25">
      <c r="B905840" s="78"/>
      <c r="C905840" s="77"/>
    </row>
    <row r="905841" spans="2:3" x14ac:dyDescent="0.25">
      <c r="B905841" s="78"/>
      <c r="C905841" s="77"/>
    </row>
    <row r="905842" spans="2:3" x14ac:dyDescent="0.25">
      <c r="B905842" s="78"/>
      <c r="C905842" s="77"/>
    </row>
    <row r="905843" spans="2:3" x14ac:dyDescent="0.25">
      <c r="B905843" s="78"/>
      <c r="C905843" s="77"/>
    </row>
    <row r="905844" spans="2:3" x14ac:dyDescent="0.25">
      <c r="B905844" s="78"/>
      <c r="C905844" s="77"/>
    </row>
    <row r="905845" spans="2:3" x14ac:dyDescent="0.25">
      <c r="B905845" s="78"/>
      <c r="C905845" s="77"/>
    </row>
    <row r="905846" spans="2:3" x14ac:dyDescent="0.25">
      <c r="B905846" s="78"/>
      <c r="C905846" s="77"/>
    </row>
    <row r="905847" spans="2:3" x14ac:dyDescent="0.25">
      <c r="B905847" s="78"/>
      <c r="C905847" s="77"/>
    </row>
    <row r="905848" spans="2:3" x14ac:dyDescent="0.25">
      <c r="B905848" s="78"/>
      <c r="C905848" s="77"/>
    </row>
    <row r="905958" spans="2:3" x14ac:dyDescent="0.25">
      <c r="B905958" s="78"/>
      <c r="C905958" s="77"/>
    </row>
    <row r="905959" spans="2:3" x14ac:dyDescent="0.25">
      <c r="B905959" s="78"/>
      <c r="C905959" s="77"/>
    </row>
    <row r="905960" spans="2:3" x14ac:dyDescent="0.25">
      <c r="B905960" s="78"/>
      <c r="C905960" s="77"/>
    </row>
    <row r="905961" spans="2:3" x14ac:dyDescent="0.25">
      <c r="B905961" s="78"/>
      <c r="C905961" s="77"/>
    </row>
    <row r="905962" spans="2:3" x14ac:dyDescent="0.25">
      <c r="B905962" s="78"/>
      <c r="C905962" s="77"/>
    </row>
    <row r="905963" spans="2:3" x14ac:dyDescent="0.25">
      <c r="B905963" s="78"/>
      <c r="C905963" s="77"/>
    </row>
    <row r="905964" spans="2:3" x14ac:dyDescent="0.25">
      <c r="B905964" s="78"/>
      <c r="C905964" s="77"/>
    </row>
    <row r="905965" spans="2:3" x14ac:dyDescent="0.25">
      <c r="B905965" s="78"/>
      <c r="C905965" s="77"/>
    </row>
    <row r="905966" spans="2:3" x14ac:dyDescent="0.25">
      <c r="B905966" s="78"/>
      <c r="C905966" s="77"/>
    </row>
    <row r="905967" spans="2:3" x14ac:dyDescent="0.25">
      <c r="B905967" s="78"/>
      <c r="C905967" s="77"/>
    </row>
    <row r="905968" spans="2:3" x14ac:dyDescent="0.25">
      <c r="B905968" s="78"/>
      <c r="C905968" s="77"/>
    </row>
    <row r="905969" spans="2:3" x14ac:dyDescent="0.25">
      <c r="B905969" s="78"/>
      <c r="C905969" s="77"/>
    </row>
    <row r="905970" spans="2:3" x14ac:dyDescent="0.25">
      <c r="B905970" s="78"/>
      <c r="C905970" s="77"/>
    </row>
    <row r="906080" spans="2:3" x14ac:dyDescent="0.25">
      <c r="B906080" s="78"/>
      <c r="C906080" s="77"/>
    </row>
    <row r="906081" spans="2:3" x14ac:dyDescent="0.25">
      <c r="B906081" s="78"/>
      <c r="C906081" s="77"/>
    </row>
    <row r="906082" spans="2:3" x14ac:dyDescent="0.25">
      <c r="B906082" s="78"/>
      <c r="C906082" s="77"/>
    </row>
    <row r="906083" spans="2:3" x14ac:dyDescent="0.25">
      <c r="B906083" s="78"/>
      <c r="C906083" s="77"/>
    </row>
    <row r="906084" spans="2:3" x14ac:dyDescent="0.25">
      <c r="B906084" s="78"/>
      <c r="C906084" s="77"/>
    </row>
    <row r="906085" spans="2:3" x14ac:dyDescent="0.25">
      <c r="B906085" s="78"/>
      <c r="C906085" s="77"/>
    </row>
    <row r="906086" spans="2:3" x14ac:dyDescent="0.25">
      <c r="B906086" s="78"/>
      <c r="C906086" s="77"/>
    </row>
    <row r="906087" spans="2:3" x14ac:dyDescent="0.25">
      <c r="B906087" s="78"/>
      <c r="C906087" s="77"/>
    </row>
    <row r="906088" spans="2:3" x14ac:dyDescent="0.25">
      <c r="B906088" s="78"/>
      <c r="C906088" s="77"/>
    </row>
    <row r="906089" spans="2:3" x14ac:dyDescent="0.25">
      <c r="B906089" s="78"/>
      <c r="C906089" s="77"/>
    </row>
    <row r="906090" spans="2:3" x14ac:dyDescent="0.25">
      <c r="B906090" s="78"/>
      <c r="C906090" s="77"/>
    </row>
    <row r="906091" spans="2:3" x14ac:dyDescent="0.25">
      <c r="B906091" s="78"/>
      <c r="C906091" s="77"/>
    </row>
    <row r="906092" spans="2:3" x14ac:dyDescent="0.25">
      <c r="B906092" s="78"/>
      <c r="C906092" s="77"/>
    </row>
    <row r="906202" spans="2:3" x14ac:dyDescent="0.25">
      <c r="B906202" s="78"/>
      <c r="C906202" s="77"/>
    </row>
    <row r="906203" spans="2:3" x14ac:dyDescent="0.25">
      <c r="B906203" s="78"/>
      <c r="C906203" s="77"/>
    </row>
    <row r="906204" spans="2:3" x14ac:dyDescent="0.25">
      <c r="B906204" s="78"/>
      <c r="C906204" s="77"/>
    </row>
    <row r="906205" spans="2:3" x14ac:dyDescent="0.25">
      <c r="B906205" s="78"/>
      <c r="C906205" s="77"/>
    </row>
    <row r="906206" spans="2:3" x14ac:dyDescent="0.25">
      <c r="B906206" s="78"/>
      <c r="C906206" s="77"/>
    </row>
    <row r="906207" spans="2:3" x14ac:dyDescent="0.25">
      <c r="B906207" s="78"/>
      <c r="C906207" s="77"/>
    </row>
    <row r="906208" spans="2:3" x14ac:dyDescent="0.25">
      <c r="B906208" s="78"/>
      <c r="C906208" s="77"/>
    </row>
    <row r="906209" spans="2:3" x14ac:dyDescent="0.25">
      <c r="B906209" s="78"/>
      <c r="C906209" s="77"/>
    </row>
    <row r="906210" spans="2:3" x14ac:dyDescent="0.25">
      <c r="B906210" s="78"/>
      <c r="C906210" s="77"/>
    </row>
    <row r="906211" spans="2:3" x14ac:dyDescent="0.25">
      <c r="B906211" s="78"/>
      <c r="C906211" s="77"/>
    </row>
    <row r="906212" spans="2:3" x14ac:dyDescent="0.25">
      <c r="B906212" s="78"/>
      <c r="C906212" s="77"/>
    </row>
    <row r="906213" spans="2:3" x14ac:dyDescent="0.25">
      <c r="B906213" s="78"/>
      <c r="C906213" s="77"/>
    </row>
    <row r="906214" spans="2:3" x14ac:dyDescent="0.25">
      <c r="B906214" s="78"/>
      <c r="C906214" s="77"/>
    </row>
    <row r="906324" spans="2:3" x14ac:dyDescent="0.25">
      <c r="B906324" s="78"/>
      <c r="C906324" s="77"/>
    </row>
    <row r="906325" spans="2:3" x14ac:dyDescent="0.25">
      <c r="B906325" s="78"/>
      <c r="C906325" s="77"/>
    </row>
    <row r="906326" spans="2:3" x14ac:dyDescent="0.25">
      <c r="B906326" s="78"/>
      <c r="C906326" s="77"/>
    </row>
    <row r="906327" spans="2:3" x14ac:dyDescent="0.25">
      <c r="B906327" s="78"/>
      <c r="C906327" s="77"/>
    </row>
    <row r="906328" spans="2:3" x14ac:dyDescent="0.25">
      <c r="B906328" s="78"/>
      <c r="C906328" s="77"/>
    </row>
    <row r="906329" spans="2:3" x14ac:dyDescent="0.25">
      <c r="B906329" s="78"/>
      <c r="C906329" s="77"/>
    </row>
    <row r="906330" spans="2:3" x14ac:dyDescent="0.25">
      <c r="B906330" s="78"/>
      <c r="C906330" s="77"/>
    </row>
    <row r="906331" spans="2:3" x14ac:dyDescent="0.25">
      <c r="B906331" s="78"/>
      <c r="C906331" s="77"/>
    </row>
    <row r="906332" spans="2:3" x14ac:dyDescent="0.25">
      <c r="B906332" s="78"/>
      <c r="C906332" s="77"/>
    </row>
    <row r="906333" spans="2:3" x14ac:dyDescent="0.25">
      <c r="B906333" s="78"/>
      <c r="C906333" s="77"/>
    </row>
    <row r="906334" spans="2:3" x14ac:dyDescent="0.25">
      <c r="B906334" s="78"/>
      <c r="C906334" s="77"/>
    </row>
    <row r="906335" spans="2:3" x14ac:dyDescent="0.25">
      <c r="B906335" s="78"/>
      <c r="C906335" s="77"/>
    </row>
    <row r="906336" spans="2:3" x14ac:dyDescent="0.25">
      <c r="B906336" s="78"/>
      <c r="C906336" s="77"/>
    </row>
    <row r="906446" spans="2:3" x14ac:dyDescent="0.25">
      <c r="B906446" s="78"/>
      <c r="C906446" s="77"/>
    </row>
    <row r="906447" spans="2:3" x14ac:dyDescent="0.25">
      <c r="B906447" s="78"/>
      <c r="C906447" s="77"/>
    </row>
    <row r="906448" spans="2:3" x14ac:dyDescent="0.25">
      <c r="B906448" s="78"/>
      <c r="C906448" s="77"/>
    </row>
    <row r="906449" spans="2:3" x14ac:dyDescent="0.25">
      <c r="B906449" s="78"/>
      <c r="C906449" s="77"/>
    </row>
    <row r="906450" spans="2:3" x14ac:dyDescent="0.25">
      <c r="B906450" s="78"/>
      <c r="C906450" s="77"/>
    </row>
    <row r="906451" spans="2:3" x14ac:dyDescent="0.25">
      <c r="B906451" s="78"/>
      <c r="C906451" s="77"/>
    </row>
    <row r="906452" spans="2:3" x14ac:dyDescent="0.25">
      <c r="B906452" s="78"/>
      <c r="C906452" s="77"/>
    </row>
    <row r="906453" spans="2:3" x14ac:dyDescent="0.25">
      <c r="B906453" s="78"/>
      <c r="C906453" s="77"/>
    </row>
    <row r="906454" spans="2:3" x14ac:dyDescent="0.25">
      <c r="B906454" s="78"/>
      <c r="C906454" s="77"/>
    </row>
    <row r="906455" spans="2:3" x14ac:dyDescent="0.25">
      <c r="B906455" s="78"/>
      <c r="C906455" s="77"/>
    </row>
    <row r="906456" spans="2:3" x14ac:dyDescent="0.25">
      <c r="B906456" s="78"/>
      <c r="C906456" s="77"/>
    </row>
    <row r="906457" spans="2:3" x14ac:dyDescent="0.25">
      <c r="B906457" s="78"/>
      <c r="C906457" s="77"/>
    </row>
    <row r="906458" spans="2:3" x14ac:dyDescent="0.25">
      <c r="B906458" s="78"/>
      <c r="C906458" s="77"/>
    </row>
    <row r="906568" spans="2:3" x14ac:dyDescent="0.25">
      <c r="B906568" s="78"/>
      <c r="C906568" s="77"/>
    </row>
    <row r="906569" spans="2:3" x14ac:dyDescent="0.25">
      <c r="B906569" s="78"/>
      <c r="C906569" s="77"/>
    </row>
    <row r="906570" spans="2:3" x14ac:dyDescent="0.25">
      <c r="B906570" s="78"/>
      <c r="C906570" s="77"/>
    </row>
    <row r="906571" spans="2:3" x14ac:dyDescent="0.25">
      <c r="B906571" s="78"/>
      <c r="C906571" s="77"/>
    </row>
    <row r="906572" spans="2:3" x14ac:dyDescent="0.25">
      <c r="B906572" s="78"/>
      <c r="C906572" s="77"/>
    </row>
    <row r="906573" spans="2:3" x14ac:dyDescent="0.25">
      <c r="B906573" s="78"/>
      <c r="C906573" s="77"/>
    </row>
    <row r="906574" spans="2:3" x14ac:dyDescent="0.25">
      <c r="B906574" s="78"/>
      <c r="C906574" s="77"/>
    </row>
    <row r="906575" spans="2:3" x14ac:dyDescent="0.25">
      <c r="B906575" s="78"/>
      <c r="C906575" s="77"/>
    </row>
    <row r="906576" spans="2:3" x14ac:dyDescent="0.25">
      <c r="B906576" s="78"/>
      <c r="C906576" s="77"/>
    </row>
    <row r="906577" spans="2:3" x14ac:dyDescent="0.25">
      <c r="B906577" s="78"/>
      <c r="C906577" s="77"/>
    </row>
    <row r="906578" spans="2:3" x14ac:dyDescent="0.25">
      <c r="B906578" s="78"/>
      <c r="C906578" s="77"/>
    </row>
    <row r="906579" spans="2:3" x14ac:dyDescent="0.25">
      <c r="B906579" s="78"/>
      <c r="C906579" s="77"/>
    </row>
    <row r="906580" spans="2:3" x14ac:dyDescent="0.25">
      <c r="B906580" s="78"/>
      <c r="C906580" s="77"/>
    </row>
    <row r="906690" spans="2:3" x14ac:dyDescent="0.25">
      <c r="B906690" s="78"/>
      <c r="C906690" s="77"/>
    </row>
    <row r="906691" spans="2:3" x14ac:dyDescent="0.25">
      <c r="B906691" s="78"/>
      <c r="C906691" s="77"/>
    </row>
    <row r="906692" spans="2:3" x14ac:dyDescent="0.25">
      <c r="B906692" s="78"/>
      <c r="C906692" s="77"/>
    </row>
    <row r="906693" spans="2:3" x14ac:dyDescent="0.25">
      <c r="B906693" s="78"/>
      <c r="C906693" s="77"/>
    </row>
    <row r="906694" spans="2:3" x14ac:dyDescent="0.25">
      <c r="B906694" s="78"/>
      <c r="C906694" s="77"/>
    </row>
    <row r="906695" spans="2:3" x14ac:dyDescent="0.25">
      <c r="B906695" s="78"/>
      <c r="C906695" s="77"/>
    </row>
    <row r="906696" spans="2:3" x14ac:dyDescent="0.25">
      <c r="B906696" s="78"/>
      <c r="C906696" s="77"/>
    </row>
    <row r="906697" spans="2:3" x14ac:dyDescent="0.25">
      <c r="B906697" s="78"/>
      <c r="C906697" s="77"/>
    </row>
    <row r="906698" spans="2:3" x14ac:dyDescent="0.25">
      <c r="B906698" s="78"/>
      <c r="C906698" s="77"/>
    </row>
    <row r="906699" spans="2:3" x14ac:dyDescent="0.25">
      <c r="B906699" s="78"/>
      <c r="C906699" s="77"/>
    </row>
    <row r="906700" spans="2:3" x14ac:dyDescent="0.25">
      <c r="B906700" s="78"/>
      <c r="C906700" s="77"/>
    </row>
    <row r="906701" spans="2:3" x14ac:dyDescent="0.25">
      <c r="B906701" s="78"/>
      <c r="C906701" s="77"/>
    </row>
    <row r="906702" spans="2:3" x14ac:dyDescent="0.25">
      <c r="B906702" s="78"/>
      <c r="C906702" s="77"/>
    </row>
    <row r="906812" spans="2:3" x14ac:dyDescent="0.25">
      <c r="B906812" s="78"/>
      <c r="C906812" s="77"/>
    </row>
    <row r="906813" spans="2:3" x14ac:dyDescent="0.25">
      <c r="B906813" s="78"/>
      <c r="C906813" s="77"/>
    </row>
    <row r="906814" spans="2:3" x14ac:dyDescent="0.25">
      <c r="B906814" s="78"/>
      <c r="C906814" s="77"/>
    </row>
    <row r="906815" spans="2:3" x14ac:dyDescent="0.25">
      <c r="B906815" s="78"/>
      <c r="C906815" s="77"/>
    </row>
    <row r="906816" spans="2:3" x14ac:dyDescent="0.25">
      <c r="B906816" s="78"/>
      <c r="C906816" s="77"/>
    </row>
    <row r="906817" spans="2:3" x14ac:dyDescent="0.25">
      <c r="B906817" s="78"/>
      <c r="C906817" s="77"/>
    </row>
    <row r="906818" spans="2:3" x14ac:dyDescent="0.25">
      <c r="B906818" s="78"/>
      <c r="C906818" s="77"/>
    </row>
    <row r="906819" spans="2:3" x14ac:dyDescent="0.25">
      <c r="B906819" s="78"/>
      <c r="C906819" s="77"/>
    </row>
    <row r="906820" spans="2:3" x14ac:dyDescent="0.25">
      <c r="B906820" s="78"/>
      <c r="C906820" s="77"/>
    </row>
    <row r="906821" spans="2:3" x14ac:dyDescent="0.25">
      <c r="B906821" s="78"/>
      <c r="C906821" s="77"/>
    </row>
    <row r="906822" spans="2:3" x14ac:dyDescent="0.25">
      <c r="B906822" s="78"/>
      <c r="C906822" s="77"/>
    </row>
    <row r="906823" spans="2:3" x14ac:dyDescent="0.25">
      <c r="B906823" s="78"/>
      <c r="C906823" s="77"/>
    </row>
    <row r="906824" spans="2:3" x14ac:dyDescent="0.25">
      <c r="B906824" s="78"/>
      <c r="C906824" s="77"/>
    </row>
    <row r="906934" spans="2:3" x14ac:dyDescent="0.25">
      <c r="B906934" s="78"/>
      <c r="C906934" s="77"/>
    </row>
    <row r="906935" spans="2:3" x14ac:dyDescent="0.25">
      <c r="B906935" s="78"/>
      <c r="C906935" s="77"/>
    </row>
    <row r="906936" spans="2:3" x14ac:dyDescent="0.25">
      <c r="B906936" s="78"/>
      <c r="C906936" s="77"/>
    </row>
    <row r="906937" spans="2:3" x14ac:dyDescent="0.25">
      <c r="B906937" s="78"/>
      <c r="C906937" s="77"/>
    </row>
    <row r="906938" spans="2:3" x14ac:dyDescent="0.25">
      <c r="B906938" s="78"/>
      <c r="C906938" s="77"/>
    </row>
    <row r="906939" spans="2:3" x14ac:dyDescent="0.25">
      <c r="B906939" s="78"/>
      <c r="C906939" s="77"/>
    </row>
    <row r="906940" spans="2:3" x14ac:dyDescent="0.25">
      <c r="B906940" s="78"/>
      <c r="C906940" s="77"/>
    </row>
    <row r="906941" spans="2:3" x14ac:dyDescent="0.25">
      <c r="B906941" s="78"/>
      <c r="C906941" s="77"/>
    </row>
    <row r="906942" spans="2:3" x14ac:dyDescent="0.25">
      <c r="B906942" s="78"/>
      <c r="C906942" s="77"/>
    </row>
    <row r="906943" spans="2:3" x14ac:dyDescent="0.25">
      <c r="B906943" s="78"/>
      <c r="C906943" s="77"/>
    </row>
    <row r="906944" spans="2:3" x14ac:dyDescent="0.25">
      <c r="B906944" s="78"/>
      <c r="C906944" s="77"/>
    </row>
    <row r="906945" spans="2:3" x14ac:dyDescent="0.25">
      <c r="B906945" s="78"/>
      <c r="C906945" s="77"/>
    </row>
    <row r="906946" spans="2:3" x14ac:dyDescent="0.25">
      <c r="B906946" s="78"/>
      <c r="C906946" s="77"/>
    </row>
    <row r="907056" spans="2:3" x14ac:dyDescent="0.25">
      <c r="B907056" s="78"/>
      <c r="C907056" s="77"/>
    </row>
    <row r="907057" spans="2:3" x14ac:dyDescent="0.25">
      <c r="B907057" s="78"/>
      <c r="C907057" s="77"/>
    </row>
    <row r="907058" spans="2:3" x14ac:dyDescent="0.25">
      <c r="B907058" s="78"/>
      <c r="C907058" s="77"/>
    </row>
    <row r="907059" spans="2:3" x14ac:dyDescent="0.25">
      <c r="B907059" s="78"/>
      <c r="C907059" s="77"/>
    </row>
    <row r="907060" spans="2:3" x14ac:dyDescent="0.25">
      <c r="B907060" s="78"/>
      <c r="C907060" s="77"/>
    </row>
    <row r="907061" spans="2:3" x14ac:dyDescent="0.25">
      <c r="B907061" s="78"/>
      <c r="C907061" s="77"/>
    </row>
    <row r="907062" spans="2:3" x14ac:dyDescent="0.25">
      <c r="B907062" s="78"/>
      <c r="C907062" s="77"/>
    </row>
    <row r="907063" spans="2:3" x14ac:dyDescent="0.25">
      <c r="B907063" s="78"/>
      <c r="C907063" s="77"/>
    </row>
    <row r="907064" spans="2:3" x14ac:dyDescent="0.25">
      <c r="B907064" s="78"/>
      <c r="C907064" s="77"/>
    </row>
    <row r="907065" spans="2:3" x14ac:dyDescent="0.25">
      <c r="B907065" s="78"/>
      <c r="C907065" s="77"/>
    </row>
    <row r="907066" spans="2:3" x14ac:dyDescent="0.25">
      <c r="B907066" s="78"/>
      <c r="C907066" s="77"/>
    </row>
    <row r="907067" spans="2:3" x14ac:dyDescent="0.25">
      <c r="B907067" s="78"/>
      <c r="C907067" s="77"/>
    </row>
    <row r="907068" spans="2:3" x14ac:dyDescent="0.25">
      <c r="B907068" s="78"/>
      <c r="C907068" s="77"/>
    </row>
    <row r="907178" spans="2:3" x14ac:dyDescent="0.25">
      <c r="B907178" s="78"/>
      <c r="C907178" s="77"/>
    </row>
    <row r="907179" spans="2:3" x14ac:dyDescent="0.25">
      <c r="B907179" s="78"/>
      <c r="C907179" s="77"/>
    </row>
    <row r="907180" spans="2:3" x14ac:dyDescent="0.25">
      <c r="B907180" s="78"/>
      <c r="C907180" s="77"/>
    </row>
    <row r="907181" spans="2:3" x14ac:dyDescent="0.25">
      <c r="B907181" s="78"/>
      <c r="C907181" s="77"/>
    </row>
    <row r="907182" spans="2:3" x14ac:dyDescent="0.25">
      <c r="B907182" s="78"/>
      <c r="C907182" s="77"/>
    </row>
    <row r="907183" spans="2:3" x14ac:dyDescent="0.25">
      <c r="B907183" s="78"/>
      <c r="C907183" s="77"/>
    </row>
    <row r="907184" spans="2:3" x14ac:dyDescent="0.25">
      <c r="B907184" s="78"/>
      <c r="C907184" s="77"/>
    </row>
    <row r="907185" spans="2:3" x14ac:dyDescent="0.25">
      <c r="B907185" s="78"/>
      <c r="C907185" s="77"/>
    </row>
    <row r="907186" spans="2:3" x14ac:dyDescent="0.25">
      <c r="B907186" s="78"/>
      <c r="C907186" s="77"/>
    </row>
    <row r="907187" spans="2:3" x14ac:dyDescent="0.25">
      <c r="B907187" s="78"/>
      <c r="C907187" s="77"/>
    </row>
    <row r="907188" spans="2:3" x14ac:dyDescent="0.25">
      <c r="B907188" s="78"/>
      <c r="C907188" s="77"/>
    </row>
    <row r="907189" spans="2:3" x14ac:dyDescent="0.25">
      <c r="B907189" s="78"/>
      <c r="C907189" s="77"/>
    </row>
    <row r="907190" spans="2:3" x14ac:dyDescent="0.25">
      <c r="B907190" s="78"/>
      <c r="C907190" s="77"/>
    </row>
    <row r="907300" spans="2:3" x14ac:dyDescent="0.25">
      <c r="B907300" s="78"/>
      <c r="C907300" s="77"/>
    </row>
    <row r="907301" spans="2:3" x14ac:dyDescent="0.25">
      <c r="B907301" s="78"/>
      <c r="C907301" s="77"/>
    </row>
    <row r="907302" spans="2:3" x14ac:dyDescent="0.25">
      <c r="B907302" s="78"/>
      <c r="C907302" s="77"/>
    </row>
    <row r="907303" spans="2:3" x14ac:dyDescent="0.25">
      <c r="B907303" s="78"/>
      <c r="C907303" s="77"/>
    </row>
    <row r="907304" spans="2:3" x14ac:dyDescent="0.25">
      <c r="B907304" s="78"/>
      <c r="C907304" s="77"/>
    </row>
    <row r="907305" spans="2:3" x14ac:dyDescent="0.25">
      <c r="B907305" s="78"/>
      <c r="C907305" s="77"/>
    </row>
    <row r="907306" spans="2:3" x14ac:dyDescent="0.25">
      <c r="B907306" s="78"/>
      <c r="C907306" s="77"/>
    </row>
    <row r="907307" spans="2:3" x14ac:dyDescent="0.25">
      <c r="B907307" s="78"/>
      <c r="C907307" s="77"/>
    </row>
    <row r="907308" spans="2:3" x14ac:dyDescent="0.25">
      <c r="B907308" s="78"/>
      <c r="C907308" s="77"/>
    </row>
    <row r="907309" spans="2:3" x14ac:dyDescent="0.25">
      <c r="B907309" s="78"/>
      <c r="C907309" s="77"/>
    </row>
    <row r="907310" spans="2:3" x14ac:dyDescent="0.25">
      <c r="B907310" s="78"/>
      <c r="C907310" s="77"/>
    </row>
    <row r="907311" spans="2:3" x14ac:dyDescent="0.25">
      <c r="B907311" s="78"/>
      <c r="C907311" s="77"/>
    </row>
    <row r="907312" spans="2:3" x14ac:dyDescent="0.25">
      <c r="B907312" s="78"/>
      <c r="C907312" s="77"/>
    </row>
    <row r="907422" spans="2:3" x14ac:dyDescent="0.25">
      <c r="B907422" s="78"/>
      <c r="C907422" s="77"/>
    </row>
    <row r="907423" spans="2:3" x14ac:dyDescent="0.25">
      <c r="B907423" s="78"/>
      <c r="C907423" s="77"/>
    </row>
    <row r="907424" spans="2:3" x14ac:dyDescent="0.25">
      <c r="B907424" s="78"/>
      <c r="C907424" s="77"/>
    </row>
    <row r="907425" spans="2:3" x14ac:dyDescent="0.25">
      <c r="B907425" s="78"/>
      <c r="C907425" s="77"/>
    </row>
    <row r="907426" spans="2:3" x14ac:dyDescent="0.25">
      <c r="B907426" s="78"/>
      <c r="C907426" s="77"/>
    </row>
    <row r="907427" spans="2:3" x14ac:dyDescent="0.25">
      <c r="B907427" s="78"/>
      <c r="C907427" s="77"/>
    </row>
    <row r="907428" spans="2:3" x14ac:dyDescent="0.25">
      <c r="B907428" s="78"/>
      <c r="C907428" s="77"/>
    </row>
    <row r="907429" spans="2:3" x14ac:dyDescent="0.25">
      <c r="B907429" s="78"/>
      <c r="C907429" s="77"/>
    </row>
    <row r="907430" spans="2:3" x14ac:dyDescent="0.25">
      <c r="B907430" s="78"/>
      <c r="C907430" s="77"/>
    </row>
    <row r="907431" spans="2:3" x14ac:dyDescent="0.25">
      <c r="B907431" s="78"/>
      <c r="C907431" s="77"/>
    </row>
    <row r="907432" spans="2:3" x14ac:dyDescent="0.25">
      <c r="B907432" s="78"/>
      <c r="C907432" s="77"/>
    </row>
    <row r="907433" spans="2:3" x14ac:dyDescent="0.25">
      <c r="B907433" s="78"/>
      <c r="C907433" s="77"/>
    </row>
    <row r="907434" spans="2:3" x14ac:dyDescent="0.25">
      <c r="B907434" s="78"/>
      <c r="C907434" s="77"/>
    </row>
    <row r="907544" spans="2:3" x14ac:dyDescent="0.25">
      <c r="B907544" s="78"/>
      <c r="C907544" s="77"/>
    </row>
    <row r="907545" spans="2:3" x14ac:dyDescent="0.25">
      <c r="B907545" s="78"/>
      <c r="C907545" s="77"/>
    </row>
    <row r="907546" spans="2:3" x14ac:dyDescent="0.25">
      <c r="B907546" s="78"/>
      <c r="C907546" s="77"/>
    </row>
    <row r="907547" spans="2:3" x14ac:dyDescent="0.25">
      <c r="B907547" s="78"/>
      <c r="C907547" s="77"/>
    </row>
    <row r="907548" spans="2:3" x14ac:dyDescent="0.25">
      <c r="B907548" s="78"/>
      <c r="C907548" s="77"/>
    </row>
    <row r="907549" spans="2:3" x14ac:dyDescent="0.25">
      <c r="B907549" s="78"/>
      <c r="C907549" s="77"/>
    </row>
    <row r="907550" spans="2:3" x14ac:dyDescent="0.25">
      <c r="B907550" s="78"/>
      <c r="C907550" s="77"/>
    </row>
    <row r="907551" spans="2:3" x14ac:dyDescent="0.25">
      <c r="B907551" s="78"/>
      <c r="C907551" s="77"/>
    </row>
    <row r="907552" spans="2:3" x14ac:dyDescent="0.25">
      <c r="B907552" s="78"/>
      <c r="C907552" s="77"/>
    </row>
    <row r="907553" spans="2:3" x14ac:dyDescent="0.25">
      <c r="B907553" s="78"/>
      <c r="C907553" s="77"/>
    </row>
    <row r="907554" spans="2:3" x14ac:dyDescent="0.25">
      <c r="B907554" s="78"/>
      <c r="C907554" s="77"/>
    </row>
    <row r="907555" spans="2:3" x14ac:dyDescent="0.25">
      <c r="B907555" s="78"/>
      <c r="C907555" s="77"/>
    </row>
    <row r="907556" spans="2:3" x14ac:dyDescent="0.25">
      <c r="B907556" s="78"/>
      <c r="C907556" s="77"/>
    </row>
    <row r="907666" spans="2:3" x14ac:dyDescent="0.25">
      <c r="B907666" s="78"/>
      <c r="C907666" s="77"/>
    </row>
    <row r="907667" spans="2:3" x14ac:dyDescent="0.25">
      <c r="B907667" s="78"/>
      <c r="C907667" s="77"/>
    </row>
    <row r="907668" spans="2:3" x14ac:dyDescent="0.25">
      <c r="B907668" s="78"/>
      <c r="C907668" s="77"/>
    </row>
    <row r="907669" spans="2:3" x14ac:dyDescent="0.25">
      <c r="B907669" s="78"/>
      <c r="C907669" s="77"/>
    </row>
    <row r="907670" spans="2:3" x14ac:dyDescent="0.25">
      <c r="B907670" s="78"/>
      <c r="C907670" s="77"/>
    </row>
    <row r="907671" spans="2:3" x14ac:dyDescent="0.25">
      <c r="B907671" s="78"/>
      <c r="C907671" s="77"/>
    </row>
    <row r="907672" spans="2:3" x14ac:dyDescent="0.25">
      <c r="B907672" s="78"/>
      <c r="C907672" s="77"/>
    </row>
    <row r="907673" spans="2:3" x14ac:dyDescent="0.25">
      <c r="B907673" s="78"/>
      <c r="C907673" s="77"/>
    </row>
    <row r="907674" spans="2:3" x14ac:dyDescent="0.25">
      <c r="B907674" s="78"/>
      <c r="C907674" s="77"/>
    </row>
    <row r="907675" spans="2:3" x14ac:dyDescent="0.25">
      <c r="B907675" s="78"/>
      <c r="C907675" s="77"/>
    </row>
    <row r="907676" spans="2:3" x14ac:dyDescent="0.25">
      <c r="B907676" s="78"/>
      <c r="C907676" s="77"/>
    </row>
    <row r="907677" spans="2:3" x14ac:dyDescent="0.25">
      <c r="B907677" s="78"/>
      <c r="C907677" s="77"/>
    </row>
    <row r="907678" spans="2:3" x14ac:dyDescent="0.25">
      <c r="B907678" s="78"/>
      <c r="C907678" s="77"/>
    </row>
    <row r="907788" spans="2:3" x14ac:dyDescent="0.25">
      <c r="B907788" s="78"/>
      <c r="C907788" s="77"/>
    </row>
    <row r="907789" spans="2:3" x14ac:dyDescent="0.25">
      <c r="B907789" s="78"/>
      <c r="C907789" s="77"/>
    </row>
    <row r="907790" spans="2:3" x14ac:dyDescent="0.25">
      <c r="B907790" s="78"/>
      <c r="C907790" s="77"/>
    </row>
    <row r="907791" spans="2:3" x14ac:dyDescent="0.25">
      <c r="B907791" s="78"/>
      <c r="C907791" s="77"/>
    </row>
    <row r="907792" spans="2:3" x14ac:dyDescent="0.25">
      <c r="B907792" s="78"/>
      <c r="C907792" s="77"/>
    </row>
    <row r="907793" spans="2:3" x14ac:dyDescent="0.25">
      <c r="B907793" s="78"/>
      <c r="C907793" s="77"/>
    </row>
    <row r="907794" spans="2:3" x14ac:dyDescent="0.25">
      <c r="B907794" s="78"/>
      <c r="C907794" s="77"/>
    </row>
    <row r="907795" spans="2:3" x14ac:dyDescent="0.25">
      <c r="B907795" s="78"/>
      <c r="C907795" s="77"/>
    </row>
    <row r="907796" spans="2:3" x14ac:dyDescent="0.25">
      <c r="B907796" s="78"/>
      <c r="C907796" s="77"/>
    </row>
    <row r="907797" spans="2:3" x14ac:dyDescent="0.25">
      <c r="B907797" s="78"/>
      <c r="C907797" s="77"/>
    </row>
    <row r="907798" spans="2:3" x14ac:dyDescent="0.25">
      <c r="B907798" s="78"/>
      <c r="C907798" s="77"/>
    </row>
    <row r="907799" spans="2:3" x14ac:dyDescent="0.25">
      <c r="B907799" s="78"/>
      <c r="C907799" s="77"/>
    </row>
    <row r="907800" spans="2:3" x14ac:dyDescent="0.25">
      <c r="B907800" s="78"/>
      <c r="C907800" s="77"/>
    </row>
    <row r="907910" spans="2:3" x14ac:dyDescent="0.25">
      <c r="B907910" s="78"/>
      <c r="C907910" s="77"/>
    </row>
    <row r="907911" spans="2:3" x14ac:dyDescent="0.25">
      <c r="B907911" s="78"/>
      <c r="C907911" s="77"/>
    </row>
    <row r="907912" spans="2:3" x14ac:dyDescent="0.25">
      <c r="B907912" s="78"/>
      <c r="C907912" s="77"/>
    </row>
    <row r="907913" spans="2:3" x14ac:dyDescent="0.25">
      <c r="B907913" s="78"/>
      <c r="C907913" s="77"/>
    </row>
    <row r="907914" spans="2:3" x14ac:dyDescent="0.25">
      <c r="B907914" s="78"/>
      <c r="C907914" s="77"/>
    </row>
    <row r="907915" spans="2:3" x14ac:dyDescent="0.25">
      <c r="B907915" s="78"/>
      <c r="C907915" s="77"/>
    </row>
    <row r="907916" spans="2:3" x14ac:dyDescent="0.25">
      <c r="B907916" s="78"/>
      <c r="C907916" s="77"/>
    </row>
    <row r="907917" spans="2:3" x14ac:dyDescent="0.25">
      <c r="B907917" s="78"/>
      <c r="C907917" s="77"/>
    </row>
    <row r="907918" spans="2:3" x14ac:dyDescent="0.25">
      <c r="B907918" s="78"/>
      <c r="C907918" s="77"/>
    </row>
    <row r="907919" spans="2:3" x14ac:dyDescent="0.25">
      <c r="B907919" s="78"/>
      <c r="C907919" s="77"/>
    </row>
    <row r="907920" spans="2:3" x14ac:dyDescent="0.25">
      <c r="B907920" s="78"/>
      <c r="C907920" s="77"/>
    </row>
    <row r="907921" spans="2:3" x14ac:dyDescent="0.25">
      <c r="B907921" s="78"/>
      <c r="C907921" s="77"/>
    </row>
    <row r="907922" spans="2:3" x14ac:dyDescent="0.25">
      <c r="B907922" s="78"/>
      <c r="C907922" s="77"/>
    </row>
    <row r="908032" spans="2:3" x14ac:dyDescent="0.25">
      <c r="B908032" s="78"/>
      <c r="C908032" s="77"/>
    </row>
    <row r="908033" spans="2:3" x14ac:dyDescent="0.25">
      <c r="B908033" s="78"/>
      <c r="C908033" s="77"/>
    </row>
    <row r="908034" spans="2:3" x14ac:dyDescent="0.25">
      <c r="B908034" s="78"/>
      <c r="C908034" s="77"/>
    </row>
    <row r="908035" spans="2:3" x14ac:dyDescent="0.25">
      <c r="B908035" s="78"/>
      <c r="C908035" s="77"/>
    </row>
    <row r="908036" spans="2:3" x14ac:dyDescent="0.25">
      <c r="B908036" s="78"/>
      <c r="C908036" s="77"/>
    </row>
    <row r="908037" spans="2:3" x14ac:dyDescent="0.25">
      <c r="B908037" s="78"/>
      <c r="C908037" s="77"/>
    </row>
    <row r="908038" spans="2:3" x14ac:dyDescent="0.25">
      <c r="B908038" s="78"/>
      <c r="C908038" s="77"/>
    </row>
    <row r="908039" spans="2:3" x14ac:dyDescent="0.25">
      <c r="B908039" s="78"/>
      <c r="C908039" s="77"/>
    </row>
    <row r="908040" spans="2:3" x14ac:dyDescent="0.25">
      <c r="B908040" s="78"/>
      <c r="C908040" s="77"/>
    </row>
    <row r="908041" spans="2:3" x14ac:dyDescent="0.25">
      <c r="B908041" s="78"/>
      <c r="C908041" s="77"/>
    </row>
    <row r="908042" spans="2:3" x14ac:dyDescent="0.25">
      <c r="B908042" s="78"/>
      <c r="C908042" s="77"/>
    </row>
    <row r="908043" spans="2:3" x14ac:dyDescent="0.25">
      <c r="B908043" s="78"/>
      <c r="C908043" s="77"/>
    </row>
    <row r="908044" spans="2:3" x14ac:dyDescent="0.25">
      <c r="B908044" s="78"/>
      <c r="C908044" s="77"/>
    </row>
    <row r="908154" spans="2:3" x14ac:dyDescent="0.25">
      <c r="B908154" s="78"/>
      <c r="C908154" s="77"/>
    </row>
    <row r="908155" spans="2:3" x14ac:dyDescent="0.25">
      <c r="B908155" s="78"/>
      <c r="C908155" s="77"/>
    </row>
    <row r="908156" spans="2:3" x14ac:dyDescent="0.25">
      <c r="B908156" s="78"/>
      <c r="C908156" s="77"/>
    </row>
    <row r="908157" spans="2:3" x14ac:dyDescent="0.25">
      <c r="B908157" s="78"/>
      <c r="C908157" s="77"/>
    </row>
    <row r="908158" spans="2:3" x14ac:dyDescent="0.25">
      <c r="B908158" s="78"/>
      <c r="C908158" s="77"/>
    </row>
    <row r="908159" spans="2:3" x14ac:dyDescent="0.25">
      <c r="B908159" s="78"/>
      <c r="C908159" s="77"/>
    </row>
    <row r="908160" spans="2:3" x14ac:dyDescent="0.25">
      <c r="B908160" s="78"/>
      <c r="C908160" s="77"/>
    </row>
    <row r="908161" spans="2:3" x14ac:dyDescent="0.25">
      <c r="B908161" s="78"/>
      <c r="C908161" s="77"/>
    </row>
    <row r="908162" spans="2:3" x14ac:dyDescent="0.25">
      <c r="B908162" s="78"/>
      <c r="C908162" s="77"/>
    </row>
    <row r="908163" spans="2:3" x14ac:dyDescent="0.25">
      <c r="B908163" s="78"/>
      <c r="C908163" s="77"/>
    </row>
    <row r="908164" spans="2:3" x14ac:dyDescent="0.25">
      <c r="B908164" s="78"/>
      <c r="C908164" s="77"/>
    </row>
    <row r="908165" spans="2:3" x14ac:dyDescent="0.25">
      <c r="B908165" s="78"/>
      <c r="C908165" s="77"/>
    </row>
    <row r="908166" spans="2:3" x14ac:dyDescent="0.25">
      <c r="B908166" s="78"/>
      <c r="C908166" s="77"/>
    </row>
    <row r="908276" spans="2:3" x14ac:dyDescent="0.25">
      <c r="B908276" s="78"/>
      <c r="C908276" s="77"/>
    </row>
    <row r="908277" spans="2:3" x14ac:dyDescent="0.25">
      <c r="B908277" s="78"/>
      <c r="C908277" s="77"/>
    </row>
    <row r="908278" spans="2:3" x14ac:dyDescent="0.25">
      <c r="B908278" s="78"/>
      <c r="C908278" s="77"/>
    </row>
    <row r="908279" spans="2:3" x14ac:dyDescent="0.25">
      <c r="B908279" s="78"/>
      <c r="C908279" s="77"/>
    </row>
    <row r="908280" spans="2:3" x14ac:dyDescent="0.25">
      <c r="B908280" s="78"/>
      <c r="C908280" s="77"/>
    </row>
    <row r="908281" spans="2:3" x14ac:dyDescent="0.25">
      <c r="B908281" s="78"/>
      <c r="C908281" s="77"/>
    </row>
    <row r="908282" spans="2:3" x14ac:dyDescent="0.25">
      <c r="B908282" s="78"/>
      <c r="C908282" s="77"/>
    </row>
    <row r="908283" spans="2:3" x14ac:dyDescent="0.25">
      <c r="B908283" s="78"/>
      <c r="C908283" s="77"/>
    </row>
    <row r="908284" spans="2:3" x14ac:dyDescent="0.25">
      <c r="B908284" s="78"/>
      <c r="C908284" s="77"/>
    </row>
    <row r="908285" spans="2:3" x14ac:dyDescent="0.25">
      <c r="B908285" s="78"/>
      <c r="C908285" s="77"/>
    </row>
    <row r="908286" spans="2:3" x14ac:dyDescent="0.25">
      <c r="B908286" s="78"/>
      <c r="C908286" s="77"/>
    </row>
    <row r="908287" spans="2:3" x14ac:dyDescent="0.25">
      <c r="B908287" s="78"/>
      <c r="C908287" s="77"/>
    </row>
    <row r="908288" spans="2:3" x14ac:dyDescent="0.25">
      <c r="B908288" s="78"/>
      <c r="C908288" s="77"/>
    </row>
    <row r="908398" spans="2:3" x14ac:dyDescent="0.25">
      <c r="B908398" s="78"/>
      <c r="C908398" s="77"/>
    </row>
    <row r="908399" spans="2:3" x14ac:dyDescent="0.25">
      <c r="B908399" s="78"/>
      <c r="C908399" s="77"/>
    </row>
    <row r="908400" spans="2:3" x14ac:dyDescent="0.25">
      <c r="B908400" s="78"/>
      <c r="C908400" s="77"/>
    </row>
    <row r="908401" spans="2:3" x14ac:dyDescent="0.25">
      <c r="B908401" s="78"/>
      <c r="C908401" s="77"/>
    </row>
    <row r="908402" spans="2:3" x14ac:dyDescent="0.25">
      <c r="B908402" s="78"/>
      <c r="C908402" s="77"/>
    </row>
    <row r="908403" spans="2:3" x14ac:dyDescent="0.25">
      <c r="B908403" s="78"/>
      <c r="C908403" s="77"/>
    </row>
    <row r="908404" spans="2:3" x14ac:dyDescent="0.25">
      <c r="B908404" s="78"/>
      <c r="C908404" s="77"/>
    </row>
    <row r="908405" spans="2:3" x14ac:dyDescent="0.25">
      <c r="B908405" s="78"/>
      <c r="C908405" s="77"/>
    </row>
    <row r="908406" spans="2:3" x14ac:dyDescent="0.25">
      <c r="B908406" s="78"/>
      <c r="C908406" s="77"/>
    </row>
    <row r="908407" spans="2:3" x14ac:dyDescent="0.25">
      <c r="B908407" s="78"/>
      <c r="C908407" s="77"/>
    </row>
    <row r="908408" spans="2:3" x14ac:dyDescent="0.25">
      <c r="B908408" s="78"/>
      <c r="C908408" s="77"/>
    </row>
    <row r="908409" spans="2:3" x14ac:dyDescent="0.25">
      <c r="B908409" s="78"/>
      <c r="C908409" s="77"/>
    </row>
    <row r="908410" spans="2:3" x14ac:dyDescent="0.25">
      <c r="B908410" s="78"/>
      <c r="C908410" s="77"/>
    </row>
    <row r="908520" spans="2:3" x14ac:dyDescent="0.25">
      <c r="B908520" s="78"/>
      <c r="C908520" s="77"/>
    </row>
    <row r="908521" spans="2:3" x14ac:dyDescent="0.25">
      <c r="B908521" s="78"/>
      <c r="C908521" s="77"/>
    </row>
    <row r="908522" spans="2:3" x14ac:dyDescent="0.25">
      <c r="B908522" s="78"/>
      <c r="C908522" s="77"/>
    </row>
    <row r="908523" spans="2:3" x14ac:dyDescent="0.25">
      <c r="B908523" s="78"/>
      <c r="C908523" s="77"/>
    </row>
    <row r="908524" spans="2:3" x14ac:dyDescent="0.25">
      <c r="B908524" s="78"/>
      <c r="C908524" s="77"/>
    </row>
    <row r="908525" spans="2:3" x14ac:dyDescent="0.25">
      <c r="B908525" s="78"/>
      <c r="C908525" s="77"/>
    </row>
    <row r="908526" spans="2:3" x14ac:dyDescent="0.25">
      <c r="B908526" s="78"/>
      <c r="C908526" s="77"/>
    </row>
    <row r="908527" spans="2:3" x14ac:dyDescent="0.25">
      <c r="B908527" s="78"/>
      <c r="C908527" s="77"/>
    </row>
    <row r="908528" spans="2:3" x14ac:dyDescent="0.25">
      <c r="B908528" s="78"/>
      <c r="C908528" s="77"/>
    </row>
    <row r="908529" spans="2:3" x14ac:dyDescent="0.25">
      <c r="B908529" s="78"/>
      <c r="C908529" s="77"/>
    </row>
    <row r="908530" spans="2:3" x14ac:dyDescent="0.25">
      <c r="B908530" s="78"/>
      <c r="C908530" s="77"/>
    </row>
    <row r="908531" spans="2:3" x14ac:dyDescent="0.25">
      <c r="B908531" s="78"/>
      <c r="C908531" s="77"/>
    </row>
    <row r="908532" spans="2:3" x14ac:dyDescent="0.25">
      <c r="B908532" s="78"/>
      <c r="C908532" s="77"/>
    </row>
    <row r="908642" spans="2:3" x14ac:dyDescent="0.25">
      <c r="B908642" s="78"/>
      <c r="C908642" s="77"/>
    </row>
    <row r="908643" spans="2:3" x14ac:dyDescent="0.25">
      <c r="B908643" s="78"/>
      <c r="C908643" s="77"/>
    </row>
    <row r="908644" spans="2:3" x14ac:dyDescent="0.25">
      <c r="B908644" s="78"/>
      <c r="C908644" s="77"/>
    </row>
    <row r="908645" spans="2:3" x14ac:dyDescent="0.25">
      <c r="B908645" s="78"/>
      <c r="C908645" s="77"/>
    </row>
    <row r="908646" spans="2:3" x14ac:dyDescent="0.25">
      <c r="B908646" s="78"/>
      <c r="C908646" s="77"/>
    </row>
    <row r="908647" spans="2:3" x14ac:dyDescent="0.25">
      <c r="B908647" s="78"/>
      <c r="C908647" s="77"/>
    </row>
    <row r="908648" spans="2:3" x14ac:dyDescent="0.25">
      <c r="B908648" s="78"/>
      <c r="C908648" s="77"/>
    </row>
    <row r="908649" spans="2:3" x14ac:dyDescent="0.25">
      <c r="B908649" s="78"/>
      <c r="C908649" s="77"/>
    </row>
    <row r="908650" spans="2:3" x14ac:dyDescent="0.25">
      <c r="B908650" s="78"/>
      <c r="C908650" s="77"/>
    </row>
    <row r="908651" spans="2:3" x14ac:dyDescent="0.25">
      <c r="B908651" s="78"/>
      <c r="C908651" s="77"/>
    </row>
    <row r="908652" spans="2:3" x14ac:dyDescent="0.25">
      <c r="B908652" s="78"/>
      <c r="C908652" s="77"/>
    </row>
    <row r="908653" spans="2:3" x14ac:dyDescent="0.25">
      <c r="B908653" s="78"/>
      <c r="C908653" s="77"/>
    </row>
    <row r="908654" spans="2:3" x14ac:dyDescent="0.25">
      <c r="B908654" s="78"/>
      <c r="C908654" s="77"/>
    </row>
    <row r="908764" spans="2:3" x14ac:dyDescent="0.25">
      <c r="B908764" s="78"/>
      <c r="C908764" s="77"/>
    </row>
    <row r="908765" spans="2:3" x14ac:dyDescent="0.25">
      <c r="B908765" s="78"/>
      <c r="C908765" s="77"/>
    </row>
    <row r="908766" spans="2:3" x14ac:dyDescent="0.25">
      <c r="B908766" s="78"/>
      <c r="C908766" s="77"/>
    </row>
    <row r="908767" spans="2:3" x14ac:dyDescent="0.25">
      <c r="B908767" s="78"/>
      <c r="C908767" s="77"/>
    </row>
    <row r="908768" spans="2:3" x14ac:dyDescent="0.25">
      <c r="B908768" s="78"/>
      <c r="C908768" s="77"/>
    </row>
    <row r="908769" spans="2:3" x14ac:dyDescent="0.25">
      <c r="B908769" s="78"/>
      <c r="C908769" s="77"/>
    </row>
    <row r="908770" spans="2:3" x14ac:dyDescent="0.25">
      <c r="B908770" s="78"/>
      <c r="C908770" s="77"/>
    </row>
    <row r="908771" spans="2:3" x14ac:dyDescent="0.25">
      <c r="B908771" s="78"/>
      <c r="C908771" s="77"/>
    </row>
    <row r="908772" spans="2:3" x14ac:dyDescent="0.25">
      <c r="B908772" s="78"/>
      <c r="C908772" s="77"/>
    </row>
    <row r="908773" spans="2:3" x14ac:dyDescent="0.25">
      <c r="B908773" s="78"/>
      <c r="C908773" s="77"/>
    </row>
    <row r="908774" spans="2:3" x14ac:dyDescent="0.25">
      <c r="B908774" s="78"/>
      <c r="C908774" s="77"/>
    </row>
    <row r="908775" spans="2:3" x14ac:dyDescent="0.25">
      <c r="B908775" s="78"/>
      <c r="C908775" s="77"/>
    </row>
    <row r="908776" spans="2:3" x14ac:dyDescent="0.25">
      <c r="B908776" s="78"/>
      <c r="C908776" s="77"/>
    </row>
    <row r="908886" spans="2:3" x14ac:dyDescent="0.25">
      <c r="B908886" s="78"/>
      <c r="C908886" s="77"/>
    </row>
    <row r="908887" spans="2:3" x14ac:dyDescent="0.25">
      <c r="B908887" s="78"/>
      <c r="C908887" s="77"/>
    </row>
    <row r="908888" spans="2:3" x14ac:dyDescent="0.25">
      <c r="B908888" s="78"/>
      <c r="C908888" s="77"/>
    </row>
    <row r="908889" spans="2:3" x14ac:dyDescent="0.25">
      <c r="B908889" s="78"/>
      <c r="C908889" s="77"/>
    </row>
    <row r="908890" spans="2:3" x14ac:dyDescent="0.25">
      <c r="B908890" s="78"/>
      <c r="C908890" s="77"/>
    </row>
    <row r="908891" spans="2:3" x14ac:dyDescent="0.25">
      <c r="B908891" s="78"/>
      <c r="C908891" s="77"/>
    </row>
    <row r="908892" spans="2:3" x14ac:dyDescent="0.25">
      <c r="B908892" s="78"/>
      <c r="C908892" s="77"/>
    </row>
    <row r="908893" spans="2:3" x14ac:dyDescent="0.25">
      <c r="B908893" s="78"/>
      <c r="C908893" s="77"/>
    </row>
    <row r="908894" spans="2:3" x14ac:dyDescent="0.25">
      <c r="B908894" s="78"/>
      <c r="C908894" s="77"/>
    </row>
    <row r="908895" spans="2:3" x14ac:dyDescent="0.25">
      <c r="B908895" s="78"/>
      <c r="C908895" s="77"/>
    </row>
    <row r="908896" spans="2:3" x14ac:dyDescent="0.25">
      <c r="B908896" s="78"/>
      <c r="C908896" s="77"/>
    </row>
    <row r="908897" spans="2:3" x14ac:dyDescent="0.25">
      <c r="B908897" s="78"/>
      <c r="C908897" s="77"/>
    </row>
    <row r="908898" spans="2:3" x14ac:dyDescent="0.25">
      <c r="B908898" s="78"/>
      <c r="C908898" s="77"/>
    </row>
    <row r="909008" spans="2:3" x14ac:dyDescent="0.25">
      <c r="B909008" s="78"/>
      <c r="C909008" s="77"/>
    </row>
    <row r="909009" spans="2:3" x14ac:dyDescent="0.25">
      <c r="B909009" s="78"/>
      <c r="C909009" s="77"/>
    </row>
    <row r="909010" spans="2:3" x14ac:dyDescent="0.25">
      <c r="B909010" s="78"/>
      <c r="C909010" s="77"/>
    </row>
    <row r="909011" spans="2:3" x14ac:dyDescent="0.25">
      <c r="B909011" s="78"/>
      <c r="C909011" s="77"/>
    </row>
    <row r="909012" spans="2:3" x14ac:dyDescent="0.25">
      <c r="B909012" s="78"/>
      <c r="C909012" s="77"/>
    </row>
    <row r="909013" spans="2:3" x14ac:dyDescent="0.25">
      <c r="B909013" s="78"/>
      <c r="C909013" s="77"/>
    </row>
    <row r="909014" spans="2:3" x14ac:dyDescent="0.25">
      <c r="B909014" s="78"/>
      <c r="C909014" s="77"/>
    </row>
    <row r="909015" spans="2:3" x14ac:dyDescent="0.25">
      <c r="B909015" s="78"/>
      <c r="C909015" s="77"/>
    </row>
    <row r="909016" spans="2:3" x14ac:dyDescent="0.25">
      <c r="B909016" s="78"/>
      <c r="C909016" s="77"/>
    </row>
    <row r="909017" spans="2:3" x14ac:dyDescent="0.25">
      <c r="B909017" s="78"/>
      <c r="C909017" s="77"/>
    </row>
    <row r="909018" spans="2:3" x14ac:dyDescent="0.25">
      <c r="B909018" s="78"/>
      <c r="C909018" s="77"/>
    </row>
    <row r="909019" spans="2:3" x14ac:dyDescent="0.25">
      <c r="B909019" s="78"/>
      <c r="C909019" s="77"/>
    </row>
    <row r="909020" spans="2:3" x14ac:dyDescent="0.25">
      <c r="B909020" s="78"/>
      <c r="C909020" s="77"/>
    </row>
    <row r="909130" spans="2:3" x14ac:dyDescent="0.25">
      <c r="B909130" s="78"/>
      <c r="C909130" s="77"/>
    </row>
    <row r="909131" spans="2:3" x14ac:dyDescent="0.25">
      <c r="B909131" s="78"/>
      <c r="C909131" s="77"/>
    </row>
    <row r="909132" spans="2:3" x14ac:dyDescent="0.25">
      <c r="B909132" s="78"/>
      <c r="C909132" s="77"/>
    </row>
    <row r="909133" spans="2:3" x14ac:dyDescent="0.25">
      <c r="B909133" s="78"/>
      <c r="C909133" s="77"/>
    </row>
    <row r="909134" spans="2:3" x14ac:dyDescent="0.25">
      <c r="B909134" s="78"/>
      <c r="C909134" s="77"/>
    </row>
    <row r="909135" spans="2:3" x14ac:dyDescent="0.25">
      <c r="B909135" s="78"/>
      <c r="C909135" s="77"/>
    </row>
    <row r="909136" spans="2:3" x14ac:dyDescent="0.25">
      <c r="B909136" s="78"/>
      <c r="C909136" s="77"/>
    </row>
    <row r="909137" spans="2:3" x14ac:dyDescent="0.25">
      <c r="B909137" s="78"/>
      <c r="C909137" s="77"/>
    </row>
    <row r="909138" spans="2:3" x14ac:dyDescent="0.25">
      <c r="B909138" s="78"/>
      <c r="C909138" s="77"/>
    </row>
    <row r="909139" spans="2:3" x14ac:dyDescent="0.25">
      <c r="B909139" s="78"/>
      <c r="C909139" s="77"/>
    </row>
    <row r="909140" spans="2:3" x14ac:dyDescent="0.25">
      <c r="B909140" s="78"/>
      <c r="C909140" s="77"/>
    </row>
    <row r="909141" spans="2:3" x14ac:dyDescent="0.25">
      <c r="B909141" s="78"/>
      <c r="C909141" s="77"/>
    </row>
    <row r="909142" spans="2:3" x14ac:dyDescent="0.25">
      <c r="B909142" s="78"/>
      <c r="C909142" s="77"/>
    </row>
    <row r="909252" spans="2:3" x14ac:dyDescent="0.25">
      <c r="B909252" s="78"/>
      <c r="C909252" s="77"/>
    </row>
    <row r="909253" spans="2:3" x14ac:dyDescent="0.25">
      <c r="B909253" s="78"/>
      <c r="C909253" s="77"/>
    </row>
    <row r="909254" spans="2:3" x14ac:dyDescent="0.25">
      <c r="B909254" s="78"/>
      <c r="C909254" s="77"/>
    </row>
    <row r="909255" spans="2:3" x14ac:dyDescent="0.25">
      <c r="B909255" s="78"/>
      <c r="C909255" s="77"/>
    </row>
    <row r="909256" spans="2:3" x14ac:dyDescent="0.25">
      <c r="B909256" s="78"/>
      <c r="C909256" s="77"/>
    </row>
    <row r="909257" spans="2:3" x14ac:dyDescent="0.25">
      <c r="B909257" s="78"/>
      <c r="C909257" s="77"/>
    </row>
    <row r="909258" spans="2:3" x14ac:dyDescent="0.25">
      <c r="B909258" s="78"/>
      <c r="C909258" s="77"/>
    </row>
    <row r="909259" spans="2:3" x14ac:dyDescent="0.25">
      <c r="B909259" s="78"/>
      <c r="C909259" s="77"/>
    </row>
    <row r="909260" spans="2:3" x14ac:dyDescent="0.25">
      <c r="B909260" s="78"/>
      <c r="C909260" s="77"/>
    </row>
    <row r="909261" spans="2:3" x14ac:dyDescent="0.25">
      <c r="B909261" s="78"/>
      <c r="C909261" s="77"/>
    </row>
    <row r="909262" spans="2:3" x14ac:dyDescent="0.25">
      <c r="B909262" s="78"/>
      <c r="C909262" s="77"/>
    </row>
    <row r="909263" spans="2:3" x14ac:dyDescent="0.25">
      <c r="B909263" s="78"/>
      <c r="C909263" s="77"/>
    </row>
    <row r="909264" spans="2:3" x14ac:dyDescent="0.25">
      <c r="B909264" s="78"/>
      <c r="C909264" s="77"/>
    </row>
    <row r="909374" spans="2:3" x14ac:dyDescent="0.25">
      <c r="B909374" s="78"/>
      <c r="C909374" s="77"/>
    </row>
    <row r="909375" spans="2:3" x14ac:dyDescent="0.25">
      <c r="B909375" s="78"/>
      <c r="C909375" s="77"/>
    </row>
    <row r="909376" spans="2:3" x14ac:dyDescent="0.25">
      <c r="B909376" s="78"/>
      <c r="C909376" s="77"/>
    </row>
    <row r="909377" spans="2:3" x14ac:dyDescent="0.25">
      <c r="B909377" s="78"/>
      <c r="C909377" s="77"/>
    </row>
    <row r="909378" spans="2:3" x14ac:dyDescent="0.25">
      <c r="B909378" s="78"/>
      <c r="C909378" s="77"/>
    </row>
    <row r="909379" spans="2:3" x14ac:dyDescent="0.25">
      <c r="B909379" s="78"/>
      <c r="C909379" s="77"/>
    </row>
    <row r="909380" spans="2:3" x14ac:dyDescent="0.25">
      <c r="B909380" s="78"/>
      <c r="C909380" s="77"/>
    </row>
    <row r="909381" spans="2:3" x14ac:dyDescent="0.25">
      <c r="B909381" s="78"/>
      <c r="C909381" s="77"/>
    </row>
    <row r="909382" spans="2:3" x14ac:dyDescent="0.25">
      <c r="B909382" s="78"/>
      <c r="C909382" s="77"/>
    </row>
    <row r="909383" spans="2:3" x14ac:dyDescent="0.25">
      <c r="B909383" s="78"/>
      <c r="C909383" s="77"/>
    </row>
    <row r="909384" spans="2:3" x14ac:dyDescent="0.25">
      <c r="B909384" s="78"/>
      <c r="C909384" s="77"/>
    </row>
    <row r="909385" spans="2:3" x14ac:dyDescent="0.25">
      <c r="B909385" s="78"/>
      <c r="C909385" s="77"/>
    </row>
    <row r="909386" spans="2:3" x14ac:dyDescent="0.25">
      <c r="B909386" s="78"/>
      <c r="C909386" s="77"/>
    </row>
    <row r="909496" spans="2:3" x14ac:dyDescent="0.25">
      <c r="B909496" s="78"/>
      <c r="C909496" s="77"/>
    </row>
    <row r="909497" spans="2:3" x14ac:dyDescent="0.25">
      <c r="B909497" s="78"/>
      <c r="C909497" s="77"/>
    </row>
    <row r="909498" spans="2:3" x14ac:dyDescent="0.25">
      <c r="B909498" s="78"/>
      <c r="C909498" s="77"/>
    </row>
    <row r="909499" spans="2:3" x14ac:dyDescent="0.25">
      <c r="B909499" s="78"/>
      <c r="C909499" s="77"/>
    </row>
    <row r="909500" spans="2:3" x14ac:dyDescent="0.25">
      <c r="B909500" s="78"/>
      <c r="C909500" s="77"/>
    </row>
    <row r="909501" spans="2:3" x14ac:dyDescent="0.25">
      <c r="B909501" s="78"/>
      <c r="C909501" s="77"/>
    </row>
    <row r="909502" spans="2:3" x14ac:dyDescent="0.25">
      <c r="B909502" s="78"/>
      <c r="C909502" s="77"/>
    </row>
    <row r="909503" spans="2:3" x14ac:dyDescent="0.25">
      <c r="B909503" s="78"/>
      <c r="C909503" s="77"/>
    </row>
    <row r="909504" spans="2:3" x14ac:dyDescent="0.25">
      <c r="B909504" s="78"/>
      <c r="C909504" s="77"/>
    </row>
    <row r="909505" spans="2:3" x14ac:dyDescent="0.25">
      <c r="B909505" s="78"/>
      <c r="C909505" s="77"/>
    </row>
    <row r="909506" spans="2:3" x14ac:dyDescent="0.25">
      <c r="B909506" s="78"/>
      <c r="C909506" s="77"/>
    </row>
    <row r="909507" spans="2:3" x14ac:dyDescent="0.25">
      <c r="B909507" s="78"/>
      <c r="C909507" s="77"/>
    </row>
    <row r="909508" spans="2:3" x14ac:dyDescent="0.25">
      <c r="B909508" s="78"/>
      <c r="C909508" s="77"/>
    </row>
    <row r="909618" spans="2:3" x14ac:dyDescent="0.25">
      <c r="B909618" s="78"/>
      <c r="C909618" s="77"/>
    </row>
    <row r="909619" spans="2:3" x14ac:dyDescent="0.25">
      <c r="B909619" s="78"/>
      <c r="C909619" s="77"/>
    </row>
    <row r="909620" spans="2:3" x14ac:dyDescent="0.25">
      <c r="B909620" s="78"/>
      <c r="C909620" s="77"/>
    </row>
    <row r="909621" spans="2:3" x14ac:dyDescent="0.25">
      <c r="B909621" s="78"/>
      <c r="C909621" s="77"/>
    </row>
    <row r="909622" spans="2:3" x14ac:dyDescent="0.25">
      <c r="B909622" s="78"/>
      <c r="C909622" s="77"/>
    </row>
    <row r="909623" spans="2:3" x14ac:dyDescent="0.25">
      <c r="B909623" s="78"/>
      <c r="C909623" s="77"/>
    </row>
    <row r="909624" spans="2:3" x14ac:dyDescent="0.25">
      <c r="B909624" s="78"/>
      <c r="C909624" s="77"/>
    </row>
    <row r="909625" spans="2:3" x14ac:dyDescent="0.25">
      <c r="B909625" s="78"/>
      <c r="C909625" s="77"/>
    </row>
    <row r="909626" spans="2:3" x14ac:dyDescent="0.25">
      <c r="B909626" s="78"/>
      <c r="C909626" s="77"/>
    </row>
    <row r="909627" spans="2:3" x14ac:dyDescent="0.25">
      <c r="B909627" s="78"/>
      <c r="C909627" s="77"/>
    </row>
    <row r="909628" spans="2:3" x14ac:dyDescent="0.25">
      <c r="B909628" s="78"/>
      <c r="C909628" s="77"/>
    </row>
    <row r="909629" spans="2:3" x14ac:dyDescent="0.25">
      <c r="B909629" s="78"/>
      <c r="C909629" s="77"/>
    </row>
    <row r="909630" spans="2:3" x14ac:dyDescent="0.25">
      <c r="B909630" s="78"/>
      <c r="C909630" s="77"/>
    </row>
    <row r="909740" spans="2:3" x14ac:dyDescent="0.25">
      <c r="B909740" s="78"/>
      <c r="C909740" s="77"/>
    </row>
    <row r="909741" spans="2:3" x14ac:dyDescent="0.25">
      <c r="B909741" s="78"/>
      <c r="C909741" s="77"/>
    </row>
    <row r="909742" spans="2:3" x14ac:dyDescent="0.25">
      <c r="B909742" s="78"/>
      <c r="C909742" s="77"/>
    </row>
    <row r="909743" spans="2:3" x14ac:dyDescent="0.25">
      <c r="B909743" s="78"/>
      <c r="C909743" s="77"/>
    </row>
    <row r="909744" spans="2:3" x14ac:dyDescent="0.25">
      <c r="B909744" s="78"/>
      <c r="C909744" s="77"/>
    </row>
    <row r="909745" spans="2:3" x14ac:dyDescent="0.25">
      <c r="B909745" s="78"/>
      <c r="C909745" s="77"/>
    </row>
    <row r="909746" spans="2:3" x14ac:dyDescent="0.25">
      <c r="B909746" s="78"/>
      <c r="C909746" s="77"/>
    </row>
    <row r="909747" spans="2:3" x14ac:dyDescent="0.25">
      <c r="B909747" s="78"/>
      <c r="C909747" s="77"/>
    </row>
    <row r="909748" spans="2:3" x14ac:dyDescent="0.25">
      <c r="B909748" s="78"/>
      <c r="C909748" s="77"/>
    </row>
    <row r="909749" spans="2:3" x14ac:dyDescent="0.25">
      <c r="B909749" s="78"/>
      <c r="C909749" s="77"/>
    </row>
    <row r="909750" spans="2:3" x14ac:dyDescent="0.25">
      <c r="B909750" s="78"/>
      <c r="C909750" s="77"/>
    </row>
    <row r="909751" spans="2:3" x14ac:dyDescent="0.25">
      <c r="B909751" s="78"/>
      <c r="C909751" s="77"/>
    </row>
    <row r="909752" spans="2:3" x14ac:dyDescent="0.25">
      <c r="B909752" s="78"/>
      <c r="C909752" s="77"/>
    </row>
    <row r="909862" spans="2:3" x14ac:dyDescent="0.25">
      <c r="B909862" s="78"/>
      <c r="C909862" s="77"/>
    </row>
    <row r="909863" spans="2:3" x14ac:dyDescent="0.25">
      <c r="B909863" s="78"/>
      <c r="C909863" s="77"/>
    </row>
    <row r="909864" spans="2:3" x14ac:dyDescent="0.25">
      <c r="B909864" s="78"/>
      <c r="C909864" s="77"/>
    </row>
    <row r="909865" spans="2:3" x14ac:dyDescent="0.25">
      <c r="B909865" s="78"/>
      <c r="C909865" s="77"/>
    </row>
    <row r="909866" spans="2:3" x14ac:dyDescent="0.25">
      <c r="B909866" s="78"/>
      <c r="C909866" s="77"/>
    </row>
    <row r="909867" spans="2:3" x14ac:dyDescent="0.25">
      <c r="B909867" s="78"/>
      <c r="C909867" s="77"/>
    </row>
    <row r="909868" spans="2:3" x14ac:dyDescent="0.25">
      <c r="B909868" s="78"/>
      <c r="C909868" s="77"/>
    </row>
    <row r="909869" spans="2:3" x14ac:dyDescent="0.25">
      <c r="B909869" s="78"/>
      <c r="C909869" s="77"/>
    </row>
    <row r="909870" spans="2:3" x14ac:dyDescent="0.25">
      <c r="B909870" s="78"/>
      <c r="C909870" s="77"/>
    </row>
    <row r="909871" spans="2:3" x14ac:dyDescent="0.25">
      <c r="B909871" s="78"/>
      <c r="C909871" s="77"/>
    </row>
    <row r="909872" spans="2:3" x14ac:dyDescent="0.25">
      <c r="B909872" s="78"/>
      <c r="C909872" s="77"/>
    </row>
    <row r="909873" spans="2:3" x14ac:dyDescent="0.25">
      <c r="B909873" s="78"/>
      <c r="C909873" s="77"/>
    </row>
    <row r="909874" spans="2:3" x14ac:dyDescent="0.25">
      <c r="B909874" s="78"/>
      <c r="C909874" s="77"/>
    </row>
    <row r="909984" spans="2:3" x14ac:dyDescent="0.25">
      <c r="B909984" s="78"/>
      <c r="C909984" s="77"/>
    </row>
    <row r="909985" spans="2:3" x14ac:dyDescent="0.25">
      <c r="B909985" s="78"/>
      <c r="C909985" s="77"/>
    </row>
    <row r="909986" spans="2:3" x14ac:dyDescent="0.25">
      <c r="B909986" s="78"/>
      <c r="C909986" s="77"/>
    </row>
    <row r="909987" spans="2:3" x14ac:dyDescent="0.25">
      <c r="B909987" s="78"/>
      <c r="C909987" s="77"/>
    </row>
    <row r="909988" spans="2:3" x14ac:dyDescent="0.25">
      <c r="B909988" s="78"/>
      <c r="C909988" s="77"/>
    </row>
    <row r="909989" spans="2:3" x14ac:dyDescent="0.25">
      <c r="B909989" s="78"/>
      <c r="C909989" s="77"/>
    </row>
    <row r="909990" spans="2:3" x14ac:dyDescent="0.25">
      <c r="B909990" s="78"/>
      <c r="C909990" s="77"/>
    </row>
    <row r="909991" spans="2:3" x14ac:dyDescent="0.25">
      <c r="B909991" s="78"/>
      <c r="C909991" s="77"/>
    </row>
    <row r="909992" spans="2:3" x14ac:dyDescent="0.25">
      <c r="B909992" s="78"/>
      <c r="C909992" s="77"/>
    </row>
    <row r="909993" spans="2:3" x14ac:dyDescent="0.25">
      <c r="B909993" s="78"/>
      <c r="C909993" s="77"/>
    </row>
    <row r="909994" spans="2:3" x14ac:dyDescent="0.25">
      <c r="B909994" s="78"/>
      <c r="C909994" s="77"/>
    </row>
    <row r="909995" spans="2:3" x14ac:dyDescent="0.25">
      <c r="B909995" s="78"/>
      <c r="C909995" s="77"/>
    </row>
    <row r="909996" spans="2:3" x14ac:dyDescent="0.25">
      <c r="B909996" s="78"/>
      <c r="C909996" s="77"/>
    </row>
    <row r="910106" spans="2:3" x14ac:dyDescent="0.25">
      <c r="B910106" s="78"/>
      <c r="C910106" s="77"/>
    </row>
    <row r="910107" spans="2:3" x14ac:dyDescent="0.25">
      <c r="B910107" s="78"/>
      <c r="C910107" s="77"/>
    </row>
    <row r="910108" spans="2:3" x14ac:dyDescent="0.25">
      <c r="B910108" s="78"/>
      <c r="C910108" s="77"/>
    </row>
    <row r="910109" spans="2:3" x14ac:dyDescent="0.25">
      <c r="B910109" s="78"/>
      <c r="C910109" s="77"/>
    </row>
    <row r="910110" spans="2:3" x14ac:dyDescent="0.25">
      <c r="B910110" s="78"/>
      <c r="C910110" s="77"/>
    </row>
    <row r="910111" spans="2:3" x14ac:dyDescent="0.25">
      <c r="B910111" s="78"/>
      <c r="C910111" s="77"/>
    </row>
    <row r="910112" spans="2:3" x14ac:dyDescent="0.25">
      <c r="B910112" s="78"/>
      <c r="C910112" s="77"/>
    </row>
    <row r="910113" spans="2:3" x14ac:dyDescent="0.25">
      <c r="B910113" s="78"/>
      <c r="C910113" s="77"/>
    </row>
    <row r="910114" spans="2:3" x14ac:dyDescent="0.25">
      <c r="B910114" s="78"/>
      <c r="C910114" s="77"/>
    </row>
    <row r="910115" spans="2:3" x14ac:dyDescent="0.25">
      <c r="B910115" s="78"/>
      <c r="C910115" s="77"/>
    </row>
    <row r="910116" spans="2:3" x14ac:dyDescent="0.25">
      <c r="B910116" s="78"/>
      <c r="C910116" s="77"/>
    </row>
    <row r="910117" spans="2:3" x14ac:dyDescent="0.25">
      <c r="B910117" s="78"/>
      <c r="C910117" s="77"/>
    </row>
    <row r="910118" spans="2:3" x14ac:dyDescent="0.25">
      <c r="B910118" s="78"/>
      <c r="C910118" s="77"/>
    </row>
    <row r="910228" spans="2:3" x14ac:dyDescent="0.25">
      <c r="B910228" s="78"/>
      <c r="C910228" s="77"/>
    </row>
    <row r="910229" spans="2:3" x14ac:dyDescent="0.25">
      <c r="B910229" s="78"/>
      <c r="C910229" s="77"/>
    </row>
    <row r="910230" spans="2:3" x14ac:dyDescent="0.25">
      <c r="B910230" s="78"/>
      <c r="C910230" s="77"/>
    </row>
    <row r="910231" spans="2:3" x14ac:dyDescent="0.25">
      <c r="B910231" s="78"/>
      <c r="C910231" s="77"/>
    </row>
    <row r="910232" spans="2:3" x14ac:dyDescent="0.25">
      <c r="B910232" s="78"/>
      <c r="C910232" s="77"/>
    </row>
    <row r="910233" spans="2:3" x14ac:dyDescent="0.25">
      <c r="B910233" s="78"/>
      <c r="C910233" s="77"/>
    </row>
    <row r="910234" spans="2:3" x14ac:dyDescent="0.25">
      <c r="B910234" s="78"/>
      <c r="C910234" s="77"/>
    </row>
    <row r="910235" spans="2:3" x14ac:dyDescent="0.25">
      <c r="B910235" s="78"/>
      <c r="C910235" s="77"/>
    </row>
    <row r="910236" spans="2:3" x14ac:dyDescent="0.25">
      <c r="B910236" s="78"/>
      <c r="C910236" s="77"/>
    </row>
    <row r="910237" spans="2:3" x14ac:dyDescent="0.25">
      <c r="B910237" s="78"/>
      <c r="C910237" s="77"/>
    </row>
    <row r="910238" spans="2:3" x14ac:dyDescent="0.25">
      <c r="B910238" s="78"/>
      <c r="C910238" s="77"/>
    </row>
    <row r="910239" spans="2:3" x14ac:dyDescent="0.25">
      <c r="B910239" s="78"/>
      <c r="C910239" s="77"/>
    </row>
    <row r="910240" spans="2:3" x14ac:dyDescent="0.25">
      <c r="B910240" s="78"/>
      <c r="C910240" s="77"/>
    </row>
    <row r="910350" spans="2:3" x14ac:dyDescent="0.25">
      <c r="B910350" s="78"/>
      <c r="C910350" s="77"/>
    </row>
    <row r="910351" spans="2:3" x14ac:dyDescent="0.25">
      <c r="B910351" s="78"/>
      <c r="C910351" s="77"/>
    </row>
    <row r="910352" spans="2:3" x14ac:dyDescent="0.25">
      <c r="B910352" s="78"/>
      <c r="C910352" s="77"/>
    </row>
    <row r="910353" spans="2:3" x14ac:dyDescent="0.25">
      <c r="B910353" s="78"/>
      <c r="C910353" s="77"/>
    </row>
    <row r="910354" spans="2:3" x14ac:dyDescent="0.25">
      <c r="B910354" s="78"/>
      <c r="C910354" s="77"/>
    </row>
    <row r="910355" spans="2:3" x14ac:dyDescent="0.25">
      <c r="B910355" s="78"/>
      <c r="C910355" s="77"/>
    </row>
    <row r="910356" spans="2:3" x14ac:dyDescent="0.25">
      <c r="B910356" s="78"/>
      <c r="C910356" s="77"/>
    </row>
    <row r="910357" spans="2:3" x14ac:dyDescent="0.25">
      <c r="B910357" s="78"/>
      <c r="C910357" s="77"/>
    </row>
    <row r="910358" spans="2:3" x14ac:dyDescent="0.25">
      <c r="B910358" s="78"/>
      <c r="C910358" s="77"/>
    </row>
    <row r="910359" spans="2:3" x14ac:dyDescent="0.25">
      <c r="B910359" s="78"/>
      <c r="C910359" s="77"/>
    </row>
    <row r="910360" spans="2:3" x14ac:dyDescent="0.25">
      <c r="B910360" s="78"/>
      <c r="C910360" s="77"/>
    </row>
    <row r="910361" spans="2:3" x14ac:dyDescent="0.25">
      <c r="B910361" s="78"/>
      <c r="C910361" s="77"/>
    </row>
    <row r="910362" spans="2:3" x14ac:dyDescent="0.25">
      <c r="B910362" s="78"/>
      <c r="C910362" s="77"/>
    </row>
    <row r="910472" spans="2:3" x14ac:dyDescent="0.25">
      <c r="B910472" s="78"/>
      <c r="C910472" s="77"/>
    </row>
    <row r="910473" spans="2:3" x14ac:dyDescent="0.25">
      <c r="B910473" s="78"/>
      <c r="C910473" s="77"/>
    </row>
    <row r="910474" spans="2:3" x14ac:dyDescent="0.25">
      <c r="B910474" s="78"/>
      <c r="C910474" s="77"/>
    </row>
    <row r="910475" spans="2:3" x14ac:dyDescent="0.25">
      <c r="B910475" s="78"/>
      <c r="C910475" s="77"/>
    </row>
    <row r="910476" spans="2:3" x14ac:dyDescent="0.25">
      <c r="B910476" s="78"/>
      <c r="C910476" s="77"/>
    </row>
    <row r="910477" spans="2:3" x14ac:dyDescent="0.25">
      <c r="B910477" s="78"/>
      <c r="C910477" s="77"/>
    </row>
    <row r="910478" spans="2:3" x14ac:dyDescent="0.25">
      <c r="B910478" s="78"/>
      <c r="C910478" s="77"/>
    </row>
    <row r="910479" spans="2:3" x14ac:dyDescent="0.25">
      <c r="B910479" s="78"/>
      <c r="C910479" s="77"/>
    </row>
    <row r="910480" spans="2:3" x14ac:dyDescent="0.25">
      <c r="B910480" s="78"/>
      <c r="C910480" s="77"/>
    </row>
    <row r="910481" spans="2:3" x14ac:dyDescent="0.25">
      <c r="B910481" s="78"/>
      <c r="C910481" s="77"/>
    </row>
    <row r="910482" spans="2:3" x14ac:dyDescent="0.25">
      <c r="B910482" s="78"/>
      <c r="C910482" s="77"/>
    </row>
    <row r="910483" spans="2:3" x14ac:dyDescent="0.25">
      <c r="B910483" s="78"/>
      <c r="C910483" s="77"/>
    </row>
    <row r="910484" spans="2:3" x14ac:dyDescent="0.25">
      <c r="B910484" s="78"/>
      <c r="C910484" s="77"/>
    </row>
    <row r="910594" spans="2:3" x14ac:dyDescent="0.25">
      <c r="B910594" s="78"/>
      <c r="C910594" s="77"/>
    </row>
    <row r="910595" spans="2:3" x14ac:dyDescent="0.25">
      <c r="B910595" s="78"/>
      <c r="C910595" s="77"/>
    </row>
    <row r="910596" spans="2:3" x14ac:dyDescent="0.25">
      <c r="B910596" s="78"/>
      <c r="C910596" s="77"/>
    </row>
    <row r="910597" spans="2:3" x14ac:dyDescent="0.25">
      <c r="B910597" s="78"/>
      <c r="C910597" s="77"/>
    </row>
    <row r="910598" spans="2:3" x14ac:dyDescent="0.25">
      <c r="B910598" s="78"/>
      <c r="C910598" s="77"/>
    </row>
    <row r="910599" spans="2:3" x14ac:dyDescent="0.25">
      <c r="B910599" s="78"/>
      <c r="C910599" s="77"/>
    </row>
    <row r="910600" spans="2:3" x14ac:dyDescent="0.25">
      <c r="B910600" s="78"/>
      <c r="C910600" s="77"/>
    </row>
    <row r="910601" spans="2:3" x14ac:dyDescent="0.25">
      <c r="B910601" s="78"/>
      <c r="C910601" s="77"/>
    </row>
    <row r="910602" spans="2:3" x14ac:dyDescent="0.25">
      <c r="B910602" s="78"/>
      <c r="C910602" s="77"/>
    </row>
    <row r="910603" spans="2:3" x14ac:dyDescent="0.25">
      <c r="B910603" s="78"/>
      <c r="C910603" s="77"/>
    </row>
    <row r="910604" spans="2:3" x14ac:dyDescent="0.25">
      <c r="B910604" s="78"/>
      <c r="C910604" s="77"/>
    </row>
    <row r="910605" spans="2:3" x14ac:dyDescent="0.25">
      <c r="B910605" s="78"/>
      <c r="C910605" s="77"/>
    </row>
    <row r="910606" spans="2:3" x14ac:dyDescent="0.25">
      <c r="B910606" s="78"/>
      <c r="C910606" s="77"/>
    </row>
    <row r="910716" spans="2:3" x14ac:dyDescent="0.25">
      <c r="B910716" s="78"/>
      <c r="C910716" s="77"/>
    </row>
    <row r="910717" spans="2:3" x14ac:dyDescent="0.25">
      <c r="B910717" s="78"/>
      <c r="C910717" s="77"/>
    </row>
    <row r="910718" spans="2:3" x14ac:dyDescent="0.25">
      <c r="B910718" s="78"/>
      <c r="C910718" s="77"/>
    </row>
    <row r="910719" spans="2:3" x14ac:dyDescent="0.25">
      <c r="B910719" s="78"/>
      <c r="C910719" s="77"/>
    </row>
    <row r="910720" spans="2:3" x14ac:dyDescent="0.25">
      <c r="B910720" s="78"/>
      <c r="C910720" s="77"/>
    </row>
    <row r="910721" spans="2:3" x14ac:dyDescent="0.25">
      <c r="B910721" s="78"/>
      <c r="C910721" s="77"/>
    </row>
    <row r="910722" spans="2:3" x14ac:dyDescent="0.25">
      <c r="B910722" s="78"/>
      <c r="C910722" s="77"/>
    </row>
    <row r="910723" spans="2:3" x14ac:dyDescent="0.25">
      <c r="B910723" s="78"/>
      <c r="C910723" s="77"/>
    </row>
    <row r="910724" spans="2:3" x14ac:dyDescent="0.25">
      <c r="B910724" s="78"/>
      <c r="C910724" s="77"/>
    </row>
    <row r="910725" spans="2:3" x14ac:dyDescent="0.25">
      <c r="B910725" s="78"/>
      <c r="C910725" s="77"/>
    </row>
    <row r="910726" spans="2:3" x14ac:dyDescent="0.25">
      <c r="B910726" s="78"/>
      <c r="C910726" s="77"/>
    </row>
    <row r="910727" spans="2:3" x14ac:dyDescent="0.25">
      <c r="B910727" s="78"/>
      <c r="C910727" s="77"/>
    </row>
    <row r="910728" spans="2:3" x14ac:dyDescent="0.25">
      <c r="B910728" s="78"/>
      <c r="C910728" s="77"/>
    </row>
    <row r="910838" spans="2:3" x14ac:dyDescent="0.25">
      <c r="B910838" s="78"/>
      <c r="C910838" s="77"/>
    </row>
    <row r="910839" spans="2:3" x14ac:dyDescent="0.25">
      <c r="B910839" s="78"/>
      <c r="C910839" s="77"/>
    </row>
    <row r="910840" spans="2:3" x14ac:dyDescent="0.25">
      <c r="B910840" s="78"/>
      <c r="C910840" s="77"/>
    </row>
    <row r="910841" spans="2:3" x14ac:dyDescent="0.25">
      <c r="B910841" s="78"/>
      <c r="C910841" s="77"/>
    </row>
    <row r="910842" spans="2:3" x14ac:dyDescent="0.25">
      <c r="B910842" s="78"/>
      <c r="C910842" s="77"/>
    </row>
    <row r="910843" spans="2:3" x14ac:dyDescent="0.25">
      <c r="B910843" s="78"/>
      <c r="C910843" s="77"/>
    </row>
    <row r="910844" spans="2:3" x14ac:dyDescent="0.25">
      <c r="B910844" s="78"/>
      <c r="C910844" s="77"/>
    </row>
    <row r="910845" spans="2:3" x14ac:dyDescent="0.25">
      <c r="B910845" s="78"/>
      <c r="C910845" s="77"/>
    </row>
    <row r="910846" spans="2:3" x14ac:dyDescent="0.25">
      <c r="B910846" s="78"/>
      <c r="C910846" s="77"/>
    </row>
    <row r="910847" spans="2:3" x14ac:dyDescent="0.25">
      <c r="B910847" s="78"/>
      <c r="C910847" s="77"/>
    </row>
    <row r="910848" spans="2:3" x14ac:dyDescent="0.25">
      <c r="B910848" s="78"/>
      <c r="C910848" s="77"/>
    </row>
    <row r="910849" spans="2:3" x14ac:dyDescent="0.25">
      <c r="B910849" s="78"/>
      <c r="C910849" s="77"/>
    </row>
    <row r="910850" spans="2:3" x14ac:dyDescent="0.25">
      <c r="B910850" s="78"/>
      <c r="C910850" s="77"/>
    </row>
    <row r="910960" spans="2:3" x14ac:dyDescent="0.25">
      <c r="B910960" s="78"/>
      <c r="C910960" s="77"/>
    </row>
    <row r="910961" spans="2:3" x14ac:dyDescent="0.25">
      <c r="B910961" s="78"/>
      <c r="C910961" s="77"/>
    </row>
    <row r="910962" spans="2:3" x14ac:dyDescent="0.25">
      <c r="B910962" s="78"/>
      <c r="C910962" s="77"/>
    </row>
    <row r="910963" spans="2:3" x14ac:dyDescent="0.25">
      <c r="B910963" s="78"/>
      <c r="C910963" s="77"/>
    </row>
    <row r="910964" spans="2:3" x14ac:dyDescent="0.25">
      <c r="B910964" s="78"/>
      <c r="C910964" s="77"/>
    </row>
    <row r="910965" spans="2:3" x14ac:dyDescent="0.25">
      <c r="B910965" s="78"/>
      <c r="C910965" s="77"/>
    </row>
    <row r="910966" spans="2:3" x14ac:dyDescent="0.25">
      <c r="B910966" s="78"/>
      <c r="C910966" s="77"/>
    </row>
    <row r="910967" spans="2:3" x14ac:dyDescent="0.25">
      <c r="B910967" s="78"/>
      <c r="C910967" s="77"/>
    </row>
    <row r="910968" spans="2:3" x14ac:dyDescent="0.25">
      <c r="B910968" s="78"/>
      <c r="C910968" s="77"/>
    </row>
    <row r="910969" spans="2:3" x14ac:dyDescent="0.25">
      <c r="B910969" s="78"/>
      <c r="C910969" s="77"/>
    </row>
    <row r="910970" spans="2:3" x14ac:dyDescent="0.25">
      <c r="B910970" s="78"/>
      <c r="C910970" s="77"/>
    </row>
    <row r="910971" spans="2:3" x14ac:dyDescent="0.25">
      <c r="B910971" s="78"/>
      <c r="C910971" s="77"/>
    </row>
    <row r="910972" spans="2:3" x14ac:dyDescent="0.25">
      <c r="B910972" s="78"/>
      <c r="C910972" s="77"/>
    </row>
    <row r="911082" spans="2:3" x14ac:dyDescent="0.25">
      <c r="B911082" s="78"/>
      <c r="C911082" s="77"/>
    </row>
    <row r="911083" spans="2:3" x14ac:dyDescent="0.25">
      <c r="B911083" s="78"/>
      <c r="C911083" s="77"/>
    </row>
    <row r="911084" spans="2:3" x14ac:dyDescent="0.25">
      <c r="B911084" s="78"/>
      <c r="C911084" s="77"/>
    </row>
    <row r="911085" spans="2:3" x14ac:dyDescent="0.25">
      <c r="B911085" s="78"/>
      <c r="C911085" s="77"/>
    </row>
    <row r="911086" spans="2:3" x14ac:dyDescent="0.25">
      <c r="B911086" s="78"/>
      <c r="C911086" s="77"/>
    </row>
    <row r="911087" spans="2:3" x14ac:dyDescent="0.25">
      <c r="B911087" s="78"/>
      <c r="C911087" s="77"/>
    </row>
    <row r="911088" spans="2:3" x14ac:dyDescent="0.25">
      <c r="B911088" s="78"/>
      <c r="C911088" s="77"/>
    </row>
    <row r="911089" spans="2:3" x14ac:dyDescent="0.25">
      <c r="B911089" s="78"/>
      <c r="C911089" s="77"/>
    </row>
    <row r="911090" spans="2:3" x14ac:dyDescent="0.25">
      <c r="B911090" s="78"/>
      <c r="C911090" s="77"/>
    </row>
    <row r="911091" spans="2:3" x14ac:dyDescent="0.25">
      <c r="B911091" s="78"/>
      <c r="C911091" s="77"/>
    </row>
    <row r="911092" spans="2:3" x14ac:dyDescent="0.25">
      <c r="B911092" s="78"/>
      <c r="C911092" s="77"/>
    </row>
    <row r="911093" spans="2:3" x14ac:dyDescent="0.25">
      <c r="B911093" s="78"/>
      <c r="C911093" s="77"/>
    </row>
    <row r="911094" spans="2:3" x14ac:dyDescent="0.25">
      <c r="B911094" s="78"/>
      <c r="C911094" s="77"/>
    </row>
    <row r="911204" spans="2:3" x14ac:dyDescent="0.25">
      <c r="B911204" s="78"/>
      <c r="C911204" s="77"/>
    </row>
    <row r="911205" spans="2:3" x14ac:dyDescent="0.25">
      <c r="B911205" s="78"/>
      <c r="C911205" s="77"/>
    </row>
    <row r="911206" spans="2:3" x14ac:dyDescent="0.25">
      <c r="B911206" s="78"/>
      <c r="C911206" s="77"/>
    </row>
    <row r="911207" spans="2:3" x14ac:dyDescent="0.25">
      <c r="B911207" s="78"/>
      <c r="C911207" s="77"/>
    </row>
    <row r="911208" spans="2:3" x14ac:dyDescent="0.25">
      <c r="B911208" s="78"/>
      <c r="C911208" s="77"/>
    </row>
    <row r="911209" spans="2:3" x14ac:dyDescent="0.25">
      <c r="B911209" s="78"/>
      <c r="C911209" s="77"/>
    </row>
    <row r="911210" spans="2:3" x14ac:dyDescent="0.25">
      <c r="B911210" s="78"/>
      <c r="C911210" s="77"/>
    </row>
    <row r="911211" spans="2:3" x14ac:dyDescent="0.25">
      <c r="B911211" s="78"/>
      <c r="C911211" s="77"/>
    </row>
    <row r="911212" spans="2:3" x14ac:dyDescent="0.25">
      <c r="B911212" s="78"/>
      <c r="C911212" s="77"/>
    </row>
    <row r="911213" spans="2:3" x14ac:dyDescent="0.25">
      <c r="B911213" s="78"/>
      <c r="C911213" s="77"/>
    </row>
    <row r="911214" spans="2:3" x14ac:dyDescent="0.25">
      <c r="B911214" s="78"/>
      <c r="C911214" s="77"/>
    </row>
    <row r="911215" spans="2:3" x14ac:dyDescent="0.25">
      <c r="B911215" s="78"/>
      <c r="C911215" s="77"/>
    </row>
    <row r="911216" spans="2:3" x14ac:dyDescent="0.25">
      <c r="B911216" s="78"/>
      <c r="C911216" s="77"/>
    </row>
    <row r="911326" spans="2:3" x14ac:dyDescent="0.25">
      <c r="B911326" s="78"/>
      <c r="C911326" s="77"/>
    </row>
    <row r="911327" spans="2:3" x14ac:dyDescent="0.25">
      <c r="B911327" s="78"/>
      <c r="C911327" s="77"/>
    </row>
    <row r="911328" spans="2:3" x14ac:dyDescent="0.25">
      <c r="B911328" s="78"/>
      <c r="C911328" s="77"/>
    </row>
    <row r="911329" spans="2:3" x14ac:dyDescent="0.25">
      <c r="B911329" s="78"/>
      <c r="C911329" s="77"/>
    </row>
    <row r="911330" spans="2:3" x14ac:dyDescent="0.25">
      <c r="B911330" s="78"/>
      <c r="C911330" s="77"/>
    </row>
    <row r="911331" spans="2:3" x14ac:dyDescent="0.25">
      <c r="B911331" s="78"/>
      <c r="C911331" s="77"/>
    </row>
    <row r="911332" spans="2:3" x14ac:dyDescent="0.25">
      <c r="B911332" s="78"/>
      <c r="C911332" s="77"/>
    </row>
    <row r="911333" spans="2:3" x14ac:dyDescent="0.25">
      <c r="B911333" s="78"/>
      <c r="C911333" s="77"/>
    </row>
    <row r="911334" spans="2:3" x14ac:dyDescent="0.25">
      <c r="B911334" s="78"/>
      <c r="C911334" s="77"/>
    </row>
    <row r="911335" spans="2:3" x14ac:dyDescent="0.25">
      <c r="B911335" s="78"/>
      <c r="C911335" s="77"/>
    </row>
    <row r="911336" spans="2:3" x14ac:dyDescent="0.25">
      <c r="B911336" s="78"/>
      <c r="C911336" s="77"/>
    </row>
    <row r="911337" spans="2:3" x14ac:dyDescent="0.25">
      <c r="B911337" s="78"/>
      <c r="C911337" s="77"/>
    </row>
    <row r="911338" spans="2:3" x14ac:dyDescent="0.25">
      <c r="B911338" s="78"/>
      <c r="C911338" s="77"/>
    </row>
    <row r="911448" spans="2:3" x14ac:dyDescent="0.25">
      <c r="B911448" s="78"/>
      <c r="C911448" s="77"/>
    </row>
    <row r="911449" spans="2:3" x14ac:dyDescent="0.25">
      <c r="B911449" s="78"/>
      <c r="C911449" s="77"/>
    </row>
    <row r="911450" spans="2:3" x14ac:dyDescent="0.25">
      <c r="B911450" s="78"/>
      <c r="C911450" s="77"/>
    </row>
    <row r="911451" spans="2:3" x14ac:dyDescent="0.25">
      <c r="B911451" s="78"/>
      <c r="C911451" s="77"/>
    </row>
    <row r="911452" spans="2:3" x14ac:dyDescent="0.25">
      <c r="B911452" s="78"/>
      <c r="C911452" s="77"/>
    </row>
    <row r="911453" spans="2:3" x14ac:dyDescent="0.25">
      <c r="B911453" s="78"/>
      <c r="C911453" s="77"/>
    </row>
    <row r="911454" spans="2:3" x14ac:dyDescent="0.25">
      <c r="B911454" s="78"/>
      <c r="C911454" s="77"/>
    </row>
    <row r="911455" spans="2:3" x14ac:dyDescent="0.25">
      <c r="B911455" s="78"/>
      <c r="C911455" s="77"/>
    </row>
    <row r="911456" spans="2:3" x14ac:dyDescent="0.25">
      <c r="B911456" s="78"/>
      <c r="C911456" s="77"/>
    </row>
    <row r="911457" spans="2:3" x14ac:dyDescent="0.25">
      <c r="B911457" s="78"/>
      <c r="C911457" s="77"/>
    </row>
    <row r="911458" spans="2:3" x14ac:dyDescent="0.25">
      <c r="B911458" s="78"/>
      <c r="C911458" s="77"/>
    </row>
    <row r="911459" spans="2:3" x14ac:dyDescent="0.25">
      <c r="B911459" s="78"/>
      <c r="C911459" s="77"/>
    </row>
    <row r="911460" spans="2:3" x14ac:dyDescent="0.25">
      <c r="B911460" s="78"/>
      <c r="C911460" s="77"/>
    </row>
    <row r="911570" spans="2:3" x14ac:dyDescent="0.25">
      <c r="B911570" s="78"/>
      <c r="C911570" s="77"/>
    </row>
    <row r="911571" spans="2:3" x14ac:dyDescent="0.25">
      <c r="B911571" s="78"/>
      <c r="C911571" s="77"/>
    </row>
    <row r="911572" spans="2:3" x14ac:dyDescent="0.25">
      <c r="B911572" s="78"/>
      <c r="C911572" s="77"/>
    </row>
    <row r="911573" spans="2:3" x14ac:dyDescent="0.25">
      <c r="B911573" s="78"/>
      <c r="C911573" s="77"/>
    </row>
    <row r="911574" spans="2:3" x14ac:dyDescent="0.25">
      <c r="B911574" s="78"/>
      <c r="C911574" s="77"/>
    </row>
    <row r="911575" spans="2:3" x14ac:dyDescent="0.25">
      <c r="B911575" s="78"/>
      <c r="C911575" s="77"/>
    </row>
    <row r="911576" spans="2:3" x14ac:dyDescent="0.25">
      <c r="B911576" s="78"/>
      <c r="C911576" s="77"/>
    </row>
    <row r="911577" spans="2:3" x14ac:dyDescent="0.25">
      <c r="B911577" s="78"/>
      <c r="C911577" s="77"/>
    </row>
    <row r="911578" spans="2:3" x14ac:dyDescent="0.25">
      <c r="B911578" s="78"/>
      <c r="C911578" s="77"/>
    </row>
    <row r="911579" spans="2:3" x14ac:dyDescent="0.25">
      <c r="B911579" s="78"/>
      <c r="C911579" s="77"/>
    </row>
    <row r="911580" spans="2:3" x14ac:dyDescent="0.25">
      <c r="B911580" s="78"/>
      <c r="C911580" s="77"/>
    </row>
    <row r="911581" spans="2:3" x14ac:dyDescent="0.25">
      <c r="B911581" s="78"/>
      <c r="C911581" s="77"/>
    </row>
    <row r="911582" spans="2:3" x14ac:dyDescent="0.25">
      <c r="B911582" s="78"/>
      <c r="C911582" s="77"/>
    </row>
    <row r="911692" spans="2:3" x14ac:dyDescent="0.25">
      <c r="B911692" s="78"/>
      <c r="C911692" s="77"/>
    </row>
    <row r="911693" spans="2:3" x14ac:dyDescent="0.25">
      <c r="B911693" s="78"/>
      <c r="C911693" s="77"/>
    </row>
    <row r="911694" spans="2:3" x14ac:dyDescent="0.25">
      <c r="B911694" s="78"/>
      <c r="C911694" s="77"/>
    </row>
    <row r="911695" spans="2:3" x14ac:dyDescent="0.25">
      <c r="B911695" s="78"/>
      <c r="C911695" s="77"/>
    </row>
    <row r="911696" spans="2:3" x14ac:dyDescent="0.25">
      <c r="B911696" s="78"/>
      <c r="C911696" s="77"/>
    </row>
    <row r="911697" spans="2:3" x14ac:dyDescent="0.25">
      <c r="B911697" s="78"/>
      <c r="C911697" s="77"/>
    </row>
    <row r="911698" spans="2:3" x14ac:dyDescent="0.25">
      <c r="B911698" s="78"/>
      <c r="C911698" s="77"/>
    </row>
    <row r="911699" spans="2:3" x14ac:dyDescent="0.25">
      <c r="B911699" s="78"/>
      <c r="C911699" s="77"/>
    </row>
    <row r="911700" spans="2:3" x14ac:dyDescent="0.25">
      <c r="B911700" s="78"/>
      <c r="C911700" s="77"/>
    </row>
    <row r="911701" spans="2:3" x14ac:dyDescent="0.25">
      <c r="B911701" s="78"/>
      <c r="C911701" s="77"/>
    </row>
    <row r="911702" spans="2:3" x14ac:dyDescent="0.25">
      <c r="B911702" s="78"/>
      <c r="C911702" s="77"/>
    </row>
    <row r="911703" spans="2:3" x14ac:dyDescent="0.25">
      <c r="B911703" s="78"/>
      <c r="C911703" s="77"/>
    </row>
    <row r="911704" spans="2:3" x14ac:dyDescent="0.25">
      <c r="B911704" s="78"/>
      <c r="C911704" s="77"/>
    </row>
    <row r="911814" spans="2:3" x14ac:dyDescent="0.25">
      <c r="B911814" s="78"/>
      <c r="C911814" s="77"/>
    </row>
    <row r="911815" spans="2:3" x14ac:dyDescent="0.25">
      <c r="B911815" s="78"/>
      <c r="C911815" s="77"/>
    </row>
    <row r="911816" spans="2:3" x14ac:dyDescent="0.25">
      <c r="B911816" s="78"/>
      <c r="C911816" s="77"/>
    </row>
    <row r="911817" spans="2:3" x14ac:dyDescent="0.25">
      <c r="B911817" s="78"/>
      <c r="C911817" s="77"/>
    </row>
    <row r="911818" spans="2:3" x14ac:dyDescent="0.25">
      <c r="B911818" s="78"/>
      <c r="C911818" s="77"/>
    </row>
    <row r="911819" spans="2:3" x14ac:dyDescent="0.25">
      <c r="B911819" s="78"/>
      <c r="C911819" s="77"/>
    </row>
    <row r="911820" spans="2:3" x14ac:dyDescent="0.25">
      <c r="B911820" s="78"/>
      <c r="C911820" s="77"/>
    </row>
    <row r="911821" spans="2:3" x14ac:dyDescent="0.25">
      <c r="B911821" s="78"/>
      <c r="C911821" s="77"/>
    </row>
    <row r="911822" spans="2:3" x14ac:dyDescent="0.25">
      <c r="B911822" s="78"/>
      <c r="C911822" s="77"/>
    </row>
    <row r="911823" spans="2:3" x14ac:dyDescent="0.25">
      <c r="B911823" s="78"/>
      <c r="C911823" s="77"/>
    </row>
    <row r="911824" spans="2:3" x14ac:dyDescent="0.25">
      <c r="B911824" s="78"/>
      <c r="C911824" s="77"/>
    </row>
    <row r="911825" spans="2:3" x14ac:dyDescent="0.25">
      <c r="B911825" s="78"/>
      <c r="C911825" s="77"/>
    </row>
    <row r="911826" spans="2:3" x14ac:dyDescent="0.25">
      <c r="B911826" s="78"/>
      <c r="C911826" s="77"/>
    </row>
    <row r="911936" spans="2:3" x14ac:dyDescent="0.25">
      <c r="B911936" s="78"/>
      <c r="C911936" s="77"/>
    </row>
    <row r="911937" spans="2:3" x14ac:dyDescent="0.25">
      <c r="B911937" s="78"/>
      <c r="C911937" s="77"/>
    </row>
    <row r="911938" spans="2:3" x14ac:dyDescent="0.25">
      <c r="B911938" s="78"/>
      <c r="C911938" s="77"/>
    </row>
    <row r="911939" spans="2:3" x14ac:dyDescent="0.25">
      <c r="B911939" s="78"/>
      <c r="C911939" s="77"/>
    </row>
    <row r="911940" spans="2:3" x14ac:dyDescent="0.25">
      <c r="B911940" s="78"/>
      <c r="C911940" s="77"/>
    </row>
    <row r="911941" spans="2:3" x14ac:dyDescent="0.25">
      <c r="B911941" s="78"/>
      <c r="C911941" s="77"/>
    </row>
    <row r="911942" spans="2:3" x14ac:dyDescent="0.25">
      <c r="B911942" s="78"/>
      <c r="C911942" s="77"/>
    </row>
    <row r="911943" spans="2:3" x14ac:dyDescent="0.25">
      <c r="B911943" s="78"/>
      <c r="C911943" s="77"/>
    </row>
    <row r="911944" spans="2:3" x14ac:dyDescent="0.25">
      <c r="B911944" s="78"/>
      <c r="C911944" s="77"/>
    </row>
    <row r="911945" spans="2:3" x14ac:dyDescent="0.25">
      <c r="B911945" s="78"/>
      <c r="C911945" s="77"/>
    </row>
    <row r="911946" spans="2:3" x14ac:dyDescent="0.25">
      <c r="B911946" s="78"/>
      <c r="C911946" s="77"/>
    </row>
    <row r="911947" spans="2:3" x14ac:dyDescent="0.25">
      <c r="B911947" s="78"/>
      <c r="C911947" s="77"/>
    </row>
    <row r="911948" spans="2:3" x14ac:dyDescent="0.25">
      <c r="B911948" s="78"/>
      <c r="C911948" s="77"/>
    </row>
    <row r="912058" spans="2:3" x14ac:dyDescent="0.25">
      <c r="B912058" s="78"/>
      <c r="C912058" s="77"/>
    </row>
    <row r="912059" spans="2:3" x14ac:dyDescent="0.25">
      <c r="B912059" s="78"/>
      <c r="C912059" s="77"/>
    </row>
    <row r="912060" spans="2:3" x14ac:dyDescent="0.25">
      <c r="B912060" s="78"/>
      <c r="C912060" s="77"/>
    </row>
    <row r="912061" spans="2:3" x14ac:dyDescent="0.25">
      <c r="B912061" s="78"/>
      <c r="C912061" s="77"/>
    </row>
    <row r="912062" spans="2:3" x14ac:dyDescent="0.25">
      <c r="B912062" s="78"/>
      <c r="C912062" s="77"/>
    </row>
    <row r="912063" spans="2:3" x14ac:dyDescent="0.25">
      <c r="B912063" s="78"/>
      <c r="C912063" s="77"/>
    </row>
    <row r="912064" spans="2:3" x14ac:dyDescent="0.25">
      <c r="B912064" s="78"/>
      <c r="C912064" s="77"/>
    </row>
    <row r="912065" spans="2:3" x14ac:dyDescent="0.25">
      <c r="B912065" s="78"/>
      <c r="C912065" s="77"/>
    </row>
    <row r="912066" spans="2:3" x14ac:dyDescent="0.25">
      <c r="B912066" s="78"/>
      <c r="C912066" s="77"/>
    </row>
    <row r="912067" spans="2:3" x14ac:dyDescent="0.25">
      <c r="B912067" s="78"/>
      <c r="C912067" s="77"/>
    </row>
    <row r="912068" spans="2:3" x14ac:dyDescent="0.25">
      <c r="B912068" s="78"/>
      <c r="C912068" s="77"/>
    </row>
    <row r="912069" spans="2:3" x14ac:dyDescent="0.25">
      <c r="B912069" s="78"/>
      <c r="C912069" s="77"/>
    </row>
    <row r="912070" spans="2:3" x14ac:dyDescent="0.25">
      <c r="B912070" s="78"/>
      <c r="C912070" s="77"/>
    </row>
    <row r="912180" spans="2:3" x14ac:dyDescent="0.25">
      <c r="B912180" s="78"/>
      <c r="C912180" s="77"/>
    </row>
    <row r="912181" spans="2:3" x14ac:dyDescent="0.25">
      <c r="B912181" s="78"/>
      <c r="C912181" s="77"/>
    </row>
    <row r="912182" spans="2:3" x14ac:dyDescent="0.25">
      <c r="B912182" s="78"/>
      <c r="C912182" s="77"/>
    </row>
    <row r="912183" spans="2:3" x14ac:dyDescent="0.25">
      <c r="B912183" s="78"/>
      <c r="C912183" s="77"/>
    </row>
    <row r="912184" spans="2:3" x14ac:dyDescent="0.25">
      <c r="B912184" s="78"/>
      <c r="C912184" s="77"/>
    </row>
    <row r="912185" spans="2:3" x14ac:dyDescent="0.25">
      <c r="B912185" s="78"/>
      <c r="C912185" s="77"/>
    </row>
    <row r="912186" spans="2:3" x14ac:dyDescent="0.25">
      <c r="B912186" s="78"/>
      <c r="C912186" s="77"/>
    </row>
    <row r="912187" spans="2:3" x14ac:dyDescent="0.25">
      <c r="B912187" s="78"/>
      <c r="C912187" s="77"/>
    </row>
    <row r="912188" spans="2:3" x14ac:dyDescent="0.25">
      <c r="B912188" s="78"/>
      <c r="C912188" s="77"/>
    </row>
    <row r="912189" spans="2:3" x14ac:dyDescent="0.25">
      <c r="B912189" s="78"/>
      <c r="C912189" s="77"/>
    </row>
    <row r="912190" spans="2:3" x14ac:dyDescent="0.25">
      <c r="B912190" s="78"/>
      <c r="C912190" s="77"/>
    </row>
    <row r="912191" spans="2:3" x14ac:dyDescent="0.25">
      <c r="B912191" s="78"/>
      <c r="C912191" s="77"/>
    </row>
    <row r="912192" spans="2:3" x14ac:dyDescent="0.25">
      <c r="B912192" s="78"/>
      <c r="C912192" s="77"/>
    </row>
    <row r="912302" spans="2:3" x14ac:dyDescent="0.25">
      <c r="B912302" s="78"/>
      <c r="C912302" s="77"/>
    </row>
    <row r="912303" spans="2:3" x14ac:dyDescent="0.25">
      <c r="B912303" s="78"/>
      <c r="C912303" s="77"/>
    </row>
    <row r="912304" spans="2:3" x14ac:dyDescent="0.25">
      <c r="B912304" s="78"/>
      <c r="C912304" s="77"/>
    </row>
    <row r="912305" spans="2:3" x14ac:dyDescent="0.25">
      <c r="B912305" s="78"/>
      <c r="C912305" s="77"/>
    </row>
    <row r="912306" spans="2:3" x14ac:dyDescent="0.25">
      <c r="B912306" s="78"/>
      <c r="C912306" s="77"/>
    </row>
    <row r="912307" spans="2:3" x14ac:dyDescent="0.25">
      <c r="B912307" s="78"/>
      <c r="C912307" s="77"/>
    </row>
    <row r="912308" spans="2:3" x14ac:dyDescent="0.25">
      <c r="B912308" s="78"/>
      <c r="C912308" s="77"/>
    </row>
    <row r="912309" spans="2:3" x14ac:dyDescent="0.25">
      <c r="B912309" s="78"/>
      <c r="C912309" s="77"/>
    </row>
    <row r="912310" spans="2:3" x14ac:dyDescent="0.25">
      <c r="B912310" s="78"/>
      <c r="C912310" s="77"/>
    </row>
    <row r="912311" spans="2:3" x14ac:dyDescent="0.25">
      <c r="B912311" s="78"/>
      <c r="C912311" s="77"/>
    </row>
    <row r="912312" spans="2:3" x14ac:dyDescent="0.25">
      <c r="B912312" s="78"/>
      <c r="C912312" s="77"/>
    </row>
    <row r="912313" spans="2:3" x14ac:dyDescent="0.25">
      <c r="B912313" s="78"/>
      <c r="C912313" s="77"/>
    </row>
    <row r="912314" spans="2:3" x14ac:dyDescent="0.25">
      <c r="B912314" s="78"/>
      <c r="C912314" s="77"/>
    </row>
    <row r="912424" spans="2:3" x14ac:dyDescent="0.25">
      <c r="B912424" s="78"/>
      <c r="C912424" s="77"/>
    </row>
    <row r="912425" spans="2:3" x14ac:dyDescent="0.25">
      <c r="B912425" s="78"/>
      <c r="C912425" s="77"/>
    </row>
    <row r="912426" spans="2:3" x14ac:dyDescent="0.25">
      <c r="B912426" s="78"/>
      <c r="C912426" s="77"/>
    </row>
    <row r="912427" spans="2:3" x14ac:dyDescent="0.25">
      <c r="B912427" s="78"/>
      <c r="C912427" s="77"/>
    </row>
    <row r="912428" spans="2:3" x14ac:dyDescent="0.25">
      <c r="B912428" s="78"/>
      <c r="C912428" s="77"/>
    </row>
    <row r="912429" spans="2:3" x14ac:dyDescent="0.25">
      <c r="B912429" s="78"/>
      <c r="C912429" s="77"/>
    </row>
    <row r="912430" spans="2:3" x14ac:dyDescent="0.25">
      <c r="B912430" s="78"/>
      <c r="C912430" s="77"/>
    </row>
    <row r="912431" spans="2:3" x14ac:dyDescent="0.25">
      <c r="B912431" s="78"/>
      <c r="C912431" s="77"/>
    </row>
    <row r="912432" spans="2:3" x14ac:dyDescent="0.25">
      <c r="B912432" s="78"/>
      <c r="C912432" s="77"/>
    </row>
    <row r="912433" spans="2:3" x14ac:dyDescent="0.25">
      <c r="B912433" s="78"/>
      <c r="C912433" s="77"/>
    </row>
    <row r="912434" spans="2:3" x14ac:dyDescent="0.25">
      <c r="B912434" s="78"/>
      <c r="C912434" s="77"/>
    </row>
    <row r="912435" spans="2:3" x14ac:dyDescent="0.25">
      <c r="B912435" s="78"/>
      <c r="C912435" s="77"/>
    </row>
    <row r="912436" spans="2:3" x14ac:dyDescent="0.25">
      <c r="B912436" s="78"/>
      <c r="C912436" s="77"/>
    </row>
    <row r="912546" spans="2:3" x14ac:dyDescent="0.25">
      <c r="B912546" s="78"/>
      <c r="C912546" s="77"/>
    </row>
    <row r="912547" spans="2:3" x14ac:dyDescent="0.25">
      <c r="B912547" s="78"/>
      <c r="C912547" s="77"/>
    </row>
    <row r="912548" spans="2:3" x14ac:dyDescent="0.25">
      <c r="B912548" s="78"/>
      <c r="C912548" s="77"/>
    </row>
    <row r="912549" spans="2:3" x14ac:dyDescent="0.25">
      <c r="B912549" s="78"/>
      <c r="C912549" s="77"/>
    </row>
    <row r="912550" spans="2:3" x14ac:dyDescent="0.25">
      <c r="B912550" s="78"/>
      <c r="C912550" s="77"/>
    </row>
    <row r="912551" spans="2:3" x14ac:dyDescent="0.25">
      <c r="B912551" s="78"/>
      <c r="C912551" s="77"/>
    </row>
    <row r="912552" spans="2:3" x14ac:dyDescent="0.25">
      <c r="B912552" s="78"/>
      <c r="C912552" s="77"/>
    </row>
    <row r="912553" spans="2:3" x14ac:dyDescent="0.25">
      <c r="B912553" s="78"/>
      <c r="C912553" s="77"/>
    </row>
    <row r="912554" spans="2:3" x14ac:dyDescent="0.25">
      <c r="B912554" s="78"/>
      <c r="C912554" s="77"/>
    </row>
    <row r="912555" spans="2:3" x14ac:dyDescent="0.25">
      <c r="B912555" s="78"/>
      <c r="C912555" s="77"/>
    </row>
    <row r="912556" spans="2:3" x14ac:dyDescent="0.25">
      <c r="B912556" s="78"/>
      <c r="C912556" s="77"/>
    </row>
    <row r="912557" spans="2:3" x14ac:dyDescent="0.25">
      <c r="B912557" s="78"/>
      <c r="C912557" s="77"/>
    </row>
    <row r="912558" spans="2:3" x14ac:dyDescent="0.25">
      <c r="B912558" s="78"/>
      <c r="C912558" s="77"/>
    </row>
    <row r="912668" spans="2:3" x14ac:dyDescent="0.25">
      <c r="B912668" s="78"/>
      <c r="C912668" s="77"/>
    </row>
    <row r="912669" spans="2:3" x14ac:dyDescent="0.25">
      <c r="B912669" s="78"/>
      <c r="C912669" s="77"/>
    </row>
    <row r="912670" spans="2:3" x14ac:dyDescent="0.25">
      <c r="B912670" s="78"/>
      <c r="C912670" s="77"/>
    </row>
    <row r="912671" spans="2:3" x14ac:dyDescent="0.25">
      <c r="B912671" s="78"/>
      <c r="C912671" s="77"/>
    </row>
    <row r="912672" spans="2:3" x14ac:dyDescent="0.25">
      <c r="B912672" s="78"/>
      <c r="C912672" s="77"/>
    </row>
    <row r="912673" spans="2:3" x14ac:dyDescent="0.25">
      <c r="B912673" s="78"/>
      <c r="C912673" s="77"/>
    </row>
    <row r="912674" spans="2:3" x14ac:dyDescent="0.25">
      <c r="B912674" s="78"/>
      <c r="C912674" s="77"/>
    </row>
    <row r="912675" spans="2:3" x14ac:dyDescent="0.25">
      <c r="B912675" s="78"/>
      <c r="C912675" s="77"/>
    </row>
    <row r="912676" spans="2:3" x14ac:dyDescent="0.25">
      <c r="B912676" s="78"/>
      <c r="C912676" s="77"/>
    </row>
    <row r="912677" spans="2:3" x14ac:dyDescent="0.25">
      <c r="B912677" s="78"/>
      <c r="C912677" s="77"/>
    </row>
    <row r="912678" spans="2:3" x14ac:dyDescent="0.25">
      <c r="B912678" s="78"/>
      <c r="C912678" s="77"/>
    </row>
    <row r="912679" spans="2:3" x14ac:dyDescent="0.25">
      <c r="B912679" s="78"/>
      <c r="C912679" s="77"/>
    </row>
    <row r="912680" spans="2:3" x14ac:dyDescent="0.25">
      <c r="B912680" s="78"/>
      <c r="C912680" s="77"/>
    </row>
    <row r="912790" spans="2:3" x14ac:dyDescent="0.25">
      <c r="B912790" s="78"/>
      <c r="C912790" s="77"/>
    </row>
    <row r="912791" spans="2:3" x14ac:dyDescent="0.25">
      <c r="B912791" s="78"/>
      <c r="C912791" s="77"/>
    </row>
    <row r="912792" spans="2:3" x14ac:dyDescent="0.25">
      <c r="B912792" s="78"/>
      <c r="C912792" s="77"/>
    </row>
    <row r="912793" spans="2:3" x14ac:dyDescent="0.25">
      <c r="B912793" s="78"/>
      <c r="C912793" s="77"/>
    </row>
    <row r="912794" spans="2:3" x14ac:dyDescent="0.25">
      <c r="B912794" s="78"/>
      <c r="C912794" s="77"/>
    </row>
    <row r="912795" spans="2:3" x14ac:dyDescent="0.25">
      <c r="B912795" s="78"/>
      <c r="C912795" s="77"/>
    </row>
    <row r="912796" spans="2:3" x14ac:dyDescent="0.25">
      <c r="B912796" s="78"/>
      <c r="C912796" s="77"/>
    </row>
    <row r="912797" spans="2:3" x14ac:dyDescent="0.25">
      <c r="B912797" s="78"/>
      <c r="C912797" s="77"/>
    </row>
    <row r="912798" spans="2:3" x14ac:dyDescent="0.25">
      <c r="B912798" s="78"/>
      <c r="C912798" s="77"/>
    </row>
    <row r="912799" spans="2:3" x14ac:dyDescent="0.25">
      <c r="B912799" s="78"/>
      <c r="C912799" s="77"/>
    </row>
    <row r="912800" spans="2:3" x14ac:dyDescent="0.25">
      <c r="B912800" s="78"/>
      <c r="C912800" s="77"/>
    </row>
    <row r="912801" spans="2:3" x14ac:dyDescent="0.25">
      <c r="B912801" s="78"/>
      <c r="C912801" s="77"/>
    </row>
    <row r="912802" spans="2:3" x14ac:dyDescent="0.25">
      <c r="B912802" s="78"/>
      <c r="C912802" s="77"/>
    </row>
    <row r="912912" spans="2:3" x14ac:dyDescent="0.25">
      <c r="B912912" s="78"/>
      <c r="C912912" s="77"/>
    </row>
    <row r="912913" spans="2:3" x14ac:dyDescent="0.25">
      <c r="B912913" s="78"/>
      <c r="C912913" s="77"/>
    </row>
    <row r="912914" spans="2:3" x14ac:dyDescent="0.25">
      <c r="B912914" s="78"/>
      <c r="C912914" s="77"/>
    </row>
    <row r="912915" spans="2:3" x14ac:dyDescent="0.25">
      <c r="B912915" s="78"/>
      <c r="C912915" s="77"/>
    </row>
    <row r="912916" spans="2:3" x14ac:dyDescent="0.25">
      <c r="B912916" s="78"/>
      <c r="C912916" s="77"/>
    </row>
    <row r="912917" spans="2:3" x14ac:dyDescent="0.25">
      <c r="B912917" s="78"/>
      <c r="C912917" s="77"/>
    </row>
    <row r="912918" spans="2:3" x14ac:dyDescent="0.25">
      <c r="B912918" s="78"/>
      <c r="C912918" s="77"/>
    </row>
    <row r="912919" spans="2:3" x14ac:dyDescent="0.25">
      <c r="B912919" s="78"/>
      <c r="C912919" s="77"/>
    </row>
    <row r="912920" spans="2:3" x14ac:dyDescent="0.25">
      <c r="B912920" s="78"/>
      <c r="C912920" s="77"/>
    </row>
    <row r="912921" spans="2:3" x14ac:dyDescent="0.25">
      <c r="B912921" s="78"/>
      <c r="C912921" s="77"/>
    </row>
    <row r="912922" spans="2:3" x14ac:dyDescent="0.25">
      <c r="B912922" s="78"/>
      <c r="C912922" s="77"/>
    </row>
    <row r="912923" spans="2:3" x14ac:dyDescent="0.25">
      <c r="B912923" s="78"/>
      <c r="C912923" s="77"/>
    </row>
    <row r="912924" spans="2:3" x14ac:dyDescent="0.25">
      <c r="B912924" s="78"/>
      <c r="C912924" s="77"/>
    </row>
    <row r="913034" spans="2:3" x14ac:dyDescent="0.25">
      <c r="B913034" s="78"/>
      <c r="C913034" s="77"/>
    </row>
    <row r="913035" spans="2:3" x14ac:dyDescent="0.25">
      <c r="B913035" s="78"/>
      <c r="C913035" s="77"/>
    </row>
    <row r="913036" spans="2:3" x14ac:dyDescent="0.25">
      <c r="B913036" s="78"/>
      <c r="C913036" s="77"/>
    </row>
    <row r="913037" spans="2:3" x14ac:dyDescent="0.25">
      <c r="B913037" s="78"/>
      <c r="C913037" s="77"/>
    </row>
    <row r="913038" spans="2:3" x14ac:dyDescent="0.25">
      <c r="B913038" s="78"/>
      <c r="C913038" s="77"/>
    </row>
    <row r="913039" spans="2:3" x14ac:dyDescent="0.25">
      <c r="B913039" s="78"/>
      <c r="C913039" s="77"/>
    </row>
    <row r="913040" spans="2:3" x14ac:dyDescent="0.25">
      <c r="B913040" s="78"/>
      <c r="C913040" s="77"/>
    </row>
    <row r="913041" spans="2:3" x14ac:dyDescent="0.25">
      <c r="B913041" s="78"/>
      <c r="C913041" s="77"/>
    </row>
    <row r="913042" spans="2:3" x14ac:dyDescent="0.25">
      <c r="B913042" s="78"/>
      <c r="C913042" s="77"/>
    </row>
    <row r="913043" spans="2:3" x14ac:dyDescent="0.25">
      <c r="B913043" s="78"/>
      <c r="C913043" s="77"/>
    </row>
    <row r="913044" spans="2:3" x14ac:dyDescent="0.25">
      <c r="B913044" s="78"/>
      <c r="C913044" s="77"/>
    </row>
    <row r="913045" spans="2:3" x14ac:dyDescent="0.25">
      <c r="B913045" s="78"/>
      <c r="C913045" s="77"/>
    </row>
    <row r="913046" spans="2:3" x14ac:dyDescent="0.25">
      <c r="B913046" s="78"/>
      <c r="C913046" s="77"/>
    </row>
    <row r="913156" spans="2:3" x14ac:dyDescent="0.25">
      <c r="B913156" s="78"/>
      <c r="C913156" s="77"/>
    </row>
    <row r="913157" spans="2:3" x14ac:dyDescent="0.25">
      <c r="B913157" s="78"/>
      <c r="C913157" s="77"/>
    </row>
    <row r="913158" spans="2:3" x14ac:dyDescent="0.25">
      <c r="B913158" s="78"/>
      <c r="C913158" s="77"/>
    </row>
    <row r="913159" spans="2:3" x14ac:dyDescent="0.25">
      <c r="B913159" s="78"/>
      <c r="C913159" s="77"/>
    </row>
    <row r="913160" spans="2:3" x14ac:dyDescent="0.25">
      <c r="B913160" s="78"/>
      <c r="C913160" s="77"/>
    </row>
    <row r="913161" spans="2:3" x14ac:dyDescent="0.25">
      <c r="B913161" s="78"/>
      <c r="C913161" s="77"/>
    </row>
    <row r="913162" spans="2:3" x14ac:dyDescent="0.25">
      <c r="B913162" s="78"/>
      <c r="C913162" s="77"/>
    </row>
    <row r="913163" spans="2:3" x14ac:dyDescent="0.25">
      <c r="B913163" s="78"/>
      <c r="C913163" s="77"/>
    </row>
    <row r="913164" spans="2:3" x14ac:dyDescent="0.25">
      <c r="B913164" s="78"/>
      <c r="C913164" s="77"/>
    </row>
    <row r="913165" spans="2:3" x14ac:dyDescent="0.25">
      <c r="B913165" s="78"/>
      <c r="C913165" s="77"/>
    </row>
    <row r="913166" spans="2:3" x14ac:dyDescent="0.25">
      <c r="B913166" s="78"/>
      <c r="C913166" s="77"/>
    </row>
    <row r="913167" spans="2:3" x14ac:dyDescent="0.25">
      <c r="B913167" s="78"/>
      <c r="C913167" s="77"/>
    </row>
    <row r="913168" spans="2:3" x14ac:dyDescent="0.25">
      <c r="B913168" s="78"/>
      <c r="C913168" s="77"/>
    </row>
    <row r="913278" spans="2:3" x14ac:dyDescent="0.25">
      <c r="B913278" s="78"/>
      <c r="C913278" s="77"/>
    </row>
    <row r="913279" spans="2:3" x14ac:dyDescent="0.25">
      <c r="B913279" s="78"/>
      <c r="C913279" s="77"/>
    </row>
    <row r="913280" spans="2:3" x14ac:dyDescent="0.25">
      <c r="B913280" s="78"/>
      <c r="C913280" s="77"/>
    </row>
    <row r="913281" spans="2:3" x14ac:dyDescent="0.25">
      <c r="B913281" s="78"/>
      <c r="C913281" s="77"/>
    </row>
    <row r="913282" spans="2:3" x14ac:dyDescent="0.25">
      <c r="B913282" s="78"/>
      <c r="C913282" s="77"/>
    </row>
    <row r="913283" spans="2:3" x14ac:dyDescent="0.25">
      <c r="B913283" s="78"/>
      <c r="C913283" s="77"/>
    </row>
    <row r="913284" spans="2:3" x14ac:dyDescent="0.25">
      <c r="B913284" s="78"/>
      <c r="C913284" s="77"/>
    </row>
    <row r="913285" spans="2:3" x14ac:dyDescent="0.25">
      <c r="B913285" s="78"/>
      <c r="C913285" s="77"/>
    </row>
    <row r="913286" spans="2:3" x14ac:dyDescent="0.25">
      <c r="B913286" s="78"/>
      <c r="C913286" s="77"/>
    </row>
    <row r="913287" spans="2:3" x14ac:dyDescent="0.25">
      <c r="B913287" s="78"/>
      <c r="C913287" s="77"/>
    </row>
    <row r="913288" spans="2:3" x14ac:dyDescent="0.25">
      <c r="B913288" s="78"/>
      <c r="C913288" s="77"/>
    </row>
    <row r="913289" spans="2:3" x14ac:dyDescent="0.25">
      <c r="B913289" s="78"/>
      <c r="C913289" s="77"/>
    </row>
    <row r="913290" spans="2:3" x14ac:dyDescent="0.25">
      <c r="B913290" s="78"/>
      <c r="C913290" s="77"/>
    </row>
    <row r="913400" spans="2:3" x14ac:dyDescent="0.25">
      <c r="B913400" s="78"/>
      <c r="C913400" s="77"/>
    </row>
    <row r="913401" spans="2:3" x14ac:dyDescent="0.25">
      <c r="B913401" s="78"/>
      <c r="C913401" s="77"/>
    </row>
    <row r="913402" spans="2:3" x14ac:dyDescent="0.25">
      <c r="B913402" s="78"/>
      <c r="C913402" s="77"/>
    </row>
    <row r="913403" spans="2:3" x14ac:dyDescent="0.25">
      <c r="B913403" s="78"/>
      <c r="C913403" s="77"/>
    </row>
    <row r="913404" spans="2:3" x14ac:dyDescent="0.25">
      <c r="B913404" s="78"/>
      <c r="C913404" s="77"/>
    </row>
    <row r="913405" spans="2:3" x14ac:dyDescent="0.25">
      <c r="B913405" s="78"/>
      <c r="C913405" s="77"/>
    </row>
    <row r="913406" spans="2:3" x14ac:dyDescent="0.25">
      <c r="B913406" s="78"/>
      <c r="C913406" s="77"/>
    </row>
    <row r="913407" spans="2:3" x14ac:dyDescent="0.25">
      <c r="B913407" s="78"/>
      <c r="C913407" s="77"/>
    </row>
    <row r="913408" spans="2:3" x14ac:dyDescent="0.25">
      <c r="B913408" s="78"/>
      <c r="C913408" s="77"/>
    </row>
    <row r="913409" spans="2:3" x14ac:dyDescent="0.25">
      <c r="B913409" s="78"/>
      <c r="C913409" s="77"/>
    </row>
    <row r="913410" spans="2:3" x14ac:dyDescent="0.25">
      <c r="B913410" s="78"/>
      <c r="C913410" s="77"/>
    </row>
    <row r="913411" spans="2:3" x14ac:dyDescent="0.25">
      <c r="B913411" s="78"/>
      <c r="C913411" s="77"/>
    </row>
    <row r="913412" spans="2:3" x14ac:dyDescent="0.25">
      <c r="B913412" s="78"/>
      <c r="C913412" s="77"/>
    </row>
    <row r="913522" spans="2:3" x14ac:dyDescent="0.25">
      <c r="B913522" s="78"/>
      <c r="C913522" s="77"/>
    </row>
    <row r="913523" spans="2:3" x14ac:dyDescent="0.25">
      <c r="B913523" s="78"/>
      <c r="C913523" s="77"/>
    </row>
    <row r="913524" spans="2:3" x14ac:dyDescent="0.25">
      <c r="B913524" s="78"/>
      <c r="C913524" s="77"/>
    </row>
    <row r="913525" spans="2:3" x14ac:dyDescent="0.25">
      <c r="B913525" s="78"/>
      <c r="C913525" s="77"/>
    </row>
    <row r="913526" spans="2:3" x14ac:dyDescent="0.25">
      <c r="B913526" s="78"/>
      <c r="C913526" s="77"/>
    </row>
    <row r="913527" spans="2:3" x14ac:dyDescent="0.25">
      <c r="B913527" s="78"/>
      <c r="C913527" s="77"/>
    </row>
    <row r="913528" spans="2:3" x14ac:dyDescent="0.25">
      <c r="B913528" s="78"/>
      <c r="C913528" s="77"/>
    </row>
    <row r="913529" spans="2:3" x14ac:dyDescent="0.25">
      <c r="B913529" s="78"/>
      <c r="C913529" s="77"/>
    </row>
    <row r="913530" spans="2:3" x14ac:dyDescent="0.25">
      <c r="B913530" s="78"/>
      <c r="C913530" s="77"/>
    </row>
    <row r="913531" spans="2:3" x14ac:dyDescent="0.25">
      <c r="B913531" s="78"/>
      <c r="C913531" s="77"/>
    </row>
    <row r="913532" spans="2:3" x14ac:dyDescent="0.25">
      <c r="B913532" s="78"/>
      <c r="C913532" s="77"/>
    </row>
    <row r="913533" spans="2:3" x14ac:dyDescent="0.25">
      <c r="B913533" s="78"/>
      <c r="C913533" s="77"/>
    </row>
    <row r="913534" spans="2:3" x14ac:dyDescent="0.25">
      <c r="B913534" s="78"/>
      <c r="C913534" s="77"/>
    </row>
    <row r="913644" spans="2:3" x14ac:dyDescent="0.25">
      <c r="B913644" s="78"/>
      <c r="C913644" s="77"/>
    </row>
    <row r="913645" spans="2:3" x14ac:dyDescent="0.25">
      <c r="B913645" s="78"/>
      <c r="C913645" s="77"/>
    </row>
    <row r="913646" spans="2:3" x14ac:dyDescent="0.25">
      <c r="B913646" s="78"/>
      <c r="C913646" s="77"/>
    </row>
    <row r="913647" spans="2:3" x14ac:dyDescent="0.25">
      <c r="B913647" s="78"/>
      <c r="C913647" s="77"/>
    </row>
    <row r="913648" spans="2:3" x14ac:dyDescent="0.25">
      <c r="B913648" s="78"/>
      <c r="C913648" s="77"/>
    </row>
    <row r="913649" spans="2:3" x14ac:dyDescent="0.25">
      <c r="B913649" s="78"/>
      <c r="C913649" s="77"/>
    </row>
    <row r="913650" spans="2:3" x14ac:dyDescent="0.25">
      <c r="B913650" s="78"/>
      <c r="C913650" s="77"/>
    </row>
    <row r="913651" spans="2:3" x14ac:dyDescent="0.25">
      <c r="B913651" s="78"/>
      <c r="C913651" s="77"/>
    </row>
    <row r="913652" spans="2:3" x14ac:dyDescent="0.25">
      <c r="B913652" s="78"/>
      <c r="C913652" s="77"/>
    </row>
    <row r="913653" spans="2:3" x14ac:dyDescent="0.25">
      <c r="B913653" s="78"/>
      <c r="C913653" s="77"/>
    </row>
    <row r="913654" spans="2:3" x14ac:dyDescent="0.25">
      <c r="B913654" s="78"/>
      <c r="C913654" s="77"/>
    </row>
    <row r="913655" spans="2:3" x14ac:dyDescent="0.25">
      <c r="B913655" s="78"/>
      <c r="C913655" s="77"/>
    </row>
    <row r="913656" spans="2:3" x14ac:dyDescent="0.25">
      <c r="B913656" s="78"/>
      <c r="C913656" s="77"/>
    </row>
    <row r="913766" spans="2:3" x14ac:dyDescent="0.25">
      <c r="B913766" s="78"/>
      <c r="C913766" s="77"/>
    </row>
    <row r="913767" spans="2:3" x14ac:dyDescent="0.25">
      <c r="B913767" s="78"/>
      <c r="C913767" s="77"/>
    </row>
    <row r="913768" spans="2:3" x14ac:dyDescent="0.25">
      <c r="B913768" s="78"/>
      <c r="C913768" s="77"/>
    </row>
    <row r="913769" spans="2:3" x14ac:dyDescent="0.25">
      <c r="B913769" s="78"/>
      <c r="C913769" s="77"/>
    </row>
    <row r="913770" spans="2:3" x14ac:dyDescent="0.25">
      <c r="B913770" s="78"/>
      <c r="C913770" s="77"/>
    </row>
    <row r="913771" spans="2:3" x14ac:dyDescent="0.25">
      <c r="B913771" s="78"/>
      <c r="C913771" s="77"/>
    </row>
    <row r="913772" spans="2:3" x14ac:dyDescent="0.25">
      <c r="B913772" s="78"/>
      <c r="C913772" s="77"/>
    </row>
    <row r="913773" spans="2:3" x14ac:dyDescent="0.25">
      <c r="B913773" s="78"/>
      <c r="C913773" s="77"/>
    </row>
    <row r="913774" spans="2:3" x14ac:dyDescent="0.25">
      <c r="B913774" s="78"/>
      <c r="C913774" s="77"/>
    </row>
    <row r="913775" spans="2:3" x14ac:dyDescent="0.25">
      <c r="B913775" s="78"/>
      <c r="C913775" s="77"/>
    </row>
    <row r="913776" spans="2:3" x14ac:dyDescent="0.25">
      <c r="B913776" s="78"/>
      <c r="C913776" s="77"/>
    </row>
    <row r="913777" spans="2:3" x14ac:dyDescent="0.25">
      <c r="B913777" s="78"/>
      <c r="C913777" s="77"/>
    </row>
    <row r="913778" spans="2:3" x14ac:dyDescent="0.25">
      <c r="B913778" s="78"/>
      <c r="C913778" s="77"/>
    </row>
    <row r="913888" spans="2:3" x14ac:dyDescent="0.25">
      <c r="B913888" s="78"/>
      <c r="C913888" s="77"/>
    </row>
    <row r="913889" spans="2:3" x14ac:dyDescent="0.25">
      <c r="B913889" s="78"/>
      <c r="C913889" s="77"/>
    </row>
    <row r="913890" spans="2:3" x14ac:dyDescent="0.25">
      <c r="B913890" s="78"/>
      <c r="C913890" s="77"/>
    </row>
    <row r="913891" spans="2:3" x14ac:dyDescent="0.25">
      <c r="B913891" s="78"/>
      <c r="C913891" s="77"/>
    </row>
    <row r="913892" spans="2:3" x14ac:dyDescent="0.25">
      <c r="B913892" s="78"/>
      <c r="C913892" s="77"/>
    </row>
    <row r="913893" spans="2:3" x14ac:dyDescent="0.25">
      <c r="B913893" s="78"/>
      <c r="C913893" s="77"/>
    </row>
    <row r="913894" spans="2:3" x14ac:dyDescent="0.25">
      <c r="B913894" s="78"/>
      <c r="C913894" s="77"/>
    </row>
    <row r="913895" spans="2:3" x14ac:dyDescent="0.25">
      <c r="B913895" s="78"/>
      <c r="C913895" s="77"/>
    </row>
    <row r="913896" spans="2:3" x14ac:dyDescent="0.25">
      <c r="B913896" s="78"/>
      <c r="C913896" s="77"/>
    </row>
    <row r="913897" spans="2:3" x14ac:dyDescent="0.25">
      <c r="B913897" s="78"/>
      <c r="C913897" s="77"/>
    </row>
    <row r="913898" spans="2:3" x14ac:dyDescent="0.25">
      <c r="B913898" s="78"/>
      <c r="C913898" s="77"/>
    </row>
    <row r="913899" spans="2:3" x14ac:dyDescent="0.25">
      <c r="B913899" s="78"/>
      <c r="C913899" s="77"/>
    </row>
    <row r="913900" spans="2:3" x14ac:dyDescent="0.25">
      <c r="B913900" s="78"/>
      <c r="C913900" s="77"/>
    </row>
    <row r="914010" spans="2:3" x14ac:dyDescent="0.25">
      <c r="B914010" s="78"/>
      <c r="C914010" s="77"/>
    </row>
    <row r="914011" spans="2:3" x14ac:dyDescent="0.25">
      <c r="B914011" s="78"/>
      <c r="C914011" s="77"/>
    </row>
    <row r="914012" spans="2:3" x14ac:dyDescent="0.25">
      <c r="B914012" s="78"/>
      <c r="C914012" s="77"/>
    </row>
    <row r="914013" spans="2:3" x14ac:dyDescent="0.25">
      <c r="B914013" s="78"/>
      <c r="C914013" s="77"/>
    </row>
    <row r="914014" spans="2:3" x14ac:dyDescent="0.25">
      <c r="B914014" s="78"/>
      <c r="C914014" s="77"/>
    </row>
    <row r="914015" spans="2:3" x14ac:dyDescent="0.25">
      <c r="B914015" s="78"/>
      <c r="C914015" s="77"/>
    </row>
    <row r="914016" spans="2:3" x14ac:dyDescent="0.25">
      <c r="B914016" s="78"/>
      <c r="C914016" s="77"/>
    </row>
    <row r="914017" spans="2:3" x14ac:dyDescent="0.25">
      <c r="B914017" s="78"/>
      <c r="C914017" s="77"/>
    </row>
    <row r="914018" spans="2:3" x14ac:dyDescent="0.25">
      <c r="B914018" s="78"/>
      <c r="C914018" s="77"/>
    </row>
    <row r="914019" spans="2:3" x14ac:dyDescent="0.25">
      <c r="B914019" s="78"/>
      <c r="C914019" s="77"/>
    </row>
    <row r="914020" spans="2:3" x14ac:dyDescent="0.25">
      <c r="B914020" s="78"/>
      <c r="C914020" s="77"/>
    </row>
    <row r="914021" spans="2:3" x14ac:dyDescent="0.25">
      <c r="B914021" s="78"/>
      <c r="C914021" s="77"/>
    </row>
    <row r="914022" spans="2:3" x14ac:dyDescent="0.25">
      <c r="B914022" s="78"/>
      <c r="C914022" s="77"/>
    </row>
    <row r="914132" spans="2:3" x14ac:dyDescent="0.25">
      <c r="B914132" s="78"/>
      <c r="C914132" s="77"/>
    </row>
    <row r="914133" spans="2:3" x14ac:dyDescent="0.25">
      <c r="B914133" s="78"/>
      <c r="C914133" s="77"/>
    </row>
    <row r="914134" spans="2:3" x14ac:dyDescent="0.25">
      <c r="B914134" s="78"/>
      <c r="C914134" s="77"/>
    </row>
    <row r="914135" spans="2:3" x14ac:dyDescent="0.25">
      <c r="B914135" s="78"/>
      <c r="C914135" s="77"/>
    </row>
    <row r="914136" spans="2:3" x14ac:dyDescent="0.25">
      <c r="B914136" s="78"/>
      <c r="C914136" s="77"/>
    </row>
    <row r="914137" spans="2:3" x14ac:dyDescent="0.25">
      <c r="B914137" s="78"/>
      <c r="C914137" s="77"/>
    </row>
    <row r="914138" spans="2:3" x14ac:dyDescent="0.25">
      <c r="B914138" s="78"/>
      <c r="C914138" s="77"/>
    </row>
    <row r="914139" spans="2:3" x14ac:dyDescent="0.25">
      <c r="B914139" s="78"/>
      <c r="C914139" s="77"/>
    </row>
    <row r="914140" spans="2:3" x14ac:dyDescent="0.25">
      <c r="B914140" s="78"/>
      <c r="C914140" s="77"/>
    </row>
    <row r="914141" spans="2:3" x14ac:dyDescent="0.25">
      <c r="B914141" s="78"/>
      <c r="C914141" s="77"/>
    </row>
    <row r="914142" spans="2:3" x14ac:dyDescent="0.25">
      <c r="B914142" s="78"/>
      <c r="C914142" s="77"/>
    </row>
    <row r="914143" spans="2:3" x14ac:dyDescent="0.25">
      <c r="B914143" s="78"/>
      <c r="C914143" s="77"/>
    </row>
    <row r="914144" spans="2:3" x14ac:dyDescent="0.25">
      <c r="B914144" s="78"/>
      <c r="C914144" s="77"/>
    </row>
    <row r="914254" spans="2:3" x14ac:dyDescent="0.25">
      <c r="B914254" s="78"/>
      <c r="C914254" s="77"/>
    </row>
    <row r="914255" spans="2:3" x14ac:dyDescent="0.25">
      <c r="B914255" s="78"/>
      <c r="C914255" s="77"/>
    </row>
    <row r="914256" spans="2:3" x14ac:dyDescent="0.25">
      <c r="B914256" s="78"/>
      <c r="C914256" s="77"/>
    </row>
    <row r="914257" spans="2:3" x14ac:dyDescent="0.25">
      <c r="B914257" s="78"/>
      <c r="C914257" s="77"/>
    </row>
    <row r="914258" spans="2:3" x14ac:dyDescent="0.25">
      <c r="B914258" s="78"/>
      <c r="C914258" s="77"/>
    </row>
    <row r="914259" spans="2:3" x14ac:dyDescent="0.25">
      <c r="B914259" s="78"/>
      <c r="C914259" s="77"/>
    </row>
    <row r="914260" spans="2:3" x14ac:dyDescent="0.25">
      <c r="B914260" s="78"/>
      <c r="C914260" s="77"/>
    </row>
    <row r="914261" spans="2:3" x14ac:dyDescent="0.25">
      <c r="B914261" s="78"/>
      <c r="C914261" s="77"/>
    </row>
    <row r="914262" spans="2:3" x14ac:dyDescent="0.25">
      <c r="B914262" s="78"/>
      <c r="C914262" s="77"/>
    </row>
    <row r="914263" spans="2:3" x14ac:dyDescent="0.25">
      <c r="B914263" s="78"/>
      <c r="C914263" s="77"/>
    </row>
    <row r="914264" spans="2:3" x14ac:dyDescent="0.25">
      <c r="B914264" s="78"/>
      <c r="C914264" s="77"/>
    </row>
    <row r="914265" spans="2:3" x14ac:dyDescent="0.25">
      <c r="B914265" s="78"/>
      <c r="C914265" s="77"/>
    </row>
    <row r="914266" spans="2:3" x14ac:dyDescent="0.25">
      <c r="B914266" s="78"/>
      <c r="C914266" s="77"/>
    </row>
    <row r="914376" spans="2:3" x14ac:dyDescent="0.25">
      <c r="B914376" s="78"/>
      <c r="C914376" s="77"/>
    </row>
    <row r="914377" spans="2:3" x14ac:dyDescent="0.25">
      <c r="B914377" s="78"/>
      <c r="C914377" s="77"/>
    </row>
    <row r="914378" spans="2:3" x14ac:dyDescent="0.25">
      <c r="B914378" s="78"/>
      <c r="C914378" s="77"/>
    </row>
    <row r="914379" spans="2:3" x14ac:dyDescent="0.25">
      <c r="B914379" s="78"/>
      <c r="C914379" s="77"/>
    </row>
    <row r="914380" spans="2:3" x14ac:dyDescent="0.25">
      <c r="B914380" s="78"/>
      <c r="C914380" s="77"/>
    </row>
    <row r="914381" spans="2:3" x14ac:dyDescent="0.25">
      <c r="B914381" s="78"/>
      <c r="C914381" s="77"/>
    </row>
    <row r="914382" spans="2:3" x14ac:dyDescent="0.25">
      <c r="B914382" s="78"/>
      <c r="C914382" s="77"/>
    </row>
    <row r="914383" spans="2:3" x14ac:dyDescent="0.25">
      <c r="B914383" s="78"/>
      <c r="C914383" s="77"/>
    </row>
    <row r="914384" spans="2:3" x14ac:dyDescent="0.25">
      <c r="B914384" s="78"/>
      <c r="C914384" s="77"/>
    </row>
    <row r="914385" spans="2:3" x14ac:dyDescent="0.25">
      <c r="B914385" s="78"/>
      <c r="C914385" s="77"/>
    </row>
    <row r="914386" spans="2:3" x14ac:dyDescent="0.25">
      <c r="B914386" s="78"/>
      <c r="C914386" s="77"/>
    </row>
    <row r="914387" spans="2:3" x14ac:dyDescent="0.25">
      <c r="B914387" s="78"/>
      <c r="C914387" s="77"/>
    </row>
    <row r="914388" spans="2:3" x14ac:dyDescent="0.25">
      <c r="B914388" s="78"/>
      <c r="C914388" s="77"/>
    </row>
    <row r="914498" spans="2:3" x14ac:dyDescent="0.25">
      <c r="B914498" s="78"/>
      <c r="C914498" s="77"/>
    </row>
    <row r="914499" spans="2:3" x14ac:dyDescent="0.25">
      <c r="B914499" s="78"/>
      <c r="C914499" s="77"/>
    </row>
    <row r="914500" spans="2:3" x14ac:dyDescent="0.25">
      <c r="B914500" s="78"/>
      <c r="C914500" s="77"/>
    </row>
    <row r="914501" spans="2:3" x14ac:dyDescent="0.25">
      <c r="B914501" s="78"/>
      <c r="C914501" s="77"/>
    </row>
    <row r="914502" spans="2:3" x14ac:dyDescent="0.25">
      <c r="B914502" s="78"/>
      <c r="C914502" s="77"/>
    </row>
    <row r="914503" spans="2:3" x14ac:dyDescent="0.25">
      <c r="B914503" s="78"/>
      <c r="C914503" s="77"/>
    </row>
    <row r="914504" spans="2:3" x14ac:dyDescent="0.25">
      <c r="B914504" s="78"/>
      <c r="C914504" s="77"/>
    </row>
    <row r="914505" spans="2:3" x14ac:dyDescent="0.25">
      <c r="B914505" s="78"/>
      <c r="C914505" s="77"/>
    </row>
    <row r="914506" spans="2:3" x14ac:dyDescent="0.25">
      <c r="B914506" s="78"/>
      <c r="C914506" s="77"/>
    </row>
    <row r="914507" spans="2:3" x14ac:dyDescent="0.25">
      <c r="B914507" s="78"/>
      <c r="C914507" s="77"/>
    </row>
    <row r="914508" spans="2:3" x14ac:dyDescent="0.25">
      <c r="B914508" s="78"/>
      <c r="C914508" s="77"/>
    </row>
    <row r="914509" spans="2:3" x14ac:dyDescent="0.25">
      <c r="B914509" s="78"/>
      <c r="C914509" s="77"/>
    </row>
    <row r="914510" spans="2:3" x14ac:dyDescent="0.25">
      <c r="B914510" s="78"/>
      <c r="C914510" s="77"/>
    </row>
    <row r="914620" spans="2:3" x14ac:dyDescent="0.25">
      <c r="B914620" s="78"/>
      <c r="C914620" s="77"/>
    </row>
    <row r="914621" spans="2:3" x14ac:dyDescent="0.25">
      <c r="B914621" s="78"/>
      <c r="C914621" s="77"/>
    </row>
    <row r="914622" spans="2:3" x14ac:dyDescent="0.25">
      <c r="B914622" s="78"/>
      <c r="C914622" s="77"/>
    </row>
    <row r="914623" spans="2:3" x14ac:dyDescent="0.25">
      <c r="B914623" s="78"/>
      <c r="C914623" s="77"/>
    </row>
    <row r="914624" spans="2:3" x14ac:dyDescent="0.25">
      <c r="B914624" s="78"/>
      <c r="C914624" s="77"/>
    </row>
    <row r="914625" spans="2:3" x14ac:dyDescent="0.25">
      <c r="B914625" s="78"/>
      <c r="C914625" s="77"/>
    </row>
    <row r="914626" spans="2:3" x14ac:dyDescent="0.25">
      <c r="B914626" s="78"/>
      <c r="C914626" s="77"/>
    </row>
    <row r="914627" spans="2:3" x14ac:dyDescent="0.25">
      <c r="B914627" s="78"/>
      <c r="C914627" s="77"/>
    </row>
    <row r="914628" spans="2:3" x14ac:dyDescent="0.25">
      <c r="B914628" s="78"/>
      <c r="C914628" s="77"/>
    </row>
    <row r="914629" spans="2:3" x14ac:dyDescent="0.25">
      <c r="B914629" s="78"/>
      <c r="C914629" s="77"/>
    </row>
    <row r="914630" spans="2:3" x14ac:dyDescent="0.25">
      <c r="B914630" s="78"/>
      <c r="C914630" s="77"/>
    </row>
    <row r="914631" spans="2:3" x14ac:dyDescent="0.25">
      <c r="B914631" s="78"/>
      <c r="C914631" s="77"/>
    </row>
    <row r="914632" spans="2:3" x14ac:dyDescent="0.25">
      <c r="B914632" s="78"/>
      <c r="C914632" s="77"/>
    </row>
    <row r="914742" spans="2:3" x14ac:dyDescent="0.25">
      <c r="B914742" s="78"/>
      <c r="C914742" s="77"/>
    </row>
    <row r="914743" spans="2:3" x14ac:dyDescent="0.25">
      <c r="B914743" s="78"/>
      <c r="C914743" s="77"/>
    </row>
    <row r="914744" spans="2:3" x14ac:dyDescent="0.25">
      <c r="B914744" s="78"/>
      <c r="C914744" s="77"/>
    </row>
    <row r="914745" spans="2:3" x14ac:dyDescent="0.25">
      <c r="B914745" s="78"/>
      <c r="C914745" s="77"/>
    </row>
    <row r="914746" spans="2:3" x14ac:dyDescent="0.25">
      <c r="B914746" s="78"/>
      <c r="C914746" s="77"/>
    </row>
    <row r="914747" spans="2:3" x14ac:dyDescent="0.25">
      <c r="B914747" s="78"/>
      <c r="C914747" s="77"/>
    </row>
    <row r="914748" spans="2:3" x14ac:dyDescent="0.25">
      <c r="B914748" s="78"/>
      <c r="C914748" s="77"/>
    </row>
    <row r="914749" spans="2:3" x14ac:dyDescent="0.25">
      <c r="B914749" s="78"/>
      <c r="C914749" s="77"/>
    </row>
    <row r="914750" spans="2:3" x14ac:dyDescent="0.25">
      <c r="B914750" s="78"/>
      <c r="C914750" s="77"/>
    </row>
    <row r="914751" spans="2:3" x14ac:dyDescent="0.25">
      <c r="B914751" s="78"/>
      <c r="C914751" s="77"/>
    </row>
    <row r="914752" spans="2:3" x14ac:dyDescent="0.25">
      <c r="B914752" s="78"/>
      <c r="C914752" s="77"/>
    </row>
    <row r="914753" spans="2:3" x14ac:dyDescent="0.25">
      <c r="B914753" s="78"/>
      <c r="C914753" s="77"/>
    </row>
    <row r="914754" spans="2:3" x14ac:dyDescent="0.25">
      <c r="B914754" s="78"/>
      <c r="C914754" s="77"/>
    </row>
    <row r="914864" spans="2:3" x14ac:dyDescent="0.25">
      <c r="B914864" s="78"/>
      <c r="C914864" s="77"/>
    </row>
    <row r="914865" spans="2:3" x14ac:dyDescent="0.25">
      <c r="B914865" s="78"/>
      <c r="C914865" s="77"/>
    </row>
    <row r="914866" spans="2:3" x14ac:dyDescent="0.25">
      <c r="B914866" s="78"/>
      <c r="C914866" s="77"/>
    </row>
    <row r="914867" spans="2:3" x14ac:dyDescent="0.25">
      <c r="B914867" s="78"/>
      <c r="C914867" s="77"/>
    </row>
    <row r="914868" spans="2:3" x14ac:dyDescent="0.25">
      <c r="B914868" s="78"/>
      <c r="C914868" s="77"/>
    </row>
    <row r="914869" spans="2:3" x14ac:dyDescent="0.25">
      <c r="B914869" s="78"/>
      <c r="C914869" s="77"/>
    </row>
    <row r="914870" spans="2:3" x14ac:dyDescent="0.25">
      <c r="B914870" s="78"/>
      <c r="C914870" s="77"/>
    </row>
    <row r="914871" spans="2:3" x14ac:dyDescent="0.25">
      <c r="B914871" s="78"/>
      <c r="C914871" s="77"/>
    </row>
    <row r="914872" spans="2:3" x14ac:dyDescent="0.25">
      <c r="B914872" s="78"/>
      <c r="C914872" s="77"/>
    </row>
    <row r="914873" spans="2:3" x14ac:dyDescent="0.25">
      <c r="B914873" s="78"/>
      <c r="C914873" s="77"/>
    </row>
    <row r="914874" spans="2:3" x14ac:dyDescent="0.25">
      <c r="B914874" s="78"/>
      <c r="C914874" s="77"/>
    </row>
    <row r="914875" spans="2:3" x14ac:dyDescent="0.25">
      <c r="B914875" s="78"/>
      <c r="C914875" s="77"/>
    </row>
    <row r="914876" spans="2:3" x14ac:dyDescent="0.25">
      <c r="B914876" s="78"/>
      <c r="C914876" s="77"/>
    </row>
    <row r="914986" spans="2:3" x14ac:dyDescent="0.25">
      <c r="B914986" s="78"/>
      <c r="C914986" s="77"/>
    </row>
    <row r="914987" spans="2:3" x14ac:dyDescent="0.25">
      <c r="B914987" s="78"/>
      <c r="C914987" s="77"/>
    </row>
    <row r="914988" spans="2:3" x14ac:dyDescent="0.25">
      <c r="B914988" s="78"/>
      <c r="C914988" s="77"/>
    </row>
    <row r="914989" spans="2:3" x14ac:dyDescent="0.25">
      <c r="B914989" s="78"/>
      <c r="C914989" s="77"/>
    </row>
    <row r="914990" spans="2:3" x14ac:dyDescent="0.25">
      <c r="B914990" s="78"/>
      <c r="C914990" s="77"/>
    </row>
    <row r="914991" spans="2:3" x14ac:dyDescent="0.25">
      <c r="B914991" s="78"/>
      <c r="C914991" s="77"/>
    </row>
    <row r="914992" spans="2:3" x14ac:dyDescent="0.25">
      <c r="B914992" s="78"/>
      <c r="C914992" s="77"/>
    </row>
    <row r="914993" spans="2:3" x14ac:dyDescent="0.25">
      <c r="B914993" s="78"/>
      <c r="C914993" s="77"/>
    </row>
    <row r="914994" spans="2:3" x14ac:dyDescent="0.25">
      <c r="B914994" s="78"/>
      <c r="C914994" s="77"/>
    </row>
    <row r="914995" spans="2:3" x14ac:dyDescent="0.25">
      <c r="B914995" s="78"/>
      <c r="C914995" s="77"/>
    </row>
    <row r="914996" spans="2:3" x14ac:dyDescent="0.25">
      <c r="B914996" s="78"/>
      <c r="C914996" s="77"/>
    </row>
    <row r="914997" spans="2:3" x14ac:dyDescent="0.25">
      <c r="B914997" s="78"/>
      <c r="C914997" s="77"/>
    </row>
    <row r="914998" spans="2:3" x14ac:dyDescent="0.25">
      <c r="B914998" s="78"/>
      <c r="C914998" s="77"/>
    </row>
    <row r="915108" spans="2:3" x14ac:dyDescent="0.25">
      <c r="B915108" s="78"/>
      <c r="C915108" s="77"/>
    </row>
    <row r="915109" spans="2:3" x14ac:dyDescent="0.25">
      <c r="B915109" s="78"/>
      <c r="C915109" s="77"/>
    </row>
    <row r="915110" spans="2:3" x14ac:dyDescent="0.25">
      <c r="B915110" s="78"/>
      <c r="C915110" s="77"/>
    </row>
    <row r="915111" spans="2:3" x14ac:dyDescent="0.25">
      <c r="B915111" s="78"/>
      <c r="C915111" s="77"/>
    </row>
    <row r="915112" spans="2:3" x14ac:dyDescent="0.25">
      <c r="B915112" s="78"/>
      <c r="C915112" s="77"/>
    </row>
    <row r="915113" spans="2:3" x14ac:dyDescent="0.25">
      <c r="B915113" s="78"/>
      <c r="C915113" s="77"/>
    </row>
    <row r="915114" spans="2:3" x14ac:dyDescent="0.25">
      <c r="B915114" s="78"/>
      <c r="C915114" s="77"/>
    </row>
    <row r="915115" spans="2:3" x14ac:dyDescent="0.25">
      <c r="B915115" s="78"/>
      <c r="C915115" s="77"/>
    </row>
    <row r="915116" spans="2:3" x14ac:dyDescent="0.25">
      <c r="B915116" s="78"/>
      <c r="C915116" s="77"/>
    </row>
    <row r="915117" spans="2:3" x14ac:dyDescent="0.25">
      <c r="B915117" s="78"/>
      <c r="C915117" s="77"/>
    </row>
    <row r="915118" spans="2:3" x14ac:dyDescent="0.25">
      <c r="B915118" s="78"/>
      <c r="C915118" s="77"/>
    </row>
    <row r="915119" spans="2:3" x14ac:dyDescent="0.25">
      <c r="B915119" s="78"/>
      <c r="C915119" s="77"/>
    </row>
    <row r="915120" spans="2:3" x14ac:dyDescent="0.25">
      <c r="B915120" s="78"/>
      <c r="C915120" s="77"/>
    </row>
    <row r="915230" spans="2:3" x14ac:dyDescent="0.25">
      <c r="B915230" s="78"/>
      <c r="C915230" s="77"/>
    </row>
    <row r="915231" spans="2:3" x14ac:dyDescent="0.25">
      <c r="B915231" s="78"/>
      <c r="C915231" s="77"/>
    </row>
    <row r="915232" spans="2:3" x14ac:dyDescent="0.25">
      <c r="B915232" s="78"/>
      <c r="C915232" s="77"/>
    </row>
    <row r="915233" spans="2:3" x14ac:dyDescent="0.25">
      <c r="B915233" s="78"/>
      <c r="C915233" s="77"/>
    </row>
    <row r="915234" spans="2:3" x14ac:dyDescent="0.25">
      <c r="B915234" s="78"/>
      <c r="C915234" s="77"/>
    </row>
    <row r="915235" spans="2:3" x14ac:dyDescent="0.25">
      <c r="B915235" s="78"/>
      <c r="C915235" s="77"/>
    </row>
    <row r="915236" spans="2:3" x14ac:dyDescent="0.25">
      <c r="B915236" s="78"/>
      <c r="C915236" s="77"/>
    </row>
    <row r="915237" spans="2:3" x14ac:dyDescent="0.25">
      <c r="B915237" s="78"/>
      <c r="C915237" s="77"/>
    </row>
    <row r="915238" spans="2:3" x14ac:dyDescent="0.25">
      <c r="B915238" s="78"/>
      <c r="C915238" s="77"/>
    </row>
    <row r="915239" spans="2:3" x14ac:dyDescent="0.25">
      <c r="B915239" s="78"/>
      <c r="C915239" s="77"/>
    </row>
    <row r="915240" spans="2:3" x14ac:dyDescent="0.25">
      <c r="B915240" s="78"/>
      <c r="C915240" s="77"/>
    </row>
    <row r="915241" spans="2:3" x14ac:dyDescent="0.25">
      <c r="B915241" s="78"/>
      <c r="C915241" s="77"/>
    </row>
    <row r="915242" spans="2:3" x14ac:dyDescent="0.25">
      <c r="B915242" s="78"/>
      <c r="C915242" s="77"/>
    </row>
    <row r="915352" spans="2:3" x14ac:dyDescent="0.25">
      <c r="B915352" s="78"/>
      <c r="C915352" s="77"/>
    </row>
    <row r="915353" spans="2:3" x14ac:dyDescent="0.25">
      <c r="B915353" s="78"/>
      <c r="C915353" s="77"/>
    </row>
    <row r="915354" spans="2:3" x14ac:dyDescent="0.25">
      <c r="B915354" s="78"/>
      <c r="C915354" s="77"/>
    </row>
    <row r="915355" spans="2:3" x14ac:dyDescent="0.25">
      <c r="B915355" s="78"/>
      <c r="C915355" s="77"/>
    </row>
    <row r="915356" spans="2:3" x14ac:dyDescent="0.25">
      <c r="B915356" s="78"/>
      <c r="C915356" s="77"/>
    </row>
    <row r="915357" spans="2:3" x14ac:dyDescent="0.25">
      <c r="B915357" s="78"/>
      <c r="C915357" s="77"/>
    </row>
    <row r="915358" spans="2:3" x14ac:dyDescent="0.25">
      <c r="B915358" s="78"/>
      <c r="C915358" s="77"/>
    </row>
    <row r="915359" spans="2:3" x14ac:dyDescent="0.25">
      <c r="B915359" s="78"/>
      <c r="C915359" s="77"/>
    </row>
    <row r="915360" spans="2:3" x14ac:dyDescent="0.25">
      <c r="B915360" s="78"/>
      <c r="C915360" s="77"/>
    </row>
    <row r="915361" spans="2:3" x14ac:dyDescent="0.25">
      <c r="B915361" s="78"/>
      <c r="C915361" s="77"/>
    </row>
    <row r="915362" spans="2:3" x14ac:dyDescent="0.25">
      <c r="B915362" s="78"/>
      <c r="C915362" s="77"/>
    </row>
    <row r="915363" spans="2:3" x14ac:dyDescent="0.25">
      <c r="B915363" s="78"/>
      <c r="C915363" s="77"/>
    </row>
    <row r="915364" spans="2:3" x14ac:dyDescent="0.25">
      <c r="B915364" s="78"/>
      <c r="C915364" s="77"/>
    </row>
    <row r="915474" spans="2:3" x14ac:dyDescent="0.25">
      <c r="B915474" s="78"/>
      <c r="C915474" s="77"/>
    </row>
    <row r="915475" spans="2:3" x14ac:dyDescent="0.25">
      <c r="B915475" s="78"/>
      <c r="C915475" s="77"/>
    </row>
    <row r="915476" spans="2:3" x14ac:dyDescent="0.25">
      <c r="B915476" s="78"/>
      <c r="C915476" s="77"/>
    </row>
    <row r="915477" spans="2:3" x14ac:dyDescent="0.25">
      <c r="B915477" s="78"/>
      <c r="C915477" s="77"/>
    </row>
    <row r="915478" spans="2:3" x14ac:dyDescent="0.25">
      <c r="B915478" s="78"/>
      <c r="C915478" s="77"/>
    </row>
    <row r="915479" spans="2:3" x14ac:dyDescent="0.25">
      <c r="B915479" s="78"/>
      <c r="C915479" s="77"/>
    </row>
    <row r="915480" spans="2:3" x14ac:dyDescent="0.25">
      <c r="B915480" s="78"/>
      <c r="C915480" s="77"/>
    </row>
    <row r="915481" spans="2:3" x14ac:dyDescent="0.25">
      <c r="B915481" s="78"/>
      <c r="C915481" s="77"/>
    </row>
    <row r="915482" spans="2:3" x14ac:dyDescent="0.25">
      <c r="B915482" s="78"/>
      <c r="C915482" s="77"/>
    </row>
    <row r="915483" spans="2:3" x14ac:dyDescent="0.25">
      <c r="B915483" s="78"/>
      <c r="C915483" s="77"/>
    </row>
    <row r="915484" spans="2:3" x14ac:dyDescent="0.25">
      <c r="B915484" s="78"/>
      <c r="C915484" s="77"/>
    </row>
    <row r="915485" spans="2:3" x14ac:dyDescent="0.25">
      <c r="B915485" s="78"/>
      <c r="C915485" s="77"/>
    </row>
    <row r="915486" spans="2:3" x14ac:dyDescent="0.25">
      <c r="B915486" s="78"/>
      <c r="C915486" s="77"/>
    </row>
    <row r="915596" spans="2:3" x14ac:dyDescent="0.25">
      <c r="B915596" s="78"/>
      <c r="C915596" s="77"/>
    </row>
    <row r="915597" spans="2:3" x14ac:dyDescent="0.25">
      <c r="B915597" s="78"/>
      <c r="C915597" s="77"/>
    </row>
    <row r="915598" spans="2:3" x14ac:dyDescent="0.25">
      <c r="B915598" s="78"/>
      <c r="C915598" s="77"/>
    </row>
    <row r="915599" spans="2:3" x14ac:dyDescent="0.25">
      <c r="B915599" s="78"/>
      <c r="C915599" s="77"/>
    </row>
    <row r="915600" spans="2:3" x14ac:dyDescent="0.25">
      <c r="B915600" s="78"/>
      <c r="C915600" s="77"/>
    </row>
    <row r="915601" spans="2:3" x14ac:dyDescent="0.25">
      <c r="B915601" s="78"/>
      <c r="C915601" s="77"/>
    </row>
    <row r="915602" spans="2:3" x14ac:dyDescent="0.25">
      <c r="B915602" s="78"/>
      <c r="C915602" s="77"/>
    </row>
    <row r="915603" spans="2:3" x14ac:dyDescent="0.25">
      <c r="B915603" s="78"/>
      <c r="C915603" s="77"/>
    </row>
    <row r="915604" spans="2:3" x14ac:dyDescent="0.25">
      <c r="B915604" s="78"/>
      <c r="C915604" s="77"/>
    </row>
    <row r="915605" spans="2:3" x14ac:dyDescent="0.25">
      <c r="B915605" s="78"/>
      <c r="C915605" s="77"/>
    </row>
    <row r="915606" spans="2:3" x14ac:dyDescent="0.25">
      <c r="B915606" s="78"/>
      <c r="C915606" s="77"/>
    </row>
    <row r="915607" spans="2:3" x14ac:dyDescent="0.25">
      <c r="B915607" s="78"/>
      <c r="C915607" s="77"/>
    </row>
    <row r="915608" spans="2:3" x14ac:dyDescent="0.25">
      <c r="B915608" s="78"/>
      <c r="C915608" s="77"/>
    </row>
    <row r="915718" spans="2:3" x14ac:dyDescent="0.25">
      <c r="B915718" s="78"/>
      <c r="C915718" s="77"/>
    </row>
    <row r="915719" spans="2:3" x14ac:dyDescent="0.25">
      <c r="B915719" s="78"/>
      <c r="C915719" s="77"/>
    </row>
    <row r="915720" spans="2:3" x14ac:dyDescent="0.25">
      <c r="B915720" s="78"/>
      <c r="C915720" s="77"/>
    </row>
    <row r="915721" spans="2:3" x14ac:dyDescent="0.25">
      <c r="B915721" s="78"/>
      <c r="C915721" s="77"/>
    </row>
    <row r="915722" spans="2:3" x14ac:dyDescent="0.25">
      <c r="B915722" s="78"/>
      <c r="C915722" s="77"/>
    </row>
    <row r="915723" spans="2:3" x14ac:dyDescent="0.25">
      <c r="B915723" s="78"/>
      <c r="C915723" s="77"/>
    </row>
    <row r="915724" spans="2:3" x14ac:dyDescent="0.25">
      <c r="B915724" s="78"/>
      <c r="C915724" s="77"/>
    </row>
    <row r="915725" spans="2:3" x14ac:dyDescent="0.25">
      <c r="B915725" s="78"/>
      <c r="C915725" s="77"/>
    </row>
    <row r="915726" spans="2:3" x14ac:dyDescent="0.25">
      <c r="B915726" s="78"/>
      <c r="C915726" s="77"/>
    </row>
    <row r="915727" spans="2:3" x14ac:dyDescent="0.25">
      <c r="B915727" s="78"/>
      <c r="C915727" s="77"/>
    </row>
    <row r="915728" spans="2:3" x14ac:dyDescent="0.25">
      <c r="B915728" s="78"/>
      <c r="C915728" s="77"/>
    </row>
    <row r="915729" spans="2:3" x14ac:dyDescent="0.25">
      <c r="B915729" s="78"/>
      <c r="C915729" s="77"/>
    </row>
    <row r="915730" spans="2:3" x14ac:dyDescent="0.25">
      <c r="B915730" s="78"/>
      <c r="C915730" s="77"/>
    </row>
    <row r="915840" spans="2:3" x14ac:dyDescent="0.25">
      <c r="B915840" s="78"/>
      <c r="C915840" s="77"/>
    </row>
    <row r="915841" spans="2:3" x14ac:dyDescent="0.25">
      <c r="B915841" s="78"/>
      <c r="C915841" s="77"/>
    </row>
    <row r="915842" spans="2:3" x14ac:dyDescent="0.25">
      <c r="B915842" s="78"/>
      <c r="C915842" s="77"/>
    </row>
    <row r="915843" spans="2:3" x14ac:dyDescent="0.25">
      <c r="B915843" s="78"/>
      <c r="C915843" s="77"/>
    </row>
    <row r="915844" spans="2:3" x14ac:dyDescent="0.25">
      <c r="B915844" s="78"/>
      <c r="C915844" s="77"/>
    </row>
    <row r="915845" spans="2:3" x14ac:dyDescent="0.25">
      <c r="B915845" s="78"/>
      <c r="C915845" s="77"/>
    </row>
    <row r="915846" spans="2:3" x14ac:dyDescent="0.25">
      <c r="B915846" s="78"/>
      <c r="C915846" s="77"/>
    </row>
    <row r="915847" spans="2:3" x14ac:dyDescent="0.25">
      <c r="B915847" s="78"/>
      <c r="C915847" s="77"/>
    </row>
    <row r="915848" spans="2:3" x14ac:dyDescent="0.25">
      <c r="B915848" s="78"/>
      <c r="C915848" s="77"/>
    </row>
    <row r="915849" spans="2:3" x14ac:dyDescent="0.25">
      <c r="B915849" s="78"/>
      <c r="C915849" s="77"/>
    </row>
    <row r="915850" spans="2:3" x14ac:dyDescent="0.25">
      <c r="B915850" s="78"/>
      <c r="C915850" s="77"/>
    </row>
    <row r="915851" spans="2:3" x14ac:dyDescent="0.25">
      <c r="B915851" s="78"/>
      <c r="C915851" s="77"/>
    </row>
    <row r="915852" spans="2:3" x14ac:dyDescent="0.25">
      <c r="B915852" s="78"/>
      <c r="C915852" s="77"/>
    </row>
    <row r="915962" spans="2:3" x14ac:dyDescent="0.25">
      <c r="B915962" s="78"/>
      <c r="C915962" s="77"/>
    </row>
    <row r="915963" spans="2:3" x14ac:dyDescent="0.25">
      <c r="B915963" s="78"/>
      <c r="C915963" s="77"/>
    </row>
    <row r="915964" spans="2:3" x14ac:dyDescent="0.25">
      <c r="B915964" s="78"/>
      <c r="C915964" s="77"/>
    </row>
    <row r="915965" spans="2:3" x14ac:dyDescent="0.25">
      <c r="B915965" s="78"/>
      <c r="C915965" s="77"/>
    </row>
    <row r="915966" spans="2:3" x14ac:dyDescent="0.25">
      <c r="B915966" s="78"/>
      <c r="C915966" s="77"/>
    </row>
    <row r="915967" spans="2:3" x14ac:dyDescent="0.25">
      <c r="B915967" s="78"/>
      <c r="C915967" s="77"/>
    </row>
    <row r="915968" spans="2:3" x14ac:dyDescent="0.25">
      <c r="B915968" s="78"/>
      <c r="C915968" s="77"/>
    </row>
    <row r="915969" spans="2:3" x14ac:dyDescent="0.25">
      <c r="B915969" s="78"/>
      <c r="C915969" s="77"/>
    </row>
    <row r="915970" spans="2:3" x14ac:dyDescent="0.25">
      <c r="B915970" s="78"/>
      <c r="C915970" s="77"/>
    </row>
    <row r="915971" spans="2:3" x14ac:dyDescent="0.25">
      <c r="B915971" s="78"/>
      <c r="C915971" s="77"/>
    </row>
    <row r="915972" spans="2:3" x14ac:dyDescent="0.25">
      <c r="B915972" s="78"/>
      <c r="C915972" s="77"/>
    </row>
    <row r="915973" spans="2:3" x14ac:dyDescent="0.25">
      <c r="B915973" s="78"/>
      <c r="C915973" s="77"/>
    </row>
    <row r="915974" spans="2:3" x14ac:dyDescent="0.25">
      <c r="B915974" s="78"/>
      <c r="C915974" s="77"/>
    </row>
    <row r="916084" spans="2:3" x14ac:dyDescent="0.25">
      <c r="B916084" s="78"/>
      <c r="C916084" s="77"/>
    </row>
    <row r="916085" spans="2:3" x14ac:dyDescent="0.25">
      <c r="B916085" s="78"/>
      <c r="C916085" s="77"/>
    </row>
    <row r="916086" spans="2:3" x14ac:dyDescent="0.25">
      <c r="B916086" s="78"/>
      <c r="C916086" s="77"/>
    </row>
    <row r="916087" spans="2:3" x14ac:dyDescent="0.25">
      <c r="B916087" s="78"/>
      <c r="C916087" s="77"/>
    </row>
    <row r="916088" spans="2:3" x14ac:dyDescent="0.25">
      <c r="B916088" s="78"/>
      <c r="C916088" s="77"/>
    </row>
    <row r="916089" spans="2:3" x14ac:dyDescent="0.25">
      <c r="B916089" s="78"/>
      <c r="C916089" s="77"/>
    </row>
    <row r="916090" spans="2:3" x14ac:dyDescent="0.25">
      <c r="B916090" s="78"/>
      <c r="C916090" s="77"/>
    </row>
    <row r="916091" spans="2:3" x14ac:dyDescent="0.25">
      <c r="B916091" s="78"/>
      <c r="C916091" s="77"/>
    </row>
    <row r="916092" spans="2:3" x14ac:dyDescent="0.25">
      <c r="B916092" s="78"/>
      <c r="C916092" s="77"/>
    </row>
    <row r="916093" spans="2:3" x14ac:dyDescent="0.25">
      <c r="B916093" s="78"/>
      <c r="C916093" s="77"/>
    </row>
    <row r="916094" spans="2:3" x14ac:dyDescent="0.25">
      <c r="B916094" s="78"/>
      <c r="C916094" s="77"/>
    </row>
    <row r="916095" spans="2:3" x14ac:dyDescent="0.25">
      <c r="B916095" s="78"/>
      <c r="C916095" s="77"/>
    </row>
    <row r="916096" spans="2:3" x14ac:dyDescent="0.25">
      <c r="B916096" s="78"/>
      <c r="C916096" s="77"/>
    </row>
    <row r="916206" spans="2:3" x14ac:dyDescent="0.25">
      <c r="B916206" s="78"/>
      <c r="C916206" s="77"/>
    </row>
    <row r="916207" spans="2:3" x14ac:dyDescent="0.25">
      <c r="B916207" s="78"/>
      <c r="C916207" s="77"/>
    </row>
    <row r="916208" spans="2:3" x14ac:dyDescent="0.25">
      <c r="B916208" s="78"/>
      <c r="C916208" s="77"/>
    </row>
    <row r="916209" spans="2:3" x14ac:dyDescent="0.25">
      <c r="B916209" s="78"/>
      <c r="C916209" s="77"/>
    </row>
    <row r="916210" spans="2:3" x14ac:dyDescent="0.25">
      <c r="B916210" s="78"/>
      <c r="C916210" s="77"/>
    </row>
    <row r="916211" spans="2:3" x14ac:dyDescent="0.25">
      <c r="B916211" s="78"/>
      <c r="C916211" s="77"/>
    </row>
    <row r="916212" spans="2:3" x14ac:dyDescent="0.25">
      <c r="B916212" s="78"/>
      <c r="C916212" s="77"/>
    </row>
    <row r="916213" spans="2:3" x14ac:dyDescent="0.25">
      <c r="B916213" s="78"/>
      <c r="C916213" s="77"/>
    </row>
    <row r="916214" spans="2:3" x14ac:dyDescent="0.25">
      <c r="B916214" s="78"/>
      <c r="C916214" s="77"/>
    </row>
    <row r="916215" spans="2:3" x14ac:dyDescent="0.25">
      <c r="B916215" s="78"/>
      <c r="C916215" s="77"/>
    </row>
    <row r="916216" spans="2:3" x14ac:dyDescent="0.25">
      <c r="B916216" s="78"/>
      <c r="C916216" s="77"/>
    </row>
    <row r="916217" spans="2:3" x14ac:dyDescent="0.25">
      <c r="B916217" s="78"/>
      <c r="C916217" s="77"/>
    </row>
    <row r="916218" spans="2:3" x14ac:dyDescent="0.25">
      <c r="B916218" s="78"/>
      <c r="C916218" s="77"/>
    </row>
    <row r="916328" spans="2:3" x14ac:dyDescent="0.25">
      <c r="B916328" s="78"/>
      <c r="C916328" s="77"/>
    </row>
    <row r="916329" spans="2:3" x14ac:dyDescent="0.25">
      <c r="B916329" s="78"/>
      <c r="C916329" s="77"/>
    </row>
    <row r="916330" spans="2:3" x14ac:dyDescent="0.25">
      <c r="B916330" s="78"/>
      <c r="C916330" s="77"/>
    </row>
    <row r="916331" spans="2:3" x14ac:dyDescent="0.25">
      <c r="B916331" s="78"/>
      <c r="C916331" s="77"/>
    </row>
    <row r="916332" spans="2:3" x14ac:dyDescent="0.25">
      <c r="B916332" s="78"/>
      <c r="C916332" s="77"/>
    </row>
    <row r="916333" spans="2:3" x14ac:dyDescent="0.25">
      <c r="B916333" s="78"/>
      <c r="C916333" s="77"/>
    </row>
    <row r="916334" spans="2:3" x14ac:dyDescent="0.25">
      <c r="B916334" s="78"/>
      <c r="C916334" s="77"/>
    </row>
    <row r="916335" spans="2:3" x14ac:dyDescent="0.25">
      <c r="B916335" s="78"/>
      <c r="C916335" s="77"/>
    </row>
    <row r="916336" spans="2:3" x14ac:dyDescent="0.25">
      <c r="B916336" s="78"/>
      <c r="C916336" s="77"/>
    </row>
    <row r="916337" spans="2:3" x14ac:dyDescent="0.25">
      <c r="B916337" s="78"/>
      <c r="C916337" s="77"/>
    </row>
    <row r="916338" spans="2:3" x14ac:dyDescent="0.25">
      <c r="B916338" s="78"/>
      <c r="C916338" s="77"/>
    </row>
    <row r="916339" spans="2:3" x14ac:dyDescent="0.25">
      <c r="B916339" s="78"/>
      <c r="C916339" s="77"/>
    </row>
    <row r="916340" spans="2:3" x14ac:dyDescent="0.25">
      <c r="B916340" s="78"/>
      <c r="C916340" s="77"/>
    </row>
    <row r="916450" spans="2:3" x14ac:dyDescent="0.25">
      <c r="B916450" s="78"/>
      <c r="C916450" s="77"/>
    </row>
    <row r="916451" spans="2:3" x14ac:dyDescent="0.25">
      <c r="B916451" s="78"/>
      <c r="C916451" s="77"/>
    </row>
    <row r="916452" spans="2:3" x14ac:dyDescent="0.25">
      <c r="B916452" s="78"/>
      <c r="C916452" s="77"/>
    </row>
    <row r="916453" spans="2:3" x14ac:dyDescent="0.25">
      <c r="B916453" s="78"/>
      <c r="C916453" s="77"/>
    </row>
    <row r="916454" spans="2:3" x14ac:dyDescent="0.25">
      <c r="B916454" s="78"/>
      <c r="C916454" s="77"/>
    </row>
    <row r="916455" spans="2:3" x14ac:dyDescent="0.25">
      <c r="B916455" s="78"/>
      <c r="C916455" s="77"/>
    </row>
    <row r="916456" spans="2:3" x14ac:dyDescent="0.25">
      <c r="B916456" s="78"/>
      <c r="C916456" s="77"/>
    </row>
    <row r="916457" spans="2:3" x14ac:dyDescent="0.25">
      <c r="B916457" s="78"/>
      <c r="C916457" s="77"/>
    </row>
    <row r="916458" spans="2:3" x14ac:dyDescent="0.25">
      <c r="B916458" s="78"/>
      <c r="C916458" s="77"/>
    </row>
    <row r="916459" spans="2:3" x14ac:dyDescent="0.25">
      <c r="B916459" s="78"/>
      <c r="C916459" s="77"/>
    </row>
    <row r="916460" spans="2:3" x14ac:dyDescent="0.25">
      <c r="B916460" s="78"/>
      <c r="C916460" s="77"/>
    </row>
    <row r="916461" spans="2:3" x14ac:dyDescent="0.25">
      <c r="B916461" s="78"/>
      <c r="C916461" s="77"/>
    </row>
    <row r="916462" spans="2:3" x14ac:dyDescent="0.25">
      <c r="B916462" s="78"/>
      <c r="C916462" s="77"/>
    </row>
    <row r="916572" spans="2:3" x14ac:dyDescent="0.25">
      <c r="B916572" s="78"/>
      <c r="C916572" s="77"/>
    </row>
    <row r="916573" spans="2:3" x14ac:dyDescent="0.25">
      <c r="B916573" s="78"/>
      <c r="C916573" s="77"/>
    </row>
    <row r="916574" spans="2:3" x14ac:dyDescent="0.25">
      <c r="B916574" s="78"/>
      <c r="C916574" s="77"/>
    </row>
    <row r="916575" spans="2:3" x14ac:dyDescent="0.25">
      <c r="B916575" s="78"/>
      <c r="C916575" s="77"/>
    </row>
    <row r="916576" spans="2:3" x14ac:dyDescent="0.25">
      <c r="B916576" s="78"/>
      <c r="C916576" s="77"/>
    </row>
    <row r="916577" spans="2:3" x14ac:dyDescent="0.25">
      <c r="B916577" s="78"/>
      <c r="C916577" s="77"/>
    </row>
    <row r="916578" spans="2:3" x14ac:dyDescent="0.25">
      <c r="B916578" s="78"/>
      <c r="C916578" s="77"/>
    </row>
    <row r="916579" spans="2:3" x14ac:dyDescent="0.25">
      <c r="B916579" s="78"/>
      <c r="C916579" s="77"/>
    </row>
    <row r="916580" spans="2:3" x14ac:dyDescent="0.25">
      <c r="B916580" s="78"/>
      <c r="C916580" s="77"/>
    </row>
    <row r="916581" spans="2:3" x14ac:dyDescent="0.25">
      <c r="B916581" s="78"/>
      <c r="C916581" s="77"/>
    </row>
    <row r="916582" spans="2:3" x14ac:dyDescent="0.25">
      <c r="B916582" s="78"/>
      <c r="C916582" s="77"/>
    </row>
    <row r="916583" spans="2:3" x14ac:dyDescent="0.25">
      <c r="B916583" s="78"/>
      <c r="C916583" s="77"/>
    </row>
    <row r="916584" spans="2:3" x14ac:dyDescent="0.25">
      <c r="B916584" s="78"/>
      <c r="C916584" s="77"/>
    </row>
    <row r="916694" spans="2:3" x14ac:dyDescent="0.25">
      <c r="B916694" s="78"/>
      <c r="C916694" s="77"/>
    </row>
    <row r="916695" spans="2:3" x14ac:dyDescent="0.25">
      <c r="B916695" s="78"/>
      <c r="C916695" s="77"/>
    </row>
    <row r="916696" spans="2:3" x14ac:dyDescent="0.25">
      <c r="B916696" s="78"/>
      <c r="C916696" s="77"/>
    </row>
    <row r="916697" spans="2:3" x14ac:dyDescent="0.25">
      <c r="B916697" s="78"/>
      <c r="C916697" s="77"/>
    </row>
    <row r="916698" spans="2:3" x14ac:dyDescent="0.25">
      <c r="B916698" s="78"/>
      <c r="C916698" s="77"/>
    </row>
    <row r="916699" spans="2:3" x14ac:dyDescent="0.25">
      <c r="B916699" s="78"/>
      <c r="C916699" s="77"/>
    </row>
    <row r="916700" spans="2:3" x14ac:dyDescent="0.25">
      <c r="B916700" s="78"/>
      <c r="C916700" s="77"/>
    </row>
    <row r="916701" spans="2:3" x14ac:dyDescent="0.25">
      <c r="B916701" s="78"/>
      <c r="C916701" s="77"/>
    </row>
    <row r="916702" spans="2:3" x14ac:dyDescent="0.25">
      <c r="B916702" s="78"/>
      <c r="C916702" s="77"/>
    </row>
    <row r="916703" spans="2:3" x14ac:dyDescent="0.25">
      <c r="B916703" s="78"/>
      <c r="C916703" s="77"/>
    </row>
    <row r="916704" spans="2:3" x14ac:dyDescent="0.25">
      <c r="B916704" s="78"/>
      <c r="C916704" s="77"/>
    </row>
    <row r="916705" spans="2:3" x14ac:dyDescent="0.25">
      <c r="B916705" s="78"/>
      <c r="C916705" s="77"/>
    </row>
    <row r="916706" spans="2:3" x14ac:dyDescent="0.25">
      <c r="B916706" s="78"/>
      <c r="C916706" s="77"/>
    </row>
    <row r="916816" spans="2:3" x14ac:dyDescent="0.25">
      <c r="B916816" s="78"/>
      <c r="C916816" s="77"/>
    </row>
    <row r="916817" spans="2:3" x14ac:dyDescent="0.25">
      <c r="B916817" s="78"/>
      <c r="C916817" s="77"/>
    </row>
    <row r="916818" spans="2:3" x14ac:dyDescent="0.25">
      <c r="B916818" s="78"/>
      <c r="C916818" s="77"/>
    </row>
    <row r="916819" spans="2:3" x14ac:dyDescent="0.25">
      <c r="B916819" s="78"/>
      <c r="C916819" s="77"/>
    </row>
    <row r="916820" spans="2:3" x14ac:dyDescent="0.25">
      <c r="B916820" s="78"/>
      <c r="C916820" s="77"/>
    </row>
    <row r="916821" spans="2:3" x14ac:dyDescent="0.25">
      <c r="B916821" s="78"/>
      <c r="C916821" s="77"/>
    </row>
    <row r="916822" spans="2:3" x14ac:dyDescent="0.25">
      <c r="B916822" s="78"/>
      <c r="C916822" s="77"/>
    </row>
    <row r="916823" spans="2:3" x14ac:dyDescent="0.25">
      <c r="B916823" s="78"/>
      <c r="C916823" s="77"/>
    </row>
    <row r="916824" spans="2:3" x14ac:dyDescent="0.25">
      <c r="B916824" s="78"/>
      <c r="C916824" s="77"/>
    </row>
    <row r="916825" spans="2:3" x14ac:dyDescent="0.25">
      <c r="B916825" s="78"/>
      <c r="C916825" s="77"/>
    </row>
    <row r="916826" spans="2:3" x14ac:dyDescent="0.25">
      <c r="B916826" s="78"/>
      <c r="C916826" s="77"/>
    </row>
    <row r="916827" spans="2:3" x14ac:dyDescent="0.25">
      <c r="B916827" s="78"/>
      <c r="C916827" s="77"/>
    </row>
    <row r="916828" spans="2:3" x14ac:dyDescent="0.25">
      <c r="B916828" s="78"/>
      <c r="C916828" s="77"/>
    </row>
    <row r="916938" spans="2:3" x14ac:dyDescent="0.25">
      <c r="B916938" s="78"/>
      <c r="C916938" s="77"/>
    </row>
    <row r="916939" spans="2:3" x14ac:dyDescent="0.25">
      <c r="B916939" s="78"/>
      <c r="C916939" s="77"/>
    </row>
    <row r="916940" spans="2:3" x14ac:dyDescent="0.25">
      <c r="B916940" s="78"/>
      <c r="C916940" s="77"/>
    </row>
    <row r="916941" spans="2:3" x14ac:dyDescent="0.25">
      <c r="B916941" s="78"/>
      <c r="C916941" s="77"/>
    </row>
    <row r="916942" spans="2:3" x14ac:dyDescent="0.25">
      <c r="B916942" s="78"/>
      <c r="C916942" s="77"/>
    </row>
    <row r="916943" spans="2:3" x14ac:dyDescent="0.25">
      <c r="B916943" s="78"/>
      <c r="C916943" s="77"/>
    </row>
    <row r="916944" spans="2:3" x14ac:dyDescent="0.25">
      <c r="B916944" s="78"/>
      <c r="C916944" s="77"/>
    </row>
    <row r="916945" spans="2:3" x14ac:dyDescent="0.25">
      <c r="B916945" s="78"/>
      <c r="C916945" s="77"/>
    </row>
    <row r="916946" spans="2:3" x14ac:dyDescent="0.25">
      <c r="B916946" s="78"/>
      <c r="C916946" s="77"/>
    </row>
    <row r="916947" spans="2:3" x14ac:dyDescent="0.25">
      <c r="B916947" s="78"/>
      <c r="C916947" s="77"/>
    </row>
    <row r="916948" spans="2:3" x14ac:dyDescent="0.25">
      <c r="B916948" s="78"/>
      <c r="C916948" s="77"/>
    </row>
    <row r="916949" spans="2:3" x14ac:dyDescent="0.25">
      <c r="B916949" s="78"/>
      <c r="C916949" s="77"/>
    </row>
    <row r="916950" spans="2:3" x14ac:dyDescent="0.25">
      <c r="B916950" s="78"/>
      <c r="C916950" s="77"/>
    </row>
    <row r="917060" spans="2:3" x14ac:dyDescent="0.25">
      <c r="B917060" s="78"/>
      <c r="C917060" s="77"/>
    </row>
    <row r="917061" spans="2:3" x14ac:dyDescent="0.25">
      <c r="B917061" s="78"/>
      <c r="C917061" s="77"/>
    </row>
    <row r="917062" spans="2:3" x14ac:dyDescent="0.25">
      <c r="B917062" s="78"/>
      <c r="C917062" s="77"/>
    </row>
    <row r="917063" spans="2:3" x14ac:dyDescent="0.25">
      <c r="B917063" s="78"/>
      <c r="C917063" s="77"/>
    </row>
    <row r="917064" spans="2:3" x14ac:dyDescent="0.25">
      <c r="B917064" s="78"/>
      <c r="C917064" s="77"/>
    </row>
    <row r="917065" spans="2:3" x14ac:dyDescent="0.25">
      <c r="B917065" s="78"/>
      <c r="C917065" s="77"/>
    </row>
    <row r="917066" spans="2:3" x14ac:dyDescent="0.25">
      <c r="B917066" s="78"/>
      <c r="C917066" s="77"/>
    </row>
    <row r="917067" spans="2:3" x14ac:dyDescent="0.25">
      <c r="B917067" s="78"/>
      <c r="C917067" s="77"/>
    </row>
    <row r="917068" spans="2:3" x14ac:dyDescent="0.25">
      <c r="B917068" s="78"/>
      <c r="C917068" s="77"/>
    </row>
    <row r="917069" spans="2:3" x14ac:dyDescent="0.25">
      <c r="B917069" s="78"/>
      <c r="C917069" s="77"/>
    </row>
    <row r="917070" spans="2:3" x14ac:dyDescent="0.25">
      <c r="B917070" s="78"/>
      <c r="C917070" s="77"/>
    </row>
    <row r="917071" spans="2:3" x14ac:dyDescent="0.25">
      <c r="B917071" s="78"/>
      <c r="C917071" s="77"/>
    </row>
    <row r="917072" spans="2:3" x14ac:dyDescent="0.25">
      <c r="B917072" s="78"/>
      <c r="C917072" s="77"/>
    </row>
    <row r="917182" spans="2:3" x14ac:dyDescent="0.25">
      <c r="B917182" s="78"/>
      <c r="C917182" s="77"/>
    </row>
    <row r="917183" spans="2:3" x14ac:dyDescent="0.25">
      <c r="B917183" s="78"/>
      <c r="C917183" s="77"/>
    </row>
    <row r="917184" spans="2:3" x14ac:dyDescent="0.25">
      <c r="B917184" s="78"/>
      <c r="C917184" s="77"/>
    </row>
    <row r="917185" spans="2:3" x14ac:dyDescent="0.25">
      <c r="B917185" s="78"/>
      <c r="C917185" s="77"/>
    </row>
    <row r="917186" spans="2:3" x14ac:dyDescent="0.25">
      <c r="B917186" s="78"/>
      <c r="C917186" s="77"/>
    </row>
    <row r="917187" spans="2:3" x14ac:dyDescent="0.25">
      <c r="B917187" s="78"/>
      <c r="C917187" s="77"/>
    </row>
    <row r="917188" spans="2:3" x14ac:dyDescent="0.25">
      <c r="B917188" s="78"/>
      <c r="C917188" s="77"/>
    </row>
    <row r="917189" spans="2:3" x14ac:dyDescent="0.25">
      <c r="B917189" s="78"/>
      <c r="C917189" s="77"/>
    </row>
    <row r="917190" spans="2:3" x14ac:dyDescent="0.25">
      <c r="B917190" s="78"/>
      <c r="C917190" s="77"/>
    </row>
    <row r="917191" spans="2:3" x14ac:dyDescent="0.25">
      <c r="B917191" s="78"/>
      <c r="C917191" s="77"/>
    </row>
    <row r="917192" spans="2:3" x14ac:dyDescent="0.25">
      <c r="B917192" s="78"/>
      <c r="C917192" s="77"/>
    </row>
    <row r="917193" spans="2:3" x14ac:dyDescent="0.25">
      <c r="B917193" s="78"/>
      <c r="C917193" s="77"/>
    </row>
    <row r="917194" spans="2:3" x14ac:dyDescent="0.25">
      <c r="B917194" s="78"/>
      <c r="C917194" s="77"/>
    </row>
    <row r="917304" spans="2:3" x14ac:dyDescent="0.25">
      <c r="B917304" s="78"/>
      <c r="C917304" s="77"/>
    </row>
    <row r="917305" spans="2:3" x14ac:dyDescent="0.25">
      <c r="B917305" s="78"/>
      <c r="C917305" s="77"/>
    </row>
    <row r="917306" spans="2:3" x14ac:dyDescent="0.25">
      <c r="B917306" s="78"/>
      <c r="C917306" s="77"/>
    </row>
    <row r="917307" spans="2:3" x14ac:dyDescent="0.25">
      <c r="B917307" s="78"/>
      <c r="C917307" s="77"/>
    </row>
    <row r="917308" spans="2:3" x14ac:dyDescent="0.25">
      <c r="B917308" s="78"/>
      <c r="C917308" s="77"/>
    </row>
    <row r="917309" spans="2:3" x14ac:dyDescent="0.25">
      <c r="B917309" s="78"/>
      <c r="C917309" s="77"/>
    </row>
    <row r="917310" spans="2:3" x14ac:dyDescent="0.25">
      <c r="B917310" s="78"/>
      <c r="C917310" s="77"/>
    </row>
    <row r="917311" spans="2:3" x14ac:dyDescent="0.25">
      <c r="B917311" s="78"/>
      <c r="C917311" s="77"/>
    </row>
    <row r="917312" spans="2:3" x14ac:dyDescent="0.25">
      <c r="B917312" s="78"/>
      <c r="C917312" s="77"/>
    </row>
    <row r="917313" spans="2:3" x14ac:dyDescent="0.25">
      <c r="B917313" s="78"/>
      <c r="C917313" s="77"/>
    </row>
    <row r="917314" spans="2:3" x14ac:dyDescent="0.25">
      <c r="B917314" s="78"/>
      <c r="C917314" s="77"/>
    </row>
    <row r="917315" spans="2:3" x14ac:dyDescent="0.25">
      <c r="B917315" s="78"/>
      <c r="C917315" s="77"/>
    </row>
    <row r="917316" spans="2:3" x14ac:dyDescent="0.25">
      <c r="B917316" s="78"/>
      <c r="C917316" s="77"/>
    </row>
    <row r="917426" spans="2:3" x14ac:dyDescent="0.25">
      <c r="B917426" s="78"/>
      <c r="C917426" s="77"/>
    </row>
    <row r="917427" spans="2:3" x14ac:dyDescent="0.25">
      <c r="B917427" s="78"/>
      <c r="C917427" s="77"/>
    </row>
    <row r="917428" spans="2:3" x14ac:dyDescent="0.25">
      <c r="B917428" s="78"/>
      <c r="C917428" s="77"/>
    </row>
    <row r="917429" spans="2:3" x14ac:dyDescent="0.25">
      <c r="B917429" s="78"/>
      <c r="C917429" s="77"/>
    </row>
    <row r="917430" spans="2:3" x14ac:dyDescent="0.25">
      <c r="B917430" s="78"/>
      <c r="C917430" s="77"/>
    </row>
    <row r="917431" spans="2:3" x14ac:dyDescent="0.25">
      <c r="B917431" s="78"/>
      <c r="C917431" s="77"/>
    </row>
    <row r="917432" spans="2:3" x14ac:dyDescent="0.25">
      <c r="B917432" s="78"/>
      <c r="C917432" s="77"/>
    </row>
    <row r="917433" spans="2:3" x14ac:dyDescent="0.25">
      <c r="B917433" s="78"/>
      <c r="C917433" s="77"/>
    </row>
    <row r="917434" spans="2:3" x14ac:dyDescent="0.25">
      <c r="B917434" s="78"/>
      <c r="C917434" s="77"/>
    </row>
    <row r="917435" spans="2:3" x14ac:dyDescent="0.25">
      <c r="B917435" s="78"/>
      <c r="C917435" s="77"/>
    </row>
    <row r="917436" spans="2:3" x14ac:dyDescent="0.25">
      <c r="B917436" s="78"/>
      <c r="C917436" s="77"/>
    </row>
    <row r="917437" spans="2:3" x14ac:dyDescent="0.25">
      <c r="B917437" s="78"/>
      <c r="C917437" s="77"/>
    </row>
    <row r="917438" spans="2:3" x14ac:dyDescent="0.25">
      <c r="B917438" s="78"/>
      <c r="C917438" s="77"/>
    </row>
    <row r="917548" spans="2:3" x14ac:dyDescent="0.25">
      <c r="B917548" s="78"/>
      <c r="C917548" s="77"/>
    </row>
    <row r="917549" spans="2:3" x14ac:dyDescent="0.25">
      <c r="B917549" s="78"/>
      <c r="C917549" s="77"/>
    </row>
    <row r="917550" spans="2:3" x14ac:dyDescent="0.25">
      <c r="B917550" s="78"/>
      <c r="C917550" s="77"/>
    </row>
    <row r="917551" spans="2:3" x14ac:dyDescent="0.25">
      <c r="B917551" s="78"/>
      <c r="C917551" s="77"/>
    </row>
    <row r="917552" spans="2:3" x14ac:dyDescent="0.25">
      <c r="B917552" s="78"/>
      <c r="C917552" s="77"/>
    </row>
    <row r="917553" spans="2:3" x14ac:dyDescent="0.25">
      <c r="B917553" s="78"/>
      <c r="C917553" s="77"/>
    </row>
    <row r="917554" spans="2:3" x14ac:dyDescent="0.25">
      <c r="B917554" s="78"/>
      <c r="C917554" s="77"/>
    </row>
    <row r="917555" spans="2:3" x14ac:dyDescent="0.25">
      <c r="B917555" s="78"/>
      <c r="C917555" s="77"/>
    </row>
    <row r="917556" spans="2:3" x14ac:dyDescent="0.25">
      <c r="B917556" s="78"/>
      <c r="C917556" s="77"/>
    </row>
    <row r="917557" spans="2:3" x14ac:dyDescent="0.25">
      <c r="B917557" s="78"/>
      <c r="C917557" s="77"/>
    </row>
    <row r="917558" spans="2:3" x14ac:dyDescent="0.25">
      <c r="B917558" s="78"/>
      <c r="C917558" s="77"/>
    </row>
    <row r="917559" spans="2:3" x14ac:dyDescent="0.25">
      <c r="B917559" s="78"/>
      <c r="C917559" s="77"/>
    </row>
    <row r="917560" spans="2:3" x14ac:dyDescent="0.25">
      <c r="B917560" s="78"/>
      <c r="C917560" s="77"/>
    </row>
    <row r="917670" spans="2:3" x14ac:dyDescent="0.25">
      <c r="B917670" s="78"/>
      <c r="C917670" s="77"/>
    </row>
    <row r="917671" spans="2:3" x14ac:dyDescent="0.25">
      <c r="B917671" s="78"/>
      <c r="C917671" s="77"/>
    </row>
    <row r="917672" spans="2:3" x14ac:dyDescent="0.25">
      <c r="B917672" s="78"/>
      <c r="C917672" s="77"/>
    </row>
    <row r="917673" spans="2:3" x14ac:dyDescent="0.25">
      <c r="B917673" s="78"/>
      <c r="C917673" s="77"/>
    </row>
    <row r="917674" spans="2:3" x14ac:dyDescent="0.25">
      <c r="B917674" s="78"/>
      <c r="C917674" s="77"/>
    </row>
    <row r="917675" spans="2:3" x14ac:dyDescent="0.25">
      <c r="B917675" s="78"/>
      <c r="C917675" s="77"/>
    </row>
    <row r="917676" spans="2:3" x14ac:dyDescent="0.25">
      <c r="B917676" s="78"/>
      <c r="C917676" s="77"/>
    </row>
    <row r="917677" spans="2:3" x14ac:dyDescent="0.25">
      <c r="B917677" s="78"/>
      <c r="C917677" s="77"/>
    </row>
    <row r="917678" spans="2:3" x14ac:dyDescent="0.25">
      <c r="B917678" s="78"/>
      <c r="C917678" s="77"/>
    </row>
    <row r="917679" spans="2:3" x14ac:dyDescent="0.25">
      <c r="B917679" s="78"/>
      <c r="C917679" s="77"/>
    </row>
    <row r="917680" spans="2:3" x14ac:dyDescent="0.25">
      <c r="B917680" s="78"/>
      <c r="C917680" s="77"/>
    </row>
    <row r="917681" spans="2:3" x14ac:dyDescent="0.25">
      <c r="B917681" s="78"/>
      <c r="C917681" s="77"/>
    </row>
    <row r="917682" spans="2:3" x14ac:dyDescent="0.25">
      <c r="B917682" s="78"/>
      <c r="C917682" s="77"/>
    </row>
    <row r="917792" spans="2:3" x14ac:dyDescent="0.25">
      <c r="B917792" s="78"/>
      <c r="C917792" s="77"/>
    </row>
    <row r="917793" spans="2:3" x14ac:dyDescent="0.25">
      <c r="B917793" s="78"/>
      <c r="C917793" s="77"/>
    </row>
    <row r="917794" spans="2:3" x14ac:dyDescent="0.25">
      <c r="B917794" s="78"/>
      <c r="C917794" s="77"/>
    </row>
    <row r="917795" spans="2:3" x14ac:dyDescent="0.25">
      <c r="B917795" s="78"/>
      <c r="C917795" s="77"/>
    </row>
    <row r="917796" spans="2:3" x14ac:dyDescent="0.25">
      <c r="B917796" s="78"/>
      <c r="C917796" s="77"/>
    </row>
    <row r="917797" spans="2:3" x14ac:dyDescent="0.25">
      <c r="B917797" s="78"/>
      <c r="C917797" s="77"/>
    </row>
    <row r="917798" spans="2:3" x14ac:dyDescent="0.25">
      <c r="B917798" s="78"/>
      <c r="C917798" s="77"/>
    </row>
    <row r="917799" spans="2:3" x14ac:dyDescent="0.25">
      <c r="B917799" s="78"/>
      <c r="C917799" s="77"/>
    </row>
    <row r="917800" spans="2:3" x14ac:dyDescent="0.25">
      <c r="B917800" s="78"/>
      <c r="C917800" s="77"/>
    </row>
    <row r="917801" spans="2:3" x14ac:dyDescent="0.25">
      <c r="B917801" s="78"/>
      <c r="C917801" s="77"/>
    </row>
    <row r="917802" spans="2:3" x14ac:dyDescent="0.25">
      <c r="B917802" s="78"/>
      <c r="C917802" s="77"/>
    </row>
    <row r="917803" spans="2:3" x14ac:dyDescent="0.25">
      <c r="B917803" s="78"/>
      <c r="C917803" s="77"/>
    </row>
    <row r="917804" spans="2:3" x14ac:dyDescent="0.25">
      <c r="B917804" s="78"/>
      <c r="C917804" s="77"/>
    </row>
    <row r="917914" spans="2:3" x14ac:dyDescent="0.25">
      <c r="B917914" s="78"/>
      <c r="C917914" s="77"/>
    </row>
    <row r="917915" spans="2:3" x14ac:dyDescent="0.25">
      <c r="B917915" s="78"/>
      <c r="C917915" s="77"/>
    </row>
    <row r="917916" spans="2:3" x14ac:dyDescent="0.25">
      <c r="B917916" s="78"/>
      <c r="C917916" s="77"/>
    </row>
    <row r="917917" spans="2:3" x14ac:dyDescent="0.25">
      <c r="B917917" s="78"/>
      <c r="C917917" s="77"/>
    </row>
    <row r="917918" spans="2:3" x14ac:dyDescent="0.25">
      <c r="B917918" s="78"/>
      <c r="C917918" s="77"/>
    </row>
    <row r="917919" spans="2:3" x14ac:dyDescent="0.25">
      <c r="B917919" s="78"/>
      <c r="C917919" s="77"/>
    </row>
    <row r="917920" spans="2:3" x14ac:dyDescent="0.25">
      <c r="B917920" s="78"/>
      <c r="C917920" s="77"/>
    </row>
    <row r="917921" spans="2:3" x14ac:dyDescent="0.25">
      <c r="B917921" s="78"/>
      <c r="C917921" s="77"/>
    </row>
    <row r="917922" spans="2:3" x14ac:dyDescent="0.25">
      <c r="B917922" s="78"/>
      <c r="C917922" s="77"/>
    </row>
    <row r="917923" spans="2:3" x14ac:dyDescent="0.25">
      <c r="B917923" s="78"/>
      <c r="C917923" s="77"/>
    </row>
    <row r="917924" spans="2:3" x14ac:dyDescent="0.25">
      <c r="B917924" s="78"/>
      <c r="C917924" s="77"/>
    </row>
    <row r="917925" spans="2:3" x14ac:dyDescent="0.25">
      <c r="B917925" s="78"/>
      <c r="C917925" s="77"/>
    </row>
    <row r="917926" spans="2:3" x14ac:dyDescent="0.25">
      <c r="B917926" s="78"/>
      <c r="C917926" s="77"/>
    </row>
    <row r="918036" spans="2:3" x14ac:dyDescent="0.25">
      <c r="B918036" s="78"/>
      <c r="C918036" s="77"/>
    </row>
    <row r="918037" spans="2:3" x14ac:dyDescent="0.25">
      <c r="B918037" s="78"/>
      <c r="C918037" s="77"/>
    </row>
    <row r="918038" spans="2:3" x14ac:dyDescent="0.25">
      <c r="B918038" s="78"/>
      <c r="C918038" s="77"/>
    </row>
    <row r="918039" spans="2:3" x14ac:dyDescent="0.25">
      <c r="B918039" s="78"/>
      <c r="C918039" s="77"/>
    </row>
    <row r="918040" spans="2:3" x14ac:dyDescent="0.25">
      <c r="B918040" s="78"/>
      <c r="C918040" s="77"/>
    </row>
    <row r="918041" spans="2:3" x14ac:dyDescent="0.25">
      <c r="B918041" s="78"/>
      <c r="C918041" s="77"/>
    </row>
    <row r="918042" spans="2:3" x14ac:dyDescent="0.25">
      <c r="B918042" s="78"/>
      <c r="C918042" s="77"/>
    </row>
    <row r="918043" spans="2:3" x14ac:dyDescent="0.25">
      <c r="B918043" s="78"/>
      <c r="C918043" s="77"/>
    </row>
    <row r="918044" spans="2:3" x14ac:dyDescent="0.25">
      <c r="B918044" s="78"/>
      <c r="C918044" s="77"/>
    </row>
    <row r="918045" spans="2:3" x14ac:dyDescent="0.25">
      <c r="B918045" s="78"/>
      <c r="C918045" s="77"/>
    </row>
    <row r="918046" spans="2:3" x14ac:dyDescent="0.25">
      <c r="B918046" s="78"/>
      <c r="C918046" s="77"/>
    </row>
    <row r="918047" spans="2:3" x14ac:dyDescent="0.25">
      <c r="B918047" s="78"/>
      <c r="C918047" s="77"/>
    </row>
    <row r="918048" spans="2:3" x14ac:dyDescent="0.25">
      <c r="B918048" s="78"/>
      <c r="C918048" s="77"/>
    </row>
    <row r="918158" spans="2:3" x14ac:dyDescent="0.25">
      <c r="B918158" s="78"/>
      <c r="C918158" s="77"/>
    </row>
    <row r="918159" spans="2:3" x14ac:dyDescent="0.25">
      <c r="B918159" s="78"/>
      <c r="C918159" s="77"/>
    </row>
    <row r="918160" spans="2:3" x14ac:dyDescent="0.25">
      <c r="B918160" s="78"/>
      <c r="C918160" s="77"/>
    </row>
    <row r="918161" spans="2:3" x14ac:dyDescent="0.25">
      <c r="B918161" s="78"/>
      <c r="C918161" s="77"/>
    </row>
    <row r="918162" spans="2:3" x14ac:dyDescent="0.25">
      <c r="B918162" s="78"/>
      <c r="C918162" s="77"/>
    </row>
    <row r="918163" spans="2:3" x14ac:dyDescent="0.25">
      <c r="B918163" s="78"/>
      <c r="C918163" s="77"/>
    </row>
    <row r="918164" spans="2:3" x14ac:dyDescent="0.25">
      <c r="B918164" s="78"/>
      <c r="C918164" s="77"/>
    </row>
    <row r="918165" spans="2:3" x14ac:dyDescent="0.25">
      <c r="B918165" s="78"/>
      <c r="C918165" s="77"/>
    </row>
    <row r="918166" spans="2:3" x14ac:dyDescent="0.25">
      <c r="B918166" s="78"/>
      <c r="C918166" s="77"/>
    </row>
    <row r="918167" spans="2:3" x14ac:dyDescent="0.25">
      <c r="B918167" s="78"/>
      <c r="C918167" s="77"/>
    </row>
    <row r="918168" spans="2:3" x14ac:dyDescent="0.25">
      <c r="B918168" s="78"/>
      <c r="C918168" s="77"/>
    </row>
    <row r="918169" spans="2:3" x14ac:dyDescent="0.25">
      <c r="B918169" s="78"/>
      <c r="C918169" s="77"/>
    </row>
    <row r="918170" spans="2:3" x14ac:dyDescent="0.25">
      <c r="B918170" s="78"/>
      <c r="C918170" s="77"/>
    </row>
    <row r="918280" spans="2:3" x14ac:dyDescent="0.25">
      <c r="B918280" s="78"/>
      <c r="C918280" s="77"/>
    </row>
    <row r="918281" spans="2:3" x14ac:dyDescent="0.25">
      <c r="B918281" s="78"/>
      <c r="C918281" s="77"/>
    </row>
    <row r="918282" spans="2:3" x14ac:dyDescent="0.25">
      <c r="B918282" s="78"/>
      <c r="C918282" s="77"/>
    </row>
    <row r="918283" spans="2:3" x14ac:dyDescent="0.25">
      <c r="B918283" s="78"/>
      <c r="C918283" s="77"/>
    </row>
    <row r="918284" spans="2:3" x14ac:dyDescent="0.25">
      <c r="B918284" s="78"/>
      <c r="C918284" s="77"/>
    </row>
    <row r="918285" spans="2:3" x14ac:dyDescent="0.25">
      <c r="B918285" s="78"/>
      <c r="C918285" s="77"/>
    </row>
    <row r="918286" spans="2:3" x14ac:dyDescent="0.25">
      <c r="B918286" s="78"/>
      <c r="C918286" s="77"/>
    </row>
    <row r="918287" spans="2:3" x14ac:dyDescent="0.25">
      <c r="B918287" s="78"/>
      <c r="C918287" s="77"/>
    </row>
    <row r="918288" spans="2:3" x14ac:dyDescent="0.25">
      <c r="B918288" s="78"/>
      <c r="C918288" s="77"/>
    </row>
    <row r="918289" spans="2:3" x14ac:dyDescent="0.25">
      <c r="B918289" s="78"/>
      <c r="C918289" s="77"/>
    </row>
    <row r="918290" spans="2:3" x14ac:dyDescent="0.25">
      <c r="B918290" s="78"/>
      <c r="C918290" s="77"/>
    </row>
    <row r="918291" spans="2:3" x14ac:dyDescent="0.25">
      <c r="B918291" s="78"/>
      <c r="C918291" s="77"/>
    </row>
    <row r="918292" spans="2:3" x14ac:dyDescent="0.25">
      <c r="B918292" s="78"/>
      <c r="C918292" s="77"/>
    </row>
    <row r="918402" spans="2:3" x14ac:dyDescent="0.25">
      <c r="B918402" s="78"/>
      <c r="C918402" s="77"/>
    </row>
    <row r="918403" spans="2:3" x14ac:dyDescent="0.25">
      <c r="B918403" s="78"/>
      <c r="C918403" s="77"/>
    </row>
    <row r="918404" spans="2:3" x14ac:dyDescent="0.25">
      <c r="B918404" s="78"/>
      <c r="C918404" s="77"/>
    </row>
    <row r="918405" spans="2:3" x14ac:dyDescent="0.25">
      <c r="B918405" s="78"/>
      <c r="C918405" s="77"/>
    </row>
    <row r="918406" spans="2:3" x14ac:dyDescent="0.25">
      <c r="B918406" s="78"/>
      <c r="C918406" s="77"/>
    </row>
    <row r="918407" spans="2:3" x14ac:dyDescent="0.25">
      <c r="B918407" s="78"/>
      <c r="C918407" s="77"/>
    </row>
    <row r="918408" spans="2:3" x14ac:dyDescent="0.25">
      <c r="B918408" s="78"/>
      <c r="C918408" s="77"/>
    </row>
    <row r="918409" spans="2:3" x14ac:dyDescent="0.25">
      <c r="B918409" s="78"/>
      <c r="C918409" s="77"/>
    </row>
    <row r="918410" spans="2:3" x14ac:dyDescent="0.25">
      <c r="B918410" s="78"/>
      <c r="C918410" s="77"/>
    </row>
    <row r="918411" spans="2:3" x14ac:dyDescent="0.25">
      <c r="B918411" s="78"/>
      <c r="C918411" s="77"/>
    </row>
    <row r="918412" spans="2:3" x14ac:dyDescent="0.25">
      <c r="B918412" s="78"/>
      <c r="C918412" s="77"/>
    </row>
    <row r="918413" spans="2:3" x14ac:dyDescent="0.25">
      <c r="B918413" s="78"/>
      <c r="C918413" s="77"/>
    </row>
    <row r="918414" spans="2:3" x14ac:dyDescent="0.25">
      <c r="B918414" s="78"/>
      <c r="C918414" s="77"/>
    </row>
    <row r="918524" spans="2:3" x14ac:dyDescent="0.25">
      <c r="B918524" s="78"/>
      <c r="C918524" s="77"/>
    </row>
    <row r="918525" spans="2:3" x14ac:dyDescent="0.25">
      <c r="B918525" s="78"/>
      <c r="C918525" s="77"/>
    </row>
    <row r="918526" spans="2:3" x14ac:dyDescent="0.25">
      <c r="B918526" s="78"/>
      <c r="C918526" s="77"/>
    </row>
    <row r="918527" spans="2:3" x14ac:dyDescent="0.25">
      <c r="B918527" s="78"/>
      <c r="C918527" s="77"/>
    </row>
    <row r="918528" spans="2:3" x14ac:dyDescent="0.25">
      <c r="B918528" s="78"/>
      <c r="C918528" s="77"/>
    </row>
    <row r="918529" spans="2:3" x14ac:dyDescent="0.25">
      <c r="B918529" s="78"/>
      <c r="C918529" s="77"/>
    </row>
    <row r="918530" spans="2:3" x14ac:dyDescent="0.25">
      <c r="B918530" s="78"/>
      <c r="C918530" s="77"/>
    </row>
    <row r="918531" spans="2:3" x14ac:dyDescent="0.25">
      <c r="B918531" s="78"/>
      <c r="C918531" s="77"/>
    </row>
    <row r="918532" spans="2:3" x14ac:dyDescent="0.25">
      <c r="B918532" s="78"/>
      <c r="C918532" s="77"/>
    </row>
    <row r="918533" spans="2:3" x14ac:dyDescent="0.25">
      <c r="B918533" s="78"/>
      <c r="C918533" s="77"/>
    </row>
    <row r="918534" spans="2:3" x14ac:dyDescent="0.25">
      <c r="B918534" s="78"/>
      <c r="C918534" s="77"/>
    </row>
    <row r="918535" spans="2:3" x14ac:dyDescent="0.25">
      <c r="B918535" s="78"/>
      <c r="C918535" s="77"/>
    </row>
    <row r="918536" spans="2:3" x14ac:dyDescent="0.25">
      <c r="B918536" s="78"/>
      <c r="C918536" s="77"/>
    </row>
    <row r="918646" spans="2:3" x14ac:dyDescent="0.25">
      <c r="B918646" s="78"/>
      <c r="C918646" s="77"/>
    </row>
    <row r="918647" spans="2:3" x14ac:dyDescent="0.25">
      <c r="B918647" s="78"/>
      <c r="C918647" s="77"/>
    </row>
    <row r="918648" spans="2:3" x14ac:dyDescent="0.25">
      <c r="B918648" s="78"/>
      <c r="C918648" s="77"/>
    </row>
    <row r="918649" spans="2:3" x14ac:dyDescent="0.25">
      <c r="B918649" s="78"/>
      <c r="C918649" s="77"/>
    </row>
    <row r="918650" spans="2:3" x14ac:dyDescent="0.25">
      <c r="B918650" s="78"/>
      <c r="C918650" s="77"/>
    </row>
    <row r="918651" spans="2:3" x14ac:dyDescent="0.25">
      <c r="B918651" s="78"/>
      <c r="C918651" s="77"/>
    </row>
    <row r="918652" spans="2:3" x14ac:dyDescent="0.25">
      <c r="B918652" s="78"/>
      <c r="C918652" s="77"/>
    </row>
    <row r="918653" spans="2:3" x14ac:dyDescent="0.25">
      <c r="B918653" s="78"/>
      <c r="C918653" s="77"/>
    </row>
    <row r="918654" spans="2:3" x14ac:dyDescent="0.25">
      <c r="B918654" s="78"/>
      <c r="C918654" s="77"/>
    </row>
    <row r="918655" spans="2:3" x14ac:dyDescent="0.25">
      <c r="B918655" s="78"/>
      <c r="C918655" s="77"/>
    </row>
    <row r="918656" spans="2:3" x14ac:dyDescent="0.25">
      <c r="B918656" s="78"/>
      <c r="C918656" s="77"/>
    </row>
    <row r="918657" spans="2:3" x14ac:dyDescent="0.25">
      <c r="B918657" s="78"/>
      <c r="C918657" s="77"/>
    </row>
    <row r="918658" spans="2:3" x14ac:dyDescent="0.25">
      <c r="B918658" s="78"/>
      <c r="C918658" s="77"/>
    </row>
    <row r="918768" spans="2:3" x14ac:dyDescent="0.25">
      <c r="B918768" s="78"/>
      <c r="C918768" s="77"/>
    </row>
    <row r="918769" spans="2:3" x14ac:dyDescent="0.25">
      <c r="B918769" s="78"/>
      <c r="C918769" s="77"/>
    </row>
    <row r="918770" spans="2:3" x14ac:dyDescent="0.25">
      <c r="B918770" s="78"/>
      <c r="C918770" s="77"/>
    </row>
    <row r="918771" spans="2:3" x14ac:dyDescent="0.25">
      <c r="B918771" s="78"/>
      <c r="C918771" s="77"/>
    </row>
    <row r="918772" spans="2:3" x14ac:dyDescent="0.25">
      <c r="B918772" s="78"/>
      <c r="C918772" s="77"/>
    </row>
    <row r="918773" spans="2:3" x14ac:dyDescent="0.25">
      <c r="B918773" s="78"/>
      <c r="C918773" s="77"/>
    </row>
    <row r="918774" spans="2:3" x14ac:dyDescent="0.25">
      <c r="B918774" s="78"/>
      <c r="C918774" s="77"/>
    </row>
    <row r="918775" spans="2:3" x14ac:dyDescent="0.25">
      <c r="B918775" s="78"/>
      <c r="C918775" s="77"/>
    </row>
    <row r="918776" spans="2:3" x14ac:dyDescent="0.25">
      <c r="B918776" s="78"/>
      <c r="C918776" s="77"/>
    </row>
    <row r="918777" spans="2:3" x14ac:dyDescent="0.25">
      <c r="B918777" s="78"/>
      <c r="C918777" s="77"/>
    </row>
    <row r="918778" spans="2:3" x14ac:dyDescent="0.25">
      <c r="B918778" s="78"/>
      <c r="C918778" s="77"/>
    </row>
    <row r="918779" spans="2:3" x14ac:dyDescent="0.25">
      <c r="B918779" s="78"/>
      <c r="C918779" s="77"/>
    </row>
    <row r="918780" spans="2:3" x14ac:dyDescent="0.25">
      <c r="B918780" s="78"/>
      <c r="C918780" s="77"/>
    </row>
    <row r="918890" spans="2:3" x14ac:dyDescent="0.25">
      <c r="B918890" s="78"/>
      <c r="C918890" s="77"/>
    </row>
    <row r="918891" spans="2:3" x14ac:dyDescent="0.25">
      <c r="B918891" s="78"/>
      <c r="C918891" s="77"/>
    </row>
    <row r="918892" spans="2:3" x14ac:dyDescent="0.25">
      <c r="B918892" s="78"/>
      <c r="C918892" s="77"/>
    </row>
    <row r="918893" spans="2:3" x14ac:dyDescent="0.25">
      <c r="B918893" s="78"/>
      <c r="C918893" s="77"/>
    </row>
    <row r="918894" spans="2:3" x14ac:dyDescent="0.25">
      <c r="B918894" s="78"/>
      <c r="C918894" s="77"/>
    </row>
    <row r="918895" spans="2:3" x14ac:dyDescent="0.25">
      <c r="B918895" s="78"/>
      <c r="C918895" s="77"/>
    </row>
    <row r="918896" spans="2:3" x14ac:dyDescent="0.25">
      <c r="B918896" s="78"/>
      <c r="C918896" s="77"/>
    </row>
    <row r="918897" spans="2:3" x14ac:dyDescent="0.25">
      <c r="B918897" s="78"/>
      <c r="C918897" s="77"/>
    </row>
    <row r="918898" spans="2:3" x14ac:dyDescent="0.25">
      <c r="B918898" s="78"/>
      <c r="C918898" s="77"/>
    </row>
    <row r="918899" spans="2:3" x14ac:dyDescent="0.25">
      <c r="B918899" s="78"/>
      <c r="C918899" s="77"/>
    </row>
    <row r="918900" spans="2:3" x14ac:dyDescent="0.25">
      <c r="B918900" s="78"/>
      <c r="C918900" s="77"/>
    </row>
    <row r="918901" spans="2:3" x14ac:dyDescent="0.25">
      <c r="B918901" s="78"/>
      <c r="C918901" s="77"/>
    </row>
    <row r="918902" spans="2:3" x14ac:dyDescent="0.25">
      <c r="B918902" s="78"/>
      <c r="C918902" s="77"/>
    </row>
    <row r="919012" spans="2:3" x14ac:dyDescent="0.25">
      <c r="B919012" s="78"/>
      <c r="C919012" s="77"/>
    </row>
    <row r="919013" spans="2:3" x14ac:dyDescent="0.25">
      <c r="B919013" s="78"/>
      <c r="C919013" s="77"/>
    </row>
    <row r="919014" spans="2:3" x14ac:dyDescent="0.25">
      <c r="B919014" s="78"/>
      <c r="C919014" s="77"/>
    </row>
    <row r="919015" spans="2:3" x14ac:dyDescent="0.25">
      <c r="B919015" s="78"/>
      <c r="C919015" s="77"/>
    </row>
    <row r="919016" spans="2:3" x14ac:dyDescent="0.25">
      <c r="B919016" s="78"/>
      <c r="C919016" s="77"/>
    </row>
    <row r="919017" spans="2:3" x14ac:dyDescent="0.25">
      <c r="B919017" s="78"/>
      <c r="C919017" s="77"/>
    </row>
    <row r="919018" spans="2:3" x14ac:dyDescent="0.25">
      <c r="B919018" s="78"/>
      <c r="C919018" s="77"/>
    </row>
    <row r="919019" spans="2:3" x14ac:dyDescent="0.25">
      <c r="B919019" s="78"/>
      <c r="C919019" s="77"/>
    </row>
    <row r="919020" spans="2:3" x14ac:dyDescent="0.25">
      <c r="B919020" s="78"/>
      <c r="C919020" s="77"/>
    </row>
    <row r="919021" spans="2:3" x14ac:dyDescent="0.25">
      <c r="B919021" s="78"/>
      <c r="C919021" s="77"/>
    </row>
    <row r="919022" spans="2:3" x14ac:dyDescent="0.25">
      <c r="B919022" s="78"/>
      <c r="C919022" s="77"/>
    </row>
    <row r="919023" spans="2:3" x14ac:dyDescent="0.25">
      <c r="B919023" s="78"/>
      <c r="C919023" s="77"/>
    </row>
    <row r="919024" spans="2:3" x14ac:dyDescent="0.25">
      <c r="B919024" s="78"/>
      <c r="C919024" s="77"/>
    </row>
    <row r="919134" spans="2:3" x14ac:dyDescent="0.25">
      <c r="B919134" s="78"/>
      <c r="C919134" s="77"/>
    </row>
    <row r="919135" spans="2:3" x14ac:dyDescent="0.25">
      <c r="B919135" s="78"/>
      <c r="C919135" s="77"/>
    </row>
    <row r="919136" spans="2:3" x14ac:dyDescent="0.25">
      <c r="B919136" s="78"/>
      <c r="C919136" s="77"/>
    </row>
    <row r="919137" spans="2:3" x14ac:dyDescent="0.25">
      <c r="B919137" s="78"/>
      <c r="C919137" s="77"/>
    </row>
    <row r="919138" spans="2:3" x14ac:dyDescent="0.25">
      <c r="B919138" s="78"/>
      <c r="C919138" s="77"/>
    </row>
    <row r="919139" spans="2:3" x14ac:dyDescent="0.25">
      <c r="B919139" s="78"/>
      <c r="C919139" s="77"/>
    </row>
    <row r="919140" spans="2:3" x14ac:dyDescent="0.25">
      <c r="B919140" s="78"/>
      <c r="C919140" s="77"/>
    </row>
    <row r="919141" spans="2:3" x14ac:dyDescent="0.25">
      <c r="B919141" s="78"/>
      <c r="C919141" s="77"/>
    </row>
    <row r="919142" spans="2:3" x14ac:dyDescent="0.25">
      <c r="B919142" s="78"/>
      <c r="C919142" s="77"/>
    </row>
    <row r="919143" spans="2:3" x14ac:dyDescent="0.25">
      <c r="B919143" s="78"/>
      <c r="C919143" s="77"/>
    </row>
    <row r="919144" spans="2:3" x14ac:dyDescent="0.25">
      <c r="B919144" s="78"/>
      <c r="C919144" s="77"/>
    </row>
    <row r="919145" spans="2:3" x14ac:dyDescent="0.25">
      <c r="B919145" s="78"/>
      <c r="C919145" s="77"/>
    </row>
    <row r="919146" spans="2:3" x14ac:dyDescent="0.25">
      <c r="B919146" s="78"/>
      <c r="C919146" s="77"/>
    </row>
    <row r="919256" spans="2:3" x14ac:dyDescent="0.25">
      <c r="B919256" s="78"/>
      <c r="C919256" s="77"/>
    </row>
    <row r="919257" spans="2:3" x14ac:dyDescent="0.25">
      <c r="B919257" s="78"/>
      <c r="C919257" s="77"/>
    </row>
    <row r="919258" spans="2:3" x14ac:dyDescent="0.25">
      <c r="B919258" s="78"/>
      <c r="C919258" s="77"/>
    </row>
    <row r="919259" spans="2:3" x14ac:dyDescent="0.25">
      <c r="B919259" s="78"/>
      <c r="C919259" s="77"/>
    </row>
    <row r="919260" spans="2:3" x14ac:dyDescent="0.25">
      <c r="B919260" s="78"/>
      <c r="C919260" s="77"/>
    </row>
    <row r="919261" spans="2:3" x14ac:dyDescent="0.25">
      <c r="B919261" s="78"/>
      <c r="C919261" s="77"/>
    </row>
    <row r="919262" spans="2:3" x14ac:dyDescent="0.25">
      <c r="B919262" s="78"/>
      <c r="C919262" s="77"/>
    </row>
    <row r="919263" spans="2:3" x14ac:dyDescent="0.25">
      <c r="B919263" s="78"/>
      <c r="C919263" s="77"/>
    </row>
    <row r="919264" spans="2:3" x14ac:dyDescent="0.25">
      <c r="B919264" s="78"/>
      <c r="C919264" s="77"/>
    </row>
    <row r="919265" spans="2:3" x14ac:dyDescent="0.25">
      <c r="B919265" s="78"/>
      <c r="C919265" s="77"/>
    </row>
    <row r="919266" spans="2:3" x14ac:dyDescent="0.25">
      <c r="B919266" s="78"/>
      <c r="C919266" s="77"/>
    </row>
    <row r="919267" spans="2:3" x14ac:dyDescent="0.25">
      <c r="B919267" s="78"/>
      <c r="C919267" s="77"/>
    </row>
    <row r="919268" spans="2:3" x14ac:dyDescent="0.25">
      <c r="B919268" s="78"/>
      <c r="C919268" s="77"/>
    </row>
    <row r="919378" spans="2:3" x14ac:dyDescent="0.25">
      <c r="B919378" s="78"/>
      <c r="C919378" s="77"/>
    </row>
    <row r="919379" spans="2:3" x14ac:dyDescent="0.25">
      <c r="B919379" s="78"/>
      <c r="C919379" s="77"/>
    </row>
    <row r="919380" spans="2:3" x14ac:dyDescent="0.25">
      <c r="B919380" s="78"/>
      <c r="C919380" s="77"/>
    </row>
    <row r="919381" spans="2:3" x14ac:dyDescent="0.25">
      <c r="B919381" s="78"/>
      <c r="C919381" s="77"/>
    </row>
    <row r="919382" spans="2:3" x14ac:dyDescent="0.25">
      <c r="B919382" s="78"/>
      <c r="C919382" s="77"/>
    </row>
    <row r="919383" spans="2:3" x14ac:dyDescent="0.25">
      <c r="B919383" s="78"/>
      <c r="C919383" s="77"/>
    </row>
    <row r="919384" spans="2:3" x14ac:dyDescent="0.25">
      <c r="B919384" s="78"/>
      <c r="C919384" s="77"/>
    </row>
    <row r="919385" spans="2:3" x14ac:dyDescent="0.25">
      <c r="B919385" s="78"/>
      <c r="C919385" s="77"/>
    </row>
    <row r="919386" spans="2:3" x14ac:dyDescent="0.25">
      <c r="B919386" s="78"/>
      <c r="C919386" s="77"/>
    </row>
    <row r="919387" spans="2:3" x14ac:dyDescent="0.25">
      <c r="B919387" s="78"/>
      <c r="C919387" s="77"/>
    </row>
    <row r="919388" spans="2:3" x14ac:dyDescent="0.25">
      <c r="B919388" s="78"/>
      <c r="C919388" s="77"/>
    </row>
    <row r="919389" spans="2:3" x14ac:dyDescent="0.25">
      <c r="B919389" s="78"/>
      <c r="C919389" s="77"/>
    </row>
    <row r="919390" spans="2:3" x14ac:dyDescent="0.25">
      <c r="B919390" s="78"/>
      <c r="C919390" s="77"/>
    </row>
    <row r="919500" spans="2:3" x14ac:dyDescent="0.25">
      <c r="B919500" s="78"/>
      <c r="C919500" s="77"/>
    </row>
    <row r="919501" spans="2:3" x14ac:dyDescent="0.25">
      <c r="B919501" s="78"/>
      <c r="C919501" s="77"/>
    </row>
    <row r="919502" spans="2:3" x14ac:dyDescent="0.25">
      <c r="B919502" s="78"/>
      <c r="C919502" s="77"/>
    </row>
    <row r="919503" spans="2:3" x14ac:dyDescent="0.25">
      <c r="B919503" s="78"/>
      <c r="C919503" s="77"/>
    </row>
    <row r="919504" spans="2:3" x14ac:dyDescent="0.25">
      <c r="B919504" s="78"/>
      <c r="C919504" s="77"/>
    </row>
    <row r="919505" spans="2:3" x14ac:dyDescent="0.25">
      <c r="B919505" s="78"/>
      <c r="C919505" s="77"/>
    </row>
    <row r="919506" spans="2:3" x14ac:dyDescent="0.25">
      <c r="B919506" s="78"/>
      <c r="C919506" s="77"/>
    </row>
    <row r="919507" spans="2:3" x14ac:dyDescent="0.25">
      <c r="B919507" s="78"/>
      <c r="C919507" s="77"/>
    </row>
    <row r="919508" spans="2:3" x14ac:dyDescent="0.25">
      <c r="B919508" s="78"/>
      <c r="C919508" s="77"/>
    </row>
    <row r="919509" spans="2:3" x14ac:dyDescent="0.25">
      <c r="B919509" s="78"/>
      <c r="C919509" s="77"/>
    </row>
    <row r="919510" spans="2:3" x14ac:dyDescent="0.25">
      <c r="B919510" s="78"/>
      <c r="C919510" s="77"/>
    </row>
    <row r="919511" spans="2:3" x14ac:dyDescent="0.25">
      <c r="B919511" s="78"/>
      <c r="C919511" s="77"/>
    </row>
    <row r="919512" spans="2:3" x14ac:dyDescent="0.25">
      <c r="B919512" s="78"/>
      <c r="C919512" s="77"/>
    </row>
    <row r="919622" spans="2:3" x14ac:dyDescent="0.25">
      <c r="B919622" s="78"/>
      <c r="C919622" s="77"/>
    </row>
    <row r="919623" spans="2:3" x14ac:dyDescent="0.25">
      <c r="B919623" s="78"/>
      <c r="C919623" s="77"/>
    </row>
    <row r="919624" spans="2:3" x14ac:dyDescent="0.25">
      <c r="B919624" s="78"/>
      <c r="C919624" s="77"/>
    </row>
    <row r="919625" spans="2:3" x14ac:dyDescent="0.25">
      <c r="B919625" s="78"/>
      <c r="C919625" s="77"/>
    </row>
    <row r="919626" spans="2:3" x14ac:dyDescent="0.25">
      <c r="B919626" s="78"/>
      <c r="C919626" s="77"/>
    </row>
    <row r="919627" spans="2:3" x14ac:dyDescent="0.25">
      <c r="B919627" s="78"/>
      <c r="C919627" s="77"/>
    </row>
    <row r="919628" spans="2:3" x14ac:dyDescent="0.25">
      <c r="B919628" s="78"/>
      <c r="C919628" s="77"/>
    </row>
    <row r="919629" spans="2:3" x14ac:dyDescent="0.25">
      <c r="B919629" s="78"/>
      <c r="C919629" s="77"/>
    </row>
    <row r="919630" spans="2:3" x14ac:dyDescent="0.25">
      <c r="B919630" s="78"/>
      <c r="C919630" s="77"/>
    </row>
    <row r="919631" spans="2:3" x14ac:dyDescent="0.25">
      <c r="B919631" s="78"/>
      <c r="C919631" s="77"/>
    </row>
    <row r="919632" spans="2:3" x14ac:dyDescent="0.25">
      <c r="B919632" s="78"/>
      <c r="C919632" s="77"/>
    </row>
    <row r="919633" spans="2:3" x14ac:dyDescent="0.25">
      <c r="B919633" s="78"/>
      <c r="C919633" s="77"/>
    </row>
    <row r="919634" spans="2:3" x14ac:dyDescent="0.25">
      <c r="B919634" s="78"/>
      <c r="C919634" s="77"/>
    </row>
    <row r="919744" spans="2:3" x14ac:dyDescent="0.25">
      <c r="B919744" s="78"/>
      <c r="C919744" s="77"/>
    </row>
    <row r="919745" spans="2:3" x14ac:dyDescent="0.25">
      <c r="B919745" s="78"/>
      <c r="C919745" s="77"/>
    </row>
    <row r="919746" spans="2:3" x14ac:dyDescent="0.25">
      <c r="B919746" s="78"/>
      <c r="C919746" s="77"/>
    </row>
    <row r="919747" spans="2:3" x14ac:dyDescent="0.25">
      <c r="B919747" s="78"/>
      <c r="C919747" s="77"/>
    </row>
    <row r="919748" spans="2:3" x14ac:dyDescent="0.25">
      <c r="B919748" s="78"/>
      <c r="C919748" s="77"/>
    </row>
    <row r="919749" spans="2:3" x14ac:dyDescent="0.25">
      <c r="B919749" s="78"/>
      <c r="C919749" s="77"/>
    </row>
    <row r="919750" spans="2:3" x14ac:dyDescent="0.25">
      <c r="B919750" s="78"/>
      <c r="C919750" s="77"/>
    </row>
    <row r="919751" spans="2:3" x14ac:dyDescent="0.25">
      <c r="B919751" s="78"/>
      <c r="C919751" s="77"/>
    </row>
    <row r="919752" spans="2:3" x14ac:dyDescent="0.25">
      <c r="B919752" s="78"/>
      <c r="C919752" s="77"/>
    </row>
    <row r="919753" spans="2:3" x14ac:dyDescent="0.25">
      <c r="B919753" s="78"/>
      <c r="C919753" s="77"/>
    </row>
    <row r="919754" spans="2:3" x14ac:dyDescent="0.25">
      <c r="B919754" s="78"/>
      <c r="C919754" s="77"/>
    </row>
    <row r="919755" spans="2:3" x14ac:dyDescent="0.25">
      <c r="B919755" s="78"/>
      <c r="C919755" s="77"/>
    </row>
    <row r="919756" spans="2:3" x14ac:dyDescent="0.25">
      <c r="B919756" s="78"/>
      <c r="C919756" s="77"/>
    </row>
    <row r="919866" spans="2:3" x14ac:dyDescent="0.25">
      <c r="B919866" s="78"/>
      <c r="C919866" s="77"/>
    </row>
    <row r="919867" spans="2:3" x14ac:dyDescent="0.25">
      <c r="B919867" s="78"/>
      <c r="C919867" s="77"/>
    </row>
    <row r="919868" spans="2:3" x14ac:dyDescent="0.25">
      <c r="B919868" s="78"/>
      <c r="C919868" s="77"/>
    </row>
    <row r="919869" spans="2:3" x14ac:dyDescent="0.25">
      <c r="B919869" s="78"/>
      <c r="C919869" s="77"/>
    </row>
    <row r="919870" spans="2:3" x14ac:dyDescent="0.25">
      <c r="B919870" s="78"/>
      <c r="C919870" s="77"/>
    </row>
    <row r="919871" spans="2:3" x14ac:dyDescent="0.25">
      <c r="B919871" s="78"/>
      <c r="C919871" s="77"/>
    </row>
    <row r="919872" spans="2:3" x14ac:dyDescent="0.25">
      <c r="B919872" s="78"/>
      <c r="C919872" s="77"/>
    </row>
    <row r="919873" spans="2:3" x14ac:dyDescent="0.25">
      <c r="B919873" s="78"/>
      <c r="C919873" s="77"/>
    </row>
    <row r="919874" spans="2:3" x14ac:dyDescent="0.25">
      <c r="B919874" s="78"/>
      <c r="C919874" s="77"/>
    </row>
    <row r="919875" spans="2:3" x14ac:dyDescent="0.25">
      <c r="B919875" s="78"/>
      <c r="C919875" s="77"/>
    </row>
    <row r="919876" spans="2:3" x14ac:dyDescent="0.25">
      <c r="B919876" s="78"/>
      <c r="C919876" s="77"/>
    </row>
    <row r="919877" spans="2:3" x14ac:dyDescent="0.25">
      <c r="B919877" s="78"/>
      <c r="C919877" s="77"/>
    </row>
    <row r="919878" spans="2:3" x14ac:dyDescent="0.25">
      <c r="B919878" s="78"/>
      <c r="C919878" s="77"/>
    </row>
    <row r="919988" spans="2:3" x14ac:dyDescent="0.25">
      <c r="B919988" s="78"/>
      <c r="C919988" s="77"/>
    </row>
    <row r="919989" spans="2:3" x14ac:dyDescent="0.25">
      <c r="B919989" s="78"/>
      <c r="C919989" s="77"/>
    </row>
    <row r="919990" spans="2:3" x14ac:dyDescent="0.25">
      <c r="B919990" s="78"/>
      <c r="C919990" s="77"/>
    </row>
    <row r="919991" spans="2:3" x14ac:dyDescent="0.25">
      <c r="B919991" s="78"/>
      <c r="C919991" s="77"/>
    </row>
    <row r="919992" spans="2:3" x14ac:dyDescent="0.25">
      <c r="B919992" s="78"/>
      <c r="C919992" s="77"/>
    </row>
    <row r="919993" spans="2:3" x14ac:dyDescent="0.25">
      <c r="B919993" s="78"/>
      <c r="C919993" s="77"/>
    </row>
    <row r="919994" spans="2:3" x14ac:dyDescent="0.25">
      <c r="B919994" s="78"/>
      <c r="C919994" s="77"/>
    </row>
    <row r="919995" spans="2:3" x14ac:dyDescent="0.25">
      <c r="B919995" s="78"/>
      <c r="C919995" s="77"/>
    </row>
    <row r="919996" spans="2:3" x14ac:dyDescent="0.25">
      <c r="B919996" s="78"/>
      <c r="C919996" s="77"/>
    </row>
    <row r="919997" spans="2:3" x14ac:dyDescent="0.25">
      <c r="B919997" s="78"/>
      <c r="C919997" s="77"/>
    </row>
    <row r="919998" spans="2:3" x14ac:dyDescent="0.25">
      <c r="B919998" s="78"/>
      <c r="C919998" s="77"/>
    </row>
    <row r="919999" spans="2:3" x14ac:dyDescent="0.25">
      <c r="B919999" s="78"/>
      <c r="C919999" s="77"/>
    </row>
    <row r="920000" spans="2:3" x14ac:dyDescent="0.25">
      <c r="B920000" s="78"/>
      <c r="C920000" s="77"/>
    </row>
    <row r="920110" spans="2:3" x14ac:dyDescent="0.25">
      <c r="B920110" s="78"/>
      <c r="C920110" s="77"/>
    </row>
    <row r="920111" spans="2:3" x14ac:dyDescent="0.25">
      <c r="B920111" s="78"/>
      <c r="C920111" s="77"/>
    </row>
    <row r="920112" spans="2:3" x14ac:dyDescent="0.25">
      <c r="B920112" s="78"/>
      <c r="C920112" s="77"/>
    </row>
    <row r="920113" spans="2:3" x14ac:dyDescent="0.25">
      <c r="B920113" s="78"/>
      <c r="C920113" s="77"/>
    </row>
    <row r="920114" spans="2:3" x14ac:dyDescent="0.25">
      <c r="B920114" s="78"/>
      <c r="C920114" s="77"/>
    </row>
    <row r="920115" spans="2:3" x14ac:dyDescent="0.25">
      <c r="B920115" s="78"/>
      <c r="C920115" s="77"/>
    </row>
    <row r="920116" spans="2:3" x14ac:dyDescent="0.25">
      <c r="B920116" s="78"/>
      <c r="C920116" s="77"/>
    </row>
    <row r="920117" spans="2:3" x14ac:dyDescent="0.25">
      <c r="B920117" s="78"/>
      <c r="C920117" s="77"/>
    </row>
    <row r="920118" spans="2:3" x14ac:dyDescent="0.25">
      <c r="B920118" s="78"/>
      <c r="C920118" s="77"/>
    </row>
    <row r="920119" spans="2:3" x14ac:dyDescent="0.25">
      <c r="B920119" s="78"/>
      <c r="C920119" s="77"/>
    </row>
    <row r="920120" spans="2:3" x14ac:dyDescent="0.25">
      <c r="B920120" s="78"/>
      <c r="C920120" s="77"/>
    </row>
    <row r="920121" spans="2:3" x14ac:dyDescent="0.25">
      <c r="B920121" s="78"/>
      <c r="C920121" s="77"/>
    </row>
    <row r="920122" spans="2:3" x14ac:dyDescent="0.25">
      <c r="B920122" s="78"/>
      <c r="C920122" s="77"/>
    </row>
    <row r="920232" spans="2:3" x14ac:dyDescent="0.25">
      <c r="B920232" s="78"/>
      <c r="C920232" s="77"/>
    </row>
    <row r="920233" spans="2:3" x14ac:dyDescent="0.25">
      <c r="B920233" s="78"/>
      <c r="C920233" s="77"/>
    </row>
    <row r="920234" spans="2:3" x14ac:dyDescent="0.25">
      <c r="B920234" s="78"/>
      <c r="C920234" s="77"/>
    </row>
    <row r="920235" spans="2:3" x14ac:dyDescent="0.25">
      <c r="B920235" s="78"/>
      <c r="C920235" s="77"/>
    </row>
    <row r="920236" spans="2:3" x14ac:dyDescent="0.25">
      <c r="B920236" s="78"/>
      <c r="C920236" s="77"/>
    </row>
    <row r="920237" spans="2:3" x14ac:dyDescent="0.25">
      <c r="B920237" s="78"/>
      <c r="C920237" s="77"/>
    </row>
    <row r="920238" spans="2:3" x14ac:dyDescent="0.25">
      <c r="B920238" s="78"/>
      <c r="C920238" s="77"/>
    </row>
    <row r="920239" spans="2:3" x14ac:dyDescent="0.25">
      <c r="B920239" s="78"/>
      <c r="C920239" s="77"/>
    </row>
    <row r="920240" spans="2:3" x14ac:dyDescent="0.25">
      <c r="B920240" s="78"/>
      <c r="C920240" s="77"/>
    </row>
    <row r="920241" spans="2:3" x14ac:dyDescent="0.25">
      <c r="B920241" s="78"/>
      <c r="C920241" s="77"/>
    </row>
    <row r="920242" spans="2:3" x14ac:dyDescent="0.25">
      <c r="B920242" s="78"/>
      <c r="C920242" s="77"/>
    </row>
    <row r="920243" spans="2:3" x14ac:dyDescent="0.25">
      <c r="B920243" s="78"/>
      <c r="C920243" s="77"/>
    </row>
    <row r="920244" spans="2:3" x14ac:dyDescent="0.25">
      <c r="B920244" s="78"/>
      <c r="C920244" s="77"/>
    </row>
    <row r="920354" spans="2:3" x14ac:dyDescent="0.25">
      <c r="B920354" s="78"/>
      <c r="C920354" s="77"/>
    </row>
    <row r="920355" spans="2:3" x14ac:dyDescent="0.25">
      <c r="B920355" s="78"/>
      <c r="C920355" s="77"/>
    </row>
    <row r="920356" spans="2:3" x14ac:dyDescent="0.25">
      <c r="B920356" s="78"/>
      <c r="C920356" s="77"/>
    </row>
    <row r="920357" spans="2:3" x14ac:dyDescent="0.25">
      <c r="B920357" s="78"/>
      <c r="C920357" s="77"/>
    </row>
    <row r="920358" spans="2:3" x14ac:dyDescent="0.25">
      <c r="B920358" s="78"/>
      <c r="C920358" s="77"/>
    </row>
    <row r="920359" spans="2:3" x14ac:dyDescent="0.25">
      <c r="B920359" s="78"/>
      <c r="C920359" s="77"/>
    </row>
    <row r="920360" spans="2:3" x14ac:dyDescent="0.25">
      <c r="B920360" s="78"/>
      <c r="C920360" s="77"/>
    </row>
    <row r="920361" spans="2:3" x14ac:dyDescent="0.25">
      <c r="B920361" s="78"/>
      <c r="C920361" s="77"/>
    </row>
    <row r="920362" spans="2:3" x14ac:dyDescent="0.25">
      <c r="B920362" s="78"/>
      <c r="C920362" s="77"/>
    </row>
    <row r="920363" spans="2:3" x14ac:dyDescent="0.25">
      <c r="B920363" s="78"/>
      <c r="C920363" s="77"/>
    </row>
    <row r="920364" spans="2:3" x14ac:dyDescent="0.25">
      <c r="B920364" s="78"/>
      <c r="C920364" s="77"/>
    </row>
    <row r="920365" spans="2:3" x14ac:dyDescent="0.25">
      <c r="B920365" s="78"/>
      <c r="C920365" s="77"/>
    </row>
    <row r="920366" spans="2:3" x14ac:dyDescent="0.25">
      <c r="B920366" s="78"/>
      <c r="C920366" s="77"/>
    </row>
    <row r="920476" spans="2:3" x14ac:dyDescent="0.25">
      <c r="B920476" s="78"/>
      <c r="C920476" s="77"/>
    </row>
    <row r="920477" spans="2:3" x14ac:dyDescent="0.25">
      <c r="B920477" s="78"/>
      <c r="C920477" s="77"/>
    </row>
    <row r="920478" spans="2:3" x14ac:dyDescent="0.25">
      <c r="B920478" s="78"/>
      <c r="C920478" s="77"/>
    </row>
    <row r="920479" spans="2:3" x14ac:dyDescent="0.25">
      <c r="B920479" s="78"/>
      <c r="C920479" s="77"/>
    </row>
    <row r="920480" spans="2:3" x14ac:dyDescent="0.25">
      <c r="B920480" s="78"/>
      <c r="C920480" s="77"/>
    </row>
    <row r="920481" spans="2:3" x14ac:dyDescent="0.25">
      <c r="B920481" s="78"/>
      <c r="C920481" s="77"/>
    </row>
    <row r="920482" spans="2:3" x14ac:dyDescent="0.25">
      <c r="B920482" s="78"/>
      <c r="C920482" s="77"/>
    </row>
    <row r="920483" spans="2:3" x14ac:dyDescent="0.25">
      <c r="B920483" s="78"/>
      <c r="C920483" s="77"/>
    </row>
    <row r="920484" spans="2:3" x14ac:dyDescent="0.25">
      <c r="B920484" s="78"/>
      <c r="C920484" s="77"/>
    </row>
    <row r="920485" spans="2:3" x14ac:dyDescent="0.25">
      <c r="B920485" s="78"/>
      <c r="C920485" s="77"/>
    </row>
    <row r="920486" spans="2:3" x14ac:dyDescent="0.25">
      <c r="B920486" s="78"/>
      <c r="C920486" s="77"/>
    </row>
    <row r="920487" spans="2:3" x14ac:dyDescent="0.25">
      <c r="B920487" s="78"/>
      <c r="C920487" s="77"/>
    </row>
    <row r="920488" spans="2:3" x14ac:dyDescent="0.25">
      <c r="B920488" s="78"/>
      <c r="C920488" s="77"/>
    </row>
    <row r="920598" spans="2:3" x14ac:dyDescent="0.25">
      <c r="B920598" s="78"/>
      <c r="C920598" s="77"/>
    </row>
    <row r="920599" spans="2:3" x14ac:dyDescent="0.25">
      <c r="B920599" s="78"/>
      <c r="C920599" s="77"/>
    </row>
    <row r="920600" spans="2:3" x14ac:dyDescent="0.25">
      <c r="B920600" s="78"/>
      <c r="C920600" s="77"/>
    </row>
    <row r="920601" spans="2:3" x14ac:dyDescent="0.25">
      <c r="B920601" s="78"/>
      <c r="C920601" s="77"/>
    </row>
    <row r="920602" spans="2:3" x14ac:dyDescent="0.25">
      <c r="B920602" s="78"/>
      <c r="C920602" s="77"/>
    </row>
    <row r="920603" spans="2:3" x14ac:dyDescent="0.25">
      <c r="B920603" s="78"/>
      <c r="C920603" s="77"/>
    </row>
    <row r="920604" spans="2:3" x14ac:dyDescent="0.25">
      <c r="B920604" s="78"/>
      <c r="C920604" s="77"/>
    </row>
    <row r="920605" spans="2:3" x14ac:dyDescent="0.25">
      <c r="B920605" s="78"/>
      <c r="C920605" s="77"/>
    </row>
    <row r="920606" spans="2:3" x14ac:dyDescent="0.25">
      <c r="B920606" s="78"/>
      <c r="C920606" s="77"/>
    </row>
    <row r="920607" spans="2:3" x14ac:dyDescent="0.25">
      <c r="B920607" s="78"/>
      <c r="C920607" s="77"/>
    </row>
    <row r="920608" spans="2:3" x14ac:dyDescent="0.25">
      <c r="B920608" s="78"/>
      <c r="C920608" s="77"/>
    </row>
    <row r="920609" spans="2:3" x14ac:dyDescent="0.25">
      <c r="B920609" s="78"/>
      <c r="C920609" s="77"/>
    </row>
    <row r="920610" spans="2:3" x14ac:dyDescent="0.25">
      <c r="B920610" s="78"/>
      <c r="C920610" s="77"/>
    </row>
    <row r="920720" spans="2:3" x14ac:dyDescent="0.25">
      <c r="B920720" s="78"/>
      <c r="C920720" s="77"/>
    </row>
    <row r="920721" spans="2:3" x14ac:dyDescent="0.25">
      <c r="B920721" s="78"/>
      <c r="C920721" s="77"/>
    </row>
    <row r="920722" spans="2:3" x14ac:dyDescent="0.25">
      <c r="B920722" s="78"/>
      <c r="C920722" s="77"/>
    </row>
    <row r="920723" spans="2:3" x14ac:dyDescent="0.25">
      <c r="B920723" s="78"/>
      <c r="C920723" s="77"/>
    </row>
    <row r="920724" spans="2:3" x14ac:dyDescent="0.25">
      <c r="B920724" s="78"/>
      <c r="C920724" s="77"/>
    </row>
    <row r="920725" spans="2:3" x14ac:dyDescent="0.25">
      <c r="B920725" s="78"/>
      <c r="C920725" s="77"/>
    </row>
    <row r="920726" spans="2:3" x14ac:dyDescent="0.25">
      <c r="B920726" s="78"/>
      <c r="C920726" s="77"/>
    </row>
    <row r="920727" spans="2:3" x14ac:dyDescent="0.25">
      <c r="B920727" s="78"/>
      <c r="C920727" s="77"/>
    </row>
    <row r="920728" spans="2:3" x14ac:dyDescent="0.25">
      <c r="B920728" s="78"/>
      <c r="C920728" s="77"/>
    </row>
    <row r="920729" spans="2:3" x14ac:dyDescent="0.25">
      <c r="B920729" s="78"/>
      <c r="C920729" s="77"/>
    </row>
    <row r="920730" spans="2:3" x14ac:dyDescent="0.25">
      <c r="B920730" s="78"/>
      <c r="C920730" s="77"/>
    </row>
    <row r="920731" spans="2:3" x14ac:dyDescent="0.25">
      <c r="B920731" s="78"/>
      <c r="C920731" s="77"/>
    </row>
    <row r="920732" spans="2:3" x14ac:dyDescent="0.25">
      <c r="B920732" s="78"/>
      <c r="C920732" s="77"/>
    </row>
    <row r="920842" spans="2:3" x14ac:dyDescent="0.25">
      <c r="B920842" s="78"/>
      <c r="C920842" s="77"/>
    </row>
    <row r="920843" spans="2:3" x14ac:dyDescent="0.25">
      <c r="B920843" s="78"/>
      <c r="C920843" s="77"/>
    </row>
    <row r="920844" spans="2:3" x14ac:dyDescent="0.25">
      <c r="B920844" s="78"/>
      <c r="C920844" s="77"/>
    </row>
    <row r="920845" spans="2:3" x14ac:dyDescent="0.25">
      <c r="B920845" s="78"/>
      <c r="C920845" s="77"/>
    </row>
    <row r="920846" spans="2:3" x14ac:dyDescent="0.25">
      <c r="B920846" s="78"/>
      <c r="C920846" s="77"/>
    </row>
    <row r="920847" spans="2:3" x14ac:dyDescent="0.25">
      <c r="B920847" s="78"/>
      <c r="C920847" s="77"/>
    </row>
    <row r="920848" spans="2:3" x14ac:dyDescent="0.25">
      <c r="B920848" s="78"/>
      <c r="C920848" s="77"/>
    </row>
    <row r="920849" spans="2:3" x14ac:dyDescent="0.25">
      <c r="B920849" s="78"/>
      <c r="C920849" s="77"/>
    </row>
    <row r="920850" spans="2:3" x14ac:dyDescent="0.25">
      <c r="B920850" s="78"/>
      <c r="C920850" s="77"/>
    </row>
    <row r="920851" spans="2:3" x14ac:dyDescent="0.25">
      <c r="B920851" s="78"/>
      <c r="C920851" s="77"/>
    </row>
    <row r="920852" spans="2:3" x14ac:dyDescent="0.25">
      <c r="B920852" s="78"/>
      <c r="C920852" s="77"/>
    </row>
    <row r="920853" spans="2:3" x14ac:dyDescent="0.25">
      <c r="B920853" s="78"/>
      <c r="C920853" s="77"/>
    </row>
    <row r="920854" spans="2:3" x14ac:dyDescent="0.25">
      <c r="B920854" s="78"/>
      <c r="C920854" s="77"/>
    </row>
    <row r="920964" spans="2:3" x14ac:dyDescent="0.25">
      <c r="B920964" s="78"/>
      <c r="C920964" s="77"/>
    </row>
    <row r="920965" spans="2:3" x14ac:dyDescent="0.25">
      <c r="B920965" s="78"/>
      <c r="C920965" s="77"/>
    </row>
    <row r="920966" spans="2:3" x14ac:dyDescent="0.25">
      <c r="B920966" s="78"/>
      <c r="C920966" s="77"/>
    </row>
    <row r="920967" spans="2:3" x14ac:dyDescent="0.25">
      <c r="B920967" s="78"/>
      <c r="C920967" s="77"/>
    </row>
    <row r="920968" spans="2:3" x14ac:dyDescent="0.25">
      <c r="B920968" s="78"/>
      <c r="C920968" s="77"/>
    </row>
    <row r="920969" spans="2:3" x14ac:dyDescent="0.25">
      <c r="B920969" s="78"/>
      <c r="C920969" s="77"/>
    </row>
    <row r="920970" spans="2:3" x14ac:dyDescent="0.25">
      <c r="B920970" s="78"/>
      <c r="C920970" s="77"/>
    </row>
    <row r="920971" spans="2:3" x14ac:dyDescent="0.25">
      <c r="B920971" s="78"/>
      <c r="C920971" s="77"/>
    </row>
    <row r="920972" spans="2:3" x14ac:dyDescent="0.25">
      <c r="B920972" s="78"/>
      <c r="C920972" s="77"/>
    </row>
    <row r="920973" spans="2:3" x14ac:dyDescent="0.25">
      <c r="B920973" s="78"/>
      <c r="C920973" s="77"/>
    </row>
    <row r="920974" spans="2:3" x14ac:dyDescent="0.25">
      <c r="B920974" s="78"/>
      <c r="C920974" s="77"/>
    </row>
    <row r="920975" spans="2:3" x14ac:dyDescent="0.25">
      <c r="B920975" s="78"/>
      <c r="C920975" s="77"/>
    </row>
    <row r="920976" spans="2:3" x14ac:dyDescent="0.25">
      <c r="B920976" s="78"/>
      <c r="C920976" s="77"/>
    </row>
    <row r="921086" spans="2:3" x14ac:dyDescent="0.25">
      <c r="B921086" s="78"/>
      <c r="C921086" s="77"/>
    </row>
    <row r="921087" spans="2:3" x14ac:dyDescent="0.25">
      <c r="B921087" s="78"/>
      <c r="C921087" s="77"/>
    </row>
    <row r="921088" spans="2:3" x14ac:dyDescent="0.25">
      <c r="B921088" s="78"/>
      <c r="C921088" s="77"/>
    </row>
    <row r="921089" spans="2:3" x14ac:dyDescent="0.25">
      <c r="B921089" s="78"/>
      <c r="C921089" s="77"/>
    </row>
    <row r="921090" spans="2:3" x14ac:dyDescent="0.25">
      <c r="B921090" s="78"/>
      <c r="C921090" s="77"/>
    </row>
    <row r="921091" spans="2:3" x14ac:dyDescent="0.25">
      <c r="B921091" s="78"/>
      <c r="C921091" s="77"/>
    </row>
    <row r="921092" spans="2:3" x14ac:dyDescent="0.25">
      <c r="B921092" s="78"/>
      <c r="C921092" s="77"/>
    </row>
    <row r="921093" spans="2:3" x14ac:dyDescent="0.25">
      <c r="B921093" s="78"/>
      <c r="C921093" s="77"/>
    </row>
    <row r="921094" spans="2:3" x14ac:dyDescent="0.25">
      <c r="B921094" s="78"/>
      <c r="C921094" s="77"/>
    </row>
    <row r="921095" spans="2:3" x14ac:dyDescent="0.25">
      <c r="B921095" s="78"/>
      <c r="C921095" s="77"/>
    </row>
    <row r="921096" spans="2:3" x14ac:dyDescent="0.25">
      <c r="B921096" s="78"/>
      <c r="C921096" s="77"/>
    </row>
    <row r="921097" spans="2:3" x14ac:dyDescent="0.25">
      <c r="B921097" s="78"/>
      <c r="C921097" s="77"/>
    </row>
    <row r="921098" spans="2:3" x14ac:dyDescent="0.25">
      <c r="B921098" s="78"/>
      <c r="C921098" s="77"/>
    </row>
    <row r="921208" spans="2:3" x14ac:dyDescent="0.25">
      <c r="B921208" s="78"/>
      <c r="C921208" s="77"/>
    </row>
    <row r="921209" spans="2:3" x14ac:dyDescent="0.25">
      <c r="B921209" s="78"/>
      <c r="C921209" s="77"/>
    </row>
    <row r="921210" spans="2:3" x14ac:dyDescent="0.25">
      <c r="B921210" s="78"/>
      <c r="C921210" s="77"/>
    </row>
    <row r="921211" spans="2:3" x14ac:dyDescent="0.25">
      <c r="B921211" s="78"/>
      <c r="C921211" s="77"/>
    </row>
    <row r="921212" spans="2:3" x14ac:dyDescent="0.25">
      <c r="B921212" s="78"/>
      <c r="C921212" s="77"/>
    </row>
    <row r="921213" spans="2:3" x14ac:dyDescent="0.25">
      <c r="B921213" s="78"/>
      <c r="C921213" s="77"/>
    </row>
    <row r="921214" spans="2:3" x14ac:dyDescent="0.25">
      <c r="B921214" s="78"/>
      <c r="C921214" s="77"/>
    </row>
    <row r="921215" spans="2:3" x14ac:dyDescent="0.25">
      <c r="B921215" s="78"/>
      <c r="C921215" s="77"/>
    </row>
    <row r="921216" spans="2:3" x14ac:dyDescent="0.25">
      <c r="B921216" s="78"/>
      <c r="C921216" s="77"/>
    </row>
    <row r="921217" spans="2:3" x14ac:dyDescent="0.25">
      <c r="B921217" s="78"/>
      <c r="C921217" s="77"/>
    </row>
    <row r="921218" spans="2:3" x14ac:dyDescent="0.25">
      <c r="B921218" s="78"/>
      <c r="C921218" s="77"/>
    </row>
    <row r="921219" spans="2:3" x14ac:dyDescent="0.25">
      <c r="B921219" s="78"/>
      <c r="C921219" s="77"/>
    </row>
    <row r="921220" spans="2:3" x14ac:dyDescent="0.25">
      <c r="B921220" s="78"/>
      <c r="C921220" s="77"/>
    </row>
    <row r="921330" spans="2:3" x14ac:dyDescent="0.25">
      <c r="B921330" s="78"/>
      <c r="C921330" s="77"/>
    </row>
    <row r="921331" spans="2:3" x14ac:dyDescent="0.25">
      <c r="B921331" s="78"/>
      <c r="C921331" s="77"/>
    </row>
    <row r="921332" spans="2:3" x14ac:dyDescent="0.25">
      <c r="B921332" s="78"/>
      <c r="C921332" s="77"/>
    </row>
    <row r="921333" spans="2:3" x14ac:dyDescent="0.25">
      <c r="B921333" s="78"/>
      <c r="C921333" s="77"/>
    </row>
    <row r="921334" spans="2:3" x14ac:dyDescent="0.25">
      <c r="B921334" s="78"/>
      <c r="C921334" s="77"/>
    </row>
    <row r="921335" spans="2:3" x14ac:dyDescent="0.25">
      <c r="B921335" s="78"/>
      <c r="C921335" s="77"/>
    </row>
    <row r="921336" spans="2:3" x14ac:dyDescent="0.25">
      <c r="B921336" s="78"/>
      <c r="C921336" s="77"/>
    </row>
    <row r="921337" spans="2:3" x14ac:dyDescent="0.25">
      <c r="B921337" s="78"/>
      <c r="C921337" s="77"/>
    </row>
    <row r="921338" spans="2:3" x14ac:dyDescent="0.25">
      <c r="B921338" s="78"/>
      <c r="C921338" s="77"/>
    </row>
    <row r="921339" spans="2:3" x14ac:dyDescent="0.25">
      <c r="B921339" s="78"/>
      <c r="C921339" s="77"/>
    </row>
    <row r="921340" spans="2:3" x14ac:dyDescent="0.25">
      <c r="B921340" s="78"/>
      <c r="C921340" s="77"/>
    </row>
    <row r="921341" spans="2:3" x14ac:dyDescent="0.25">
      <c r="B921341" s="78"/>
      <c r="C921341" s="77"/>
    </row>
    <row r="921342" spans="2:3" x14ac:dyDescent="0.25">
      <c r="B921342" s="78"/>
      <c r="C921342" s="77"/>
    </row>
    <row r="921452" spans="2:3" x14ac:dyDescent="0.25">
      <c r="B921452" s="78"/>
      <c r="C921452" s="77"/>
    </row>
    <row r="921453" spans="2:3" x14ac:dyDescent="0.25">
      <c r="B921453" s="78"/>
      <c r="C921453" s="77"/>
    </row>
    <row r="921454" spans="2:3" x14ac:dyDescent="0.25">
      <c r="B921454" s="78"/>
      <c r="C921454" s="77"/>
    </row>
    <row r="921455" spans="2:3" x14ac:dyDescent="0.25">
      <c r="B921455" s="78"/>
      <c r="C921455" s="77"/>
    </row>
    <row r="921456" spans="2:3" x14ac:dyDescent="0.25">
      <c r="B921456" s="78"/>
      <c r="C921456" s="77"/>
    </row>
    <row r="921457" spans="2:3" x14ac:dyDescent="0.25">
      <c r="B921457" s="78"/>
      <c r="C921457" s="77"/>
    </row>
    <row r="921458" spans="2:3" x14ac:dyDescent="0.25">
      <c r="B921458" s="78"/>
      <c r="C921458" s="77"/>
    </row>
    <row r="921459" spans="2:3" x14ac:dyDescent="0.25">
      <c r="B921459" s="78"/>
      <c r="C921459" s="77"/>
    </row>
    <row r="921460" spans="2:3" x14ac:dyDescent="0.25">
      <c r="B921460" s="78"/>
      <c r="C921460" s="77"/>
    </row>
    <row r="921461" spans="2:3" x14ac:dyDescent="0.25">
      <c r="B921461" s="78"/>
      <c r="C921461" s="77"/>
    </row>
    <row r="921462" spans="2:3" x14ac:dyDescent="0.25">
      <c r="B921462" s="78"/>
      <c r="C921462" s="77"/>
    </row>
    <row r="921463" spans="2:3" x14ac:dyDescent="0.25">
      <c r="B921463" s="78"/>
      <c r="C921463" s="77"/>
    </row>
    <row r="921464" spans="2:3" x14ac:dyDescent="0.25">
      <c r="B921464" s="78"/>
      <c r="C921464" s="77"/>
    </row>
    <row r="921574" spans="2:3" x14ac:dyDescent="0.25">
      <c r="B921574" s="78"/>
      <c r="C921574" s="77"/>
    </row>
    <row r="921575" spans="2:3" x14ac:dyDescent="0.25">
      <c r="B921575" s="78"/>
      <c r="C921575" s="77"/>
    </row>
    <row r="921576" spans="2:3" x14ac:dyDescent="0.25">
      <c r="B921576" s="78"/>
      <c r="C921576" s="77"/>
    </row>
    <row r="921577" spans="2:3" x14ac:dyDescent="0.25">
      <c r="B921577" s="78"/>
      <c r="C921577" s="77"/>
    </row>
    <row r="921578" spans="2:3" x14ac:dyDescent="0.25">
      <c r="B921578" s="78"/>
      <c r="C921578" s="77"/>
    </row>
    <row r="921579" spans="2:3" x14ac:dyDescent="0.25">
      <c r="B921579" s="78"/>
      <c r="C921579" s="77"/>
    </row>
    <row r="921580" spans="2:3" x14ac:dyDescent="0.25">
      <c r="B921580" s="78"/>
      <c r="C921580" s="77"/>
    </row>
    <row r="921581" spans="2:3" x14ac:dyDescent="0.25">
      <c r="B921581" s="78"/>
      <c r="C921581" s="77"/>
    </row>
    <row r="921582" spans="2:3" x14ac:dyDescent="0.25">
      <c r="B921582" s="78"/>
      <c r="C921582" s="77"/>
    </row>
    <row r="921583" spans="2:3" x14ac:dyDescent="0.25">
      <c r="B921583" s="78"/>
      <c r="C921583" s="77"/>
    </row>
    <row r="921584" spans="2:3" x14ac:dyDescent="0.25">
      <c r="B921584" s="78"/>
      <c r="C921584" s="77"/>
    </row>
    <row r="921585" spans="2:3" x14ac:dyDescent="0.25">
      <c r="B921585" s="78"/>
      <c r="C921585" s="77"/>
    </row>
    <row r="921586" spans="2:3" x14ac:dyDescent="0.25">
      <c r="B921586" s="78"/>
      <c r="C921586" s="77"/>
    </row>
    <row r="921696" spans="2:3" x14ac:dyDescent="0.25">
      <c r="B921696" s="78"/>
      <c r="C921696" s="77"/>
    </row>
    <row r="921697" spans="2:3" x14ac:dyDescent="0.25">
      <c r="B921697" s="78"/>
      <c r="C921697" s="77"/>
    </row>
    <row r="921698" spans="2:3" x14ac:dyDescent="0.25">
      <c r="B921698" s="78"/>
      <c r="C921698" s="77"/>
    </row>
    <row r="921699" spans="2:3" x14ac:dyDescent="0.25">
      <c r="B921699" s="78"/>
      <c r="C921699" s="77"/>
    </row>
    <row r="921700" spans="2:3" x14ac:dyDescent="0.25">
      <c r="B921700" s="78"/>
      <c r="C921700" s="77"/>
    </row>
    <row r="921701" spans="2:3" x14ac:dyDescent="0.25">
      <c r="B921701" s="78"/>
      <c r="C921701" s="77"/>
    </row>
    <row r="921702" spans="2:3" x14ac:dyDescent="0.25">
      <c r="B921702" s="78"/>
      <c r="C921702" s="77"/>
    </row>
    <row r="921703" spans="2:3" x14ac:dyDescent="0.25">
      <c r="B921703" s="78"/>
      <c r="C921703" s="77"/>
    </row>
    <row r="921704" spans="2:3" x14ac:dyDescent="0.25">
      <c r="B921704" s="78"/>
      <c r="C921704" s="77"/>
    </row>
    <row r="921705" spans="2:3" x14ac:dyDescent="0.25">
      <c r="B921705" s="78"/>
      <c r="C921705" s="77"/>
    </row>
    <row r="921706" spans="2:3" x14ac:dyDescent="0.25">
      <c r="B921706" s="78"/>
      <c r="C921706" s="77"/>
    </row>
    <row r="921707" spans="2:3" x14ac:dyDescent="0.25">
      <c r="B921707" s="78"/>
      <c r="C921707" s="77"/>
    </row>
    <row r="921708" spans="2:3" x14ac:dyDescent="0.25">
      <c r="B921708" s="78"/>
      <c r="C921708" s="77"/>
    </row>
    <row r="921818" spans="2:3" x14ac:dyDescent="0.25">
      <c r="B921818" s="78"/>
      <c r="C921818" s="77"/>
    </row>
    <row r="921819" spans="2:3" x14ac:dyDescent="0.25">
      <c r="B921819" s="78"/>
      <c r="C921819" s="77"/>
    </row>
    <row r="921820" spans="2:3" x14ac:dyDescent="0.25">
      <c r="B921820" s="78"/>
      <c r="C921820" s="77"/>
    </row>
    <row r="921821" spans="2:3" x14ac:dyDescent="0.25">
      <c r="B921821" s="78"/>
      <c r="C921821" s="77"/>
    </row>
    <row r="921822" spans="2:3" x14ac:dyDescent="0.25">
      <c r="B921822" s="78"/>
      <c r="C921822" s="77"/>
    </row>
    <row r="921823" spans="2:3" x14ac:dyDescent="0.25">
      <c r="B921823" s="78"/>
      <c r="C921823" s="77"/>
    </row>
    <row r="921824" spans="2:3" x14ac:dyDescent="0.25">
      <c r="B921824" s="78"/>
      <c r="C921824" s="77"/>
    </row>
    <row r="921825" spans="2:3" x14ac:dyDescent="0.25">
      <c r="B921825" s="78"/>
      <c r="C921825" s="77"/>
    </row>
    <row r="921826" spans="2:3" x14ac:dyDescent="0.25">
      <c r="B921826" s="78"/>
      <c r="C921826" s="77"/>
    </row>
    <row r="921827" spans="2:3" x14ac:dyDescent="0.25">
      <c r="B921827" s="78"/>
      <c r="C921827" s="77"/>
    </row>
    <row r="921828" spans="2:3" x14ac:dyDescent="0.25">
      <c r="B921828" s="78"/>
      <c r="C921828" s="77"/>
    </row>
    <row r="921829" spans="2:3" x14ac:dyDescent="0.25">
      <c r="B921829" s="78"/>
      <c r="C921829" s="77"/>
    </row>
    <row r="921830" spans="2:3" x14ac:dyDescent="0.25">
      <c r="B921830" s="78"/>
      <c r="C921830" s="77"/>
    </row>
    <row r="921940" spans="2:3" x14ac:dyDescent="0.25">
      <c r="B921940" s="78"/>
      <c r="C921940" s="77"/>
    </row>
    <row r="921941" spans="2:3" x14ac:dyDescent="0.25">
      <c r="B921941" s="78"/>
      <c r="C921941" s="77"/>
    </row>
    <row r="921942" spans="2:3" x14ac:dyDescent="0.25">
      <c r="B921942" s="78"/>
      <c r="C921942" s="77"/>
    </row>
    <row r="921943" spans="2:3" x14ac:dyDescent="0.25">
      <c r="B921943" s="78"/>
      <c r="C921943" s="77"/>
    </row>
    <row r="921944" spans="2:3" x14ac:dyDescent="0.25">
      <c r="B921944" s="78"/>
      <c r="C921944" s="77"/>
    </row>
    <row r="921945" spans="2:3" x14ac:dyDescent="0.25">
      <c r="B921945" s="78"/>
      <c r="C921945" s="77"/>
    </row>
    <row r="921946" spans="2:3" x14ac:dyDescent="0.25">
      <c r="B921946" s="78"/>
      <c r="C921946" s="77"/>
    </row>
    <row r="921947" spans="2:3" x14ac:dyDescent="0.25">
      <c r="B921947" s="78"/>
      <c r="C921947" s="77"/>
    </row>
    <row r="921948" spans="2:3" x14ac:dyDescent="0.25">
      <c r="B921948" s="78"/>
      <c r="C921948" s="77"/>
    </row>
    <row r="921949" spans="2:3" x14ac:dyDescent="0.25">
      <c r="B921949" s="78"/>
      <c r="C921949" s="77"/>
    </row>
    <row r="921950" spans="2:3" x14ac:dyDescent="0.25">
      <c r="B921950" s="78"/>
      <c r="C921950" s="77"/>
    </row>
    <row r="921951" spans="2:3" x14ac:dyDescent="0.25">
      <c r="B921951" s="78"/>
      <c r="C921951" s="77"/>
    </row>
    <row r="921952" spans="2:3" x14ac:dyDescent="0.25">
      <c r="B921952" s="78"/>
      <c r="C921952" s="77"/>
    </row>
    <row r="922062" spans="2:3" x14ac:dyDescent="0.25">
      <c r="B922062" s="78"/>
      <c r="C922062" s="77"/>
    </row>
    <row r="922063" spans="2:3" x14ac:dyDescent="0.25">
      <c r="B922063" s="78"/>
      <c r="C922063" s="77"/>
    </row>
    <row r="922064" spans="2:3" x14ac:dyDescent="0.25">
      <c r="B922064" s="78"/>
      <c r="C922064" s="77"/>
    </row>
    <row r="922065" spans="2:3" x14ac:dyDescent="0.25">
      <c r="B922065" s="78"/>
      <c r="C922065" s="77"/>
    </row>
    <row r="922066" spans="2:3" x14ac:dyDescent="0.25">
      <c r="B922066" s="78"/>
      <c r="C922066" s="77"/>
    </row>
    <row r="922067" spans="2:3" x14ac:dyDescent="0.25">
      <c r="B922067" s="78"/>
      <c r="C922067" s="77"/>
    </row>
    <row r="922068" spans="2:3" x14ac:dyDescent="0.25">
      <c r="B922068" s="78"/>
      <c r="C922068" s="77"/>
    </row>
    <row r="922069" spans="2:3" x14ac:dyDescent="0.25">
      <c r="B922069" s="78"/>
      <c r="C922069" s="77"/>
    </row>
    <row r="922070" spans="2:3" x14ac:dyDescent="0.25">
      <c r="B922070" s="78"/>
      <c r="C922070" s="77"/>
    </row>
    <row r="922071" spans="2:3" x14ac:dyDescent="0.25">
      <c r="B922071" s="78"/>
      <c r="C922071" s="77"/>
    </row>
    <row r="922072" spans="2:3" x14ac:dyDescent="0.25">
      <c r="B922072" s="78"/>
      <c r="C922072" s="77"/>
    </row>
    <row r="922073" spans="2:3" x14ac:dyDescent="0.25">
      <c r="B922073" s="78"/>
      <c r="C922073" s="77"/>
    </row>
    <row r="922074" spans="2:3" x14ac:dyDescent="0.25">
      <c r="B922074" s="78"/>
      <c r="C922074" s="77"/>
    </row>
    <row r="922184" spans="2:3" x14ac:dyDescent="0.25">
      <c r="B922184" s="78"/>
      <c r="C922184" s="77"/>
    </row>
    <row r="922185" spans="2:3" x14ac:dyDescent="0.25">
      <c r="B922185" s="78"/>
      <c r="C922185" s="77"/>
    </row>
    <row r="922186" spans="2:3" x14ac:dyDescent="0.25">
      <c r="B922186" s="78"/>
      <c r="C922186" s="77"/>
    </row>
    <row r="922187" spans="2:3" x14ac:dyDescent="0.25">
      <c r="B922187" s="78"/>
      <c r="C922187" s="77"/>
    </row>
    <row r="922188" spans="2:3" x14ac:dyDescent="0.25">
      <c r="B922188" s="78"/>
      <c r="C922188" s="77"/>
    </row>
    <row r="922189" spans="2:3" x14ac:dyDescent="0.25">
      <c r="B922189" s="78"/>
      <c r="C922189" s="77"/>
    </row>
    <row r="922190" spans="2:3" x14ac:dyDescent="0.25">
      <c r="B922190" s="78"/>
      <c r="C922190" s="77"/>
    </row>
    <row r="922191" spans="2:3" x14ac:dyDescent="0.25">
      <c r="B922191" s="78"/>
      <c r="C922191" s="77"/>
    </row>
    <row r="922192" spans="2:3" x14ac:dyDescent="0.25">
      <c r="B922192" s="78"/>
      <c r="C922192" s="77"/>
    </row>
    <row r="922193" spans="2:3" x14ac:dyDescent="0.25">
      <c r="B922193" s="78"/>
      <c r="C922193" s="77"/>
    </row>
    <row r="922194" spans="2:3" x14ac:dyDescent="0.25">
      <c r="B922194" s="78"/>
      <c r="C922194" s="77"/>
    </row>
    <row r="922195" spans="2:3" x14ac:dyDescent="0.25">
      <c r="B922195" s="78"/>
      <c r="C922195" s="77"/>
    </row>
    <row r="922196" spans="2:3" x14ac:dyDescent="0.25">
      <c r="B922196" s="78"/>
      <c r="C922196" s="77"/>
    </row>
    <row r="922306" spans="2:3" x14ac:dyDescent="0.25">
      <c r="B922306" s="78"/>
      <c r="C922306" s="77"/>
    </row>
    <row r="922307" spans="2:3" x14ac:dyDescent="0.25">
      <c r="B922307" s="78"/>
      <c r="C922307" s="77"/>
    </row>
    <row r="922308" spans="2:3" x14ac:dyDescent="0.25">
      <c r="B922308" s="78"/>
      <c r="C922308" s="77"/>
    </row>
    <row r="922309" spans="2:3" x14ac:dyDescent="0.25">
      <c r="B922309" s="78"/>
      <c r="C922309" s="77"/>
    </row>
    <row r="922310" spans="2:3" x14ac:dyDescent="0.25">
      <c r="B922310" s="78"/>
      <c r="C922310" s="77"/>
    </row>
    <row r="922311" spans="2:3" x14ac:dyDescent="0.25">
      <c r="B922311" s="78"/>
      <c r="C922311" s="77"/>
    </row>
    <row r="922312" spans="2:3" x14ac:dyDescent="0.25">
      <c r="B922312" s="78"/>
      <c r="C922312" s="77"/>
    </row>
    <row r="922313" spans="2:3" x14ac:dyDescent="0.25">
      <c r="B922313" s="78"/>
      <c r="C922313" s="77"/>
    </row>
    <row r="922314" spans="2:3" x14ac:dyDescent="0.25">
      <c r="B922314" s="78"/>
      <c r="C922314" s="77"/>
    </row>
    <row r="922315" spans="2:3" x14ac:dyDescent="0.25">
      <c r="B922315" s="78"/>
      <c r="C922315" s="77"/>
    </row>
    <row r="922316" spans="2:3" x14ac:dyDescent="0.25">
      <c r="B922316" s="78"/>
      <c r="C922316" s="77"/>
    </row>
    <row r="922317" spans="2:3" x14ac:dyDescent="0.25">
      <c r="B922317" s="78"/>
      <c r="C922317" s="77"/>
    </row>
    <row r="922318" spans="2:3" x14ac:dyDescent="0.25">
      <c r="B922318" s="78"/>
      <c r="C922318" s="77"/>
    </row>
    <row r="922428" spans="2:3" x14ac:dyDescent="0.25">
      <c r="B922428" s="78"/>
      <c r="C922428" s="77"/>
    </row>
    <row r="922429" spans="2:3" x14ac:dyDescent="0.25">
      <c r="B922429" s="78"/>
      <c r="C922429" s="77"/>
    </row>
    <row r="922430" spans="2:3" x14ac:dyDescent="0.25">
      <c r="B922430" s="78"/>
      <c r="C922430" s="77"/>
    </row>
    <row r="922431" spans="2:3" x14ac:dyDescent="0.25">
      <c r="B922431" s="78"/>
      <c r="C922431" s="77"/>
    </row>
    <row r="922432" spans="2:3" x14ac:dyDescent="0.25">
      <c r="B922432" s="78"/>
      <c r="C922432" s="77"/>
    </row>
    <row r="922433" spans="2:3" x14ac:dyDescent="0.25">
      <c r="B922433" s="78"/>
      <c r="C922433" s="77"/>
    </row>
    <row r="922434" spans="2:3" x14ac:dyDescent="0.25">
      <c r="B922434" s="78"/>
      <c r="C922434" s="77"/>
    </row>
    <row r="922435" spans="2:3" x14ac:dyDescent="0.25">
      <c r="B922435" s="78"/>
      <c r="C922435" s="77"/>
    </row>
    <row r="922436" spans="2:3" x14ac:dyDescent="0.25">
      <c r="B922436" s="78"/>
      <c r="C922436" s="77"/>
    </row>
    <row r="922437" spans="2:3" x14ac:dyDescent="0.25">
      <c r="B922437" s="78"/>
      <c r="C922437" s="77"/>
    </row>
    <row r="922438" spans="2:3" x14ac:dyDescent="0.25">
      <c r="B922438" s="78"/>
      <c r="C922438" s="77"/>
    </row>
    <row r="922439" spans="2:3" x14ac:dyDescent="0.25">
      <c r="B922439" s="78"/>
      <c r="C922439" s="77"/>
    </row>
    <row r="922440" spans="2:3" x14ac:dyDescent="0.25">
      <c r="B922440" s="78"/>
      <c r="C922440" s="77"/>
    </row>
    <row r="922550" spans="2:3" x14ac:dyDescent="0.25">
      <c r="B922550" s="78"/>
      <c r="C922550" s="77"/>
    </row>
    <row r="922551" spans="2:3" x14ac:dyDescent="0.25">
      <c r="B922551" s="78"/>
      <c r="C922551" s="77"/>
    </row>
    <row r="922552" spans="2:3" x14ac:dyDescent="0.25">
      <c r="B922552" s="78"/>
      <c r="C922552" s="77"/>
    </row>
    <row r="922553" spans="2:3" x14ac:dyDescent="0.25">
      <c r="B922553" s="78"/>
      <c r="C922553" s="77"/>
    </row>
    <row r="922554" spans="2:3" x14ac:dyDescent="0.25">
      <c r="B922554" s="78"/>
      <c r="C922554" s="77"/>
    </row>
    <row r="922555" spans="2:3" x14ac:dyDescent="0.25">
      <c r="B922555" s="78"/>
      <c r="C922555" s="77"/>
    </row>
    <row r="922556" spans="2:3" x14ac:dyDescent="0.25">
      <c r="B922556" s="78"/>
      <c r="C922556" s="77"/>
    </row>
    <row r="922557" spans="2:3" x14ac:dyDescent="0.25">
      <c r="B922557" s="78"/>
      <c r="C922557" s="77"/>
    </row>
    <row r="922558" spans="2:3" x14ac:dyDescent="0.25">
      <c r="B922558" s="78"/>
      <c r="C922558" s="77"/>
    </row>
    <row r="922559" spans="2:3" x14ac:dyDescent="0.25">
      <c r="B922559" s="78"/>
      <c r="C922559" s="77"/>
    </row>
    <row r="922560" spans="2:3" x14ac:dyDescent="0.25">
      <c r="B922560" s="78"/>
      <c r="C922560" s="77"/>
    </row>
    <row r="922561" spans="2:3" x14ac:dyDescent="0.25">
      <c r="B922561" s="78"/>
      <c r="C922561" s="77"/>
    </row>
    <row r="922562" spans="2:3" x14ac:dyDescent="0.25">
      <c r="B922562" s="78"/>
      <c r="C922562" s="77"/>
    </row>
    <row r="922672" spans="2:3" x14ac:dyDescent="0.25">
      <c r="B922672" s="78"/>
      <c r="C922672" s="77"/>
    </row>
    <row r="922673" spans="2:3" x14ac:dyDescent="0.25">
      <c r="B922673" s="78"/>
      <c r="C922673" s="77"/>
    </row>
    <row r="922674" spans="2:3" x14ac:dyDescent="0.25">
      <c r="B922674" s="78"/>
      <c r="C922674" s="77"/>
    </row>
    <row r="922675" spans="2:3" x14ac:dyDescent="0.25">
      <c r="B922675" s="78"/>
      <c r="C922675" s="77"/>
    </row>
    <row r="922676" spans="2:3" x14ac:dyDescent="0.25">
      <c r="B922676" s="78"/>
      <c r="C922676" s="77"/>
    </row>
    <row r="922677" spans="2:3" x14ac:dyDescent="0.25">
      <c r="B922677" s="78"/>
      <c r="C922677" s="77"/>
    </row>
    <row r="922678" spans="2:3" x14ac:dyDescent="0.25">
      <c r="B922678" s="78"/>
      <c r="C922678" s="77"/>
    </row>
    <row r="922679" spans="2:3" x14ac:dyDescent="0.25">
      <c r="B922679" s="78"/>
      <c r="C922679" s="77"/>
    </row>
    <row r="922680" spans="2:3" x14ac:dyDescent="0.25">
      <c r="B922680" s="78"/>
      <c r="C922680" s="77"/>
    </row>
    <row r="922681" spans="2:3" x14ac:dyDescent="0.25">
      <c r="B922681" s="78"/>
      <c r="C922681" s="77"/>
    </row>
    <row r="922682" spans="2:3" x14ac:dyDescent="0.25">
      <c r="B922682" s="78"/>
      <c r="C922682" s="77"/>
    </row>
    <row r="922683" spans="2:3" x14ac:dyDescent="0.25">
      <c r="B922683" s="78"/>
      <c r="C922683" s="77"/>
    </row>
    <row r="922684" spans="2:3" x14ac:dyDescent="0.25">
      <c r="B922684" s="78"/>
      <c r="C922684" s="77"/>
    </row>
    <row r="922794" spans="2:3" x14ac:dyDescent="0.25">
      <c r="B922794" s="78"/>
      <c r="C922794" s="77"/>
    </row>
    <row r="922795" spans="2:3" x14ac:dyDescent="0.25">
      <c r="B922795" s="78"/>
      <c r="C922795" s="77"/>
    </row>
    <row r="922796" spans="2:3" x14ac:dyDescent="0.25">
      <c r="B922796" s="78"/>
      <c r="C922796" s="77"/>
    </row>
    <row r="922797" spans="2:3" x14ac:dyDescent="0.25">
      <c r="B922797" s="78"/>
      <c r="C922797" s="77"/>
    </row>
    <row r="922798" spans="2:3" x14ac:dyDescent="0.25">
      <c r="B922798" s="78"/>
      <c r="C922798" s="77"/>
    </row>
    <row r="922799" spans="2:3" x14ac:dyDescent="0.25">
      <c r="B922799" s="78"/>
      <c r="C922799" s="77"/>
    </row>
    <row r="922800" spans="2:3" x14ac:dyDescent="0.25">
      <c r="B922800" s="78"/>
      <c r="C922800" s="77"/>
    </row>
    <row r="922801" spans="2:3" x14ac:dyDescent="0.25">
      <c r="B922801" s="78"/>
      <c r="C922801" s="77"/>
    </row>
    <row r="922802" spans="2:3" x14ac:dyDescent="0.25">
      <c r="B922802" s="78"/>
      <c r="C922802" s="77"/>
    </row>
    <row r="922803" spans="2:3" x14ac:dyDescent="0.25">
      <c r="B922803" s="78"/>
      <c r="C922803" s="77"/>
    </row>
    <row r="922804" spans="2:3" x14ac:dyDescent="0.25">
      <c r="B922804" s="78"/>
      <c r="C922804" s="77"/>
    </row>
    <row r="922805" spans="2:3" x14ac:dyDescent="0.25">
      <c r="B922805" s="78"/>
      <c r="C922805" s="77"/>
    </row>
    <row r="922806" spans="2:3" x14ac:dyDescent="0.25">
      <c r="B922806" s="78"/>
      <c r="C922806" s="77"/>
    </row>
    <row r="922916" spans="2:3" x14ac:dyDescent="0.25">
      <c r="B922916" s="78"/>
      <c r="C922916" s="77"/>
    </row>
    <row r="922917" spans="2:3" x14ac:dyDescent="0.25">
      <c r="B922917" s="78"/>
      <c r="C922917" s="77"/>
    </row>
    <row r="922918" spans="2:3" x14ac:dyDescent="0.25">
      <c r="B922918" s="78"/>
      <c r="C922918" s="77"/>
    </row>
    <row r="922919" spans="2:3" x14ac:dyDescent="0.25">
      <c r="B922919" s="78"/>
      <c r="C922919" s="77"/>
    </row>
    <row r="922920" spans="2:3" x14ac:dyDescent="0.25">
      <c r="B922920" s="78"/>
      <c r="C922920" s="77"/>
    </row>
    <row r="922921" spans="2:3" x14ac:dyDescent="0.25">
      <c r="B922921" s="78"/>
      <c r="C922921" s="77"/>
    </row>
    <row r="922922" spans="2:3" x14ac:dyDescent="0.25">
      <c r="B922922" s="78"/>
      <c r="C922922" s="77"/>
    </row>
    <row r="922923" spans="2:3" x14ac:dyDescent="0.25">
      <c r="B922923" s="78"/>
      <c r="C922923" s="77"/>
    </row>
    <row r="922924" spans="2:3" x14ac:dyDescent="0.25">
      <c r="B922924" s="78"/>
      <c r="C922924" s="77"/>
    </row>
    <row r="922925" spans="2:3" x14ac:dyDescent="0.25">
      <c r="B922925" s="78"/>
      <c r="C922925" s="77"/>
    </row>
    <row r="922926" spans="2:3" x14ac:dyDescent="0.25">
      <c r="B922926" s="78"/>
      <c r="C922926" s="77"/>
    </row>
    <row r="922927" spans="2:3" x14ac:dyDescent="0.25">
      <c r="B922927" s="78"/>
      <c r="C922927" s="77"/>
    </row>
    <row r="922928" spans="2:3" x14ac:dyDescent="0.25">
      <c r="B922928" s="78"/>
      <c r="C922928" s="77"/>
    </row>
    <row r="923038" spans="2:3" x14ac:dyDescent="0.25">
      <c r="B923038" s="78"/>
      <c r="C923038" s="77"/>
    </row>
    <row r="923039" spans="2:3" x14ac:dyDescent="0.25">
      <c r="B923039" s="78"/>
      <c r="C923039" s="77"/>
    </row>
    <row r="923040" spans="2:3" x14ac:dyDescent="0.25">
      <c r="B923040" s="78"/>
      <c r="C923040" s="77"/>
    </row>
    <row r="923041" spans="2:3" x14ac:dyDescent="0.25">
      <c r="B923041" s="78"/>
      <c r="C923041" s="77"/>
    </row>
    <row r="923042" spans="2:3" x14ac:dyDescent="0.25">
      <c r="B923042" s="78"/>
      <c r="C923042" s="77"/>
    </row>
    <row r="923043" spans="2:3" x14ac:dyDescent="0.25">
      <c r="B923043" s="78"/>
      <c r="C923043" s="77"/>
    </row>
    <row r="923044" spans="2:3" x14ac:dyDescent="0.25">
      <c r="B923044" s="78"/>
      <c r="C923044" s="77"/>
    </row>
    <row r="923045" spans="2:3" x14ac:dyDescent="0.25">
      <c r="B923045" s="78"/>
      <c r="C923045" s="77"/>
    </row>
    <row r="923046" spans="2:3" x14ac:dyDescent="0.25">
      <c r="B923046" s="78"/>
      <c r="C923046" s="77"/>
    </row>
    <row r="923047" spans="2:3" x14ac:dyDescent="0.25">
      <c r="B923047" s="78"/>
      <c r="C923047" s="77"/>
    </row>
    <row r="923048" spans="2:3" x14ac:dyDescent="0.25">
      <c r="B923048" s="78"/>
      <c r="C923048" s="77"/>
    </row>
    <row r="923049" spans="2:3" x14ac:dyDescent="0.25">
      <c r="B923049" s="78"/>
      <c r="C923049" s="77"/>
    </row>
    <row r="923050" spans="2:3" x14ac:dyDescent="0.25">
      <c r="B923050" s="78"/>
      <c r="C923050" s="77"/>
    </row>
    <row r="923160" spans="2:3" x14ac:dyDescent="0.25">
      <c r="B923160" s="78"/>
      <c r="C923160" s="77"/>
    </row>
    <row r="923161" spans="2:3" x14ac:dyDescent="0.25">
      <c r="B923161" s="78"/>
      <c r="C923161" s="77"/>
    </row>
    <row r="923162" spans="2:3" x14ac:dyDescent="0.25">
      <c r="B923162" s="78"/>
      <c r="C923162" s="77"/>
    </row>
    <row r="923163" spans="2:3" x14ac:dyDescent="0.25">
      <c r="B923163" s="78"/>
      <c r="C923163" s="77"/>
    </row>
    <row r="923164" spans="2:3" x14ac:dyDescent="0.25">
      <c r="B923164" s="78"/>
      <c r="C923164" s="77"/>
    </row>
    <row r="923165" spans="2:3" x14ac:dyDescent="0.25">
      <c r="B923165" s="78"/>
      <c r="C923165" s="77"/>
    </row>
    <row r="923166" spans="2:3" x14ac:dyDescent="0.25">
      <c r="B923166" s="78"/>
      <c r="C923166" s="77"/>
    </row>
    <row r="923167" spans="2:3" x14ac:dyDescent="0.25">
      <c r="B923167" s="78"/>
      <c r="C923167" s="77"/>
    </row>
    <row r="923168" spans="2:3" x14ac:dyDescent="0.25">
      <c r="B923168" s="78"/>
      <c r="C923168" s="77"/>
    </row>
    <row r="923169" spans="2:3" x14ac:dyDescent="0.25">
      <c r="B923169" s="78"/>
      <c r="C923169" s="77"/>
    </row>
    <row r="923170" spans="2:3" x14ac:dyDescent="0.25">
      <c r="B923170" s="78"/>
      <c r="C923170" s="77"/>
    </row>
    <row r="923171" spans="2:3" x14ac:dyDescent="0.25">
      <c r="B923171" s="78"/>
      <c r="C923171" s="77"/>
    </row>
    <row r="923172" spans="2:3" x14ac:dyDescent="0.25">
      <c r="B923172" s="78"/>
      <c r="C923172" s="77"/>
    </row>
    <row r="923282" spans="2:3" x14ac:dyDescent="0.25">
      <c r="B923282" s="78"/>
      <c r="C923282" s="77"/>
    </row>
    <row r="923283" spans="2:3" x14ac:dyDescent="0.25">
      <c r="B923283" s="78"/>
      <c r="C923283" s="77"/>
    </row>
    <row r="923284" spans="2:3" x14ac:dyDescent="0.25">
      <c r="B923284" s="78"/>
      <c r="C923284" s="77"/>
    </row>
    <row r="923285" spans="2:3" x14ac:dyDescent="0.25">
      <c r="B923285" s="78"/>
      <c r="C923285" s="77"/>
    </row>
    <row r="923286" spans="2:3" x14ac:dyDescent="0.25">
      <c r="B923286" s="78"/>
      <c r="C923286" s="77"/>
    </row>
    <row r="923287" spans="2:3" x14ac:dyDescent="0.25">
      <c r="B923287" s="78"/>
      <c r="C923287" s="77"/>
    </row>
    <row r="923288" spans="2:3" x14ac:dyDescent="0.25">
      <c r="B923288" s="78"/>
      <c r="C923288" s="77"/>
    </row>
    <row r="923289" spans="2:3" x14ac:dyDescent="0.25">
      <c r="B923289" s="78"/>
      <c r="C923289" s="77"/>
    </row>
    <row r="923290" spans="2:3" x14ac:dyDescent="0.25">
      <c r="B923290" s="78"/>
      <c r="C923290" s="77"/>
    </row>
    <row r="923291" spans="2:3" x14ac:dyDescent="0.25">
      <c r="B923291" s="78"/>
      <c r="C923291" s="77"/>
    </row>
    <row r="923292" spans="2:3" x14ac:dyDescent="0.25">
      <c r="B923292" s="78"/>
      <c r="C923292" s="77"/>
    </row>
    <row r="923293" spans="2:3" x14ac:dyDescent="0.25">
      <c r="B923293" s="78"/>
      <c r="C923293" s="77"/>
    </row>
    <row r="923294" spans="2:3" x14ac:dyDescent="0.25">
      <c r="B923294" s="78"/>
      <c r="C923294" s="77"/>
    </row>
    <row r="923404" spans="2:3" x14ac:dyDescent="0.25">
      <c r="B923404" s="78"/>
      <c r="C923404" s="77"/>
    </row>
    <row r="923405" spans="2:3" x14ac:dyDescent="0.25">
      <c r="B923405" s="78"/>
      <c r="C923405" s="77"/>
    </row>
    <row r="923406" spans="2:3" x14ac:dyDescent="0.25">
      <c r="B923406" s="78"/>
      <c r="C923406" s="77"/>
    </row>
    <row r="923407" spans="2:3" x14ac:dyDescent="0.25">
      <c r="B923407" s="78"/>
      <c r="C923407" s="77"/>
    </row>
    <row r="923408" spans="2:3" x14ac:dyDescent="0.25">
      <c r="B923408" s="78"/>
      <c r="C923408" s="77"/>
    </row>
    <row r="923409" spans="2:3" x14ac:dyDescent="0.25">
      <c r="B923409" s="78"/>
      <c r="C923409" s="77"/>
    </row>
    <row r="923410" spans="2:3" x14ac:dyDescent="0.25">
      <c r="B923410" s="78"/>
      <c r="C923410" s="77"/>
    </row>
    <row r="923411" spans="2:3" x14ac:dyDescent="0.25">
      <c r="B923411" s="78"/>
      <c r="C923411" s="77"/>
    </row>
    <row r="923412" spans="2:3" x14ac:dyDescent="0.25">
      <c r="B923412" s="78"/>
      <c r="C923412" s="77"/>
    </row>
    <row r="923413" spans="2:3" x14ac:dyDescent="0.25">
      <c r="B923413" s="78"/>
      <c r="C923413" s="77"/>
    </row>
    <row r="923414" spans="2:3" x14ac:dyDescent="0.25">
      <c r="B923414" s="78"/>
      <c r="C923414" s="77"/>
    </row>
    <row r="923415" spans="2:3" x14ac:dyDescent="0.25">
      <c r="B923415" s="78"/>
      <c r="C923415" s="77"/>
    </row>
    <row r="923416" spans="2:3" x14ac:dyDescent="0.25">
      <c r="B923416" s="78"/>
      <c r="C923416" s="77"/>
    </row>
    <row r="923526" spans="2:3" x14ac:dyDescent="0.25">
      <c r="B923526" s="78"/>
      <c r="C923526" s="77"/>
    </row>
    <row r="923527" spans="2:3" x14ac:dyDescent="0.25">
      <c r="B923527" s="78"/>
      <c r="C923527" s="77"/>
    </row>
    <row r="923528" spans="2:3" x14ac:dyDescent="0.25">
      <c r="B923528" s="78"/>
      <c r="C923528" s="77"/>
    </row>
    <row r="923529" spans="2:3" x14ac:dyDescent="0.25">
      <c r="B923529" s="78"/>
      <c r="C923529" s="77"/>
    </row>
    <row r="923530" spans="2:3" x14ac:dyDescent="0.25">
      <c r="B923530" s="78"/>
      <c r="C923530" s="77"/>
    </row>
    <row r="923531" spans="2:3" x14ac:dyDescent="0.25">
      <c r="B923531" s="78"/>
      <c r="C923531" s="77"/>
    </row>
    <row r="923532" spans="2:3" x14ac:dyDescent="0.25">
      <c r="B923532" s="78"/>
      <c r="C923532" s="77"/>
    </row>
    <row r="923533" spans="2:3" x14ac:dyDescent="0.25">
      <c r="B923533" s="78"/>
      <c r="C923533" s="77"/>
    </row>
    <row r="923534" spans="2:3" x14ac:dyDescent="0.25">
      <c r="B923534" s="78"/>
      <c r="C923534" s="77"/>
    </row>
    <row r="923535" spans="2:3" x14ac:dyDescent="0.25">
      <c r="B923535" s="78"/>
      <c r="C923535" s="77"/>
    </row>
    <row r="923536" spans="2:3" x14ac:dyDescent="0.25">
      <c r="B923536" s="78"/>
      <c r="C923536" s="77"/>
    </row>
    <row r="923537" spans="2:3" x14ac:dyDescent="0.25">
      <c r="B923537" s="78"/>
      <c r="C923537" s="77"/>
    </row>
    <row r="923538" spans="2:3" x14ac:dyDescent="0.25">
      <c r="B923538" s="78"/>
      <c r="C923538" s="77"/>
    </row>
    <row r="923648" spans="2:3" x14ac:dyDescent="0.25">
      <c r="B923648" s="78"/>
      <c r="C923648" s="77"/>
    </row>
    <row r="923649" spans="2:3" x14ac:dyDescent="0.25">
      <c r="B923649" s="78"/>
      <c r="C923649" s="77"/>
    </row>
    <row r="923650" spans="2:3" x14ac:dyDescent="0.25">
      <c r="B923650" s="78"/>
      <c r="C923650" s="77"/>
    </row>
    <row r="923651" spans="2:3" x14ac:dyDescent="0.25">
      <c r="B923651" s="78"/>
      <c r="C923651" s="77"/>
    </row>
    <row r="923652" spans="2:3" x14ac:dyDescent="0.25">
      <c r="B923652" s="78"/>
      <c r="C923652" s="77"/>
    </row>
    <row r="923653" spans="2:3" x14ac:dyDescent="0.25">
      <c r="B923653" s="78"/>
      <c r="C923653" s="77"/>
    </row>
    <row r="923654" spans="2:3" x14ac:dyDescent="0.25">
      <c r="B923654" s="78"/>
      <c r="C923654" s="77"/>
    </row>
    <row r="923655" spans="2:3" x14ac:dyDescent="0.25">
      <c r="B923655" s="78"/>
      <c r="C923655" s="77"/>
    </row>
    <row r="923656" spans="2:3" x14ac:dyDescent="0.25">
      <c r="B923656" s="78"/>
      <c r="C923656" s="77"/>
    </row>
    <row r="923657" spans="2:3" x14ac:dyDescent="0.25">
      <c r="B923657" s="78"/>
      <c r="C923657" s="77"/>
    </row>
    <row r="923658" spans="2:3" x14ac:dyDescent="0.25">
      <c r="B923658" s="78"/>
      <c r="C923658" s="77"/>
    </row>
    <row r="923659" spans="2:3" x14ac:dyDescent="0.25">
      <c r="B923659" s="78"/>
      <c r="C923659" s="77"/>
    </row>
    <row r="923660" spans="2:3" x14ac:dyDescent="0.25">
      <c r="B923660" s="78"/>
      <c r="C923660" s="77"/>
    </row>
    <row r="923770" spans="2:3" x14ac:dyDescent="0.25">
      <c r="B923770" s="78"/>
      <c r="C923770" s="77"/>
    </row>
    <row r="923771" spans="2:3" x14ac:dyDescent="0.25">
      <c r="B923771" s="78"/>
      <c r="C923771" s="77"/>
    </row>
    <row r="923772" spans="2:3" x14ac:dyDescent="0.25">
      <c r="B923772" s="78"/>
      <c r="C923772" s="77"/>
    </row>
    <row r="923773" spans="2:3" x14ac:dyDescent="0.25">
      <c r="B923773" s="78"/>
      <c r="C923773" s="77"/>
    </row>
    <row r="923774" spans="2:3" x14ac:dyDescent="0.25">
      <c r="B923774" s="78"/>
      <c r="C923774" s="77"/>
    </row>
    <row r="923775" spans="2:3" x14ac:dyDescent="0.25">
      <c r="B923775" s="78"/>
      <c r="C923775" s="77"/>
    </row>
    <row r="923776" spans="2:3" x14ac:dyDescent="0.25">
      <c r="B923776" s="78"/>
      <c r="C923776" s="77"/>
    </row>
    <row r="923777" spans="2:3" x14ac:dyDescent="0.25">
      <c r="B923777" s="78"/>
      <c r="C923777" s="77"/>
    </row>
    <row r="923778" spans="2:3" x14ac:dyDescent="0.25">
      <c r="B923778" s="78"/>
      <c r="C923778" s="77"/>
    </row>
    <row r="923779" spans="2:3" x14ac:dyDescent="0.25">
      <c r="B923779" s="78"/>
      <c r="C923779" s="77"/>
    </row>
    <row r="923780" spans="2:3" x14ac:dyDescent="0.25">
      <c r="B923780" s="78"/>
      <c r="C923780" s="77"/>
    </row>
    <row r="923781" spans="2:3" x14ac:dyDescent="0.25">
      <c r="B923781" s="78"/>
      <c r="C923781" s="77"/>
    </row>
    <row r="923782" spans="2:3" x14ac:dyDescent="0.25">
      <c r="B923782" s="78"/>
      <c r="C923782" s="77"/>
    </row>
    <row r="923892" spans="2:3" x14ac:dyDescent="0.25">
      <c r="B923892" s="78"/>
      <c r="C923892" s="77"/>
    </row>
    <row r="923893" spans="2:3" x14ac:dyDescent="0.25">
      <c r="B923893" s="78"/>
      <c r="C923893" s="77"/>
    </row>
    <row r="923894" spans="2:3" x14ac:dyDescent="0.25">
      <c r="B923894" s="78"/>
      <c r="C923894" s="77"/>
    </row>
    <row r="923895" spans="2:3" x14ac:dyDescent="0.25">
      <c r="B923895" s="78"/>
      <c r="C923895" s="77"/>
    </row>
    <row r="923896" spans="2:3" x14ac:dyDescent="0.25">
      <c r="B923896" s="78"/>
      <c r="C923896" s="77"/>
    </row>
    <row r="923897" spans="2:3" x14ac:dyDescent="0.25">
      <c r="B923897" s="78"/>
      <c r="C923897" s="77"/>
    </row>
    <row r="923898" spans="2:3" x14ac:dyDescent="0.25">
      <c r="B923898" s="78"/>
      <c r="C923898" s="77"/>
    </row>
    <row r="923899" spans="2:3" x14ac:dyDescent="0.25">
      <c r="B923899" s="78"/>
      <c r="C923899" s="77"/>
    </row>
    <row r="923900" spans="2:3" x14ac:dyDescent="0.25">
      <c r="B923900" s="78"/>
      <c r="C923900" s="77"/>
    </row>
    <row r="923901" spans="2:3" x14ac:dyDescent="0.25">
      <c r="B923901" s="78"/>
      <c r="C923901" s="77"/>
    </row>
    <row r="923902" spans="2:3" x14ac:dyDescent="0.25">
      <c r="B923902" s="78"/>
      <c r="C923902" s="77"/>
    </row>
    <row r="923903" spans="2:3" x14ac:dyDescent="0.25">
      <c r="B923903" s="78"/>
      <c r="C923903" s="77"/>
    </row>
    <row r="923904" spans="2:3" x14ac:dyDescent="0.25">
      <c r="B923904" s="78"/>
      <c r="C923904" s="77"/>
    </row>
    <row r="924014" spans="2:3" x14ac:dyDescent="0.25">
      <c r="B924014" s="78"/>
      <c r="C924014" s="77"/>
    </row>
    <row r="924015" spans="2:3" x14ac:dyDescent="0.25">
      <c r="B924015" s="78"/>
      <c r="C924015" s="77"/>
    </row>
    <row r="924016" spans="2:3" x14ac:dyDescent="0.25">
      <c r="B924016" s="78"/>
      <c r="C924016" s="77"/>
    </row>
    <row r="924017" spans="2:3" x14ac:dyDescent="0.25">
      <c r="B924017" s="78"/>
      <c r="C924017" s="77"/>
    </row>
    <row r="924018" spans="2:3" x14ac:dyDescent="0.25">
      <c r="B924018" s="78"/>
      <c r="C924018" s="77"/>
    </row>
    <row r="924019" spans="2:3" x14ac:dyDescent="0.25">
      <c r="B924019" s="78"/>
      <c r="C924019" s="77"/>
    </row>
    <row r="924020" spans="2:3" x14ac:dyDescent="0.25">
      <c r="B924020" s="78"/>
      <c r="C924020" s="77"/>
    </row>
    <row r="924021" spans="2:3" x14ac:dyDescent="0.25">
      <c r="B924021" s="78"/>
      <c r="C924021" s="77"/>
    </row>
    <row r="924022" spans="2:3" x14ac:dyDescent="0.25">
      <c r="B924022" s="78"/>
      <c r="C924022" s="77"/>
    </row>
    <row r="924023" spans="2:3" x14ac:dyDescent="0.25">
      <c r="B924023" s="78"/>
      <c r="C924023" s="77"/>
    </row>
    <row r="924024" spans="2:3" x14ac:dyDescent="0.25">
      <c r="B924024" s="78"/>
      <c r="C924024" s="77"/>
    </row>
    <row r="924025" spans="2:3" x14ac:dyDescent="0.25">
      <c r="B924025" s="78"/>
      <c r="C924025" s="77"/>
    </row>
    <row r="924026" spans="2:3" x14ac:dyDescent="0.25">
      <c r="B924026" s="78"/>
      <c r="C924026" s="77"/>
    </row>
    <row r="924136" spans="2:3" x14ac:dyDescent="0.25">
      <c r="B924136" s="78"/>
      <c r="C924136" s="77"/>
    </row>
    <row r="924137" spans="2:3" x14ac:dyDescent="0.25">
      <c r="B924137" s="78"/>
      <c r="C924137" s="77"/>
    </row>
    <row r="924138" spans="2:3" x14ac:dyDescent="0.25">
      <c r="B924138" s="78"/>
      <c r="C924138" s="77"/>
    </row>
    <row r="924139" spans="2:3" x14ac:dyDescent="0.25">
      <c r="B924139" s="78"/>
      <c r="C924139" s="77"/>
    </row>
    <row r="924140" spans="2:3" x14ac:dyDescent="0.25">
      <c r="B924140" s="78"/>
      <c r="C924140" s="77"/>
    </row>
    <row r="924141" spans="2:3" x14ac:dyDescent="0.25">
      <c r="B924141" s="78"/>
      <c r="C924141" s="77"/>
    </row>
    <row r="924142" spans="2:3" x14ac:dyDescent="0.25">
      <c r="B924142" s="78"/>
      <c r="C924142" s="77"/>
    </row>
    <row r="924143" spans="2:3" x14ac:dyDescent="0.25">
      <c r="B924143" s="78"/>
      <c r="C924143" s="77"/>
    </row>
    <row r="924144" spans="2:3" x14ac:dyDescent="0.25">
      <c r="B924144" s="78"/>
      <c r="C924144" s="77"/>
    </row>
    <row r="924145" spans="2:3" x14ac:dyDescent="0.25">
      <c r="B924145" s="78"/>
      <c r="C924145" s="77"/>
    </row>
    <row r="924146" spans="2:3" x14ac:dyDescent="0.25">
      <c r="B924146" s="78"/>
      <c r="C924146" s="77"/>
    </row>
    <row r="924147" spans="2:3" x14ac:dyDescent="0.25">
      <c r="B924147" s="78"/>
      <c r="C924147" s="77"/>
    </row>
    <row r="924148" spans="2:3" x14ac:dyDescent="0.25">
      <c r="B924148" s="78"/>
      <c r="C924148" s="77"/>
    </row>
    <row r="924258" spans="2:3" x14ac:dyDescent="0.25">
      <c r="B924258" s="78"/>
      <c r="C924258" s="77"/>
    </row>
    <row r="924259" spans="2:3" x14ac:dyDescent="0.25">
      <c r="B924259" s="78"/>
      <c r="C924259" s="77"/>
    </row>
    <row r="924260" spans="2:3" x14ac:dyDescent="0.25">
      <c r="B924260" s="78"/>
      <c r="C924260" s="77"/>
    </row>
    <row r="924261" spans="2:3" x14ac:dyDescent="0.25">
      <c r="B924261" s="78"/>
      <c r="C924261" s="77"/>
    </row>
    <row r="924262" spans="2:3" x14ac:dyDescent="0.25">
      <c r="B924262" s="78"/>
      <c r="C924262" s="77"/>
    </row>
    <row r="924263" spans="2:3" x14ac:dyDescent="0.25">
      <c r="B924263" s="78"/>
      <c r="C924263" s="77"/>
    </row>
    <row r="924264" spans="2:3" x14ac:dyDescent="0.25">
      <c r="B924264" s="78"/>
      <c r="C924264" s="77"/>
    </row>
    <row r="924265" spans="2:3" x14ac:dyDescent="0.25">
      <c r="B924265" s="78"/>
      <c r="C924265" s="77"/>
    </row>
    <row r="924266" spans="2:3" x14ac:dyDescent="0.25">
      <c r="B924266" s="78"/>
      <c r="C924266" s="77"/>
    </row>
    <row r="924267" spans="2:3" x14ac:dyDescent="0.25">
      <c r="B924267" s="78"/>
      <c r="C924267" s="77"/>
    </row>
    <row r="924268" spans="2:3" x14ac:dyDescent="0.25">
      <c r="B924268" s="78"/>
      <c r="C924268" s="77"/>
    </row>
    <row r="924269" spans="2:3" x14ac:dyDescent="0.25">
      <c r="B924269" s="78"/>
      <c r="C924269" s="77"/>
    </row>
    <row r="924270" spans="2:3" x14ac:dyDescent="0.25">
      <c r="B924270" s="78"/>
      <c r="C924270" s="77"/>
    </row>
    <row r="924380" spans="2:3" x14ac:dyDescent="0.25">
      <c r="B924380" s="78"/>
      <c r="C924380" s="77"/>
    </row>
    <row r="924381" spans="2:3" x14ac:dyDescent="0.25">
      <c r="B924381" s="78"/>
      <c r="C924381" s="77"/>
    </row>
    <row r="924382" spans="2:3" x14ac:dyDescent="0.25">
      <c r="B924382" s="78"/>
      <c r="C924382" s="77"/>
    </row>
    <row r="924383" spans="2:3" x14ac:dyDescent="0.25">
      <c r="B924383" s="78"/>
      <c r="C924383" s="77"/>
    </row>
    <row r="924384" spans="2:3" x14ac:dyDescent="0.25">
      <c r="B924384" s="78"/>
      <c r="C924384" s="77"/>
    </row>
    <row r="924385" spans="2:3" x14ac:dyDescent="0.25">
      <c r="B924385" s="78"/>
      <c r="C924385" s="77"/>
    </row>
    <row r="924386" spans="2:3" x14ac:dyDescent="0.25">
      <c r="B924386" s="78"/>
      <c r="C924386" s="77"/>
    </row>
    <row r="924387" spans="2:3" x14ac:dyDescent="0.25">
      <c r="B924387" s="78"/>
      <c r="C924387" s="77"/>
    </row>
    <row r="924388" spans="2:3" x14ac:dyDescent="0.25">
      <c r="B924388" s="78"/>
      <c r="C924388" s="77"/>
    </row>
    <row r="924389" spans="2:3" x14ac:dyDescent="0.25">
      <c r="B924389" s="78"/>
      <c r="C924389" s="77"/>
    </row>
    <row r="924390" spans="2:3" x14ac:dyDescent="0.25">
      <c r="B924390" s="78"/>
      <c r="C924390" s="77"/>
    </row>
    <row r="924391" spans="2:3" x14ac:dyDescent="0.25">
      <c r="B924391" s="78"/>
      <c r="C924391" s="77"/>
    </row>
    <row r="924392" spans="2:3" x14ac:dyDescent="0.25">
      <c r="B924392" s="78"/>
      <c r="C924392" s="77"/>
    </row>
    <row r="924502" spans="2:3" x14ac:dyDescent="0.25">
      <c r="B924502" s="78"/>
      <c r="C924502" s="77"/>
    </row>
    <row r="924503" spans="2:3" x14ac:dyDescent="0.25">
      <c r="B924503" s="78"/>
      <c r="C924503" s="77"/>
    </row>
    <row r="924504" spans="2:3" x14ac:dyDescent="0.25">
      <c r="B924504" s="78"/>
      <c r="C924504" s="77"/>
    </row>
    <row r="924505" spans="2:3" x14ac:dyDescent="0.25">
      <c r="B924505" s="78"/>
      <c r="C924505" s="77"/>
    </row>
    <row r="924506" spans="2:3" x14ac:dyDescent="0.25">
      <c r="B924506" s="78"/>
      <c r="C924506" s="77"/>
    </row>
    <row r="924507" spans="2:3" x14ac:dyDescent="0.25">
      <c r="B924507" s="78"/>
      <c r="C924507" s="77"/>
    </row>
    <row r="924508" spans="2:3" x14ac:dyDescent="0.25">
      <c r="B924508" s="78"/>
      <c r="C924508" s="77"/>
    </row>
    <row r="924509" spans="2:3" x14ac:dyDescent="0.25">
      <c r="B924509" s="78"/>
      <c r="C924509" s="77"/>
    </row>
    <row r="924510" spans="2:3" x14ac:dyDescent="0.25">
      <c r="B924510" s="78"/>
      <c r="C924510" s="77"/>
    </row>
    <row r="924511" spans="2:3" x14ac:dyDescent="0.25">
      <c r="B924511" s="78"/>
      <c r="C924511" s="77"/>
    </row>
    <row r="924512" spans="2:3" x14ac:dyDescent="0.25">
      <c r="B924512" s="78"/>
      <c r="C924512" s="77"/>
    </row>
    <row r="924513" spans="2:3" x14ac:dyDescent="0.25">
      <c r="B924513" s="78"/>
      <c r="C924513" s="77"/>
    </row>
    <row r="924514" spans="2:3" x14ac:dyDescent="0.25">
      <c r="B924514" s="78"/>
      <c r="C924514" s="77"/>
    </row>
    <row r="924624" spans="2:3" x14ac:dyDescent="0.25">
      <c r="B924624" s="78"/>
      <c r="C924624" s="77"/>
    </row>
    <row r="924625" spans="2:3" x14ac:dyDescent="0.25">
      <c r="B924625" s="78"/>
      <c r="C924625" s="77"/>
    </row>
    <row r="924626" spans="2:3" x14ac:dyDescent="0.25">
      <c r="B924626" s="78"/>
      <c r="C924626" s="77"/>
    </row>
    <row r="924627" spans="2:3" x14ac:dyDescent="0.25">
      <c r="B924627" s="78"/>
      <c r="C924627" s="77"/>
    </row>
    <row r="924628" spans="2:3" x14ac:dyDescent="0.25">
      <c r="B924628" s="78"/>
      <c r="C924628" s="77"/>
    </row>
    <row r="924629" spans="2:3" x14ac:dyDescent="0.25">
      <c r="B924629" s="78"/>
      <c r="C924629" s="77"/>
    </row>
    <row r="924630" spans="2:3" x14ac:dyDescent="0.25">
      <c r="B924630" s="78"/>
      <c r="C924630" s="77"/>
    </row>
    <row r="924631" spans="2:3" x14ac:dyDescent="0.25">
      <c r="B924631" s="78"/>
      <c r="C924631" s="77"/>
    </row>
    <row r="924632" spans="2:3" x14ac:dyDescent="0.25">
      <c r="B924632" s="78"/>
      <c r="C924632" s="77"/>
    </row>
    <row r="924633" spans="2:3" x14ac:dyDescent="0.25">
      <c r="B924633" s="78"/>
      <c r="C924633" s="77"/>
    </row>
    <row r="924634" spans="2:3" x14ac:dyDescent="0.25">
      <c r="B924634" s="78"/>
      <c r="C924634" s="77"/>
    </row>
    <row r="924635" spans="2:3" x14ac:dyDescent="0.25">
      <c r="B924635" s="78"/>
      <c r="C924635" s="77"/>
    </row>
    <row r="924636" spans="2:3" x14ac:dyDescent="0.25">
      <c r="B924636" s="78"/>
      <c r="C924636" s="77"/>
    </row>
    <row r="924746" spans="2:3" x14ac:dyDescent="0.25">
      <c r="B924746" s="78"/>
      <c r="C924746" s="77"/>
    </row>
    <row r="924747" spans="2:3" x14ac:dyDescent="0.25">
      <c r="B924747" s="78"/>
      <c r="C924747" s="77"/>
    </row>
    <row r="924748" spans="2:3" x14ac:dyDescent="0.25">
      <c r="B924748" s="78"/>
      <c r="C924748" s="77"/>
    </row>
    <row r="924749" spans="2:3" x14ac:dyDescent="0.25">
      <c r="B924749" s="78"/>
      <c r="C924749" s="77"/>
    </row>
    <row r="924750" spans="2:3" x14ac:dyDescent="0.25">
      <c r="B924750" s="78"/>
      <c r="C924750" s="77"/>
    </row>
    <row r="924751" spans="2:3" x14ac:dyDescent="0.25">
      <c r="B924751" s="78"/>
      <c r="C924751" s="77"/>
    </row>
    <row r="924752" spans="2:3" x14ac:dyDescent="0.25">
      <c r="B924752" s="78"/>
      <c r="C924752" s="77"/>
    </row>
    <row r="924753" spans="2:3" x14ac:dyDescent="0.25">
      <c r="B924753" s="78"/>
      <c r="C924753" s="77"/>
    </row>
    <row r="924754" spans="2:3" x14ac:dyDescent="0.25">
      <c r="B924754" s="78"/>
      <c r="C924754" s="77"/>
    </row>
    <row r="924755" spans="2:3" x14ac:dyDescent="0.25">
      <c r="B924755" s="78"/>
      <c r="C924755" s="77"/>
    </row>
    <row r="924756" spans="2:3" x14ac:dyDescent="0.25">
      <c r="B924756" s="78"/>
      <c r="C924756" s="77"/>
    </row>
    <row r="924757" spans="2:3" x14ac:dyDescent="0.25">
      <c r="B924757" s="78"/>
      <c r="C924757" s="77"/>
    </row>
    <row r="924758" spans="2:3" x14ac:dyDescent="0.25">
      <c r="B924758" s="78"/>
      <c r="C924758" s="77"/>
    </row>
    <row r="924868" spans="2:3" x14ac:dyDescent="0.25">
      <c r="B924868" s="78"/>
      <c r="C924868" s="77"/>
    </row>
    <row r="924869" spans="2:3" x14ac:dyDescent="0.25">
      <c r="B924869" s="78"/>
      <c r="C924869" s="77"/>
    </row>
    <row r="924870" spans="2:3" x14ac:dyDescent="0.25">
      <c r="B924870" s="78"/>
      <c r="C924870" s="77"/>
    </row>
    <row r="924871" spans="2:3" x14ac:dyDescent="0.25">
      <c r="B924871" s="78"/>
      <c r="C924871" s="77"/>
    </row>
    <row r="924872" spans="2:3" x14ac:dyDescent="0.25">
      <c r="B924872" s="78"/>
      <c r="C924872" s="77"/>
    </row>
    <row r="924873" spans="2:3" x14ac:dyDescent="0.25">
      <c r="B924873" s="78"/>
      <c r="C924873" s="77"/>
    </row>
    <row r="924874" spans="2:3" x14ac:dyDescent="0.25">
      <c r="B924874" s="78"/>
      <c r="C924874" s="77"/>
    </row>
    <row r="924875" spans="2:3" x14ac:dyDescent="0.25">
      <c r="B924875" s="78"/>
      <c r="C924875" s="77"/>
    </row>
    <row r="924876" spans="2:3" x14ac:dyDescent="0.25">
      <c r="B924876" s="78"/>
      <c r="C924876" s="77"/>
    </row>
    <row r="924877" spans="2:3" x14ac:dyDescent="0.25">
      <c r="B924877" s="78"/>
      <c r="C924877" s="77"/>
    </row>
    <row r="924878" spans="2:3" x14ac:dyDescent="0.25">
      <c r="B924878" s="78"/>
      <c r="C924878" s="77"/>
    </row>
    <row r="924879" spans="2:3" x14ac:dyDescent="0.25">
      <c r="B924879" s="78"/>
      <c r="C924879" s="77"/>
    </row>
    <row r="924880" spans="2:3" x14ac:dyDescent="0.25">
      <c r="B924880" s="78"/>
      <c r="C924880" s="77"/>
    </row>
    <row r="924990" spans="2:3" x14ac:dyDescent="0.25">
      <c r="B924990" s="78"/>
      <c r="C924990" s="77"/>
    </row>
    <row r="924991" spans="2:3" x14ac:dyDescent="0.25">
      <c r="B924991" s="78"/>
      <c r="C924991" s="77"/>
    </row>
    <row r="924992" spans="2:3" x14ac:dyDescent="0.25">
      <c r="B924992" s="78"/>
      <c r="C924992" s="77"/>
    </row>
    <row r="924993" spans="2:3" x14ac:dyDescent="0.25">
      <c r="B924993" s="78"/>
      <c r="C924993" s="77"/>
    </row>
    <row r="924994" spans="2:3" x14ac:dyDescent="0.25">
      <c r="B924994" s="78"/>
      <c r="C924994" s="77"/>
    </row>
    <row r="924995" spans="2:3" x14ac:dyDescent="0.25">
      <c r="B924995" s="78"/>
      <c r="C924995" s="77"/>
    </row>
    <row r="924996" spans="2:3" x14ac:dyDescent="0.25">
      <c r="B924996" s="78"/>
      <c r="C924996" s="77"/>
    </row>
    <row r="924997" spans="2:3" x14ac:dyDescent="0.25">
      <c r="B924997" s="78"/>
      <c r="C924997" s="77"/>
    </row>
    <row r="924998" spans="2:3" x14ac:dyDescent="0.25">
      <c r="B924998" s="78"/>
      <c r="C924998" s="77"/>
    </row>
    <row r="924999" spans="2:3" x14ac:dyDescent="0.25">
      <c r="B924999" s="78"/>
      <c r="C924999" s="77"/>
    </row>
    <row r="925000" spans="2:3" x14ac:dyDescent="0.25">
      <c r="B925000" s="78"/>
      <c r="C925000" s="77"/>
    </row>
    <row r="925001" spans="2:3" x14ac:dyDescent="0.25">
      <c r="B925001" s="78"/>
      <c r="C925001" s="77"/>
    </row>
    <row r="925002" spans="2:3" x14ac:dyDescent="0.25">
      <c r="B925002" s="78"/>
      <c r="C925002" s="77"/>
    </row>
    <row r="925112" spans="2:3" x14ac:dyDescent="0.25">
      <c r="B925112" s="78"/>
      <c r="C925112" s="77"/>
    </row>
    <row r="925113" spans="2:3" x14ac:dyDescent="0.25">
      <c r="B925113" s="78"/>
      <c r="C925113" s="77"/>
    </row>
    <row r="925114" spans="2:3" x14ac:dyDescent="0.25">
      <c r="B925114" s="78"/>
      <c r="C925114" s="77"/>
    </row>
    <row r="925115" spans="2:3" x14ac:dyDescent="0.25">
      <c r="B925115" s="78"/>
      <c r="C925115" s="77"/>
    </row>
    <row r="925116" spans="2:3" x14ac:dyDescent="0.25">
      <c r="B925116" s="78"/>
      <c r="C925116" s="77"/>
    </row>
    <row r="925117" spans="2:3" x14ac:dyDescent="0.25">
      <c r="B925117" s="78"/>
      <c r="C925117" s="77"/>
    </row>
    <row r="925118" spans="2:3" x14ac:dyDescent="0.25">
      <c r="B925118" s="78"/>
      <c r="C925118" s="77"/>
    </row>
    <row r="925119" spans="2:3" x14ac:dyDescent="0.25">
      <c r="B925119" s="78"/>
      <c r="C925119" s="77"/>
    </row>
    <row r="925120" spans="2:3" x14ac:dyDescent="0.25">
      <c r="B925120" s="78"/>
      <c r="C925120" s="77"/>
    </row>
    <row r="925121" spans="2:3" x14ac:dyDescent="0.25">
      <c r="B925121" s="78"/>
      <c r="C925121" s="77"/>
    </row>
    <row r="925122" spans="2:3" x14ac:dyDescent="0.25">
      <c r="B925122" s="78"/>
      <c r="C925122" s="77"/>
    </row>
    <row r="925123" spans="2:3" x14ac:dyDescent="0.25">
      <c r="B925123" s="78"/>
      <c r="C925123" s="77"/>
    </row>
    <row r="925124" spans="2:3" x14ac:dyDescent="0.25">
      <c r="B925124" s="78"/>
      <c r="C925124" s="77"/>
    </row>
    <row r="925234" spans="2:3" x14ac:dyDescent="0.25">
      <c r="B925234" s="78"/>
      <c r="C925234" s="77"/>
    </row>
    <row r="925235" spans="2:3" x14ac:dyDescent="0.25">
      <c r="B925235" s="78"/>
      <c r="C925235" s="77"/>
    </row>
    <row r="925236" spans="2:3" x14ac:dyDescent="0.25">
      <c r="B925236" s="78"/>
      <c r="C925236" s="77"/>
    </row>
    <row r="925237" spans="2:3" x14ac:dyDescent="0.25">
      <c r="B925237" s="78"/>
      <c r="C925237" s="77"/>
    </row>
    <row r="925238" spans="2:3" x14ac:dyDescent="0.25">
      <c r="B925238" s="78"/>
      <c r="C925238" s="77"/>
    </row>
    <row r="925239" spans="2:3" x14ac:dyDescent="0.25">
      <c r="B925239" s="78"/>
      <c r="C925239" s="77"/>
    </row>
    <row r="925240" spans="2:3" x14ac:dyDescent="0.25">
      <c r="B925240" s="78"/>
      <c r="C925240" s="77"/>
    </row>
    <row r="925241" spans="2:3" x14ac:dyDescent="0.25">
      <c r="B925241" s="78"/>
      <c r="C925241" s="77"/>
    </row>
    <row r="925242" spans="2:3" x14ac:dyDescent="0.25">
      <c r="B925242" s="78"/>
      <c r="C925242" s="77"/>
    </row>
    <row r="925243" spans="2:3" x14ac:dyDescent="0.25">
      <c r="B925243" s="78"/>
      <c r="C925243" s="77"/>
    </row>
    <row r="925244" spans="2:3" x14ac:dyDescent="0.25">
      <c r="B925244" s="78"/>
      <c r="C925244" s="77"/>
    </row>
    <row r="925245" spans="2:3" x14ac:dyDescent="0.25">
      <c r="B925245" s="78"/>
      <c r="C925245" s="77"/>
    </row>
    <row r="925246" spans="2:3" x14ac:dyDescent="0.25">
      <c r="B925246" s="78"/>
      <c r="C925246" s="77"/>
    </row>
    <row r="925356" spans="2:3" x14ac:dyDescent="0.25">
      <c r="B925356" s="78"/>
      <c r="C925356" s="77"/>
    </row>
    <row r="925357" spans="2:3" x14ac:dyDescent="0.25">
      <c r="B925357" s="78"/>
      <c r="C925357" s="77"/>
    </row>
    <row r="925358" spans="2:3" x14ac:dyDescent="0.25">
      <c r="B925358" s="78"/>
      <c r="C925358" s="77"/>
    </row>
    <row r="925359" spans="2:3" x14ac:dyDescent="0.25">
      <c r="B925359" s="78"/>
      <c r="C925359" s="77"/>
    </row>
    <row r="925360" spans="2:3" x14ac:dyDescent="0.25">
      <c r="B925360" s="78"/>
      <c r="C925360" s="77"/>
    </row>
    <row r="925361" spans="2:3" x14ac:dyDescent="0.25">
      <c r="B925361" s="78"/>
      <c r="C925361" s="77"/>
    </row>
    <row r="925362" spans="2:3" x14ac:dyDescent="0.25">
      <c r="B925362" s="78"/>
      <c r="C925362" s="77"/>
    </row>
    <row r="925363" spans="2:3" x14ac:dyDescent="0.25">
      <c r="B925363" s="78"/>
      <c r="C925363" s="77"/>
    </row>
    <row r="925364" spans="2:3" x14ac:dyDescent="0.25">
      <c r="B925364" s="78"/>
      <c r="C925364" s="77"/>
    </row>
    <row r="925365" spans="2:3" x14ac:dyDescent="0.25">
      <c r="B925365" s="78"/>
      <c r="C925365" s="77"/>
    </row>
    <row r="925366" spans="2:3" x14ac:dyDescent="0.25">
      <c r="B925366" s="78"/>
      <c r="C925366" s="77"/>
    </row>
    <row r="925367" spans="2:3" x14ac:dyDescent="0.25">
      <c r="B925367" s="78"/>
      <c r="C925367" s="77"/>
    </row>
    <row r="925368" spans="2:3" x14ac:dyDescent="0.25">
      <c r="B925368" s="78"/>
      <c r="C925368" s="77"/>
    </row>
    <row r="925478" spans="2:3" x14ac:dyDescent="0.25">
      <c r="B925478" s="78"/>
      <c r="C925478" s="77"/>
    </row>
    <row r="925479" spans="2:3" x14ac:dyDescent="0.25">
      <c r="B925479" s="78"/>
      <c r="C925479" s="77"/>
    </row>
    <row r="925480" spans="2:3" x14ac:dyDescent="0.25">
      <c r="B925480" s="78"/>
      <c r="C925480" s="77"/>
    </row>
    <row r="925481" spans="2:3" x14ac:dyDescent="0.25">
      <c r="B925481" s="78"/>
      <c r="C925481" s="77"/>
    </row>
    <row r="925482" spans="2:3" x14ac:dyDescent="0.25">
      <c r="B925482" s="78"/>
      <c r="C925482" s="77"/>
    </row>
    <row r="925483" spans="2:3" x14ac:dyDescent="0.25">
      <c r="B925483" s="78"/>
      <c r="C925483" s="77"/>
    </row>
    <row r="925484" spans="2:3" x14ac:dyDescent="0.25">
      <c r="B925484" s="78"/>
      <c r="C925484" s="77"/>
    </row>
    <row r="925485" spans="2:3" x14ac:dyDescent="0.25">
      <c r="B925485" s="78"/>
      <c r="C925485" s="77"/>
    </row>
    <row r="925486" spans="2:3" x14ac:dyDescent="0.25">
      <c r="B925486" s="78"/>
      <c r="C925486" s="77"/>
    </row>
    <row r="925487" spans="2:3" x14ac:dyDescent="0.25">
      <c r="B925487" s="78"/>
      <c r="C925487" s="77"/>
    </row>
    <row r="925488" spans="2:3" x14ac:dyDescent="0.25">
      <c r="B925488" s="78"/>
      <c r="C925488" s="77"/>
    </row>
    <row r="925489" spans="2:3" x14ac:dyDescent="0.25">
      <c r="B925489" s="78"/>
      <c r="C925489" s="77"/>
    </row>
    <row r="925490" spans="2:3" x14ac:dyDescent="0.25">
      <c r="B925490" s="78"/>
      <c r="C925490" s="77"/>
    </row>
    <row r="925600" spans="2:3" x14ac:dyDescent="0.25">
      <c r="B925600" s="78"/>
      <c r="C925600" s="77"/>
    </row>
    <row r="925601" spans="2:3" x14ac:dyDescent="0.25">
      <c r="B925601" s="78"/>
      <c r="C925601" s="77"/>
    </row>
    <row r="925602" spans="2:3" x14ac:dyDescent="0.25">
      <c r="B925602" s="78"/>
      <c r="C925602" s="77"/>
    </row>
    <row r="925603" spans="2:3" x14ac:dyDescent="0.25">
      <c r="B925603" s="78"/>
      <c r="C925603" s="77"/>
    </row>
    <row r="925604" spans="2:3" x14ac:dyDescent="0.25">
      <c r="B925604" s="78"/>
      <c r="C925604" s="77"/>
    </row>
    <row r="925605" spans="2:3" x14ac:dyDescent="0.25">
      <c r="B925605" s="78"/>
      <c r="C925605" s="77"/>
    </row>
    <row r="925606" spans="2:3" x14ac:dyDescent="0.25">
      <c r="B925606" s="78"/>
      <c r="C925606" s="77"/>
    </row>
    <row r="925607" spans="2:3" x14ac:dyDescent="0.25">
      <c r="B925607" s="78"/>
      <c r="C925607" s="77"/>
    </row>
    <row r="925608" spans="2:3" x14ac:dyDescent="0.25">
      <c r="B925608" s="78"/>
      <c r="C925608" s="77"/>
    </row>
    <row r="925609" spans="2:3" x14ac:dyDescent="0.25">
      <c r="B925609" s="78"/>
      <c r="C925609" s="77"/>
    </row>
    <row r="925610" spans="2:3" x14ac:dyDescent="0.25">
      <c r="B925610" s="78"/>
      <c r="C925610" s="77"/>
    </row>
    <row r="925611" spans="2:3" x14ac:dyDescent="0.25">
      <c r="B925611" s="78"/>
      <c r="C925611" s="77"/>
    </row>
    <row r="925612" spans="2:3" x14ac:dyDescent="0.25">
      <c r="B925612" s="78"/>
      <c r="C925612" s="77"/>
    </row>
    <row r="925722" spans="2:3" x14ac:dyDescent="0.25">
      <c r="B925722" s="78"/>
      <c r="C925722" s="77"/>
    </row>
    <row r="925723" spans="2:3" x14ac:dyDescent="0.25">
      <c r="B925723" s="78"/>
      <c r="C925723" s="77"/>
    </row>
    <row r="925724" spans="2:3" x14ac:dyDescent="0.25">
      <c r="B925724" s="78"/>
      <c r="C925724" s="77"/>
    </row>
    <row r="925725" spans="2:3" x14ac:dyDescent="0.25">
      <c r="B925725" s="78"/>
      <c r="C925725" s="77"/>
    </row>
    <row r="925726" spans="2:3" x14ac:dyDescent="0.25">
      <c r="B925726" s="78"/>
      <c r="C925726" s="77"/>
    </row>
    <row r="925727" spans="2:3" x14ac:dyDescent="0.25">
      <c r="B925727" s="78"/>
      <c r="C925727" s="77"/>
    </row>
    <row r="925728" spans="2:3" x14ac:dyDescent="0.25">
      <c r="B925728" s="78"/>
      <c r="C925728" s="77"/>
    </row>
    <row r="925729" spans="2:3" x14ac:dyDescent="0.25">
      <c r="B925729" s="78"/>
      <c r="C925729" s="77"/>
    </row>
    <row r="925730" spans="2:3" x14ac:dyDescent="0.25">
      <c r="B925730" s="78"/>
      <c r="C925730" s="77"/>
    </row>
    <row r="925731" spans="2:3" x14ac:dyDescent="0.25">
      <c r="B925731" s="78"/>
      <c r="C925731" s="77"/>
    </row>
    <row r="925732" spans="2:3" x14ac:dyDescent="0.25">
      <c r="B925732" s="78"/>
      <c r="C925732" s="77"/>
    </row>
    <row r="925733" spans="2:3" x14ac:dyDescent="0.25">
      <c r="B925733" s="78"/>
      <c r="C925733" s="77"/>
    </row>
    <row r="925734" spans="2:3" x14ac:dyDescent="0.25">
      <c r="B925734" s="78"/>
      <c r="C925734" s="77"/>
    </row>
    <row r="925844" spans="2:3" x14ac:dyDescent="0.25">
      <c r="B925844" s="78"/>
      <c r="C925844" s="77"/>
    </row>
    <row r="925845" spans="2:3" x14ac:dyDescent="0.25">
      <c r="B925845" s="78"/>
      <c r="C925845" s="77"/>
    </row>
    <row r="925846" spans="2:3" x14ac:dyDescent="0.25">
      <c r="B925846" s="78"/>
      <c r="C925846" s="77"/>
    </row>
    <row r="925847" spans="2:3" x14ac:dyDescent="0.25">
      <c r="B925847" s="78"/>
      <c r="C925847" s="77"/>
    </row>
    <row r="925848" spans="2:3" x14ac:dyDescent="0.25">
      <c r="B925848" s="78"/>
      <c r="C925848" s="77"/>
    </row>
    <row r="925849" spans="2:3" x14ac:dyDescent="0.25">
      <c r="B925849" s="78"/>
      <c r="C925849" s="77"/>
    </row>
    <row r="925850" spans="2:3" x14ac:dyDescent="0.25">
      <c r="B925850" s="78"/>
      <c r="C925850" s="77"/>
    </row>
    <row r="925851" spans="2:3" x14ac:dyDescent="0.25">
      <c r="B925851" s="78"/>
      <c r="C925851" s="77"/>
    </row>
    <row r="925852" spans="2:3" x14ac:dyDescent="0.25">
      <c r="B925852" s="78"/>
      <c r="C925852" s="77"/>
    </row>
    <row r="925853" spans="2:3" x14ac:dyDescent="0.25">
      <c r="B925853" s="78"/>
      <c r="C925853" s="77"/>
    </row>
    <row r="925854" spans="2:3" x14ac:dyDescent="0.25">
      <c r="B925854" s="78"/>
      <c r="C925854" s="77"/>
    </row>
    <row r="925855" spans="2:3" x14ac:dyDescent="0.25">
      <c r="B925855" s="78"/>
      <c r="C925855" s="77"/>
    </row>
    <row r="925856" spans="2:3" x14ac:dyDescent="0.25">
      <c r="B925856" s="78"/>
      <c r="C925856" s="77"/>
    </row>
    <row r="925966" spans="2:3" x14ac:dyDescent="0.25">
      <c r="B925966" s="78"/>
      <c r="C925966" s="77"/>
    </row>
    <row r="925967" spans="2:3" x14ac:dyDescent="0.25">
      <c r="B925967" s="78"/>
      <c r="C925967" s="77"/>
    </row>
    <row r="925968" spans="2:3" x14ac:dyDescent="0.25">
      <c r="B925968" s="78"/>
      <c r="C925968" s="77"/>
    </row>
    <row r="925969" spans="2:3" x14ac:dyDescent="0.25">
      <c r="B925969" s="78"/>
      <c r="C925969" s="77"/>
    </row>
    <row r="925970" spans="2:3" x14ac:dyDescent="0.25">
      <c r="B925970" s="78"/>
      <c r="C925970" s="77"/>
    </row>
    <row r="925971" spans="2:3" x14ac:dyDescent="0.25">
      <c r="B925971" s="78"/>
      <c r="C925971" s="77"/>
    </row>
    <row r="925972" spans="2:3" x14ac:dyDescent="0.25">
      <c r="B925972" s="78"/>
      <c r="C925972" s="77"/>
    </row>
    <row r="925973" spans="2:3" x14ac:dyDescent="0.25">
      <c r="B925973" s="78"/>
      <c r="C925973" s="77"/>
    </row>
    <row r="925974" spans="2:3" x14ac:dyDescent="0.25">
      <c r="B925974" s="78"/>
      <c r="C925974" s="77"/>
    </row>
    <row r="925975" spans="2:3" x14ac:dyDescent="0.25">
      <c r="B925975" s="78"/>
      <c r="C925975" s="77"/>
    </row>
    <row r="925976" spans="2:3" x14ac:dyDescent="0.25">
      <c r="B925976" s="78"/>
      <c r="C925976" s="77"/>
    </row>
    <row r="925977" spans="2:3" x14ac:dyDescent="0.25">
      <c r="B925977" s="78"/>
      <c r="C925977" s="77"/>
    </row>
    <row r="925978" spans="2:3" x14ac:dyDescent="0.25">
      <c r="B925978" s="78"/>
      <c r="C925978" s="77"/>
    </row>
    <row r="926088" spans="2:3" x14ac:dyDescent="0.25">
      <c r="B926088" s="78"/>
      <c r="C926088" s="77"/>
    </row>
    <row r="926089" spans="2:3" x14ac:dyDescent="0.25">
      <c r="B926089" s="78"/>
      <c r="C926089" s="77"/>
    </row>
    <row r="926090" spans="2:3" x14ac:dyDescent="0.25">
      <c r="B926090" s="78"/>
      <c r="C926090" s="77"/>
    </row>
    <row r="926091" spans="2:3" x14ac:dyDescent="0.25">
      <c r="B926091" s="78"/>
      <c r="C926091" s="77"/>
    </row>
    <row r="926092" spans="2:3" x14ac:dyDescent="0.25">
      <c r="B926092" s="78"/>
      <c r="C926092" s="77"/>
    </row>
    <row r="926093" spans="2:3" x14ac:dyDescent="0.25">
      <c r="B926093" s="78"/>
      <c r="C926093" s="77"/>
    </row>
    <row r="926094" spans="2:3" x14ac:dyDescent="0.25">
      <c r="B926094" s="78"/>
      <c r="C926094" s="77"/>
    </row>
    <row r="926095" spans="2:3" x14ac:dyDescent="0.25">
      <c r="B926095" s="78"/>
      <c r="C926095" s="77"/>
    </row>
    <row r="926096" spans="2:3" x14ac:dyDescent="0.25">
      <c r="B926096" s="78"/>
      <c r="C926096" s="77"/>
    </row>
    <row r="926097" spans="2:3" x14ac:dyDescent="0.25">
      <c r="B926097" s="78"/>
      <c r="C926097" s="77"/>
    </row>
    <row r="926098" spans="2:3" x14ac:dyDescent="0.25">
      <c r="B926098" s="78"/>
      <c r="C926098" s="77"/>
    </row>
    <row r="926099" spans="2:3" x14ac:dyDescent="0.25">
      <c r="B926099" s="78"/>
      <c r="C926099" s="77"/>
    </row>
    <row r="926100" spans="2:3" x14ac:dyDescent="0.25">
      <c r="B926100" s="78"/>
      <c r="C926100" s="77"/>
    </row>
    <row r="926210" spans="2:3" x14ac:dyDescent="0.25">
      <c r="B926210" s="78"/>
      <c r="C926210" s="77"/>
    </row>
    <row r="926211" spans="2:3" x14ac:dyDescent="0.25">
      <c r="B926211" s="78"/>
      <c r="C926211" s="77"/>
    </row>
    <row r="926212" spans="2:3" x14ac:dyDescent="0.25">
      <c r="B926212" s="78"/>
      <c r="C926212" s="77"/>
    </row>
    <row r="926213" spans="2:3" x14ac:dyDescent="0.25">
      <c r="B926213" s="78"/>
      <c r="C926213" s="77"/>
    </row>
    <row r="926214" spans="2:3" x14ac:dyDescent="0.25">
      <c r="B926214" s="78"/>
      <c r="C926214" s="77"/>
    </row>
    <row r="926215" spans="2:3" x14ac:dyDescent="0.25">
      <c r="B926215" s="78"/>
      <c r="C926215" s="77"/>
    </row>
    <row r="926216" spans="2:3" x14ac:dyDescent="0.25">
      <c r="B926216" s="78"/>
      <c r="C926216" s="77"/>
    </row>
    <row r="926217" spans="2:3" x14ac:dyDescent="0.25">
      <c r="B926217" s="78"/>
      <c r="C926217" s="77"/>
    </row>
    <row r="926218" spans="2:3" x14ac:dyDescent="0.25">
      <c r="B926218" s="78"/>
      <c r="C926218" s="77"/>
    </row>
    <row r="926219" spans="2:3" x14ac:dyDescent="0.25">
      <c r="B926219" s="78"/>
      <c r="C926219" s="77"/>
    </row>
    <row r="926220" spans="2:3" x14ac:dyDescent="0.25">
      <c r="B926220" s="78"/>
      <c r="C926220" s="77"/>
    </row>
    <row r="926221" spans="2:3" x14ac:dyDescent="0.25">
      <c r="B926221" s="78"/>
      <c r="C926221" s="77"/>
    </row>
    <row r="926222" spans="2:3" x14ac:dyDescent="0.25">
      <c r="B926222" s="78"/>
      <c r="C926222" s="77"/>
    </row>
    <row r="926332" spans="2:3" x14ac:dyDescent="0.25">
      <c r="B926332" s="78"/>
      <c r="C926332" s="77"/>
    </row>
    <row r="926333" spans="2:3" x14ac:dyDescent="0.25">
      <c r="B926333" s="78"/>
      <c r="C926333" s="77"/>
    </row>
    <row r="926334" spans="2:3" x14ac:dyDescent="0.25">
      <c r="B926334" s="78"/>
      <c r="C926334" s="77"/>
    </row>
    <row r="926335" spans="2:3" x14ac:dyDescent="0.25">
      <c r="B926335" s="78"/>
      <c r="C926335" s="77"/>
    </row>
    <row r="926336" spans="2:3" x14ac:dyDescent="0.25">
      <c r="B926336" s="78"/>
      <c r="C926336" s="77"/>
    </row>
    <row r="926337" spans="2:3" x14ac:dyDescent="0.25">
      <c r="B926337" s="78"/>
      <c r="C926337" s="77"/>
    </row>
    <row r="926338" spans="2:3" x14ac:dyDescent="0.25">
      <c r="B926338" s="78"/>
      <c r="C926338" s="77"/>
    </row>
    <row r="926339" spans="2:3" x14ac:dyDescent="0.25">
      <c r="B926339" s="78"/>
      <c r="C926339" s="77"/>
    </row>
    <row r="926340" spans="2:3" x14ac:dyDescent="0.25">
      <c r="B926340" s="78"/>
      <c r="C926340" s="77"/>
    </row>
    <row r="926341" spans="2:3" x14ac:dyDescent="0.25">
      <c r="B926341" s="78"/>
      <c r="C926341" s="77"/>
    </row>
    <row r="926342" spans="2:3" x14ac:dyDescent="0.25">
      <c r="B926342" s="78"/>
      <c r="C926342" s="77"/>
    </row>
    <row r="926343" spans="2:3" x14ac:dyDescent="0.25">
      <c r="B926343" s="78"/>
      <c r="C926343" s="77"/>
    </row>
    <row r="926344" spans="2:3" x14ac:dyDescent="0.25">
      <c r="B926344" s="78"/>
      <c r="C926344" s="77"/>
    </row>
    <row r="926454" spans="2:3" x14ac:dyDescent="0.25">
      <c r="B926454" s="78"/>
      <c r="C926454" s="77"/>
    </row>
    <row r="926455" spans="2:3" x14ac:dyDescent="0.25">
      <c r="B926455" s="78"/>
      <c r="C926455" s="77"/>
    </row>
    <row r="926456" spans="2:3" x14ac:dyDescent="0.25">
      <c r="B926456" s="78"/>
      <c r="C926456" s="77"/>
    </row>
    <row r="926457" spans="2:3" x14ac:dyDescent="0.25">
      <c r="B926457" s="78"/>
      <c r="C926457" s="77"/>
    </row>
    <row r="926458" spans="2:3" x14ac:dyDescent="0.25">
      <c r="B926458" s="78"/>
      <c r="C926458" s="77"/>
    </row>
    <row r="926459" spans="2:3" x14ac:dyDescent="0.25">
      <c r="B926459" s="78"/>
      <c r="C926459" s="77"/>
    </row>
    <row r="926460" spans="2:3" x14ac:dyDescent="0.25">
      <c r="B926460" s="78"/>
      <c r="C926460" s="77"/>
    </row>
    <row r="926461" spans="2:3" x14ac:dyDescent="0.25">
      <c r="B926461" s="78"/>
      <c r="C926461" s="77"/>
    </row>
    <row r="926462" spans="2:3" x14ac:dyDescent="0.25">
      <c r="B926462" s="78"/>
      <c r="C926462" s="77"/>
    </row>
    <row r="926463" spans="2:3" x14ac:dyDescent="0.25">
      <c r="B926463" s="78"/>
      <c r="C926463" s="77"/>
    </row>
    <row r="926464" spans="2:3" x14ac:dyDescent="0.25">
      <c r="B926464" s="78"/>
      <c r="C926464" s="77"/>
    </row>
    <row r="926465" spans="2:3" x14ac:dyDescent="0.25">
      <c r="B926465" s="78"/>
      <c r="C926465" s="77"/>
    </row>
    <row r="926466" spans="2:3" x14ac:dyDescent="0.25">
      <c r="B926466" s="78"/>
      <c r="C926466" s="77"/>
    </row>
    <row r="926576" spans="2:3" x14ac:dyDescent="0.25">
      <c r="B926576" s="78"/>
      <c r="C926576" s="77"/>
    </row>
    <row r="926577" spans="2:3" x14ac:dyDescent="0.25">
      <c r="B926577" s="78"/>
      <c r="C926577" s="77"/>
    </row>
    <row r="926578" spans="2:3" x14ac:dyDescent="0.25">
      <c r="B926578" s="78"/>
      <c r="C926578" s="77"/>
    </row>
    <row r="926579" spans="2:3" x14ac:dyDescent="0.25">
      <c r="B926579" s="78"/>
      <c r="C926579" s="77"/>
    </row>
    <row r="926580" spans="2:3" x14ac:dyDescent="0.25">
      <c r="B926580" s="78"/>
      <c r="C926580" s="77"/>
    </row>
    <row r="926581" spans="2:3" x14ac:dyDescent="0.25">
      <c r="B926581" s="78"/>
      <c r="C926581" s="77"/>
    </row>
    <row r="926582" spans="2:3" x14ac:dyDescent="0.25">
      <c r="B926582" s="78"/>
      <c r="C926582" s="77"/>
    </row>
    <row r="926583" spans="2:3" x14ac:dyDescent="0.25">
      <c r="B926583" s="78"/>
      <c r="C926583" s="77"/>
    </row>
    <row r="926584" spans="2:3" x14ac:dyDescent="0.25">
      <c r="B926584" s="78"/>
      <c r="C926584" s="77"/>
    </row>
    <row r="926585" spans="2:3" x14ac:dyDescent="0.25">
      <c r="B926585" s="78"/>
      <c r="C926585" s="77"/>
    </row>
    <row r="926586" spans="2:3" x14ac:dyDescent="0.25">
      <c r="B926586" s="78"/>
      <c r="C926586" s="77"/>
    </row>
    <row r="926587" spans="2:3" x14ac:dyDescent="0.25">
      <c r="B926587" s="78"/>
      <c r="C926587" s="77"/>
    </row>
    <row r="926588" spans="2:3" x14ac:dyDescent="0.25">
      <c r="B926588" s="78"/>
      <c r="C926588" s="77"/>
    </row>
    <row r="926698" spans="2:3" x14ac:dyDescent="0.25">
      <c r="B926698" s="78"/>
      <c r="C926698" s="77"/>
    </row>
    <row r="926699" spans="2:3" x14ac:dyDescent="0.25">
      <c r="B926699" s="78"/>
      <c r="C926699" s="77"/>
    </row>
    <row r="926700" spans="2:3" x14ac:dyDescent="0.25">
      <c r="B926700" s="78"/>
      <c r="C926700" s="77"/>
    </row>
    <row r="926701" spans="2:3" x14ac:dyDescent="0.25">
      <c r="B926701" s="78"/>
      <c r="C926701" s="77"/>
    </row>
    <row r="926702" spans="2:3" x14ac:dyDescent="0.25">
      <c r="B926702" s="78"/>
      <c r="C926702" s="77"/>
    </row>
    <row r="926703" spans="2:3" x14ac:dyDescent="0.25">
      <c r="B926703" s="78"/>
      <c r="C926703" s="77"/>
    </row>
    <row r="926704" spans="2:3" x14ac:dyDescent="0.25">
      <c r="B926704" s="78"/>
      <c r="C926704" s="77"/>
    </row>
    <row r="926705" spans="2:3" x14ac:dyDescent="0.25">
      <c r="B926705" s="78"/>
      <c r="C926705" s="77"/>
    </row>
    <row r="926706" spans="2:3" x14ac:dyDescent="0.25">
      <c r="B926706" s="78"/>
      <c r="C926706" s="77"/>
    </row>
    <row r="926707" spans="2:3" x14ac:dyDescent="0.25">
      <c r="B926707" s="78"/>
      <c r="C926707" s="77"/>
    </row>
    <row r="926708" spans="2:3" x14ac:dyDescent="0.25">
      <c r="B926708" s="78"/>
      <c r="C926708" s="77"/>
    </row>
    <row r="926709" spans="2:3" x14ac:dyDescent="0.25">
      <c r="B926709" s="78"/>
      <c r="C926709" s="77"/>
    </row>
    <row r="926710" spans="2:3" x14ac:dyDescent="0.25">
      <c r="B926710" s="78"/>
      <c r="C926710" s="77"/>
    </row>
    <row r="926820" spans="2:3" x14ac:dyDescent="0.25">
      <c r="B926820" s="78"/>
      <c r="C926820" s="77"/>
    </row>
    <row r="926821" spans="2:3" x14ac:dyDescent="0.25">
      <c r="B926821" s="78"/>
      <c r="C926821" s="77"/>
    </row>
    <row r="926822" spans="2:3" x14ac:dyDescent="0.25">
      <c r="B926822" s="78"/>
      <c r="C926822" s="77"/>
    </row>
    <row r="926823" spans="2:3" x14ac:dyDescent="0.25">
      <c r="B926823" s="78"/>
      <c r="C926823" s="77"/>
    </row>
    <row r="926824" spans="2:3" x14ac:dyDescent="0.25">
      <c r="B926824" s="78"/>
      <c r="C926824" s="77"/>
    </row>
    <row r="926825" spans="2:3" x14ac:dyDescent="0.25">
      <c r="B926825" s="78"/>
      <c r="C926825" s="77"/>
    </row>
    <row r="926826" spans="2:3" x14ac:dyDescent="0.25">
      <c r="B926826" s="78"/>
      <c r="C926826" s="77"/>
    </row>
    <row r="926827" spans="2:3" x14ac:dyDescent="0.25">
      <c r="B926827" s="78"/>
      <c r="C926827" s="77"/>
    </row>
    <row r="926828" spans="2:3" x14ac:dyDescent="0.25">
      <c r="B926828" s="78"/>
      <c r="C926828" s="77"/>
    </row>
    <row r="926829" spans="2:3" x14ac:dyDescent="0.25">
      <c r="B926829" s="78"/>
      <c r="C926829" s="77"/>
    </row>
    <row r="926830" spans="2:3" x14ac:dyDescent="0.25">
      <c r="B926830" s="78"/>
      <c r="C926830" s="77"/>
    </row>
    <row r="926831" spans="2:3" x14ac:dyDescent="0.25">
      <c r="B926831" s="78"/>
      <c r="C926831" s="77"/>
    </row>
    <row r="926832" spans="2:3" x14ac:dyDescent="0.25">
      <c r="B926832" s="78"/>
      <c r="C926832" s="77"/>
    </row>
    <row r="926942" spans="2:3" x14ac:dyDescent="0.25">
      <c r="B926942" s="78"/>
      <c r="C926942" s="77"/>
    </row>
    <row r="926943" spans="2:3" x14ac:dyDescent="0.25">
      <c r="B926943" s="78"/>
      <c r="C926943" s="77"/>
    </row>
    <row r="926944" spans="2:3" x14ac:dyDescent="0.25">
      <c r="B926944" s="78"/>
      <c r="C926944" s="77"/>
    </row>
    <row r="926945" spans="2:3" x14ac:dyDescent="0.25">
      <c r="B926945" s="78"/>
      <c r="C926945" s="77"/>
    </row>
    <row r="926946" spans="2:3" x14ac:dyDescent="0.25">
      <c r="B926946" s="78"/>
      <c r="C926946" s="77"/>
    </row>
    <row r="926947" spans="2:3" x14ac:dyDescent="0.25">
      <c r="B926947" s="78"/>
      <c r="C926947" s="77"/>
    </row>
    <row r="926948" spans="2:3" x14ac:dyDescent="0.25">
      <c r="B926948" s="78"/>
      <c r="C926948" s="77"/>
    </row>
    <row r="926949" spans="2:3" x14ac:dyDescent="0.25">
      <c r="B926949" s="78"/>
      <c r="C926949" s="77"/>
    </row>
    <row r="926950" spans="2:3" x14ac:dyDescent="0.25">
      <c r="B926950" s="78"/>
      <c r="C926950" s="77"/>
    </row>
    <row r="926951" spans="2:3" x14ac:dyDescent="0.25">
      <c r="B926951" s="78"/>
      <c r="C926951" s="77"/>
    </row>
    <row r="926952" spans="2:3" x14ac:dyDescent="0.25">
      <c r="B926952" s="78"/>
      <c r="C926952" s="77"/>
    </row>
    <row r="926953" spans="2:3" x14ac:dyDescent="0.25">
      <c r="B926953" s="78"/>
      <c r="C926953" s="77"/>
    </row>
    <row r="926954" spans="2:3" x14ac:dyDescent="0.25">
      <c r="B926954" s="78"/>
      <c r="C926954" s="77"/>
    </row>
    <row r="927064" spans="2:3" x14ac:dyDescent="0.25">
      <c r="B927064" s="78"/>
      <c r="C927064" s="77"/>
    </row>
    <row r="927065" spans="2:3" x14ac:dyDescent="0.25">
      <c r="B927065" s="78"/>
      <c r="C927065" s="77"/>
    </row>
    <row r="927066" spans="2:3" x14ac:dyDescent="0.25">
      <c r="B927066" s="78"/>
      <c r="C927066" s="77"/>
    </row>
    <row r="927067" spans="2:3" x14ac:dyDescent="0.25">
      <c r="B927067" s="78"/>
      <c r="C927067" s="77"/>
    </row>
    <row r="927068" spans="2:3" x14ac:dyDescent="0.25">
      <c r="B927068" s="78"/>
      <c r="C927068" s="77"/>
    </row>
    <row r="927069" spans="2:3" x14ac:dyDescent="0.25">
      <c r="B927069" s="78"/>
      <c r="C927069" s="77"/>
    </row>
    <row r="927070" spans="2:3" x14ac:dyDescent="0.25">
      <c r="B927070" s="78"/>
      <c r="C927070" s="77"/>
    </row>
    <row r="927071" spans="2:3" x14ac:dyDescent="0.25">
      <c r="B927071" s="78"/>
      <c r="C927071" s="77"/>
    </row>
    <row r="927072" spans="2:3" x14ac:dyDescent="0.25">
      <c r="B927072" s="78"/>
      <c r="C927072" s="77"/>
    </row>
    <row r="927073" spans="2:3" x14ac:dyDescent="0.25">
      <c r="B927073" s="78"/>
      <c r="C927073" s="77"/>
    </row>
    <row r="927074" spans="2:3" x14ac:dyDescent="0.25">
      <c r="B927074" s="78"/>
      <c r="C927074" s="77"/>
    </row>
    <row r="927075" spans="2:3" x14ac:dyDescent="0.25">
      <c r="B927075" s="78"/>
      <c r="C927075" s="77"/>
    </row>
    <row r="927076" spans="2:3" x14ac:dyDescent="0.25">
      <c r="B927076" s="78"/>
      <c r="C927076" s="77"/>
    </row>
    <row r="927186" spans="2:3" x14ac:dyDescent="0.25">
      <c r="B927186" s="78"/>
      <c r="C927186" s="77"/>
    </row>
    <row r="927187" spans="2:3" x14ac:dyDescent="0.25">
      <c r="B927187" s="78"/>
      <c r="C927187" s="77"/>
    </row>
    <row r="927188" spans="2:3" x14ac:dyDescent="0.25">
      <c r="B927188" s="78"/>
      <c r="C927188" s="77"/>
    </row>
    <row r="927189" spans="2:3" x14ac:dyDescent="0.25">
      <c r="B927189" s="78"/>
      <c r="C927189" s="77"/>
    </row>
    <row r="927190" spans="2:3" x14ac:dyDescent="0.25">
      <c r="B927190" s="78"/>
      <c r="C927190" s="77"/>
    </row>
    <row r="927191" spans="2:3" x14ac:dyDescent="0.25">
      <c r="B927191" s="78"/>
      <c r="C927191" s="77"/>
    </row>
    <row r="927192" spans="2:3" x14ac:dyDescent="0.25">
      <c r="B927192" s="78"/>
      <c r="C927192" s="77"/>
    </row>
    <row r="927193" spans="2:3" x14ac:dyDescent="0.25">
      <c r="B927193" s="78"/>
      <c r="C927193" s="77"/>
    </row>
    <row r="927194" spans="2:3" x14ac:dyDescent="0.25">
      <c r="B927194" s="78"/>
      <c r="C927194" s="77"/>
    </row>
    <row r="927195" spans="2:3" x14ac:dyDescent="0.25">
      <c r="B927195" s="78"/>
      <c r="C927195" s="77"/>
    </row>
    <row r="927196" spans="2:3" x14ac:dyDescent="0.25">
      <c r="B927196" s="78"/>
      <c r="C927196" s="77"/>
    </row>
    <row r="927197" spans="2:3" x14ac:dyDescent="0.25">
      <c r="B927197" s="78"/>
      <c r="C927197" s="77"/>
    </row>
    <row r="927198" spans="2:3" x14ac:dyDescent="0.25">
      <c r="B927198" s="78"/>
      <c r="C927198" s="77"/>
    </row>
    <row r="927308" spans="2:3" x14ac:dyDescent="0.25">
      <c r="B927308" s="78"/>
      <c r="C927308" s="77"/>
    </row>
    <row r="927309" spans="2:3" x14ac:dyDescent="0.25">
      <c r="B927309" s="78"/>
      <c r="C927309" s="77"/>
    </row>
    <row r="927310" spans="2:3" x14ac:dyDescent="0.25">
      <c r="B927310" s="78"/>
      <c r="C927310" s="77"/>
    </row>
    <row r="927311" spans="2:3" x14ac:dyDescent="0.25">
      <c r="B927311" s="78"/>
      <c r="C927311" s="77"/>
    </row>
    <row r="927312" spans="2:3" x14ac:dyDescent="0.25">
      <c r="B927312" s="78"/>
      <c r="C927312" s="77"/>
    </row>
    <row r="927313" spans="2:3" x14ac:dyDescent="0.25">
      <c r="B927313" s="78"/>
      <c r="C927313" s="77"/>
    </row>
    <row r="927314" spans="2:3" x14ac:dyDescent="0.25">
      <c r="B927314" s="78"/>
      <c r="C927314" s="77"/>
    </row>
    <row r="927315" spans="2:3" x14ac:dyDescent="0.25">
      <c r="B927315" s="78"/>
      <c r="C927315" s="77"/>
    </row>
    <row r="927316" spans="2:3" x14ac:dyDescent="0.25">
      <c r="B927316" s="78"/>
      <c r="C927316" s="77"/>
    </row>
    <row r="927317" spans="2:3" x14ac:dyDescent="0.25">
      <c r="B927317" s="78"/>
      <c r="C927317" s="77"/>
    </row>
    <row r="927318" spans="2:3" x14ac:dyDescent="0.25">
      <c r="B927318" s="78"/>
      <c r="C927318" s="77"/>
    </row>
    <row r="927319" spans="2:3" x14ac:dyDescent="0.25">
      <c r="B927319" s="78"/>
      <c r="C927319" s="77"/>
    </row>
    <row r="927320" spans="2:3" x14ac:dyDescent="0.25">
      <c r="B927320" s="78"/>
      <c r="C927320" s="77"/>
    </row>
    <row r="927430" spans="2:3" x14ac:dyDescent="0.25">
      <c r="B927430" s="78"/>
      <c r="C927430" s="77"/>
    </row>
    <row r="927431" spans="2:3" x14ac:dyDescent="0.25">
      <c r="B927431" s="78"/>
      <c r="C927431" s="77"/>
    </row>
    <row r="927432" spans="2:3" x14ac:dyDescent="0.25">
      <c r="B927432" s="78"/>
      <c r="C927432" s="77"/>
    </row>
    <row r="927433" spans="2:3" x14ac:dyDescent="0.25">
      <c r="B927433" s="78"/>
      <c r="C927433" s="77"/>
    </row>
    <row r="927434" spans="2:3" x14ac:dyDescent="0.25">
      <c r="B927434" s="78"/>
      <c r="C927434" s="77"/>
    </row>
    <row r="927435" spans="2:3" x14ac:dyDescent="0.25">
      <c r="B927435" s="78"/>
      <c r="C927435" s="77"/>
    </row>
    <row r="927436" spans="2:3" x14ac:dyDescent="0.25">
      <c r="B927436" s="78"/>
      <c r="C927436" s="77"/>
    </row>
    <row r="927437" spans="2:3" x14ac:dyDescent="0.25">
      <c r="B927437" s="78"/>
      <c r="C927437" s="77"/>
    </row>
    <row r="927438" spans="2:3" x14ac:dyDescent="0.25">
      <c r="B927438" s="78"/>
      <c r="C927438" s="77"/>
    </row>
    <row r="927439" spans="2:3" x14ac:dyDescent="0.25">
      <c r="B927439" s="78"/>
      <c r="C927439" s="77"/>
    </row>
    <row r="927440" spans="2:3" x14ac:dyDescent="0.25">
      <c r="B927440" s="78"/>
      <c r="C927440" s="77"/>
    </row>
    <row r="927441" spans="2:3" x14ac:dyDescent="0.25">
      <c r="B927441" s="78"/>
      <c r="C927441" s="77"/>
    </row>
    <row r="927442" spans="2:3" x14ac:dyDescent="0.25">
      <c r="B927442" s="78"/>
      <c r="C927442" s="77"/>
    </row>
    <row r="927552" spans="2:3" x14ac:dyDescent="0.25">
      <c r="B927552" s="78"/>
      <c r="C927552" s="77"/>
    </row>
    <row r="927553" spans="2:3" x14ac:dyDescent="0.25">
      <c r="B927553" s="78"/>
      <c r="C927553" s="77"/>
    </row>
    <row r="927554" spans="2:3" x14ac:dyDescent="0.25">
      <c r="B927554" s="78"/>
      <c r="C927554" s="77"/>
    </row>
    <row r="927555" spans="2:3" x14ac:dyDescent="0.25">
      <c r="B927555" s="78"/>
      <c r="C927555" s="77"/>
    </row>
    <row r="927556" spans="2:3" x14ac:dyDescent="0.25">
      <c r="B927556" s="78"/>
      <c r="C927556" s="77"/>
    </row>
    <row r="927557" spans="2:3" x14ac:dyDescent="0.25">
      <c r="B927557" s="78"/>
      <c r="C927557" s="77"/>
    </row>
    <row r="927558" spans="2:3" x14ac:dyDescent="0.25">
      <c r="B927558" s="78"/>
      <c r="C927558" s="77"/>
    </row>
    <row r="927559" spans="2:3" x14ac:dyDescent="0.25">
      <c r="B927559" s="78"/>
      <c r="C927559" s="77"/>
    </row>
    <row r="927560" spans="2:3" x14ac:dyDescent="0.25">
      <c r="B927560" s="78"/>
      <c r="C927560" s="77"/>
    </row>
    <row r="927561" spans="2:3" x14ac:dyDescent="0.25">
      <c r="B927561" s="78"/>
      <c r="C927561" s="77"/>
    </row>
    <row r="927562" spans="2:3" x14ac:dyDescent="0.25">
      <c r="B927562" s="78"/>
      <c r="C927562" s="77"/>
    </row>
    <row r="927563" spans="2:3" x14ac:dyDescent="0.25">
      <c r="B927563" s="78"/>
      <c r="C927563" s="77"/>
    </row>
    <row r="927564" spans="2:3" x14ac:dyDescent="0.25">
      <c r="B927564" s="78"/>
      <c r="C927564" s="77"/>
    </row>
    <row r="927674" spans="2:3" x14ac:dyDescent="0.25">
      <c r="B927674" s="78"/>
      <c r="C927674" s="77"/>
    </row>
    <row r="927675" spans="2:3" x14ac:dyDescent="0.25">
      <c r="B927675" s="78"/>
      <c r="C927675" s="77"/>
    </row>
    <row r="927676" spans="2:3" x14ac:dyDescent="0.25">
      <c r="B927676" s="78"/>
      <c r="C927676" s="77"/>
    </row>
    <row r="927677" spans="2:3" x14ac:dyDescent="0.25">
      <c r="B927677" s="78"/>
      <c r="C927677" s="77"/>
    </row>
    <row r="927678" spans="2:3" x14ac:dyDescent="0.25">
      <c r="B927678" s="78"/>
      <c r="C927678" s="77"/>
    </row>
    <row r="927679" spans="2:3" x14ac:dyDescent="0.25">
      <c r="B927679" s="78"/>
      <c r="C927679" s="77"/>
    </row>
    <row r="927680" spans="2:3" x14ac:dyDescent="0.25">
      <c r="B927680" s="78"/>
      <c r="C927680" s="77"/>
    </row>
    <row r="927681" spans="2:3" x14ac:dyDescent="0.25">
      <c r="B927681" s="78"/>
      <c r="C927681" s="77"/>
    </row>
    <row r="927682" spans="2:3" x14ac:dyDescent="0.25">
      <c r="B927682" s="78"/>
      <c r="C927682" s="77"/>
    </row>
    <row r="927683" spans="2:3" x14ac:dyDescent="0.25">
      <c r="B927683" s="78"/>
      <c r="C927683" s="77"/>
    </row>
    <row r="927684" spans="2:3" x14ac:dyDescent="0.25">
      <c r="B927684" s="78"/>
      <c r="C927684" s="77"/>
    </row>
    <row r="927685" spans="2:3" x14ac:dyDescent="0.25">
      <c r="B927685" s="78"/>
      <c r="C927685" s="77"/>
    </row>
    <row r="927686" spans="2:3" x14ac:dyDescent="0.25">
      <c r="B927686" s="78"/>
      <c r="C927686" s="77"/>
    </row>
    <row r="927796" spans="2:3" x14ac:dyDescent="0.25">
      <c r="B927796" s="78"/>
      <c r="C927796" s="77"/>
    </row>
    <row r="927797" spans="2:3" x14ac:dyDescent="0.25">
      <c r="B927797" s="78"/>
      <c r="C927797" s="77"/>
    </row>
    <row r="927798" spans="2:3" x14ac:dyDescent="0.25">
      <c r="B927798" s="78"/>
      <c r="C927798" s="77"/>
    </row>
    <row r="927799" spans="2:3" x14ac:dyDescent="0.25">
      <c r="B927799" s="78"/>
      <c r="C927799" s="77"/>
    </row>
    <row r="927800" spans="2:3" x14ac:dyDescent="0.25">
      <c r="B927800" s="78"/>
      <c r="C927800" s="77"/>
    </row>
    <row r="927801" spans="2:3" x14ac:dyDescent="0.25">
      <c r="B927801" s="78"/>
      <c r="C927801" s="77"/>
    </row>
    <row r="927802" spans="2:3" x14ac:dyDescent="0.25">
      <c r="B927802" s="78"/>
      <c r="C927802" s="77"/>
    </row>
    <row r="927803" spans="2:3" x14ac:dyDescent="0.25">
      <c r="B927803" s="78"/>
      <c r="C927803" s="77"/>
    </row>
    <row r="927804" spans="2:3" x14ac:dyDescent="0.25">
      <c r="B927804" s="78"/>
      <c r="C927804" s="77"/>
    </row>
    <row r="927805" spans="2:3" x14ac:dyDescent="0.25">
      <c r="B927805" s="78"/>
      <c r="C927805" s="77"/>
    </row>
    <row r="927806" spans="2:3" x14ac:dyDescent="0.25">
      <c r="B927806" s="78"/>
      <c r="C927806" s="77"/>
    </row>
    <row r="927807" spans="2:3" x14ac:dyDescent="0.25">
      <c r="B927807" s="78"/>
      <c r="C927807" s="77"/>
    </row>
    <row r="927808" spans="2:3" x14ac:dyDescent="0.25">
      <c r="B927808" s="78"/>
      <c r="C927808" s="77"/>
    </row>
    <row r="927918" spans="2:3" x14ac:dyDescent="0.25">
      <c r="B927918" s="78"/>
      <c r="C927918" s="77"/>
    </row>
    <row r="927919" spans="2:3" x14ac:dyDescent="0.25">
      <c r="B927919" s="78"/>
      <c r="C927919" s="77"/>
    </row>
    <row r="927920" spans="2:3" x14ac:dyDescent="0.25">
      <c r="B927920" s="78"/>
      <c r="C927920" s="77"/>
    </row>
    <row r="927921" spans="2:3" x14ac:dyDescent="0.25">
      <c r="B927921" s="78"/>
      <c r="C927921" s="77"/>
    </row>
    <row r="927922" spans="2:3" x14ac:dyDescent="0.25">
      <c r="B927922" s="78"/>
      <c r="C927922" s="77"/>
    </row>
    <row r="927923" spans="2:3" x14ac:dyDescent="0.25">
      <c r="B927923" s="78"/>
      <c r="C927923" s="77"/>
    </row>
    <row r="927924" spans="2:3" x14ac:dyDescent="0.25">
      <c r="B927924" s="78"/>
      <c r="C927924" s="77"/>
    </row>
    <row r="927925" spans="2:3" x14ac:dyDescent="0.25">
      <c r="B927925" s="78"/>
      <c r="C927925" s="77"/>
    </row>
    <row r="927926" spans="2:3" x14ac:dyDescent="0.25">
      <c r="B927926" s="78"/>
      <c r="C927926" s="77"/>
    </row>
    <row r="927927" spans="2:3" x14ac:dyDescent="0.25">
      <c r="B927927" s="78"/>
      <c r="C927927" s="77"/>
    </row>
    <row r="927928" spans="2:3" x14ac:dyDescent="0.25">
      <c r="B927928" s="78"/>
      <c r="C927928" s="77"/>
    </row>
    <row r="927929" spans="2:3" x14ac:dyDescent="0.25">
      <c r="B927929" s="78"/>
      <c r="C927929" s="77"/>
    </row>
    <row r="927930" spans="2:3" x14ac:dyDescent="0.25">
      <c r="B927930" s="78"/>
      <c r="C927930" s="77"/>
    </row>
    <row r="928040" spans="2:3" x14ac:dyDescent="0.25">
      <c r="B928040" s="78"/>
      <c r="C928040" s="77"/>
    </row>
    <row r="928041" spans="2:3" x14ac:dyDescent="0.25">
      <c r="B928041" s="78"/>
      <c r="C928041" s="77"/>
    </row>
    <row r="928042" spans="2:3" x14ac:dyDescent="0.25">
      <c r="B928042" s="78"/>
      <c r="C928042" s="77"/>
    </row>
    <row r="928043" spans="2:3" x14ac:dyDescent="0.25">
      <c r="B928043" s="78"/>
      <c r="C928043" s="77"/>
    </row>
    <row r="928044" spans="2:3" x14ac:dyDescent="0.25">
      <c r="B928044" s="78"/>
      <c r="C928044" s="77"/>
    </row>
    <row r="928045" spans="2:3" x14ac:dyDescent="0.25">
      <c r="B928045" s="78"/>
      <c r="C928045" s="77"/>
    </row>
    <row r="928046" spans="2:3" x14ac:dyDescent="0.25">
      <c r="B928046" s="78"/>
      <c r="C928046" s="77"/>
    </row>
    <row r="928047" spans="2:3" x14ac:dyDescent="0.25">
      <c r="B928047" s="78"/>
      <c r="C928047" s="77"/>
    </row>
    <row r="928048" spans="2:3" x14ac:dyDescent="0.25">
      <c r="B928048" s="78"/>
      <c r="C928048" s="77"/>
    </row>
    <row r="928049" spans="2:3" x14ac:dyDescent="0.25">
      <c r="B928049" s="78"/>
      <c r="C928049" s="77"/>
    </row>
    <row r="928050" spans="2:3" x14ac:dyDescent="0.25">
      <c r="B928050" s="78"/>
      <c r="C928050" s="77"/>
    </row>
    <row r="928051" spans="2:3" x14ac:dyDescent="0.25">
      <c r="B928051" s="78"/>
      <c r="C928051" s="77"/>
    </row>
    <row r="928052" spans="2:3" x14ac:dyDescent="0.25">
      <c r="B928052" s="78"/>
      <c r="C928052" s="77"/>
    </row>
    <row r="928162" spans="2:3" x14ac:dyDescent="0.25">
      <c r="B928162" s="78"/>
      <c r="C928162" s="77"/>
    </row>
    <row r="928163" spans="2:3" x14ac:dyDescent="0.25">
      <c r="B928163" s="78"/>
      <c r="C928163" s="77"/>
    </row>
    <row r="928164" spans="2:3" x14ac:dyDescent="0.25">
      <c r="B928164" s="78"/>
      <c r="C928164" s="77"/>
    </row>
    <row r="928165" spans="2:3" x14ac:dyDescent="0.25">
      <c r="B928165" s="78"/>
      <c r="C928165" s="77"/>
    </row>
    <row r="928166" spans="2:3" x14ac:dyDescent="0.25">
      <c r="B928166" s="78"/>
      <c r="C928166" s="77"/>
    </row>
    <row r="928167" spans="2:3" x14ac:dyDescent="0.25">
      <c r="B928167" s="78"/>
      <c r="C928167" s="77"/>
    </row>
    <row r="928168" spans="2:3" x14ac:dyDescent="0.25">
      <c r="B928168" s="78"/>
      <c r="C928168" s="77"/>
    </row>
    <row r="928169" spans="2:3" x14ac:dyDescent="0.25">
      <c r="B928169" s="78"/>
      <c r="C928169" s="77"/>
    </row>
    <row r="928170" spans="2:3" x14ac:dyDescent="0.25">
      <c r="B928170" s="78"/>
      <c r="C928170" s="77"/>
    </row>
    <row r="928171" spans="2:3" x14ac:dyDescent="0.25">
      <c r="B928171" s="78"/>
      <c r="C928171" s="77"/>
    </row>
    <row r="928172" spans="2:3" x14ac:dyDescent="0.25">
      <c r="B928172" s="78"/>
      <c r="C928172" s="77"/>
    </row>
    <row r="928173" spans="2:3" x14ac:dyDescent="0.25">
      <c r="B928173" s="78"/>
      <c r="C928173" s="77"/>
    </row>
    <row r="928174" spans="2:3" x14ac:dyDescent="0.25">
      <c r="B928174" s="78"/>
      <c r="C928174" s="77"/>
    </row>
    <row r="928284" spans="2:3" x14ac:dyDescent="0.25">
      <c r="B928284" s="78"/>
      <c r="C928284" s="77"/>
    </row>
    <row r="928285" spans="2:3" x14ac:dyDescent="0.25">
      <c r="B928285" s="78"/>
      <c r="C928285" s="77"/>
    </row>
    <row r="928286" spans="2:3" x14ac:dyDescent="0.25">
      <c r="B928286" s="78"/>
      <c r="C928286" s="77"/>
    </row>
    <row r="928287" spans="2:3" x14ac:dyDescent="0.25">
      <c r="B928287" s="78"/>
      <c r="C928287" s="77"/>
    </row>
    <row r="928288" spans="2:3" x14ac:dyDescent="0.25">
      <c r="B928288" s="78"/>
      <c r="C928288" s="77"/>
    </row>
    <row r="928289" spans="2:3" x14ac:dyDescent="0.25">
      <c r="B928289" s="78"/>
      <c r="C928289" s="77"/>
    </row>
    <row r="928290" spans="2:3" x14ac:dyDescent="0.25">
      <c r="B928290" s="78"/>
      <c r="C928290" s="77"/>
    </row>
    <row r="928291" spans="2:3" x14ac:dyDescent="0.25">
      <c r="B928291" s="78"/>
      <c r="C928291" s="77"/>
    </row>
    <row r="928292" spans="2:3" x14ac:dyDescent="0.25">
      <c r="B928292" s="78"/>
      <c r="C928292" s="77"/>
    </row>
    <row r="928293" spans="2:3" x14ac:dyDescent="0.25">
      <c r="B928293" s="78"/>
      <c r="C928293" s="77"/>
    </row>
    <row r="928294" spans="2:3" x14ac:dyDescent="0.25">
      <c r="B928294" s="78"/>
      <c r="C928294" s="77"/>
    </row>
    <row r="928295" spans="2:3" x14ac:dyDescent="0.25">
      <c r="B928295" s="78"/>
      <c r="C928295" s="77"/>
    </row>
    <row r="928296" spans="2:3" x14ac:dyDescent="0.25">
      <c r="B928296" s="78"/>
      <c r="C928296" s="77"/>
    </row>
    <row r="928406" spans="2:3" x14ac:dyDescent="0.25">
      <c r="B928406" s="78"/>
      <c r="C928406" s="77"/>
    </row>
    <row r="928407" spans="2:3" x14ac:dyDescent="0.25">
      <c r="B928407" s="78"/>
      <c r="C928407" s="77"/>
    </row>
    <row r="928408" spans="2:3" x14ac:dyDescent="0.25">
      <c r="B928408" s="78"/>
      <c r="C928408" s="77"/>
    </row>
    <row r="928409" spans="2:3" x14ac:dyDescent="0.25">
      <c r="B928409" s="78"/>
      <c r="C928409" s="77"/>
    </row>
    <row r="928410" spans="2:3" x14ac:dyDescent="0.25">
      <c r="B928410" s="78"/>
      <c r="C928410" s="77"/>
    </row>
    <row r="928411" spans="2:3" x14ac:dyDescent="0.25">
      <c r="B928411" s="78"/>
      <c r="C928411" s="77"/>
    </row>
    <row r="928412" spans="2:3" x14ac:dyDescent="0.25">
      <c r="B928412" s="78"/>
      <c r="C928412" s="77"/>
    </row>
    <row r="928413" spans="2:3" x14ac:dyDescent="0.25">
      <c r="B928413" s="78"/>
      <c r="C928413" s="77"/>
    </row>
    <row r="928414" spans="2:3" x14ac:dyDescent="0.25">
      <c r="B928414" s="78"/>
      <c r="C928414" s="77"/>
    </row>
    <row r="928415" spans="2:3" x14ac:dyDescent="0.25">
      <c r="B928415" s="78"/>
      <c r="C928415" s="77"/>
    </row>
    <row r="928416" spans="2:3" x14ac:dyDescent="0.25">
      <c r="B928416" s="78"/>
      <c r="C928416" s="77"/>
    </row>
    <row r="928417" spans="2:3" x14ac:dyDescent="0.25">
      <c r="B928417" s="78"/>
      <c r="C928417" s="77"/>
    </row>
    <row r="928418" spans="2:3" x14ac:dyDescent="0.25">
      <c r="B928418" s="78"/>
      <c r="C928418" s="77"/>
    </row>
    <row r="928528" spans="2:3" x14ac:dyDescent="0.25">
      <c r="B928528" s="78"/>
      <c r="C928528" s="77"/>
    </row>
    <row r="928529" spans="2:3" x14ac:dyDescent="0.25">
      <c r="B928529" s="78"/>
      <c r="C928529" s="77"/>
    </row>
    <row r="928530" spans="2:3" x14ac:dyDescent="0.25">
      <c r="B928530" s="78"/>
      <c r="C928530" s="77"/>
    </row>
    <row r="928531" spans="2:3" x14ac:dyDescent="0.25">
      <c r="B928531" s="78"/>
      <c r="C928531" s="77"/>
    </row>
    <row r="928532" spans="2:3" x14ac:dyDescent="0.25">
      <c r="B928532" s="78"/>
      <c r="C928532" s="77"/>
    </row>
    <row r="928533" spans="2:3" x14ac:dyDescent="0.25">
      <c r="B928533" s="78"/>
      <c r="C928533" s="77"/>
    </row>
    <row r="928534" spans="2:3" x14ac:dyDescent="0.25">
      <c r="B928534" s="78"/>
      <c r="C928534" s="77"/>
    </row>
    <row r="928535" spans="2:3" x14ac:dyDescent="0.25">
      <c r="B928535" s="78"/>
      <c r="C928535" s="77"/>
    </row>
    <row r="928536" spans="2:3" x14ac:dyDescent="0.25">
      <c r="B928536" s="78"/>
      <c r="C928536" s="77"/>
    </row>
    <row r="928537" spans="2:3" x14ac:dyDescent="0.25">
      <c r="B928537" s="78"/>
      <c r="C928537" s="77"/>
    </row>
    <row r="928538" spans="2:3" x14ac:dyDescent="0.25">
      <c r="B928538" s="78"/>
      <c r="C928538" s="77"/>
    </row>
    <row r="928539" spans="2:3" x14ac:dyDescent="0.25">
      <c r="B928539" s="78"/>
      <c r="C928539" s="77"/>
    </row>
    <row r="928540" spans="2:3" x14ac:dyDescent="0.25">
      <c r="B928540" s="78"/>
      <c r="C928540" s="77"/>
    </row>
    <row r="928650" spans="2:3" x14ac:dyDescent="0.25">
      <c r="B928650" s="78"/>
      <c r="C928650" s="77"/>
    </row>
    <row r="928651" spans="2:3" x14ac:dyDescent="0.25">
      <c r="B928651" s="78"/>
      <c r="C928651" s="77"/>
    </row>
    <row r="928652" spans="2:3" x14ac:dyDescent="0.25">
      <c r="B928652" s="78"/>
      <c r="C928652" s="77"/>
    </row>
    <row r="928653" spans="2:3" x14ac:dyDescent="0.25">
      <c r="B928653" s="78"/>
      <c r="C928653" s="77"/>
    </row>
    <row r="928654" spans="2:3" x14ac:dyDescent="0.25">
      <c r="B928654" s="78"/>
      <c r="C928654" s="77"/>
    </row>
    <row r="928655" spans="2:3" x14ac:dyDescent="0.25">
      <c r="B928655" s="78"/>
      <c r="C928655" s="77"/>
    </row>
    <row r="928656" spans="2:3" x14ac:dyDescent="0.25">
      <c r="B928656" s="78"/>
      <c r="C928656" s="77"/>
    </row>
    <row r="928657" spans="2:3" x14ac:dyDescent="0.25">
      <c r="B928657" s="78"/>
      <c r="C928657" s="77"/>
    </row>
    <row r="928658" spans="2:3" x14ac:dyDescent="0.25">
      <c r="B928658" s="78"/>
      <c r="C928658" s="77"/>
    </row>
    <row r="928659" spans="2:3" x14ac:dyDescent="0.25">
      <c r="B928659" s="78"/>
      <c r="C928659" s="77"/>
    </row>
    <row r="928660" spans="2:3" x14ac:dyDescent="0.25">
      <c r="B928660" s="78"/>
      <c r="C928660" s="77"/>
    </row>
    <row r="928661" spans="2:3" x14ac:dyDescent="0.25">
      <c r="B928661" s="78"/>
      <c r="C928661" s="77"/>
    </row>
    <row r="928662" spans="2:3" x14ac:dyDescent="0.25">
      <c r="B928662" s="78"/>
      <c r="C928662" s="77"/>
    </row>
    <row r="928772" spans="2:3" x14ac:dyDescent="0.25">
      <c r="B928772" s="78"/>
      <c r="C928772" s="77"/>
    </row>
    <row r="928773" spans="2:3" x14ac:dyDescent="0.25">
      <c r="B928773" s="78"/>
      <c r="C928773" s="77"/>
    </row>
    <row r="928774" spans="2:3" x14ac:dyDescent="0.25">
      <c r="B928774" s="78"/>
      <c r="C928774" s="77"/>
    </row>
    <row r="928775" spans="2:3" x14ac:dyDescent="0.25">
      <c r="B928775" s="78"/>
      <c r="C928775" s="77"/>
    </row>
    <row r="928776" spans="2:3" x14ac:dyDescent="0.25">
      <c r="B928776" s="78"/>
      <c r="C928776" s="77"/>
    </row>
    <row r="928777" spans="2:3" x14ac:dyDescent="0.25">
      <c r="B928777" s="78"/>
      <c r="C928777" s="77"/>
    </row>
    <row r="928778" spans="2:3" x14ac:dyDescent="0.25">
      <c r="B928778" s="78"/>
      <c r="C928778" s="77"/>
    </row>
    <row r="928779" spans="2:3" x14ac:dyDescent="0.25">
      <c r="B928779" s="78"/>
      <c r="C928779" s="77"/>
    </row>
    <row r="928780" spans="2:3" x14ac:dyDescent="0.25">
      <c r="B928780" s="78"/>
      <c r="C928780" s="77"/>
    </row>
    <row r="928781" spans="2:3" x14ac:dyDescent="0.25">
      <c r="B928781" s="78"/>
      <c r="C928781" s="77"/>
    </row>
    <row r="928782" spans="2:3" x14ac:dyDescent="0.25">
      <c r="B928782" s="78"/>
      <c r="C928782" s="77"/>
    </row>
    <row r="928783" spans="2:3" x14ac:dyDescent="0.25">
      <c r="B928783" s="78"/>
      <c r="C928783" s="77"/>
    </row>
    <row r="928784" spans="2:3" x14ac:dyDescent="0.25">
      <c r="B928784" s="78"/>
      <c r="C928784" s="77"/>
    </row>
    <row r="928894" spans="2:3" x14ac:dyDescent="0.25">
      <c r="B928894" s="78"/>
      <c r="C928894" s="77"/>
    </row>
    <row r="928895" spans="2:3" x14ac:dyDescent="0.25">
      <c r="B928895" s="78"/>
      <c r="C928895" s="77"/>
    </row>
    <row r="928896" spans="2:3" x14ac:dyDescent="0.25">
      <c r="B928896" s="78"/>
      <c r="C928896" s="77"/>
    </row>
    <row r="928897" spans="2:3" x14ac:dyDescent="0.25">
      <c r="B928897" s="78"/>
      <c r="C928897" s="77"/>
    </row>
    <row r="928898" spans="2:3" x14ac:dyDescent="0.25">
      <c r="B928898" s="78"/>
      <c r="C928898" s="77"/>
    </row>
    <row r="928899" spans="2:3" x14ac:dyDescent="0.25">
      <c r="B928899" s="78"/>
      <c r="C928899" s="77"/>
    </row>
    <row r="928900" spans="2:3" x14ac:dyDescent="0.25">
      <c r="B928900" s="78"/>
      <c r="C928900" s="77"/>
    </row>
    <row r="928901" spans="2:3" x14ac:dyDescent="0.25">
      <c r="B928901" s="78"/>
      <c r="C928901" s="77"/>
    </row>
    <row r="928902" spans="2:3" x14ac:dyDescent="0.25">
      <c r="B928902" s="78"/>
      <c r="C928902" s="77"/>
    </row>
    <row r="928903" spans="2:3" x14ac:dyDescent="0.25">
      <c r="B928903" s="78"/>
      <c r="C928903" s="77"/>
    </row>
    <row r="928904" spans="2:3" x14ac:dyDescent="0.25">
      <c r="B928904" s="78"/>
      <c r="C928904" s="77"/>
    </row>
    <row r="928905" spans="2:3" x14ac:dyDescent="0.25">
      <c r="B928905" s="78"/>
      <c r="C928905" s="77"/>
    </row>
    <row r="928906" spans="2:3" x14ac:dyDescent="0.25">
      <c r="B928906" s="78"/>
      <c r="C928906" s="77"/>
    </row>
    <row r="929016" spans="2:3" x14ac:dyDescent="0.25">
      <c r="B929016" s="78"/>
      <c r="C929016" s="77"/>
    </row>
    <row r="929017" spans="2:3" x14ac:dyDescent="0.25">
      <c r="B929017" s="78"/>
      <c r="C929017" s="77"/>
    </row>
    <row r="929018" spans="2:3" x14ac:dyDescent="0.25">
      <c r="B929018" s="78"/>
      <c r="C929018" s="77"/>
    </row>
    <row r="929019" spans="2:3" x14ac:dyDescent="0.25">
      <c r="B929019" s="78"/>
      <c r="C929019" s="77"/>
    </row>
    <row r="929020" spans="2:3" x14ac:dyDescent="0.25">
      <c r="B929020" s="78"/>
      <c r="C929020" s="77"/>
    </row>
    <row r="929021" spans="2:3" x14ac:dyDescent="0.25">
      <c r="B929021" s="78"/>
      <c r="C929021" s="77"/>
    </row>
    <row r="929022" spans="2:3" x14ac:dyDescent="0.25">
      <c r="B929022" s="78"/>
      <c r="C929022" s="77"/>
    </row>
    <row r="929023" spans="2:3" x14ac:dyDescent="0.25">
      <c r="B929023" s="78"/>
      <c r="C929023" s="77"/>
    </row>
    <row r="929024" spans="2:3" x14ac:dyDescent="0.25">
      <c r="B929024" s="78"/>
      <c r="C929024" s="77"/>
    </row>
    <row r="929025" spans="2:3" x14ac:dyDescent="0.25">
      <c r="B929025" s="78"/>
      <c r="C929025" s="77"/>
    </row>
    <row r="929026" spans="2:3" x14ac:dyDescent="0.25">
      <c r="B929026" s="78"/>
      <c r="C929026" s="77"/>
    </row>
    <row r="929027" spans="2:3" x14ac:dyDescent="0.25">
      <c r="B929027" s="78"/>
      <c r="C929027" s="77"/>
    </row>
    <row r="929028" spans="2:3" x14ac:dyDescent="0.25">
      <c r="B929028" s="78"/>
      <c r="C929028" s="77"/>
    </row>
    <row r="929138" spans="2:3" x14ac:dyDescent="0.25">
      <c r="B929138" s="78"/>
      <c r="C929138" s="77"/>
    </row>
    <row r="929139" spans="2:3" x14ac:dyDescent="0.25">
      <c r="B929139" s="78"/>
      <c r="C929139" s="77"/>
    </row>
    <row r="929140" spans="2:3" x14ac:dyDescent="0.25">
      <c r="B929140" s="78"/>
      <c r="C929140" s="77"/>
    </row>
    <row r="929141" spans="2:3" x14ac:dyDescent="0.25">
      <c r="B929141" s="78"/>
      <c r="C929141" s="77"/>
    </row>
    <row r="929142" spans="2:3" x14ac:dyDescent="0.25">
      <c r="B929142" s="78"/>
      <c r="C929142" s="77"/>
    </row>
    <row r="929143" spans="2:3" x14ac:dyDescent="0.25">
      <c r="B929143" s="78"/>
      <c r="C929143" s="77"/>
    </row>
    <row r="929144" spans="2:3" x14ac:dyDescent="0.25">
      <c r="B929144" s="78"/>
      <c r="C929144" s="77"/>
    </row>
    <row r="929145" spans="2:3" x14ac:dyDescent="0.25">
      <c r="B929145" s="78"/>
      <c r="C929145" s="77"/>
    </row>
    <row r="929146" spans="2:3" x14ac:dyDescent="0.25">
      <c r="B929146" s="78"/>
      <c r="C929146" s="77"/>
    </row>
    <row r="929147" spans="2:3" x14ac:dyDescent="0.25">
      <c r="B929147" s="78"/>
      <c r="C929147" s="77"/>
    </row>
    <row r="929148" spans="2:3" x14ac:dyDescent="0.25">
      <c r="B929148" s="78"/>
      <c r="C929148" s="77"/>
    </row>
    <row r="929149" spans="2:3" x14ac:dyDescent="0.25">
      <c r="B929149" s="78"/>
      <c r="C929149" s="77"/>
    </row>
    <row r="929150" spans="2:3" x14ac:dyDescent="0.25">
      <c r="B929150" s="78"/>
      <c r="C929150" s="77"/>
    </row>
    <row r="929260" spans="2:3" x14ac:dyDescent="0.25">
      <c r="B929260" s="78"/>
      <c r="C929260" s="77"/>
    </row>
    <row r="929261" spans="2:3" x14ac:dyDescent="0.25">
      <c r="B929261" s="78"/>
      <c r="C929261" s="77"/>
    </row>
    <row r="929262" spans="2:3" x14ac:dyDescent="0.25">
      <c r="B929262" s="78"/>
      <c r="C929262" s="77"/>
    </row>
    <row r="929263" spans="2:3" x14ac:dyDescent="0.25">
      <c r="B929263" s="78"/>
      <c r="C929263" s="77"/>
    </row>
    <row r="929264" spans="2:3" x14ac:dyDescent="0.25">
      <c r="B929264" s="78"/>
      <c r="C929264" s="77"/>
    </row>
    <row r="929265" spans="2:3" x14ac:dyDescent="0.25">
      <c r="B929265" s="78"/>
      <c r="C929265" s="77"/>
    </row>
    <row r="929266" spans="2:3" x14ac:dyDescent="0.25">
      <c r="B929266" s="78"/>
      <c r="C929266" s="77"/>
    </row>
    <row r="929267" spans="2:3" x14ac:dyDescent="0.25">
      <c r="B929267" s="78"/>
      <c r="C929267" s="77"/>
    </row>
    <row r="929268" spans="2:3" x14ac:dyDescent="0.25">
      <c r="B929268" s="78"/>
      <c r="C929268" s="77"/>
    </row>
    <row r="929269" spans="2:3" x14ac:dyDescent="0.25">
      <c r="B929269" s="78"/>
      <c r="C929269" s="77"/>
    </row>
    <row r="929270" spans="2:3" x14ac:dyDescent="0.25">
      <c r="B929270" s="78"/>
      <c r="C929270" s="77"/>
    </row>
    <row r="929271" spans="2:3" x14ac:dyDescent="0.25">
      <c r="B929271" s="78"/>
      <c r="C929271" s="77"/>
    </row>
    <row r="929272" spans="2:3" x14ac:dyDescent="0.25">
      <c r="B929272" s="78"/>
      <c r="C929272" s="77"/>
    </row>
    <row r="929382" spans="2:3" x14ac:dyDescent="0.25">
      <c r="B929382" s="78"/>
      <c r="C929382" s="77"/>
    </row>
    <row r="929383" spans="2:3" x14ac:dyDescent="0.25">
      <c r="B929383" s="78"/>
      <c r="C929383" s="77"/>
    </row>
    <row r="929384" spans="2:3" x14ac:dyDescent="0.25">
      <c r="B929384" s="78"/>
      <c r="C929384" s="77"/>
    </row>
    <row r="929385" spans="2:3" x14ac:dyDescent="0.25">
      <c r="B929385" s="78"/>
      <c r="C929385" s="77"/>
    </row>
    <row r="929386" spans="2:3" x14ac:dyDescent="0.25">
      <c r="B929386" s="78"/>
      <c r="C929386" s="77"/>
    </row>
    <row r="929387" spans="2:3" x14ac:dyDescent="0.25">
      <c r="B929387" s="78"/>
      <c r="C929387" s="77"/>
    </row>
    <row r="929388" spans="2:3" x14ac:dyDescent="0.25">
      <c r="B929388" s="78"/>
      <c r="C929388" s="77"/>
    </row>
    <row r="929389" spans="2:3" x14ac:dyDescent="0.25">
      <c r="B929389" s="78"/>
      <c r="C929389" s="77"/>
    </row>
    <row r="929390" spans="2:3" x14ac:dyDescent="0.25">
      <c r="B929390" s="78"/>
      <c r="C929390" s="77"/>
    </row>
    <row r="929391" spans="2:3" x14ac:dyDescent="0.25">
      <c r="B929391" s="78"/>
      <c r="C929391" s="77"/>
    </row>
    <row r="929392" spans="2:3" x14ac:dyDescent="0.25">
      <c r="B929392" s="78"/>
      <c r="C929392" s="77"/>
    </row>
    <row r="929393" spans="2:3" x14ac:dyDescent="0.25">
      <c r="B929393" s="78"/>
      <c r="C929393" s="77"/>
    </row>
    <row r="929394" spans="2:3" x14ac:dyDescent="0.25">
      <c r="B929394" s="78"/>
      <c r="C929394" s="77"/>
    </row>
    <row r="929504" spans="2:3" x14ac:dyDescent="0.25">
      <c r="B929504" s="78"/>
      <c r="C929504" s="77"/>
    </row>
    <row r="929505" spans="2:3" x14ac:dyDescent="0.25">
      <c r="B929505" s="78"/>
      <c r="C929505" s="77"/>
    </row>
    <row r="929506" spans="2:3" x14ac:dyDescent="0.25">
      <c r="B929506" s="78"/>
      <c r="C929506" s="77"/>
    </row>
    <row r="929507" spans="2:3" x14ac:dyDescent="0.25">
      <c r="B929507" s="78"/>
      <c r="C929507" s="77"/>
    </row>
    <row r="929508" spans="2:3" x14ac:dyDescent="0.25">
      <c r="B929508" s="78"/>
      <c r="C929508" s="77"/>
    </row>
    <row r="929509" spans="2:3" x14ac:dyDescent="0.25">
      <c r="B929509" s="78"/>
      <c r="C929509" s="77"/>
    </row>
    <row r="929510" spans="2:3" x14ac:dyDescent="0.25">
      <c r="B929510" s="78"/>
      <c r="C929510" s="77"/>
    </row>
    <row r="929511" spans="2:3" x14ac:dyDescent="0.25">
      <c r="B929511" s="78"/>
      <c r="C929511" s="77"/>
    </row>
    <row r="929512" spans="2:3" x14ac:dyDescent="0.25">
      <c r="B929512" s="78"/>
      <c r="C929512" s="77"/>
    </row>
    <row r="929513" spans="2:3" x14ac:dyDescent="0.25">
      <c r="B929513" s="78"/>
      <c r="C929513" s="77"/>
    </row>
    <row r="929514" spans="2:3" x14ac:dyDescent="0.25">
      <c r="B929514" s="78"/>
      <c r="C929514" s="77"/>
    </row>
    <row r="929515" spans="2:3" x14ac:dyDescent="0.25">
      <c r="B929515" s="78"/>
      <c r="C929515" s="77"/>
    </row>
    <row r="929516" spans="2:3" x14ac:dyDescent="0.25">
      <c r="B929516" s="78"/>
      <c r="C929516" s="77"/>
    </row>
    <row r="929626" spans="2:3" x14ac:dyDescent="0.25">
      <c r="B929626" s="78"/>
      <c r="C929626" s="77"/>
    </row>
    <row r="929627" spans="2:3" x14ac:dyDescent="0.25">
      <c r="B929627" s="78"/>
      <c r="C929627" s="77"/>
    </row>
    <row r="929628" spans="2:3" x14ac:dyDescent="0.25">
      <c r="B929628" s="78"/>
      <c r="C929628" s="77"/>
    </row>
    <row r="929629" spans="2:3" x14ac:dyDescent="0.25">
      <c r="B929629" s="78"/>
      <c r="C929629" s="77"/>
    </row>
    <row r="929630" spans="2:3" x14ac:dyDescent="0.25">
      <c r="B929630" s="78"/>
      <c r="C929630" s="77"/>
    </row>
    <row r="929631" spans="2:3" x14ac:dyDescent="0.25">
      <c r="B929631" s="78"/>
      <c r="C929631" s="77"/>
    </row>
    <row r="929632" spans="2:3" x14ac:dyDescent="0.25">
      <c r="B929632" s="78"/>
      <c r="C929632" s="77"/>
    </row>
    <row r="929633" spans="2:3" x14ac:dyDescent="0.25">
      <c r="B929633" s="78"/>
      <c r="C929633" s="77"/>
    </row>
    <row r="929634" spans="2:3" x14ac:dyDescent="0.25">
      <c r="B929634" s="78"/>
      <c r="C929634" s="77"/>
    </row>
    <row r="929635" spans="2:3" x14ac:dyDescent="0.25">
      <c r="B929635" s="78"/>
      <c r="C929635" s="77"/>
    </row>
    <row r="929636" spans="2:3" x14ac:dyDescent="0.25">
      <c r="B929636" s="78"/>
      <c r="C929636" s="77"/>
    </row>
    <row r="929637" spans="2:3" x14ac:dyDescent="0.25">
      <c r="B929637" s="78"/>
      <c r="C929637" s="77"/>
    </row>
    <row r="929638" spans="2:3" x14ac:dyDescent="0.25">
      <c r="B929638" s="78"/>
      <c r="C929638" s="77"/>
    </row>
    <row r="929748" spans="2:3" x14ac:dyDescent="0.25">
      <c r="B929748" s="78"/>
      <c r="C929748" s="77"/>
    </row>
    <row r="929749" spans="2:3" x14ac:dyDescent="0.25">
      <c r="B929749" s="78"/>
      <c r="C929749" s="77"/>
    </row>
    <row r="929750" spans="2:3" x14ac:dyDescent="0.25">
      <c r="B929750" s="78"/>
      <c r="C929750" s="77"/>
    </row>
    <row r="929751" spans="2:3" x14ac:dyDescent="0.25">
      <c r="B929751" s="78"/>
      <c r="C929751" s="77"/>
    </row>
    <row r="929752" spans="2:3" x14ac:dyDescent="0.25">
      <c r="B929752" s="78"/>
      <c r="C929752" s="77"/>
    </row>
    <row r="929753" spans="2:3" x14ac:dyDescent="0.25">
      <c r="B929753" s="78"/>
      <c r="C929753" s="77"/>
    </row>
    <row r="929754" spans="2:3" x14ac:dyDescent="0.25">
      <c r="B929754" s="78"/>
      <c r="C929754" s="77"/>
    </row>
    <row r="929755" spans="2:3" x14ac:dyDescent="0.25">
      <c r="B929755" s="78"/>
      <c r="C929755" s="77"/>
    </row>
    <row r="929756" spans="2:3" x14ac:dyDescent="0.25">
      <c r="B929756" s="78"/>
      <c r="C929756" s="77"/>
    </row>
    <row r="929757" spans="2:3" x14ac:dyDescent="0.25">
      <c r="B929757" s="78"/>
      <c r="C929757" s="77"/>
    </row>
    <row r="929758" spans="2:3" x14ac:dyDescent="0.25">
      <c r="B929758" s="78"/>
      <c r="C929758" s="77"/>
    </row>
    <row r="929759" spans="2:3" x14ac:dyDescent="0.25">
      <c r="B929759" s="78"/>
      <c r="C929759" s="77"/>
    </row>
    <row r="929760" spans="2:3" x14ac:dyDescent="0.25">
      <c r="B929760" s="78"/>
      <c r="C929760" s="77"/>
    </row>
    <row r="929870" spans="2:3" x14ac:dyDescent="0.25">
      <c r="B929870" s="78"/>
      <c r="C929870" s="77"/>
    </row>
    <row r="929871" spans="2:3" x14ac:dyDescent="0.25">
      <c r="B929871" s="78"/>
      <c r="C929871" s="77"/>
    </row>
    <row r="929872" spans="2:3" x14ac:dyDescent="0.25">
      <c r="B929872" s="78"/>
      <c r="C929872" s="77"/>
    </row>
    <row r="929873" spans="2:3" x14ac:dyDescent="0.25">
      <c r="B929873" s="78"/>
      <c r="C929873" s="77"/>
    </row>
    <row r="929874" spans="2:3" x14ac:dyDescent="0.25">
      <c r="B929874" s="78"/>
      <c r="C929874" s="77"/>
    </row>
    <row r="929875" spans="2:3" x14ac:dyDescent="0.25">
      <c r="B929875" s="78"/>
      <c r="C929875" s="77"/>
    </row>
    <row r="929876" spans="2:3" x14ac:dyDescent="0.25">
      <c r="B929876" s="78"/>
      <c r="C929876" s="77"/>
    </row>
    <row r="929877" spans="2:3" x14ac:dyDescent="0.25">
      <c r="B929877" s="78"/>
      <c r="C929877" s="77"/>
    </row>
    <row r="929878" spans="2:3" x14ac:dyDescent="0.25">
      <c r="B929878" s="78"/>
      <c r="C929878" s="77"/>
    </row>
    <row r="929879" spans="2:3" x14ac:dyDescent="0.25">
      <c r="B929879" s="78"/>
      <c r="C929879" s="77"/>
    </row>
    <row r="929880" spans="2:3" x14ac:dyDescent="0.25">
      <c r="B929880" s="78"/>
      <c r="C929880" s="77"/>
    </row>
    <row r="929881" spans="2:3" x14ac:dyDescent="0.25">
      <c r="B929881" s="78"/>
      <c r="C929881" s="77"/>
    </row>
    <row r="929882" spans="2:3" x14ac:dyDescent="0.25">
      <c r="B929882" s="78"/>
      <c r="C929882" s="77"/>
    </row>
    <row r="929992" spans="2:3" x14ac:dyDescent="0.25">
      <c r="B929992" s="78"/>
      <c r="C929992" s="77"/>
    </row>
    <row r="929993" spans="2:3" x14ac:dyDescent="0.25">
      <c r="B929993" s="78"/>
      <c r="C929993" s="77"/>
    </row>
    <row r="929994" spans="2:3" x14ac:dyDescent="0.25">
      <c r="B929994" s="78"/>
      <c r="C929994" s="77"/>
    </row>
    <row r="929995" spans="2:3" x14ac:dyDescent="0.25">
      <c r="B929995" s="78"/>
      <c r="C929995" s="77"/>
    </row>
    <row r="929996" spans="2:3" x14ac:dyDescent="0.25">
      <c r="B929996" s="78"/>
      <c r="C929996" s="77"/>
    </row>
    <row r="929997" spans="2:3" x14ac:dyDescent="0.25">
      <c r="B929997" s="78"/>
      <c r="C929997" s="77"/>
    </row>
    <row r="929998" spans="2:3" x14ac:dyDescent="0.25">
      <c r="B929998" s="78"/>
      <c r="C929998" s="77"/>
    </row>
    <row r="929999" spans="2:3" x14ac:dyDescent="0.25">
      <c r="B929999" s="78"/>
      <c r="C929999" s="77"/>
    </row>
    <row r="930000" spans="2:3" x14ac:dyDescent="0.25">
      <c r="B930000" s="78"/>
      <c r="C930000" s="77"/>
    </row>
    <row r="930001" spans="2:3" x14ac:dyDescent="0.25">
      <c r="B930001" s="78"/>
      <c r="C930001" s="77"/>
    </row>
    <row r="930002" spans="2:3" x14ac:dyDescent="0.25">
      <c r="B930002" s="78"/>
      <c r="C930002" s="77"/>
    </row>
    <row r="930003" spans="2:3" x14ac:dyDescent="0.25">
      <c r="B930003" s="78"/>
      <c r="C930003" s="77"/>
    </row>
    <row r="930004" spans="2:3" x14ac:dyDescent="0.25">
      <c r="B930004" s="78"/>
      <c r="C930004" s="77"/>
    </row>
    <row r="930114" spans="2:3" x14ac:dyDescent="0.25">
      <c r="B930114" s="78"/>
      <c r="C930114" s="77"/>
    </row>
    <row r="930115" spans="2:3" x14ac:dyDescent="0.25">
      <c r="B930115" s="78"/>
      <c r="C930115" s="77"/>
    </row>
    <row r="930116" spans="2:3" x14ac:dyDescent="0.25">
      <c r="B930116" s="78"/>
      <c r="C930116" s="77"/>
    </row>
    <row r="930117" spans="2:3" x14ac:dyDescent="0.25">
      <c r="B930117" s="78"/>
      <c r="C930117" s="77"/>
    </row>
    <row r="930118" spans="2:3" x14ac:dyDescent="0.25">
      <c r="B930118" s="78"/>
      <c r="C930118" s="77"/>
    </row>
    <row r="930119" spans="2:3" x14ac:dyDescent="0.25">
      <c r="B930119" s="78"/>
      <c r="C930119" s="77"/>
    </row>
    <row r="930120" spans="2:3" x14ac:dyDescent="0.25">
      <c r="B930120" s="78"/>
      <c r="C930120" s="77"/>
    </row>
    <row r="930121" spans="2:3" x14ac:dyDescent="0.25">
      <c r="B930121" s="78"/>
      <c r="C930121" s="77"/>
    </row>
    <row r="930122" spans="2:3" x14ac:dyDescent="0.25">
      <c r="B930122" s="78"/>
      <c r="C930122" s="77"/>
    </row>
    <row r="930123" spans="2:3" x14ac:dyDescent="0.25">
      <c r="B930123" s="78"/>
      <c r="C930123" s="77"/>
    </row>
    <row r="930124" spans="2:3" x14ac:dyDescent="0.25">
      <c r="B930124" s="78"/>
      <c r="C930124" s="77"/>
    </row>
    <row r="930125" spans="2:3" x14ac:dyDescent="0.25">
      <c r="B930125" s="78"/>
      <c r="C930125" s="77"/>
    </row>
    <row r="930126" spans="2:3" x14ac:dyDescent="0.25">
      <c r="B930126" s="78"/>
      <c r="C930126" s="77"/>
    </row>
    <row r="930236" spans="2:3" x14ac:dyDescent="0.25">
      <c r="B930236" s="78"/>
      <c r="C930236" s="77"/>
    </row>
    <row r="930237" spans="2:3" x14ac:dyDescent="0.25">
      <c r="B930237" s="78"/>
      <c r="C930237" s="77"/>
    </row>
    <row r="930238" spans="2:3" x14ac:dyDescent="0.25">
      <c r="B930238" s="78"/>
      <c r="C930238" s="77"/>
    </row>
    <row r="930239" spans="2:3" x14ac:dyDescent="0.25">
      <c r="B930239" s="78"/>
      <c r="C930239" s="77"/>
    </row>
    <row r="930240" spans="2:3" x14ac:dyDescent="0.25">
      <c r="B930240" s="78"/>
      <c r="C930240" s="77"/>
    </row>
    <row r="930241" spans="2:3" x14ac:dyDescent="0.25">
      <c r="B930241" s="78"/>
      <c r="C930241" s="77"/>
    </row>
    <row r="930242" spans="2:3" x14ac:dyDescent="0.25">
      <c r="B930242" s="78"/>
      <c r="C930242" s="77"/>
    </row>
    <row r="930243" spans="2:3" x14ac:dyDescent="0.25">
      <c r="B930243" s="78"/>
      <c r="C930243" s="77"/>
    </row>
    <row r="930244" spans="2:3" x14ac:dyDescent="0.25">
      <c r="B930244" s="78"/>
      <c r="C930244" s="77"/>
    </row>
    <row r="930245" spans="2:3" x14ac:dyDescent="0.25">
      <c r="B930245" s="78"/>
      <c r="C930245" s="77"/>
    </row>
    <row r="930246" spans="2:3" x14ac:dyDescent="0.25">
      <c r="B930246" s="78"/>
      <c r="C930246" s="77"/>
    </row>
    <row r="930247" spans="2:3" x14ac:dyDescent="0.25">
      <c r="B930247" s="78"/>
      <c r="C930247" s="77"/>
    </row>
    <row r="930248" spans="2:3" x14ac:dyDescent="0.25">
      <c r="B930248" s="78"/>
      <c r="C930248" s="77"/>
    </row>
    <row r="930358" spans="2:3" x14ac:dyDescent="0.25">
      <c r="B930358" s="78"/>
      <c r="C930358" s="77"/>
    </row>
    <row r="930359" spans="2:3" x14ac:dyDescent="0.25">
      <c r="B930359" s="78"/>
      <c r="C930359" s="77"/>
    </row>
    <row r="930360" spans="2:3" x14ac:dyDescent="0.25">
      <c r="B930360" s="78"/>
      <c r="C930360" s="77"/>
    </row>
    <row r="930361" spans="2:3" x14ac:dyDescent="0.25">
      <c r="B930361" s="78"/>
      <c r="C930361" s="77"/>
    </row>
    <row r="930362" spans="2:3" x14ac:dyDescent="0.25">
      <c r="B930362" s="78"/>
      <c r="C930362" s="77"/>
    </row>
    <row r="930363" spans="2:3" x14ac:dyDescent="0.25">
      <c r="B930363" s="78"/>
      <c r="C930363" s="77"/>
    </row>
    <row r="930364" spans="2:3" x14ac:dyDescent="0.25">
      <c r="B930364" s="78"/>
      <c r="C930364" s="77"/>
    </row>
    <row r="930365" spans="2:3" x14ac:dyDescent="0.25">
      <c r="B930365" s="78"/>
      <c r="C930365" s="77"/>
    </row>
    <row r="930366" spans="2:3" x14ac:dyDescent="0.25">
      <c r="B930366" s="78"/>
      <c r="C930366" s="77"/>
    </row>
    <row r="930367" spans="2:3" x14ac:dyDescent="0.25">
      <c r="B930367" s="78"/>
      <c r="C930367" s="77"/>
    </row>
    <row r="930368" spans="2:3" x14ac:dyDescent="0.25">
      <c r="B930368" s="78"/>
      <c r="C930368" s="77"/>
    </row>
    <row r="930369" spans="2:3" x14ac:dyDescent="0.25">
      <c r="B930369" s="78"/>
      <c r="C930369" s="77"/>
    </row>
    <row r="930370" spans="2:3" x14ac:dyDescent="0.25">
      <c r="B930370" s="78"/>
      <c r="C930370" s="77"/>
    </row>
    <row r="930480" spans="2:3" x14ac:dyDescent="0.25">
      <c r="B930480" s="78"/>
      <c r="C930480" s="77"/>
    </row>
    <row r="930481" spans="2:3" x14ac:dyDescent="0.25">
      <c r="B930481" s="78"/>
      <c r="C930481" s="77"/>
    </row>
    <row r="930482" spans="2:3" x14ac:dyDescent="0.25">
      <c r="B930482" s="78"/>
      <c r="C930482" s="77"/>
    </row>
    <row r="930483" spans="2:3" x14ac:dyDescent="0.25">
      <c r="B930483" s="78"/>
      <c r="C930483" s="77"/>
    </row>
    <row r="930484" spans="2:3" x14ac:dyDescent="0.25">
      <c r="B930484" s="78"/>
      <c r="C930484" s="77"/>
    </row>
    <row r="930485" spans="2:3" x14ac:dyDescent="0.25">
      <c r="B930485" s="78"/>
      <c r="C930485" s="77"/>
    </row>
    <row r="930486" spans="2:3" x14ac:dyDescent="0.25">
      <c r="B930486" s="78"/>
      <c r="C930486" s="77"/>
    </row>
    <row r="930487" spans="2:3" x14ac:dyDescent="0.25">
      <c r="B930487" s="78"/>
      <c r="C930487" s="77"/>
    </row>
    <row r="930488" spans="2:3" x14ac:dyDescent="0.25">
      <c r="B930488" s="78"/>
      <c r="C930488" s="77"/>
    </row>
    <row r="930489" spans="2:3" x14ac:dyDescent="0.25">
      <c r="B930489" s="78"/>
      <c r="C930489" s="77"/>
    </row>
    <row r="930490" spans="2:3" x14ac:dyDescent="0.25">
      <c r="B930490" s="78"/>
      <c r="C930490" s="77"/>
    </row>
    <row r="930491" spans="2:3" x14ac:dyDescent="0.25">
      <c r="B930491" s="78"/>
      <c r="C930491" s="77"/>
    </row>
    <row r="930492" spans="2:3" x14ac:dyDescent="0.25">
      <c r="B930492" s="78"/>
      <c r="C930492" s="77"/>
    </row>
    <row r="930602" spans="2:3" x14ac:dyDescent="0.25">
      <c r="B930602" s="78"/>
      <c r="C930602" s="77"/>
    </row>
    <row r="930603" spans="2:3" x14ac:dyDescent="0.25">
      <c r="B930603" s="78"/>
      <c r="C930603" s="77"/>
    </row>
    <row r="930604" spans="2:3" x14ac:dyDescent="0.25">
      <c r="B930604" s="78"/>
      <c r="C930604" s="77"/>
    </row>
    <row r="930605" spans="2:3" x14ac:dyDescent="0.25">
      <c r="B930605" s="78"/>
      <c r="C930605" s="77"/>
    </row>
    <row r="930606" spans="2:3" x14ac:dyDescent="0.25">
      <c r="B930606" s="78"/>
      <c r="C930606" s="77"/>
    </row>
    <row r="930607" spans="2:3" x14ac:dyDescent="0.25">
      <c r="B930607" s="78"/>
      <c r="C930607" s="77"/>
    </row>
    <row r="930608" spans="2:3" x14ac:dyDescent="0.25">
      <c r="B930608" s="78"/>
      <c r="C930608" s="77"/>
    </row>
    <row r="930609" spans="2:3" x14ac:dyDescent="0.25">
      <c r="B930609" s="78"/>
      <c r="C930609" s="77"/>
    </row>
    <row r="930610" spans="2:3" x14ac:dyDescent="0.25">
      <c r="B930610" s="78"/>
      <c r="C930610" s="77"/>
    </row>
    <row r="930611" spans="2:3" x14ac:dyDescent="0.25">
      <c r="B930611" s="78"/>
      <c r="C930611" s="77"/>
    </row>
    <row r="930612" spans="2:3" x14ac:dyDescent="0.25">
      <c r="B930612" s="78"/>
      <c r="C930612" s="77"/>
    </row>
    <row r="930613" spans="2:3" x14ac:dyDescent="0.25">
      <c r="B930613" s="78"/>
      <c r="C930613" s="77"/>
    </row>
    <row r="930614" spans="2:3" x14ac:dyDescent="0.25">
      <c r="B930614" s="78"/>
      <c r="C930614" s="77"/>
    </row>
    <row r="930724" spans="2:3" x14ac:dyDescent="0.25">
      <c r="B930724" s="78"/>
      <c r="C930724" s="77"/>
    </row>
    <row r="930725" spans="2:3" x14ac:dyDescent="0.25">
      <c r="B930725" s="78"/>
      <c r="C930725" s="77"/>
    </row>
    <row r="930726" spans="2:3" x14ac:dyDescent="0.25">
      <c r="B930726" s="78"/>
      <c r="C930726" s="77"/>
    </row>
    <row r="930727" spans="2:3" x14ac:dyDescent="0.25">
      <c r="B930727" s="78"/>
      <c r="C930727" s="77"/>
    </row>
    <row r="930728" spans="2:3" x14ac:dyDescent="0.25">
      <c r="B930728" s="78"/>
      <c r="C930728" s="77"/>
    </row>
    <row r="930729" spans="2:3" x14ac:dyDescent="0.25">
      <c r="B930729" s="78"/>
      <c r="C930729" s="77"/>
    </row>
    <row r="930730" spans="2:3" x14ac:dyDescent="0.25">
      <c r="B930730" s="78"/>
      <c r="C930730" s="77"/>
    </row>
    <row r="930731" spans="2:3" x14ac:dyDescent="0.25">
      <c r="B930731" s="78"/>
      <c r="C930731" s="77"/>
    </row>
    <row r="930732" spans="2:3" x14ac:dyDescent="0.25">
      <c r="B930732" s="78"/>
      <c r="C930732" s="77"/>
    </row>
    <row r="930733" spans="2:3" x14ac:dyDescent="0.25">
      <c r="B930733" s="78"/>
      <c r="C930733" s="77"/>
    </row>
    <row r="930734" spans="2:3" x14ac:dyDescent="0.25">
      <c r="B930734" s="78"/>
      <c r="C930734" s="77"/>
    </row>
    <row r="930735" spans="2:3" x14ac:dyDescent="0.25">
      <c r="B930735" s="78"/>
      <c r="C930735" s="77"/>
    </row>
    <row r="930736" spans="2:3" x14ac:dyDescent="0.25">
      <c r="B930736" s="78"/>
      <c r="C930736" s="77"/>
    </row>
    <row r="930846" spans="2:3" x14ac:dyDescent="0.25">
      <c r="B930846" s="78"/>
      <c r="C930846" s="77"/>
    </row>
    <row r="930847" spans="2:3" x14ac:dyDescent="0.25">
      <c r="B930847" s="78"/>
      <c r="C930847" s="77"/>
    </row>
    <row r="930848" spans="2:3" x14ac:dyDescent="0.25">
      <c r="B930848" s="78"/>
      <c r="C930848" s="77"/>
    </row>
    <row r="930849" spans="2:3" x14ac:dyDescent="0.25">
      <c r="B930849" s="78"/>
      <c r="C930849" s="77"/>
    </row>
    <row r="930850" spans="2:3" x14ac:dyDescent="0.25">
      <c r="B930850" s="78"/>
      <c r="C930850" s="77"/>
    </row>
    <row r="930851" spans="2:3" x14ac:dyDescent="0.25">
      <c r="B930851" s="78"/>
      <c r="C930851" s="77"/>
    </row>
    <row r="930852" spans="2:3" x14ac:dyDescent="0.25">
      <c r="B930852" s="78"/>
      <c r="C930852" s="77"/>
    </row>
    <row r="930853" spans="2:3" x14ac:dyDescent="0.25">
      <c r="B930853" s="78"/>
      <c r="C930853" s="77"/>
    </row>
    <row r="930854" spans="2:3" x14ac:dyDescent="0.25">
      <c r="B930854" s="78"/>
      <c r="C930854" s="77"/>
    </row>
    <row r="930855" spans="2:3" x14ac:dyDescent="0.25">
      <c r="B930855" s="78"/>
      <c r="C930855" s="77"/>
    </row>
    <row r="930856" spans="2:3" x14ac:dyDescent="0.25">
      <c r="B930856" s="78"/>
      <c r="C930856" s="77"/>
    </row>
    <row r="930857" spans="2:3" x14ac:dyDescent="0.25">
      <c r="B930857" s="78"/>
      <c r="C930857" s="77"/>
    </row>
    <row r="930858" spans="2:3" x14ac:dyDescent="0.25">
      <c r="B930858" s="78"/>
      <c r="C930858" s="77"/>
    </row>
    <row r="930968" spans="2:3" x14ac:dyDescent="0.25">
      <c r="B930968" s="78"/>
      <c r="C930968" s="77"/>
    </row>
    <row r="930969" spans="2:3" x14ac:dyDescent="0.25">
      <c r="B930969" s="78"/>
      <c r="C930969" s="77"/>
    </row>
    <row r="930970" spans="2:3" x14ac:dyDescent="0.25">
      <c r="B930970" s="78"/>
      <c r="C930970" s="77"/>
    </row>
    <row r="930971" spans="2:3" x14ac:dyDescent="0.25">
      <c r="B930971" s="78"/>
      <c r="C930971" s="77"/>
    </row>
    <row r="930972" spans="2:3" x14ac:dyDescent="0.25">
      <c r="B930972" s="78"/>
      <c r="C930972" s="77"/>
    </row>
    <row r="930973" spans="2:3" x14ac:dyDescent="0.25">
      <c r="B930973" s="78"/>
      <c r="C930973" s="77"/>
    </row>
    <row r="930974" spans="2:3" x14ac:dyDescent="0.25">
      <c r="B930974" s="78"/>
      <c r="C930974" s="77"/>
    </row>
    <row r="930975" spans="2:3" x14ac:dyDescent="0.25">
      <c r="B930975" s="78"/>
      <c r="C930975" s="77"/>
    </row>
    <row r="930976" spans="2:3" x14ac:dyDescent="0.25">
      <c r="B930976" s="78"/>
      <c r="C930976" s="77"/>
    </row>
    <row r="930977" spans="2:3" x14ac:dyDescent="0.25">
      <c r="B930977" s="78"/>
      <c r="C930977" s="77"/>
    </row>
    <row r="930978" spans="2:3" x14ac:dyDescent="0.25">
      <c r="B930978" s="78"/>
      <c r="C930978" s="77"/>
    </row>
    <row r="930979" spans="2:3" x14ac:dyDescent="0.25">
      <c r="B930979" s="78"/>
      <c r="C930979" s="77"/>
    </row>
    <row r="930980" spans="2:3" x14ac:dyDescent="0.25">
      <c r="B930980" s="78"/>
      <c r="C930980" s="77"/>
    </row>
    <row r="931090" spans="2:3" x14ac:dyDescent="0.25">
      <c r="B931090" s="78"/>
      <c r="C931090" s="77"/>
    </row>
    <row r="931091" spans="2:3" x14ac:dyDescent="0.25">
      <c r="B931091" s="78"/>
      <c r="C931091" s="77"/>
    </row>
    <row r="931092" spans="2:3" x14ac:dyDescent="0.25">
      <c r="B931092" s="78"/>
      <c r="C931092" s="77"/>
    </row>
    <row r="931093" spans="2:3" x14ac:dyDescent="0.25">
      <c r="B931093" s="78"/>
      <c r="C931093" s="77"/>
    </row>
    <row r="931094" spans="2:3" x14ac:dyDescent="0.25">
      <c r="B931094" s="78"/>
      <c r="C931094" s="77"/>
    </row>
    <row r="931095" spans="2:3" x14ac:dyDescent="0.25">
      <c r="B931095" s="78"/>
      <c r="C931095" s="77"/>
    </row>
    <row r="931096" spans="2:3" x14ac:dyDescent="0.25">
      <c r="B931096" s="78"/>
      <c r="C931096" s="77"/>
    </row>
    <row r="931097" spans="2:3" x14ac:dyDescent="0.25">
      <c r="B931097" s="78"/>
      <c r="C931097" s="77"/>
    </row>
    <row r="931098" spans="2:3" x14ac:dyDescent="0.25">
      <c r="B931098" s="78"/>
      <c r="C931098" s="77"/>
    </row>
    <row r="931099" spans="2:3" x14ac:dyDescent="0.25">
      <c r="B931099" s="78"/>
      <c r="C931099" s="77"/>
    </row>
    <row r="931100" spans="2:3" x14ac:dyDescent="0.25">
      <c r="B931100" s="78"/>
      <c r="C931100" s="77"/>
    </row>
    <row r="931101" spans="2:3" x14ac:dyDescent="0.25">
      <c r="B931101" s="78"/>
      <c r="C931101" s="77"/>
    </row>
    <row r="931102" spans="2:3" x14ac:dyDescent="0.25">
      <c r="B931102" s="78"/>
      <c r="C931102" s="77"/>
    </row>
    <row r="931212" spans="2:3" x14ac:dyDescent="0.25">
      <c r="B931212" s="78"/>
      <c r="C931212" s="77"/>
    </row>
    <row r="931213" spans="2:3" x14ac:dyDescent="0.25">
      <c r="B931213" s="78"/>
      <c r="C931213" s="77"/>
    </row>
    <row r="931214" spans="2:3" x14ac:dyDescent="0.25">
      <c r="B931214" s="78"/>
      <c r="C931214" s="77"/>
    </row>
    <row r="931215" spans="2:3" x14ac:dyDescent="0.25">
      <c r="B931215" s="78"/>
      <c r="C931215" s="77"/>
    </row>
    <row r="931216" spans="2:3" x14ac:dyDescent="0.25">
      <c r="B931216" s="78"/>
      <c r="C931216" s="77"/>
    </row>
    <row r="931217" spans="2:3" x14ac:dyDescent="0.25">
      <c r="B931217" s="78"/>
      <c r="C931217" s="77"/>
    </row>
    <row r="931218" spans="2:3" x14ac:dyDescent="0.25">
      <c r="B931218" s="78"/>
      <c r="C931218" s="77"/>
    </row>
    <row r="931219" spans="2:3" x14ac:dyDescent="0.25">
      <c r="B931219" s="78"/>
      <c r="C931219" s="77"/>
    </row>
    <row r="931220" spans="2:3" x14ac:dyDescent="0.25">
      <c r="B931220" s="78"/>
      <c r="C931220" s="77"/>
    </row>
    <row r="931221" spans="2:3" x14ac:dyDescent="0.25">
      <c r="B931221" s="78"/>
      <c r="C931221" s="77"/>
    </row>
    <row r="931222" spans="2:3" x14ac:dyDescent="0.25">
      <c r="B931222" s="78"/>
      <c r="C931222" s="77"/>
    </row>
    <row r="931223" spans="2:3" x14ac:dyDescent="0.25">
      <c r="B931223" s="78"/>
      <c r="C931223" s="77"/>
    </row>
    <row r="931224" spans="2:3" x14ac:dyDescent="0.25">
      <c r="B931224" s="78"/>
      <c r="C931224" s="77"/>
    </row>
    <row r="931334" spans="2:3" x14ac:dyDescent="0.25">
      <c r="B931334" s="78"/>
      <c r="C931334" s="77"/>
    </row>
    <row r="931335" spans="2:3" x14ac:dyDescent="0.25">
      <c r="B931335" s="78"/>
      <c r="C931335" s="77"/>
    </row>
    <row r="931336" spans="2:3" x14ac:dyDescent="0.25">
      <c r="B931336" s="78"/>
      <c r="C931336" s="77"/>
    </row>
    <row r="931337" spans="2:3" x14ac:dyDescent="0.25">
      <c r="B931337" s="78"/>
      <c r="C931337" s="77"/>
    </row>
    <row r="931338" spans="2:3" x14ac:dyDescent="0.25">
      <c r="B931338" s="78"/>
      <c r="C931338" s="77"/>
    </row>
    <row r="931339" spans="2:3" x14ac:dyDescent="0.25">
      <c r="B931339" s="78"/>
      <c r="C931339" s="77"/>
    </row>
    <row r="931340" spans="2:3" x14ac:dyDescent="0.25">
      <c r="B931340" s="78"/>
      <c r="C931340" s="77"/>
    </row>
    <row r="931341" spans="2:3" x14ac:dyDescent="0.25">
      <c r="B931341" s="78"/>
      <c r="C931341" s="77"/>
    </row>
    <row r="931342" spans="2:3" x14ac:dyDescent="0.25">
      <c r="B931342" s="78"/>
      <c r="C931342" s="77"/>
    </row>
    <row r="931343" spans="2:3" x14ac:dyDescent="0.25">
      <c r="B931343" s="78"/>
      <c r="C931343" s="77"/>
    </row>
    <row r="931344" spans="2:3" x14ac:dyDescent="0.25">
      <c r="B931344" s="78"/>
      <c r="C931344" s="77"/>
    </row>
    <row r="931345" spans="2:3" x14ac:dyDescent="0.25">
      <c r="B931345" s="78"/>
      <c r="C931345" s="77"/>
    </row>
    <row r="931346" spans="2:3" x14ac:dyDescent="0.25">
      <c r="B931346" s="78"/>
      <c r="C931346" s="77"/>
    </row>
    <row r="931456" spans="2:3" x14ac:dyDescent="0.25">
      <c r="B931456" s="78"/>
      <c r="C931456" s="77"/>
    </row>
    <row r="931457" spans="2:3" x14ac:dyDescent="0.25">
      <c r="B931457" s="78"/>
      <c r="C931457" s="77"/>
    </row>
    <row r="931458" spans="2:3" x14ac:dyDescent="0.25">
      <c r="B931458" s="78"/>
      <c r="C931458" s="77"/>
    </row>
    <row r="931459" spans="2:3" x14ac:dyDescent="0.25">
      <c r="B931459" s="78"/>
      <c r="C931459" s="77"/>
    </row>
    <row r="931460" spans="2:3" x14ac:dyDescent="0.25">
      <c r="B931460" s="78"/>
      <c r="C931460" s="77"/>
    </row>
    <row r="931461" spans="2:3" x14ac:dyDescent="0.25">
      <c r="B931461" s="78"/>
      <c r="C931461" s="77"/>
    </row>
    <row r="931462" spans="2:3" x14ac:dyDescent="0.25">
      <c r="B931462" s="78"/>
      <c r="C931462" s="77"/>
    </row>
    <row r="931463" spans="2:3" x14ac:dyDescent="0.25">
      <c r="B931463" s="78"/>
      <c r="C931463" s="77"/>
    </row>
    <row r="931464" spans="2:3" x14ac:dyDescent="0.25">
      <c r="B931464" s="78"/>
      <c r="C931464" s="77"/>
    </row>
    <row r="931465" spans="2:3" x14ac:dyDescent="0.25">
      <c r="B931465" s="78"/>
      <c r="C931465" s="77"/>
    </row>
    <row r="931466" spans="2:3" x14ac:dyDescent="0.25">
      <c r="B931466" s="78"/>
      <c r="C931466" s="77"/>
    </row>
    <row r="931467" spans="2:3" x14ac:dyDescent="0.25">
      <c r="B931467" s="78"/>
      <c r="C931467" s="77"/>
    </row>
    <row r="931468" spans="2:3" x14ac:dyDescent="0.25">
      <c r="B931468" s="78"/>
      <c r="C931468" s="77"/>
    </row>
    <row r="931578" spans="2:3" x14ac:dyDescent="0.25">
      <c r="B931578" s="78"/>
      <c r="C931578" s="77"/>
    </row>
    <row r="931579" spans="2:3" x14ac:dyDescent="0.25">
      <c r="B931579" s="78"/>
      <c r="C931579" s="77"/>
    </row>
    <row r="931580" spans="2:3" x14ac:dyDescent="0.25">
      <c r="B931580" s="78"/>
      <c r="C931580" s="77"/>
    </row>
    <row r="931581" spans="2:3" x14ac:dyDescent="0.25">
      <c r="B931581" s="78"/>
      <c r="C931581" s="77"/>
    </row>
    <row r="931582" spans="2:3" x14ac:dyDescent="0.25">
      <c r="B931582" s="78"/>
      <c r="C931582" s="77"/>
    </row>
    <row r="931583" spans="2:3" x14ac:dyDescent="0.25">
      <c r="B931583" s="78"/>
      <c r="C931583" s="77"/>
    </row>
    <row r="931584" spans="2:3" x14ac:dyDescent="0.25">
      <c r="B931584" s="78"/>
      <c r="C931584" s="77"/>
    </row>
    <row r="931585" spans="2:3" x14ac:dyDescent="0.25">
      <c r="B931585" s="78"/>
      <c r="C931585" s="77"/>
    </row>
    <row r="931586" spans="2:3" x14ac:dyDescent="0.25">
      <c r="B931586" s="78"/>
      <c r="C931586" s="77"/>
    </row>
    <row r="931587" spans="2:3" x14ac:dyDescent="0.25">
      <c r="B931587" s="78"/>
      <c r="C931587" s="77"/>
    </row>
    <row r="931588" spans="2:3" x14ac:dyDescent="0.25">
      <c r="B931588" s="78"/>
      <c r="C931588" s="77"/>
    </row>
    <row r="931589" spans="2:3" x14ac:dyDescent="0.25">
      <c r="B931589" s="78"/>
      <c r="C931589" s="77"/>
    </row>
    <row r="931590" spans="2:3" x14ac:dyDescent="0.25">
      <c r="B931590" s="78"/>
      <c r="C931590" s="77"/>
    </row>
    <row r="931700" spans="2:3" x14ac:dyDescent="0.25">
      <c r="B931700" s="78"/>
      <c r="C931700" s="77"/>
    </row>
    <row r="931701" spans="2:3" x14ac:dyDescent="0.25">
      <c r="B931701" s="78"/>
      <c r="C931701" s="77"/>
    </row>
    <row r="931702" spans="2:3" x14ac:dyDescent="0.25">
      <c r="B931702" s="78"/>
      <c r="C931702" s="77"/>
    </row>
    <row r="931703" spans="2:3" x14ac:dyDescent="0.25">
      <c r="B931703" s="78"/>
      <c r="C931703" s="77"/>
    </row>
    <row r="931704" spans="2:3" x14ac:dyDescent="0.25">
      <c r="B931704" s="78"/>
      <c r="C931704" s="77"/>
    </row>
    <row r="931705" spans="2:3" x14ac:dyDescent="0.25">
      <c r="B931705" s="78"/>
      <c r="C931705" s="77"/>
    </row>
    <row r="931706" spans="2:3" x14ac:dyDescent="0.25">
      <c r="B931706" s="78"/>
      <c r="C931706" s="77"/>
    </row>
    <row r="931707" spans="2:3" x14ac:dyDescent="0.25">
      <c r="B931707" s="78"/>
      <c r="C931707" s="77"/>
    </row>
    <row r="931708" spans="2:3" x14ac:dyDescent="0.25">
      <c r="B931708" s="78"/>
      <c r="C931708" s="77"/>
    </row>
    <row r="931709" spans="2:3" x14ac:dyDescent="0.25">
      <c r="B931709" s="78"/>
      <c r="C931709" s="77"/>
    </row>
    <row r="931710" spans="2:3" x14ac:dyDescent="0.25">
      <c r="B931710" s="78"/>
      <c r="C931710" s="77"/>
    </row>
    <row r="931711" spans="2:3" x14ac:dyDescent="0.25">
      <c r="B931711" s="78"/>
      <c r="C931711" s="77"/>
    </row>
    <row r="931712" spans="2:3" x14ac:dyDescent="0.25">
      <c r="B931712" s="78"/>
      <c r="C931712" s="77"/>
    </row>
    <row r="931822" spans="2:3" x14ac:dyDescent="0.25">
      <c r="B931822" s="78"/>
      <c r="C931822" s="77"/>
    </row>
    <row r="931823" spans="2:3" x14ac:dyDescent="0.25">
      <c r="B931823" s="78"/>
      <c r="C931823" s="77"/>
    </row>
    <row r="931824" spans="2:3" x14ac:dyDescent="0.25">
      <c r="B931824" s="78"/>
      <c r="C931824" s="77"/>
    </row>
    <row r="931825" spans="2:3" x14ac:dyDescent="0.25">
      <c r="B931825" s="78"/>
      <c r="C931825" s="77"/>
    </row>
    <row r="931826" spans="2:3" x14ac:dyDescent="0.25">
      <c r="B931826" s="78"/>
      <c r="C931826" s="77"/>
    </row>
    <row r="931827" spans="2:3" x14ac:dyDescent="0.25">
      <c r="B931827" s="78"/>
      <c r="C931827" s="77"/>
    </row>
    <row r="931828" spans="2:3" x14ac:dyDescent="0.25">
      <c r="B931828" s="78"/>
      <c r="C931828" s="77"/>
    </row>
    <row r="931829" spans="2:3" x14ac:dyDescent="0.25">
      <c r="B931829" s="78"/>
      <c r="C931829" s="77"/>
    </row>
    <row r="931830" spans="2:3" x14ac:dyDescent="0.25">
      <c r="B931830" s="78"/>
      <c r="C931830" s="77"/>
    </row>
    <row r="931831" spans="2:3" x14ac:dyDescent="0.25">
      <c r="B931831" s="78"/>
      <c r="C931831" s="77"/>
    </row>
    <row r="931832" spans="2:3" x14ac:dyDescent="0.25">
      <c r="B931832" s="78"/>
      <c r="C931832" s="77"/>
    </row>
    <row r="931833" spans="2:3" x14ac:dyDescent="0.25">
      <c r="B931833" s="78"/>
      <c r="C931833" s="77"/>
    </row>
    <row r="931834" spans="2:3" x14ac:dyDescent="0.25">
      <c r="B931834" s="78"/>
      <c r="C931834" s="77"/>
    </row>
    <row r="931944" spans="2:3" x14ac:dyDescent="0.25">
      <c r="B931944" s="78"/>
      <c r="C931944" s="77"/>
    </row>
    <row r="931945" spans="2:3" x14ac:dyDescent="0.25">
      <c r="B931945" s="78"/>
      <c r="C931945" s="77"/>
    </row>
    <row r="931946" spans="2:3" x14ac:dyDescent="0.25">
      <c r="B931946" s="78"/>
      <c r="C931946" s="77"/>
    </row>
    <row r="931947" spans="2:3" x14ac:dyDescent="0.25">
      <c r="B931947" s="78"/>
      <c r="C931947" s="77"/>
    </row>
    <row r="931948" spans="2:3" x14ac:dyDescent="0.25">
      <c r="B931948" s="78"/>
      <c r="C931948" s="77"/>
    </row>
    <row r="931949" spans="2:3" x14ac:dyDescent="0.25">
      <c r="B931949" s="78"/>
      <c r="C931949" s="77"/>
    </row>
    <row r="931950" spans="2:3" x14ac:dyDescent="0.25">
      <c r="B931950" s="78"/>
      <c r="C931950" s="77"/>
    </row>
    <row r="931951" spans="2:3" x14ac:dyDescent="0.25">
      <c r="B931951" s="78"/>
      <c r="C931951" s="77"/>
    </row>
    <row r="931952" spans="2:3" x14ac:dyDescent="0.25">
      <c r="B931952" s="78"/>
      <c r="C931952" s="77"/>
    </row>
    <row r="931953" spans="2:3" x14ac:dyDescent="0.25">
      <c r="B931953" s="78"/>
      <c r="C931953" s="77"/>
    </row>
    <row r="931954" spans="2:3" x14ac:dyDescent="0.25">
      <c r="B931954" s="78"/>
      <c r="C931954" s="77"/>
    </row>
    <row r="931955" spans="2:3" x14ac:dyDescent="0.25">
      <c r="B931955" s="78"/>
      <c r="C931955" s="77"/>
    </row>
    <row r="931956" spans="2:3" x14ac:dyDescent="0.25">
      <c r="B931956" s="78"/>
      <c r="C931956" s="77"/>
    </row>
    <row r="932066" spans="2:3" x14ac:dyDescent="0.25">
      <c r="B932066" s="78"/>
      <c r="C932066" s="77"/>
    </row>
    <row r="932067" spans="2:3" x14ac:dyDescent="0.25">
      <c r="B932067" s="78"/>
      <c r="C932067" s="77"/>
    </row>
    <row r="932068" spans="2:3" x14ac:dyDescent="0.25">
      <c r="B932068" s="78"/>
      <c r="C932068" s="77"/>
    </row>
    <row r="932069" spans="2:3" x14ac:dyDescent="0.25">
      <c r="B932069" s="78"/>
      <c r="C932069" s="77"/>
    </row>
    <row r="932070" spans="2:3" x14ac:dyDescent="0.25">
      <c r="B932070" s="78"/>
      <c r="C932070" s="77"/>
    </row>
    <row r="932071" spans="2:3" x14ac:dyDescent="0.25">
      <c r="B932071" s="78"/>
      <c r="C932071" s="77"/>
    </row>
    <row r="932072" spans="2:3" x14ac:dyDescent="0.25">
      <c r="B932072" s="78"/>
      <c r="C932072" s="77"/>
    </row>
    <row r="932073" spans="2:3" x14ac:dyDescent="0.25">
      <c r="B932073" s="78"/>
      <c r="C932073" s="77"/>
    </row>
    <row r="932074" spans="2:3" x14ac:dyDescent="0.25">
      <c r="B932074" s="78"/>
      <c r="C932074" s="77"/>
    </row>
    <row r="932075" spans="2:3" x14ac:dyDescent="0.25">
      <c r="B932075" s="78"/>
      <c r="C932075" s="77"/>
    </row>
    <row r="932076" spans="2:3" x14ac:dyDescent="0.25">
      <c r="B932076" s="78"/>
      <c r="C932076" s="77"/>
    </row>
    <row r="932077" spans="2:3" x14ac:dyDescent="0.25">
      <c r="B932077" s="78"/>
      <c r="C932077" s="77"/>
    </row>
    <row r="932078" spans="2:3" x14ac:dyDescent="0.25">
      <c r="B932078" s="78"/>
      <c r="C932078" s="77"/>
    </row>
    <row r="932188" spans="2:3" x14ac:dyDescent="0.25">
      <c r="B932188" s="78"/>
      <c r="C932188" s="77"/>
    </row>
    <row r="932189" spans="2:3" x14ac:dyDescent="0.25">
      <c r="B932189" s="78"/>
      <c r="C932189" s="77"/>
    </row>
    <row r="932190" spans="2:3" x14ac:dyDescent="0.25">
      <c r="B932190" s="78"/>
      <c r="C932190" s="77"/>
    </row>
    <row r="932191" spans="2:3" x14ac:dyDescent="0.25">
      <c r="B932191" s="78"/>
      <c r="C932191" s="77"/>
    </row>
    <row r="932192" spans="2:3" x14ac:dyDescent="0.25">
      <c r="B932192" s="78"/>
      <c r="C932192" s="77"/>
    </row>
    <row r="932193" spans="2:3" x14ac:dyDescent="0.25">
      <c r="B932193" s="78"/>
      <c r="C932193" s="77"/>
    </row>
    <row r="932194" spans="2:3" x14ac:dyDescent="0.25">
      <c r="B932194" s="78"/>
      <c r="C932194" s="77"/>
    </row>
    <row r="932195" spans="2:3" x14ac:dyDescent="0.25">
      <c r="B932195" s="78"/>
      <c r="C932195" s="77"/>
    </row>
    <row r="932196" spans="2:3" x14ac:dyDescent="0.25">
      <c r="B932196" s="78"/>
      <c r="C932196" s="77"/>
    </row>
    <row r="932197" spans="2:3" x14ac:dyDescent="0.25">
      <c r="B932197" s="78"/>
      <c r="C932197" s="77"/>
    </row>
    <row r="932198" spans="2:3" x14ac:dyDescent="0.25">
      <c r="B932198" s="78"/>
      <c r="C932198" s="77"/>
    </row>
    <row r="932199" spans="2:3" x14ac:dyDescent="0.25">
      <c r="B932199" s="78"/>
      <c r="C932199" s="77"/>
    </row>
    <row r="932200" spans="2:3" x14ac:dyDescent="0.25">
      <c r="B932200" s="78"/>
      <c r="C932200" s="77"/>
    </row>
    <row r="932310" spans="2:3" x14ac:dyDescent="0.25">
      <c r="B932310" s="78"/>
      <c r="C932310" s="77"/>
    </row>
    <row r="932311" spans="2:3" x14ac:dyDescent="0.25">
      <c r="B932311" s="78"/>
      <c r="C932311" s="77"/>
    </row>
    <row r="932312" spans="2:3" x14ac:dyDescent="0.25">
      <c r="B932312" s="78"/>
      <c r="C932312" s="77"/>
    </row>
    <row r="932313" spans="2:3" x14ac:dyDescent="0.25">
      <c r="B932313" s="78"/>
      <c r="C932313" s="77"/>
    </row>
    <row r="932314" spans="2:3" x14ac:dyDescent="0.25">
      <c r="B932314" s="78"/>
      <c r="C932314" s="77"/>
    </row>
    <row r="932315" spans="2:3" x14ac:dyDescent="0.25">
      <c r="B932315" s="78"/>
      <c r="C932315" s="77"/>
    </row>
    <row r="932316" spans="2:3" x14ac:dyDescent="0.25">
      <c r="B932316" s="78"/>
      <c r="C932316" s="77"/>
    </row>
    <row r="932317" spans="2:3" x14ac:dyDescent="0.25">
      <c r="B932317" s="78"/>
      <c r="C932317" s="77"/>
    </row>
    <row r="932318" spans="2:3" x14ac:dyDescent="0.25">
      <c r="B932318" s="78"/>
      <c r="C932318" s="77"/>
    </row>
    <row r="932319" spans="2:3" x14ac:dyDescent="0.25">
      <c r="B932319" s="78"/>
      <c r="C932319" s="77"/>
    </row>
    <row r="932320" spans="2:3" x14ac:dyDescent="0.25">
      <c r="B932320" s="78"/>
      <c r="C932320" s="77"/>
    </row>
    <row r="932321" spans="2:3" x14ac:dyDescent="0.25">
      <c r="B932321" s="78"/>
      <c r="C932321" s="77"/>
    </row>
    <row r="932322" spans="2:3" x14ac:dyDescent="0.25">
      <c r="B932322" s="78"/>
      <c r="C932322" s="77"/>
    </row>
    <row r="932432" spans="2:3" x14ac:dyDescent="0.25">
      <c r="B932432" s="78"/>
      <c r="C932432" s="77"/>
    </row>
    <row r="932433" spans="2:3" x14ac:dyDescent="0.25">
      <c r="B932433" s="78"/>
      <c r="C932433" s="77"/>
    </row>
    <row r="932434" spans="2:3" x14ac:dyDescent="0.25">
      <c r="B932434" s="78"/>
      <c r="C932434" s="77"/>
    </row>
    <row r="932435" spans="2:3" x14ac:dyDescent="0.25">
      <c r="B932435" s="78"/>
      <c r="C932435" s="77"/>
    </row>
    <row r="932436" spans="2:3" x14ac:dyDescent="0.25">
      <c r="B932436" s="78"/>
      <c r="C932436" s="77"/>
    </row>
    <row r="932437" spans="2:3" x14ac:dyDescent="0.25">
      <c r="B932437" s="78"/>
      <c r="C932437" s="77"/>
    </row>
    <row r="932438" spans="2:3" x14ac:dyDescent="0.25">
      <c r="B932438" s="78"/>
      <c r="C932438" s="77"/>
    </row>
    <row r="932439" spans="2:3" x14ac:dyDescent="0.25">
      <c r="B932439" s="78"/>
      <c r="C932439" s="77"/>
    </row>
    <row r="932440" spans="2:3" x14ac:dyDescent="0.25">
      <c r="B932440" s="78"/>
      <c r="C932440" s="77"/>
    </row>
    <row r="932441" spans="2:3" x14ac:dyDescent="0.25">
      <c r="B932441" s="78"/>
      <c r="C932441" s="77"/>
    </row>
    <row r="932442" spans="2:3" x14ac:dyDescent="0.25">
      <c r="B932442" s="78"/>
      <c r="C932442" s="77"/>
    </row>
    <row r="932443" spans="2:3" x14ac:dyDescent="0.25">
      <c r="B932443" s="78"/>
      <c r="C932443" s="77"/>
    </row>
    <row r="932444" spans="2:3" x14ac:dyDescent="0.25">
      <c r="B932444" s="78"/>
      <c r="C932444" s="77"/>
    </row>
    <row r="932554" spans="2:3" x14ac:dyDescent="0.25">
      <c r="B932554" s="78"/>
      <c r="C932554" s="77"/>
    </row>
    <row r="932555" spans="2:3" x14ac:dyDescent="0.25">
      <c r="B932555" s="78"/>
      <c r="C932555" s="77"/>
    </row>
    <row r="932556" spans="2:3" x14ac:dyDescent="0.25">
      <c r="B932556" s="78"/>
      <c r="C932556" s="77"/>
    </row>
    <row r="932557" spans="2:3" x14ac:dyDescent="0.25">
      <c r="B932557" s="78"/>
      <c r="C932557" s="77"/>
    </row>
    <row r="932558" spans="2:3" x14ac:dyDescent="0.25">
      <c r="B932558" s="78"/>
      <c r="C932558" s="77"/>
    </row>
    <row r="932559" spans="2:3" x14ac:dyDescent="0.25">
      <c r="B932559" s="78"/>
      <c r="C932559" s="77"/>
    </row>
    <row r="932560" spans="2:3" x14ac:dyDescent="0.25">
      <c r="B932560" s="78"/>
      <c r="C932560" s="77"/>
    </row>
    <row r="932561" spans="2:3" x14ac:dyDescent="0.25">
      <c r="B932561" s="78"/>
      <c r="C932561" s="77"/>
    </row>
    <row r="932562" spans="2:3" x14ac:dyDescent="0.25">
      <c r="B932562" s="78"/>
      <c r="C932562" s="77"/>
    </row>
    <row r="932563" spans="2:3" x14ac:dyDescent="0.25">
      <c r="B932563" s="78"/>
      <c r="C932563" s="77"/>
    </row>
    <row r="932564" spans="2:3" x14ac:dyDescent="0.25">
      <c r="B932564" s="78"/>
      <c r="C932564" s="77"/>
    </row>
    <row r="932565" spans="2:3" x14ac:dyDescent="0.25">
      <c r="B932565" s="78"/>
      <c r="C932565" s="77"/>
    </row>
    <row r="932566" spans="2:3" x14ac:dyDescent="0.25">
      <c r="B932566" s="78"/>
      <c r="C932566" s="77"/>
    </row>
    <row r="932676" spans="2:3" x14ac:dyDescent="0.25">
      <c r="B932676" s="78"/>
      <c r="C932676" s="77"/>
    </row>
    <row r="932677" spans="2:3" x14ac:dyDescent="0.25">
      <c r="B932677" s="78"/>
      <c r="C932677" s="77"/>
    </row>
    <row r="932678" spans="2:3" x14ac:dyDescent="0.25">
      <c r="B932678" s="78"/>
      <c r="C932678" s="77"/>
    </row>
    <row r="932679" spans="2:3" x14ac:dyDescent="0.25">
      <c r="B932679" s="78"/>
      <c r="C932679" s="77"/>
    </row>
    <row r="932680" spans="2:3" x14ac:dyDescent="0.25">
      <c r="B932680" s="78"/>
      <c r="C932680" s="77"/>
    </row>
    <row r="932681" spans="2:3" x14ac:dyDescent="0.25">
      <c r="B932681" s="78"/>
      <c r="C932681" s="77"/>
    </row>
    <row r="932682" spans="2:3" x14ac:dyDescent="0.25">
      <c r="B932682" s="78"/>
      <c r="C932682" s="77"/>
    </row>
    <row r="932683" spans="2:3" x14ac:dyDescent="0.25">
      <c r="B932683" s="78"/>
      <c r="C932683" s="77"/>
    </row>
    <row r="932684" spans="2:3" x14ac:dyDescent="0.25">
      <c r="B932684" s="78"/>
      <c r="C932684" s="77"/>
    </row>
    <row r="932685" spans="2:3" x14ac:dyDescent="0.25">
      <c r="B932685" s="78"/>
      <c r="C932685" s="77"/>
    </row>
    <row r="932686" spans="2:3" x14ac:dyDescent="0.25">
      <c r="B932686" s="78"/>
      <c r="C932686" s="77"/>
    </row>
    <row r="932687" spans="2:3" x14ac:dyDescent="0.25">
      <c r="B932687" s="78"/>
      <c r="C932687" s="77"/>
    </row>
    <row r="932688" spans="2:3" x14ac:dyDescent="0.25">
      <c r="B932688" s="78"/>
      <c r="C932688" s="77"/>
    </row>
    <row r="932798" spans="2:3" x14ac:dyDescent="0.25">
      <c r="B932798" s="78"/>
      <c r="C932798" s="77"/>
    </row>
    <row r="932799" spans="2:3" x14ac:dyDescent="0.25">
      <c r="B932799" s="78"/>
      <c r="C932799" s="77"/>
    </row>
    <row r="932800" spans="2:3" x14ac:dyDescent="0.25">
      <c r="B932800" s="78"/>
      <c r="C932800" s="77"/>
    </row>
    <row r="932801" spans="2:3" x14ac:dyDescent="0.25">
      <c r="B932801" s="78"/>
      <c r="C932801" s="77"/>
    </row>
    <row r="932802" spans="2:3" x14ac:dyDescent="0.25">
      <c r="B932802" s="78"/>
      <c r="C932802" s="77"/>
    </row>
    <row r="932803" spans="2:3" x14ac:dyDescent="0.25">
      <c r="B932803" s="78"/>
      <c r="C932803" s="77"/>
    </row>
    <row r="932804" spans="2:3" x14ac:dyDescent="0.25">
      <c r="B932804" s="78"/>
      <c r="C932804" s="77"/>
    </row>
    <row r="932805" spans="2:3" x14ac:dyDescent="0.25">
      <c r="B932805" s="78"/>
      <c r="C932805" s="77"/>
    </row>
    <row r="932806" spans="2:3" x14ac:dyDescent="0.25">
      <c r="B932806" s="78"/>
      <c r="C932806" s="77"/>
    </row>
    <row r="932807" spans="2:3" x14ac:dyDescent="0.25">
      <c r="B932807" s="78"/>
      <c r="C932807" s="77"/>
    </row>
    <row r="932808" spans="2:3" x14ac:dyDescent="0.25">
      <c r="B932808" s="78"/>
      <c r="C932808" s="77"/>
    </row>
    <row r="932809" spans="2:3" x14ac:dyDescent="0.25">
      <c r="B932809" s="78"/>
      <c r="C932809" s="77"/>
    </row>
    <row r="932810" spans="2:3" x14ac:dyDescent="0.25">
      <c r="B932810" s="78"/>
      <c r="C932810" s="77"/>
    </row>
    <row r="932920" spans="2:3" x14ac:dyDescent="0.25">
      <c r="B932920" s="78"/>
      <c r="C932920" s="77"/>
    </row>
    <row r="932921" spans="2:3" x14ac:dyDescent="0.25">
      <c r="B932921" s="78"/>
      <c r="C932921" s="77"/>
    </row>
    <row r="932922" spans="2:3" x14ac:dyDescent="0.25">
      <c r="B932922" s="78"/>
      <c r="C932922" s="77"/>
    </row>
    <row r="932923" spans="2:3" x14ac:dyDescent="0.25">
      <c r="B932923" s="78"/>
      <c r="C932923" s="77"/>
    </row>
    <row r="932924" spans="2:3" x14ac:dyDescent="0.25">
      <c r="B932924" s="78"/>
      <c r="C932924" s="77"/>
    </row>
    <row r="932925" spans="2:3" x14ac:dyDescent="0.25">
      <c r="B932925" s="78"/>
      <c r="C932925" s="77"/>
    </row>
    <row r="932926" spans="2:3" x14ac:dyDescent="0.25">
      <c r="B932926" s="78"/>
      <c r="C932926" s="77"/>
    </row>
    <row r="932927" spans="2:3" x14ac:dyDescent="0.25">
      <c r="B932927" s="78"/>
      <c r="C932927" s="77"/>
    </row>
    <row r="932928" spans="2:3" x14ac:dyDescent="0.25">
      <c r="B932928" s="78"/>
      <c r="C932928" s="77"/>
    </row>
    <row r="932929" spans="2:3" x14ac:dyDescent="0.25">
      <c r="B932929" s="78"/>
      <c r="C932929" s="77"/>
    </row>
    <row r="932930" spans="2:3" x14ac:dyDescent="0.25">
      <c r="B932930" s="78"/>
      <c r="C932930" s="77"/>
    </row>
    <row r="932931" spans="2:3" x14ac:dyDescent="0.25">
      <c r="B932931" s="78"/>
      <c r="C932931" s="77"/>
    </row>
    <row r="932932" spans="2:3" x14ac:dyDescent="0.25">
      <c r="B932932" s="78"/>
      <c r="C932932" s="77"/>
    </row>
    <row r="933042" spans="2:3" x14ac:dyDescent="0.25">
      <c r="B933042" s="78"/>
      <c r="C933042" s="77"/>
    </row>
    <row r="933043" spans="2:3" x14ac:dyDescent="0.25">
      <c r="B933043" s="78"/>
      <c r="C933043" s="77"/>
    </row>
    <row r="933044" spans="2:3" x14ac:dyDescent="0.25">
      <c r="B933044" s="78"/>
      <c r="C933044" s="77"/>
    </row>
    <row r="933045" spans="2:3" x14ac:dyDescent="0.25">
      <c r="B933045" s="78"/>
      <c r="C933045" s="77"/>
    </row>
    <row r="933046" spans="2:3" x14ac:dyDescent="0.25">
      <c r="B933046" s="78"/>
      <c r="C933046" s="77"/>
    </row>
    <row r="933047" spans="2:3" x14ac:dyDescent="0.25">
      <c r="B933047" s="78"/>
      <c r="C933047" s="77"/>
    </row>
    <row r="933048" spans="2:3" x14ac:dyDescent="0.25">
      <c r="B933048" s="78"/>
      <c r="C933048" s="77"/>
    </row>
    <row r="933049" spans="2:3" x14ac:dyDescent="0.25">
      <c r="B933049" s="78"/>
      <c r="C933049" s="77"/>
    </row>
    <row r="933050" spans="2:3" x14ac:dyDescent="0.25">
      <c r="B933050" s="78"/>
      <c r="C933050" s="77"/>
    </row>
    <row r="933051" spans="2:3" x14ac:dyDescent="0.25">
      <c r="B933051" s="78"/>
      <c r="C933051" s="77"/>
    </row>
    <row r="933052" spans="2:3" x14ac:dyDescent="0.25">
      <c r="B933052" s="78"/>
      <c r="C933052" s="77"/>
    </row>
    <row r="933053" spans="2:3" x14ac:dyDescent="0.25">
      <c r="B933053" s="78"/>
      <c r="C933053" s="77"/>
    </row>
    <row r="933054" spans="2:3" x14ac:dyDescent="0.25">
      <c r="B933054" s="78"/>
      <c r="C933054" s="77"/>
    </row>
    <row r="933164" spans="2:3" x14ac:dyDescent="0.25">
      <c r="B933164" s="78"/>
      <c r="C933164" s="77"/>
    </row>
    <row r="933165" spans="2:3" x14ac:dyDescent="0.25">
      <c r="B933165" s="78"/>
      <c r="C933165" s="77"/>
    </row>
    <row r="933166" spans="2:3" x14ac:dyDescent="0.25">
      <c r="B933166" s="78"/>
      <c r="C933166" s="77"/>
    </row>
    <row r="933167" spans="2:3" x14ac:dyDescent="0.25">
      <c r="B933167" s="78"/>
      <c r="C933167" s="77"/>
    </row>
    <row r="933168" spans="2:3" x14ac:dyDescent="0.25">
      <c r="B933168" s="78"/>
      <c r="C933168" s="77"/>
    </row>
    <row r="933169" spans="2:3" x14ac:dyDescent="0.25">
      <c r="B933169" s="78"/>
      <c r="C933169" s="77"/>
    </row>
    <row r="933170" spans="2:3" x14ac:dyDescent="0.25">
      <c r="B933170" s="78"/>
      <c r="C933170" s="77"/>
    </row>
    <row r="933171" spans="2:3" x14ac:dyDescent="0.25">
      <c r="B933171" s="78"/>
      <c r="C933171" s="77"/>
    </row>
    <row r="933172" spans="2:3" x14ac:dyDescent="0.25">
      <c r="B933172" s="78"/>
      <c r="C933172" s="77"/>
    </row>
    <row r="933173" spans="2:3" x14ac:dyDescent="0.25">
      <c r="B933173" s="78"/>
      <c r="C933173" s="77"/>
    </row>
    <row r="933174" spans="2:3" x14ac:dyDescent="0.25">
      <c r="B933174" s="78"/>
      <c r="C933174" s="77"/>
    </row>
    <row r="933175" spans="2:3" x14ac:dyDescent="0.25">
      <c r="B933175" s="78"/>
      <c r="C933175" s="77"/>
    </row>
    <row r="933176" spans="2:3" x14ac:dyDescent="0.25">
      <c r="B933176" s="78"/>
      <c r="C933176" s="77"/>
    </row>
    <row r="933286" spans="2:3" x14ac:dyDescent="0.25">
      <c r="B933286" s="78"/>
      <c r="C933286" s="77"/>
    </row>
    <row r="933287" spans="2:3" x14ac:dyDescent="0.25">
      <c r="B933287" s="78"/>
      <c r="C933287" s="77"/>
    </row>
    <row r="933288" spans="2:3" x14ac:dyDescent="0.25">
      <c r="B933288" s="78"/>
      <c r="C933288" s="77"/>
    </row>
    <row r="933289" spans="2:3" x14ac:dyDescent="0.25">
      <c r="B933289" s="78"/>
      <c r="C933289" s="77"/>
    </row>
    <row r="933290" spans="2:3" x14ac:dyDescent="0.25">
      <c r="B933290" s="78"/>
      <c r="C933290" s="77"/>
    </row>
    <row r="933291" spans="2:3" x14ac:dyDescent="0.25">
      <c r="B933291" s="78"/>
      <c r="C933291" s="77"/>
    </row>
    <row r="933292" spans="2:3" x14ac:dyDescent="0.25">
      <c r="B933292" s="78"/>
      <c r="C933292" s="77"/>
    </row>
    <row r="933293" spans="2:3" x14ac:dyDescent="0.25">
      <c r="B933293" s="78"/>
      <c r="C933293" s="77"/>
    </row>
    <row r="933294" spans="2:3" x14ac:dyDescent="0.25">
      <c r="B933294" s="78"/>
      <c r="C933294" s="77"/>
    </row>
    <row r="933295" spans="2:3" x14ac:dyDescent="0.25">
      <c r="B933295" s="78"/>
      <c r="C933295" s="77"/>
    </row>
    <row r="933296" spans="2:3" x14ac:dyDescent="0.25">
      <c r="B933296" s="78"/>
      <c r="C933296" s="77"/>
    </row>
    <row r="933297" spans="2:3" x14ac:dyDescent="0.25">
      <c r="B933297" s="78"/>
      <c r="C933297" s="77"/>
    </row>
    <row r="933298" spans="2:3" x14ac:dyDescent="0.25">
      <c r="B933298" s="78"/>
      <c r="C933298" s="77"/>
    </row>
    <row r="933408" spans="2:3" x14ac:dyDescent="0.25">
      <c r="B933408" s="78"/>
      <c r="C933408" s="77"/>
    </row>
    <row r="933409" spans="2:3" x14ac:dyDescent="0.25">
      <c r="B933409" s="78"/>
      <c r="C933409" s="77"/>
    </row>
    <row r="933410" spans="2:3" x14ac:dyDescent="0.25">
      <c r="B933410" s="78"/>
      <c r="C933410" s="77"/>
    </row>
    <row r="933411" spans="2:3" x14ac:dyDescent="0.25">
      <c r="B933411" s="78"/>
      <c r="C933411" s="77"/>
    </row>
    <row r="933412" spans="2:3" x14ac:dyDescent="0.25">
      <c r="B933412" s="78"/>
      <c r="C933412" s="77"/>
    </row>
    <row r="933413" spans="2:3" x14ac:dyDescent="0.25">
      <c r="B933413" s="78"/>
      <c r="C933413" s="77"/>
    </row>
    <row r="933414" spans="2:3" x14ac:dyDescent="0.25">
      <c r="B933414" s="78"/>
      <c r="C933414" s="77"/>
    </row>
    <row r="933415" spans="2:3" x14ac:dyDescent="0.25">
      <c r="B933415" s="78"/>
      <c r="C933415" s="77"/>
    </row>
    <row r="933416" spans="2:3" x14ac:dyDescent="0.25">
      <c r="B933416" s="78"/>
      <c r="C933416" s="77"/>
    </row>
    <row r="933417" spans="2:3" x14ac:dyDescent="0.25">
      <c r="B933417" s="78"/>
      <c r="C933417" s="77"/>
    </row>
    <row r="933418" spans="2:3" x14ac:dyDescent="0.25">
      <c r="B933418" s="78"/>
      <c r="C933418" s="77"/>
    </row>
    <row r="933419" spans="2:3" x14ac:dyDescent="0.25">
      <c r="B933419" s="78"/>
      <c r="C933419" s="77"/>
    </row>
    <row r="933420" spans="2:3" x14ac:dyDescent="0.25">
      <c r="B933420" s="78"/>
      <c r="C933420" s="77"/>
    </row>
    <row r="933530" spans="2:3" x14ac:dyDescent="0.25">
      <c r="B933530" s="78"/>
      <c r="C933530" s="77"/>
    </row>
    <row r="933531" spans="2:3" x14ac:dyDescent="0.25">
      <c r="B933531" s="78"/>
      <c r="C933531" s="77"/>
    </row>
    <row r="933532" spans="2:3" x14ac:dyDescent="0.25">
      <c r="B933532" s="78"/>
      <c r="C933532" s="77"/>
    </row>
    <row r="933533" spans="2:3" x14ac:dyDescent="0.25">
      <c r="B933533" s="78"/>
      <c r="C933533" s="77"/>
    </row>
    <row r="933534" spans="2:3" x14ac:dyDescent="0.25">
      <c r="B933534" s="78"/>
      <c r="C933534" s="77"/>
    </row>
    <row r="933535" spans="2:3" x14ac:dyDescent="0.25">
      <c r="B933535" s="78"/>
      <c r="C933535" s="77"/>
    </row>
    <row r="933536" spans="2:3" x14ac:dyDescent="0.25">
      <c r="B933536" s="78"/>
      <c r="C933536" s="77"/>
    </row>
    <row r="933537" spans="2:3" x14ac:dyDescent="0.25">
      <c r="B933537" s="78"/>
      <c r="C933537" s="77"/>
    </row>
    <row r="933538" spans="2:3" x14ac:dyDescent="0.25">
      <c r="B933538" s="78"/>
      <c r="C933538" s="77"/>
    </row>
    <row r="933539" spans="2:3" x14ac:dyDescent="0.25">
      <c r="B933539" s="78"/>
      <c r="C933539" s="77"/>
    </row>
    <row r="933540" spans="2:3" x14ac:dyDescent="0.25">
      <c r="B933540" s="78"/>
      <c r="C933540" s="77"/>
    </row>
    <row r="933541" spans="2:3" x14ac:dyDescent="0.25">
      <c r="B933541" s="78"/>
      <c r="C933541" s="77"/>
    </row>
    <row r="933542" spans="2:3" x14ac:dyDescent="0.25">
      <c r="B933542" s="78"/>
      <c r="C933542" s="77"/>
    </row>
    <row r="933652" spans="2:3" x14ac:dyDescent="0.25">
      <c r="B933652" s="78"/>
      <c r="C933652" s="77"/>
    </row>
    <row r="933653" spans="2:3" x14ac:dyDescent="0.25">
      <c r="B933653" s="78"/>
      <c r="C933653" s="77"/>
    </row>
    <row r="933654" spans="2:3" x14ac:dyDescent="0.25">
      <c r="B933654" s="78"/>
      <c r="C933654" s="77"/>
    </row>
    <row r="933655" spans="2:3" x14ac:dyDescent="0.25">
      <c r="B933655" s="78"/>
      <c r="C933655" s="77"/>
    </row>
    <row r="933656" spans="2:3" x14ac:dyDescent="0.25">
      <c r="B933656" s="78"/>
      <c r="C933656" s="77"/>
    </row>
    <row r="933657" spans="2:3" x14ac:dyDescent="0.25">
      <c r="B933657" s="78"/>
      <c r="C933657" s="77"/>
    </row>
    <row r="933658" spans="2:3" x14ac:dyDescent="0.25">
      <c r="B933658" s="78"/>
      <c r="C933658" s="77"/>
    </row>
    <row r="933659" spans="2:3" x14ac:dyDescent="0.25">
      <c r="B933659" s="78"/>
      <c r="C933659" s="77"/>
    </row>
    <row r="933660" spans="2:3" x14ac:dyDescent="0.25">
      <c r="B933660" s="78"/>
      <c r="C933660" s="77"/>
    </row>
    <row r="933661" spans="2:3" x14ac:dyDescent="0.25">
      <c r="B933661" s="78"/>
      <c r="C933661" s="77"/>
    </row>
    <row r="933662" spans="2:3" x14ac:dyDescent="0.25">
      <c r="B933662" s="78"/>
      <c r="C933662" s="77"/>
    </row>
    <row r="933663" spans="2:3" x14ac:dyDescent="0.25">
      <c r="B933663" s="78"/>
      <c r="C933663" s="77"/>
    </row>
    <row r="933664" spans="2:3" x14ac:dyDescent="0.25">
      <c r="B933664" s="78"/>
      <c r="C933664" s="77"/>
    </row>
    <row r="933774" spans="2:3" x14ac:dyDescent="0.25">
      <c r="B933774" s="78"/>
      <c r="C933774" s="77"/>
    </row>
    <row r="933775" spans="2:3" x14ac:dyDescent="0.25">
      <c r="B933775" s="78"/>
      <c r="C933775" s="77"/>
    </row>
    <row r="933776" spans="2:3" x14ac:dyDescent="0.25">
      <c r="B933776" s="78"/>
      <c r="C933776" s="77"/>
    </row>
    <row r="933777" spans="2:3" x14ac:dyDescent="0.25">
      <c r="B933777" s="78"/>
      <c r="C933777" s="77"/>
    </row>
    <row r="933778" spans="2:3" x14ac:dyDescent="0.25">
      <c r="B933778" s="78"/>
      <c r="C933778" s="77"/>
    </row>
    <row r="933779" spans="2:3" x14ac:dyDescent="0.25">
      <c r="B933779" s="78"/>
      <c r="C933779" s="77"/>
    </row>
    <row r="933780" spans="2:3" x14ac:dyDescent="0.25">
      <c r="B933780" s="78"/>
      <c r="C933780" s="77"/>
    </row>
    <row r="933781" spans="2:3" x14ac:dyDescent="0.25">
      <c r="B933781" s="78"/>
      <c r="C933781" s="77"/>
    </row>
    <row r="933782" spans="2:3" x14ac:dyDescent="0.25">
      <c r="B933782" s="78"/>
      <c r="C933782" s="77"/>
    </row>
    <row r="933783" spans="2:3" x14ac:dyDescent="0.25">
      <c r="B933783" s="78"/>
      <c r="C933783" s="77"/>
    </row>
    <row r="933784" spans="2:3" x14ac:dyDescent="0.25">
      <c r="B933784" s="78"/>
      <c r="C933784" s="77"/>
    </row>
    <row r="933785" spans="2:3" x14ac:dyDescent="0.25">
      <c r="B933785" s="78"/>
      <c r="C933785" s="77"/>
    </row>
    <row r="933786" spans="2:3" x14ac:dyDescent="0.25">
      <c r="B933786" s="78"/>
      <c r="C933786" s="77"/>
    </row>
    <row r="933896" spans="2:3" x14ac:dyDescent="0.25">
      <c r="B933896" s="78"/>
      <c r="C933896" s="77"/>
    </row>
    <row r="933897" spans="2:3" x14ac:dyDescent="0.25">
      <c r="B933897" s="78"/>
      <c r="C933897" s="77"/>
    </row>
    <row r="933898" spans="2:3" x14ac:dyDescent="0.25">
      <c r="B933898" s="78"/>
      <c r="C933898" s="77"/>
    </row>
    <row r="933899" spans="2:3" x14ac:dyDescent="0.25">
      <c r="B933899" s="78"/>
      <c r="C933899" s="77"/>
    </row>
    <row r="933900" spans="2:3" x14ac:dyDescent="0.25">
      <c r="B933900" s="78"/>
      <c r="C933900" s="77"/>
    </row>
    <row r="933901" spans="2:3" x14ac:dyDescent="0.25">
      <c r="B933901" s="78"/>
      <c r="C933901" s="77"/>
    </row>
    <row r="933902" spans="2:3" x14ac:dyDescent="0.25">
      <c r="B933902" s="78"/>
      <c r="C933902" s="77"/>
    </row>
    <row r="933903" spans="2:3" x14ac:dyDescent="0.25">
      <c r="B933903" s="78"/>
      <c r="C933903" s="77"/>
    </row>
    <row r="933904" spans="2:3" x14ac:dyDescent="0.25">
      <c r="B933904" s="78"/>
      <c r="C933904" s="77"/>
    </row>
    <row r="933905" spans="2:3" x14ac:dyDescent="0.25">
      <c r="B933905" s="78"/>
      <c r="C933905" s="77"/>
    </row>
    <row r="933906" spans="2:3" x14ac:dyDescent="0.25">
      <c r="B933906" s="78"/>
      <c r="C933906" s="77"/>
    </row>
    <row r="933907" spans="2:3" x14ac:dyDescent="0.25">
      <c r="B933907" s="78"/>
      <c r="C933907" s="77"/>
    </row>
    <row r="933908" spans="2:3" x14ac:dyDescent="0.25">
      <c r="B933908" s="78"/>
      <c r="C933908" s="77"/>
    </row>
    <row r="934018" spans="2:3" x14ac:dyDescent="0.25">
      <c r="B934018" s="78"/>
      <c r="C934018" s="77"/>
    </row>
    <row r="934019" spans="2:3" x14ac:dyDescent="0.25">
      <c r="B934019" s="78"/>
      <c r="C934019" s="77"/>
    </row>
    <row r="934020" spans="2:3" x14ac:dyDescent="0.25">
      <c r="B934020" s="78"/>
      <c r="C934020" s="77"/>
    </row>
    <row r="934021" spans="2:3" x14ac:dyDescent="0.25">
      <c r="B934021" s="78"/>
      <c r="C934021" s="77"/>
    </row>
    <row r="934022" spans="2:3" x14ac:dyDescent="0.25">
      <c r="B934022" s="78"/>
      <c r="C934022" s="77"/>
    </row>
    <row r="934023" spans="2:3" x14ac:dyDescent="0.25">
      <c r="B934023" s="78"/>
      <c r="C934023" s="77"/>
    </row>
    <row r="934024" spans="2:3" x14ac:dyDescent="0.25">
      <c r="B934024" s="78"/>
      <c r="C934024" s="77"/>
    </row>
    <row r="934025" spans="2:3" x14ac:dyDescent="0.25">
      <c r="B934025" s="78"/>
      <c r="C934025" s="77"/>
    </row>
    <row r="934026" spans="2:3" x14ac:dyDescent="0.25">
      <c r="B934026" s="78"/>
      <c r="C934026" s="77"/>
    </row>
    <row r="934027" spans="2:3" x14ac:dyDescent="0.25">
      <c r="B934027" s="78"/>
      <c r="C934027" s="77"/>
    </row>
    <row r="934028" spans="2:3" x14ac:dyDescent="0.25">
      <c r="B934028" s="78"/>
      <c r="C934028" s="77"/>
    </row>
    <row r="934029" spans="2:3" x14ac:dyDescent="0.25">
      <c r="B934029" s="78"/>
      <c r="C934029" s="77"/>
    </row>
    <row r="934030" spans="2:3" x14ac:dyDescent="0.25">
      <c r="B934030" s="78"/>
      <c r="C934030" s="77"/>
    </row>
    <row r="934140" spans="2:3" x14ac:dyDescent="0.25">
      <c r="B934140" s="78"/>
      <c r="C934140" s="77"/>
    </row>
    <row r="934141" spans="2:3" x14ac:dyDescent="0.25">
      <c r="B934141" s="78"/>
      <c r="C934141" s="77"/>
    </row>
    <row r="934142" spans="2:3" x14ac:dyDescent="0.25">
      <c r="B934142" s="78"/>
      <c r="C934142" s="77"/>
    </row>
    <row r="934143" spans="2:3" x14ac:dyDescent="0.25">
      <c r="B934143" s="78"/>
      <c r="C934143" s="77"/>
    </row>
    <row r="934144" spans="2:3" x14ac:dyDescent="0.25">
      <c r="B934144" s="78"/>
      <c r="C934144" s="77"/>
    </row>
    <row r="934145" spans="2:3" x14ac:dyDescent="0.25">
      <c r="B934145" s="78"/>
      <c r="C934145" s="77"/>
    </row>
    <row r="934146" spans="2:3" x14ac:dyDescent="0.25">
      <c r="B934146" s="78"/>
      <c r="C934146" s="77"/>
    </row>
    <row r="934147" spans="2:3" x14ac:dyDescent="0.25">
      <c r="B934147" s="78"/>
      <c r="C934147" s="77"/>
    </row>
    <row r="934148" spans="2:3" x14ac:dyDescent="0.25">
      <c r="B934148" s="78"/>
      <c r="C934148" s="77"/>
    </row>
    <row r="934149" spans="2:3" x14ac:dyDescent="0.25">
      <c r="B934149" s="78"/>
      <c r="C934149" s="77"/>
    </row>
    <row r="934150" spans="2:3" x14ac:dyDescent="0.25">
      <c r="B934150" s="78"/>
      <c r="C934150" s="77"/>
    </row>
    <row r="934151" spans="2:3" x14ac:dyDescent="0.25">
      <c r="B934151" s="78"/>
      <c r="C934151" s="77"/>
    </row>
    <row r="934152" spans="2:3" x14ac:dyDescent="0.25">
      <c r="B934152" s="78"/>
      <c r="C934152" s="77"/>
    </row>
    <row r="934262" spans="2:3" x14ac:dyDescent="0.25">
      <c r="B934262" s="78"/>
      <c r="C934262" s="77"/>
    </row>
    <row r="934263" spans="2:3" x14ac:dyDescent="0.25">
      <c r="B934263" s="78"/>
      <c r="C934263" s="77"/>
    </row>
    <row r="934264" spans="2:3" x14ac:dyDescent="0.25">
      <c r="B934264" s="78"/>
      <c r="C934264" s="77"/>
    </row>
    <row r="934265" spans="2:3" x14ac:dyDescent="0.25">
      <c r="B934265" s="78"/>
      <c r="C934265" s="77"/>
    </row>
    <row r="934266" spans="2:3" x14ac:dyDescent="0.25">
      <c r="B934266" s="78"/>
      <c r="C934266" s="77"/>
    </row>
    <row r="934267" spans="2:3" x14ac:dyDescent="0.25">
      <c r="B934267" s="78"/>
      <c r="C934267" s="77"/>
    </row>
    <row r="934268" spans="2:3" x14ac:dyDescent="0.25">
      <c r="B934268" s="78"/>
      <c r="C934268" s="77"/>
    </row>
    <row r="934269" spans="2:3" x14ac:dyDescent="0.25">
      <c r="B934269" s="78"/>
      <c r="C934269" s="77"/>
    </row>
    <row r="934270" spans="2:3" x14ac:dyDescent="0.25">
      <c r="B934270" s="78"/>
      <c r="C934270" s="77"/>
    </row>
    <row r="934271" spans="2:3" x14ac:dyDescent="0.25">
      <c r="B934271" s="78"/>
      <c r="C934271" s="77"/>
    </row>
    <row r="934272" spans="2:3" x14ac:dyDescent="0.25">
      <c r="B934272" s="78"/>
      <c r="C934272" s="77"/>
    </row>
    <row r="934273" spans="2:3" x14ac:dyDescent="0.25">
      <c r="B934273" s="78"/>
      <c r="C934273" s="77"/>
    </row>
    <row r="934274" spans="2:3" x14ac:dyDescent="0.25">
      <c r="B934274" s="78"/>
      <c r="C934274" s="77"/>
    </row>
    <row r="934384" spans="2:3" x14ac:dyDescent="0.25">
      <c r="B934384" s="78"/>
      <c r="C934384" s="77"/>
    </row>
    <row r="934385" spans="2:3" x14ac:dyDescent="0.25">
      <c r="B934385" s="78"/>
      <c r="C934385" s="77"/>
    </row>
    <row r="934386" spans="2:3" x14ac:dyDescent="0.25">
      <c r="B934386" s="78"/>
      <c r="C934386" s="77"/>
    </row>
    <row r="934387" spans="2:3" x14ac:dyDescent="0.25">
      <c r="B934387" s="78"/>
      <c r="C934387" s="77"/>
    </row>
    <row r="934388" spans="2:3" x14ac:dyDescent="0.25">
      <c r="B934388" s="78"/>
      <c r="C934388" s="77"/>
    </row>
    <row r="934389" spans="2:3" x14ac:dyDescent="0.25">
      <c r="B934389" s="78"/>
      <c r="C934389" s="77"/>
    </row>
    <row r="934390" spans="2:3" x14ac:dyDescent="0.25">
      <c r="B934390" s="78"/>
      <c r="C934390" s="77"/>
    </row>
    <row r="934391" spans="2:3" x14ac:dyDescent="0.25">
      <c r="B934391" s="78"/>
      <c r="C934391" s="77"/>
    </row>
    <row r="934392" spans="2:3" x14ac:dyDescent="0.25">
      <c r="B934392" s="78"/>
      <c r="C934392" s="77"/>
    </row>
    <row r="934393" spans="2:3" x14ac:dyDescent="0.25">
      <c r="B934393" s="78"/>
      <c r="C934393" s="77"/>
    </row>
    <row r="934394" spans="2:3" x14ac:dyDescent="0.25">
      <c r="B934394" s="78"/>
      <c r="C934394" s="77"/>
    </row>
    <row r="934395" spans="2:3" x14ac:dyDescent="0.25">
      <c r="B934395" s="78"/>
      <c r="C934395" s="77"/>
    </row>
    <row r="934396" spans="2:3" x14ac:dyDescent="0.25">
      <c r="B934396" s="78"/>
      <c r="C934396" s="77"/>
    </row>
    <row r="934506" spans="2:3" x14ac:dyDescent="0.25">
      <c r="B934506" s="78"/>
      <c r="C934506" s="77"/>
    </row>
    <row r="934507" spans="2:3" x14ac:dyDescent="0.25">
      <c r="B934507" s="78"/>
      <c r="C934507" s="77"/>
    </row>
    <row r="934508" spans="2:3" x14ac:dyDescent="0.25">
      <c r="B934508" s="78"/>
      <c r="C934508" s="77"/>
    </row>
    <row r="934509" spans="2:3" x14ac:dyDescent="0.25">
      <c r="B934509" s="78"/>
      <c r="C934509" s="77"/>
    </row>
    <row r="934510" spans="2:3" x14ac:dyDescent="0.25">
      <c r="B934510" s="78"/>
      <c r="C934510" s="77"/>
    </row>
    <row r="934511" spans="2:3" x14ac:dyDescent="0.25">
      <c r="B934511" s="78"/>
      <c r="C934511" s="77"/>
    </row>
    <row r="934512" spans="2:3" x14ac:dyDescent="0.25">
      <c r="B934512" s="78"/>
      <c r="C934512" s="77"/>
    </row>
    <row r="934513" spans="2:3" x14ac:dyDescent="0.25">
      <c r="B934513" s="78"/>
      <c r="C934513" s="77"/>
    </row>
    <row r="934514" spans="2:3" x14ac:dyDescent="0.25">
      <c r="B934514" s="78"/>
      <c r="C934514" s="77"/>
    </row>
    <row r="934515" spans="2:3" x14ac:dyDescent="0.25">
      <c r="B934515" s="78"/>
      <c r="C934515" s="77"/>
    </row>
    <row r="934516" spans="2:3" x14ac:dyDescent="0.25">
      <c r="B934516" s="78"/>
      <c r="C934516" s="77"/>
    </row>
    <row r="934517" spans="2:3" x14ac:dyDescent="0.25">
      <c r="B934517" s="78"/>
      <c r="C934517" s="77"/>
    </row>
    <row r="934518" spans="2:3" x14ac:dyDescent="0.25">
      <c r="B934518" s="78"/>
      <c r="C934518" s="77"/>
    </row>
    <row r="934628" spans="2:3" x14ac:dyDescent="0.25">
      <c r="B934628" s="78"/>
      <c r="C934628" s="77"/>
    </row>
    <row r="934629" spans="2:3" x14ac:dyDescent="0.25">
      <c r="B934629" s="78"/>
      <c r="C934629" s="77"/>
    </row>
    <row r="934630" spans="2:3" x14ac:dyDescent="0.25">
      <c r="B934630" s="78"/>
      <c r="C934630" s="77"/>
    </row>
    <row r="934631" spans="2:3" x14ac:dyDescent="0.25">
      <c r="B934631" s="78"/>
      <c r="C934631" s="77"/>
    </row>
    <row r="934632" spans="2:3" x14ac:dyDescent="0.25">
      <c r="B934632" s="78"/>
      <c r="C934632" s="77"/>
    </row>
    <row r="934633" spans="2:3" x14ac:dyDescent="0.25">
      <c r="B934633" s="78"/>
      <c r="C934633" s="77"/>
    </row>
    <row r="934634" spans="2:3" x14ac:dyDescent="0.25">
      <c r="B934634" s="78"/>
      <c r="C934634" s="77"/>
    </row>
    <row r="934635" spans="2:3" x14ac:dyDescent="0.25">
      <c r="B934635" s="78"/>
      <c r="C934635" s="77"/>
    </row>
    <row r="934636" spans="2:3" x14ac:dyDescent="0.25">
      <c r="B934636" s="78"/>
      <c r="C934636" s="77"/>
    </row>
    <row r="934637" spans="2:3" x14ac:dyDescent="0.25">
      <c r="B934637" s="78"/>
      <c r="C934637" s="77"/>
    </row>
    <row r="934638" spans="2:3" x14ac:dyDescent="0.25">
      <c r="B934638" s="78"/>
      <c r="C934638" s="77"/>
    </row>
    <row r="934639" spans="2:3" x14ac:dyDescent="0.25">
      <c r="B934639" s="78"/>
      <c r="C934639" s="77"/>
    </row>
    <row r="934640" spans="2:3" x14ac:dyDescent="0.25">
      <c r="B934640" s="78"/>
      <c r="C934640" s="77"/>
    </row>
    <row r="934750" spans="2:3" x14ac:dyDescent="0.25">
      <c r="B934750" s="78"/>
      <c r="C934750" s="77"/>
    </row>
    <row r="934751" spans="2:3" x14ac:dyDescent="0.25">
      <c r="B934751" s="78"/>
      <c r="C934751" s="77"/>
    </row>
    <row r="934752" spans="2:3" x14ac:dyDescent="0.25">
      <c r="B934752" s="78"/>
      <c r="C934752" s="77"/>
    </row>
    <row r="934753" spans="2:3" x14ac:dyDescent="0.25">
      <c r="B934753" s="78"/>
      <c r="C934753" s="77"/>
    </row>
    <row r="934754" spans="2:3" x14ac:dyDescent="0.25">
      <c r="B934754" s="78"/>
      <c r="C934754" s="77"/>
    </row>
    <row r="934755" spans="2:3" x14ac:dyDescent="0.25">
      <c r="B934755" s="78"/>
      <c r="C934755" s="77"/>
    </row>
    <row r="934756" spans="2:3" x14ac:dyDescent="0.25">
      <c r="B934756" s="78"/>
      <c r="C934756" s="77"/>
    </row>
    <row r="934757" spans="2:3" x14ac:dyDescent="0.25">
      <c r="B934757" s="78"/>
      <c r="C934757" s="77"/>
    </row>
    <row r="934758" spans="2:3" x14ac:dyDescent="0.25">
      <c r="B934758" s="78"/>
      <c r="C934758" s="77"/>
    </row>
    <row r="934759" spans="2:3" x14ac:dyDescent="0.25">
      <c r="B934759" s="78"/>
      <c r="C934759" s="77"/>
    </row>
    <row r="934760" spans="2:3" x14ac:dyDescent="0.25">
      <c r="B934760" s="78"/>
      <c r="C934760" s="77"/>
    </row>
    <row r="934761" spans="2:3" x14ac:dyDescent="0.25">
      <c r="B934761" s="78"/>
      <c r="C934761" s="77"/>
    </row>
    <row r="934762" spans="2:3" x14ac:dyDescent="0.25">
      <c r="B934762" s="78"/>
      <c r="C934762" s="77"/>
    </row>
    <row r="934872" spans="2:3" x14ac:dyDescent="0.25">
      <c r="B934872" s="78"/>
      <c r="C934872" s="77"/>
    </row>
    <row r="934873" spans="2:3" x14ac:dyDescent="0.25">
      <c r="B934873" s="78"/>
      <c r="C934873" s="77"/>
    </row>
    <row r="934874" spans="2:3" x14ac:dyDescent="0.25">
      <c r="B934874" s="78"/>
      <c r="C934874" s="77"/>
    </row>
    <row r="934875" spans="2:3" x14ac:dyDescent="0.25">
      <c r="B934875" s="78"/>
      <c r="C934875" s="77"/>
    </row>
    <row r="934876" spans="2:3" x14ac:dyDescent="0.25">
      <c r="B934876" s="78"/>
      <c r="C934876" s="77"/>
    </row>
    <row r="934877" spans="2:3" x14ac:dyDescent="0.25">
      <c r="B934877" s="78"/>
      <c r="C934877" s="77"/>
    </row>
    <row r="934878" spans="2:3" x14ac:dyDescent="0.25">
      <c r="B934878" s="78"/>
      <c r="C934878" s="77"/>
    </row>
    <row r="934879" spans="2:3" x14ac:dyDescent="0.25">
      <c r="B934879" s="78"/>
      <c r="C934879" s="77"/>
    </row>
    <row r="934880" spans="2:3" x14ac:dyDescent="0.25">
      <c r="B934880" s="78"/>
      <c r="C934880" s="77"/>
    </row>
    <row r="934881" spans="2:3" x14ac:dyDescent="0.25">
      <c r="B934881" s="78"/>
      <c r="C934881" s="77"/>
    </row>
    <row r="934882" spans="2:3" x14ac:dyDescent="0.25">
      <c r="B934882" s="78"/>
      <c r="C934882" s="77"/>
    </row>
    <row r="934883" spans="2:3" x14ac:dyDescent="0.25">
      <c r="B934883" s="78"/>
      <c r="C934883" s="77"/>
    </row>
    <row r="934884" spans="2:3" x14ac:dyDescent="0.25">
      <c r="B934884" s="78"/>
      <c r="C934884" s="77"/>
    </row>
    <row r="934994" spans="2:3" x14ac:dyDescent="0.25">
      <c r="B934994" s="78"/>
      <c r="C934994" s="77"/>
    </row>
    <row r="934995" spans="2:3" x14ac:dyDescent="0.25">
      <c r="B934995" s="78"/>
      <c r="C934995" s="77"/>
    </row>
    <row r="934996" spans="2:3" x14ac:dyDescent="0.25">
      <c r="B934996" s="78"/>
      <c r="C934996" s="77"/>
    </row>
    <row r="934997" spans="2:3" x14ac:dyDescent="0.25">
      <c r="B934997" s="78"/>
      <c r="C934997" s="77"/>
    </row>
    <row r="934998" spans="2:3" x14ac:dyDescent="0.25">
      <c r="B934998" s="78"/>
      <c r="C934998" s="77"/>
    </row>
    <row r="934999" spans="2:3" x14ac:dyDescent="0.25">
      <c r="B934999" s="78"/>
      <c r="C934999" s="77"/>
    </row>
    <row r="935000" spans="2:3" x14ac:dyDescent="0.25">
      <c r="B935000" s="78"/>
      <c r="C935000" s="77"/>
    </row>
    <row r="935001" spans="2:3" x14ac:dyDescent="0.25">
      <c r="B935001" s="78"/>
      <c r="C935001" s="77"/>
    </row>
    <row r="935002" spans="2:3" x14ac:dyDescent="0.25">
      <c r="B935002" s="78"/>
      <c r="C935002" s="77"/>
    </row>
    <row r="935003" spans="2:3" x14ac:dyDescent="0.25">
      <c r="B935003" s="78"/>
      <c r="C935003" s="77"/>
    </row>
    <row r="935004" spans="2:3" x14ac:dyDescent="0.25">
      <c r="B935004" s="78"/>
      <c r="C935004" s="77"/>
    </row>
    <row r="935005" spans="2:3" x14ac:dyDescent="0.25">
      <c r="B935005" s="78"/>
      <c r="C935005" s="77"/>
    </row>
    <row r="935006" spans="2:3" x14ac:dyDescent="0.25">
      <c r="B935006" s="78"/>
      <c r="C935006" s="77"/>
    </row>
    <row r="935116" spans="2:3" x14ac:dyDescent="0.25">
      <c r="B935116" s="78"/>
      <c r="C935116" s="77"/>
    </row>
    <row r="935117" spans="2:3" x14ac:dyDescent="0.25">
      <c r="B935117" s="78"/>
      <c r="C935117" s="77"/>
    </row>
    <row r="935118" spans="2:3" x14ac:dyDescent="0.25">
      <c r="B935118" s="78"/>
      <c r="C935118" s="77"/>
    </row>
    <row r="935119" spans="2:3" x14ac:dyDescent="0.25">
      <c r="B935119" s="78"/>
      <c r="C935119" s="77"/>
    </row>
    <row r="935120" spans="2:3" x14ac:dyDescent="0.25">
      <c r="B935120" s="78"/>
      <c r="C935120" s="77"/>
    </row>
    <row r="935121" spans="2:3" x14ac:dyDescent="0.25">
      <c r="B935121" s="78"/>
      <c r="C935121" s="77"/>
    </row>
    <row r="935122" spans="2:3" x14ac:dyDescent="0.25">
      <c r="B935122" s="78"/>
      <c r="C935122" s="77"/>
    </row>
    <row r="935123" spans="2:3" x14ac:dyDescent="0.25">
      <c r="B935123" s="78"/>
      <c r="C935123" s="77"/>
    </row>
    <row r="935124" spans="2:3" x14ac:dyDescent="0.25">
      <c r="B935124" s="78"/>
      <c r="C935124" s="77"/>
    </row>
    <row r="935125" spans="2:3" x14ac:dyDescent="0.25">
      <c r="B935125" s="78"/>
      <c r="C935125" s="77"/>
    </row>
    <row r="935126" spans="2:3" x14ac:dyDescent="0.25">
      <c r="B935126" s="78"/>
      <c r="C935126" s="77"/>
    </row>
    <row r="935127" spans="2:3" x14ac:dyDescent="0.25">
      <c r="B935127" s="78"/>
      <c r="C935127" s="77"/>
    </row>
    <row r="935128" spans="2:3" x14ac:dyDescent="0.25">
      <c r="B935128" s="78"/>
      <c r="C935128" s="77"/>
    </row>
    <row r="935238" spans="2:3" x14ac:dyDescent="0.25">
      <c r="B935238" s="78"/>
      <c r="C935238" s="77"/>
    </row>
    <row r="935239" spans="2:3" x14ac:dyDescent="0.25">
      <c r="B935239" s="78"/>
      <c r="C935239" s="77"/>
    </row>
    <row r="935240" spans="2:3" x14ac:dyDescent="0.25">
      <c r="B935240" s="78"/>
      <c r="C935240" s="77"/>
    </row>
    <row r="935241" spans="2:3" x14ac:dyDescent="0.25">
      <c r="B935241" s="78"/>
      <c r="C935241" s="77"/>
    </row>
    <row r="935242" spans="2:3" x14ac:dyDescent="0.25">
      <c r="B935242" s="78"/>
      <c r="C935242" s="77"/>
    </row>
    <row r="935243" spans="2:3" x14ac:dyDescent="0.25">
      <c r="B935243" s="78"/>
      <c r="C935243" s="77"/>
    </row>
    <row r="935244" spans="2:3" x14ac:dyDescent="0.25">
      <c r="B935244" s="78"/>
      <c r="C935244" s="77"/>
    </row>
    <row r="935245" spans="2:3" x14ac:dyDescent="0.25">
      <c r="B935245" s="78"/>
      <c r="C935245" s="77"/>
    </row>
    <row r="935246" spans="2:3" x14ac:dyDescent="0.25">
      <c r="B935246" s="78"/>
      <c r="C935246" s="77"/>
    </row>
    <row r="935247" spans="2:3" x14ac:dyDescent="0.25">
      <c r="B935247" s="78"/>
      <c r="C935247" s="77"/>
    </row>
    <row r="935248" spans="2:3" x14ac:dyDescent="0.25">
      <c r="B935248" s="78"/>
      <c r="C935248" s="77"/>
    </row>
    <row r="935249" spans="2:3" x14ac:dyDescent="0.25">
      <c r="B935249" s="78"/>
      <c r="C935249" s="77"/>
    </row>
    <row r="935250" spans="2:3" x14ac:dyDescent="0.25">
      <c r="B935250" s="78"/>
      <c r="C935250" s="77"/>
    </row>
    <row r="935360" spans="2:3" x14ac:dyDescent="0.25">
      <c r="B935360" s="78"/>
      <c r="C935360" s="77"/>
    </row>
    <row r="935361" spans="2:3" x14ac:dyDescent="0.25">
      <c r="B935361" s="78"/>
      <c r="C935361" s="77"/>
    </row>
    <row r="935362" spans="2:3" x14ac:dyDescent="0.25">
      <c r="B935362" s="78"/>
      <c r="C935362" s="77"/>
    </row>
    <row r="935363" spans="2:3" x14ac:dyDescent="0.25">
      <c r="B935363" s="78"/>
      <c r="C935363" s="77"/>
    </row>
    <row r="935364" spans="2:3" x14ac:dyDescent="0.25">
      <c r="B935364" s="78"/>
      <c r="C935364" s="77"/>
    </row>
    <row r="935365" spans="2:3" x14ac:dyDescent="0.25">
      <c r="B935365" s="78"/>
      <c r="C935365" s="77"/>
    </row>
    <row r="935366" spans="2:3" x14ac:dyDescent="0.25">
      <c r="B935366" s="78"/>
      <c r="C935366" s="77"/>
    </row>
    <row r="935367" spans="2:3" x14ac:dyDescent="0.25">
      <c r="B935367" s="78"/>
      <c r="C935367" s="77"/>
    </row>
    <row r="935368" spans="2:3" x14ac:dyDescent="0.25">
      <c r="B935368" s="78"/>
      <c r="C935368" s="77"/>
    </row>
    <row r="935369" spans="2:3" x14ac:dyDescent="0.25">
      <c r="B935369" s="78"/>
      <c r="C935369" s="77"/>
    </row>
    <row r="935370" spans="2:3" x14ac:dyDescent="0.25">
      <c r="B935370" s="78"/>
      <c r="C935370" s="77"/>
    </row>
    <row r="935371" spans="2:3" x14ac:dyDescent="0.25">
      <c r="B935371" s="78"/>
      <c r="C935371" s="77"/>
    </row>
    <row r="935372" spans="2:3" x14ac:dyDescent="0.25">
      <c r="B935372" s="78"/>
      <c r="C935372" s="77"/>
    </row>
    <row r="935482" spans="2:3" x14ac:dyDescent="0.25">
      <c r="B935482" s="78"/>
      <c r="C935482" s="77"/>
    </row>
    <row r="935483" spans="2:3" x14ac:dyDescent="0.25">
      <c r="B935483" s="78"/>
      <c r="C935483" s="77"/>
    </row>
    <row r="935484" spans="2:3" x14ac:dyDescent="0.25">
      <c r="B935484" s="78"/>
      <c r="C935484" s="77"/>
    </row>
    <row r="935485" spans="2:3" x14ac:dyDescent="0.25">
      <c r="B935485" s="78"/>
      <c r="C935485" s="77"/>
    </row>
    <row r="935486" spans="2:3" x14ac:dyDescent="0.25">
      <c r="B935486" s="78"/>
      <c r="C935486" s="77"/>
    </row>
    <row r="935487" spans="2:3" x14ac:dyDescent="0.25">
      <c r="B935487" s="78"/>
      <c r="C935487" s="77"/>
    </row>
    <row r="935488" spans="2:3" x14ac:dyDescent="0.25">
      <c r="B935488" s="78"/>
      <c r="C935488" s="77"/>
    </row>
    <row r="935489" spans="2:3" x14ac:dyDescent="0.25">
      <c r="B935489" s="78"/>
      <c r="C935489" s="77"/>
    </row>
    <row r="935490" spans="2:3" x14ac:dyDescent="0.25">
      <c r="B935490" s="78"/>
      <c r="C935490" s="77"/>
    </row>
    <row r="935491" spans="2:3" x14ac:dyDescent="0.25">
      <c r="B935491" s="78"/>
      <c r="C935491" s="77"/>
    </row>
    <row r="935492" spans="2:3" x14ac:dyDescent="0.25">
      <c r="B935492" s="78"/>
      <c r="C935492" s="77"/>
    </row>
    <row r="935493" spans="2:3" x14ac:dyDescent="0.25">
      <c r="B935493" s="78"/>
      <c r="C935493" s="77"/>
    </row>
    <row r="935494" spans="2:3" x14ac:dyDescent="0.25">
      <c r="B935494" s="78"/>
      <c r="C935494" s="77"/>
    </row>
    <row r="935604" spans="2:3" x14ac:dyDescent="0.25">
      <c r="B935604" s="78"/>
      <c r="C935604" s="77"/>
    </row>
    <row r="935605" spans="2:3" x14ac:dyDescent="0.25">
      <c r="B935605" s="78"/>
      <c r="C935605" s="77"/>
    </row>
    <row r="935606" spans="2:3" x14ac:dyDescent="0.25">
      <c r="B935606" s="78"/>
      <c r="C935606" s="77"/>
    </row>
    <row r="935607" spans="2:3" x14ac:dyDescent="0.25">
      <c r="B935607" s="78"/>
      <c r="C935607" s="77"/>
    </row>
    <row r="935608" spans="2:3" x14ac:dyDescent="0.25">
      <c r="B935608" s="78"/>
      <c r="C935608" s="77"/>
    </row>
    <row r="935609" spans="2:3" x14ac:dyDescent="0.25">
      <c r="B935609" s="78"/>
      <c r="C935609" s="77"/>
    </row>
    <row r="935610" spans="2:3" x14ac:dyDescent="0.25">
      <c r="B935610" s="78"/>
      <c r="C935610" s="77"/>
    </row>
    <row r="935611" spans="2:3" x14ac:dyDescent="0.25">
      <c r="B935611" s="78"/>
      <c r="C935611" s="77"/>
    </row>
    <row r="935612" spans="2:3" x14ac:dyDescent="0.25">
      <c r="B935612" s="78"/>
      <c r="C935612" s="77"/>
    </row>
    <row r="935613" spans="2:3" x14ac:dyDescent="0.25">
      <c r="B935613" s="78"/>
      <c r="C935613" s="77"/>
    </row>
    <row r="935614" spans="2:3" x14ac:dyDescent="0.25">
      <c r="B935614" s="78"/>
      <c r="C935614" s="77"/>
    </row>
    <row r="935615" spans="2:3" x14ac:dyDescent="0.25">
      <c r="B935615" s="78"/>
      <c r="C935615" s="77"/>
    </row>
    <row r="935616" spans="2:3" x14ac:dyDescent="0.25">
      <c r="B935616" s="78"/>
      <c r="C935616" s="77"/>
    </row>
    <row r="935726" spans="2:3" x14ac:dyDescent="0.25">
      <c r="B935726" s="78"/>
      <c r="C935726" s="77"/>
    </row>
    <row r="935727" spans="2:3" x14ac:dyDescent="0.25">
      <c r="B935727" s="78"/>
      <c r="C935727" s="77"/>
    </row>
    <row r="935728" spans="2:3" x14ac:dyDescent="0.25">
      <c r="B935728" s="78"/>
      <c r="C935728" s="77"/>
    </row>
    <row r="935729" spans="2:3" x14ac:dyDescent="0.25">
      <c r="B935729" s="78"/>
      <c r="C935729" s="77"/>
    </row>
    <row r="935730" spans="2:3" x14ac:dyDescent="0.25">
      <c r="B935730" s="78"/>
      <c r="C935730" s="77"/>
    </row>
    <row r="935731" spans="2:3" x14ac:dyDescent="0.25">
      <c r="B935731" s="78"/>
      <c r="C935731" s="77"/>
    </row>
    <row r="935732" spans="2:3" x14ac:dyDescent="0.25">
      <c r="B935732" s="78"/>
      <c r="C935732" s="77"/>
    </row>
    <row r="935733" spans="2:3" x14ac:dyDescent="0.25">
      <c r="B935733" s="78"/>
      <c r="C935733" s="77"/>
    </row>
    <row r="935734" spans="2:3" x14ac:dyDescent="0.25">
      <c r="B935734" s="78"/>
      <c r="C935734" s="77"/>
    </row>
    <row r="935735" spans="2:3" x14ac:dyDescent="0.25">
      <c r="B935735" s="78"/>
      <c r="C935735" s="77"/>
    </row>
    <row r="935736" spans="2:3" x14ac:dyDescent="0.25">
      <c r="B935736" s="78"/>
      <c r="C935736" s="77"/>
    </row>
    <row r="935737" spans="2:3" x14ac:dyDescent="0.25">
      <c r="B935737" s="78"/>
      <c r="C935737" s="77"/>
    </row>
    <row r="935738" spans="2:3" x14ac:dyDescent="0.25">
      <c r="B935738" s="78"/>
      <c r="C935738" s="77"/>
    </row>
    <row r="935848" spans="2:3" x14ac:dyDescent="0.25">
      <c r="B935848" s="78"/>
      <c r="C935848" s="77"/>
    </row>
    <row r="935849" spans="2:3" x14ac:dyDescent="0.25">
      <c r="B935849" s="78"/>
      <c r="C935849" s="77"/>
    </row>
    <row r="935850" spans="2:3" x14ac:dyDescent="0.25">
      <c r="B935850" s="78"/>
      <c r="C935850" s="77"/>
    </row>
    <row r="935851" spans="2:3" x14ac:dyDescent="0.25">
      <c r="B935851" s="78"/>
      <c r="C935851" s="77"/>
    </row>
    <row r="935852" spans="2:3" x14ac:dyDescent="0.25">
      <c r="B935852" s="78"/>
      <c r="C935852" s="77"/>
    </row>
    <row r="935853" spans="2:3" x14ac:dyDescent="0.25">
      <c r="B935853" s="78"/>
      <c r="C935853" s="77"/>
    </row>
    <row r="935854" spans="2:3" x14ac:dyDescent="0.25">
      <c r="B935854" s="78"/>
      <c r="C935854" s="77"/>
    </row>
    <row r="935855" spans="2:3" x14ac:dyDescent="0.25">
      <c r="B935855" s="78"/>
      <c r="C935855" s="77"/>
    </row>
    <row r="935856" spans="2:3" x14ac:dyDescent="0.25">
      <c r="B935856" s="78"/>
      <c r="C935856" s="77"/>
    </row>
    <row r="935857" spans="2:3" x14ac:dyDescent="0.25">
      <c r="B935857" s="78"/>
      <c r="C935857" s="77"/>
    </row>
    <row r="935858" spans="2:3" x14ac:dyDescent="0.25">
      <c r="B935858" s="78"/>
      <c r="C935858" s="77"/>
    </row>
    <row r="935859" spans="2:3" x14ac:dyDescent="0.25">
      <c r="B935859" s="78"/>
      <c r="C935859" s="77"/>
    </row>
    <row r="935860" spans="2:3" x14ac:dyDescent="0.25">
      <c r="B935860" s="78"/>
      <c r="C935860" s="77"/>
    </row>
    <row r="935970" spans="2:3" x14ac:dyDescent="0.25">
      <c r="B935970" s="78"/>
      <c r="C935970" s="77"/>
    </row>
    <row r="935971" spans="2:3" x14ac:dyDescent="0.25">
      <c r="B935971" s="78"/>
      <c r="C935971" s="77"/>
    </row>
    <row r="935972" spans="2:3" x14ac:dyDescent="0.25">
      <c r="B935972" s="78"/>
      <c r="C935972" s="77"/>
    </row>
    <row r="935973" spans="2:3" x14ac:dyDescent="0.25">
      <c r="B935973" s="78"/>
      <c r="C935973" s="77"/>
    </row>
    <row r="935974" spans="2:3" x14ac:dyDescent="0.25">
      <c r="B935974" s="78"/>
      <c r="C935974" s="77"/>
    </row>
    <row r="935975" spans="2:3" x14ac:dyDescent="0.25">
      <c r="B935975" s="78"/>
      <c r="C935975" s="77"/>
    </row>
    <row r="935976" spans="2:3" x14ac:dyDescent="0.25">
      <c r="B935976" s="78"/>
      <c r="C935976" s="77"/>
    </row>
    <row r="935977" spans="2:3" x14ac:dyDescent="0.25">
      <c r="B935977" s="78"/>
      <c r="C935977" s="77"/>
    </row>
    <row r="935978" spans="2:3" x14ac:dyDescent="0.25">
      <c r="B935978" s="78"/>
      <c r="C935978" s="77"/>
    </row>
    <row r="935979" spans="2:3" x14ac:dyDescent="0.25">
      <c r="B935979" s="78"/>
      <c r="C935979" s="77"/>
    </row>
    <row r="935980" spans="2:3" x14ac:dyDescent="0.25">
      <c r="B935980" s="78"/>
      <c r="C935980" s="77"/>
    </row>
    <row r="935981" spans="2:3" x14ac:dyDescent="0.25">
      <c r="B935981" s="78"/>
      <c r="C935981" s="77"/>
    </row>
    <row r="935982" spans="2:3" x14ac:dyDescent="0.25">
      <c r="B935982" s="78"/>
      <c r="C935982" s="77"/>
    </row>
    <row r="936092" spans="2:3" x14ac:dyDescent="0.25">
      <c r="B936092" s="78"/>
      <c r="C936092" s="77"/>
    </row>
    <row r="936093" spans="2:3" x14ac:dyDescent="0.25">
      <c r="B936093" s="78"/>
      <c r="C936093" s="77"/>
    </row>
    <row r="936094" spans="2:3" x14ac:dyDescent="0.25">
      <c r="B936094" s="78"/>
      <c r="C936094" s="77"/>
    </row>
    <row r="936095" spans="2:3" x14ac:dyDescent="0.25">
      <c r="B936095" s="78"/>
      <c r="C936095" s="77"/>
    </row>
    <row r="936096" spans="2:3" x14ac:dyDescent="0.25">
      <c r="B936096" s="78"/>
      <c r="C936096" s="77"/>
    </row>
    <row r="936097" spans="2:3" x14ac:dyDescent="0.25">
      <c r="B936097" s="78"/>
      <c r="C936097" s="77"/>
    </row>
    <row r="936098" spans="2:3" x14ac:dyDescent="0.25">
      <c r="B936098" s="78"/>
      <c r="C936098" s="77"/>
    </row>
    <row r="936099" spans="2:3" x14ac:dyDescent="0.25">
      <c r="B936099" s="78"/>
      <c r="C936099" s="77"/>
    </row>
    <row r="936100" spans="2:3" x14ac:dyDescent="0.25">
      <c r="B936100" s="78"/>
      <c r="C936100" s="77"/>
    </row>
    <row r="936101" spans="2:3" x14ac:dyDescent="0.25">
      <c r="B936101" s="78"/>
      <c r="C936101" s="77"/>
    </row>
    <row r="936102" spans="2:3" x14ac:dyDescent="0.25">
      <c r="B936102" s="78"/>
      <c r="C936102" s="77"/>
    </row>
    <row r="936103" spans="2:3" x14ac:dyDescent="0.25">
      <c r="B936103" s="78"/>
      <c r="C936103" s="77"/>
    </row>
    <row r="936104" spans="2:3" x14ac:dyDescent="0.25">
      <c r="B936104" s="78"/>
      <c r="C936104" s="77"/>
    </row>
    <row r="936214" spans="2:3" x14ac:dyDescent="0.25">
      <c r="B936214" s="78"/>
      <c r="C936214" s="77"/>
    </row>
    <row r="936215" spans="2:3" x14ac:dyDescent="0.25">
      <c r="B936215" s="78"/>
      <c r="C936215" s="77"/>
    </row>
    <row r="936216" spans="2:3" x14ac:dyDescent="0.25">
      <c r="B936216" s="78"/>
      <c r="C936216" s="77"/>
    </row>
    <row r="936217" spans="2:3" x14ac:dyDescent="0.25">
      <c r="B936217" s="78"/>
      <c r="C936217" s="77"/>
    </row>
    <row r="936218" spans="2:3" x14ac:dyDescent="0.25">
      <c r="B936218" s="78"/>
      <c r="C936218" s="77"/>
    </row>
    <row r="936219" spans="2:3" x14ac:dyDescent="0.25">
      <c r="B936219" s="78"/>
      <c r="C936219" s="77"/>
    </row>
    <row r="936220" spans="2:3" x14ac:dyDescent="0.25">
      <c r="B936220" s="78"/>
      <c r="C936220" s="77"/>
    </row>
    <row r="936221" spans="2:3" x14ac:dyDescent="0.25">
      <c r="B936221" s="78"/>
      <c r="C936221" s="77"/>
    </row>
    <row r="936222" spans="2:3" x14ac:dyDescent="0.25">
      <c r="B936222" s="78"/>
      <c r="C936222" s="77"/>
    </row>
    <row r="936223" spans="2:3" x14ac:dyDescent="0.25">
      <c r="B936223" s="78"/>
      <c r="C936223" s="77"/>
    </row>
    <row r="936224" spans="2:3" x14ac:dyDescent="0.25">
      <c r="B936224" s="78"/>
      <c r="C936224" s="77"/>
    </row>
    <row r="936225" spans="2:3" x14ac:dyDescent="0.25">
      <c r="B936225" s="78"/>
      <c r="C936225" s="77"/>
    </row>
    <row r="936226" spans="2:3" x14ac:dyDescent="0.25">
      <c r="B936226" s="78"/>
      <c r="C936226" s="77"/>
    </row>
    <row r="936336" spans="2:3" x14ac:dyDescent="0.25">
      <c r="B936336" s="78"/>
      <c r="C936336" s="77"/>
    </row>
    <row r="936337" spans="2:3" x14ac:dyDescent="0.25">
      <c r="B936337" s="78"/>
      <c r="C936337" s="77"/>
    </row>
    <row r="936338" spans="2:3" x14ac:dyDescent="0.25">
      <c r="B936338" s="78"/>
      <c r="C936338" s="77"/>
    </row>
    <row r="936339" spans="2:3" x14ac:dyDescent="0.25">
      <c r="B936339" s="78"/>
      <c r="C936339" s="77"/>
    </row>
    <row r="936340" spans="2:3" x14ac:dyDescent="0.25">
      <c r="B936340" s="78"/>
      <c r="C936340" s="77"/>
    </row>
    <row r="936341" spans="2:3" x14ac:dyDescent="0.25">
      <c r="B936341" s="78"/>
      <c r="C936341" s="77"/>
    </row>
    <row r="936342" spans="2:3" x14ac:dyDescent="0.25">
      <c r="B936342" s="78"/>
      <c r="C936342" s="77"/>
    </row>
    <row r="936343" spans="2:3" x14ac:dyDescent="0.25">
      <c r="B936343" s="78"/>
      <c r="C936343" s="77"/>
    </row>
    <row r="936344" spans="2:3" x14ac:dyDescent="0.25">
      <c r="B936344" s="78"/>
      <c r="C936344" s="77"/>
    </row>
    <row r="936345" spans="2:3" x14ac:dyDescent="0.25">
      <c r="B936345" s="78"/>
      <c r="C936345" s="77"/>
    </row>
    <row r="936346" spans="2:3" x14ac:dyDescent="0.25">
      <c r="B936346" s="78"/>
      <c r="C936346" s="77"/>
    </row>
    <row r="936347" spans="2:3" x14ac:dyDescent="0.25">
      <c r="B936347" s="78"/>
      <c r="C936347" s="77"/>
    </row>
    <row r="936348" spans="2:3" x14ac:dyDescent="0.25">
      <c r="B936348" s="78"/>
      <c r="C936348" s="77"/>
    </row>
    <row r="936458" spans="2:3" x14ac:dyDescent="0.25">
      <c r="B936458" s="78"/>
      <c r="C936458" s="77"/>
    </row>
    <row r="936459" spans="2:3" x14ac:dyDescent="0.25">
      <c r="B936459" s="78"/>
      <c r="C936459" s="77"/>
    </row>
    <row r="936460" spans="2:3" x14ac:dyDescent="0.25">
      <c r="B936460" s="78"/>
      <c r="C936460" s="77"/>
    </row>
    <row r="936461" spans="2:3" x14ac:dyDescent="0.25">
      <c r="B936461" s="78"/>
      <c r="C936461" s="77"/>
    </row>
    <row r="936462" spans="2:3" x14ac:dyDescent="0.25">
      <c r="B936462" s="78"/>
      <c r="C936462" s="77"/>
    </row>
    <row r="936463" spans="2:3" x14ac:dyDescent="0.25">
      <c r="B936463" s="78"/>
      <c r="C936463" s="77"/>
    </row>
    <row r="936464" spans="2:3" x14ac:dyDescent="0.25">
      <c r="B936464" s="78"/>
      <c r="C936464" s="77"/>
    </row>
    <row r="936465" spans="2:3" x14ac:dyDescent="0.25">
      <c r="B936465" s="78"/>
      <c r="C936465" s="77"/>
    </row>
    <row r="936466" spans="2:3" x14ac:dyDescent="0.25">
      <c r="B936466" s="78"/>
      <c r="C936466" s="77"/>
    </row>
    <row r="936467" spans="2:3" x14ac:dyDescent="0.25">
      <c r="B936467" s="78"/>
      <c r="C936467" s="77"/>
    </row>
    <row r="936468" spans="2:3" x14ac:dyDescent="0.25">
      <c r="B936468" s="78"/>
      <c r="C936468" s="77"/>
    </row>
    <row r="936469" spans="2:3" x14ac:dyDescent="0.25">
      <c r="B936469" s="78"/>
      <c r="C936469" s="77"/>
    </row>
    <row r="936470" spans="2:3" x14ac:dyDescent="0.25">
      <c r="B936470" s="78"/>
      <c r="C936470" s="77"/>
    </row>
    <row r="936580" spans="2:3" x14ac:dyDescent="0.25">
      <c r="B936580" s="78"/>
      <c r="C936580" s="77"/>
    </row>
    <row r="936581" spans="2:3" x14ac:dyDescent="0.25">
      <c r="B936581" s="78"/>
      <c r="C936581" s="77"/>
    </row>
    <row r="936582" spans="2:3" x14ac:dyDescent="0.25">
      <c r="B936582" s="78"/>
      <c r="C936582" s="77"/>
    </row>
    <row r="936583" spans="2:3" x14ac:dyDescent="0.25">
      <c r="B936583" s="78"/>
      <c r="C936583" s="77"/>
    </row>
    <row r="936584" spans="2:3" x14ac:dyDescent="0.25">
      <c r="B936584" s="78"/>
      <c r="C936584" s="77"/>
    </row>
    <row r="936585" spans="2:3" x14ac:dyDescent="0.25">
      <c r="B936585" s="78"/>
      <c r="C936585" s="77"/>
    </row>
    <row r="936586" spans="2:3" x14ac:dyDescent="0.25">
      <c r="B936586" s="78"/>
      <c r="C936586" s="77"/>
    </row>
    <row r="936587" spans="2:3" x14ac:dyDescent="0.25">
      <c r="B936587" s="78"/>
      <c r="C936587" s="77"/>
    </row>
    <row r="936588" spans="2:3" x14ac:dyDescent="0.25">
      <c r="B936588" s="78"/>
      <c r="C936588" s="77"/>
    </row>
    <row r="936589" spans="2:3" x14ac:dyDescent="0.25">
      <c r="B936589" s="78"/>
      <c r="C936589" s="77"/>
    </row>
    <row r="936590" spans="2:3" x14ac:dyDescent="0.25">
      <c r="B936590" s="78"/>
      <c r="C936590" s="77"/>
    </row>
    <row r="936591" spans="2:3" x14ac:dyDescent="0.25">
      <c r="B936591" s="78"/>
      <c r="C936591" s="77"/>
    </row>
    <row r="936592" spans="2:3" x14ac:dyDescent="0.25">
      <c r="B936592" s="78"/>
      <c r="C936592" s="77"/>
    </row>
    <row r="936702" spans="2:3" x14ac:dyDescent="0.25">
      <c r="B936702" s="78"/>
      <c r="C936702" s="77"/>
    </row>
    <row r="936703" spans="2:3" x14ac:dyDescent="0.25">
      <c r="B936703" s="78"/>
      <c r="C936703" s="77"/>
    </row>
    <row r="936704" spans="2:3" x14ac:dyDescent="0.25">
      <c r="B936704" s="78"/>
      <c r="C936704" s="77"/>
    </row>
    <row r="936705" spans="2:3" x14ac:dyDescent="0.25">
      <c r="B936705" s="78"/>
      <c r="C936705" s="77"/>
    </row>
    <row r="936706" spans="2:3" x14ac:dyDescent="0.25">
      <c r="B936706" s="78"/>
      <c r="C936706" s="77"/>
    </row>
    <row r="936707" spans="2:3" x14ac:dyDescent="0.25">
      <c r="B936707" s="78"/>
      <c r="C936707" s="77"/>
    </row>
    <row r="936708" spans="2:3" x14ac:dyDescent="0.25">
      <c r="B936708" s="78"/>
      <c r="C936708" s="77"/>
    </row>
    <row r="936709" spans="2:3" x14ac:dyDescent="0.25">
      <c r="B936709" s="78"/>
      <c r="C936709" s="77"/>
    </row>
    <row r="936710" spans="2:3" x14ac:dyDescent="0.25">
      <c r="B936710" s="78"/>
      <c r="C936710" s="77"/>
    </row>
    <row r="936711" spans="2:3" x14ac:dyDescent="0.25">
      <c r="B936711" s="78"/>
      <c r="C936711" s="77"/>
    </row>
    <row r="936712" spans="2:3" x14ac:dyDescent="0.25">
      <c r="B936712" s="78"/>
      <c r="C936712" s="77"/>
    </row>
    <row r="936713" spans="2:3" x14ac:dyDescent="0.25">
      <c r="B936713" s="78"/>
      <c r="C936713" s="77"/>
    </row>
    <row r="936714" spans="2:3" x14ac:dyDescent="0.25">
      <c r="B936714" s="78"/>
      <c r="C936714" s="77"/>
    </row>
    <row r="936824" spans="2:3" x14ac:dyDescent="0.25">
      <c r="B936824" s="78"/>
      <c r="C936824" s="77"/>
    </row>
    <row r="936825" spans="2:3" x14ac:dyDescent="0.25">
      <c r="B936825" s="78"/>
      <c r="C936825" s="77"/>
    </row>
    <row r="936826" spans="2:3" x14ac:dyDescent="0.25">
      <c r="B936826" s="78"/>
      <c r="C936826" s="77"/>
    </row>
    <row r="936827" spans="2:3" x14ac:dyDescent="0.25">
      <c r="B936827" s="78"/>
      <c r="C936827" s="77"/>
    </row>
    <row r="936828" spans="2:3" x14ac:dyDescent="0.25">
      <c r="B936828" s="78"/>
      <c r="C936828" s="77"/>
    </row>
    <row r="936829" spans="2:3" x14ac:dyDescent="0.25">
      <c r="B936829" s="78"/>
      <c r="C936829" s="77"/>
    </row>
    <row r="936830" spans="2:3" x14ac:dyDescent="0.25">
      <c r="B936830" s="78"/>
      <c r="C936830" s="77"/>
    </row>
    <row r="936831" spans="2:3" x14ac:dyDescent="0.25">
      <c r="B936831" s="78"/>
      <c r="C936831" s="77"/>
    </row>
    <row r="936832" spans="2:3" x14ac:dyDescent="0.25">
      <c r="B936832" s="78"/>
      <c r="C936832" s="77"/>
    </row>
    <row r="936833" spans="2:3" x14ac:dyDescent="0.25">
      <c r="B936833" s="78"/>
      <c r="C936833" s="77"/>
    </row>
    <row r="936834" spans="2:3" x14ac:dyDescent="0.25">
      <c r="B936834" s="78"/>
      <c r="C936834" s="77"/>
    </row>
    <row r="936835" spans="2:3" x14ac:dyDescent="0.25">
      <c r="B936835" s="78"/>
      <c r="C936835" s="77"/>
    </row>
    <row r="936836" spans="2:3" x14ac:dyDescent="0.25">
      <c r="B936836" s="78"/>
      <c r="C936836" s="77"/>
    </row>
    <row r="936946" spans="2:3" x14ac:dyDescent="0.25">
      <c r="B936946" s="78"/>
      <c r="C936946" s="77"/>
    </row>
    <row r="936947" spans="2:3" x14ac:dyDescent="0.25">
      <c r="B936947" s="78"/>
      <c r="C936947" s="77"/>
    </row>
    <row r="936948" spans="2:3" x14ac:dyDescent="0.25">
      <c r="B936948" s="78"/>
      <c r="C936948" s="77"/>
    </row>
    <row r="936949" spans="2:3" x14ac:dyDescent="0.25">
      <c r="B936949" s="78"/>
      <c r="C936949" s="77"/>
    </row>
    <row r="936950" spans="2:3" x14ac:dyDescent="0.25">
      <c r="B936950" s="78"/>
      <c r="C936950" s="77"/>
    </row>
    <row r="936951" spans="2:3" x14ac:dyDescent="0.25">
      <c r="B936951" s="78"/>
      <c r="C936951" s="77"/>
    </row>
    <row r="936952" spans="2:3" x14ac:dyDescent="0.25">
      <c r="B936952" s="78"/>
      <c r="C936952" s="77"/>
    </row>
    <row r="936953" spans="2:3" x14ac:dyDescent="0.25">
      <c r="B936953" s="78"/>
      <c r="C936953" s="77"/>
    </row>
    <row r="936954" spans="2:3" x14ac:dyDescent="0.25">
      <c r="B936954" s="78"/>
      <c r="C936954" s="77"/>
    </row>
    <row r="936955" spans="2:3" x14ac:dyDescent="0.25">
      <c r="B936955" s="78"/>
      <c r="C936955" s="77"/>
    </row>
    <row r="936956" spans="2:3" x14ac:dyDescent="0.25">
      <c r="B936956" s="78"/>
      <c r="C936956" s="77"/>
    </row>
    <row r="936957" spans="2:3" x14ac:dyDescent="0.25">
      <c r="B936957" s="78"/>
      <c r="C936957" s="77"/>
    </row>
    <row r="936958" spans="2:3" x14ac:dyDescent="0.25">
      <c r="B936958" s="78"/>
      <c r="C936958" s="77"/>
    </row>
    <row r="937068" spans="2:3" x14ac:dyDescent="0.25">
      <c r="B937068" s="78"/>
      <c r="C937068" s="77"/>
    </row>
    <row r="937069" spans="2:3" x14ac:dyDescent="0.25">
      <c r="B937069" s="78"/>
      <c r="C937069" s="77"/>
    </row>
    <row r="937070" spans="2:3" x14ac:dyDescent="0.25">
      <c r="B937070" s="78"/>
      <c r="C937070" s="77"/>
    </row>
    <row r="937071" spans="2:3" x14ac:dyDescent="0.25">
      <c r="B937071" s="78"/>
      <c r="C937071" s="77"/>
    </row>
    <row r="937072" spans="2:3" x14ac:dyDescent="0.25">
      <c r="B937072" s="78"/>
      <c r="C937072" s="77"/>
    </row>
    <row r="937073" spans="2:3" x14ac:dyDescent="0.25">
      <c r="B937073" s="78"/>
      <c r="C937073" s="77"/>
    </row>
    <row r="937074" spans="2:3" x14ac:dyDescent="0.25">
      <c r="B937074" s="78"/>
      <c r="C937074" s="77"/>
    </row>
    <row r="937075" spans="2:3" x14ac:dyDescent="0.25">
      <c r="B937075" s="78"/>
      <c r="C937075" s="77"/>
    </row>
    <row r="937076" spans="2:3" x14ac:dyDescent="0.25">
      <c r="B937076" s="78"/>
      <c r="C937076" s="77"/>
    </row>
    <row r="937077" spans="2:3" x14ac:dyDescent="0.25">
      <c r="B937077" s="78"/>
      <c r="C937077" s="77"/>
    </row>
    <row r="937078" spans="2:3" x14ac:dyDescent="0.25">
      <c r="B937078" s="78"/>
      <c r="C937078" s="77"/>
    </row>
    <row r="937079" spans="2:3" x14ac:dyDescent="0.25">
      <c r="B937079" s="78"/>
      <c r="C937079" s="77"/>
    </row>
    <row r="937080" spans="2:3" x14ac:dyDescent="0.25">
      <c r="B937080" s="78"/>
      <c r="C937080" s="77"/>
    </row>
    <row r="937190" spans="2:3" x14ac:dyDescent="0.25">
      <c r="B937190" s="78"/>
      <c r="C937190" s="77"/>
    </row>
    <row r="937191" spans="2:3" x14ac:dyDescent="0.25">
      <c r="B937191" s="78"/>
      <c r="C937191" s="77"/>
    </row>
    <row r="937192" spans="2:3" x14ac:dyDescent="0.25">
      <c r="B937192" s="78"/>
      <c r="C937192" s="77"/>
    </row>
    <row r="937193" spans="2:3" x14ac:dyDescent="0.25">
      <c r="B937193" s="78"/>
      <c r="C937193" s="77"/>
    </row>
    <row r="937194" spans="2:3" x14ac:dyDescent="0.25">
      <c r="B937194" s="78"/>
      <c r="C937194" s="77"/>
    </row>
    <row r="937195" spans="2:3" x14ac:dyDescent="0.25">
      <c r="B937195" s="78"/>
      <c r="C937195" s="77"/>
    </row>
    <row r="937196" spans="2:3" x14ac:dyDescent="0.25">
      <c r="B937196" s="78"/>
      <c r="C937196" s="77"/>
    </row>
    <row r="937197" spans="2:3" x14ac:dyDescent="0.25">
      <c r="B937197" s="78"/>
      <c r="C937197" s="77"/>
    </row>
    <row r="937198" spans="2:3" x14ac:dyDescent="0.25">
      <c r="B937198" s="78"/>
      <c r="C937198" s="77"/>
    </row>
    <row r="937199" spans="2:3" x14ac:dyDescent="0.25">
      <c r="B937199" s="78"/>
      <c r="C937199" s="77"/>
    </row>
    <row r="937200" spans="2:3" x14ac:dyDescent="0.25">
      <c r="B937200" s="78"/>
      <c r="C937200" s="77"/>
    </row>
    <row r="937201" spans="2:3" x14ac:dyDescent="0.25">
      <c r="B937201" s="78"/>
      <c r="C937201" s="77"/>
    </row>
    <row r="937202" spans="2:3" x14ac:dyDescent="0.25">
      <c r="B937202" s="78"/>
      <c r="C937202" s="77"/>
    </row>
    <row r="937312" spans="2:3" x14ac:dyDescent="0.25">
      <c r="B937312" s="78"/>
      <c r="C937312" s="77"/>
    </row>
    <row r="937313" spans="2:3" x14ac:dyDescent="0.25">
      <c r="B937313" s="78"/>
      <c r="C937313" s="77"/>
    </row>
    <row r="937314" spans="2:3" x14ac:dyDescent="0.25">
      <c r="B937314" s="78"/>
      <c r="C937314" s="77"/>
    </row>
    <row r="937315" spans="2:3" x14ac:dyDescent="0.25">
      <c r="B937315" s="78"/>
      <c r="C937315" s="77"/>
    </row>
    <row r="937316" spans="2:3" x14ac:dyDescent="0.25">
      <c r="B937316" s="78"/>
      <c r="C937316" s="77"/>
    </row>
    <row r="937317" spans="2:3" x14ac:dyDescent="0.25">
      <c r="B937317" s="78"/>
      <c r="C937317" s="77"/>
    </row>
    <row r="937318" spans="2:3" x14ac:dyDescent="0.25">
      <c r="B937318" s="78"/>
      <c r="C937318" s="77"/>
    </row>
    <row r="937319" spans="2:3" x14ac:dyDescent="0.25">
      <c r="B937319" s="78"/>
      <c r="C937319" s="77"/>
    </row>
    <row r="937320" spans="2:3" x14ac:dyDescent="0.25">
      <c r="B937320" s="78"/>
      <c r="C937320" s="77"/>
    </row>
    <row r="937321" spans="2:3" x14ac:dyDescent="0.25">
      <c r="B937321" s="78"/>
      <c r="C937321" s="77"/>
    </row>
    <row r="937322" spans="2:3" x14ac:dyDescent="0.25">
      <c r="B937322" s="78"/>
      <c r="C937322" s="77"/>
    </row>
    <row r="937323" spans="2:3" x14ac:dyDescent="0.25">
      <c r="B937323" s="78"/>
      <c r="C937323" s="77"/>
    </row>
    <row r="937324" spans="2:3" x14ac:dyDescent="0.25">
      <c r="B937324" s="78"/>
      <c r="C937324" s="77"/>
    </row>
    <row r="937434" spans="2:3" x14ac:dyDescent="0.25">
      <c r="B937434" s="78"/>
      <c r="C937434" s="77"/>
    </row>
    <row r="937435" spans="2:3" x14ac:dyDescent="0.25">
      <c r="B937435" s="78"/>
      <c r="C937435" s="77"/>
    </row>
    <row r="937436" spans="2:3" x14ac:dyDescent="0.25">
      <c r="B937436" s="78"/>
      <c r="C937436" s="77"/>
    </row>
    <row r="937437" spans="2:3" x14ac:dyDescent="0.25">
      <c r="B937437" s="78"/>
      <c r="C937437" s="77"/>
    </row>
    <row r="937438" spans="2:3" x14ac:dyDescent="0.25">
      <c r="B937438" s="78"/>
      <c r="C937438" s="77"/>
    </row>
    <row r="937439" spans="2:3" x14ac:dyDescent="0.25">
      <c r="B937439" s="78"/>
      <c r="C937439" s="77"/>
    </row>
    <row r="937440" spans="2:3" x14ac:dyDescent="0.25">
      <c r="B937440" s="78"/>
      <c r="C937440" s="77"/>
    </row>
    <row r="937441" spans="2:3" x14ac:dyDescent="0.25">
      <c r="B937441" s="78"/>
      <c r="C937441" s="77"/>
    </row>
    <row r="937442" spans="2:3" x14ac:dyDescent="0.25">
      <c r="B937442" s="78"/>
      <c r="C937442" s="77"/>
    </row>
    <row r="937443" spans="2:3" x14ac:dyDescent="0.25">
      <c r="B937443" s="78"/>
      <c r="C937443" s="77"/>
    </row>
    <row r="937444" spans="2:3" x14ac:dyDescent="0.25">
      <c r="B937444" s="78"/>
      <c r="C937444" s="77"/>
    </row>
    <row r="937445" spans="2:3" x14ac:dyDescent="0.25">
      <c r="B937445" s="78"/>
      <c r="C937445" s="77"/>
    </row>
    <row r="937446" spans="2:3" x14ac:dyDescent="0.25">
      <c r="B937446" s="78"/>
      <c r="C937446" s="77"/>
    </row>
    <row r="937556" spans="2:3" x14ac:dyDescent="0.25">
      <c r="B937556" s="78"/>
      <c r="C937556" s="77"/>
    </row>
    <row r="937557" spans="2:3" x14ac:dyDescent="0.25">
      <c r="B937557" s="78"/>
      <c r="C937557" s="77"/>
    </row>
    <row r="937558" spans="2:3" x14ac:dyDescent="0.25">
      <c r="B937558" s="78"/>
      <c r="C937558" s="77"/>
    </row>
    <row r="937559" spans="2:3" x14ac:dyDescent="0.25">
      <c r="B937559" s="78"/>
      <c r="C937559" s="77"/>
    </row>
    <row r="937560" spans="2:3" x14ac:dyDescent="0.25">
      <c r="B937560" s="78"/>
      <c r="C937560" s="77"/>
    </row>
    <row r="937561" spans="2:3" x14ac:dyDescent="0.25">
      <c r="B937561" s="78"/>
      <c r="C937561" s="77"/>
    </row>
    <row r="937562" spans="2:3" x14ac:dyDescent="0.25">
      <c r="B937562" s="78"/>
      <c r="C937562" s="77"/>
    </row>
    <row r="937563" spans="2:3" x14ac:dyDescent="0.25">
      <c r="B937563" s="78"/>
      <c r="C937563" s="77"/>
    </row>
    <row r="937564" spans="2:3" x14ac:dyDescent="0.25">
      <c r="B937564" s="78"/>
      <c r="C937564" s="77"/>
    </row>
    <row r="937565" spans="2:3" x14ac:dyDescent="0.25">
      <c r="B937565" s="78"/>
      <c r="C937565" s="77"/>
    </row>
    <row r="937566" spans="2:3" x14ac:dyDescent="0.25">
      <c r="B937566" s="78"/>
      <c r="C937566" s="77"/>
    </row>
    <row r="937567" spans="2:3" x14ac:dyDescent="0.25">
      <c r="B937567" s="78"/>
      <c r="C937567" s="77"/>
    </row>
    <row r="937568" spans="2:3" x14ac:dyDescent="0.25">
      <c r="B937568" s="78"/>
      <c r="C937568" s="77"/>
    </row>
    <row r="937678" spans="2:3" x14ac:dyDescent="0.25">
      <c r="B937678" s="78"/>
      <c r="C937678" s="77"/>
    </row>
    <row r="937679" spans="2:3" x14ac:dyDescent="0.25">
      <c r="B937679" s="78"/>
      <c r="C937679" s="77"/>
    </row>
    <row r="937680" spans="2:3" x14ac:dyDescent="0.25">
      <c r="B937680" s="78"/>
      <c r="C937680" s="77"/>
    </row>
    <row r="937681" spans="2:3" x14ac:dyDescent="0.25">
      <c r="B937681" s="78"/>
      <c r="C937681" s="77"/>
    </row>
    <row r="937682" spans="2:3" x14ac:dyDescent="0.25">
      <c r="B937682" s="78"/>
      <c r="C937682" s="77"/>
    </row>
    <row r="937683" spans="2:3" x14ac:dyDescent="0.25">
      <c r="B937683" s="78"/>
      <c r="C937683" s="77"/>
    </row>
    <row r="937684" spans="2:3" x14ac:dyDescent="0.25">
      <c r="B937684" s="78"/>
      <c r="C937684" s="77"/>
    </row>
    <row r="937685" spans="2:3" x14ac:dyDescent="0.25">
      <c r="B937685" s="78"/>
      <c r="C937685" s="77"/>
    </row>
    <row r="937686" spans="2:3" x14ac:dyDescent="0.25">
      <c r="B937686" s="78"/>
      <c r="C937686" s="77"/>
    </row>
    <row r="937687" spans="2:3" x14ac:dyDescent="0.25">
      <c r="B937687" s="78"/>
      <c r="C937687" s="77"/>
    </row>
    <row r="937688" spans="2:3" x14ac:dyDescent="0.25">
      <c r="B937688" s="78"/>
      <c r="C937688" s="77"/>
    </row>
    <row r="937689" spans="2:3" x14ac:dyDescent="0.25">
      <c r="B937689" s="78"/>
      <c r="C937689" s="77"/>
    </row>
    <row r="937690" spans="2:3" x14ac:dyDescent="0.25">
      <c r="B937690" s="78"/>
      <c r="C937690" s="77"/>
    </row>
    <row r="937800" spans="2:3" x14ac:dyDescent="0.25">
      <c r="B937800" s="78"/>
      <c r="C937800" s="77"/>
    </row>
    <row r="937801" spans="2:3" x14ac:dyDescent="0.25">
      <c r="B937801" s="78"/>
      <c r="C937801" s="77"/>
    </row>
    <row r="937802" spans="2:3" x14ac:dyDescent="0.25">
      <c r="B937802" s="78"/>
      <c r="C937802" s="77"/>
    </row>
    <row r="937803" spans="2:3" x14ac:dyDescent="0.25">
      <c r="B937803" s="78"/>
      <c r="C937803" s="77"/>
    </row>
    <row r="937804" spans="2:3" x14ac:dyDescent="0.25">
      <c r="B937804" s="78"/>
      <c r="C937804" s="77"/>
    </row>
    <row r="937805" spans="2:3" x14ac:dyDescent="0.25">
      <c r="B937805" s="78"/>
      <c r="C937805" s="77"/>
    </row>
    <row r="937806" spans="2:3" x14ac:dyDescent="0.25">
      <c r="B937806" s="78"/>
      <c r="C937806" s="77"/>
    </row>
    <row r="937807" spans="2:3" x14ac:dyDescent="0.25">
      <c r="B937807" s="78"/>
      <c r="C937807" s="77"/>
    </row>
    <row r="937808" spans="2:3" x14ac:dyDescent="0.25">
      <c r="B937808" s="78"/>
      <c r="C937808" s="77"/>
    </row>
    <row r="937809" spans="2:3" x14ac:dyDescent="0.25">
      <c r="B937809" s="78"/>
      <c r="C937809" s="77"/>
    </row>
    <row r="937810" spans="2:3" x14ac:dyDescent="0.25">
      <c r="B937810" s="78"/>
      <c r="C937810" s="77"/>
    </row>
    <row r="937811" spans="2:3" x14ac:dyDescent="0.25">
      <c r="B937811" s="78"/>
      <c r="C937811" s="77"/>
    </row>
    <row r="937812" spans="2:3" x14ac:dyDescent="0.25">
      <c r="B937812" s="78"/>
      <c r="C937812" s="77"/>
    </row>
    <row r="937922" spans="2:3" x14ac:dyDescent="0.25">
      <c r="B937922" s="78"/>
      <c r="C937922" s="77"/>
    </row>
    <row r="937923" spans="2:3" x14ac:dyDescent="0.25">
      <c r="B937923" s="78"/>
      <c r="C937923" s="77"/>
    </row>
    <row r="937924" spans="2:3" x14ac:dyDescent="0.25">
      <c r="B937924" s="78"/>
      <c r="C937924" s="77"/>
    </row>
    <row r="937925" spans="2:3" x14ac:dyDescent="0.25">
      <c r="B937925" s="78"/>
      <c r="C937925" s="77"/>
    </row>
    <row r="937926" spans="2:3" x14ac:dyDescent="0.25">
      <c r="B937926" s="78"/>
      <c r="C937926" s="77"/>
    </row>
    <row r="937927" spans="2:3" x14ac:dyDescent="0.25">
      <c r="B937927" s="78"/>
      <c r="C937927" s="77"/>
    </row>
    <row r="937928" spans="2:3" x14ac:dyDescent="0.25">
      <c r="B937928" s="78"/>
      <c r="C937928" s="77"/>
    </row>
    <row r="937929" spans="2:3" x14ac:dyDescent="0.25">
      <c r="B937929" s="78"/>
      <c r="C937929" s="77"/>
    </row>
    <row r="937930" spans="2:3" x14ac:dyDescent="0.25">
      <c r="B937930" s="78"/>
      <c r="C937930" s="77"/>
    </row>
    <row r="937931" spans="2:3" x14ac:dyDescent="0.25">
      <c r="B937931" s="78"/>
      <c r="C937931" s="77"/>
    </row>
    <row r="937932" spans="2:3" x14ac:dyDescent="0.25">
      <c r="B937932" s="78"/>
      <c r="C937932" s="77"/>
    </row>
    <row r="937933" spans="2:3" x14ac:dyDescent="0.25">
      <c r="B937933" s="78"/>
      <c r="C937933" s="77"/>
    </row>
    <row r="937934" spans="2:3" x14ac:dyDescent="0.25">
      <c r="B937934" s="78"/>
      <c r="C937934" s="77"/>
    </row>
    <row r="938044" spans="2:3" x14ac:dyDescent="0.25">
      <c r="B938044" s="78"/>
      <c r="C938044" s="77"/>
    </row>
    <row r="938045" spans="2:3" x14ac:dyDescent="0.25">
      <c r="B938045" s="78"/>
      <c r="C938045" s="77"/>
    </row>
    <row r="938046" spans="2:3" x14ac:dyDescent="0.25">
      <c r="B938046" s="78"/>
      <c r="C938046" s="77"/>
    </row>
    <row r="938047" spans="2:3" x14ac:dyDescent="0.25">
      <c r="B938047" s="78"/>
      <c r="C938047" s="77"/>
    </row>
    <row r="938048" spans="2:3" x14ac:dyDescent="0.25">
      <c r="B938048" s="78"/>
      <c r="C938048" s="77"/>
    </row>
    <row r="938049" spans="2:3" x14ac:dyDescent="0.25">
      <c r="B938049" s="78"/>
      <c r="C938049" s="77"/>
    </row>
    <row r="938050" spans="2:3" x14ac:dyDescent="0.25">
      <c r="B938050" s="78"/>
      <c r="C938050" s="77"/>
    </row>
    <row r="938051" spans="2:3" x14ac:dyDescent="0.25">
      <c r="B938051" s="78"/>
      <c r="C938051" s="77"/>
    </row>
    <row r="938052" spans="2:3" x14ac:dyDescent="0.25">
      <c r="B938052" s="78"/>
      <c r="C938052" s="77"/>
    </row>
    <row r="938053" spans="2:3" x14ac:dyDescent="0.25">
      <c r="B938053" s="78"/>
      <c r="C938053" s="77"/>
    </row>
    <row r="938054" spans="2:3" x14ac:dyDescent="0.25">
      <c r="B938054" s="78"/>
      <c r="C938054" s="77"/>
    </row>
    <row r="938055" spans="2:3" x14ac:dyDescent="0.25">
      <c r="B938055" s="78"/>
      <c r="C938055" s="77"/>
    </row>
    <row r="938056" spans="2:3" x14ac:dyDescent="0.25">
      <c r="B938056" s="78"/>
      <c r="C938056" s="77"/>
    </row>
    <row r="938166" spans="2:3" x14ac:dyDescent="0.25">
      <c r="B938166" s="78"/>
      <c r="C938166" s="77"/>
    </row>
    <row r="938167" spans="2:3" x14ac:dyDescent="0.25">
      <c r="B938167" s="78"/>
      <c r="C938167" s="77"/>
    </row>
    <row r="938168" spans="2:3" x14ac:dyDescent="0.25">
      <c r="B938168" s="78"/>
      <c r="C938168" s="77"/>
    </row>
    <row r="938169" spans="2:3" x14ac:dyDescent="0.25">
      <c r="B938169" s="78"/>
      <c r="C938169" s="77"/>
    </row>
    <row r="938170" spans="2:3" x14ac:dyDescent="0.25">
      <c r="B938170" s="78"/>
      <c r="C938170" s="77"/>
    </row>
    <row r="938171" spans="2:3" x14ac:dyDescent="0.25">
      <c r="B938171" s="78"/>
      <c r="C938171" s="77"/>
    </row>
    <row r="938172" spans="2:3" x14ac:dyDescent="0.25">
      <c r="B938172" s="78"/>
      <c r="C938172" s="77"/>
    </row>
    <row r="938173" spans="2:3" x14ac:dyDescent="0.25">
      <c r="B938173" s="78"/>
      <c r="C938173" s="77"/>
    </row>
    <row r="938174" spans="2:3" x14ac:dyDescent="0.25">
      <c r="B938174" s="78"/>
      <c r="C938174" s="77"/>
    </row>
    <row r="938175" spans="2:3" x14ac:dyDescent="0.25">
      <c r="B938175" s="78"/>
      <c r="C938175" s="77"/>
    </row>
    <row r="938176" spans="2:3" x14ac:dyDescent="0.25">
      <c r="B938176" s="78"/>
      <c r="C938176" s="77"/>
    </row>
    <row r="938177" spans="2:3" x14ac:dyDescent="0.25">
      <c r="B938177" s="78"/>
      <c r="C938177" s="77"/>
    </row>
    <row r="938178" spans="2:3" x14ac:dyDescent="0.25">
      <c r="B938178" s="78"/>
      <c r="C938178" s="77"/>
    </row>
    <row r="938288" spans="2:3" x14ac:dyDescent="0.25">
      <c r="B938288" s="78"/>
      <c r="C938288" s="77"/>
    </row>
    <row r="938289" spans="2:3" x14ac:dyDescent="0.25">
      <c r="B938289" s="78"/>
      <c r="C938289" s="77"/>
    </row>
    <row r="938290" spans="2:3" x14ac:dyDescent="0.25">
      <c r="B938290" s="78"/>
      <c r="C938290" s="77"/>
    </row>
    <row r="938291" spans="2:3" x14ac:dyDescent="0.25">
      <c r="B938291" s="78"/>
      <c r="C938291" s="77"/>
    </row>
    <row r="938292" spans="2:3" x14ac:dyDescent="0.25">
      <c r="B938292" s="78"/>
      <c r="C938292" s="77"/>
    </row>
    <row r="938293" spans="2:3" x14ac:dyDescent="0.25">
      <c r="B938293" s="78"/>
      <c r="C938293" s="77"/>
    </row>
    <row r="938294" spans="2:3" x14ac:dyDescent="0.25">
      <c r="B938294" s="78"/>
      <c r="C938294" s="77"/>
    </row>
    <row r="938295" spans="2:3" x14ac:dyDescent="0.25">
      <c r="B938295" s="78"/>
      <c r="C938295" s="77"/>
    </row>
    <row r="938296" spans="2:3" x14ac:dyDescent="0.25">
      <c r="B938296" s="78"/>
      <c r="C938296" s="77"/>
    </row>
    <row r="938297" spans="2:3" x14ac:dyDescent="0.25">
      <c r="B938297" s="78"/>
      <c r="C938297" s="77"/>
    </row>
    <row r="938298" spans="2:3" x14ac:dyDescent="0.25">
      <c r="B938298" s="78"/>
      <c r="C938298" s="77"/>
    </row>
    <row r="938299" spans="2:3" x14ac:dyDescent="0.25">
      <c r="B938299" s="78"/>
      <c r="C938299" s="77"/>
    </row>
    <row r="938300" spans="2:3" x14ac:dyDescent="0.25">
      <c r="B938300" s="78"/>
      <c r="C938300" s="77"/>
    </row>
    <row r="938410" spans="2:3" x14ac:dyDescent="0.25">
      <c r="B938410" s="78"/>
      <c r="C938410" s="77"/>
    </row>
    <row r="938411" spans="2:3" x14ac:dyDescent="0.25">
      <c r="B938411" s="78"/>
      <c r="C938411" s="77"/>
    </row>
    <row r="938412" spans="2:3" x14ac:dyDescent="0.25">
      <c r="B938412" s="78"/>
      <c r="C938412" s="77"/>
    </row>
    <row r="938413" spans="2:3" x14ac:dyDescent="0.25">
      <c r="B938413" s="78"/>
      <c r="C938413" s="77"/>
    </row>
    <row r="938414" spans="2:3" x14ac:dyDescent="0.25">
      <c r="B938414" s="78"/>
      <c r="C938414" s="77"/>
    </row>
    <row r="938415" spans="2:3" x14ac:dyDescent="0.25">
      <c r="B938415" s="78"/>
      <c r="C938415" s="77"/>
    </row>
    <row r="938416" spans="2:3" x14ac:dyDescent="0.25">
      <c r="B938416" s="78"/>
      <c r="C938416" s="77"/>
    </row>
    <row r="938417" spans="2:3" x14ac:dyDescent="0.25">
      <c r="B938417" s="78"/>
      <c r="C938417" s="77"/>
    </row>
    <row r="938418" spans="2:3" x14ac:dyDescent="0.25">
      <c r="B938418" s="78"/>
      <c r="C938418" s="77"/>
    </row>
    <row r="938419" spans="2:3" x14ac:dyDescent="0.25">
      <c r="B938419" s="78"/>
      <c r="C938419" s="77"/>
    </row>
    <row r="938420" spans="2:3" x14ac:dyDescent="0.25">
      <c r="B938420" s="78"/>
      <c r="C938420" s="77"/>
    </row>
    <row r="938421" spans="2:3" x14ac:dyDescent="0.25">
      <c r="B938421" s="78"/>
      <c r="C938421" s="77"/>
    </row>
    <row r="938422" spans="2:3" x14ac:dyDescent="0.25">
      <c r="B938422" s="78"/>
      <c r="C938422" s="77"/>
    </row>
    <row r="938532" spans="2:3" x14ac:dyDescent="0.25">
      <c r="B938532" s="78"/>
      <c r="C938532" s="77"/>
    </row>
    <row r="938533" spans="2:3" x14ac:dyDescent="0.25">
      <c r="B938533" s="78"/>
      <c r="C938533" s="77"/>
    </row>
    <row r="938534" spans="2:3" x14ac:dyDescent="0.25">
      <c r="B938534" s="78"/>
      <c r="C938534" s="77"/>
    </row>
    <row r="938535" spans="2:3" x14ac:dyDescent="0.25">
      <c r="B938535" s="78"/>
      <c r="C938535" s="77"/>
    </row>
    <row r="938536" spans="2:3" x14ac:dyDescent="0.25">
      <c r="B938536" s="78"/>
      <c r="C938536" s="77"/>
    </row>
    <row r="938537" spans="2:3" x14ac:dyDescent="0.25">
      <c r="B938537" s="78"/>
      <c r="C938537" s="77"/>
    </row>
    <row r="938538" spans="2:3" x14ac:dyDescent="0.25">
      <c r="B938538" s="78"/>
      <c r="C938538" s="77"/>
    </row>
    <row r="938539" spans="2:3" x14ac:dyDescent="0.25">
      <c r="B938539" s="78"/>
      <c r="C938539" s="77"/>
    </row>
    <row r="938540" spans="2:3" x14ac:dyDescent="0.25">
      <c r="B938540" s="78"/>
      <c r="C938540" s="77"/>
    </row>
    <row r="938541" spans="2:3" x14ac:dyDescent="0.25">
      <c r="B938541" s="78"/>
      <c r="C938541" s="77"/>
    </row>
    <row r="938542" spans="2:3" x14ac:dyDescent="0.25">
      <c r="B938542" s="78"/>
      <c r="C938542" s="77"/>
    </row>
    <row r="938543" spans="2:3" x14ac:dyDescent="0.25">
      <c r="B938543" s="78"/>
      <c r="C938543" s="77"/>
    </row>
    <row r="938544" spans="2:3" x14ac:dyDescent="0.25">
      <c r="B938544" s="78"/>
      <c r="C938544" s="77"/>
    </row>
    <row r="938654" spans="2:3" x14ac:dyDescent="0.25">
      <c r="B938654" s="78"/>
      <c r="C938654" s="77"/>
    </row>
    <row r="938655" spans="2:3" x14ac:dyDescent="0.25">
      <c r="B938655" s="78"/>
      <c r="C938655" s="77"/>
    </row>
    <row r="938656" spans="2:3" x14ac:dyDescent="0.25">
      <c r="B938656" s="78"/>
      <c r="C938656" s="77"/>
    </row>
    <row r="938657" spans="2:3" x14ac:dyDescent="0.25">
      <c r="B938657" s="78"/>
      <c r="C938657" s="77"/>
    </row>
    <row r="938658" spans="2:3" x14ac:dyDescent="0.25">
      <c r="B938658" s="78"/>
      <c r="C938658" s="77"/>
    </row>
    <row r="938659" spans="2:3" x14ac:dyDescent="0.25">
      <c r="B938659" s="78"/>
      <c r="C938659" s="77"/>
    </row>
    <row r="938660" spans="2:3" x14ac:dyDescent="0.25">
      <c r="B938660" s="78"/>
      <c r="C938660" s="77"/>
    </row>
    <row r="938661" spans="2:3" x14ac:dyDescent="0.25">
      <c r="B938661" s="78"/>
      <c r="C938661" s="77"/>
    </row>
    <row r="938662" spans="2:3" x14ac:dyDescent="0.25">
      <c r="B938662" s="78"/>
      <c r="C938662" s="77"/>
    </row>
    <row r="938663" spans="2:3" x14ac:dyDescent="0.25">
      <c r="B938663" s="78"/>
      <c r="C938663" s="77"/>
    </row>
    <row r="938664" spans="2:3" x14ac:dyDescent="0.25">
      <c r="B938664" s="78"/>
      <c r="C938664" s="77"/>
    </row>
    <row r="938665" spans="2:3" x14ac:dyDescent="0.25">
      <c r="B938665" s="78"/>
      <c r="C938665" s="77"/>
    </row>
    <row r="938666" spans="2:3" x14ac:dyDescent="0.25">
      <c r="B938666" s="78"/>
      <c r="C938666" s="77"/>
    </row>
    <row r="938776" spans="2:3" x14ac:dyDescent="0.25">
      <c r="B938776" s="78"/>
      <c r="C938776" s="77"/>
    </row>
    <row r="938777" spans="2:3" x14ac:dyDescent="0.25">
      <c r="B938777" s="78"/>
      <c r="C938777" s="77"/>
    </row>
    <row r="938778" spans="2:3" x14ac:dyDescent="0.25">
      <c r="B938778" s="78"/>
      <c r="C938778" s="77"/>
    </row>
    <row r="938779" spans="2:3" x14ac:dyDescent="0.25">
      <c r="B938779" s="78"/>
      <c r="C938779" s="77"/>
    </row>
    <row r="938780" spans="2:3" x14ac:dyDescent="0.25">
      <c r="B938780" s="78"/>
      <c r="C938780" s="77"/>
    </row>
    <row r="938781" spans="2:3" x14ac:dyDescent="0.25">
      <c r="B938781" s="78"/>
      <c r="C938781" s="77"/>
    </row>
    <row r="938782" spans="2:3" x14ac:dyDescent="0.25">
      <c r="B938782" s="78"/>
      <c r="C938782" s="77"/>
    </row>
    <row r="938783" spans="2:3" x14ac:dyDescent="0.25">
      <c r="B938783" s="78"/>
      <c r="C938783" s="77"/>
    </row>
    <row r="938784" spans="2:3" x14ac:dyDescent="0.25">
      <c r="B938784" s="78"/>
      <c r="C938784" s="77"/>
    </row>
    <row r="938785" spans="2:3" x14ac:dyDescent="0.25">
      <c r="B938785" s="78"/>
      <c r="C938785" s="77"/>
    </row>
    <row r="938786" spans="2:3" x14ac:dyDescent="0.25">
      <c r="B938786" s="78"/>
      <c r="C938786" s="77"/>
    </row>
    <row r="938787" spans="2:3" x14ac:dyDescent="0.25">
      <c r="B938787" s="78"/>
      <c r="C938787" s="77"/>
    </row>
    <row r="938788" spans="2:3" x14ac:dyDescent="0.25">
      <c r="B938788" s="78"/>
      <c r="C938788" s="77"/>
    </row>
    <row r="938898" spans="2:3" x14ac:dyDescent="0.25">
      <c r="B938898" s="78"/>
      <c r="C938898" s="77"/>
    </row>
    <row r="938899" spans="2:3" x14ac:dyDescent="0.25">
      <c r="B938899" s="78"/>
      <c r="C938899" s="77"/>
    </row>
    <row r="938900" spans="2:3" x14ac:dyDescent="0.25">
      <c r="B938900" s="78"/>
      <c r="C938900" s="77"/>
    </row>
    <row r="938901" spans="2:3" x14ac:dyDescent="0.25">
      <c r="B938901" s="78"/>
      <c r="C938901" s="77"/>
    </row>
    <row r="938902" spans="2:3" x14ac:dyDescent="0.25">
      <c r="B938902" s="78"/>
      <c r="C938902" s="77"/>
    </row>
    <row r="938903" spans="2:3" x14ac:dyDescent="0.25">
      <c r="B938903" s="78"/>
      <c r="C938903" s="77"/>
    </row>
    <row r="938904" spans="2:3" x14ac:dyDescent="0.25">
      <c r="B938904" s="78"/>
      <c r="C938904" s="77"/>
    </row>
    <row r="938905" spans="2:3" x14ac:dyDescent="0.25">
      <c r="B938905" s="78"/>
      <c r="C938905" s="77"/>
    </row>
    <row r="938906" spans="2:3" x14ac:dyDescent="0.25">
      <c r="B938906" s="78"/>
      <c r="C938906" s="77"/>
    </row>
    <row r="938907" spans="2:3" x14ac:dyDescent="0.25">
      <c r="B938907" s="78"/>
      <c r="C938907" s="77"/>
    </row>
    <row r="938908" spans="2:3" x14ac:dyDescent="0.25">
      <c r="B938908" s="78"/>
      <c r="C938908" s="77"/>
    </row>
    <row r="938909" spans="2:3" x14ac:dyDescent="0.25">
      <c r="B938909" s="78"/>
      <c r="C938909" s="77"/>
    </row>
    <row r="938910" spans="2:3" x14ac:dyDescent="0.25">
      <c r="B938910" s="78"/>
      <c r="C938910" s="77"/>
    </row>
    <row r="939020" spans="2:3" x14ac:dyDescent="0.25">
      <c r="B939020" s="78"/>
      <c r="C939020" s="77"/>
    </row>
    <row r="939021" spans="2:3" x14ac:dyDescent="0.25">
      <c r="B939021" s="78"/>
      <c r="C939021" s="77"/>
    </row>
    <row r="939022" spans="2:3" x14ac:dyDescent="0.25">
      <c r="B939022" s="78"/>
      <c r="C939022" s="77"/>
    </row>
    <row r="939023" spans="2:3" x14ac:dyDescent="0.25">
      <c r="B939023" s="78"/>
      <c r="C939023" s="77"/>
    </row>
    <row r="939024" spans="2:3" x14ac:dyDescent="0.25">
      <c r="B939024" s="78"/>
      <c r="C939024" s="77"/>
    </row>
    <row r="939025" spans="2:3" x14ac:dyDescent="0.25">
      <c r="B939025" s="78"/>
      <c r="C939025" s="77"/>
    </row>
    <row r="939026" spans="2:3" x14ac:dyDescent="0.25">
      <c r="B939026" s="78"/>
      <c r="C939026" s="77"/>
    </row>
    <row r="939027" spans="2:3" x14ac:dyDescent="0.25">
      <c r="B939027" s="78"/>
      <c r="C939027" s="77"/>
    </row>
    <row r="939028" spans="2:3" x14ac:dyDescent="0.25">
      <c r="B939028" s="78"/>
      <c r="C939028" s="77"/>
    </row>
    <row r="939029" spans="2:3" x14ac:dyDescent="0.25">
      <c r="B939029" s="78"/>
      <c r="C939029" s="77"/>
    </row>
    <row r="939030" spans="2:3" x14ac:dyDescent="0.25">
      <c r="B939030" s="78"/>
      <c r="C939030" s="77"/>
    </row>
    <row r="939031" spans="2:3" x14ac:dyDescent="0.25">
      <c r="B939031" s="78"/>
      <c r="C939031" s="77"/>
    </row>
    <row r="939032" spans="2:3" x14ac:dyDescent="0.25">
      <c r="B939032" s="78"/>
      <c r="C939032" s="77"/>
    </row>
    <row r="939142" spans="2:3" x14ac:dyDescent="0.25">
      <c r="B939142" s="78"/>
      <c r="C939142" s="77"/>
    </row>
    <row r="939143" spans="2:3" x14ac:dyDescent="0.25">
      <c r="B939143" s="78"/>
      <c r="C939143" s="77"/>
    </row>
    <row r="939144" spans="2:3" x14ac:dyDescent="0.25">
      <c r="B939144" s="78"/>
      <c r="C939144" s="77"/>
    </row>
    <row r="939145" spans="2:3" x14ac:dyDescent="0.25">
      <c r="B939145" s="78"/>
      <c r="C939145" s="77"/>
    </row>
    <row r="939146" spans="2:3" x14ac:dyDescent="0.25">
      <c r="B939146" s="78"/>
      <c r="C939146" s="77"/>
    </row>
    <row r="939147" spans="2:3" x14ac:dyDescent="0.25">
      <c r="B939147" s="78"/>
      <c r="C939147" s="77"/>
    </row>
    <row r="939148" spans="2:3" x14ac:dyDescent="0.25">
      <c r="B939148" s="78"/>
      <c r="C939148" s="77"/>
    </row>
    <row r="939149" spans="2:3" x14ac:dyDescent="0.25">
      <c r="B939149" s="78"/>
      <c r="C939149" s="77"/>
    </row>
    <row r="939150" spans="2:3" x14ac:dyDescent="0.25">
      <c r="B939150" s="78"/>
      <c r="C939150" s="77"/>
    </row>
    <row r="939151" spans="2:3" x14ac:dyDescent="0.25">
      <c r="B939151" s="78"/>
      <c r="C939151" s="77"/>
    </row>
    <row r="939152" spans="2:3" x14ac:dyDescent="0.25">
      <c r="B939152" s="78"/>
      <c r="C939152" s="77"/>
    </row>
    <row r="939153" spans="2:3" x14ac:dyDescent="0.25">
      <c r="B939153" s="78"/>
      <c r="C939153" s="77"/>
    </row>
    <row r="939154" spans="2:3" x14ac:dyDescent="0.25">
      <c r="B939154" s="78"/>
      <c r="C939154" s="77"/>
    </row>
    <row r="939264" spans="2:3" x14ac:dyDescent="0.25">
      <c r="B939264" s="78"/>
      <c r="C939264" s="77"/>
    </row>
    <row r="939265" spans="2:3" x14ac:dyDescent="0.25">
      <c r="B939265" s="78"/>
      <c r="C939265" s="77"/>
    </row>
    <row r="939266" spans="2:3" x14ac:dyDescent="0.25">
      <c r="B939266" s="78"/>
      <c r="C939266" s="77"/>
    </row>
    <row r="939267" spans="2:3" x14ac:dyDescent="0.25">
      <c r="B939267" s="78"/>
      <c r="C939267" s="77"/>
    </row>
    <row r="939268" spans="2:3" x14ac:dyDescent="0.25">
      <c r="B939268" s="78"/>
      <c r="C939268" s="77"/>
    </row>
    <row r="939269" spans="2:3" x14ac:dyDescent="0.25">
      <c r="B939269" s="78"/>
      <c r="C939269" s="77"/>
    </row>
    <row r="939270" spans="2:3" x14ac:dyDescent="0.25">
      <c r="B939270" s="78"/>
      <c r="C939270" s="77"/>
    </row>
    <row r="939271" spans="2:3" x14ac:dyDescent="0.25">
      <c r="B939271" s="78"/>
      <c r="C939271" s="77"/>
    </row>
    <row r="939272" spans="2:3" x14ac:dyDescent="0.25">
      <c r="B939272" s="78"/>
      <c r="C939272" s="77"/>
    </row>
    <row r="939273" spans="2:3" x14ac:dyDescent="0.25">
      <c r="B939273" s="78"/>
      <c r="C939273" s="77"/>
    </row>
    <row r="939274" spans="2:3" x14ac:dyDescent="0.25">
      <c r="B939274" s="78"/>
      <c r="C939274" s="77"/>
    </row>
    <row r="939275" spans="2:3" x14ac:dyDescent="0.25">
      <c r="B939275" s="78"/>
      <c r="C939275" s="77"/>
    </row>
    <row r="939276" spans="2:3" x14ac:dyDescent="0.25">
      <c r="B939276" s="78"/>
      <c r="C939276" s="77"/>
    </row>
    <row r="939386" spans="2:3" x14ac:dyDescent="0.25">
      <c r="B939386" s="78"/>
      <c r="C939386" s="77"/>
    </row>
    <row r="939387" spans="2:3" x14ac:dyDescent="0.25">
      <c r="B939387" s="78"/>
      <c r="C939387" s="77"/>
    </row>
    <row r="939388" spans="2:3" x14ac:dyDescent="0.25">
      <c r="B939388" s="78"/>
      <c r="C939388" s="77"/>
    </row>
    <row r="939389" spans="2:3" x14ac:dyDescent="0.25">
      <c r="B939389" s="78"/>
      <c r="C939389" s="77"/>
    </row>
    <row r="939390" spans="2:3" x14ac:dyDescent="0.25">
      <c r="B939390" s="78"/>
      <c r="C939390" s="77"/>
    </row>
    <row r="939391" spans="2:3" x14ac:dyDescent="0.25">
      <c r="B939391" s="78"/>
      <c r="C939391" s="77"/>
    </row>
    <row r="939392" spans="2:3" x14ac:dyDescent="0.25">
      <c r="B939392" s="78"/>
      <c r="C939392" s="77"/>
    </row>
    <row r="939393" spans="2:3" x14ac:dyDescent="0.25">
      <c r="B939393" s="78"/>
      <c r="C939393" s="77"/>
    </row>
    <row r="939394" spans="2:3" x14ac:dyDescent="0.25">
      <c r="B939394" s="78"/>
      <c r="C939394" s="77"/>
    </row>
    <row r="939395" spans="2:3" x14ac:dyDescent="0.25">
      <c r="B939395" s="78"/>
      <c r="C939395" s="77"/>
    </row>
    <row r="939396" spans="2:3" x14ac:dyDescent="0.25">
      <c r="B939396" s="78"/>
      <c r="C939396" s="77"/>
    </row>
    <row r="939397" spans="2:3" x14ac:dyDescent="0.25">
      <c r="B939397" s="78"/>
      <c r="C939397" s="77"/>
    </row>
    <row r="939398" spans="2:3" x14ac:dyDescent="0.25">
      <c r="B939398" s="78"/>
      <c r="C939398" s="77"/>
    </row>
    <row r="939508" spans="2:3" x14ac:dyDescent="0.25">
      <c r="B939508" s="78"/>
      <c r="C939508" s="77"/>
    </row>
    <row r="939509" spans="2:3" x14ac:dyDescent="0.25">
      <c r="B939509" s="78"/>
      <c r="C939509" s="77"/>
    </row>
    <row r="939510" spans="2:3" x14ac:dyDescent="0.25">
      <c r="B939510" s="78"/>
      <c r="C939510" s="77"/>
    </row>
    <row r="939511" spans="2:3" x14ac:dyDescent="0.25">
      <c r="B939511" s="78"/>
      <c r="C939511" s="77"/>
    </row>
    <row r="939512" spans="2:3" x14ac:dyDescent="0.25">
      <c r="B939512" s="78"/>
      <c r="C939512" s="77"/>
    </row>
    <row r="939513" spans="2:3" x14ac:dyDescent="0.25">
      <c r="B939513" s="78"/>
      <c r="C939513" s="77"/>
    </row>
    <row r="939514" spans="2:3" x14ac:dyDescent="0.25">
      <c r="B939514" s="78"/>
      <c r="C939514" s="77"/>
    </row>
    <row r="939515" spans="2:3" x14ac:dyDescent="0.25">
      <c r="B939515" s="78"/>
      <c r="C939515" s="77"/>
    </row>
    <row r="939516" spans="2:3" x14ac:dyDescent="0.25">
      <c r="B939516" s="78"/>
      <c r="C939516" s="77"/>
    </row>
    <row r="939517" spans="2:3" x14ac:dyDescent="0.25">
      <c r="B939517" s="78"/>
      <c r="C939517" s="77"/>
    </row>
    <row r="939518" spans="2:3" x14ac:dyDescent="0.25">
      <c r="B939518" s="78"/>
      <c r="C939518" s="77"/>
    </row>
    <row r="939519" spans="2:3" x14ac:dyDescent="0.25">
      <c r="B939519" s="78"/>
      <c r="C939519" s="77"/>
    </row>
    <row r="939520" spans="2:3" x14ac:dyDescent="0.25">
      <c r="B939520" s="78"/>
      <c r="C939520" s="77"/>
    </row>
    <row r="939630" spans="2:3" x14ac:dyDescent="0.25">
      <c r="B939630" s="78"/>
      <c r="C939630" s="77"/>
    </row>
    <row r="939631" spans="2:3" x14ac:dyDescent="0.25">
      <c r="B939631" s="78"/>
      <c r="C939631" s="77"/>
    </row>
    <row r="939632" spans="2:3" x14ac:dyDescent="0.25">
      <c r="B939632" s="78"/>
      <c r="C939632" s="77"/>
    </row>
    <row r="939633" spans="2:3" x14ac:dyDescent="0.25">
      <c r="B939633" s="78"/>
      <c r="C939633" s="77"/>
    </row>
    <row r="939634" spans="2:3" x14ac:dyDescent="0.25">
      <c r="B939634" s="78"/>
      <c r="C939634" s="77"/>
    </row>
    <row r="939635" spans="2:3" x14ac:dyDescent="0.25">
      <c r="B939635" s="78"/>
      <c r="C939635" s="77"/>
    </row>
    <row r="939636" spans="2:3" x14ac:dyDescent="0.25">
      <c r="B939636" s="78"/>
      <c r="C939636" s="77"/>
    </row>
    <row r="939637" spans="2:3" x14ac:dyDescent="0.25">
      <c r="B939637" s="78"/>
      <c r="C939637" s="77"/>
    </row>
    <row r="939638" spans="2:3" x14ac:dyDescent="0.25">
      <c r="B939638" s="78"/>
      <c r="C939638" s="77"/>
    </row>
    <row r="939639" spans="2:3" x14ac:dyDescent="0.25">
      <c r="B939639" s="78"/>
      <c r="C939639" s="77"/>
    </row>
    <row r="939640" spans="2:3" x14ac:dyDescent="0.25">
      <c r="B939640" s="78"/>
      <c r="C939640" s="77"/>
    </row>
    <row r="939641" spans="2:3" x14ac:dyDescent="0.25">
      <c r="B939641" s="78"/>
      <c r="C939641" s="77"/>
    </row>
    <row r="939642" spans="2:3" x14ac:dyDescent="0.25">
      <c r="B939642" s="78"/>
      <c r="C939642" s="77"/>
    </row>
    <row r="939752" spans="2:3" x14ac:dyDescent="0.25">
      <c r="B939752" s="78"/>
      <c r="C939752" s="77"/>
    </row>
    <row r="939753" spans="2:3" x14ac:dyDescent="0.25">
      <c r="B939753" s="78"/>
      <c r="C939753" s="77"/>
    </row>
    <row r="939754" spans="2:3" x14ac:dyDescent="0.25">
      <c r="B939754" s="78"/>
      <c r="C939754" s="77"/>
    </row>
    <row r="939755" spans="2:3" x14ac:dyDescent="0.25">
      <c r="B939755" s="78"/>
      <c r="C939755" s="77"/>
    </row>
    <row r="939756" spans="2:3" x14ac:dyDescent="0.25">
      <c r="B939756" s="78"/>
      <c r="C939756" s="77"/>
    </row>
    <row r="939757" spans="2:3" x14ac:dyDescent="0.25">
      <c r="B939757" s="78"/>
      <c r="C939757" s="77"/>
    </row>
    <row r="939758" spans="2:3" x14ac:dyDescent="0.25">
      <c r="B939758" s="78"/>
      <c r="C939758" s="77"/>
    </row>
    <row r="939759" spans="2:3" x14ac:dyDescent="0.25">
      <c r="B939759" s="78"/>
      <c r="C939759" s="77"/>
    </row>
    <row r="939760" spans="2:3" x14ac:dyDescent="0.25">
      <c r="B939760" s="78"/>
      <c r="C939760" s="77"/>
    </row>
    <row r="939761" spans="2:3" x14ac:dyDescent="0.25">
      <c r="B939761" s="78"/>
      <c r="C939761" s="77"/>
    </row>
    <row r="939762" spans="2:3" x14ac:dyDescent="0.25">
      <c r="B939762" s="78"/>
      <c r="C939762" s="77"/>
    </row>
    <row r="939763" spans="2:3" x14ac:dyDescent="0.25">
      <c r="B939763" s="78"/>
      <c r="C939763" s="77"/>
    </row>
    <row r="939764" spans="2:3" x14ac:dyDescent="0.25">
      <c r="B939764" s="78"/>
      <c r="C939764" s="77"/>
    </row>
    <row r="939874" spans="2:3" x14ac:dyDescent="0.25">
      <c r="B939874" s="78"/>
      <c r="C939874" s="77"/>
    </row>
    <row r="939875" spans="2:3" x14ac:dyDescent="0.25">
      <c r="B939875" s="78"/>
      <c r="C939875" s="77"/>
    </row>
    <row r="939876" spans="2:3" x14ac:dyDescent="0.25">
      <c r="B939876" s="78"/>
      <c r="C939876" s="77"/>
    </row>
    <row r="939877" spans="2:3" x14ac:dyDescent="0.25">
      <c r="B939877" s="78"/>
      <c r="C939877" s="77"/>
    </row>
    <row r="939878" spans="2:3" x14ac:dyDescent="0.25">
      <c r="B939878" s="78"/>
      <c r="C939878" s="77"/>
    </row>
    <row r="939879" spans="2:3" x14ac:dyDescent="0.25">
      <c r="B939879" s="78"/>
      <c r="C939879" s="77"/>
    </row>
    <row r="939880" spans="2:3" x14ac:dyDescent="0.25">
      <c r="B939880" s="78"/>
      <c r="C939880" s="77"/>
    </row>
    <row r="939881" spans="2:3" x14ac:dyDescent="0.25">
      <c r="B939881" s="78"/>
      <c r="C939881" s="77"/>
    </row>
    <row r="939882" spans="2:3" x14ac:dyDescent="0.25">
      <c r="B939882" s="78"/>
      <c r="C939882" s="77"/>
    </row>
    <row r="939883" spans="2:3" x14ac:dyDescent="0.25">
      <c r="B939883" s="78"/>
      <c r="C939883" s="77"/>
    </row>
    <row r="939884" spans="2:3" x14ac:dyDescent="0.25">
      <c r="B939884" s="78"/>
      <c r="C939884" s="77"/>
    </row>
    <row r="939885" spans="2:3" x14ac:dyDescent="0.25">
      <c r="B939885" s="78"/>
      <c r="C939885" s="77"/>
    </row>
    <row r="939886" spans="2:3" x14ac:dyDescent="0.25">
      <c r="B939886" s="78"/>
      <c r="C939886" s="77"/>
    </row>
    <row r="939996" spans="2:3" x14ac:dyDescent="0.25">
      <c r="B939996" s="78"/>
      <c r="C939996" s="77"/>
    </row>
    <row r="939997" spans="2:3" x14ac:dyDescent="0.25">
      <c r="B939997" s="78"/>
      <c r="C939997" s="77"/>
    </row>
    <row r="939998" spans="2:3" x14ac:dyDescent="0.25">
      <c r="B939998" s="78"/>
      <c r="C939998" s="77"/>
    </row>
    <row r="939999" spans="2:3" x14ac:dyDescent="0.25">
      <c r="B939999" s="78"/>
      <c r="C939999" s="77"/>
    </row>
    <row r="940000" spans="2:3" x14ac:dyDescent="0.25">
      <c r="B940000" s="78"/>
      <c r="C940000" s="77"/>
    </row>
    <row r="940001" spans="2:3" x14ac:dyDescent="0.25">
      <c r="B940001" s="78"/>
      <c r="C940001" s="77"/>
    </row>
    <row r="940002" spans="2:3" x14ac:dyDescent="0.25">
      <c r="B940002" s="78"/>
      <c r="C940002" s="77"/>
    </row>
    <row r="940003" spans="2:3" x14ac:dyDescent="0.25">
      <c r="B940003" s="78"/>
      <c r="C940003" s="77"/>
    </row>
    <row r="940004" spans="2:3" x14ac:dyDescent="0.25">
      <c r="B940004" s="78"/>
      <c r="C940004" s="77"/>
    </row>
    <row r="940005" spans="2:3" x14ac:dyDescent="0.25">
      <c r="B940005" s="78"/>
      <c r="C940005" s="77"/>
    </row>
    <row r="940006" spans="2:3" x14ac:dyDescent="0.25">
      <c r="B940006" s="78"/>
      <c r="C940006" s="77"/>
    </row>
    <row r="940007" spans="2:3" x14ac:dyDescent="0.25">
      <c r="B940007" s="78"/>
      <c r="C940007" s="77"/>
    </row>
    <row r="940008" spans="2:3" x14ac:dyDescent="0.25">
      <c r="B940008" s="78"/>
      <c r="C940008" s="77"/>
    </row>
    <row r="940118" spans="2:3" x14ac:dyDescent="0.25">
      <c r="B940118" s="78"/>
      <c r="C940118" s="77"/>
    </row>
    <row r="940119" spans="2:3" x14ac:dyDescent="0.25">
      <c r="B940119" s="78"/>
      <c r="C940119" s="77"/>
    </row>
    <row r="940120" spans="2:3" x14ac:dyDescent="0.25">
      <c r="B940120" s="78"/>
      <c r="C940120" s="77"/>
    </row>
    <row r="940121" spans="2:3" x14ac:dyDescent="0.25">
      <c r="B940121" s="78"/>
      <c r="C940121" s="77"/>
    </row>
    <row r="940122" spans="2:3" x14ac:dyDescent="0.25">
      <c r="B940122" s="78"/>
      <c r="C940122" s="77"/>
    </row>
    <row r="940123" spans="2:3" x14ac:dyDescent="0.25">
      <c r="B940123" s="78"/>
      <c r="C940123" s="77"/>
    </row>
    <row r="940124" spans="2:3" x14ac:dyDescent="0.25">
      <c r="B940124" s="78"/>
      <c r="C940124" s="77"/>
    </row>
    <row r="940125" spans="2:3" x14ac:dyDescent="0.25">
      <c r="B940125" s="78"/>
      <c r="C940125" s="77"/>
    </row>
    <row r="940126" spans="2:3" x14ac:dyDescent="0.25">
      <c r="B940126" s="78"/>
      <c r="C940126" s="77"/>
    </row>
    <row r="940127" spans="2:3" x14ac:dyDescent="0.25">
      <c r="B940127" s="78"/>
      <c r="C940127" s="77"/>
    </row>
    <row r="940128" spans="2:3" x14ac:dyDescent="0.25">
      <c r="B940128" s="78"/>
      <c r="C940128" s="77"/>
    </row>
    <row r="940129" spans="2:3" x14ac:dyDescent="0.25">
      <c r="B940129" s="78"/>
      <c r="C940129" s="77"/>
    </row>
    <row r="940130" spans="2:3" x14ac:dyDescent="0.25">
      <c r="B940130" s="78"/>
      <c r="C940130" s="77"/>
    </row>
    <row r="940240" spans="2:3" x14ac:dyDescent="0.25">
      <c r="B940240" s="78"/>
      <c r="C940240" s="77"/>
    </row>
    <row r="940241" spans="2:3" x14ac:dyDescent="0.25">
      <c r="B940241" s="78"/>
      <c r="C940241" s="77"/>
    </row>
    <row r="940242" spans="2:3" x14ac:dyDescent="0.25">
      <c r="B940242" s="78"/>
      <c r="C940242" s="77"/>
    </row>
    <row r="940243" spans="2:3" x14ac:dyDescent="0.25">
      <c r="B940243" s="78"/>
      <c r="C940243" s="77"/>
    </row>
    <row r="940244" spans="2:3" x14ac:dyDescent="0.25">
      <c r="B940244" s="78"/>
      <c r="C940244" s="77"/>
    </row>
    <row r="940245" spans="2:3" x14ac:dyDescent="0.25">
      <c r="B940245" s="78"/>
      <c r="C940245" s="77"/>
    </row>
    <row r="940246" spans="2:3" x14ac:dyDescent="0.25">
      <c r="B940246" s="78"/>
      <c r="C940246" s="77"/>
    </row>
    <row r="940247" spans="2:3" x14ac:dyDescent="0.25">
      <c r="B940247" s="78"/>
      <c r="C940247" s="77"/>
    </row>
    <row r="940248" spans="2:3" x14ac:dyDescent="0.25">
      <c r="B940248" s="78"/>
      <c r="C940248" s="77"/>
    </row>
    <row r="940249" spans="2:3" x14ac:dyDescent="0.25">
      <c r="B940249" s="78"/>
      <c r="C940249" s="77"/>
    </row>
    <row r="940250" spans="2:3" x14ac:dyDescent="0.25">
      <c r="B940250" s="78"/>
      <c r="C940250" s="77"/>
    </row>
    <row r="940251" spans="2:3" x14ac:dyDescent="0.25">
      <c r="B940251" s="78"/>
      <c r="C940251" s="77"/>
    </row>
    <row r="940252" spans="2:3" x14ac:dyDescent="0.25">
      <c r="B940252" s="78"/>
      <c r="C940252" s="77"/>
    </row>
    <row r="940362" spans="2:3" x14ac:dyDescent="0.25">
      <c r="B940362" s="78"/>
      <c r="C940362" s="77"/>
    </row>
    <row r="940363" spans="2:3" x14ac:dyDescent="0.25">
      <c r="B940363" s="78"/>
      <c r="C940363" s="77"/>
    </row>
    <row r="940364" spans="2:3" x14ac:dyDescent="0.25">
      <c r="B940364" s="78"/>
      <c r="C940364" s="77"/>
    </row>
    <row r="940365" spans="2:3" x14ac:dyDescent="0.25">
      <c r="B940365" s="78"/>
      <c r="C940365" s="77"/>
    </row>
    <row r="940366" spans="2:3" x14ac:dyDescent="0.25">
      <c r="B940366" s="78"/>
      <c r="C940366" s="77"/>
    </row>
    <row r="940367" spans="2:3" x14ac:dyDescent="0.25">
      <c r="B940367" s="78"/>
      <c r="C940367" s="77"/>
    </row>
    <row r="940368" spans="2:3" x14ac:dyDescent="0.25">
      <c r="B940368" s="78"/>
      <c r="C940368" s="77"/>
    </row>
    <row r="940369" spans="2:3" x14ac:dyDescent="0.25">
      <c r="B940369" s="78"/>
      <c r="C940369" s="77"/>
    </row>
    <row r="940370" spans="2:3" x14ac:dyDescent="0.25">
      <c r="B940370" s="78"/>
      <c r="C940370" s="77"/>
    </row>
    <row r="940371" spans="2:3" x14ac:dyDescent="0.25">
      <c r="B940371" s="78"/>
      <c r="C940371" s="77"/>
    </row>
    <row r="940372" spans="2:3" x14ac:dyDescent="0.25">
      <c r="B940372" s="78"/>
      <c r="C940372" s="77"/>
    </row>
    <row r="940373" spans="2:3" x14ac:dyDescent="0.25">
      <c r="B940373" s="78"/>
      <c r="C940373" s="77"/>
    </row>
    <row r="940374" spans="2:3" x14ac:dyDescent="0.25">
      <c r="B940374" s="78"/>
      <c r="C940374" s="77"/>
    </row>
    <row r="940484" spans="2:3" x14ac:dyDescent="0.25">
      <c r="B940484" s="78"/>
      <c r="C940484" s="77"/>
    </row>
    <row r="940485" spans="2:3" x14ac:dyDescent="0.25">
      <c r="B940485" s="78"/>
      <c r="C940485" s="77"/>
    </row>
    <row r="940486" spans="2:3" x14ac:dyDescent="0.25">
      <c r="B940486" s="78"/>
      <c r="C940486" s="77"/>
    </row>
    <row r="940487" spans="2:3" x14ac:dyDescent="0.25">
      <c r="B940487" s="78"/>
      <c r="C940487" s="77"/>
    </row>
    <row r="940488" spans="2:3" x14ac:dyDescent="0.25">
      <c r="B940488" s="78"/>
      <c r="C940488" s="77"/>
    </row>
    <row r="940489" spans="2:3" x14ac:dyDescent="0.25">
      <c r="B940489" s="78"/>
      <c r="C940489" s="77"/>
    </row>
    <row r="940490" spans="2:3" x14ac:dyDescent="0.25">
      <c r="B940490" s="78"/>
      <c r="C940490" s="77"/>
    </row>
    <row r="940491" spans="2:3" x14ac:dyDescent="0.25">
      <c r="B940491" s="78"/>
      <c r="C940491" s="77"/>
    </row>
    <row r="940492" spans="2:3" x14ac:dyDescent="0.25">
      <c r="B940492" s="78"/>
      <c r="C940492" s="77"/>
    </row>
    <row r="940493" spans="2:3" x14ac:dyDescent="0.25">
      <c r="B940493" s="78"/>
      <c r="C940493" s="77"/>
    </row>
    <row r="940494" spans="2:3" x14ac:dyDescent="0.25">
      <c r="B940494" s="78"/>
      <c r="C940494" s="77"/>
    </row>
    <row r="940495" spans="2:3" x14ac:dyDescent="0.25">
      <c r="B940495" s="78"/>
      <c r="C940495" s="77"/>
    </row>
    <row r="940496" spans="2:3" x14ac:dyDescent="0.25">
      <c r="B940496" s="78"/>
      <c r="C940496" s="77"/>
    </row>
    <row r="940606" spans="2:3" x14ac:dyDescent="0.25">
      <c r="B940606" s="78"/>
      <c r="C940606" s="77"/>
    </row>
    <row r="940607" spans="2:3" x14ac:dyDescent="0.25">
      <c r="B940607" s="78"/>
      <c r="C940607" s="77"/>
    </row>
    <row r="940608" spans="2:3" x14ac:dyDescent="0.25">
      <c r="B940608" s="78"/>
      <c r="C940608" s="77"/>
    </row>
    <row r="940609" spans="2:3" x14ac:dyDescent="0.25">
      <c r="B940609" s="78"/>
      <c r="C940609" s="77"/>
    </row>
    <row r="940610" spans="2:3" x14ac:dyDescent="0.25">
      <c r="B940610" s="78"/>
      <c r="C940610" s="77"/>
    </row>
    <row r="940611" spans="2:3" x14ac:dyDescent="0.25">
      <c r="B940611" s="78"/>
      <c r="C940611" s="77"/>
    </row>
    <row r="940612" spans="2:3" x14ac:dyDescent="0.25">
      <c r="B940612" s="78"/>
      <c r="C940612" s="77"/>
    </row>
    <row r="940613" spans="2:3" x14ac:dyDescent="0.25">
      <c r="B940613" s="78"/>
      <c r="C940613" s="77"/>
    </row>
    <row r="940614" spans="2:3" x14ac:dyDescent="0.25">
      <c r="B940614" s="78"/>
      <c r="C940614" s="77"/>
    </row>
    <row r="940615" spans="2:3" x14ac:dyDescent="0.25">
      <c r="B940615" s="78"/>
      <c r="C940615" s="77"/>
    </row>
    <row r="940616" spans="2:3" x14ac:dyDescent="0.25">
      <c r="B940616" s="78"/>
      <c r="C940616" s="77"/>
    </row>
    <row r="940617" spans="2:3" x14ac:dyDescent="0.25">
      <c r="B940617" s="78"/>
      <c r="C940617" s="77"/>
    </row>
    <row r="940618" spans="2:3" x14ac:dyDescent="0.25">
      <c r="B940618" s="78"/>
      <c r="C940618" s="77"/>
    </row>
    <row r="940728" spans="2:3" x14ac:dyDescent="0.25">
      <c r="B940728" s="78"/>
      <c r="C940728" s="77"/>
    </row>
    <row r="940729" spans="2:3" x14ac:dyDescent="0.25">
      <c r="B940729" s="78"/>
      <c r="C940729" s="77"/>
    </row>
    <row r="940730" spans="2:3" x14ac:dyDescent="0.25">
      <c r="B940730" s="78"/>
      <c r="C940730" s="77"/>
    </row>
    <row r="940731" spans="2:3" x14ac:dyDescent="0.25">
      <c r="B940731" s="78"/>
      <c r="C940731" s="77"/>
    </row>
    <row r="940732" spans="2:3" x14ac:dyDescent="0.25">
      <c r="B940732" s="78"/>
      <c r="C940732" s="77"/>
    </row>
    <row r="940733" spans="2:3" x14ac:dyDescent="0.25">
      <c r="B940733" s="78"/>
      <c r="C940733" s="77"/>
    </row>
    <row r="940734" spans="2:3" x14ac:dyDescent="0.25">
      <c r="B940734" s="78"/>
      <c r="C940734" s="77"/>
    </row>
    <row r="940735" spans="2:3" x14ac:dyDescent="0.25">
      <c r="B940735" s="78"/>
      <c r="C940735" s="77"/>
    </row>
    <row r="940736" spans="2:3" x14ac:dyDescent="0.25">
      <c r="B940736" s="78"/>
      <c r="C940736" s="77"/>
    </row>
    <row r="940737" spans="2:3" x14ac:dyDescent="0.25">
      <c r="B940737" s="78"/>
      <c r="C940737" s="77"/>
    </row>
    <row r="940738" spans="2:3" x14ac:dyDescent="0.25">
      <c r="B940738" s="78"/>
      <c r="C940738" s="77"/>
    </row>
    <row r="940739" spans="2:3" x14ac:dyDescent="0.25">
      <c r="B940739" s="78"/>
      <c r="C940739" s="77"/>
    </row>
    <row r="940740" spans="2:3" x14ac:dyDescent="0.25">
      <c r="B940740" s="78"/>
      <c r="C940740" s="77"/>
    </row>
    <row r="940850" spans="2:3" x14ac:dyDescent="0.25">
      <c r="B940850" s="78"/>
      <c r="C940850" s="77"/>
    </row>
    <row r="940851" spans="2:3" x14ac:dyDescent="0.25">
      <c r="B940851" s="78"/>
      <c r="C940851" s="77"/>
    </row>
    <row r="940852" spans="2:3" x14ac:dyDescent="0.25">
      <c r="B940852" s="78"/>
      <c r="C940852" s="77"/>
    </row>
    <row r="940853" spans="2:3" x14ac:dyDescent="0.25">
      <c r="B940853" s="78"/>
      <c r="C940853" s="77"/>
    </row>
    <row r="940854" spans="2:3" x14ac:dyDescent="0.25">
      <c r="B940854" s="78"/>
      <c r="C940854" s="77"/>
    </row>
    <row r="940855" spans="2:3" x14ac:dyDescent="0.25">
      <c r="B940855" s="78"/>
      <c r="C940855" s="77"/>
    </row>
    <row r="940856" spans="2:3" x14ac:dyDescent="0.25">
      <c r="B940856" s="78"/>
      <c r="C940856" s="77"/>
    </row>
    <row r="940857" spans="2:3" x14ac:dyDescent="0.25">
      <c r="B940857" s="78"/>
      <c r="C940857" s="77"/>
    </row>
    <row r="940858" spans="2:3" x14ac:dyDescent="0.25">
      <c r="B940858" s="78"/>
      <c r="C940858" s="77"/>
    </row>
    <row r="940859" spans="2:3" x14ac:dyDescent="0.25">
      <c r="B940859" s="78"/>
      <c r="C940859" s="77"/>
    </row>
    <row r="940860" spans="2:3" x14ac:dyDescent="0.25">
      <c r="B940860" s="78"/>
      <c r="C940860" s="77"/>
    </row>
    <row r="940861" spans="2:3" x14ac:dyDescent="0.25">
      <c r="B940861" s="78"/>
      <c r="C940861" s="77"/>
    </row>
    <row r="940862" spans="2:3" x14ac:dyDescent="0.25">
      <c r="B940862" s="78"/>
      <c r="C940862" s="77"/>
    </row>
    <row r="940972" spans="2:3" x14ac:dyDescent="0.25">
      <c r="B940972" s="78"/>
      <c r="C940972" s="77"/>
    </row>
    <row r="940973" spans="2:3" x14ac:dyDescent="0.25">
      <c r="B940973" s="78"/>
      <c r="C940973" s="77"/>
    </row>
    <row r="940974" spans="2:3" x14ac:dyDescent="0.25">
      <c r="B940974" s="78"/>
      <c r="C940974" s="77"/>
    </row>
    <row r="940975" spans="2:3" x14ac:dyDescent="0.25">
      <c r="B940975" s="78"/>
      <c r="C940975" s="77"/>
    </row>
    <row r="940976" spans="2:3" x14ac:dyDescent="0.25">
      <c r="B940976" s="78"/>
      <c r="C940976" s="77"/>
    </row>
    <row r="940977" spans="2:3" x14ac:dyDescent="0.25">
      <c r="B940977" s="78"/>
      <c r="C940977" s="77"/>
    </row>
    <row r="940978" spans="2:3" x14ac:dyDescent="0.25">
      <c r="B940978" s="78"/>
      <c r="C940978" s="77"/>
    </row>
    <row r="940979" spans="2:3" x14ac:dyDescent="0.25">
      <c r="B940979" s="78"/>
      <c r="C940979" s="77"/>
    </row>
    <row r="940980" spans="2:3" x14ac:dyDescent="0.25">
      <c r="B940980" s="78"/>
      <c r="C940980" s="77"/>
    </row>
    <row r="940981" spans="2:3" x14ac:dyDescent="0.25">
      <c r="B940981" s="78"/>
      <c r="C940981" s="77"/>
    </row>
    <row r="940982" spans="2:3" x14ac:dyDescent="0.25">
      <c r="B940982" s="78"/>
      <c r="C940982" s="77"/>
    </row>
    <row r="940983" spans="2:3" x14ac:dyDescent="0.25">
      <c r="B940983" s="78"/>
      <c r="C940983" s="77"/>
    </row>
    <row r="940984" spans="2:3" x14ac:dyDescent="0.25">
      <c r="B940984" s="78"/>
      <c r="C940984" s="77"/>
    </row>
    <row r="941094" spans="2:3" x14ac:dyDescent="0.25">
      <c r="B941094" s="78"/>
      <c r="C941094" s="77"/>
    </row>
    <row r="941095" spans="2:3" x14ac:dyDescent="0.25">
      <c r="B941095" s="78"/>
      <c r="C941095" s="77"/>
    </row>
    <row r="941096" spans="2:3" x14ac:dyDescent="0.25">
      <c r="B941096" s="78"/>
      <c r="C941096" s="77"/>
    </row>
    <row r="941097" spans="2:3" x14ac:dyDescent="0.25">
      <c r="B941097" s="78"/>
      <c r="C941097" s="77"/>
    </row>
    <row r="941098" spans="2:3" x14ac:dyDescent="0.25">
      <c r="B941098" s="78"/>
      <c r="C941098" s="77"/>
    </row>
    <row r="941099" spans="2:3" x14ac:dyDescent="0.25">
      <c r="B941099" s="78"/>
      <c r="C941099" s="77"/>
    </row>
    <row r="941100" spans="2:3" x14ac:dyDescent="0.25">
      <c r="B941100" s="78"/>
      <c r="C941100" s="77"/>
    </row>
    <row r="941101" spans="2:3" x14ac:dyDescent="0.25">
      <c r="B941101" s="78"/>
      <c r="C941101" s="77"/>
    </row>
    <row r="941102" spans="2:3" x14ac:dyDescent="0.25">
      <c r="B941102" s="78"/>
      <c r="C941102" s="77"/>
    </row>
    <row r="941103" spans="2:3" x14ac:dyDescent="0.25">
      <c r="B941103" s="78"/>
      <c r="C941103" s="77"/>
    </row>
    <row r="941104" spans="2:3" x14ac:dyDescent="0.25">
      <c r="B941104" s="78"/>
      <c r="C941104" s="77"/>
    </row>
    <row r="941105" spans="2:3" x14ac:dyDescent="0.25">
      <c r="B941105" s="78"/>
      <c r="C941105" s="77"/>
    </row>
    <row r="941106" spans="2:3" x14ac:dyDescent="0.25">
      <c r="B941106" s="78"/>
      <c r="C941106" s="77"/>
    </row>
    <row r="941216" spans="2:3" x14ac:dyDescent="0.25">
      <c r="B941216" s="78"/>
      <c r="C941216" s="77"/>
    </row>
    <row r="941217" spans="2:3" x14ac:dyDescent="0.25">
      <c r="B941217" s="78"/>
      <c r="C941217" s="77"/>
    </row>
    <row r="941218" spans="2:3" x14ac:dyDescent="0.25">
      <c r="B941218" s="78"/>
      <c r="C941218" s="77"/>
    </row>
    <row r="941219" spans="2:3" x14ac:dyDescent="0.25">
      <c r="B941219" s="78"/>
      <c r="C941219" s="77"/>
    </row>
    <row r="941220" spans="2:3" x14ac:dyDescent="0.25">
      <c r="B941220" s="78"/>
      <c r="C941220" s="77"/>
    </row>
    <row r="941221" spans="2:3" x14ac:dyDescent="0.25">
      <c r="B941221" s="78"/>
      <c r="C941221" s="77"/>
    </row>
    <row r="941222" spans="2:3" x14ac:dyDescent="0.25">
      <c r="B941222" s="78"/>
      <c r="C941222" s="77"/>
    </row>
    <row r="941223" spans="2:3" x14ac:dyDescent="0.25">
      <c r="B941223" s="78"/>
      <c r="C941223" s="77"/>
    </row>
    <row r="941224" spans="2:3" x14ac:dyDescent="0.25">
      <c r="B941224" s="78"/>
      <c r="C941224" s="77"/>
    </row>
    <row r="941225" spans="2:3" x14ac:dyDescent="0.25">
      <c r="B941225" s="78"/>
      <c r="C941225" s="77"/>
    </row>
    <row r="941226" spans="2:3" x14ac:dyDescent="0.25">
      <c r="B941226" s="78"/>
      <c r="C941226" s="77"/>
    </row>
    <row r="941227" spans="2:3" x14ac:dyDescent="0.25">
      <c r="B941227" s="78"/>
      <c r="C941227" s="77"/>
    </row>
    <row r="941228" spans="2:3" x14ac:dyDescent="0.25">
      <c r="B941228" s="78"/>
      <c r="C941228" s="77"/>
    </row>
    <row r="941338" spans="2:3" x14ac:dyDescent="0.25">
      <c r="B941338" s="78"/>
      <c r="C941338" s="77"/>
    </row>
    <row r="941339" spans="2:3" x14ac:dyDescent="0.25">
      <c r="B941339" s="78"/>
      <c r="C941339" s="77"/>
    </row>
    <row r="941340" spans="2:3" x14ac:dyDescent="0.25">
      <c r="B941340" s="78"/>
      <c r="C941340" s="77"/>
    </row>
    <row r="941341" spans="2:3" x14ac:dyDescent="0.25">
      <c r="B941341" s="78"/>
      <c r="C941341" s="77"/>
    </row>
    <row r="941342" spans="2:3" x14ac:dyDescent="0.25">
      <c r="B941342" s="78"/>
      <c r="C941342" s="77"/>
    </row>
    <row r="941343" spans="2:3" x14ac:dyDescent="0.25">
      <c r="B941343" s="78"/>
      <c r="C941343" s="77"/>
    </row>
    <row r="941344" spans="2:3" x14ac:dyDescent="0.25">
      <c r="B941344" s="78"/>
      <c r="C941344" s="77"/>
    </row>
    <row r="941345" spans="2:3" x14ac:dyDescent="0.25">
      <c r="B941345" s="78"/>
      <c r="C941345" s="77"/>
    </row>
    <row r="941346" spans="2:3" x14ac:dyDescent="0.25">
      <c r="B941346" s="78"/>
      <c r="C941346" s="77"/>
    </row>
    <row r="941347" spans="2:3" x14ac:dyDescent="0.25">
      <c r="B941347" s="78"/>
      <c r="C941347" s="77"/>
    </row>
    <row r="941348" spans="2:3" x14ac:dyDescent="0.25">
      <c r="B941348" s="78"/>
      <c r="C941348" s="77"/>
    </row>
    <row r="941349" spans="2:3" x14ac:dyDescent="0.25">
      <c r="B941349" s="78"/>
      <c r="C941349" s="77"/>
    </row>
    <row r="941350" spans="2:3" x14ac:dyDescent="0.25">
      <c r="B941350" s="78"/>
      <c r="C941350" s="77"/>
    </row>
    <row r="941460" spans="2:3" x14ac:dyDescent="0.25">
      <c r="B941460" s="78"/>
      <c r="C941460" s="77"/>
    </row>
    <row r="941461" spans="2:3" x14ac:dyDescent="0.25">
      <c r="B941461" s="78"/>
      <c r="C941461" s="77"/>
    </row>
    <row r="941462" spans="2:3" x14ac:dyDescent="0.25">
      <c r="B941462" s="78"/>
      <c r="C941462" s="77"/>
    </row>
    <row r="941463" spans="2:3" x14ac:dyDescent="0.25">
      <c r="B941463" s="78"/>
      <c r="C941463" s="77"/>
    </row>
    <row r="941464" spans="2:3" x14ac:dyDescent="0.25">
      <c r="B941464" s="78"/>
      <c r="C941464" s="77"/>
    </row>
    <row r="941465" spans="2:3" x14ac:dyDescent="0.25">
      <c r="B941465" s="78"/>
      <c r="C941465" s="77"/>
    </row>
    <row r="941466" spans="2:3" x14ac:dyDescent="0.25">
      <c r="B941466" s="78"/>
      <c r="C941466" s="77"/>
    </row>
    <row r="941467" spans="2:3" x14ac:dyDescent="0.25">
      <c r="B941467" s="78"/>
      <c r="C941467" s="77"/>
    </row>
    <row r="941468" spans="2:3" x14ac:dyDescent="0.25">
      <c r="B941468" s="78"/>
      <c r="C941468" s="77"/>
    </row>
    <row r="941469" spans="2:3" x14ac:dyDescent="0.25">
      <c r="B941469" s="78"/>
      <c r="C941469" s="77"/>
    </row>
    <row r="941470" spans="2:3" x14ac:dyDescent="0.25">
      <c r="B941470" s="78"/>
      <c r="C941470" s="77"/>
    </row>
    <row r="941471" spans="2:3" x14ac:dyDescent="0.25">
      <c r="B941471" s="78"/>
      <c r="C941471" s="77"/>
    </row>
    <row r="941472" spans="2:3" x14ac:dyDescent="0.25">
      <c r="B941472" s="78"/>
      <c r="C941472" s="77"/>
    </row>
    <row r="941582" spans="2:3" x14ac:dyDescent="0.25">
      <c r="B941582" s="78"/>
      <c r="C941582" s="77"/>
    </row>
    <row r="941583" spans="2:3" x14ac:dyDescent="0.25">
      <c r="B941583" s="78"/>
      <c r="C941583" s="77"/>
    </row>
    <row r="941584" spans="2:3" x14ac:dyDescent="0.25">
      <c r="B941584" s="78"/>
      <c r="C941584" s="77"/>
    </row>
    <row r="941585" spans="2:3" x14ac:dyDescent="0.25">
      <c r="B941585" s="78"/>
      <c r="C941585" s="77"/>
    </row>
    <row r="941586" spans="2:3" x14ac:dyDescent="0.25">
      <c r="B941586" s="78"/>
      <c r="C941586" s="77"/>
    </row>
    <row r="941587" spans="2:3" x14ac:dyDescent="0.25">
      <c r="B941587" s="78"/>
      <c r="C941587" s="77"/>
    </row>
    <row r="941588" spans="2:3" x14ac:dyDescent="0.25">
      <c r="B941588" s="78"/>
      <c r="C941588" s="77"/>
    </row>
    <row r="941589" spans="2:3" x14ac:dyDescent="0.25">
      <c r="B941589" s="78"/>
      <c r="C941589" s="77"/>
    </row>
    <row r="941590" spans="2:3" x14ac:dyDescent="0.25">
      <c r="B941590" s="78"/>
      <c r="C941590" s="77"/>
    </row>
    <row r="941591" spans="2:3" x14ac:dyDescent="0.25">
      <c r="B941591" s="78"/>
      <c r="C941591" s="77"/>
    </row>
    <row r="941592" spans="2:3" x14ac:dyDescent="0.25">
      <c r="B941592" s="78"/>
      <c r="C941592" s="77"/>
    </row>
    <row r="941593" spans="2:3" x14ac:dyDescent="0.25">
      <c r="B941593" s="78"/>
      <c r="C941593" s="77"/>
    </row>
    <row r="941594" spans="2:3" x14ac:dyDescent="0.25">
      <c r="B941594" s="78"/>
      <c r="C941594" s="77"/>
    </row>
    <row r="941704" spans="2:3" x14ac:dyDescent="0.25">
      <c r="B941704" s="78"/>
      <c r="C941704" s="77"/>
    </row>
    <row r="941705" spans="2:3" x14ac:dyDescent="0.25">
      <c r="B941705" s="78"/>
      <c r="C941705" s="77"/>
    </row>
    <row r="941706" spans="2:3" x14ac:dyDescent="0.25">
      <c r="B941706" s="78"/>
      <c r="C941706" s="77"/>
    </row>
    <row r="941707" spans="2:3" x14ac:dyDescent="0.25">
      <c r="B941707" s="78"/>
      <c r="C941707" s="77"/>
    </row>
    <row r="941708" spans="2:3" x14ac:dyDescent="0.25">
      <c r="B941708" s="78"/>
      <c r="C941708" s="77"/>
    </row>
    <row r="941709" spans="2:3" x14ac:dyDescent="0.25">
      <c r="B941709" s="78"/>
      <c r="C941709" s="77"/>
    </row>
    <row r="941710" spans="2:3" x14ac:dyDescent="0.25">
      <c r="B941710" s="78"/>
      <c r="C941710" s="77"/>
    </row>
    <row r="941711" spans="2:3" x14ac:dyDescent="0.25">
      <c r="B941711" s="78"/>
      <c r="C941711" s="77"/>
    </row>
    <row r="941712" spans="2:3" x14ac:dyDescent="0.25">
      <c r="B941712" s="78"/>
      <c r="C941712" s="77"/>
    </row>
    <row r="941713" spans="2:3" x14ac:dyDescent="0.25">
      <c r="B941713" s="78"/>
      <c r="C941713" s="77"/>
    </row>
    <row r="941714" spans="2:3" x14ac:dyDescent="0.25">
      <c r="B941714" s="78"/>
      <c r="C941714" s="77"/>
    </row>
    <row r="941715" spans="2:3" x14ac:dyDescent="0.25">
      <c r="B941715" s="78"/>
      <c r="C941715" s="77"/>
    </row>
    <row r="941716" spans="2:3" x14ac:dyDescent="0.25">
      <c r="B941716" s="78"/>
      <c r="C941716" s="77"/>
    </row>
    <row r="941826" spans="2:3" x14ac:dyDescent="0.25">
      <c r="B941826" s="78"/>
      <c r="C941826" s="77"/>
    </row>
    <row r="941827" spans="2:3" x14ac:dyDescent="0.25">
      <c r="B941827" s="78"/>
      <c r="C941827" s="77"/>
    </row>
    <row r="941828" spans="2:3" x14ac:dyDescent="0.25">
      <c r="B941828" s="78"/>
      <c r="C941828" s="77"/>
    </row>
    <row r="941829" spans="2:3" x14ac:dyDescent="0.25">
      <c r="B941829" s="78"/>
      <c r="C941829" s="77"/>
    </row>
    <row r="941830" spans="2:3" x14ac:dyDescent="0.25">
      <c r="B941830" s="78"/>
      <c r="C941830" s="77"/>
    </row>
    <row r="941831" spans="2:3" x14ac:dyDescent="0.25">
      <c r="B941831" s="78"/>
      <c r="C941831" s="77"/>
    </row>
    <row r="941832" spans="2:3" x14ac:dyDescent="0.25">
      <c r="B941832" s="78"/>
      <c r="C941832" s="77"/>
    </row>
    <row r="941833" spans="2:3" x14ac:dyDescent="0.25">
      <c r="B941833" s="78"/>
      <c r="C941833" s="77"/>
    </row>
    <row r="941834" spans="2:3" x14ac:dyDescent="0.25">
      <c r="B941834" s="78"/>
      <c r="C941834" s="77"/>
    </row>
    <row r="941835" spans="2:3" x14ac:dyDescent="0.25">
      <c r="B941835" s="78"/>
      <c r="C941835" s="77"/>
    </row>
    <row r="941836" spans="2:3" x14ac:dyDescent="0.25">
      <c r="B941836" s="78"/>
      <c r="C941836" s="77"/>
    </row>
    <row r="941837" spans="2:3" x14ac:dyDescent="0.25">
      <c r="B941837" s="78"/>
      <c r="C941837" s="77"/>
    </row>
    <row r="941838" spans="2:3" x14ac:dyDescent="0.25">
      <c r="B941838" s="78"/>
      <c r="C941838" s="77"/>
    </row>
    <row r="941948" spans="2:3" x14ac:dyDescent="0.25">
      <c r="B941948" s="78"/>
      <c r="C941948" s="77"/>
    </row>
    <row r="941949" spans="2:3" x14ac:dyDescent="0.25">
      <c r="B941949" s="78"/>
      <c r="C941949" s="77"/>
    </row>
    <row r="941950" spans="2:3" x14ac:dyDescent="0.25">
      <c r="B941950" s="78"/>
      <c r="C941950" s="77"/>
    </row>
    <row r="941951" spans="2:3" x14ac:dyDescent="0.25">
      <c r="B941951" s="78"/>
      <c r="C941951" s="77"/>
    </row>
    <row r="941952" spans="2:3" x14ac:dyDescent="0.25">
      <c r="B941952" s="78"/>
      <c r="C941952" s="77"/>
    </row>
    <row r="941953" spans="2:3" x14ac:dyDescent="0.25">
      <c r="B941953" s="78"/>
      <c r="C941953" s="77"/>
    </row>
    <row r="941954" spans="2:3" x14ac:dyDescent="0.25">
      <c r="B941954" s="78"/>
      <c r="C941954" s="77"/>
    </row>
    <row r="941955" spans="2:3" x14ac:dyDescent="0.25">
      <c r="B941955" s="78"/>
      <c r="C941955" s="77"/>
    </row>
    <row r="941956" spans="2:3" x14ac:dyDescent="0.25">
      <c r="B941956" s="78"/>
      <c r="C941956" s="77"/>
    </row>
    <row r="941957" spans="2:3" x14ac:dyDescent="0.25">
      <c r="B941957" s="78"/>
      <c r="C941957" s="77"/>
    </row>
    <row r="941958" spans="2:3" x14ac:dyDescent="0.25">
      <c r="B941958" s="78"/>
      <c r="C941958" s="77"/>
    </row>
    <row r="941959" spans="2:3" x14ac:dyDescent="0.25">
      <c r="B941959" s="78"/>
      <c r="C941959" s="77"/>
    </row>
    <row r="941960" spans="2:3" x14ac:dyDescent="0.25">
      <c r="B941960" s="78"/>
      <c r="C941960" s="77"/>
    </row>
    <row r="942070" spans="2:3" x14ac:dyDescent="0.25">
      <c r="B942070" s="78"/>
      <c r="C942070" s="77"/>
    </row>
    <row r="942071" spans="2:3" x14ac:dyDescent="0.25">
      <c r="B942071" s="78"/>
      <c r="C942071" s="77"/>
    </row>
    <row r="942072" spans="2:3" x14ac:dyDescent="0.25">
      <c r="B942072" s="78"/>
      <c r="C942072" s="77"/>
    </row>
    <row r="942073" spans="2:3" x14ac:dyDescent="0.25">
      <c r="B942073" s="78"/>
      <c r="C942073" s="77"/>
    </row>
    <row r="942074" spans="2:3" x14ac:dyDescent="0.25">
      <c r="B942074" s="78"/>
      <c r="C942074" s="77"/>
    </row>
    <row r="942075" spans="2:3" x14ac:dyDescent="0.25">
      <c r="B942075" s="78"/>
      <c r="C942075" s="77"/>
    </row>
    <row r="942076" spans="2:3" x14ac:dyDescent="0.25">
      <c r="B942076" s="78"/>
      <c r="C942076" s="77"/>
    </row>
    <row r="942077" spans="2:3" x14ac:dyDescent="0.25">
      <c r="B942077" s="78"/>
      <c r="C942077" s="77"/>
    </row>
    <row r="942078" spans="2:3" x14ac:dyDescent="0.25">
      <c r="B942078" s="78"/>
      <c r="C942078" s="77"/>
    </row>
    <row r="942079" spans="2:3" x14ac:dyDescent="0.25">
      <c r="B942079" s="78"/>
      <c r="C942079" s="77"/>
    </row>
    <row r="942080" spans="2:3" x14ac:dyDescent="0.25">
      <c r="B942080" s="78"/>
      <c r="C942080" s="77"/>
    </row>
    <row r="942081" spans="2:3" x14ac:dyDescent="0.25">
      <c r="B942081" s="78"/>
      <c r="C942081" s="77"/>
    </row>
    <row r="942082" spans="2:3" x14ac:dyDescent="0.25">
      <c r="B942082" s="78"/>
      <c r="C942082" s="77"/>
    </row>
    <row r="942192" spans="2:3" x14ac:dyDescent="0.25">
      <c r="B942192" s="78"/>
      <c r="C942192" s="77"/>
    </row>
    <row r="942193" spans="2:3" x14ac:dyDescent="0.25">
      <c r="B942193" s="78"/>
      <c r="C942193" s="77"/>
    </row>
    <row r="942194" spans="2:3" x14ac:dyDescent="0.25">
      <c r="B942194" s="78"/>
      <c r="C942194" s="77"/>
    </row>
    <row r="942195" spans="2:3" x14ac:dyDescent="0.25">
      <c r="B942195" s="78"/>
      <c r="C942195" s="77"/>
    </row>
    <row r="942196" spans="2:3" x14ac:dyDescent="0.25">
      <c r="B942196" s="78"/>
      <c r="C942196" s="77"/>
    </row>
    <row r="942197" spans="2:3" x14ac:dyDescent="0.25">
      <c r="B942197" s="78"/>
      <c r="C942197" s="77"/>
    </row>
    <row r="942198" spans="2:3" x14ac:dyDescent="0.25">
      <c r="B942198" s="78"/>
      <c r="C942198" s="77"/>
    </row>
    <row r="942199" spans="2:3" x14ac:dyDescent="0.25">
      <c r="B942199" s="78"/>
      <c r="C942199" s="77"/>
    </row>
    <row r="942200" spans="2:3" x14ac:dyDescent="0.25">
      <c r="B942200" s="78"/>
      <c r="C942200" s="77"/>
    </row>
    <row r="942201" spans="2:3" x14ac:dyDescent="0.25">
      <c r="B942201" s="78"/>
      <c r="C942201" s="77"/>
    </row>
    <row r="942202" spans="2:3" x14ac:dyDescent="0.25">
      <c r="B942202" s="78"/>
      <c r="C942202" s="77"/>
    </row>
    <row r="942203" spans="2:3" x14ac:dyDescent="0.25">
      <c r="B942203" s="78"/>
      <c r="C942203" s="77"/>
    </row>
    <row r="942204" spans="2:3" x14ac:dyDescent="0.25">
      <c r="B942204" s="78"/>
      <c r="C942204" s="77"/>
    </row>
    <row r="942314" spans="2:3" x14ac:dyDescent="0.25">
      <c r="B942314" s="78"/>
      <c r="C942314" s="77"/>
    </row>
    <row r="942315" spans="2:3" x14ac:dyDescent="0.25">
      <c r="B942315" s="78"/>
      <c r="C942315" s="77"/>
    </row>
    <row r="942316" spans="2:3" x14ac:dyDescent="0.25">
      <c r="B942316" s="78"/>
      <c r="C942316" s="77"/>
    </row>
    <row r="942317" spans="2:3" x14ac:dyDescent="0.25">
      <c r="B942317" s="78"/>
      <c r="C942317" s="77"/>
    </row>
    <row r="942318" spans="2:3" x14ac:dyDescent="0.25">
      <c r="B942318" s="78"/>
      <c r="C942318" s="77"/>
    </row>
    <row r="942319" spans="2:3" x14ac:dyDescent="0.25">
      <c r="B942319" s="78"/>
      <c r="C942319" s="77"/>
    </row>
    <row r="942320" spans="2:3" x14ac:dyDescent="0.25">
      <c r="B942320" s="78"/>
      <c r="C942320" s="77"/>
    </row>
    <row r="942321" spans="2:3" x14ac:dyDescent="0.25">
      <c r="B942321" s="78"/>
      <c r="C942321" s="77"/>
    </row>
    <row r="942322" spans="2:3" x14ac:dyDescent="0.25">
      <c r="B942322" s="78"/>
      <c r="C942322" s="77"/>
    </row>
    <row r="942323" spans="2:3" x14ac:dyDescent="0.25">
      <c r="B942323" s="78"/>
      <c r="C942323" s="77"/>
    </row>
    <row r="942324" spans="2:3" x14ac:dyDescent="0.25">
      <c r="B942324" s="78"/>
      <c r="C942324" s="77"/>
    </row>
    <row r="942325" spans="2:3" x14ac:dyDescent="0.25">
      <c r="B942325" s="78"/>
      <c r="C942325" s="77"/>
    </row>
    <row r="942326" spans="2:3" x14ac:dyDescent="0.25">
      <c r="B942326" s="78"/>
      <c r="C942326" s="77"/>
    </row>
    <row r="942436" spans="2:3" x14ac:dyDescent="0.25">
      <c r="B942436" s="78"/>
      <c r="C942436" s="77"/>
    </row>
    <row r="942437" spans="2:3" x14ac:dyDescent="0.25">
      <c r="B942437" s="78"/>
      <c r="C942437" s="77"/>
    </row>
    <row r="942438" spans="2:3" x14ac:dyDescent="0.25">
      <c r="B942438" s="78"/>
      <c r="C942438" s="77"/>
    </row>
    <row r="942439" spans="2:3" x14ac:dyDescent="0.25">
      <c r="B942439" s="78"/>
      <c r="C942439" s="77"/>
    </row>
    <row r="942440" spans="2:3" x14ac:dyDescent="0.25">
      <c r="B942440" s="78"/>
      <c r="C942440" s="77"/>
    </row>
    <row r="942441" spans="2:3" x14ac:dyDescent="0.25">
      <c r="B942441" s="78"/>
      <c r="C942441" s="77"/>
    </row>
    <row r="942442" spans="2:3" x14ac:dyDescent="0.25">
      <c r="B942442" s="78"/>
      <c r="C942442" s="77"/>
    </row>
    <row r="942443" spans="2:3" x14ac:dyDescent="0.25">
      <c r="B942443" s="78"/>
      <c r="C942443" s="77"/>
    </row>
    <row r="942444" spans="2:3" x14ac:dyDescent="0.25">
      <c r="B942444" s="78"/>
      <c r="C942444" s="77"/>
    </row>
    <row r="942445" spans="2:3" x14ac:dyDescent="0.25">
      <c r="B942445" s="78"/>
      <c r="C942445" s="77"/>
    </row>
    <row r="942446" spans="2:3" x14ac:dyDescent="0.25">
      <c r="B942446" s="78"/>
      <c r="C942446" s="77"/>
    </row>
    <row r="942447" spans="2:3" x14ac:dyDescent="0.25">
      <c r="B942447" s="78"/>
      <c r="C942447" s="77"/>
    </row>
    <row r="942448" spans="2:3" x14ac:dyDescent="0.25">
      <c r="B942448" s="78"/>
      <c r="C942448" s="77"/>
    </row>
    <row r="942558" spans="2:3" x14ac:dyDescent="0.25">
      <c r="B942558" s="78"/>
      <c r="C942558" s="77"/>
    </row>
    <row r="942559" spans="2:3" x14ac:dyDescent="0.25">
      <c r="B942559" s="78"/>
      <c r="C942559" s="77"/>
    </row>
    <row r="942560" spans="2:3" x14ac:dyDescent="0.25">
      <c r="B942560" s="78"/>
      <c r="C942560" s="77"/>
    </row>
    <row r="942561" spans="2:3" x14ac:dyDescent="0.25">
      <c r="B942561" s="78"/>
      <c r="C942561" s="77"/>
    </row>
    <row r="942562" spans="2:3" x14ac:dyDescent="0.25">
      <c r="B942562" s="78"/>
      <c r="C942562" s="77"/>
    </row>
    <row r="942563" spans="2:3" x14ac:dyDescent="0.25">
      <c r="B942563" s="78"/>
      <c r="C942563" s="77"/>
    </row>
    <row r="942564" spans="2:3" x14ac:dyDescent="0.25">
      <c r="B942564" s="78"/>
      <c r="C942564" s="77"/>
    </row>
    <row r="942565" spans="2:3" x14ac:dyDescent="0.25">
      <c r="B942565" s="78"/>
      <c r="C942565" s="77"/>
    </row>
    <row r="942566" spans="2:3" x14ac:dyDescent="0.25">
      <c r="B942566" s="78"/>
      <c r="C942566" s="77"/>
    </row>
    <row r="942567" spans="2:3" x14ac:dyDescent="0.25">
      <c r="B942567" s="78"/>
      <c r="C942567" s="77"/>
    </row>
    <row r="942568" spans="2:3" x14ac:dyDescent="0.25">
      <c r="B942568" s="78"/>
      <c r="C942568" s="77"/>
    </row>
    <row r="942569" spans="2:3" x14ac:dyDescent="0.25">
      <c r="B942569" s="78"/>
      <c r="C942569" s="77"/>
    </row>
    <row r="942570" spans="2:3" x14ac:dyDescent="0.25">
      <c r="B942570" s="78"/>
      <c r="C942570" s="77"/>
    </row>
    <row r="942680" spans="2:3" x14ac:dyDescent="0.25">
      <c r="B942680" s="78"/>
      <c r="C942680" s="77"/>
    </row>
    <row r="942681" spans="2:3" x14ac:dyDescent="0.25">
      <c r="B942681" s="78"/>
      <c r="C942681" s="77"/>
    </row>
    <row r="942682" spans="2:3" x14ac:dyDescent="0.25">
      <c r="B942682" s="78"/>
      <c r="C942682" s="77"/>
    </row>
    <row r="942683" spans="2:3" x14ac:dyDescent="0.25">
      <c r="B942683" s="78"/>
      <c r="C942683" s="77"/>
    </row>
    <row r="942684" spans="2:3" x14ac:dyDescent="0.25">
      <c r="B942684" s="78"/>
      <c r="C942684" s="77"/>
    </row>
    <row r="942685" spans="2:3" x14ac:dyDescent="0.25">
      <c r="B942685" s="78"/>
      <c r="C942685" s="77"/>
    </row>
    <row r="942686" spans="2:3" x14ac:dyDescent="0.25">
      <c r="B942686" s="78"/>
      <c r="C942686" s="77"/>
    </row>
    <row r="942687" spans="2:3" x14ac:dyDescent="0.25">
      <c r="B942687" s="78"/>
      <c r="C942687" s="77"/>
    </row>
    <row r="942688" spans="2:3" x14ac:dyDescent="0.25">
      <c r="B942688" s="78"/>
      <c r="C942688" s="77"/>
    </row>
    <row r="942689" spans="2:3" x14ac:dyDescent="0.25">
      <c r="B942689" s="78"/>
      <c r="C942689" s="77"/>
    </row>
    <row r="942690" spans="2:3" x14ac:dyDescent="0.25">
      <c r="B942690" s="78"/>
      <c r="C942690" s="77"/>
    </row>
    <row r="942691" spans="2:3" x14ac:dyDescent="0.25">
      <c r="B942691" s="78"/>
      <c r="C942691" s="77"/>
    </row>
    <row r="942692" spans="2:3" x14ac:dyDescent="0.25">
      <c r="B942692" s="78"/>
      <c r="C942692" s="77"/>
    </row>
    <row r="942802" spans="2:3" x14ac:dyDescent="0.25">
      <c r="B942802" s="78"/>
      <c r="C942802" s="77"/>
    </row>
    <row r="942803" spans="2:3" x14ac:dyDescent="0.25">
      <c r="B942803" s="78"/>
      <c r="C942803" s="77"/>
    </row>
    <row r="942804" spans="2:3" x14ac:dyDescent="0.25">
      <c r="B942804" s="78"/>
      <c r="C942804" s="77"/>
    </row>
    <row r="942805" spans="2:3" x14ac:dyDescent="0.25">
      <c r="B942805" s="78"/>
      <c r="C942805" s="77"/>
    </row>
    <row r="942806" spans="2:3" x14ac:dyDescent="0.25">
      <c r="B942806" s="78"/>
      <c r="C942806" s="77"/>
    </row>
    <row r="942807" spans="2:3" x14ac:dyDescent="0.25">
      <c r="B942807" s="78"/>
      <c r="C942807" s="77"/>
    </row>
    <row r="942808" spans="2:3" x14ac:dyDescent="0.25">
      <c r="B942808" s="78"/>
      <c r="C942808" s="77"/>
    </row>
    <row r="942809" spans="2:3" x14ac:dyDescent="0.25">
      <c r="B942809" s="78"/>
      <c r="C942809" s="77"/>
    </row>
    <row r="942810" spans="2:3" x14ac:dyDescent="0.25">
      <c r="B942810" s="78"/>
      <c r="C942810" s="77"/>
    </row>
    <row r="942811" spans="2:3" x14ac:dyDescent="0.25">
      <c r="B942811" s="78"/>
      <c r="C942811" s="77"/>
    </row>
    <row r="942812" spans="2:3" x14ac:dyDescent="0.25">
      <c r="B942812" s="78"/>
      <c r="C942812" s="77"/>
    </row>
    <row r="942813" spans="2:3" x14ac:dyDescent="0.25">
      <c r="B942813" s="78"/>
      <c r="C942813" s="77"/>
    </row>
    <row r="942814" spans="2:3" x14ac:dyDescent="0.25">
      <c r="B942814" s="78"/>
      <c r="C942814" s="77"/>
    </row>
    <row r="942924" spans="2:3" x14ac:dyDescent="0.25">
      <c r="B942924" s="78"/>
      <c r="C942924" s="77"/>
    </row>
    <row r="942925" spans="2:3" x14ac:dyDescent="0.25">
      <c r="B942925" s="78"/>
      <c r="C942925" s="77"/>
    </row>
    <row r="942926" spans="2:3" x14ac:dyDescent="0.25">
      <c r="B942926" s="78"/>
      <c r="C942926" s="77"/>
    </row>
    <row r="942927" spans="2:3" x14ac:dyDescent="0.25">
      <c r="B942927" s="78"/>
      <c r="C942927" s="77"/>
    </row>
    <row r="942928" spans="2:3" x14ac:dyDescent="0.25">
      <c r="B942928" s="78"/>
      <c r="C942928" s="77"/>
    </row>
    <row r="942929" spans="2:3" x14ac:dyDescent="0.25">
      <c r="B942929" s="78"/>
      <c r="C942929" s="77"/>
    </row>
    <row r="942930" spans="2:3" x14ac:dyDescent="0.25">
      <c r="B942930" s="78"/>
      <c r="C942930" s="77"/>
    </row>
    <row r="942931" spans="2:3" x14ac:dyDescent="0.25">
      <c r="B942931" s="78"/>
      <c r="C942931" s="77"/>
    </row>
    <row r="942932" spans="2:3" x14ac:dyDescent="0.25">
      <c r="B942932" s="78"/>
      <c r="C942932" s="77"/>
    </row>
    <row r="942933" spans="2:3" x14ac:dyDescent="0.25">
      <c r="B942933" s="78"/>
      <c r="C942933" s="77"/>
    </row>
    <row r="942934" spans="2:3" x14ac:dyDescent="0.25">
      <c r="B942934" s="78"/>
      <c r="C942934" s="77"/>
    </row>
    <row r="942935" spans="2:3" x14ac:dyDescent="0.25">
      <c r="B942935" s="78"/>
      <c r="C942935" s="77"/>
    </row>
    <row r="942936" spans="2:3" x14ac:dyDescent="0.25">
      <c r="B942936" s="78"/>
      <c r="C942936" s="77"/>
    </row>
    <row r="943046" spans="2:3" x14ac:dyDescent="0.25">
      <c r="B943046" s="78"/>
      <c r="C943046" s="77"/>
    </row>
    <row r="943047" spans="2:3" x14ac:dyDescent="0.25">
      <c r="B943047" s="78"/>
      <c r="C943047" s="77"/>
    </row>
    <row r="943048" spans="2:3" x14ac:dyDescent="0.25">
      <c r="B943048" s="78"/>
      <c r="C943048" s="77"/>
    </row>
    <row r="943049" spans="2:3" x14ac:dyDescent="0.25">
      <c r="B943049" s="78"/>
      <c r="C943049" s="77"/>
    </row>
    <row r="943050" spans="2:3" x14ac:dyDescent="0.25">
      <c r="B943050" s="78"/>
      <c r="C943050" s="77"/>
    </row>
    <row r="943051" spans="2:3" x14ac:dyDescent="0.25">
      <c r="B943051" s="78"/>
      <c r="C943051" s="77"/>
    </row>
    <row r="943052" spans="2:3" x14ac:dyDescent="0.25">
      <c r="B943052" s="78"/>
      <c r="C943052" s="77"/>
    </row>
    <row r="943053" spans="2:3" x14ac:dyDescent="0.25">
      <c r="B943053" s="78"/>
      <c r="C943053" s="77"/>
    </row>
    <row r="943054" spans="2:3" x14ac:dyDescent="0.25">
      <c r="B943054" s="78"/>
      <c r="C943054" s="77"/>
    </row>
    <row r="943055" spans="2:3" x14ac:dyDescent="0.25">
      <c r="B943055" s="78"/>
      <c r="C943055" s="77"/>
    </row>
    <row r="943056" spans="2:3" x14ac:dyDescent="0.25">
      <c r="B943056" s="78"/>
      <c r="C943056" s="77"/>
    </row>
    <row r="943057" spans="2:3" x14ac:dyDescent="0.25">
      <c r="B943057" s="78"/>
      <c r="C943057" s="77"/>
    </row>
    <row r="943058" spans="2:3" x14ac:dyDescent="0.25">
      <c r="B943058" s="78"/>
      <c r="C943058" s="77"/>
    </row>
    <row r="943168" spans="2:3" x14ac:dyDescent="0.25">
      <c r="B943168" s="78"/>
      <c r="C943168" s="77"/>
    </row>
    <row r="943169" spans="2:3" x14ac:dyDescent="0.25">
      <c r="B943169" s="78"/>
      <c r="C943169" s="77"/>
    </row>
    <row r="943170" spans="2:3" x14ac:dyDescent="0.25">
      <c r="B943170" s="78"/>
      <c r="C943170" s="77"/>
    </row>
    <row r="943171" spans="2:3" x14ac:dyDescent="0.25">
      <c r="B943171" s="78"/>
      <c r="C943171" s="77"/>
    </row>
    <row r="943172" spans="2:3" x14ac:dyDescent="0.25">
      <c r="B943172" s="78"/>
      <c r="C943172" s="77"/>
    </row>
    <row r="943173" spans="2:3" x14ac:dyDescent="0.25">
      <c r="B943173" s="78"/>
      <c r="C943173" s="77"/>
    </row>
    <row r="943174" spans="2:3" x14ac:dyDescent="0.25">
      <c r="B943174" s="78"/>
      <c r="C943174" s="77"/>
    </row>
    <row r="943175" spans="2:3" x14ac:dyDescent="0.25">
      <c r="B943175" s="78"/>
      <c r="C943175" s="77"/>
    </row>
    <row r="943176" spans="2:3" x14ac:dyDescent="0.25">
      <c r="B943176" s="78"/>
      <c r="C943176" s="77"/>
    </row>
    <row r="943177" spans="2:3" x14ac:dyDescent="0.25">
      <c r="B943177" s="78"/>
      <c r="C943177" s="77"/>
    </row>
    <row r="943178" spans="2:3" x14ac:dyDescent="0.25">
      <c r="B943178" s="78"/>
      <c r="C943178" s="77"/>
    </row>
    <row r="943179" spans="2:3" x14ac:dyDescent="0.25">
      <c r="B943179" s="78"/>
      <c r="C943179" s="77"/>
    </row>
    <row r="943180" spans="2:3" x14ac:dyDescent="0.25">
      <c r="B943180" s="78"/>
      <c r="C943180" s="77"/>
    </row>
    <row r="943290" spans="2:3" x14ac:dyDescent="0.25">
      <c r="B943290" s="78"/>
      <c r="C943290" s="77"/>
    </row>
    <row r="943291" spans="2:3" x14ac:dyDescent="0.25">
      <c r="B943291" s="78"/>
      <c r="C943291" s="77"/>
    </row>
    <row r="943292" spans="2:3" x14ac:dyDescent="0.25">
      <c r="B943292" s="78"/>
      <c r="C943292" s="77"/>
    </row>
    <row r="943293" spans="2:3" x14ac:dyDescent="0.25">
      <c r="B943293" s="78"/>
      <c r="C943293" s="77"/>
    </row>
    <row r="943294" spans="2:3" x14ac:dyDescent="0.25">
      <c r="B943294" s="78"/>
      <c r="C943294" s="77"/>
    </row>
    <row r="943295" spans="2:3" x14ac:dyDescent="0.25">
      <c r="B943295" s="78"/>
      <c r="C943295" s="77"/>
    </row>
    <row r="943296" spans="2:3" x14ac:dyDescent="0.25">
      <c r="B943296" s="78"/>
      <c r="C943296" s="77"/>
    </row>
    <row r="943297" spans="2:3" x14ac:dyDescent="0.25">
      <c r="B943297" s="78"/>
      <c r="C943297" s="77"/>
    </row>
    <row r="943298" spans="2:3" x14ac:dyDescent="0.25">
      <c r="B943298" s="78"/>
      <c r="C943298" s="77"/>
    </row>
    <row r="943299" spans="2:3" x14ac:dyDescent="0.25">
      <c r="B943299" s="78"/>
      <c r="C943299" s="77"/>
    </row>
    <row r="943300" spans="2:3" x14ac:dyDescent="0.25">
      <c r="B943300" s="78"/>
      <c r="C943300" s="77"/>
    </row>
    <row r="943301" spans="2:3" x14ac:dyDescent="0.25">
      <c r="B943301" s="78"/>
      <c r="C943301" s="77"/>
    </row>
    <row r="943302" spans="2:3" x14ac:dyDescent="0.25">
      <c r="B943302" s="78"/>
      <c r="C943302" s="77"/>
    </row>
    <row r="943412" spans="2:3" x14ac:dyDescent="0.25">
      <c r="B943412" s="78"/>
      <c r="C943412" s="77"/>
    </row>
    <row r="943413" spans="2:3" x14ac:dyDescent="0.25">
      <c r="B943413" s="78"/>
      <c r="C943413" s="77"/>
    </row>
    <row r="943414" spans="2:3" x14ac:dyDescent="0.25">
      <c r="B943414" s="78"/>
      <c r="C943414" s="77"/>
    </row>
    <row r="943415" spans="2:3" x14ac:dyDescent="0.25">
      <c r="B943415" s="78"/>
      <c r="C943415" s="77"/>
    </row>
    <row r="943416" spans="2:3" x14ac:dyDescent="0.25">
      <c r="B943416" s="78"/>
      <c r="C943416" s="77"/>
    </row>
    <row r="943417" spans="2:3" x14ac:dyDescent="0.25">
      <c r="B943417" s="78"/>
      <c r="C943417" s="77"/>
    </row>
    <row r="943418" spans="2:3" x14ac:dyDescent="0.25">
      <c r="B943418" s="78"/>
      <c r="C943418" s="77"/>
    </row>
    <row r="943419" spans="2:3" x14ac:dyDescent="0.25">
      <c r="B943419" s="78"/>
      <c r="C943419" s="77"/>
    </row>
    <row r="943420" spans="2:3" x14ac:dyDescent="0.25">
      <c r="B943420" s="78"/>
      <c r="C943420" s="77"/>
    </row>
    <row r="943421" spans="2:3" x14ac:dyDescent="0.25">
      <c r="B943421" s="78"/>
      <c r="C943421" s="77"/>
    </row>
    <row r="943422" spans="2:3" x14ac:dyDescent="0.25">
      <c r="B943422" s="78"/>
      <c r="C943422" s="77"/>
    </row>
    <row r="943423" spans="2:3" x14ac:dyDescent="0.25">
      <c r="B943423" s="78"/>
      <c r="C943423" s="77"/>
    </row>
    <row r="943424" spans="2:3" x14ac:dyDescent="0.25">
      <c r="B943424" s="78"/>
      <c r="C943424" s="77"/>
    </row>
    <row r="943534" spans="2:3" x14ac:dyDescent="0.25">
      <c r="B943534" s="78"/>
      <c r="C943534" s="77"/>
    </row>
    <row r="943535" spans="2:3" x14ac:dyDescent="0.25">
      <c r="B943535" s="78"/>
      <c r="C943535" s="77"/>
    </row>
    <row r="943536" spans="2:3" x14ac:dyDescent="0.25">
      <c r="B943536" s="78"/>
      <c r="C943536" s="77"/>
    </row>
    <row r="943537" spans="2:3" x14ac:dyDescent="0.25">
      <c r="B943537" s="78"/>
      <c r="C943537" s="77"/>
    </row>
    <row r="943538" spans="2:3" x14ac:dyDescent="0.25">
      <c r="B943538" s="78"/>
      <c r="C943538" s="77"/>
    </row>
    <row r="943539" spans="2:3" x14ac:dyDescent="0.25">
      <c r="B943539" s="78"/>
      <c r="C943539" s="77"/>
    </row>
    <row r="943540" spans="2:3" x14ac:dyDescent="0.25">
      <c r="B943540" s="78"/>
      <c r="C943540" s="77"/>
    </row>
    <row r="943541" spans="2:3" x14ac:dyDescent="0.25">
      <c r="B943541" s="78"/>
      <c r="C943541" s="77"/>
    </row>
    <row r="943542" spans="2:3" x14ac:dyDescent="0.25">
      <c r="B943542" s="78"/>
      <c r="C943542" s="77"/>
    </row>
    <row r="943543" spans="2:3" x14ac:dyDescent="0.25">
      <c r="B943543" s="78"/>
      <c r="C943543" s="77"/>
    </row>
    <row r="943544" spans="2:3" x14ac:dyDescent="0.25">
      <c r="B943544" s="78"/>
      <c r="C943544" s="77"/>
    </row>
    <row r="943545" spans="2:3" x14ac:dyDescent="0.25">
      <c r="B943545" s="78"/>
      <c r="C943545" s="77"/>
    </row>
    <row r="943546" spans="2:3" x14ac:dyDescent="0.25">
      <c r="B943546" s="78"/>
      <c r="C943546" s="77"/>
    </row>
    <row r="943656" spans="2:3" x14ac:dyDescent="0.25">
      <c r="B943656" s="78"/>
      <c r="C943656" s="77"/>
    </row>
    <row r="943657" spans="2:3" x14ac:dyDescent="0.25">
      <c r="B943657" s="78"/>
      <c r="C943657" s="77"/>
    </row>
    <row r="943658" spans="2:3" x14ac:dyDescent="0.25">
      <c r="B943658" s="78"/>
      <c r="C943658" s="77"/>
    </row>
    <row r="943659" spans="2:3" x14ac:dyDescent="0.25">
      <c r="B943659" s="78"/>
      <c r="C943659" s="77"/>
    </row>
    <row r="943660" spans="2:3" x14ac:dyDescent="0.25">
      <c r="B943660" s="78"/>
      <c r="C943660" s="77"/>
    </row>
    <row r="943661" spans="2:3" x14ac:dyDescent="0.25">
      <c r="B943661" s="78"/>
      <c r="C943661" s="77"/>
    </row>
    <row r="943662" spans="2:3" x14ac:dyDescent="0.25">
      <c r="B943662" s="78"/>
      <c r="C943662" s="77"/>
    </row>
    <row r="943663" spans="2:3" x14ac:dyDescent="0.25">
      <c r="B943663" s="78"/>
      <c r="C943663" s="77"/>
    </row>
    <row r="943664" spans="2:3" x14ac:dyDescent="0.25">
      <c r="B943664" s="78"/>
      <c r="C943664" s="77"/>
    </row>
    <row r="943665" spans="2:3" x14ac:dyDescent="0.25">
      <c r="B943665" s="78"/>
      <c r="C943665" s="77"/>
    </row>
    <row r="943666" spans="2:3" x14ac:dyDescent="0.25">
      <c r="B943666" s="78"/>
      <c r="C943666" s="77"/>
    </row>
    <row r="943667" spans="2:3" x14ac:dyDescent="0.25">
      <c r="B943667" s="78"/>
      <c r="C943667" s="77"/>
    </row>
    <row r="943668" spans="2:3" x14ac:dyDescent="0.25">
      <c r="B943668" s="78"/>
      <c r="C943668" s="77"/>
    </row>
    <row r="943778" spans="2:3" x14ac:dyDescent="0.25">
      <c r="B943778" s="78"/>
      <c r="C943778" s="77"/>
    </row>
    <row r="943779" spans="2:3" x14ac:dyDescent="0.25">
      <c r="B943779" s="78"/>
      <c r="C943779" s="77"/>
    </row>
    <row r="943780" spans="2:3" x14ac:dyDescent="0.25">
      <c r="B943780" s="78"/>
      <c r="C943780" s="77"/>
    </row>
    <row r="943781" spans="2:3" x14ac:dyDescent="0.25">
      <c r="B943781" s="78"/>
      <c r="C943781" s="77"/>
    </row>
    <row r="943782" spans="2:3" x14ac:dyDescent="0.25">
      <c r="B943782" s="78"/>
      <c r="C943782" s="77"/>
    </row>
    <row r="943783" spans="2:3" x14ac:dyDescent="0.25">
      <c r="B943783" s="78"/>
      <c r="C943783" s="77"/>
    </row>
    <row r="943784" spans="2:3" x14ac:dyDescent="0.25">
      <c r="B943784" s="78"/>
      <c r="C943784" s="77"/>
    </row>
    <row r="943785" spans="2:3" x14ac:dyDescent="0.25">
      <c r="B943785" s="78"/>
      <c r="C943785" s="77"/>
    </row>
    <row r="943786" spans="2:3" x14ac:dyDescent="0.25">
      <c r="B943786" s="78"/>
      <c r="C943786" s="77"/>
    </row>
    <row r="943787" spans="2:3" x14ac:dyDescent="0.25">
      <c r="B943787" s="78"/>
      <c r="C943787" s="77"/>
    </row>
    <row r="943788" spans="2:3" x14ac:dyDescent="0.25">
      <c r="B943788" s="78"/>
      <c r="C943788" s="77"/>
    </row>
    <row r="943789" spans="2:3" x14ac:dyDescent="0.25">
      <c r="B943789" s="78"/>
      <c r="C943789" s="77"/>
    </row>
    <row r="943790" spans="2:3" x14ac:dyDescent="0.25">
      <c r="B943790" s="78"/>
      <c r="C943790" s="77"/>
    </row>
    <row r="943900" spans="2:3" x14ac:dyDescent="0.25">
      <c r="B943900" s="78"/>
      <c r="C943900" s="77"/>
    </row>
    <row r="943901" spans="2:3" x14ac:dyDescent="0.25">
      <c r="B943901" s="78"/>
      <c r="C943901" s="77"/>
    </row>
    <row r="943902" spans="2:3" x14ac:dyDescent="0.25">
      <c r="B943902" s="78"/>
      <c r="C943902" s="77"/>
    </row>
    <row r="943903" spans="2:3" x14ac:dyDescent="0.25">
      <c r="B943903" s="78"/>
      <c r="C943903" s="77"/>
    </row>
    <row r="943904" spans="2:3" x14ac:dyDescent="0.25">
      <c r="B943904" s="78"/>
      <c r="C943904" s="77"/>
    </row>
    <row r="943905" spans="2:3" x14ac:dyDescent="0.25">
      <c r="B943905" s="78"/>
      <c r="C943905" s="77"/>
    </row>
    <row r="943906" spans="2:3" x14ac:dyDescent="0.25">
      <c r="B943906" s="78"/>
      <c r="C943906" s="77"/>
    </row>
    <row r="943907" spans="2:3" x14ac:dyDescent="0.25">
      <c r="B943907" s="78"/>
      <c r="C943907" s="77"/>
    </row>
    <row r="943908" spans="2:3" x14ac:dyDescent="0.25">
      <c r="B943908" s="78"/>
      <c r="C943908" s="77"/>
    </row>
    <row r="943909" spans="2:3" x14ac:dyDescent="0.25">
      <c r="B943909" s="78"/>
      <c r="C943909" s="77"/>
    </row>
    <row r="943910" spans="2:3" x14ac:dyDescent="0.25">
      <c r="B943910" s="78"/>
      <c r="C943910" s="77"/>
    </row>
    <row r="943911" spans="2:3" x14ac:dyDescent="0.25">
      <c r="B943911" s="78"/>
      <c r="C943911" s="77"/>
    </row>
    <row r="943912" spans="2:3" x14ac:dyDescent="0.25">
      <c r="B943912" s="78"/>
      <c r="C943912" s="77"/>
    </row>
    <row r="944022" spans="2:3" x14ac:dyDescent="0.25">
      <c r="B944022" s="78"/>
      <c r="C944022" s="77"/>
    </row>
    <row r="944023" spans="2:3" x14ac:dyDescent="0.25">
      <c r="B944023" s="78"/>
      <c r="C944023" s="77"/>
    </row>
    <row r="944024" spans="2:3" x14ac:dyDescent="0.25">
      <c r="B944024" s="78"/>
      <c r="C944024" s="77"/>
    </row>
    <row r="944025" spans="2:3" x14ac:dyDescent="0.25">
      <c r="B944025" s="78"/>
      <c r="C944025" s="77"/>
    </row>
    <row r="944026" spans="2:3" x14ac:dyDescent="0.25">
      <c r="B944026" s="78"/>
      <c r="C944026" s="77"/>
    </row>
    <row r="944027" spans="2:3" x14ac:dyDescent="0.25">
      <c r="B944027" s="78"/>
      <c r="C944027" s="77"/>
    </row>
    <row r="944028" spans="2:3" x14ac:dyDescent="0.25">
      <c r="B944028" s="78"/>
      <c r="C944028" s="77"/>
    </row>
    <row r="944029" spans="2:3" x14ac:dyDescent="0.25">
      <c r="B944029" s="78"/>
      <c r="C944029" s="77"/>
    </row>
    <row r="944030" spans="2:3" x14ac:dyDescent="0.25">
      <c r="B944030" s="78"/>
      <c r="C944030" s="77"/>
    </row>
    <row r="944031" spans="2:3" x14ac:dyDescent="0.25">
      <c r="B944031" s="78"/>
      <c r="C944031" s="77"/>
    </row>
    <row r="944032" spans="2:3" x14ac:dyDescent="0.25">
      <c r="B944032" s="78"/>
      <c r="C944032" s="77"/>
    </row>
    <row r="944033" spans="2:3" x14ac:dyDescent="0.25">
      <c r="B944033" s="78"/>
      <c r="C944033" s="77"/>
    </row>
    <row r="944034" spans="2:3" x14ac:dyDescent="0.25">
      <c r="B944034" s="78"/>
      <c r="C944034" s="77"/>
    </row>
    <row r="944144" spans="2:3" x14ac:dyDescent="0.25">
      <c r="B944144" s="78"/>
      <c r="C944144" s="77"/>
    </row>
    <row r="944145" spans="2:3" x14ac:dyDescent="0.25">
      <c r="B944145" s="78"/>
      <c r="C944145" s="77"/>
    </row>
    <row r="944146" spans="2:3" x14ac:dyDescent="0.25">
      <c r="B944146" s="78"/>
      <c r="C944146" s="77"/>
    </row>
    <row r="944147" spans="2:3" x14ac:dyDescent="0.25">
      <c r="B944147" s="78"/>
      <c r="C944147" s="77"/>
    </row>
    <row r="944148" spans="2:3" x14ac:dyDescent="0.25">
      <c r="B944148" s="78"/>
      <c r="C944148" s="77"/>
    </row>
    <row r="944149" spans="2:3" x14ac:dyDescent="0.25">
      <c r="B944149" s="78"/>
      <c r="C944149" s="77"/>
    </row>
    <row r="944150" spans="2:3" x14ac:dyDescent="0.25">
      <c r="B944150" s="78"/>
      <c r="C944150" s="77"/>
    </row>
    <row r="944151" spans="2:3" x14ac:dyDescent="0.25">
      <c r="B944151" s="78"/>
      <c r="C944151" s="77"/>
    </row>
    <row r="944152" spans="2:3" x14ac:dyDescent="0.25">
      <c r="B944152" s="78"/>
      <c r="C944152" s="77"/>
    </row>
    <row r="944153" spans="2:3" x14ac:dyDescent="0.25">
      <c r="B944153" s="78"/>
      <c r="C944153" s="77"/>
    </row>
    <row r="944154" spans="2:3" x14ac:dyDescent="0.25">
      <c r="B944154" s="78"/>
      <c r="C944154" s="77"/>
    </row>
    <row r="944155" spans="2:3" x14ac:dyDescent="0.25">
      <c r="B944155" s="78"/>
      <c r="C944155" s="77"/>
    </row>
    <row r="944156" spans="2:3" x14ac:dyDescent="0.25">
      <c r="B944156" s="78"/>
      <c r="C944156" s="77"/>
    </row>
    <row r="944266" spans="2:3" x14ac:dyDescent="0.25">
      <c r="B944266" s="78"/>
      <c r="C944266" s="77"/>
    </row>
    <row r="944267" spans="2:3" x14ac:dyDescent="0.25">
      <c r="B944267" s="78"/>
      <c r="C944267" s="77"/>
    </row>
    <row r="944268" spans="2:3" x14ac:dyDescent="0.25">
      <c r="B944268" s="78"/>
      <c r="C944268" s="77"/>
    </row>
    <row r="944269" spans="2:3" x14ac:dyDescent="0.25">
      <c r="B944269" s="78"/>
      <c r="C944269" s="77"/>
    </row>
    <row r="944270" spans="2:3" x14ac:dyDescent="0.25">
      <c r="B944270" s="78"/>
      <c r="C944270" s="77"/>
    </row>
    <row r="944271" spans="2:3" x14ac:dyDescent="0.25">
      <c r="B944271" s="78"/>
      <c r="C944271" s="77"/>
    </row>
    <row r="944272" spans="2:3" x14ac:dyDescent="0.25">
      <c r="B944272" s="78"/>
      <c r="C944272" s="77"/>
    </row>
    <row r="944273" spans="2:3" x14ac:dyDescent="0.25">
      <c r="B944273" s="78"/>
      <c r="C944273" s="77"/>
    </row>
    <row r="944274" spans="2:3" x14ac:dyDescent="0.25">
      <c r="B944274" s="78"/>
      <c r="C944274" s="77"/>
    </row>
    <row r="944275" spans="2:3" x14ac:dyDescent="0.25">
      <c r="B944275" s="78"/>
      <c r="C944275" s="77"/>
    </row>
    <row r="944276" spans="2:3" x14ac:dyDescent="0.25">
      <c r="B944276" s="78"/>
      <c r="C944276" s="77"/>
    </row>
    <row r="944277" spans="2:3" x14ac:dyDescent="0.25">
      <c r="B944277" s="78"/>
      <c r="C944277" s="77"/>
    </row>
    <row r="944278" spans="2:3" x14ac:dyDescent="0.25">
      <c r="B944278" s="78"/>
      <c r="C944278" s="77"/>
    </row>
    <row r="944388" spans="2:3" x14ac:dyDescent="0.25">
      <c r="B944388" s="78"/>
      <c r="C944388" s="77"/>
    </row>
    <row r="944389" spans="2:3" x14ac:dyDescent="0.25">
      <c r="B944389" s="78"/>
      <c r="C944389" s="77"/>
    </row>
    <row r="944390" spans="2:3" x14ac:dyDescent="0.25">
      <c r="B944390" s="78"/>
      <c r="C944390" s="77"/>
    </row>
    <row r="944391" spans="2:3" x14ac:dyDescent="0.25">
      <c r="B944391" s="78"/>
      <c r="C944391" s="77"/>
    </row>
    <row r="944392" spans="2:3" x14ac:dyDescent="0.25">
      <c r="B944392" s="78"/>
      <c r="C944392" s="77"/>
    </row>
    <row r="944393" spans="2:3" x14ac:dyDescent="0.25">
      <c r="B944393" s="78"/>
      <c r="C944393" s="77"/>
    </row>
    <row r="944394" spans="2:3" x14ac:dyDescent="0.25">
      <c r="B944394" s="78"/>
      <c r="C944394" s="77"/>
    </row>
    <row r="944395" spans="2:3" x14ac:dyDescent="0.25">
      <c r="B944395" s="78"/>
      <c r="C944395" s="77"/>
    </row>
    <row r="944396" spans="2:3" x14ac:dyDescent="0.25">
      <c r="B944396" s="78"/>
      <c r="C944396" s="77"/>
    </row>
    <row r="944397" spans="2:3" x14ac:dyDescent="0.25">
      <c r="B944397" s="78"/>
      <c r="C944397" s="77"/>
    </row>
    <row r="944398" spans="2:3" x14ac:dyDescent="0.25">
      <c r="B944398" s="78"/>
      <c r="C944398" s="77"/>
    </row>
    <row r="944399" spans="2:3" x14ac:dyDescent="0.25">
      <c r="B944399" s="78"/>
      <c r="C944399" s="77"/>
    </row>
    <row r="944400" spans="2:3" x14ac:dyDescent="0.25">
      <c r="B944400" s="78"/>
      <c r="C944400" s="77"/>
    </row>
    <row r="944510" spans="2:3" x14ac:dyDescent="0.25">
      <c r="B944510" s="78"/>
      <c r="C944510" s="77"/>
    </row>
    <row r="944511" spans="2:3" x14ac:dyDescent="0.25">
      <c r="B944511" s="78"/>
      <c r="C944511" s="77"/>
    </row>
    <row r="944512" spans="2:3" x14ac:dyDescent="0.25">
      <c r="B944512" s="78"/>
      <c r="C944512" s="77"/>
    </row>
    <row r="944513" spans="2:3" x14ac:dyDescent="0.25">
      <c r="B944513" s="78"/>
      <c r="C944513" s="77"/>
    </row>
    <row r="944514" spans="2:3" x14ac:dyDescent="0.25">
      <c r="B944514" s="78"/>
      <c r="C944514" s="77"/>
    </row>
    <row r="944515" spans="2:3" x14ac:dyDescent="0.25">
      <c r="B944515" s="78"/>
      <c r="C944515" s="77"/>
    </row>
    <row r="944516" spans="2:3" x14ac:dyDescent="0.25">
      <c r="B944516" s="78"/>
      <c r="C944516" s="77"/>
    </row>
    <row r="944517" spans="2:3" x14ac:dyDescent="0.25">
      <c r="B944517" s="78"/>
      <c r="C944517" s="77"/>
    </row>
    <row r="944518" spans="2:3" x14ac:dyDescent="0.25">
      <c r="B944518" s="78"/>
      <c r="C944518" s="77"/>
    </row>
    <row r="944519" spans="2:3" x14ac:dyDescent="0.25">
      <c r="B944519" s="78"/>
      <c r="C944519" s="77"/>
    </row>
    <row r="944520" spans="2:3" x14ac:dyDescent="0.25">
      <c r="B944520" s="78"/>
      <c r="C944520" s="77"/>
    </row>
    <row r="944521" spans="2:3" x14ac:dyDescent="0.25">
      <c r="B944521" s="78"/>
      <c r="C944521" s="77"/>
    </row>
    <row r="944522" spans="2:3" x14ac:dyDescent="0.25">
      <c r="B944522" s="78"/>
      <c r="C944522" s="77"/>
    </row>
    <row r="944632" spans="2:3" x14ac:dyDescent="0.25">
      <c r="B944632" s="78"/>
      <c r="C944632" s="77"/>
    </row>
    <row r="944633" spans="2:3" x14ac:dyDescent="0.25">
      <c r="B944633" s="78"/>
      <c r="C944633" s="77"/>
    </row>
    <row r="944634" spans="2:3" x14ac:dyDescent="0.25">
      <c r="B944634" s="78"/>
      <c r="C944634" s="77"/>
    </row>
    <row r="944635" spans="2:3" x14ac:dyDescent="0.25">
      <c r="B944635" s="78"/>
      <c r="C944635" s="77"/>
    </row>
    <row r="944636" spans="2:3" x14ac:dyDescent="0.25">
      <c r="B944636" s="78"/>
      <c r="C944636" s="77"/>
    </row>
    <row r="944637" spans="2:3" x14ac:dyDescent="0.25">
      <c r="B944637" s="78"/>
      <c r="C944637" s="77"/>
    </row>
    <row r="944638" spans="2:3" x14ac:dyDescent="0.25">
      <c r="B944638" s="78"/>
      <c r="C944638" s="77"/>
    </row>
    <row r="944639" spans="2:3" x14ac:dyDescent="0.25">
      <c r="B944639" s="78"/>
      <c r="C944639" s="77"/>
    </row>
    <row r="944640" spans="2:3" x14ac:dyDescent="0.25">
      <c r="B944640" s="78"/>
      <c r="C944640" s="77"/>
    </row>
    <row r="944641" spans="2:3" x14ac:dyDescent="0.25">
      <c r="B944641" s="78"/>
      <c r="C944641" s="77"/>
    </row>
    <row r="944642" spans="2:3" x14ac:dyDescent="0.25">
      <c r="B944642" s="78"/>
      <c r="C944642" s="77"/>
    </row>
    <row r="944643" spans="2:3" x14ac:dyDescent="0.25">
      <c r="B944643" s="78"/>
      <c r="C944643" s="77"/>
    </row>
    <row r="944644" spans="2:3" x14ac:dyDescent="0.25">
      <c r="B944644" s="78"/>
      <c r="C944644" s="77"/>
    </row>
    <row r="944754" spans="2:3" x14ac:dyDescent="0.25">
      <c r="B944754" s="78"/>
      <c r="C944754" s="77"/>
    </row>
    <row r="944755" spans="2:3" x14ac:dyDescent="0.25">
      <c r="B944755" s="78"/>
      <c r="C944755" s="77"/>
    </row>
    <row r="944756" spans="2:3" x14ac:dyDescent="0.25">
      <c r="B944756" s="78"/>
      <c r="C944756" s="77"/>
    </row>
    <row r="944757" spans="2:3" x14ac:dyDescent="0.25">
      <c r="B944757" s="78"/>
      <c r="C944757" s="77"/>
    </row>
    <row r="944758" spans="2:3" x14ac:dyDescent="0.25">
      <c r="B944758" s="78"/>
      <c r="C944758" s="77"/>
    </row>
    <row r="944759" spans="2:3" x14ac:dyDescent="0.25">
      <c r="B944759" s="78"/>
      <c r="C944759" s="77"/>
    </row>
    <row r="944760" spans="2:3" x14ac:dyDescent="0.25">
      <c r="B944760" s="78"/>
      <c r="C944760" s="77"/>
    </row>
    <row r="944761" spans="2:3" x14ac:dyDescent="0.25">
      <c r="B944761" s="78"/>
      <c r="C944761" s="77"/>
    </row>
    <row r="944762" spans="2:3" x14ac:dyDescent="0.25">
      <c r="B944762" s="78"/>
      <c r="C944762" s="77"/>
    </row>
    <row r="944763" spans="2:3" x14ac:dyDescent="0.25">
      <c r="B944763" s="78"/>
      <c r="C944763" s="77"/>
    </row>
    <row r="944764" spans="2:3" x14ac:dyDescent="0.25">
      <c r="B944764" s="78"/>
      <c r="C944764" s="77"/>
    </row>
    <row r="944765" spans="2:3" x14ac:dyDescent="0.25">
      <c r="B944765" s="78"/>
      <c r="C944765" s="77"/>
    </row>
    <row r="944766" spans="2:3" x14ac:dyDescent="0.25">
      <c r="B944766" s="78"/>
      <c r="C944766" s="77"/>
    </row>
    <row r="944876" spans="2:3" x14ac:dyDescent="0.25">
      <c r="B944876" s="78"/>
      <c r="C944876" s="77"/>
    </row>
    <row r="944877" spans="2:3" x14ac:dyDescent="0.25">
      <c r="B944877" s="78"/>
      <c r="C944877" s="77"/>
    </row>
    <row r="944878" spans="2:3" x14ac:dyDescent="0.25">
      <c r="B944878" s="78"/>
      <c r="C944878" s="77"/>
    </row>
    <row r="944879" spans="2:3" x14ac:dyDescent="0.25">
      <c r="B944879" s="78"/>
      <c r="C944879" s="77"/>
    </row>
    <row r="944880" spans="2:3" x14ac:dyDescent="0.25">
      <c r="B944880" s="78"/>
      <c r="C944880" s="77"/>
    </row>
    <row r="944881" spans="2:3" x14ac:dyDescent="0.25">
      <c r="B944881" s="78"/>
      <c r="C944881" s="77"/>
    </row>
    <row r="944882" spans="2:3" x14ac:dyDescent="0.25">
      <c r="B944882" s="78"/>
      <c r="C944882" s="77"/>
    </row>
    <row r="944883" spans="2:3" x14ac:dyDescent="0.25">
      <c r="B944883" s="78"/>
      <c r="C944883" s="77"/>
    </row>
    <row r="944884" spans="2:3" x14ac:dyDescent="0.25">
      <c r="B944884" s="78"/>
      <c r="C944884" s="77"/>
    </row>
    <row r="944885" spans="2:3" x14ac:dyDescent="0.25">
      <c r="B944885" s="78"/>
      <c r="C944885" s="77"/>
    </row>
    <row r="944886" spans="2:3" x14ac:dyDescent="0.25">
      <c r="B944886" s="78"/>
      <c r="C944886" s="77"/>
    </row>
    <row r="944887" spans="2:3" x14ac:dyDescent="0.25">
      <c r="B944887" s="78"/>
      <c r="C944887" s="77"/>
    </row>
    <row r="944888" spans="2:3" x14ac:dyDescent="0.25">
      <c r="B944888" s="78"/>
      <c r="C944888" s="77"/>
    </row>
    <row r="944998" spans="2:3" x14ac:dyDescent="0.25">
      <c r="B944998" s="78"/>
      <c r="C944998" s="77"/>
    </row>
    <row r="944999" spans="2:3" x14ac:dyDescent="0.25">
      <c r="B944999" s="78"/>
      <c r="C944999" s="77"/>
    </row>
    <row r="945000" spans="2:3" x14ac:dyDescent="0.25">
      <c r="B945000" s="78"/>
      <c r="C945000" s="77"/>
    </row>
    <row r="945001" spans="2:3" x14ac:dyDescent="0.25">
      <c r="B945001" s="78"/>
      <c r="C945001" s="77"/>
    </row>
    <row r="945002" spans="2:3" x14ac:dyDescent="0.25">
      <c r="B945002" s="78"/>
      <c r="C945002" s="77"/>
    </row>
    <row r="945003" spans="2:3" x14ac:dyDescent="0.25">
      <c r="B945003" s="78"/>
      <c r="C945003" s="77"/>
    </row>
    <row r="945004" spans="2:3" x14ac:dyDescent="0.25">
      <c r="B945004" s="78"/>
      <c r="C945004" s="77"/>
    </row>
    <row r="945005" spans="2:3" x14ac:dyDescent="0.25">
      <c r="B945005" s="78"/>
      <c r="C945005" s="77"/>
    </row>
    <row r="945006" spans="2:3" x14ac:dyDescent="0.25">
      <c r="B945006" s="78"/>
      <c r="C945006" s="77"/>
    </row>
    <row r="945007" spans="2:3" x14ac:dyDescent="0.25">
      <c r="B945007" s="78"/>
      <c r="C945007" s="77"/>
    </row>
    <row r="945008" spans="2:3" x14ac:dyDescent="0.25">
      <c r="B945008" s="78"/>
      <c r="C945008" s="77"/>
    </row>
    <row r="945009" spans="2:3" x14ac:dyDescent="0.25">
      <c r="B945009" s="78"/>
      <c r="C945009" s="77"/>
    </row>
    <row r="945010" spans="2:3" x14ac:dyDescent="0.25">
      <c r="B945010" s="78"/>
      <c r="C945010" s="77"/>
    </row>
    <row r="945120" spans="2:3" x14ac:dyDescent="0.25">
      <c r="B945120" s="78"/>
      <c r="C945120" s="77"/>
    </row>
    <row r="945121" spans="2:3" x14ac:dyDescent="0.25">
      <c r="B945121" s="78"/>
      <c r="C945121" s="77"/>
    </row>
    <row r="945122" spans="2:3" x14ac:dyDescent="0.25">
      <c r="B945122" s="78"/>
      <c r="C945122" s="77"/>
    </row>
    <row r="945123" spans="2:3" x14ac:dyDescent="0.25">
      <c r="B945123" s="78"/>
      <c r="C945123" s="77"/>
    </row>
    <row r="945124" spans="2:3" x14ac:dyDescent="0.25">
      <c r="B945124" s="78"/>
      <c r="C945124" s="77"/>
    </row>
    <row r="945125" spans="2:3" x14ac:dyDescent="0.25">
      <c r="B945125" s="78"/>
      <c r="C945125" s="77"/>
    </row>
    <row r="945126" spans="2:3" x14ac:dyDescent="0.25">
      <c r="B945126" s="78"/>
      <c r="C945126" s="77"/>
    </row>
    <row r="945127" spans="2:3" x14ac:dyDescent="0.25">
      <c r="B945127" s="78"/>
      <c r="C945127" s="77"/>
    </row>
    <row r="945128" spans="2:3" x14ac:dyDescent="0.25">
      <c r="B945128" s="78"/>
      <c r="C945128" s="77"/>
    </row>
    <row r="945129" spans="2:3" x14ac:dyDescent="0.25">
      <c r="B945129" s="78"/>
      <c r="C945129" s="77"/>
    </row>
    <row r="945130" spans="2:3" x14ac:dyDescent="0.25">
      <c r="B945130" s="78"/>
      <c r="C945130" s="77"/>
    </row>
    <row r="945131" spans="2:3" x14ac:dyDescent="0.25">
      <c r="B945131" s="78"/>
      <c r="C945131" s="77"/>
    </row>
    <row r="945132" spans="2:3" x14ac:dyDescent="0.25">
      <c r="B945132" s="78"/>
      <c r="C945132" s="77"/>
    </row>
    <row r="945242" spans="2:3" x14ac:dyDescent="0.25">
      <c r="B945242" s="78"/>
      <c r="C945242" s="77"/>
    </row>
    <row r="945243" spans="2:3" x14ac:dyDescent="0.25">
      <c r="B945243" s="78"/>
      <c r="C945243" s="77"/>
    </row>
    <row r="945244" spans="2:3" x14ac:dyDescent="0.25">
      <c r="B945244" s="78"/>
      <c r="C945244" s="77"/>
    </row>
    <row r="945245" spans="2:3" x14ac:dyDescent="0.25">
      <c r="B945245" s="78"/>
      <c r="C945245" s="77"/>
    </row>
    <row r="945246" spans="2:3" x14ac:dyDescent="0.25">
      <c r="B945246" s="78"/>
      <c r="C945246" s="77"/>
    </row>
    <row r="945247" spans="2:3" x14ac:dyDescent="0.25">
      <c r="B945247" s="78"/>
      <c r="C945247" s="77"/>
    </row>
    <row r="945248" spans="2:3" x14ac:dyDescent="0.25">
      <c r="B945248" s="78"/>
      <c r="C945248" s="77"/>
    </row>
    <row r="945249" spans="2:3" x14ac:dyDescent="0.25">
      <c r="B945249" s="78"/>
      <c r="C945249" s="77"/>
    </row>
    <row r="945250" spans="2:3" x14ac:dyDescent="0.25">
      <c r="B945250" s="78"/>
      <c r="C945250" s="77"/>
    </row>
    <row r="945251" spans="2:3" x14ac:dyDescent="0.25">
      <c r="B945251" s="78"/>
      <c r="C945251" s="77"/>
    </row>
    <row r="945252" spans="2:3" x14ac:dyDescent="0.25">
      <c r="B945252" s="78"/>
      <c r="C945252" s="77"/>
    </row>
    <row r="945253" spans="2:3" x14ac:dyDescent="0.25">
      <c r="B945253" s="78"/>
      <c r="C945253" s="77"/>
    </row>
    <row r="945254" spans="2:3" x14ac:dyDescent="0.25">
      <c r="B945254" s="78"/>
      <c r="C945254" s="77"/>
    </row>
    <row r="945364" spans="2:3" x14ac:dyDescent="0.25">
      <c r="B945364" s="78"/>
      <c r="C945364" s="77"/>
    </row>
    <row r="945365" spans="2:3" x14ac:dyDescent="0.25">
      <c r="B945365" s="78"/>
      <c r="C945365" s="77"/>
    </row>
    <row r="945366" spans="2:3" x14ac:dyDescent="0.25">
      <c r="B945366" s="78"/>
      <c r="C945366" s="77"/>
    </row>
    <row r="945367" spans="2:3" x14ac:dyDescent="0.25">
      <c r="B945367" s="78"/>
      <c r="C945367" s="77"/>
    </row>
    <row r="945368" spans="2:3" x14ac:dyDescent="0.25">
      <c r="B945368" s="78"/>
      <c r="C945368" s="77"/>
    </row>
    <row r="945369" spans="2:3" x14ac:dyDescent="0.25">
      <c r="B945369" s="78"/>
      <c r="C945369" s="77"/>
    </row>
    <row r="945370" spans="2:3" x14ac:dyDescent="0.25">
      <c r="B945370" s="78"/>
      <c r="C945370" s="77"/>
    </row>
    <row r="945371" spans="2:3" x14ac:dyDescent="0.25">
      <c r="B945371" s="78"/>
      <c r="C945371" s="77"/>
    </row>
    <row r="945372" spans="2:3" x14ac:dyDescent="0.25">
      <c r="B945372" s="78"/>
      <c r="C945372" s="77"/>
    </row>
    <row r="945373" spans="2:3" x14ac:dyDescent="0.25">
      <c r="B945373" s="78"/>
      <c r="C945373" s="77"/>
    </row>
    <row r="945374" spans="2:3" x14ac:dyDescent="0.25">
      <c r="B945374" s="78"/>
      <c r="C945374" s="77"/>
    </row>
    <row r="945375" spans="2:3" x14ac:dyDescent="0.25">
      <c r="B945375" s="78"/>
      <c r="C945375" s="77"/>
    </row>
    <row r="945376" spans="2:3" x14ac:dyDescent="0.25">
      <c r="B945376" s="78"/>
      <c r="C945376" s="77"/>
    </row>
    <row r="945486" spans="2:3" x14ac:dyDescent="0.25">
      <c r="B945486" s="78"/>
      <c r="C945486" s="77"/>
    </row>
    <row r="945487" spans="2:3" x14ac:dyDescent="0.25">
      <c r="B945487" s="78"/>
      <c r="C945487" s="77"/>
    </row>
    <row r="945488" spans="2:3" x14ac:dyDescent="0.25">
      <c r="B945488" s="78"/>
      <c r="C945488" s="77"/>
    </row>
    <row r="945489" spans="2:3" x14ac:dyDescent="0.25">
      <c r="B945489" s="78"/>
      <c r="C945489" s="77"/>
    </row>
    <row r="945490" spans="2:3" x14ac:dyDescent="0.25">
      <c r="B945490" s="78"/>
      <c r="C945490" s="77"/>
    </row>
    <row r="945491" spans="2:3" x14ac:dyDescent="0.25">
      <c r="B945491" s="78"/>
      <c r="C945491" s="77"/>
    </row>
    <row r="945492" spans="2:3" x14ac:dyDescent="0.25">
      <c r="B945492" s="78"/>
      <c r="C945492" s="77"/>
    </row>
    <row r="945493" spans="2:3" x14ac:dyDescent="0.25">
      <c r="B945493" s="78"/>
      <c r="C945493" s="77"/>
    </row>
    <row r="945494" spans="2:3" x14ac:dyDescent="0.25">
      <c r="B945494" s="78"/>
      <c r="C945494" s="77"/>
    </row>
    <row r="945495" spans="2:3" x14ac:dyDescent="0.25">
      <c r="B945495" s="78"/>
      <c r="C945495" s="77"/>
    </row>
    <row r="945496" spans="2:3" x14ac:dyDescent="0.25">
      <c r="B945496" s="78"/>
      <c r="C945496" s="77"/>
    </row>
    <row r="945497" spans="2:3" x14ac:dyDescent="0.25">
      <c r="B945497" s="78"/>
      <c r="C945497" s="77"/>
    </row>
    <row r="945498" spans="2:3" x14ac:dyDescent="0.25">
      <c r="B945498" s="78"/>
      <c r="C945498" s="77"/>
    </row>
    <row r="945608" spans="2:3" x14ac:dyDescent="0.25">
      <c r="B945608" s="78"/>
      <c r="C945608" s="77"/>
    </row>
    <row r="945609" spans="2:3" x14ac:dyDescent="0.25">
      <c r="B945609" s="78"/>
      <c r="C945609" s="77"/>
    </row>
    <row r="945610" spans="2:3" x14ac:dyDescent="0.25">
      <c r="B945610" s="78"/>
      <c r="C945610" s="77"/>
    </row>
    <row r="945611" spans="2:3" x14ac:dyDescent="0.25">
      <c r="B945611" s="78"/>
      <c r="C945611" s="77"/>
    </row>
    <row r="945612" spans="2:3" x14ac:dyDescent="0.25">
      <c r="B945612" s="78"/>
      <c r="C945612" s="77"/>
    </row>
    <row r="945613" spans="2:3" x14ac:dyDescent="0.25">
      <c r="B945613" s="78"/>
      <c r="C945613" s="77"/>
    </row>
    <row r="945614" spans="2:3" x14ac:dyDescent="0.25">
      <c r="B945614" s="78"/>
      <c r="C945614" s="77"/>
    </row>
    <row r="945615" spans="2:3" x14ac:dyDescent="0.25">
      <c r="B945615" s="78"/>
      <c r="C945615" s="77"/>
    </row>
    <row r="945616" spans="2:3" x14ac:dyDescent="0.25">
      <c r="B945616" s="78"/>
      <c r="C945616" s="77"/>
    </row>
    <row r="945617" spans="2:3" x14ac:dyDescent="0.25">
      <c r="B945617" s="78"/>
      <c r="C945617" s="77"/>
    </row>
    <row r="945618" spans="2:3" x14ac:dyDescent="0.25">
      <c r="B945618" s="78"/>
      <c r="C945618" s="77"/>
    </row>
    <row r="945619" spans="2:3" x14ac:dyDescent="0.25">
      <c r="B945619" s="78"/>
      <c r="C945619" s="77"/>
    </row>
    <row r="945620" spans="2:3" x14ac:dyDescent="0.25">
      <c r="B945620" s="78"/>
      <c r="C945620" s="77"/>
    </row>
    <row r="945730" spans="2:3" x14ac:dyDescent="0.25">
      <c r="B945730" s="78"/>
      <c r="C945730" s="77"/>
    </row>
    <row r="945731" spans="2:3" x14ac:dyDescent="0.25">
      <c r="B945731" s="78"/>
      <c r="C945731" s="77"/>
    </row>
    <row r="945732" spans="2:3" x14ac:dyDescent="0.25">
      <c r="B945732" s="78"/>
      <c r="C945732" s="77"/>
    </row>
    <row r="945733" spans="2:3" x14ac:dyDescent="0.25">
      <c r="B945733" s="78"/>
      <c r="C945733" s="77"/>
    </row>
    <row r="945734" spans="2:3" x14ac:dyDescent="0.25">
      <c r="B945734" s="78"/>
      <c r="C945734" s="77"/>
    </row>
    <row r="945735" spans="2:3" x14ac:dyDescent="0.25">
      <c r="B945735" s="78"/>
      <c r="C945735" s="77"/>
    </row>
    <row r="945736" spans="2:3" x14ac:dyDescent="0.25">
      <c r="B945736" s="78"/>
      <c r="C945736" s="77"/>
    </row>
    <row r="945737" spans="2:3" x14ac:dyDescent="0.25">
      <c r="B945737" s="78"/>
      <c r="C945737" s="77"/>
    </row>
    <row r="945738" spans="2:3" x14ac:dyDescent="0.25">
      <c r="B945738" s="78"/>
      <c r="C945738" s="77"/>
    </row>
    <row r="945739" spans="2:3" x14ac:dyDescent="0.25">
      <c r="B945739" s="78"/>
      <c r="C945739" s="77"/>
    </row>
    <row r="945740" spans="2:3" x14ac:dyDescent="0.25">
      <c r="B945740" s="78"/>
      <c r="C945740" s="77"/>
    </row>
    <row r="945741" spans="2:3" x14ac:dyDescent="0.25">
      <c r="B945741" s="78"/>
      <c r="C945741" s="77"/>
    </row>
    <row r="945742" spans="2:3" x14ac:dyDescent="0.25">
      <c r="B945742" s="78"/>
      <c r="C945742" s="77"/>
    </row>
    <row r="945852" spans="2:3" x14ac:dyDescent="0.25">
      <c r="B945852" s="78"/>
      <c r="C945852" s="77"/>
    </row>
    <row r="945853" spans="2:3" x14ac:dyDescent="0.25">
      <c r="B945853" s="78"/>
      <c r="C945853" s="77"/>
    </row>
    <row r="945854" spans="2:3" x14ac:dyDescent="0.25">
      <c r="B945854" s="78"/>
      <c r="C945854" s="77"/>
    </row>
    <row r="945855" spans="2:3" x14ac:dyDescent="0.25">
      <c r="B945855" s="78"/>
      <c r="C945855" s="77"/>
    </row>
    <row r="945856" spans="2:3" x14ac:dyDescent="0.25">
      <c r="B945856" s="78"/>
      <c r="C945856" s="77"/>
    </row>
    <row r="945857" spans="2:3" x14ac:dyDescent="0.25">
      <c r="B945857" s="78"/>
      <c r="C945857" s="77"/>
    </row>
    <row r="945858" spans="2:3" x14ac:dyDescent="0.25">
      <c r="B945858" s="78"/>
      <c r="C945858" s="77"/>
    </row>
    <row r="945859" spans="2:3" x14ac:dyDescent="0.25">
      <c r="B945859" s="78"/>
      <c r="C945859" s="77"/>
    </row>
    <row r="945860" spans="2:3" x14ac:dyDescent="0.25">
      <c r="B945860" s="78"/>
      <c r="C945860" s="77"/>
    </row>
    <row r="945861" spans="2:3" x14ac:dyDescent="0.25">
      <c r="B945861" s="78"/>
      <c r="C945861" s="77"/>
    </row>
    <row r="945862" spans="2:3" x14ac:dyDescent="0.25">
      <c r="B945862" s="78"/>
      <c r="C945862" s="77"/>
    </row>
    <row r="945863" spans="2:3" x14ac:dyDescent="0.25">
      <c r="B945863" s="78"/>
      <c r="C945863" s="77"/>
    </row>
    <row r="945864" spans="2:3" x14ac:dyDescent="0.25">
      <c r="B945864" s="78"/>
      <c r="C945864" s="77"/>
    </row>
    <row r="945974" spans="2:3" x14ac:dyDescent="0.25">
      <c r="B945974" s="78"/>
      <c r="C945974" s="77"/>
    </row>
    <row r="945975" spans="2:3" x14ac:dyDescent="0.25">
      <c r="B945975" s="78"/>
      <c r="C945975" s="77"/>
    </row>
    <row r="945976" spans="2:3" x14ac:dyDescent="0.25">
      <c r="B945976" s="78"/>
      <c r="C945976" s="77"/>
    </row>
    <row r="945977" spans="2:3" x14ac:dyDescent="0.25">
      <c r="B945977" s="78"/>
      <c r="C945977" s="77"/>
    </row>
    <row r="945978" spans="2:3" x14ac:dyDescent="0.25">
      <c r="B945978" s="78"/>
      <c r="C945978" s="77"/>
    </row>
    <row r="945979" spans="2:3" x14ac:dyDescent="0.25">
      <c r="B945979" s="78"/>
      <c r="C945979" s="77"/>
    </row>
    <row r="945980" spans="2:3" x14ac:dyDescent="0.25">
      <c r="B945980" s="78"/>
      <c r="C945980" s="77"/>
    </row>
    <row r="945981" spans="2:3" x14ac:dyDescent="0.25">
      <c r="B945981" s="78"/>
      <c r="C945981" s="77"/>
    </row>
    <row r="945982" spans="2:3" x14ac:dyDescent="0.25">
      <c r="B945982" s="78"/>
      <c r="C945982" s="77"/>
    </row>
    <row r="945983" spans="2:3" x14ac:dyDescent="0.25">
      <c r="B945983" s="78"/>
      <c r="C945983" s="77"/>
    </row>
    <row r="945984" spans="2:3" x14ac:dyDescent="0.25">
      <c r="B945984" s="78"/>
      <c r="C945984" s="77"/>
    </row>
    <row r="945985" spans="2:3" x14ac:dyDescent="0.25">
      <c r="B945985" s="78"/>
      <c r="C945985" s="77"/>
    </row>
    <row r="945986" spans="2:3" x14ac:dyDescent="0.25">
      <c r="B945986" s="78"/>
      <c r="C945986" s="77"/>
    </row>
    <row r="946096" spans="2:3" x14ac:dyDescent="0.25">
      <c r="B946096" s="78"/>
      <c r="C946096" s="77"/>
    </row>
    <row r="946097" spans="2:3" x14ac:dyDescent="0.25">
      <c r="B946097" s="78"/>
      <c r="C946097" s="77"/>
    </row>
    <row r="946098" spans="2:3" x14ac:dyDescent="0.25">
      <c r="B946098" s="78"/>
      <c r="C946098" s="77"/>
    </row>
    <row r="946099" spans="2:3" x14ac:dyDescent="0.25">
      <c r="B946099" s="78"/>
      <c r="C946099" s="77"/>
    </row>
    <row r="946100" spans="2:3" x14ac:dyDescent="0.25">
      <c r="B946100" s="78"/>
      <c r="C946100" s="77"/>
    </row>
    <row r="946101" spans="2:3" x14ac:dyDescent="0.25">
      <c r="B946101" s="78"/>
      <c r="C946101" s="77"/>
    </row>
    <row r="946102" spans="2:3" x14ac:dyDescent="0.25">
      <c r="B946102" s="78"/>
      <c r="C946102" s="77"/>
    </row>
    <row r="946103" spans="2:3" x14ac:dyDescent="0.25">
      <c r="B946103" s="78"/>
      <c r="C946103" s="77"/>
    </row>
    <row r="946104" spans="2:3" x14ac:dyDescent="0.25">
      <c r="B946104" s="78"/>
      <c r="C946104" s="77"/>
    </row>
    <row r="946105" spans="2:3" x14ac:dyDescent="0.25">
      <c r="B946105" s="78"/>
      <c r="C946105" s="77"/>
    </row>
    <row r="946106" spans="2:3" x14ac:dyDescent="0.25">
      <c r="B946106" s="78"/>
      <c r="C946106" s="77"/>
    </row>
    <row r="946107" spans="2:3" x14ac:dyDescent="0.25">
      <c r="B946107" s="78"/>
      <c r="C946107" s="77"/>
    </row>
    <row r="946108" spans="2:3" x14ac:dyDescent="0.25">
      <c r="B946108" s="78"/>
      <c r="C946108" s="77"/>
    </row>
    <row r="946218" spans="2:3" x14ac:dyDescent="0.25">
      <c r="B946218" s="78"/>
      <c r="C946218" s="77"/>
    </row>
    <row r="946219" spans="2:3" x14ac:dyDescent="0.25">
      <c r="B946219" s="78"/>
      <c r="C946219" s="77"/>
    </row>
    <row r="946220" spans="2:3" x14ac:dyDescent="0.25">
      <c r="B946220" s="78"/>
      <c r="C946220" s="77"/>
    </row>
    <row r="946221" spans="2:3" x14ac:dyDescent="0.25">
      <c r="B946221" s="78"/>
      <c r="C946221" s="77"/>
    </row>
    <row r="946222" spans="2:3" x14ac:dyDescent="0.25">
      <c r="B946222" s="78"/>
      <c r="C946222" s="77"/>
    </row>
    <row r="946223" spans="2:3" x14ac:dyDescent="0.25">
      <c r="B946223" s="78"/>
      <c r="C946223" s="77"/>
    </row>
    <row r="946224" spans="2:3" x14ac:dyDescent="0.25">
      <c r="B946224" s="78"/>
      <c r="C946224" s="77"/>
    </row>
    <row r="946225" spans="2:3" x14ac:dyDescent="0.25">
      <c r="B946225" s="78"/>
      <c r="C946225" s="77"/>
    </row>
    <row r="946226" spans="2:3" x14ac:dyDescent="0.25">
      <c r="B946226" s="78"/>
      <c r="C946226" s="77"/>
    </row>
    <row r="946227" spans="2:3" x14ac:dyDescent="0.25">
      <c r="B946227" s="78"/>
      <c r="C946227" s="77"/>
    </row>
    <row r="946228" spans="2:3" x14ac:dyDescent="0.25">
      <c r="B946228" s="78"/>
      <c r="C946228" s="77"/>
    </row>
    <row r="946229" spans="2:3" x14ac:dyDescent="0.25">
      <c r="B946229" s="78"/>
      <c r="C946229" s="77"/>
    </row>
    <row r="946230" spans="2:3" x14ac:dyDescent="0.25">
      <c r="B946230" s="78"/>
      <c r="C946230" s="77"/>
    </row>
    <row r="946340" spans="2:3" x14ac:dyDescent="0.25">
      <c r="B946340" s="78"/>
      <c r="C946340" s="77"/>
    </row>
    <row r="946341" spans="2:3" x14ac:dyDescent="0.25">
      <c r="B946341" s="78"/>
      <c r="C946341" s="77"/>
    </row>
    <row r="946342" spans="2:3" x14ac:dyDescent="0.25">
      <c r="B946342" s="78"/>
      <c r="C946342" s="77"/>
    </row>
    <row r="946343" spans="2:3" x14ac:dyDescent="0.25">
      <c r="B946343" s="78"/>
      <c r="C946343" s="77"/>
    </row>
    <row r="946344" spans="2:3" x14ac:dyDescent="0.25">
      <c r="B946344" s="78"/>
      <c r="C946344" s="77"/>
    </row>
    <row r="946345" spans="2:3" x14ac:dyDescent="0.25">
      <c r="B946345" s="78"/>
      <c r="C946345" s="77"/>
    </row>
    <row r="946346" spans="2:3" x14ac:dyDescent="0.25">
      <c r="B946346" s="78"/>
      <c r="C946346" s="77"/>
    </row>
    <row r="946347" spans="2:3" x14ac:dyDescent="0.25">
      <c r="B946347" s="78"/>
      <c r="C946347" s="77"/>
    </row>
    <row r="946348" spans="2:3" x14ac:dyDescent="0.25">
      <c r="B946348" s="78"/>
      <c r="C946348" s="77"/>
    </row>
    <row r="946349" spans="2:3" x14ac:dyDescent="0.25">
      <c r="B946349" s="78"/>
      <c r="C946349" s="77"/>
    </row>
    <row r="946350" spans="2:3" x14ac:dyDescent="0.25">
      <c r="B946350" s="78"/>
      <c r="C946350" s="77"/>
    </row>
    <row r="946351" spans="2:3" x14ac:dyDescent="0.25">
      <c r="B946351" s="78"/>
      <c r="C946351" s="77"/>
    </row>
    <row r="946352" spans="2:3" x14ac:dyDescent="0.25">
      <c r="B946352" s="78"/>
      <c r="C946352" s="77"/>
    </row>
    <row r="946462" spans="2:3" x14ac:dyDescent="0.25">
      <c r="B946462" s="78"/>
      <c r="C946462" s="77"/>
    </row>
    <row r="946463" spans="2:3" x14ac:dyDescent="0.25">
      <c r="B946463" s="78"/>
      <c r="C946463" s="77"/>
    </row>
    <row r="946464" spans="2:3" x14ac:dyDescent="0.25">
      <c r="B946464" s="78"/>
      <c r="C946464" s="77"/>
    </row>
    <row r="946465" spans="2:3" x14ac:dyDescent="0.25">
      <c r="B946465" s="78"/>
      <c r="C946465" s="77"/>
    </row>
    <row r="946466" spans="2:3" x14ac:dyDescent="0.25">
      <c r="B946466" s="78"/>
      <c r="C946466" s="77"/>
    </row>
    <row r="946467" spans="2:3" x14ac:dyDescent="0.25">
      <c r="B946467" s="78"/>
      <c r="C946467" s="77"/>
    </row>
    <row r="946468" spans="2:3" x14ac:dyDescent="0.25">
      <c r="B946468" s="78"/>
      <c r="C946468" s="77"/>
    </row>
    <row r="946469" spans="2:3" x14ac:dyDescent="0.25">
      <c r="B946469" s="78"/>
      <c r="C946469" s="77"/>
    </row>
    <row r="946470" spans="2:3" x14ac:dyDescent="0.25">
      <c r="B946470" s="78"/>
      <c r="C946470" s="77"/>
    </row>
    <row r="946471" spans="2:3" x14ac:dyDescent="0.25">
      <c r="B946471" s="78"/>
      <c r="C946471" s="77"/>
    </row>
    <row r="946472" spans="2:3" x14ac:dyDescent="0.25">
      <c r="B946472" s="78"/>
      <c r="C946472" s="77"/>
    </row>
    <row r="946473" spans="2:3" x14ac:dyDescent="0.25">
      <c r="B946473" s="78"/>
      <c r="C946473" s="77"/>
    </row>
    <row r="946474" spans="2:3" x14ac:dyDescent="0.25">
      <c r="B946474" s="78"/>
      <c r="C946474" s="77"/>
    </row>
    <row r="946584" spans="2:3" x14ac:dyDescent="0.25">
      <c r="B946584" s="78"/>
      <c r="C946584" s="77"/>
    </row>
    <row r="946585" spans="2:3" x14ac:dyDescent="0.25">
      <c r="B946585" s="78"/>
      <c r="C946585" s="77"/>
    </row>
    <row r="946586" spans="2:3" x14ac:dyDescent="0.25">
      <c r="B946586" s="78"/>
      <c r="C946586" s="77"/>
    </row>
    <row r="946587" spans="2:3" x14ac:dyDescent="0.25">
      <c r="B946587" s="78"/>
      <c r="C946587" s="77"/>
    </row>
    <row r="946588" spans="2:3" x14ac:dyDescent="0.25">
      <c r="B946588" s="78"/>
      <c r="C946588" s="77"/>
    </row>
    <row r="946589" spans="2:3" x14ac:dyDescent="0.25">
      <c r="B946589" s="78"/>
      <c r="C946589" s="77"/>
    </row>
    <row r="946590" spans="2:3" x14ac:dyDescent="0.25">
      <c r="B946590" s="78"/>
      <c r="C946590" s="77"/>
    </row>
    <row r="946591" spans="2:3" x14ac:dyDescent="0.25">
      <c r="B946591" s="78"/>
      <c r="C946591" s="77"/>
    </row>
    <row r="946592" spans="2:3" x14ac:dyDescent="0.25">
      <c r="B946592" s="78"/>
      <c r="C946592" s="77"/>
    </row>
    <row r="946593" spans="2:3" x14ac:dyDescent="0.25">
      <c r="B946593" s="78"/>
      <c r="C946593" s="77"/>
    </row>
    <row r="946594" spans="2:3" x14ac:dyDescent="0.25">
      <c r="B946594" s="78"/>
      <c r="C946594" s="77"/>
    </row>
    <row r="946595" spans="2:3" x14ac:dyDescent="0.25">
      <c r="B946595" s="78"/>
      <c r="C946595" s="77"/>
    </row>
    <row r="946596" spans="2:3" x14ac:dyDescent="0.25">
      <c r="B946596" s="78"/>
      <c r="C946596" s="77"/>
    </row>
    <row r="946706" spans="2:3" x14ac:dyDescent="0.25">
      <c r="B946706" s="78"/>
      <c r="C946706" s="77"/>
    </row>
    <row r="946707" spans="2:3" x14ac:dyDescent="0.25">
      <c r="B946707" s="78"/>
      <c r="C946707" s="77"/>
    </row>
    <row r="946708" spans="2:3" x14ac:dyDescent="0.25">
      <c r="B946708" s="78"/>
      <c r="C946708" s="77"/>
    </row>
    <row r="946709" spans="2:3" x14ac:dyDescent="0.25">
      <c r="B946709" s="78"/>
      <c r="C946709" s="77"/>
    </row>
    <row r="946710" spans="2:3" x14ac:dyDescent="0.25">
      <c r="B946710" s="78"/>
      <c r="C946710" s="77"/>
    </row>
    <row r="946711" spans="2:3" x14ac:dyDescent="0.25">
      <c r="B946711" s="78"/>
      <c r="C946711" s="77"/>
    </row>
    <row r="946712" spans="2:3" x14ac:dyDescent="0.25">
      <c r="B946712" s="78"/>
      <c r="C946712" s="77"/>
    </row>
    <row r="946713" spans="2:3" x14ac:dyDescent="0.25">
      <c r="B946713" s="78"/>
      <c r="C946713" s="77"/>
    </row>
    <row r="946714" spans="2:3" x14ac:dyDescent="0.25">
      <c r="B946714" s="78"/>
      <c r="C946714" s="77"/>
    </row>
    <row r="946715" spans="2:3" x14ac:dyDescent="0.25">
      <c r="B946715" s="78"/>
      <c r="C946715" s="77"/>
    </row>
    <row r="946716" spans="2:3" x14ac:dyDescent="0.25">
      <c r="B946716" s="78"/>
      <c r="C946716" s="77"/>
    </row>
    <row r="946717" spans="2:3" x14ac:dyDescent="0.25">
      <c r="B946717" s="78"/>
      <c r="C946717" s="77"/>
    </row>
    <row r="946718" spans="2:3" x14ac:dyDescent="0.25">
      <c r="B946718" s="78"/>
      <c r="C946718" s="77"/>
    </row>
    <row r="946828" spans="2:3" x14ac:dyDescent="0.25">
      <c r="B946828" s="78"/>
      <c r="C946828" s="77"/>
    </row>
    <row r="946829" spans="2:3" x14ac:dyDescent="0.25">
      <c r="B946829" s="78"/>
      <c r="C946829" s="77"/>
    </row>
    <row r="946830" spans="2:3" x14ac:dyDescent="0.25">
      <c r="B946830" s="78"/>
      <c r="C946830" s="77"/>
    </row>
    <row r="946831" spans="2:3" x14ac:dyDescent="0.25">
      <c r="B946831" s="78"/>
      <c r="C946831" s="77"/>
    </row>
    <row r="946832" spans="2:3" x14ac:dyDescent="0.25">
      <c r="B946832" s="78"/>
      <c r="C946832" s="77"/>
    </row>
    <row r="946833" spans="2:3" x14ac:dyDescent="0.25">
      <c r="B946833" s="78"/>
      <c r="C946833" s="77"/>
    </row>
    <row r="946834" spans="2:3" x14ac:dyDescent="0.25">
      <c r="B946834" s="78"/>
      <c r="C946834" s="77"/>
    </row>
    <row r="946835" spans="2:3" x14ac:dyDescent="0.25">
      <c r="B946835" s="78"/>
      <c r="C946835" s="77"/>
    </row>
    <row r="946836" spans="2:3" x14ac:dyDescent="0.25">
      <c r="B946836" s="78"/>
      <c r="C946836" s="77"/>
    </row>
    <row r="946837" spans="2:3" x14ac:dyDescent="0.25">
      <c r="B946837" s="78"/>
      <c r="C946837" s="77"/>
    </row>
    <row r="946838" spans="2:3" x14ac:dyDescent="0.25">
      <c r="B946838" s="78"/>
      <c r="C946838" s="77"/>
    </row>
    <row r="946839" spans="2:3" x14ac:dyDescent="0.25">
      <c r="B946839" s="78"/>
      <c r="C946839" s="77"/>
    </row>
    <row r="946840" spans="2:3" x14ac:dyDescent="0.25">
      <c r="B946840" s="78"/>
      <c r="C946840" s="77"/>
    </row>
    <row r="946950" spans="2:3" x14ac:dyDescent="0.25">
      <c r="B946950" s="78"/>
      <c r="C946950" s="77"/>
    </row>
    <row r="946951" spans="2:3" x14ac:dyDescent="0.25">
      <c r="B946951" s="78"/>
      <c r="C946951" s="77"/>
    </row>
    <row r="946952" spans="2:3" x14ac:dyDescent="0.25">
      <c r="B946952" s="78"/>
      <c r="C946952" s="77"/>
    </row>
    <row r="946953" spans="2:3" x14ac:dyDescent="0.25">
      <c r="B946953" s="78"/>
      <c r="C946953" s="77"/>
    </row>
    <row r="946954" spans="2:3" x14ac:dyDescent="0.25">
      <c r="B946954" s="78"/>
      <c r="C946954" s="77"/>
    </row>
    <row r="946955" spans="2:3" x14ac:dyDescent="0.25">
      <c r="B946955" s="78"/>
      <c r="C946955" s="77"/>
    </row>
    <row r="946956" spans="2:3" x14ac:dyDescent="0.25">
      <c r="B946956" s="78"/>
      <c r="C946956" s="77"/>
    </row>
    <row r="946957" spans="2:3" x14ac:dyDescent="0.25">
      <c r="B946957" s="78"/>
      <c r="C946957" s="77"/>
    </row>
    <row r="946958" spans="2:3" x14ac:dyDescent="0.25">
      <c r="B946958" s="78"/>
      <c r="C946958" s="77"/>
    </row>
    <row r="946959" spans="2:3" x14ac:dyDescent="0.25">
      <c r="B946959" s="78"/>
      <c r="C946959" s="77"/>
    </row>
    <row r="946960" spans="2:3" x14ac:dyDescent="0.25">
      <c r="B946960" s="78"/>
      <c r="C946960" s="77"/>
    </row>
    <row r="946961" spans="2:3" x14ac:dyDescent="0.25">
      <c r="B946961" s="78"/>
      <c r="C946961" s="77"/>
    </row>
    <row r="946962" spans="2:3" x14ac:dyDescent="0.25">
      <c r="B946962" s="78"/>
      <c r="C946962" s="77"/>
    </row>
    <row r="947072" spans="2:3" x14ac:dyDescent="0.25">
      <c r="B947072" s="78"/>
      <c r="C947072" s="77"/>
    </row>
    <row r="947073" spans="2:3" x14ac:dyDescent="0.25">
      <c r="B947073" s="78"/>
      <c r="C947073" s="77"/>
    </row>
    <row r="947074" spans="2:3" x14ac:dyDescent="0.25">
      <c r="B947074" s="78"/>
      <c r="C947074" s="77"/>
    </row>
    <row r="947075" spans="2:3" x14ac:dyDescent="0.25">
      <c r="B947075" s="78"/>
      <c r="C947075" s="77"/>
    </row>
    <row r="947076" spans="2:3" x14ac:dyDescent="0.25">
      <c r="B947076" s="78"/>
      <c r="C947076" s="77"/>
    </row>
    <row r="947077" spans="2:3" x14ac:dyDescent="0.25">
      <c r="B947077" s="78"/>
      <c r="C947077" s="77"/>
    </row>
    <row r="947078" spans="2:3" x14ac:dyDescent="0.25">
      <c r="B947078" s="78"/>
      <c r="C947078" s="77"/>
    </row>
    <row r="947079" spans="2:3" x14ac:dyDescent="0.25">
      <c r="B947079" s="78"/>
      <c r="C947079" s="77"/>
    </row>
    <row r="947080" spans="2:3" x14ac:dyDescent="0.25">
      <c r="B947080" s="78"/>
      <c r="C947080" s="77"/>
    </row>
    <row r="947081" spans="2:3" x14ac:dyDescent="0.25">
      <c r="B947081" s="78"/>
      <c r="C947081" s="77"/>
    </row>
    <row r="947082" spans="2:3" x14ac:dyDescent="0.25">
      <c r="B947082" s="78"/>
      <c r="C947082" s="77"/>
    </row>
    <row r="947083" spans="2:3" x14ac:dyDescent="0.25">
      <c r="B947083" s="78"/>
      <c r="C947083" s="77"/>
    </row>
    <row r="947084" spans="2:3" x14ac:dyDescent="0.25">
      <c r="B947084" s="78"/>
      <c r="C947084" s="77"/>
    </row>
    <row r="947194" spans="2:3" x14ac:dyDescent="0.25">
      <c r="B947194" s="78"/>
      <c r="C947194" s="77"/>
    </row>
    <row r="947195" spans="2:3" x14ac:dyDescent="0.25">
      <c r="B947195" s="78"/>
      <c r="C947195" s="77"/>
    </row>
    <row r="947196" spans="2:3" x14ac:dyDescent="0.25">
      <c r="B947196" s="78"/>
      <c r="C947196" s="77"/>
    </row>
    <row r="947197" spans="2:3" x14ac:dyDescent="0.25">
      <c r="B947197" s="78"/>
      <c r="C947197" s="77"/>
    </row>
    <row r="947198" spans="2:3" x14ac:dyDescent="0.25">
      <c r="B947198" s="78"/>
      <c r="C947198" s="77"/>
    </row>
    <row r="947199" spans="2:3" x14ac:dyDescent="0.25">
      <c r="B947199" s="78"/>
      <c r="C947199" s="77"/>
    </row>
    <row r="947200" spans="2:3" x14ac:dyDescent="0.25">
      <c r="B947200" s="78"/>
      <c r="C947200" s="77"/>
    </row>
    <row r="947201" spans="2:3" x14ac:dyDescent="0.25">
      <c r="B947201" s="78"/>
      <c r="C947201" s="77"/>
    </row>
    <row r="947202" spans="2:3" x14ac:dyDescent="0.25">
      <c r="B947202" s="78"/>
      <c r="C947202" s="77"/>
    </row>
    <row r="947203" spans="2:3" x14ac:dyDescent="0.25">
      <c r="B947203" s="78"/>
      <c r="C947203" s="77"/>
    </row>
    <row r="947204" spans="2:3" x14ac:dyDescent="0.25">
      <c r="B947204" s="78"/>
      <c r="C947204" s="77"/>
    </row>
    <row r="947205" spans="2:3" x14ac:dyDescent="0.25">
      <c r="B947205" s="78"/>
      <c r="C947205" s="77"/>
    </row>
    <row r="947206" spans="2:3" x14ac:dyDescent="0.25">
      <c r="B947206" s="78"/>
      <c r="C947206" s="77"/>
    </row>
    <row r="947316" spans="2:3" x14ac:dyDescent="0.25">
      <c r="B947316" s="78"/>
      <c r="C947316" s="77"/>
    </row>
    <row r="947317" spans="2:3" x14ac:dyDescent="0.25">
      <c r="B947317" s="78"/>
      <c r="C947317" s="77"/>
    </row>
    <row r="947318" spans="2:3" x14ac:dyDescent="0.25">
      <c r="B947318" s="78"/>
      <c r="C947318" s="77"/>
    </row>
    <row r="947319" spans="2:3" x14ac:dyDescent="0.25">
      <c r="B947319" s="78"/>
      <c r="C947319" s="77"/>
    </row>
    <row r="947320" spans="2:3" x14ac:dyDescent="0.25">
      <c r="B947320" s="78"/>
      <c r="C947320" s="77"/>
    </row>
    <row r="947321" spans="2:3" x14ac:dyDescent="0.25">
      <c r="B947321" s="78"/>
      <c r="C947321" s="77"/>
    </row>
    <row r="947322" spans="2:3" x14ac:dyDescent="0.25">
      <c r="B947322" s="78"/>
      <c r="C947322" s="77"/>
    </row>
    <row r="947323" spans="2:3" x14ac:dyDescent="0.25">
      <c r="B947323" s="78"/>
      <c r="C947323" s="77"/>
    </row>
    <row r="947324" spans="2:3" x14ac:dyDescent="0.25">
      <c r="B947324" s="78"/>
      <c r="C947324" s="77"/>
    </row>
    <row r="947325" spans="2:3" x14ac:dyDescent="0.25">
      <c r="B947325" s="78"/>
      <c r="C947325" s="77"/>
    </row>
    <row r="947326" spans="2:3" x14ac:dyDescent="0.25">
      <c r="B947326" s="78"/>
      <c r="C947326" s="77"/>
    </row>
    <row r="947327" spans="2:3" x14ac:dyDescent="0.25">
      <c r="B947327" s="78"/>
      <c r="C947327" s="77"/>
    </row>
    <row r="947328" spans="2:3" x14ac:dyDescent="0.25">
      <c r="B947328" s="78"/>
      <c r="C947328" s="77"/>
    </row>
    <row r="947438" spans="2:3" x14ac:dyDescent="0.25">
      <c r="B947438" s="78"/>
      <c r="C947438" s="77"/>
    </row>
    <row r="947439" spans="2:3" x14ac:dyDescent="0.25">
      <c r="B947439" s="78"/>
      <c r="C947439" s="77"/>
    </row>
    <row r="947440" spans="2:3" x14ac:dyDescent="0.25">
      <c r="B947440" s="78"/>
      <c r="C947440" s="77"/>
    </row>
    <row r="947441" spans="2:3" x14ac:dyDescent="0.25">
      <c r="B947441" s="78"/>
      <c r="C947441" s="77"/>
    </row>
    <row r="947442" spans="2:3" x14ac:dyDescent="0.25">
      <c r="B947442" s="78"/>
      <c r="C947442" s="77"/>
    </row>
    <row r="947443" spans="2:3" x14ac:dyDescent="0.25">
      <c r="B947443" s="78"/>
      <c r="C947443" s="77"/>
    </row>
    <row r="947444" spans="2:3" x14ac:dyDescent="0.25">
      <c r="B947444" s="78"/>
      <c r="C947444" s="77"/>
    </row>
    <row r="947445" spans="2:3" x14ac:dyDescent="0.25">
      <c r="B947445" s="78"/>
      <c r="C947445" s="77"/>
    </row>
    <row r="947446" spans="2:3" x14ac:dyDescent="0.25">
      <c r="B947446" s="78"/>
      <c r="C947446" s="77"/>
    </row>
    <row r="947447" spans="2:3" x14ac:dyDescent="0.25">
      <c r="B947447" s="78"/>
      <c r="C947447" s="77"/>
    </row>
    <row r="947448" spans="2:3" x14ac:dyDescent="0.25">
      <c r="B947448" s="78"/>
      <c r="C947448" s="77"/>
    </row>
    <row r="947449" spans="2:3" x14ac:dyDescent="0.25">
      <c r="B947449" s="78"/>
      <c r="C947449" s="77"/>
    </row>
    <row r="947450" spans="2:3" x14ac:dyDescent="0.25">
      <c r="B947450" s="78"/>
      <c r="C947450" s="77"/>
    </row>
    <row r="947560" spans="2:3" x14ac:dyDescent="0.25">
      <c r="B947560" s="78"/>
      <c r="C947560" s="77"/>
    </row>
    <row r="947561" spans="2:3" x14ac:dyDescent="0.25">
      <c r="B947561" s="78"/>
      <c r="C947561" s="77"/>
    </row>
    <row r="947562" spans="2:3" x14ac:dyDescent="0.25">
      <c r="B947562" s="78"/>
      <c r="C947562" s="77"/>
    </row>
    <row r="947563" spans="2:3" x14ac:dyDescent="0.25">
      <c r="B947563" s="78"/>
      <c r="C947563" s="77"/>
    </row>
    <row r="947564" spans="2:3" x14ac:dyDescent="0.25">
      <c r="B947564" s="78"/>
      <c r="C947564" s="77"/>
    </row>
    <row r="947565" spans="2:3" x14ac:dyDescent="0.25">
      <c r="B947565" s="78"/>
      <c r="C947565" s="77"/>
    </row>
    <row r="947566" spans="2:3" x14ac:dyDescent="0.25">
      <c r="B947566" s="78"/>
      <c r="C947566" s="77"/>
    </row>
    <row r="947567" spans="2:3" x14ac:dyDescent="0.25">
      <c r="B947567" s="78"/>
      <c r="C947567" s="77"/>
    </row>
    <row r="947568" spans="2:3" x14ac:dyDescent="0.25">
      <c r="B947568" s="78"/>
      <c r="C947568" s="77"/>
    </row>
    <row r="947569" spans="2:3" x14ac:dyDescent="0.25">
      <c r="B947569" s="78"/>
      <c r="C947569" s="77"/>
    </row>
    <row r="947570" spans="2:3" x14ac:dyDescent="0.25">
      <c r="B947570" s="78"/>
      <c r="C947570" s="77"/>
    </row>
    <row r="947571" spans="2:3" x14ac:dyDescent="0.25">
      <c r="B947571" s="78"/>
      <c r="C947571" s="77"/>
    </row>
    <row r="947572" spans="2:3" x14ac:dyDescent="0.25">
      <c r="B947572" s="78"/>
      <c r="C947572" s="77"/>
    </row>
    <row r="947682" spans="2:3" x14ac:dyDescent="0.25">
      <c r="B947682" s="78"/>
      <c r="C947682" s="77"/>
    </row>
    <row r="947683" spans="2:3" x14ac:dyDescent="0.25">
      <c r="B947683" s="78"/>
      <c r="C947683" s="77"/>
    </row>
    <row r="947684" spans="2:3" x14ac:dyDescent="0.25">
      <c r="B947684" s="78"/>
      <c r="C947684" s="77"/>
    </row>
    <row r="947685" spans="2:3" x14ac:dyDescent="0.25">
      <c r="B947685" s="78"/>
      <c r="C947685" s="77"/>
    </row>
    <row r="947686" spans="2:3" x14ac:dyDescent="0.25">
      <c r="B947686" s="78"/>
      <c r="C947686" s="77"/>
    </row>
    <row r="947687" spans="2:3" x14ac:dyDescent="0.25">
      <c r="B947687" s="78"/>
      <c r="C947687" s="77"/>
    </row>
    <row r="947688" spans="2:3" x14ac:dyDescent="0.25">
      <c r="B947688" s="78"/>
      <c r="C947688" s="77"/>
    </row>
    <row r="947689" spans="2:3" x14ac:dyDescent="0.25">
      <c r="B947689" s="78"/>
      <c r="C947689" s="77"/>
    </row>
    <row r="947690" spans="2:3" x14ac:dyDescent="0.25">
      <c r="B947690" s="78"/>
      <c r="C947690" s="77"/>
    </row>
    <row r="947691" spans="2:3" x14ac:dyDescent="0.25">
      <c r="B947691" s="78"/>
      <c r="C947691" s="77"/>
    </row>
    <row r="947692" spans="2:3" x14ac:dyDescent="0.25">
      <c r="B947692" s="78"/>
      <c r="C947692" s="77"/>
    </row>
    <row r="947693" spans="2:3" x14ac:dyDescent="0.25">
      <c r="B947693" s="78"/>
      <c r="C947693" s="77"/>
    </row>
    <row r="947694" spans="2:3" x14ac:dyDescent="0.25">
      <c r="B947694" s="78"/>
      <c r="C947694" s="77"/>
    </row>
    <row r="947804" spans="2:3" x14ac:dyDescent="0.25">
      <c r="B947804" s="78"/>
      <c r="C947804" s="77"/>
    </row>
    <row r="947805" spans="2:3" x14ac:dyDescent="0.25">
      <c r="B947805" s="78"/>
      <c r="C947805" s="77"/>
    </row>
    <row r="947806" spans="2:3" x14ac:dyDescent="0.25">
      <c r="B947806" s="78"/>
      <c r="C947806" s="77"/>
    </row>
    <row r="947807" spans="2:3" x14ac:dyDescent="0.25">
      <c r="B947807" s="78"/>
      <c r="C947807" s="77"/>
    </row>
    <row r="947808" spans="2:3" x14ac:dyDescent="0.25">
      <c r="B947808" s="78"/>
      <c r="C947808" s="77"/>
    </row>
    <row r="947809" spans="2:3" x14ac:dyDescent="0.25">
      <c r="B947809" s="78"/>
      <c r="C947809" s="77"/>
    </row>
    <row r="947810" spans="2:3" x14ac:dyDescent="0.25">
      <c r="B947810" s="78"/>
      <c r="C947810" s="77"/>
    </row>
    <row r="947811" spans="2:3" x14ac:dyDescent="0.25">
      <c r="B947811" s="78"/>
      <c r="C947811" s="77"/>
    </row>
    <row r="947812" spans="2:3" x14ac:dyDescent="0.25">
      <c r="B947812" s="78"/>
      <c r="C947812" s="77"/>
    </row>
    <row r="947813" spans="2:3" x14ac:dyDescent="0.25">
      <c r="B947813" s="78"/>
      <c r="C947813" s="77"/>
    </row>
    <row r="947814" spans="2:3" x14ac:dyDescent="0.25">
      <c r="B947814" s="78"/>
      <c r="C947814" s="77"/>
    </row>
    <row r="947815" spans="2:3" x14ac:dyDescent="0.25">
      <c r="B947815" s="78"/>
      <c r="C947815" s="77"/>
    </row>
    <row r="947816" spans="2:3" x14ac:dyDescent="0.25">
      <c r="B947816" s="78"/>
      <c r="C947816" s="77"/>
    </row>
    <row r="947926" spans="2:3" x14ac:dyDescent="0.25">
      <c r="B947926" s="78"/>
      <c r="C947926" s="77"/>
    </row>
    <row r="947927" spans="2:3" x14ac:dyDescent="0.25">
      <c r="B947927" s="78"/>
      <c r="C947927" s="77"/>
    </row>
    <row r="947928" spans="2:3" x14ac:dyDescent="0.25">
      <c r="B947928" s="78"/>
      <c r="C947928" s="77"/>
    </row>
    <row r="947929" spans="2:3" x14ac:dyDescent="0.25">
      <c r="B947929" s="78"/>
      <c r="C947929" s="77"/>
    </row>
    <row r="947930" spans="2:3" x14ac:dyDescent="0.25">
      <c r="B947930" s="78"/>
      <c r="C947930" s="77"/>
    </row>
    <row r="947931" spans="2:3" x14ac:dyDescent="0.25">
      <c r="B947931" s="78"/>
      <c r="C947931" s="77"/>
    </row>
    <row r="947932" spans="2:3" x14ac:dyDescent="0.25">
      <c r="B947932" s="78"/>
      <c r="C947932" s="77"/>
    </row>
    <row r="947933" spans="2:3" x14ac:dyDescent="0.25">
      <c r="B947933" s="78"/>
      <c r="C947933" s="77"/>
    </row>
    <row r="947934" spans="2:3" x14ac:dyDescent="0.25">
      <c r="B947934" s="78"/>
      <c r="C947934" s="77"/>
    </row>
    <row r="947935" spans="2:3" x14ac:dyDescent="0.25">
      <c r="B947935" s="78"/>
      <c r="C947935" s="77"/>
    </row>
    <row r="947936" spans="2:3" x14ac:dyDescent="0.25">
      <c r="B947936" s="78"/>
      <c r="C947936" s="77"/>
    </row>
    <row r="947937" spans="2:3" x14ac:dyDescent="0.25">
      <c r="B947937" s="78"/>
      <c r="C947937" s="77"/>
    </row>
    <row r="947938" spans="2:3" x14ac:dyDescent="0.25">
      <c r="B947938" s="78"/>
      <c r="C947938" s="77"/>
    </row>
    <row r="948048" spans="2:3" x14ac:dyDescent="0.25">
      <c r="B948048" s="78"/>
      <c r="C948048" s="77"/>
    </row>
    <row r="948049" spans="2:3" x14ac:dyDescent="0.25">
      <c r="B948049" s="78"/>
      <c r="C948049" s="77"/>
    </row>
    <row r="948050" spans="2:3" x14ac:dyDescent="0.25">
      <c r="B948050" s="78"/>
      <c r="C948050" s="77"/>
    </row>
    <row r="948051" spans="2:3" x14ac:dyDescent="0.25">
      <c r="B948051" s="78"/>
      <c r="C948051" s="77"/>
    </row>
    <row r="948052" spans="2:3" x14ac:dyDescent="0.25">
      <c r="B948052" s="78"/>
      <c r="C948052" s="77"/>
    </row>
    <row r="948053" spans="2:3" x14ac:dyDescent="0.25">
      <c r="B948053" s="78"/>
      <c r="C948053" s="77"/>
    </row>
    <row r="948054" spans="2:3" x14ac:dyDescent="0.25">
      <c r="B948054" s="78"/>
      <c r="C948054" s="77"/>
    </row>
    <row r="948055" spans="2:3" x14ac:dyDescent="0.25">
      <c r="B948055" s="78"/>
      <c r="C948055" s="77"/>
    </row>
    <row r="948056" spans="2:3" x14ac:dyDescent="0.25">
      <c r="B948056" s="78"/>
      <c r="C948056" s="77"/>
    </row>
    <row r="948057" spans="2:3" x14ac:dyDescent="0.25">
      <c r="B948057" s="78"/>
      <c r="C948057" s="77"/>
    </row>
    <row r="948058" spans="2:3" x14ac:dyDescent="0.25">
      <c r="B948058" s="78"/>
      <c r="C948058" s="77"/>
    </row>
    <row r="948059" spans="2:3" x14ac:dyDescent="0.25">
      <c r="B948059" s="78"/>
      <c r="C948059" s="77"/>
    </row>
    <row r="948060" spans="2:3" x14ac:dyDescent="0.25">
      <c r="B948060" s="78"/>
      <c r="C948060" s="77"/>
    </row>
    <row r="948170" spans="2:3" x14ac:dyDescent="0.25">
      <c r="B948170" s="78"/>
      <c r="C948170" s="77"/>
    </row>
    <row r="948171" spans="2:3" x14ac:dyDescent="0.25">
      <c r="B948171" s="78"/>
      <c r="C948171" s="77"/>
    </row>
    <row r="948172" spans="2:3" x14ac:dyDescent="0.25">
      <c r="B948172" s="78"/>
      <c r="C948172" s="77"/>
    </row>
    <row r="948173" spans="2:3" x14ac:dyDescent="0.25">
      <c r="B948173" s="78"/>
      <c r="C948173" s="77"/>
    </row>
    <row r="948174" spans="2:3" x14ac:dyDescent="0.25">
      <c r="B948174" s="78"/>
      <c r="C948174" s="77"/>
    </row>
    <row r="948175" spans="2:3" x14ac:dyDescent="0.25">
      <c r="B948175" s="78"/>
      <c r="C948175" s="77"/>
    </row>
    <row r="948176" spans="2:3" x14ac:dyDescent="0.25">
      <c r="B948176" s="78"/>
      <c r="C948176" s="77"/>
    </row>
    <row r="948177" spans="2:3" x14ac:dyDescent="0.25">
      <c r="B948177" s="78"/>
      <c r="C948177" s="77"/>
    </row>
    <row r="948178" spans="2:3" x14ac:dyDescent="0.25">
      <c r="B948178" s="78"/>
      <c r="C948178" s="77"/>
    </row>
    <row r="948179" spans="2:3" x14ac:dyDescent="0.25">
      <c r="B948179" s="78"/>
      <c r="C948179" s="77"/>
    </row>
    <row r="948180" spans="2:3" x14ac:dyDescent="0.25">
      <c r="B948180" s="78"/>
      <c r="C948180" s="77"/>
    </row>
    <row r="948181" spans="2:3" x14ac:dyDescent="0.25">
      <c r="B948181" s="78"/>
      <c r="C948181" s="77"/>
    </row>
    <row r="948182" spans="2:3" x14ac:dyDescent="0.25">
      <c r="B948182" s="78"/>
      <c r="C948182" s="77"/>
    </row>
    <row r="948292" spans="2:3" x14ac:dyDescent="0.25">
      <c r="B948292" s="78"/>
      <c r="C948292" s="77"/>
    </row>
    <row r="948293" spans="2:3" x14ac:dyDescent="0.25">
      <c r="B948293" s="78"/>
      <c r="C948293" s="77"/>
    </row>
    <row r="948294" spans="2:3" x14ac:dyDescent="0.25">
      <c r="B948294" s="78"/>
      <c r="C948294" s="77"/>
    </row>
    <row r="948295" spans="2:3" x14ac:dyDescent="0.25">
      <c r="B948295" s="78"/>
      <c r="C948295" s="77"/>
    </row>
    <row r="948296" spans="2:3" x14ac:dyDescent="0.25">
      <c r="B948296" s="78"/>
      <c r="C948296" s="77"/>
    </row>
    <row r="948297" spans="2:3" x14ac:dyDescent="0.25">
      <c r="B948297" s="78"/>
      <c r="C948297" s="77"/>
    </row>
    <row r="948298" spans="2:3" x14ac:dyDescent="0.25">
      <c r="B948298" s="78"/>
      <c r="C948298" s="77"/>
    </row>
    <row r="948299" spans="2:3" x14ac:dyDescent="0.25">
      <c r="B948299" s="78"/>
      <c r="C948299" s="77"/>
    </row>
    <row r="948300" spans="2:3" x14ac:dyDescent="0.25">
      <c r="B948300" s="78"/>
      <c r="C948300" s="77"/>
    </row>
    <row r="948301" spans="2:3" x14ac:dyDescent="0.25">
      <c r="B948301" s="78"/>
      <c r="C948301" s="77"/>
    </row>
    <row r="948302" spans="2:3" x14ac:dyDescent="0.25">
      <c r="B948302" s="78"/>
      <c r="C948302" s="77"/>
    </row>
    <row r="948303" spans="2:3" x14ac:dyDescent="0.25">
      <c r="B948303" s="78"/>
      <c r="C948303" s="77"/>
    </row>
    <row r="948304" spans="2:3" x14ac:dyDescent="0.25">
      <c r="B948304" s="78"/>
      <c r="C948304" s="77"/>
    </row>
    <row r="948414" spans="2:3" x14ac:dyDescent="0.25">
      <c r="B948414" s="78"/>
      <c r="C948414" s="77"/>
    </row>
    <row r="948415" spans="2:3" x14ac:dyDescent="0.25">
      <c r="B948415" s="78"/>
      <c r="C948415" s="77"/>
    </row>
    <row r="948416" spans="2:3" x14ac:dyDescent="0.25">
      <c r="B948416" s="78"/>
      <c r="C948416" s="77"/>
    </row>
    <row r="948417" spans="2:3" x14ac:dyDescent="0.25">
      <c r="B948417" s="78"/>
      <c r="C948417" s="77"/>
    </row>
    <row r="948418" spans="2:3" x14ac:dyDescent="0.25">
      <c r="B948418" s="78"/>
      <c r="C948418" s="77"/>
    </row>
    <row r="948419" spans="2:3" x14ac:dyDescent="0.25">
      <c r="B948419" s="78"/>
      <c r="C948419" s="77"/>
    </row>
    <row r="948420" spans="2:3" x14ac:dyDescent="0.25">
      <c r="B948420" s="78"/>
      <c r="C948420" s="77"/>
    </row>
    <row r="948421" spans="2:3" x14ac:dyDescent="0.25">
      <c r="B948421" s="78"/>
      <c r="C948421" s="77"/>
    </row>
    <row r="948422" spans="2:3" x14ac:dyDescent="0.25">
      <c r="B948422" s="78"/>
      <c r="C948422" s="77"/>
    </row>
    <row r="948423" spans="2:3" x14ac:dyDescent="0.25">
      <c r="B948423" s="78"/>
      <c r="C948423" s="77"/>
    </row>
    <row r="948424" spans="2:3" x14ac:dyDescent="0.25">
      <c r="B948424" s="78"/>
      <c r="C948424" s="77"/>
    </row>
    <row r="948425" spans="2:3" x14ac:dyDescent="0.25">
      <c r="B948425" s="78"/>
      <c r="C948425" s="77"/>
    </row>
    <row r="948426" spans="2:3" x14ac:dyDescent="0.25">
      <c r="B948426" s="78"/>
      <c r="C948426" s="77"/>
    </row>
    <row r="948536" spans="2:3" x14ac:dyDescent="0.25">
      <c r="B948536" s="78"/>
      <c r="C948536" s="77"/>
    </row>
    <row r="948537" spans="2:3" x14ac:dyDescent="0.25">
      <c r="B948537" s="78"/>
      <c r="C948537" s="77"/>
    </row>
    <row r="948538" spans="2:3" x14ac:dyDescent="0.25">
      <c r="B948538" s="78"/>
      <c r="C948538" s="77"/>
    </row>
    <row r="948539" spans="2:3" x14ac:dyDescent="0.25">
      <c r="B948539" s="78"/>
      <c r="C948539" s="77"/>
    </row>
    <row r="948540" spans="2:3" x14ac:dyDescent="0.25">
      <c r="B948540" s="78"/>
      <c r="C948540" s="77"/>
    </row>
    <row r="948541" spans="2:3" x14ac:dyDescent="0.25">
      <c r="B948541" s="78"/>
      <c r="C948541" s="77"/>
    </row>
    <row r="948542" spans="2:3" x14ac:dyDescent="0.25">
      <c r="B948542" s="78"/>
      <c r="C948542" s="77"/>
    </row>
    <row r="948543" spans="2:3" x14ac:dyDescent="0.25">
      <c r="B948543" s="78"/>
      <c r="C948543" s="77"/>
    </row>
    <row r="948544" spans="2:3" x14ac:dyDescent="0.25">
      <c r="B948544" s="78"/>
      <c r="C948544" s="77"/>
    </row>
    <row r="948545" spans="2:3" x14ac:dyDescent="0.25">
      <c r="B948545" s="78"/>
      <c r="C948545" s="77"/>
    </row>
    <row r="948546" spans="2:3" x14ac:dyDescent="0.25">
      <c r="B948546" s="78"/>
      <c r="C948546" s="77"/>
    </row>
    <row r="948547" spans="2:3" x14ac:dyDescent="0.25">
      <c r="B948547" s="78"/>
      <c r="C948547" s="77"/>
    </row>
    <row r="948548" spans="2:3" x14ac:dyDescent="0.25">
      <c r="B948548" s="78"/>
      <c r="C948548" s="77"/>
    </row>
    <row r="948658" spans="2:3" x14ac:dyDescent="0.25">
      <c r="B948658" s="78"/>
      <c r="C948658" s="77"/>
    </row>
    <row r="948659" spans="2:3" x14ac:dyDescent="0.25">
      <c r="B948659" s="78"/>
      <c r="C948659" s="77"/>
    </row>
    <row r="948660" spans="2:3" x14ac:dyDescent="0.25">
      <c r="B948660" s="78"/>
      <c r="C948660" s="77"/>
    </row>
    <row r="948661" spans="2:3" x14ac:dyDescent="0.25">
      <c r="B948661" s="78"/>
      <c r="C948661" s="77"/>
    </row>
    <row r="948662" spans="2:3" x14ac:dyDescent="0.25">
      <c r="B948662" s="78"/>
      <c r="C948662" s="77"/>
    </row>
    <row r="948663" spans="2:3" x14ac:dyDescent="0.25">
      <c r="B948663" s="78"/>
      <c r="C948663" s="77"/>
    </row>
    <row r="948664" spans="2:3" x14ac:dyDescent="0.25">
      <c r="B948664" s="78"/>
      <c r="C948664" s="77"/>
    </row>
    <row r="948665" spans="2:3" x14ac:dyDescent="0.25">
      <c r="B948665" s="78"/>
      <c r="C948665" s="77"/>
    </row>
    <row r="948666" spans="2:3" x14ac:dyDescent="0.25">
      <c r="B948666" s="78"/>
      <c r="C948666" s="77"/>
    </row>
    <row r="948667" spans="2:3" x14ac:dyDescent="0.25">
      <c r="B948667" s="78"/>
      <c r="C948667" s="77"/>
    </row>
    <row r="948668" spans="2:3" x14ac:dyDescent="0.25">
      <c r="B948668" s="78"/>
      <c r="C948668" s="77"/>
    </row>
    <row r="948669" spans="2:3" x14ac:dyDescent="0.25">
      <c r="B948669" s="78"/>
      <c r="C948669" s="77"/>
    </row>
    <row r="948670" spans="2:3" x14ac:dyDescent="0.25">
      <c r="B948670" s="78"/>
      <c r="C948670" s="77"/>
    </row>
    <row r="948780" spans="2:3" x14ac:dyDescent="0.25">
      <c r="B948780" s="78"/>
      <c r="C948780" s="77"/>
    </row>
    <row r="948781" spans="2:3" x14ac:dyDescent="0.25">
      <c r="B948781" s="78"/>
      <c r="C948781" s="77"/>
    </row>
    <row r="948782" spans="2:3" x14ac:dyDescent="0.25">
      <c r="B948782" s="78"/>
      <c r="C948782" s="77"/>
    </row>
    <row r="948783" spans="2:3" x14ac:dyDescent="0.25">
      <c r="B948783" s="78"/>
      <c r="C948783" s="77"/>
    </row>
    <row r="948784" spans="2:3" x14ac:dyDescent="0.25">
      <c r="B948784" s="78"/>
      <c r="C948784" s="77"/>
    </row>
    <row r="948785" spans="2:3" x14ac:dyDescent="0.25">
      <c r="B948785" s="78"/>
      <c r="C948785" s="77"/>
    </row>
    <row r="948786" spans="2:3" x14ac:dyDescent="0.25">
      <c r="B948786" s="78"/>
      <c r="C948786" s="77"/>
    </row>
    <row r="948787" spans="2:3" x14ac:dyDescent="0.25">
      <c r="B948787" s="78"/>
      <c r="C948787" s="77"/>
    </row>
    <row r="948788" spans="2:3" x14ac:dyDescent="0.25">
      <c r="B948788" s="78"/>
      <c r="C948788" s="77"/>
    </row>
    <row r="948789" spans="2:3" x14ac:dyDescent="0.25">
      <c r="B948789" s="78"/>
      <c r="C948789" s="77"/>
    </row>
    <row r="948790" spans="2:3" x14ac:dyDescent="0.25">
      <c r="B948790" s="78"/>
      <c r="C948790" s="77"/>
    </row>
    <row r="948791" spans="2:3" x14ac:dyDescent="0.25">
      <c r="B948791" s="78"/>
      <c r="C948791" s="77"/>
    </row>
    <row r="948792" spans="2:3" x14ac:dyDescent="0.25">
      <c r="B948792" s="78"/>
      <c r="C948792" s="77"/>
    </row>
    <row r="948902" spans="2:3" x14ac:dyDescent="0.25">
      <c r="B948902" s="78"/>
      <c r="C948902" s="77"/>
    </row>
    <row r="948903" spans="2:3" x14ac:dyDescent="0.25">
      <c r="B948903" s="78"/>
      <c r="C948903" s="77"/>
    </row>
    <row r="948904" spans="2:3" x14ac:dyDescent="0.25">
      <c r="B948904" s="78"/>
      <c r="C948904" s="77"/>
    </row>
    <row r="948905" spans="2:3" x14ac:dyDescent="0.25">
      <c r="B948905" s="78"/>
      <c r="C948905" s="77"/>
    </row>
    <row r="948906" spans="2:3" x14ac:dyDescent="0.25">
      <c r="B948906" s="78"/>
      <c r="C948906" s="77"/>
    </row>
    <row r="948907" spans="2:3" x14ac:dyDescent="0.25">
      <c r="B948907" s="78"/>
      <c r="C948907" s="77"/>
    </row>
    <row r="948908" spans="2:3" x14ac:dyDescent="0.25">
      <c r="B948908" s="78"/>
      <c r="C948908" s="77"/>
    </row>
    <row r="948909" spans="2:3" x14ac:dyDescent="0.25">
      <c r="B948909" s="78"/>
      <c r="C948909" s="77"/>
    </row>
    <row r="948910" spans="2:3" x14ac:dyDescent="0.25">
      <c r="B948910" s="78"/>
      <c r="C948910" s="77"/>
    </row>
    <row r="948911" spans="2:3" x14ac:dyDescent="0.25">
      <c r="B948911" s="78"/>
      <c r="C948911" s="77"/>
    </row>
    <row r="948912" spans="2:3" x14ac:dyDescent="0.25">
      <c r="B948912" s="78"/>
      <c r="C948912" s="77"/>
    </row>
    <row r="948913" spans="2:3" x14ac:dyDescent="0.25">
      <c r="B948913" s="78"/>
      <c r="C948913" s="77"/>
    </row>
    <row r="948914" spans="2:3" x14ac:dyDescent="0.25">
      <c r="B948914" s="78"/>
      <c r="C948914" s="77"/>
    </row>
    <row r="949024" spans="2:3" x14ac:dyDescent="0.25">
      <c r="B949024" s="78"/>
      <c r="C949024" s="77"/>
    </row>
    <row r="949025" spans="2:3" x14ac:dyDescent="0.25">
      <c r="B949025" s="78"/>
      <c r="C949025" s="77"/>
    </row>
    <row r="949026" spans="2:3" x14ac:dyDescent="0.25">
      <c r="B949026" s="78"/>
      <c r="C949026" s="77"/>
    </row>
    <row r="949027" spans="2:3" x14ac:dyDescent="0.25">
      <c r="B949027" s="78"/>
      <c r="C949027" s="77"/>
    </row>
    <row r="949028" spans="2:3" x14ac:dyDescent="0.25">
      <c r="B949028" s="78"/>
      <c r="C949028" s="77"/>
    </row>
    <row r="949029" spans="2:3" x14ac:dyDescent="0.25">
      <c r="B949029" s="78"/>
      <c r="C949029" s="77"/>
    </row>
    <row r="949030" spans="2:3" x14ac:dyDescent="0.25">
      <c r="B949030" s="78"/>
      <c r="C949030" s="77"/>
    </row>
    <row r="949031" spans="2:3" x14ac:dyDescent="0.25">
      <c r="B949031" s="78"/>
      <c r="C949031" s="77"/>
    </row>
    <row r="949032" spans="2:3" x14ac:dyDescent="0.25">
      <c r="B949032" s="78"/>
      <c r="C949032" s="77"/>
    </row>
    <row r="949033" spans="2:3" x14ac:dyDescent="0.25">
      <c r="B949033" s="78"/>
      <c r="C949033" s="77"/>
    </row>
    <row r="949034" spans="2:3" x14ac:dyDescent="0.25">
      <c r="B949034" s="78"/>
      <c r="C949034" s="77"/>
    </row>
    <row r="949035" spans="2:3" x14ac:dyDescent="0.25">
      <c r="B949035" s="78"/>
      <c r="C949035" s="77"/>
    </row>
    <row r="949036" spans="2:3" x14ac:dyDescent="0.25">
      <c r="B949036" s="78"/>
      <c r="C949036" s="77"/>
    </row>
    <row r="949146" spans="2:3" x14ac:dyDescent="0.25">
      <c r="B949146" s="78"/>
      <c r="C949146" s="77"/>
    </row>
    <row r="949147" spans="2:3" x14ac:dyDescent="0.25">
      <c r="B949147" s="78"/>
      <c r="C949147" s="77"/>
    </row>
    <row r="949148" spans="2:3" x14ac:dyDescent="0.25">
      <c r="B949148" s="78"/>
      <c r="C949148" s="77"/>
    </row>
    <row r="949149" spans="2:3" x14ac:dyDescent="0.25">
      <c r="B949149" s="78"/>
      <c r="C949149" s="77"/>
    </row>
    <row r="949150" spans="2:3" x14ac:dyDescent="0.25">
      <c r="B949150" s="78"/>
      <c r="C949150" s="77"/>
    </row>
    <row r="949151" spans="2:3" x14ac:dyDescent="0.25">
      <c r="B949151" s="78"/>
      <c r="C949151" s="77"/>
    </row>
    <row r="949152" spans="2:3" x14ac:dyDescent="0.25">
      <c r="B949152" s="78"/>
      <c r="C949152" s="77"/>
    </row>
    <row r="949153" spans="2:3" x14ac:dyDescent="0.25">
      <c r="B949153" s="78"/>
      <c r="C949153" s="77"/>
    </row>
    <row r="949154" spans="2:3" x14ac:dyDescent="0.25">
      <c r="B949154" s="78"/>
      <c r="C949154" s="77"/>
    </row>
    <row r="949155" spans="2:3" x14ac:dyDescent="0.25">
      <c r="B949155" s="78"/>
      <c r="C949155" s="77"/>
    </row>
    <row r="949156" spans="2:3" x14ac:dyDescent="0.25">
      <c r="B949156" s="78"/>
      <c r="C949156" s="77"/>
    </row>
    <row r="949157" spans="2:3" x14ac:dyDescent="0.25">
      <c r="B949157" s="78"/>
      <c r="C949157" s="77"/>
    </row>
    <row r="949158" spans="2:3" x14ac:dyDescent="0.25">
      <c r="B949158" s="78"/>
      <c r="C949158" s="77"/>
    </row>
    <row r="949268" spans="2:3" x14ac:dyDescent="0.25">
      <c r="B949268" s="78"/>
      <c r="C949268" s="77"/>
    </row>
    <row r="949269" spans="2:3" x14ac:dyDescent="0.25">
      <c r="B949269" s="78"/>
      <c r="C949269" s="77"/>
    </row>
    <row r="949270" spans="2:3" x14ac:dyDescent="0.25">
      <c r="B949270" s="78"/>
      <c r="C949270" s="77"/>
    </row>
    <row r="949271" spans="2:3" x14ac:dyDescent="0.25">
      <c r="B949271" s="78"/>
      <c r="C949271" s="77"/>
    </row>
    <row r="949272" spans="2:3" x14ac:dyDescent="0.25">
      <c r="B949272" s="78"/>
      <c r="C949272" s="77"/>
    </row>
    <row r="949273" spans="2:3" x14ac:dyDescent="0.25">
      <c r="B949273" s="78"/>
      <c r="C949273" s="77"/>
    </row>
    <row r="949274" spans="2:3" x14ac:dyDescent="0.25">
      <c r="B949274" s="78"/>
      <c r="C949274" s="77"/>
    </row>
    <row r="949275" spans="2:3" x14ac:dyDescent="0.25">
      <c r="B949275" s="78"/>
      <c r="C949275" s="77"/>
    </row>
    <row r="949276" spans="2:3" x14ac:dyDescent="0.25">
      <c r="B949276" s="78"/>
      <c r="C949276" s="77"/>
    </row>
    <row r="949277" spans="2:3" x14ac:dyDescent="0.25">
      <c r="B949277" s="78"/>
      <c r="C949277" s="77"/>
    </row>
    <row r="949278" spans="2:3" x14ac:dyDescent="0.25">
      <c r="B949278" s="78"/>
      <c r="C949278" s="77"/>
    </row>
    <row r="949279" spans="2:3" x14ac:dyDescent="0.25">
      <c r="B949279" s="78"/>
      <c r="C949279" s="77"/>
    </row>
    <row r="949280" spans="2:3" x14ac:dyDescent="0.25">
      <c r="B949280" s="78"/>
      <c r="C949280" s="77"/>
    </row>
    <row r="949390" spans="2:3" x14ac:dyDescent="0.25">
      <c r="B949390" s="78"/>
      <c r="C949390" s="77"/>
    </row>
    <row r="949391" spans="2:3" x14ac:dyDescent="0.25">
      <c r="B949391" s="78"/>
      <c r="C949391" s="77"/>
    </row>
    <row r="949392" spans="2:3" x14ac:dyDescent="0.25">
      <c r="B949392" s="78"/>
      <c r="C949392" s="77"/>
    </row>
    <row r="949393" spans="2:3" x14ac:dyDescent="0.25">
      <c r="B949393" s="78"/>
      <c r="C949393" s="77"/>
    </row>
    <row r="949394" spans="2:3" x14ac:dyDescent="0.25">
      <c r="B949394" s="78"/>
      <c r="C949394" s="77"/>
    </row>
    <row r="949395" spans="2:3" x14ac:dyDescent="0.25">
      <c r="B949395" s="78"/>
      <c r="C949395" s="77"/>
    </row>
    <row r="949396" spans="2:3" x14ac:dyDescent="0.25">
      <c r="B949396" s="78"/>
      <c r="C949396" s="77"/>
    </row>
    <row r="949397" spans="2:3" x14ac:dyDescent="0.25">
      <c r="B949397" s="78"/>
      <c r="C949397" s="77"/>
    </row>
    <row r="949398" spans="2:3" x14ac:dyDescent="0.25">
      <c r="B949398" s="78"/>
      <c r="C949398" s="77"/>
    </row>
    <row r="949399" spans="2:3" x14ac:dyDescent="0.25">
      <c r="B949399" s="78"/>
      <c r="C949399" s="77"/>
    </row>
    <row r="949400" spans="2:3" x14ac:dyDescent="0.25">
      <c r="B949400" s="78"/>
      <c r="C949400" s="77"/>
    </row>
    <row r="949401" spans="2:3" x14ac:dyDescent="0.25">
      <c r="B949401" s="78"/>
      <c r="C949401" s="77"/>
    </row>
    <row r="949402" spans="2:3" x14ac:dyDescent="0.25">
      <c r="B949402" s="78"/>
      <c r="C949402" s="77"/>
    </row>
    <row r="949512" spans="2:3" x14ac:dyDescent="0.25">
      <c r="B949512" s="78"/>
      <c r="C949512" s="77"/>
    </row>
    <row r="949513" spans="2:3" x14ac:dyDescent="0.25">
      <c r="B949513" s="78"/>
      <c r="C949513" s="77"/>
    </row>
    <row r="949514" spans="2:3" x14ac:dyDescent="0.25">
      <c r="B949514" s="78"/>
      <c r="C949514" s="77"/>
    </row>
    <row r="949515" spans="2:3" x14ac:dyDescent="0.25">
      <c r="B949515" s="78"/>
      <c r="C949515" s="77"/>
    </row>
    <row r="949516" spans="2:3" x14ac:dyDescent="0.25">
      <c r="B949516" s="78"/>
      <c r="C949516" s="77"/>
    </row>
    <row r="949517" spans="2:3" x14ac:dyDescent="0.25">
      <c r="B949517" s="78"/>
      <c r="C949517" s="77"/>
    </row>
    <row r="949518" spans="2:3" x14ac:dyDescent="0.25">
      <c r="B949518" s="78"/>
      <c r="C949518" s="77"/>
    </row>
    <row r="949519" spans="2:3" x14ac:dyDescent="0.25">
      <c r="B949519" s="78"/>
      <c r="C949519" s="77"/>
    </row>
    <row r="949520" spans="2:3" x14ac:dyDescent="0.25">
      <c r="B949520" s="78"/>
      <c r="C949520" s="77"/>
    </row>
    <row r="949521" spans="2:3" x14ac:dyDescent="0.25">
      <c r="B949521" s="78"/>
      <c r="C949521" s="77"/>
    </row>
    <row r="949522" spans="2:3" x14ac:dyDescent="0.25">
      <c r="B949522" s="78"/>
      <c r="C949522" s="77"/>
    </row>
    <row r="949523" spans="2:3" x14ac:dyDescent="0.25">
      <c r="B949523" s="78"/>
      <c r="C949523" s="77"/>
    </row>
    <row r="949524" spans="2:3" x14ac:dyDescent="0.25">
      <c r="B949524" s="78"/>
      <c r="C949524" s="77"/>
    </row>
    <row r="949634" spans="2:3" x14ac:dyDescent="0.25">
      <c r="B949634" s="78"/>
      <c r="C949634" s="77"/>
    </row>
    <row r="949635" spans="2:3" x14ac:dyDescent="0.25">
      <c r="B949635" s="78"/>
      <c r="C949635" s="77"/>
    </row>
    <row r="949636" spans="2:3" x14ac:dyDescent="0.25">
      <c r="B949636" s="78"/>
      <c r="C949636" s="77"/>
    </row>
    <row r="949637" spans="2:3" x14ac:dyDescent="0.25">
      <c r="B949637" s="78"/>
      <c r="C949637" s="77"/>
    </row>
    <row r="949638" spans="2:3" x14ac:dyDescent="0.25">
      <c r="B949638" s="78"/>
      <c r="C949638" s="77"/>
    </row>
    <row r="949639" spans="2:3" x14ac:dyDescent="0.25">
      <c r="B949639" s="78"/>
      <c r="C949639" s="77"/>
    </row>
    <row r="949640" spans="2:3" x14ac:dyDescent="0.25">
      <c r="B949640" s="78"/>
      <c r="C949640" s="77"/>
    </row>
    <row r="949641" spans="2:3" x14ac:dyDescent="0.25">
      <c r="B949641" s="78"/>
      <c r="C949641" s="77"/>
    </row>
    <row r="949642" spans="2:3" x14ac:dyDescent="0.25">
      <c r="B949642" s="78"/>
      <c r="C949642" s="77"/>
    </row>
    <row r="949643" spans="2:3" x14ac:dyDescent="0.25">
      <c r="B949643" s="78"/>
      <c r="C949643" s="77"/>
    </row>
    <row r="949644" spans="2:3" x14ac:dyDescent="0.25">
      <c r="B949644" s="78"/>
      <c r="C949644" s="77"/>
    </row>
    <row r="949645" spans="2:3" x14ac:dyDescent="0.25">
      <c r="B949645" s="78"/>
      <c r="C949645" s="77"/>
    </row>
    <row r="949646" spans="2:3" x14ac:dyDescent="0.25">
      <c r="B949646" s="78"/>
      <c r="C949646" s="77"/>
    </row>
    <row r="949756" spans="2:3" x14ac:dyDescent="0.25">
      <c r="B949756" s="78"/>
      <c r="C949756" s="77"/>
    </row>
    <row r="949757" spans="2:3" x14ac:dyDescent="0.25">
      <c r="B949757" s="78"/>
      <c r="C949757" s="77"/>
    </row>
    <row r="949758" spans="2:3" x14ac:dyDescent="0.25">
      <c r="B949758" s="78"/>
      <c r="C949758" s="77"/>
    </row>
    <row r="949759" spans="2:3" x14ac:dyDescent="0.25">
      <c r="B949759" s="78"/>
      <c r="C949759" s="77"/>
    </row>
    <row r="949760" spans="2:3" x14ac:dyDescent="0.25">
      <c r="B949760" s="78"/>
      <c r="C949760" s="77"/>
    </row>
    <row r="949761" spans="2:3" x14ac:dyDescent="0.25">
      <c r="B949761" s="78"/>
      <c r="C949761" s="77"/>
    </row>
    <row r="949762" spans="2:3" x14ac:dyDescent="0.25">
      <c r="B949762" s="78"/>
      <c r="C949762" s="77"/>
    </row>
    <row r="949763" spans="2:3" x14ac:dyDescent="0.25">
      <c r="B949763" s="78"/>
      <c r="C949763" s="77"/>
    </row>
    <row r="949764" spans="2:3" x14ac:dyDescent="0.25">
      <c r="B949764" s="78"/>
      <c r="C949764" s="77"/>
    </row>
    <row r="949765" spans="2:3" x14ac:dyDescent="0.25">
      <c r="B949765" s="78"/>
      <c r="C949765" s="77"/>
    </row>
    <row r="949766" spans="2:3" x14ac:dyDescent="0.25">
      <c r="B949766" s="78"/>
      <c r="C949766" s="77"/>
    </row>
    <row r="949767" spans="2:3" x14ac:dyDescent="0.25">
      <c r="B949767" s="78"/>
      <c r="C949767" s="77"/>
    </row>
    <row r="949768" spans="2:3" x14ac:dyDescent="0.25">
      <c r="B949768" s="78"/>
      <c r="C949768" s="77"/>
    </row>
    <row r="949878" spans="2:3" x14ac:dyDescent="0.25">
      <c r="B949878" s="78"/>
      <c r="C949878" s="77"/>
    </row>
    <row r="949879" spans="2:3" x14ac:dyDescent="0.25">
      <c r="B949879" s="78"/>
      <c r="C949879" s="77"/>
    </row>
    <row r="949880" spans="2:3" x14ac:dyDescent="0.25">
      <c r="B949880" s="78"/>
      <c r="C949880" s="77"/>
    </row>
    <row r="949881" spans="2:3" x14ac:dyDescent="0.25">
      <c r="B949881" s="78"/>
      <c r="C949881" s="77"/>
    </row>
    <row r="949882" spans="2:3" x14ac:dyDescent="0.25">
      <c r="B949882" s="78"/>
      <c r="C949882" s="77"/>
    </row>
    <row r="949883" spans="2:3" x14ac:dyDescent="0.25">
      <c r="B949883" s="78"/>
      <c r="C949883" s="77"/>
    </row>
    <row r="949884" spans="2:3" x14ac:dyDescent="0.25">
      <c r="B949884" s="78"/>
      <c r="C949884" s="77"/>
    </row>
    <row r="949885" spans="2:3" x14ac:dyDescent="0.25">
      <c r="B949885" s="78"/>
      <c r="C949885" s="77"/>
    </row>
    <row r="949886" spans="2:3" x14ac:dyDescent="0.25">
      <c r="B949886" s="78"/>
      <c r="C949886" s="77"/>
    </row>
    <row r="949887" spans="2:3" x14ac:dyDescent="0.25">
      <c r="B949887" s="78"/>
      <c r="C949887" s="77"/>
    </row>
    <row r="949888" spans="2:3" x14ac:dyDescent="0.25">
      <c r="B949888" s="78"/>
      <c r="C949888" s="77"/>
    </row>
    <row r="949889" spans="2:3" x14ac:dyDescent="0.25">
      <c r="B949889" s="78"/>
      <c r="C949889" s="77"/>
    </row>
    <row r="949890" spans="2:3" x14ac:dyDescent="0.25">
      <c r="B949890" s="78"/>
      <c r="C949890" s="77"/>
    </row>
    <row r="950000" spans="2:3" x14ac:dyDescent="0.25">
      <c r="B950000" s="78"/>
      <c r="C950000" s="77"/>
    </row>
    <row r="950001" spans="2:3" x14ac:dyDescent="0.25">
      <c r="B950001" s="78"/>
      <c r="C950001" s="77"/>
    </row>
    <row r="950002" spans="2:3" x14ac:dyDescent="0.25">
      <c r="B950002" s="78"/>
      <c r="C950002" s="77"/>
    </row>
    <row r="950003" spans="2:3" x14ac:dyDescent="0.25">
      <c r="B950003" s="78"/>
      <c r="C950003" s="77"/>
    </row>
    <row r="950004" spans="2:3" x14ac:dyDescent="0.25">
      <c r="B950004" s="78"/>
      <c r="C950004" s="77"/>
    </row>
    <row r="950005" spans="2:3" x14ac:dyDescent="0.25">
      <c r="B950005" s="78"/>
      <c r="C950005" s="77"/>
    </row>
    <row r="950006" spans="2:3" x14ac:dyDescent="0.25">
      <c r="B950006" s="78"/>
      <c r="C950006" s="77"/>
    </row>
    <row r="950007" spans="2:3" x14ac:dyDescent="0.25">
      <c r="B950007" s="78"/>
      <c r="C950007" s="77"/>
    </row>
    <row r="950008" spans="2:3" x14ac:dyDescent="0.25">
      <c r="B950008" s="78"/>
      <c r="C950008" s="77"/>
    </row>
    <row r="950009" spans="2:3" x14ac:dyDescent="0.25">
      <c r="B950009" s="78"/>
      <c r="C950009" s="77"/>
    </row>
    <row r="950010" spans="2:3" x14ac:dyDescent="0.25">
      <c r="B950010" s="78"/>
      <c r="C950010" s="77"/>
    </row>
    <row r="950011" spans="2:3" x14ac:dyDescent="0.25">
      <c r="B950011" s="78"/>
      <c r="C950011" s="77"/>
    </row>
    <row r="950012" spans="2:3" x14ac:dyDescent="0.25">
      <c r="B950012" s="78"/>
      <c r="C950012" s="77"/>
    </row>
    <row r="950122" spans="2:3" x14ac:dyDescent="0.25">
      <c r="B950122" s="78"/>
      <c r="C950122" s="77"/>
    </row>
    <row r="950123" spans="2:3" x14ac:dyDescent="0.25">
      <c r="B950123" s="78"/>
      <c r="C950123" s="77"/>
    </row>
    <row r="950124" spans="2:3" x14ac:dyDescent="0.25">
      <c r="B950124" s="78"/>
      <c r="C950124" s="77"/>
    </row>
    <row r="950125" spans="2:3" x14ac:dyDescent="0.25">
      <c r="B950125" s="78"/>
      <c r="C950125" s="77"/>
    </row>
    <row r="950126" spans="2:3" x14ac:dyDescent="0.25">
      <c r="B950126" s="78"/>
      <c r="C950126" s="77"/>
    </row>
    <row r="950127" spans="2:3" x14ac:dyDescent="0.25">
      <c r="B950127" s="78"/>
      <c r="C950127" s="77"/>
    </row>
    <row r="950128" spans="2:3" x14ac:dyDescent="0.25">
      <c r="B950128" s="78"/>
      <c r="C950128" s="77"/>
    </row>
    <row r="950129" spans="2:3" x14ac:dyDescent="0.25">
      <c r="B950129" s="78"/>
      <c r="C950129" s="77"/>
    </row>
    <row r="950130" spans="2:3" x14ac:dyDescent="0.25">
      <c r="B950130" s="78"/>
      <c r="C950130" s="77"/>
    </row>
    <row r="950131" spans="2:3" x14ac:dyDescent="0.25">
      <c r="B950131" s="78"/>
      <c r="C950131" s="77"/>
    </row>
    <row r="950132" spans="2:3" x14ac:dyDescent="0.25">
      <c r="B950132" s="78"/>
      <c r="C950132" s="77"/>
    </row>
    <row r="950133" spans="2:3" x14ac:dyDescent="0.25">
      <c r="B950133" s="78"/>
      <c r="C950133" s="77"/>
    </row>
    <row r="950134" spans="2:3" x14ac:dyDescent="0.25">
      <c r="B950134" s="78"/>
      <c r="C950134" s="77"/>
    </row>
    <row r="950244" spans="2:3" x14ac:dyDescent="0.25">
      <c r="B950244" s="78"/>
      <c r="C950244" s="77"/>
    </row>
    <row r="950245" spans="2:3" x14ac:dyDescent="0.25">
      <c r="B950245" s="78"/>
      <c r="C950245" s="77"/>
    </row>
    <row r="950246" spans="2:3" x14ac:dyDescent="0.25">
      <c r="B950246" s="78"/>
      <c r="C950246" s="77"/>
    </row>
    <row r="950247" spans="2:3" x14ac:dyDescent="0.25">
      <c r="B950247" s="78"/>
      <c r="C950247" s="77"/>
    </row>
    <row r="950248" spans="2:3" x14ac:dyDescent="0.25">
      <c r="B950248" s="78"/>
      <c r="C950248" s="77"/>
    </row>
    <row r="950249" spans="2:3" x14ac:dyDescent="0.25">
      <c r="B950249" s="78"/>
      <c r="C950249" s="77"/>
    </row>
    <row r="950250" spans="2:3" x14ac:dyDescent="0.25">
      <c r="B950250" s="78"/>
      <c r="C950250" s="77"/>
    </row>
    <row r="950251" spans="2:3" x14ac:dyDescent="0.25">
      <c r="B950251" s="78"/>
      <c r="C950251" s="77"/>
    </row>
    <row r="950252" spans="2:3" x14ac:dyDescent="0.25">
      <c r="B950252" s="78"/>
      <c r="C950252" s="77"/>
    </row>
    <row r="950253" spans="2:3" x14ac:dyDescent="0.25">
      <c r="B950253" s="78"/>
      <c r="C950253" s="77"/>
    </row>
    <row r="950254" spans="2:3" x14ac:dyDescent="0.25">
      <c r="B950254" s="78"/>
      <c r="C950254" s="77"/>
    </row>
    <row r="950255" spans="2:3" x14ac:dyDescent="0.25">
      <c r="B950255" s="78"/>
      <c r="C950255" s="77"/>
    </row>
    <row r="950256" spans="2:3" x14ac:dyDescent="0.25">
      <c r="B950256" s="78"/>
      <c r="C950256" s="77"/>
    </row>
    <row r="950366" spans="2:3" x14ac:dyDescent="0.25">
      <c r="B950366" s="78"/>
      <c r="C950366" s="77"/>
    </row>
    <row r="950367" spans="2:3" x14ac:dyDescent="0.25">
      <c r="B950367" s="78"/>
      <c r="C950367" s="77"/>
    </row>
    <row r="950368" spans="2:3" x14ac:dyDescent="0.25">
      <c r="B950368" s="78"/>
      <c r="C950368" s="77"/>
    </row>
    <row r="950369" spans="2:3" x14ac:dyDescent="0.25">
      <c r="B950369" s="78"/>
      <c r="C950369" s="77"/>
    </row>
    <row r="950370" spans="2:3" x14ac:dyDescent="0.25">
      <c r="B950370" s="78"/>
      <c r="C950370" s="77"/>
    </row>
    <row r="950371" spans="2:3" x14ac:dyDescent="0.25">
      <c r="B950371" s="78"/>
      <c r="C950371" s="77"/>
    </row>
    <row r="950372" spans="2:3" x14ac:dyDescent="0.25">
      <c r="B950372" s="78"/>
      <c r="C950372" s="77"/>
    </row>
    <row r="950373" spans="2:3" x14ac:dyDescent="0.25">
      <c r="B950373" s="78"/>
      <c r="C950373" s="77"/>
    </row>
    <row r="950374" spans="2:3" x14ac:dyDescent="0.25">
      <c r="B950374" s="78"/>
      <c r="C950374" s="77"/>
    </row>
    <row r="950375" spans="2:3" x14ac:dyDescent="0.25">
      <c r="B950375" s="78"/>
      <c r="C950375" s="77"/>
    </row>
    <row r="950376" spans="2:3" x14ac:dyDescent="0.25">
      <c r="B950376" s="78"/>
      <c r="C950376" s="77"/>
    </row>
    <row r="950377" spans="2:3" x14ac:dyDescent="0.25">
      <c r="B950377" s="78"/>
      <c r="C950377" s="77"/>
    </row>
    <row r="950378" spans="2:3" x14ac:dyDescent="0.25">
      <c r="B950378" s="78"/>
      <c r="C950378" s="77"/>
    </row>
    <row r="950488" spans="2:3" x14ac:dyDescent="0.25">
      <c r="B950488" s="78"/>
      <c r="C950488" s="77"/>
    </row>
    <row r="950489" spans="2:3" x14ac:dyDescent="0.25">
      <c r="B950489" s="78"/>
      <c r="C950489" s="77"/>
    </row>
    <row r="950490" spans="2:3" x14ac:dyDescent="0.25">
      <c r="B950490" s="78"/>
      <c r="C950490" s="77"/>
    </row>
    <row r="950491" spans="2:3" x14ac:dyDescent="0.25">
      <c r="B950491" s="78"/>
      <c r="C950491" s="77"/>
    </row>
    <row r="950492" spans="2:3" x14ac:dyDescent="0.25">
      <c r="B950492" s="78"/>
      <c r="C950492" s="77"/>
    </row>
    <row r="950493" spans="2:3" x14ac:dyDescent="0.25">
      <c r="B950493" s="78"/>
      <c r="C950493" s="77"/>
    </row>
    <row r="950494" spans="2:3" x14ac:dyDescent="0.25">
      <c r="B950494" s="78"/>
      <c r="C950494" s="77"/>
    </row>
    <row r="950495" spans="2:3" x14ac:dyDescent="0.25">
      <c r="B950495" s="78"/>
      <c r="C950495" s="77"/>
    </row>
    <row r="950496" spans="2:3" x14ac:dyDescent="0.25">
      <c r="B950496" s="78"/>
      <c r="C950496" s="77"/>
    </row>
    <row r="950497" spans="2:3" x14ac:dyDescent="0.25">
      <c r="B950497" s="78"/>
      <c r="C950497" s="77"/>
    </row>
    <row r="950498" spans="2:3" x14ac:dyDescent="0.25">
      <c r="B950498" s="78"/>
      <c r="C950498" s="77"/>
    </row>
    <row r="950499" spans="2:3" x14ac:dyDescent="0.25">
      <c r="B950499" s="78"/>
      <c r="C950499" s="77"/>
    </row>
    <row r="950500" spans="2:3" x14ac:dyDescent="0.25">
      <c r="B950500" s="78"/>
      <c r="C950500" s="77"/>
    </row>
    <row r="950610" spans="2:3" x14ac:dyDescent="0.25">
      <c r="B950610" s="78"/>
      <c r="C950610" s="77"/>
    </row>
    <row r="950611" spans="2:3" x14ac:dyDescent="0.25">
      <c r="B950611" s="78"/>
      <c r="C950611" s="77"/>
    </row>
    <row r="950612" spans="2:3" x14ac:dyDescent="0.25">
      <c r="B950612" s="78"/>
      <c r="C950612" s="77"/>
    </row>
    <row r="950613" spans="2:3" x14ac:dyDescent="0.25">
      <c r="B950613" s="78"/>
      <c r="C950613" s="77"/>
    </row>
    <row r="950614" spans="2:3" x14ac:dyDescent="0.25">
      <c r="B950614" s="78"/>
      <c r="C950614" s="77"/>
    </row>
    <row r="950615" spans="2:3" x14ac:dyDescent="0.25">
      <c r="B950615" s="78"/>
      <c r="C950615" s="77"/>
    </row>
    <row r="950616" spans="2:3" x14ac:dyDescent="0.25">
      <c r="B950616" s="78"/>
      <c r="C950616" s="77"/>
    </row>
    <row r="950617" spans="2:3" x14ac:dyDescent="0.25">
      <c r="B950617" s="78"/>
      <c r="C950617" s="77"/>
    </row>
    <row r="950618" spans="2:3" x14ac:dyDescent="0.25">
      <c r="B950618" s="78"/>
      <c r="C950618" s="77"/>
    </row>
    <row r="950619" spans="2:3" x14ac:dyDescent="0.25">
      <c r="B950619" s="78"/>
      <c r="C950619" s="77"/>
    </row>
    <row r="950620" spans="2:3" x14ac:dyDescent="0.25">
      <c r="B950620" s="78"/>
      <c r="C950620" s="77"/>
    </row>
    <row r="950621" spans="2:3" x14ac:dyDescent="0.25">
      <c r="B950621" s="78"/>
      <c r="C950621" s="77"/>
    </row>
    <row r="950622" spans="2:3" x14ac:dyDescent="0.25">
      <c r="B950622" s="78"/>
      <c r="C950622" s="77"/>
    </row>
    <row r="950732" spans="2:3" x14ac:dyDescent="0.25">
      <c r="B950732" s="78"/>
      <c r="C950732" s="77"/>
    </row>
    <row r="950733" spans="2:3" x14ac:dyDescent="0.25">
      <c r="B950733" s="78"/>
      <c r="C950733" s="77"/>
    </row>
    <row r="950734" spans="2:3" x14ac:dyDescent="0.25">
      <c r="B950734" s="78"/>
      <c r="C950734" s="77"/>
    </row>
    <row r="950735" spans="2:3" x14ac:dyDescent="0.25">
      <c r="B950735" s="78"/>
      <c r="C950735" s="77"/>
    </row>
    <row r="950736" spans="2:3" x14ac:dyDescent="0.25">
      <c r="B950736" s="78"/>
      <c r="C950736" s="77"/>
    </row>
    <row r="950737" spans="2:3" x14ac:dyDescent="0.25">
      <c r="B950737" s="78"/>
      <c r="C950737" s="77"/>
    </row>
    <row r="950738" spans="2:3" x14ac:dyDescent="0.25">
      <c r="B950738" s="78"/>
      <c r="C950738" s="77"/>
    </row>
    <row r="950739" spans="2:3" x14ac:dyDescent="0.25">
      <c r="B950739" s="78"/>
      <c r="C950739" s="77"/>
    </row>
    <row r="950740" spans="2:3" x14ac:dyDescent="0.25">
      <c r="B950740" s="78"/>
      <c r="C950740" s="77"/>
    </row>
    <row r="950741" spans="2:3" x14ac:dyDescent="0.25">
      <c r="B950741" s="78"/>
      <c r="C950741" s="77"/>
    </row>
    <row r="950742" spans="2:3" x14ac:dyDescent="0.25">
      <c r="B950742" s="78"/>
      <c r="C950742" s="77"/>
    </row>
    <row r="950743" spans="2:3" x14ac:dyDescent="0.25">
      <c r="B950743" s="78"/>
      <c r="C950743" s="77"/>
    </row>
    <row r="950744" spans="2:3" x14ac:dyDescent="0.25">
      <c r="B950744" s="78"/>
      <c r="C950744" s="77"/>
    </row>
    <row r="950854" spans="2:3" x14ac:dyDescent="0.25">
      <c r="B950854" s="78"/>
      <c r="C950854" s="77"/>
    </row>
    <row r="950855" spans="2:3" x14ac:dyDescent="0.25">
      <c r="B950855" s="78"/>
      <c r="C950855" s="77"/>
    </row>
    <row r="950856" spans="2:3" x14ac:dyDescent="0.25">
      <c r="B950856" s="78"/>
      <c r="C950856" s="77"/>
    </row>
    <row r="950857" spans="2:3" x14ac:dyDescent="0.25">
      <c r="B950857" s="78"/>
      <c r="C950857" s="77"/>
    </row>
    <row r="950858" spans="2:3" x14ac:dyDescent="0.25">
      <c r="B950858" s="78"/>
      <c r="C950858" s="77"/>
    </row>
    <row r="950859" spans="2:3" x14ac:dyDescent="0.25">
      <c r="B950859" s="78"/>
      <c r="C950859" s="77"/>
    </row>
    <row r="950860" spans="2:3" x14ac:dyDescent="0.25">
      <c r="B950860" s="78"/>
      <c r="C950860" s="77"/>
    </row>
    <row r="950861" spans="2:3" x14ac:dyDescent="0.25">
      <c r="B950861" s="78"/>
      <c r="C950861" s="77"/>
    </row>
    <row r="950862" spans="2:3" x14ac:dyDescent="0.25">
      <c r="B950862" s="78"/>
      <c r="C950862" s="77"/>
    </row>
    <row r="950863" spans="2:3" x14ac:dyDescent="0.25">
      <c r="B950863" s="78"/>
      <c r="C950863" s="77"/>
    </row>
    <row r="950864" spans="2:3" x14ac:dyDescent="0.25">
      <c r="B950864" s="78"/>
      <c r="C950864" s="77"/>
    </row>
    <row r="950865" spans="2:3" x14ac:dyDescent="0.25">
      <c r="B950865" s="78"/>
      <c r="C950865" s="77"/>
    </row>
    <row r="950866" spans="2:3" x14ac:dyDescent="0.25">
      <c r="B950866" s="78"/>
      <c r="C950866" s="77"/>
    </row>
    <row r="950976" spans="2:3" x14ac:dyDescent="0.25">
      <c r="B950976" s="78"/>
      <c r="C950976" s="77"/>
    </row>
    <row r="950977" spans="2:3" x14ac:dyDescent="0.25">
      <c r="B950977" s="78"/>
      <c r="C950977" s="77"/>
    </row>
    <row r="950978" spans="2:3" x14ac:dyDescent="0.25">
      <c r="B950978" s="78"/>
      <c r="C950978" s="77"/>
    </row>
    <row r="950979" spans="2:3" x14ac:dyDescent="0.25">
      <c r="B950979" s="78"/>
      <c r="C950979" s="77"/>
    </row>
    <row r="950980" spans="2:3" x14ac:dyDescent="0.25">
      <c r="B950980" s="78"/>
      <c r="C950980" s="77"/>
    </row>
    <row r="950981" spans="2:3" x14ac:dyDescent="0.25">
      <c r="B950981" s="78"/>
      <c r="C950981" s="77"/>
    </row>
    <row r="950982" spans="2:3" x14ac:dyDescent="0.25">
      <c r="B950982" s="78"/>
      <c r="C950982" s="77"/>
    </row>
    <row r="950983" spans="2:3" x14ac:dyDescent="0.25">
      <c r="B950983" s="78"/>
      <c r="C950983" s="77"/>
    </row>
    <row r="950984" spans="2:3" x14ac:dyDescent="0.25">
      <c r="B950984" s="78"/>
      <c r="C950984" s="77"/>
    </row>
    <row r="950985" spans="2:3" x14ac:dyDescent="0.25">
      <c r="B950985" s="78"/>
      <c r="C950985" s="77"/>
    </row>
    <row r="950986" spans="2:3" x14ac:dyDescent="0.25">
      <c r="B950986" s="78"/>
      <c r="C950986" s="77"/>
    </row>
    <row r="950987" spans="2:3" x14ac:dyDescent="0.25">
      <c r="B950987" s="78"/>
      <c r="C950987" s="77"/>
    </row>
    <row r="950988" spans="2:3" x14ac:dyDescent="0.25">
      <c r="B950988" s="78"/>
      <c r="C950988" s="77"/>
    </row>
    <row r="951098" spans="2:3" x14ac:dyDescent="0.25">
      <c r="B951098" s="78"/>
      <c r="C951098" s="77"/>
    </row>
    <row r="951099" spans="2:3" x14ac:dyDescent="0.25">
      <c r="B951099" s="78"/>
      <c r="C951099" s="77"/>
    </row>
    <row r="951100" spans="2:3" x14ac:dyDescent="0.25">
      <c r="B951100" s="78"/>
      <c r="C951100" s="77"/>
    </row>
    <row r="951101" spans="2:3" x14ac:dyDescent="0.25">
      <c r="B951101" s="78"/>
      <c r="C951101" s="77"/>
    </row>
    <row r="951102" spans="2:3" x14ac:dyDescent="0.25">
      <c r="B951102" s="78"/>
      <c r="C951102" s="77"/>
    </row>
    <row r="951103" spans="2:3" x14ac:dyDescent="0.25">
      <c r="B951103" s="78"/>
      <c r="C951103" s="77"/>
    </row>
    <row r="951104" spans="2:3" x14ac:dyDescent="0.25">
      <c r="B951104" s="78"/>
      <c r="C951104" s="77"/>
    </row>
    <row r="951105" spans="2:3" x14ac:dyDescent="0.25">
      <c r="B951105" s="78"/>
      <c r="C951105" s="77"/>
    </row>
    <row r="951106" spans="2:3" x14ac:dyDescent="0.25">
      <c r="B951106" s="78"/>
      <c r="C951106" s="77"/>
    </row>
    <row r="951107" spans="2:3" x14ac:dyDescent="0.25">
      <c r="B951107" s="78"/>
      <c r="C951107" s="77"/>
    </row>
    <row r="951108" spans="2:3" x14ac:dyDescent="0.25">
      <c r="B951108" s="78"/>
      <c r="C951108" s="77"/>
    </row>
    <row r="951109" spans="2:3" x14ac:dyDescent="0.25">
      <c r="B951109" s="78"/>
      <c r="C951109" s="77"/>
    </row>
    <row r="951110" spans="2:3" x14ac:dyDescent="0.25">
      <c r="B951110" s="78"/>
      <c r="C951110" s="77"/>
    </row>
    <row r="951220" spans="2:3" x14ac:dyDescent="0.25">
      <c r="B951220" s="78"/>
      <c r="C951220" s="77"/>
    </row>
    <row r="951221" spans="2:3" x14ac:dyDescent="0.25">
      <c r="B951221" s="78"/>
      <c r="C951221" s="77"/>
    </row>
    <row r="951222" spans="2:3" x14ac:dyDescent="0.25">
      <c r="B951222" s="78"/>
      <c r="C951222" s="77"/>
    </row>
    <row r="951223" spans="2:3" x14ac:dyDescent="0.25">
      <c r="B951223" s="78"/>
      <c r="C951223" s="77"/>
    </row>
    <row r="951224" spans="2:3" x14ac:dyDescent="0.25">
      <c r="B951224" s="78"/>
      <c r="C951224" s="77"/>
    </row>
    <row r="951225" spans="2:3" x14ac:dyDescent="0.25">
      <c r="B951225" s="78"/>
      <c r="C951225" s="77"/>
    </row>
    <row r="951226" spans="2:3" x14ac:dyDescent="0.25">
      <c r="B951226" s="78"/>
      <c r="C951226" s="77"/>
    </row>
    <row r="951227" spans="2:3" x14ac:dyDescent="0.25">
      <c r="B951227" s="78"/>
      <c r="C951227" s="77"/>
    </row>
    <row r="951228" spans="2:3" x14ac:dyDescent="0.25">
      <c r="B951228" s="78"/>
      <c r="C951228" s="77"/>
    </row>
    <row r="951229" spans="2:3" x14ac:dyDescent="0.25">
      <c r="B951229" s="78"/>
      <c r="C951229" s="77"/>
    </row>
    <row r="951230" spans="2:3" x14ac:dyDescent="0.25">
      <c r="B951230" s="78"/>
      <c r="C951230" s="77"/>
    </row>
    <row r="951231" spans="2:3" x14ac:dyDescent="0.25">
      <c r="B951231" s="78"/>
      <c r="C951231" s="77"/>
    </row>
    <row r="951232" spans="2:3" x14ac:dyDescent="0.25">
      <c r="B951232" s="78"/>
      <c r="C951232" s="77"/>
    </row>
    <row r="951342" spans="2:3" x14ac:dyDescent="0.25">
      <c r="B951342" s="78"/>
      <c r="C951342" s="77"/>
    </row>
    <row r="951343" spans="2:3" x14ac:dyDescent="0.25">
      <c r="B951343" s="78"/>
      <c r="C951343" s="77"/>
    </row>
    <row r="951344" spans="2:3" x14ac:dyDescent="0.25">
      <c r="B951344" s="78"/>
      <c r="C951344" s="77"/>
    </row>
    <row r="951345" spans="2:3" x14ac:dyDescent="0.25">
      <c r="B951345" s="78"/>
      <c r="C951345" s="77"/>
    </row>
    <row r="951346" spans="2:3" x14ac:dyDescent="0.25">
      <c r="B951346" s="78"/>
      <c r="C951346" s="77"/>
    </row>
    <row r="951347" spans="2:3" x14ac:dyDescent="0.25">
      <c r="B951347" s="78"/>
      <c r="C951347" s="77"/>
    </row>
    <row r="951348" spans="2:3" x14ac:dyDescent="0.25">
      <c r="B951348" s="78"/>
      <c r="C951348" s="77"/>
    </row>
    <row r="951349" spans="2:3" x14ac:dyDescent="0.25">
      <c r="B951349" s="78"/>
      <c r="C951349" s="77"/>
    </row>
    <row r="951350" spans="2:3" x14ac:dyDescent="0.25">
      <c r="B951350" s="78"/>
      <c r="C951350" s="77"/>
    </row>
    <row r="951351" spans="2:3" x14ac:dyDescent="0.25">
      <c r="B951351" s="78"/>
      <c r="C951351" s="77"/>
    </row>
    <row r="951352" spans="2:3" x14ac:dyDescent="0.25">
      <c r="B951352" s="78"/>
      <c r="C951352" s="77"/>
    </row>
    <row r="951353" spans="2:3" x14ac:dyDescent="0.25">
      <c r="B951353" s="78"/>
      <c r="C951353" s="77"/>
    </row>
    <row r="951354" spans="2:3" x14ac:dyDescent="0.25">
      <c r="B951354" s="78"/>
      <c r="C951354" s="77"/>
    </row>
    <row r="951464" spans="2:3" x14ac:dyDescent="0.25">
      <c r="B951464" s="78"/>
      <c r="C951464" s="77"/>
    </row>
    <row r="951465" spans="2:3" x14ac:dyDescent="0.25">
      <c r="B951465" s="78"/>
      <c r="C951465" s="77"/>
    </row>
    <row r="951466" spans="2:3" x14ac:dyDescent="0.25">
      <c r="B951466" s="78"/>
      <c r="C951466" s="77"/>
    </row>
    <row r="951467" spans="2:3" x14ac:dyDescent="0.25">
      <c r="B951467" s="78"/>
      <c r="C951467" s="77"/>
    </row>
    <row r="951468" spans="2:3" x14ac:dyDescent="0.25">
      <c r="B951468" s="78"/>
      <c r="C951468" s="77"/>
    </row>
    <row r="951469" spans="2:3" x14ac:dyDescent="0.25">
      <c r="B951469" s="78"/>
      <c r="C951469" s="77"/>
    </row>
    <row r="951470" spans="2:3" x14ac:dyDescent="0.25">
      <c r="B951470" s="78"/>
      <c r="C951470" s="77"/>
    </row>
    <row r="951471" spans="2:3" x14ac:dyDescent="0.25">
      <c r="B951471" s="78"/>
      <c r="C951471" s="77"/>
    </row>
    <row r="951472" spans="2:3" x14ac:dyDescent="0.25">
      <c r="B951472" s="78"/>
      <c r="C951472" s="77"/>
    </row>
    <row r="951473" spans="2:3" x14ac:dyDescent="0.25">
      <c r="B951473" s="78"/>
      <c r="C951473" s="77"/>
    </row>
    <row r="951474" spans="2:3" x14ac:dyDescent="0.25">
      <c r="B951474" s="78"/>
      <c r="C951474" s="77"/>
    </row>
    <row r="951475" spans="2:3" x14ac:dyDescent="0.25">
      <c r="B951475" s="78"/>
      <c r="C951475" s="77"/>
    </row>
    <row r="951476" spans="2:3" x14ac:dyDescent="0.25">
      <c r="B951476" s="78"/>
      <c r="C951476" s="77"/>
    </row>
    <row r="951586" spans="2:3" x14ac:dyDescent="0.25">
      <c r="B951586" s="78"/>
      <c r="C951586" s="77"/>
    </row>
    <row r="951587" spans="2:3" x14ac:dyDescent="0.25">
      <c r="B951587" s="78"/>
      <c r="C951587" s="77"/>
    </row>
    <row r="951588" spans="2:3" x14ac:dyDescent="0.25">
      <c r="B951588" s="78"/>
      <c r="C951588" s="77"/>
    </row>
    <row r="951589" spans="2:3" x14ac:dyDescent="0.25">
      <c r="B951589" s="78"/>
      <c r="C951589" s="77"/>
    </row>
    <row r="951590" spans="2:3" x14ac:dyDescent="0.25">
      <c r="B951590" s="78"/>
      <c r="C951590" s="77"/>
    </row>
    <row r="951591" spans="2:3" x14ac:dyDescent="0.25">
      <c r="B951591" s="78"/>
      <c r="C951591" s="77"/>
    </row>
    <row r="951592" spans="2:3" x14ac:dyDescent="0.25">
      <c r="B951592" s="78"/>
      <c r="C951592" s="77"/>
    </row>
    <row r="951593" spans="2:3" x14ac:dyDescent="0.25">
      <c r="B951593" s="78"/>
      <c r="C951593" s="77"/>
    </row>
    <row r="951594" spans="2:3" x14ac:dyDescent="0.25">
      <c r="B951594" s="78"/>
      <c r="C951594" s="77"/>
    </row>
    <row r="951595" spans="2:3" x14ac:dyDescent="0.25">
      <c r="B951595" s="78"/>
      <c r="C951595" s="77"/>
    </row>
    <row r="951596" spans="2:3" x14ac:dyDescent="0.25">
      <c r="B951596" s="78"/>
      <c r="C951596" s="77"/>
    </row>
    <row r="951597" spans="2:3" x14ac:dyDescent="0.25">
      <c r="B951597" s="78"/>
      <c r="C951597" s="77"/>
    </row>
    <row r="951598" spans="2:3" x14ac:dyDescent="0.25">
      <c r="B951598" s="78"/>
      <c r="C951598" s="77"/>
    </row>
    <row r="951708" spans="2:3" x14ac:dyDescent="0.25">
      <c r="B951708" s="78"/>
      <c r="C951708" s="77"/>
    </row>
    <row r="951709" spans="2:3" x14ac:dyDescent="0.25">
      <c r="B951709" s="78"/>
      <c r="C951709" s="77"/>
    </row>
    <row r="951710" spans="2:3" x14ac:dyDescent="0.25">
      <c r="B951710" s="78"/>
      <c r="C951710" s="77"/>
    </row>
    <row r="951711" spans="2:3" x14ac:dyDescent="0.25">
      <c r="B951711" s="78"/>
      <c r="C951711" s="77"/>
    </row>
    <row r="951712" spans="2:3" x14ac:dyDescent="0.25">
      <c r="B951712" s="78"/>
      <c r="C951712" s="77"/>
    </row>
    <row r="951713" spans="2:3" x14ac:dyDescent="0.25">
      <c r="B951713" s="78"/>
      <c r="C951713" s="77"/>
    </row>
    <row r="951714" spans="2:3" x14ac:dyDescent="0.25">
      <c r="B951714" s="78"/>
      <c r="C951714" s="77"/>
    </row>
    <row r="951715" spans="2:3" x14ac:dyDescent="0.25">
      <c r="B951715" s="78"/>
      <c r="C951715" s="77"/>
    </row>
    <row r="951716" spans="2:3" x14ac:dyDescent="0.25">
      <c r="B951716" s="78"/>
      <c r="C951716" s="77"/>
    </row>
    <row r="951717" spans="2:3" x14ac:dyDescent="0.25">
      <c r="B951717" s="78"/>
      <c r="C951717" s="77"/>
    </row>
    <row r="951718" spans="2:3" x14ac:dyDescent="0.25">
      <c r="B951718" s="78"/>
      <c r="C951718" s="77"/>
    </row>
    <row r="951719" spans="2:3" x14ac:dyDescent="0.25">
      <c r="B951719" s="78"/>
      <c r="C951719" s="77"/>
    </row>
    <row r="951720" spans="2:3" x14ac:dyDescent="0.25">
      <c r="B951720" s="78"/>
      <c r="C951720" s="77"/>
    </row>
    <row r="951830" spans="2:3" x14ac:dyDescent="0.25">
      <c r="B951830" s="78"/>
      <c r="C951830" s="77"/>
    </row>
    <row r="951831" spans="2:3" x14ac:dyDescent="0.25">
      <c r="B951831" s="78"/>
      <c r="C951831" s="77"/>
    </row>
    <row r="951832" spans="2:3" x14ac:dyDescent="0.25">
      <c r="B951832" s="78"/>
      <c r="C951832" s="77"/>
    </row>
    <row r="951833" spans="2:3" x14ac:dyDescent="0.25">
      <c r="B951833" s="78"/>
      <c r="C951833" s="77"/>
    </row>
    <row r="951834" spans="2:3" x14ac:dyDescent="0.25">
      <c r="B951834" s="78"/>
      <c r="C951834" s="77"/>
    </row>
    <row r="951835" spans="2:3" x14ac:dyDescent="0.25">
      <c r="B951835" s="78"/>
      <c r="C951835" s="77"/>
    </row>
    <row r="951836" spans="2:3" x14ac:dyDescent="0.25">
      <c r="B951836" s="78"/>
      <c r="C951836" s="77"/>
    </row>
    <row r="951837" spans="2:3" x14ac:dyDescent="0.25">
      <c r="B951837" s="78"/>
      <c r="C951837" s="77"/>
    </row>
    <row r="951838" spans="2:3" x14ac:dyDescent="0.25">
      <c r="B951838" s="78"/>
      <c r="C951838" s="77"/>
    </row>
    <row r="951839" spans="2:3" x14ac:dyDescent="0.25">
      <c r="B951839" s="78"/>
      <c r="C951839" s="77"/>
    </row>
    <row r="951840" spans="2:3" x14ac:dyDescent="0.25">
      <c r="B951840" s="78"/>
      <c r="C951840" s="77"/>
    </row>
    <row r="951841" spans="2:3" x14ac:dyDescent="0.25">
      <c r="B951841" s="78"/>
      <c r="C951841" s="77"/>
    </row>
    <row r="951842" spans="2:3" x14ac:dyDescent="0.25">
      <c r="B951842" s="78"/>
      <c r="C951842" s="77"/>
    </row>
    <row r="951952" spans="2:3" x14ac:dyDescent="0.25">
      <c r="B951952" s="78"/>
      <c r="C951952" s="77"/>
    </row>
    <row r="951953" spans="2:3" x14ac:dyDescent="0.25">
      <c r="B951953" s="78"/>
      <c r="C951953" s="77"/>
    </row>
    <row r="951954" spans="2:3" x14ac:dyDescent="0.25">
      <c r="B951954" s="78"/>
      <c r="C951954" s="77"/>
    </row>
    <row r="951955" spans="2:3" x14ac:dyDescent="0.25">
      <c r="B951955" s="78"/>
      <c r="C951955" s="77"/>
    </row>
    <row r="951956" spans="2:3" x14ac:dyDescent="0.25">
      <c r="B951956" s="78"/>
      <c r="C951956" s="77"/>
    </row>
    <row r="951957" spans="2:3" x14ac:dyDescent="0.25">
      <c r="B951957" s="78"/>
      <c r="C951957" s="77"/>
    </row>
    <row r="951958" spans="2:3" x14ac:dyDescent="0.25">
      <c r="B951958" s="78"/>
      <c r="C951958" s="77"/>
    </row>
    <row r="951959" spans="2:3" x14ac:dyDescent="0.25">
      <c r="B951959" s="78"/>
      <c r="C951959" s="77"/>
    </row>
    <row r="951960" spans="2:3" x14ac:dyDescent="0.25">
      <c r="B951960" s="78"/>
      <c r="C951960" s="77"/>
    </row>
    <row r="951961" spans="2:3" x14ac:dyDescent="0.25">
      <c r="B951961" s="78"/>
      <c r="C951961" s="77"/>
    </row>
    <row r="951962" spans="2:3" x14ac:dyDescent="0.25">
      <c r="B951962" s="78"/>
      <c r="C951962" s="77"/>
    </row>
    <row r="951963" spans="2:3" x14ac:dyDescent="0.25">
      <c r="B951963" s="78"/>
      <c r="C951963" s="77"/>
    </row>
    <row r="951964" spans="2:3" x14ac:dyDescent="0.25">
      <c r="B951964" s="78"/>
      <c r="C951964" s="77"/>
    </row>
    <row r="952074" spans="2:3" x14ac:dyDescent="0.25">
      <c r="B952074" s="78"/>
      <c r="C952074" s="77"/>
    </row>
    <row r="952075" spans="2:3" x14ac:dyDescent="0.25">
      <c r="B952075" s="78"/>
      <c r="C952075" s="77"/>
    </row>
    <row r="952076" spans="2:3" x14ac:dyDescent="0.25">
      <c r="B952076" s="78"/>
      <c r="C952076" s="77"/>
    </row>
    <row r="952077" spans="2:3" x14ac:dyDescent="0.25">
      <c r="B952077" s="78"/>
      <c r="C952077" s="77"/>
    </row>
    <row r="952078" spans="2:3" x14ac:dyDescent="0.25">
      <c r="B952078" s="78"/>
      <c r="C952078" s="77"/>
    </row>
    <row r="952079" spans="2:3" x14ac:dyDescent="0.25">
      <c r="B952079" s="78"/>
      <c r="C952079" s="77"/>
    </row>
    <row r="952080" spans="2:3" x14ac:dyDescent="0.25">
      <c r="B952080" s="78"/>
      <c r="C952080" s="77"/>
    </row>
    <row r="952081" spans="2:3" x14ac:dyDescent="0.25">
      <c r="B952081" s="78"/>
      <c r="C952081" s="77"/>
    </row>
    <row r="952082" spans="2:3" x14ac:dyDescent="0.25">
      <c r="B952082" s="78"/>
      <c r="C952082" s="77"/>
    </row>
    <row r="952083" spans="2:3" x14ac:dyDescent="0.25">
      <c r="B952083" s="78"/>
      <c r="C952083" s="77"/>
    </row>
    <row r="952084" spans="2:3" x14ac:dyDescent="0.25">
      <c r="B952084" s="78"/>
      <c r="C952084" s="77"/>
    </row>
    <row r="952085" spans="2:3" x14ac:dyDescent="0.25">
      <c r="B952085" s="78"/>
      <c r="C952085" s="77"/>
    </row>
    <row r="952086" spans="2:3" x14ac:dyDescent="0.25">
      <c r="B952086" s="78"/>
      <c r="C952086" s="77"/>
    </row>
    <row r="952196" spans="2:3" x14ac:dyDescent="0.25">
      <c r="B952196" s="78"/>
      <c r="C952196" s="77"/>
    </row>
    <row r="952197" spans="2:3" x14ac:dyDescent="0.25">
      <c r="B952197" s="78"/>
      <c r="C952197" s="77"/>
    </row>
    <row r="952198" spans="2:3" x14ac:dyDescent="0.25">
      <c r="B952198" s="78"/>
      <c r="C952198" s="77"/>
    </row>
    <row r="952199" spans="2:3" x14ac:dyDescent="0.25">
      <c r="B952199" s="78"/>
      <c r="C952199" s="77"/>
    </row>
    <row r="952200" spans="2:3" x14ac:dyDescent="0.25">
      <c r="B952200" s="78"/>
      <c r="C952200" s="77"/>
    </row>
    <row r="952201" spans="2:3" x14ac:dyDescent="0.25">
      <c r="B952201" s="78"/>
      <c r="C952201" s="77"/>
    </row>
    <row r="952202" spans="2:3" x14ac:dyDescent="0.25">
      <c r="B952202" s="78"/>
      <c r="C952202" s="77"/>
    </row>
    <row r="952203" spans="2:3" x14ac:dyDescent="0.25">
      <c r="B952203" s="78"/>
      <c r="C952203" s="77"/>
    </row>
    <row r="952204" spans="2:3" x14ac:dyDescent="0.25">
      <c r="B952204" s="78"/>
      <c r="C952204" s="77"/>
    </row>
    <row r="952205" spans="2:3" x14ac:dyDescent="0.25">
      <c r="B952205" s="78"/>
      <c r="C952205" s="77"/>
    </row>
    <row r="952206" spans="2:3" x14ac:dyDescent="0.25">
      <c r="B952206" s="78"/>
      <c r="C952206" s="77"/>
    </row>
    <row r="952207" spans="2:3" x14ac:dyDescent="0.25">
      <c r="B952207" s="78"/>
      <c r="C952207" s="77"/>
    </row>
    <row r="952208" spans="2:3" x14ac:dyDescent="0.25">
      <c r="B952208" s="78"/>
      <c r="C952208" s="77"/>
    </row>
    <row r="952318" spans="2:3" x14ac:dyDescent="0.25">
      <c r="B952318" s="78"/>
      <c r="C952318" s="77"/>
    </row>
    <row r="952319" spans="2:3" x14ac:dyDescent="0.25">
      <c r="B952319" s="78"/>
      <c r="C952319" s="77"/>
    </row>
    <row r="952320" spans="2:3" x14ac:dyDescent="0.25">
      <c r="B952320" s="78"/>
      <c r="C952320" s="77"/>
    </row>
    <row r="952321" spans="2:3" x14ac:dyDescent="0.25">
      <c r="B952321" s="78"/>
      <c r="C952321" s="77"/>
    </row>
    <row r="952322" spans="2:3" x14ac:dyDescent="0.25">
      <c r="B952322" s="78"/>
      <c r="C952322" s="77"/>
    </row>
    <row r="952323" spans="2:3" x14ac:dyDescent="0.25">
      <c r="B952323" s="78"/>
      <c r="C952323" s="77"/>
    </row>
    <row r="952324" spans="2:3" x14ac:dyDescent="0.25">
      <c r="B952324" s="78"/>
      <c r="C952324" s="77"/>
    </row>
    <row r="952325" spans="2:3" x14ac:dyDescent="0.25">
      <c r="B952325" s="78"/>
      <c r="C952325" s="77"/>
    </row>
    <row r="952326" spans="2:3" x14ac:dyDescent="0.25">
      <c r="B952326" s="78"/>
      <c r="C952326" s="77"/>
    </row>
    <row r="952327" spans="2:3" x14ac:dyDescent="0.25">
      <c r="B952327" s="78"/>
      <c r="C952327" s="77"/>
    </row>
    <row r="952328" spans="2:3" x14ac:dyDescent="0.25">
      <c r="B952328" s="78"/>
      <c r="C952328" s="77"/>
    </row>
    <row r="952329" spans="2:3" x14ac:dyDescent="0.25">
      <c r="B952329" s="78"/>
      <c r="C952329" s="77"/>
    </row>
    <row r="952330" spans="2:3" x14ac:dyDescent="0.25">
      <c r="B952330" s="78"/>
      <c r="C952330" s="77"/>
    </row>
    <row r="952440" spans="2:3" x14ac:dyDescent="0.25">
      <c r="B952440" s="78"/>
      <c r="C952440" s="77"/>
    </row>
    <row r="952441" spans="2:3" x14ac:dyDescent="0.25">
      <c r="B952441" s="78"/>
      <c r="C952441" s="77"/>
    </row>
    <row r="952442" spans="2:3" x14ac:dyDescent="0.25">
      <c r="B952442" s="78"/>
      <c r="C952442" s="77"/>
    </row>
    <row r="952443" spans="2:3" x14ac:dyDescent="0.25">
      <c r="B952443" s="78"/>
      <c r="C952443" s="77"/>
    </row>
    <row r="952444" spans="2:3" x14ac:dyDescent="0.25">
      <c r="B952444" s="78"/>
      <c r="C952444" s="77"/>
    </row>
    <row r="952445" spans="2:3" x14ac:dyDescent="0.25">
      <c r="B952445" s="78"/>
      <c r="C952445" s="77"/>
    </row>
    <row r="952446" spans="2:3" x14ac:dyDescent="0.25">
      <c r="B952446" s="78"/>
      <c r="C952446" s="77"/>
    </row>
    <row r="952447" spans="2:3" x14ac:dyDescent="0.25">
      <c r="B952447" s="78"/>
      <c r="C952447" s="77"/>
    </row>
    <row r="952448" spans="2:3" x14ac:dyDescent="0.25">
      <c r="B952448" s="78"/>
      <c r="C952448" s="77"/>
    </row>
    <row r="952449" spans="2:3" x14ac:dyDescent="0.25">
      <c r="B952449" s="78"/>
      <c r="C952449" s="77"/>
    </row>
    <row r="952450" spans="2:3" x14ac:dyDescent="0.25">
      <c r="B952450" s="78"/>
      <c r="C952450" s="77"/>
    </row>
    <row r="952451" spans="2:3" x14ac:dyDescent="0.25">
      <c r="B952451" s="78"/>
      <c r="C952451" s="77"/>
    </row>
    <row r="952452" spans="2:3" x14ac:dyDescent="0.25">
      <c r="B952452" s="78"/>
      <c r="C952452" s="77"/>
    </row>
    <row r="952562" spans="2:3" x14ac:dyDescent="0.25">
      <c r="B952562" s="78"/>
      <c r="C952562" s="77"/>
    </row>
    <row r="952563" spans="2:3" x14ac:dyDescent="0.25">
      <c r="B952563" s="78"/>
      <c r="C952563" s="77"/>
    </row>
    <row r="952564" spans="2:3" x14ac:dyDescent="0.25">
      <c r="B952564" s="78"/>
      <c r="C952564" s="77"/>
    </row>
    <row r="952565" spans="2:3" x14ac:dyDescent="0.25">
      <c r="B952565" s="78"/>
      <c r="C952565" s="77"/>
    </row>
    <row r="952566" spans="2:3" x14ac:dyDescent="0.25">
      <c r="B952566" s="78"/>
      <c r="C952566" s="77"/>
    </row>
    <row r="952567" spans="2:3" x14ac:dyDescent="0.25">
      <c r="B952567" s="78"/>
      <c r="C952567" s="77"/>
    </row>
    <row r="952568" spans="2:3" x14ac:dyDescent="0.25">
      <c r="B952568" s="78"/>
      <c r="C952568" s="77"/>
    </row>
    <row r="952569" spans="2:3" x14ac:dyDescent="0.25">
      <c r="B952569" s="78"/>
      <c r="C952569" s="77"/>
    </row>
    <row r="952570" spans="2:3" x14ac:dyDescent="0.25">
      <c r="B952570" s="78"/>
      <c r="C952570" s="77"/>
    </row>
    <row r="952571" spans="2:3" x14ac:dyDescent="0.25">
      <c r="B952571" s="78"/>
      <c r="C952571" s="77"/>
    </row>
    <row r="952572" spans="2:3" x14ac:dyDescent="0.25">
      <c r="B952572" s="78"/>
      <c r="C952572" s="77"/>
    </row>
    <row r="952573" spans="2:3" x14ac:dyDescent="0.25">
      <c r="B952573" s="78"/>
      <c r="C952573" s="77"/>
    </row>
    <row r="952574" spans="2:3" x14ac:dyDescent="0.25">
      <c r="B952574" s="78"/>
      <c r="C952574" s="77"/>
    </row>
    <row r="952684" spans="2:3" x14ac:dyDescent="0.25">
      <c r="B952684" s="78"/>
      <c r="C952684" s="77"/>
    </row>
    <row r="952685" spans="2:3" x14ac:dyDescent="0.25">
      <c r="B952685" s="78"/>
      <c r="C952685" s="77"/>
    </row>
    <row r="952686" spans="2:3" x14ac:dyDescent="0.25">
      <c r="B952686" s="78"/>
      <c r="C952686" s="77"/>
    </row>
    <row r="952687" spans="2:3" x14ac:dyDescent="0.25">
      <c r="B952687" s="78"/>
      <c r="C952687" s="77"/>
    </row>
    <row r="952688" spans="2:3" x14ac:dyDescent="0.25">
      <c r="B952688" s="78"/>
      <c r="C952688" s="77"/>
    </row>
    <row r="952689" spans="2:3" x14ac:dyDescent="0.25">
      <c r="B952689" s="78"/>
      <c r="C952689" s="77"/>
    </row>
    <row r="952690" spans="2:3" x14ac:dyDescent="0.25">
      <c r="B952690" s="78"/>
      <c r="C952690" s="77"/>
    </row>
    <row r="952691" spans="2:3" x14ac:dyDescent="0.25">
      <c r="B952691" s="78"/>
      <c r="C952691" s="77"/>
    </row>
    <row r="952692" spans="2:3" x14ac:dyDescent="0.25">
      <c r="B952692" s="78"/>
      <c r="C952692" s="77"/>
    </row>
    <row r="952693" spans="2:3" x14ac:dyDescent="0.25">
      <c r="B952693" s="78"/>
      <c r="C952693" s="77"/>
    </row>
    <row r="952694" spans="2:3" x14ac:dyDescent="0.25">
      <c r="B952694" s="78"/>
      <c r="C952694" s="77"/>
    </row>
    <row r="952695" spans="2:3" x14ac:dyDescent="0.25">
      <c r="B952695" s="78"/>
      <c r="C952695" s="77"/>
    </row>
    <row r="952696" spans="2:3" x14ac:dyDescent="0.25">
      <c r="B952696" s="78"/>
      <c r="C952696" s="77"/>
    </row>
    <row r="952806" spans="2:3" x14ac:dyDescent="0.25">
      <c r="B952806" s="78"/>
      <c r="C952806" s="77"/>
    </row>
    <row r="952807" spans="2:3" x14ac:dyDescent="0.25">
      <c r="B952807" s="78"/>
      <c r="C952807" s="77"/>
    </row>
    <row r="952808" spans="2:3" x14ac:dyDescent="0.25">
      <c r="B952808" s="78"/>
      <c r="C952808" s="77"/>
    </row>
    <row r="952809" spans="2:3" x14ac:dyDescent="0.25">
      <c r="B952809" s="78"/>
      <c r="C952809" s="77"/>
    </row>
    <row r="952810" spans="2:3" x14ac:dyDescent="0.25">
      <c r="B952810" s="78"/>
      <c r="C952810" s="77"/>
    </row>
    <row r="952811" spans="2:3" x14ac:dyDescent="0.25">
      <c r="B952811" s="78"/>
      <c r="C952811" s="77"/>
    </row>
    <row r="952812" spans="2:3" x14ac:dyDescent="0.25">
      <c r="B952812" s="78"/>
      <c r="C952812" s="77"/>
    </row>
    <row r="952813" spans="2:3" x14ac:dyDescent="0.25">
      <c r="B952813" s="78"/>
      <c r="C952813" s="77"/>
    </row>
    <row r="952814" spans="2:3" x14ac:dyDescent="0.25">
      <c r="B952814" s="78"/>
      <c r="C952814" s="77"/>
    </row>
    <row r="952815" spans="2:3" x14ac:dyDescent="0.25">
      <c r="B952815" s="78"/>
      <c r="C952815" s="77"/>
    </row>
    <row r="952816" spans="2:3" x14ac:dyDescent="0.25">
      <c r="B952816" s="78"/>
      <c r="C952816" s="77"/>
    </row>
    <row r="952817" spans="2:3" x14ac:dyDescent="0.25">
      <c r="B952817" s="78"/>
      <c r="C952817" s="77"/>
    </row>
    <row r="952818" spans="2:3" x14ac:dyDescent="0.25">
      <c r="B952818" s="78"/>
      <c r="C952818" s="77"/>
    </row>
    <row r="952928" spans="2:3" x14ac:dyDescent="0.25">
      <c r="B952928" s="78"/>
      <c r="C952928" s="77"/>
    </row>
    <row r="952929" spans="2:3" x14ac:dyDescent="0.25">
      <c r="B952929" s="78"/>
      <c r="C952929" s="77"/>
    </row>
    <row r="952930" spans="2:3" x14ac:dyDescent="0.25">
      <c r="B952930" s="78"/>
      <c r="C952930" s="77"/>
    </row>
    <row r="952931" spans="2:3" x14ac:dyDescent="0.25">
      <c r="B952931" s="78"/>
      <c r="C952931" s="77"/>
    </row>
    <row r="952932" spans="2:3" x14ac:dyDescent="0.25">
      <c r="B952932" s="78"/>
      <c r="C952932" s="77"/>
    </row>
    <row r="952933" spans="2:3" x14ac:dyDescent="0.25">
      <c r="B952933" s="78"/>
      <c r="C952933" s="77"/>
    </row>
    <row r="952934" spans="2:3" x14ac:dyDescent="0.25">
      <c r="B952934" s="78"/>
      <c r="C952934" s="77"/>
    </row>
    <row r="952935" spans="2:3" x14ac:dyDescent="0.25">
      <c r="B952935" s="78"/>
      <c r="C952935" s="77"/>
    </row>
    <row r="952936" spans="2:3" x14ac:dyDescent="0.25">
      <c r="B952936" s="78"/>
      <c r="C952936" s="77"/>
    </row>
    <row r="952937" spans="2:3" x14ac:dyDescent="0.25">
      <c r="B952937" s="78"/>
      <c r="C952937" s="77"/>
    </row>
    <row r="952938" spans="2:3" x14ac:dyDescent="0.25">
      <c r="B952938" s="78"/>
      <c r="C952938" s="77"/>
    </row>
    <row r="952939" spans="2:3" x14ac:dyDescent="0.25">
      <c r="B952939" s="78"/>
      <c r="C952939" s="77"/>
    </row>
    <row r="952940" spans="2:3" x14ac:dyDescent="0.25">
      <c r="B952940" s="78"/>
      <c r="C952940" s="77"/>
    </row>
    <row r="953050" spans="2:3" x14ac:dyDescent="0.25">
      <c r="B953050" s="78"/>
      <c r="C953050" s="77"/>
    </row>
    <row r="953051" spans="2:3" x14ac:dyDescent="0.25">
      <c r="B953051" s="78"/>
      <c r="C953051" s="77"/>
    </row>
    <row r="953052" spans="2:3" x14ac:dyDescent="0.25">
      <c r="B953052" s="78"/>
      <c r="C953052" s="77"/>
    </row>
    <row r="953053" spans="2:3" x14ac:dyDescent="0.25">
      <c r="B953053" s="78"/>
      <c r="C953053" s="77"/>
    </row>
    <row r="953054" spans="2:3" x14ac:dyDescent="0.25">
      <c r="B953054" s="78"/>
      <c r="C953054" s="77"/>
    </row>
    <row r="953055" spans="2:3" x14ac:dyDescent="0.25">
      <c r="B953055" s="78"/>
      <c r="C953055" s="77"/>
    </row>
    <row r="953056" spans="2:3" x14ac:dyDescent="0.25">
      <c r="B953056" s="78"/>
      <c r="C953056" s="77"/>
    </row>
    <row r="953057" spans="2:3" x14ac:dyDescent="0.25">
      <c r="B953057" s="78"/>
      <c r="C953057" s="77"/>
    </row>
    <row r="953058" spans="2:3" x14ac:dyDescent="0.25">
      <c r="B953058" s="78"/>
      <c r="C953058" s="77"/>
    </row>
    <row r="953059" spans="2:3" x14ac:dyDescent="0.25">
      <c r="B953059" s="78"/>
      <c r="C953059" s="77"/>
    </row>
    <row r="953060" spans="2:3" x14ac:dyDescent="0.25">
      <c r="B953060" s="78"/>
      <c r="C953060" s="77"/>
    </row>
    <row r="953061" spans="2:3" x14ac:dyDescent="0.25">
      <c r="B953061" s="78"/>
      <c r="C953061" s="77"/>
    </row>
    <row r="953062" spans="2:3" x14ac:dyDescent="0.25">
      <c r="B953062" s="78"/>
      <c r="C953062" s="77"/>
    </row>
    <row r="953172" spans="2:3" x14ac:dyDescent="0.25">
      <c r="B953172" s="78"/>
      <c r="C953172" s="77"/>
    </row>
    <row r="953173" spans="2:3" x14ac:dyDescent="0.25">
      <c r="B953173" s="78"/>
      <c r="C953173" s="77"/>
    </row>
    <row r="953174" spans="2:3" x14ac:dyDescent="0.25">
      <c r="B953174" s="78"/>
      <c r="C953174" s="77"/>
    </row>
    <row r="953175" spans="2:3" x14ac:dyDescent="0.25">
      <c r="B953175" s="78"/>
      <c r="C953175" s="77"/>
    </row>
    <row r="953176" spans="2:3" x14ac:dyDescent="0.25">
      <c r="B953176" s="78"/>
      <c r="C953176" s="77"/>
    </row>
    <row r="953177" spans="2:3" x14ac:dyDescent="0.25">
      <c r="B953177" s="78"/>
      <c r="C953177" s="77"/>
    </row>
    <row r="953178" spans="2:3" x14ac:dyDescent="0.25">
      <c r="B953178" s="78"/>
      <c r="C953178" s="77"/>
    </row>
    <row r="953179" spans="2:3" x14ac:dyDescent="0.25">
      <c r="B953179" s="78"/>
      <c r="C953179" s="77"/>
    </row>
    <row r="953180" spans="2:3" x14ac:dyDescent="0.25">
      <c r="B953180" s="78"/>
      <c r="C953180" s="77"/>
    </row>
    <row r="953181" spans="2:3" x14ac:dyDescent="0.25">
      <c r="B953181" s="78"/>
      <c r="C953181" s="77"/>
    </row>
    <row r="953182" spans="2:3" x14ac:dyDescent="0.25">
      <c r="B953182" s="78"/>
      <c r="C953182" s="77"/>
    </row>
    <row r="953183" spans="2:3" x14ac:dyDescent="0.25">
      <c r="B953183" s="78"/>
      <c r="C953183" s="77"/>
    </row>
    <row r="953184" spans="2:3" x14ac:dyDescent="0.25">
      <c r="B953184" s="78"/>
      <c r="C953184" s="77"/>
    </row>
    <row r="953294" spans="2:3" x14ac:dyDescent="0.25">
      <c r="B953294" s="78"/>
      <c r="C953294" s="77"/>
    </row>
    <row r="953295" spans="2:3" x14ac:dyDescent="0.25">
      <c r="B953295" s="78"/>
      <c r="C953295" s="77"/>
    </row>
    <row r="953296" spans="2:3" x14ac:dyDescent="0.25">
      <c r="B953296" s="78"/>
      <c r="C953296" s="77"/>
    </row>
    <row r="953297" spans="2:3" x14ac:dyDescent="0.25">
      <c r="B953297" s="78"/>
      <c r="C953297" s="77"/>
    </row>
    <row r="953298" spans="2:3" x14ac:dyDescent="0.25">
      <c r="B953298" s="78"/>
      <c r="C953298" s="77"/>
    </row>
    <row r="953299" spans="2:3" x14ac:dyDescent="0.25">
      <c r="B953299" s="78"/>
      <c r="C953299" s="77"/>
    </row>
    <row r="953300" spans="2:3" x14ac:dyDescent="0.25">
      <c r="B953300" s="78"/>
      <c r="C953300" s="77"/>
    </row>
    <row r="953301" spans="2:3" x14ac:dyDescent="0.25">
      <c r="B953301" s="78"/>
      <c r="C953301" s="77"/>
    </row>
    <row r="953302" spans="2:3" x14ac:dyDescent="0.25">
      <c r="B953302" s="78"/>
      <c r="C953302" s="77"/>
    </row>
    <row r="953303" spans="2:3" x14ac:dyDescent="0.25">
      <c r="B953303" s="78"/>
      <c r="C953303" s="77"/>
    </row>
    <row r="953304" spans="2:3" x14ac:dyDescent="0.25">
      <c r="B953304" s="78"/>
      <c r="C953304" s="77"/>
    </row>
    <row r="953305" spans="2:3" x14ac:dyDescent="0.25">
      <c r="B953305" s="78"/>
      <c r="C953305" s="77"/>
    </row>
    <row r="953306" spans="2:3" x14ac:dyDescent="0.25">
      <c r="B953306" s="78"/>
      <c r="C953306" s="77"/>
    </row>
    <row r="953416" spans="2:3" x14ac:dyDescent="0.25">
      <c r="B953416" s="78"/>
      <c r="C953416" s="77"/>
    </row>
    <row r="953417" spans="2:3" x14ac:dyDescent="0.25">
      <c r="B953417" s="78"/>
      <c r="C953417" s="77"/>
    </row>
    <row r="953418" spans="2:3" x14ac:dyDescent="0.25">
      <c r="B953418" s="78"/>
      <c r="C953418" s="77"/>
    </row>
    <row r="953419" spans="2:3" x14ac:dyDescent="0.25">
      <c r="B953419" s="78"/>
      <c r="C953419" s="77"/>
    </row>
    <row r="953420" spans="2:3" x14ac:dyDescent="0.25">
      <c r="B953420" s="78"/>
      <c r="C953420" s="77"/>
    </row>
    <row r="953421" spans="2:3" x14ac:dyDescent="0.25">
      <c r="B953421" s="78"/>
      <c r="C953421" s="77"/>
    </row>
    <row r="953422" spans="2:3" x14ac:dyDescent="0.25">
      <c r="B953422" s="78"/>
      <c r="C953422" s="77"/>
    </row>
    <row r="953423" spans="2:3" x14ac:dyDescent="0.25">
      <c r="B953423" s="78"/>
      <c r="C953423" s="77"/>
    </row>
    <row r="953424" spans="2:3" x14ac:dyDescent="0.25">
      <c r="B953424" s="78"/>
      <c r="C953424" s="77"/>
    </row>
    <row r="953425" spans="2:3" x14ac:dyDescent="0.25">
      <c r="B953425" s="78"/>
      <c r="C953425" s="77"/>
    </row>
    <row r="953426" spans="2:3" x14ac:dyDescent="0.25">
      <c r="B953426" s="78"/>
      <c r="C953426" s="77"/>
    </row>
    <row r="953427" spans="2:3" x14ac:dyDescent="0.25">
      <c r="B953427" s="78"/>
      <c r="C953427" s="77"/>
    </row>
    <row r="953428" spans="2:3" x14ac:dyDescent="0.25">
      <c r="B953428" s="78"/>
      <c r="C953428" s="77"/>
    </row>
    <row r="953538" spans="2:3" x14ac:dyDescent="0.25">
      <c r="B953538" s="78"/>
      <c r="C953538" s="77"/>
    </row>
    <row r="953539" spans="2:3" x14ac:dyDescent="0.25">
      <c r="B953539" s="78"/>
      <c r="C953539" s="77"/>
    </row>
    <row r="953540" spans="2:3" x14ac:dyDescent="0.25">
      <c r="B953540" s="78"/>
      <c r="C953540" s="77"/>
    </row>
    <row r="953541" spans="2:3" x14ac:dyDescent="0.25">
      <c r="B953541" s="78"/>
      <c r="C953541" s="77"/>
    </row>
    <row r="953542" spans="2:3" x14ac:dyDescent="0.25">
      <c r="B953542" s="78"/>
      <c r="C953542" s="77"/>
    </row>
    <row r="953543" spans="2:3" x14ac:dyDescent="0.25">
      <c r="B953543" s="78"/>
      <c r="C953543" s="77"/>
    </row>
    <row r="953544" spans="2:3" x14ac:dyDescent="0.25">
      <c r="B953544" s="78"/>
      <c r="C953544" s="77"/>
    </row>
    <row r="953545" spans="2:3" x14ac:dyDescent="0.25">
      <c r="B953545" s="78"/>
      <c r="C953545" s="77"/>
    </row>
    <row r="953546" spans="2:3" x14ac:dyDescent="0.25">
      <c r="B953546" s="78"/>
      <c r="C953546" s="77"/>
    </row>
    <row r="953547" spans="2:3" x14ac:dyDescent="0.25">
      <c r="B953547" s="78"/>
      <c r="C953547" s="77"/>
    </row>
    <row r="953548" spans="2:3" x14ac:dyDescent="0.25">
      <c r="B953548" s="78"/>
      <c r="C953548" s="77"/>
    </row>
    <row r="953549" spans="2:3" x14ac:dyDescent="0.25">
      <c r="B953549" s="78"/>
      <c r="C953549" s="77"/>
    </row>
    <row r="953550" spans="2:3" x14ac:dyDescent="0.25">
      <c r="B953550" s="78"/>
      <c r="C953550" s="77"/>
    </row>
    <row r="953660" spans="2:3" x14ac:dyDescent="0.25">
      <c r="B953660" s="78"/>
      <c r="C953660" s="77"/>
    </row>
    <row r="953661" spans="2:3" x14ac:dyDescent="0.25">
      <c r="B953661" s="78"/>
      <c r="C953661" s="77"/>
    </row>
    <row r="953662" spans="2:3" x14ac:dyDescent="0.25">
      <c r="B953662" s="78"/>
      <c r="C953662" s="77"/>
    </row>
    <row r="953663" spans="2:3" x14ac:dyDescent="0.25">
      <c r="B953663" s="78"/>
      <c r="C953663" s="77"/>
    </row>
    <row r="953664" spans="2:3" x14ac:dyDescent="0.25">
      <c r="B953664" s="78"/>
      <c r="C953664" s="77"/>
    </row>
    <row r="953665" spans="2:3" x14ac:dyDescent="0.25">
      <c r="B953665" s="78"/>
      <c r="C953665" s="77"/>
    </row>
    <row r="953666" spans="2:3" x14ac:dyDescent="0.25">
      <c r="B953666" s="78"/>
      <c r="C953666" s="77"/>
    </row>
    <row r="953667" spans="2:3" x14ac:dyDescent="0.25">
      <c r="B953667" s="78"/>
      <c r="C953667" s="77"/>
    </row>
    <row r="953668" spans="2:3" x14ac:dyDescent="0.25">
      <c r="B953668" s="78"/>
      <c r="C953668" s="77"/>
    </row>
    <row r="953669" spans="2:3" x14ac:dyDescent="0.25">
      <c r="B953669" s="78"/>
      <c r="C953669" s="77"/>
    </row>
    <row r="953670" spans="2:3" x14ac:dyDescent="0.25">
      <c r="B953670" s="78"/>
      <c r="C953670" s="77"/>
    </row>
    <row r="953671" spans="2:3" x14ac:dyDescent="0.25">
      <c r="B953671" s="78"/>
      <c r="C953671" s="77"/>
    </row>
    <row r="953672" spans="2:3" x14ac:dyDescent="0.25">
      <c r="B953672" s="78"/>
      <c r="C953672" s="77"/>
    </row>
    <row r="953782" spans="2:3" x14ac:dyDescent="0.25">
      <c r="B953782" s="78"/>
      <c r="C953782" s="77"/>
    </row>
    <row r="953783" spans="2:3" x14ac:dyDescent="0.25">
      <c r="B953783" s="78"/>
      <c r="C953783" s="77"/>
    </row>
    <row r="953784" spans="2:3" x14ac:dyDescent="0.25">
      <c r="B953784" s="78"/>
      <c r="C953784" s="77"/>
    </row>
    <row r="953785" spans="2:3" x14ac:dyDescent="0.25">
      <c r="B953785" s="78"/>
      <c r="C953785" s="77"/>
    </row>
    <row r="953786" spans="2:3" x14ac:dyDescent="0.25">
      <c r="B953786" s="78"/>
      <c r="C953786" s="77"/>
    </row>
    <row r="953787" spans="2:3" x14ac:dyDescent="0.25">
      <c r="B953787" s="78"/>
      <c r="C953787" s="77"/>
    </row>
    <row r="953788" spans="2:3" x14ac:dyDescent="0.25">
      <c r="B953788" s="78"/>
      <c r="C953788" s="77"/>
    </row>
    <row r="953789" spans="2:3" x14ac:dyDescent="0.25">
      <c r="B953789" s="78"/>
      <c r="C953789" s="77"/>
    </row>
    <row r="953790" spans="2:3" x14ac:dyDescent="0.25">
      <c r="B953790" s="78"/>
      <c r="C953790" s="77"/>
    </row>
    <row r="953791" spans="2:3" x14ac:dyDescent="0.25">
      <c r="B953791" s="78"/>
      <c r="C953791" s="77"/>
    </row>
    <row r="953792" spans="2:3" x14ac:dyDescent="0.25">
      <c r="B953792" s="78"/>
      <c r="C953792" s="77"/>
    </row>
    <row r="953793" spans="2:3" x14ac:dyDescent="0.25">
      <c r="B953793" s="78"/>
      <c r="C953793" s="77"/>
    </row>
    <row r="953794" spans="2:3" x14ac:dyDescent="0.25">
      <c r="B953794" s="78"/>
      <c r="C953794" s="77"/>
    </row>
    <row r="953904" spans="2:3" x14ac:dyDescent="0.25">
      <c r="B953904" s="78"/>
      <c r="C953904" s="77"/>
    </row>
    <row r="953905" spans="2:3" x14ac:dyDescent="0.25">
      <c r="B953905" s="78"/>
      <c r="C953905" s="77"/>
    </row>
    <row r="953906" spans="2:3" x14ac:dyDescent="0.25">
      <c r="B953906" s="78"/>
      <c r="C953906" s="77"/>
    </row>
    <row r="953907" spans="2:3" x14ac:dyDescent="0.25">
      <c r="B953907" s="78"/>
      <c r="C953907" s="77"/>
    </row>
    <row r="953908" spans="2:3" x14ac:dyDescent="0.25">
      <c r="B953908" s="78"/>
      <c r="C953908" s="77"/>
    </row>
    <row r="953909" spans="2:3" x14ac:dyDescent="0.25">
      <c r="B953909" s="78"/>
      <c r="C953909" s="77"/>
    </row>
    <row r="953910" spans="2:3" x14ac:dyDescent="0.25">
      <c r="B953910" s="78"/>
      <c r="C953910" s="77"/>
    </row>
    <row r="953911" spans="2:3" x14ac:dyDescent="0.25">
      <c r="B953911" s="78"/>
      <c r="C953911" s="77"/>
    </row>
    <row r="953912" spans="2:3" x14ac:dyDescent="0.25">
      <c r="B953912" s="78"/>
      <c r="C953912" s="77"/>
    </row>
    <row r="953913" spans="2:3" x14ac:dyDescent="0.25">
      <c r="B953913" s="78"/>
      <c r="C953913" s="77"/>
    </row>
    <row r="953914" spans="2:3" x14ac:dyDescent="0.25">
      <c r="B953914" s="78"/>
      <c r="C953914" s="77"/>
    </row>
    <row r="953915" spans="2:3" x14ac:dyDescent="0.25">
      <c r="B953915" s="78"/>
      <c r="C953915" s="77"/>
    </row>
    <row r="953916" spans="2:3" x14ac:dyDescent="0.25">
      <c r="B953916" s="78"/>
      <c r="C953916" s="77"/>
    </row>
    <row r="954026" spans="2:3" x14ac:dyDescent="0.25">
      <c r="B954026" s="78"/>
      <c r="C954026" s="77"/>
    </row>
    <row r="954027" spans="2:3" x14ac:dyDescent="0.25">
      <c r="B954027" s="78"/>
      <c r="C954027" s="77"/>
    </row>
    <row r="954028" spans="2:3" x14ac:dyDescent="0.25">
      <c r="B954028" s="78"/>
      <c r="C954028" s="77"/>
    </row>
    <row r="954029" spans="2:3" x14ac:dyDescent="0.25">
      <c r="B954029" s="78"/>
      <c r="C954029" s="77"/>
    </row>
    <row r="954030" spans="2:3" x14ac:dyDescent="0.25">
      <c r="B954030" s="78"/>
      <c r="C954030" s="77"/>
    </row>
    <row r="954031" spans="2:3" x14ac:dyDescent="0.25">
      <c r="B954031" s="78"/>
      <c r="C954031" s="77"/>
    </row>
    <row r="954032" spans="2:3" x14ac:dyDescent="0.25">
      <c r="B954032" s="78"/>
      <c r="C954032" s="77"/>
    </row>
    <row r="954033" spans="2:3" x14ac:dyDescent="0.25">
      <c r="B954033" s="78"/>
      <c r="C954033" s="77"/>
    </row>
    <row r="954034" spans="2:3" x14ac:dyDescent="0.25">
      <c r="B954034" s="78"/>
      <c r="C954034" s="77"/>
    </row>
    <row r="954035" spans="2:3" x14ac:dyDescent="0.25">
      <c r="B954035" s="78"/>
      <c r="C954035" s="77"/>
    </row>
    <row r="954036" spans="2:3" x14ac:dyDescent="0.25">
      <c r="B954036" s="78"/>
      <c r="C954036" s="77"/>
    </row>
    <row r="954037" spans="2:3" x14ac:dyDescent="0.25">
      <c r="B954037" s="78"/>
      <c r="C954037" s="77"/>
    </row>
    <row r="954038" spans="2:3" x14ac:dyDescent="0.25">
      <c r="B954038" s="78"/>
      <c r="C954038" s="77"/>
    </row>
    <row r="954148" spans="2:3" x14ac:dyDescent="0.25">
      <c r="B954148" s="78"/>
      <c r="C954148" s="77"/>
    </row>
    <row r="954149" spans="2:3" x14ac:dyDescent="0.25">
      <c r="B954149" s="78"/>
      <c r="C954149" s="77"/>
    </row>
    <row r="954150" spans="2:3" x14ac:dyDescent="0.25">
      <c r="B954150" s="78"/>
      <c r="C954150" s="77"/>
    </row>
    <row r="954151" spans="2:3" x14ac:dyDescent="0.25">
      <c r="B954151" s="78"/>
      <c r="C954151" s="77"/>
    </row>
    <row r="954152" spans="2:3" x14ac:dyDescent="0.25">
      <c r="B954152" s="78"/>
      <c r="C954152" s="77"/>
    </row>
    <row r="954153" spans="2:3" x14ac:dyDescent="0.25">
      <c r="B954153" s="78"/>
      <c r="C954153" s="77"/>
    </row>
    <row r="954154" spans="2:3" x14ac:dyDescent="0.25">
      <c r="B954154" s="78"/>
      <c r="C954154" s="77"/>
    </row>
    <row r="954155" spans="2:3" x14ac:dyDescent="0.25">
      <c r="B954155" s="78"/>
      <c r="C954155" s="77"/>
    </row>
    <row r="954156" spans="2:3" x14ac:dyDescent="0.25">
      <c r="B954156" s="78"/>
      <c r="C954156" s="77"/>
    </row>
    <row r="954157" spans="2:3" x14ac:dyDescent="0.25">
      <c r="B954157" s="78"/>
      <c r="C954157" s="77"/>
    </row>
    <row r="954158" spans="2:3" x14ac:dyDescent="0.25">
      <c r="B954158" s="78"/>
      <c r="C954158" s="77"/>
    </row>
    <row r="954159" spans="2:3" x14ac:dyDescent="0.25">
      <c r="B954159" s="78"/>
      <c r="C954159" s="77"/>
    </row>
    <row r="954160" spans="2:3" x14ac:dyDescent="0.25">
      <c r="B954160" s="78"/>
      <c r="C954160" s="77"/>
    </row>
    <row r="954270" spans="2:3" x14ac:dyDescent="0.25">
      <c r="B954270" s="78"/>
      <c r="C954270" s="77"/>
    </row>
    <row r="954271" spans="2:3" x14ac:dyDescent="0.25">
      <c r="B954271" s="78"/>
      <c r="C954271" s="77"/>
    </row>
    <row r="954272" spans="2:3" x14ac:dyDescent="0.25">
      <c r="B954272" s="78"/>
      <c r="C954272" s="77"/>
    </row>
    <row r="954273" spans="2:3" x14ac:dyDescent="0.25">
      <c r="B954273" s="78"/>
      <c r="C954273" s="77"/>
    </row>
    <row r="954274" spans="2:3" x14ac:dyDescent="0.25">
      <c r="B954274" s="78"/>
      <c r="C954274" s="77"/>
    </row>
    <row r="954275" spans="2:3" x14ac:dyDescent="0.25">
      <c r="B954275" s="78"/>
      <c r="C954275" s="77"/>
    </row>
    <row r="954276" spans="2:3" x14ac:dyDescent="0.25">
      <c r="B954276" s="78"/>
      <c r="C954276" s="77"/>
    </row>
    <row r="954277" spans="2:3" x14ac:dyDescent="0.25">
      <c r="B954277" s="78"/>
      <c r="C954277" s="77"/>
    </row>
    <row r="954278" spans="2:3" x14ac:dyDescent="0.25">
      <c r="B954278" s="78"/>
      <c r="C954278" s="77"/>
    </row>
    <row r="954279" spans="2:3" x14ac:dyDescent="0.25">
      <c r="B954279" s="78"/>
      <c r="C954279" s="77"/>
    </row>
    <row r="954280" spans="2:3" x14ac:dyDescent="0.25">
      <c r="B954280" s="78"/>
      <c r="C954280" s="77"/>
    </row>
    <row r="954281" spans="2:3" x14ac:dyDescent="0.25">
      <c r="B954281" s="78"/>
      <c r="C954281" s="77"/>
    </row>
    <row r="954282" spans="2:3" x14ac:dyDescent="0.25">
      <c r="B954282" s="78"/>
      <c r="C954282" s="77"/>
    </row>
    <row r="954392" spans="2:3" x14ac:dyDescent="0.25">
      <c r="B954392" s="78"/>
      <c r="C954392" s="77"/>
    </row>
    <row r="954393" spans="2:3" x14ac:dyDescent="0.25">
      <c r="B954393" s="78"/>
      <c r="C954393" s="77"/>
    </row>
    <row r="954394" spans="2:3" x14ac:dyDescent="0.25">
      <c r="B954394" s="78"/>
      <c r="C954394" s="77"/>
    </row>
    <row r="954395" spans="2:3" x14ac:dyDescent="0.25">
      <c r="B954395" s="78"/>
      <c r="C954395" s="77"/>
    </row>
    <row r="954396" spans="2:3" x14ac:dyDescent="0.25">
      <c r="B954396" s="78"/>
      <c r="C954396" s="77"/>
    </row>
    <row r="954397" spans="2:3" x14ac:dyDescent="0.25">
      <c r="B954397" s="78"/>
      <c r="C954397" s="77"/>
    </row>
    <row r="954398" spans="2:3" x14ac:dyDescent="0.25">
      <c r="B954398" s="78"/>
      <c r="C954398" s="77"/>
    </row>
    <row r="954399" spans="2:3" x14ac:dyDescent="0.25">
      <c r="B954399" s="78"/>
      <c r="C954399" s="77"/>
    </row>
    <row r="954400" spans="2:3" x14ac:dyDescent="0.25">
      <c r="B954400" s="78"/>
      <c r="C954400" s="77"/>
    </row>
    <row r="954401" spans="2:3" x14ac:dyDescent="0.25">
      <c r="B954401" s="78"/>
      <c r="C954401" s="77"/>
    </row>
    <row r="954402" spans="2:3" x14ac:dyDescent="0.25">
      <c r="B954402" s="78"/>
      <c r="C954402" s="77"/>
    </row>
    <row r="954403" spans="2:3" x14ac:dyDescent="0.25">
      <c r="B954403" s="78"/>
      <c r="C954403" s="77"/>
    </row>
    <row r="954404" spans="2:3" x14ac:dyDescent="0.25">
      <c r="B954404" s="78"/>
      <c r="C954404" s="77"/>
    </row>
    <row r="954514" spans="2:3" x14ac:dyDescent="0.25">
      <c r="B954514" s="78"/>
      <c r="C954514" s="77"/>
    </row>
    <row r="954515" spans="2:3" x14ac:dyDescent="0.25">
      <c r="B954515" s="78"/>
      <c r="C954515" s="77"/>
    </row>
    <row r="954516" spans="2:3" x14ac:dyDescent="0.25">
      <c r="B954516" s="78"/>
      <c r="C954516" s="77"/>
    </row>
    <row r="954517" spans="2:3" x14ac:dyDescent="0.25">
      <c r="B954517" s="78"/>
      <c r="C954517" s="77"/>
    </row>
    <row r="954518" spans="2:3" x14ac:dyDescent="0.25">
      <c r="B954518" s="78"/>
      <c r="C954518" s="77"/>
    </row>
    <row r="954519" spans="2:3" x14ac:dyDescent="0.25">
      <c r="B954519" s="78"/>
      <c r="C954519" s="77"/>
    </row>
    <row r="954520" spans="2:3" x14ac:dyDescent="0.25">
      <c r="B954520" s="78"/>
      <c r="C954520" s="77"/>
    </row>
    <row r="954521" spans="2:3" x14ac:dyDescent="0.25">
      <c r="B954521" s="78"/>
      <c r="C954521" s="77"/>
    </row>
    <row r="954522" spans="2:3" x14ac:dyDescent="0.25">
      <c r="B954522" s="78"/>
      <c r="C954522" s="77"/>
    </row>
    <row r="954523" spans="2:3" x14ac:dyDescent="0.25">
      <c r="B954523" s="78"/>
      <c r="C954523" s="77"/>
    </row>
    <row r="954524" spans="2:3" x14ac:dyDescent="0.25">
      <c r="B954524" s="78"/>
      <c r="C954524" s="77"/>
    </row>
    <row r="954525" spans="2:3" x14ac:dyDescent="0.25">
      <c r="B954525" s="78"/>
      <c r="C954525" s="77"/>
    </row>
    <row r="954526" spans="2:3" x14ac:dyDescent="0.25">
      <c r="B954526" s="78"/>
      <c r="C954526" s="77"/>
    </row>
    <row r="954636" spans="2:3" x14ac:dyDescent="0.25">
      <c r="B954636" s="78"/>
      <c r="C954636" s="77"/>
    </row>
    <row r="954637" spans="2:3" x14ac:dyDescent="0.25">
      <c r="B954637" s="78"/>
      <c r="C954637" s="77"/>
    </row>
    <row r="954638" spans="2:3" x14ac:dyDescent="0.25">
      <c r="B954638" s="78"/>
      <c r="C954638" s="77"/>
    </row>
    <row r="954639" spans="2:3" x14ac:dyDescent="0.25">
      <c r="B954639" s="78"/>
      <c r="C954639" s="77"/>
    </row>
    <row r="954640" spans="2:3" x14ac:dyDescent="0.25">
      <c r="B954640" s="78"/>
      <c r="C954640" s="77"/>
    </row>
    <row r="954641" spans="2:3" x14ac:dyDescent="0.25">
      <c r="B954641" s="78"/>
      <c r="C954641" s="77"/>
    </row>
    <row r="954642" spans="2:3" x14ac:dyDescent="0.25">
      <c r="B954642" s="78"/>
      <c r="C954642" s="77"/>
    </row>
    <row r="954643" spans="2:3" x14ac:dyDescent="0.25">
      <c r="B954643" s="78"/>
      <c r="C954643" s="77"/>
    </row>
    <row r="954644" spans="2:3" x14ac:dyDescent="0.25">
      <c r="B954644" s="78"/>
      <c r="C954644" s="77"/>
    </row>
    <row r="954645" spans="2:3" x14ac:dyDescent="0.25">
      <c r="B954645" s="78"/>
      <c r="C954645" s="77"/>
    </row>
    <row r="954646" spans="2:3" x14ac:dyDescent="0.25">
      <c r="B954646" s="78"/>
      <c r="C954646" s="77"/>
    </row>
    <row r="954647" spans="2:3" x14ac:dyDescent="0.25">
      <c r="B954647" s="78"/>
      <c r="C954647" s="77"/>
    </row>
    <row r="954648" spans="2:3" x14ac:dyDescent="0.25">
      <c r="B954648" s="78"/>
      <c r="C954648" s="77"/>
    </row>
    <row r="954758" spans="2:3" x14ac:dyDescent="0.25">
      <c r="B954758" s="78"/>
      <c r="C954758" s="77"/>
    </row>
    <row r="954759" spans="2:3" x14ac:dyDescent="0.25">
      <c r="B954759" s="78"/>
      <c r="C954759" s="77"/>
    </row>
    <row r="954760" spans="2:3" x14ac:dyDescent="0.25">
      <c r="B954760" s="78"/>
      <c r="C954760" s="77"/>
    </row>
    <row r="954761" spans="2:3" x14ac:dyDescent="0.25">
      <c r="B954761" s="78"/>
      <c r="C954761" s="77"/>
    </row>
    <row r="954762" spans="2:3" x14ac:dyDescent="0.25">
      <c r="B954762" s="78"/>
      <c r="C954762" s="77"/>
    </row>
    <row r="954763" spans="2:3" x14ac:dyDescent="0.25">
      <c r="B954763" s="78"/>
      <c r="C954763" s="77"/>
    </row>
    <row r="954764" spans="2:3" x14ac:dyDescent="0.25">
      <c r="B954764" s="78"/>
      <c r="C954764" s="77"/>
    </row>
    <row r="954765" spans="2:3" x14ac:dyDescent="0.25">
      <c r="B954765" s="78"/>
      <c r="C954765" s="77"/>
    </row>
    <row r="954766" spans="2:3" x14ac:dyDescent="0.25">
      <c r="B954766" s="78"/>
      <c r="C954766" s="77"/>
    </row>
    <row r="954767" spans="2:3" x14ac:dyDescent="0.25">
      <c r="B954767" s="78"/>
      <c r="C954767" s="77"/>
    </row>
    <row r="954768" spans="2:3" x14ac:dyDescent="0.25">
      <c r="B954768" s="78"/>
      <c r="C954768" s="77"/>
    </row>
    <row r="954769" spans="2:3" x14ac:dyDescent="0.25">
      <c r="B954769" s="78"/>
      <c r="C954769" s="77"/>
    </row>
    <row r="954770" spans="2:3" x14ac:dyDescent="0.25">
      <c r="B954770" s="78"/>
      <c r="C954770" s="77"/>
    </row>
    <row r="954880" spans="2:3" x14ac:dyDescent="0.25">
      <c r="B954880" s="78"/>
      <c r="C954880" s="77"/>
    </row>
    <row r="954881" spans="2:3" x14ac:dyDescent="0.25">
      <c r="B954881" s="78"/>
      <c r="C954881" s="77"/>
    </row>
    <row r="954882" spans="2:3" x14ac:dyDescent="0.25">
      <c r="B954882" s="78"/>
      <c r="C954882" s="77"/>
    </row>
    <row r="954883" spans="2:3" x14ac:dyDescent="0.25">
      <c r="B954883" s="78"/>
      <c r="C954883" s="77"/>
    </row>
    <row r="954884" spans="2:3" x14ac:dyDescent="0.25">
      <c r="B954884" s="78"/>
      <c r="C954884" s="77"/>
    </row>
    <row r="954885" spans="2:3" x14ac:dyDescent="0.25">
      <c r="B954885" s="78"/>
      <c r="C954885" s="77"/>
    </row>
    <row r="954886" spans="2:3" x14ac:dyDescent="0.25">
      <c r="B954886" s="78"/>
      <c r="C954886" s="77"/>
    </row>
    <row r="954887" spans="2:3" x14ac:dyDescent="0.25">
      <c r="B954887" s="78"/>
      <c r="C954887" s="77"/>
    </row>
    <row r="954888" spans="2:3" x14ac:dyDescent="0.25">
      <c r="B954888" s="78"/>
      <c r="C954888" s="77"/>
    </row>
    <row r="954889" spans="2:3" x14ac:dyDescent="0.25">
      <c r="B954889" s="78"/>
      <c r="C954889" s="77"/>
    </row>
    <row r="954890" spans="2:3" x14ac:dyDescent="0.25">
      <c r="B954890" s="78"/>
      <c r="C954890" s="77"/>
    </row>
    <row r="954891" spans="2:3" x14ac:dyDescent="0.25">
      <c r="B954891" s="78"/>
      <c r="C954891" s="77"/>
    </row>
    <row r="954892" spans="2:3" x14ac:dyDescent="0.25">
      <c r="B954892" s="78"/>
      <c r="C954892" s="77"/>
    </row>
    <row r="955002" spans="2:3" x14ac:dyDescent="0.25">
      <c r="B955002" s="78"/>
      <c r="C955002" s="77"/>
    </row>
    <row r="955003" spans="2:3" x14ac:dyDescent="0.25">
      <c r="B955003" s="78"/>
      <c r="C955003" s="77"/>
    </row>
    <row r="955004" spans="2:3" x14ac:dyDescent="0.25">
      <c r="B955004" s="78"/>
      <c r="C955004" s="77"/>
    </row>
    <row r="955005" spans="2:3" x14ac:dyDescent="0.25">
      <c r="B955005" s="78"/>
      <c r="C955005" s="77"/>
    </row>
    <row r="955006" spans="2:3" x14ac:dyDescent="0.25">
      <c r="B955006" s="78"/>
      <c r="C955006" s="77"/>
    </row>
    <row r="955007" spans="2:3" x14ac:dyDescent="0.25">
      <c r="B955007" s="78"/>
      <c r="C955007" s="77"/>
    </row>
    <row r="955008" spans="2:3" x14ac:dyDescent="0.25">
      <c r="B955008" s="78"/>
      <c r="C955008" s="77"/>
    </row>
    <row r="955009" spans="2:3" x14ac:dyDescent="0.25">
      <c r="B955009" s="78"/>
      <c r="C955009" s="77"/>
    </row>
    <row r="955010" spans="2:3" x14ac:dyDescent="0.25">
      <c r="B955010" s="78"/>
      <c r="C955010" s="77"/>
    </row>
    <row r="955011" spans="2:3" x14ac:dyDescent="0.25">
      <c r="B955011" s="78"/>
      <c r="C955011" s="77"/>
    </row>
    <row r="955012" spans="2:3" x14ac:dyDescent="0.25">
      <c r="B955012" s="78"/>
      <c r="C955012" s="77"/>
    </row>
    <row r="955013" spans="2:3" x14ac:dyDescent="0.25">
      <c r="B955013" s="78"/>
      <c r="C955013" s="77"/>
    </row>
    <row r="955014" spans="2:3" x14ac:dyDescent="0.25">
      <c r="B955014" s="78"/>
      <c r="C955014" s="77"/>
    </row>
    <row r="955124" spans="2:3" x14ac:dyDescent="0.25">
      <c r="B955124" s="78"/>
      <c r="C955124" s="77"/>
    </row>
    <row r="955125" spans="2:3" x14ac:dyDescent="0.25">
      <c r="B955125" s="78"/>
      <c r="C955125" s="77"/>
    </row>
    <row r="955126" spans="2:3" x14ac:dyDescent="0.25">
      <c r="B955126" s="78"/>
      <c r="C955126" s="77"/>
    </row>
    <row r="955127" spans="2:3" x14ac:dyDescent="0.25">
      <c r="B955127" s="78"/>
      <c r="C955127" s="77"/>
    </row>
    <row r="955128" spans="2:3" x14ac:dyDescent="0.25">
      <c r="B955128" s="78"/>
      <c r="C955128" s="77"/>
    </row>
    <row r="955129" spans="2:3" x14ac:dyDescent="0.25">
      <c r="B955129" s="78"/>
      <c r="C955129" s="77"/>
    </row>
    <row r="955130" spans="2:3" x14ac:dyDescent="0.25">
      <c r="B955130" s="78"/>
      <c r="C955130" s="77"/>
    </row>
    <row r="955131" spans="2:3" x14ac:dyDescent="0.25">
      <c r="B955131" s="78"/>
      <c r="C955131" s="77"/>
    </row>
    <row r="955132" spans="2:3" x14ac:dyDescent="0.25">
      <c r="B955132" s="78"/>
      <c r="C955132" s="77"/>
    </row>
    <row r="955133" spans="2:3" x14ac:dyDescent="0.25">
      <c r="B955133" s="78"/>
      <c r="C955133" s="77"/>
    </row>
    <row r="955134" spans="2:3" x14ac:dyDescent="0.25">
      <c r="B955134" s="78"/>
      <c r="C955134" s="77"/>
    </row>
    <row r="955135" spans="2:3" x14ac:dyDescent="0.25">
      <c r="B955135" s="78"/>
      <c r="C955135" s="77"/>
    </row>
    <row r="955136" spans="2:3" x14ac:dyDescent="0.25">
      <c r="B955136" s="78"/>
      <c r="C955136" s="77"/>
    </row>
    <row r="955246" spans="2:3" x14ac:dyDescent="0.25">
      <c r="B955246" s="78"/>
      <c r="C955246" s="77"/>
    </row>
    <row r="955247" spans="2:3" x14ac:dyDescent="0.25">
      <c r="B955247" s="78"/>
      <c r="C955247" s="77"/>
    </row>
    <row r="955248" spans="2:3" x14ac:dyDescent="0.25">
      <c r="B955248" s="78"/>
      <c r="C955248" s="77"/>
    </row>
    <row r="955249" spans="2:3" x14ac:dyDescent="0.25">
      <c r="B955249" s="78"/>
      <c r="C955249" s="77"/>
    </row>
    <row r="955250" spans="2:3" x14ac:dyDescent="0.25">
      <c r="B955250" s="78"/>
      <c r="C955250" s="77"/>
    </row>
    <row r="955251" spans="2:3" x14ac:dyDescent="0.25">
      <c r="B955251" s="78"/>
      <c r="C955251" s="77"/>
    </row>
    <row r="955252" spans="2:3" x14ac:dyDescent="0.25">
      <c r="B955252" s="78"/>
      <c r="C955252" s="77"/>
    </row>
    <row r="955253" spans="2:3" x14ac:dyDescent="0.25">
      <c r="B955253" s="78"/>
      <c r="C955253" s="77"/>
    </row>
    <row r="955254" spans="2:3" x14ac:dyDescent="0.25">
      <c r="B955254" s="78"/>
      <c r="C955254" s="77"/>
    </row>
    <row r="955255" spans="2:3" x14ac:dyDescent="0.25">
      <c r="B955255" s="78"/>
      <c r="C955255" s="77"/>
    </row>
    <row r="955256" spans="2:3" x14ac:dyDescent="0.25">
      <c r="B955256" s="78"/>
      <c r="C955256" s="77"/>
    </row>
    <row r="955257" spans="2:3" x14ac:dyDescent="0.25">
      <c r="B955257" s="78"/>
      <c r="C955257" s="77"/>
    </row>
    <row r="955258" spans="2:3" x14ac:dyDescent="0.25">
      <c r="B955258" s="78"/>
      <c r="C955258" s="77"/>
    </row>
    <row r="955368" spans="2:3" x14ac:dyDescent="0.25">
      <c r="B955368" s="78"/>
      <c r="C955368" s="77"/>
    </row>
    <row r="955369" spans="2:3" x14ac:dyDescent="0.25">
      <c r="B955369" s="78"/>
      <c r="C955369" s="77"/>
    </row>
    <row r="955370" spans="2:3" x14ac:dyDescent="0.25">
      <c r="B955370" s="78"/>
      <c r="C955370" s="77"/>
    </row>
    <row r="955371" spans="2:3" x14ac:dyDescent="0.25">
      <c r="B955371" s="78"/>
      <c r="C955371" s="77"/>
    </row>
    <row r="955372" spans="2:3" x14ac:dyDescent="0.25">
      <c r="B955372" s="78"/>
      <c r="C955372" s="77"/>
    </row>
    <row r="955373" spans="2:3" x14ac:dyDescent="0.25">
      <c r="B955373" s="78"/>
      <c r="C955373" s="77"/>
    </row>
    <row r="955374" spans="2:3" x14ac:dyDescent="0.25">
      <c r="B955374" s="78"/>
      <c r="C955374" s="77"/>
    </row>
    <row r="955375" spans="2:3" x14ac:dyDescent="0.25">
      <c r="B955375" s="78"/>
      <c r="C955375" s="77"/>
    </row>
    <row r="955376" spans="2:3" x14ac:dyDescent="0.25">
      <c r="B955376" s="78"/>
      <c r="C955376" s="77"/>
    </row>
    <row r="955377" spans="2:3" x14ac:dyDescent="0.25">
      <c r="B955377" s="78"/>
      <c r="C955377" s="77"/>
    </row>
    <row r="955378" spans="2:3" x14ac:dyDescent="0.25">
      <c r="B955378" s="78"/>
      <c r="C955378" s="77"/>
    </row>
    <row r="955379" spans="2:3" x14ac:dyDescent="0.25">
      <c r="B955379" s="78"/>
      <c r="C955379" s="77"/>
    </row>
    <row r="955380" spans="2:3" x14ac:dyDescent="0.25">
      <c r="B955380" s="78"/>
      <c r="C955380" s="77"/>
    </row>
    <row r="955490" spans="2:3" x14ac:dyDescent="0.25">
      <c r="B955490" s="78"/>
      <c r="C955490" s="77"/>
    </row>
    <row r="955491" spans="2:3" x14ac:dyDescent="0.25">
      <c r="B955491" s="78"/>
      <c r="C955491" s="77"/>
    </row>
    <row r="955492" spans="2:3" x14ac:dyDescent="0.25">
      <c r="B955492" s="78"/>
      <c r="C955492" s="77"/>
    </row>
    <row r="955493" spans="2:3" x14ac:dyDescent="0.25">
      <c r="B955493" s="78"/>
      <c r="C955493" s="77"/>
    </row>
    <row r="955494" spans="2:3" x14ac:dyDescent="0.25">
      <c r="B955494" s="78"/>
      <c r="C955494" s="77"/>
    </row>
    <row r="955495" spans="2:3" x14ac:dyDescent="0.25">
      <c r="B955495" s="78"/>
      <c r="C955495" s="77"/>
    </row>
    <row r="955496" spans="2:3" x14ac:dyDescent="0.25">
      <c r="B955496" s="78"/>
      <c r="C955496" s="77"/>
    </row>
    <row r="955497" spans="2:3" x14ac:dyDescent="0.25">
      <c r="B955497" s="78"/>
      <c r="C955497" s="77"/>
    </row>
    <row r="955498" spans="2:3" x14ac:dyDescent="0.25">
      <c r="B955498" s="78"/>
      <c r="C955498" s="77"/>
    </row>
    <row r="955499" spans="2:3" x14ac:dyDescent="0.25">
      <c r="B955499" s="78"/>
      <c r="C955499" s="77"/>
    </row>
    <row r="955500" spans="2:3" x14ac:dyDescent="0.25">
      <c r="B955500" s="78"/>
      <c r="C955500" s="77"/>
    </row>
    <row r="955501" spans="2:3" x14ac:dyDescent="0.25">
      <c r="B955501" s="78"/>
      <c r="C955501" s="77"/>
    </row>
    <row r="955502" spans="2:3" x14ac:dyDescent="0.25">
      <c r="B955502" s="78"/>
      <c r="C955502" s="77"/>
    </row>
    <row r="955612" spans="2:3" x14ac:dyDescent="0.25">
      <c r="B955612" s="78"/>
      <c r="C955612" s="77"/>
    </row>
    <row r="955613" spans="2:3" x14ac:dyDescent="0.25">
      <c r="B955613" s="78"/>
      <c r="C955613" s="77"/>
    </row>
    <row r="955614" spans="2:3" x14ac:dyDescent="0.25">
      <c r="B955614" s="78"/>
      <c r="C955614" s="77"/>
    </row>
    <row r="955615" spans="2:3" x14ac:dyDescent="0.25">
      <c r="B955615" s="78"/>
      <c r="C955615" s="77"/>
    </row>
    <row r="955616" spans="2:3" x14ac:dyDescent="0.25">
      <c r="B955616" s="78"/>
      <c r="C955616" s="77"/>
    </row>
    <row r="955617" spans="2:3" x14ac:dyDescent="0.25">
      <c r="B955617" s="78"/>
      <c r="C955617" s="77"/>
    </row>
    <row r="955618" spans="2:3" x14ac:dyDescent="0.25">
      <c r="B955618" s="78"/>
      <c r="C955618" s="77"/>
    </row>
    <row r="955619" spans="2:3" x14ac:dyDescent="0.25">
      <c r="B955619" s="78"/>
      <c r="C955619" s="77"/>
    </row>
    <row r="955620" spans="2:3" x14ac:dyDescent="0.25">
      <c r="B955620" s="78"/>
      <c r="C955620" s="77"/>
    </row>
    <row r="955621" spans="2:3" x14ac:dyDescent="0.25">
      <c r="B955621" s="78"/>
      <c r="C955621" s="77"/>
    </row>
    <row r="955622" spans="2:3" x14ac:dyDescent="0.25">
      <c r="B955622" s="78"/>
      <c r="C955622" s="77"/>
    </row>
    <row r="955623" spans="2:3" x14ac:dyDescent="0.25">
      <c r="B955623" s="78"/>
      <c r="C955623" s="77"/>
    </row>
    <row r="955624" spans="2:3" x14ac:dyDescent="0.25">
      <c r="B955624" s="78"/>
      <c r="C955624" s="77"/>
    </row>
    <row r="955734" spans="2:3" x14ac:dyDescent="0.25">
      <c r="B955734" s="78"/>
      <c r="C955734" s="77"/>
    </row>
    <row r="955735" spans="2:3" x14ac:dyDescent="0.25">
      <c r="B955735" s="78"/>
      <c r="C955735" s="77"/>
    </row>
    <row r="955736" spans="2:3" x14ac:dyDescent="0.25">
      <c r="B955736" s="78"/>
      <c r="C955736" s="77"/>
    </row>
    <row r="955737" spans="2:3" x14ac:dyDescent="0.25">
      <c r="B955737" s="78"/>
      <c r="C955737" s="77"/>
    </row>
    <row r="955738" spans="2:3" x14ac:dyDescent="0.25">
      <c r="B955738" s="78"/>
      <c r="C955738" s="77"/>
    </row>
    <row r="955739" spans="2:3" x14ac:dyDescent="0.25">
      <c r="B955739" s="78"/>
      <c r="C955739" s="77"/>
    </row>
    <row r="955740" spans="2:3" x14ac:dyDescent="0.25">
      <c r="B955740" s="78"/>
      <c r="C955740" s="77"/>
    </row>
    <row r="955741" spans="2:3" x14ac:dyDescent="0.25">
      <c r="B955741" s="78"/>
      <c r="C955741" s="77"/>
    </row>
    <row r="955742" spans="2:3" x14ac:dyDescent="0.25">
      <c r="B955742" s="78"/>
      <c r="C955742" s="77"/>
    </row>
    <row r="955743" spans="2:3" x14ac:dyDescent="0.25">
      <c r="B955743" s="78"/>
      <c r="C955743" s="77"/>
    </row>
    <row r="955744" spans="2:3" x14ac:dyDescent="0.25">
      <c r="B955744" s="78"/>
      <c r="C955744" s="77"/>
    </row>
    <row r="955745" spans="2:3" x14ac:dyDescent="0.25">
      <c r="B955745" s="78"/>
      <c r="C955745" s="77"/>
    </row>
    <row r="955746" spans="2:3" x14ac:dyDescent="0.25">
      <c r="B955746" s="78"/>
      <c r="C955746" s="77"/>
    </row>
    <row r="955856" spans="2:3" x14ac:dyDescent="0.25">
      <c r="B955856" s="78"/>
      <c r="C955856" s="77"/>
    </row>
    <row r="955857" spans="2:3" x14ac:dyDescent="0.25">
      <c r="B955857" s="78"/>
      <c r="C955857" s="77"/>
    </row>
    <row r="955858" spans="2:3" x14ac:dyDescent="0.25">
      <c r="B955858" s="78"/>
      <c r="C955858" s="77"/>
    </row>
    <row r="955859" spans="2:3" x14ac:dyDescent="0.25">
      <c r="B955859" s="78"/>
      <c r="C955859" s="77"/>
    </row>
    <row r="955860" spans="2:3" x14ac:dyDescent="0.25">
      <c r="B955860" s="78"/>
      <c r="C955860" s="77"/>
    </row>
    <row r="955861" spans="2:3" x14ac:dyDescent="0.25">
      <c r="B955861" s="78"/>
      <c r="C955861" s="77"/>
    </row>
    <row r="955862" spans="2:3" x14ac:dyDescent="0.25">
      <c r="B955862" s="78"/>
      <c r="C955862" s="77"/>
    </row>
    <row r="955863" spans="2:3" x14ac:dyDescent="0.25">
      <c r="B955863" s="78"/>
      <c r="C955863" s="77"/>
    </row>
    <row r="955864" spans="2:3" x14ac:dyDescent="0.25">
      <c r="B955864" s="78"/>
      <c r="C955864" s="77"/>
    </row>
    <row r="955865" spans="2:3" x14ac:dyDescent="0.25">
      <c r="B955865" s="78"/>
      <c r="C955865" s="77"/>
    </row>
    <row r="955866" spans="2:3" x14ac:dyDescent="0.25">
      <c r="B955866" s="78"/>
      <c r="C955866" s="77"/>
    </row>
    <row r="955867" spans="2:3" x14ac:dyDescent="0.25">
      <c r="B955867" s="78"/>
      <c r="C955867" s="77"/>
    </row>
    <row r="955868" spans="2:3" x14ac:dyDescent="0.25">
      <c r="B955868" s="78"/>
      <c r="C955868" s="77"/>
    </row>
    <row r="955978" spans="2:3" x14ac:dyDescent="0.25">
      <c r="B955978" s="78"/>
      <c r="C955978" s="77"/>
    </row>
    <row r="955979" spans="2:3" x14ac:dyDescent="0.25">
      <c r="B955979" s="78"/>
      <c r="C955979" s="77"/>
    </row>
    <row r="955980" spans="2:3" x14ac:dyDescent="0.25">
      <c r="B955980" s="78"/>
      <c r="C955980" s="77"/>
    </row>
    <row r="955981" spans="2:3" x14ac:dyDescent="0.25">
      <c r="B955981" s="78"/>
      <c r="C955981" s="77"/>
    </row>
    <row r="955982" spans="2:3" x14ac:dyDescent="0.25">
      <c r="B955982" s="78"/>
      <c r="C955982" s="77"/>
    </row>
    <row r="955983" spans="2:3" x14ac:dyDescent="0.25">
      <c r="B955983" s="78"/>
      <c r="C955983" s="77"/>
    </row>
    <row r="955984" spans="2:3" x14ac:dyDescent="0.25">
      <c r="B955984" s="78"/>
      <c r="C955984" s="77"/>
    </row>
    <row r="955985" spans="2:3" x14ac:dyDescent="0.25">
      <c r="B955985" s="78"/>
      <c r="C955985" s="77"/>
    </row>
    <row r="955986" spans="2:3" x14ac:dyDescent="0.25">
      <c r="B955986" s="78"/>
      <c r="C955986" s="77"/>
    </row>
    <row r="955987" spans="2:3" x14ac:dyDescent="0.25">
      <c r="B955987" s="78"/>
      <c r="C955987" s="77"/>
    </row>
    <row r="955988" spans="2:3" x14ac:dyDescent="0.25">
      <c r="B955988" s="78"/>
      <c r="C955988" s="77"/>
    </row>
    <row r="955989" spans="2:3" x14ac:dyDescent="0.25">
      <c r="B955989" s="78"/>
      <c r="C955989" s="77"/>
    </row>
    <row r="955990" spans="2:3" x14ac:dyDescent="0.25">
      <c r="B955990" s="78"/>
      <c r="C955990" s="77"/>
    </row>
    <row r="956100" spans="2:3" x14ac:dyDescent="0.25">
      <c r="B956100" s="78"/>
      <c r="C956100" s="77"/>
    </row>
    <row r="956101" spans="2:3" x14ac:dyDescent="0.25">
      <c r="B956101" s="78"/>
      <c r="C956101" s="77"/>
    </row>
    <row r="956102" spans="2:3" x14ac:dyDescent="0.25">
      <c r="B956102" s="78"/>
      <c r="C956102" s="77"/>
    </row>
    <row r="956103" spans="2:3" x14ac:dyDescent="0.25">
      <c r="B956103" s="78"/>
      <c r="C956103" s="77"/>
    </row>
    <row r="956104" spans="2:3" x14ac:dyDescent="0.25">
      <c r="B956104" s="78"/>
      <c r="C956104" s="77"/>
    </row>
    <row r="956105" spans="2:3" x14ac:dyDescent="0.25">
      <c r="B956105" s="78"/>
      <c r="C956105" s="77"/>
    </row>
    <row r="956106" spans="2:3" x14ac:dyDescent="0.25">
      <c r="B956106" s="78"/>
      <c r="C956106" s="77"/>
    </row>
    <row r="956107" spans="2:3" x14ac:dyDescent="0.25">
      <c r="B956107" s="78"/>
      <c r="C956107" s="77"/>
    </row>
    <row r="956108" spans="2:3" x14ac:dyDescent="0.25">
      <c r="B956108" s="78"/>
      <c r="C956108" s="77"/>
    </row>
    <row r="956109" spans="2:3" x14ac:dyDescent="0.25">
      <c r="B956109" s="78"/>
      <c r="C956109" s="77"/>
    </row>
    <row r="956110" spans="2:3" x14ac:dyDescent="0.25">
      <c r="B956110" s="78"/>
      <c r="C956110" s="77"/>
    </row>
    <row r="956111" spans="2:3" x14ac:dyDescent="0.25">
      <c r="B956111" s="78"/>
      <c r="C956111" s="77"/>
    </row>
    <row r="956112" spans="2:3" x14ac:dyDescent="0.25">
      <c r="B956112" s="78"/>
      <c r="C956112" s="77"/>
    </row>
    <row r="956222" spans="2:3" x14ac:dyDescent="0.25">
      <c r="B956222" s="78"/>
      <c r="C956222" s="77"/>
    </row>
    <row r="956223" spans="2:3" x14ac:dyDescent="0.25">
      <c r="B956223" s="78"/>
      <c r="C956223" s="77"/>
    </row>
    <row r="956224" spans="2:3" x14ac:dyDescent="0.25">
      <c r="B956224" s="78"/>
      <c r="C956224" s="77"/>
    </row>
    <row r="956225" spans="2:3" x14ac:dyDescent="0.25">
      <c r="B956225" s="78"/>
      <c r="C956225" s="77"/>
    </row>
    <row r="956226" spans="2:3" x14ac:dyDescent="0.25">
      <c r="B956226" s="78"/>
      <c r="C956226" s="77"/>
    </row>
    <row r="956227" spans="2:3" x14ac:dyDescent="0.25">
      <c r="B956227" s="78"/>
      <c r="C956227" s="77"/>
    </row>
    <row r="956228" spans="2:3" x14ac:dyDescent="0.25">
      <c r="B956228" s="78"/>
      <c r="C956228" s="77"/>
    </row>
    <row r="956229" spans="2:3" x14ac:dyDescent="0.25">
      <c r="B956229" s="78"/>
      <c r="C956229" s="77"/>
    </row>
    <row r="956230" spans="2:3" x14ac:dyDescent="0.25">
      <c r="B956230" s="78"/>
      <c r="C956230" s="77"/>
    </row>
    <row r="956231" spans="2:3" x14ac:dyDescent="0.25">
      <c r="B956231" s="78"/>
      <c r="C956231" s="77"/>
    </row>
    <row r="956232" spans="2:3" x14ac:dyDescent="0.25">
      <c r="B956232" s="78"/>
      <c r="C956232" s="77"/>
    </row>
    <row r="956233" spans="2:3" x14ac:dyDescent="0.25">
      <c r="B956233" s="78"/>
      <c r="C956233" s="77"/>
    </row>
    <row r="956234" spans="2:3" x14ac:dyDescent="0.25">
      <c r="B956234" s="78"/>
      <c r="C956234" s="77"/>
    </row>
    <row r="956344" spans="2:3" x14ac:dyDescent="0.25">
      <c r="B956344" s="78"/>
      <c r="C956344" s="77"/>
    </row>
    <row r="956345" spans="2:3" x14ac:dyDescent="0.25">
      <c r="B956345" s="78"/>
      <c r="C956345" s="77"/>
    </row>
    <row r="956346" spans="2:3" x14ac:dyDescent="0.25">
      <c r="B956346" s="78"/>
      <c r="C956346" s="77"/>
    </row>
    <row r="956347" spans="2:3" x14ac:dyDescent="0.25">
      <c r="B956347" s="78"/>
      <c r="C956347" s="77"/>
    </row>
    <row r="956348" spans="2:3" x14ac:dyDescent="0.25">
      <c r="B956348" s="78"/>
      <c r="C956348" s="77"/>
    </row>
    <row r="956349" spans="2:3" x14ac:dyDescent="0.25">
      <c r="B956349" s="78"/>
      <c r="C956349" s="77"/>
    </row>
    <row r="956350" spans="2:3" x14ac:dyDescent="0.25">
      <c r="B956350" s="78"/>
      <c r="C956350" s="77"/>
    </row>
    <row r="956351" spans="2:3" x14ac:dyDescent="0.25">
      <c r="B956351" s="78"/>
      <c r="C956351" s="77"/>
    </row>
    <row r="956352" spans="2:3" x14ac:dyDescent="0.25">
      <c r="B956352" s="78"/>
      <c r="C956352" s="77"/>
    </row>
    <row r="956353" spans="2:3" x14ac:dyDescent="0.25">
      <c r="B956353" s="78"/>
      <c r="C956353" s="77"/>
    </row>
    <row r="956354" spans="2:3" x14ac:dyDescent="0.25">
      <c r="B956354" s="78"/>
      <c r="C956354" s="77"/>
    </row>
    <row r="956355" spans="2:3" x14ac:dyDescent="0.25">
      <c r="B956355" s="78"/>
      <c r="C956355" s="77"/>
    </row>
    <row r="956356" spans="2:3" x14ac:dyDescent="0.25">
      <c r="B956356" s="78"/>
      <c r="C956356" s="77"/>
    </row>
    <row r="956466" spans="2:3" x14ac:dyDescent="0.25">
      <c r="B956466" s="78"/>
      <c r="C956466" s="77"/>
    </row>
    <row r="956467" spans="2:3" x14ac:dyDescent="0.25">
      <c r="B956467" s="78"/>
      <c r="C956467" s="77"/>
    </row>
    <row r="956468" spans="2:3" x14ac:dyDescent="0.25">
      <c r="B956468" s="78"/>
      <c r="C956468" s="77"/>
    </row>
    <row r="956469" spans="2:3" x14ac:dyDescent="0.25">
      <c r="B956469" s="78"/>
      <c r="C956469" s="77"/>
    </row>
    <row r="956470" spans="2:3" x14ac:dyDescent="0.25">
      <c r="B956470" s="78"/>
      <c r="C956470" s="77"/>
    </row>
    <row r="956471" spans="2:3" x14ac:dyDescent="0.25">
      <c r="B956471" s="78"/>
      <c r="C956471" s="77"/>
    </row>
    <row r="956472" spans="2:3" x14ac:dyDescent="0.25">
      <c r="B956472" s="78"/>
      <c r="C956472" s="77"/>
    </row>
    <row r="956473" spans="2:3" x14ac:dyDescent="0.25">
      <c r="B956473" s="78"/>
      <c r="C956473" s="77"/>
    </row>
    <row r="956474" spans="2:3" x14ac:dyDescent="0.25">
      <c r="B956474" s="78"/>
      <c r="C956474" s="77"/>
    </row>
    <row r="956475" spans="2:3" x14ac:dyDescent="0.25">
      <c r="B956475" s="78"/>
      <c r="C956475" s="77"/>
    </row>
    <row r="956476" spans="2:3" x14ac:dyDescent="0.25">
      <c r="B956476" s="78"/>
      <c r="C956476" s="77"/>
    </row>
    <row r="956477" spans="2:3" x14ac:dyDescent="0.25">
      <c r="B956477" s="78"/>
      <c r="C956477" s="77"/>
    </row>
    <row r="956478" spans="2:3" x14ac:dyDescent="0.25">
      <c r="B956478" s="78"/>
      <c r="C956478" s="77"/>
    </row>
    <row r="956588" spans="2:3" x14ac:dyDescent="0.25">
      <c r="B956588" s="78"/>
      <c r="C956588" s="77"/>
    </row>
    <row r="956589" spans="2:3" x14ac:dyDescent="0.25">
      <c r="B956589" s="78"/>
      <c r="C956589" s="77"/>
    </row>
    <row r="956590" spans="2:3" x14ac:dyDescent="0.25">
      <c r="B956590" s="78"/>
      <c r="C956590" s="77"/>
    </row>
    <row r="956591" spans="2:3" x14ac:dyDescent="0.25">
      <c r="B956591" s="78"/>
      <c r="C956591" s="77"/>
    </row>
    <row r="956592" spans="2:3" x14ac:dyDescent="0.25">
      <c r="B956592" s="78"/>
      <c r="C956592" s="77"/>
    </row>
    <row r="956593" spans="2:3" x14ac:dyDescent="0.25">
      <c r="B956593" s="78"/>
      <c r="C956593" s="77"/>
    </row>
    <row r="956594" spans="2:3" x14ac:dyDescent="0.25">
      <c r="B956594" s="78"/>
      <c r="C956594" s="77"/>
    </row>
    <row r="956595" spans="2:3" x14ac:dyDescent="0.25">
      <c r="B956595" s="78"/>
      <c r="C956595" s="77"/>
    </row>
    <row r="956596" spans="2:3" x14ac:dyDescent="0.25">
      <c r="B956596" s="78"/>
      <c r="C956596" s="77"/>
    </row>
    <row r="956597" spans="2:3" x14ac:dyDescent="0.25">
      <c r="B956597" s="78"/>
      <c r="C956597" s="77"/>
    </row>
    <row r="956598" spans="2:3" x14ac:dyDescent="0.25">
      <c r="B956598" s="78"/>
      <c r="C956598" s="77"/>
    </row>
    <row r="956599" spans="2:3" x14ac:dyDescent="0.25">
      <c r="B956599" s="78"/>
      <c r="C956599" s="77"/>
    </row>
    <row r="956600" spans="2:3" x14ac:dyDescent="0.25">
      <c r="B956600" s="78"/>
      <c r="C956600" s="77"/>
    </row>
    <row r="956710" spans="2:3" x14ac:dyDescent="0.25">
      <c r="B956710" s="78"/>
      <c r="C956710" s="77"/>
    </row>
    <row r="956711" spans="2:3" x14ac:dyDescent="0.25">
      <c r="B956711" s="78"/>
      <c r="C956711" s="77"/>
    </row>
    <row r="956712" spans="2:3" x14ac:dyDescent="0.25">
      <c r="B956712" s="78"/>
      <c r="C956712" s="77"/>
    </row>
    <row r="956713" spans="2:3" x14ac:dyDescent="0.25">
      <c r="B956713" s="78"/>
      <c r="C956713" s="77"/>
    </row>
    <row r="956714" spans="2:3" x14ac:dyDescent="0.25">
      <c r="B956714" s="78"/>
      <c r="C956714" s="77"/>
    </row>
    <row r="956715" spans="2:3" x14ac:dyDescent="0.25">
      <c r="B956715" s="78"/>
      <c r="C956715" s="77"/>
    </row>
    <row r="956716" spans="2:3" x14ac:dyDescent="0.25">
      <c r="B956716" s="78"/>
      <c r="C956716" s="77"/>
    </row>
    <row r="956717" spans="2:3" x14ac:dyDescent="0.25">
      <c r="B956717" s="78"/>
      <c r="C956717" s="77"/>
    </row>
    <row r="956718" spans="2:3" x14ac:dyDescent="0.25">
      <c r="B956718" s="78"/>
      <c r="C956718" s="77"/>
    </row>
    <row r="956719" spans="2:3" x14ac:dyDescent="0.25">
      <c r="B956719" s="78"/>
      <c r="C956719" s="77"/>
    </row>
    <row r="956720" spans="2:3" x14ac:dyDescent="0.25">
      <c r="B956720" s="78"/>
      <c r="C956720" s="77"/>
    </row>
    <row r="956721" spans="2:3" x14ac:dyDescent="0.25">
      <c r="B956721" s="78"/>
      <c r="C956721" s="77"/>
    </row>
    <row r="956722" spans="2:3" x14ac:dyDescent="0.25">
      <c r="B956722" s="78"/>
      <c r="C956722" s="77"/>
    </row>
    <row r="956832" spans="2:3" x14ac:dyDescent="0.25">
      <c r="B956832" s="78"/>
      <c r="C956832" s="77"/>
    </row>
    <row r="956833" spans="2:3" x14ac:dyDescent="0.25">
      <c r="B956833" s="78"/>
      <c r="C956833" s="77"/>
    </row>
    <row r="956834" spans="2:3" x14ac:dyDescent="0.25">
      <c r="B956834" s="78"/>
      <c r="C956834" s="77"/>
    </row>
    <row r="956835" spans="2:3" x14ac:dyDescent="0.25">
      <c r="B956835" s="78"/>
      <c r="C956835" s="77"/>
    </row>
    <row r="956836" spans="2:3" x14ac:dyDescent="0.25">
      <c r="B956836" s="78"/>
      <c r="C956836" s="77"/>
    </row>
    <row r="956837" spans="2:3" x14ac:dyDescent="0.25">
      <c r="B956837" s="78"/>
      <c r="C956837" s="77"/>
    </row>
    <row r="956838" spans="2:3" x14ac:dyDescent="0.25">
      <c r="B956838" s="78"/>
      <c r="C956838" s="77"/>
    </row>
    <row r="956839" spans="2:3" x14ac:dyDescent="0.25">
      <c r="B956839" s="78"/>
      <c r="C956839" s="77"/>
    </row>
    <row r="956840" spans="2:3" x14ac:dyDescent="0.25">
      <c r="B956840" s="78"/>
      <c r="C956840" s="77"/>
    </row>
    <row r="956841" spans="2:3" x14ac:dyDescent="0.25">
      <c r="B956841" s="78"/>
      <c r="C956841" s="77"/>
    </row>
    <row r="956842" spans="2:3" x14ac:dyDescent="0.25">
      <c r="B956842" s="78"/>
      <c r="C956842" s="77"/>
    </row>
    <row r="956843" spans="2:3" x14ac:dyDescent="0.25">
      <c r="B956843" s="78"/>
      <c r="C956843" s="77"/>
    </row>
    <row r="956844" spans="2:3" x14ac:dyDescent="0.25">
      <c r="B956844" s="78"/>
      <c r="C956844" s="77"/>
    </row>
    <row r="956954" spans="2:3" x14ac:dyDescent="0.25">
      <c r="B956954" s="78"/>
      <c r="C956954" s="77"/>
    </row>
    <row r="956955" spans="2:3" x14ac:dyDescent="0.25">
      <c r="B956955" s="78"/>
      <c r="C956955" s="77"/>
    </row>
    <row r="956956" spans="2:3" x14ac:dyDescent="0.25">
      <c r="B956956" s="78"/>
      <c r="C956956" s="77"/>
    </row>
    <row r="956957" spans="2:3" x14ac:dyDescent="0.25">
      <c r="B956957" s="78"/>
      <c r="C956957" s="77"/>
    </row>
    <row r="956958" spans="2:3" x14ac:dyDescent="0.25">
      <c r="B956958" s="78"/>
      <c r="C956958" s="77"/>
    </row>
    <row r="956959" spans="2:3" x14ac:dyDescent="0.25">
      <c r="B956959" s="78"/>
      <c r="C956959" s="77"/>
    </row>
    <row r="956960" spans="2:3" x14ac:dyDescent="0.25">
      <c r="B956960" s="78"/>
      <c r="C956960" s="77"/>
    </row>
    <row r="956961" spans="2:3" x14ac:dyDescent="0.25">
      <c r="B956961" s="78"/>
      <c r="C956961" s="77"/>
    </row>
    <row r="956962" spans="2:3" x14ac:dyDescent="0.25">
      <c r="B956962" s="78"/>
      <c r="C956962" s="77"/>
    </row>
    <row r="956963" spans="2:3" x14ac:dyDescent="0.25">
      <c r="B956963" s="78"/>
      <c r="C956963" s="77"/>
    </row>
    <row r="956964" spans="2:3" x14ac:dyDescent="0.25">
      <c r="B956964" s="78"/>
      <c r="C956964" s="77"/>
    </row>
    <row r="956965" spans="2:3" x14ac:dyDescent="0.25">
      <c r="B956965" s="78"/>
      <c r="C956965" s="77"/>
    </row>
    <row r="956966" spans="2:3" x14ac:dyDescent="0.25">
      <c r="B956966" s="78"/>
      <c r="C956966" s="77"/>
    </row>
    <row r="957076" spans="2:3" x14ac:dyDescent="0.25">
      <c r="B957076" s="78"/>
      <c r="C957076" s="77"/>
    </row>
    <row r="957077" spans="2:3" x14ac:dyDescent="0.25">
      <c r="B957077" s="78"/>
      <c r="C957077" s="77"/>
    </row>
    <row r="957078" spans="2:3" x14ac:dyDescent="0.25">
      <c r="B957078" s="78"/>
      <c r="C957078" s="77"/>
    </row>
    <row r="957079" spans="2:3" x14ac:dyDescent="0.25">
      <c r="B957079" s="78"/>
      <c r="C957079" s="77"/>
    </row>
    <row r="957080" spans="2:3" x14ac:dyDescent="0.25">
      <c r="B957080" s="78"/>
      <c r="C957080" s="77"/>
    </row>
    <row r="957081" spans="2:3" x14ac:dyDescent="0.25">
      <c r="B957081" s="78"/>
      <c r="C957081" s="77"/>
    </row>
    <row r="957082" spans="2:3" x14ac:dyDescent="0.25">
      <c r="B957082" s="78"/>
      <c r="C957082" s="77"/>
    </row>
    <row r="957083" spans="2:3" x14ac:dyDescent="0.25">
      <c r="B957083" s="78"/>
      <c r="C957083" s="77"/>
    </row>
    <row r="957084" spans="2:3" x14ac:dyDescent="0.25">
      <c r="B957084" s="78"/>
      <c r="C957084" s="77"/>
    </row>
    <row r="957085" spans="2:3" x14ac:dyDescent="0.25">
      <c r="B957085" s="78"/>
      <c r="C957085" s="77"/>
    </row>
    <row r="957086" spans="2:3" x14ac:dyDescent="0.25">
      <c r="B957086" s="78"/>
      <c r="C957086" s="77"/>
    </row>
    <row r="957087" spans="2:3" x14ac:dyDescent="0.25">
      <c r="B957087" s="78"/>
      <c r="C957087" s="77"/>
    </row>
    <row r="957088" spans="2:3" x14ac:dyDescent="0.25">
      <c r="B957088" s="78"/>
      <c r="C957088" s="77"/>
    </row>
    <row r="957198" spans="2:3" x14ac:dyDescent="0.25">
      <c r="B957198" s="78"/>
      <c r="C957198" s="77"/>
    </row>
    <row r="957199" spans="2:3" x14ac:dyDescent="0.25">
      <c r="B957199" s="78"/>
      <c r="C957199" s="77"/>
    </row>
    <row r="957200" spans="2:3" x14ac:dyDescent="0.25">
      <c r="B957200" s="78"/>
      <c r="C957200" s="77"/>
    </row>
    <row r="957201" spans="2:3" x14ac:dyDescent="0.25">
      <c r="B957201" s="78"/>
      <c r="C957201" s="77"/>
    </row>
    <row r="957202" spans="2:3" x14ac:dyDescent="0.25">
      <c r="B957202" s="78"/>
      <c r="C957202" s="77"/>
    </row>
    <row r="957203" spans="2:3" x14ac:dyDescent="0.25">
      <c r="B957203" s="78"/>
      <c r="C957203" s="77"/>
    </row>
    <row r="957204" spans="2:3" x14ac:dyDescent="0.25">
      <c r="B957204" s="78"/>
      <c r="C957204" s="77"/>
    </row>
    <row r="957205" spans="2:3" x14ac:dyDescent="0.25">
      <c r="B957205" s="78"/>
      <c r="C957205" s="77"/>
    </row>
    <row r="957206" spans="2:3" x14ac:dyDescent="0.25">
      <c r="B957206" s="78"/>
      <c r="C957206" s="77"/>
    </row>
    <row r="957207" spans="2:3" x14ac:dyDescent="0.25">
      <c r="B957207" s="78"/>
      <c r="C957207" s="77"/>
    </row>
    <row r="957208" spans="2:3" x14ac:dyDescent="0.25">
      <c r="B957208" s="78"/>
      <c r="C957208" s="77"/>
    </row>
    <row r="957209" spans="2:3" x14ac:dyDescent="0.25">
      <c r="B957209" s="78"/>
      <c r="C957209" s="77"/>
    </row>
    <row r="957210" spans="2:3" x14ac:dyDescent="0.25">
      <c r="B957210" s="78"/>
      <c r="C957210" s="77"/>
    </row>
    <row r="957320" spans="2:3" x14ac:dyDescent="0.25">
      <c r="B957320" s="78"/>
      <c r="C957320" s="77"/>
    </row>
    <row r="957321" spans="2:3" x14ac:dyDescent="0.25">
      <c r="B957321" s="78"/>
      <c r="C957321" s="77"/>
    </row>
    <row r="957322" spans="2:3" x14ac:dyDescent="0.25">
      <c r="B957322" s="78"/>
      <c r="C957322" s="77"/>
    </row>
    <row r="957323" spans="2:3" x14ac:dyDescent="0.25">
      <c r="B957323" s="78"/>
      <c r="C957323" s="77"/>
    </row>
    <row r="957324" spans="2:3" x14ac:dyDescent="0.25">
      <c r="B957324" s="78"/>
      <c r="C957324" s="77"/>
    </row>
    <row r="957325" spans="2:3" x14ac:dyDescent="0.25">
      <c r="B957325" s="78"/>
      <c r="C957325" s="77"/>
    </row>
    <row r="957326" spans="2:3" x14ac:dyDescent="0.25">
      <c r="B957326" s="78"/>
      <c r="C957326" s="77"/>
    </row>
    <row r="957327" spans="2:3" x14ac:dyDescent="0.25">
      <c r="B957327" s="78"/>
      <c r="C957327" s="77"/>
    </row>
    <row r="957328" spans="2:3" x14ac:dyDescent="0.25">
      <c r="B957328" s="78"/>
      <c r="C957328" s="77"/>
    </row>
    <row r="957329" spans="2:3" x14ac:dyDescent="0.25">
      <c r="B957329" s="78"/>
      <c r="C957329" s="77"/>
    </row>
    <row r="957330" spans="2:3" x14ac:dyDescent="0.25">
      <c r="B957330" s="78"/>
      <c r="C957330" s="77"/>
    </row>
    <row r="957331" spans="2:3" x14ac:dyDescent="0.25">
      <c r="B957331" s="78"/>
      <c r="C957331" s="77"/>
    </row>
    <row r="957332" spans="2:3" x14ac:dyDescent="0.25">
      <c r="B957332" s="78"/>
      <c r="C957332" s="77"/>
    </row>
    <row r="957442" spans="2:3" x14ac:dyDescent="0.25">
      <c r="B957442" s="78"/>
      <c r="C957442" s="77"/>
    </row>
    <row r="957443" spans="2:3" x14ac:dyDescent="0.25">
      <c r="B957443" s="78"/>
      <c r="C957443" s="77"/>
    </row>
    <row r="957444" spans="2:3" x14ac:dyDescent="0.25">
      <c r="B957444" s="78"/>
      <c r="C957444" s="77"/>
    </row>
    <row r="957445" spans="2:3" x14ac:dyDescent="0.25">
      <c r="B957445" s="78"/>
      <c r="C957445" s="77"/>
    </row>
    <row r="957446" spans="2:3" x14ac:dyDescent="0.25">
      <c r="B957446" s="78"/>
      <c r="C957446" s="77"/>
    </row>
    <row r="957447" spans="2:3" x14ac:dyDescent="0.25">
      <c r="B957447" s="78"/>
      <c r="C957447" s="77"/>
    </row>
    <row r="957448" spans="2:3" x14ac:dyDescent="0.25">
      <c r="B957448" s="78"/>
      <c r="C957448" s="77"/>
    </row>
    <row r="957449" spans="2:3" x14ac:dyDescent="0.25">
      <c r="B957449" s="78"/>
      <c r="C957449" s="77"/>
    </row>
    <row r="957450" spans="2:3" x14ac:dyDescent="0.25">
      <c r="B957450" s="78"/>
      <c r="C957450" s="77"/>
    </row>
    <row r="957451" spans="2:3" x14ac:dyDescent="0.25">
      <c r="B957451" s="78"/>
      <c r="C957451" s="77"/>
    </row>
    <row r="957452" spans="2:3" x14ac:dyDescent="0.25">
      <c r="B957452" s="78"/>
      <c r="C957452" s="77"/>
    </row>
    <row r="957453" spans="2:3" x14ac:dyDescent="0.25">
      <c r="B957453" s="78"/>
      <c r="C957453" s="77"/>
    </row>
    <row r="957454" spans="2:3" x14ac:dyDescent="0.25">
      <c r="B957454" s="78"/>
      <c r="C957454" s="77"/>
    </row>
    <row r="957564" spans="2:3" x14ac:dyDescent="0.25">
      <c r="B957564" s="78"/>
      <c r="C957564" s="77"/>
    </row>
    <row r="957565" spans="2:3" x14ac:dyDescent="0.25">
      <c r="B957565" s="78"/>
      <c r="C957565" s="77"/>
    </row>
    <row r="957566" spans="2:3" x14ac:dyDescent="0.25">
      <c r="B957566" s="78"/>
      <c r="C957566" s="77"/>
    </row>
    <row r="957567" spans="2:3" x14ac:dyDescent="0.25">
      <c r="B957567" s="78"/>
      <c r="C957567" s="77"/>
    </row>
    <row r="957568" spans="2:3" x14ac:dyDescent="0.25">
      <c r="B957568" s="78"/>
      <c r="C957568" s="77"/>
    </row>
    <row r="957569" spans="2:3" x14ac:dyDescent="0.25">
      <c r="B957569" s="78"/>
      <c r="C957569" s="77"/>
    </row>
    <row r="957570" spans="2:3" x14ac:dyDescent="0.25">
      <c r="B957570" s="78"/>
      <c r="C957570" s="77"/>
    </row>
    <row r="957571" spans="2:3" x14ac:dyDescent="0.25">
      <c r="B957571" s="78"/>
      <c r="C957571" s="77"/>
    </row>
    <row r="957572" spans="2:3" x14ac:dyDescent="0.25">
      <c r="B957572" s="78"/>
      <c r="C957572" s="77"/>
    </row>
    <row r="957573" spans="2:3" x14ac:dyDescent="0.25">
      <c r="B957573" s="78"/>
      <c r="C957573" s="77"/>
    </row>
    <row r="957574" spans="2:3" x14ac:dyDescent="0.25">
      <c r="B957574" s="78"/>
      <c r="C957574" s="77"/>
    </row>
    <row r="957575" spans="2:3" x14ac:dyDescent="0.25">
      <c r="B957575" s="78"/>
      <c r="C957575" s="77"/>
    </row>
    <row r="957576" spans="2:3" x14ac:dyDescent="0.25">
      <c r="B957576" s="78"/>
      <c r="C957576" s="77"/>
    </row>
    <row r="957686" spans="2:3" x14ac:dyDescent="0.25">
      <c r="B957686" s="78"/>
      <c r="C957686" s="77"/>
    </row>
    <row r="957687" spans="2:3" x14ac:dyDescent="0.25">
      <c r="B957687" s="78"/>
      <c r="C957687" s="77"/>
    </row>
    <row r="957688" spans="2:3" x14ac:dyDescent="0.25">
      <c r="B957688" s="78"/>
      <c r="C957688" s="77"/>
    </row>
    <row r="957689" spans="2:3" x14ac:dyDescent="0.25">
      <c r="B957689" s="78"/>
      <c r="C957689" s="77"/>
    </row>
    <row r="957690" spans="2:3" x14ac:dyDescent="0.25">
      <c r="B957690" s="78"/>
      <c r="C957690" s="77"/>
    </row>
    <row r="957691" spans="2:3" x14ac:dyDescent="0.25">
      <c r="B957691" s="78"/>
      <c r="C957691" s="77"/>
    </row>
    <row r="957692" spans="2:3" x14ac:dyDescent="0.25">
      <c r="B957692" s="78"/>
      <c r="C957692" s="77"/>
    </row>
    <row r="957693" spans="2:3" x14ac:dyDescent="0.25">
      <c r="B957693" s="78"/>
      <c r="C957693" s="77"/>
    </row>
    <row r="957694" spans="2:3" x14ac:dyDescent="0.25">
      <c r="B957694" s="78"/>
      <c r="C957694" s="77"/>
    </row>
    <row r="957695" spans="2:3" x14ac:dyDescent="0.25">
      <c r="B957695" s="78"/>
      <c r="C957695" s="77"/>
    </row>
    <row r="957696" spans="2:3" x14ac:dyDescent="0.25">
      <c r="B957696" s="78"/>
      <c r="C957696" s="77"/>
    </row>
    <row r="957697" spans="2:3" x14ac:dyDescent="0.25">
      <c r="B957697" s="78"/>
      <c r="C957697" s="77"/>
    </row>
    <row r="957698" spans="2:3" x14ac:dyDescent="0.25">
      <c r="B957698" s="78"/>
      <c r="C957698" s="77"/>
    </row>
    <row r="957808" spans="2:3" x14ac:dyDescent="0.25">
      <c r="B957808" s="78"/>
      <c r="C957808" s="77"/>
    </row>
    <row r="957809" spans="2:3" x14ac:dyDescent="0.25">
      <c r="B957809" s="78"/>
      <c r="C957809" s="77"/>
    </row>
    <row r="957810" spans="2:3" x14ac:dyDescent="0.25">
      <c r="B957810" s="78"/>
      <c r="C957810" s="77"/>
    </row>
    <row r="957811" spans="2:3" x14ac:dyDescent="0.25">
      <c r="B957811" s="78"/>
      <c r="C957811" s="77"/>
    </row>
    <row r="957812" spans="2:3" x14ac:dyDescent="0.25">
      <c r="B957812" s="78"/>
      <c r="C957812" s="77"/>
    </row>
    <row r="957813" spans="2:3" x14ac:dyDescent="0.25">
      <c r="B957813" s="78"/>
      <c r="C957813" s="77"/>
    </row>
    <row r="957814" spans="2:3" x14ac:dyDescent="0.25">
      <c r="B957814" s="78"/>
      <c r="C957814" s="77"/>
    </row>
    <row r="957815" spans="2:3" x14ac:dyDescent="0.25">
      <c r="B957815" s="78"/>
      <c r="C957815" s="77"/>
    </row>
    <row r="957816" spans="2:3" x14ac:dyDescent="0.25">
      <c r="B957816" s="78"/>
      <c r="C957816" s="77"/>
    </row>
    <row r="957817" spans="2:3" x14ac:dyDescent="0.25">
      <c r="B957817" s="78"/>
      <c r="C957817" s="77"/>
    </row>
    <row r="957818" spans="2:3" x14ac:dyDescent="0.25">
      <c r="B957818" s="78"/>
      <c r="C957818" s="77"/>
    </row>
    <row r="957819" spans="2:3" x14ac:dyDescent="0.25">
      <c r="B957819" s="78"/>
      <c r="C957819" s="77"/>
    </row>
    <row r="957820" spans="2:3" x14ac:dyDescent="0.25">
      <c r="B957820" s="78"/>
      <c r="C957820" s="77"/>
    </row>
    <row r="957930" spans="2:3" x14ac:dyDescent="0.25">
      <c r="B957930" s="78"/>
      <c r="C957930" s="77"/>
    </row>
    <row r="957931" spans="2:3" x14ac:dyDescent="0.25">
      <c r="B957931" s="78"/>
      <c r="C957931" s="77"/>
    </row>
    <row r="957932" spans="2:3" x14ac:dyDescent="0.25">
      <c r="B957932" s="78"/>
      <c r="C957932" s="77"/>
    </row>
    <row r="957933" spans="2:3" x14ac:dyDescent="0.25">
      <c r="B957933" s="78"/>
      <c r="C957933" s="77"/>
    </row>
    <row r="957934" spans="2:3" x14ac:dyDescent="0.25">
      <c r="B957934" s="78"/>
      <c r="C957934" s="77"/>
    </row>
    <row r="957935" spans="2:3" x14ac:dyDescent="0.25">
      <c r="B957935" s="78"/>
      <c r="C957935" s="77"/>
    </row>
    <row r="957936" spans="2:3" x14ac:dyDescent="0.25">
      <c r="B957936" s="78"/>
      <c r="C957936" s="77"/>
    </row>
    <row r="957937" spans="2:3" x14ac:dyDescent="0.25">
      <c r="B957937" s="78"/>
      <c r="C957937" s="77"/>
    </row>
    <row r="957938" spans="2:3" x14ac:dyDescent="0.25">
      <c r="B957938" s="78"/>
      <c r="C957938" s="77"/>
    </row>
    <row r="957939" spans="2:3" x14ac:dyDescent="0.25">
      <c r="B957939" s="78"/>
      <c r="C957939" s="77"/>
    </row>
    <row r="957940" spans="2:3" x14ac:dyDescent="0.25">
      <c r="B957940" s="78"/>
      <c r="C957940" s="77"/>
    </row>
    <row r="957941" spans="2:3" x14ac:dyDescent="0.25">
      <c r="B957941" s="78"/>
      <c r="C957941" s="77"/>
    </row>
    <row r="957942" spans="2:3" x14ac:dyDescent="0.25">
      <c r="B957942" s="78"/>
      <c r="C957942" s="77"/>
    </row>
    <row r="958052" spans="2:3" x14ac:dyDescent="0.25">
      <c r="B958052" s="78"/>
      <c r="C958052" s="77"/>
    </row>
    <row r="958053" spans="2:3" x14ac:dyDescent="0.25">
      <c r="B958053" s="78"/>
      <c r="C958053" s="77"/>
    </row>
    <row r="958054" spans="2:3" x14ac:dyDescent="0.25">
      <c r="B958054" s="78"/>
      <c r="C958054" s="77"/>
    </row>
    <row r="958055" spans="2:3" x14ac:dyDescent="0.25">
      <c r="B958055" s="78"/>
      <c r="C958055" s="77"/>
    </row>
    <row r="958056" spans="2:3" x14ac:dyDescent="0.25">
      <c r="B958056" s="78"/>
      <c r="C958056" s="77"/>
    </row>
    <row r="958057" spans="2:3" x14ac:dyDescent="0.25">
      <c r="B958057" s="78"/>
      <c r="C958057" s="77"/>
    </row>
    <row r="958058" spans="2:3" x14ac:dyDescent="0.25">
      <c r="B958058" s="78"/>
      <c r="C958058" s="77"/>
    </row>
    <row r="958059" spans="2:3" x14ac:dyDescent="0.25">
      <c r="B958059" s="78"/>
      <c r="C958059" s="77"/>
    </row>
    <row r="958060" spans="2:3" x14ac:dyDescent="0.25">
      <c r="B958060" s="78"/>
      <c r="C958060" s="77"/>
    </row>
    <row r="958061" spans="2:3" x14ac:dyDescent="0.25">
      <c r="B958061" s="78"/>
      <c r="C958061" s="77"/>
    </row>
    <row r="958062" spans="2:3" x14ac:dyDescent="0.25">
      <c r="B958062" s="78"/>
      <c r="C958062" s="77"/>
    </row>
    <row r="958063" spans="2:3" x14ac:dyDescent="0.25">
      <c r="B958063" s="78"/>
      <c r="C958063" s="77"/>
    </row>
    <row r="958064" spans="2:3" x14ac:dyDescent="0.25">
      <c r="B958064" s="78"/>
      <c r="C958064" s="77"/>
    </row>
    <row r="958174" spans="2:3" x14ac:dyDescent="0.25">
      <c r="B958174" s="78"/>
      <c r="C958174" s="77"/>
    </row>
    <row r="958175" spans="2:3" x14ac:dyDescent="0.25">
      <c r="B958175" s="78"/>
      <c r="C958175" s="77"/>
    </row>
    <row r="958176" spans="2:3" x14ac:dyDescent="0.25">
      <c r="B958176" s="78"/>
      <c r="C958176" s="77"/>
    </row>
    <row r="958177" spans="2:3" x14ac:dyDescent="0.25">
      <c r="B958177" s="78"/>
      <c r="C958177" s="77"/>
    </row>
    <row r="958178" spans="2:3" x14ac:dyDescent="0.25">
      <c r="B958178" s="78"/>
      <c r="C958178" s="77"/>
    </row>
    <row r="958179" spans="2:3" x14ac:dyDescent="0.25">
      <c r="B958179" s="78"/>
      <c r="C958179" s="77"/>
    </row>
    <row r="958180" spans="2:3" x14ac:dyDescent="0.25">
      <c r="B958180" s="78"/>
      <c r="C958180" s="77"/>
    </row>
    <row r="958181" spans="2:3" x14ac:dyDescent="0.25">
      <c r="B958181" s="78"/>
      <c r="C958181" s="77"/>
    </row>
    <row r="958182" spans="2:3" x14ac:dyDescent="0.25">
      <c r="B958182" s="78"/>
      <c r="C958182" s="77"/>
    </row>
    <row r="958183" spans="2:3" x14ac:dyDescent="0.25">
      <c r="B958183" s="78"/>
      <c r="C958183" s="77"/>
    </row>
    <row r="958184" spans="2:3" x14ac:dyDescent="0.25">
      <c r="B958184" s="78"/>
      <c r="C958184" s="77"/>
    </row>
    <row r="958185" spans="2:3" x14ac:dyDescent="0.25">
      <c r="B958185" s="78"/>
      <c r="C958185" s="77"/>
    </row>
    <row r="958186" spans="2:3" x14ac:dyDescent="0.25">
      <c r="B958186" s="78"/>
      <c r="C958186" s="77"/>
    </row>
    <row r="958296" spans="2:3" x14ac:dyDescent="0.25">
      <c r="B958296" s="78"/>
      <c r="C958296" s="77"/>
    </row>
    <row r="958297" spans="2:3" x14ac:dyDescent="0.25">
      <c r="B958297" s="78"/>
      <c r="C958297" s="77"/>
    </row>
    <row r="958298" spans="2:3" x14ac:dyDescent="0.25">
      <c r="B958298" s="78"/>
      <c r="C958298" s="77"/>
    </row>
    <row r="958299" spans="2:3" x14ac:dyDescent="0.25">
      <c r="B958299" s="78"/>
      <c r="C958299" s="77"/>
    </row>
    <row r="958300" spans="2:3" x14ac:dyDescent="0.25">
      <c r="B958300" s="78"/>
      <c r="C958300" s="77"/>
    </row>
    <row r="958301" spans="2:3" x14ac:dyDescent="0.25">
      <c r="B958301" s="78"/>
      <c r="C958301" s="77"/>
    </row>
    <row r="958302" spans="2:3" x14ac:dyDescent="0.25">
      <c r="B958302" s="78"/>
      <c r="C958302" s="77"/>
    </row>
    <row r="958303" spans="2:3" x14ac:dyDescent="0.25">
      <c r="B958303" s="78"/>
      <c r="C958303" s="77"/>
    </row>
    <row r="958304" spans="2:3" x14ac:dyDescent="0.25">
      <c r="B958304" s="78"/>
      <c r="C958304" s="77"/>
    </row>
    <row r="958305" spans="2:3" x14ac:dyDescent="0.25">
      <c r="B958305" s="78"/>
      <c r="C958305" s="77"/>
    </row>
    <row r="958306" spans="2:3" x14ac:dyDescent="0.25">
      <c r="B958306" s="78"/>
      <c r="C958306" s="77"/>
    </row>
    <row r="958307" spans="2:3" x14ac:dyDescent="0.25">
      <c r="B958307" s="78"/>
      <c r="C958307" s="77"/>
    </row>
    <row r="958308" spans="2:3" x14ac:dyDescent="0.25">
      <c r="B958308" s="78"/>
      <c r="C958308" s="77"/>
    </row>
    <row r="958418" spans="2:3" x14ac:dyDescent="0.25">
      <c r="B958418" s="78"/>
      <c r="C958418" s="77"/>
    </row>
    <row r="958419" spans="2:3" x14ac:dyDescent="0.25">
      <c r="B958419" s="78"/>
      <c r="C958419" s="77"/>
    </row>
    <row r="958420" spans="2:3" x14ac:dyDescent="0.25">
      <c r="B958420" s="78"/>
      <c r="C958420" s="77"/>
    </row>
    <row r="958421" spans="2:3" x14ac:dyDescent="0.25">
      <c r="B958421" s="78"/>
      <c r="C958421" s="77"/>
    </row>
    <row r="958422" spans="2:3" x14ac:dyDescent="0.25">
      <c r="B958422" s="78"/>
      <c r="C958422" s="77"/>
    </row>
    <row r="958423" spans="2:3" x14ac:dyDescent="0.25">
      <c r="B958423" s="78"/>
      <c r="C958423" s="77"/>
    </row>
    <row r="958424" spans="2:3" x14ac:dyDescent="0.25">
      <c r="B958424" s="78"/>
      <c r="C958424" s="77"/>
    </row>
    <row r="958425" spans="2:3" x14ac:dyDescent="0.25">
      <c r="B958425" s="78"/>
      <c r="C958425" s="77"/>
    </row>
    <row r="958426" spans="2:3" x14ac:dyDescent="0.25">
      <c r="B958426" s="78"/>
      <c r="C958426" s="77"/>
    </row>
    <row r="958427" spans="2:3" x14ac:dyDescent="0.25">
      <c r="B958427" s="78"/>
      <c r="C958427" s="77"/>
    </row>
    <row r="958428" spans="2:3" x14ac:dyDescent="0.25">
      <c r="B958428" s="78"/>
      <c r="C958428" s="77"/>
    </row>
    <row r="958429" spans="2:3" x14ac:dyDescent="0.25">
      <c r="B958429" s="78"/>
      <c r="C958429" s="77"/>
    </row>
    <row r="958430" spans="2:3" x14ac:dyDescent="0.25">
      <c r="B958430" s="78"/>
      <c r="C958430" s="77"/>
    </row>
    <row r="958540" spans="2:3" x14ac:dyDescent="0.25">
      <c r="B958540" s="78"/>
      <c r="C958540" s="77"/>
    </row>
    <row r="958541" spans="2:3" x14ac:dyDescent="0.25">
      <c r="B958541" s="78"/>
      <c r="C958541" s="77"/>
    </row>
    <row r="958542" spans="2:3" x14ac:dyDescent="0.25">
      <c r="B958542" s="78"/>
      <c r="C958542" s="77"/>
    </row>
    <row r="958543" spans="2:3" x14ac:dyDescent="0.25">
      <c r="B958543" s="78"/>
      <c r="C958543" s="77"/>
    </row>
    <row r="958544" spans="2:3" x14ac:dyDescent="0.25">
      <c r="B958544" s="78"/>
      <c r="C958544" s="77"/>
    </row>
    <row r="958545" spans="2:3" x14ac:dyDescent="0.25">
      <c r="B958545" s="78"/>
      <c r="C958545" s="77"/>
    </row>
    <row r="958546" spans="2:3" x14ac:dyDescent="0.25">
      <c r="B958546" s="78"/>
      <c r="C958546" s="77"/>
    </row>
    <row r="958547" spans="2:3" x14ac:dyDescent="0.25">
      <c r="B958547" s="78"/>
      <c r="C958547" s="77"/>
    </row>
    <row r="958548" spans="2:3" x14ac:dyDescent="0.25">
      <c r="B958548" s="78"/>
      <c r="C958548" s="77"/>
    </row>
    <row r="958549" spans="2:3" x14ac:dyDescent="0.25">
      <c r="B958549" s="78"/>
      <c r="C958549" s="77"/>
    </row>
    <row r="958550" spans="2:3" x14ac:dyDescent="0.25">
      <c r="B958550" s="78"/>
      <c r="C958550" s="77"/>
    </row>
    <row r="958551" spans="2:3" x14ac:dyDescent="0.25">
      <c r="B958551" s="78"/>
      <c r="C958551" s="77"/>
    </row>
    <row r="958552" spans="2:3" x14ac:dyDescent="0.25">
      <c r="B958552" s="78"/>
      <c r="C958552" s="77"/>
    </row>
    <row r="958662" spans="2:3" x14ac:dyDescent="0.25">
      <c r="B958662" s="78"/>
      <c r="C958662" s="77"/>
    </row>
    <row r="958663" spans="2:3" x14ac:dyDescent="0.25">
      <c r="B958663" s="78"/>
      <c r="C958663" s="77"/>
    </row>
    <row r="958664" spans="2:3" x14ac:dyDescent="0.25">
      <c r="B958664" s="78"/>
      <c r="C958664" s="77"/>
    </row>
    <row r="958665" spans="2:3" x14ac:dyDescent="0.25">
      <c r="B958665" s="78"/>
      <c r="C958665" s="77"/>
    </row>
    <row r="958666" spans="2:3" x14ac:dyDescent="0.25">
      <c r="B958666" s="78"/>
      <c r="C958666" s="77"/>
    </row>
    <row r="958667" spans="2:3" x14ac:dyDescent="0.25">
      <c r="B958667" s="78"/>
      <c r="C958667" s="77"/>
    </row>
    <row r="958668" spans="2:3" x14ac:dyDescent="0.25">
      <c r="B958668" s="78"/>
      <c r="C958668" s="77"/>
    </row>
    <row r="958669" spans="2:3" x14ac:dyDescent="0.25">
      <c r="B958669" s="78"/>
      <c r="C958669" s="77"/>
    </row>
    <row r="958670" spans="2:3" x14ac:dyDescent="0.25">
      <c r="B958670" s="78"/>
      <c r="C958670" s="77"/>
    </row>
    <row r="958671" spans="2:3" x14ac:dyDescent="0.25">
      <c r="B958671" s="78"/>
      <c r="C958671" s="77"/>
    </row>
    <row r="958672" spans="2:3" x14ac:dyDescent="0.25">
      <c r="B958672" s="78"/>
      <c r="C958672" s="77"/>
    </row>
    <row r="958673" spans="2:3" x14ac:dyDescent="0.25">
      <c r="B958673" s="78"/>
      <c r="C958673" s="77"/>
    </row>
    <row r="958674" spans="2:3" x14ac:dyDescent="0.25">
      <c r="B958674" s="78"/>
      <c r="C958674" s="77"/>
    </row>
    <row r="958784" spans="2:3" x14ac:dyDescent="0.25">
      <c r="B958784" s="78"/>
      <c r="C958784" s="77"/>
    </row>
    <row r="958785" spans="2:3" x14ac:dyDescent="0.25">
      <c r="B958785" s="78"/>
      <c r="C958785" s="77"/>
    </row>
    <row r="958786" spans="2:3" x14ac:dyDescent="0.25">
      <c r="B958786" s="78"/>
      <c r="C958786" s="77"/>
    </row>
    <row r="958787" spans="2:3" x14ac:dyDescent="0.25">
      <c r="B958787" s="78"/>
      <c r="C958787" s="77"/>
    </row>
    <row r="958788" spans="2:3" x14ac:dyDescent="0.25">
      <c r="B958788" s="78"/>
      <c r="C958788" s="77"/>
    </row>
    <row r="958789" spans="2:3" x14ac:dyDescent="0.25">
      <c r="B958789" s="78"/>
      <c r="C958789" s="77"/>
    </row>
    <row r="958790" spans="2:3" x14ac:dyDescent="0.25">
      <c r="B958790" s="78"/>
      <c r="C958790" s="77"/>
    </row>
    <row r="958791" spans="2:3" x14ac:dyDescent="0.25">
      <c r="B958791" s="78"/>
      <c r="C958791" s="77"/>
    </row>
    <row r="958792" spans="2:3" x14ac:dyDescent="0.25">
      <c r="B958792" s="78"/>
      <c r="C958792" s="77"/>
    </row>
    <row r="958793" spans="2:3" x14ac:dyDescent="0.25">
      <c r="B958793" s="78"/>
      <c r="C958793" s="77"/>
    </row>
    <row r="958794" spans="2:3" x14ac:dyDescent="0.25">
      <c r="B958794" s="78"/>
      <c r="C958794" s="77"/>
    </row>
    <row r="958795" spans="2:3" x14ac:dyDescent="0.25">
      <c r="B958795" s="78"/>
      <c r="C958795" s="77"/>
    </row>
    <row r="958796" spans="2:3" x14ac:dyDescent="0.25">
      <c r="B958796" s="78"/>
      <c r="C958796" s="77"/>
    </row>
    <row r="958906" spans="2:3" x14ac:dyDescent="0.25">
      <c r="B958906" s="78"/>
      <c r="C958906" s="77"/>
    </row>
    <row r="958907" spans="2:3" x14ac:dyDescent="0.25">
      <c r="B958907" s="78"/>
      <c r="C958907" s="77"/>
    </row>
    <row r="958908" spans="2:3" x14ac:dyDescent="0.25">
      <c r="B958908" s="78"/>
      <c r="C958908" s="77"/>
    </row>
    <row r="958909" spans="2:3" x14ac:dyDescent="0.25">
      <c r="B958909" s="78"/>
      <c r="C958909" s="77"/>
    </row>
    <row r="958910" spans="2:3" x14ac:dyDescent="0.25">
      <c r="B958910" s="78"/>
      <c r="C958910" s="77"/>
    </row>
    <row r="958911" spans="2:3" x14ac:dyDescent="0.25">
      <c r="B958911" s="78"/>
      <c r="C958911" s="77"/>
    </row>
    <row r="958912" spans="2:3" x14ac:dyDescent="0.25">
      <c r="B958912" s="78"/>
      <c r="C958912" s="77"/>
    </row>
    <row r="958913" spans="2:3" x14ac:dyDescent="0.25">
      <c r="B958913" s="78"/>
      <c r="C958913" s="77"/>
    </row>
    <row r="958914" spans="2:3" x14ac:dyDescent="0.25">
      <c r="B958914" s="78"/>
      <c r="C958914" s="77"/>
    </row>
    <row r="958915" spans="2:3" x14ac:dyDescent="0.25">
      <c r="B958915" s="78"/>
      <c r="C958915" s="77"/>
    </row>
    <row r="958916" spans="2:3" x14ac:dyDescent="0.25">
      <c r="B958916" s="78"/>
      <c r="C958916" s="77"/>
    </row>
    <row r="958917" spans="2:3" x14ac:dyDescent="0.25">
      <c r="B958917" s="78"/>
      <c r="C958917" s="77"/>
    </row>
    <row r="958918" spans="2:3" x14ac:dyDescent="0.25">
      <c r="B958918" s="78"/>
      <c r="C958918" s="77"/>
    </row>
    <row r="959028" spans="2:3" x14ac:dyDescent="0.25">
      <c r="B959028" s="78"/>
      <c r="C959028" s="77"/>
    </row>
    <row r="959029" spans="2:3" x14ac:dyDescent="0.25">
      <c r="B959029" s="78"/>
      <c r="C959029" s="77"/>
    </row>
    <row r="959030" spans="2:3" x14ac:dyDescent="0.25">
      <c r="B959030" s="78"/>
      <c r="C959030" s="77"/>
    </row>
    <row r="959031" spans="2:3" x14ac:dyDescent="0.25">
      <c r="B959031" s="78"/>
      <c r="C959031" s="77"/>
    </row>
    <row r="959032" spans="2:3" x14ac:dyDescent="0.25">
      <c r="B959032" s="78"/>
      <c r="C959032" s="77"/>
    </row>
    <row r="959033" spans="2:3" x14ac:dyDescent="0.25">
      <c r="B959033" s="78"/>
      <c r="C959033" s="77"/>
    </row>
    <row r="959034" spans="2:3" x14ac:dyDescent="0.25">
      <c r="B959034" s="78"/>
      <c r="C959034" s="77"/>
    </row>
    <row r="959035" spans="2:3" x14ac:dyDescent="0.25">
      <c r="B959035" s="78"/>
      <c r="C959035" s="77"/>
    </row>
    <row r="959036" spans="2:3" x14ac:dyDescent="0.25">
      <c r="B959036" s="78"/>
      <c r="C959036" s="77"/>
    </row>
    <row r="959037" spans="2:3" x14ac:dyDescent="0.25">
      <c r="B959037" s="78"/>
      <c r="C959037" s="77"/>
    </row>
    <row r="959038" spans="2:3" x14ac:dyDescent="0.25">
      <c r="B959038" s="78"/>
      <c r="C959038" s="77"/>
    </row>
    <row r="959039" spans="2:3" x14ac:dyDescent="0.25">
      <c r="B959039" s="78"/>
      <c r="C959039" s="77"/>
    </row>
    <row r="959040" spans="2:3" x14ac:dyDescent="0.25">
      <c r="B959040" s="78"/>
      <c r="C959040" s="77"/>
    </row>
    <row r="959150" spans="2:3" x14ac:dyDescent="0.25">
      <c r="B959150" s="78"/>
      <c r="C959150" s="77"/>
    </row>
    <row r="959151" spans="2:3" x14ac:dyDescent="0.25">
      <c r="B959151" s="78"/>
      <c r="C959151" s="77"/>
    </row>
    <row r="959152" spans="2:3" x14ac:dyDescent="0.25">
      <c r="B959152" s="78"/>
      <c r="C959152" s="77"/>
    </row>
    <row r="959153" spans="2:3" x14ac:dyDescent="0.25">
      <c r="B959153" s="78"/>
      <c r="C959153" s="77"/>
    </row>
    <row r="959154" spans="2:3" x14ac:dyDescent="0.25">
      <c r="B959154" s="78"/>
      <c r="C959154" s="77"/>
    </row>
    <row r="959155" spans="2:3" x14ac:dyDescent="0.25">
      <c r="B959155" s="78"/>
      <c r="C959155" s="77"/>
    </row>
    <row r="959156" spans="2:3" x14ac:dyDescent="0.25">
      <c r="B959156" s="78"/>
      <c r="C959156" s="77"/>
    </row>
    <row r="959157" spans="2:3" x14ac:dyDescent="0.25">
      <c r="B959157" s="78"/>
      <c r="C959157" s="77"/>
    </row>
    <row r="959158" spans="2:3" x14ac:dyDescent="0.25">
      <c r="B959158" s="78"/>
      <c r="C959158" s="77"/>
    </row>
    <row r="959159" spans="2:3" x14ac:dyDescent="0.25">
      <c r="B959159" s="78"/>
      <c r="C959159" s="77"/>
    </row>
    <row r="959160" spans="2:3" x14ac:dyDescent="0.25">
      <c r="B959160" s="78"/>
      <c r="C959160" s="77"/>
    </row>
    <row r="959161" spans="2:3" x14ac:dyDescent="0.25">
      <c r="B959161" s="78"/>
      <c r="C959161" s="77"/>
    </row>
    <row r="959162" spans="2:3" x14ac:dyDescent="0.25">
      <c r="B959162" s="78"/>
      <c r="C959162" s="77"/>
    </row>
    <row r="959272" spans="2:3" x14ac:dyDescent="0.25">
      <c r="B959272" s="78"/>
      <c r="C959272" s="77"/>
    </row>
    <row r="959273" spans="2:3" x14ac:dyDescent="0.25">
      <c r="B959273" s="78"/>
      <c r="C959273" s="77"/>
    </row>
    <row r="959274" spans="2:3" x14ac:dyDescent="0.25">
      <c r="B959274" s="78"/>
      <c r="C959274" s="77"/>
    </row>
    <row r="959275" spans="2:3" x14ac:dyDescent="0.25">
      <c r="B959275" s="78"/>
      <c r="C959275" s="77"/>
    </row>
    <row r="959276" spans="2:3" x14ac:dyDescent="0.25">
      <c r="B959276" s="78"/>
      <c r="C959276" s="77"/>
    </row>
    <row r="959277" spans="2:3" x14ac:dyDescent="0.25">
      <c r="B959277" s="78"/>
      <c r="C959277" s="77"/>
    </row>
    <row r="959278" spans="2:3" x14ac:dyDescent="0.25">
      <c r="B959278" s="78"/>
      <c r="C959278" s="77"/>
    </row>
    <row r="959279" spans="2:3" x14ac:dyDescent="0.25">
      <c r="B959279" s="78"/>
      <c r="C959279" s="77"/>
    </row>
    <row r="959280" spans="2:3" x14ac:dyDescent="0.25">
      <c r="B959280" s="78"/>
      <c r="C959280" s="77"/>
    </row>
    <row r="959281" spans="2:3" x14ac:dyDescent="0.25">
      <c r="B959281" s="78"/>
      <c r="C959281" s="77"/>
    </row>
    <row r="959282" spans="2:3" x14ac:dyDescent="0.25">
      <c r="B959282" s="78"/>
      <c r="C959282" s="77"/>
    </row>
    <row r="959283" spans="2:3" x14ac:dyDescent="0.25">
      <c r="B959283" s="78"/>
      <c r="C959283" s="77"/>
    </row>
    <row r="959284" spans="2:3" x14ac:dyDescent="0.25">
      <c r="B959284" s="78"/>
      <c r="C959284" s="77"/>
    </row>
    <row r="959394" spans="2:3" x14ac:dyDescent="0.25">
      <c r="B959394" s="78"/>
      <c r="C959394" s="77"/>
    </row>
    <row r="959395" spans="2:3" x14ac:dyDescent="0.25">
      <c r="B959395" s="78"/>
      <c r="C959395" s="77"/>
    </row>
    <row r="959396" spans="2:3" x14ac:dyDescent="0.25">
      <c r="B959396" s="78"/>
      <c r="C959396" s="77"/>
    </row>
    <row r="959397" spans="2:3" x14ac:dyDescent="0.25">
      <c r="B959397" s="78"/>
      <c r="C959397" s="77"/>
    </row>
    <row r="959398" spans="2:3" x14ac:dyDescent="0.25">
      <c r="B959398" s="78"/>
      <c r="C959398" s="77"/>
    </row>
    <row r="959399" spans="2:3" x14ac:dyDescent="0.25">
      <c r="B959399" s="78"/>
      <c r="C959399" s="77"/>
    </row>
    <row r="959400" spans="2:3" x14ac:dyDescent="0.25">
      <c r="B959400" s="78"/>
      <c r="C959400" s="77"/>
    </row>
    <row r="959401" spans="2:3" x14ac:dyDescent="0.25">
      <c r="B959401" s="78"/>
      <c r="C959401" s="77"/>
    </row>
    <row r="959402" spans="2:3" x14ac:dyDescent="0.25">
      <c r="B959402" s="78"/>
      <c r="C959402" s="77"/>
    </row>
    <row r="959403" spans="2:3" x14ac:dyDescent="0.25">
      <c r="B959403" s="78"/>
      <c r="C959403" s="77"/>
    </row>
    <row r="959404" spans="2:3" x14ac:dyDescent="0.25">
      <c r="B959404" s="78"/>
      <c r="C959404" s="77"/>
    </row>
    <row r="959405" spans="2:3" x14ac:dyDescent="0.25">
      <c r="B959405" s="78"/>
      <c r="C959405" s="77"/>
    </row>
    <row r="959406" spans="2:3" x14ac:dyDescent="0.25">
      <c r="B959406" s="78"/>
      <c r="C959406" s="77"/>
    </row>
    <row r="959516" spans="2:3" x14ac:dyDescent="0.25">
      <c r="B959516" s="78"/>
      <c r="C959516" s="77"/>
    </row>
    <row r="959517" spans="2:3" x14ac:dyDescent="0.25">
      <c r="B959517" s="78"/>
      <c r="C959517" s="77"/>
    </row>
    <row r="959518" spans="2:3" x14ac:dyDescent="0.25">
      <c r="B959518" s="78"/>
      <c r="C959518" s="77"/>
    </row>
    <row r="959519" spans="2:3" x14ac:dyDescent="0.25">
      <c r="B959519" s="78"/>
      <c r="C959519" s="77"/>
    </row>
    <row r="959520" spans="2:3" x14ac:dyDescent="0.25">
      <c r="B959520" s="78"/>
      <c r="C959520" s="77"/>
    </row>
    <row r="959521" spans="2:3" x14ac:dyDescent="0.25">
      <c r="B959521" s="78"/>
      <c r="C959521" s="77"/>
    </row>
    <row r="959522" spans="2:3" x14ac:dyDescent="0.25">
      <c r="B959522" s="78"/>
      <c r="C959522" s="77"/>
    </row>
    <row r="959523" spans="2:3" x14ac:dyDescent="0.25">
      <c r="B959523" s="78"/>
      <c r="C959523" s="77"/>
    </row>
    <row r="959524" spans="2:3" x14ac:dyDescent="0.25">
      <c r="B959524" s="78"/>
      <c r="C959524" s="77"/>
    </row>
    <row r="959525" spans="2:3" x14ac:dyDescent="0.25">
      <c r="B959525" s="78"/>
      <c r="C959525" s="77"/>
    </row>
    <row r="959526" spans="2:3" x14ac:dyDescent="0.25">
      <c r="B959526" s="78"/>
      <c r="C959526" s="77"/>
    </row>
    <row r="959527" spans="2:3" x14ac:dyDescent="0.25">
      <c r="B959527" s="78"/>
      <c r="C959527" s="77"/>
    </row>
    <row r="959528" spans="2:3" x14ac:dyDescent="0.25">
      <c r="B959528" s="78"/>
      <c r="C959528" s="77"/>
    </row>
    <row r="959638" spans="2:3" x14ac:dyDescent="0.25">
      <c r="B959638" s="78"/>
      <c r="C959638" s="77"/>
    </row>
    <row r="959639" spans="2:3" x14ac:dyDescent="0.25">
      <c r="B959639" s="78"/>
      <c r="C959639" s="77"/>
    </row>
    <row r="959640" spans="2:3" x14ac:dyDescent="0.25">
      <c r="B959640" s="78"/>
      <c r="C959640" s="77"/>
    </row>
    <row r="959641" spans="2:3" x14ac:dyDescent="0.25">
      <c r="B959641" s="78"/>
      <c r="C959641" s="77"/>
    </row>
    <row r="959642" spans="2:3" x14ac:dyDescent="0.25">
      <c r="B959642" s="78"/>
      <c r="C959642" s="77"/>
    </row>
    <row r="959643" spans="2:3" x14ac:dyDescent="0.25">
      <c r="B959643" s="78"/>
      <c r="C959643" s="77"/>
    </row>
    <row r="959644" spans="2:3" x14ac:dyDescent="0.25">
      <c r="B959644" s="78"/>
      <c r="C959644" s="77"/>
    </row>
    <row r="959645" spans="2:3" x14ac:dyDescent="0.25">
      <c r="B959645" s="78"/>
      <c r="C959645" s="77"/>
    </row>
    <row r="959646" spans="2:3" x14ac:dyDescent="0.25">
      <c r="B959646" s="78"/>
      <c r="C959646" s="77"/>
    </row>
    <row r="959647" spans="2:3" x14ac:dyDescent="0.25">
      <c r="B959647" s="78"/>
      <c r="C959647" s="77"/>
    </row>
    <row r="959648" spans="2:3" x14ac:dyDescent="0.25">
      <c r="B959648" s="78"/>
      <c r="C959648" s="77"/>
    </row>
    <row r="959649" spans="2:3" x14ac:dyDescent="0.25">
      <c r="B959649" s="78"/>
      <c r="C959649" s="77"/>
    </row>
    <row r="959650" spans="2:3" x14ac:dyDescent="0.25">
      <c r="B959650" s="78"/>
      <c r="C959650" s="77"/>
    </row>
    <row r="959760" spans="2:3" x14ac:dyDescent="0.25">
      <c r="B959760" s="78"/>
      <c r="C959760" s="77"/>
    </row>
    <row r="959761" spans="2:3" x14ac:dyDescent="0.25">
      <c r="B959761" s="78"/>
      <c r="C959761" s="77"/>
    </row>
    <row r="959762" spans="2:3" x14ac:dyDescent="0.25">
      <c r="B959762" s="78"/>
      <c r="C959762" s="77"/>
    </row>
    <row r="959763" spans="2:3" x14ac:dyDescent="0.25">
      <c r="B959763" s="78"/>
      <c r="C959763" s="77"/>
    </row>
    <row r="959764" spans="2:3" x14ac:dyDescent="0.25">
      <c r="B959764" s="78"/>
      <c r="C959764" s="77"/>
    </row>
    <row r="959765" spans="2:3" x14ac:dyDescent="0.25">
      <c r="B959765" s="78"/>
      <c r="C959765" s="77"/>
    </row>
    <row r="959766" spans="2:3" x14ac:dyDescent="0.25">
      <c r="B959766" s="78"/>
      <c r="C959766" s="77"/>
    </row>
    <row r="959767" spans="2:3" x14ac:dyDescent="0.25">
      <c r="B959767" s="78"/>
      <c r="C959767" s="77"/>
    </row>
    <row r="959768" spans="2:3" x14ac:dyDescent="0.25">
      <c r="B959768" s="78"/>
      <c r="C959768" s="77"/>
    </row>
    <row r="959769" spans="2:3" x14ac:dyDescent="0.25">
      <c r="B959769" s="78"/>
      <c r="C959769" s="77"/>
    </row>
    <row r="959770" spans="2:3" x14ac:dyDescent="0.25">
      <c r="B959770" s="78"/>
      <c r="C959770" s="77"/>
    </row>
    <row r="959771" spans="2:3" x14ac:dyDescent="0.25">
      <c r="B959771" s="78"/>
      <c r="C959771" s="77"/>
    </row>
    <row r="959772" spans="2:3" x14ac:dyDescent="0.25">
      <c r="B959772" s="78"/>
      <c r="C959772" s="77"/>
    </row>
    <row r="959882" spans="2:3" x14ac:dyDescent="0.25">
      <c r="B959882" s="78"/>
      <c r="C959882" s="77"/>
    </row>
    <row r="959883" spans="2:3" x14ac:dyDescent="0.25">
      <c r="B959883" s="78"/>
      <c r="C959883" s="77"/>
    </row>
    <row r="959884" spans="2:3" x14ac:dyDescent="0.25">
      <c r="B959884" s="78"/>
      <c r="C959884" s="77"/>
    </row>
    <row r="959885" spans="2:3" x14ac:dyDescent="0.25">
      <c r="B959885" s="78"/>
      <c r="C959885" s="77"/>
    </row>
    <row r="959886" spans="2:3" x14ac:dyDescent="0.25">
      <c r="B959886" s="78"/>
      <c r="C959886" s="77"/>
    </row>
    <row r="959887" spans="2:3" x14ac:dyDescent="0.25">
      <c r="B959887" s="78"/>
      <c r="C959887" s="77"/>
    </row>
    <row r="959888" spans="2:3" x14ac:dyDescent="0.25">
      <c r="B959888" s="78"/>
      <c r="C959888" s="77"/>
    </row>
    <row r="959889" spans="2:3" x14ac:dyDescent="0.25">
      <c r="B959889" s="78"/>
      <c r="C959889" s="77"/>
    </row>
    <row r="959890" spans="2:3" x14ac:dyDescent="0.25">
      <c r="B959890" s="78"/>
      <c r="C959890" s="77"/>
    </row>
    <row r="959891" spans="2:3" x14ac:dyDescent="0.25">
      <c r="B959891" s="78"/>
      <c r="C959891" s="77"/>
    </row>
    <row r="959892" spans="2:3" x14ac:dyDescent="0.25">
      <c r="B959892" s="78"/>
      <c r="C959892" s="77"/>
    </row>
    <row r="959893" spans="2:3" x14ac:dyDescent="0.25">
      <c r="B959893" s="78"/>
      <c r="C959893" s="77"/>
    </row>
    <row r="959894" spans="2:3" x14ac:dyDescent="0.25">
      <c r="B959894" s="78"/>
      <c r="C959894" s="77"/>
    </row>
    <row r="960004" spans="2:3" x14ac:dyDescent="0.25">
      <c r="B960004" s="78"/>
      <c r="C960004" s="77"/>
    </row>
    <row r="960005" spans="2:3" x14ac:dyDescent="0.25">
      <c r="B960005" s="78"/>
      <c r="C960005" s="77"/>
    </row>
    <row r="960006" spans="2:3" x14ac:dyDescent="0.25">
      <c r="B960006" s="78"/>
      <c r="C960006" s="77"/>
    </row>
    <row r="960007" spans="2:3" x14ac:dyDescent="0.25">
      <c r="B960007" s="78"/>
      <c r="C960007" s="77"/>
    </row>
    <row r="960008" spans="2:3" x14ac:dyDescent="0.25">
      <c r="B960008" s="78"/>
      <c r="C960008" s="77"/>
    </row>
    <row r="960009" spans="2:3" x14ac:dyDescent="0.25">
      <c r="B960009" s="78"/>
      <c r="C960009" s="77"/>
    </row>
    <row r="960010" spans="2:3" x14ac:dyDescent="0.25">
      <c r="B960010" s="78"/>
      <c r="C960010" s="77"/>
    </row>
    <row r="960011" spans="2:3" x14ac:dyDescent="0.25">
      <c r="B960011" s="78"/>
      <c r="C960011" s="77"/>
    </row>
    <row r="960012" spans="2:3" x14ac:dyDescent="0.25">
      <c r="B960012" s="78"/>
      <c r="C960012" s="77"/>
    </row>
    <row r="960013" spans="2:3" x14ac:dyDescent="0.25">
      <c r="B960013" s="78"/>
      <c r="C960013" s="77"/>
    </row>
    <row r="960014" spans="2:3" x14ac:dyDescent="0.25">
      <c r="B960014" s="78"/>
      <c r="C960014" s="77"/>
    </row>
    <row r="960015" spans="2:3" x14ac:dyDescent="0.25">
      <c r="B960015" s="78"/>
      <c r="C960015" s="77"/>
    </row>
    <row r="960016" spans="2:3" x14ac:dyDescent="0.25">
      <c r="B960016" s="78"/>
      <c r="C960016" s="77"/>
    </row>
    <row r="960126" spans="2:3" x14ac:dyDescent="0.25">
      <c r="B960126" s="78"/>
      <c r="C960126" s="77"/>
    </row>
    <row r="960127" spans="2:3" x14ac:dyDescent="0.25">
      <c r="B960127" s="78"/>
      <c r="C960127" s="77"/>
    </row>
    <row r="960128" spans="2:3" x14ac:dyDescent="0.25">
      <c r="B960128" s="78"/>
      <c r="C960128" s="77"/>
    </row>
    <row r="960129" spans="2:3" x14ac:dyDescent="0.25">
      <c r="B960129" s="78"/>
      <c r="C960129" s="77"/>
    </row>
    <row r="960130" spans="2:3" x14ac:dyDescent="0.25">
      <c r="B960130" s="78"/>
      <c r="C960130" s="77"/>
    </row>
    <row r="960131" spans="2:3" x14ac:dyDescent="0.25">
      <c r="B960131" s="78"/>
      <c r="C960131" s="77"/>
    </row>
    <row r="960132" spans="2:3" x14ac:dyDescent="0.25">
      <c r="B960132" s="78"/>
      <c r="C960132" s="77"/>
    </row>
    <row r="960133" spans="2:3" x14ac:dyDescent="0.25">
      <c r="B960133" s="78"/>
      <c r="C960133" s="77"/>
    </row>
    <row r="960134" spans="2:3" x14ac:dyDescent="0.25">
      <c r="B960134" s="78"/>
      <c r="C960134" s="77"/>
    </row>
    <row r="960135" spans="2:3" x14ac:dyDescent="0.25">
      <c r="B960135" s="78"/>
      <c r="C960135" s="77"/>
    </row>
    <row r="960136" spans="2:3" x14ac:dyDescent="0.25">
      <c r="B960136" s="78"/>
      <c r="C960136" s="77"/>
    </row>
    <row r="960137" spans="2:3" x14ac:dyDescent="0.25">
      <c r="B960137" s="78"/>
      <c r="C960137" s="77"/>
    </row>
    <row r="960138" spans="2:3" x14ac:dyDescent="0.25">
      <c r="B960138" s="78"/>
      <c r="C960138" s="77"/>
    </row>
    <row r="960248" spans="2:3" x14ac:dyDescent="0.25">
      <c r="B960248" s="78"/>
      <c r="C960248" s="77"/>
    </row>
    <row r="960249" spans="2:3" x14ac:dyDescent="0.25">
      <c r="B960249" s="78"/>
      <c r="C960249" s="77"/>
    </row>
    <row r="960250" spans="2:3" x14ac:dyDescent="0.25">
      <c r="B960250" s="78"/>
      <c r="C960250" s="77"/>
    </row>
    <row r="960251" spans="2:3" x14ac:dyDescent="0.25">
      <c r="B960251" s="78"/>
      <c r="C960251" s="77"/>
    </row>
    <row r="960252" spans="2:3" x14ac:dyDescent="0.25">
      <c r="B960252" s="78"/>
      <c r="C960252" s="77"/>
    </row>
    <row r="960253" spans="2:3" x14ac:dyDescent="0.25">
      <c r="B960253" s="78"/>
      <c r="C960253" s="77"/>
    </row>
    <row r="960254" spans="2:3" x14ac:dyDescent="0.25">
      <c r="B960254" s="78"/>
      <c r="C960254" s="77"/>
    </row>
    <row r="960255" spans="2:3" x14ac:dyDescent="0.25">
      <c r="B960255" s="78"/>
      <c r="C960255" s="77"/>
    </row>
    <row r="960256" spans="2:3" x14ac:dyDescent="0.25">
      <c r="B960256" s="78"/>
      <c r="C960256" s="77"/>
    </row>
    <row r="960257" spans="2:3" x14ac:dyDescent="0.25">
      <c r="B960257" s="78"/>
      <c r="C960257" s="77"/>
    </row>
    <row r="960258" spans="2:3" x14ac:dyDescent="0.25">
      <c r="B960258" s="78"/>
      <c r="C960258" s="77"/>
    </row>
    <row r="960259" spans="2:3" x14ac:dyDescent="0.25">
      <c r="B960259" s="78"/>
      <c r="C960259" s="77"/>
    </row>
    <row r="960260" spans="2:3" x14ac:dyDescent="0.25">
      <c r="B960260" s="78"/>
      <c r="C960260" s="77"/>
    </row>
    <row r="960370" spans="2:3" x14ac:dyDescent="0.25">
      <c r="B960370" s="78"/>
      <c r="C960370" s="77"/>
    </row>
    <row r="960371" spans="2:3" x14ac:dyDescent="0.25">
      <c r="B960371" s="78"/>
      <c r="C960371" s="77"/>
    </row>
    <row r="960372" spans="2:3" x14ac:dyDescent="0.25">
      <c r="B960372" s="78"/>
      <c r="C960372" s="77"/>
    </row>
    <row r="960373" spans="2:3" x14ac:dyDescent="0.25">
      <c r="B960373" s="78"/>
      <c r="C960373" s="77"/>
    </row>
    <row r="960374" spans="2:3" x14ac:dyDescent="0.25">
      <c r="B960374" s="78"/>
      <c r="C960374" s="77"/>
    </row>
    <row r="960375" spans="2:3" x14ac:dyDescent="0.25">
      <c r="B960375" s="78"/>
      <c r="C960375" s="77"/>
    </row>
    <row r="960376" spans="2:3" x14ac:dyDescent="0.25">
      <c r="B960376" s="78"/>
      <c r="C960376" s="77"/>
    </row>
    <row r="960377" spans="2:3" x14ac:dyDescent="0.25">
      <c r="B960377" s="78"/>
      <c r="C960377" s="77"/>
    </row>
    <row r="960378" spans="2:3" x14ac:dyDescent="0.25">
      <c r="B960378" s="78"/>
      <c r="C960378" s="77"/>
    </row>
    <row r="960379" spans="2:3" x14ac:dyDescent="0.25">
      <c r="B960379" s="78"/>
      <c r="C960379" s="77"/>
    </row>
    <row r="960380" spans="2:3" x14ac:dyDescent="0.25">
      <c r="B960380" s="78"/>
      <c r="C960380" s="77"/>
    </row>
    <row r="960381" spans="2:3" x14ac:dyDescent="0.25">
      <c r="B960381" s="78"/>
      <c r="C960381" s="77"/>
    </row>
    <row r="960382" spans="2:3" x14ac:dyDescent="0.25">
      <c r="B960382" s="78"/>
      <c r="C960382" s="77"/>
    </row>
    <row r="960492" spans="2:3" x14ac:dyDescent="0.25">
      <c r="B960492" s="78"/>
      <c r="C960492" s="77"/>
    </row>
    <row r="960493" spans="2:3" x14ac:dyDescent="0.25">
      <c r="B960493" s="78"/>
      <c r="C960493" s="77"/>
    </row>
    <row r="960494" spans="2:3" x14ac:dyDescent="0.25">
      <c r="B960494" s="78"/>
      <c r="C960494" s="77"/>
    </row>
    <row r="960495" spans="2:3" x14ac:dyDescent="0.25">
      <c r="B960495" s="78"/>
      <c r="C960495" s="77"/>
    </row>
    <row r="960496" spans="2:3" x14ac:dyDescent="0.25">
      <c r="B960496" s="78"/>
      <c r="C960496" s="77"/>
    </row>
    <row r="960497" spans="2:3" x14ac:dyDescent="0.25">
      <c r="B960497" s="78"/>
      <c r="C960497" s="77"/>
    </row>
    <row r="960498" spans="2:3" x14ac:dyDescent="0.25">
      <c r="B960498" s="78"/>
      <c r="C960498" s="77"/>
    </row>
    <row r="960499" spans="2:3" x14ac:dyDescent="0.25">
      <c r="B960499" s="78"/>
      <c r="C960499" s="77"/>
    </row>
    <row r="960500" spans="2:3" x14ac:dyDescent="0.25">
      <c r="B960500" s="78"/>
      <c r="C960500" s="77"/>
    </row>
    <row r="960501" spans="2:3" x14ac:dyDescent="0.25">
      <c r="B960501" s="78"/>
      <c r="C960501" s="77"/>
    </row>
    <row r="960502" spans="2:3" x14ac:dyDescent="0.25">
      <c r="B960502" s="78"/>
      <c r="C960502" s="77"/>
    </row>
    <row r="960503" spans="2:3" x14ac:dyDescent="0.25">
      <c r="B960503" s="78"/>
      <c r="C960503" s="77"/>
    </row>
    <row r="960504" spans="2:3" x14ac:dyDescent="0.25">
      <c r="B960504" s="78"/>
      <c r="C960504" s="77"/>
    </row>
    <row r="960614" spans="2:3" x14ac:dyDescent="0.25">
      <c r="B960614" s="78"/>
      <c r="C960614" s="77"/>
    </row>
    <row r="960615" spans="2:3" x14ac:dyDescent="0.25">
      <c r="B960615" s="78"/>
      <c r="C960615" s="77"/>
    </row>
    <row r="960616" spans="2:3" x14ac:dyDescent="0.25">
      <c r="B960616" s="78"/>
      <c r="C960616" s="77"/>
    </row>
    <row r="960617" spans="2:3" x14ac:dyDescent="0.25">
      <c r="B960617" s="78"/>
      <c r="C960617" s="77"/>
    </row>
    <row r="960618" spans="2:3" x14ac:dyDescent="0.25">
      <c r="B960618" s="78"/>
      <c r="C960618" s="77"/>
    </row>
    <row r="960619" spans="2:3" x14ac:dyDescent="0.25">
      <c r="B960619" s="78"/>
      <c r="C960619" s="77"/>
    </row>
    <row r="960620" spans="2:3" x14ac:dyDescent="0.25">
      <c r="B960620" s="78"/>
      <c r="C960620" s="77"/>
    </row>
    <row r="960621" spans="2:3" x14ac:dyDescent="0.25">
      <c r="B960621" s="78"/>
      <c r="C960621" s="77"/>
    </row>
    <row r="960622" spans="2:3" x14ac:dyDescent="0.25">
      <c r="B960622" s="78"/>
      <c r="C960622" s="77"/>
    </row>
    <row r="960623" spans="2:3" x14ac:dyDescent="0.25">
      <c r="B960623" s="78"/>
      <c r="C960623" s="77"/>
    </row>
    <row r="960624" spans="2:3" x14ac:dyDescent="0.25">
      <c r="B960624" s="78"/>
      <c r="C960624" s="77"/>
    </row>
    <row r="960625" spans="2:3" x14ac:dyDescent="0.25">
      <c r="B960625" s="78"/>
      <c r="C960625" s="77"/>
    </row>
    <row r="960626" spans="2:3" x14ac:dyDescent="0.25">
      <c r="B960626" s="78"/>
      <c r="C960626" s="77"/>
    </row>
    <row r="960736" spans="2:3" x14ac:dyDescent="0.25">
      <c r="B960736" s="78"/>
      <c r="C960736" s="77"/>
    </row>
    <row r="960737" spans="2:3" x14ac:dyDescent="0.25">
      <c r="B960737" s="78"/>
      <c r="C960737" s="77"/>
    </row>
    <row r="960738" spans="2:3" x14ac:dyDescent="0.25">
      <c r="B960738" s="78"/>
      <c r="C960738" s="77"/>
    </row>
    <row r="960739" spans="2:3" x14ac:dyDescent="0.25">
      <c r="B960739" s="78"/>
      <c r="C960739" s="77"/>
    </row>
    <row r="960740" spans="2:3" x14ac:dyDescent="0.25">
      <c r="B960740" s="78"/>
      <c r="C960740" s="77"/>
    </row>
    <row r="960741" spans="2:3" x14ac:dyDescent="0.25">
      <c r="B960741" s="78"/>
      <c r="C960741" s="77"/>
    </row>
    <row r="960742" spans="2:3" x14ac:dyDescent="0.25">
      <c r="B960742" s="78"/>
      <c r="C960742" s="77"/>
    </row>
    <row r="960743" spans="2:3" x14ac:dyDescent="0.25">
      <c r="B960743" s="78"/>
      <c r="C960743" s="77"/>
    </row>
    <row r="960744" spans="2:3" x14ac:dyDescent="0.25">
      <c r="B960744" s="78"/>
      <c r="C960744" s="77"/>
    </row>
    <row r="960745" spans="2:3" x14ac:dyDescent="0.25">
      <c r="B960745" s="78"/>
      <c r="C960745" s="77"/>
    </row>
    <row r="960746" spans="2:3" x14ac:dyDescent="0.25">
      <c r="B960746" s="78"/>
      <c r="C960746" s="77"/>
    </row>
    <row r="960747" spans="2:3" x14ac:dyDescent="0.25">
      <c r="B960747" s="78"/>
      <c r="C960747" s="77"/>
    </row>
    <row r="960748" spans="2:3" x14ac:dyDescent="0.25">
      <c r="B960748" s="78"/>
      <c r="C960748" s="77"/>
    </row>
    <row r="960858" spans="2:3" x14ac:dyDescent="0.25">
      <c r="B960858" s="78"/>
      <c r="C960858" s="77"/>
    </row>
    <row r="960859" spans="2:3" x14ac:dyDescent="0.25">
      <c r="B960859" s="78"/>
      <c r="C960859" s="77"/>
    </row>
    <row r="960860" spans="2:3" x14ac:dyDescent="0.25">
      <c r="B960860" s="78"/>
      <c r="C960860" s="77"/>
    </row>
    <row r="960861" spans="2:3" x14ac:dyDescent="0.25">
      <c r="B960861" s="78"/>
      <c r="C960861" s="77"/>
    </row>
    <row r="960862" spans="2:3" x14ac:dyDescent="0.25">
      <c r="B960862" s="78"/>
      <c r="C960862" s="77"/>
    </row>
    <row r="960863" spans="2:3" x14ac:dyDescent="0.25">
      <c r="B960863" s="78"/>
      <c r="C960863" s="77"/>
    </row>
    <row r="960864" spans="2:3" x14ac:dyDescent="0.25">
      <c r="B960864" s="78"/>
      <c r="C960864" s="77"/>
    </row>
    <row r="960865" spans="2:3" x14ac:dyDescent="0.25">
      <c r="B960865" s="78"/>
      <c r="C960865" s="77"/>
    </row>
    <row r="960866" spans="2:3" x14ac:dyDescent="0.25">
      <c r="B960866" s="78"/>
      <c r="C960866" s="77"/>
    </row>
    <row r="960867" spans="2:3" x14ac:dyDescent="0.25">
      <c r="B960867" s="78"/>
      <c r="C960867" s="77"/>
    </row>
    <row r="960868" spans="2:3" x14ac:dyDescent="0.25">
      <c r="B960868" s="78"/>
      <c r="C960868" s="77"/>
    </row>
    <row r="960869" spans="2:3" x14ac:dyDescent="0.25">
      <c r="B960869" s="78"/>
      <c r="C960869" s="77"/>
    </row>
    <row r="960870" spans="2:3" x14ac:dyDescent="0.25">
      <c r="B960870" s="78"/>
      <c r="C960870" s="77"/>
    </row>
    <row r="960980" spans="2:3" x14ac:dyDescent="0.25">
      <c r="B960980" s="78"/>
      <c r="C960980" s="77"/>
    </row>
    <row r="960981" spans="2:3" x14ac:dyDescent="0.25">
      <c r="B960981" s="78"/>
      <c r="C960981" s="77"/>
    </row>
    <row r="960982" spans="2:3" x14ac:dyDescent="0.25">
      <c r="B960982" s="78"/>
      <c r="C960982" s="77"/>
    </row>
    <row r="960983" spans="2:3" x14ac:dyDescent="0.25">
      <c r="B960983" s="78"/>
      <c r="C960983" s="77"/>
    </row>
    <row r="960984" spans="2:3" x14ac:dyDescent="0.25">
      <c r="B960984" s="78"/>
      <c r="C960984" s="77"/>
    </row>
    <row r="960985" spans="2:3" x14ac:dyDescent="0.25">
      <c r="B960985" s="78"/>
      <c r="C960985" s="77"/>
    </row>
    <row r="960986" spans="2:3" x14ac:dyDescent="0.25">
      <c r="B960986" s="78"/>
      <c r="C960986" s="77"/>
    </row>
    <row r="960987" spans="2:3" x14ac:dyDescent="0.25">
      <c r="B960987" s="78"/>
      <c r="C960987" s="77"/>
    </row>
    <row r="960988" spans="2:3" x14ac:dyDescent="0.25">
      <c r="B960988" s="78"/>
      <c r="C960988" s="77"/>
    </row>
    <row r="960989" spans="2:3" x14ac:dyDescent="0.25">
      <c r="B960989" s="78"/>
      <c r="C960989" s="77"/>
    </row>
    <row r="960990" spans="2:3" x14ac:dyDescent="0.25">
      <c r="B960990" s="78"/>
      <c r="C960990" s="77"/>
    </row>
    <row r="960991" spans="2:3" x14ac:dyDescent="0.25">
      <c r="B960991" s="78"/>
      <c r="C960991" s="77"/>
    </row>
    <row r="960992" spans="2:3" x14ac:dyDescent="0.25">
      <c r="B960992" s="78"/>
      <c r="C960992" s="77"/>
    </row>
    <row r="961102" spans="2:3" x14ac:dyDescent="0.25">
      <c r="B961102" s="78"/>
      <c r="C961102" s="77"/>
    </row>
    <row r="961103" spans="2:3" x14ac:dyDescent="0.25">
      <c r="B961103" s="78"/>
      <c r="C961103" s="77"/>
    </row>
    <row r="961104" spans="2:3" x14ac:dyDescent="0.25">
      <c r="B961104" s="78"/>
      <c r="C961104" s="77"/>
    </row>
    <row r="961105" spans="2:3" x14ac:dyDescent="0.25">
      <c r="B961105" s="78"/>
      <c r="C961105" s="77"/>
    </row>
    <row r="961106" spans="2:3" x14ac:dyDescent="0.25">
      <c r="B961106" s="78"/>
      <c r="C961106" s="77"/>
    </row>
    <row r="961107" spans="2:3" x14ac:dyDescent="0.25">
      <c r="B961107" s="78"/>
      <c r="C961107" s="77"/>
    </row>
    <row r="961108" spans="2:3" x14ac:dyDescent="0.25">
      <c r="B961108" s="78"/>
      <c r="C961108" s="77"/>
    </row>
    <row r="961109" spans="2:3" x14ac:dyDescent="0.25">
      <c r="B961109" s="78"/>
      <c r="C961109" s="77"/>
    </row>
    <row r="961110" spans="2:3" x14ac:dyDescent="0.25">
      <c r="B961110" s="78"/>
      <c r="C961110" s="77"/>
    </row>
    <row r="961111" spans="2:3" x14ac:dyDescent="0.25">
      <c r="B961111" s="78"/>
      <c r="C961111" s="77"/>
    </row>
    <row r="961112" spans="2:3" x14ac:dyDescent="0.25">
      <c r="B961112" s="78"/>
      <c r="C961112" s="77"/>
    </row>
    <row r="961113" spans="2:3" x14ac:dyDescent="0.25">
      <c r="B961113" s="78"/>
      <c r="C961113" s="77"/>
    </row>
    <row r="961114" spans="2:3" x14ac:dyDescent="0.25">
      <c r="B961114" s="78"/>
      <c r="C961114" s="77"/>
    </row>
    <row r="961224" spans="2:3" x14ac:dyDescent="0.25">
      <c r="B961224" s="78"/>
      <c r="C961224" s="77"/>
    </row>
    <row r="961225" spans="2:3" x14ac:dyDescent="0.25">
      <c r="B961225" s="78"/>
      <c r="C961225" s="77"/>
    </row>
    <row r="961226" spans="2:3" x14ac:dyDescent="0.25">
      <c r="B961226" s="78"/>
      <c r="C961226" s="77"/>
    </row>
    <row r="961227" spans="2:3" x14ac:dyDescent="0.25">
      <c r="B961227" s="78"/>
      <c r="C961227" s="77"/>
    </row>
    <row r="961228" spans="2:3" x14ac:dyDescent="0.25">
      <c r="B961228" s="78"/>
      <c r="C961228" s="77"/>
    </row>
    <row r="961229" spans="2:3" x14ac:dyDescent="0.25">
      <c r="B961229" s="78"/>
      <c r="C961229" s="77"/>
    </row>
    <row r="961230" spans="2:3" x14ac:dyDescent="0.25">
      <c r="B961230" s="78"/>
      <c r="C961230" s="77"/>
    </row>
    <row r="961231" spans="2:3" x14ac:dyDescent="0.25">
      <c r="B961231" s="78"/>
      <c r="C961231" s="77"/>
    </row>
    <row r="961232" spans="2:3" x14ac:dyDescent="0.25">
      <c r="B961232" s="78"/>
      <c r="C961232" s="77"/>
    </row>
    <row r="961233" spans="2:3" x14ac:dyDescent="0.25">
      <c r="B961233" s="78"/>
      <c r="C961233" s="77"/>
    </row>
    <row r="961234" spans="2:3" x14ac:dyDescent="0.25">
      <c r="B961234" s="78"/>
      <c r="C961234" s="77"/>
    </row>
    <row r="961235" spans="2:3" x14ac:dyDescent="0.25">
      <c r="B961235" s="78"/>
      <c r="C961235" s="77"/>
    </row>
    <row r="961236" spans="2:3" x14ac:dyDescent="0.25">
      <c r="B961236" s="78"/>
      <c r="C961236" s="77"/>
    </row>
    <row r="961346" spans="2:3" x14ac:dyDescent="0.25">
      <c r="B961346" s="78"/>
      <c r="C961346" s="77"/>
    </row>
    <row r="961347" spans="2:3" x14ac:dyDescent="0.25">
      <c r="B961347" s="78"/>
      <c r="C961347" s="77"/>
    </row>
    <row r="961348" spans="2:3" x14ac:dyDescent="0.25">
      <c r="B961348" s="78"/>
      <c r="C961348" s="77"/>
    </row>
    <row r="961349" spans="2:3" x14ac:dyDescent="0.25">
      <c r="B961349" s="78"/>
      <c r="C961349" s="77"/>
    </row>
    <row r="961350" spans="2:3" x14ac:dyDescent="0.25">
      <c r="B961350" s="78"/>
      <c r="C961350" s="77"/>
    </row>
    <row r="961351" spans="2:3" x14ac:dyDescent="0.25">
      <c r="B961351" s="78"/>
      <c r="C961351" s="77"/>
    </row>
    <row r="961352" spans="2:3" x14ac:dyDescent="0.25">
      <c r="B961352" s="78"/>
      <c r="C961352" s="77"/>
    </row>
    <row r="961353" spans="2:3" x14ac:dyDescent="0.25">
      <c r="B961353" s="78"/>
      <c r="C961353" s="77"/>
    </row>
    <row r="961354" spans="2:3" x14ac:dyDescent="0.25">
      <c r="B961354" s="78"/>
      <c r="C961354" s="77"/>
    </row>
    <row r="961355" spans="2:3" x14ac:dyDescent="0.25">
      <c r="B961355" s="78"/>
      <c r="C961355" s="77"/>
    </row>
    <row r="961356" spans="2:3" x14ac:dyDescent="0.25">
      <c r="B961356" s="78"/>
      <c r="C961356" s="77"/>
    </row>
    <row r="961357" spans="2:3" x14ac:dyDescent="0.25">
      <c r="B961357" s="78"/>
      <c r="C961357" s="77"/>
    </row>
    <row r="961358" spans="2:3" x14ac:dyDescent="0.25">
      <c r="B961358" s="78"/>
      <c r="C961358" s="77"/>
    </row>
    <row r="961468" spans="2:3" x14ac:dyDescent="0.25">
      <c r="B961468" s="78"/>
      <c r="C961468" s="77"/>
    </row>
    <row r="961469" spans="2:3" x14ac:dyDescent="0.25">
      <c r="B961469" s="78"/>
      <c r="C961469" s="77"/>
    </row>
    <row r="961470" spans="2:3" x14ac:dyDescent="0.25">
      <c r="B961470" s="78"/>
      <c r="C961470" s="77"/>
    </row>
    <row r="961471" spans="2:3" x14ac:dyDescent="0.25">
      <c r="B961471" s="78"/>
      <c r="C961471" s="77"/>
    </row>
    <row r="961472" spans="2:3" x14ac:dyDescent="0.25">
      <c r="B961472" s="78"/>
      <c r="C961472" s="77"/>
    </row>
    <row r="961473" spans="2:3" x14ac:dyDescent="0.25">
      <c r="B961473" s="78"/>
      <c r="C961473" s="77"/>
    </row>
    <row r="961474" spans="2:3" x14ac:dyDescent="0.25">
      <c r="B961474" s="78"/>
      <c r="C961474" s="77"/>
    </row>
    <row r="961475" spans="2:3" x14ac:dyDescent="0.25">
      <c r="B961475" s="78"/>
      <c r="C961475" s="77"/>
    </row>
    <row r="961476" spans="2:3" x14ac:dyDescent="0.25">
      <c r="B961476" s="78"/>
      <c r="C961476" s="77"/>
    </row>
    <row r="961477" spans="2:3" x14ac:dyDescent="0.25">
      <c r="B961477" s="78"/>
      <c r="C961477" s="77"/>
    </row>
    <row r="961478" spans="2:3" x14ac:dyDescent="0.25">
      <c r="B961478" s="78"/>
      <c r="C961478" s="77"/>
    </row>
    <row r="961479" spans="2:3" x14ac:dyDescent="0.25">
      <c r="B961479" s="78"/>
      <c r="C961479" s="77"/>
    </row>
    <row r="961480" spans="2:3" x14ac:dyDescent="0.25">
      <c r="B961480" s="78"/>
      <c r="C961480" s="77"/>
    </row>
    <row r="961590" spans="2:3" x14ac:dyDescent="0.25">
      <c r="B961590" s="78"/>
      <c r="C961590" s="77"/>
    </row>
    <row r="961591" spans="2:3" x14ac:dyDescent="0.25">
      <c r="B961591" s="78"/>
      <c r="C961591" s="77"/>
    </row>
    <row r="961592" spans="2:3" x14ac:dyDescent="0.25">
      <c r="B961592" s="78"/>
      <c r="C961592" s="77"/>
    </row>
    <row r="961593" spans="2:3" x14ac:dyDescent="0.25">
      <c r="B961593" s="78"/>
      <c r="C961593" s="77"/>
    </row>
    <row r="961594" spans="2:3" x14ac:dyDescent="0.25">
      <c r="B961594" s="78"/>
      <c r="C961594" s="77"/>
    </row>
    <row r="961595" spans="2:3" x14ac:dyDescent="0.25">
      <c r="B961595" s="78"/>
      <c r="C961595" s="77"/>
    </row>
    <row r="961596" spans="2:3" x14ac:dyDescent="0.25">
      <c r="B961596" s="78"/>
      <c r="C961596" s="77"/>
    </row>
    <row r="961597" spans="2:3" x14ac:dyDescent="0.25">
      <c r="B961597" s="78"/>
      <c r="C961597" s="77"/>
    </row>
    <row r="961598" spans="2:3" x14ac:dyDescent="0.25">
      <c r="B961598" s="78"/>
      <c r="C961598" s="77"/>
    </row>
    <row r="961599" spans="2:3" x14ac:dyDescent="0.25">
      <c r="B961599" s="78"/>
      <c r="C961599" s="77"/>
    </row>
    <row r="961600" spans="2:3" x14ac:dyDescent="0.25">
      <c r="B961600" s="78"/>
      <c r="C961600" s="77"/>
    </row>
    <row r="961601" spans="2:3" x14ac:dyDescent="0.25">
      <c r="B961601" s="78"/>
      <c r="C961601" s="77"/>
    </row>
    <row r="961602" spans="2:3" x14ac:dyDescent="0.25">
      <c r="B961602" s="78"/>
      <c r="C961602" s="77"/>
    </row>
    <row r="961712" spans="2:3" x14ac:dyDescent="0.25">
      <c r="B961712" s="78"/>
      <c r="C961712" s="77"/>
    </row>
    <row r="961713" spans="2:3" x14ac:dyDescent="0.25">
      <c r="B961713" s="78"/>
      <c r="C961713" s="77"/>
    </row>
    <row r="961714" spans="2:3" x14ac:dyDescent="0.25">
      <c r="B961714" s="78"/>
      <c r="C961714" s="77"/>
    </row>
    <row r="961715" spans="2:3" x14ac:dyDescent="0.25">
      <c r="B961715" s="78"/>
      <c r="C961715" s="77"/>
    </row>
    <row r="961716" spans="2:3" x14ac:dyDescent="0.25">
      <c r="B961716" s="78"/>
      <c r="C961716" s="77"/>
    </row>
    <row r="961717" spans="2:3" x14ac:dyDescent="0.25">
      <c r="B961717" s="78"/>
      <c r="C961717" s="77"/>
    </row>
    <row r="961718" spans="2:3" x14ac:dyDescent="0.25">
      <c r="B961718" s="78"/>
      <c r="C961718" s="77"/>
    </row>
    <row r="961719" spans="2:3" x14ac:dyDescent="0.25">
      <c r="B961719" s="78"/>
      <c r="C961719" s="77"/>
    </row>
    <row r="961720" spans="2:3" x14ac:dyDescent="0.25">
      <c r="B961720" s="78"/>
      <c r="C961720" s="77"/>
    </row>
    <row r="961721" spans="2:3" x14ac:dyDescent="0.25">
      <c r="B961721" s="78"/>
      <c r="C961721" s="77"/>
    </row>
    <row r="961722" spans="2:3" x14ac:dyDescent="0.25">
      <c r="B961722" s="78"/>
      <c r="C961722" s="77"/>
    </row>
    <row r="961723" spans="2:3" x14ac:dyDescent="0.25">
      <c r="B961723" s="78"/>
      <c r="C961723" s="77"/>
    </row>
    <row r="961724" spans="2:3" x14ac:dyDescent="0.25">
      <c r="B961724" s="78"/>
      <c r="C961724" s="77"/>
    </row>
    <row r="961834" spans="2:3" x14ac:dyDescent="0.25">
      <c r="B961834" s="78"/>
      <c r="C961834" s="77"/>
    </row>
    <row r="961835" spans="2:3" x14ac:dyDescent="0.25">
      <c r="B961835" s="78"/>
      <c r="C961835" s="77"/>
    </row>
    <row r="961836" spans="2:3" x14ac:dyDescent="0.25">
      <c r="B961836" s="78"/>
      <c r="C961836" s="77"/>
    </row>
    <row r="961837" spans="2:3" x14ac:dyDescent="0.25">
      <c r="B961837" s="78"/>
      <c r="C961837" s="77"/>
    </row>
    <row r="961838" spans="2:3" x14ac:dyDescent="0.25">
      <c r="B961838" s="78"/>
      <c r="C961838" s="77"/>
    </row>
    <row r="961839" spans="2:3" x14ac:dyDescent="0.25">
      <c r="B961839" s="78"/>
      <c r="C961839" s="77"/>
    </row>
    <row r="961840" spans="2:3" x14ac:dyDescent="0.25">
      <c r="B961840" s="78"/>
      <c r="C961840" s="77"/>
    </row>
    <row r="961841" spans="2:3" x14ac:dyDescent="0.25">
      <c r="B961841" s="78"/>
      <c r="C961841" s="77"/>
    </row>
    <row r="961842" spans="2:3" x14ac:dyDescent="0.25">
      <c r="B961842" s="78"/>
      <c r="C961842" s="77"/>
    </row>
    <row r="961843" spans="2:3" x14ac:dyDescent="0.25">
      <c r="B961843" s="78"/>
      <c r="C961843" s="77"/>
    </row>
    <row r="961844" spans="2:3" x14ac:dyDescent="0.25">
      <c r="B961844" s="78"/>
      <c r="C961844" s="77"/>
    </row>
    <row r="961845" spans="2:3" x14ac:dyDescent="0.25">
      <c r="B961845" s="78"/>
      <c r="C961845" s="77"/>
    </row>
    <row r="961846" spans="2:3" x14ac:dyDescent="0.25">
      <c r="B961846" s="78"/>
      <c r="C961846" s="77"/>
    </row>
    <row r="961956" spans="2:3" x14ac:dyDescent="0.25">
      <c r="B961956" s="78"/>
      <c r="C961956" s="77"/>
    </row>
    <row r="961957" spans="2:3" x14ac:dyDescent="0.25">
      <c r="B961957" s="78"/>
      <c r="C961957" s="77"/>
    </row>
    <row r="961958" spans="2:3" x14ac:dyDescent="0.25">
      <c r="B961958" s="78"/>
      <c r="C961958" s="77"/>
    </row>
    <row r="961959" spans="2:3" x14ac:dyDescent="0.25">
      <c r="B961959" s="78"/>
      <c r="C961959" s="77"/>
    </row>
    <row r="961960" spans="2:3" x14ac:dyDescent="0.25">
      <c r="B961960" s="78"/>
      <c r="C961960" s="77"/>
    </row>
    <row r="961961" spans="2:3" x14ac:dyDescent="0.25">
      <c r="B961961" s="78"/>
      <c r="C961961" s="77"/>
    </row>
    <row r="961962" spans="2:3" x14ac:dyDescent="0.25">
      <c r="B961962" s="78"/>
      <c r="C961962" s="77"/>
    </row>
    <row r="961963" spans="2:3" x14ac:dyDescent="0.25">
      <c r="B961963" s="78"/>
      <c r="C961963" s="77"/>
    </row>
    <row r="961964" spans="2:3" x14ac:dyDescent="0.25">
      <c r="B961964" s="78"/>
      <c r="C961964" s="77"/>
    </row>
    <row r="961965" spans="2:3" x14ac:dyDescent="0.25">
      <c r="B961965" s="78"/>
      <c r="C961965" s="77"/>
    </row>
    <row r="961966" spans="2:3" x14ac:dyDescent="0.25">
      <c r="B961966" s="78"/>
      <c r="C961966" s="77"/>
    </row>
    <row r="961967" spans="2:3" x14ac:dyDescent="0.25">
      <c r="B961967" s="78"/>
      <c r="C961967" s="77"/>
    </row>
    <row r="961968" spans="2:3" x14ac:dyDescent="0.25">
      <c r="B961968" s="78"/>
      <c r="C961968" s="77"/>
    </row>
    <row r="962078" spans="2:3" x14ac:dyDescent="0.25">
      <c r="B962078" s="78"/>
      <c r="C962078" s="77"/>
    </row>
    <row r="962079" spans="2:3" x14ac:dyDescent="0.25">
      <c r="B962079" s="78"/>
      <c r="C962079" s="77"/>
    </row>
    <row r="962080" spans="2:3" x14ac:dyDescent="0.25">
      <c r="B962080" s="78"/>
      <c r="C962080" s="77"/>
    </row>
    <row r="962081" spans="2:3" x14ac:dyDescent="0.25">
      <c r="B962081" s="78"/>
      <c r="C962081" s="77"/>
    </row>
    <row r="962082" spans="2:3" x14ac:dyDescent="0.25">
      <c r="B962082" s="78"/>
      <c r="C962082" s="77"/>
    </row>
    <row r="962083" spans="2:3" x14ac:dyDescent="0.25">
      <c r="B962083" s="78"/>
      <c r="C962083" s="77"/>
    </row>
    <row r="962084" spans="2:3" x14ac:dyDescent="0.25">
      <c r="B962084" s="78"/>
      <c r="C962084" s="77"/>
    </row>
    <row r="962085" spans="2:3" x14ac:dyDescent="0.25">
      <c r="B962085" s="78"/>
      <c r="C962085" s="77"/>
    </row>
    <row r="962086" spans="2:3" x14ac:dyDescent="0.25">
      <c r="B962086" s="78"/>
      <c r="C962086" s="77"/>
    </row>
    <row r="962087" spans="2:3" x14ac:dyDescent="0.25">
      <c r="B962087" s="78"/>
      <c r="C962087" s="77"/>
    </row>
    <row r="962088" spans="2:3" x14ac:dyDescent="0.25">
      <c r="B962088" s="78"/>
      <c r="C962088" s="77"/>
    </row>
    <row r="962089" spans="2:3" x14ac:dyDescent="0.25">
      <c r="B962089" s="78"/>
      <c r="C962089" s="77"/>
    </row>
    <row r="962090" spans="2:3" x14ac:dyDescent="0.25">
      <c r="B962090" s="78"/>
      <c r="C962090" s="77"/>
    </row>
    <row r="962200" spans="2:3" x14ac:dyDescent="0.25">
      <c r="B962200" s="78"/>
      <c r="C962200" s="77"/>
    </row>
    <row r="962201" spans="2:3" x14ac:dyDescent="0.25">
      <c r="B962201" s="78"/>
      <c r="C962201" s="77"/>
    </row>
    <row r="962202" spans="2:3" x14ac:dyDescent="0.25">
      <c r="B962202" s="78"/>
      <c r="C962202" s="77"/>
    </row>
    <row r="962203" spans="2:3" x14ac:dyDescent="0.25">
      <c r="B962203" s="78"/>
      <c r="C962203" s="77"/>
    </row>
    <row r="962204" spans="2:3" x14ac:dyDescent="0.25">
      <c r="B962204" s="78"/>
      <c r="C962204" s="77"/>
    </row>
    <row r="962205" spans="2:3" x14ac:dyDescent="0.25">
      <c r="B962205" s="78"/>
      <c r="C962205" s="77"/>
    </row>
    <row r="962206" spans="2:3" x14ac:dyDescent="0.25">
      <c r="B962206" s="78"/>
      <c r="C962206" s="77"/>
    </row>
    <row r="962207" spans="2:3" x14ac:dyDescent="0.25">
      <c r="B962207" s="78"/>
      <c r="C962207" s="77"/>
    </row>
    <row r="962208" spans="2:3" x14ac:dyDescent="0.25">
      <c r="B962208" s="78"/>
      <c r="C962208" s="77"/>
    </row>
    <row r="962209" spans="2:3" x14ac:dyDescent="0.25">
      <c r="B962209" s="78"/>
      <c r="C962209" s="77"/>
    </row>
    <row r="962210" spans="2:3" x14ac:dyDescent="0.25">
      <c r="B962210" s="78"/>
      <c r="C962210" s="77"/>
    </row>
    <row r="962211" spans="2:3" x14ac:dyDescent="0.25">
      <c r="B962211" s="78"/>
      <c r="C962211" s="77"/>
    </row>
    <row r="962212" spans="2:3" x14ac:dyDescent="0.25">
      <c r="B962212" s="78"/>
      <c r="C962212" s="77"/>
    </row>
    <row r="962322" spans="2:3" x14ac:dyDescent="0.25">
      <c r="B962322" s="78"/>
      <c r="C962322" s="77"/>
    </row>
    <row r="962323" spans="2:3" x14ac:dyDescent="0.25">
      <c r="B962323" s="78"/>
      <c r="C962323" s="77"/>
    </row>
    <row r="962324" spans="2:3" x14ac:dyDescent="0.25">
      <c r="B962324" s="78"/>
      <c r="C962324" s="77"/>
    </row>
    <row r="962325" spans="2:3" x14ac:dyDescent="0.25">
      <c r="B962325" s="78"/>
      <c r="C962325" s="77"/>
    </row>
    <row r="962326" spans="2:3" x14ac:dyDescent="0.25">
      <c r="B962326" s="78"/>
      <c r="C962326" s="77"/>
    </row>
    <row r="962327" spans="2:3" x14ac:dyDescent="0.25">
      <c r="B962327" s="78"/>
      <c r="C962327" s="77"/>
    </row>
    <row r="962328" spans="2:3" x14ac:dyDescent="0.25">
      <c r="B962328" s="78"/>
      <c r="C962328" s="77"/>
    </row>
    <row r="962329" spans="2:3" x14ac:dyDescent="0.25">
      <c r="B962329" s="78"/>
      <c r="C962329" s="77"/>
    </row>
    <row r="962330" spans="2:3" x14ac:dyDescent="0.25">
      <c r="B962330" s="78"/>
      <c r="C962330" s="77"/>
    </row>
    <row r="962331" spans="2:3" x14ac:dyDescent="0.25">
      <c r="B962331" s="78"/>
      <c r="C962331" s="77"/>
    </row>
    <row r="962332" spans="2:3" x14ac:dyDescent="0.25">
      <c r="B962332" s="78"/>
      <c r="C962332" s="77"/>
    </row>
    <row r="962333" spans="2:3" x14ac:dyDescent="0.25">
      <c r="B962333" s="78"/>
      <c r="C962333" s="77"/>
    </row>
    <row r="962334" spans="2:3" x14ac:dyDescent="0.25">
      <c r="B962334" s="78"/>
      <c r="C962334" s="77"/>
    </row>
    <row r="962444" spans="2:3" x14ac:dyDescent="0.25">
      <c r="B962444" s="78"/>
      <c r="C962444" s="77"/>
    </row>
    <row r="962445" spans="2:3" x14ac:dyDescent="0.25">
      <c r="B962445" s="78"/>
      <c r="C962445" s="77"/>
    </row>
    <row r="962446" spans="2:3" x14ac:dyDescent="0.25">
      <c r="B962446" s="78"/>
      <c r="C962446" s="77"/>
    </row>
    <row r="962447" spans="2:3" x14ac:dyDescent="0.25">
      <c r="B962447" s="78"/>
      <c r="C962447" s="77"/>
    </row>
    <row r="962448" spans="2:3" x14ac:dyDescent="0.25">
      <c r="B962448" s="78"/>
      <c r="C962448" s="77"/>
    </row>
    <row r="962449" spans="2:3" x14ac:dyDescent="0.25">
      <c r="B962449" s="78"/>
      <c r="C962449" s="77"/>
    </row>
    <row r="962450" spans="2:3" x14ac:dyDescent="0.25">
      <c r="B962450" s="78"/>
      <c r="C962450" s="77"/>
    </row>
    <row r="962451" spans="2:3" x14ac:dyDescent="0.25">
      <c r="B962451" s="78"/>
      <c r="C962451" s="77"/>
    </row>
    <row r="962452" spans="2:3" x14ac:dyDescent="0.25">
      <c r="B962452" s="78"/>
      <c r="C962452" s="77"/>
    </row>
    <row r="962453" spans="2:3" x14ac:dyDescent="0.25">
      <c r="B962453" s="78"/>
      <c r="C962453" s="77"/>
    </row>
    <row r="962454" spans="2:3" x14ac:dyDescent="0.25">
      <c r="B962454" s="78"/>
      <c r="C962454" s="77"/>
    </row>
    <row r="962455" spans="2:3" x14ac:dyDescent="0.25">
      <c r="B962455" s="78"/>
      <c r="C962455" s="77"/>
    </row>
    <row r="962456" spans="2:3" x14ac:dyDescent="0.25">
      <c r="B962456" s="78"/>
      <c r="C962456" s="77"/>
    </row>
    <row r="962566" spans="2:3" x14ac:dyDescent="0.25">
      <c r="B962566" s="78"/>
      <c r="C962566" s="77"/>
    </row>
    <row r="962567" spans="2:3" x14ac:dyDescent="0.25">
      <c r="B962567" s="78"/>
      <c r="C962567" s="77"/>
    </row>
    <row r="962568" spans="2:3" x14ac:dyDescent="0.25">
      <c r="B962568" s="78"/>
      <c r="C962568" s="77"/>
    </row>
    <row r="962569" spans="2:3" x14ac:dyDescent="0.25">
      <c r="B962569" s="78"/>
      <c r="C962569" s="77"/>
    </row>
    <row r="962570" spans="2:3" x14ac:dyDescent="0.25">
      <c r="B962570" s="78"/>
      <c r="C962570" s="77"/>
    </row>
    <row r="962571" spans="2:3" x14ac:dyDescent="0.25">
      <c r="B962571" s="78"/>
      <c r="C962571" s="77"/>
    </row>
    <row r="962572" spans="2:3" x14ac:dyDescent="0.25">
      <c r="B962572" s="78"/>
      <c r="C962572" s="77"/>
    </row>
    <row r="962573" spans="2:3" x14ac:dyDescent="0.25">
      <c r="B962573" s="78"/>
      <c r="C962573" s="77"/>
    </row>
    <row r="962574" spans="2:3" x14ac:dyDescent="0.25">
      <c r="B962574" s="78"/>
      <c r="C962574" s="77"/>
    </row>
    <row r="962575" spans="2:3" x14ac:dyDescent="0.25">
      <c r="B962575" s="78"/>
      <c r="C962575" s="77"/>
    </row>
    <row r="962576" spans="2:3" x14ac:dyDescent="0.25">
      <c r="B962576" s="78"/>
      <c r="C962576" s="77"/>
    </row>
    <row r="962577" spans="2:3" x14ac:dyDescent="0.25">
      <c r="B962577" s="78"/>
      <c r="C962577" s="77"/>
    </row>
    <row r="962578" spans="2:3" x14ac:dyDescent="0.25">
      <c r="B962578" s="78"/>
      <c r="C962578" s="77"/>
    </row>
    <row r="962688" spans="2:3" x14ac:dyDescent="0.25">
      <c r="B962688" s="78"/>
      <c r="C962688" s="77"/>
    </row>
    <row r="962689" spans="2:3" x14ac:dyDescent="0.25">
      <c r="B962689" s="78"/>
      <c r="C962689" s="77"/>
    </row>
    <row r="962690" spans="2:3" x14ac:dyDescent="0.25">
      <c r="B962690" s="78"/>
      <c r="C962690" s="77"/>
    </row>
    <row r="962691" spans="2:3" x14ac:dyDescent="0.25">
      <c r="B962691" s="78"/>
      <c r="C962691" s="77"/>
    </row>
    <row r="962692" spans="2:3" x14ac:dyDescent="0.25">
      <c r="B962692" s="78"/>
      <c r="C962692" s="77"/>
    </row>
    <row r="962693" spans="2:3" x14ac:dyDescent="0.25">
      <c r="B962693" s="78"/>
      <c r="C962693" s="77"/>
    </row>
    <row r="962694" spans="2:3" x14ac:dyDescent="0.25">
      <c r="B962694" s="78"/>
      <c r="C962694" s="77"/>
    </row>
    <row r="962695" spans="2:3" x14ac:dyDescent="0.25">
      <c r="B962695" s="78"/>
      <c r="C962695" s="77"/>
    </row>
    <row r="962696" spans="2:3" x14ac:dyDescent="0.25">
      <c r="B962696" s="78"/>
      <c r="C962696" s="77"/>
    </row>
    <row r="962697" spans="2:3" x14ac:dyDescent="0.25">
      <c r="B962697" s="78"/>
      <c r="C962697" s="77"/>
    </row>
    <row r="962698" spans="2:3" x14ac:dyDescent="0.25">
      <c r="B962698" s="78"/>
      <c r="C962698" s="77"/>
    </row>
    <row r="962699" spans="2:3" x14ac:dyDescent="0.25">
      <c r="B962699" s="78"/>
      <c r="C962699" s="77"/>
    </row>
    <row r="962700" spans="2:3" x14ac:dyDescent="0.25">
      <c r="B962700" s="78"/>
      <c r="C962700" s="77"/>
    </row>
    <row r="962810" spans="2:3" x14ac:dyDescent="0.25">
      <c r="B962810" s="78"/>
      <c r="C962810" s="77"/>
    </row>
    <row r="962811" spans="2:3" x14ac:dyDescent="0.25">
      <c r="B962811" s="78"/>
      <c r="C962811" s="77"/>
    </row>
    <row r="962812" spans="2:3" x14ac:dyDescent="0.25">
      <c r="B962812" s="78"/>
      <c r="C962812" s="77"/>
    </row>
    <row r="962813" spans="2:3" x14ac:dyDescent="0.25">
      <c r="B962813" s="78"/>
      <c r="C962813" s="77"/>
    </row>
    <row r="962814" spans="2:3" x14ac:dyDescent="0.25">
      <c r="B962814" s="78"/>
      <c r="C962814" s="77"/>
    </row>
    <row r="962815" spans="2:3" x14ac:dyDescent="0.25">
      <c r="B962815" s="78"/>
      <c r="C962815" s="77"/>
    </row>
    <row r="962816" spans="2:3" x14ac:dyDescent="0.25">
      <c r="B962816" s="78"/>
      <c r="C962816" s="77"/>
    </row>
    <row r="962817" spans="2:3" x14ac:dyDescent="0.25">
      <c r="B962817" s="78"/>
      <c r="C962817" s="77"/>
    </row>
    <row r="962818" spans="2:3" x14ac:dyDescent="0.25">
      <c r="B962818" s="78"/>
      <c r="C962818" s="77"/>
    </row>
    <row r="962819" spans="2:3" x14ac:dyDescent="0.25">
      <c r="B962819" s="78"/>
      <c r="C962819" s="77"/>
    </row>
    <row r="962820" spans="2:3" x14ac:dyDescent="0.25">
      <c r="B962820" s="78"/>
      <c r="C962820" s="77"/>
    </row>
    <row r="962821" spans="2:3" x14ac:dyDescent="0.25">
      <c r="B962821" s="78"/>
      <c r="C962821" s="77"/>
    </row>
    <row r="962822" spans="2:3" x14ac:dyDescent="0.25">
      <c r="B962822" s="78"/>
      <c r="C962822" s="77"/>
    </row>
    <row r="962932" spans="2:3" x14ac:dyDescent="0.25">
      <c r="B962932" s="78"/>
      <c r="C962932" s="77"/>
    </row>
    <row r="962933" spans="2:3" x14ac:dyDescent="0.25">
      <c r="B962933" s="78"/>
      <c r="C962933" s="77"/>
    </row>
    <row r="962934" spans="2:3" x14ac:dyDescent="0.25">
      <c r="B962934" s="78"/>
      <c r="C962934" s="77"/>
    </row>
    <row r="962935" spans="2:3" x14ac:dyDescent="0.25">
      <c r="B962935" s="78"/>
      <c r="C962935" s="77"/>
    </row>
    <row r="962936" spans="2:3" x14ac:dyDescent="0.25">
      <c r="B962936" s="78"/>
      <c r="C962936" s="77"/>
    </row>
    <row r="962937" spans="2:3" x14ac:dyDescent="0.25">
      <c r="B962937" s="78"/>
      <c r="C962937" s="77"/>
    </row>
    <row r="962938" spans="2:3" x14ac:dyDescent="0.25">
      <c r="B962938" s="78"/>
      <c r="C962938" s="77"/>
    </row>
    <row r="962939" spans="2:3" x14ac:dyDescent="0.25">
      <c r="B962939" s="78"/>
      <c r="C962939" s="77"/>
    </row>
    <row r="962940" spans="2:3" x14ac:dyDescent="0.25">
      <c r="B962940" s="78"/>
      <c r="C962940" s="77"/>
    </row>
    <row r="962941" spans="2:3" x14ac:dyDescent="0.25">
      <c r="B962941" s="78"/>
      <c r="C962941" s="77"/>
    </row>
    <row r="962942" spans="2:3" x14ac:dyDescent="0.25">
      <c r="B962942" s="78"/>
      <c r="C962942" s="77"/>
    </row>
    <row r="962943" spans="2:3" x14ac:dyDescent="0.25">
      <c r="B962943" s="78"/>
      <c r="C962943" s="77"/>
    </row>
    <row r="962944" spans="2:3" x14ac:dyDescent="0.25">
      <c r="B962944" s="78"/>
      <c r="C962944" s="77"/>
    </row>
    <row r="963054" spans="2:3" x14ac:dyDescent="0.25">
      <c r="B963054" s="78"/>
      <c r="C963054" s="77"/>
    </row>
    <row r="963055" spans="2:3" x14ac:dyDescent="0.25">
      <c r="B963055" s="78"/>
      <c r="C963055" s="77"/>
    </row>
    <row r="963056" spans="2:3" x14ac:dyDescent="0.25">
      <c r="B963056" s="78"/>
      <c r="C963056" s="77"/>
    </row>
    <row r="963057" spans="2:3" x14ac:dyDescent="0.25">
      <c r="B963057" s="78"/>
      <c r="C963057" s="77"/>
    </row>
    <row r="963058" spans="2:3" x14ac:dyDescent="0.25">
      <c r="B963058" s="78"/>
      <c r="C963058" s="77"/>
    </row>
    <row r="963059" spans="2:3" x14ac:dyDescent="0.25">
      <c r="B963059" s="78"/>
      <c r="C963059" s="77"/>
    </row>
    <row r="963060" spans="2:3" x14ac:dyDescent="0.25">
      <c r="B963060" s="78"/>
      <c r="C963060" s="77"/>
    </row>
    <row r="963061" spans="2:3" x14ac:dyDescent="0.25">
      <c r="B963061" s="78"/>
      <c r="C963061" s="77"/>
    </row>
    <row r="963062" spans="2:3" x14ac:dyDescent="0.25">
      <c r="B963062" s="78"/>
      <c r="C963062" s="77"/>
    </row>
    <row r="963063" spans="2:3" x14ac:dyDescent="0.25">
      <c r="B963063" s="78"/>
      <c r="C963063" s="77"/>
    </row>
    <row r="963064" spans="2:3" x14ac:dyDescent="0.25">
      <c r="B963064" s="78"/>
      <c r="C963064" s="77"/>
    </row>
    <row r="963065" spans="2:3" x14ac:dyDescent="0.25">
      <c r="B963065" s="78"/>
      <c r="C963065" s="77"/>
    </row>
    <row r="963066" spans="2:3" x14ac:dyDescent="0.25">
      <c r="B963066" s="78"/>
      <c r="C963066" s="77"/>
    </row>
    <row r="963176" spans="2:3" x14ac:dyDescent="0.25">
      <c r="B963176" s="78"/>
      <c r="C963176" s="77"/>
    </row>
    <row r="963177" spans="2:3" x14ac:dyDescent="0.25">
      <c r="B963177" s="78"/>
      <c r="C963177" s="77"/>
    </row>
    <row r="963178" spans="2:3" x14ac:dyDescent="0.25">
      <c r="B963178" s="78"/>
      <c r="C963178" s="77"/>
    </row>
    <row r="963179" spans="2:3" x14ac:dyDescent="0.25">
      <c r="B963179" s="78"/>
      <c r="C963179" s="77"/>
    </row>
    <row r="963180" spans="2:3" x14ac:dyDescent="0.25">
      <c r="B963180" s="78"/>
      <c r="C963180" s="77"/>
    </row>
    <row r="963181" spans="2:3" x14ac:dyDescent="0.25">
      <c r="B963181" s="78"/>
      <c r="C963181" s="77"/>
    </row>
    <row r="963182" spans="2:3" x14ac:dyDescent="0.25">
      <c r="B963182" s="78"/>
      <c r="C963182" s="77"/>
    </row>
    <row r="963183" spans="2:3" x14ac:dyDescent="0.25">
      <c r="B963183" s="78"/>
      <c r="C963183" s="77"/>
    </row>
    <row r="963184" spans="2:3" x14ac:dyDescent="0.25">
      <c r="B963184" s="78"/>
      <c r="C963184" s="77"/>
    </row>
    <row r="963185" spans="2:3" x14ac:dyDescent="0.25">
      <c r="B963185" s="78"/>
      <c r="C963185" s="77"/>
    </row>
    <row r="963186" spans="2:3" x14ac:dyDescent="0.25">
      <c r="B963186" s="78"/>
      <c r="C963186" s="77"/>
    </row>
    <row r="963187" spans="2:3" x14ac:dyDescent="0.25">
      <c r="B963187" s="78"/>
      <c r="C963187" s="77"/>
    </row>
    <row r="963188" spans="2:3" x14ac:dyDescent="0.25">
      <c r="B963188" s="78"/>
      <c r="C963188" s="77"/>
    </row>
    <row r="963298" spans="2:3" x14ac:dyDescent="0.25">
      <c r="B963298" s="78"/>
      <c r="C963298" s="77"/>
    </row>
    <row r="963299" spans="2:3" x14ac:dyDescent="0.25">
      <c r="B963299" s="78"/>
      <c r="C963299" s="77"/>
    </row>
    <row r="963300" spans="2:3" x14ac:dyDescent="0.25">
      <c r="B963300" s="78"/>
      <c r="C963300" s="77"/>
    </row>
    <row r="963301" spans="2:3" x14ac:dyDescent="0.25">
      <c r="B963301" s="78"/>
      <c r="C963301" s="77"/>
    </row>
    <row r="963302" spans="2:3" x14ac:dyDescent="0.25">
      <c r="B963302" s="78"/>
      <c r="C963302" s="77"/>
    </row>
    <row r="963303" spans="2:3" x14ac:dyDescent="0.25">
      <c r="B963303" s="78"/>
      <c r="C963303" s="77"/>
    </row>
    <row r="963304" spans="2:3" x14ac:dyDescent="0.25">
      <c r="B963304" s="78"/>
      <c r="C963304" s="77"/>
    </row>
    <row r="963305" spans="2:3" x14ac:dyDescent="0.25">
      <c r="B963305" s="78"/>
      <c r="C963305" s="77"/>
    </row>
    <row r="963306" spans="2:3" x14ac:dyDescent="0.25">
      <c r="B963306" s="78"/>
      <c r="C963306" s="77"/>
    </row>
    <row r="963307" spans="2:3" x14ac:dyDescent="0.25">
      <c r="B963307" s="78"/>
      <c r="C963307" s="77"/>
    </row>
    <row r="963308" spans="2:3" x14ac:dyDescent="0.25">
      <c r="B963308" s="78"/>
      <c r="C963308" s="77"/>
    </row>
    <row r="963309" spans="2:3" x14ac:dyDescent="0.25">
      <c r="B963309" s="78"/>
      <c r="C963309" s="77"/>
    </row>
    <row r="963310" spans="2:3" x14ac:dyDescent="0.25">
      <c r="B963310" s="78"/>
      <c r="C963310" s="77"/>
    </row>
    <row r="963420" spans="2:3" x14ac:dyDescent="0.25">
      <c r="B963420" s="78"/>
      <c r="C963420" s="77"/>
    </row>
    <row r="963421" spans="2:3" x14ac:dyDescent="0.25">
      <c r="B963421" s="78"/>
      <c r="C963421" s="77"/>
    </row>
    <row r="963422" spans="2:3" x14ac:dyDescent="0.25">
      <c r="B963422" s="78"/>
      <c r="C963422" s="77"/>
    </row>
    <row r="963423" spans="2:3" x14ac:dyDescent="0.25">
      <c r="B963423" s="78"/>
      <c r="C963423" s="77"/>
    </row>
    <row r="963424" spans="2:3" x14ac:dyDescent="0.25">
      <c r="B963424" s="78"/>
      <c r="C963424" s="77"/>
    </row>
    <row r="963425" spans="2:3" x14ac:dyDescent="0.25">
      <c r="B963425" s="78"/>
      <c r="C963425" s="77"/>
    </row>
    <row r="963426" spans="2:3" x14ac:dyDescent="0.25">
      <c r="B963426" s="78"/>
      <c r="C963426" s="77"/>
    </row>
    <row r="963427" spans="2:3" x14ac:dyDescent="0.25">
      <c r="B963427" s="78"/>
      <c r="C963427" s="77"/>
    </row>
    <row r="963428" spans="2:3" x14ac:dyDescent="0.25">
      <c r="B963428" s="78"/>
      <c r="C963428" s="77"/>
    </row>
    <row r="963429" spans="2:3" x14ac:dyDescent="0.25">
      <c r="B963429" s="78"/>
      <c r="C963429" s="77"/>
    </row>
    <row r="963430" spans="2:3" x14ac:dyDescent="0.25">
      <c r="B963430" s="78"/>
      <c r="C963430" s="77"/>
    </row>
    <row r="963431" spans="2:3" x14ac:dyDescent="0.25">
      <c r="B963431" s="78"/>
      <c r="C963431" s="77"/>
    </row>
    <row r="963432" spans="2:3" x14ac:dyDescent="0.25">
      <c r="B963432" s="78"/>
      <c r="C963432" s="77"/>
    </row>
    <row r="963542" spans="2:3" x14ac:dyDescent="0.25">
      <c r="B963542" s="78"/>
      <c r="C963542" s="77"/>
    </row>
    <row r="963543" spans="2:3" x14ac:dyDescent="0.25">
      <c r="B963543" s="78"/>
      <c r="C963543" s="77"/>
    </row>
    <row r="963544" spans="2:3" x14ac:dyDescent="0.25">
      <c r="B963544" s="78"/>
      <c r="C963544" s="77"/>
    </row>
    <row r="963545" spans="2:3" x14ac:dyDescent="0.25">
      <c r="B963545" s="78"/>
      <c r="C963545" s="77"/>
    </row>
    <row r="963546" spans="2:3" x14ac:dyDescent="0.25">
      <c r="B963546" s="78"/>
      <c r="C963546" s="77"/>
    </row>
    <row r="963547" spans="2:3" x14ac:dyDescent="0.25">
      <c r="B963547" s="78"/>
      <c r="C963547" s="77"/>
    </row>
    <row r="963548" spans="2:3" x14ac:dyDescent="0.25">
      <c r="B963548" s="78"/>
      <c r="C963548" s="77"/>
    </row>
    <row r="963549" spans="2:3" x14ac:dyDescent="0.25">
      <c r="B963549" s="78"/>
      <c r="C963549" s="77"/>
    </row>
    <row r="963550" spans="2:3" x14ac:dyDescent="0.25">
      <c r="B963550" s="78"/>
      <c r="C963550" s="77"/>
    </row>
    <row r="963551" spans="2:3" x14ac:dyDescent="0.25">
      <c r="B963551" s="78"/>
      <c r="C963551" s="77"/>
    </row>
    <row r="963552" spans="2:3" x14ac:dyDescent="0.25">
      <c r="B963552" s="78"/>
      <c r="C963552" s="77"/>
    </row>
    <row r="963553" spans="2:3" x14ac:dyDescent="0.25">
      <c r="B963553" s="78"/>
      <c r="C963553" s="77"/>
    </row>
    <row r="963554" spans="2:3" x14ac:dyDescent="0.25">
      <c r="B963554" s="78"/>
      <c r="C963554" s="77"/>
    </row>
    <row r="963664" spans="2:3" x14ac:dyDescent="0.25">
      <c r="B963664" s="78"/>
      <c r="C963664" s="77"/>
    </row>
    <row r="963665" spans="2:3" x14ac:dyDescent="0.25">
      <c r="B963665" s="78"/>
      <c r="C963665" s="77"/>
    </row>
    <row r="963666" spans="2:3" x14ac:dyDescent="0.25">
      <c r="B963666" s="78"/>
      <c r="C963666" s="77"/>
    </row>
    <row r="963667" spans="2:3" x14ac:dyDescent="0.25">
      <c r="B963667" s="78"/>
      <c r="C963667" s="77"/>
    </row>
    <row r="963668" spans="2:3" x14ac:dyDescent="0.25">
      <c r="B963668" s="78"/>
      <c r="C963668" s="77"/>
    </row>
    <row r="963669" spans="2:3" x14ac:dyDescent="0.25">
      <c r="B963669" s="78"/>
      <c r="C963669" s="77"/>
    </row>
    <row r="963670" spans="2:3" x14ac:dyDescent="0.25">
      <c r="B963670" s="78"/>
      <c r="C963670" s="77"/>
    </row>
    <row r="963671" spans="2:3" x14ac:dyDescent="0.25">
      <c r="B963671" s="78"/>
      <c r="C963671" s="77"/>
    </row>
    <row r="963672" spans="2:3" x14ac:dyDescent="0.25">
      <c r="B963672" s="78"/>
      <c r="C963672" s="77"/>
    </row>
    <row r="963673" spans="2:3" x14ac:dyDescent="0.25">
      <c r="B963673" s="78"/>
      <c r="C963673" s="77"/>
    </row>
    <row r="963674" spans="2:3" x14ac:dyDescent="0.25">
      <c r="B963674" s="78"/>
      <c r="C963674" s="77"/>
    </row>
    <row r="963675" spans="2:3" x14ac:dyDescent="0.25">
      <c r="B963675" s="78"/>
      <c r="C963675" s="77"/>
    </row>
    <row r="963676" spans="2:3" x14ac:dyDescent="0.25">
      <c r="B963676" s="78"/>
      <c r="C963676" s="77"/>
    </row>
    <row r="963786" spans="2:3" x14ac:dyDescent="0.25">
      <c r="B963786" s="78"/>
      <c r="C963786" s="77"/>
    </row>
    <row r="963787" spans="2:3" x14ac:dyDescent="0.25">
      <c r="B963787" s="78"/>
      <c r="C963787" s="77"/>
    </row>
    <row r="963788" spans="2:3" x14ac:dyDescent="0.25">
      <c r="B963788" s="78"/>
      <c r="C963788" s="77"/>
    </row>
    <row r="963789" spans="2:3" x14ac:dyDescent="0.25">
      <c r="B963789" s="78"/>
      <c r="C963789" s="77"/>
    </row>
    <row r="963790" spans="2:3" x14ac:dyDescent="0.25">
      <c r="B963790" s="78"/>
      <c r="C963790" s="77"/>
    </row>
    <row r="963791" spans="2:3" x14ac:dyDescent="0.25">
      <c r="B963791" s="78"/>
      <c r="C963791" s="77"/>
    </row>
    <row r="963792" spans="2:3" x14ac:dyDescent="0.25">
      <c r="B963792" s="78"/>
      <c r="C963792" s="77"/>
    </row>
    <row r="963793" spans="2:3" x14ac:dyDescent="0.25">
      <c r="B963793" s="78"/>
      <c r="C963793" s="77"/>
    </row>
    <row r="963794" spans="2:3" x14ac:dyDescent="0.25">
      <c r="B963794" s="78"/>
      <c r="C963794" s="77"/>
    </row>
    <row r="963795" spans="2:3" x14ac:dyDescent="0.25">
      <c r="B963795" s="78"/>
      <c r="C963795" s="77"/>
    </row>
    <row r="963796" spans="2:3" x14ac:dyDescent="0.25">
      <c r="B963796" s="78"/>
      <c r="C963796" s="77"/>
    </row>
    <row r="963797" spans="2:3" x14ac:dyDescent="0.25">
      <c r="B963797" s="78"/>
      <c r="C963797" s="77"/>
    </row>
    <row r="963798" spans="2:3" x14ac:dyDescent="0.25">
      <c r="B963798" s="78"/>
      <c r="C963798" s="77"/>
    </row>
    <row r="963908" spans="2:3" x14ac:dyDescent="0.25">
      <c r="B963908" s="78"/>
      <c r="C963908" s="77"/>
    </row>
    <row r="963909" spans="2:3" x14ac:dyDescent="0.25">
      <c r="B963909" s="78"/>
      <c r="C963909" s="77"/>
    </row>
    <row r="963910" spans="2:3" x14ac:dyDescent="0.25">
      <c r="B963910" s="78"/>
      <c r="C963910" s="77"/>
    </row>
    <row r="963911" spans="2:3" x14ac:dyDescent="0.25">
      <c r="B963911" s="78"/>
      <c r="C963911" s="77"/>
    </row>
    <row r="963912" spans="2:3" x14ac:dyDescent="0.25">
      <c r="B963912" s="78"/>
      <c r="C963912" s="77"/>
    </row>
    <row r="963913" spans="2:3" x14ac:dyDescent="0.25">
      <c r="B963913" s="78"/>
      <c r="C963913" s="77"/>
    </row>
    <row r="963914" spans="2:3" x14ac:dyDescent="0.25">
      <c r="B963914" s="78"/>
      <c r="C963914" s="77"/>
    </row>
    <row r="963915" spans="2:3" x14ac:dyDescent="0.25">
      <c r="B963915" s="78"/>
      <c r="C963915" s="77"/>
    </row>
    <row r="963916" spans="2:3" x14ac:dyDescent="0.25">
      <c r="B963916" s="78"/>
      <c r="C963916" s="77"/>
    </row>
    <row r="963917" spans="2:3" x14ac:dyDescent="0.25">
      <c r="B963917" s="78"/>
      <c r="C963917" s="77"/>
    </row>
    <row r="963918" spans="2:3" x14ac:dyDescent="0.25">
      <c r="B963918" s="78"/>
      <c r="C963918" s="77"/>
    </row>
    <row r="963919" spans="2:3" x14ac:dyDescent="0.25">
      <c r="B963919" s="78"/>
      <c r="C963919" s="77"/>
    </row>
    <row r="963920" spans="2:3" x14ac:dyDescent="0.25">
      <c r="B963920" s="78"/>
      <c r="C963920" s="77"/>
    </row>
    <row r="964030" spans="2:3" x14ac:dyDescent="0.25">
      <c r="B964030" s="78"/>
      <c r="C964030" s="77"/>
    </row>
    <row r="964031" spans="2:3" x14ac:dyDescent="0.25">
      <c r="B964031" s="78"/>
      <c r="C964031" s="77"/>
    </row>
    <row r="964032" spans="2:3" x14ac:dyDescent="0.25">
      <c r="B964032" s="78"/>
      <c r="C964032" s="77"/>
    </row>
    <row r="964033" spans="2:3" x14ac:dyDescent="0.25">
      <c r="B964033" s="78"/>
      <c r="C964033" s="77"/>
    </row>
    <row r="964034" spans="2:3" x14ac:dyDescent="0.25">
      <c r="B964034" s="78"/>
      <c r="C964034" s="77"/>
    </row>
    <row r="964035" spans="2:3" x14ac:dyDescent="0.25">
      <c r="B964035" s="78"/>
      <c r="C964035" s="77"/>
    </row>
    <row r="964036" spans="2:3" x14ac:dyDescent="0.25">
      <c r="B964036" s="78"/>
      <c r="C964036" s="77"/>
    </row>
    <row r="964037" spans="2:3" x14ac:dyDescent="0.25">
      <c r="B964037" s="78"/>
      <c r="C964037" s="77"/>
    </row>
    <row r="964038" spans="2:3" x14ac:dyDescent="0.25">
      <c r="B964038" s="78"/>
      <c r="C964038" s="77"/>
    </row>
    <row r="964039" spans="2:3" x14ac:dyDescent="0.25">
      <c r="B964039" s="78"/>
      <c r="C964039" s="77"/>
    </row>
    <row r="964040" spans="2:3" x14ac:dyDescent="0.25">
      <c r="B964040" s="78"/>
      <c r="C964040" s="77"/>
    </row>
    <row r="964041" spans="2:3" x14ac:dyDescent="0.25">
      <c r="B964041" s="78"/>
      <c r="C964041" s="77"/>
    </row>
    <row r="964042" spans="2:3" x14ac:dyDescent="0.25">
      <c r="B964042" s="78"/>
      <c r="C964042" s="77"/>
    </row>
    <row r="964152" spans="2:3" x14ac:dyDescent="0.25">
      <c r="B964152" s="78"/>
      <c r="C964152" s="77"/>
    </row>
    <row r="964153" spans="2:3" x14ac:dyDescent="0.25">
      <c r="B964153" s="78"/>
      <c r="C964153" s="77"/>
    </row>
    <row r="964154" spans="2:3" x14ac:dyDescent="0.25">
      <c r="B964154" s="78"/>
      <c r="C964154" s="77"/>
    </row>
    <row r="964155" spans="2:3" x14ac:dyDescent="0.25">
      <c r="B964155" s="78"/>
      <c r="C964155" s="77"/>
    </row>
    <row r="964156" spans="2:3" x14ac:dyDescent="0.25">
      <c r="B964156" s="78"/>
      <c r="C964156" s="77"/>
    </row>
    <row r="964157" spans="2:3" x14ac:dyDescent="0.25">
      <c r="B964157" s="78"/>
      <c r="C964157" s="77"/>
    </row>
    <row r="964158" spans="2:3" x14ac:dyDescent="0.25">
      <c r="B964158" s="78"/>
      <c r="C964158" s="77"/>
    </row>
    <row r="964159" spans="2:3" x14ac:dyDescent="0.25">
      <c r="B964159" s="78"/>
      <c r="C964159" s="77"/>
    </row>
    <row r="964160" spans="2:3" x14ac:dyDescent="0.25">
      <c r="B964160" s="78"/>
      <c r="C964160" s="77"/>
    </row>
    <row r="964161" spans="2:3" x14ac:dyDescent="0.25">
      <c r="B964161" s="78"/>
      <c r="C964161" s="77"/>
    </row>
    <row r="964162" spans="2:3" x14ac:dyDescent="0.25">
      <c r="B964162" s="78"/>
      <c r="C964162" s="77"/>
    </row>
    <row r="964163" spans="2:3" x14ac:dyDescent="0.25">
      <c r="B964163" s="78"/>
      <c r="C964163" s="77"/>
    </row>
    <row r="964164" spans="2:3" x14ac:dyDescent="0.25">
      <c r="B964164" s="78"/>
      <c r="C964164" s="77"/>
    </row>
    <row r="964274" spans="2:3" x14ac:dyDescent="0.25">
      <c r="B964274" s="78"/>
      <c r="C964274" s="77"/>
    </row>
    <row r="964275" spans="2:3" x14ac:dyDescent="0.25">
      <c r="B964275" s="78"/>
      <c r="C964275" s="77"/>
    </row>
    <row r="964276" spans="2:3" x14ac:dyDescent="0.25">
      <c r="B964276" s="78"/>
      <c r="C964276" s="77"/>
    </row>
    <row r="964277" spans="2:3" x14ac:dyDescent="0.25">
      <c r="B964277" s="78"/>
      <c r="C964277" s="77"/>
    </row>
    <row r="964278" spans="2:3" x14ac:dyDescent="0.25">
      <c r="B964278" s="78"/>
      <c r="C964278" s="77"/>
    </row>
    <row r="964279" spans="2:3" x14ac:dyDescent="0.25">
      <c r="B964279" s="78"/>
      <c r="C964279" s="77"/>
    </row>
    <row r="964280" spans="2:3" x14ac:dyDescent="0.25">
      <c r="B964280" s="78"/>
      <c r="C964280" s="77"/>
    </row>
    <row r="964281" spans="2:3" x14ac:dyDescent="0.25">
      <c r="B964281" s="78"/>
      <c r="C964281" s="77"/>
    </row>
    <row r="964282" spans="2:3" x14ac:dyDescent="0.25">
      <c r="B964282" s="78"/>
      <c r="C964282" s="77"/>
    </row>
    <row r="964283" spans="2:3" x14ac:dyDescent="0.25">
      <c r="B964283" s="78"/>
      <c r="C964283" s="77"/>
    </row>
    <row r="964284" spans="2:3" x14ac:dyDescent="0.25">
      <c r="B964284" s="78"/>
      <c r="C964284" s="77"/>
    </row>
    <row r="964285" spans="2:3" x14ac:dyDescent="0.25">
      <c r="B964285" s="78"/>
      <c r="C964285" s="77"/>
    </row>
    <row r="964286" spans="2:3" x14ac:dyDescent="0.25">
      <c r="B964286" s="78"/>
      <c r="C964286" s="77"/>
    </row>
    <row r="964396" spans="2:3" x14ac:dyDescent="0.25">
      <c r="B964396" s="78"/>
      <c r="C964396" s="77"/>
    </row>
    <row r="964397" spans="2:3" x14ac:dyDescent="0.25">
      <c r="B964397" s="78"/>
      <c r="C964397" s="77"/>
    </row>
    <row r="964398" spans="2:3" x14ac:dyDescent="0.25">
      <c r="B964398" s="78"/>
      <c r="C964398" s="77"/>
    </row>
    <row r="964399" spans="2:3" x14ac:dyDescent="0.25">
      <c r="B964399" s="78"/>
      <c r="C964399" s="77"/>
    </row>
    <row r="964400" spans="2:3" x14ac:dyDescent="0.25">
      <c r="B964400" s="78"/>
      <c r="C964400" s="77"/>
    </row>
    <row r="964401" spans="2:3" x14ac:dyDescent="0.25">
      <c r="B964401" s="78"/>
      <c r="C964401" s="77"/>
    </row>
    <row r="964402" spans="2:3" x14ac:dyDescent="0.25">
      <c r="B964402" s="78"/>
      <c r="C964402" s="77"/>
    </row>
    <row r="964403" spans="2:3" x14ac:dyDescent="0.25">
      <c r="B964403" s="78"/>
      <c r="C964403" s="77"/>
    </row>
    <row r="964404" spans="2:3" x14ac:dyDescent="0.25">
      <c r="B964404" s="78"/>
      <c r="C964404" s="77"/>
    </row>
    <row r="964405" spans="2:3" x14ac:dyDescent="0.25">
      <c r="B964405" s="78"/>
      <c r="C964405" s="77"/>
    </row>
    <row r="964406" spans="2:3" x14ac:dyDescent="0.25">
      <c r="B964406" s="78"/>
      <c r="C964406" s="77"/>
    </row>
    <row r="964407" spans="2:3" x14ac:dyDescent="0.25">
      <c r="B964407" s="78"/>
      <c r="C964407" s="77"/>
    </row>
    <row r="964408" spans="2:3" x14ac:dyDescent="0.25">
      <c r="B964408" s="78"/>
      <c r="C964408" s="77"/>
    </row>
    <row r="964518" spans="2:3" x14ac:dyDescent="0.25">
      <c r="B964518" s="78"/>
      <c r="C964518" s="77"/>
    </row>
    <row r="964519" spans="2:3" x14ac:dyDescent="0.25">
      <c r="B964519" s="78"/>
      <c r="C964519" s="77"/>
    </row>
    <row r="964520" spans="2:3" x14ac:dyDescent="0.25">
      <c r="B964520" s="78"/>
      <c r="C964520" s="77"/>
    </row>
    <row r="964521" spans="2:3" x14ac:dyDescent="0.25">
      <c r="B964521" s="78"/>
      <c r="C964521" s="77"/>
    </row>
    <row r="964522" spans="2:3" x14ac:dyDescent="0.25">
      <c r="B964522" s="78"/>
      <c r="C964522" s="77"/>
    </row>
    <row r="964523" spans="2:3" x14ac:dyDescent="0.25">
      <c r="B964523" s="78"/>
      <c r="C964523" s="77"/>
    </row>
    <row r="964524" spans="2:3" x14ac:dyDescent="0.25">
      <c r="B964524" s="78"/>
      <c r="C964524" s="77"/>
    </row>
    <row r="964525" spans="2:3" x14ac:dyDescent="0.25">
      <c r="B964525" s="78"/>
      <c r="C964525" s="77"/>
    </row>
    <row r="964526" spans="2:3" x14ac:dyDescent="0.25">
      <c r="B964526" s="78"/>
      <c r="C964526" s="77"/>
    </row>
    <row r="964527" spans="2:3" x14ac:dyDescent="0.25">
      <c r="B964527" s="78"/>
      <c r="C964527" s="77"/>
    </row>
    <row r="964528" spans="2:3" x14ac:dyDescent="0.25">
      <c r="B964528" s="78"/>
      <c r="C964528" s="77"/>
    </row>
    <row r="964529" spans="2:3" x14ac:dyDescent="0.25">
      <c r="B964529" s="78"/>
      <c r="C964529" s="77"/>
    </row>
    <row r="964530" spans="2:3" x14ac:dyDescent="0.25">
      <c r="B964530" s="78"/>
      <c r="C964530" s="77"/>
    </row>
    <row r="964640" spans="2:3" x14ac:dyDescent="0.25">
      <c r="B964640" s="78"/>
      <c r="C964640" s="77"/>
    </row>
    <row r="964641" spans="2:3" x14ac:dyDescent="0.25">
      <c r="B964641" s="78"/>
      <c r="C964641" s="77"/>
    </row>
    <row r="964642" spans="2:3" x14ac:dyDescent="0.25">
      <c r="B964642" s="78"/>
      <c r="C964642" s="77"/>
    </row>
    <row r="964643" spans="2:3" x14ac:dyDescent="0.25">
      <c r="B964643" s="78"/>
      <c r="C964643" s="77"/>
    </row>
    <row r="964644" spans="2:3" x14ac:dyDescent="0.25">
      <c r="B964644" s="78"/>
      <c r="C964644" s="77"/>
    </row>
    <row r="964645" spans="2:3" x14ac:dyDescent="0.25">
      <c r="B964645" s="78"/>
      <c r="C964645" s="77"/>
    </row>
    <row r="964646" spans="2:3" x14ac:dyDescent="0.25">
      <c r="B964646" s="78"/>
      <c r="C964646" s="77"/>
    </row>
    <row r="964647" spans="2:3" x14ac:dyDescent="0.25">
      <c r="B964647" s="78"/>
      <c r="C964647" s="77"/>
    </row>
    <row r="964648" spans="2:3" x14ac:dyDescent="0.25">
      <c r="B964648" s="78"/>
      <c r="C964648" s="77"/>
    </row>
    <row r="964649" spans="2:3" x14ac:dyDescent="0.25">
      <c r="B964649" s="78"/>
      <c r="C964649" s="77"/>
    </row>
    <row r="964650" spans="2:3" x14ac:dyDescent="0.25">
      <c r="B964650" s="78"/>
      <c r="C964650" s="77"/>
    </row>
    <row r="964651" spans="2:3" x14ac:dyDescent="0.25">
      <c r="B964651" s="78"/>
      <c r="C964651" s="77"/>
    </row>
    <row r="964652" spans="2:3" x14ac:dyDescent="0.25">
      <c r="B964652" s="78"/>
      <c r="C964652" s="77"/>
    </row>
    <row r="964762" spans="2:3" x14ac:dyDescent="0.25">
      <c r="B964762" s="78"/>
      <c r="C964762" s="77"/>
    </row>
    <row r="964763" spans="2:3" x14ac:dyDescent="0.25">
      <c r="B964763" s="78"/>
      <c r="C964763" s="77"/>
    </row>
    <row r="964764" spans="2:3" x14ac:dyDescent="0.25">
      <c r="B964764" s="78"/>
      <c r="C964764" s="77"/>
    </row>
    <row r="964765" spans="2:3" x14ac:dyDescent="0.25">
      <c r="B964765" s="78"/>
      <c r="C964765" s="77"/>
    </row>
    <row r="964766" spans="2:3" x14ac:dyDescent="0.25">
      <c r="B964766" s="78"/>
      <c r="C964766" s="77"/>
    </row>
    <row r="964767" spans="2:3" x14ac:dyDescent="0.25">
      <c r="B964767" s="78"/>
      <c r="C964767" s="77"/>
    </row>
    <row r="964768" spans="2:3" x14ac:dyDescent="0.25">
      <c r="B964768" s="78"/>
      <c r="C964768" s="77"/>
    </row>
    <row r="964769" spans="2:3" x14ac:dyDescent="0.25">
      <c r="B964769" s="78"/>
      <c r="C964769" s="77"/>
    </row>
    <row r="964770" spans="2:3" x14ac:dyDescent="0.25">
      <c r="B964770" s="78"/>
      <c r="C964770" s="77"/>
    </row>
    <row r="964771" spans="2:3" x14ac:dyDescent="0.25">
      <c r="B964771" s="78"/>
      <c r="C964771" s="77"/>
    </row>
    <row r="964772" spans="2:3" x14ac:dyDescent="0.25">
      <c r="B964772" s="78"/>
      <c r="C964772" s="77"/>
    </row>
    <row r="964773" spans="2:3" x14ac:dyDescent="0.25">
      <c r="B964773" s="78"/>
      <c r="C964773" s="77"/>
    </row>
    <row r="964774" spans="2:3" x14ac:dyDescent="0.25">
      <c r="B964774" s="78"/>
      <c r="C964774" s="77"/>
    </row>
    <row r="964884" spans="2:3" x14ac:dyDescent="0.25">
      <c r="B964884" s="78"/>
      <c r="C964884" s="77"/>
    </row>
    <row r="964885" spans="2:3" x14ac:dyDescent="0.25">
      <c r="B964885" s="78"/>
      <c r="C964885" s="77"/>
    </row>
    <row r="964886" spans="2:3" x14ac:dyDescent="0.25">
      <c r="B964886" s="78"/>
      <c r="C964886" s="77"/>
    </row>
    <row r="964887" spans="2:3" x14ac:dyDescent="0.25">
      <c r="B964887" s="78"/>
      <c r="C964887" s="77"/>
    </row>
    <row r="964888" spans="2:3" x14ac:dyDescent="0.25">
      <c r="B964888" s="78"/>
      <c r="C964888" s="77"/>
    </row>
    <row r="964889" spans="2:3" x14ac:dyDescent="0.25">
      <c r="B964889" s="78"/>
      <c r="C964889" s="77"/>
    </row>
    <row r="964890" spans="2:3" x14ac:dyDescent="0.25">
      <c r="B964890" s="78"/>
      <c r="C964890" s="77"/>
    </row>
    <row r="964891" spans="2:3" x14ac:dyDescent="0.25">
      <c r="B964891" s="78"/>
      <c r="C964891" s="77"/>
    </row>
    <row r="964892" spans="2:3" x14ac:dyDescent="0.25">
      <c r="B964892" s="78"/>
      <c r="C964892" s="77"/>
    </row>
    <row r="964893" spans="2:3" x14ac:dyDescent="0.25">
      <c r="B964893" s="78"/>
      <c r="C964893" s="77"/>
    </row>
    <row r="964894" spans="2:3" x14ac:dyDescent="0.25">
      <c r="B964894" s="78"/>
      <c r="C964894" s="77"/>
    </row>
    <row r="964895" spans="2:3" x14ac:dyDescent="0.25">
      <c r="B964895" s="78"/>
      <c r="C964895" s="77"/>
    </row>
    <row r="964896" spans="2:3" x14ac:dyDescent="0.25">
      <c r="B964896" s="78"/>
      <c r="C964896" s="77"/>
    </row>
    <row r="965006" spans="2:3" x14ac:dyDescent="0.25">
      <c r="B965006" s="78"/>
      <c r="C965006" s="77"/>
    </row>
    <row r="965007" spans="2:3" x14ac:dyDescent="0.25">
      <c r="B965007" s="78"/>
      <c r="C965007" s="77"/>
    </row>
    <row r="965008" spans="2:3" x14ac:dyDescent="0.25">
      <c r="B965008" s="78"/>
      <c r="C965008" s="77"/>
    </row>
    <row r="965009" spans="2:3" x14ac:dyDescent="0.25">
      <c r="B965009" s="78"/>
      <c r="C965009" s="77"/>
    </row>
    <row r="965010" spans="2:3" x14ac:dyDescent="0.25">
      <c r="B965010" s="78"/>
      <c r="C965010" s="77"/>
    </row>
    <row r="965011" spans="2:3" x14ac:dyDescent="0.25">
      <c r="B965011" s="78"/>
      <c r="C965011" s="77"/>
    </row>
    <row r="965012" spans="2:3" x14ac:dyDescent="0.25">
      <c r="B965012" s="78"/>
      <c r="C965012" s="77"/>
    </row>
    <row r="965013" spans="2:3" x14ac:dyDescent="0.25">
      <c r="B965013" s="78"/>
      <c r="C965013" s="77"/>
    </row>
    <row r="965014" spans="2:3" x14ac:dyDescent="0.25">
      <c r="B965014" s="78"/>
      <c r="C965014" s="77"/>
    </row>
    <row r="965015" spans="2:3" x14ac:dyDescent="0.25">
      <c r="B965015" s="78"/>
      <c r="C965015" s="77"/>
    </row>
    <row r="965016" spans="2:3" x14ac:dyDescent="0.25">
      <c r="B965016" s="78"/>
      <c r="C965016" s="77"/>
    </row>
    <row r="965017" spans="2:3" x14ac:dyDescent="0.25">
      <c r="B965017" s="78"/>
      <c r="C965017" s="77"/>
    </row>
    <row r="965018" spans="2:3" x14ac:dyDescent="0.25">
      <c r="B965018" s="78"/>
      <c r="C965018" s="77"/>
    </row>
    <row r="965128" spans="2:3" x14ac:dyDescent="0.25">
      <c r="B965128" s="78"/>
      <c r="C965128" s="77"/>
    </row>
    <row r="965129" spans="2:3" x14ac:dyDescent="0.25">
      <c r="B965129" s="78"/>
      <c r="C965129" s="77"/>
    </row>
    <row r="965130" spans="2:3" x14ac:dyDescent="0.25">
      <c r="B965130" s="78"/>
      <c r="C965130" s="77"/>
    </row>
    <row r="965131" spans="2:3" x14ac:dyDescent="0.25">
      <c r="B965131" s="78"/>
      <c r="C965131" s="77"/>
    </row>
    <row r="965132" spans="2:3" x14ac:dyDescent="0.25">
      <c r="B965132" s="78"/>
      <c r="C965132" s="77"/>
    </row>
    <row r="965133" spans="2:3" x14ac:dyDescent="0.25">
      <c r="B965133" s="78"/>
      <c r="C965133" s="77"/>
    </row>
    <row r="965134" spans="2:3" x14ac:dyDescent="0.25">
      <c r="B965134" s="78"/>
      <c r="C965134" s="77"/>
    </row>
    <row r="965135" spans="2:3" x14ac:dyDescent="0.25">
      <c r="B965135" s="78"/>
      <c r="C965135" s="77"/>
    </row>
    <row r="965136" spans="2:3" x14ac:dyDescent="0.25">
      <c r="B965136" s="78"/>
      <c r="C965136" s="77"/>
    </row>
    <row r="965137" spans="2:3" x14ac:dyDescent="0.25">
      <c r="B965137" s="78"/>
      <c r="C965137" s="77"/>
    </row>
    <row r="965138" spans="2:3" x14ac:dyDescent="0.25">
      <c r="B965138" s="78"/>
      <c r="C965138" s="77"/>
    </row>
    <row r="965139" spans="2:3" x14ac:dyDescent="0.25">
      <c r="B965139" s="78"/>
      <c r="C965139" s="77"/>
    </row>
    <row r="965140" spans="2:3" x14ac:dyDescent="0.25">
      <c r="B965140" s="78"/>
      <c r="C965140" s="77"/>
    </row>
    <row r="965250" spans="2:3" x14ac:dyDescent="0.25">
      <c r="B965250" s="78"/>
      <c r="C965250" s="77"/>
    </row>
    <row r="965251" spans="2:3" x14ac:dyDescent="0.25">
      <c r="B965251" s="78"/>
      <c r="C965251" s="77"/>
    </row>
    <row r="965252" spans="2:3" x14ac:dyDescent="0.25">
      <c r="B965252" s="78"/>
      <c r="C965252" s="77"/>
    </row>
    <row r="965253" spans="2:3" x14ac:dyDescent="0.25">
      <c r="B965253" s="78"/>
      <c r="C965253" s="77"/>
    </row>
    <row r="965254" spans="2:3" x14ac:dyDescent="0.25">
      <c r="B965254" s="78"/>
      <c r="C965254" s="77"/>
    </row>
    <row r="965255" spans="2:3" x14ac:dyDescent="0.25">
      <c r="B965255" s="78"/>
      <c r="C965255" s="77"/>
    </row>
    <row r="965256" spans="2:3" x14ac:dyDescent="0.25">
      <c r="B965256" s="78"/>
      <c r="C965256" s="77"/>
    </row>
    <row r="965257" spans="2:3" x14ac:dyDescent="0.25">
      <c r="B965257" s="78"/>
      <c r="C965257" s="77"/>
    </row>
    <row r="965258" spans="2:3" x14ac:dyDescent="0.25">
      <c r="B965258" s="78"/>
      <c r="C965258" s="77"/>
    </row>
    <row r="965259" spans="2:3" x14ac:dyDescent="0.25">
      <c r="B965259" s="78"/>
      <c r="C965259" s="77"/>
    </row>
    <row r="965260" spans="2:3" x14ac:dyDescent="0.25">
      <c r="B965260" s="78"/>
      <c r="C965260" s="77"/>
    </row>
    <row r="965261" spans="2:3" x14ac:dyDescent="0.25">
      <c r="B965261" s="78"/>
      <c r="C965261" s="77"/>
    </row>
    <row r="965262" spans="2:3" x14ac:dyDescent="0.25">
      <c r="B965262" s="78"/>
      <c r="C965262" s="77"/>
    </row>
    <row r="965372" spans="2:3" x14ac:dyDescent="0.25">
      <c r="B965372" s="78"/>
      <c r="C965372" s="77"/>
    </row>
    <row r="965373" spans="2:3" x14ac:dyDescent="0.25">
      <c r="B965373" s="78"/>
      <c r="C965373" s="77"/>
    </row>
    <row r="965374" spans="2:3" x14ac:dyDescent="0.25">
      <c r="B965374" s="78"/>
      <c r="C965374" s="77"/>
    </row>
    <row r="965375" spans="2:3" x14ac:dyDescent="0.25">
      <c r="B965375" s="78"/>
      <c r="C965375" s="77"/>
    </row>
    <row r="965376" spans="2:3" x14ac:dyDescent="0.25">
      <c r="B965376" s="78"/>
      <c r="C965376" s="77"/>
    </row>
    <row r="965377" spans="2:3" x14ac:dyDescent="0.25">
      <c r="B965377" s="78"/>
      <c r="C965377" s="77"/>
    </row>
    <row r="965378" spans="2:3" x14ac:dyDescent="0.25">
      <c r="B965378" s="78"/>
      <c r="C965378" s="77"/>
    </row>
    <row r="965379" spans="2:3" x14ac:dyDescent="0.25">
      <c r="B965379" s="78"/>
      <c r="C965379" s="77"/>
    </row>
    <row r="965380" spans="2:3" x14ac:dyDescent="0.25">
      <c r="B965380" s="78"/>
      <c r="C965380" s="77"/>
    </row>
    <row r="965381" spans="2:3" x14ac:dyDescent="0.25">
      <c r="B965381" s="78"/>
      <c r="C965381" s="77"/>
    </row>
    <row r="965382" spans="2:3" x14ac:dyDescent="0.25">
      <c r="B965382" s="78"/>
      <c r="C965382" s="77"/>
    </row>
    <row r="965383" spans="2:3" x14ac:dyDescent="0.25">
      <c r="B965383" s="78"/>
      <c r="C965383" s="77"/>
    </row>
    <row r="965384" spans="2:3" x14ac:dyDescent="0.25">
      <c r="B965384" s="78"/>
      <c r="C965384" s="77"/>
    </row>
    <row r="965494" spans="2:3" x14ac:dyDescent="0.25">
      <c r="B965494" s="78"/>
      <c r="C965494" s="77"/>
    </row>
    <row r="965495" spans="2:3" x14ac:dyDescent="0.25">
      <c r="B965495" s="78"/>
      <c r="C965495" s="77"/>
    </row>
    <row r="965496" spans="2:3" x14ac:dyDescent="0.25">
      <c r="B965496" s="78"/>
      <c r="C965496" s="77"/>
    </row>
    <row r="965497" spans="2:3" x14ac:dyDescent="0.25">
      <c r="B965497" s="78"/>
      <c r="C965497" s="77"/>
    </row>
    <row r="965498" spans="2:3" x14ac:dyDescent="0.25">
      <c r="B965498" s="78"/>
      <c r="C965498" s="77"/>
    </row>
    <row r="965499" spans="2:3" x14ac:dyDescent="0.25">
      <c r="B965499" s="78"/>
      <c r="C965499" s="77"/>
    </row>
    <row r="965500" spans="2:3" x14ac:dyDescent="0.25">
      <c r="B965500" s="78"/>
      <c r="C965500" s="77"/>
    </row>
    <row r="965501" spans="2:3" x14ac:dyDescent="0.25">
      <c r="B965501" s="78"/>
      <c r="C965501" s="77"/>
    </row>
    <row r="965502" spans="2:3" x14ac:dyDescent="0.25">
      <c r="B965502" s="78"/>
      <c r="C965502" s="77"/>
    </row>
    <row r="965503" spans="2:3" x14ac:dyDescent="0.25">
      <c r="B965503" s="78"/>
      <c r="C965503" s="77"/>
    </row>
    <row r="965504" spans="2:3" x14ac:dyDescent="0.25">
      <c r="B965504" s="78"/>
      <c r="C965504" s="77"/>
    </row>
    <row r="965505" spans="2:3" x14ac:dyDescent="0.25">
      <c r="B965505" s="78"/>
      <c r="C965505" s="77"/>
    </row>
    <row r="965506" spans="2:3" x14ac:dyDescent="0.25">
      <c r="B965506" s="78"/>
      <c r="C965506" s="77"/>
    </row>
    <row r="965616" spans="2:3" x14ac:dyDescent="0.25">
      <c r="B965616" s="78"/>
      <c r="C965616" s="77"/>
    </row>
    <row r="965617" spans="2:3" x14ac:dyDescent="0.25">
      <c r="B965617" s="78"/>
      <c r="C965617" s="77"/>
    </row>
    <row r="965618" spans="2:3" x14ac:dyDescent="0.25">
      <c r="B965618" s="78"/>
      <c r="C965618" s="77"/>
    </row>
    <row r="965619" spans="2:3" x14ac:dyDescent="0.25">
      <c r="B965619" s="78"/>
      <c r="C965619" s="77"/>
    </row>
    <row r="965620" spans="2:3" x14ac:dyDescent="0.25">
      <c r="B965620" s="78"/>
      <c r="C965620" s="77"/>
    </row>
    <row r="965621" spans="2:3" x14ac:dyDescent="0.25">
      <c r="B965621" s="78"/>
      <c r="C965621" s="77"/>
    </row>
    <row r="965622" spans="2:3" x14ac:dyDescent="0.25">
      <c r="B965622" s="78"/>
      <c r="C965622" s="77"/>
    </row>
    <row r="965623" spans="2:3" x14ac:dyDescent="0.25">
      <c r="B965623" s="78"/>
      <c r="C965623" s="77"/>
    </row>
    <row r="965624" spans="2:3" x14ac:dyDescent="0.25">
      <c r="B965624" s="78"/>
      <c r="C965624" s="77"/>
    </row>
    <row r="965625" spans="2:3" x14ac:dyDescent="0.25">
      <c r="B965625" s="78"/>
      <c r="C965625" s="77"/>
    </row>
    <row r="965626" spans="2:3" x14ac:dyDescent="0.25">
      <c r="B965626" s="78"/>
      <c r="C965626" s="77"/>
    </row>
    <row r="965627" spans="2:3" x14ac:dyDescent="0.25">
      <c r="B965627" s="78"/>
      <c r="C965627" s="77"/>
    </row>
    <row r="965628" spans="2:3" x14ac:dyDescent="0.25">
      <c r="B965628" s="78"/>
      <c r="C965628" s="77"/>
    </row>
    <row r="965738" spans="2:3" x14ac:dyDescent="0.25">
      <c r="B965738" s="78"/>
      <c r="C965738" s="77"/>
    </row>
    <row r="965739" spans="2:3" x14ac:dyDescent="0.25">
      <c r="B965739" s="78"/>
      <c r="C965739" s="77"/>
    </row>
    <row r="965740" spans="2:3" x14ac:dyDescent="0.25">
      <c r="B965740" s="78"/>
      <c r="C965740" s="77"/>
    </row>
    <row r="965741" spans="2:3" x14ac:dyDescent="0.25">
      <c r="B965741" s="78"/>
      <c r="C965741" s="77"/>
    </row>
    <row r="965742" spans="2:3" x14ac:dyDescent="0.25">
      <c r="B965742" s="78"/>
      <c r="C965742" s="77"/>
    </row>
    <row r="965743" spans="2:3" x14ac:dyDescent="0.25">
      <c r="B965743" s="78"/>
      <c r="C965743" s="77"/>
    </row>
    <row r="965744" spans="2:3" x14ac:dyDescent="0.25">
      <c r="B965744" s="78"/>
      <c r="C965744" s="77"/>
    </row>
    <row r="965745" spans="2:3" x14ac:dyDescent="0.25">
      <c r="B965745" s="78"/>
      <c r="C965745" s="77"/>
    </row>
    <row r="965746" spans="2:3" x14ac:dyDescent="0.25">
      <c r="B965746" s="78"/>
      <c r="C965746" s="77"/>
    </row>
    <row r="965747" spans="2:3" x14ac:dyDescent="0.25">
      <c r="B965747" s="78"/>
      <c r="C965747" s="77"/>
    </row>
    <row r="965748" spans="2:3" x14ac:dyDescent="0.25">
      <c r="B965748" s="78"/>
      <c r="C965748" s="77"/>
    </row>
    <row r="965749" spans="2:3" x14ac:dyDescent="0.25">
      <c r="B965749" s="78"/>
      <c r="C965749" s="77"/>
    </row>
    <row r="965750" spans="2:3" x14ac:dyDescent="0.25">
      <c r="B965750" s="78"/>
      <c r="C965750" s="77"/>
    </row>
    <row r="965860" spans="2:3" x14ac:dyDescent="0.25">
      <c r="B965860" s="78"/>
      <c r="C965860" s="77"/>
    </row>
    <row r="965861" spans="2:3" x14ac:dyDescent="0.25">
      <c r="B965861" s="78"/>
      <c r="C965861" s="77"/>
    </row>
    <row r="965862" spans="2:3" x14ac:dyDescent="0.25">
      <c r="B965862" s="78"/>
      <c r="C965862" s="77"/>
    </row>
    <row r="965863" spans="2:3" x14ac:dyDescent="0.25">
      <c r="B965863" s="78"/>
      <c r="C965863" s="77"/>
    </row>
    <row r="965864" spans="2:3" x14ac:dyDescent="0.25">
      <c r="B965864" s="78"/>
      <c r="C965864" s="77"/>
    </row>
    <row r="965865" spans="2:3" x14ac:dyDescent="0.25">
      <c r="B965865" s="78"/>
      <c r="C965865" s="77"/>
    </row>
    <row r="965866" spans="2:3" x14ac:dyDescent="0.25">
      <c r="B965866" s="78"/>
      <c r="C965866" s="77"/>
    </row>
    <row r="965867" spans="2:3" x14ac:dyDescent="0.25">
      <c r="B965867" s="78"/>
      <c r="C965867" s="77"/>
    </row>
    <row r="965868" spans="2:3" x14ac:dyDescent="0.25">
      <c r="B965868" s="78"/>
      <c r="C965868" s="77"/>
    </row>
    <row r="965869" spans="2:3" x14ac:dyDescent="0.25">
      <c r="B965869" s="78"/>
      <c r="C965869" s="77"/>
    </row>
    <row r="965870" spans="2:3" x14ac:dyDescent="0.25">
      <c r="B965870" s="78"/>
      <c r="C965870" s="77"/>
    </row>
    <row r="965871" spans="2:3" x14ac:dyDescent="0.25">
      <c r="B965871" s="78"/>
      <c r="C965871" s="77"/>
    </row>
    <row r="965872" spans="2:3" x14ac:dyDescent="0.25">
      <c r="B965872" s="78"/>
      <c r="C965872" s="77"/>
    </row>
    <row r="965982" spans="2:3" x14ac:dyDescent="0.25">
      <c r="B965982" s="78"/>
      <c r="C965982" s="77"/>
    </row>
    <row r="965983" spans="2:3" x14ac:dyDescent="0.25">
      <c r="B965983" s="78"/>
      <c r="C965983" s="77"/>
    </row>
    <row r="965984" spans="2:3" x14ac:dyDescent="0.25">
      <c r="B965984" s="78"/>
      <c r="C965984" s="77"/>
    </row>
    <row r="965985" spans="2:3" x14ac:dyDescent="0.25">
      <c r="B965985" s="78"/>
      <c r="C965985" s="77"/>
    </row>
    <row r="965986" spans="2:3" x14ac:dyDescent="0.25">
      <c r="B965986" s="78"/>
      <c r="C965986" s="77"/>
    </row>
    <row r="965987" spans="2:3" x14ac:dyDescent="0.25">
      <c r="B965987" s="78"/>
      <c r="C965987" s="77"/>
    </row>
    <row r="965988" spans="2:3" x14ac:dyDescent="0.25">
      <c r="B965988" s="78"/>
      <c r="C965988" s="77"/>
    </row>
    <row r="965989" spans="2:3" x14ac:dyDescent="0.25">
      <c r="B965989" s="78"/>
      <c r="C965989" s="77"/>
    </row>
    <row r="965990" spans="2:3" x14ac:dyDescent="0.25">
      <c r="B965990" s="78"/>
      <c r="C965990" s="77"/>
    </row>
    <row r="965991" spans="2:3" x14ac:dyDescent="0.25">
      <c r="B965991" s="78"/>
      <c r="C965991" s="77"/>
    </row>
    <row r="965992" spans="2:3" x14ac:dyDescent="0.25">
      <c r="B965992" s="78"/>
      <c r="C965992" s="77"/>
    </row>
    <row r="965993" spans="2:3" x14ac:dyDescent="0.25">
      <c r="B965993" s="78"/>
      <c r="C965993" s="77"/>
    </row>
    <row r="965994" spans="2:3" x14ac:dyDescent="0.25">
      <c r="B965994" s="78"/>
      <c r="C965994" s="77"/>
    </row>
    <row r="966104" spans="2:3" x14ac:dyDescent="0.25">
      <c r="B966104" s="78"/>
      <c r="C966104" s="77"/>
    </row>
    <row r="966105" spans="2:3" x14ac:dyDescent="0.25">
      <c r="B966105" s="78"/>
      <c r="C966105" s="77"/>
    </row>
    <row r="966106" spans="2:3" x14ac:dyDescent="0.25">
      <c r="B966106" s="78"/>
      <c r="C966106" s="77"/>
    </row>
    <row r="966107" spans="2:3" x14ac:dyDescent="0.25">
      <c r="B966107" s="78"/>
      <c r="C966107" s="77"/>
    </row>
    <row r="966108" spans="2:3" x14ac:dyDescent="0.25">
      <c r="B966108" s="78"/>
      <c r="C966108" s="77"/>
    </row>
    <row r="966109" spans="2:3" x14ac:dyDescent="0.25">
      <c r="B966109" s="78"/>
      <c r="C966109" s="77"/>
    </row>
    <row r="966110" spans="2:3" x14ac:dyDescent="0.25">
      <c r="B966110" s="78"/>
      <c r="C966110" s="77"/>
    </row>
    <row r="966111" spans="2:3" x14ac:dyDescent="0.25">
      <c r="B966111" s="78"/>
      <c r="C966111" s="77"/>
    </row>
    <row r="966112" spans="2:3" x14ac:dyDescent="0.25">
      <c r="B966112" s="78"/>
      <c r="C966112" s="77"/>
    </row>
    <row r="966113" spans="2:3" x14ac:dyDescent="0.25">
      <c r="B966113" s="78"/>
      <c r="C966113" s="77"/>
    </row>
    <row r="966114" spans="2:3" x14ac:dyDescent="0.25">
      <c r="B966114" s="78"/>
      <c r="C966114" s="77"/>
    </row>
    <row r="966115" spans="2:3" x14ac:dyDescent="0.25">
      <c r="B966115" s="78"/>
      <c r="C966115" s="77"/>
    </row>
    <row r="966116" spans="2:3" x14ac:dyDescent="0.25">
      <c r="B966116" s="78"/>
      <c r="C966116" s="77"/>
    </row>
    <row r="966226" spans="2:3" x14ac:dyDescent="0.25">
      <c r="B966226" s="78"/>
      <c r="C966226" s="77"/>
    </row>
    <row r="966227" spans="2:3" x14ac:dyDescent="0.25">
      <c r="B966227" s="78"/>
      <c r="C966227" s="77"/>
    </row>
    <row r="966228" spans="2:3" x14ac:dyDescent="0.25">
      <c r="B966228" s="78"/>
      <c r="C966228" s="77"/>
    </row>
    <row r="966229" spans="2:3" x14ac:dyDescent="0.25">
      <c r="B966229" s="78"/>
      <c r="C966229" s="77"/>
    </row>
    <row r="966230" spans="2:3" x14ac:dyDescent="0.25">
      <c r="B966230" s="78"/>
      <c r="C966230" s="77"/>
    </row>
    <row r="966231" spans="2:3" x14ac:dyDescent="0.25">
      <c r="B966231" s="78"/>
      <c r="C966231" s="77"/>
    </row>
    <row r="966232" spans="2:3" x14ac:dyDescent="0.25">
      <c r="B966232" s="78"/>
      <c r="C966232" s="77"/>
    </row>
    <row r="966233" spans="2:3" x14ac:dyDescent="0.25">
      <c r="B966233" s="78"/>
      <c r="C966233" s="77"/>
    </row>
    <row r="966234" spans="2:3" x14ac:dyDescent="0.25">
      <c r="B966234" s="78"/>
      <c r="C966234" s="77"/>
    </row>
    <row r="966235" spans="2:3" x14ac:dyDescent="0.25">
      <c r="B966235" s="78"/>
      <c r="C966235" s="77"/>
    </row>
    <row r="966236" spans="2:3" x14ac:dyDescent="0.25">
      <c r="B966236" s="78"/>
      <c r="C966236" s="77"/>
    </row>
    <row r="966237" spans="2:3" x14ac:dyDescent="0.25">
      <c r="B966237" s="78"/>
      <c r="C966237" s="77"/>
    </row>
    <row r="966238" spans="2:3" x14ac:dyDescent="0.25">
      <c r="B966238" s="78"/>
      <c r="C966238" s="77"/>
    </row>
    <row r="966348" spans="2:3" x14ac:dyDescent="0.25">
      <c r="B966348" s="78"/>
      <c r="C966348" s="77"/>
    </row>
    <row r="966349" spans="2:3" x14ac:dyDescent="0.25">
      <c r="B966349" s="78"/>
      <c r="C966349" s="77"/>
    </row>
    <row r="966350" spans="2:3" x14ac:dyDescent="0.25">
      <c r="B966350" s="78"/>
      <c r="C966350" s="77"/>
    </row>
    <row r="966351" spans="2:3" x14ac:dyDescent="0.25">
      <c r="B966351" s="78"/>
      <c r="C966351" s="77"/>
    </row>
    <row r="966352" spans="2:3" x14ac:dyDescent="0.25">
      <c r="B966352" s="78"/>
      <c r="C966352" s="77"/>
    </row>
    <row r="966353" spans="2:3" x14ac:dyDescent="0.25">
      <c r="B966353" s="78"/>
      <c r="C966353" s="77"/>
    </row>
    <row r="966354" spans="2:3" x14ac:dyDescent="0.25">
      <c r="B966354" s="78"/>
      <c r="C966354" s="77"/>
    </row>
    <row r="966355" spans="2:3" x14ac:dyDescent="0.25">
      <c r="B966355" s="78"/>
      <c r="C966355" s="77"/>
    </row>
    <row r="966356" spans="2:3" x14ac:dyDescent="0.25">
      <c r="B966356" s="78"/>
      <c r="C966356" s="77"/>
    </row>
    <row r="966357" spans="2:3" x14ac:dyDescent="0.25">
      <c r="B966357" s="78"/>
      <c r="C966357" s="77"/>
    </row>
    <row r="966358" spans="2:3" x14ac:dyDescent="0.25">
      <c r="B966358" s="78"/>
      <c r="C966358" s="77"/>
    </row>
    <row r="966359" spans="2:3" x14ac:dyDescent="0.25">
      <c r="B966359" s="78"/>
      <c r="C966359" s="77"/>
    </row>
    <row r="966360" spans="2:3" x14ac:dyDescent="0.25">
      <c r="B966360" s="78"/>
      <c r="C966360" s="77"/>
    </row>
    <row r="966470" spans="2:3" x14ac:dyDescent="0.25">
      <c r="B966470" s="78"/>
      <c r="C966470" s="77"/>
    </row>
    <row r="966471" spans="2:3" x14ac:dyDescent="0.25">
      <c r="B966471" s="78"/>
      <c r="C966471" s="77"/>
    </row>
    <row r="966472" spans="2:3" x14ac:dyDescent="0.25">
      <c r="B966472" s="78"/>
      <c r="C966472" s="77"/>
    </row>
    <row r="966473" spans="2:3" x14ac:dyDescent="0.25">
      <c r="B966473" s="78"/>
      <c r="C966473" s="77"/>
    </row>
    <row r="966474" spans="2:3" x14ac:dyDescent="0.25">
      <c r="B966474" s="78"/>
      <c r="C966474" s="77"/>
    </row>
    <row r="966475" spans="2:3" x14ac:dyDescent="0.25">
      <c r="B966475" s="78"/>
      <c r="C966475" s="77"/>
    </row>
    <row r="966476" spans="2:3" x14ac:dyDescent="0.25">
      <c r="B966476" s="78"/>
      <c r="C966476" s="77"/>
    </row>
    <row r="966477" spans="2:3" x14ac:dyDescent="0.25">
      <c r="B966477" s="78"/>
      <c r="C966477" s="77"/>
    </row>
    <row r="966478" spans="2:3" x14ac:dyDescent="0.25">
      <c r="B966478" s="78"/>
      <c r="C966478" s="77"/>
    </row>
    <row r="966479" spans="2:3" x14ac:dyDescent="0.25">
      <c r="B966479" s="78"/>
      <c r="C966479" s="77"/>
    </row>
    <row r="966480" spans="2:3" x14ac:dyDescent="0.25">
      <c r="B966480" s="78"/>
      <c r="C966480" s="77"/>
    </row>
    <row r="966481" spans="2:3" x14ac:dyDescent="0.25">
      <c r="B966481" s="78"/>
      <c r="C966481" s="77"/>
    </row>
    <row r="966482" spans="2:3" x14ac:dyDescent="0.25">
      <c r="B966482" s="78"/>
      <c r="C966482" s="77"/>
    </row>
    <row r="966592" spans="2:3" x14ac:dyDescent="0.25">
      <c r="B966592" s="78"/>
      <c r="C966592" s="77"/>
    </row>
    <row r="966593" spans="2:3" x14ac:dyDescent="0.25">
      <c r="B966593" s="78"/>
      <c r="C966593" s="77"/>
    </row>
    <row r="966594" spans="2:3" x14ac:dyDescent="0.25">
      <c r="B966594" s="78"/>
      <c r="C966594" s="77"/>
    </row>
    <row r="966595" spans="2:3" x14ac:dyDescent="0.25">
      <c r="B966595" s="78"/>
      <c r="C966595" s="77"/>
    </row>
    <row r="966596" spans="2:3" x14ac:dyDescent="0.25">
      <c r="B966596" s="78"/>
      <c r="C966596" s="77"/>
    </row>
    <row r="966597" spans="2:3" x14ac:dyDescent="0.25">
      <c r="B966597" s="78"/>
      <c r="C966597" s="77"/>
    </row>
    <row r="966598" spans="2:3" x14ac:dyDescent="0.25">
      <c r="B966598" s="78"/>
      <c r="C966598" s="77"/>
    </row>
    <row r="966599" spans="2:3" x14ac:dyDescent="0.25">
      <c r="B966599" s="78"/>
      <c r="C966599" s="77"/>
    </row>
    <row r="966600" spans="2:3" x14ac:dyDescent="0.25">
      <c r="B966600" s="78"/>
      <c r="C966600" s="77"/>
    </row>
    <row r="966601" spans="2:3" x14ac:dyDescent="0.25">
      <c r="B966601" s="78"/>
      <c r="C966601" s="77"/>
    </row>
    <row r="966602" spans="2:3" x14ac:dyDescent="0.25">
      <c r="B966602" s="78"/>
      <c r="C966602" s="77"/>
    </row>
    <row r="966603" spans="2:3" x14ac:dyDescent="0.25">
      <c r="B966603" s="78"/>
      <c r="C966603" s="77"/>
    </row>
    <row r="966604" spans="2:3" x14ac:dyDescent="0.25">
      <c r="B966604" s="78"/>
      <c r="C966604" s="77"/>
    </row>
    <row r="966714" spans="2:3" x14ac:dyDescent="0.25">
      <c r="B966714" s="78"/>
      <c r="C966714" s="77"/>
    </row>
    <row r="966715" spans="2:3" x14ac:dyDescent="0.25">
      <c r="B966715" s="78"/>
      <c r="C966715" s="77"/>
    </row>
    <row r="966716" spans="2:3" x14ac:dyDescent="0.25">
      <c r="B966716" s="78"/>
      <c r="C966716" s="77"/>
    </row>
    <row r="966717" spans="2:3" x14ac:dyDescent="0.25">
      <c r="B966717" s="78"/>
      <c r="C966717" s="77"/>
    </row>
    <row r="966718" spans="2:3" x14ac:dyDescent="0.25">
      <c r="B966718" s="78"/>
      <c r="C966718" s="77"/>
    </row>
    <row r="966719" spans="2:3" x14ac:dyDescent="0.25">
      <c r="B966719" s="78"/>
      <c r="C966719" s="77"/>
    </row>
    <row r="966720" spans="2:3" x14ac:dyDescent="0.25">
      <c r="B966720" s="78"/>
      <c r="C966720" s="77"/>
    </row>
    <row r="966721" spans="2:3" x14ac:dyDescent="0.25">
      <c r="B966721" s="78"/>
      <c r="C966721" s="77"/>
    </row>
    <row r="966722" spans="2:3" x14ac:dyDescent="0.25">
      <c r="B966722" s="78"/>
      <c r="C966722" s="77"/>
    </row>
    <row r="966723" spans="2:3" x14ac:dyDescent="0.25">
      <c r="B966723" s="78"/>
      <c r="C966723" s="77"/>
    </row>
    <row r="966724" spans="2:3" x14ac:dyDescent="0.25">
      <c r="B966724" s="78"/>
      <c r="C966724" s="77"/>
    </row>
    <row r="966725" spans="2:3" x14ac:dyDescent="0.25">
      <c r="B966725" s="78"/>
      <c r="C966725" s="77"/>
    </row>
    <row r="966726" spans="2:3" x14ac:dyDescent="0.25">
      <c r="B966726" s="78"/>
      <c r="C966726" s="77"/>
    </row>
    <row r="966836" spans="2:3" x14ac:dyDescent="0.25">
      <c r="B966836" s="78"/>
      <c r="C966836" s="77"/>
    </row>
    <row r="966837" spans="2:3" x14ac:dyDescent="0.25">
      <c r="B966837" s="78"/>
      <c r="C966837" s="77"/>
    </row>
    <row r="966838" spans="2:3" x14ac:dyDescent="0.25">
      <c r="B966838" s="78"/>
      <c r="C966838" s="77"/>
    </row>
    <row r="966839" spans="2:3" x14ac:dyDescent="0.25">
      <c r="B966839" s="78"/>
      <c r="C966839" s="77"/>
    </row>
    <row r="966840" spans="2:3" x14ac:dyDescent="0.25">
      <c r="B966840" s="78"/>
      <c r="C966840" s="77"/>
    </row>
    <row r="966841" spans="2:3" x14ac:dyDescent="0.25">
      <c r="B966841" s="78"/>
      <c r="C966841" s="77"/>
    </row>
    <row r="966842" spans="2:3" x14ac:dyDescent="0.25">
      <c r="B966842" s="78"/>
      <c r="C966842" s="77"/>
    </row>
    <row r="966843" spans="2:3" x14ac:dyDescent="0.25">
      <c r="B966843" s="78"/>
      <c r="C966843" s="77"/>
    </row>
    <row r="966844" spans="2:3" x14ac:dyDescent="0.25">
      <c r="B966844" s="78"/>
      <c r="C966844" s="77"/>
    </row>
    <row r="966845" spans="2:3" x14ac:dyDescent="0.25">
      <c r="B966845" s="78"/>
      <c r="C966845" s="77"/>
    </row>
    <row r="966846" spans="2:3" x14ac:dyDescent="0.25">
      <c r="B966846" s="78"/>
      <c r="C966846" s="77"/>
    </row>
    <row r="966847" spans="2:3" x14ac:dyDescent="0.25">
      <c r="B966847" s="78"/>
      <c r="C966847" s="77"/>
    </row>
    <row r="966848" spans="2:3" x14ac:dyDescent="0.25">
      <c r="B966848" s="78"/>
      <c r="C966848" s="77"/>
    </row>
    <row r="966958" spans="2:3" x14ac:dyDescent="0.25">
      <c r="B966958" s="78"/>
      <c r="C966958" s="77"/>
    </row>
    <row r="966959" spans="2:3" x14ac:dyDescent="0.25">
      <c r="B966959" s="78"/>
      <c r="C966959" s="77"/>
    </row>
    <row r="966960" spans="2:3" x14ac:dyDescent="0.25">
      <c r="B966960" s="78"/>
      <c r="C966960" s="77"/>
    </row>
    <row r="966961" spans="2:3" x14ac:dyDescent="0.25">
      <c r="B966961" s="78"/>
      <c r="C966961" s="77"/>
    </row>
    <row r="966962" spans="2:3" x14ac:dyDescent="0.25">
      <c r="B966962" s="78"/>
      <c r="C966962" s="77"/>
    </row>
    <row r="966963" spans="2:3" x14ac:dyDescent="0.25">
      <c r="B966963" s="78"/>
      <c r="C966963" s="77"/>
    </row>
    <row r="966964" spans="2:3" x14ac:dyDescent="0.25">
      <c r="B966964" s="78"/>
      <c r="C966964" s="77"/>
    </row>
    <row r="966965" spans="2:3" x14ac:dyDescent="0.25">
      <c r="B966965" s="78"/>
      <c r="C966965" s="77"/>
    </row>
    <row r="966966" spans="2:3" x14ac:dyDescent="0.25">
      <c r="B966966" s="78"/>
      <c r="C966966" s="77"/>
    </row>
    <row r="966967" spans="2:3" x14ac:dyDescent="0.25">
      <c r="B966967" s="78"/>
      <c r="C966967" s="77"/>
    </row>
    <row r="966968" spans="2:3" x14ac:dyDescent="0.25">
      <c r="B966968" s="78"/>
      <c r="C966968" s="77"/>
    </row>
    <row r="966969" spans="2:3" x14ac:dyDescent="0.25">
      <c r="B966969" s="78"/>
      <c r="C966969" s="77"/>
    </row>
    <row r="966970" spans="2:3" x14ac:dyDescent="0.25">
      <c r="B966970" s="78"/>
      <c r="C966970" s="77"/>
    </row>
    <row r="967080" spans="2:3" x14ac:dyDescent="0.25">
      <c r="B967080" s="78"/>
      <c r="C967080" s="77"/>
    </row>
    <row r="967081" spans="2:3" x14ac:dyDescent="0.25">
      <c r="B967081" s="78"/>
      <c r="C967081" s="77"/>
    </row>
    <row r="967082" spans="2:3" x14ac:dyDescent="0.25">
      <c r="B967082" s="78"/>
      <c r="C967082" s="77"/>
    </row>
    <row r="967083" spans="2:3" x14ac:dyDescent="0.25">
      <c r="B967083" s="78"/>
      <c r="C967083" s="77"/>
    </row>
    <row r="967084" spans="2:3" x14ac:dyDescent="0.25">
      <c r="B967084" s="78"/>
      <c r="C967084" s="77"/>
    </row>
    <row r="967085" spans="2:3" x14ac:dyDescent="0.25">
      <c r="B967085" s="78"/>
      <c r="C967085" s="77"/>
    </row>
    <row r="967086" spans="2:3" x14ac:dyDescent="0.25">
      <c r="B967086" s="78"/>
      <c r="C967086" s="77"/>
    </row>
    <row r="967087" spans="2:3" x14ac:dyDescent="0.25">
      <c r="B967087" s="78"/>
      <c r="C967087" s="77"/>
    </row>
    <row r="967088" spans="2:3" x14ac:dyDescent="0.25">
      <c r="B967088" s="78"/>
      <c r="C967088" s="77"/>
    </row>
    <row r="967089" spans="2:3" x14ac:dyDescent="0.25">
      <c r="B967089" s="78"/>
      <c r="C967089" s="77"/>
    </row>
    <row r="967090" spans="2:3" x14ac:dyDescent="0.25">
      <c r="B967090" s="78"/>
      <c r="C967090" s="77"/>
    </row>
    <row r="967091" spans="2:3" x14ac:dyDescent="0.25">
      <c r="B967091" s="78"/>
      <c r="C967091" s="77"/>
    </row>
    <row r="967092" spans="2:3" x14ac:dyDescent="0.25">
      <c r="B967092" s="78"/>
      <c r="C967092" s="77"/>
    </row>
    <row r="967202" spans="2:3" x14ac:dyDescent="0.25">
      <c r="B967202" s="78"/>
      <c r="C967202" s="77"/>
    </row>
    <row r="967203" spans="2:3" x14ac:dyDescent="0.25">
      <c r="B967203" s="78"/>
      <c r="C967203" s="77"/>
    </row>
    <row r="967204" spans="2:3" x14ac:dyDescent="0.25">
      <c r="B967204" s="78"/>
      <c r="C967204" s="77"/>
    </row>
    <row r="967205" spans="2:3" x14ac:dyDescent="0.25">
      <c r="B967205" s="78"/>
      <c r="C967205" s="77"/>
    </row>
    <row r="967206" spans="2:3" x14ac:dyDescent="0.25">
      <c r="B967206" s="78"/>
      <c r="C967206" s="77"/>
    </row>
    <row r="967207" spans="2:3" x14ac:dyDescent="0.25">
      <c r="B967207" s="78"/>
      <c r="C967207" s="77"/>
    </row>
    <row r="967208" spans="2:3" x14ac:dyDescent="0.25">
      <c r="B967208" s="78"/>
      <c r="C967208" s="77"/>
    </row>
    <row r="967209" spans="2:3" x14ac:dyDescent="0.25">
      <c r="B967209" s="78"/>
      <c r="C967209" s="77"/>
    </row>
    <row r="967210" spans="2:3" x14ac:dyDescent="0.25">
      <c r="B967210" s="78"/>
      <c r="C967210" s="77"/>
    </row>
    <row r="967211" spans="2:3" x14ac:dyDescent="0.25">
      <c r="B967211" s="78"/>
      <c r="C967211" s="77"/>
    </row>
    <row r="967212" spans="2:3" x14ac:dyDescent="0.25">
      <c r="B967212" s="78"/>
      <c r="C967212" s="77"/>
    </row>
    <row r="967213" spans="2:3" x14ac:dyDescent="0.25">
      <c r="B967213" s="78"/>
      <c r="C967213" s="77"/>
    </row>
    <row r="967214" spans="2:3" x14ac:dyDescent="0.25">
      <c r="B967214" s="78"/>
      <c r="C967214" s="77"/>
    </row>
    <row r="967324" spans="2:3" x14ac:dyDescent="0.25">
      <c r="B967324" s="78"/>
      <c r="C967324" s="77"/>
    </row>
    <row r="967325" spans="2:3" x14ac:dyDescent="0.25">
      <c r="B967325" s="78"/>
      <c r="C967325" s="77"/>
    </row>
    <row r="967326" spans="2:3" x14ac:dyDescent="0.25">
      <c r="B967326" s="78"/>
      <c r="C967326" s="77"/>
    </row>
    <row r="967327" spans="2:3" x14ac:dyDescent="0.25">
      <c r="B967327" s="78"/>
      <c r="C967327" s="77"/>
    </row>
    <row r="967328" spans="2:3" x14ac:dyDescent="0.25">
      <c r="B967328" s="78"/>
      <c r="C967328" s="77"/>
    </row>
    <row r="967329" spans="2:3" x14ac:dyDescent="0.25">
      <c r="B967329" s="78"/>
      <c r="C967329" s="77"/>
    </row>
    <row r="967330" spans="2:3" x14ac:dyDescent="0.25">
      <c r="B967330" s="78"/>
      <c r="C967330" s="77"/>
    </row>
    <row r="967331" spans="2:3" x14ac:dyDescent="0.25">
      <c r="B967331" s="78"/>
      <c r="C967331" s="77"/>
    </row>
    <row r="967332" spans="2:3" x14ac:dyDescent="0.25">
      <c r="B967332" s="78"/>
      <c r="C967332" s="77"/>
    </row>
    <row r="967333" spans="2:3" x14ac:dyDescent="0.25">
      <c r="B967333" s="78"/>
      <c r="C967333" s="77"/>
    </row>
    <row r="967334" spans="2:3" x14ac:dyDescent="0.25">
      <c r="B967334" s="78"/>
      <c r="C967334" s="77"/>
    </row>
    <row r="967335" spans="2:3" x14ac:dyDescent="0.25">
      <c r="B967335" s="78"/>
      <c r="C967335" s="77"/>
    </row>
    <row r="967336" spans="2:3" x14ac:dyDescent="0.25">
      <c r="B967336" s="78"/>
      <c r="C967336" s="77"/>
    </row>
    <row r="967446" spans="2:3" x14ac:dyDescent="0.25">
      <c r="B967446" s="78"/>
      <c r="C967446" s="77"/>
    </row>
    <row r="967447" spans="2:3" x14ac:dyDescent="0.25">
      <c r="B967447" s="78"/>
      <c r="C967447" s="77"/>
    </row>
    <row r="967448" spans="2:3" x14ac:dyDescent="0.25">
      <c r="B967448" s="78"/>
      <c r="C967448" s="77"/>
    </row>
    <row r="967449" spans="2:3" x14ac:dyDescent="0.25">
      <c r="B967449" s="78"/>
      <c r="C967449" s="77"/>
    </row>
    <row r="967450" spans="2:3" x14ac:dyDescent="0.25">
      <c r="B967450" s="78"/>
      <c r="C967450" s="77"/>
    </row>
    <row r="967451" spans="2:3" x14ac:dyDescent="0.25">
      <c r="B967451" s="78"/>
      <c r="C967451" s="77"/>
    </row>
    <row r="967452" spans="2:3" x14ac:dyDescent="0.25">
      <c r="B967452" s="78"/>
      <c r="C967452" s="77"/>
    </row>
    <row r="967453" spans="2:3" x14ac:dyDescent="0.25">
      <c r="B967453" s="78"/>
      <c r="C967453" s="77"/>
    </row>
    <row r="967454" spans="2:3" x14ac:dyDescent="0.25">
      <c r="B967454" s="78"/>
      <c r="C967454" s="77"/>
    </row>
    <row r="967455" spans="2:3" x14ac:dyDescent="0.25">
      <c r="B967455" s="78"/>
      <c r="C967455" s="77"/>
    </row>
    <row r="967456" spans="2:3" x14ac:dyDescent="0.25">
      <c r="B967456" s="78"/>
      <c r="C967456" s="77"/>
    </row>
    <row r="967457" spans="2:3" x14ac:dyDescent="0.25">
      <c r="B967457" s="78"/>
      <c r="C967457" s="77"/>
    </row>
    <row r="967458" spans="2:3" x14ac:dyDescent="0.25">
      <c r="B967458" s="78"/>
      <c r="C967458" s="77"/>
    </row>
    <row r="967568" spans="2:3" x14ac:dyDescent="0.25">
      <c r="B967568" s="78"/>
      <c r="C967568" s="77"/>
    </row>
    <row r="967569" spans="2:3" x14ac:dyDescent="0.25">
      <c r="B967569" s="78"/>
      <c r="C967569" s="77"/>
    </row>
    <row r="967570" spans="2:3" x14ac:dyDescent="0.25">
      <c r="B967570" s="78"/>
      <c r="C967570" s="77"/>
    </row>
    <row r="967571" spans="2:3" x14ac:dyDescent="0.25">
      <c r="B967571" s="78"/>
      <c r="C967571" s="77"/>
    </row>
    <row r="967572" spans="2:3" x14ac:dyDescent="0.25">
      <c r="B967572" s="78"/>
      <c r="C967572" s="77"/>
    </row>
    <row r="967573" spans="2:3" x14ac:dyDescent="0.25">
      <c r="B967573" s="78"/>
      <c r="C967573" s="77"/>
    </row>
    <row r="967574" spans="2:3" x14ac:dyDescent="0.25">
      <c r="B967574" s="78"/>
      <c r="C967574" s="77"/>
    </row>
    <row r="967575" spans="2:3" x14ac:dyDescent="0.25">
      <c r="B967575" s="78"/>
      <c r="C967575" s="77"/>
    </row>
    <row r="967576" spans="2:3" x14ac:dyDescent="0.25">
      <c r="B967576" s="78"/>
      <c r="C967576" s="77"/>
    </row>
    <row r="967577" spans="2:3" x14ac:dyDescent="0.25">
      <c r="B967577" s="78"/>
      <c r="C967577" s="77"/>
    </row>
    <row r="967578" spans="2:3" x14ac:dyDescent="0.25">
      <c r="B967578" s="78"/>
      <c r="C967578" s="77"/>
    </row>
    <row r="967579" spans="2:3" x14ac:dyDescent="0.25">
      <c r="B967579" s="78"/>
      <c r="C967579" s="77"/>
    </row>
    <row r="967580" spans="2:3" x14ac:dyDescent="0.25">
      <c r="B967580" s="78"/>
      <c r="C967580" s="77"/>
    </row>
    <row r="967690" spans="2:3" x14ac:dyDescent="0.25">
      <c r="B967690" s="78"/>
      <c r="C967690" s="77"/>
    </row>
    <row r="967691" spans="2:3" x14ac:dyDescent="0.25">
      <c r="B967691" s="78"/>
      <c r="C967691" s="77"/>
    </row>
    <row r="967692" spans="2:3" x14ac:dyDescent="0.25">
      <c r="B967692" s="78"/>
      <c r="C967692" s="77"/>
    </row>
    <row r="967693" spans="2:3" x14ac:dyDescent="0.25">
      <c r="B967693" s="78"/>
      <c r="C967693" s="77"/>
    </row>
    <row r="967694" spans="2:3" x14ac:dyDescent="0.25">
      <c r="B967694" s="78"/>
      <c r="C967694" s="77"/>
    </row>
    <row r="967695" spans="2:3" x14ac:dyDescent="0.25">
      <c r="B967695" s="78"/>
      <c r="C967695" s="77"/>
    </row>
    <row r="967696" spans="2:3" x14ac:dyDescent="0.25">
      <c r="B967696" s="78"/>
      <c r="C967696" s="77"/>
    </row>
    <row r="967697" spans="2:3" x14ac:dyDescent="0.25">
      <c r="B967697" s="78"/>
      <c r="C967697" s="77"/>
    </row>
    <row r="967698" spans="2:3" x14ac:dyDescent="0.25">
      <c r="B967698" s="78"/>
      <c r="C967698" s="77"/>
    </row>
    <row r="967699" spans="2:3" x14ac:dyDescent="0.25">
      <c r="B967699" s="78"/>
      <c r="C967699" s="77"/>
    </row>
    <row r="967700" spans="2:3" x14ac:dyDescent="0.25">
      <c r="B967700" s="78"/>
      <c r="C967700" s="77"/>
    </row>
    <row r="967701" spans="2:3" x14ac:dyDescent="0.25">
      <c r="B967701" s="78"/>
      <c r="C967701" s="77"/>
    </row>
    <row r="967702" spans="2:3" x14ac:dyDescent="0.25">
      <c r="B967702" s="78"/>
      <c r="C967702" s="77"/>
    </row>
    <row r="967812" spans="2:3" x14ac:dyDescent="0.25">
      <c r="B967812" s="78"/>
      <c r="C967812" s="77"/>
    </row>
    <row r="967813" spans="2:3" x14ac:dyDescent="0.25">
      <c r="B967813" s="78"/>
      <c r="C967813" s="77"/>
    </row>
    <row r="967814" spans="2:3" x14ac:dyDescent="0.25">
      <c r="B967814" s="78"/>
      <c r="C967814" s="77"/>
    </row>
    <row r="967815" spans="2:3" x14ac:dyDescent="0.25">
      <c r="B967815" s="78"/>
      <c r="C967815" s="77"/>
    </row>
    <row r="967816" spans="2:3" x14ac:dyDescent="0.25">
      <c r="B967816" s="78"/>
      <c r="C967816" s="77"/>
    </row>
    <row r="967817" spans="2:3" x14ac:dyDescent="0.25">
      <c r="B967817" s="78"/>
      <c r="C967817" s="77"/>
    </row>
    <row r="967818" spans="2:3" x14ac:dyDescent="0.25">
      <c r="B967818" s="78"/>
      <c r="C967818" s="77"/>
    </row>
    <row r="967819" spans="2:3" x14ac:dyDescent="0.25">
      <c r="B967819" s="78"/>
      <c r="C967819" s="77"/>
    </row>
    <row r="967820" spans="2:3" x14ac:dyDescent="0.25">
      <c r="B967820" s="78"/>
      <c r="C967820" s="77"/>
    </row>
    <row r="967821" spans="2:3" x14ac:dyDescent="0.25">
      <c r="B967821" s="78"/>
      <c r="C967821" s="77"/>
    </row>
    <row r="967822" spans="2:3" x14ac:dyDescent="0.25">
      <c r="B967822" s="78"/>
      <c r="C967822" s="77"/>
    </row>
    <row r="967823" spans="2:3" x14ac:dyDescent="0.25">
      <c r="B967823" s="78"/>
      <c r="C967823" s="77"/>
    </row>
    <row r="967824" spans="2:3" x14ac:dyDescent="0.25">
      <c r="B967824" s="78"/>
      <c r="C967824" s="77"/>
    </row>
    <row r="967934" spans="2:3" x14ac:dyDescent="0.25">
      <c r="B967934" s="78"/>
      <c r="C967934" s="77"/>
    </row>
    <row r="967935" spans="2:3" x14ac:dyDescent="0.25">
      <c r="B967935" s="78"/>
      <c r="C967935" s="77"/>
    </row>
    <row r="967936" spans="2:3" x14ac:dyDescent="0.25">
      <c r="B967936" s="78"/>
      <c r="C967936" s="77"/>
    </row>
    <row r="967937" spans="2:3" x14ac:dyDescent="0.25">
      <c r="B967937" s="78"/>
      <c r="C967937" s="77"/>
    </row>
    <row r="967938" spans="2:3" x14ac:dyDescent="0.25">
      <c r="B967938" s="78"/>
      <c r="C967938" s="77"/>
    </row>
    <row r="967939" spans="2:3" x14ac:dyDescent="0.25">
      <c r="B967939" s="78"/>
      <c r="C967939" s="77"/>
    </row>
    <row r="967940" spans="2:3" x14ac:dyDescent="0.25">
      <c r="B967940" s="78"/>
      <c r="C967940" s="77"/>
    </row>
    <row r="967941" spans="2:3" x14ac:dyDescent="0.25">
      <c r="B967941" s="78"/>
      <c r="C967941" s="77"/>
    </row>
    <row r="967942" spans="2:3" x14ac:dyDescent="0.25">
      <c r="B967942" s="78"/>
      <c r="C967942" s="77"/>
    </row>
    <row r="967943" spans="2:3" x14ac:dyDescent="0.25">
      <c r="B967943" s="78"/>
      <c r="C967943" s="77"/>
    </row>
    <row r="967944" spans="2:3" x14ac:dyDescent="0.25">
      <c r="B967944" s="78"/>
      <c r="C967944" s="77"/>
    </row>
    <row r="967945" spans="2:3" x14ac:dyDescent="0.25">
      <c r="B967945" s="78"/>
      <c r="C967945" s="77"/>
    </row>
    <row r="967946" spans="2:3" x14ac:dyDescent="0.25">
      <c r="B967946" s="78"/>
      <c r="C967946" s="77"/>
    </row>
    <row r="968056" spans="2:3" x14ac:dyDescent="0.25">
      <c r="B968056" s="78"/>
      <c r="C968056" s="77"/>
    </row>
    <row r="968057" spans="2:3" x14ac:dyDescent="0.25">
      <c r="B968057" s="78"/>
      <c r="C968057" s="77"/>
    </row>
    <row r="968058" spans="2:3" x14ac:dyDescent="0.25">
      <c r="B968058" s="78"/>
      <c r="C968058" s="77"/>
    </row>
    <row r="968059" spans="2:3" x14ac:dyDescent="0.25">
      <c r="B968059" s="78"/>
      <c r="C968059" s="77"/>
    </row>
    <row r="968060" spans="2:3" x14ac:dyDescent="0.25">
      <c r="B968060" s="78"/>
      <c r="C968060" s="77"/>
    </row>
    <row r="968061" spans="2:3" x14ac:dyDescent="0.25">
      <c r="B968061" s="78"/>
      <c r="C968061" s="77"/>
    </row>
    <row r="968062" spans="2:3" x14ac:dyDescent="0.25">
      <c r="B968062" s="78"/>
      <c r="C968062" s="77"/>
    </row>
    <row r="968063" spans="2:3" x14ac:dyDescent="0.25">
      <c r="B968063" s="78"/>
      <c r="C968063" s="77"/>
    </row>
    <row r="968064" spans="2:3" x14ac:dyDescent="0.25">
      <c r="B968064" s="78"/>
      <c r="C968064" s="77"/>
    </row>
    <row r="968065" spans="2:3" x14ac:dyDescent="0.25">
      <c r="B968065" s="78"/>
      <c r="C968065" s="77"/>
    </row>
    <row r="968066" spans="2:3" x14ac:dyDescent="0.25">
      <c r="B968066" s="78"/>
      <c r="C968066" s="77"/>
    </row>
    <row r="968067" spans="2:3" x14ac:dyDescent="0.25">
      <c r="B968067" s="78"/>
      <c r="C968067" s="77"/>
    </row>
    <row r="968068" spans="2:3" x14ac:dyDescent="0.25">
      <c r="B968068" s="78"/>
      <c r="C968068" s="77"/>
    </row>
    <row r="968178" spans="2:3" x14ac:dyDescent="0.25">
      <c r="B968178" s="78"/>
      <c r="C968178" s="77"/>
    </row>
    <row r="968179" spans="2:3" x14ac:dyDescent="0.25">
      <c r="B968179" s="78"/>
      <c r="C968179" s="77"/>
    </row>
    <row r="968180" spans="2:3" x14ac:dyDescent="0.25">
      <c r="B968180" s="78"/>
      <c r="C968180" s="77"/>
    </row>
    <row r="968181" spans="2:3" x14ac:dyDescent="0.25">
      <c r="B968181" s="78"/>
      <c r="C968181" s="77"/>
    </row>
    <row r="968182" spans="2:3" x14ac:dyDescent="0.25">
      <c r="B968182" s="78"/>
      <c r="C968182" s="77"/>
    </row>
    <row r="968183" spans="2:3" x14ac:dyDescent="0.25">
      <c r="B968183" s="78"/>
      <c r="C968183" s="77"/>
    </row>
    <row r="968184" spans="2:3" x14ac:dyDescent="0.25">
      <c r="B968184" s="78"/>
      <c r="C968184" s="77"/>
    </row>
    <row r="968185" spans="2:3" x14ac:dyDescent="0.25">
      <c r="B968185" s="78"/>
      <c r="C968185" s="77"/>
    </row>
    <row r="968186" spans="2:3" x14ac:dyDescent="0.25">
      <c r="B968186" s="78"/>
      <c r="C968186" s="77"/>
    </row>
    <row r="968187" spans="2:3" x14ac:dyDescent="0.25">
      <c r="B968187" s="78"/>
      <c r="C968187" s="77"/>
    </row>
    <row r="968188" spans="2:3" x14ac:dyDescent="0.25">
      <c r="B968188" s="78"/>
      <c r="C968188" s="77"/>
    </row>
    <row r="968189" spans="2:3" x14ac:dyDescent="0.25">
      <c r="B968189" s="78"/>
      <c r="C968189" s="77"/>
    </row>
    <row r="968190" spans="2:3" x14ac:dyDescent="0.25">
      <c r="B968190" s="78"/>
      <c r="C968190" s="77"/>
    </row>
    <row r="968300" spans="2:3" x14ac:dyDescent="0.25">
      <c r="B968300" s="78"/>
      <c r="C968300" s="77"/>
    </row>
    <row r="968301" spans="2:3" x14ac:dyDescent="0.25">
      <c r="B968301" s="78"/>
      <c r="C968301" s="77"/>
    </row>
    <row r="968302" spans="2:3" x14ac:dyDescent="0.25">
      <c r="B968302" s="78"/>
      <c r="C968302" s="77"/>
    </row>
    <row r="968303" spans="2:3" x14ac:dyDescent="0.25">
      <c r="B968303" s="78"/>
      <c r="C968303" s="77"/>
    </row>
    <row r="968304" spans="2:3" x14ac:dyDescent="0.25">
      <c r="B968304" s="78"/>
      <c r="C968304" s="77"/>
    </row>
    <row r="968305" spans="2:3" x14ac:dyDescent="0.25">
      <c r="B968305" s="78"/>
      <c r="C968305" s="77"/>
    </row>
    <row r="968306" spans="2:3" x14ac:dyDescent="0.25">
      <c r="B968306" s="78"/>
      <c r="C968306" s="77"/>
    </row>
    <row r="968307" spans="2:3" x14ac:dyDescent="0.25">
      <c r="B968307" s="78"/>
      <c r="C968307" s="77"/>
    </row>
    <row r="968308" spans="2:3" x14ac:dyDescent="0.25">
      <c r="B968308" s="78"/>
      <c r="C968308" s="77"/>
    </row>
    <row r="968309" spans="2:3" x14ac:dyDescent="0.25">
      <c r="B968309" s="78"/>
      <c r="C968309" s="77"/>
    </row>
    <row r="968310" spans="2:3" x14ac:dyDescent="0.25">
      <c r="B968310" s="78"/>
      <c r="C968310" s="77"/>
    </row>
    <row r="968311" spans="2:3" x14ac:dyDescent="0.25">
      <c r="B968311" s="78"/>
      <c r="C968311" s="77"/>
    </row>
    <row r="968312" spans="2:3" x14ac:dyDescent="0.25">
      <c r="B968312" s="78"/>
      <c r="C968312" s="77"/>
    </row>
    <row r="968422" spans="2:3" x14ac:dyDescent="0.25">
      <c r="B968422" s="78"/>
      <c r="C968422" s="77"/>
    </row>
    <row r="968423" spans="2:3" x14ac:dyDescent="0.25">
      <c r="B968423" s="78"/>
      <c r="C968423" s="77"/>
    </row>
    <row r="968424" spans="2:3" x14ac:dyDescent="0.25">
      <c r="B968424" s="78"/>
      <c r="C968424" s="77"/>
    </row>
    <row r="968425" spans="2:3" x14ac:dyDescent="0.25">
      <c r="B968425" s="78"/>
      <c r="C968425" s="77"/>
    </row>
    <row r="968426" spans="2:3" x14ac:dyDescent="0.25">
      <c r="B968426" s="78"/>
      <c r="C968426" s="77"/>
    </row>
    <row r="968427" spans="2:3" x14ac:dyDescent="0.25">
      <c r="B968427" s="78"/>
      <c r="C968427" s="77"/>
    </row>
    <row r="968428" spans="2:3" x14ac:dyDescent="0.25">
      <c r="B968428" s="78"/>
      <c r="C968428" s="77"/>
    </row>
    <row r="968429" spans="2:3" x14ac:dyDescent="0.25">
      <c r="B968429" s="78"/>
      <c r="C968429" s="77"/>
    </row>
    <row r="968430" spans="2:3" x14ac:dyDescent="0.25">
      <c r="B968430" s="78"/>
      <c r="C968430" s="77"/>
    </row>
    <row r="968431" spans="2:3" x14ac:dyDescent="0.25">
      <c r="B968431" s="78"/>
      <c r="C968431" s="77"/>
    </row>
    <row r="968432" spans="2:3" x14ac:dyDescent="0.25">
      <c r="B968432" s="78"/>
      <c r="C968432" s="77"/>
    </row>
    <row r="968433" spans="2:3" x14ac:dyDescent="0.25">
      <c r="B968433" s="78"/>
      <c r="C968433" s="77"/>
    </row>
    <row r="968434" spans="2:3" x14ac:dyDescent="0.25">
      <c r="B968434" s="78"/>
      <c r="C968434" s="77"/>
    </row>
    <row r="968544" spans="2:3" x14ac:dyDescent="0.25">
      <c r="B968544" s="78"/>
      <c r="C968544" s="77"/>
    </row>
    <row r="968545" spans="2:3" x14ac:dyDescent="0.25">
      <c r="B968545" s="78"/>
      <c r="C968545" s="77"/>
    </row>
    <row r="968546" spans="2:3" x14ac:dyDescent="0.25">
      <c r="B968546" s="78"/>
      <c r="C968546" s="77"/>
    </row>
    <row r="968547" spans="2:3" x14ac:dyDescent="0.25">
      <c r="B968547" s="78"/>
      <c r="C968547" s="77"/>
    </row>
    <row r="968548" spans="2:3" x14ac:dyDescent="0.25">
      <c r="B968548" s="78"/>
      <c r="C968548" s="77"/>
    </row>
    <row r="968549" spans="2:3" x14ac:dyDescent="0.25">
      <c r="B968549" s="78"/>
      <c r="C968549" s="77"/>
    </row>
    <row r="968550" spans="2:3" x14ac:dyDescent="0.25">
      <c r="B968550" s="78"/>
      <c r="C968550" s="77"/>
    </row>
    <row r="968551" spans="2:3" x14ac:dyDescent="0.25">
      <c r="B968551" s="78"/>
      <c r="C968551" s="77"/>
    </row>
    <row r="968552" spans="2:3" x14ac:dyDescent="0.25">
      <c r="B968552" s="78"/>
      <c r="C968552" s="77"/>
    </row>
    <row r="968553" spans="2:3" x14ac:dyDescent="0.25">
      <c r="B968553" s="78"/>
      <c r="C968553" s="77"/>
    </row>
    <row r="968554" spans="2:3" x14ac:dyDescent="0.25">
      <c r="B968554" s="78"/>
      <c r="C968554" s="77"/>
    </row>
    <row r="968555" spans="2:3" x14ac:dyDescent="0.25">
      <c r="B968555" s="78"/>
      <c r="C968555" s="77"/>
    </row>
    <row r="968556" spans="2:3" x14ac:dyDescent="0.25">
      <c r="B968556" s="78"/>
      <c r="C968556" s="77"/>
    </row>
    <row r="968666" spans="2:3" x14ac:dyDescent="0.25">
      <c r="B968666" s="78"/>
      <c r="C968666" s="77"/>
    </row>
    <row r="968667" spans="2:3" x14ac:dyDescent="0.25">
      <c r="B968667" s="78"/>
      <c r="C968667" s="77"/>
    </row>
    <row r="968668" spans="2:3" x14ac:dyDescent="0.25">
      <c r="B968668" s="78"/>
      <c r="C968668" s="77"/>
    </row>
    <row r="968669" spans="2:3" x14ac:dyDescent="0.25">
      <c r="B968669" s="78"/>
      <c r="C968669" s="77"/>
    </row>
    <row r="968670" spans="2:3" x14ac:dyDescent="0.25">
      <c r="B968670" s="78"/>
      <c r="C968670" s="77"/>
    </row>
    <row r="968671" spans="2:3" x14ac:dyDescent="0.25">
      <c r="B968671" s="78"/>
      <c r="C968671" s="77"/>
    </row>
    <row r="968672" spans="2:3" x14ac:dyDescent="0.25">
      <c r="B968672" s="78"/>
      <c r="C968672" s="77"/>
    </row>
    <row r="968673" spans="2:3" x14ac:dyDescent="0.25">
      <c r="B968673" s="78"/>
      <c r="C968673" s="77"/>
    </row>
    <row r="968674" spans="2:3" x14ac:dyDescent="0.25">
      <c r="B968674" s="78"/>
      <c r="C968674" s="77"/>
    </row>
    <row r="968675" spans="2:3" x14ac:dyDescent="0.25">
      <c r="B968675" s="78"/>
      <c r="C968675" s="77"/>
    </row>
    <row r="968676" spans="2:3" x14ac:dyDescent="0.25">
      <c r="B968676" s="78"/>
      <c r="C968676" s="77"/>
    </row>
    <row r="968677" spans="2:3" x14ac:dyDescent="0.25">
      <c r="B968677" s="78"/>
      <c r="C968677" s="77"/>
    </row>
    <row r="968678" spans="2:3" x14ac:dyDescent="0.25">
      <c r="B968678" s="78"/>
      <c r="C968678" s="77"/>
    </row>
    <row r="968788" spans="2:3" x14ac:dyDescent="0.25">
      <c r="B968788" s="78"/>
      <c r="C968788" s="77"/>
    </row>
    <row r="968789" spans="2:3" x14ac:dyDescent="0.25">
      <c r="B968789" s="78"/>
      <c r="C968789" s="77"/>
    </row>
    <row r="968790" spans="2:3" x14ac:dyDescent="0.25">
      <c r="B968790" s="78"/>
      <c r="C968790" s="77"/>
    </row>
    <row r="968791" spans="2:3" x14ac:dyDescent="0.25">
      <c r="B968791" s="78"/>
      <c r="C968791" s="77"/>
    </row>
    <row r="968792" spans="2:3" x14ac:dyDescent="0.25">
      <c r="B968792" s="78"/>
      <c r="C968792" s="77"/>
    </row>
    <row r="968793" spans="2:3" x14ac:dyDescent="0.25">
      <c r="B968793" s="78"/>
      <c r="C968793" s="77"/>
    </row>
    <row r="968794" spans="2:3" x14ac:dyDescent="0.25">
      <c r="B968794" s="78"/>
      <c r="C968794" s="77"/>
    </row>
    <row r="968795" spans="2:3" x14ac:dyDescent="0.25">
      <c r="B968795" s="78"/>
      <c r="C968795" s="77"/>
    </row>
    <row r="968796" spans="2:3" x14ac:dyDescent="0.25">
      <c r="B968796" s="78"/>
      <c r="C968796" s="77"/>
    </row>
    <row r="968797" spans="2:3" x14ac:dyDescent="0.25">
      <c r="B968797" s="78"/>
      <c r="C968797" s="77"/>
    </row>
    <row r="968798" spans="2:3" x14ac:dyDescent="0.25">
      <c r="B968798" s="78"/>
      <c r="C968798" s="77"/>
    </row>
    <row r="968799" spans="2:3" x14ac:dyDescent="0.25">
      <c r="B968799" s="78"/>
      <c r="C968799" s="77"/>
    </row>
    <row r="968800" spans="2:3" x14ac:dyDescent="0.25">
      <c r="B968800" s="78"/>
      <c r="C968800" s="77"/>
    </row>
    <row r="968910" spans="2:3" x14ac:dyDescent="0.25">
      <c r="B968910" s="78"/>
      <c r="C968910" s="77"/>
    </row>
    <row r="968911" spans="2:3" x14ac:dyDescent="0.25">
      <c r="B968911" s="78"/>
      <c r="C968911" s="77"/>
    </row>
    <row r="968912" spans="2:3" x14ac:dyDescent="0.25">
      <c r="B968912" s="78"/>
      <c r="C968912" s="77"/>
    </row>
    <row r="968913" spans="2:3" x14ac:dyDescent="0.25">
      <c r="B968913" s="78"/>
      <c r="C968913" s="77"/>
    </row>
    <row r="968914" spans="2:3" x14ac:dyDescent="0.25">
      <c r="B968914" s="78"/>
      <c r="C968914" s="77"/>
    </row>
    <row r="968915" spans="2:3" x14ac:dyDescent="0.25">
      <c r="B968915" s="78"/>
      <c r="C968915" s="77"/>
    </row>
    <row r="968916" spans="2:3" x14ac:dyDescent="0.25">
      <c r="B968916" s="78"/>
      <c r="C968916" s="77"/>
    </row>
    <row r="968917" spans="2:3" x14ac:dyDescent="0.25">
      <c r="B968917" s="78"/>
      <c r="C968917" s="77"/>
    </row>
    <row r="968918" spans="2:3" x14ac:dyDescent="0.25">
      <c r="B968918" s="78"/>
      <c r="C968918" s="77"/>
    </row>
    <row r="968919" spans="2:3" x14ac:dyDescent="0.25">
      <c r="B968919" s="78"/>
      <c r="C968919" s="77"/>
    </row>
    <row r="968920" spans="2:3" x14ac:dyDescent="0.25">
      <c r="B968920" s="78"/>
      <c r="C968920" s="77"/>
    </row>
    <row r="968921" spans="2:3" x14ac:dyDescent="0.25">
      <c r="B968921" s="78"/>
      <c r="C968921" s="77"/>
    </row>
    <row r="968922" spans="2:3" x14ac:dyDescent="0.25">
      <c r="B968922" s="78"/>
      <c r="C968922" s="77"/>
    </row>
    <row r="969032" spans="2:3" x14ac:dyDescent="0.25">
      <c r="B969032" s="78"/>
      <c r="C969032" s="77"/>
    </row>
    <row r="969033" spans="2:3" x14ac:dyDescent="0.25">
      <c r="B969033" s="78"/>
      <c r="C969033" s="77"/>
    </row>
    <row r="969034" spans="2:3" x14ac:dyDescent="0.25">
      <c r="B969034" s="78"/>
      <c r="C969034" s="77"/>
    </row>
    <row r="969035" spans="2:3" x14ac:dyDescent="0.25">
      <c r="B969035" s="78"/>
      <c r="C969035" s="77"/>
    </row>
    <row r="969036" spans="2:3" x14ac:dyDescent="0.25">
      <c r="B969036" s="78"/>
      <c r="C969036" s="77"/>
    </row>
    <row r="969037" spans="2:3" x14ac:dyDescent="0.25">
      <c r="B969037" s="78"/>
      <c r="C969037" s="77"/>
    </row>
    <row r="969038" spans="2:3" x14ac:dyDescent="0.25">
      <c r="B969038" s="78"/>
      <c r="C969038" s="77"/>
    </row>
    <row r="969039" spans="2:3" x14ac:dyDescent="0.25">
      <c r="B969039" s="78"/>
      <c r="C969039" s="77"/>
    </row>
    <row r="969040" spans="2:3" x14ac:dyDescent="0.25">
      <c r="B969040" s="78"/>
      <c r="C969040" s="77"/>
    </row>
    <row r="969041" spans="2:3" x14ac:dyDescent="0.25">
      <c r="B969041" s="78"/>
      <c r="C969041" s="77"/>
    </row>
    <row r="969042" spans="2:3" x14ac:dyDescent="0.25">
      <c r="B969042" s="78"/>
      <c r="C969042" s="77"/>
    </row>
    <row r="969043" spans="2:3" x14ac:dyDescent="0.25">
      <c r="B969043" s="78"/>
      <c r="C969043" s="77"/>
    </row>
    <row r="969044" spans="2:3" x14ac:dyDescent="0.25">
      <c r="B969044" s="78"/>
      <c r="C969044" s="77"/>
    </row>
    <row r="969154" spans="2:3" x14ac:dyDescent="0.25">
      <c r="B969154" s="78"/>
      <c r="C969154" s="77"/>
    </row>
    <row r="969155" spans="2:3" x14ac:dyDescent="0.25">
      <c r="B969155" s="78"/>
      <c r="C969155" s="77"/>
    </row>
    <row r="969156" spans="2:3" x14ac:dyDescent="0.25">
      <c r="B969156" s="78"/>
      <c r="C969156" s="77"/>
    </row>
    <row r="969157" spans="2:3" x14ac:dyDescent="0.25">
      <c r="B969157" s="78"/>
      <c r="C969157" s="77"/>
    </row>
    <row r="969158" spans="2:3" x14ac:dyDescent="0.25">
      <c r="B969158" s="78"/>
      <c r="C969158" s="77"/>
    </row>
    <row r="969159" spans="2:3" x14ac:dyDescent="0.25">
      <c r="B969159" s="78"/>
      <c r="C969159" s="77"/>
    </row>
    <row r="969160" spans="2:3" x14ac:dyDescent="0.25">
      <c r="B969160" s="78"/>
      <c r="C969160" s="77"/>
    </row>
    <row r="969161" spans="2:3" x14ac:dyDescent="0.25">
      <c r="B969161" s="78"/>
      <c r="C969161" s="77"/>
    </row>
    <row r="969162" spans="2:3" x14ac:dyDescent="0.25">
      <c r="B969162" s="78"/>
      <c r="C969162" s="77"/>
    </row>
    <row r="969163" spans="2:3" x14ac:dyDescent="0.25">
      <c r="B969163" s="78"/>
      <c r="C969163" s="77"/>
    </row>
    <row r="969164" spans="2:3" x14ac:dyDescent="0.25">
      <c r="B969164" s="78"/>
      <c r="C969164" s="77"/>
    </row>
    <row r="969165" spans="2:3" x14ac:dyDescent="0.25">
      <c r="B969165" s="78"/>
      <c r="C969165" s="77"/>
    </row>
    <row r="969166" spans="2:3" x14ac:dyDescent="0.25">
      <c r="B969166" s="78"/>
      <c r="C969166" s="77"/>
    </row>
    <row r="969276" spans="2:3" x14ac:dyDescent="0.25">
      <c r="B969276" s="78"/>
      <c r="C969276" s="77"/>
    </row>
    <row r="969277" spans="2:3" x14ac:dyDescent="0.25">
      <c r="B969277" s="78"/>
      <c r="C969277" s="77"/>
    </row>
    <row r="969278" spans="2:3" x14ac:dyDescent="0.25">
      <c r="B969278" s="78"/>
      <c r="C969278" s="77"/>
    </row>
    <row r="969279" spans="2:3" x14ac:dyDescent="0.25">
      <c r="B969279" s="78"/>
      <c r="C969279" s="77"/>
    </row>
    <row r="969280" spans="2:3" x14ac:dyDescent="0.25">
      <c r="B969280" s="78"/>
      <c r="C969280" s="77"/>
    </row>
    <row r="969281" spans="2:3" x14ac:dyDescent="0.25">
      <c r="B969281" s="78"/>
      <c r="C969281" s="77"/>
    </row>
    <row r="969282" spans="2:3" x14ac:dyDescent="0.25">
      <c r="B969282" s="78"/>
      <c r="C969282" s="77"/>
    </row>
    <row r="969283" spans="2:3" x14ac:dyDescent="0.25">
      <c r="B969283" s="78"/>
      <c r="C969283" s="77"/>
    </row>
    <row r="969284" spans="2:3" x14ac:dyDescent="0.25">
      <c r="B969284" s="78"/>
      <c r="C969284" s="77"/>
    </row>
    <row r="969285" spans="2:3" x14ac:dyDescent="0.25">
      <c r="B969285" s="78"/>
      <c r="C969285" s="77"/>
    </row>
    <row r="969286" spans="2:3" x14ac:dyDescent="0.25">
      <c r="B969286" s="78"/>
      <c r="C969286" s="77"/>
    </row>
    <row r="969287" spans="2:3" x14ac:dyDescent="0.25">
      <c r="B969287" s="78"/>
      <c r="C969287" s="77"/>
    </row>
    <row r="969288" spans="2:3" x14ac:dyDescent="0.25">
      <c r="B969288" s="78"/>
      <c r="C969288" s="77"/>
    </row>
    <row r="969398" spans="2:3" x14ac:dyDescent="0.25">
      <c r="B969398" s="78"/>
      <c r="C969398" s="77"/>
    </row>
    <row r="969399" spans="2:3" x14ac:dyDescent="0.25">
      <c r="B969399" s="78"/>
      <c r="C969399" s="77"/>
    </row>
    <row r="969400" spans="2:3" x14ac:dyDescent="0.25">
      <c r="B969400" s="78"/>
      <c r="C969400" s="77"/>
    </row>
    <row r="969401" spans="2:3" x14ac:dyDescent="0.25">
      <c r="B969401" s="78"/>
      <c r="C969401" s="77"/>
    </row>
    <row r="969402" spans="2:3" x14ac:dyDescent="0.25">
      <c r="B969402" s="78"/>
      <c r="C969402" s="77"/>
    </row>
    <row r="969403" spans="2:3" x14ac:dyDescent="0.25">
      <c r="B969403" s="78"/>
      <c r="C969403" s="77"/>
    </row>
    <row r="969404" spans="2:3" x14ac:dyDescent="0.25">
      <c r="B969404" s="78"/>
      <c r="C969404" s="77"/>
    </row>
    <row r="969405" spans="2:3" x14ac:dyDescent="0.25">
      <c r="B969405" s="78"/>
      <c r="C969405" s="77"/>
    </row>
    <row r="969406" spans="2:3" x14ac:dyDescent="0.25">
      <c r="B969406" s="78"/>
      <c r="C969406" s="77"/>
    </row>
    <row r="969407" spans="2:3" x14ac:dyDescent="0.25">
      <c r="B969407" s="78"/>
      <c r="C969407" s="77"/>
    </row>
    <row r="969408" spans="2:3" x14ac:dyDescent="0.25">
      <c r="B969408" s="78"/>
      <c r="C969408" s="77"/>
    </row>
    <row r="969409" spans="2:3" x14ac:dyDescent="0.25">
      <c r="B969409" s="78"/>
      <c r="C969409" s="77"/>
    </row>
    <row r="969410" spans="2:3" x14ac:dyDescent="0.25">
      <c r="B969410" s="78"/>
      <c r="C969410" s="77"/>
    </row>
    <row r="969520" spans="2:3" x14ac:dyDescent="0.25">
      <c r="B969520" s="78"/>
      <c r="C969520" s="77"/>
    </row>
    <row r="969521" spans="2:3" x14ac:dyDescent="0.25">
      <c r="B969521" s="78"/>
      <c r="C969521" s="77"/>
    </row>
    <row r="969522" spans="2:3" x14ac:dyDescent="0.25">
      <c r="B969522" s="78"/>
      <c r="C969522" s="77"/>
    </row>
    <row r="969523" spans="2:3" x14ac:dyDescent="0.25">
      <c r="B969523" s="78"/>
      <c r="C969523" s="77"/>
    </row>
    <row r="969524" spans="2:3" x14ac:dyDescent="0.25">
      <c r="B969524" s="78"/>
      <c r="C969524" s="77"/>
    </row>
    <row r="969525" spans="2:3" x14ac:dyDescent="0.25">
      <c r="B969525" s="78"/>
      <c r="C969525" s="77"/>
    </row>
    <row r="969526" spans="2:3" x14ac:dyDescent="0.25">
      <c r="B969526" s="78"/>
      <c r="C969526" s="77"/>
    </row>
    <row r="969527" spans="2:3" x14ac:dyDescent="0.25">
      <c r="B969527" s="78"/>
      <c r="C969527" s="77"/>
    </row>
    <row r="969528" spans="2:3" x14ac:dyDescent="0.25">
      <c r="B969528" s="78"/>
      <c r="C969528" s="77"/>
    </row>
    <row r="969529" spans="2:3" x14ac:dyDescent="0.25">
      <c r="B969529" s="78"/>
      <c r="C969529" s="77"/>
    </row>
    <row r="969530" spans="2:3" x14ac:dyDescent="0.25">
      <c r="B969530" s="78"/>
      <c r="C969530" s="77"/>
    </row>
    <row r="969531" spans="2:3" x14ac:dyDescent="0.25">
      <c r="B969531" s="78"/>
      <c r="C969531" s="77"/>
    </row>
    <row r="969532" spans="2:3" x14ac:dyDescent="0.25">
      <c r="B969532" s="78"/>
      <c r="C969532" s="77"/>
    </row>
    <row r="969642" spans="2:3" x14ac:dyDescent="0.25">
      <c r="B969642" s="78"/>
      <c r="C969642" s="77"/>
    </row>
    <row r="969643" spans="2:3" x14ac:dyDescent="0.25">
      <c r="B969643" s="78"/>
      <c r="C969643" s="77"/>
    </row>
    <row r="969644" spans="2:3" x14ac:dyDescent="0.25">
      <c r="B969644" s="78"/>
      <c r="C969644" s="77"/>
    </row>
    <row r="969645" spans="2:3" x14ac:dyDescent="0.25">
      <c r="B969645" s="78"/>
      <c r="C969645" s="77"/>
    </row>
    <row r="969646" spans="2:3" x14ac:dyDescent="0.25">
      <c r="B969646" s="78"/>
      <c r="C969646" s="77"/>
    </row>
    <row r="969647" spans="2:3" x14ac:dyDescent="0.25">
      <c r="B969647" s="78"/>
      <c r="C969647" s="77"/>
    </row>
    <row r="969648" spans="2:3" x14ac:dyDescent="0.25">
      <c r="B969648" s="78"/>
      <c r="C969648" s="77"/>
    </row>
    <row r="969649" spans="2:3" x14ac:dyDescent="0.25">
      <c r="B969649" s="78"/>
      <c r="C969649" s="77"/>
    </row>
    <row r="969650" spans="2:3" x14ac:dyDescent="0.25">
      <c r="B969650" s="78"/>
      <c r="C969650" s="77"/>
    </row>
    <row r="969651" spans="2:3" x14ac:dyDescent="0.25">
      <c r="B969651" s="78"/>
      <c r="C969651" s="77"/>
    </row>
    <row r="969652" spans="2:3" x14ac:dyDescent="0.25">
      <c r="B969652" s="78"/>
      <c r="C969652" s="77"/>
    </row>
    <row r="969653" spans="2:3" x14ac:dyDescent="0.25">
      <c r="B969653" s="78"/>
      <c r="C969653" s="77"/>
    </row>
    <row r="969654" spans="2:3" x14ac:dyDescent="0.25">
      <c r="B969654" s="78"/>
      <c r="C969654" s="77"/>
    </row>
    <row r="969764" spans="2:3" x14ac:dyDescent="0.25">
      <c r="B969764" s="78"/>
      <c r="C969764" s="77"/>
    </row>
    <row r="969765" spans="2:3" x14ac:dyDescent="0.25">
      <c r="B969765" s="78"/>
      <c r="C969765" s="77"/>
    </row>
    <row r="969766" spans="2:3" x14ac:dyDescent="0.25">
      <c r="B969766" s="78"/>
      <c r="C969766" s="77"/>
    </row>
    <row r="969767" spans="2:3" x14ac:dyDescent="0.25">
      <c r="B969767" s="78"/>
      <c r="C969767" s="77"/>
    </row>
    <row r="969768" spans="2:3" x14ac:dyDescent="0.25">
      <c r="B969768" s="78"/>
      <c r="C969768" s="77"/>
    </row>
    <row r="969769" spans="2:3" x14ac:dyDescent="0.25">
      <c r="B969769" s="78"/>
      <c r="C969769" s="77"/>
    </row>
    <row r="969770" spans="2:3" x14ac:dyDescent="0.25">
      <c r="B969770" s="78"/>
      <c r="C969770" s="77"/>
    </row>
    <row r="969771" spans="2:3" x14ac:dyDescent="0.25">
      <c r="B969771" s="78"/>
      <c r="C969771" s="77"/>
    </row>
    <row r="969772" spans="2:3" x14ac:dyDescent="0.25">
      <c r="B969772" s="78"/>
      <c r="C969772" s="77"/>
    </row>
    <row r="969773" spans="2:3" x14ac:dyDescent="0.25">
      <c r="B969773" s="78"/>
      <c r="C969773" s="77"/>
    </row>
    <row r="969774" spans="2:3" x14ac:dyDescent="0.25">
      <c r="B969774" s="78"/>
      <c r="C969774" s="77"/>
    </row>
    <row r="969775" spans="2:3" x14ac:dyDescent="0.25">
      <c r="B969775" s="78"/>
      <c r="C969775" s="77"/>
    </row>
    <row r="969776" spans="2:3" x14ac:dyDescent="0.25">
      <c r="B969776" s="78"/>
      <c r="C969776" s="77"/>
    </row>
    <row r="969886" spans="2:3" x14ac:dyDescent="0.25">
      <c r="B969886" s="78"/>
      <c r="C969886" s="77"/>
    </row>
    <row r="969887" spans="2:3" x14ac:dyDescent="0.25">
      <c r="B969887" s="78"/>
      <c r="C969887" s="77"/>
    </row>
    <row r="969888" spans="2:3" x14ac:dyDescent="0.25">
      <c r="B969888" s="78"/>
      <c r="C969888" s="77"/>
    </row>
    <row r="969889" spans="2:3" x14ac:dyDescent="0.25">
      <c r="B969889" s="78"/>
      <c r="C969889" s="77"/>
    </row>
    <row r="969890" spans="2:3" x14ac:dyDescent="0.25">
      <c r="B969890" s="78"/>
      <c r="C969890" s="77"/>
    </row>
    <row r="969891" spans="2:3" x14ac:dyDescent="0.25">
      <c r="B969891" s="78"/>
      <c r="C969891" s="77"/>
    </row>
    <row r="969892" spans="2:3" x14ac:dyDescent="0.25">
      <c r="B969892" s="78"/>
      <c r="C969892" s="77"/>
    </row>
    <row r="969893" spans="2:3" x14ac:dyDescent="0.25">
      <c r="B969893" s="78"/>
      <c r="C969893" s="77"/>
    </row>
    <row r="969894" spans="2:3" x14ac:dyDescent="0.25">
      <c r="B969894" s="78"/>
      <c r="C969894" s="77"/>
    </row>
    <row r="969895" spans="2:3" x14ac:dyDescent="0.25">
      <c r="B969895" s="78"/>
      <c r="C969895" s="77"/>
    </row>
    <row r="969896" spans="2:3" x14ac:dyDescent="0.25">
      <c r="B969896" s="78"/>
      <c r="C969896" s="77"/>
    </row>
    <row r="969897" spans="2:3" x14ac:dyDescent="0.25">
      <c r="B969897" s="78"/>
      <c r="C969897" s="77"/>
    </row>
    <row r="969898" spans="2:3" x14ac:dyDescent="0.25">
      <c r="B969898" s="78"/>
      <c r="C969898" s="77"/>
    </row>
    <row r="970008" spans="2:3" x14ac:dyDescent="0.25">
      <c r="B970008" s="78"/>
      <c r="C970008" s="77"/>
    </row>
    <row r="970009" spans="2:3" x14ac:dyDescent="0.25">
      <c r="B970009" s="78"/>
      <c r="C970009" s="77"/>
    </row>
    <row r="970010" spans="2:3" x14ac:dyDescent="0.25">
      <c r="B970010" s="78"/>
      <c r="C970010" s="77"/>
    </row>
    <row r="970011" spans="2:3" x14ac:dyDescent="0.25">
      <c r="B970011" s="78"/>
      <c r="C970011" s="77"/>
    </row>
    <row r="970012" spans="2:3" x14ac:dyDescent="0.25">
      <c r="B970012" s="78"/>
      <c r="C970012" s="77"/>
    </row>
    <row r="970013" spans="2:3" x14ac:dyDescent="0.25">
      <c r="B970013" s="78"/>
      <c r="C970013" s="77"/>
    </row>
    <row r="970014" spans="2:3" x14ac:dyDescent="0.25">
      <c r="B970014" s="78"/>
      <c r="C970014" s="77"/>
    </row>
    <row r="970015" spans="2:3" x14ac:dyDescent="0.25">
      <c r="B970015" s="78"/>
      <c r="C970015" s="77"/>
    </row>
    <row r="970016" spans="2:3" x14ac:dyDescent="0.25">
      <c r="B970016" s="78"/>
      <c r="C970016" s="77"/>
    </row>
    <row r="970017" spans="2:3" x14ac:dyDescent="0.25">
      <c r="B970017" s="78"/>
      <c r="C970017" s="77"/>
    </row>
    <row r="970018" spans="2:3" x14ac:dyDescent="0.25">
      <c r="B970018" s="78"/>
      <c r="C970018" s="77"/>
    </row>
    <row r="970019" spans="2:3" x14ac:dyDescent="0.25">
      <c r="B970019" s="78"/>
      <c r="C970019" s="77"/>
    </row>
    <row r="970020" spans="2:3" x14ac:dyDescent="0.25">
      <c r="B970020" s="78"/>
      <c r="C970020" s="77"/>
    </row>
    <row r="970130" spans="2:3" x14ac:dyDescent="0.25">
      <c r="B970130" s="78"/>
      <c r="C970130" s="77"/>
    </row>
    <row r="970131" spans="2:3" x14ac:dyDescent="0.25">
      <c r="B970131" s="78"/>
      <c r="C970131" s="77"/>
    </row>
    <row r="970132" spans="2:3" x14ac:dyDescent="0.25">
      <c r="B970132" s="78"/>
      <c r="C970132" s="77"/>
    </row>
    <row r="970133" spans="2:3" x14ac:dyDescent="0.25">
      <c r="B970133" s="78"/>
      <c r="C970133" s="77"/>
    </row>
    <row r="970134" spans="2:3" x14ac:dyDescent="0.25">
      <c r="B970134" s="78"/>
      <c r="C970134" s="77"/>
    </row>
    <row r="970135" spans="2:3" x14ac:dyDescent="0.25">
      <c r="B970135" s="78"/>
      <c r="C970135" s="77"/>
    </row>
    <row r="970136" spans="2:3" x14ac:dyDescent="0.25">
      <c r="B970136" s="78"/>
      <c r="C970136" s="77"/>
    </row>
    <row r="970137" spans="2:3" x14ac:dyDescent="0.25">
      <c r="B970137" s="78"/>
      <c r="C970137" s="77"/>
    </row>
    <row r="970138" spans="2:3" x14ac:dyDescent="0.25">
      <c r="B970138" s="78"/>
      <c r="C970138" s="77"/>
    </row>
    <row r="970139" spans="2:3" x14ac:dyDescent="0.25">
      <c r="B970139" s="78"/>
      <c r="C970139" s="77"/>
    </row>
    <row r="970140" spans="2:3" x14ac:dyDescent="0.25">
      <c r="B970140" s="78"/>
      <c r="C970140" s="77"/>
    </row>
    <row r="970141" spans="2:3" x14ac:dyDescent="0.25">
      <c r="B970141" s="78"/>
      <c r="C970141" s="77"/>
    </row>
    <row r="970142" spans="2:3" x14ac:dyDescent="0.25">
      <c r="B970142" s="78"/>
      <c r="C970142" s="77"/>
    </row>
    <row r="970252" spans="2:3" x14ac:dyDescent="0.25">
      <c r="B970252" s="78"/>
      <c r="C970252" s="77"/>
    </row>
    <row r="970253" spans="2:3" x14ac:dyDescent="0.25">
      <c r="B970253" s="78"/>
      <c r="C970253" s="77"/>
    </row>
    <row r="970254" spans="2:3" x14ac:dyDescent="0.25">
      <c r="B970254" s="78"/>
      <c r="C970254" s="77"/>
    </row>
    <row r="970255" spans="2:3" x14ac:dyDescent="0.25">
      <c r="B970255" s="78"/>
      <c r="C970255" s="77"/>
    </row>
    <row r="970256" spans="2:3" x14ac:dyDescent="0.25">
      <c r="B970256" s="78"/>
      <c r="C970256" s="77"/>
    </row>
    <row r="970257" spans="2:3" x14ac:dyDescent="0.25">
      <c r="B970257" s="78"/>
      <c r="C970257" s="77"/>
    </row>
    <row r="970258" spans="2:3" x14ac:dyDescent="0.25">
      <c r="B970258" s="78"/>
      <c r="C970258" s="77"/>
    </row>
    <row r="970259" spans="2:3" x14ac:dyDescent="0.25">
      <c r="B970259" s="78"/>
      <c r="C970259" s="77"/>
    </row>
    <row r="970260" spans="2:3" x14ac:dyDescent="0.25">
      <c r="B970260" s="78"/>
      <c r="C970260" s="77"/>
    </row>
    <row r="970261" spans="2:3" x14ac:dyDescent="0.25">
      <c r="B970261" s="78"/>
      <c r="C970261" s="77"/>
    </row>
    <row r="970262" spans="2:3" x14ac:dyDescent="0.25">
      <c r="B970262" s="78"/>
      <c r="C970262" s="77"/>
    </row>
    <row r="970263" spans="2:3" x14ac:dyDescent="0.25">
      <c r="B970263" s="78"/>
      <c r="C970263" s="77"/>
    </row>
    <row r="970264" spans="2:3" x14ac:dyDescent="0.25">
      <c r="B970264" s="78"/>
      <c r="C970264" s="77"/>
    </row>
    <row r="970374" spans="2:3" x14ac:dyDescent="0.25">
      <c r="B970374" s="78"/>
      <c r="C970374" s="77"/>
    </row>
    <row r="970375" spans="2:3" x14ac:dyDescent="0.25">
      <c r="B970375" s="78"/>
      <c r="C970375" s="77"/>
    </row>
    <row r="970376" spans="2:3" x14ac:dyDescent="0.25">
      <c r="B970376" s="78"/>
      <c r="C970376" s="77"/>
    </row>
    <row r="970377" spans="2:3" x14ac:dyDescent="0.25">
      <c r="B970377" s="78"/>
      <c r="C970377" s="77"/>
    </row>
    <row r="970378" spans="2:3" x14ac:dyDescent="0.25">
      <c r="B970378" s="78"/>
      <c r="C970378" s="77"/>
    </row>
    <row r="970379" spans="2:3" x14ac:dyDescent="0.25">
      <c r="B970379" s="78"/>
      <c r="C970379" s="77"/>
    </row>
    <row r="970380" spans="2:3" x14ac:dyDescent="0.25">
      <c r="B970380" s="78"/>
      <c r="C970380" s="77"/>
    </row>
    <row r="970381" spans="2:3" x14ac:dyDescent="0.25">
      <c r="B970381" s="78"/>
      <c r="C970381" s="77"/>
    </row>
    <row r="970382" spans="2:3" x14ac:dyDescent="0.25">
      <c r="B970382" s="78"/>
      <c r="C970382" s="77"/>
    </row>
    <row r="970383" spans="2:3" x14ac:dyDescent="0.25">
      <c r="B970383" s="78"/>
      <c r="C970383" s="77"/>
    </row>
    <row r="970384" spans="2:3" x14ac:dyDescent="0.25">
      <c r="B970384" s="78"/>
      <c r="C970384" s="77"/>
    </row>
    <row r="970385" spans="2:3" x14ac:dyDescent="0.25">
      <c r="B970385" s="78"/>
      <c r="C970385" s="77"/>
    </row>
    <row r="970386" spans="2:3" x14ac:dyDescent="0.25">
      <c r="B970386" s="78"/>
      <c r="C970386" s="77"/>
    </row>
    <row r="970496" spans="2:3" x14ac:dyDescent="0.25">
      <c r="B970496" s="78"/>
      <c r="C970496" s="77"/>
    </row>
    <row r="970497" spans="2:3" x14ac:dyDescent="0.25">
      <c r="B970497" s="78"/>
      <c r="C970497" s="77"/>
    </row>
    <row r="970498" spans="2:3" x14ac:dyDescent="0.25">
      <c r="B970498" s="78"/>
      <c r="C970498" s="77"/>
    </row>
    <row r="970499" spans="2:3" x14ac:dyDescent="0.25">
      <c r="B970499" s="78"/>
      <c r="C970499" s="77"/>
    </row>
    <row r="970500" spans="2:3" x14ac:dyDescent="0.25">
      <c r="B970500" s="78"/>
      <c r="C970500" s="77"/>
    </row>
    <row r="970501" spans="2:3" x14ac:dyDescent="0.25">
      <c r="B970501" s="78"/>
      <c r="C970501" s="77"/>
    </row>
    <row r="970502" spans="2:3" x14ac:dyDescent="0.25">
      <c r="B970502" s="78"/>
      <c r="C970502" s="77"/>
    </row>
    <row r="970503" spans="2:3" x14ac:dyDescent="0.25">
      <c r="B970503" s="78"/>
      <c r="C970503" s="77"/>
    </row>
    <row r="970504" spans="2:3" x14ac:dyDescent="0.25">
      <c r="B970504" s="78"/>
      <c r="C970504" s="77"/>
    </row>
    <row r="970505" spans="2:3" x14ac:dyDescent="0.25">
      <c r="B970505" s="78"/>
      <c r="C970505" s="77"/>
    </row>
    <row r="970506" spans="2:3" x14ac:dyDescent="0.25">
      <c r="B970506" s="78"/>
      <c r="C970506" s="77"/>
    </row>
    <row r="970507" spans="2:3" x14ac:dyDescent="0.25">
      <c r="B970507" s="78"/>
      <c r="C970507" s="77"/>
    </row>
    <row r="970508" spans="2:3" x14ac:dyDescent="0.25">
      <c r="B970508" s="78"/>
      <c r="C970508" s="77"/>
    </row>
    <row r="970618" spans="2:3" x14ac:dyDescent="0.25">
      <c r="B970618" s="78"/>
      <c r="C970618" s="77"/>
    </row>
    <row r="970619" spans="2:3" x14ac:dyDescent="0.25">
      <c r="B970619" s="78"/>
      <c r="C970619" s="77"/>
    </row>
    <row r="970620" spans="2:3" x14ac:dyDescent="0.25">
      <c r="B970620" s="78"/>
      <c r="C970620" s="77"/>
    </row>
    <row r="970621" spans="2:3" x14ac:dyDescent="0.25">
      <c r="B970621" s="78"/>
      <c r="C970621" s="77"/>
    </row>
    <row r="970622" spans="2:3" x14ac:dyDescent="0.25">
      <c r="B970622" s="78"/>
      <c r="C970622" s="77"/>
    </row>
    <row r="970623" spans="2:3" x14ac:dyDescent="0.25">
      <c r="B970623" s="78"/>
      <c r="C970623" s="77"/>
    </row>
    <row r="970624" spans="2:3" x14ac:dyDescent="0.25">
      <c r="B970624" s="78"/>
      <c r="C970624" s="77"/>
    </row>
    <row r="970625" spans="2:3" x14ac:dyDescent="0.25">
      <c r="B970625" s="78"/>
      <c r="C970625" s="77"/>
    </row>
    <row r="970626" spans="2:3" x14ac:dyDescent="0.25">
      <c r="B970626" s="78"/>
      <c r="C970626" s="77"/>
    </row>
    <row r="970627" spans="2:3" x14ac:dyDescent="0.25">
      <c r="B970627" s="78"/>
      <c r="C970627" s="77"/>
    </row>
    <row r="970628" spans="2:3" x14ac:dyDescent="0.25">
      <c r="B970628" s="78"/>
      <c r="C970628" s="77"/>
    </row>
    <row r="970629" spans="2:3" x14ac:dyDescent="0.25">
      <c r="B970629" s="78"/>
      <c r="C970629" s="77"/>
    </row>
    <row r="970630" spans="2:3" x14ac:dyDescent="0.25">
      <c r="B970630" s="78"/>
      <c r="C970630" s="77"/>
    </row>
    <row r="970740" spans="2:3" x14ac:dyDescent="0.25">
      <c r="B970740" s="78"/>
      <c r="C970740" s="77"/>
    </row>
    <row r="970741" spans="2:3" x14ac:dyDescent="0.25">
      <c r="B970741" s="78"/>
      <c r="C970741" s="77"/>
    </row>
    <row r="970742" spans="2:3" x14ac:dyDescent="0.25">
      <c r="B970742" s="78"/>
      <c r="C970742" s="77"/>
    </row>
    <row r="970743" spans="2:3" x14ac:dyDescent="0.25">
      <c r="B970743" s="78"/>
      <c r="C970743" s="77"/>
    </row>
    <row r="970744" spans="2:3" x14ac:dyDescent="0.25">
      <c r="B970744" s="78"/>
      <c r="C970744" s="77"/>
    </row>
    <row r="970745" spans="2:3" x14ac:dyDescent="0.25">
      <c r="B970745" s="78"/>
      <c r="C970745" s="77"/>
    </row>
    <row r="970746" spans="2:3" x14ac:dyDescent="0.25">
      <c r="B970746" s="78"/>
      <c r="C970746" s="77"/>
    </row>
    <row r="970747" spans="2:3" x14ac:dyDescent="0.25">
      <c r="B970747" s="78"/>
      <c r="C970747" s="77"/>
    </row>
    <row r="970748" spans="2:3" x14ac:dyDescent="0.25">
      <c r="B970748" s="78"/>
      <c r="C970748" s="77"/>
    </row>
    <row r="970749" spans="2:3" x14ac:dyDescent="0.25">
      <c r="B970749" s="78"/>
      <c r="C970749" s="77"/>
    </row>
    <row r="970750" spans="2:3" x14ac:dyDescent="0.25">
      <c r="B970750" s="78"/>
      <c r="C970750" s="77"/>
    </row>
    <row r="970751" spans="2:3" x14ac:dyDescent="0.25">
      <c r="B970751" s="78"/>
      <c r="C970751" s="77"/>
    </row>
    <row r="970752" spans="2:3" x14ac:dyDescent="0.25">
      <c r="B970752" s="78"/>
      <c r="C970752" s="77"/>
    </row>
    <row r="970862" spans="2:3" x14ac:dyDescent="0.25">
      <c r="B970862" s="78"/>
      <c r="C970862" s="77"/>
    </row>
    <row r="970863" spans="2:3" x14ac:dyDescent="0.25">
      <c r="B970863" s="78"/>
      <c r="C970863" s="77"/>
    </row>
    <row r="970864" spans="2:3" x14ac:dyDescent="0.25">
      <c r="B970864" s="78"/>
      <c r="C970864" s="77"/>
    </row>
    <row r="970865" spans="2:3" x14ac:dyDescent="0.25">
      <c r="B970865" s="78"/>
      <c r="C970865" s="77"/>
    </row>
    <row r="970866" spans="2:3" x14ac:dyDescent="0.25">
      <c r="B970866" s="78"/>
      <c r="C970866" s="77"/>
    </row>
    <row r="970867" spans="2:3" x14ac:dyDescent="0.25">
      <c r="B970867" s="78"/>
      <c r="C970867" s="77"/>
    </row>
    <row r="970868" spans="2:3" x14ac:dyDescent="0.25">
      <c r="B970868" s="78"/>
      <c r="C970868" s="77"/>
    </row>
    <row r="970869" spans="2:3" x14ac:dyDescent="0.25">
      <c r="B970869" s="78"/>
      <c r="C970869" s="77"/>
    </row>
    <row r="970870" spans="2:3" x14ac:dyDescent="0.25">
      <c r="B970870" s="78"/>
      <c r="C970870" s="77"/>
    </row>
    <row r="970871" spans="2:3" x14ac:dyDescent="0.25">
      <c r="B970871" s="78"/>
      <c r="C970871" s="77"/>
    </row>
    <row r="970872" spans="2:3" x14ac:dyDescent="0.25">
      <c r="B970872" s="78"/>
      <c r="C970872" s="77"/>
    </row>
    <row r="970873" spans="2:3" x14ac:dyDescent="0.25">
      <c r="B970873" s="78"/>
      <c r="C970873" s="77"/>
    </row>
    <row r="970874" spans="2:3" x14ac:dyDescent="0.25">
      <c r="B970874" s="78"/>
      <c r="C970874" s="77"/>
    </row>
    <row r="970984" spans="2:3" x14ac:dyDescent="0.25">
      <c r="B970984" s="78"/>
      <c r="C970984" s="77"/>
    </row>
    <row r="970985" spans="2:3" x14ac:dyDescent="0.25">
      <c r="B970985" s="78"/>
      <c r="C970985" s="77"/>
    </row>
    <row r="970986" spans="2:3" x14ac:dyDescent="0.25">
      <c r="B970986" s="78"/>
      <c r="C970986" s="77"/>
    </row>
    <row r="970987" spans="2:3" x14ac:dyDescent="0.25">
      <c r="B970987" s="78"/>
      <c r="C970987" s="77"/>
    </row>
    <row r="970988" spans="2:3" x14ac:dyDescent="0.25">
      <c r="B970988" s="78"/>
      <c r="C970988" s="77"/>
    </row>
    <row r="970989" spans="2:3" x14ac:dyDescent="0.25">
      <c r="B970989" s="78"/>
      <c r="C970989" s="77"/>
    </row>
    <row r="970990" spans="2:3" x14ac:dyDescent="0.25">
      <c r="B970990" s="78"/>
      <c r="C970990" s="77"/>
    </row>
    <row r="970991" spans="2:3" x14ac:dyDescent="0.25">
      <c r="B970991" s="78"/>
      <c r="C970991" s="77"/>
    </row>
    <row r="970992" spans="2:3" x14ac:dyDescent="0.25">
      <c r="B970992" s="78"/>
      <c r="C970992" s="77"/>
    </row>
    <row r="970993" spans="2:3" x14ac:dyDescent="0.25">
      <c r="B970993" s="78"/>
      <c r="C970993" s="77"/>
    </row>
    <row r="970994" spans="2:3" x14ac:dyDescent="0.25">
      <c r="B970994" s="78"/>
      <c r="C970994" s="77"/>
    </row>
    <row r="970995" spans="2:3" x14ac:dyDescent="0.25">
      <c r="B970995" s="78"/>
      <c r="C970995" s="77"/>
    </row>
    <row r="970996" spans="2:3" x14ac:dyDescent="0.25">
      <c r="B970996" s="78"/>
      <c r="C970996" s="77"/>
    </row>
    <row r="971106" spans="2:3" x14ac:dyDescent="0.25">
      <c r="B971106" s="78"/>
      <c r="C971106" s="77"/>
    </row>
    <row r="971107" spans="2:3" x14ac:dyDescent="0.25">
      <c r="B971107" s="78"/>
      <c r="C971107" s="77"/>
    </row>
    <row r="971108" spans="2:3" x14ac:dyDescent="0.25">
      <c r="B971108" s="78"/>
      <c r="C971108" s="77"/>
    </row>
    <row r="971109" spans="2:3" x14ac:dyDescent="0.25">
      <c r="B971109" s="78"/>
      <c r="C971109" s="77"/>
    </row>
    <row r="971110" spans="2:3" x14ac:dyDescent="0.25">
      <c r="B971110" s="78"/>
      <c r="C971110" s="77"/>
    </row>
    <row r="971111" spans="2:3" x14ac:dyDescent="0.25">
      <c r="B971111" s="78"/>
      <c r="C971111" s="77"/>
    </row>
    <row r="971112" spans="2:3" x14ac:dyDescent="0.25">
      <c r="B971112" s="78"/>
      <c r="C971112" s="77"/>
    </row>
    <row r="971113" spans="2:3" x14ac:dyDescent="0.25">
      <c r="B971113" s="78"/>
      <c r="C971113" s="77"/>
    </row>
    <row r="971114" spans="2:3" x14ac:dyDescent="0.25">
      <c r="B971114" s="78"/>
      <c r="C971114" s="77"/>
    </row>
    <row r="971115" spans="2:3" x14ac:dyDescent="0.25">
      <c r="B971115" s="78"/>
      <c r="C971115" s="77"/>
    </row>
    <row r="971116" spans="2:3" x14ac:dyDescent="0.25">
      <c r="B971116" s="78"/>
      <c r="C971116" s="77"/>
    </row>
    <row r="971117" spans="2:3" x14ac:dyDescent="0.25">
      <c r="B971117" s="78"/>
      <c r="C971117" s="77"/>
    </row>
    <row r="971118" spans="2:3" x14ac:dyDescent="0.25">
      <c r="B971118" s="78"/>
      <c r="C971118" s="77"/>
    </row>
    <row r="971228" spans="2:3" x14ac:dyDescent="0.25">
      <c r="B971228" s="78"/>
      <c r="C971228" s="77"/>
    </row>
    <row r="971229" spans="2:3" x14ac:dyDescent="0.25">
      <c r="B971229" s="78"/>
      <c r="C971229" s="77"/>
    </row>
    <row r="971230" spans="2:3" x14ac:dyDescent="0.25">
      <c r="B971230" s="78"/>
      <c r="C971230" s="77"/>
    </row>
    <row r="971231" spans="2:3" x14ac:dyDescent="0.25">
      <c r="B971231" s="78"/>
      <c r="C971231" s="77"/>
    </row>
    <row r="971232" spans="2:3" x14ac:dyDescent="0.25">
      <c r="B971232" s="78"/>
      <c r="C971232" s="77"/>
    </row>
    <row r="971233" spans="2:3" x14ac:dyDescent="0.25">
      <c r="B971233" s="78"/>
      <c r="C971233" s="77"/>
    </row>
    <row r="971234" spans="2:3" x14ac:dyDescent="0.25">
      <c r="B971234" s="78"/>
      <c r="C971234" s="77"/>
    </row>
    <row r="971235" spans="2:3" x14ac:dyDescent="0.25">
      <c r="B971235" s="78"/>
      <c r="C971235" s="77"/>
    </row>
    <row r="971236" spans="2:3" x14ac:dyDescent="0.25">
      <c r="B971236" s="78"/>
      <c r="C971236" s="77"/>
    </row>
    <row r="971237" spans="2:3" x14ac:dyDescent="0.25">
      <c r="B971237" s="78"/>
      <c r="C971237" s="77"/>
    </row>
    <row r="971238" spans="2:3" x14ac:dyDescent="0.25">
      <c r="B971238" s="78"/>
      <c r="C971238" s="77"/>
    </row>
    <row r="971239" spans="2:3" x14ac:dyDescent="0.25">
      <c r="B971239" s="78"/>
      <c r="C971239" s="77"/>
    </row>
    <row r="971240" spans="2:3" x14ac:dyDescent="0.25">
      <c r="B971240" s="78"/>
      <c r="C971240" s="77"/>
    </row>
    <row r="971350" spans="2:3" x14ac:dyDescent="0.25">
      <c r="B971350" s="78"/>
      <c r="C971350" s="77"/>
    </row>
    <row r="971351" spans="2:3" x14ac:dyDescent="0.25">
      <c r="B971351" s="78"/>
      <c r="C971351" s="77"/>
    </row>
    <row r="971352" spans="2:3" x14ac:dyDescent="0.25">
      <c r="B971352" s="78"/>
      <c r="C971352" s="77"/>
    </row>
    <row r="971353" spans="2:3" x14ac:dyDescent="0.25">
      <c r="B971353" s="78"/>
      <c r="C971353" s="77"/>
    </row>
    <row r="971354" spans="2:3" x14ac:dyDescent="0.25">
      <c r="B971354" s="78"/>
      <c r="C971354" s="77"/>
    </row>
    <row r="971355" spans="2:3" x14ac:dyDescent="0.25">
      <c r="B971355" s="78"/>
      <c r="C971355" s="77"/>
    </row>
    <row r="971356" spans="2:3" x14ac:dyDescent="0.25">
      <c r="B971356" s="78"/>
      <c r="C971356" s="77"/>
    </row>
    <row r="971357" spans="2:3" x14ac:dyDescent="0.25">
      <c r="B971357" s="78"/>
      <c r="C971357" s="77"/>
    </row>
    <row r="971358" spans="2:3" x14ac:dyDescent="0.25">
      <c r="B971358" s="78"/>
      <c r="C971358" s="77"/>
    </row>
    <row r="971359" spans="2:3" x14ac:dyDescent="0.25">
      <c r="B971359" s="78"/>
      <c r="C971359" s="77"/>
    </row>
    <row r="971360" spans="2:3" x14ac:dyDescent="0.25">
      <c r="B971360" s="78"/>
      <c r="C971360" s="77"/>
    </row>
    <row r="971361" spans="2:3" x14ac:dyDescent="0.25">
      <c r="B971361" s="78"/>
      <c r="C971361" s="77"/>
    </row>
    <row r="971362" spans="2:3" x14ac:dyDescent="0.25">
      <c r="B971362" s="78"/>
      <c r="C971362" s="77"/>
    </row>
    <row r="971472" spans="2:3" x14ac:dyDescent="0.25">
      <c r="B971472" s="78"/>
      <c r="C971472" s="77"/>
    </row>
    <row r="971473" spans="2:3" x14ac:dyDescent="0.25">
      <c r="B971473" s="78"/>
      <c r="C971473" s="77"/>
    </row>
    <row r="971474" spans="2:3" x14ac:dyDescent="0.25">
      <c r="B971474" s="78"/>
      <c r="C971474" s="77"/>
    </row>
    <row r="971475" spans="2:3" x14ac:dyDescent="0.25">
      <c r="B971475" s="78"/>
      <c r="C971475" s="77"/>
    </row>
    <row r="971476" spans="2:3" x14ac:dyDescent="0.25">
      <c r="B971476" s="78"/>
      <c r="C971476" s="77"/>
    </row>
    <row r="971477" spans="2:3" x14ac:dyDescent="0.25">
      <c r="B971477" s="78"/>
      <c r="C971477" s="77"/>
    </row>
    <row r="971478" spans="2:3" x14ac:dyDescent="0.25">
      <c r="B971478" s="78"/>
      <c r="C971478" s="77"/>
    </row>
    <row r="971479" spans="2:3" x14ac:dyDescent="0.25">
      <c r="B971479" s="78"/>
      <c r="C971479" s="77"/>
    </row>
    <row r="971480" spans="2:3" x14ac:dyDescent="0.25">
      <c r="B971480" s="78"/>
      <c r="C971480" s="77"/>
    </row>
    <row r="971481" spans="2:3" x14ac:dyDescent="0.25">
      <c r="B971481" s="78"/>
      <c r="C971481" s="77"/>
    </row>
    <row r="971482" spans="2:3" x14ac:dyDescent="0.25">
      <c r="B971482" s="78"/>
      <c r="C971482" s="77"/>
    </row>
    <row r="971483" spans="2:3" x14ac:dyDescent="0.25">
      <c r="B971483" s="78"/>
      <c r="C971483" s="77"/>
    </row>
    <row r="971484" spans="2:3" x14ac:dyDescent="0.25">
      <c r="B971484" s="78"/>
      <c r="C971484" s="77"/>
    </row>
    <row r="971594" spans="2:3" x14ac:dyDescent="0.25">
      <c r="B971594" s="78"/>
      <c r="C971594" s="77"/>
    </row>
    <row r="971595" spans="2:3" x14ac:dyDescent="0.25">
      <c r="B971595" s="78"/>
      <c r="C971595" s="77"/>
    </row>
    <row r="971596" spans="2:3" x14ac:dyDescent="0.25">
      <c r="B971596" s="78"/>
      <c r="C971596" s="77"/>
    </row>
    <row r="971597" spans="2:3" x14ac:dyDescent="0.25">
      <c r="B971597" s="78"/>
      <c r="C971597" s="77"/>
    </row>
    <row r="971598" spans="2:3" x14ac:dyDescent="0.25">
      <c r="B971598" s="78"/>
      <c r="C971598" s="77"/>
    </row>
    <row r="971599" spans="2:3" x14ac:dyDescent="0.25">
      <c r="B971599" s="78"/>
      <c r="C971599" s="77"/>
    </row>
    <row r="971600" spans="2:3" x14ac:dyDescent="0.25">
      <c r="B971600" s="78"/>
      <c r="C971600" s="77"/>
    </row>
    <row r="971601" spans="2:3" x14ac:dyDescent="0.25">
      <c r="B971601" s="78"/>
      <c r="C971601" s="77"/>
    </row>
    <row r="971602" spans="2:3" x14ac:dyDescent="0.25">
      <c r="B971602" s="78"/>
      <c r="C971602" s="77"/>
    </row>
    <row r="971603" spans="2:3" x14ac:dyDescent="0.25">
      <c r="B971603" s="78"/>
      <c r="C971603" s="77"/>
    </row>
    <row r="971604" spans="2:3" x14ac:dyDescent="0.25">
      <c r="B971604" s="78"/>
      <c r="C971604" s="77"/>
    </row>
    <row r="971605" spans="2:3" x14ac:dyDescent="0.25">
      <c r="B971605" s="78"/>
      <c r="C971605" s="77"/>
    </row>
    <row r="971606" spans="2:3" x14ac:dyDescent="0.25">
      <c r="B971606" s="78"/>
      <c r="C971606" s="77"/>
    </row>
    <row r="971716" spans="2:3" x14ac:dyDescent="0.25">
      <c r="B971716" s="78"/>
      <c r="C971716" s="77"/>
    </row>
    <row r="971717" spans="2:3" x14ac:dyDescent="0.25">
      <c r="B971717" s="78"/>
      <c r="C971717" s="77"/>
    </row>
    <row r="971718" spans="2:3" x14ac:dyDescent="0.25">
      <c r="B971718" s="78"/>
      <c r="C971718" s="77"/>
    </row>
    <row r="971719" spans="2:3" x14ac:dyDescent="0.25">
      <c r="B971719" s="78"/>
      <c r="C971719" s="77"/>
    </row>
    <row r="971720" spans="2:3" x14ac:dyDescent="0.25">
      <c r="B971720" s="78"/>
      <c r="C971720" s="77"/>
    </row>
    <row r="971721" spans="2:3" x14ac:dyDescent="0.25">
      <c r="B971721" s="78"/>
      <c r="C971721" s="77"/>
    </row>
    <row r="971722" spans="2:3" x14ac:dyDescent="0.25">
      <c r="B971722" s="78"/>
      <c r="C971722" s="77"/>
    </row>
    <row r="971723" spans="2:3" x14ac:dyDescent="0.25">
      <c r="B971723" s="78"/>
      <c r="C971723" s="77"/>
    </row>
    <row r="971724" spans="2:3" x14ac:dyDescent="0.25">
      <c r="B971724" s="78"/>
      <c r="C971724" s="77"/>
    </row>
    <row r="971725" spans="2:3" x14ac:dyDescent="0.25">
      <c r="B971725" s="78"/>
      <c r="C971725" s="77"/>
    </row>
    <row r="971726" spans="2:3" x14ac:dyDescent="0.25">
      <c r="B971726" s="78"/>
      <c r="C971726" s="77"/>
    </row>
    <row r="971727" spans="2:3" x14ac:dyDescent="0.25">
      <c r="B971727" s="78"/>
      <c r="C971727" s="77"/>
    </row>
    <row r="971728" spans="2:3" x14ac:dyDescent="0.25">
      <c r="B971728" s="78"/>
      <c r="C971728" s="77"/>
    </row>
    <row r="971838" spans="2:3" x14ac:dyDescent="0.25">
      <c r="B971838" s="78"/>
      <c r="C971838" s="77"/>
    </row>
    <row r="971839" spans="2:3" x14ac:dyDescent="0.25">
      <c r="B971839" s="78"/>
      <c r="C971839" s="77"/>
    </row>
    <row r="971840" spans="2:3" x14ac:dyDescent="0.25">
      <c r="B971840" s="78"/>
      <c r="C971840" s="77"/>
    </row>
    <row r="971841" spans="2:3" x14ac:dyDescent="0.25">
      <c r="B971841" s="78"/>
      <c r="C971841" s="77"/>
    </row>
    <row r="971842" spans="2:3" x14ac:dyDescent="0.25">
      <c r="B971842" s="78"/>
      <c r="C971842" s="77"/>
    </row>
    <row r="971843" spans="2:3" x14ac:dyDescent="0.25">
      <c r="B971843" s="78"/>
      <c r="C971843" s="77"/>
    </row>
    <row r="971844" spans="2:3" x14ac:dyDescent="0.25">
      <c r="B971844" s="78"/>
      <c r="C971844" s="77"/>
    </row>
    <row r="971845" spans="2:3" x14ac:dyDescent="0.25">
      <c r="B971845" s="78"/>
      <c r="C971845" s="77"/>
    </row>
    <row r="971846" spans="2:3" x14ac:dyDescent="0.25">
      <c r="B971846" s="78"/>
      <c r="C971846" s="77"/>
    </row>
    <row r="971847" spans="2:3" x14ac:dyDescent="0.25">
      <c r="B971847" s="78"/>
      <c r="C971847" s="77"/>
    </row>
    <row r="971848" spans="2:3" x14ac:dyDescent="0.25">
      <c r="B971848" s="78"/>
      <c r="C971848" s="77"/>
    </row>
    <row r="971849" spans="2:3" x14ac:dyDescent="0.25">
      <c r="B971849" s="78"/>
      <c r="C971849" s="77"/>
    </row>
    <row r="971850" spans="2:3" x14ac:dyDescent="0.25">
      <c r="B971850" s="78"/>
      <c r="C971850" s="77"/>
    </row>
    <row r="971960" spans="2:3" x14ac:dyDescent="0.25">
      <c r="B971960" s="78"/>
      <c r="C971960" s="77"/>
    </row>
    <row r="971961" spans="2:3" x14ac:dyDescent="0.25">
      <c r="B971961" s="78"/>
      <c r="C971961" s="77"/>
    </row>
    <row r="971962" spans="2:3" x14ac:dyDescent="0.25">
      <c r="B971962" s="78"/>
      <c r="C971962" s="77"/>
    </row>
    <row r="971963" spans="2:3" x14ac:dyDescent="0.25">
      <c r="B971963" s="78"/>
      <c r="C971963" s="77"/>
    </row>
    <row r="971964" spans="2:3" x14ac:dyDescent="0.25">
      <c r="B971964" s="78"/>
      <c r="C971964" s="77"/>
    </row>
    <row r="971965" spans="2:3" x14ac:dyDescent="0.25">
      <c r="B971965" s="78"/>
      <c r="C971965" s="77"/>
    </row>
    <row r="971966" spans="2:3" x14ac:dyDescent="0.25">
      <c r="B971966" s="78"/>
      <c r="C971966" s="77"/>
    </row>
    <row r="971967" spans="2:3" x14ac:dyDescent="0.25">
      <c r="B971967" s="78"/>
      <c r="C971967" s="77"/>
    </row>
    <row r="971968" spans="2:3" x14ac:dyDescent="0.25">
      <c r="B971968" s="78"/>
      <c r="C971968" s="77"/>
    </row>
    <row r="971969" spans="2:3" x14ac:dyDescent="0.25">
      <c r="B971969" s="78"/>
      <c r="C971969" s="77"/>
    </row>
    <row r="971970" spans="2:3" x14ac:dyDescent="0.25">
      <c r="B971970" s="78"/>
      <c r="C971970" s="77"/>
    </row>
    <row r="971971" spans="2:3" x14ac:dyDescent="0.25">
      <c r="B971971" s="78"/>
      <c r="C971971" s="77"/>
    </row>
    <row r="971972" spans="2:3" x14ac:dyDescent="0.25">
      <c r="B971972" s="78"/>
      <c r="C971972" s="77"/>
    </row>
    <row r="972082" spans="2:3" x14ac:dyDescent="0.25">
      <c r="B972082" s="78"/>
      <c r="C972082" s="77"/>
    </row>
    <row r="972083" spans="2:3" x14ac:dyDescent="0.25">
      <c r="B972083" s="78"/>
      <c r="C972083" s="77"/>
    </row>
    <row r="972084" spans="2:3" x14ac:dyDescent="0.25">
      <c r="B972084" s="78"/>
      <c r="C972084" s="77"/>
    </row>
    <row r="972085" spans="2:3" x14ac:dyDescent="0.25">
      <c r="B972085" s="78"/>
      <c r="C972085" s="77"/>
    </row>
    <row r="972086" spans="2:3" x14ac:dyDescent="0.25">
      <c r="B972086" s="78"/>
      <c r="C972086" s="77"/>
    </row>
    <row r="972087" spans="2:3" x14ac:dyDescent="0.25">
      <c r="B972087" s="78"/>
      <c r="C972087" s="77"/>
    </row>
    <row r="972088" spans="2:3" x14ac:dyDescent="0.25">
      <c r="B972088" s="78"/>
      <c r="C972088" s="77"/>
    </row>
    <row r="972089" spans="2:3" x14ac:dyDescent="0.25">
      <c r="B972089" s="78"/>
      <c r="C972089" s="77"/>
    </row>
    <row r="972090" spans="2:3" x14ac:dyDescent="0.25">
      <c r="B972090" s="78"/>
      <c r="C972090" s="77"/>
    </row>
    <row r="972091" spans="2:3" x14ac:dyDescent="0.25">
      <c r="B972091" s="78"/>
      <c r="C972091" s="77"/>
    </row>
    <row r="972092" spans="2:3" x14ac:dyDescent="0.25">
      <c r="B972092" s="78"/>
      <c r="C972092" s="77"/>
    </row>
    <row r="972093" spans="2:3" x14ac:dyDescent="0.25">
      <c r="B972093" s="78"/>
      <c r="C972093" s="77"/>
    </row>
    <row r="972094" spans="2:3" x14ac:dyDescent="0.25">
      <c r="B972094" s="78"/>
      <c r="C972094" s="77"/>
    </row>
    <row r="972204" spans="2:3" x14ac:dyDescent="0.25">
      <c r="B972204" s="78"/>
      <c r="C972204" s="77"/>
    </row>
    <row r="972205" spans="2:3" x14ac:dyDescent="0.25">
      <c r="B972205" s="78"/>
      <c r="C972205" s="77"/>
    </row>
    <row r="972206" spans="2:3" x14ac:dyDescent="0.25">
      <c r="B972206" s="78"/>
      <c r="C972206" s="77"/>
    </row>
    <row r="972207" spans="2:3" x14ac:dyDescent="0.25">
      <c r="B972207" s="78"/>
      <c r="C972207" s="77"/>
    </row>
    <row r="972208" spans="2:3" x14ac:dyDescent="0.25">
      <c r="B972208" s="78"/>
      <c r="C972208" s="77"/>
    </row>
    <row r="972209" spans="2:3" x14ac:dyDescent="0.25">
      <c r="B972209" s="78"/>
      <c r="C972209" s="77"/>
    </row>
    <row r="972210" spans="2:3" x14ac:dyDescent="0.25">
      <c r="B972210" s="78"/>
      <c r="C972210" s="77"/>
    </row>
    <row r="972211" spans="2:3" x14ac:dyDescent="0.25">
      <c r="B972211" s="78"/>
      <c r="C972211" s="77"/>
    </row>
    <row r="972212" spans="2:3" x14ac:dyDescent="0.25">
      <c r="B972212" s="78"/>
      <c r="C972212" s="77"/>
    </row>
    <row r="972213" spans="2:3" x14ac:dyDescent="0.25">
      <c r="B972213" s="78"/>
      <c r="C972213" s="77"/>
    </row>
    <row r="972214" spans="2:3" x14ac:dyDescent="0.25">
      <c r="B972214" s="78"/>
      <c r="C972214" s="77"/>
    </row>
    <row r="972215" spans="2:3" x14ac:dyDescent="0.25">
      <c r="B972215" s="78"/>
      <c r="C972215" s="77"/>
    </row>
    <row r="972216" spans="2:3" x14ac:dyDescent="0.25">
      <c r="B972216" s="78"/>
      <c r="C972216" s="77"/>
    </row>
    <row r="972326" spans="2:3" x14ac:dyDescent="0.25">
      <c r="B972326" s="78"/>
      <c r="C972326" s="77"/>
    </row>
    <row r="972327" spans="2:3" x14ac:dyDescent="0.25">
      <c r="B972327" s="78"/>
      <c r="C972327" s="77"/>
    </row>
    <row r="972328" spans="2:3" x14ac:dyDescent="0.25">
      <c r="B972328" s="78"/>
      <c r="C972328" s="77"/>
    </row>
    <row r="972329" spans="2:3" x14ac:dyDescent="0.25">
      <c r="B972329" s="78"/>
      <c r="C972329" s="77"/>
    </row>
    <row r="972330" spans="2:3" x14ac:dyDescent="0.25">
      <c r="B972330" s="78"/>
      <c r="C972330" s="77"/>
    </row>
    <row r="972331" spans="2:3" x14ac:dyDescent="0.25">
      <c r="B972331" s="78"/>
      <c r="C972331" s="77"/>
    </row>
    <row r="972332" spans="2:3" x14ac:dyDescent="0.25">
      <c r="B972332" s="78"/>
      <c r="C972332" s="77"/>
    </row>
    <row r="972333" spans="2:3" x14ac:dyDescent="0.25">
      <c r="B972333" s="78"/>
      <c r="C972333" s="77"/>
    </row>
    <row r="972334" spans="2:3" x14ac:dyDescent="0.25">
      <c r="B972334" s="78"/>
      <c r="C972334" s="77"/>
    </row>
    <row r="972335" spans="2:3" x14ac:dyDescent="0.25">
      <c r="B972335" s="78"/>
      <c r="C972335" s="77"/>
    </row>
    <row r="972336" spans="2:3" x14ac:dyDescent="0.25">
      <c r="B972336" s="78"/>
      <c r="C972336" s="77"/>
    </row>
    <row r="972337" spans="2:3" x14ac:dyDescent="0.25">
      <c r="B972337" s="78"/>
      <c r="C972337" s="77"/>
    </row>
    <row r="972338" spans="2:3" x14ac:dyDescent="0.25">
      <c r="B972338" s="78"/>
      <c r="C972338" s="77"/>
    </row>
    <row r="972448" spans="2:3" x14ac:dyDescent="0.25">
      <c r="B972448" s="78"/>
      <c r="C972448" s="77"/>
    </row>
    <row r="972449" spans="2:3" x14ac:dyDescent="0.25">
      <c r="B972449" s="78"/>
      <c r="C972449" s="77"/>
    </row>
    <row r="972450" spans="2:3" x14ac:dyDescent="0.25">
      <c r="B972450" s="78"/>
      <c r="C972450" s="77"/>
    </row>
    <row r="972451" spans="2:3" x14ac:dyDescent="0.25">
      <c r="B972451" s="78"/>
      <c r="C972451" s="77"/>
    </row>
    <row r="972452" spans="2:3" x14ac:dyDescent="0.25">
      <c r="B972452" s="78"/>
      <c r="C972452" s="77"/>
    </row>
    <row r="972453" spans="2:3" x14ac:dyDescent="0.25">
      <c r="B972453" s="78"/>
      <c r="C972453" s="77"/>
    </row>
    <row r="972454" spans="2:3" x14ac:dyDescent="0.25">
      <c r="B972454" s="78"/>
      <c r="C972454" s="77"/>
    </row>
    <row r="972455" spans="2:3" x14ac:dyDescent="0.25">
      <c r="B972455" s="78"/>
      <c r="C972455" s="77"/>
    </row>
    <row r="972456" spans="2:3" x14ac:dyDescent="0.25">
      <c r="B972456" s="78"/>
      <c r="C972456" s="77"/>
    </row>
    <row r="972457" spans="2:3" x14ac:dyDescent="0.25">
      <c r="B972457" s="78"/>
      <c r="C972457" s="77"/>
    </row>
    <row r="972458" spans="2:3" x14ac:dyDescent="0.25">
      <c r="B972458" s="78"/>
      <c r="C972458" s="77"/>
    </row>
    <row r="972459" spans="2:3" x14ac:dyDescent="0.25">
      <c r="B972459" s="78"/>
      <c r="C972459" s="77"/>
    </row>
    <row r="972460" spans="2:3" x14ac:dyDescent="0.25">
      <c r="B972460" s="78"/>
      <c r="C972460" s="77"/>
    </row>
    <row r="972570" spans="2:3" x14ac:dyDescent="0.25">
      <c r="B972570" s="78"/>
      <c r="C972570" s="77"/>
    </row>
    <row r="972571" spans="2:3" x14ac:dyDescent="0.25">
      <c r="B972571" s="78"/>
      <c r="C972571" s="77"/>
    </row>
    <row r="972572" spans="2:3" x14ac:dyDescent="0.25">
      <c r="B972572" s="78"/>
      <c r="C972572" s="77"/>
    </row>
    <row r="972573" spans="2:3" x14ac:dyDescent="0.25">
      <c r="B972573" s="78"/>
      <c r="C972573" s="77"/>
    </row>
    <row r="972574" spans="2:3" x14ac:dyDescent="0.25">
      <c r="B972574" s="78"/>
      <c r="C972574" s="77"/>
    </row>
    <row r="972575" spans="2:3" x14ac:dyDescent="0.25">
      <c r="B972575" s="78"/>
      <c r="C972575" s="77"/>
    </row>
    <row r="972576" spans="2:3" x14ac:dyDescent="0.25">
      <c r="B972576" s="78"/>
      <c r="C972576" s="77"/>
    </row>
    <row r="972577" spans="2:3" x14ac:dyDescent="0.25">
      <c r="B972577" s="78"/>
      <c r="C972577" s="77"/>
    </row>
    <row r="972578" spans="2:3" x14ac:dyDescent="0.25">
      <c r="B972578" s="78"/>
      <c r="C972578" s="77"/>
    </row>
    <row r="972579" spans="2:3" x14ac:dyDescent="0.25">
      <c r="B972579" s="78"/>
      <c r="C972579" s="77"/>
    </row>
    <row r="972580" spans="2:3" x14ac:dyDescent="0.25">
      <c r="B972580" s="78"/>
      <c r="C972580" s="77"/>
    </row>
    <row r="972581" spans="2:3" x14ac:dyDescent="0.25">
      <c r="B972581" s="78"/>
      <c r="C972581" s="77"/>
    </row>
    <row r="972582" spans="2:3" x14ac:dyDescent="0.25">
      <c r="B972582" s="78"/>
      <c r="C972582" s="77"/>
    </row>
    <row r="972692" spans="2:3" x14ac:dyDescent="0.25">
      <c r="B972692" s="78"/>
      <c r="C972692" s="77"/>
    </row>
    <row r="972693" spans="2:3" x14ac:dyDescent="0.25">
      <c r="B972693" s="78"/>
      <c r="C972693" s="77"/>
    </row>
    <row r="972694" spans="2:3" x14ac:dyDescent="0.25">
      <c r="B972694" s="78"/>
      <c r="C972694" s="77"/>
    </row>
    <row r="972695" spans="2:3" x14ac:dyDescent="0.25">
      <c r="B972695" s="78"/>
      <c r="C972695" s="77"/>
    </row>
    <row r="972696" spans="2:3" x14ac:dyDescent="0.25">
      <c r="B972696" s="78"/>
      <c r="C972696" s="77"/>
    </row>
    <row r="972697" spans="2:3" x14ac:dyDescent="0.25">
      <c r="B972697" s="78"/>
      <c r="C972697" s="77"/>
    </row>
    <row r="972698" spans="2:3" x14ac:dyDescent="0.25">
      <c r="B972698" s="78"/>
      <c r="C972698" s="77"/>
    </row>
    <row r="972699" spans="2:3" x14ac:dyDescent="0.25">
      <c r="B972699" s="78"/>
      <c r="C972699" s="77"/>
    </row>
    <row r="972700" spans="2:3" x14ac:dyDescent="0.25">
      <c r="B972700" s="78"/>
      <c r="C972700" s="77"/>
    </row>
    <row r="972701" spans="2:3" x14ac:dyDescent="0.25">
      <c r="B972701" s="78"/>
      <c r="C972701" s="77"/>
    </row>
    <row r="972702" spans="2:3" x14ac:dyDescent="0.25">
      <c r="B972702" s="78"/>
      <c r="C972702" s="77"/>
    </row>
    <row r="972703" spans="2:3" x14ac:dyDescent="0.25">
      <c r="B972703" s="78"/>
      <c r="C972703" s="77"/>
    </row>
    <row r="972704" spans="2:3" x14ac:dyDescent="0.25">
      <c r="B972704" s="78"/>
      <c r="C972704" s="77"/>
    </row>
    <row r="972814" spans="2:3" x14ac:dyDescent="0.25">
      <c r="B972814" s="78"/>
      <c r="C972814" s="77"/>
    </row>
    <row r="972815" spans="2:3" x14ac:dyDescent="0.25">
      <c r="B972815" s="78"/>
      <c r="C972815" s="77"/>
    </row>
    <row r="972816" spans="2:3" x14ac:dyDescent="0.25">
      <c r="B972816" s="78"/>
      <c r="C972816" s="77"/>
    </row>
    <row r="972817" spans="2:3" x14ac:dyDescent="0.25">
      <c r="B972817" s="78"/>
      <c r="C972817" s="77"/>
    </row>
    <row r="972818" spans="2:3" x14ac:dyDescent="0.25">
      <c r="B972818" s="78"/>
      <c r="C972818" s="77"/>
    </row>
    <row r="972819" spans="2:3" x14ac:dyDescent="0.25">
      <c r="B972819" s="78"/>
      <c r="C972819" s="77"/>
    </row>
    <row r="972820" spans="2:3" x14ac:dyDescent="0.25">
      <c r="B972820" s="78"/>
      <c r="C972820" s="77"/>
    </row>
    <row r="972821" spans="2:3" x14ac:dyDescent="0.25">
      <c r="B972821" s="78"/>
      <c r="C972821" s="77"/>
    </row>
    <row r="972822" spans="2:3" x14ac:dyDescent="0.25">
      <c r="B972822" s="78"/>
      <c r="C972822" s="77"/>
    </row>
    <row r="972823" spans="2:3" x14ac:dyDescent="0.25">
      <c r="B972823" s="78"/>
      <c r="C972823" s="77"/>
    </row>
    <row r="972824" spans="2:3" x14ac:dyDescent="0.25">
      <c r="B972824" s="78"/>
      <c r="C972824" s="77"/>
    </row>
    <row r="972825" spans="2:3" x14ac:dyDescent="0.25">
      <c r="B972825" s="78"/>
      <c r="C972825" s="77"/>
    </row>
    <row r="972826" spans="2:3" x14ac:dyDescent="0.25">
      <c r="B972826" s="78"/>
      <c r="C972826" s="77"/>
    </row>
    <row r="972936" spans="2:3" x14ac:dyDescent="0.25">
      <c r="B972936" s="78"/>
      <c r="C972936" s="77"/>
    </row>
    <row r="972937" spans="2:3" x14ac:dyDescent="0.25">
      <c r="B972937" s="78"/>
      <c r="C972937" s="77"/>
    </row>
    <row r="972938" spans="2:3" x14ac:dyDescent="0.25">
      <c r="B972938" s="78"/>
      <c r="C972938" s="77"/>
    </row>
    <row r="972939" spans="2:3" x14ac:dyDescent="0.25">
      <c r="B972939" s="78"/>
      <c r="C972939" s="77"/>
    </row>
    <row r="972940" spans="2:3" x14ac:dyDescent="0.25">
      <c r="B972940" s="78"/>
      <c r="C972940" s="77"/>
    </row>
    <row r="972941" spans="2:3" x14ac:dyDescent="0.25">
      <c r="B972941" s="78"/>
      <c r="C972941" s="77"/>
    </row>
    <row r="972942" spans="2:3" x14ac:dyDescent="0.25">
      <c r="B972942" s="78"/>
      <c r="C972942" s="77"/>
    </row>
    <row r="972943" spans="2:3" x14ac:dyDescent="0.25">
      <c r="B972943" s="78"/>
      <c r="C972943" s="77"/>
    </row>
    <row r="972944" spans="2:3" x14ac:dyDescent="0.25">
      <c r="B972944" s="78"/>
      <c r="C972944" s="77"/>
    </row>
    <row r="972945" spans="2:3" x14ac:dyDescent="0.25">
      <c r="B972945" s="78"/>
      <c r="C972945" s="77"/>
    </row>
    <row r="972946" spans="2:3" x14ac:dyDescent="0.25">
      <c r="B972946" s="78"/>
      <c r="C972946" s="77"/>
    </row>
    <row r="972947" spans="2:3" x14ac:dyDescent="0.25">
      <c r="B972947" s="78"/>
      <c r="C972947" s="77"/>
    </row>
    <row r="972948" spans="2:3" x14ac:dyDescent="0.25">
      <c r="B972948" s="78"/>
      <c r="C972948" s="77"/>
    </row>
    <row r="973058" spans="2:3" x14ac:dyDescent="0.25">
      <c r="B973058" s="78"/>
      <c r="C973058" s="77"/>
    </row>
    <row r="973059" spans="2:3" x14ac:dyDescent="0.25">
      <c r="B973059" s="78"/>
      <c r="C973059" s="77"/>
    </row>
    <row r="973060" spans="2:3" x14ac:dyDescent="0.25">
      <c r="B973060" s="78"/>
      <c r="C973060" s="77"/>
    </row>
    <row r="973061" spans="2:3" x14ac:dyDescent="0.25">
      <c r="B973061" s="78"/>
      <c r="C973061" s="77"/>
    </row>
    <row r="973062" spans="2:3" x14ac:dyDescent="0.25">
      <c r="B973062" s="78"/>
      <c r="C973062" s="77"/>
    </row>
    <row r="973063" spans="2:3" x14ac:dyDescent="0.25">
      <c r="B973063" s="78"/>
      <c r="C973063" s="77"/>
    </row>
    <row r="973064" spans="2:3" x14ac:dyDescent="0.25">
      <c r="B973064" s="78"/>
      <c r="C973064" s="77"/>
    </row>
    <row r="973065" spans="2:3" x14ac:dyDescent="0.25">
      <c r="B973065" s="78"/>
      <c r="C973065" s="77"/>
    </row>
    <row r="973066" spans="2:3" x14ac:dyDescent="0.25">
      <c r="B973066" s="78"/>
      <c r="C973066" s="77"/>
    </row>
    <row r="973067" spans="2:3" x14ac:dyDescent="0.25">
      <c r="B973067" s="78"/>
      <c r="C973067" s="77"/>
    </row>
    <row r="973068" spans="2:3" x14ac:dyDescent="0.25">
      <c r="B973068" s="78"/>
      <c r="C973068" s="77"/>
    </row>
    <row r="973069" spans="2:3" x14ac:dyDescent="0.25">
      <c r="B973069" s="78"/>
      <c r="C973069" s="77"/>
    </row>
    <row r="973070" spans="2:3" x14ac:dyDescent="0.25">
      <c r="B973070" s="78"/>
      <c r="C973070" s="77"/>
    </row>
    <row r="973180" spans="2:3" x14ac:dyDescent="0.25">
      <c r="B973180" s="78"/>
      <c r="C973180" s="77"/>
    </row>
    <row r="973181" spans="2:3" x14ac:dyDescent="0.25">
      <c r="B973181" s="78"/>
      <c r="C973181" s="77"/>
    </row>
    <row r="973182" spans="2:3" x14ac:dyDescent="0.25">
      <c r="B973182" s="78"/>
      <c r="C973182" s="77"/>
    </row>
    <row r="973183" spans="2:3" x14ac:dyDescent="0.25">
      <c r="B973183" s="78"/>
      <c r="C973183" s="77"/>
    </row>
    <row r="973184" spans="2:3" x14ac:dyDescent="0.25">
      <c r="B973184" s="78"/>
      <c r="C973184" s="77"/>
    </row>
    <row r="973185" spans="2:3" x14ac:dyDescent="0.25">
      <c r="B973185" s="78"/>
      <c r="C973185" s="77"/>
    </row>
    <row r="973186" spans="2:3" x14ac:dyDescent="0.25">
      <c r="B973186" s="78"/>
      <c r="C973186" s="77"/>
    </row>
    <row r="973187" spans="2:3" x14ac:dyDescent="0.25">
      <c r="B973187" s="78"/>
      <c r="C973187" s="77"/>
    </row>
    <row r="973188" spans="2:3" x14ac:dyDescent="0.25">
      <c r="B973188" s="78"/>
      <c r="C973188" s="77"/>
    </row>
    <row r="973189" spans="2:3" x14ac:dyDescent="0.25">
      <c r="B973189" s="78"/>
      <c r="C973189" s="77"/>
    </row>
    <row r="973190" spans="2:3" x14ac:dyDescent="0.25">
      <c r="B973190" s="78"/>
      <c r="C973190" s="77"/>
    </row>
    <row r="973191" spans="2:3" x14ac:dyDescent="0.25">
      <c r="B973191" s="78"/>
      <c r="C973191" s="77"/>
    </row>
    <row r="973192" spans="2:3" x14ac:dyDescent="0.25">
      <c r="B973192" s="78"/>
      <c r="C973192" s="77"/>
    </row>
    <row r="973302" spans="2:3" x14ac:dyDescent="0.25">
      <c r="B973302" s="78"/>
      <c r="C973302" s="77"/>
    </row>
    <row r="973303" spans="2:3" x14ac:dyDescent="0.25">
      <c r="B973303" s="78"/>
      <c r="C973303" s="77"/>
    </row>
    <row r="973304" spans="2:3" x14ac:dyDescent="0.25">
      <c r="B973304" s="78"/>
      <c r="C973304" s="77"/>
    </row>
    <row r="973305" spans="2:3" x14ac:dyDescent="0.25">
      <c r="B973305" s="78"/>
      <c r="C973305" s="77"/>
    </row>
    <row r="973306" spans="2:3" x14ac:dyDescent="0.25">
      <c r="B973306" s="78"/>
      <c r="C973306" s="77"/>
    </row>
    <row r="973307" spans="2:3" x14ac:dyDescent="0.25">
      <c r="B973307" s="78"/>
      <c r="C973307" s="77"/>
    </row>
    <row r="973308" spans="2:3" x14ac:dyDescent="0.25">
      <c r="B973308" s="78"/>
      <c r="C973308" s="77"/>
    </row>
    <row r="973309" spans="2:3" x14ac:dyDescent="0.25">
      <c r="B973309" s="78"/>
      <c r="C973309" s="77"/>
    </row>
    <row r="973310" spans="2:3" x14ac:dyDescent="0.25">
      <c r="B973310" s="78"/>
      <c r="C973310" s="77"/>
    </row>
    <row r="973311" spans="2:3" x14ac:dyDescent="0.25">
      <c r="B973311" s="78"/>
      <c r="C973311" s="77"/>
    </row>
    <row r="973312" spans="2:3" x14ac:dyDescent="0.25">
      <c r="B973312" s="78"/>
      <c r="C973312" s="77"/>
    </row>
    <row r="973313" spans="2:3" x14ac:dyDescent="0.25">
      <c r="B973313" s="78"/>
      <c r="C973313" s="77"/>
    </row>
    <row r="973314" spans="2:3" x14ac:dyDescent="0.25">
      <c r="B973314" s="78"/>
      <c r="C973314" s="77"/>
    </row>
    <row r="973424" spans="2:3" x14ac:dyDescent="0.25">
      <c r="B973424" s="78"/>
      <c r="C973424" s="77"/>
    </row>
    <row r="973425" spans="2:3" x14ac:dyDescent="0.25">
      <c r="B973425" s="78"/>
      <c r="C973425" s="77"/>
    </row>
    <row r="973426" spans="2:3" x14ac:dyDescent="0.25">
      <c r="B973426" s="78"/>
      <c r="C973426" s="77"/>
    </row>
    <row r="973427" spans="2:3" x14ac:dyDescent="0.25">
      <c r="B973427" s="78"/>
      <c r="C973427" s="77"/>
    </row>
    <row r="973428" spans="2:3" x14ac:dyDescent="0.25">
      <c r="B973428" s="78"/>
      <c r="C973428" s="77"/>
    </row>
    <row r="973429" spans="2:3" x14ac:dyDescent="0.25">
      <c r="B973429" s="78"/>
      <c r="C973429" s="77"/>
    </row>
    <row r="973430" spans="2:3" x14ac:dyDescent="0.25">
      <c r="B973430" s="78"/>
      <c r="C973430" s="77"/>
    </row>
    <row r="973431" spans="2:3" x14ac:dyDescent="0.25">
      <c r="B973431" s="78"/>
      <c r="C973431" s="77"/>
    </row>
    <row r="973432" spans="2:3" x14ac:dyDescent="0.25">
      <c r="B973432" s="78"/>
      <c r="C973432" s="77"/>
    </row>
    <row r="973433" spans="2:3" x14ac:dyDescent="0.25">
      <c r="B973433" s="78"/>
      <c r="C973433" s="77"/>
    </row>
    <row r="973434" spans="2:3" x14ac:dyDescent="0.25">
      <c r="B973434" s="78"/>
      <c r="C973434" s="77"/>
    </row>
    <row r="973435" spans="2:3" x14ac:dyDescent="0.25">
      <c r="B973435" s="78"/>
      <c r="C973435" s="77"/>
    </row>
    <row r="973436" spans="2:3" x14ac:dyDescent="0.25">
      <c r="B973436" s="78"/>
      <c r="C973436" s="77"/>
    </row>
    <row r="973546" spans="2:3" x14ac:dyDescent="0.25">
      <c r="B973546" s="78"/>
      <c r="C973546" s="77"/>
    </row>
    <row r="973547" spans="2:3" x14ac:dyDescent="0.25">
      <c r="B973547" s="78"/>
      <c r="C973547" s="77"/>
    </row>
    <row r="973548" spans="2:3" x14ac:dyDescent="0.25">
      <c r="B973548" s="78"/>
      <c r="C973548" s="77"/>
    </row>
    <row r="973549" spans="2:3" x14ac:dyDescent="0.25">
      <c r="B973549" s="78"/>
      <c r="C973549" s="77"/>
    </row>
    <row r="973550" spans="2:3" x14ac:dyDescent="0.25">
      <c r="B973550" s="78"/>
      <c r="C973550" s="77"/>
    </row>
    <row r="973551" spans="2:3" x14ac:dyDescent="0.25">
      <c r="B973551" s="78"/>
      <c r="C973551" s="77"/>
    </row>
    <row r="973552" spans="2:3" x14ac:dyDescent="0.25">
      <c r="B973552" s="78"/>
      <c r="C973552" s="77"/>
    </row>
    <row r="973553" spans="2:3" x14ac:dyDescent="0.25">
      <c r="B973553" s="78"/>
      <c r="C973553" s="77"/>
    </row>
    <row r="973554" spans="2:3" x14ac:dyDescent="0.25">
      <c r="B973554" s="78"/>
      <c r="C973554" s="77"/>
    </row>
    <row r="973555" spans="2:3" x14ac:dyDescent="0.25">
      <c r="B973555" s="78"/>
      <c r="C973555" s="77"/>
    </row>
    <row r="973556" spans="2:3" x14ac:dyDescent="0.25">
      <c r="B973556" s="78"/>
      <c r="C973556" s="77"/>
    </row>
    <row r="973557" spans="2:3" x14ac:dyDescent="0.25">
      <c r="B973557" s="78"/>
      <c r="C973557" s="77"/>
    </row>
    <row r="973558" spans="2:3" x14ac:dyDescent="0.25">
      <c r="B973558" s="78"/>
      <c r="C973558" s="77"/>
    </row>
    <row r="973668" spans="2:3" x14ac:dyDescent="0.25">
      <c r="B973668" s="78"/>
      <c r="C973668" s="77"/>
    </row>
    <row r="973669" spans="2:3" x14ac:dyDescent="0.25">
      <c r="B973669" s="78"/>
      <c r="C973669" s="77"/>
    </row>
    <row r="973670" spans="2:3" x14ac:dyDescent="0.25">
      <c r="B973670" s="78"/>
      <c r="C973670" s="77"/>
    </row>
    <row r="973671" spans="2:3" x14ac:dyDescent="0.25">
      <c r="B973671" s="78"/>
      <c r="C973671" s="77"/>
    </row>
    <row r="973672" spans="2:3" x14ac:dyDescent="0.25">
      <c r="B973672" s="78"/>
      <c r="C973672" s="77"/>
    </row>
    <row r="973673" spans="2:3" x14ac:dyDescent="0.25">
      <c r="B973673" s="78"/>
      <c r="C973673" s="77"/>
    </row>
    <row r="973674" spans="2:3" x14ac:dyDescent="0.25">
      <c r="B973674" s="78"/>
      <c r="C973674" s="77"/>
    </row>
    <row r="973675" spans="2:3" x14ac:dyDescent="0.25">
      <c r="B973675" s="78"/>
      <c r="C973675" s="77"/>
    </row>
    <row r="973676" spans="2:3" x14ac:dyDescent="0.25">
      <c r="B973676" s="78"/>
      <c r="C973676" s="77"/>
    </row>
    <row r="973677" spans="2:3" x14ac:dyDescent="0.25">
      <c r="B973677" s="78"/>
      <c r="C973677" s="77"/>
    </row>
    <row r="973678" spans="2:3" x14ac:dyDescent="0.25">
      <c r="B973678" s="78"/>
      <c r="C973678" s="77"/>
    </row>
    <row r="973679" spans="2:3" x14ac:dyDescent="0.25">
      <c r="B973679" s="78"/>
      <c r="C973679" s="77"/>
    </row>
    <row r="973680" spans="2:3" x14ac:dyDescent="0.25">
      <c r="B973680" s="78"/>
      <c r="C973680" s="77"/>
    </row>
    <row r="973790" spans="2:3" x14ac:dyDescent="0.25">
      <c r="B973790" s="78"/>
      <c r="C973790" s="77"/>
    </row>
    <row r="973791" spans="2:3" x14ac:dyDescent="0.25">
      <c r="B973791" s="78"/>
      <c r="C973791" s="77"/>
    </row>
    <row r="973792" spans="2:3" x14ac:dyDescent="0.25">
      <c r="B973792" s="78"/>
      <c r="C973792" s="77"/>
    </row>
    <row r="973793" spans="2:3" x14ac:dyDescent="0.25">
      <c r="B973793" s="78"/>
      <c r="C973793" s="77"/>
    </row>
    <row r="973794" spans="2:3" x14ac:dyDescent="0.25">
      <c r="B973794" s="78"/>
      <c r="C973794" s="77"/>
    </row>
    <row r="973795" spans="2:3" x14ac:dyDescent="0.25">
      <c r="B973795" s="78"/>
      <c r="C973795" s="77"/>
    </row>
    <row r="973796" spans="2:3" x14ac:dyDescent="0.25">
      <c r="B973796" s="78"/>
      <c r="C973796" s="77"/>
    </row>
    <row r="973797" spans="2:3" x14ac:dyDescent="0.25">
      <c r="B973797" s="78"/>
      <c r="C973797" s="77"/>
    </row>
    <row r="973798" spans="2:3" x14ac:dyDescent="0.25">
      <c r="B973798" s="78"/>
      <c r="C973798" s="77"/>
    </row>
    <row r="973799" spans="2:3" x14ac:dyDescent="0.25">
      <c r="B973799" s="78"/>
      <c r="C973799" s="77"/>
    </row>
    <row r="973800" spans="2:3" x14ac:dyDescent="0.25">
      <c r="B973800" s="78"/>
      <c r="C973800" s="77"/>
    </row>
    <row r="973801" spans="2:3" x14ac:dyDescent="0.25">
      <c r="B973801" s="78"/>
      <c r="C973801" s="77"/>
    </row>
    <row r="973802" spans="2:3" x14ac:dyDescent="0.25">
      <c r="B973802" s="78"/>
      <c r="C973802" s="77"/>
    </row>
    <row r="973912" spans="2:3" x14ac:dyDescent="0.25">
      <c r="B973912" s="78"/>
      <c r="C973912" s="77"/>
    </row>
    <row r="973913" spans="2:3" x14ac:dyDescent="0.25">
      <c r="B973913" s="78"/>
      <c r="C973913" s="77"/>
    </row>
    <row r="973914" spans="2:3" x14ac:dyDescent="0.25">
      <c r="B973914" s="78"/>
      <c r="C973914" s="77"/>
    </row>
    <row r="973915" spans="2:3" x14ac:dyDescent="0.25">
      <c r="B973915" s="78"/>
      <c r="C973915" s="77"/>
    </row>
    <row r="973916" spans="2:3" x14ac:dyDescent="0.25">
      <c r="B973916" s="78"/>
      <c r="C973916" s="77"/>
    </row>
    <row r="973917" spans="2:3" x14ac:dyDescent="0.25">
      <c r="B973917" s="78"/>
      <c r="C973917" s="77"/>
    </row>
    <row r="973918" spans="2:3" x14ac:dyDescent="0.25">
      <c r="B973918" s="78"/>
      <c r="C973918" s="77"/>
    </row>
    <row r="973919" spans="2:3" x14ac:dyDescent="0.25">
      <c r="B973919" s="78"/>
      <c r="C973919" s="77"/>
    </row>
    <row r="973920" spans="2:3" x14ac:dyDescent="0.25">
      <c r="B973920" s="78"/>
      <c r="C973920" s="77"/>
    </row>
    <row r="973921" spans="2:3" x14ac:dyDescent="0.25">
      <c r="B973921" s="78"/>
      <c r="C973921" s="77"/>
    </row>
    <row r="973922" spans="2:3" x14ac:dyDescent="0.25">
      <c r="B973922" s="78"/>
      <c r="C973922" s="77"/>
    </row>
    <row r="973923" spans="2:3" x14ac:dyDescent="0.25">
      <c r="B973923" s="78"/>
      <c r="C973923" s="77"/>
    </row>
    <row r="973924" spans="2:3" x14ac:dyDescent="0.25">
      <c r="B973924" s="78"/>
      <c r="C973924" s="77"/>
    </row>
    <row r="974034" spans="2:3" x14ac:dyDescent="0.25">
      <c r="B974034" s="78"/>
      <c r="C974034" s="77"/>
    </row>
    <row r="974035" spans="2:3" x14ac:dyDescent="0.25">
      <c r="B974035" s="78"/>
      <c r="C974035" s="77"/>
    </row>
    <row r="974036" spans="2:3" x14ac:dyDescent="0.25">
      <c r="B974036" s="78"/>
      <c r="C974036" s="77"/>
    </row>
    <row r="974037" spans="2:3" x14ac:dyDescent="0.25">
      <c r="B974037" s="78"/>
      <c r="C974037" s="77"/>
    </row>
    <row r="974038" spans="2:3" x14ac:dyDescent="0.25">
      <c r="B974038" s="78"/>
      <c r="C974038" s="77"/>
    </row>
    <row r="974039" spans="2:3" x14ac:dyDescent="0.25">
      <c r="B974039" s="78"/>
      <c r="C974039" s="77"/>
    </row>
    <row r="974040" spans="2:3" x14ac:dyDescent="0.25">
      <c r="B974040" s="78"/>
      <c r="C974040" s="77"/>
    </row>
    <row r="974041" spans="2:3" x14ac:dyDescent="0.25">
      <c r="B974041" s="78"/>
      <c r="C974041" s="77"/>
    </row>
    <row r="974042" spans="2:3" x14ac:dyDescent="0.25">
      <c r="B974042" s="78"/>
      <c r="C974042" s="77"/>
    </row>
    <row r="974043" spans="2:3" x14ac:dyDescent="0.25">
      <c r="B974043" s="78"/>
      <c r="C974043" s="77"/>
    </row>
    <row r="974044" spans="2:3" x14ac:dyDescent="0.25">
      <c r="B974044" s="78"/>
      <c r="C974044" s="77"/>
    </row>
    <row r="974045" spans="2:3" x14ac:dyDescent="0.25">
      <c r="B974045" s="78"/>
      <c r="C974045" s="77"/>
    </row>
    <row r="974046" spans="2:3" x14ac:dyDescent="0.25">
      <c r="B974046" s="78"/>
      <c r="C974046" s="77"/>
    </row>
    <row r="974156" spans="2:3" x14ac:dyDescent="0.25">
      <c r="B974156" s="78"/>
      <c r="C974156" s="77"/>
    </row>
    <row r="974157" spans="2:3" x14ac:dyDescent="0.25">
      <c r="B974157" s="78"/>
      <c r="C974157" s="77"/>
    </row>
    <row r="974158" spans="2:3" x14ac:dyDescent="0.25">
      <c r="B974158" s="78"/>
      <c r="C974158" s="77"/>
    </row>
    <row r="974159" spans="2:3" x14ac:dyDescent="0.25">
      <c r="B974159" s="78"/>
      <c r="C974159" s="77"/>
    </row>
    <row r="974160" spans="2:3" x14ac:dyDescent="0.25">
      <c r="B974160" s="78"/>
      <c r="C974160" s="77"/>
    </row>
    <row r="974161" spans="2:3" x14ac:dyDescent="0.25">
      <c r="B974161" s="78"/>
      <c r="C974161" s="77"/>
    </row>
    <row r="974162" spans="2:3" x14ac:dyDescent="0.25">
      <c r="B974162" s="78"/>
      <c r="C974162" s="77"/>
    </row>
    <row r="974163" spans="2:3" x14ac:dyDescent="0.25">
      <c r="B974163" s="78"/>
      <c r="C974163" s="77"/>
    </row>
    <row r="974164" spans="2:3" x14ac:dyDescent="0.25">
      <c r="B974164" s="78"/>
      <c r="C974164" s="77"/>
    </row>
    <row r="974165" spans="2:3" x14ac:dyDescent="0.25">
      <c r="B974165" s="78"/>
      <c r="C974165" s="77"/>
    </row>
    <row r="974166" spans="2:3" x14ac:dyDescent="0.25">
      <c r="B974166" s="78"/>
      <c r="C974166" s="77"/>
    </row>
    <row r="974167" spans="2:3" x14ac:dyDescent="0.25">
      <c r="B974167" s="78"/>
      <c r="C974167" s="77"/>
    </row>
    <row r="974168" spans="2:3" x14ac:dyDescent="0.25">
      <c r="B974168" s="78"/>
      <c r="C974168" s="77"/>
    </row>
    <row r="974278" spans="2:3" x14ac:dyDescent="0.25">
      <c r="B974278" s="78"/>
      <c r="C974278" s="77"/>
    </row>
    <row r="974279" spans="2:3" x14ac:dyDescent="0.25">
      <c r="B974279" s="78"/>
      <c r="C974279" s="77"/>
    </row>
    <row r="974280" spans="2:3" x14ac:dyDescent="0.25">
      <c r="B974280" s="78"/>
      <c r="C974280" s="77"/>
    </row>
    <row r="974281" spans="2:3" x14ac:dyDescent="0.25">
      <c r="B974281" s="78"/>
      <c r="C974281" s="77"/>
    </row>
    <row r="974282" spans="2:3" x14ac:dyDescent="0.25">
      <c r="B974282" s="78"/>
      <c r="C974282" s="77"/>
    </row>
    <row r="974283" spans="2:3" x14ac:dyDescent="0.25">
      <c r="B974283" s="78"/>
      <c r="C974283" s="77"/>
    </row>
    <row r="974284" spans="2:3" x14ac:dyDescent="0.25">
      <c r="B974284" s="78"/>
      <c r="C974284" s="77"/>
    </row>
    <row r="974285" spans="2:3" x14ac:dyDescent="0.25">
      <c r="B974285" s="78"/>
      <c r="C974285" s="77"/>
    </row>
    <row r="974286" spans="2:3" x14ac:dyDescent="0.25">
      <c r="B974286" s="78"/>
      <c r="C974286" s="77"/>
    </row>
    <row r="974287" spans="2:3" x14ac:dyDescent="0.25">
      <c r="B974287" s="78"/>
      <c r="C974287" s="77"/>
    </row>
    <row r="974288" spans="2:3" x14ac:dyDescent="0.25">
      <c r="B974288" s="78"/>
      <c r="C974288" s="77"/>
    </row>
    <row r="974289" spans="2:3" x14ac:dyDescent="0.25">
      <c r="B974289" s="78"/>
      <c r="C974289" s="77"/>
    </row>
    <row r="974290" spans="2:3" x14ac:dyDescent="0.25">
      <c r="B974290" s="78"/>
      <c r="C974290" s="77"/>
    </row>
    <row r="974400" spans="2:3" x14ac:dyDescent="0.25">
      <c r="B974400" s="78"/>
      <c r="C974400" s="77"/>
    </row>
    <row r="974401" spans="2:3" x14ac:dyDescent="0.25">
      <c r="B974401" s="78"/>
      <c r="C974401" s="77"/>
    </row>
    <row r="974402" spans="2:3" x14ac:dyDescent="0.25">
      <c r="B974402" s="78"/>
      <c r="C974402" s="77"/>
    </row>
    <row r="974403" spans="2:3" x14ac:dyDescent="0.25">
      <c r="B974403" s="78"/>
      <c r="C974403" s="77"/>
    </row>
    <row r="974404" spans="2:3" x14ac:dyDescent="0.25">
      <c r="B974404" s="78"/>
      <c r="C974404" s="77"/>
    </row>
    <row r="974405" spans="2:3" x14ac:dyDescent="0.25">
      <c r="B974405" s="78"/>
      <c r="C974405" s="77"/>
    </row>
    <row r="974406" spans="2:3" x14ac:dyDescent="0.25">
      <c r="B974406" s="78"/>
      <c r="C974406" s="77"/>
    </row>
    <row r="974407" spans="2:3" x14ac:dyDescent="0.25">
      <c r="B974407" s="78"/>
      <c r="C974407" s="77"/>
    </row>
    <row r="974408" spans="2:3" x14ac:dyDescent="0.25">
      <c r="B974408" s="78"/>
      <c r="C974408" s="77"/>
    </row>
    <row r="974409" spans="2:3" x14ac:dyDescent="0.25">
      <c r="B974409" s="78"/>
      <c r="C974409" s="77"/>
    </row>
    <row r="974410" spans="2:3" x14ac:dyDescent="0.25">
      <c r="B974410" s="78"/>
      <c r="C974410" s="77"/>
    </row>
    <row r="974411" spans="2:3" x14ac:dyDescent="0.25">
      <c r="B974411" s="78"/>
      <c r="C974411" s="77"/>
    </row>
    <row r="974412" spans="2:3" x14ac:dyDescent="0.25">
      <c r="B974412" s="78"/>
      <c r="C974412" s="77"/>
    </row>
    <row r="974522" spans="2:3" x14ac:dyDescent="0.25">
      <c r="B974522" s="78"/>
      <c r="C974522" s="77"/>
    </row>
    <row r="974523" spans="2:3" x14ac:dyDescent="0.25">
      <c r="B974523" s="78"/>
      <c r="C974523" s="77"/>
    </row>
    <row r="974524" spans="2:3" x14ac:dyDescent="0.25">
      <c r="B974524" s="78"/>
      <c r="C974524" s="77"/>
    </row>
    <row r="974525" spans="2:3" x14ac:dyDescent="0.25">
      <c r="B974525" s="78"/>
      <c r="C974525" s="77"/>
    </row>
    <row r="974526" spans="2:3" x14ac:dyDescent="0.25">
      <c r="B974526" s="78"/>
      <c r="C974526" s="77"/>
    </row>
    <row r="974527" spans="2:3" x14ac:dyDescent="0.25">
      <c r="B974527" s="78"/>
      <c r="C974527" s="77"/>
    </row>
    <row r="974528" spans="2:3" x14ac:dyDescent="0.25">
      <c r="B974528" s="78"/>
      <c r="C974528" s="77"/>
    </row>
    <row r="974529" spans="2:3" x14ac:dyDescent="0.25">
      <c r="B974529" s="78"/>
      <c r="C974529" s="77"/>
    </row>
    <row r="974530" spans="2:3" x14ac:dyDescent="0.25">
      <c r="B974530" s="78"/>
      <c r="C974530" s="77"/>
    </row>
    <row r="974531" spans="2:3" x14ac:dyDescent="0.25">
      <c r="B974531" s="78"/>
      <c r="C974531" s="77"/>
    </row>
    <row r="974532" spans="2:3" x14ac:dyDescent="0.25">
      <c r="B974532" s="78"/>
      <c r="C974532" s="77"/>
    </row>
    <row r="974533" spans="2:3" x14ac:dyDescent="0.25">
      <c r="B974533" s="78"/>
      <c r="C974533" s="77"/>
    </row>
    <row r="974534" spans="2:3" x14ac:dyDescent="0.25">
      <c r="B974534" s="78"/>
      <c r="C974534" s="77"/>
    </row>
    <row r="974644" spans="2:3" x14ac:dyDescent="0.25">
      <c r="B974644" s="78"/>
      <c r="C974644" s="77"/>
    </row>
    <row r="974645" spans="2:3" x14ac:dyDescent="0.25">
      <c r="B974645" s="78"/>
      <c r="C974645" s="77"/>
    </row>
    <row r="974646" spans="2:3" x14ac:dyDescent="0.25">
      <c r="B974646" s="78"/>
      <c r="C974646" s="77"/>
    </row>
    <row r="974647" spans="2:3" x14ac:dyDescent="0.25">
      <c r="B974647" s="78"/>
      <c r="C974647" s="77"/>
    </row>
    <row r="974648" spans="2:3" x14ac:dyDescent="0.25">
      <c r="B974648" s="78"/>
      <c r="C974648" s="77"/>
    </row>
    <row r="974649" spans="2:3" x14ac:dyDescent="0.25">
      <c r="B974649" s="78"/>
      <c r="C974649" s="77"/>
    </row>
    <row r="974650" spans="2:3" x14ac:dyDescent="0.25">
      <c r="B974650" s="78"/>
      <c r="C974650" s="77"/>
    </row>
    <row r="974651" spans="2:3" x14ac:dyDescent="0.25">
      <c r="B974651" s="78"/>
      <c r="C974651" s="77"/>
    </row>
    <row r="974652" spans="2:3" x14ac:dyDescent="0.25">
      <c r="B974652" s="78"/>
      <c r="C974652" s="77"/>
    </row>
    <row r="974653" spans="2:3" x14ac:dyDescent="0.25">
      <c r="B974653" s="78"/>
      <c r="C974653" s="77"/>
    </row>
    <row r="974654" spans="2:3" x14ac:dyDescent="0.25">
      <c r="B974654" s="78"/>
      <c r="C974654" s="77"/>
    </row>
    <row r="974655" spans="2:3" x14ac:dyDescent="0.25">
      <c r="B974655" s="78"/>
      <c r="C974655" s="77"/>
    </row>
    <row r="974656" spans="2:3" x14ac:dyDescent="0.25">
      <c r="B974656" s="78"/>
      <c r="C974656" s="77"/>
    </row>
    <row r="974766" spans="2:3" x14ac:dyDescent="0.25">
      <c r="B974766" s="78"/>
      <c r="C974766" s="77"/>
    </row>
    <row r="974767" spans="2:3" x14ac:dyDescent="0.25">
      <c r="B974767" s="78"/>
      <c r="C974767" s="77"/>
    </row>
    <row r="974768" spans="2:3" x14ac:dyDescent="0.25">
      <c r="B974768" s="78"/>
      <c r="C974768" s="77"/>
    </row>
    <row r="974769" spans="2:3" x14ac:dyDescent="0.25">
      <c r="B974769" s="78"/>
      <c r="C974769" s="77"/>
    </row>
    <row r="974770" spans="2:3" x14ac:dyDescent="0.25">
      <c r="B974770" s="78"/>
      <c r="C974770" s="77"/>
    </row>
    <row r="974771" spans="2:3" x14ac:dyDescent="0.25">
      <c r="B974771" s="78"/>
      <c r="C974771" s="77"/>
    </row>
    <row r="974772" spans="2:3" x14ac:dyDescent="0.25">
      <c r="B974772" s="78"/>
      <c r="C974772" s="77"/>
    </row>
    <row r="974773" spans="2:3" x14ac:dyDescent="0.25">
      <c r="B974773" s="78"/>
      <c r="C974773" s="77"/>
    </row>
    <row r="974774" spans="2:3" x14ac:dyDescent="0.25">
      <c r="B974774" s="78"/>
      <c r="C974774" s="77"/>
    </row>
    <row r="974775" spans="2:3" x14ac:dyDescent="0.25">
      <c r="B974775" s="78"/>
      <c r="C974775" s="77"/>
    </row>
    <row r="974776" spans="2:3" x14ac:dyDescent="0.25">
      <c r="B974776" s="78"/>
      <c r="C974776" s="77"/>
    </row>
    <row r="974777" spans="2:3" x14ac:dyDescent="0.25">
      <c r="B974777" s="78"/>
      <c r="C974777" s="77"/>
    </row>
    <row r="974778" spans="2:3" x14ac:dyDescent="0.25">
      <c r="B974778" s="78"/>
      <c r="C974778" s="77"/>
    </row>
    <row r="974888" spans="2:3" x14ac:dyDescent="0.25">
      <c r="B974888" s="78"/>
      <c r="C974888" s="77"/>
    </row>
    <row r="974889" spans="2:3" x14ac:dyDescent="0.25">
      <c r="B974889" s="78"/>
      <c r="C974889" s="77"/>
    </row>
    <row r="974890" spans="2:3" x14ac:dyDescent="0.25">
      <c r="B974890" s="78"/>
      <c r="C974890" s="77"/>
    </row>
    <row r="974891" spans="2:3" x14ac:dyDescent="0.25">
      <c r="B974891" s="78"/>
      <c r="C974891" s="77"/>
    </row>
    <row r="974892" spans="2:3" x14ac:dyDescent="0.25">
      <c r="B974892" s="78"/>
      <c r="C974892" s="77"/>
    </row>
    <row r="974893" spans="2:3" x14ac:dyDescent="0.25">
      <c r="B974893" s="78"/>
      <c r="C974893" s="77"/>
    </row>
    <row r="974894" spans="2:3" x14ac:dyDescent="0.25">
      <c r="B974894" s="78"/>
      <c r="C974894" s="77"/>
    </row>
    <row r="974895" spans="2:3" x14ac:dyDescent="0.25">
      <c r="B974895" s="78"/>
      <c r="C974895" s="77"/>
    </row>
    <row r="974896" spans="2:3" x14ac:dyDescent="0.25">
      <c r="B974896" s="78"/>
      <c r="C974896" s="77"/>
    </row>
    <row r="974897" spans="2:3" x14ac:dyDescent="0.25">
      <c r="B974897" s="78"/>
      <c r="C974897" s="77"/>
    </row>
    <row r="974898" spans="2:3" x14ac:dyDescent="0.25">
      <c r="B974898" s="78"/>
      <c r="C974898" s="77"/>
    </row>
    <row r="974899" spans="2:3" x14ac:dyDescent="0.25">
      <c r="B974899" s="78"/>
      <c r="C974899" s="77"/>
    </row>
    <row r="974900" spans="2:3" x14ac:dyDescent="0.25">
      <c r="B974900" s="78"/>
      <c r="C974900" s="77"/>
    </row>
    <row r="975010" spans="2:3" x14ac:dyDescent="0.25">
      <c r="B975010" s="78"/>
      <c r="C975010" s="77"/>
    </row>
    <row r="975011" spans="2:3" x14ac:dyDescent="0.25">
      <c r="B975011" s="78"/>
      <c r="C975011" s="77"/>
    </row>
    <row r="975012" spans="2:3" x14ac:dyDescent="0.25">
      <c r="B975012" s="78"/>
      <c r="C975012" s="77"/>
    </row>
    <row r="975013" spans="2:3" x14ac:dyDescent="0.25">
      <c r="B975013" s="78"/>
      <c r="C975013" s="77"/>
    </row>
    <row r="975014" spans="2:3" x14ac:dyDescent="0.25">
      <c r="B975014" s="78"/>
      <c r="C975014" s="77"/>
    </row>
    <row r="975015" spans="2:3" x14ac:dyDescent="0.25">
      <c r="B975015" s="78"/>
      <c r="C975015" s="77"/>
    </row>
    <row r="975016" spans="2:3" x14ac:dyDescent="0.25">
      <c r="B975016" s="78"/>
      <c r="C975016" s="77"/>
    </row>
    <row r="975017" spans="2:3" x14ac:dyDescent="0.25">
      <c r="B975017" s="78"/>
      <c r="C975017" s="77"/>
    </row>
    <row r="975018" spans="2:3" x14ac:dyDescent="0.25">
      <c r="B975018" s="78"/>
      <c r="C975018" s="77"/>
    </row>
    <row r="975019" spans="2:3" x14ac:dyDescent="0.25">
      <c r="B975019" s="78"/>
      <c r="C975019" s="77"/>
    </row>
    <row r="975020" spans="2:3" x14ac:dyDescent="0.25">
      <c r="B975020" s="78"/>
      <c r="C975020" s="77"/>
    </row>
    <row r="975021" spans="2:3" x14ac:dyDescent="0.25">
      <c r="B975021" s="78"/>
      <c r="C975021" s="77"/>
    </row>
    <row r="975022" spans="2:3" x14ac:dyDescent="0.25">
      <c r="B975022" s="78"/>
      <c r="C975022" s="77"/>
    </row>
    <row r="975132" spans="2:3" x14ac:dyDescent="0.25">
      <c r="B975132" s="78"/>
      <c r="C975132" s="77"/>
    </row>
    <row r="975133" spans="2:3" x14ac:dyDescent="0.25">
      <c r="B975133" s="78"/>
      <c r="C975133" s="77"/>
    </row>
    <row r="975134" spans="2:3" x14ac:dyDescent="0.25">
      <c r="B975134" s="78"/>
      <c r="C975134" s="77"/>
    </row>
    <row r="975135" spans="2:3" x14ac:dyDescent="0.25">
      <c r="B975135" s="78"/>
      <c r="C975135" s="77"/>
    </row>
    <row r="975136" spans="2:3" x14ac:dyDescent="0.25">
      <c r="B975136" s="78"/>
      <c r="C975136" s="77"/>
    </row>
    <row r="975137" spans="2:3" x14ac:dyDescent="0.25">
      <c r="B975137" s="78"/>
      <c r="C975137" s="77"/>
    </row>
    <row r="975138" spans="2:3" x14ac:dyDescent="0.25">
      <c r="B975138" s="78"/>
      <c r="C975138" s="77"/>
    </row>
    <row r="975139" spans="2:3" x14ac:dyDescent="0.25">
      <c r="B975139" s="78"/>
      <c r="C975139" s="77"/>
    </row>
    <row r="975140" spans="2:3" x14ac:dyDescent="0.25">
      <c r="B975140" s="78"/>
      <c r="C975140" s="77"/>
    </row>
    <row r="975141" spans="2:3" x14ac:dyDescent="0.25">
      <c r="B975141" s="78"/>
      <c r="C975141" s="77"/>
    </row>
    <row r="975142" spans="2:3" x14ac:dyDescent="0.25">
      <c r="B975142" s="78"/>
      <c r="C975142" s="77"/>
    </row>
    <row r="975143" spans="2:3" x14ac:dyDescent="0.25">
      <c r="B975143" s="78"/>
      <c r="C975143" s="77"/>
    </row>
    <row r="975144" spans="2:3" x14ac:dyDescent="0.25">
      <c r="B975144" s="78"/>
      <c r="C975144" s="77"/>
    </row>
    <row r="975254" spans="2:3" x14ac:dyDescent="0.25">
      <c r="B975254" s="78"/>
      <c r="C975254" s="77"/>
    </row>
    <row r="975255" spans="2:3" x14ac:dyDescent="0.25">
      <c r="B975255" s="78"/>
      <c r="C975255" s="77"/>
    </row>
    <row r="975256" spans="2:3" x14ac:dyDescent="0.25">
      <c r="B975256" s="78"/>
      <c r="C975256" s="77"/>
    </row>
    <row r="975257" spans="2:3" x14ac:dyDescent="0.25">
      <c r="B975257" s="78"/>
      <c r="C975257" s="77"/>
    </row>
    <row r="975258" spans="2:3" x14ac:dyDescent="0.25">
      <c r="B975258" s="78"/>
      <c r="C975258" s="77"/>
    </row>
    <row r="975259" spans="2:3" x14ac:dyDescent="0.25">
      <c r="B975259" s="78"/>
      <c r="C975259" s="77"/>
    </row>
    <row r="975260" spans="2:3" x14ac:dyDescent="0.25">
      <c r="B975260" s="78"/>
      <c r="C975260" s="77"/>
    </row>
    <row r="975261" spans="2:3" x14ac:dyDescent="0.25">
      <c r="B975261" s="78"/>
      <c r="C975261" s="77"/>
    </row>
    <row r="975262" spans="2:3" x14ac:dyDescent="0.25">
      <c r="B975262" s="78"/>
      <c r="C975262" s="77"/>
    </row>
    <row r="975263" spans="2:3" x14ac:dyDescent="0.25">
      <c r="B975263" s="78"/>
      <c r="C975263" s="77"/>
    </row>
    <row r="975264" spans="2:3" x14ac:dyDescent="0.25">
      <c r="B975264" s="78"/>
      <c r="C975264" s="77"/>
    </row>
    <row r="975265" spans="2:3" x14ac:dyDescent="0.25">
      <c r="B975265" s="78"/>
      <c r="C975265" s="77"/>
    </row>
    <row r="975266" spans="2:3" x14ac:dyDescent="0.25">
      <c r="B975266" s="78"/>
      <c r="C975266" s="77"/>
    </row>
    <row r="975376" spans="2:3" x14ac:dyDescent="0.25">
      <c r="B975376" s="78"/>
      <c r="C975376" s="77"/>
    </row>
    <row r="975377" spans="2:3" x14ac:dyDescent="0.25">
      <c r="B975377" s="78"/>
      <c r="C975377" s="77"/>
    </row>
    <row r="975378" spans="2:3" x14ac:dyDescent="0.25">
      <c r="B975378" s="78"/>
      <c r="C975378" s="77"/>
    </row>
    <row r="975379" spans="2:3" x14ac:dyDescent="0.25">
      <c r="B975379" s="78"/>
      <c r="C975379" s="77"/>
    </row>
    <row r="975380" spans="2:3" x14ac:dyDescent="0.25">
      <c r="B975380" s="78"/>
      <c r="C975380" s="77"/>
    </row>
    <row r="975381" spans="2:3" x14ac:dyDescent="0.25">
      <c r="B975381" s="78"/>
      <c r="C975381" s="77"/>
    </row>
    <row r="975382" spans="2:3" x14ac:dyDescent="0.25">
      <c r="B975382" s="78"/>
      <c r="C975382" s="77"/>
    </row>
    <row r="975383" spans="2:3" x14ac:dyDescent="0.25">
      <c r="B975383" s="78"/>
      <c r="C975383" s="77"/>
    </row>
    <row r="975384" spans="2:3" x14ac:dyDescent="0.25">
      <c r="B975384" s="78"/>
      <c r="C975384" s="77"/>
    </row>
    <row r="975385" spans="2:3" x14ac:dyDescent="0.25">
      <c r="B975385" s="78"/>
      <c r="C975385" s="77"/>
    </row>
    <row r="975386" spans="2:3" x14ac:dyDescent="0.25">
      <c r="B975386" s="78"/>
      <c r="C975386" s="77"/>
    </row>
    <row r="975387" spans="2:3" x14ac:dyDescent="0.25">
      <c r="B975387" s="78"/>
      <c r="C975387" s="77"/>
    </row>
    <row r="975388" spans="2:3" x14ac:dyDescent="0.25">
      <c r="B975388" s="78"/>
      <c r="C975388" s="77"/>
    </row>
    <row r="975498" spans="2:3" x14ac:dyDescent="0.25">
      <c r="B975498" s="78"/>
      <c r="C975498" s="77"/>
    </row>
    <row r="975499" spans="2:3" x14ac:dyDescent="0.25">
      <c r="B975499" s="78"/>
      <c r="C975499" s="77"/>
    </row>
    <row r="975500" spans="2:3" x14ac:dyDescent="0.25">
      <c r="B975500" s="78"/>
      <c r="C975500" s="77"/>
    </row>
    <row r="975501" spans="2:3" x14ac:dyDescent="0.25">
      <c r="B975501" s="78"/>
      <c r="C975501" s="77"/>
    </row>
    <row r="975502" spans="2:3" x14ac:dyDescent="0.25">
      <c r="B975502" s="78"/>
      <c r="C975502" s="77"/>
    </row>
    <row r="975503" spans="2:3" x14ac:dyDescent="0.25">
      <c r="B975503" s="78"/>
      <c r="C975503" s="77"/>
    </row>
    <row r="975504" spans="2:3" x14ac:dyDescent="0.25">
      <c r="B975504" s="78"/>
      <c r="C975504" s="77"/>
    </row>
    <row r="975505" spans="2:3" x14ac:dyDescent="0.25">
      <c r="B975505" s="78"/>
      <c r="C975505" s="77"/>
    </row>
    <row r="975506" spans="2:3" x14ac:dyDescent="0.25">
      <c r="B975506" s="78"/>
      <c r="C975506" s="77"/>
    </row>
    <row r="975507" spans="2:3" x14ac:dyDescent="0.25">
      <c r="B975507" s="78"/>
      <c r="C975507" s="77"/>
    </row>
    <row r="975508" spans="2:3" x14ac:dyDescent="0.25">
      <c r="B975508" s="78"/>
      <c r="C975508" s="77"/>
    </row>
    <row r="975509" spans="2:3" x14ac:dyDescent="0.25">
      <c r="B975509" s="78"/>
      <c r="C975509" s="77"/>
    </row>
    <row r="975510" spans="2:3" x14ac:dyDescent="0.25">
      <c r="B975510" s="78"/>
      <c r="C975510" s="77"/>
    </row>
    <row r="975620" spans="2:3" x14ac:dyDescent="0.25">
      <c r="B975620" s="78"/>
      <c r="C975620" s="77"/>
    </row>
    <row r="975621" spans="2:3" x14ac:dyDescent="0.25">
      <c r="B975621" s="78"/>
      <c r="C975621" s="77"/>
    </row>
    <row r="975622" spans="2:3" x14ac:dyDescent="0.25">
      <c r="B975622" s="78"/>
      <c r="C975622" s="77"/>
    </row>
    <row r="975623" spans="2:3" x14ac:dyDescent="0.25">
      <c r="B975623" s="78"/>
      <c r="C975623" s="77"/>
    </row>
    <row r="975624" spans="2:3" x14ac:dyDescent="0.25">
      <c r="B975624" s="78"/>
      <c r="C975624" s="77"/>
    </row>
    <row r="975625" spans="2:3" x14ac:dyDescent="0.25">
      <c r="B975625" s="78"/>
      <c r="C975625" s="77"/>
    </row>
    <row r="975626" spans="2:3" x14ac:dyDescent="0.25">
      <c r="B975626" s="78"/>
      <c r="C975626" s="77"/>
    </row>
    <row r="975627" spans="2:3" x14ac:dyDescent="0.25">
      <c r="B975627" s="78"/>
      <c r="C975627" s="77"/>
    </row>
    <row r="975628" spans="2:3" x14ac:dyDescent="0.25">
      <c r="B975628" s="78"/>
      <c r="C975628" s="77"/>
    </row>
    <row r="975629" spans="2:3" x14ac:dyDescent="0.25">
      <c r="B975629" s="78"/>
      <c r="C975629" s="77"/>
    </row>
    <row r="975630" spans="2:3" x14ac:dyDescent="0.25">
      <c r="B975630" s="78"/>
      <c r="C975630" s="77"/>
    </row>
    <row r="975631" spans="2:3" x14ac:dyDescent="0.25">
      <c r="B975631" s="78"/>
      <c r="C975631" s="77"/>
    </row>
    <row r="975632" spans="2:3" x14ac:dyDescent="0.25">
      <c r="B975632" s="78"/>
      <c r="C975632" s="77"/>
    </row>
    <row r="975742" spans="2:3" x14ac:dyDescent="0.25">
      <c r="B975742" s="78"/>
      <c r="C975742" s="77"/>
    </row>
    <row r="975743" spans="2:3" x14ac:dyDescent="0.25">
      <c r="B975743" s="78"/>
      <c r="C975743" s="77"/>
    </row>
    <row r="975744" spans="2:3" x14ac:dyDescent="0.25">
      <c r="B975744" s="78"/>
      <c r="C975744" s="77"/>
    </row>
    <row r="975745" spans="2:3" x14ac:dyDescent="0.25">
      <c r="B975745" s="78"/>
      <c r="C975745" s="77"/>
    </row>
    <row r="975746" spans="2:3" x14ac:dyDescent="0.25">
      <c r="B975746" s="78"/>
      <c r="C975746" s="77"/>
    </row>
    <row r="975747" spans="2:3" x14ac:dyDescent="0.25">
      <c r="B975747" s="78"/>
      <c r="C975747" s="77"/>
    </row>
    <row r="975748" spans="2:3" x14ac:dyDescent="0.25">
      <c r="B975748" s="78"/>
      <c r="C975748" s="77"/>
    </row>
    <row r="975749" spans="2:3" x14ac:dyDescent="0.25">
      <c r="B975749" s="78"/>
      <c r="C975749" s="77"/>
    </row>
    <row r="975750" spans="2:3" x14ac:dyDescent="0.25">
      <c r="B975750" s="78"/>
      <c r="C975750" s="77"/>
    </row>
    <row r="975751" spans="2:3" x14ac:dyDescent="0.25">
      <c r="B975751" s="78"/>
      <c r="C975751" s="77"/>
    </row>
    <row r="975752" spans="2:3" x14ac:dyDescent="0.25">
      <c r="B975752" s="78"/>
      <c r="C975752" s="77"/>
    </row>
    <row r="975753" spans="2:3" x14ac:dyDescent="0.25">
      <c r="B975753" s="78"/>
      <c r="C975753" s="77"/>
    </row>
    <row r="975754" spans="2:3" x14ac:dyDescent="0.25">
      <c r="B975754" s="78"/>
      <c r="C975754" s="77"/>
    </row>
    <row r="975864" spans="2:3" x14ac:dyDescent="0.25">
      <c r="B975864" s="78"/>
      <c r="C975864" s="77"/>
    </row>
    <row r="975865" spans="2:3" x14ac:dyDescent="0.25">
      <c r="B975865" s="78"/>
      <c r="C975865" s="77"/>
    </row>
    <row r="975866" spans="2:3" x14ac:dyDescent="0.25">
      <c r="B975866" s="78"/>
      <c r="C975866" s="77"/>
    </row>
    <row r="975867" spans="2:3" x14ac:dyDescent="0.25">
      <c r="B975867" s="78"/>
      <c r="C975867" s="77"/>
    </row>
    <row r="975868" spans="2:3" x14ac:dyDescent="0.25">
      <c r="B975868" s="78"/>
      <c r="C975868" s="77"/>
    </row>
    <row r="975869" spans="2:3" x14ac:dyDescent="0.25">
      <c r="B975869" s="78"/>
      <c r="C975869" s="77"/>
    </row>
    <row r="975870" spans="2:3" x14ac:dyDescent="0.25">
      <c r="B975870" s="78"/>
      <c r="C975870" s="77"/>
    </row>
    <row r="975871" spans="2:3" x14ac:dyDescent="0.25">
      <c r="B975871" s="78"/>
      <c r="C975871" s="77"/>
    </row>
    <row r="975872" spans="2:3" x14ac:dyDescent="0.25">
      <c r="B975872" s="78"/>
      <c r="C975872" s="77"/>
    </row>
    <row r="975873" spans="2:3" x14ac:dyDescent="0.25">
      <c r="B975873" s="78"/>
      <c r="C975873" s="77"/>
    </row>
    <row r="975874" spans="2:3" x14ac:dyDescent="0.25">
      <c r="B975874" s="78"/>
      <c r="C975874" s="77"/>
    </row>
    <row r="975875" spans="2:3" x14ac:dyDescent="0.25">
      <c r="B975875" s="78"/>
      <c r="C975875" s="77"/>
    </row>
    <row r="975876" spans="2:3" x14ac:dyDescent="0.25">
      <c r="B975876" s="78"/>
      <c r="C975876" s="77"/>
    </row>
    <row r="975986" spans="2:3" x14ac:dyDescent="0.25">
      <c r="B975986" s="78"/>
      <c r="C975986" s="77"/>
    </row>
    <row r="975987" spans="2:3" x14ac:dyDescent="0.25">
      <c r="B975987" s="78"/>
      <c r="C975987" s="77"/>
    </row>
    <row r="975988" spans="2:3" x14ac:dyDescent="0.25">
      <c r="B975988" s="78"/>
      <c r="C975988" s="77"/>
    </row>
    <row r="975989" spans="2:3" x14ac:dyDescent="0.25">
      <c r="B975989" s="78"/>
      <c r="C975989" s="77"/>
    </row>
    <row r="975990" spans="2:3" x14ac:dyDescent="0.25">
      <c r="B975990" s="78"/>
      <c r="C975990" s="77"/>
    </row>
    <row r="975991" spans="2:3" x14ac:dyDescent="0.25">
      <c r="B975991" s="78"/>
      <c r="C975991" s="77"/>
    </row>
    <row r="975992" spans="2:3" x14ac:dyDescent="0.25">
      <c r="B975992" s="78"/>
      <c r="C975992" s="77"/>
    </row>
    <row r="975993" spans="2:3" x14ac:dyDescent="0.25">
      <c r="B975993" s="78"/>
      <c r="C975993" s="77"/>
    </row>
    <row r="975994" spans="2:3" x14ac:dyDescent="0.25">
      <c r="B975994" s="78"/>
      <c r="C975994" s="77"/>
    </row>
    <row r="975995" spans="2:3" x14ac:dyDescent="0.25">
      <c r="B975995" s="78"/>
      <c r="C975995" s="77"/>
    </row>
    <row r="975996" spans="2:3" x14ac:dyDescent="0.25">
      <c r="B975996" s="78"/>
      <c r="C975996" s="77"/>
    </row>
    <row r="975997" spans="2:3" x14ac:dyDescent="0.25">
      <c r="B975997" s="78"/>
      <c r="C975997" s="77"/>
    </row>
    <row r="975998" spans="2:3" x14ac:dyDescent="0.25">
      <c r="B975998" s="78"/>
      <c r="C975998" s="77"/>
    </row>
    <row r="976108" spans="2:3" x14ac:dyDescent="0.25">
      <c r="B976108" s="78"/>
      <c r="C976108" s="77"/>
    </row>
    <row r="976109" spans="2:3" x14ac:dyDescent="0.25">
      <c r="B976109" s="78"/>
      <c r="C976109" s="77"/>
    </row>
    <row r="976110" spans="2:3" x14ac:dyDescent="0.25">
      <c r="B976110" s="78"/>
      <c r="C976110" s="77"/>
    </row>
    <row r="976111" spans="2:3" x14ac:dyDescent="0.25">
      <c r="B976111" s="78"/>
      <c r="C976111" s="77"/>
    </row>
    <row r="976112" spans="2:3" x14ac:dyDescent="0.25">
      <c r="B976112" s="78"/>
      <c r="C976112" s="77"/>
    </row>
    <row r="976113" spans="2:3" x14ac:dyDescent="0.25">
      <c r="B976113" s="78"/>
      <c r="C976113" s="77"/>
    </row>
    <row r="976114" spans="2:3" x14ac:dyDescent="0.25">
      <c r="B976114" s="78"/>
      <c r="C976114" s="77"/>
    </row>
    <row r="976115" spans="2:3" x14ac:dyDescent="0.25">
      <c r="B976115" s="78"/>
      <c r="C976115" s="77"/>
    </row>
    <row r="976116" spans="2:3" x14ac:dyDescent="0.25">
      <c r="B976116" s="78"/>
      <c r="C976116" s="77"/>
    </row>
    <row r="976117" spans="2:3" x14ac:dyDescent="0.25">
      <c r="B976117" s="78"/>
      <c r="C976117" s="77"/>
    </row>
    <row r="976118" spans="2:3" x14ac:dyDescent="0.25">
      <c r="B976118" s="78"/>
      <c r="C976118" s="77"/>
    </row>
    <row r="976119" spans="2:3" x14ac:dyDescent="0.25">
      <c r="B976119" s="78"/>
      <c r="C976119" s="77"/>
    </row>
    <row r="976120" spans="2:3" x14ac:dyDescent="0.25">
      <c r="B976120" s="78"/>
      <c r="C976120" s="77"/>
    </row>
    <row r="976230" spans="2:3" x14ac:dyDescent="0.25">
      <c r="B976230" s="78"/>
      <c r="C976230" s="77"/>
    </row>
    <row r="976231" spans="2:3" x14ac:dyDescent="0.25">
      <c r="B976231" s="78"/>
      <c r="C976231" s="77"/>
    </row>
    <row r="976232" spans="2:3" x14ac:dyDescent="0.25">
      <c r="B976232" s="78"/>
      <c r="C976232" s="77"/>
    </row>
    <row r="976233" spans="2:3" x14ac:dyDescent="0.25">
      <c r="B976233" s="78"/>
      <c r="C976233" s="77"/>
    </row>
    <row r="976234" spans="2:3" x14ac:dyDescent="0.25">
      <c r="B976234" s="78"/>
      <c r="C976234" s="77"/>
    </row>
    <row r="976235" spans="2:3" x14ac:dyDescent="0.25">
      <c r="B976235" s="78"/>
      <c r="C976235" s="77"/>
    </row>
    <row r="976236" spans="2:3" x14ac:dyDescent="0.25">
      <c r="B976236" s="78"/>
      <c r="C976236" s="77"/>
    </row>
    <row r="976237" spans="2:3" x14ac:dyDescent="0.25">
      <c r="B976237" s="78"/>
      <c r="C976237" s="77"/>
    </row>
    <row r="976238" spans="2:3" x14ac:dyDescent="0.25">
      <c r="B976238" s="78"/>
      <c r="C976238" s="77"/>
    </row>
    <row r="976239" spans="2:3" x14ac:dyDescent="0.25">
      <c r="B976239" s="78"/>
      <c r="C976239" s="77"/>
    </row>
    <row r="976240" spans="2:3" x14ac:dyDescent="0.25">
      <c r="B976240" s="78"/>
      <c r="C976240" s="77"/>
    </row>
    <row r="976241" spans="2:3" x14ac:dyDescent="0.25">
      <c r="B976241" s="78"/>
      <c r="C976241" s="77"/>
    </row>
    <row r="976242" spans="2:3" x14ac:dyDescent="0.25">
      <c r="B976242" s="78"/>
      <c r="C976242" s="77"/>
    </row>
    <row r="976352" spans="2:3" x14ac:dyDescent="0.25">
      <c r="B976352" s="78"/>
      <c r="C976352" s="77"/>
    </row>
    <row r="976353" spans="2:3" x14ac:dyDescent="0.25">
      <c r="B976353" s="78"/>
      <c r="C976353" s="77"/>
    </row>
    <row r="976354" spans="2:3" x14ac:dyDescent="0.25">
      <c r="B976354" s="78"/>
      <c r="C976354" s="77"/>
    </row>
    <row r="976355" spans="2:3" x14ac:dyDescent="0.25">
      <c r="B976355" s="78"/>
      <c r="C976355" s="77"/>
    </row>
    <row r="976356" spans="2:3" x14ac:dyDescent="0.25">
      <c r="B976356" s="78"/>
      <c r="C976356" s="77"/>
    </row>
    <row r="976357" spans="2:3" x14ac:dyDescent="0.25">
      <c r="B976357" s="78"/>
      <c r="C976357" s="77"/>
    </row>
    <row r="976358" spans="2:3" x14ac:dyDescent="0.25">
      <c r="B976358" s="78"/>
      <c r="C976358" s="77"/>
    </row>
    <row r="976359" spans="2:3" x14ac:dyDescent="0.25">
      <c r="B976359" s="78"/>
      <c r="C976359" s="77"/>
    </row>
    <row r="976360" spans="2:3" x14ac:dyDescent="0.25">
      <c r="B976360" s="78"/>
      <c r="C976360" s="77"/>
    </row>
    <row r="976361" spans="2:3" x14ac:dyDescent="0.25">
      <c r="B976361" s="78"/>
      <c r="C976361" s="77"/>
    </row>
    <row r="976362" spans="2:3" x14ac:dyDescent="0.25">
      <c r="B976362" s="78"/>
      <c r="C976362" s="77"/>
    </row>
    <row r="976363" spans="2:3" x14ac:dyDescent="0.25">
      <c r="B976363" s="78"/>
      <c r="C976363" s="77"/>
    </row>
    <row r="976364" spans="2:3" x14ac:dyDescent="0.25">
      <c r="B976364" s="78"/>
      <c r="C976364" s="77"/>
    </row>
    <row r="976474" spans="2:3" x14ac:dyDescent="0.25">
      <c r="B976474" s="78"/>
      <c r="C976474" s="77"/>
    </row>
    <row r="976475" spans="2:3" x14ac:dyDescent="0.25">
      <c r="B976475" s="78"/>
      <c r="C976475" s="77"/>
    </row>
    <row r="976476" spans="2:3" x14ac:dyDescent="0.25">
      <c r="B976476" s="78"/>
      <c r="C976476" s="77"/>
    </row>
    <row r="976477" spans="2:3" x14ac:dyDescent="0.25">
      <c r="B976477" s="78"/>
      <c r="C976477" s="77"/>
    </row>
    <row r="976478" spans="2:3" x14ac:dyDescent="0.25">
      <c r="B976478" s="78"/>
      <c r="C976478" s="77"/>
    </row>
    <row r="976479" spans="2:3" x14ac:dyDescent="0.25">
      <c r="B976479" s="78"/>
      <c r="C976479" s="77"/>
    </row>
    <row r="976480" spans="2:3" x14ac:dyDescent="0.25">
      <c r="B976480" s="78"/>
      <c r="C976480" s="77"/>
    </row>
    <row r="976481" spans="2:3" x14ac:dyDescent="0.25">
      <c r="B976481" s="78"/>
      <c r="C976481" s="77"/>
    </row>
    <row r="976482" spans="2:3" x14ac:dyDescent="0.25">
      <c r="B976482" s="78"/>
      <c r="C976482" s="77"/>
    </row>
    <row r="976483" spans="2:3" x14ac:dyDescent="0.25">
      <c r="B976483" s="78"/>
      <c r="C976483" s="77"/>
    </row>
    <row r="976484" spans="2:3" x14ac:dyDescent="0.25">
      <c r="B976484" s="78"/>
      <c r="C976484" s="77"/>
    </row>
    <row r="976485" spans="2:3" x14ac:dyDescent="0.25">
      <c r="B976485" s="78"/>
      <c r="C976485" s="77"/>
    </row>
    <row r="976486" spans="2:3" x14ac:dyDescent="0.25">
      <c r="B976486" s="78"/>
      <c r="C976486" s="77"/>
    </row>
    <row r="976596" spans="2:3" x14ac:dyDescent="0.25">
      <c r="B976596" s="78"/>
      <c r="C976596" s="77"/>
    </row>
    <row r="976597" spans="2:3" x14ac:dyDescent="0.25">
      <c r="B976597" s="78"/>
      <c r="C976597" s="77"/>
    </row>
    <row r="976598" spans="2:3" x14ac:dyDescent="0.25">
      <c r="B976598" s="78"/>
      <c r="C976598" s="77"/>
    </row>
    <row r="976599" spans="2:3" x14ac:dyDescent="0.25">
      <c r="B976599" s="78"/>
      <c r="C976599" s="77"/>
    </row>
    <row r="976600" spans="2:3" x14ac:dyDescent="0.25">
      <c r="B976600" s="78"/>
      <c r="C976600" s="77"/>
    </row>
    <row r="976601" spans="2:3" x14ac:dyDescent="0.25">
      <c r="B976601" s="78"/>
      <c r="C976601" s="77"/>
    </row>
    <row r="976602" spans="2:3" x14ac:dyDescent="0.25">
      <c r="B976602" s="78"/>
      <c r="C976602" s="77"/>
    </row>
    <row r="976603" spans="2:3" x14ac:dyDescent="0.25">
      <c r="B976603" s="78"/>
      <c r="C976603" s="77"/>
    </row>
    <row r="976604" spans="2:3" x14ac:dyDescent="0.25">
      <c r="B976604" s="78"/>
      <c r="C976604" s="77"/>
    </row>
    <row r="976605" spans="2:3" x14ac:dyDescent="0.25">
      <c r="B976605" s="78"/>
      <c r="C976605" s="77"/>
    </row>
    <row r="976606" spans="2:3" x14ac:dyDescent="0.25">
      <c r="B976606" s="78"/>
      <c r="C976606" s="77"/>
    </row>
    <row r="976607" spans="2:3" x14ac:dyDescent="0.25">
      <c r="B976607" s="78"/>
      <c r="C976607" s="77"/>
    </row>
    <row r="976608" spans="2:3" x14ac:dyDescent="0.25">
      <c r="B976608" s="78"/>
      <c r="C976608" s="77"/>
    </row>
    <row r="976718" spans="2:3" x14ac:dyDescent="0.25">
      <c r="B976718" s="78"/>
      <c r="C976718" s="77"/>
    </row>
    <row r="976719" spans="2:3" x14ac:dyDescent="0.25">
      <c r="B976719" s="78"/>
      <c r="C976719" s="77"/>
    </row>
    <row r="976720" spans="2:3" x14ac:dyDescent="0.25">
      <c r="B976720" s="78"/>
      <c r="C976720" s="77"/>
    </row>
    <row r="976721" spans="2:3" x14ac:dyDescent="0.25">
      <c r="B976721" s="78"/>
      <c r="C976721" s="77"/>
    </row>
    <row r="976722" spans="2:3" x14ac:dyDescent="0.25">
      <c r="B976722" s="78"/>
      <c r="C976722" s="77"/>
    </row>
    <row r="976723" spans="2:3" x14ac:dyDescent="0.25">
      <c r="B976723" s="78"/>
      <c r="C976723" s="77"/>
    </row>
    <row r="976724" spans="2:3" x14ac:dyDescent="0.25">
      <c r="B976724" s="78"/>
      <c r="C976724" s="77"/>
    </row>
    <row r="976725" spans="2:3" x14ac:dyDescent="0.25">
      <c r="B976725" s="78"/>
      <c r="C976725" s="77"/>
    </row>
    <row r="976726" spans="2:3" x14ac:dyDescent="0.25">
      <c r="B976726" s="78"/>
      <c r="C976726" s="77"/>
    </row>
    <row r="976727" spans="2:3" x14ac:dyDescent="0.25">
      <c r="B976727" s="78"/>
      <c r="C976727" s="77"/>
    </row>
    <row r="976728" spans="2:3" x14ac:dyDescent="0.25">
      <c r="B976728" s="78"/>
      <c r="C976728" s="77"/>
    </row>
    <row r="976729" spans="2:3" x14ac:dyDescent="0.25">
      <c r="B976729" s="78"/>
      <c r="C976729" s="77"/>
    </row>
    <row r="976730" spans="2:3" x14ac:dyDescent="0.25">
      <c r="B976730" s="78"/>
      <c r="C976730" s="77"/>
    </row>
    <row r="976840" spans="2:3" x14ac:dyDescent="0.25">
      <c r="B976840" s="78"/>
      <c r="C976840" s="77"/>
    </row>
    <row r="976841" spans="2:3" x14ac:dyDescent="0.25">
      <c r="B976841" s="78"/>
      <c r="C976841" s="77"/>
    </row>
    <row r="976842" spans="2:3" x14ac:dyDescent="0.25">
      <c r="B976842" s="78"/>
      <c r="C976842" s="77"/>
    </row>
    <row r="976843" spans="2:3" x14ac:dyDescent="0.25">
      <c r="B976843" s="78"/>
      <c r="C976843" s="77"/>
    </row>
    <row r="976844" spans="2:3" x14ac:dyDescent="0.25">
      <c r="B976844" s="78"/>
      <c r="C976844" s="77"/>
    </row>
    <row r="976845" spans="2:3" x14ac:dyDescent="0.25">
      <c r="B976845" s="78"/>
      <c r="C976845" s="77"/>
    </row>
    <row r="976846" spans="2:3" x14ac:dyDescent="0.25">
      <c r="B976846" s="78"/>
      <c r="C976846" s="77"/>
    </row>
    <row r="976847" spans="2:3" x14ac:dyDescent="0.25">
      <c r="B976847" s="78"/>
      <c r="C976847" s="77"/>
    </row>
    <row r="976848" spans="2:3" x14ac:dyDescent="0.25">
      <c r="B976848" s="78"/>
      <c r="C976848" s="77"/>
    </row>
    <row r="976849" spans="2:3" x14ac:dyDescent="0.25">
      <c r="B976849" s="78"/>
      <c r="C976849" s="77"/>
    </row>
    <row r="976850" spans="2:3" x14ac:dyDescent="0.25">
      <c r="B976850" s="78"/>
      <c r="C976850" s="77"/>
    </row>
    <row r="976851" spans="2:3" x14ac:dyDescent="0.25">
      <c r="B976851" s="78"/>
      <c r="C976851" s="77"/>
    </row>
    <row r="976852" spans="2:3" x14ac:dyDescent="0.25">
      <c r="B976852" s="78"/>
      <c r="C976852" s="77"/>
    </row>
    <row r="976962" spans="2:3" x14ac:dyDescent="0.25">
      <c r="B976962" s="78"/>
      <c r="C976962" s="77"/>
    </row>
    <row r="976963" spans="2:3" x14ac:dyDescent="0.25">
      <c r="B976963" s="78"/>
      <c r="C976963" s="77"/>
    </row>
    <row r="976964" spans="2:3" x14ac:dyDescent="0.25">
      <c r="B976964" s="78"/>
      <c r="C976964" s="77"/>
    </row>
    <row r="976965" spans="2:3" x14ac:dyDescent="0.25">
      <c r="B976965" s="78"/>
      <c r="C976965" s="77"/>
    </row>
    <row r="976966" spans="2:3" x14ac:dyDescent="0.25">
      <c r="B976966" s="78"/>
      <c r="C976966" s="77"/>
    </row>
    <row r="976967" spans="2:3" x14ac:dyDescent="0.25">
      <c r="B976967" s="78"/>
      <c r="C976967" s="77"/>
    </row>
    <row r="976968" spans="2:3" x14ac:dyDescent="0.25">
      <c r="B976968" s="78"/>
      <c r="C976968" s="77"/>
    </row>
    <row r="976969" spans="2:3" x14ac:dyDescent="0.25">
      <c r="B976969" s="78"/>
      <c r="C976969" s="77"/>
    </row>
    <row r="976970" spans="2:3" x14ac:dyDescent="0.25">
      <c r="B976970" s="78"/>
      <c r="C976970" s="77"/>
    </row>
    <row r="976971" spans="2:3" x14ac:dyDescent="0.25">
      <c r="B976971" s="78"/>
      <c r="C976971" s="77"/>
    </row>
    <row r="976972" spans="2:3" x14ac:dyDescent="0.25">
      <c r="B976972" s="78"/>
      <c r="C976972" s="77"/>
    </row>
    <row r="976973" spans="2:3" x14ac:dyDescent="0.25">
      <c r="B976973" s="78"/>
      <c r="C976973" s="77"/>
    </row>
    <row r="976974" spans="2:3" x14ac:dyDescent="0.25">
      <c r="B976974" s="78"/>
      <c r="C976974" s="77"/>
    </row>
    <row r="977084" spans="2:3" x14ac:dyDescent="0.25">
      <c r="B977084" s="78"/>
      <c r="C977084" s="77"/>
    </row>
    <row r="977085" spans="2:3" x14ac:dyDescent="0.25">
      <c r="B977085" s="78"/>
      <c r="C977085" s="77"/>
    </row>
    <row r="977086" spans="2:3" x14ac:dyDescent="0.25">
      <c r="B977086" s="78"/>
      <c r="C977086" s="77"/>
    </row>
    <row r="977087" spans="2:3" x14ac:dyDescent="0.25">
      <c r="B977087" s="78"/>
      <c r="C977087" s="77"/>
    </row>
    <row r="977088" spans="2:3" x14ac:dyDescent="0.25">
      <c r="B977088" s="78"/>
      <c r="C977088" s="77"/>
    </row>
    <row r="977089" spans="2:3" x14ac:dyDescent="0.25">
      <c r="B977089" s="78"/>
      <c r="C977089" s="77"/>
    </row>
    <row r="977090" spans="2:3" x14ac:dyDescent="0.25">
      <c r="B977090" s="78"/>
      <c r="C977090" s="77"/>
    </row>
    <row r="977091" spans="2:3" x14ac:dyDescent="0.25">
      <c r="B977091" s="78"/>
      <c r="C977091" s="77"/>
    </row>
    <row r="977092" spans="2:3" x14ac:dyDescent="0.25">
      <c r="B977092" s="78"/>
      <c r="C977092" s="77"/>
    </row>
    <row r="977093" spans="2:3" x14ac:dyDescent="0.25">
      <c r="B977093" s="78"/>
      <c r="C977093" s="77"/>
    </row>
    <row r="977094" spans="2:3" x14ac:dyDescent="0.25">
      <c r="B977094" s="78"/>
      <c r="C977094" s="77"/>
    </row>
    <row r="977095" spans="2:3" x14ac:dyDescent="0.25">
      <c r="B977095" s="78"/>
      <c r="C977095" s="77"/>
    </row>
    <row r="977096" spans="2:3" x14ac:dyDescent="0.25">
      <c r="B977096" s="78"/>
      <c r="C977096" s="77"/>
    </row>
    <row r="977206" spans="2:3" x14ac:dyDescent="0.25">
      <c r="B977206" s="78"/>
      <c r="C977206" s="77"/>
    </row>
    <row r="977207" spans="2:3" x14ac:dyDescent="0.25">
      <c r="B977207" s="78"/>
      <c r="C977207" s="77"/>
    </row>
    <row r="977208" spans="2:3" x14ac:dyDescent="0.25">
      <c r="B977208" s="78"/>
      <c r="C977208" s="77"/>
    </row>
    <row r="977209" spans="2:3" x14ac:dyDescent="0.25">
      <c r="B977209" s="78"/>
      <c r="C977209" s="77"/>
    </row>
    <row r="977210" spans="2:3" x14ac:dyDescent="0.25">
      <c r="B977210" s="78"/>
      <c r="C977210" s="77"/>
    </row>
    <row r="977211" spans="2:3" x14ac:dyDescent="0.25">
      <c r="B977211" s="78"/>
      <c r="C977211" s="77"/>
    </row>
    <row r="977212" spans="2:3" x14ac:dyDescent="0.25">
      <c r="B977212" s="78"/>
      <c r="C977212" s="77"/>
    </row>
    <row r="977213" spans="2:3" x14ac:dyDescent="0.25">
      <c r="B977213" s="78"/>
      <c r="C977213" s="77"/>
    </row>
    <row r="977214" spans="2:3" x14ac:dyDescent="0.25">
      <c r="B977214" s="78"/>
      <c r="C977214" s="77"/>
    </row>
    <row r="977215" spans="2:3" x14ac:dyDescent="0.25">
      <c r="B977215" s="78"/>
      <c r="C977215" s="77"/>
    </row>
    <row r="977216" spans="2:3" x14ac:dyDescent="0.25">
      <c r="B977216" s="78"/>
      <c r="C977216" s="77"/>
    </row>
    <row r="977217" spans="2:3" x14ac:dyDescent="0.25">
      <c r="B977217" s="78"/>
      <c r="C977217" s="77"/>
    </row>
    <row r="977218" spans="2:3" x14ac:dyDescent="0.25">
      <c r="B977218" s="78"/>
      <c r="C977218" s="77"/>
    </row>
    <row r="977328" spans="2:3" x14ac:dyDescent="0.25">
      <c r="B977328" s="78"/>
      <c r="C977328" s="77"/>
    </row>
    <row r="977329" spans="2:3" x14ac:dyDescent="0.25">
      <c r="B977329" s="78"/>
      <c r="C977329" s="77"/>
    </row>
    <row r="977330" spans="2:3" x14ac:dyDescent="0.25">
      <c r="B977330" s="78"/>
      <c r="C977330" s="77"/>
    </row>
    <row r="977331" spans="2:3" x14ac:dyDescent="0.25">
      <c r="B977331" s="78"/>
      <c r="C977331" s="77"/>
    </row>
    <row r="977332" spans="2:3" x14ac:dyDescent="0.25">
      <c r="B977332" s="78"/>
      <c r="C977332" s="77"/>
    </row>
    <row r="977333" spans="2:3" x14ac:dyDescent="0.25">
      <c r="B977333" s="78"/>
      <c r="C977333" s="77"/>
    </row>
    <row r="977334" spans="2:3" x14ac:dyDescent="0.25">
      <c r="B977334" s="78"/>
      <c r="C977334" s="77"/>
    </row>
    <row r="977335" spans="2:3" x14ac:dyDescent="0.25">
      <c r="B977335" s="78"/>
      <c r="C977335" s="77"/>
    </row>
    <row r="977336" spans="2:3" x14ac:dyDescent="0.25">
      <c r="B977336" s="78"/>
      <c r="C977336" s="77"/>
    </row>
    <row r="977337" spans="2:3" x14ac:dyDescent="0.25">
      <c r="B977337" s="78"/>
      <c r="C977337" s="77"/>
    </row>
    <row r="977338" spans="2:3" x14ac:dyDescent="0.25">
      <c r="B977338" s="78"/>
      <c r="C977338" s="77"/>
    </row>
    <row r="977339" spans="2:3" x14ac:dyDescent="0.25">
      <c r="B977339" s="78"/>
      <c r="C977339" s="77"/>
    </row>
    <row r="977340" spans="2:3" x14ac:dyDescent="0.25">
      <c r="B977340" s="78"/>
      <c r="C977340" s="77"/>
    </row>
    <row r="977450" spans="2:3" x14ac:dyDescent="0.25">
      <c r="B977450" s="78"/>
      <c r="C977450" s="77"/>
    </row>
    <row r="977451" spans="2:3" x14ac:dyDescent="0.25">
      <c r="B977451" s="78"/>
      <c r="C977451" s="77"/>
    </row>
    <row r="977452" spans="2:3" x14ac:dyDescent="0.25">
      <c r="B977452" s="78"/>
      <c r="C977452" s="77"/>
    </row>
    <row r="977453" spans="2:3" x14ac:dyDescent="0.25">
      <c r="B977453" s="78"/>
      <c r="C977453" s="77"/>
    </row>
    <row r="977454" spans="2:3" x14ac:dyDescent="0.25">
      <c r="B977454" s="78"/>
      <c r="C977454" s="77"/>
    </row>
    <row r="977455" spans="2:3" x14ac:dyDescent="0.25">
      <c r="B977455" s="78"/>
      <c r="C977455" s="77"/>
    </row>
    <row r="977456" spans="2:3" x14ac:dyDescent="0.25">
      <c r="B977456" s="78"/>
      <c r="C977456" s="77"/>
    </row>
    <row r="977457" spans="2:3" x14ac:dyDescent="0.25">
      <c r="B977457" s="78"/>
      <c r="C977457" s="77"/>
    </row>
    <row r="977458" spans="2:3" x14ac:dyDescent="0.25">
      <c r="B977458" s="78"/>
      <c r="C977458" s="77"/>
    </row>
    <row r="977459" spans="2:3" x14ac:dyDescent="0.25">
      <c r="B977459" s="78"/>
      <c r="C977459" s="77"/>
    </row>
    <row r="977460" spans="2:3" x14ac:dyDescent="0.25">
      <c r="B977460" s="78"/>
      <c r="C977460" s="77"/>
    </row>
    <row r="977461" spans="2:3" x14ac:dyDescent="0.25">
      <c r="B977461" s="78"/>
      <c r="C977461" s="77"/>
    </row>
    <row r="977462" spans="2:3" x14ac:dyDescent="0.25">
      <c r="B977462" s="78"/>
      <c r="C977462" s="77"/>
    </row>
    <row r="977572" spans="2:3" x14ac:dyDescent="0.25">
      <c r="B977572" s="78"/>
      <c r="C977572" s="77"/>
    </row>
    <row r="977573" spans="2:3" x14ac:dyDescent="0.25">
      <c r="B977573" s="78"/>
      <c r="C977573" s="77"/>
    </row>
    <row r="977574" spans="2:3" x14ac:dyDescent="0.25">
      <c r="B977574" s="78"/>
      <c r="C977574" s="77"/>
    </row>
    <row r="977575" spans="2:3" x14ac:dyDescent="0.25">
      <c r="B977575" s="78"/>
      <c r="C977575" s="77"/>
    </row>
    <row r="977576" spans="2:3" x14ac:dyDescent="0.25">
      <c r="B977576" s="78"/>
      <c r="C977576" s="77"/>
    </row>
    <row r="977577" spans="2:3" x14ac:dyDescent="0.25">
      <c r="B977577" s="78"/>
      <c r="C977577" s="77"/>
    </row>
    <row r="977578" spans="2:3" x14ac:dyDescent="0.25">
      <c r="B977578" s="78"/>
      <c r="C977578" s="77"/>
    </row>
    <row r="977579" spans="2:3" x14ac:dyDescent="0.25">
      <c r="B977579" s="78"/>
      <c r="C977579" s="77"/>
    </row>
    <row r="977580" spans="2:3" x14ac:dyDescent="0.25">
      <c r="B977580" s="78"/>
      <c r="C977580" s="77"/>
    </row>
    <row r="977581" spans="2:3" x14ac:dyDescent="0.25">
      <c r="B977581" s="78"/>
      <c r="C977581" s="77"/>
    </row>
    <row r="977582" spans="2:3" x14ac:dyDescent="0.25">
      <c r="B977582" s="78"/>
      <c r="C977582" s="77"/>
    </row>
    <row r="977583" spans="2:3" x14ac:dyDescent="0.25">
      <c r="B977583" s="78"/>
      <c r="C977583" s="77"/>
    </row>
    <row r="977584" spans="2:3" x14ac:dyDescent="0.25">
      <c r="B977584" s="78"/>
      <c r="C977584" s="77"/>
    </row>
    <row r="977694" spans="2:3" x14ac:dyDescent="0.25">
      <c r="B977694" s="78"/>
      <c r="C977694" s="77"/>
    </row>
    <row r="977695" spans="2:3" x14ac:dyDescent="0.25">
      <c r="B977695" s="78"/>
      <c r="C977695" s="77"/>
    </row>
    <row r="977696" spans="2:3" x14ac:dyDescent="0.25">
      <c r="B977696" s="78"/>
      <c r="C977696" s="77"/>
    </row>
    <row r="977697" spans="2:3" x14ac:dyDescent="0.25">
      <c r="B977697" s="78"/>
      <c r="C977697" s="77"/>
    </row>
    <row r="977698" spans="2:3" x14ac:dyDescent="0.25">
      <c r="B977698" s="78"/>
      <c r="C977698" s="77"/>
    </row>
    <row r="977699" spans="2:3" x14ac:dyDescent="0.25">
      <c r="B977699" s="78"/>
      <c r="C977699" s="77"/>
    </row>
    <row r="977700" spans="2:3" x14ac:dyDescent="0.25">
      <c r="B977700" s="78"/>
      <c r="C977700" s="77"/>
    </row>
    <row r="977701" spans="2:3" x14ac:dyDescent="0.25">
      <c r="B977701" s="78"/>
      <c r="C977701" s="77"/>
    </row>
    <row r="977702" spans="2:3" x14ac:dyDescent="0.25">
      <c r="B977702" s="78"/>
      <c r="C977702" s="77"/>
    </row>
    <row r="977703" spans="2:3" x14ac:dyDescent="0.25">
      <c r="B977703" s="78"/>
      <c r="C977703" s="77"/>
    </row>
    <row r="977704" spans="2:3" x14ac:dyDescent="0.25">
      <c r="B977704" s="78"/>
      <c r="C977704" s="77"/>
    </row>
    <row r="977705" spans="2:3" x14ac:dyDescent="0.25">
      <c r="B977705" s="78"/>
      <c r="C977705" s="77"/>
    </row>
    <row r="977706" spans="2:3" x14ac:dyDescent="0.25">
      <c r="B977706" s="78"/>
      <c r="C977706" s="77"/>
    </row>
    <row r="977816" spans="2:3" x14ac:dyDescent="0.25">
      <c r="B977816" s="78"/>
      <c r="C977816" s="77"/>
    </row>
    <row r="977817" spans="2:3" x14ac:dyDescent="0.25">
      <c r="B977817" s="78"/>
      <c r="C977817" s="77"/>
    </row>
    <row r="977818" spans="2:3" x14ac:dyDescent="0.25">
      <c r="B977818" s="78"/>
      <c r="C977818" s="77"/>
    </row>
    <row r="977819" spans="2:3" x14ac:dyDescent="0.25">
      <c r="B977819" s="78"/>
      <c r="C977819" s="77"/>
    </row>
    <row r="977820" spans="2:3" x14ac:dyDescent="0.25">
      <c r="B977820" s="78"/>
      <c r="C977820" s="77"/>
    </row>
    <row r="977821" spans="2:3" x14ac:dyDescent="0.25">
      <c r="B977821" s="78"/>
      <c r="C977821" s="77"/>
    </row>
    <row r="977822" spans="2:3" x14ac:dyDescent="0.25">
      <c r="B977822" s="78"/>
      <c r="C977822" s="77"/>
    </row>
    <row r="977823" spans="2:3" x14ac:dyDescent="0.25">
      <c r="B977823" s="78"/>
      <c r="C977823" s="77"/>
    </row>
    <row r="977824" spans="2:3" x14ac:dyDescent="0.25">
      <c r="B977824" s="78"/>
      <c r="C977824" s="77"/>
    </row>
    <row r="977825" spans="2:3" x14ac:dyDescent="0.25">
      <c r="B977825" s="78"/>
      <c r="C977825" s="77"/>
    </row>
    <row r="977826" spans="2:3" x14ac:dyDescent="0.25">
      <c r="B977826" s="78"/>
      <c r="C977826" s="77"/>
    </row>
    <row r="977827" spans="2:3" x14ac:dyDescent="0.25">
      <c r="B977827" s="78"/>
      <c r="C977827" s="77"/>
    </row>
    <row r="977828" spans="2:3" x14ac:dyDescent="0.25">
      <c r="B977828" s="78"/>
      <c r="C977828" s="77"/>
    </row>
    <row r="977938" spans="2:3" x14ac:dyDescent="0.25">
      <c r="B977938" s="78"/>
      <c r="C977938" s="77"/>
    </row>
    <row r="977939" spans="2:3" x14ac:dyDescent="0.25">
      <c r="B977939" s="78"/>
      <c r="C977939" s="77"/>
    </row>
    <row r="977940" spans="2:3" x14ac:dyDescent="0.25">
      <c r="B977940" s="78"/>
      <c r="C977940" s="77"/>
    </row>
    <row r="977941" spans="2:3" x14ac:dyDescent="0.25">
      <c r="B977941" s="78"/>
      <c r="C977941" s="77"/>
    </row>
    <row r="977942" spans="2:3" x14ac:dyDescent="0.25">
      <c r="B977942" s="78"/>
      <c r="C977942" s="77"/>
    </row>
    <row r="977943" spans="2:3" x14ac:dyDescent="0.25">
      <c r="B977943" s="78"/>
      <c r="C977943" s="77"/>
    </row>
    <row r="977944" spans="2:3" x14ac:dyDescent="0.25">
      <c r="B977944" s="78"/>
      <c r="C977944" s="77"/>
    </row>
    <row r="977945" spans="2:3" x14ac:dyDescent="0.25">
      <c r="B977945" s="78"/>
      <c r="C977945" s="77"/>
    </row>
    <row r="977946" spans="2:3" x14ac:dyDescent="0.25">
      <c r="B977946" s="78"/>
      <c r="C977946" s="77"/>
    </row>
    <row r="977947" spans="2:3" x14ac:dyDescent="0.25">
      <c r="B977947" s="78"/>
      <c r="C977947" s="77"/>
    </row>
    <row r="977948" spans="2:3" x14ac:dyDescent="0.25">
      <c r="B977948" s="78"/>
      <c r="C977948" s="77"/>
    </row>
    <row r="977949" spans="2:3" x14ac:dyDescent="0.25">
      <c r="B977949" s="78"/>
      <c r="C977949" s="77"/>
    </row>
    <row r="977950" spans="2:3" x14ac:dyDescent="0.25">
      <c r="B977950" s="78"/>
      <c r="C977950" s="77"/>
    </row>
    <row r="978060" spans="2:3" x14ac:dyDescent="0.25">
      <c r="B978060" s="78"/>
      <c r="C978060" s="77"/>
    </row>
    <row r="978061" spans="2:3" x14ac:dyDescent="0.25">
      <c r="B978061" s="78"/>
      <c r="C978061" s="77"/>
    </row>
    <row r="978062" spans="2:3" x14ac:dyDescent="0.25">
      <c r="B978062" s="78"/>
      <c r="C978062" s="77"/>
    </row>
    <row r="978063" spans="2:3" x14ac:dyDescent="0.25">
      <c r="B978063" s="78"/>
      <c r="C978063" s="77"/>
    </row>
    <row r="978064" spans="2:3" x14ac:dyDescent="0.25">
      <c r="B978064" s="78"/>
      <c r="C978064" s="77"/>
    </row>
    <row r="978065" spans="2:3" x14ac:dyDescent="0.25">
      <c r="B978065" s="78"/>
      <c r="C978065" s="77"/>
    </row>
    <row r="978066" spans="2:3" x14ac:dyDescent="0.25">
      <c r="B978066" s="78"/>
      <c r="C978066" s="77"/>
    </row>
    <row r="978067" spans="2:3" x14ac:dyDescent="0.25">
      <c r="B978067" s="78"/>
      <c r="C978067" s="77"/>
    </row>
    <row r="978068" spans="2:3" x14ac:dyDescent="0.25">
      <c r="B978068" s="78"/>
      <c r="C978068" s="77"/>
    </row>
    <row r="978069" spans="2:3" x14ac:dyDescent="0.25">
      <c r="B978069" s="78"/>
      <c r="C978069" s="77"/>
    </row>
    <row r="978070" spans="2:3" x14ac:dyDescent="0.25">
      <c r="B978070" s="78"/>
      <c r="C978070" s="77"/>
    </row>
    <row r="978071" spans="2:3" x14ac:dyDescent="0.25">
      <c r="B978071" s="78"/>
      <c r="C978071" s="77"/>
    </row>
    <row r="978072" spans="2:3" x14ac:dyDescent="0.25">
      <c r="B978072" s="78"/>
      <c r="C978072" s="77"/>
    </row>
    <row r="978182" spans="2:3" x14ac:dyDescent="0.25">
      <c r="B978182" s="78"/>
      <c r="C978182" s="77"/>
    </row>
    <row r="978183" spans="2:3" x14ac:dyDescent="0.25">
      <c r="B978183" s="78"/>
      <c r="C978183" s="77"/>
    </row>
    <row r="978184" spans="2:3" x14ac:dyDescent="0.25">
      <c r="B978184" s="78"/>
      <c r="C978184" s="77"/>
    </row>
    <row r="978185" spans="2:3" x14ac:dyDescent="0.25">
      <c r="B978185" s="78"/>
      <c r="C978185" s="77"/>
    </row>
    <row r="978186" spans="2:3" x14ac:dyDescent="0.25">
      <c r="B978186" s="78"/>
      <c r="C978186" s="77"/>
    </row>
    <row r="978187" spans="2:3" x14ac:dyDescent="0.25">
      <c r="B978187" s="78"/>
      <c r="C978187" s="77"/>
    </row>
    <row r="978188" spans="2:3" x14ac:dyDescent="0.25">
      <c r="B978188" s="78"/>
      <c r="C978188" s="77"/>
    </row>
    <row r="978189" spans="2:3" x14ac:dyDescent="0.25">
      <c r="B978189" s="78"/>
      <c r="C978189" s="77"/>
    </row>
    <row r="978190" spans="2:3" x14ac:dyDescent="0.25">
      <c r="B978190" s="78"/>
      <c r="C978190" s="77"/>
    </row>
    <row r="978191" spans="2:3" x14ac:dyDescent="0.25">
      <c r="B978191" s="78"/>
      <c r="C978191" s="77"/>
    </row>
    <row r="978192" spans="2:3" x14ac:dyDescent="0.25">
      <c r="B978192" s="78"/>
      <c r="C978192" s="77"/>
    </row>
    <row r="978193" spans="2:3" x14ac:dyDescent="0.25">
      <c r="B978193" s="78"/>
      <c r="C978193" s="77"/>
    </row>
    <row r="978194" spans="2:3" x14ac:dyDescent="0.25">
      <c r="B978194" s="78"/>
      <c r="C978194" s="77"/>
    </row>
    <row r="978304" spans="2:3" x14ac:dyDescent="0.25">
      <c r="B978304" s="78"/>
      <c r="C978304" s="77"/>
    </row>
    <row r="978305" spans="2:3" x14ac:dyDescent="0.25">
      <c r="B978305" s="78"/>
      <c r="C978305" s="77"/>
    </row>
    <row r="978306" spans="2:3" x14ac:dyDescent="0.25">
      <c r="B978306" s="78"/>
      <c r="C978306" s="77"/>
    </row>
    <row r="978307" spans="2:3" x14ac:dyDescent="0.25">
      <c r="B978307" s="78"/>
      <c r="C978307" s="77"/>
    </row>
    <row r="978308" spans="2:3" x14ac:dyDescent="0.25">
      <c r="B978308" s="78"/>
      <c r="C978308" s="77"/>
    </row>
    <row r="978309" spans="2:3" x14ac:dyDescent="0.25">
      <c r="B978309" s="78"/>
      <c r="C978309" s="77"/>
    </row>
    <row r="978310" spans="2:3" x14ac:dyDescent="0.25">
      <c r="B978310" s="78"/>
      <c r="C978310" s="77"/>
    </row>
    <row r="978311" spans="2:3" x14ac:dyDescent="0.25">
      <c r="B978311" s="78"/>
      <c r="C978311" s="77"/>
    </row>
    <row r="978312" spans="2:3" x14ac:dyDescent="0.25">
      <c r="B978312" s="78"/>
      <c r="C978312" s="77"/>
    </row>
    <row r="978313" spans="2:3" x14ac:dyDescent="0.25">
      <c r="B978313" s="78"/>
      <c r="C978313" s="77"/>
    </row>
    <row r="978314" spans="2:3" x14ac:dyDescent="0.25">
      <c r="B978314" s="78"/>
      <c r="C978314" s="77"/>
    </row>
    <row r="978315" spans="2:3" x14ac:dyDescent="0.25">
      <c r="B978315" s="78"/>
      <c r="C978315" s="77"/>
    </row>
    <row r="978316" spans="2:3" x14ac:dyDescent="0.25">
      <c r="B978316" s="78"/>
      <c r="C978316" s="77"/>
    </row>
    <row r="978426" spans="2:3" x14ac:dyDescent="0.25">
      <c r="B978426" s="78"/>
      <c r="C978426" s="77"/>
    </row>
    <row r="978427" spans="2:3" x14ac:dyDescent="0.25">
      <c r="B978427" s="78"/>
      <c r="C978427" s="77"/>
    </row>
    <row r="978428" spans="2:3" x14ac:dyDescent="0.25">
      <c r="B978428" s="78"/>
      <c r="C978428" s="77"/>
    </row>
    <row r="978429" spans="2:3" x14ac:dyDescent="0.25">
      <c r="B978429" s="78"/>
      <c r="C978429" s="77"/>
    </row>
    <row r="978430" spans="2:3" x14ac:dyDescent="0.25">
      <c r="B978430" s="78"/>
      <c r="C978430" s="77"/>
    </row>
    <row r="978431" spans="2:3" x14ac:dyDescent="0.25">
      <c r="B978431" s="78"/>
      <c r="C978431" s="77"/>
    </row>
    <row r="978432" spans="2:3" x14ac:dyDescent="0.25">
      <c r="B978432" s="78"/>
      <c r="C978432" s="77"/>
    </row>
    <row r="978433" spans="2:3" x14ac:dyDescent="0.25">
      <c r="B978433" s="78"/>
      <c r="C978433" s="77"/>
    </row>
    <row r="978434" spans="2:3" x14ac:dyDescent="0.25">
      <c r="B978434" s="78"/>
      <c r="C978434" s="77"/>
    </row>
    <row r="978435" spans="2:3" x14ac:dyDescent="0.25">
      <c r="B978435" s="78"/>
      <c r="C978435" s="77"/>
    </row>
    <row r="978436" spans="2:3" x14ac:dyDescent="0.25">
      <c r="B978436" s="78"/>
      <c r="C978436" s="77"/>
    </row>
    <row r="978437" spans="2:3" x14ac:dyDescent="0.25">
      <c r="B978437" s="78"/>
      <c r="C978437" s="77"/>
    </row>
    <row r="978438" spans="2:3" x14ac:dyDescent="0.25">
      <c r="B978438" s="78"/>
      <c r="C978438" s="77"/>
    </row>
    <row r="978548" spans="2:3" x14ac:dyDescent="0.25">
      <c r="B978548" s="78"/>
      <c r="C978548" s="77"/>
    </row>
    <row r="978549" spans="2:3" x14ac:dyDescent="0.25">
      <c r="B978549" s="78"/>
      <c r="C978549" s="77"/>
    </row>
    <row r="978550" spans="2:3" x14ac:dyDescent="0.25">
      <c r="B978550" s="78"/>
      <c r="C978550" s="77"/>
    </row>
    <row r="978551" spans="2:3" x14ac:dyDescent="0.25">
      <c r="B978551" s="78"/>
      <c r="C978551" s="77"/>
    </row>
    <row r="978552" spans="2:3" x14ac:dyDescent="0.25">
      <c r="B978552" s="78"/>
      <c r="C978552" s="77"/>
    </row>
    <row r="978553" spans="2:3" x14ac:dyDescent="0.25">
      <c r="B978553" s="78"/>
      <c r="C978553" s="77"/>
    </row>
    <row r="978554" spans="2:3" x14ac:dyDescent="0.25">
      <c r="B978554" s="78"/>
      <c r="C978554" s="77"/>
    </row>
    <row r="978555" spans="2:3" x14ac:dyDescent="0.25">
      <c r="B978555" s="78"/>
      <c r="C978555" s="77"/>
    </row>
    <row r="978556" spans="2:3" x14ac:dyDescent="0.25">
      <c r="B978556" s="78"/>
      <c r="C978556" s="77"/>
    </row>
    <row r="978557" spans="2:3" x14ac:dyDescent="0.25">
      <c r="B978557" s="78"/>
      <c r="C978557" s="77"/>
    </row>
    <row r="978558" spans="2:3" x14ac:dyDescent="0.25">
      <c r="B978558" s="78"/>
      <c r="C978558" s="77"/>
    </row>
    <row r="978559" spans="2:3" x14ac:dyDescent="0.25">
      <c r="B978559" s="78"/>
      <c r="C978559" s="77"/>
    </row>
    <row r="978560" spans="2:3" x14ac:dyDescent="0.25">
      <c r="B978560" s="78"/>
      <c r="C978560" s="77"/>
    </row>
    <row r="978670" spans="2:3" x14ac:dyDescent="0.25">
      <c r="B978670" s="78"/>
      <c r="C978670" s="77"/>
    </row>
    <row r="978671" spans="2:3" x14ac:dyDescent="0.25">
      <c r="B978671" s="78"/>
      <c r="C978671" s="77"/>
    </row>
    <row r="978672" spans="2:3" x14ac:dyDescent="0.25">
      <c r="B978672" s="78"/>
      <c r="C978672" s="77"/>
    </row>
    <row r="978673" spans="2:3" x14ac:dyDescent="0.25">
      <c r="B978673" s="78"/>
      <c r="C978673" s="77"/>
    </row>
    <row r="978674" spans="2:3" x14ac:dyDescent="0.25">
      <c r="B978674" s="78"/>
      <c r="C978674" s="77"/>
    </row>
    <row r="978675" spans="2:3" x14ac:dyDescent="0.25">
      <c r="B978675" s="78"/>
      <c r="C978675" s="77"/>
    </row>
    <row r="978676" spans="2:3" x14ac:dyDescent="0.25">
      <c r="B978676" s="78"/>
      <c r="C978676" s="77"/>
    </row>
    <row r="978677" spans="2:3" x14ac:dyDescent="0.25">
      <c r="B978677" s="78"/>
      <c r="C978677" s="77"/>
    </row>
    <row r="978678" spans="2:3" x14ac:dyDescent="0.25">
      <c r="B978678" s="78"/>
      <c r="C978678" s="77"/>
    </row>
    <row r="978679" spans="2:3" x14ac:dyDescent="0.25">
      <c r="B978679" s="78"/>
      <c r="C978679" s="77"/>
    </row>
    <row r="978680" spans="2:3" x14ac:dyDescent="0.25">
      <c r="B978680" s="78"/>
      <c r="C978680" s="77"/>
    </row>
    <row r="978681" spans="2:3" x14ac:dyDescent="0.25">
      <c r="B978681" s="78"/>
      <c r="C978681" s="77"/>
    </row>
    <row r="978682" spans="2:3" x14ac:dyDescent="0.25">
      <c r="B978682" s="78"/>
      <c r="C978682" s="77"/>
    </row>
    <row r="978792" spans="2:3" x14ac:dyDescent="0.25">
      <c r="B978792" s="78"/>
      <c r="C978792" s="77"/>
    </row>
    <row r="978793" spans="2:3" x14ac:dyDescent="0.25">
      <c r="B978793" s="78"/>
      <c r="C978793" s="77"/>
    </row>
    <row r="978794" spans="2:3" x14ac:dyDescent="0.25">
      <c r="B978794" s="78"/>
      <c r="C978794" s="77"/>
    </row>
    <row r="978795" spans="2:3" x14ac:dyDescent="0.25">
      <c r="B978795" s="78"/>
      <c r="C978795" s="77"/>
    </row>
    <row r="978796" spans="2:3" x14ac:dyDescent="0.25">
      <c r="B978796" s="78"/>
      <c r="C978796" s="77"/>
    </row>
    <row r="978797" spans="2:3" x14ac:dyDescent="0.25">
      <c r="B978797" s="78"/>
      <c r="C978797" s="77"/>
    </row>
    <row r="978798" spans="2:3" x14ac:dyDescent="0.25">
      <c r="B978798" s="78"/>
      <c r="C978798" s="77"/>
    </row>
    <row r="978799" spans="2:3" x14ac:dyDescent="0.25">
      <c r="B978799" s="78"/>
      <c r="C978799" s="77"/>
    </row>
    <row r="978800" spans="2:3" x14ac:dyDescent="0.25">
      <c r="B978800" s="78"/>
      <c r="C978800" s="77"/>
    </row>
    <row r="978801" spans="2:3" x14ac:dyDescent="0.25">
      <c r="B978801" s="78"/>
      <c r="C978801" s="77"/>
    </row>
    <row r="978802" spans="2:3" x14ac:dyDescent="0.25">
      <c r="B978802" s="78"/>
      <c r="C978802" s="77"/>
    </row>
    <row r="978803" spans="2:3" x14ac:dyDescent="0.25">
      <c r="B978803" s="78"/>
      <c r="C978803" s="77"/>
    </row>
    <row r="978804" spans="2:3" x14ac:dyDescent="0.25">
      <c r="B978804" s="78"/>
      <c r="C978804" s="77"/>
    </row>
    <row r="978914" spans="2:3" x14ac:dyDescent="0.25">
      <c r="B978914" s="78"/>
      <c r="C978914" s="77"/>
    </row>
    <row r="978915" spans="2:3" x14ac:dyDescent="0.25">
      <c r="B978915" s="78"/>
      <c r="C978915" s="77"/>
    </row>
    <row r="978916" spans="2:3" x14ac:dyDescent="0.25">
      <c r="B978916" s="78"/>
      <c r="C978916" s="77"/>
    </row>
    <row r="978917" spans="2:3" x14ac:dyDescent="0.25">
      <c r="B978917" s="78"/>
      <c r="C978917" s="77"/>
    </row>
    <row r="978918" spans="2:3" x14ac:dyDescent="0.25">
      <c r="B978918" s="78"/>
      <c r="C978918" s="77"/>
    </row>
    <row r="978919" spans="2:3" x14ac:dyDescent="0.25">
      <c r="B978919" s="78"/>
      <c r="C978919" s="77"/>
    </row>
    <row r="978920" spans="2:3" x14ac:dyDescent="0.25">
      <c r="B978920" s="78"/>
      <c r="C978920" s="77"/>
    </row>
    <row r="978921" spans="2:3" x14ac:dyDescent="0.25">
      <c r="B978921" s="78"/>
      <c r="C978921" s="77"/>
    </row>
    <row r="978922" spans="2:3" x14ac:dyDescent="0.25">
      <c r="B978922" s="78"/>
      <c r="C978922" s="77"/>
    </row>
    <row r="978923" spans="2:3" x14ac:dyDescent="0.25">
      <c r="B978923" s="78"/>
      <c r="C978923" s="77"/>
    </row>
    <row r="978924" spans="2:3" x14ac:dyDescent="0.25">
      <c r="B978924" s="78"/>
      <c r="C978924" s="77"/>
    </row>
    <row r="978925" spans="2:3" x14ac:dyDescent="0.25">
      <c r="B978925" s="78"/>
      <c r="C978925" s="77"/>
    </row>
    <row r="978926" spans="2:3" x14ac:dyDescent="0.25">
      <c r="B978926" s="78"/>
      <c r="C978926" s="77"/>
    </row>
    <row r="979036" spans="2:3" x14ac:dyDescent="0.25">
      <c r="B979036" s="78"/>
      <c r="C979036" s="77"/>
    </row>
    <row r="979037" spans="2:3" x14ac:dyDescent="0.25">
      <c r="B979037" s="78"/>
      <c r="C979037" s="77"/>
    </row>
    <row r="979038" spans="2:3" x14ac:dyDescent="0.25">
      <c r="B979038" s="78"/>
      <c r="C979038" s="77"/>
    </row>
    <row r="979039" spans="2:3" x14ac:dyDescent="0.25">
      <c r="B979039" s="78"/>
      <c r="C979039" s="77"/>
    </row>
    <row r="979040" spans="2:3" x14ac:dyDescent="0.25">
      <c r="B979040" s="78"/>
      <c r="C979040" s="77"/>
    </row>
    <row r="979041" spans="2:3" x14ac:dyDescent="0.25">
      <c r="B979041" s="78"/>
      <c r="C979041" s="77"/>
    </row>
    <row r="979042" spans="2:3" x14ac:dyDescent="0.25">
      <c r="B979042" s="78"/>
      <c r="C979042" s="77"/>
    </row>
    <row r="979043" spans="2:3" x14ac:dyDescent="0.25">
      <c r="B979043" s="78"/>
      <c r="C979043" s="77"/>
    </row>
    <row r="979044" spans="2:3" x14ac:dyDescent="0.25">
      <c r="B979044" s="78"/>
      <c r="C979044" s="77"/>
    </row>
    <row r="979045" spans="2:3" x14ac:dyDescent="0.25">
      <c r="B979045" s="78"/>
      <c r="C979045" s="77"/>
    </row>
    <row r="979046" spans="2:3" x14ac:dyDescent="0.25">
      <c r="B979046" s="78"/>
      <c r="C979046" s="77"/>
    </row>
    <row r="979047" spans="2:3" x14ac:dyDescent="0.25">
      <c r="B979047" s="78"/>
      <c r="C979047" s="77"/>
    </row>
    <row r="979048" spans="2:3" x14ac:dyDescent="0.25">
      <c r="B979048" s="78"/>
      <c r="C979048" s="77"/>
    </row>
    <row r="979158" spans="2:3" x14ac:dyDescent="0.25">
      <c r="B979158" s="78"/>
      <c r="C979158" s="77"/>
    </row>
    <row r="979159" spans="2:3" x14ac:dyDescent="0.25">
      <c r="B979159" s="78"/>
      <c r="C979159" s="77"/>
    </row>
    <row r="979160" spans="2:3" x14ac:dyDescent="0.25">
      <c r="B979160" s="78"/>
      <c r="C979160" s="77"/>
    </row>
    <row r="979161" spans="2:3" x14ac:dyDescent="0.25">
      <c r="B979161" s="78"/>
      <c r="C979161" s="77"/>
    </row>
    <row r="979162" spans="2:3" x14ac:dyDescent="0.25">
      <c r="B979162" s="78"/>
      <c r="C979162" s="77"/>
    </row>
    <row r="979163" spans="2:3" x14ac:dyDescent="0.25">
      <c r="B979163" s="78"/>
      <c r="C979163" s="77"/>
    </row>
    <row r="979164" spans="2:3" x14ac:dyDescent="0.25">
      <c r="B979164" s="78"/>
      <c r="C979164" s="77"/>
    </row>
    <row r="979165" spans="2:3" x14ac:dyDescent="0.25">
      <c r="B979165" s="78"/>
      <c r="C979165" s="77"/>
    </row>
    <row r="979166" spans="2:3" x14ac:dyDescent="0.25">
      <c r="B979166" s="78"/>
      <c r="C979166" s="77"/>
    </row>
    <row r="979167" spans="2:3" x14ac:dyDescent="0.25">
      <c r="B979167" s="78"/>
      <c r="C979167" s="77"/>
    </row>
    <row r="979168" spans="2:3" x14ac:dyDescent="0.25">
      <c r="B979168" s="78"/>
      <c r="C979168" s="77"/>
    </row>
    <row r="979169" spans="2:3" x14ac:dyDescent="0.25">
      <c r="B979169" s="78"/>
      <c r="C979169" s="77"/>
    </row>
    <row r="979170" spans="2:3" x14ac:dyDescent="0.25">
      <c r="B979170" s="78"/>
      <c r="C979170" s="77"/>
    </row>
    <row r="979280" spans="2:3" x14ac:dyDescent="0.25">
      <c r="B979280" s="78"/>
      <c r="C979280" s="77"/>
    </row>
    <row r="979281" spans="2:3" x14ac:dyDescent="0.25">
      <c r="B979281" s="78"/>
      <c r="C979281" s="77"/>
    </row>
    <row r="979282" spans="2:3" x14ac:dyDescent="0.25">
      <c r="B979282" s="78"/>
      <c r="C979282" s="77"/>
    </row>
    <row r="979283" spans="2:3" x14ac:dyDescent="0.25">
      <c r="B979283" s="78"/>
      <c r="C979283" s="77"/>
    </row>
    <row r="979284" spans="2:3" x14ac:dyDescent="0.25">
      <c r="B979284" s="78"/>
      <c r="C979284" s="77"/>
    </row>
    <row r="979285" spans="2:3" x14ac:dyDescent="0.25">
      <c r="B979285" s="78"/>
      <c r="C979285" s="77"/>
    </row>
    <row r="979286" spans="2:3" x14ac:dyDescent="0.25">
      <c r="B979286" s="78"/>
      <c r="C979286" s="77"/>
    </row>
    <row r="979287" spans="2:3" x14ac:dyDescent="0.25">
      <c r="B979287" s="78"/>
      <c r="C979287" s="77"/>
    </row>
    <row r="979288" spans="2:3" x14ac:dyDescent="0.25">
      <c r="B979288" s="78"/>
      <c r="C979288" s="77"/>
    </row>
    <row r="979289" spans="2:3" x14ac:dyDescent="0.25">
      <c r="B979289" s="78"/>
      <c r="C979289" s="77"/>
    </row>
    <row r="979290" spans="2:3" x14ac:dyDescent="0.25">
      <c r="B979290" s="78"/>
      <c r="C979290" s="77"/>
    </row>
    <row r="979291" spans="2:3" x14ac:dyDescent="0.25">
      <c r="B979291" s="78"/>
      <c r="C979291" s="77"/>
    </row>
    <row r="979292" spans="2:3" x14ac:dyDescent="0.25">
      <c r="B979292" s="78"/>
      <c r="C979292" s="77"/>
    </row>
    <row r="979402" spans="2:3" x14ac:dyDescent="0.25">
      <c r="B979402" s="78"/>
      <c r="C979402" s="77"/>
    </row>
    <row r="979403" spans="2:3" x14ac:dyDescent="0.25">
      <c r="B979403" s="78"/>
      <c r="C979403" s="77"/>
    </row>
    <row r="979404" spans="2:3" x14ac:dyDescent="0.25">
      <c r="B979404" s="78"/>
      <c r="C979404" s="77"/>
    </row>
    <row r="979405" spans="2:3" x14ac:dyDescent="0.25">
      <c r="B979405" s="78"/>
      <c r="C979405" s="77"/>
    </row>
    <row r="979406" spans="2:3" x14ac:dyDescent="0.25">
      <c r="B979406" s="78"/>
      <c r="C979406" s="77"/>
    </row>
    <row r="979407" spans="2:3" x14ac:dyDescent="0.25">
      <c r="B979407" s="78"/>
      <c r="C979407" s="77"/>
    </row>
    <row r="979408" spans="2:3" x14ac:dyDescent="0.25">
      <c r="B979408" s="78"/>
      <c r="C979408" s="77"/>
    </row>
    <row r="979409" spans="2:3" x14ac:dyDescent="0.25">
      <c r="B979409" s="78"/>
      <c r="C979409" s="77"/>
    </row>
    <row r="979410" spans="2:3" x14ac:dyDescent="0.25">
      <c r="B979410" s="78"/>
      <c r="C979410" s="77"/>
    </row>
    <row r="979411" spans="2:3" x14ac:dyDescent="0.25">
      <c r="B979411" s="78"/>
      <c r="C979411" s="77"/>
    </row>
    <row r="979412" spans="2:3" x14ac:dyDescent="0.25">
      <c r="B979412" s="78"/>
      <c r="C979412" s="77"/>
    </row>
    <row r="979413" spans="2:3" x14ac:dyDescent="0.25">
      <c r="B979413" s="78"/>
      <c r="C979413" s="77"/>
    </row>
    <row r="979414" spans="2:3" x14ac:dyDescent="0.25">
      <c r="B979414" s="78"/>
      <c r="C979414" s="77"/>
    </row>
    <row r="979524" spans="2:3" x14ac:dyDescent="0.25">
      <c r="B979524" s="78"/>
      <c r="C979524" s="77"/>
    </row>
    <row r="979525" spans="2:3" x14ac:dyDescent="0.25">
      <c r="B979525" s="78"/>
      <c r="C979525" s="77"/>
    </row>
    <row r="979526" spans="2:3" x14ac:dyDescent="0.25">
      <c r="B979526" s="78"/>
      <c r="C979526" s="77"/>
    </row>
    <row r="979527" spans="2:3" x14ac:dyDescent="0.25">
      <c r="B979527" s="78"/>
      <c r="C979527" s="77"/>
    </row>
    <row r="979528" spans="2:3" x14ac:dyDescent="0.25">
      <c r="B979528" s="78"/>
      <c r="C979528" s="77"/>
    </row>
    <row r="979529" spans="2:3" x14ac:dyDescent="0.25">
      <c r="B979529" s="78"/>
      <c r="C979529" s="77"/>
    </row>
    <row r="979530" spans="2:3" x14ac:dyDescent="0.25">
      <c r="B979530" s="78"/>
      <c r="C979530" s="77"/>
    </row>
    <row r="979531" spans="2:3" x14ac:dyDescent="0.25">
      <c r="B979531" s="78"/>
      <c r="C979531" s="77"/>
    </row>
    <row r="979532" spans="2:3" x14ac:dyDescent="0.25">
      <c r="B979532" s="78"/>
      <c r="C979532" s="77"/>
    </row>
    <row r="979533" spans="2:3" x14ac:dyDescent="0.25">
      <c r="B979533" s="78"/>
      <c r="C979533" s="77"/>
    </row>
    <row r="979534" spans="2:3" x14ac:dyDescent="0.25">
      <c r="B979534" s="78"/>
      <c r="C979534" s="77"/>
    </row>
    <row r="979535" spans="2:3" x14ac:dyDescent="0.25">
      <c r="B979535" s="78"/>
      <c r="C979535" s="77"/>
    </row>
    <row r="979536" spans="2:3" x14ac:dyDescent="0.25">
      <c r="B979536" s="78"/>
      <c r="C979536" s="77"/>
    </row>
    <row r="979646" spans="2:3" x14ac:dyDescent="0.25">
      <c r="B979646" s="78"/>
      <c r="C979646" s="77"/>
    </row>
    <row r="979647" spans="2:3" x14ac:dyDescent="0.25">
      <c r="B979647" s="78"/>
      <c r="C979647" s="77"/>
    </row>
    <row r="979648" spans="2:3" x14ac:dyDescent="0.25">
      <c r="B979648" s="78"/>
      <c r="C979648" s="77"/>
    </row>
    <row r="979649" spans="2:3" x14ac:dyDescent="0.25">
      <c r="B979649" s="78"/>
      <c r="C979649" s="77"/>
    </row>
    <row r="979650" spans="2:3" x14ac:dyDescent="0.25">
      <c r="B979650" s="78"/>
      <c r="C979650" s="77"/>
    </row>
    <row r="979651" spans="2:3" x14ac:dyDescent="0.25">
      <c r="B979651" s="78"/>
      <c r="C979651" s="77"/>
    </row>
    <row r="979652" spans="2:3" x14ac:dyDescent="0.25">
      <c r="B979652" s="78"/>
      <c r="C979652" s="77"/>
    </row>
    <row r="979653" spans="2:3" x14ac:dyDescent="0.25">
      <c r="B979653" s="78"/>
      <c r="C979653" s="77"/>
    </row>
    <row r="979654" spans="2:3" x14ac:dyDescent="0.25">
      <c r="B979654" s="78"/>
      <c r="C979654" s="77"/>
    </row>
    <row r="979655" spans="2:3" x14ac:dyDescent="0.25">
      <c r="B979655" s="78"/>
      <c r="C979655" s="77"/>
    </row>
    <row r="979656" spans="2:3" x14ac:dyDescent="0.25">
      <c r="B979656" s="78"/>
      <c r="C979656" s="77"/>
    </row>
    <row r="979657" spans="2:3" x14ac:dyDescent="0.25">
      <c r="B979657" s="78"/>
      <c r="C979657" s="77"/>
    </row>
    <row r="979658" spans="2:3" x14ac:dyDescent="0.25">
      <c r="B979658" s="78"/>
      <c r="C979658" s="77"/>
    </row>
    <row r="979768" spans="2:3" x14ac:dyDescent="0.25">
      <c r="B979768" s="78"/>
      <c r="C979768" s="77"/>
    </row>
    <row r="979769" spans="2:3" x14ac:dyDescent="0.25">
      <c r="B979769" s="78"/>
      <c r="C979769" s="77"/>
    </row>
    <row r="979770" spans="2:3" x14ac:dyDescent="0.25">
      <c r="B979770" s="78"/>
      <c r="C979770" s="77"/>
    </row>
    <row r="979771" spans="2:3" x14ac:dyDescent="0.25">
      <c r="B979771" s="78"/>
      <c r="C979771" s="77"/>
    </row>
    <row r="979772" spans="2:3" x14ac:dyDescent="0.25">
      <c r="B979772" s="78"/>
      <c r="C979772" s="77"/>
    </row>
    <row r="979773" spans="2:3" x14ac:dyDescent="0.25">
      <c r="B979773" s="78"/>
      <c r="C979773" s="77"/>
    </row>
    <row r="979774" spans="2:3" x14ac:dyDescent="0.25">
      <c r="B979774" s="78"/>
      <c r="C979774" s="77"/>
    </row>
    <row r="979775" spans="2:3" x14ac:dyDescent="0.25">
      <c r="B979775" s="78"/>
      <c r="C979775" s="77"/>
    </row>
    <row r="979776" spans="2:3" x14ac:dyDescent="0.25">
      <c r="B979776" s="78"/>
      <c r="C979776" s="77"/>
    </row>
    <row r="979777" spans="2:3" x14ac:dyDescent="0.25">
      <c r="B979777" s="78"/>
      <c r="C979777" s="77"/>
    </row>
    <row r="979778" spans="2:3" x14ac:dyDescent="0.25">
      <c r="B979778" s="78"/>
      <c r="C979778" s="77"/>
    </row>
    <row r="979779" spans="2:3" x14ac:dyDescent="0.25">
      <c r="B979779" s="78"/>
      <c r="C979779" s="77"/>
    </row>
    <row r="979780" spans="2:3" x14ac:dyDescent="0.25">
      <c r="B979780" s="78"/>
      <c r="C979780" s="77"/>
    </row>
    <row r="979890" spans="2:3" x14ac:dyDescent="0.25">
      <c r="B979890" s="78"/>
      <c r="C979890" s="77"/>
    </row>
    <row r="979891" spans="2:3" x14ac:dyDescent="0.25">
      <c r="B979891" s="78"/>
      <c r="C979891" s="77"/>
    </row>
    <row r="979892" spans="2:3" x14ac:dyDescent="0.25">
      <c r="B979892" s="78"/>
      <c r="C979892" s="77"/>
    </row>
    <row r="979893" spans="2:3" x14ac:dyDescent="0.25">
      <c r="B979893" s="78"/>
      <c r="C979893" s="77"/>
    </row>
    <row r="979894" spans="2:3" x14ac:dyDescent="0.25">
      <c r="B979894" s="78"/>
      <c r="C979894" s="77"/>
    </row>
    <row r="979895" spans="2:3" x14ac:dyDescent="0.25">
      <c r="B979895" s="78"/>
      <c r="C979895" s="77"/>
    </row>
    <row r="979896" spans="2:3" x14ac:dyDescent="0.25">
      <c r="B979896" s="78"/>
      <c r="C979896" s="77"/>
    </row>
    <row r="979897" spans="2:3" x14ac:dyDescent="0.25">
      <c r="B979897" s="78"/>
      <c r="C979897" s="77"/>
    </row>
    <row r="979898" spans="2:3" x14ac:dyDescent="0.25">
      <c r="B979898" s="78"/>
      <c r="C979898" s="77"/>
    </row>
    <row r="979899" spans="2:3" x14ac:dyDescent="0.25">
      <c r="B979899" s="78"/>
      <c r="C979899" s="77"/>
    </row>
    <row r="979900" spans="2:3" x14ac:dyDescent="0.25">
      <c r="B979900" s="78"/>
      <c r="C979900" s="77"/>
    </row>
    <row r="979901" spans="2:3" x14ac:dyDescent="0.25">
      <c r="B979901" s="78"/>
      <c r="C979901" s="77"/>
    </row>
    <row r="979902" spans="2:3" x14ac:dyDescent="0.25">
      <c r="B979902" s="78"/>
      <c r="C979902" s="77"/>
    </row>
    <row r="980012" spans="2:3" x14ac:dyDescent="0.25">
      <c r="B980012" s="78"/>
      <c r="C980012" s="77"/>
    </row>
    <row r="980013" spans="2:3" x14ac:dyDescent="0.25">
      <c r="B980013" s="78"/>
      <c r="C980013" s="77"/>
    </row>
    <row r="980014" spans="2:3" x14ac:dyDescent="0.25">
      <c r="B980014" s="78"/>
      <c r="C980014" s="77"/>
    </row>
    <row r="980015" spans="2:3" x14ac:dyDescent="0.25">
      <c r="B980015" s="78"/>
      <c r="C980015" s="77"/>
    </row>
    <row r="980016" spans="2:3" x14ac:dyDescent="0.25">
      <c r="B980016" s="78"/>
      <c r="C980016" s="77"/>
    </row>
    <row r="980017" spans="2:3" x14ac:dyDescent="0.25">
      <c r="B980017" s="78"/>
      <c r="C980017" s="77"/>
    </row>
    <row r="980018" spans="2:3" x14ac:dyDescent="0.25">
      <c r="B980018" s="78"/>
      <c r="C980018" s="77"/>
    </row>
    <row r="980019" spans="2:3" x14ac:dyDescent="0.25">
      <c r="B980019" s="78"/>
      <c r="C980019" s="77"/>
    </row>
    <row r="980020" spans="2:3" x14ac:dyDescent="0.25">
      <c r="B980020" s="78"/>
      <c r="C980020" s="77"/>
    </row>
    <row r="980021" spans="2:3" x14ac:dyDescent="0.25">
      <c r="B980021" s="78"/>
      <c r="C980021" s="77"/>
    </row>
    <row r="980022" spans="2:3" x14ac:dyDescent="0.25">
      <c r="B980022" s="78"/>
      <c r="C980022" s="77"/>
    </row>
    <row r="980023" spans="2:3" x14ac:dyDescent="0.25">
      <c r="B980023" s="78"/>
      <c r="C980023" s="77"/>
    </row>
    <row r="980024" spans="2:3" x14ac:dyDescent="0.25">
      <c r="B980024" s="78"/>
      <c r="C980024" s="77"/>
    </row>
    <row r="980134" spans="2:3" x14ac:dyDescent="0.25">
      <c r="B980134" s="78"/>
      <c r="C980134" s="77"/>
    </row>
    <row r="980135" spans="2:3" x14ac:dyDescent="0.25">
      <c r="B980135" s="78"/>
      <c r="C980135" s="77"/>
    </row>
    <row r="980136" spans="2:3" x14ac:dyDescent="0.25">
      <c r="B980136" s="78"/>
      <c r="C980136" s="77"/>
    </row>
    <row r="980137" spans="2:3" x14ac:dyDescent="0.25">
      <c r="B980137" s="78"/>
      <c r="C980137" s="77"/>
    </row>
    <row r="980138" spans="2:3" x14ac:dyDescent="0.25">
      <c r="B980138" s="78"/>
      <c r="C980138" s="77"/>
    </row>
    <row r="980139" spans="2:3" x14ac:dyDescent="0.25">
      <c r="B980139" s="78"/>
      <c r="C980139" s="77"/>
    </row>
    <row r="980140" spans="2:3" x14ac:dyDescent="0.25">
      <c r="B980140" s="78"/>
      <c r="C980140" s="77"/>
    </row>
    <row r="980141" spans="2:3" x14ac:dyDescent="0.25">
      <c r="B980141" s="78"/>
      <c r="C980141" s="77"/>
    </row>
    <row r="980142" spans="2:3" x14ac:dyDescent="0.25">
      <c r="B980142" s="78"/>
      <c r="C980142" s="77"/>
    </row>
    <row r="980143" spans="2:3" x14ac:dyDescent="0.25">
      <c r="B980143" s="78"/>
      <c r="C980143" s="77"/>
    </row>
    <row r="980144" spans="2:3" x14ac:dyDescent="0.25">
      <c r="B980144" s="78"/>
      <c r="C980144" s="77"/>
    </row>
    <row r="980145" spans="2:3" x14ac:dyDescent="0.25">
      <c r="B980145" s="78"/>
      <c r="C980145" s="77"/>
    </row>
    <row r="980146" spans="2:3" x14ac:dyDescent="0.25">
      <c r="B980146" s="78"/>
      <c r="C980146" s="77"/>
    </row>
    <row r="980256" spans="2:3" x14ac:dyDescent="0.25">
      <c r="B980256" s="78"/>
      <c r="C980256" s="77"/>
    </row>
    <row r="980257" spans="2:3" x14ac:dyDescent="0.25">
      <c r="B980257" s="78"/>
      <c r="C980257" s="77"/>
    </row>
    <row r="980258" spans="2:3" x14ac:dyDescent="0.25">
      <c r="B980258" s="78"/>
      <c r="C980258" s="77"/>
    </row>
    <row r="980259" spans="2:3" x14ac:dyDescent="0.25">
      <c r="B980259" s="78"/>
      <c r="C980259" s="77"/>
    </row>
    <row r="980260" spans="2:3" x14ac:dyDescent="0.25">
      <c r="B980260" s="78"/>
      <c r="C980260" s="77"/>
    </row>
    <row r="980261" spans="2:3" x14ac:dyDescent="0.25">
      <c r="B980261" s="78"/>
      <c r="C980261" s="77"/>
    </row>
    <row r="980262" spans="2:3" x14ac:dyDescent="0.25">
      <c r="B980262" s="78"/>
      <c r="C980262" s="77"/>
    </row>
    <row r="980263" spans="2:3" x14ac:dyDescent="0.25">
      <c r="B980263" s="78"/>
      <c r="C980263" s="77"/>
    </row>
    <row r="980264" spans="2:3" x14ac:dyDescent="0.25">
      <c r="B980264" s="78"/>
      <c r="C980264" s="77"/>
    </row>
    <row r="980265" spans="2:3" x14ac:dyDescent="0.25">
      <c r="B980265" s="78"/>
      <c r="C980265" s="77"/>
    </row>
    <row r="980266" spans="2:3" x14ac:dyDescent="0.25">
      <c r="B980266" s="78"/>
      <c r="C980266" s="77"/>
    </row>
    <row r="980267" spans="2:3" x14ac:dyDescent="0.25">
      <c r="B980267" s="78"/>
      <c r="C980267" s="77"/>
    </row>
    <row r="980268" spans="2:3" x14ac:dyDescent="0.25">
      <c r="B980268" s="78"/>
      <c r="C980268" s="77"/>
    </row>
    <row r="980378" spans="2:3" x14ac:dyDescent="0.25">
      <c r="B980378" s="78"/>
      <c r="C980378" s="77"/>
    </row>
    <row r="980379" spans="2:3" x14ac:dyDescent="0.25">
      <c r="B980379" s="78"/>
      <c r="C980379" s="77"/>
    </row>
    <row r="980380" spans="2:3" x14ac:dyDescent="0.25">
      <c r="B980380" s="78"/>
      <c r="C980380" s="77"/>
    </row>
    <row r="980381" spans="2:3" x14ac:dyDescent="0.25">
      <c r="B980381" s="78"/>
      <c r="C980381" s="77"/>
    </row>
    <row r="980382" spans="2:3" x14ac:dyDescent="0.25">
      <c r="B980382" s="78"/>
      <c r="C980382" s="77"/>
    </row>
    <row r="980383" spans="2:3" x14ac:dyDescent="0.25">
      <c r="B980383" s="78"/>
      <c r="C980383" s="77"/>
    </row>
    <row r="980384" spans="2:3" x14ac:dyDescent="0.25">
      <c r="B980384" s="78"/>
      <c r="C980384" s="77"/>
    </row>
    <row r="980385" spans="2:3" x14ac:dyDescent="0.25">
      <c r="B980385" s="78"/>
      <c r="C980385" s="77"/>
    </row>
    <row r="980386" spans="2:3" x14ac:dyDescent="0.25">
      <c r="B980386" s="78"/>
      <c r="C980386" s="77"/>
    </row>
    <row r="980387" spans="2:3" x14ac:dyDescent="0.25">
      <c r="B980387" s="78"/>
      <c r="C980387" s="77"/>
    </row>
    <row r="980388" spans="2:3" x14ac:dyDescent="0.25">
      <c r="B980388" s="78"/>
      <c r="C980388" s="77"/>
    </row>
    <row r="980389" spans="2:3" x14ac:dyDescent="0.25">
      <c r="B980389" s="78"/>
      <c r="C980389" s="77"/>
    </row>
    <row r="980390" spans="2:3" x14ac:dyDescent="0.25">
      <c r="B980390" s="78"/>
      <c r="C980390" s="77"/>
    </row>
    <row r="980500" spans="2:3" x14ac:dyDescent="0.25">
      <c r="B980500" s="78"/>
      <c r="C980500" s="77"/>
    </row>
    <row r="980501" spans="2:3" x14ac:dyDescent="0.25">
      <c r="B980501" s="78"/>
      <c r="C980501" s="77"/>
    </row>
    <row r="980502" spans="2:3" x14ac:dyDescent="0.25">
      <c r="B980502" s="78"/>
      <c r="C980502" s="77"/>
    </row>
    <row r="980503" spans="2:3" x14ac:dyDescent="0.25">
      <c r="B980503" s="78"/>
      <c r="C980503" s="77"/>
    </row>
    <row r="980504" spans="2:3" x14ac:dyDescent="0.25">
      <c r="B980504" s="78"/>
      <c r="C980504" s="77"/>
    </row>
    <row r="980505" spans="2:3" x14ac:dyDescent="0.25">
      <c r="B980505" s="78"/>
      <c r="C980505" s="77"/>
    </row>
    <row r="980506" spans="2:3" x14ac:dyDescent="0.25">
      <c r="B980506" s="78"/>
      <c r="C980506" s="77"/>
    </row>
    <row r="980507" spans="2:3" x14ac:dyDescent="0.25">
      <c r="B980507" s="78"/>
      <c r="C980507" s="77"/>
    </row>
    <row r="980508" spans="2:3" x14ac:dyDescent="0.25">
      <c r="B980508" s="78"/>
      <c r="C980508" s="77"/>
    </row>
    <row r="980509" spans="2:3" x14ac:dyDescent="0.25">
      <c r="B980509" s="78"/>
      <c r="C980509" s="77"/>
    </row>
    <row r="980510" spans="2:3" x14ac:dyDescent="0.25">
      <c r="B980510" s="78"/>
      <c r="C980510" s="77"/>
    </row>
    <row r="980511" spans="2:3" x14ac:dyDescent="0.25">
      <c r="B980511" s="78"/>
      <c r="C980511" s="77"/>
    </row>
    <row r="980512" spans="2:3" x14ac:dyDescent="0.25">
      <c r="B980512" s="78"/>
      <c r="C980512" s="77"/>
    </row>
    <row r="980622" spans="2:3" x14ac:dyDescent="0.25">
      <c r="B980622" s="78"/>
      <c r="C980622" s="77"/>
    </row>
    <row r="980623" spans="2:3" x14ac:dyDescent="0.25">
      <c r="B980623" s="78"/>
      <c r="C980623" s="77"/>
    </row>
    <row r="980624" spans="2:3" x14ac:dyDescent="0.25">
      <c r="B980624" s="78"/>
      <c r="C980624" s="77"/>
    </row>
    <row r="980625" spans="2:3" x14ac:dyDescent="0.25">
      <c r="B980625" s="78"/>
      <c r="C980625" s="77"/>
    </row>
    <row r="980626" spans="2:3" x14ac:dyDescent="0.25">
      <c r="B980626" s="78"/>
      <c r="C980626" s="77"/>
    </row>
    <row r="980627" spans="2:3" x14ac:dyDescent="0.25">
      <c r="B980627" s="78"/>
      <c r="C980627" s="77"/>
    </row>
    <row r="980628" spans="2:3" x14ac:dyDescent="0.25">
      <c r="B980628" s="78"/>
      <c r="C980628" s="77"/>
    </row>
    <row r="980629" spans="2:3" x14ac:dyDescent="0.25">
      <c r="B980629" s="78"/>
      <c r="C980629" s="77"/>
    </row>
    <row r="980630" spans="2:3" x14ac:dyDescent="0.25">
      <c r="B980630" s="78"/>
      <c r="C980630" s="77"/>
    </row>
    <row r="980631" spans="2:3" x14ac:dyDescent="0.25">
      <c r="B980631" s="78"/>
      <c r="C980631" s="77"/>
    </row>
    <row r="980632" spans="2:3" x14ac:dyDescent="0.25">
      <c r="B980632" s="78"/>
      <c r="C980632" s="77"/>
    </row>
    <row r="980633" spans="2:3" x14ac:dyDescent="0.25">
      <c r="B980633" s="78"/>
      <c r="C980633" s="77"/>
    </row>
    <row r="980634" spans="2:3" x14ac:dyDescent="0.25">
      <c r="B980634" s="78"/>
      <c r="C980634" s="77"/>
    </row>
    <row r="980744" spans="2:3" x14ac:dyDescent="0.25">
      <c r="B980744" s="78"/>
      <c r="C980744" s="77"/>
    </row>
    <row r="980745" spans="2:3" x14ac:dyDescent="0.25">
      <c r="B980745" s="78"/>
      <c r="C980745" s="77"/>
    </row>
    <row r="980746" spans="2:3" x14ac:dyDescent="0.25">
      <c r="B980746" s="78"/>
      <c r="C980746" s="77"/>
    </row>
    <row r="980747" spans="2:3" x14ac:dyDescent="0.25">
      <c r="B980747" s="78"/>
      <c r="C980747" s="77"/>
    </row>
    <row r="980748" spans="2:3" x14ac:dyDescent="0.25">
      <c r="B980748" s="78"/>
      <c r="C980748" s="77"/>
    </row>
    <row r="980749" spans="2:3" x14ac:dyDescent="0.25">
      <c r="B980749" s="78"/>
      <c r="C980749" s="77"/>
    </row>
    <row r="980750" spans="2:3" x14ac:dyDescent="0.25">
      <c r="B980750" s="78"/>
      <c r="C980750" s="77"/>
    </row>
    <row r="980751" spans="2:3" x14ac:dyDescent="0.25">
      <c r="B980751" s="78"/>
      <c r="C980751" s="77"/>
    </row>
    <row r="980752" spans="2:3" x14ac:dyDescent="0.25">
      <c r="B980752" s="78"/>
      <c r="C980752" s="77"/>
    </row>
    <row r="980753" spans="2:3" x14ac:dyDescent="0.25">
      <c r="B980753" s="78"/>
      <c r="C980753" s="77"/>
    </row>
    <row r="980754" spans="2:3" x14ac:dyDescent="0.25">
      <c r="B980754" s="78"/>
      <c r="C980754" s="77"/>
    </row>
    <row r="980755" spans="2:3" x14ac:dyDescent="0.25">
      <c r="B980755" s="78"/>
      <c r="C980755" s="77"/>
    </row>
    <row r="980756" spans="2:3" x14ac:dyDescent="0.25">
      <c r="B980756" s="78"/>
      <c r="C980756" s="77"/>
    </row>
    <row r="980866" spans="2:3" x14ac:dyDescent="0.25">
      <c r="B980866" s="78"/>
      <c r="C980866" s="77"/>
    </row>
    <row r="980867" spans="2:3" x14ac:dyDescent="0.25">
      <c r="B980867" s="78"/>
      <c r="C980867" s="77"/>
    </row>
    <row r="980868" spans="2:3" x14ac:dyDescent="0.25">
      <c r="B980868" s="78"/>
      <c r="C980868" s="77"/>
    </row>
    <row r="980869" spans="2:3" x14ac:dyDescent="0.25">
      <c r="B980869" s="78"/>
      <c r="C980869" s="77"/>
    </row>
    <row r="980870" spans="2:3" x14ac:dyDescent="0.25">
      <c r="B980870" s="78"/>
      <c r="C980870" s="77"/>
    </row>
    <row r="980871" spans="2:3" x14ac:dyDescent="0.25">
      <c r="B980871" s="78"/>
      <c r="C980871" s="77"/>
    </row>
    <row r="980872" spans="2:3" x14ac:dyDescent="0.25">
      <c r="B980872" s="78"/>
      <c r="C980872" s="77"/>
    </row>
    <row r="980873" spans="2:3" x14ac:dyDescent="0.25">
      <c r="B980873" s="78"/>
      <c r="C980873" s="77"/>
    </row>
    <row r="980874" spans="2:3" x14ac:dyDescent="0.25">
      <c r="B980874" s="78"/>
      <c r="C980874" s="77"/>
    </row>
    <row r="980875" spans="2:3" x14ac:dyDescent="0.25">
      <c r="B980875" s="78"/>
      <c r="C980875" s="77"/>
    </row>
    <row r="980876" spans="2:3" x14ac:dyDescent="0.25">
      <c r="B980876" s="78"/>
      <c r="C980876" s="77"/>
    </row>
    <row r="980877" spans="2:3" x14ac:dyDescent="0.25">
      <c r="B980877" s="78"/>
      <c r="C980877" s="77"/>
    </row>
    <row r="980878" spans="2:3" x14ac:dyDescent="0.25">
      <c r="B980878" s="78"/>
      <c r="C980878" s="77"/>
    </row>
    <row r="980988" spans="2:3" x14ac:dyDescent="0.25">
      <c r="B980988" s="78"/>
      <c r="C980988" s="77"/>
    </row>
    <row r="980989" spans="2:3" x14ac:dyDescent="0.25">
      <c r="B980989" s="78"/>
      <c r="C980989" s="77"/>
    </row>
    <row r="980990" spans="2:3" x14ac:dyDescent="0.25">
      <c r="B980990" s="78"/>
      <c r="C980990" s="77"/>
    </row>
    <row r="980991" spans="2:3" x14ac:dyDescent="0.25">
      <c r="B980991" s="78"/>
      <c r="C980991" s="77"/>
    </row>
    <row r="980992" spans="2:3" x14ac:dyDescent="0.25">
      <c r="B980992" s="78"/>
      <c r="C980992" s="77"/>
    </row>
    <row r="980993" spans="2:3" x14ac:dyDescent="0.25">
      <c r="B980993" s="78"/>
      <c r="C980993" s="77"/>
    </row>
    <row r="980994" spans="2:3" x14ac:dyDescent="0.25">
      <c r="B980994" s="78"/>
      <c r="C980994" s="77"/>
    </row>
    <row r="980995" spans="2:3" x14ac:dyDescent="0.25">
      <c r="B980995" s="78"/>
      <c r="C980995" s="77"/>
    </row>
    <row r="980996" spans="2:3" x14ac:dyDescent="0.25">
      <c r="B980996" s="78"/>
      <c r="C980996" s="77"/>
    </row>
    <row r="980997" spans="2:3" x14ac:dyDescent="0.25">
      <c r="B980997" s="78"/>
      <c r="C980997" s="77"/>
    </row>
    <row r="980998" spans="2:3" x14ac:dyDescent="0.25">
      <c r="B980998" s="78"/>
      <c r="C980998" s="77"/>
    </row>
    <row r="980999" spans="2:3" x14ac:dyDescent="0.25">
      <c r="B980999" s="78"/>
      <c r="C980999" s="77"/>
    </row>
    <row r="981000" spans="2:3" x14ac:dyDescent="0.25">
      <c r="B981000" s="78"/>
      <c r="C981000" s="77"/>
    </row>
    <row r="981110" spans="2:3" x14ac:dyDescent="0.25">
      <c r="B981110" s="78"/>
      <c r="C981110" s="77"/>
    </row>
    <row r="981111" spans="2:3" x14ac:dyDescent="0.25">
      <c r="B981111" s="78"/>
      <c r="C981111" s="77"/>
    </row>
    <row r="981112" spans="2:3" x14ac:dyDescent="0.25">
      <c r="B981112" s="78"/>
      <c r="C981112" s="77"/>
    </row>
    <row r="981113" spans="2:3" x14ac:dyDescent="0.25">
      <c r="B981113" s="78"/>
      <c r="C981113" s="77"/>
    </row>
    <row r="981114" spans="2:3" x14ac:dyDescent="0.25">
      <c r="B981114" s="78"/>
      <c r="C981114" s="77"/>
    </row>
    <row r="981115" spans="2:3" x14ac:dyDescent="0.25">
      <c r="B981115" s="78"/>
      <c r="C981115" s="77"/>
    </row>
    <row r="981116" spans="2:3" x14ac:dyDescent="0.25">
      <c r="B981116" s="78"/>
      <c r="C981116" s="77"/>
    </row>
    <row r="981117" spans="2:3" x14ac:dyDescent="0.25">
      <c r="B981117" s="78"/>
      <c r="C981117" s="77"/>
    </row>
    <row r="981118" spans="2:3" x14ac:dyDescent="0.25">
      <c r="B981118" s="78"/>
      <c r="C981118" s="77"/>
    </row>
    <row r="981119" spans="2:3" x14ac:dyDescent="0.25">
      <c r="B981119" s="78"/>
      <c r="C981119" s="77"/>
    </row>
    <row r="981120" spans="2:3" x14ac:dyDescent="0.25">
      <c r="B981120" s="78"/>
      <c r="C981120" s="77"/>
    </row>
    <row r="981121" spans="2:3" x14ac:dyDescent="0.25">
      <c r="B981121" s="78"/>
      <c r="C981121" s="77"/>
    </row>
    <row r="981122" spans="2:3" x14ac:dyDescent="0.25">
      <c r="B981122" s="78"/>
      <c r="C981122" s="77"/>
    </row>
    <row r="981232" spans="2:3" x14ac:dyDescent="0.25">
      <c r="B981232" s="78"/>
      <c r="C981232" s="77"/>
    </row>
    <row r="981233" spans="2:3" x14ac:dyDescent="0.25">
      <c r="B981233" s="78"/>
      <c r="C981233" s="77"/>
    </row>
    <row r="981234" spans="2:3" x14ac:dyDescent="0.25">
      <c r="B981234" s="78"/>
      <c r="C981234" s="77"/>
    </row>
    <row r="981235" spans="2:3" x14ac:dyDescent="0.25">
      <c r="B981235" s="78"/>
      <c r="C981235" s="77"/>
    </row>
    <row r="981236" spans="2:3" x14ac:dyDescent="0.25">
      <c r="B981236" s="78"/>
      <c r="C981236" s="77"/>
    </row>
    <row r="981237" spans="2:3" x14ac:dyDescent="0.25">
      <c r="B981237" s="78"/>
      <c r="C981237" s="77"/>
    </row>
    <row r="981238" spans="2:3" x14ac:dyDescent="0.25">
      <c r="B981238" s="78"/>
      <c r="C981238" s="77"/>
    </row>
    <row r="981239" spans="2:3" x14ac:dyDescent="0.25">
      <c r="B981239" s="78"/>
      <c r="C981239" s="77"/>
    </row>
    <row r="981240" spans="2:3" x14ac:dyDescent="0.25">
      <c r="B981240" s="78"/>
      <c r="C981240" s="77"/>
    </row>
    <row r="981241" spans="2:3" x14ac:dyDescent="0.25">
      <c r="B981241" s="78"/>
      <c r="C981241" s="77"/>
    </row>
    <row r="981242" spans="2:3" x14ac:dyDescent="0.25">
      <c r="B981242" s="78"/>
      <c r="C981242" s="77"/>
    </row>
    <row r="981243" spans="2:3" x14ac:dyDescent="0.25">
      <c r="B981243" s="78"/>
      <c r="C981243" s="77"/>
    </row>
    <row r="981244" spans="2:3" x14ac:dyDescent="0.25">
      <c r="B981244" s="78"/>
      <c r="C981244" s="77"/>
    </row>
    <row r="981354" spans="2:3" x14ac:dyDescent="0.25">
      <c r="B981354" s="78"/>
      <c r="C981354" s="77"/>
    </row>
    <row r="981355" spans="2:3" x14ac:dyDescent="0.25">
      <c r="B981355" s="78"/>
      <c r="C981355" s="77"/>
    </row>
    <row r="981356" spans="2:3" x14ac:dyDescent="0.25">
      <c r="B981356" s="78"/>
      <c r="C981356" s="77"/>
    </row>
    <row r="981357" spans="2:3" x14ac:dyDescent="0.25">
      <c r="B981357" s="78"/>
      <c r="C981357" s="77"/>
    </row>
    <row r="981358" spans="2:3" x14ac:dyDescent="0.25">
      <c r="B981358" s="78"/>
      <c r="C981358" s="77"/>
    </row>
    <row r="981359" spans="2:3" x14ac:dyDescent="0.25">
      <c r="B981359" s="78"/>
      <c r="C981359" s="77"/>
    </row>
    <row r="981360" spans="2:3" x14ac:dyDescent="0.25">
      <c r="B981360" s="78"/>
      <c r="C981360" s="77"/>
    </row>
    <row r="981361" spans="2:3" x14ac:dyDescent="0.25">
      <c r="B981361" s="78"/>
      <c r="C981361" s="77"/>
    </row>
    <row r="981362" spans="2:3" x14ac:dyDescent="0.25">
      <c r="B981362" s="78"/>
      <c r="C981362" s="77"/>
    </row>
    <row r="981363" spans="2:3" x14ac:dyDescent="0.25">
      <c r="B981363" s="78"/>
      <c r="C981363" s="77"/>
    </row>
    <row r="981364" spans="2:3" x14ac:dyDescent="0.25">
      <c r="B981364" s="78"/>
      <c r="C981364" s="77"/>
    </row>
    <row r="981365" spans="2:3" x14ac:dyDescent="0.25">
      <c r="B981365" s="78"/>
      <c r="C981365" s="77"/>
    </row>
    <row r="981366" spans="2:3" x14ac:dyDescent="0.25">
      <c r="B981366" s="78"/>
      <c r="C981366" s="77"/>
    </row>
    <row r="981476" spans="2:3" x14ac:dyDescent="0.25">
      <c r="B981476" s="78"/>
      <c r="C981476" s="77"/>
    </row>
    <row r="981477" spans="2:3" x14ac:dyDescent="0.25">
      <c r="B981477" s="78"/>
      <c r="C981477" s="77"/>
    </row>
    <row r="981478" spans="2:3" x14ac:dyDescent="0.25">
      <c r="B981478" s="78"/>
      <c r="C981478" s="77"/>
    </row>
    <row r="981479" spans="2:3" x14ac:dyDescent="0.25">
      <c r="B981479" s="78"/>
      <c r="C981479" s="77"/>
    </row>
    <row r="981480" spans="2:3" x14ac:dyDescent="0.25">
      <c r="B981480" s="78"/>
      <c r="C981480" s="77"/>
    </row>
    <row r="981481" spans="2:3" x14ac:dyDescent="0.25">
      <c r="B981481" s="78"/>
      <c r="C981481" s="77"/>
    </row>
    <row r="981482" spans="2:3" x14ac:dyDescent="0.25">
      <c r="B981482" s="78"/>
      <c r="C981482" s="77"/>
    </row>
    <row r="981483" spans="2:3" x14ac:dyDescent="0.25">
      <c r="B981483" s="78"/>
      <c r="C981483" s="77"/>
    </row>
    <row r="981484" spans="2:3" x14ac:dyDescent="0.25">
      <c r="B981484" s="78"/>
      <c r="C981484" s="77"/>
    </row>
    <row r="981485" spans="2:3" x14ac:dyDescent="0.25">
      <c r="B981485" s="78"/>
      <c r="C981485" s="77"/>
    </row>
    <row r="981486" spans="2:3" x14ac:dyDescent="0.25">
      <c r="B981486" s="78"/>
      <c r="C981486" s="77"/>
    </row>
    <row r="981487" spans="2:3" x14ac:dyDescent="0.25">
      <c r="B981487" s="78"/>
      <c r="C981487" s="77"/>
    </row>
    <row r="981488" spans="2:3" x14ac:dyDescent="0.25">
      <c r="B981488" s="78"/>
      <c r="C981488" s="77"/>
    </row>
    <row r="981598" spans="2:3" x14ac:dyDescent="0.25">
      <c r="B981598" s="78"/>
      <c r="C981598" s="77"/>
    </row>
    <row r="981599" spans="2:3" x14ac:dyDescent="0.25">
      <c r="B981599" s="78"/>
      <c r="C981599" s="77"/>
    </row>
    <row r="981600" spans="2:3" x14ac:dyDescent="0.25">
      <c r="B981600" s="78"/>
      <c r="C981600" s="77"/>
    </row>
    <row r="981601" spans="2:3" x14ac:dyDescent="0.25">
      <c r="B981601" s="78"/>
      <c r="C981601" s="77"/>
    </row>
    <row r="981602" spans="2:3" x14ac:dyDescent="0.25">
      <c r="B981602" s="78"/>
      <c r="C981602" s="77"/>
    </row>
    <row r="981603" spans="2:3" x14ac:dyDescent="0.25">
      <c r="B981603" s="78"/>
      <c r="C981603" s="77"/>
    </row>
    <row r="981604" spans="2:3" x14ac:dyDescent="0.25">
      <c r="B981604" s="78"/>
      <c r="C981604" s="77"/>
    </row>
    <row r="981605" spans="2:3" x14ac:dyDescent="0.25">
      <c r="B981605" s="78"/>
      <c r="C981605" s="77"/>
    </row>
    <row r="981606" spans="2:3" x14ac:dyDescent="0.25">
      <c r="B981606" s="78"/>
      <c r="C981606" s="77"/>
    </row>
    <row r="981607" spans="2:3" x14ac:dyDescent="0.25">
      <c r="B981607" s="78"/>
      <c r="C981607" s="77"/>
    </row>
    <row r="981608" spans="2:3" x14ac:dyDescent="0.25">
      <c r="B981608" s="78"/>
      <c r="C981608" s="77"/>
    </row>
    <row r="981609" spans="2:3" x14ac:dyDescent="0.25">
      <c r="B981609" s="78"/>
      <c r="C981609" s="77"/>
    </row>
    <row r="981610" spans="2:3" x14ac:dyDescent="0.25">
      <c r="B981610" s="78"/>
      <c r="C981610" s="77"/>
    </row>
    <row r="981720" spans="2:3" x14ac:dyDescent="0.25">
      <c r="B981720" s="78"/>
      <c r="C981720" s="77"/>
    </row>
    <row r="981721" spans="2:3" x14ac:dyDescent="0.25">
      <c r="B981721" s="78"/>
      <c r="C981721" s="77"/>
    </row>
    <row r="981722" spans="2:3" x14ac:dyDescent="0.25">
      <c r="B981722" s="78"/>
      <c r="C981722" s="77"/>
    </row>
    <row r="981723" spans="2:3" x14ac:dyDescent="0.25">
      <c r="B981723" s="78"/>
      <c r="C981723" s="77"/>
    </row>
    <row r="981724" spans="2:3" x14ac:dyDescent="0.25">
      <c r="B981724" s="78"/>
      <c r="C981724" s="77"/>
    </row>
    <row r="981725" spans="2:3" x14ac:dyDescent="0.25">
      <c r="B981725" s="78"/>
      <c r="C981725" s="77"/>
    </row>
    <row r="981726" spans="2:3" x14ac:dyDescent="0.25">
      <c r="B981726" s="78"/>
      <c r="C981726" s="77"/>
    </row>
    <row r="981727" spans="2:3" x14ac:dyDescent="0.25">
      <c r="B981727" s="78"/>
      <c r="C981727" s="77"/>
    </row>
    <row r="981728" spans="2:3" x14ac:dyDescent="0.25">
      <c r="B981728" s="78"/>
      <c r="C981728" s="77"/>
    </row>
    <row r="981729" spans="2:3" x14ac:dyDescent="0.25">
      <c r="B981729" s="78"/>
      <c r="C981729" s="77"/>
    </row>
    <row r="981730" spans="2:3" x14ac:dyDescent="0.25">
      <c r="B981730" s="78"/>
      <c r="C981730" s="77"/>
    </row>
    <row r="981731" spans="2:3" x14ac:dyDescent="0.25">
      <c r="B981731" s="78"/>
      <c r="C981731" s="77"/>
    </row>
    <row r="981732" spans="2:3" x14ac:dyDescent="0.25">
      <c r="B981732" s="78"/>
      <c r="C981732" s="77"/>
    </row>
    <row r="981842" spans="2:3" x14ac:dyDescent="0.25">
      <c r="B981842" s="78"/>
      <c r="C981842" s="77"/>
    </row>
    <row r="981843" spans="2:3" x14ac:dyDescent="0.25">
      <c r="B981843" s="78"/>
      <c r="C981843" s="77"/>
    </row>
    <row r="981844" spans="2:3" x14ac:dyDescent="0.25">
      <c r="B981844" s="78"/>
      <c r="C981844" s="77"/>
    </row>
    <row r="981845" spans="2:3" x14ac:dyDescent="0.25">
      <c r="B981845" s="78"/>
      <c r="C981845" s="77"/>
    </row>
    <row r="981846" spans="2:3" x14ac:dyDescent="0.25">
      <c r="B981846" s="78"/>
      <c r="C981846" s="77"/>
    </row>
    <row r="981847" spans="2:3" x14ac:dyDescent="0.25">
      <c r="B981847" s="78"/>
      <c r="C981847" s="77"/>
    </row>
    <row r="981848" spans="2:3" x14ac:dyDescent="0.25">
      <c r="B981848" s="78"/>
      <c r="C981848" s="77"/>
    </row>
    <row r="981849" spans="2:3" x14ac:dyDescent="0.25">
      <c r="B981849" s="78"/>
      <c r="C981849" s="77"/>
    </row>
    <row r="981850" spans="2:3" x14ac:dyDescent="0.25">
      <c r="B981850" s="78"/>
      <c r="C981850" s="77"/>
    </row>
    <row r="981851" spans="2:3" x14ac:dyDescent="0.25">
      <c r="B981851" s="78"/>
      <c r="C981851" s="77"/>
    </row>
    <row r="981852" spans="2:3" x14ac:dyDescent="0.25">
      <c r="B981852" s="78"/>
      <c r="C981852" s="77"/>
    </row>
    <row r="981853" spans="2:3" x14ac:dyDescent="0.25">
      <c r="B981853" s="78"/>
      <c r="C981853" s="77"/>
    </row>
    <row r="981854" spans="2:3" x14ac:dyDescent="0.25">
      <c r="B981854" s="78"/>
      <c r="C981854" s="77"/>
    </row>
    <row r="981964" spans="2:3" x14ac:dyDescent="0.25">
      <c r="B981964" s="78"/>
      <c r="C981964" s="77"/>
    </row>
    <row r="981965" spans="2:3" x14ac:dyDescent="0.25">
      <c r="B981965" s="78"/>
      <c r="C981965" s="77"/>
    </row>
    <row r="981966" spans="2:3" x14ac:dyDescent="0.25">
      <c r="B981966" s="78"/>
      <c r="C981966" s="77"/>
    </row>
    <row r="981967" spans="2:3" x14ac:dyDescent="0.25">
      <c r="B981967" s="78"/>
      <c r="C981967" s="77"/>
    </row>
    <row r="981968" spans="2:3" x14ac:dyDescent="0.25">
      <c r="B981968" s="78"/>
      <c r="C981968" s="77"/>
    </row>
    <row r="981969" spans="2:3" x14ac:dyDescent="0.25">
      <c r="B981969" s="78"/>
      <c r="C981969" s="77"/>
    </row>
    <row r="981970" spans="2:3" x14ac:dyDescent="0.25">
      <c r="B981970" s="78"/>
      <c r="C981970" s="77"/>
    </row>
    <row r="981971" spans="2:3" x14ac:dyDescent="0.25">
      <c r="B981971" s="78"/>
      <c r="C981971" s="77"/>
    </row>
    <row r="981972" spans="2:3" x14ac:dyDescent="0.25">
      <c r="B981972" s="78"/>
      <c r="C981972" s="77"/>
    </row>
    <row r="981973" spans="2:3" x14ac:dyDescent="0.25">
      <c r="B981973" s="78"/>
      <c r="C981973" s="77"/>
    </row>
    <row r="981974" spans="2:3" x14ac:dyDescent="0.25">
      <c r="B981974" s="78"/>
      <c r="C981974" s="77"/>
    </row>
    <row r="981975" spans="2:3" x14ac:dyDescent="0.25">
      <c r="B981975" s="78"/>
      <c r="C981975" s="77"/>
    </row>
    <row r="981976" spans="2:3" x14ac:dyDescent="0.25">
      <c r="B981976" s="78"/>
      <c r="C981976" s="77"/>
    </row>
    <row r="982086" spans="2:3" x14ac:dyDescent="0.25">
      <c r="B982086" s="78"/>
      <c r="C982086" s="77"/>
    </row>
    <row r="982087" spans="2:3" x14ac:dyDescent="0.25">
      <c r="B982087" s="78"/>
      <c r="C982087" s="77"/>
    </row>
    <row r="982088" spans="2:3" x14ac:dyDescent="0.25">
      <c r="B982088" s="78"/>
      <c r="C982088" s="77"/>
    </row>
    <row r="982089" spans="2:3" x14ac:dyDescent="0.25">
      <c r="B982089" s="78"/>
      <c r="C982089" s="77"/>
    </row>
    <row r="982090" spans="2:3" x14ac:dyDescent="0.25">
      <c r="B982090" s="78"/>
      <c r="C982090" s="77"/>
    </row>
    <row r="982091" spans="2:3" x14ac:dyDescent="0.25">
      <c r="B982091" s="78"/>
      <c r="C982091" s="77"/>
    </row>
    <row r="982092" spans="2:3" x14ac:dyDescent="0.25">
      <c r="B982092" s="78"/>
      <c r="C982092" s="77"/>
    </row>
    <row r="982093" spans="2:3" x14ac:dyDescent="0.25">
      <c r="B982093" s="78"/>
      <c r="C982093" s="77"/>
    </row>
    <row r="982094" spans="2:3" x14ac:dyDescent="0.25">
      <c r="B982094" s="78"/>
      <c r="C982094" s="77"/>
    </row>
    <row r="982095" spans="2:3" x14ac:dyDescent="0.25">
      <c r="B982095" s="78"/>
      <c r="C982095" s="77"/>
    </row>
    <row r="982096" spans="2:3" x14ac:dyDescent="0.25">
      <c r="B982096" s="78"/>
      <c r="C982096" s="77"/>
    </row>
    <row r="982097" spans="2:3" x14ac:dyDescent="0.25">
      <c r="B982097" s="78"/>
      <c r="C982097" s="77"/>
    </row>
    <row r="982098" spans="2:3" x14ac:dyDescent="0.25">
      <c r="B982098" s="78"/>
      <c r="C982098" s="77"/>
    </row>
    <row r="982208" spans="2:3" x14ac:dyDescent="0.25">
      <c r="B982208" s="78"/>
      <c r="C982208" s="77"/>
    </row>
    <row r="982209" spans="2:3" x14ac:dyDescent="0.25">
      <c r="B982209" s="78"/>
      <c r="C982209" s="77"/>
    </row>
    <row r="982210" spans="2:3" x14ac:dyDescent="0.25">
      <c r="B982210" s="78"/>
      <c r="C982210" s="77"/>
    </row>
    <row r="982211" spans="2:3" x14ac:dyDescent="0.25">
      <c r="B982211" s="78"/>
      <c r="C982211" s="77"/>
    </row>
    <row r="982212" spans="2:3" x14ac:dyDescent="0.25">
      <c r="B982212" s="78"/>
      <c r="C982212" s="77"/>
    </row>
    <row r="982213" spans="2:3" x14ac:dyDescent="0.25">
      <c r="B982213" s="78"/>
      <c r="C982213" s="77"/>
    </row>
    <row r="982214" spans="2:3" x14ac:dyDescent="0.25">
      <c r="B982214" s="78"/>
      <c r="C982214" s="77"/>
    </row>
    <row r="982215" spans="2:3" x14ac:dyDescent="0.25">
      <c r="B982215" s="78"/>
      <c r="C982215" s="77"/>
    </row>
    <row r="982216" spans="2:3" x14ac:dyDescent="0.25">
      <c r="B982216" s="78"/>
      <c r="C982216" s="77"/>
    </row>
    <row r="982217" spans="2:3" x14ac:dyDescent="0.25">
      <c r="B982217" s="78"/>
      <c r="C982217" s="77"/>
    </row>
    <row r="982218" spans="2:3" x14ac:dyDescent="0.25">
      <c r="B982218" s="78"/>
      <c r="C982218" s="77"/>
    </row>
    <row r="982219" spans="2:3" x14ac:dyDescent="0.25">
      <c r="B982219" s="78"/>
      <c r="C982219" s="77"/>
    </row>
    <row r="982220" spans="2:3" x14ac:dyDescent="0.25">
      <c r="B982220" s="78"/>
      <c r="C982220" s="77"/>
    </row>
    <row r="982330" spans="2:3" x14ac:dyDescent="0.25">
      <c r="B982330" s="78"/>
      <c r="C982330" s="77"/>
    </row>
    <row r="982331" spans="2:3" x14ac:dyDescent="0.25">
      <c r="B982331" s="78"/>
      <c r="C982331" s="77"/>
    </row>
    <row r="982332" spans="2:3" x14ac:dyDescent="0.25">
      <c r="B982332" s="78"/>
      <c r="C982332" s="77"/>
    </row>
    <row r="982333" spans="2:3" x14ac:dyDescent="0.25">
      <c r="B982333" s="78"/>
      <c r="C982333" s="77"/>
    </row>
    <row r="982334" spans="2:3" x14ac:dyDescent="0.25">
      <c r="B982334" s="78"/>
      <c r="C982334" s="77"/>
    </row>
    <row r="982335" spans="2:3" x14ac:dyDescent="0.25">
      <c r="B982335" s="78"/>
      <c r="C982335" s="77"/>
    </row>
    <row r="982336" spans="2:3" x14ac:dyDescent="0.25">
      <c r="B982336" s="78"/>
      <c r="C982336" s="77"/>
    </row>
    <row r="982337" spans="2:3" x14ac:dyDescent="0.25">
      <c r="B982337" s="78"/>
      <c r="C982337" s="77"/>
    </row>
    <row r="982338" spans="2:3" x14ac:dyDescent="0.25">
      <c r="B982338" s="78"/>
      <c r="C982338" s="77"/>
    </row>
    <row r="982339" spans="2:3" x14ac:dyDescent="0.25">
      <c r="B982339" s="78"/>
      <c r="C982339" s="77"/>
    </row>
    <row r="982340" spans="2:3" x14ac:dyDescent="0.25">
      <c r="B982340" s="78"/>
      <c r="C982340" s="77"/>
    </row>
    <row r="982341" spans="2:3" x14ac:dyDescent="0.25">
      <c r="B982341" s="78"/>
      <c r="C982341" s="77"/>
    </row>
    <row r="982342" spans="2:3" x14ac:dyDescent="0.25">
      <c r="B982342" s="78"/>
      <c r="C982342" s="77"/>
    </row>
    <row r="982452" spans="2:3" x14ac:dyDescent="0.25">
      <c r="B982452" s="78"/>
      <c r="C982452" s="77"/>
    </row>
    <row r="982453" spans="2:3" x14ac:dyDescent="0.25">
      <c r="B982453" s="78"/>
      <c r="C982453" s="77"/>
    </row>
    <row r="982454" spans="2:3" x14ac:dyDescent="0.25">
      <c r="B982454" s="78"/>
      <c r="C982454" s="77"/>
    </row>
    <row r="982455" spans="2:3" x14ac:dyDescent="0.25">
      <c r="B982455" s="78"/>
      <c r="C982455" s="77"/>
    </row>
    <row r="982456" spans="2:3" x14ac:dyDescent="0.25">
      <c r="B982456" s="78"/>
      <c r="C982456" s="77"/>
    </row>
    <row r="982457" spans="2:3" x14ac:dyDescent="0.25">
      <c r="B982457" s="78"/>
      <c r="C982457" s="77"/>
    </row>
    <row r="982458" spans="2:3" x14ac:dyDescent="0.25">
      <c r="B982458" s="78"/>
      <c r="C982458" s="77"/>
    </row>
    <row r="982459" spans="2:3" x14ac:dyDescent="0.25">
      <c r="B982459" s="78"/>
      <c r="C982459" s="77"/>
    </row>
    <row r="982460" spans="2:3" x14ac:dyDescent="0.25">
      <c r="B982460" s="78"/>
      <c r="C982460" s="77"/>
    </row>
    <row r="982461" spans="2:3" x14ac:dyDescent="0.25">
      <c r="B982461" s="78"/>
      <c r="C982461" s="77"/>
    </row>
    <row r="982462" spans="2:3" x14ac:dyDescent="0.25">
      <c r="B982462" s="78"/>
      <c r="C982462" s="77"/>
    </row>
    <row r="982463" spans="2:3" x14ac:dyDescent="0.25">
      <c r="B982463" s="78"/>
      <c r="C982463" s="77"/>
    </row>
    <row r="982464" spans="2:3" x14ac:dyDescent="0.25">
      <c r="B982464" s="78"/>
      <c r="C982464" s="77"/>
    </row>
    <row r="982574" spans="2:3" x14ac:dyDescent="0.25">
      <c r="B982574" s="78"/>
      <c r="C982574" s="77"/>
    </row>
    <row r="982575" spans="2:3" x14ac:dyDescent="0.25">
      <c r="B982575" s="78"/>
      <c r="C982575" s="77"/>
    </row>
    <row r="982576" spans="2:3" x14ac:dyDescent="0.25">
      <c r="B982576" s="78"/>
      <c r="C982576" s="77"/>
    </row>
    <row r="982577" spans="2:3" x14ac:dyDescent="0.25">
      <c r="B982577" s="78"/>
      <c r="C982577" s="77"/>
    </row>
    <row r="982578" spans="2:3" x14ac:dyDescent="0.25">
      <c r="B982578" s="78"/>
      <c r="C982578" s="77"/>
    </row>
    <row r="982579" spans="2:3" x14ac:dyDescent="0.25">
      <c r="B982579" s="78"/>
      <c r="C982579" s="77"/>
    </row>
    <row r="982580" spans="2:3" x14ac:dyDescent="0.25">
      <c r="B982580" s="78"/>
      <c r="C982580" s="77"/>
    </row>
    <row r="982581" spans="2:3" x14ac:dyDescent="0.25">
      <c r="B982581" s="78"/>
      <c r="C982581" s="77"/>
    </row>
    <row r="982582" spans="2:3" x14ac:dyDescent="0.25">
      <c r="B982582" s="78"/>
      <c r="C982582" s="77"/>
    </row>
    <row r="982583" spans="2:3" x14ac:dyDescent="0.25">
      <c r="B982583" s="78"/>
      <c r="C982583" s="77"/>
    </row>
    <row r="982584" spans="2:3" x14ac:dyDescent="0.25">
      <c r="B982584" s="78"/>
      <c r="C982584" s="77"/>
    </row>
    <row r="982585" spans="2:3" x14ac:dyDescent="0.25">
      <c r="B982585" s="78"/>
      <c r="C982585" s="77"/>
    </row>
    <row r="982586" spans="2:3" x14ac:dyDescent="0.25">
      <c r="B982586" s="78"/>
      <c r="C982586" s="77"/>
    </row>
    <row r="982696" spans="2:3" x14ac:dyDescent="0.25">
      <c r="B982696" s="78"/>
      <c r="C982696" s="77"/>
    </row>
    <row r="982697" spans="2:3" x14ac:dyDescent="0.25">
      <c r="B982697" s="78"/>
      <c r="C982697" s="77"/>
    </row>
    <row r="982698" spans="2:3" x14ac:dyDescent="0.25">
      <c r="B982698" s="78"/>
      <c r="C982698" s="77"/>
    </row>
    <row r="982699" spans="2:3" x14ac:dyDescent="0.25">
      <c r="B982699" s="78"/>
      <c r="C982699" s="77"/>
    </row>
    <row r="982700" spans="2:3" x14ac:dyDescent="0.25">
      <c r="B982700" s="78"/>
      <c r="C982700" s="77"/>
    </row>
    <row r="982701" spans="2:3" x14ac:dyDescent="0.25">
      <c r="B982701" s="78"/>
      <c r="C982701" s="77"/>
    </row>
    <row r="982702" spans="2:3" x14ac:dyDescent="0.25">
      <c r="B982702" s="78"/>
      <c r="C982702" s="77"/>
    </row>
    <row r="982703" spans="2:3" x14ac:dyDescent="0.25">
      <c r="B982703" s="78"/>
      <c r="C982703" s="77"/>
    </row>
    <row r="982704" spans="2:3" x14ac:dyDescent="0.25">
      <c r="B982704" s="78"/>
      <c r="C982704" s="77"/>
    </row>
    <row r="982705" spans="2:3" x14ac:dyDescent="0.25">
      <c r="B982705" s="78"/>
      <c r="C982705" s="77"/>
    </row>
    <row r="982706" spans="2:3" x14ac:dyDescent="0.25">
      <c r="B982706" s="78"/>
      <c r="C982706" s="77"/>
    </row>
    <row r="982707" spans="2:3" x14ac:dyDescent="0.25">
      <c r="B982707" s="78"/>
      <c r="C982707" s="77"/>
    </row>
    <row r="982708" spans="2:3" x14ac:dyDescent="0.25">
      <c r="B982708" s="78"/>
      <c r="C982708" s="77"/>
    </row>
    <row r="982818" spans="2:3" x14ac:dyDescent="0.25">
      <c r="B982818" s="78"/>
      <c r="C982818" s="77"/>
    </row>
    <row r="982819" spans="2:3" x14ac:dyDescent="0.25">
      <c r="B982819" s="78"/>
      <c r="C982819" s="77"/>
    </row>
    <row r="982820" spans="2:3" x14ac:dyDescent="0.25">
      <c r="B982820" s="78"/>
      <c r="C982820" s="77"/>
    </row>
    <row r="982821" spans="2:3" x14ac:dyDescent="0.25">
      <c r="B982821" s="78"/>
      <c r="C982821" s="77"/>
    </row>
    <row r="982822" spans="2:3" x14ac:dyDescent="0.25">
      <c r="B982822" s="78"/>
      <c r="C982822" s="77"/>
    </row>
    <row r="982823" spans="2:3" x14ac:dyDescent="0.25">
      <c r="B982823" s="78"/>
      <c r="C982823" s="77"/>
    </row>
    <row r="982824" spans="2:3" x14ac:dyDescent="0.25">
      <c r="B982824" s="78"/>
      <c r="C982824" s="77"/>
    </row>
    <row r="982825" spans="2:3" x14ac:dyDescent="0.25">
      <c r="B982825" s="78"/>
      <c r="C982825" s="77"/>
    </row>
    <row r="982826" spans="2:3" x14ac:dyDescent="0.25">
      <c r="B982826" s="78"/>
      <c r="C982826" s="77"/>
    </row>
    <row r="982827" spans="2:3" x14ac:dyDescent="0.25">
      <c r="B982827" s="78"/>
      <c r="C982827" s="77"/>
    </row>
    <row r="982828" spans="2:3" x14ac:dyDescent="0.25">
      <c r="B982828" s="78"/>
      <c r="C982828" s="77"/>
    </row>
    <row r="982829" spans="2:3" x14ac:dyDescent="0.25">
      <c r="B982829" s="78"/>
      <c r="C982829" s="77"/>
    </row>
    <row r="982830" spans="2:3" x14ac:dyDescent="0.25">
      <c r="B982830" s="78"/>
      <c r="C982830" s="77"/>
    </row>
    <row r="982940" spans="2:3" x14ac:dyDescent="0.25">
      <c r="B982940" s="78"/>
      <c r="C982940" s="77"/>
    </row>
    <row r="982941" spans="2:3" x14ac:dyDescent="0.25">
      <c r="B982941" s="78"/>
      <c r="C982941" s="77"/>
    </row>
    <row r="982942" spans="2:3" x14ac:dyDescent="0.25">
      <c r="B982942" s="78"/>
      <c r="C982942" s="77"/>
    </row>
    <row r="982943" spans="2:3" x14ac:dyDescent="0.25">
      <c r="B982943" s="78"/>
      <c r="C982943" s="77"/>
    </row>
    <row r="982944" spans="2:3" x14ac:dyDescent="0.25">
      <c r="B982944" s="78"/>
      <c r="C982944" s="77"/>
    </row>
    <row r="982945" spans="2:3" x14ac:dyDescent="0.25">
      <c r="B982945" s="78"/>
      <c r="C982945" s="77"/>
    </row>
    <row r="982946" spans="2:3" x14ac:dyDescent="0.25">
      <c r="B982946" s="78"/>
      <c r="C982946" s="77"/>
    </row>
    <row r="982947" spans="2:3" x14ac:dyDescent="0.25">
      <c r="B982947" s="78"/>
      <c r="C982947" s="77"/>
    </row>
    <row r="982948" spans="2:3" x14ac:dyDescent="0.25">
      <c r="B982948" s="78"/>
      <c r="C982948" s="77"/>
    </row>
    <row r="982949" spans="2:3" x14ac:dyDescent="0.25">
      <c r="B982949" s="78"/>
      <c r="C982949" s="77"/>
    </row>
    <row r="982950" spans="2:3" x14ac:dyDescent="0.25">
      <c r="B982950" s="78"/>
      <c r="C982950" s="77"/>
    </row>
    <row r="982951" spans="2:3" x14ac:dyDescent="0.25">
      <c r="B982951" s="78"/>
      <c r="C982951" s="77"/>
    </row>
    <row r="982952" spans="2:3" x14ac:dyDescent="0.25">
      <c r="B982952" s="78"/>
      <c r="C982952" s="77"/>
    </row>
    <row r="983062" spans="2:3" x14ac:dyDescent="0.25">
      <c r="B983062" s="78"/>
      <c r="C983062" s="77"/>
    </row>
    <row r="983063" spans="2:3" x14ac:dyDescent="0.25">
      <c r="B983063" s="78"/>
      <c r="C983063" s="77"/>
    </row>
    <row r="983064" spans="2:3" x14ac:dyDescent="0.25">
      <c r="B983064" s="78"/>
      <c r="C983064" s="77"/>
    </row>
    <row r="983065" spans="2:3" x14ac:dyDescent="0.25">
      <c r="B983065" s="78"/>
      <c r="C983065" s="77"/>
    </row>
    <row r="983066" spans="2:3" x14ac:dyDescent="0.25">
      <c r="B983066" s="78"/>
      <c r="C983066" s="77"/>
    </row>
    <row r="983067" spans="2:3" x14ac:dyDescent="0.25">
      <c r="B983067" s="78"/>
      <c r="C983067" s="77"/>
    </row>
    <row r="983068" spans="2:3" x14ac:dyDescent="0.25">
      <c r="B983068" s="78"/>
      <c r="C983068" s="77"/>
    </row>
    <row r="983069" spans="2:3" x14ac:dyDescent="0.25">
      <c r="B983069" s="78"/>
      <c r="C983069" s="77"/>
    </row>
    <row r="983070" spans="2:3" x14ac:dyDescent="0.25">
      <c r="B983070" s="78"/>
      <c r="C983070" s="77"/>
    </row>
    <row r="983071" spans="2:3" x14ac:dyDescent="0.25">
      <c r="B983071" s="78"/>
      <c r="C983071" s="77"/>
    </row>
    <row r="983072" spans="2:3" x14ac:dyDescent="0.25">
      <c r="B983072" s="78"/>
      <c r="C983072" s="77"/>
    </row>
    <row r="983073" spans="2:3" x14ac:dyDescent="0.25">
      <c r="B983073" s="78"/>
      <c r="C983073" s="77"/>
    </row>
    <row r="983074" spans="2:3" x14ac:dyDescent="0.25">
      <c r="B983074" s="78"/>
      <c r="C983074" s="77"/>
    </row>
    <row r="983184" spans="2:3" x14ac:dyDescent="0.25">
      <c r="B983184" s="78"/>
      <c r="C983184" s="77"/>
    </row>
    <row r="983185" spans="2:3" x14ac:dyDescent="0.25">
      <c r="B983185" s="78"/>
      <c r="C983185" s="77"/>
    </row>
    <row r="983186" spans="2:3" x14ac:dyDescent="0.25">
      <c r="B983186" s="78"/>
      <c r="C983186" s="77"/>
    </row>
    <row r="983187" spans="2:3" x14ac:dyDescent="0.25">
      <c r="B983187" s="78"/>
      <c r="C983187" s="77"/>
    </row>
    <row r="983188" spans="2:3" x14ac:dyDescent="0.25">
      <c r="B983188" s="78"/>
      <c r="C983188" s="77"/>
    </row>
    <row r="983189" spans="2:3" x14ac:dyDescent="0.25">
      <c r="B983189" s="78"/>
      <c r="C983189" s="77"/>
    </row>
    <row r="983190" spans="2:3" x14ac:dyDescent="0.25">
      <c r="B983190" s="78"/>
      <c r="C983190" s="77"/>
    </row>
    <row r="983191" spans="2:3" x14ac:dyDescent="0.25">
      <c r="B983191" s="78"/>
      <c r="C983191" s="77"/>
    </row>
    <row r="983192" spans="2:3" x14ac:dyDescent="0.25">
      <c r="B983192" s="78"/>
      <c r="C983192" s="77"/>
    </row>
    <row r="983193" spans="2:3" x14ac:dyDescent="0.25">
      <c r="B983193" s="78"/>
      <c r="C983193" s="77"/>
    </row>
    <row r="983194" spans="2:3" x14ac:dyDescent="0.25">
      <c r="B983194" s="78"/>
      <c r="C983194" s="77"/>
    </row>
    <row r="983195" spans="2:3" x14ac:dyDescent="0.25">
      <c r="B983195" s="78"/>
      <c r="C983195" s="77"/>
    </row>
    <row r="983196" spans="2:3" x14ac:dyDescent="0.25">
      <c r="B983196" s="78"/>
      <c r="C983196" s="77"/>
    </row>
    <row r="983306" spans="2:3" x14ac:dyDescent="0.25">
      <c r="B983306" s="78"/>
      <c r="C983306" s="77"/>
    </row>
    <row r="983307" spans="2:3" x14ac:dyDescent="0.25">
      <c r="B983307" s="78"/>
      <c r="C983307" s="77"/>
    </row>
    <row r="983308" spans="2:3" x14ac:dyDescent="0.25">
      <c r="B983308" s="78"/>
      <c r="C983308" s="77"/>
    </row>
    <row r="983309" spans="2:3" x14ac:dyDescent="0.25">
      <c r="B983309" s="78"/>
      <c r="C983309" s="77"/>
    </row>
    <row r="983310" spans="2:3" x14ac:dyDescent="0.25">
      <c r="B983310" s="78"/>
      <c r="C983310" s="77"/>
    </row>
    <row r="983311" spans="2:3" x14ac:dyDescent="0.25">
      <c r="B983311" s="78"/>
      <c r="C983311" s="77"/>
    </row>
    <row r="983312" spans="2:3" x14ac:dyDescent="0.25">
      <c r="B983312" s="78"/>
      <c r="C983312" s="77"/>
    </row>
    <row r="983313" spans="2:3" x14ac:dyDescent="0.25">
      <c r="B983313" s="78"/>
      <c r="C983313" s="77"/>
    </row>
    <row r="983314" spans="2:3" x14ac:dyDescent="0.25">
      <c r="B983314" s="78"/>
      <c r="C983314" s="77"/>
    </row>
    <row r="983315" spans="2:3" x14ac:dyDescent="0.25">
      <c r="B983315" s="78"/>
      <c r="C983315" s="77"/>
    </row>
    <row r="983316" spans="2:3" x14ac:dyDescent="0.25">
      <c r="B983316" s="78"/>
      <c r="C983316" s="77"/>
    </row>
    <row r="983317" spans="2:3" x14ac:dyDescent="0.25">
      <c r="B983317" s="78"/>
      <c r="C983317" s="77"/>
    </row>
    <row r="983318" spans="2:3" x14ac:dyDescent="0.25">
      <c r="B983318" s="78"/>
      <c r="C983318" s="77"/>
    </row>
    <row r="983428" spans="2:3" x14ac:dyDescent="0.25">
      <c r="B983428" s="78"/>
      <c r="C983428" s="77"/>
    </row>
    <row r="983429" spans="2:3" x14ac:dyDescent="0.25">
      <c r="B983429" s="78"/>
      <c r="C983429" s="77"/>
    </row>
    <row r="983430" spans="2:3" x14ac:dyDescent="0.25">
      <c r="B983430" s="78"/>
      <c r="C983430" s="77"/>
    </row>
    <row r="983431" spans="2:3" x14ac:dyDescent="0.25">
      <c r="B983431" s="78"/>
      <c r="C983431" s="77"/>
    </row>
    <row r="983432" spans="2:3" x14ac:dyDescent="0.25">
      <c r="B983432" s="78"/>
      <c r="C983432" s="77"/>
    </row>
    <row r="983433" spans="2:3" x14ac:dyDescent="0.25">
      <c r="B983433" s="78"/>
      <c r="C983433" s="77"/>
    </row>
    <row r="983434" spans="2:3" x14ac:dyDescent="0.25">
      <c r="B983434" s="78"/>
      <c r="C983434" s="77"/>
    </row>
    <row r="983435" spans="2:3" x14ac:dyDescent="0.25">
      <c r="B983435" s="78"/>
      <c r="C983435" s="77"/>
    </row>
    <row r="983436" spans="2:3" x14ac:dyDescent="0.25">
      <c r="B983436" s="78"/>
      <c r="C983436" s="77"/>
    </row>
    <row r="983437" spans="2:3" x14ac:dyDescent="0.25">
      <c r="B983437" s="78"/>
      <c r="C983437" s="77"/>
    </row>
    <row r="983438" spans="2:3" x14ac:dyDescent="0.25">
      <c r="B983438" s="78"/>
      <c r="C983438" s="77"/>
    </row>
    <row r="983439" spans="2:3" x14ac:dyDescent="0.25">
      <c r="B983439" s="78"/>
      <c r="C983439" s="77"/>
    </row>
    <row r="983440" spans="2:3" x14ac:dyDescent="0.25">
      <c r="B983440" s="78"/>
      <c r="C983440" s="77"/>
    </row>
    <row r="983550" spans="2:3" x14ac:dyDescent="0.25">
      <c r="B983550" s="78"/>
      <c r="C983550" s="77"/>
    </row>
    <row r="983551" spans="2:3" x14ac:dyDescent="0.25">
      <c r="B983551" s="78"/>
      <c r="C983551" s="77"/>
    </row>
    <row r="983552" spans="2:3" x14ac:dyDescent="0.25">
      <c r="B983552" s="78"/>
      <c r="C983552" s="77"/>
    </row>
    <row r="983553" spans="2:3" x14ac:dyDescent="0.25">
      <c r="B983553" s="78"/>
      <c r="C983553" s="77"/>
    </row>
    <row r="983554" spans="2:3" x14ac:dyDescent="0.25">
      <c r="B983554" s="78"/>
      <c r="C983554" s="77"/>
    </row>
    <row r="983555" spans="2:3" x14ac:dyDescent="0.25">
      <c r="B983555" s="78"/>
      <c r="C983555" s="77"/>
    </row>
    <row r="983556" spans="2:3" x14ac:dyDescent="0.25">
      <c r="B983556" s="78"/>
      <c r="C983556" s="77"/>
    </row>
    <row r="983557" spans="2:3" x14ac:dyDescent="0.25">
      <c r="B983557" s="78"/>
      <c r="C983557" s="77"/>
    </row>
    <row r="983558" spans="2:3" x14ac:dyDescent="0.25">
      <c r="B983558" s="78"/>
      <c r="C983558" s="77"/>
    </row>
    <row r="983559" spans="2:3" x14ac:dyDescent="0.25">
      <c r="B983559" s="78"/>
      <c r="C983559" s="77"/>
    </row>
    <row r="983560" spans="2:3" x14ac:dyDescent="0.25">
      <c r="B983560" s="78"/>
      <c r="C983560" s="77"/>
    </row>
    <row r="983561" spans="2:3" x14ac:dyDescent="0.25">
      <c r="B983561" s="78"/>
      <c r="C983561" s="77"/>
    </row>
    <row r="983562" spans="2:3" x14ac:dyDescent="0.25">
      <c r="B983562" s="78"/>
      <c r="C983562" s="77"/>
    </row>
    <row r="983672" spans="2:3" x14ac:dyDescent="0.25">
      <c r="B983672" s="78"/>
      <c r="C983672" s="77"/>
    </row>
    <row r="983673" spans="2:3" x14ac:dyDescent="0.25">
      <c r="B983673" s="78"/>
      <c r="C983673" s="77"/>
    </row>
    <row r="983674" spans="2:3" x14ac:dyDescent="0.25">
      <c r="B983674" s="78"/>
      <c r="C983674" s="77"/>
    </row>
    <row r="983675" spans="2:3" x14ac:dyDescent="0.25">
      <c r="B983675" s="78"/>
      <c r="C983675" s="77"/>
    </row>
    <row r="983676" spans="2:3" x14ac:dyDescent="0.25">
      <c r="B983676" s="78"/>
      <c r="C983676" s="77"/>
    </row>
    <row r="983677" spans="2:3" x14ac:dyDescent="0.25">
      <c r="B983677" s="78"/>
      <c r="C983677" s="77"/>
    </row>
    <row r="983678" spans="2:3" x14ac:dyDescent="0.25">
      <c r="B983678" s="78"/>
      <c r="C983678" s="77"/>
    </row>
    <row r="983679" spans="2:3" x14ac:dyDescent="0.25">
      <c r="B983679" s="78"/>
      <c r="C983679" s="77"/>
    </row>
    <row r="983680" spans="2:3" x14ac:dyDescent="0.25">
      <c r="B983680" s="78"/>
      <c r="C983680" s="77"/>
    </row>
    <row r="983681" spans="2:3" x14ac:dyDescent="0.25">
      <c r="B983681" s="78"/>
      <c r="C983681" s="77"/>
    </row>
    <row r="983682" spans="2:3" x14ac:dyDescent="0.25">
      <c r="B983682" s="78"/>
      <c r="C983682" s="77"/>
    </row>
    <row r="983683" spans="2:3" x14ac:dyDescent="0.25">
      <c r="B983683" s="78"/>
      <c r="C983683" s="77"/>
    </row>
    <row r="983684" spans="2:3" x14ac:dyDescent="0.25">
      <c r="B983684" s="78"/>
      <c r="C983684" s="77"/>
    </row>
    <row r="983794" spans="2:3" x14ac:dyDescent="0.25">
      <c r="B983794" s="78"/>
      <c r="C983794" s="77"/>
    </row>
    <row r="983795" spans="2:3" x14ac:dyDescent="0.25">
      <c r="B983795" s="78"/>
      <c r="C983795" s="77"/>
    </row>
    <row r="983796" spans="2:3" x14ac:dyDescent="0.25">
      <c r="B983796" s="78"/>
      <c r="C983796" s="77"/>
    </row>
    <row r="983797" spans="2:3" x14ac:dyDescent="0.25">
      <c r="B983797" s="78"/>
      <c r="C983797" s="77"/>
    </row>
    <row r="983798" spans="2:3" x14ac:dyDescent="0.25">
      <c r="B983798" s="78"/>
      <c r="C983798" s="77"/>
    </row>
    <row r="983799" spans="2:3" x14ac:dyDescent="0.25">
      <c r="B983799" s="78"/>
      <c r="C983799" s="77"/>
    </row>
    <row r="983800" spans="2:3" x14ac:dyDescent="0.25">
      <c r="B983800" s="78"/>
      <c r="C983800" s="77"/>
    </row>
    <row r="983801" spans="2:3" x14ac:dyDescent="0.25">
      <c r="B983801" s="78"/>
      <c r="C983801" s="77"/>
    </row>
    <row r="983802" spans="2:3" x14ac:dyDescent="0.25">
      <c r="B983802" s="78"/>
      <c r="C983802" s="77"/>
    </row>
    <row r="983803" spans="2:3" x14ac:dyDescent="0.25">
      <c r="B983803" s="78"/>
      <c r="C983803" s="77"/>
    </row>
    <row r="983804" spans="2:3" x14ac:dyDescent="0.25">
      <c r="B983804" s="78"/>
      <c r="C983804" s="77"/>
    </row>
    <row r="983805" spans="2:3" x14ac:dyDescent="0.25">
      <c r="B983805" s="78"/>
      <c r="C983805" s="77"/>
    </row>
    <row r="983806" spans="2:3" x14ac:dyDescent="0.25">
      <c r="B983806" s="78"/>
      <c r="C983806" s="77"/>
    </row>
    <row r="983916" spans="2:3" x14ac:dyDescent="0.25">
      <c r="B983916" s="78"/>
      <c r="C983916" s="77"/>
    </row>
    <row r="983917" spans="2:3" x14ac:dyDescent="0.25">
      <c r="B983917" s="78"/>
      <c r="C983917" s="77"/>
    </row>
    <row r="983918" spans="2:3" x14ac:dyDescent="0.25">
      <c r="B983918" s="78"/>
      <c r="C983918" s="77"/>
    </row>
    <row r="983919" spans="2:3" x14ac:dyDescent="0.25">
      <c r="B983919" s="78"/>
      <c r="C983919" s="77"/>
    </row>
    <row r="983920" spans="2:3" x14ac:dyDescent="0.25">
      <c r="B983920" s="78"/>
      <c r="C983920" s="77"/>
    </row>
    <row r="983921" spans="2:3" x14ac:dyDescent="0.25">
      <c r="B983921" s="78"/>
      <c r="C983921" s="77"/>
    </row>
    <row r="983922" spans="2:3" x14ac:dyDescent="0.25">
      <c r="B983922" s="78"/>
      <c r="C983922" s="77"/>
    </row>
    <row r="983923" spans="2:3" x14ac:dyDescent="0.25">
      <c r="B983923" s="78"/>
      <c r="C983923" s="77"/>
    </row>
    <row r="983924" spans="2:3" x14ac:dyDescent="0.25">
      <c r="B983924" s="78"/>
      <c r="C983924" s="77"/>
    </row>
    <row r="983925" spans="2:3" x14ac:dyDescent="0.25">
      <c r="B983925" s="78"/>
      <c r="C983925" s="77"/>
    </row>
    <row r="983926" spans="2:3" x14ac:dyDescent="0.25">
      <c r="B983926" s="78"/>
      <c r="C983926" s="77"/>
    </row>
    <row r="983927" spans="2:3" x14ac:dyDescent="0.25">
      <c r="B983927" s="78"/>
      <c r="C983927" s="77"/>
    </row>
    <row r="983928" spans="2:3" x14ac:dyDescent="0.25">
      <c r="B983928" s="78"/>
      <c r="C983928" s="77"/>
    </row>
    <row r="984038" spans="2:3" x14ac:dyDescent="0.25">
      <c r="B984038" s="78"/>
      <c r="C984038" s="77"/>
    </row>
    <row r="984039" spans="2:3" x14ac:dyDescent="0.25">
      <c r="B984039" s="78"/>
      <c r="C984039" s="77"/>
    </row>
    <row r="984040" spans="2:3" x14ac:dyDescent="0.25">
      <c r="B984040" s="78"/>
      <c r="C984040" s="77"/>
    </row>
    <row r="984041" spans="2:3" x14ac:dyDescent="0.25">
      <c r="B984041" s="78"/>
      <c r="C984041" s="77"/>
    </row>
    <row r="984042" spans="2:3" x14ac:dyDescent="0.25">
      <c r="B984042" s="78"/>
      <c r="C984042" s="77"/>
    </row>
    <row r="984043" spans="2:3" x14ac:dyDescent="0.25">
      <c r="B984043" s="78"/>
      <c r="C984043" s="77"/>
    </row>
    <row r="984044" spans="2:3" x14ac:dyDescent="0.25">
      <c r="B984044" s="78"/>
      <c r="C984044" s="77"/>
    </row>
    <row r="984045" spans="2:3" x14ac:dyDescent="0.25">
      <c r="B984045" s="78"/>
      <c r="C984045" s="77"/>
    </row>
    <row r="984046" spans="2:3" x14ac:dyDescent="0.25">
      <c r="B984046" s="78"/>
      <c r="C984046" s="77"/>
    </row>
    <row r="984047" spans="2:3" x14ac:dyDescent="0.25">
      <c r="B984047" s="78"/>
      <c r="C984047" s="77"/>
    </row>
    <row r="984048" spans="2:3" x14ac:dyDescent="0.25">
      <c r="B984048" s="78"/>
      <c r="C984048" s="77"/>
    </row>
    <row r="984049" spans="2:3" x14ac:dyDescent="0.25">
      <c r="B984049" s="78"/>
      <c r="C984049" s="77"/>
    </row>
    <row r="984050" spans="2:3" x14ac:dyDescent="0.25">
      <c r="B984050" s="78"/>
      <c r="C984050" s="77"/>
    </row>
    <row r="984160" spans="2:3" x14ac:dyDescent="0.25">
      <c r="B984160" s="78"/>
      <c r="C984160" s="77"/>
    </row>
    <row r="984161" spans="2:3" x14ac:dyDescent="0.25">
      <c r="B984161" s="78"/>
      <c r="C984161" s="77"/>
    </row>
    <row r="984162" spans="2:3" x14ac:dyDescent="0.25">
      <c r="B984162" s="78"/>
      <c r="C984162" s="77"/>
    </row>
    <row r="984163" spans="2:3" x14ac:dyDescent="0.25">
      <c r="B984163" s="78"/>
      <c r="C984163" s="77"/>
    </row>
    <row r="984164" spans="2:3" x14ac:dyDescent="0.25">
      <c r="B984164" s="78"/>
      <c r="C984164" s="77"/>
    </row>
    <row r="984165" spans="2:3" x14ac:dyDescent="0.25">
      <c r="B984165" s="78"/>
      <c r="C984165" s="77"/>
    </row>
    <row r="984166" spans="2:3" x14ac:dyDescent="0.25">
      <c r="B984166" s="78"/>
      <c r="C984166" s="77"/>
    </row>
    <row r="984167" spans="2:3" x14ac:dyDescent="0.25">
      <c r="B984167" s="78"/>
      <c r="C984167" s="77"/>
    </row>
    <row r="984168" spans="2:3" x14ac:dyDescent="0.25">
      <c r="B984168" s="78"/>
      <c r="C984168" s="77"/>
    </row>
    <row r="984169" spans="2:3" x14ac:dyDescent="0.25">
      <c r="B984169" s="78"/>
      <c r="C984169" s="77"/>
    </row>
    <row r="984170" spans="2:3" x14ac:dyDescent="0.25">
      <c r="B984170" s="78"/>
      <c r="C984170" s="77"/>
    </row>
    <row r="984171" spans="2:3" x14ac:dyDescent="0.25">
      <c r="B984171" s="78"/>
      <c r="C984171" s="77"/>
    </row>
    <row r="984172" spans="2:3" x14ac:dyDescent="0.25">
      <c r="B984172" s="78"/>
      <c r="C984172" s="77"/>
    </row>
    <row r="984282" spans="2:3" x14ac:dyDescent="0.25">
      <c r="B984282" s="78"/>
      <c r="C984282" s="77"/>
    </row>
    <row r="984283" spans="2:3" x14ac:dyDescent="0.25">
      <c r="B984283" s="78"/>
      <c r="C984283" s="77"/>
    </row>
    <row r="984284" spans="2:3" x14ac:dyDescent="0.25">
      <c r="B984284" s="78"/>
      <c r="C984284" s="77"/>
    </row>
    <row r="984285" spans="2:3" x14ac:dyDescent="0.25">
      <c r="B984285" s="78"/>
      <c r="C984285" s="77"/>
    </row>
    <row r="984286" spans="2:3" x14ac:dyDescent="0.25">
      <c r="B984286" s="78"/>
      <c r="C984286" s="77"/>
    </row>
    <row r="984287" spans="2:3" x14ac:dyDescent="0.25">
      <c r="B984287" s="78"/>
      <c r="C984287" s="77"/>
    </row>
    <row r="984288" spans="2:3" x14ac:dyDescent="0.25">
      <c r="B984288" s="78"/>
      <c r="C984288" s="77"/>
    </row>
    <row r="984289" spans="2:3" x14ac:dyDescent="0.25">
      <c r="B984289" s="78"/>
      <c r="C984289" s="77"/>
    </row>
    <row r="984290" spans="2:3" x14ac:dyDescent="0.25">
      <c r="B984290" s="78"/>
      <c r="C984290" s="77"/>
    </row>
    <row r="984291" spans="2:3" x14ac:dyDescent="0.25">
      <c r="B984291" s="78"/>
      <c r="C984291" s="77"/>
    </row>
    <row r="984292" spans="2:3" x14ac:dyDescent="0.25">
      <c r="B984292" s="78"/>
      <c r="C984292" s="77"/>
    </row>
    <row r="984293" spans="2:3" x14ac:dyDescent="0.25">
      <c r="B984293" s="78"/>
      <c r="C984293" s="77"/>
    </row>
    <row r="984294" spans="2:3" x14ac:dyDescent="0.25">
      <c r="B984294" s="78"/>
      <c r="C984294" s="77"/>
    </row>
    <row r="984404" spans="2:3" x14ac:dyDescent="0.25">
      <c r="B984404" s="78"/>
      <c r="C984404" s="77"/>
    </row>
    <row r="984405" spans="2:3" x14ac:dyDescent="0.25">
      <c r="B984405" s="78"/>
      <c r="C984405" s="77"/>
    </row>
    <row r="984406" spans="2:3" x14ac:dyDescent="0.25">
      <c r="B984406" s="78"/>
      <c r="C984406" s="77"/>
    </row>
    <row r="984407" spans="2:3" x14ac:dyDescent="0.25">
      <c r="B984407" s="78"/>
      <c r="C984407" s="77"/>
    </row>
    <row r="984408" spans="2:3" x14ac:dyDescent="0.25">
      <c r="B984408" s="78"/>
      <c r="C984408" s="77"/>
    </row>
    <row r="984409" spans="2:3" x14ac:dyDescent="0.25">
      <c r="B984409" s="78"/>
      <c r="C984409" s="77"/>
    </row>
    <row r="984410" spans="2:3" x14ac:dyDescent="0.25">
      <c r="B984410" s="78"/>
      <c r="C984410" s="77"/>
    </row>
    <row r="984411" spans="2:3" x14ac:dyDescent="0.25">
      <c r="B984411" s="78"/>
      <c r="C984411" s="77"/>
    </row>
    <row r="984412" spans="2:3" x14ac:dyDescent="0.25">
      <c r="B984412" s="78"/>
      <c r="C984412" s="77"/>
    </row>
    <row r="984413" spans="2:3" x14ac:dyDescent="0.25">
      <c r="B984413" s="78"/>
      <c r="C984413" s="77"/>
    </row>
    <row r="984414" spans="2:3" x14ac:dyDescent="0.25">
      <c r="B984414" s="78"/>
      <c r="C984414" s="77"/>
    </row>
    <row r="984415" spans="2:3" x14ac:dyDescent="0.25">
      <c r="B984415" s="78"/>
      <c r="C984415" s="77"/>
    </row>
    <row r="984416" spans="2:3" x14ac:dyDescent="0.25">
      <c r="B984416" s="78"/>
      <c r="C984416" s="77"/>
    </row>
    <row r="984526" spans="2:3" x14ac:dyDescent="0.25">
      <c r="B984526" s="78"/>
      <c r="C984526" s="77"/>
    </row>
    <row r="984527" spans="2:3" x14ac:dyDescent="0.25">
      <c r="B984527" s="78"/>
      <c r="C984527" s="77"/>
    </row>
    <row r="984528" spans="2:3" x14ac:dyDescent="0.25">
      <c r="B984528" s="78"/>
      <c r="C984528" s="77"/>
    </row>
    <row r="984529" spans="2:3" x14ac:dyDescent="0.25">
      <c r="B984529" s="78"/>
      <c r="C984529" s="77"/>
    </row>
    <row r="984530" spans="2:3" x14ac:dyDescent="0.25">
      <c r="B984530" s="78"/>
      <c r="C984530" s="77"/>
    </row>
    <row r="984531" spans="2:3" x14ac:dyDescent="0.25">
      <c r="B984531" s="78"/>
      <c r="C984531" s="77"/>
    </row>
    <row r="984532" spans="2:3" x14ac:dyDescent="0.25">
      <c r="B984532" s="78"/>
      <c r="C984532" s="77"/>
    </row>
    <row r="984533" spans="2:3" x14ac:dyDescent="0.25">
      <c r="B984533" s="78"/>
      <c r="C984533" s="77"/>
    </row>
    <row r="984534" spans="2:3" x14ac:dyDescent="0.25">
      <c r="B984534" s="78"/>
      <c r="C984534" s="77"/>
    </row>
    <row r="984535" spans="2:3" x14ac:dyDescent="0.25">
      <c r="B984535" s="78"/>
      <c r="C984535" s="77"/>
    </row>
    <row r="984536" spans="2:3" x14ac:dyDescent="0.25">
      <c r="B984536" s="78"/>
      <c r="C984536" s="77"/>
    </row>
    <row r="984537" spans="2:3" x14ac:dyDescent="0.25">
      <c r="B984537" s="78"/>
      <c r="C984537" s="77"/>
    </row>
    <row r="984538" spans="2:3" x14ac:dyDescent="0.25">
      <c r="B984538" s="78"/>
      <c r="C984538" s="77"/>
    </row>
    <row r="984648" spans="2:3" x14ac:dyDescent="0.25">
      <c r="B984648" s="78"/>
      <c r="C984648" s="77"/>
    </row>
    <row r="984649" spans="2:3" x14ac:dyDescent="0.25">
      <c r="B984649" s="78"/>
      <c r="C984649" s="77"/>
    </row>
    <row r="984650" spans="2:3" x14ac:dyDescent="0.25">
      <c r="B984650" s="78"/>
      <c r="C984650" s="77"/>
    </row>
    <row r="984651" spans="2:3" x14ac:dyDescent="0.25">
      <c r="B984651" s="78"/>
      <c r="C984651" s="77"/>
    </row>
    <row r="984652" spans="2:3" x14ac:dyDescent="0.25">
      <c r="B984652" s="78"/>
      <c r="C984652" s="77"/>
    </row>
    <row r="984653" spans="2:3" x14ac:dyDescent="0.25">
      <c r="B984653" s="78"/>
      <c r="C984653" s="77"/>
    </row>
    <row r="984654" spans="2:3" x14ac:dyDescent="0.25">
      <c r="B984654" s="78"/>
      <c r="C984654" s="77"/>
    </row>
    <row r="984655" spans="2:3" x14ac:dyDescent="0.25">
      <c r="B984655" s="78"/>
      <c r="C984655" s="77"/>
    </row>
    <row r="984656" spans="2:3" x14ac:dyDescent="0.25">
      <c r="B984656" s="78"/>
      <c r="C984656" s="77"/>
    </row>
    <row r="984657" spans="2:3" x14ac:dyDescent="0.25">
      <c r="B984657" s="78"/>
      <c r="C984657" s="77"/>
    </row>
    <row r="984658" spans="2:3" x14ac:dyDescent="0.25">
      <c r="B984658" s="78"/>
      <c r="C984658" s="77"/>
    </row>
    <row r="984659" spans="2:3" x14ac:dyDescent="0.25">
      <c r="B984659" s="78"/>
      <c r="C984659" s="77"/>
    </row>
    <row r="984660" spans="2:3" x14ac:dyDescent="0.25">
      <c r="B984660" s="78"/>
      <c r="C984660" s="77"/>
    </row>
    <row r="984770" spans="2:3" x14ac:dyDescent="0.25">
      <c r="B984770" s="78"/>
      <c r="C984770" s="77"/>
    </row>
    <row r="984771" spans="2:3" x14ac:dyDescent="0.25">
      <c r="B984771" s="78"/>
      <c r="C984771" s="77"/>
    </row>
    <row r="984772" spans="2:3" x14ac:dyDescent="0.25">
      <c r="B984772" s="78"/>
      <c r="C984772" s="77"/>
    </row>
    <row r="984773" spans="2:3" x14ac:dyDescent="0.25">
      <c r="B984773" s="78"/>
      <c r="C984773" s="77"/>
    </row>
    <row r="984774" spans="2:3" x14ac:dyDescent="0.25">
      <c r="B984774" s="78"/>
      <c r="C984774" s="77"/>
    </row>
    <row r="984775" spans="2:3" x14ac:dyDescent="0.25">
      <c r="B984775" s="78"/>
      <c r="C984775" s="77"/>
    </row>
    <row r="984776" spans="2:3" x14ac:dyDescent="0.25">
      <c r="B984776" s="78"/>
      <c r="C984776" s="77"/>
    </row>
    <row r="984777" spans="2:3" x14ac:dyDescent="0.25">
      <c r="B984777" s="78"/>
      <c r="C984777" s="77"/>
    </row>
    <row r="984778" spans="2:3" x14ac:dyDescent="0.25">
      <c r="B984778" s="78"/>
      <c r="C984778" s="77"/>
    </row>
    <row r="984779" spans="2:3" x14ac:dyDescent="0.25">
      <c r="B984779" s="78"/>
      <c r="C984779" s="77"/>
    </row>
    <row r="984780" spans="2:3" x14ac:dyDescent="0.25">
      <c r="B984780" s="78"/>
      <c r="C984780" s="77"/>
    </row>
    <row r="984781" spans="2:3" x14ac:dyDescent="0.25">
      <c r="B984781" s="78"/>
      <c r="C984781" s="77"/>
    </row>
    <row r="984782" spans="2:3" x14ac:dyDescent="0.25">
      <c r="B984782" s="78"/>
      <c r="C984782" s="77"/>
    </row>
    <row r="984892" spans="2:3" x14ac:dyDescent="0.25">
      <c r="B984892" s="78"/>
      <c r="C984892" s="77"/>
    </row>
    <row r="984893" spans="2:3" x14ac:dyDescent="0.25">
      <c r="B984893" s="78"/>
      <c r="C984893" s="77"/>
    </row>
    <row r="984894" spans="2:3" x14ac:dyDescent="0.25">
      <c r="B984894" s="78"/>
      <c r="C984894" s="77"/>
    </row>
    <row r="984895" spans="2:3" x14ac:dyDescent="0.25">
      <c r="B984895" s="78"/>
      <c r="C984895" s="77"/>
    </row>
    <row r="984896" spans="2:3" x14ac:dyDescent="0.25">
      <c r="B984896" s="78"/>
      <c r="C984896" s="77"/>
    </row>
    <row r="984897" spans="2:3" x14ac:dyDescent="0.25">
      <c r="B984897" s="78"/>
      <c r="C984897" s="77"/>
    </row>
    <row r="984898" spans="2:3" x14ac:dyDescent="0.25">
      <c r="B984898" s="78"/>
      <c r="C984898" s="77"/>
    </row>
    <row r="984899" spans="2:3" x14ac:dyDescent="0.25">
      <c r="B984899" s="78"/>
      <c r="C984899" s="77"/>
    </row>
    <row r="984900" spans="2:3" x14ac:dyDescent="0.25">
      <c r="B984900" s="78"/>
      <c r="C984900" s="77"/>
    </row>
    <row r="984901" spans="2:3" x14ac:dyDescent="0.25">
      <c r="B984901" s="78"/>
      <c r="C984901" s="77"/>
    </row>
    <row r="984902" spans="2:3" x14ac:dyDescent="0.25">
      <c r="B984902" s="78"/>
      <c r="C984902" s="77"/>
    </row>
    <row r="984903" spans="2:3" x14ac:dyDescent="0.25">
      <c r="B984903" s="78"/>
      <c r="C984903" s="77"/>
    </row>
    <row r="984904" spans="2:3" x14ac:dyDescent="0.25">
      <c r="B984904" s="78"/>
      <c r="C984904" s="77"/>
    </row>
    <row r="985014" spans="2:3" x14ac:dyDescent="0.25">
      <c r="B985014" s="78"/>
      <c r="C985014" s="77"/>
    </row>
    <row r="985015" spans="2:3" x14ac:dyDescent="0.25">
      <c r="B985015" s="78"/>
      <c r="C985015" s="77"/>
    </row>
    <row r="985016" spans="2:3" x14ac:dyDescent="0.25">
      <c r="B985016" s="78"/>
      <c r="C985016" s="77"/>
    </row>
    <row r="985017" spans="2:3" x14ac:dyDescent="0.25">
      <c r="B985017" s="78"/>
      <c r="C985017" s="77"/>
    </row>
    <row r="985018" spans="2:3" x14ac:dyDescent="0.25">
      <c r="B985018" s="78"/>
      <c r="C985018" s="77"/>
    </row>
    <row r="985019" spans="2:3" x14ac:dyDescent="0.25">
      <c r="B985019" s="78"/>
      <c r="C985019" s="77"/>
    </row>
    <row r="985020" spans="2:3" x14ac:dyDescent="0.25">
      <c r="B985020" s="78"/>
      <c r="C985020" s="77"/>
    </row>
    <row r="985021" spans="2:3" x14ac:dyDescent="0.25">
      <c r="B985021" s="78"/>
      <c r="C985021" s="77"/>
    </row>
    <row r="985022" spans="2:3" x14ac:dyDescent="0.25">
      <c r="B985022" s="78"/>
      <c r="C985022" s="77"/>
    </row>
    <row r="985023" spans="2:3" x14ac:dyDescent="0.25">
      <c r="B985023" s="78"/>
      <c r="C985023" s="77"/>
    </row>
    <row r="985024" spans="2:3" x14ac:dyDescent="0.25">
      <c r="B985024" s="78"/>
      <c r="C985024" s="77"/>
    </row>
    <row r="985025" spans="2:3" x14ac:dyDescent="0.25">
      <c r="B985025" s="78"/>
      <c r="C985025" s="77"/>
    </row>
    <row r="985026" spans="2:3" x14ac:dyDescent="0.25">
      <c r="B985026" s="78"/>
      <c r="C985026" s="77"/>
    </row>
    <row r="985136" spans="2:3" x14ac:dyDescent="0.25">
      <c r="B985136" s="78"/>
      <c r="C985136" s="77"/>
    </row>
    <row r="985137" spans="2:3" x14ac:dyDescent="0.25">
      <c r="B985137" s="78"/>
      <c r="C985137" s="77"/>
    </row>
    <row r="985138" spans="2:3" x14ac:dyDescent="0.25">
      <c r="B985138" s="78"/>
      <c r="C985138" s="77"/>
    </row>
    <row r="985139" spans="2:3" x14ac:dyDescent="0.25">
      <c r="B985139" s="78"/>
      <c r="C985139" s="77"/>
    </row>
    <row r="985140" spans="2:3" x14ac:dyDescent="0.25">
      <c r="B985140" s="78"/>
      <c r="C985140" s="77"/>
    </row>
    <row r="985141" spans="2:3" x14ac:dyDescent="0.25">
      <c r="B985141" s="78"/>
      <c r="C985141" s="77"/>
    </row>
    <row r="985142" spans="2:3" x14ac:dyDescent="0.25">
      <c r="B985142" s="78"/>
      <c r="C985142" s="77"/>
    </row>
    <row r="985143" spans="2:3" x14ac:dyDescent="0.25">
      <c r="B985143" s="78"/>
      <c r="C985143" s="77"/>
    </row>
    <row r="985144" spans="2:3" x14ac:dyDescent="0.25">
      <c r="B985144" s="78"/>
      <c r="C985144" s="77"/>
    </row>
    <row r="985145" spans="2:3" x14ac:dyDescent="0.25">
      <c r="B985145" s="78"/>
      <c r="C985145" s="77"/>
    </row>
    <row r="985146" spans="2:3" x14ac:dyDescent="0.25">
      <c r="B985146" s="78"/>
      <c r="C985146" s="77"/>
    </row>
    <row r="985147" spans="2:3" x14ac:dyDescent="0.25">
      <c r="B985147" s="78"/>
      <c r="C985147" s="77"/>
    </row>
    <row r="985148" spans="2:3" x14ac:dyDescent="0.25">
      <c r="B985148" s="78"/>
      <c r="C985148" s="77"/>
    </row>
    <row r="985258" spans="2:3" x14ac:dyDescent="0.25">
      <c r="B985258" s="78"/>
      <c r="C985258" s="77"/>
    </row>
    <row r="985259" spans="2:3" x14ac:dyDescent="0.25">
      <c r="B985259" s="78"/>
      <c r="C985259" s="77"/>
    </row>
    <row r="985260" spans="2:3" x14ac:dyDescent="0.25">
      <c r="B985260" s="78"/>
      <c r="C985260" s="77"/>
    </row>
    <row r="985261" spans="2:3" x14ac:dyDescent="0.25">
      <c r="B985261" s="78"/>
      <c r="C985261" s="77"/>
    </row>
    <row r="985262" spans="2:3" x14ac:dyDescent="0.25">
      <c r="B985262" s="78"/>
      <c r="C985262" s="77"/>
    </row>
    <row r="985263" spans="2:3" x14ac:dyDescent="0.25">
      <c r="B985263" s="78"/>
      <c r="C985263" s="77"/>
    </row>
    <row r="985264" spans="2:3" x14ac:dyDescent="0.25">
      <c r="B985264" s="78"/>
      <c r="C985264" s="77"/>
    </row>
    <row r="985265" spans="2:3" x14ac:dyDescent="0.25">
      <c r="B985265" s="78"/>
      <c r="C985265" s="77"/>
    </row>
    <row r="985266" spans="2:3" x14ac:dyDescent="0.25">
      <c r="B985266" s="78"/>
      <c r="C985266" s="77"/>
    </row>
    <row r="985267" spans="2:3" x14ac:dyDescent="0.25">
      <c r="B985267" s="78"/>
      <c r="C985267" s="77"/>
    </row>
    <row r="985268" spans="2:3" x14ac:dyDescent="0.25">
      <c r="B985268" s="78"/>
      <c r="C985268" s="77"/>
    </row>
    <row r="985269" spans="2:3" x14ac:dyDescent="0.25">
      <c r="B985269" s="78"/>
      <c r="C985269" s="77"/>
    </row>
    <row r="985270" spans="2:3" x14ac:dyDescent="0.25">
      <c r="B985270" s="78"/>
      <c r="C985270" s="77"/>
    </row>
    <row r="985380" spans="2:3" x14ac:dyDescent="0.25">
      <c r="B985380" s="78"/>
      <c r="C985380" s="77"/>
    </row>
    <row r="985381" spans="2:3" x14ac:dyDescent="0.25">
      <c r="B985381" s="78"/>
      <c r="C985381" s="77"/>
    </row>
    <row r="985382" spans="2:3" x14ac:dyDescent="0.25">
      <c r="B985382" s="78"/>
      <c r="C985382" s="77"/>
    </row>
    <row r="985383" spans="2:3" x14ac:dyDescent="0.25">
      <c r="B985383" s="78"/>
      <c r="C985383" s="77"/>
    </row>
    <row r="985384" spans="2:3" x14ac:dyDescent="0.25">
      <c r="B985384" s="78"/>
      <c r="C985384" s="77"/>
    </row>
    <row r="985385" spans="2:3" x14ac:dyDescent="0.25">
      <c r="B985385" s="78"/>
      <c r="C985385" s="77"/>
    </row>
    <row r="985386" spans="2:3" x14ac:dyDescent="0.25">
      <c r="B985386" s="78"/>
      <c r="C985386" s="77"/>
    </row>
    <row r="985387" spans="2:3" x14ac:dyDescent="0.25">
      <c r="B985387" s="78"/>
      <c r="C985387" s="77"/>
    </row>
    <row r="985388" spans="2:3" x14ac:dyDescent="0.25">
      <c r="B985388" s="78"/>
      <c r="C985388" s="77"/>
    </row>
    <row r="985389" spans="2:3" x14ac:dyDescent="0.25">
      <c r="B985389" s="78"/>
      <c r="C985389" s="77"/>
    </row>
    <row r="985390" spans="2:3" x14ac:dyDescent="0.25">
      <c r="B985390" s="78"/>
      <c r="C985390" s="77"/>
    </row>
    <row r="985391" spans="2:3" x14ac:dyDescent="0.25">
      <c r="B985391" s="78"/>
      <c r="C985391" s="77"/>
    </row>
    <row r="985392" spans="2:3" x14ac:dyDescent="0.25">
      <c r="B985392" s="78"/>
      <c r="C985392" s="77"/>
    </row>
    <row r="985502" spans="2:3" x14ac:dyDescent="0.25">
      <c r="B985502" s="78"/>
      <c r="C985502" s="77"/>
    </row>
    <row r="985503" spans="2:3" x14ac:dyDescent="0.25">
      <c r="B985503" s="78"/>
      <c r="C985503" s="77"/>
    </row>
    <row r="985504" spans="2:3" x14ac:dyDescent="0.25">
      <c r="B985504" s="78"/>
      <c r="C985504" s="77"/>
    </row>
    <row r="985505" spans="2:3" x14ac:dyDescent="0.25">
      <c r="B985505" s="78"/>
      <c r="C985505" s="77"/>
    </row>
    <row r="985506" spans="2:3" x14ac:dyDescent="0.25">
      <c r="B985506" s="78"/>
      <c r="C985506" s="77"/>
    </row>
    <row r="985507" spans="2:3" x14ac:dyDescent="0.25">
      <c r="B985507" s="78"/>
      <c r="C985507" s="77"/>
    </row>
    <row r="985508" spans="2:3" x14ac:dyDescent="0.25">
      <c r="B985508" s="78"/>
      <c r="C985508" s="77"/>
    </row>
    <row r="985509" spans="2:3" x14ac:dyDescent="0.25">
      <c r="B985509" s="78"/>
      <c r="C985509" s="77"/>
    </row>
    <row r="985510" spans="2:3" x14ac:dyDescent="0.25">
      <c r="B985510" s="78"/>
      <c r="C985510" s="77"/>
    </row>
    <row r="985511" spans="2:3" x14ac:dyDescent="0.25">
      <c r="B985511" s="78"/>
      <c r="C985511" s="77"/>
    </row>
    <row r="985512" spans="2:3" x14ac:dyDescent="0.25">
      <c r="B985512" s="78"/>
      <c r="C985512" s="77"/>
    </row>
    <row r="985513" spans="2:3" x14ac:dyDescent="0.25">
      <c r="B985513" s="78"/>
      <c r="C985513" s="77"/>
    </row>
    <row r="985514" spans="2:3" x14ac:dyDescent="0.25">
      <c r="B985514" s="78"/>
      <c r="C985514" s="77"/>
    </row>
    <row r="985624" spans="2:3" x14ac:dyDescent="0.25">
      <c r="B985624" s="78"/>
      <c r="C985624" s="77"/>
    </row>
    <row r="985625" spans="2:3" x14ac:dyDescent="0.25">
      <c r="B985625" s="78"/>
      <c r="C985625" s="77"/>
    </row>
    <row r="985626" spans="2:3" x14ac:dyDescent="0.25">
      <c r="B985626" s="78"/>
      <c r="C985626" s="77"/>
    </row>
    <row r="985627" spans="2:3" x14ac:dyDescent="0.25">
      <c r="B985627" s="78"/>
      <c r="C985627" s="77"/>
    </row>
    <row r="985628" spans="2:3" x14ac:dyDescent="0.25">
      <c r="B985628" s="78"/>
      <c r="C985628" s="77"/>
    </row>
    <row r="985629" spans="2:3" x14ac:dyDescent="0.25">
      <c r="B985629" s="78"/>
      <c r="C985629" s="77"/>
    </row>
    <row r="985630" spans="2:3" x14ac:dyDescent="0.25">
      <c r="B985630" s="78"/>
      <c r="C985630" s="77"/>
    </row>
    <row r="985631" spans="2:3" x14ac:dyDescent="0.25">
      <c r="B985631" s="78"/>
      <c r="C985631" s="77"/>
    </row>
    <row r="985632" spans="2:3" x14ac:dyDescent="0.25">
      <c r="B985632" s="78"/>
      <c r="C985632" s="77"/>
    </row>
    <row r="985633" spans="2:3" x14ac:dyDescent="0.25">
      <c r="B985633" s="78"/>
      <c r="C985633" s="77"/>
    </row>
    <row r="985634" spans="2:3" x14ac:dyDescent="0.25">
      <c r="B985634" s="78"/>
      <c r="C985634" s="77"/>
    </row>
    <row r="985635" spans="2:3" x14ac:dyDescent="0.25">
      <c r="B985635" s="78"/>
      <c r="C985635" s="77"/>
    </row>
    <row r="985636" spans="2:3" x14ac:dyDescent="0.25">
      <c r="B985636" s="78"/>
      <c r="C985636" s="77"/>
    </row>
    <row r="985746" spans="2:3" x14ac:dyDescent="0.25">
      <c r="B985746" s="78"/>
      <c r="C985746" s="77"/>
    </row>
    <row r="985747" spans="2:3" x14ac:dyDescent="0.25">
      <c r="B985747" s="78"/>
      <c r="C985747" s="77"/>
    </row>
    <row r="985748" spans="2:3" x14ac:dyDescent="0.25">
      <c r="B985748" s="78"/>
      <c r="C985748" s="77"/>
    </row>
    <row r="985749" spans="2:3" x14ac:dyDescent="0.25">
      <c r="B985749" s="78"/>
      <c r="C985749" s="77"/>
    </row>
    <row r="985750" spans="2:3" x14ac:dyDescent="0.25">
      <c r="B985750" s="78"/>
      <c r="C985750" s="77"/>
    </row>
    <row r="985751" spans="2:3" x14ac:dyDescent="0.25">
      <c r="B985751" s="78"/>
      <c r="C985751" s="77"/>
    </row>
    <row r="985752" spans="2:3" x14ac:dyDescent="0.25">
      <c r="B985752" s="78"/>
      <c r="C985752" s="77"/>
    </row>
    <row r="985753" spans="2:3" x14ac:dyDescent="0.25">
      <c r="B985753" s="78"/>
      <c r="C985753" s="77"/>
    </row>
    <row r="985754" spans="2:3" x14ac:dyDescent="0.25">
      <c r="B985754" s="78"/>
      <c r="C985754" s="77"/>
    </row>
    <row r="985755" spans="2:3" x14ac:dyDescent="0.25">
      <c r="B985755" s="78"/>
      <c r="C985755" s="77"/>
    </row>
    <row r="985756" spans="2:3" x14ac:dyDescent="0.25">
      <c r="B985756" s="78"/>
      <c r="C985756" s="77"/>
    </row>
    <row r="985757" spans="2:3" x14ac:dyDescent="0.25">
      <c r="B985757" s="78"/>
      <c r="C985757" s="77"/>
    </row>
    <row r="985758" spans="2:3" x14ac:dyDescent="0.25">
      <c r="B985758" s="78"/>
      <c r="C985758" s="77"/>
    </row>
    <row r="985868" spans="2:3" x14ac:dyDescent="0.25">
      <c r="B985868" s="78"/>
      <c r="C985868" s="77"/>
    </row>
    <row r="985869" spans="2:3" x14ac:dyDescent="0.25">
      <c r="B985869" s="78"/>
      <c r="C985869" s="77"/>
    </row>
    <row r="985870" spans="2:3" x14ac:dyDescent="0.25">
      <c r="B985870" s="78"/>
      <c r="C985870" s="77"/>
    </row>
    <row r="985871" spans="2:3" x14ac:dyDescent="0.25">
      <c r="B985871" s="78"/>
      <c r="C985871" s="77"/>
    </row>
    <row r="985872" spans="2:3" x14ac:dyDescent="0.25">
      <c r="B985872" s="78"/>
      <c r="C985872" s="77"/>
    </row>
    <row r="985873" spans="2:3" x14ac:dyDescent="0.25">
      <c r="B985873" s="78"/>
      <c r="C985873" s="77"/>
    </row>
    <row r="985874" spans="2:3" x14ac:dyDescent="0.25">
      <c r="B985874" s="78"/>
      <c r="C985874" s="77"/>
    </row>
    <row r="985875" spans="2:3" x14ac:dyDescent="0.25">
      <c r="B985875" s="78"/>
      <c r="C985875" s="77"/>
    </row>
    <row r="985876" spans="2:3" x14ac:dyDescent="0.25">
      <c r="B985876" s="78"/>
      <c r="C985876" s="77"/>
    </row>
    <row r="985877" spans="2:3" x14ac:dyDescent="0.25">
      <c r="B985877" s="78"/>
      <c r="C985877" s="77"/>
    </row>
    <row r="985878" spans="2:3" x14ac:dyDescent="0.25">
      <c r="B985878" s="78"/>
      <c r="C985878" s="77"/>
    </row>
    <row r="985879" spans="2:3" x14ac:dyDescent="0.25">
      <c r="B985879" s="78"/>
      <c r="C985879" s="77"/>
    </row>
    <row r="985880" spans="2:3" x14ac:dyDescent="0.25">
      <c r="B985880" s="78"/>
      <c r="C985880" s="77"/>
    </row>
    <row r="985990" spans="2:3" x14ac:dyDescent="0.25">
      <c r="B985990" s="78"/>
      <c r="C985990" s="77"/>
    </row>
    <row r="985991" spans="2:3" x14ac:dyDescent="0.25">
      <c r="B985991" s="78"/>
      <c r="C985991" s="77"/>
    </row>
    <row r="985992" spans="2:3" x14ac:dyDescent="0.25">
      <c r="B985992" s="78"/>
      <c r="C985992" s="77"/>
    </row>
    <row r="985993" spans="2:3" x14ac:dyDescent="0.25">
      <c r="B985993" s="78"/>
      <c r="C985993" s="77"/>
    </row>
    <row r="985994" spans="2:3" x14ac:dyDescent="0.25">
      <c r="B985994" s="78"/>
      <c r="C985994" s="77"/>
    </row>
    <row r="985995" spans="2:3" x14ac:dyDescent="0.25">
      <c r="B985995" s="78"/>
      <c r="C985995" s="77"/>
    </row>
    <row r="985996" spans="2:3" x14ac:dyDescent="0.25">
      <c r="B985996" s="78"/>
      <c r="C985996" s="77"/>
    </row>
    <row r="985997" spans="2:3" x14ac:dyDescent="0.25">
      <c r="B985997" s="78"/>
      <c r="C985997" s="77"/>
    </row>
    <row r="985998" spans="2:3" x14ac:dyDescent="0.25">
      <c r="B985998" s="78"/>
      <c r="C985998" s="77"/>
    </row>
    <row r="985999" spans="2:3" x14ac:dyDescent="0.25">
      <c r="B985999" s="78"/>
      <c r="C985999" s="77"/>
    </row>
    <row r="986000" spans="2:3" x14ac:dyDescent="0.25">
      <c r="B986000" s="78"/>
      <c r="C986000" s="77"/>
    </row>
    <row r="986001" spans="2:3" x14ac:dyDescent="0.25">
      <c r="B986001" s="78"/>
      <c r="C986001" s="77"/>
    </row>
    <row r="986002" spans="2:3" x14ac:dyDescent="0.25">
      <c r="B986002" s="78"/>
      <c r="C986002" s="77"/>
    </row>
    <row r="986112" spans="2:3" x14ac:dyDescent="0.25">
      <c r="B986112" s="78"/>
      <c r="C986112" s="77"/>
    </row>
    <row r="986113" spans="2:3" x14ac:dyDescent="0.25">
      <c r="B986113" s="78"/>
      <c r="C986113" s="77"/>
    </row>
    <row r="986114" spans="2:3" x14ac:dyDescent="0.25">
      <c r="B986114" s="78"/>
      <c r="C986114" s="77"/>
    </row>
    <row r="986115" spans="2:3" x14ac:dyDescent="0.25">
      <c r="B986115" s="78"/>
      <c r="C986115" s="77"/>
    </row>
    <row r="986116" spans="2:3" x14ac:dyDescent="0.25">
      <c r="B986116" s="78"/>
      <c r="C986116" s="77"/>
    </row>
    <row r="986117" spans="2:3" x14ac:dyDescent="0.25">
      <c r="B986117" s="78"/>
      <c r="C986117" s="77"/>
    </row>
    <row r="986118" spans="2:3" x14ac:dyDescent="0.25">
      <c r="B986118" s="78"/>
      <c r="C986118" s="77"/>
    </row>
    <row r="986119" spans="2:3" x14ac:dyDescent="0.25">
      <c r="B986119" s="78"/>
      <c r="C986119" s="77"/>
    </row>
    <row r="986120" spans="2:3" x14ac:dyDescent="0.25">
      <c r="B986120" s="78"/>
      <c r="C986120" s="77"/>
    </row>
    <row r="986121" spans="2:3" x14ac:dyDescent="0.25">
      <c r="B986121" s="78"/>
      <c r="C986121" s="77"/>
    </row>
    <row r="986122" spans="2:3" x14ac:dyDescent="0.25">
      <c r="B986122" s="78"/>
      <c r="C986122" s="77"/>
    </row>
    <row r="986123" spans="2:3" x14ac:dyDescent="0.25">
      <c r="B986123" s="78"/>
      <c r="C986123" s="77"/>
    </row>
    <row r="986124" spans="2:3" x14ac:dyDescent="0.25">
      <c r="B986124" s="78"/>
      <c r="C986124" s="77"/>
    </row>
    <row r="986234" spans="2:3" x14ac:dyDescent="0.25">
      <c r="B986234" s="78"/>
      <c r="C986234" s="77"/>
    </row>
    <row r="986235" spans="2:3" x14ac:dyDescent="0.25">
      <c r="B986235" s="78"/>
      <c r="C986235" s="77"/>
    </row>
    <row r="986236" spans="2:3" x14ac:dyDescent="0.25">
      <c r="B986236" s="78"/>
      <c r="C986236" s="77"/>
    </row>
    <row r="986237" spans="2:3" x14ac:dyDescent="0.25">
      <c r="B986237" s="78"/>
      <c r="C986237" s="77"/>
    </row>
    <row r="986238" spans="2:3" x14ac:dyDescent="0.25">
      <c r="B986238" s="78"/>
      <c r="C986238" s="77"/>
    </row>
    <row r="986239" spans="2:3" x14ac:dyDescent="0.25">
      <c r="B986239" s="78"/>
      <c r="C986239" s="77"/>
    </row>
    <row r="986240" spans="2:3" x14ac:dyDescent="0.25">
      <c r="B986240" s="78"/>
      <c r="C986240" s="77"/>
    </row>
    <row r="986241" spans="2:3" x14ac:dyDescent="0.25">
      <c r="B986241" s="78"/>
      <c r="C986241" s="77"/>
    </row>
    <row r="986242" spans="2:3" x14ac:dyDescent="0.25">
      <c r="B986242" s="78"/>
      <c r="C986242" s="77"/>
    </row>
    <row r="986243" spans="2:3" x14ac:dyDescent="0.25">
      <c r="B986243" s="78"/>
      <c r="C986243" s="77"/>
    </row>
    <row r="986244" spans="2:3" x14ac:dyDescent="0.25">
      <c r="B986244" s="78"/>
      <c r="C986244" s="77"/>
    </row>
    <row r="986245" spans="2:3" x14ac:dyDescent="0.25">
      <c r="B986245" s="78"/>
      <c r="C986245" s="77"/>
    </row>
    <row r="986246" spans="2:3" x14ac:dyDescent="0.25">
      <c r="B986246" s="78"/>
      <c r="C986246" s="77"/>
    </row>
    <row r="986356" spans="2:3" x14ac:dyDescent="0.25">
      <c r="B986356" s="78"/>
      <c r="C986356" s="77"/>
    </row>
    <row r="986357" spans="2:3" x14ac:dyDescent="0.25">
      <c r="B986357" s="78"/>
      <c r="C986357" s="77"/>
    </row>
    <row r="986358" spans="2:3" x14ac:dyDescent="0.25">
      <c r="B986358" s="78"/>
      <c r="C986358" s="77"/>
    </row>
    <row r="986359" spans="2:3" x14ac:dyDescent="0.25">
      <c r="B986359" s="78"/>
      <c r="C986359" s="77"/>
    </row>
    <row r="986360" spans="2:3" x14ac:dyDescent="0.25">
      <c r="B986360" s="78"/>
      <c r="C986360" s="77"/>
    </row>
    <row r="986361" spans="2:3" x14ac:dyDescent="0.25">
      <c r="B986361" s="78"/>
      <c r="C986361" s="77"/>
    </row>
    <row r="986362" spans="2:3" x14ac:dyDescent="0.25">
      <c r="B986362" s="78"/>
      <c r="C986362" s="77"/>
    </row>
    <row r="986363" spans="2:3" x14ac:dyDescent="0.25">
      <c r="B986363" s="78"/>
      <c r="C986363" s="77"/>
    </row>
    <row r="986364" spans="2:3" x14ac:dyDescent="0.25">
      <c r="B986364" s="78"/>
      <c r="C986364" s="77"/>
    </row>
    <row r="986365" spans="2:3" x14ac:dyDescent="0.25">
      <c r="B986365" s="78"/>
      <c r="C986365" s="77"/>
    </row>
    <row r="986366" spans="2:3" x14ac:dyDescent="0.25">
      <c r="B986366" s="78"/>
      <c r="C986366" s="77"/>
    </row>
    <row r="986367" spans="2:3" x14ac:dyDescent="0.25">
      <c r="B986367" s="78"/>
      <c r="C986367" s="77"/>
    </row>
    <row r="986368" spans="2:3" x14ac:dyDescent="0.25">
      <c r="B986368" s="78"/>
      <c r="C986368" s="77"/>
    </row>
    <row r="986478" spans="2:3" x14ac:dyDescent="0.25">
      <c r="B986478" s="78"/>
      <c r="C986478" s="77"/>
    </row>
    <row r="986479" spans="2:3" x14ac:dyDescent="0.25">
      <c r="B986479" s="78"/>
      <c r="C986479" s="77"/>
    </row>
    <row r="986480" spans="2:3" x14ac:dyDescent="0.25">
      <c r="B986480" s="78"/>
      <c r="C986480" s="77"/>
    </row>
    <row r="986481" spans="2:3" x14ac:dyDescent="0.25">
      <c r="B986481" s="78"/>
      <c r="C986481" s="77"/>
    </row>
    <row r="986482" spans="2:3" x14ac:dyDescent="0.25">
      <c r="B986482" s="78"/>
      <c r="C986482" s="77"/>
    </row>
    <row r="986483" spans="2:3" x14ac:dyDescent="0.25">
      <c r="B986483" s="78"/>
      <c r="C986483" s="77"/>
    </row>
    <row r="986484" spans="2:3" x14ac:dyDescent="0.25">
      <c r="B986484" s="78"/>
      <c r="C986484" s="77"/>
    </row>
    <row r="986485" spans="2:3" x14ac:dyDescent="0.25">
      <c r="B986485" s="78"/>
      <c r="C986485" s="77"/>
    </row>
    <row r="986486" spans="2:3" x14ac:dyDescent="0.25">
      <c r="B986486" s="78"/>
      <c r="C986486" s="77"/>
    </row>
    <row r="986487" spans="2:3" x14ac:dyDescent="0.25">
      <c r="B986487" s="78"/>
      <c r="C986487" s="77"/>
    </row>
    <row r="986488" spans="2:3" x14ac:dyDescent="0.25">
      <c r="B986488" s="78"/>
      <c r="C986488" s="77"/>
    </row>
    <row r="986489" spans="2:3" x14ac:dyDescent="0.25">
      <c r="B986489" s="78"/>
      <c r="C986489" s="77"/>
    </row>
    <row r="986490" spans="2:3" x14ac:dyDescent="0.25">
      <c r="B986490" s="78"/>
      <c r="C986490" s="77"/>
    </row>
    <row r="986600" spans="2:3" x14ac:dyDescent="0.25">
      <c r="B986600" s="78"/>
      <c r="C986600" s="77"/>
    </row>
    <row r="986601" spans="2:3" x14ac:dyDescent="0.25">
      <c r="B986601" s="78"/>
      <c r="C986601" s="77"/>
    </row>
    <row r="986602" spans="2:3" x14ac:dyDescent="0.25">
      <c r="B986602" s="78"/>
      <c r="C986602" s="77"/>
    </row>
    <row r="986603" spans="2:3" x14ac:dyDescent="0.25">
      <c r="B986603" s="78"/>
      <c r="C986603" s="77"/>
    </row>
    <row r="986604" spans="2:3" x14ac:dyDescent="0.25">
      <c r="B986604" s="78"/>
      <c r="C986604" s="77"/>
    </row>
    <row r="986605" spans="2:3" x14ac:dyDescent="0.25">
      <c r="B986605" s="78"/>
      <c r="C986605" s="77"/>
    </row>
    <row r="986606" spans="2:3" x14ac:dyDescent="0.25">
      <c r="B986606" s="78"/>
      <c r="C986606" s="77"/>
    </row>
    <row r="986607" spans="2:3" x14ac:dyDescent="0.25">
      <c r="B986607" s="78"/>
      <c r="C986607" s="77"/>
    </row>
    <row r="986608" spans="2:3" x14ac:dyDescent="0.25">
      <c r="B986608" s="78"/>
      <c r="C986608" s="77"/>
    </row>
    <row r="986609" spans="2:3" x14ac:dyDescent="0.25">
      <c r="B986609" s="78"/>
      <c r="C986609" s="77"/>
    </row>
    <row r="986610" spans="2:3" x14ac:dyDescent="0.25">
      <c r="B986610" s="78"/>
      <c r="C986610" s="77"/>
    </row>
    <row r="986611" spans="2:3" x14ac:dyDescent="0.25">
      <c r="B986611" s="78"/>
      <c r="C986611" s="77"/>
    </row>
    <row r="986612" spans="2:3" x14ac:dyDescent="0.25">
      <c r="B986612" s="78"/>
      <c r="C986612" s="77"/>
    </row>
    <row r="986722" spans="2:3" x14ac:dyDescent="0.25">
      <c r="B986722" s="78"/>
      <c r="C986722" s="77"/>
    </row>
    <row r="986723" spans="2:3" x14ac:dyDescent="0.25">
      <c r="B986723" s="78"/>
      <c r="C986723" s="77"/>
    </row>
    <row r="986724" spans="2:3" x14ac:dyDescent="0.25">
      <c r="B986724" s="78"/>
      <c r="C986724" s="77"/>
    </row>
    <row r="986725" spans="2:3" x14ac:dyDescent="0.25">
      <c r="B986725" s="78"/>
      <c r="C986725" s="77"/>
    </row>
    <row r="986726" spans="2:3" x14ac:dyDescent="0.25">
      <c r="B986726" s="78"/>
      <c r="C986726" s="77"/>
    </row>
    <row r="986727" spans="2:3" x14ac:dyDescent="0.25">
      <c r="B986727" s="78"/>
      <c r="C986727" s="77"/>
    </row>
    <row r="986728" spans="2:3" x14ac:dyDescent="0.25">
      <c r="B986728" s="78"/>
      <c r="C986728" s="77"/>
    </row>
    <row r="986729" spans="2:3" x14ac:dyDescent="0.25">
      <c r="B986729" s="78"/>
      <c r="C986729" s="77"/>
    </row>
    <row r="986730" spans="2:3" x14ac:dyDescent="0.25">
      <c r="B986730" s="78"/>
      <c r="C986730" s="77"/>
    </row>
    <row r="986731" spans="2:3" x14ac:dyDescent="0.25">
      <c r="B986731" s="78"/>
      <c r="C986731" s="77"/>
    </row>
    <row r="986732" spans="2:3" x14ac:dyDescent="0.25">
      <c r="B986732" s="78"/>
      <c r="C986732" s="77"/>
    </row>
    <row r="986733" spans="2:3" x14ac:dyDescent="0.25">
      <c r="B986733" s="78"/>
      <c r="C986733" s="77"/>
    </row>
    <row r="986734" spans="2:3" x14ac:dyDescent="0.25">
      <c r="B986734" s="78"/>
      <c r="C986734" s="77"/>
    </row>
    <row r="986844" spans="2:3" x14ac:dyDescent="0.25">
      <c r="B986844" s="78"/>
      <c r="C986844" s="77"/>
    </row>
    <row r="986845" spans="2:3" x14ac:dyDescent="0.25">
      <c r="B986845" s="78"/>
      <c r="C986845" s="77"/>
    </row>
    <row r="986846" spans="2:3" x14ac:dyDescent="0.25">
      <c r="B986846" s="78"/>
      <c r="C986846" s="77"/>
    </row>
    <row r="986847" spans="2:3" x14ac:dyDescent="0.25">
      <c r="B986847" s="78"/>
      <c r="C986847" s="77"/>
    </row>
    <row r="986848" spans="2:3" x14ac:dyDescent="0.25">
      <c r="B986848" s="78"/>
      <c r="C986848" s="77"/>
    </row>
    <row r="986849" spans="2:3" x14ac:dyDescent="0.25">
      <c r="B986849" s="78"/>
      <c r="C986849" s="77"/>
    </row>
    <row r="986850" spans="2:3" x14ac:dyDescent="0.25">
      <c r="B986850" s="78"/>
      <c r="C986850" s="77"/>
    </row>
    <row r="986851" spans="2:3" x14ac:dyDescent="0.25">
      <c r="B986851" s="78"/>
      <c r="C986851" s="77"/>
    </row>
    <row r="986852" spans="2:3" x14ac:dyDescent="0.25">
      <c r="B986852" s="78"/>
      <c r="C986852" s="77"/>
    </row>
    <row r="986853" spans="2:3" x14ac:dyDescent="0.25">
      <c r="B986853" s="78"/>
      <c r="C986853" s="77"/>
    </row>
    <row r="986854" spans="2:3" x14ac:dyDescent="0.25">
      <c r="B986854" s="78"/>
      <c r="C986854" s="77"/>
    </row>
    <row r="986855" spans="2:3" x14ac:dyDescent="0.25">
      <c r="B986855" s="78"/>
      <c r="C986855" s="77"/>
    </row>
    <row r="986856" spans="2:3" x14ac:dyDescent="0.25">
      <c r="B986856" s="78"/>
      <c r="C986856" s="77"/>
    </row>
    <row r="986966" spans="2:3" x14ac:dyDescent="0.25">
      <c r="B986966" s="78"/>
      <c r="C986966" s="77"/>
    </row>
    <row r="986967" spans="2:3" x14ac:dyDescent="0.25">
      <c r="B986967" s="78"/>
      <c r="C986967" s="77"/>
    </row>
    <row r="986968" spans="2:3" x14ac:dyDescent="0.25">
      <c r="B986968" s="78"/>
      <c r="C986968" s="77"/>
    </row>
    <row r="986969" spans="2:3" x14ac:dyDescent="0.25">
      <c r="B986969" s="78"/>
      <c r="C986969" s="77"/>
    </row>
    <row r="986970" spans="2:3" x14ac:dyDescent="0.25">
      <c r="B986970" s="78"/>
      <c r="C986970" s="77"/>
    </row>
    <row r="986971" spans="2:3" x14ac:dyDescent="0.25">
      <c r="B986971" s="78"/>
      <c r="C986971" s="77"/>
    </row>
    <row r="986972" spans="2:3" x14ac:dyDescent="0.25">
      <c r="B986972" s="78"/>
      <c r="C986972" s="77"/>
    </row>
    <row r="986973" spans="2:3" x14ac:dyDescent="0.25">
      <c r="B986973" s="78"/>
      <c r="C986973" s="77"/>
    </row>
    <row r="986974" spans="2:3" x14ac:dyDescent="0.25">
      <c r="B986974" s="78"/>
      <c r="C986974" s="77"/>
    </row>
    <row r="986975" spans="2:3" x14ac:dyDescent="0.25">
      <c r="B986975" s="78"/>
      <c r="C986975" s="77"/>
    </row>
    <row r="986976" spans="2:3" x14ac:dyDescent="0.25">
      <c r="B986976" s="78"/>
      <c r="C986976" s="77"/>
    </row>
    <row r="986977" spans="2:3" x14ac:dyDescent="0.25">
      <c r="B986977" s="78"/>
      <c r="C986977" s="77"/>
    </row>
    <row r="986978" spans="2:3" x14ac:dyDescent="0.25">
      <c r="B986978" s="78"/>
      <c r="C986978" s="77"/>
    </row>
    <row r="987088" spans="2:3" x14ac:dyDescent="0.25">
      <c r="B987088" s="78"/>
      <c r="C987088" s="77"/>
    </row>
    <row r="987089" spans="2:3" x14ac:dyDescent="0.25">
      <c r="B987089" s="78"/>
      <c r="C987089" s="77"/>
    </row>
    <row r="987090" spans="2:3" x14ac:dyDescent="0.25">
      <c r="B987090" s="78"/>
      <c r="C987090" s="77"/>
    </row>
    <row r="987091" spans="2:3" x14ac:dyDescent="0.25">
      <c r="B987091" s="78"/>
      <c r="C987091" s="77"/>
    </row>
    <row r="987092" spans="2:3" x14ac:dyDescent="0.25">
      <c r="B987092" s="78"/>
      <c r="C987092" s="77"/>
    </row>
    <row r="987093" spans="2:3" x14ac:dyDescent="0.25">
      <c r="B987093" s="78"/>
      <c r="C987093" s="77"/>
    </row>
    <row r="987094" spans="2:3" x14ac:dyDescent="0.25">
      <c r="B987094" s="78"/>
      <c r="C987094" s="77"/>
    </row>
    <row r="987095" spans="2:3" x14ac:dyDescent="0.25">
      <c r="B987095" s="78"/>
      <c r="C987095" s="77"/>
    </row>
    <row r="987096" spans="2:3" x14ac:dyDescent="0.25">
      <c r="B987096" s="78"/>
      <c r="C987096" s="77"/>
    </row>
    <row r="987097" spans="2:3" x14ac:dyDescent="0.25">
      <c r="B987097" s="78"/>
      <c r="C987097" s="77"/>
    </row>
    <row r="987098" spans="2:3" x14ac:dyDescent="0.25">
      <c r="B987098" s="78"/>
      <c r="C987098" s="77"/>
    </row>
    <row r="987099" spans="2:3" x14ac:dyDescent="0.25">
      <c r="B987099" s="78"/>
      <c r="C987099" s="77"/>
    </row>
    <row r="987100" spans="2:3" x14ac:dyDescent="0.25">
      <c r="B987100" s="78"/>
      <c r="C987100" s="77"/>
    </row>
    <row r="987210" spans="2:3" x14ac:dyDescent="0.25">
      <c r="B987210" s="78"/>
      <c r="C987210" s="77"/>
    </row>
    <row r="987211" spans="2:3" x14ac:dyDescent="0.25">
      <c r="B987211" s="78"/>
      <c r="C987211" s="77"/>
    </row>
    <row r="987212" spans="2:3" x14ac:dyDescent="0.25">
      <c r="B987212" s="78"/>
      <c r="C987212" s="77"/>
    </row>
    <row r="987213" spans="2:3" x14ac:dyDescent="0.25">
      <c r="B987213" s="78"/>
      <c r="C987213" s="77"/>
    </row>
    <row r="987214" spans="2:3" x14ac:dyDescent="0.25">
      <c r="B987214" s="78"/>
      <c r="C987214" s="77"/>
    </row>
    <row r="987215" spans="2:3" x14ac:dyDescent="0.25">
      <c r="B987215" s="78"/>
      <c r="C987215" s="77"/>
    </row>
    <row r="987216" spans="2:3" x14ac:dyDescent="0.25">
      <c r="B987216" s="78"/>
      <c r="C987216" s="77"/>
    </row>
    <row r="987217" spans="2:3" x14ac:dyDescent="0.25">
      <c r="B987217" s="78"/>
      <c r="C987217" s="77"/>
    </row>
    <row r="987218" spans="2:3" x14ac:dyDescent="0.25">
      <c r="B987218" s="78"/>
      <c r="C987218" s="77"/>
    </row>
    <row r="987219" spans="2:3" x14ac:dyDescent="0.25">
      <c r="B987219" s="78"/>
      <c r="C987219" s="77"/>
    </row>
    <row r="987220" spans="2:3" x14ac:dyDescent="0.25">
      <c r="B987220" s="78"/>
      <c r="C987220" s="77"/>
    </row>
    <row r="987221" spans="2:3" x14ac:dyDescent="0.25">
      <c r="B987221" s="78"/>
      <c r="C987221" s="77"/>
    </row>
    <row r="987222" spans="2:3" x14ac:dyDescent="0.25">
      <c r="B987222" s="78"/>
      <c r="C987222" s="77"/>
    </row>
    <row r="987332" spans="2:3" x14ac:dyDescent="0.25">
      <c r="B987332" s="78"/>
      <c r="C987332" s="77"/>
    </row>
    <row r="987333" spans="2:3" x14ac:dyDescent="0.25">
      <c r="B987333" s="78"/>
      <c r="C987333" s="77"/>
    </row>
    <row r="987334" spans="2:3" x14ac:dyDescent="0.25">
      <c r="B987334" s="78"/>
      <c r="C987334" s="77"/>
    </row>
    <row r="987335" spans="2:3" x14ac:dyDescent="0.25">
      <c r="B987335" s="78"/>
      <c r="C987335" s="77"/>
    </row>
    <row r="987336" spans="2:3" x14ac:dyDescent="0.25">
      <c r="B987336" s="78"/>
      <c r="C987336" s="77"/>
    </row>
    <row r="987337" spans="2:3" x14ac:dyDescent="0.25">
      <c r="B987337" s="78"/>
      <c r="C987337" s="77"/>
    </row>
    <row r="987338" spans="2:3" x14ac:dyDescent="0.25">
      <c r="B987338" s="78"/>
      <c r="C987338" s="77"/>
    </row>
    <row r="987339" spans="2:3" x14ac:dyDescent="0.25">
      <c r="B987339" s="78"/>
      <c r="C987339" s="77"/>
    </row>
    <row r="987340" spans="2:3" x14ac:dyDescent="0.25">
      <c r="B987340" s="78"/>
      <c r="C987340" s="77"/>
    </row>
    <row r="987341" spans="2:3" x14ac:dyDescent="0.25">
      <c r="B987341" s="78"/>
      <c r="C987341" s="77"/>
    </row>
    <row r="987342" spans="2:3" x14ac:dyDescent="0.25">
      <c r="B987342" s="78"/>
      <c r="C987342" s="77"/>
    </row>
    <row r="987343" spans="2:3" x14ac:dyDescent="0.25">
      <c r="B987343" s="78"/>
      <c r="C987343" s="77"/>
    </row>
    <row r="987344" spans="2:3" x14ac:dyDescent="0.25">
      <c r="B987344" s="78"/>
      <c r="C987344" s="77"/>
    </row>
    <row r="987454" spans="2:3" x14ac:dyDescent="0.25">
      <c r="B987454" s="78"/>
      <c r="C987454" s="77"/>
    </row>
    <row r="987455" spans="2:3" x14ac:dyDescent="0.25">
      <c r="B987455" s="78"/>
      <c r="C987455" s="77"/>
    </row>
    <row r="987456" spans="2:3" x14ac:dyDescent="0.25">
      <c r="B987456" s="78"/>
      <c r="C987456" s="77"/>
    </row>
    <row r="987457" spans="2:3" x14ac:dyDescent="0.25">
      <c r="B987457" s="78"/>
      <c r="C987457" s="77"/>
    </row>
    <row r="987458" spans="2:3" x14ac:dyDescent="0.25">
      <c r="B987458" s="78"/>
      <c r="C987458" s="77"/>
    </row>
    <row r="987459" spans="2:3" x14ac:dyDescent="0.25">
      <c r="B987459" s="78"/>
      <c r="C987459" s="77"/>
    </row>
    <row r="987460" spans="2:3" x14ac:dyDescent="0.25">
      <c r="B987460" s="78"/>
      <c r="C987460" s="77"/>
    </row>
    <row r="987461" spans="2:3" x14ac:dyDescent="0.25">
      <c r="B987461" s="78"/>
      <c r="C987461" s="77"/>
    </row>
    <row r="987462" spans="2:3" x14ac:dyDescent="0.25">
      <c r="B987462" s="78"/>
      <c r="C987462" s="77"/>
    </row>
    <row r="987463" spans="2:3" x14ac:dyDescent="0.25">
      <c r="B987463" s="78"/>
      <c r="C987463" s="77"/>
    </row>
    <row r="987464" spans="2:3" x14ac:dyDescent="0.25">
      <c r="B987464" s="78"/>
      <c r="C987464" s="77"/>
    </row>
    <row r="987465" spans="2:3" x14ac:dyDescent="0.25">
      <c r="B987465" s="78"/>
      <c r="C987465" s="77"/>
    </row>
    <row r="987466" spans="2:3" x14ac:dyDescent="0.25">
      <c r="B987466" s="78"/>
      <c r="C987466" s="77"/>
    </row>
    <row r="987576" spans="2:3" x14ac:dyDescent="0.25">
      <c r="B987576" s="78"/>
      <c r="C987576" s="77"/>
    </row>
    <row r="987577" spans="2:3" x14ac:dyDescent="0.25">
      <c r="B987577" s="78"/>
      <c r="C987577" s="77"/>
    </row>
    <row r="987578" spans="2:3" x14ac:dyDescent="0.25">
      <c r="B987578" s="78"/>
      <c r="C987578" s="77"/>
    </row>
    <row r="987579" spans="2:3" x14ac:dyDescent="0.25">
      <c r="B987579" s="78"/>
      <c r="C987579" s="77"/>
    </row>
    <row r="987580" spans="2:3" x14ac:dyDescent="0.25">
      <c r="B987580" s="78"/>
      <c r="C987580" s="77"/>
    </row>
    <row r="987581" spans="2:3" x14ac:dyDescent="0.25">
      <c r="B987581" s="78"/>
      <c r="C987581" s="77"/>
    </row>
    <row r="987582" spans="2:3" x14ac:dyDescent="0.25">
      <c r="B987582" s="78"/>
      <c r="C987582" s="77"/>
    </row>
    <row r="987583" spans="2:3" x14ac:dyDescent="0.25">
      <c r="B987583" s="78"/>
      <c r="C987583" s="77"/>
    </row>
    <row r="987584" spans="2:3" x14ac:dyDescent="0.25">
      <c r="B987584" s="78"/>
      <c r="C987584" s="77"/>
    </row>
    <row r="987585" spans="2:3" x14ac:dyDescent="0.25">
      <c r="B987585" s="78"/>
      <c r="C987585" s="77"/>
    </row>
    <row r="987586" spans="2:3" x14ac:dyDescent="0.25">
      <c r="B987586" s="78"/>
      <c r="C987586" s="77"/>
    </row>
    <row r="987587" spans="2:3" x14ac:dyDescent="0.25">
      <c r="B987587" s="78"/>
      <c r="C987587" s="77"/>
    </row>
    <row r="987588" spans="2:3" x14ac:dyDescent="0.25">
      <c r="B987588" s="78"/>
      <c r="C987588" s="77"/>
    </row>
    <row r="987698" spans="2:3" x14ac:dyDescent="0.25">
      <c r="B987698" s="78"/>
      <c r="C987698" s="77"/>
    </row>
    <row r="987699" spans="2:3" x14ac:dyDescent="0.25">
      <c r="B987699" s="78"/>
      <c r="C987699" s="77"/>
    </row>
    <row r="987700" spans="2:3" x14ac:dyDescent="0.25">
      <c r="B987700" s="78"/>
      <c r="C987700" s="77"/>
    </row>
    <row r="987701" spans="2:3" x14ac:dyDescent="0.25">
      <c r="B987701" s="78"/>
      <c r="C987701" s="77"/>
    </row>
    <row r="987702" spans="2:3" x14ac:dyDescent="0.25">
      <c r="B987702" s="78"/>
      <c r="C987702" s="77"/>
    </row>
    <row r="987703" spans="2:3" x14ac:dyDescent="0.25">
      <c r="B987703" s="78"/>
      <c r="C987703" s="77"/>
    </row>
    <row r="987704" spans="2:3" x14ac:dyDescent="0.25">
      <c r="B987704" s="78"/>
      <c r="C987704" s="77"/>
    </row>
    <row r="987705" spans="2:3" x14ac:dyDescent="0.25">
      <c r="B987705" s="78"/>
      <c r="C987705" s="77"/>
    </row>
    <row r="987706" spans="2:3" x14ac:dyDescent="0.25">
      <c r="B987706" s="78"/>
      <c r="C987706" s="77"/>
    </row>
    <row r="987707" spans="2:3" x14ac:dyDescent="0.25">
      <c r="B987707" s="78"/>
      <c r="C987707" s="77"/>
    </row>
    <row r="987708" spans="2:3" x14ac:dyDescent="0.25">
      <c r="B987708" s="78"/>
      <c r="C987708" s="77"/>
    </row>
    <row r="987709" spans="2:3" x14ac:dyDescent="0.25">
      <c r="B987709" s="78"/>
      <c r="C987709" s="77"/>
    </row>
    <row r="987710" spans="2:3" x14ac:dyDescent="0.25">
      <c r="B987710" s="78"/>
      <c r="C987710" s="77"/>
    </row>
    <row r="987820" spans="2:3" x14ac:dyDescent="0.25">
      <c r="B987820" s="78"/>
      <c r="C987820" s="77"/>
    </row>
    <row r="987821" spans="2:3" x14ac:dyDescent="0.25">
      <c r="B987821" s="78"/>
      <c r="C987821" s="77"/>
    </row>
    <row r="987822" spans="2:3" x14ac:dyDescent="0.25">
      <c r="B987822" s="78"/>
      <c r="C987822" s="77"/>
    </row>
    <row r="987823" spans="2:3" x14ac:dyDescent="0.25">
      <c r="B987823" s="78"/>
      <c r="C987823" s="77"/>
    </row>
    <row r="987824" spans="2:3" x14ac:dyDescent="0.25">
      <c r="B987824" s="78"/>
      <c r="C987824" s="77"/>
    </row>
    <row r="987825" spans="2:3" x14ac:dyDescent="0.25">
      <c r="B987825" s="78"/>
      <c r="C987825" s="77"/>
    </row>
    <row r="987826" spans="2:3" x14ac:dyDescent="0.25">
      <c r="B987826" s="78"/>
      <c r="C987826" s="77"/>
    </row>
    <row r="987827" spans="2:3" x14ac:dyDescent="0.25">
      <c r="B987827" s="78"/>
      <c r="C987827" s="77"/>
    </row>
    <row r="987828" spans="2:3" x14ac:dyDescent="0.25">
      <c r="B987828" s="78"/>
      <c r="C987828" s="77"/>
    </row>
    <row r="987829" spans="2:3" x14ac:dyDescent="0.25">
      <c r="B987829" s="78"/>
      <c r="C987829" s="77"/>
    </row>
    <row r="987830" spans="2:3" x14ac:dyDescent="0.25">
      <c r="B987830" s="78"/>
      <c r="C987830" s="77"/>
    </row>
    <row r="987831" spans="2:3" x14ac:dyDescent="0.25">
      <c r="B987831" s="78"/>
      <c r="C987831" s="77"/>
    </row>
    <row r="987832" spans="2:3" x14ac:dyDescent="0.25">
      <c r="B987832" s="78"/>
      <c r="C987832" s="77"/>
    </row>
    <row r="987942" spans="2:3" x14ac:dyDescent="0.25">
      <c r="B987942" s="78"/>
      <c r="C987942" s="77"/>
    </row>
    <row r="987943" spans="2:3" x14ac:dyDescent="0.25">
      <c r="B987943" s="78"/>
      <c r="C987943" s="77"/>
    </row>
    <row r="987944" spans="2:3" x14ac:dyDescent="0.25">
      <c r="B987944" s="78"/>
      <c r="C987944" s="77"/>
    </row>
    <row r="987945" spans="2:3" x14ac:dyDescent="0.25">
      <c r="B987945" s="78"/>
      <c r="C987945" s="77"/>
    </row>
    <row r="987946" spans="2:3" x14ac:dyDescent="0.25">
      <c r="B987946" s="78"/>
      <c r="C987946" s="77"/>
    </row>
    <row r="987947" spans="2:3" x14ac:dyDescent="0.25">
      <c r="B987947" s="78"/>
      <c r="C987947" s="77"/>
    </row>
    <row r="987948" spans="2:3" x14ac:dyDescent="0.25">
      <c r="B987948" s="78"/>
      <c r="C987948" s="77"/>
    </row>
    <row r="987949" spans="2:3" x14ac:dyDescent="0.25">
      <c r="B987949" s="78"/>
      <c r="C987949" s="77"/>
    </row>
    <row r="987950" spans="2:3" x14ac:dyDescent="0.25">
      <c r="B987950" s="78"/>
      <c r="C987950" s="77"/>
    </row>
    <row r="987951" spans="2:3" x14ac:dyDescent="0.25">
      <c r="B987951" s="78"/>
      <c r="C987951" s="77"/>
    </row>
    <row r="987952" spans="2:3" x14ac:dyDescent="0.25">
      <c r="B987952" s="78"/>
      <c r="C987952" s="77"/>
    </row>
    <row r="987953" spans="2:3" x14ac:dyDescent="0.25">
      <c r="B987953" s="78"/>
      <c r="C987953" s="77"/>
    </row>
    <row r="987954" spans="2:3" x14ac:dyDescent="0.25">
      <c r="B987954" s="78"/>
      <c r="C987954" s="77"/>
    </row>
    <row r="988064" spans="2:3" x14ac:dyDescent="0.25">
      <c r="B988064" s="78"/>
      <c r="C988064" s="77"/>
    </row>
    <row r="988065" spans="2:3" x14ac:dyDescent="0.25">
      <c r="B988065" s="78"/>
      <c r="C988065" s="77"/>
    </row>
    <row r="988066" spans="2:3" x14ac:dyDescent="0.25">
      <c r="B988066" s="78"/>
      <c r="C988066" s="77"/>
    </row>
    <row r="988067" spans="2:3" x14ac:dyDescent="0.25">
      <c r="B988067" s="78"/>
      <c r="C988067" s="77"/>
    </row>
    <row r="988068" spans="2:3" x14ac:dyDescent="0.25">
      <c r="B988068" s="78"/>
      <c r="C988068" s="77"/>
    </row>
    <row r="988069" spans="2:3" x14ac:dyDescent="0.25">
      <c r="B988069" s="78"/>
      <c r="C988069" s="77"/>
    </row>
    <row r="988070" spans="2:3" x14ac:dyDescent="0.25">
      <c r="B988070" s="78"/>
      <c r="C988070" s="77"/>
    </row>
    <row r="988071" spans="2:3" x14ac:dyDescent="0.25">
      <c r="B988071" s="78"/>
      <c r="C988071" s="77"/>
    </row>
    <row r="988072" spans="2:3" x14ac:dyDescent="0.25">
      <c r="B988072" s="78"/>
      <c r="C988072" s="77"/>
    </row>
    <row r="988073" spans="2:3" x14ac:dyDescent="0.25">
      <c r="B988073" s="78"/>
      <c r="C988073" s="77"/>
    </row>
    <row r="988074" spans="2:3" x14ac:dyDescent="0.25">
      <c r="B988074" s="78"/>
      <c r="C988074" s="77"/>
    </row>
    <row r="988075" spans="2:3" x14ac:dyDescent="0.25">
      <c r="B988075" s="78"/>
      <c r="C988075" s="77"/>
    </row>
    <row r="988076" spans="2:3" x14ac:dyDescent="0.25">
      <c r="B988076" s="78"/>
      <c r="C988076" s="77"/>
    </row>
    <row r="988186" spans="2:3" x14ac:dyDescent="0.25">
      <c r="B988186" s="78"/>
      <c r="C988186" s="77"/>
    </row>
    <row r="988187" spans="2:3" x14ac:dyDescent="0.25">
      <c r="B988187" s="78"/>
      <c r="C988187" s="77"/>
    </row>
    <row r="988188" spans="2:3" x14ac:dyDescent="0.25">
      <c r="B988188" s="78"/>
      <c r="C988188" s="77"/>
    </row>
    <row r="988189" spans="2:3" x14ac:dyDescent="0.25">
      <c r="B988189" s="78"/>
      <c r="C988189" s="77"/>
    </row>
    <row r="988190" spans="2:3" x14ac:dyDescent="0.25">
      <c r="B988190" s="78"/>
      <c r="C988190" s="77"/>
    </row>
    <row r="988191" spans="2:3" x14ac:dyDescent="0.25">
      <c r="B988191" s="78"/>
      <c r="C988191" s="77"/>
    </row>
    <row r="988192" spans="2:3" x14ac:dyDescent="0.25">
      <c r="B988192" s="78"/>
      <c r="C988192" s="77"/>
    </row>
    <row r="988193" spans="2:3" x14ac:dyDescent="0.25">
      <c r="B988193" s="78"/>
      <c r="C988193" s="77"/>
    </row>
    <row r="988194" spans="2:3" x14ac:dyDescent="0.25">
      <c r="B988194" s="78"/>
      <c r="C988194" s="77"/>
    </row>
    <row r="988195" spans="2:3" x14ac:dyDescent="0.25">
      <c r="B988195" s="78"/>
      <c r="C988195" s="77"/>
    </row>
    <row r="988196" spans="2:3" x14ac:dyDescent="0.25">
      <c r="B988196" s="78"/>
      <c r="C988196" s="77"/>
    </row>
    <row r="988197" spans="2:3" x14ac:dyDescent="0.25">
      <c r="B988197" s="78"/>
      <c r="C988197" s="77"/>
    </row>
    <row r="988198" spans="2:3" x14ac:dyDescent="0.25">
      <c r="B988198" s="78"/>
      <c r="C988198" s="77"/>
    </row>
    <row r="988308" spans="2:3" x14ac:dyDescent="0.25">
      <c r="B988308" s="78"/>
      <c r="C988308" s="77"/>
    </row>
    <row r="988309" spans="2:3" x14ac:dyDescent="0.25">
      <c r="B988309" s="78"/>
      <c r="C988309" s="77"/>
    </row>
    <row r="988310" spans="2:3" x14ac:dyDescent="0.25">
      <c r="B988310" s="78"/>
      <c r="C988310" s="77"/>
    </row>
    <row r="988311" spans="2:3" x14ac:dyDescent="0.25">
      <c r="B988311" s="78"/>
      <c r="C988311" s="77"/>
    </row>
    <row r="988312" spans="2:3" x14ac:dyDescent="0.25">
      <c r="B988312" s="78"/>
      <c r="C988312" s="77"/>
    </row>
    <row r="988313" spans="2:3" x14ac:dyDescent="0.25">
      <c r="B988313" s="78"/>
      <c r="C988313" s="77"/>
    </row>
    <row r="988314" spans="2:3" x14ac:dyDescent="0.25">
      <c r="B988314" s="78"/>
      <c r="C988314" s="77"/>
    </row>
    <row r="988315" spans="2:3" x14ac:dyDescent="0.25">
      <c r="B988315" s="78"/>
      <c r="C988315" s="77"/>
    </row>
    <row r="988316" spans="2:3" x14ac:dyDescent="0.25">
      <c r="B988316" s="78"/>
      <c r="C988316" s="77"/>
    </row>
    <row r="988317" spans="2:3" x14ac:dyDescent="0.25">
      <c r="B988317" s="78"/>
      <c r="C988317" s="77"/>
    </row>
    <row r="988318" spans="2:3" x14ac:dyDescent="0.25">
      <c r="B988318" s="78"/>
      <c r="C988318" s="77"/>
    </row>
    <row r="988319" spans="2:3" x14ac:dyDescent="0.25">
      <c r="B988319" s="78"/>
      <c r="C988319" s="77"/>
    </row>
    <row r="988320" spans="2:3" x14ac:dyDescent="0.25">
      <c r="B988320" s="78"/>
      <c r="C988320" s="77"/>
    </row>
    <row r="988430" spans="2:3" x14ac:dyDescent="0.25">
      <c r="B988430" s="78"/>
      <c r="C988430" s="77"/>
    </row>
    <row r="988431" spans="2:3" x14ac:dyDescent="0.25">
      <c r="B988431" s="78"/>
      <c r="C988431" s="77"/>
    </row>
    <row r="988432" spans="2:3" x14ac:dyDescent="0.25">
      <c r="B988432" s="78"/>
      <c r="C988432" s="77"/>
    </row>
    <row r="988433" spans="2:3" x14ac:dyDescent="0.25">
      <c r="B988433" s="78"/>
      <c r="C988433" s="77"/>
    </row>
    <row r="988434" spans="2:3" x14ac:dyDescent="0.25">
      <c r="B988434" s="78"/>
      <c r="C988434" s="77"/>
    </row>
    <row r="988435" spans="2:3" x14ac:dyDescent="0.25">
      <c r="B988435" s="78"/>
      <c r="C988435" s="77"/>
    </row>
    <row r="988436" spans="2:3" x14ac:dyDescent="0.25">
      <c r="B988436" s="78"/>
      <c r="C988436" s="77"/>
    </row>
    <row r="988437" spans="2:3" x14ac:dyDescent="0.25">
      <c r="B988437" s="78"/>
      <c r="C988437" s="77"/>
    </row>
    <row r="988438" spans="2:3" x14ac:dyDescent="0.25">
      <c r="B988438" s="78"/>
      <c r="C988438" s="77"/>
    </row>
    <row r="988439" spans="2:3" x14ac:dyDescent="0.25">
      <c r="B988439" s="78"/>
      <c r="C988439" s="77"/>
    </row>
    <row r="988440" spans="2:3" x14ac:dyDescent="0.25">
      <c r="B988440" s="78"/>
      <c r="C988440" s="77"/>
    </row>
    <row r="988441" spans="2:3" x14ac:dyDescent="0.25">
      <c r="B988441" s="78"/>
      <c r="C988441" s="77"/>
    </row>
    <row r="988442" spans="2:3" x14ac:dyDescent="0.25">
      <c r="B988442" s="78"/>
      <c r="C988442" s="77"/>
    </row>
    <row r="988552" spans="2:3" x14ac:dyDescent="0.25">
      <c r="B988552" s="78"/>
      <c r="C988552" s="77"/>
    </row>
    <row r="988553" spans="2:3" x14ac:dyDescent="0.25">
      <c r="B988553" s="78"/>
      <c r="C988553" s="77"/>
    </row>
    <row r="988554" spans="2:3" x14ac:dyDescent="0.25">
      <c r="B988554" s="78"/>
      <c r="C988554" s="77"/>
    </row>
    <row r="988555" spans="2:3" x14ac:dyDescent="0.25">
      <c r="B988555" s="78"/>
      <c r="C988555" s="77"/>
    </row>
    <row r="988556" spans="2:3" x14ac:dyDescent="0.25">
      <c r="B988556" s="78"/>
      <c r="C988556" s="77"/>
    </row>
    <row r="988557" spans="2:3" x14ac:dyDescent="0.25">
      <c r="B988557" s="78"/>
      <c r="C988557" s="77"/>
    </row>
    <row r="988558" spans="2:3" x14ac:dyDescent="0.25">
      <c r="B988558" s="78"/>
      <c r="C988558" s="77"/>
    </row>
    <row r="988559" spans="2:3" x14ac:dyDescent="0.25">
      <c r="B988559" s="78"/>
      <c r="C988559" s="77"/>
    </row>
    <row r="988560" spans="2:3" x14ac:dyDescent="0.25">
      <c r="B988560" s="78"/>
      <c r="C988560" s="77"/>
    </row>
    <row r="988561" spans="2:3" x14ac:dyDescent="0.25">
      <c r="B988561" s="78"/>
      <c r="C988561" s="77"/>
    </row>
    <row r="988562" spans="2:3" x14ac:dyDescent="0.25">
      <c r="B988562" s="78"/>
      <c r="C988562" s="77"/>
    </row>
    <row r="988563" spans="2:3" x14ac:dyDescent="0.25">
      <c r="B988563" s="78"/>
      <c r="C988563" s="77"/>
    </row>
    <row r="988564" spans="2:3" x14ac:dyDescent="0.25">
      <c r="B988564" s="78"/>
      <c r="C988564" s="77"/>
    </row>
    <row r="988674" spans="2:3" x14ac:dyDescent="0.25">
      <c r="B988674" s="78"/>
      <c r="C988674" s="77"/>
    </row>
    <row r="988675" spans="2:3" x14ac:dyDescent="0.25">
      <c r="B988675" s="78"/>
      <c r="C988675" s="77"/>
    </row>
    <row r="988676" spans="2:3" x14ac:dyDescent="0.25">
      <c r="B988676" s="78"/>
      <c r="C988676" s="77"/>
    </row>
    <row r="988677" spans="2:3" x14ac:dyDescent="0.25">
      <c r="B988677" s="78"/>
      <c r="C988677" s="77"/>
    </row>
    <row r="988678" spans="2:3" x14ac:dyDescent="0.25">
      <c r="B988678" s="78"/>
      <c r="C988678" s="77"/>
    </row>
    <row r="988679" spans="2:3" x14ac:dyDescent="0.25">
      <c r="B988679" s="78"/>
      <c r="C988679" s="77"/>
    </row>
    <row r="988680" spans="2:3" x14ac:dyDescent="0.25">
      <c r="B988680" s="78"/>
      <c r="C988680" s="77"/>
    </row>
    <row r="988681" spans="2:3" x14ac:dyDescent="0.25">
      <c r="B988681" s="78"/>
      <c r="C988681" s="77"/>
    </row>
    <row r="988682" spans="2:3" x14ac:dyDescent="0.25">
      <c r="B988682" s="78"/>
      <c r="C988682" s="77"/>
    </row>
    <row r="988683" spans="2:3" x14ac:dyDescent="0.25">
      <c r="B988683" s="78"/>
      <c r="C988683" s="77"/>
    </row>
    <row r="988684" spans="2:3" x14ac:dyDescent="0.25">
      <c r="B988684" s="78"/>
      <c r="C988684" s="77"/>
    </row>
    <row r="988685" spans="2:3" x14ac:dyDescent="0.25">
      <c r="B988685" s="78"/>
      <c r="C988685" s="77"/>
    </row>
    <row r="988686" spans="2:3" x14ac:dyDescent="0.25">
      <c r="B988686" s="78"/>
      <c r="C988686" s="77"/>
    </row>
    <row r="988796" spans="2:3" x14ac:dyDescent="0.25">
      <c r="B988796" s="78"/>
      <c r="C988796" s="77"/>
    </row>
    <row r="988797" spans="2:3" x14ac:dyDescent="0.25">
      <c r="B988797" s="78"/>
      <c r="C988797" s="77"/>
    </row>
    <row r="988798" spans="2:3" x14ac:dyDescent="0.25">
      <c r="B988798" s="78"/>
      <c r="C988798" s="77"/>
    </row>
    <row r="988799" spans="2:3" x14ac:dyDescent="0.25">
      <c r="B988799" s="78"/>
      <c r="C988799" s="77"/>
    </row>
    <row r="988800" spans="2:3" x14ac:dyDescent="0.25">
      <c r="B988800" s="78"/>
      <c r="C988800" s="77"/>
    </row>
    <row r="988801" spans="2:3" x14ac:dyDescent="0.25">
      <c r="B988801" s="78"/>
      <c r="C988801" s="77"/>
    </row>
    <row r="988802" spans="2:3" x14ac:dyDescent="0.25">
      <c r="B988802" s="78"/>
      <c r="C988802" s="77"/>
    </row>
    <row r="988803" spans="2:3" x14ac:dyDescent="0.25">
      <c r="B988803" s="78"/>
      <c r="C988803" s="77"/>
    </row>
    <row r="988804" spans="2:3" x14ac:dyDescent="0.25">
      <c r="B988804" s="78"/>
      <c r="C988804" s="77"/>
    </row>
    <row r="988805" spans="2:3" x14ac:dyDescent="0.25">
      <c r="B988805" s="78"/>
      <c r="C988805" s="77"/>
    </row>
    <row r="988806" spans="2:3" x14ac:dyDescent="0.25">
      <c r="B988806" s="78"/>
      <c r="C988806" s="77"/>
    </row>
    <row r="988807" spans="2:3" x14ac:dyDescent="0.25">
      <c r="B988807" s="78"/>
      <c r="C988807" s="77"/>
    </row>
    <row r="988808" spans="2:3" x14ac:dyDescent="0.25">
      <c r="B988808" s="78"/>
      <c r="C988808" s="77"/>
    </row>
    <row r="988918" spans="2:3" x14ac:dyDescent="0.25">
      <c r="B988918" s="78"/>
      <c r="C988918" s="77"/>
    </row>
    <row r="988919" spans="2:3" x14ac:dyDescent="0.25">
      <c r="B988919" s="78"/>
      <c r="C988919" s="77"/>
    </row>
    <row r="988920" spans="2:3" x14ac:dyDescent="0.25">
      <c r="B988920" s="78"/>
      <c r="C988920" s="77"/>
    </row>
    <row r="988921" spans="2:3" x14ac:dyDescent="0.25">
      <c r="B988921" s="78"/>
      <c r="C988921" s="77"/>
    </row>
    <row r="988922" spans="2:3" x14ac:dyDescent="0.25">
      <c r="B988922" s="78"/>
      <c r="C988922" s="77"/>
    </row>
    <row r="988923" spans="2:3" x14ac:dyDescent="0.25">
      <c r="B988923" s="78"/>
      <c r="C988923" s="77"/>
    </row>
    <row r="988924" spans="2:3" x14ac:dyDescent="0.25">
      <c r="B988924" s="78"/>
      <c r="C988924" s="77"/>
    </row>
    <row r="988925" spans="2:3" x14ac:dyDescent="0.25">
      <c r="B988925" s="78"/>
      <c r="C988925" s="77"/>
    </row>
    <row r="988926" spans="2:3" x14ac:dyDescent="0.25">
      <c r="B988926" s="78"/>
      <c r="C988926" s="77"/>
    </row>
    <row r="988927" spans="2:3" x14ac:dyDescent="0.25">
      <c r="B988927" s="78"/>
      <c r="C988927" s="77"/>
    </row>
    <row r="988928" spans="2:3" x14ac:dyDescent="0.25">
      <c r="B988928" s="78"/>
      <c r="C988928" s="77"/>
    </row>
    <row r="988929" spans="2:3" x14ac:dyDescent="0.25">
      <c r="B988929" s="78"/>
      <c r="C988929" s="77"/>
    </row>
    <row r="988930" spans="2:3" x14ac:dyDescent="0.25">
      <c r="B988930" s="78"/>
      <c r="C988930" s="77"/>
    </row>
    <row r="989040" spans="2:3" x14ac:dyDescent="0.25">
      <c r="B989040" s="78"/>
      <c r="C989040" s="77"/>
    </row>
    <row r="989041" spans="2:3" x14ac:dyDescent="0.25">
      <c r="B989041" s="78"/>
      <c r="C989041" s="77"/>
    </row>
    <row r="989042" spans="2:3" x14ac:dyDescent="0.25">
      <c r="B989042" s="78"/>
      <c r="C989042" s="77"/>
    </row>
    <row r="989043" spans="2:3" x14ac:dyDescent="0.25">
      <c r="B989043" s="78"/>
      <c r="C989043" s="77"/>
    </row>
    <row r="989044" spans="2:3" x14ac:dyDescent="0.25">
      <c r="B989044" s="78"/>
      <c r="C989044" s="77"/>
    </row>
    <row r="989045" spans="2:3" x14ac:dyDescent="0.25">
      <c r="B989045" s="78"/>
      <c r="C989045" s="77"/>
    </row>
    <row r="989046" spans="2:3" x14ac:dyDescent="0.25">
      <c r="B989046" s="78"/>
      <c r="C989046" s="77"/>
    </row>
    <row r="989047" spans="2:3" x14ac:dyDescent="0.25">
      <c r="B989047" s="78"/>
      <c r="C989047" s="77"/>
    </row>
    <row r="989048" spans="2:3" x14ac:dyDescent="0.25">
      <c r="B989048" s="78"/>
      <c r="C989048" s="77"/>
    </row>
    <row r="989049" spans="2:3" x14ac:dyDescent="0.25">
      <c r="B989049" s="78"/>
      <c r="C989049" s="77"/>
    </row>
    <row r="989050" spans="2:3" x14ac:dyDescent="0.25">
      <c r="B989050" s="78"/>
      <c r="C989050" s="77"/>
    </row>
    <row r="989051" spans="2:3" x14ac:dyDescent="0.25">
      <c r="B989051" s="78"/>
      <c r="C989051" s="77"/>
    </row>
    <row r="989052" spans="2:3" x14ac:dyDescent="0.25">
      <c r="B989052" s="78"/>
      <c r="C989052" s="77"/>
    </row>
    <row r="989162" spans="2:3" x14ac:dyDescent="0.25">
      <c r="B989162" s="78"/>
      <c r="C989162" s="77"/>
    </row>
    <row r="989163" spans="2:3" x14ac:dyDescent="0.25">
      <c r="B989163" s="78"/>
      <c r="C989163" s="77"/>
    </row>
    <row r="989164" spans="2:3" x14ac:dyDescent="0.25">
      <c r="B989164" s="78"/>
      <c r="C989164" s="77"/>
    </row>
    <row r="989165" spans="2:3" x14ac:dyDescent="0.25">
      <c r="B989165" s="78"/>
      <c r="C989165" s="77"/>
    </row>
    <row r="989166" spans="2:3" x14ac:dyDescent="0.25">
      <c r="B989166" s="78"/>
      <c r="C989166" s="77"/>
    </row>
    <row r="989167" spans="2:3" x14ac:dyDescent="0.25">
      <c r="B989167" s="78"/>
      <c r="C989167" s="77"/>
    </row>
    <row r="989168" spans="2:3" x14ac:dyDescent="0.25">
      <c r="B989168" s="78"/>
      <c r="C989168" s="77"/>
    </row>
    <row r="989169" spans="2:3" x14ac:dyDescent="0.25">
      <c r="B989169" s="78"/>
      <c r="C989169" s="77"/>
    </row>
    <row r="989170" spans="2:3" x14ac:dyDescent="0.25">
      <c r="B989170" s="78"/>
      <c r="C989170" s="77"/>
    </row>
    <row r="989171" spans="2:3" x14ac:dyDescent="0.25">
      <c r="B989171" s="78"/>
      <c r="C989171" s="77"/>
    </row>
    <row r="989172" spans="2:3" x14ac:dyDescent="0.25">
      <c r="B989172" s="78"/>
      <c r="C989172" s="77"/>
    </row>
    <row r="989173" spans="2:3" x14ac:dyDescent="0.25">
      <c r="B989173" s="78"/>
      <c r="C989173" s="77"/>
    </row>
    <row r="989174" spans="2:3" x14ac:dyDescent="0.25">
      <c r="B989174" s="78"/>
      <c r="C989174" s="77"/>
    </row>
    <row r="989284" spans="2:3" x14ac:dyDescent="0.25">
      <c r="B989284" s="78"/>
      <c r="C989284" s="77"/>
    </row>
    <row r="989285" spans="2:3" x14ac:dyDescent="0.25">
      <c r="B989285" s="78"/>
      <c r="C989285" s="77"/>
    </row>
    <row r="989286" spans="2:3" x14ac:dyDescent="0.25">
      <c r="B989286" s="78"/>
      <c r="C989286" s="77"/>
    </row>
    <row r="989287" spans="2:3" x14ac:dyDescent="0.25">
      <c r="B989287" s="78"/>
      <c r="C989287" s="77"/>
    </row>
    <row r="989288" spans="2:3" x14ac:dyDescent="0.25">
      <c r="B989288" s="78"/>
      <c r="C989288" s="77"/>
    </row>
    <row r="989289" spans="2:3" x14ac:dyDescent="0.25">
      <c r="B989289" s="78"/>
      <c r="C989289" s="77"/>
    </row>
    <row r="989290" spans="2:3" x14ac:dyDescent="0.25">
      <c r="B989290" s="78"/>
      <c r="C989290" s="77"/>
    </row>
    <row r="989291" spans="2:3" x14ac:dyDescent="0.25">
      <c r="B989291" s="78"/>
      <c r="C989291" s="77"/>
    </row>
    <row r="989292" spans="2:3" x14ac:dyDescent="0.25">
      <c r="B989292" s="78"/>
      <c r="C989292" s="77"/>
    </row>
    <row r="989293" spans="2:3" x14ac:dyDescent="0.25">
      <c r="B989293" s="78"/>
      <c r="C989293" s="77"/>
    </row>
    <row r="989294" spans="2:3" x14ac:dyDescent="0.25">
      <c r="B989294" s="78"/>
      <c r="C989294" s="77"/>
    </row>
    <row r="989295" spans="2:3" x14ac:dyDescent="0.25">
      <c r="B989295" s="78"/>
      <c r="C989295" s="77"/>
    </row>
    <row r="989296" spans="2:3" x14ac:dyDescent="0.25">
      <c r="B989296" s="78"/>
      <c r="C989296" s="77"/>
    </row>
    <row r="989406" spans="2:3" x14ac:dyDescent="0.25">
      <c r="B989406" s="78"/>
      <c r="C989406" s="77"/>
    </row>
    <row r="989407" spans="2:3" x14ac:dyDescent="0.25">
      <c r="B989407" s="78"/>
      <c r="C989407" s="77"/>
    </row>
    <row r="989408" spans="2:3" x14ac:dyDescent="0.25">
      <c r="B989408" s="78"/>
      <c r="C989408" s="77"/>
    </row>
    <row r="989409" spans="2:3" x14ac:dyDescent="0.25">
      <c r="B989409" s="78"/>
      <c r="C989409" s="77"/>
    </row>
    <row r="989410" spans="2:3" x14ac:dyDescent="0.25">
      <c r="B989410" s="78"/>
      <c r="C989410" s="77"/>
    </row>
    <row r="989411" spans="2:3" x14ac:dyDescent="0.25">
      <c r="B989411" s="78"/>
      <c r="C989411" s="77"/>
    </row>
    <row r="989412" spans="2:3" x14ac:dyDescent="0.25">
      <c r="B989412" s="78"/>
      <c r="C989412" s="77"/>
    </row>
    <row r="989413" spans="2:3" x14ac:dyDescent="0.25">
      <c r="B989413" s="78"/>
      <c r="C989413" s="77"/>
    </row>
    <row r="989414" spans="2:3" x14ac:dyDescent="0.25">
      <c r="B989414" s="78"/>
      <c r="C989414" s="77"/>
    </row>
    <row r="989415" spans="2:3" x14ac:dyDescent="0.25">
      <c r="B989415" s="78"/>
      <c r="C989415" s="77"/>
    </row>
    <row r="989416" spans="2:3" x14ac:dyDescent="0.25">
      <c r="B989416" s="78"/>
      <c r="C989416" s="77"/>
    </row>
    <row r="989417" spans="2:3" x14ac:dyDescent="0.25">
      <c r="B989417" s="78"/>
      <c r="C989417" s="77"/>
    </row>
    <row r="989418" spans="2:3" x14ac:dyDescent="0.25">
      <c r="B989418" s="78"/>
      <c r="C989418" s="77"/>
    </row>
    <row r="989528" spans="2:3" x14ac:dyDescent="0.25">
      <c r="B989528" s="78"/>
      <c r="C989528" s="77"/>
    </row>
    <row r="989529" spans="2:3" x14ac:dyDescent="0.25">
      <c r="B989529" s="78"/>
      <c r="C989529" s="77"/>
    </row>
    <row r="989530" spans="2:3" x14ac:dyDescent="0.25">
      <c r="B989530" s="78"/>
      <c r="C989530" s="77"/>
    </row>
    <row r="989531" spans="2:3" x14ac:dyDescent="0.25">
      <c r="B989531" s="78"/>
      <c r="C989531" s="77"/>
    </row>
    <row r="989532" spans="2:3" x14ac:dyDescent="0.25">
      <c r="B989532" s="78"/>
      <c r="C989532" s="77"/>
    </row>
    <row r="989533" spans="2:3" x14ac:dyDescent="0.25">
      <c r="B989533" s="78"/>
      <c r="C989533" s="77"/>
    </row>
    <row r="989534" spans="2:3" x14ac:dyDescent="0.25">
      <c r="B989534" s="78"/>
      <c r="C989534" s="77"/>
    </row>
    <row r="989535" spans="2:3" x14ac:dyDescent="0.25">
      <c r="B989535" s="78"/>
      <c r="C989535" s="77"/>
    </row>
    <row r="989536" spans="2:3" x14ac:dyDescent="0.25">
      <c r="B989536" s="78"/>
      <c r="C989536" s="77"/>
    </row>
    <row r="989537" spans="2:3" x14ac:dyDescent="0.25">
      <c r="B989537" s="78"/>
      <c r="C989537" s="77"/>
    </row>
    <row r="989538" spans="2:3" x14ac:dyDescent="0.25">
      <c r="B989538" s="78"/>
      <c r="C989538" s="77"/>
    </row>
    <row r="989539" spans="2:3" x14ac:dyDescent="0.25">
      <c r="B989539" s="78"/>
      <c r="C989539" s="77"/>
    </row>
    <row r="989540" spans="2:3" x14ac:dyDescent="0.25">
      <c r="B989540" s="78"/>
      <c r="C989540" s="77"/>
    </row>
    <row r="989650" spans="2:3" x14ac:dyDescent="0.25">
      <c r="B989650" s="78"/>
      <c r="C989650" s="77"/>
    </row>
    <row r="989651" spans="2:3" x14ac:dyDescent="0.25">
      <c r="B989651" s="78"/>
      <c r="C989651" s="77"/>
    </row>
    <row r="989652" spans="2:3" x14ac:dyDescent="0.25">
      <c r="B989652" s="78"/>
      <c r="C989652" s="77"/>
    </row>
    <row r="989653" spans="2:3" x14ac:dyDescent="0.25">
      <c r="B989653" s="78"/>
      <c r="C989653" s="77"/>
    </row>
    <row r="989654" spans="2:3" x14ac:dyDescent="0.25">
      <c r="B989654" s="78"/>
      <c r="C989654" s="77"/>
    </row>
    <row r="989655" spans="2:3" x14ac:dyDescent="0.25">
      <c r="B989655" s="78"/>
      <c r="C989655" s="77"/>
    </row>
    <row r="989656" spans="2:3" x14ac:dyDescent="0.25">
      <c r="B989656" s="78"/>
      <c r="C989656" s="77"/>
    </row>
    <row r="989657" spans="2:3" x14ac:dyDescent="0.25">
      <c r="B989657" s="78"/>
      <c r="C989657" s="77"/>
    </row>
    <row r="989658" spans="2:3" x14ac:dyDescent="0.25">
      <c r="B989658" s="78"/>
      <c r="C989658" s="77"/>
    </row>
    <row r="989659" spans="2:3" x14ac:dyDescent="0.25">
      <c r="B989659" s="78"/>
      <c r="C989659" s="77"/>
    </row>
    <row r="989660" spans="2:3" x14ac:dyDescent="0.25">
      <c r="B989660" s="78"/>
      <c r="C989660" s="77"/>
    </row>
    <row r="989661" spans="2:3" x14ac:dyDescent="0.25">
      <c r="B989661" s="78"/>
      <c r="C989661" s="77"/>
    </row>
    <row r="989662" spans="2:3" x14ac:dyDescent="0.25">
      <c r="B989662" s="78"/>
      <c r="C989662" s="77"/>
    </row>
    <row r="989772" spans="2:3" x14ac:dyDescent="0.25">
      <c r="B989772" s="78"/>
      <c r="C989772" s="77"/>
    </row>
    <row r="989773" spans="2:3" x14ac:dyDescent="0.25">
      <c r="B989773" s="78"/>
      <c r="C989773" s="77"/>
    </row>
    <row r="989774" spans="2:3" x14ac:dyDescent="0.25">
      <c r="B989774" s="78"/>
      <c r="C989774" s="77"/>
    </row>
    <row r="989775" spans="2:3" x14ac:dyDescent="0.25">
      <c r="B989775" s="78"/>
      <c r="C989775" s="77"/>
    </row>
    <row r="989776" spans="2:3" x14ac:dyDescent="0.25">
      <c r="B989776" s="78"/>
      <c r="C989776" s="77"/>
    </row>
    <row r="989777" spans="2:3" x14ac:dyDescent="0.25">
      <c r="B989777" s="78"/>
      <c r="C989777" s="77"/>
    </row>
    <row r="989778" spans="2:3" x14ac:dyDescent="0.25">
      <c r="B989778" s="78"/>
      <c r="C989778" s="77"/>
    </row>
    <row r="989779" spans="2:3" x14ac:dyDescent="0.25">
      <c r="B989779" s="78"/>
      <c r="C989779" s="77"/>
    </row>
    <row r="989780" spans="2:3" x14ac:dyDescent="0.25">
      <c r="B989780" s="78"/>
      <c r="C989780" s="77"/>
    </row>
    <row r="989781" spans="2:3" x14ac:dyDescent="0.25">
      <c r="B989781" s="78"/>
      <c r="C989781" s="77"/>
    </row>
    <row r="989782" spans="2:3" x14ac:dyDescent="0.25">
      <c r="B989782" s="78"/>
      <c r="C989782" s="77"/>
    </row>
    <row r="989783" spans="2:3" x14ac:dyDescent="0.25">
      <c r="B989783" s="78"/>
      <c r="C989783" s="77"/>
    </row>
    <row r="989784" spans="2:3" x14ac:dyDescent="0.25">
      <c r="B989784" s="78"/>
      <c r="C989784" s="77"/>
    </row>
    <row r="989894" spans="2:3" x14ac:dyDescent="0.25">
      <c r="B989894" s="78"/>
      <c r="C989894" s="77"/>
    </row>
    <row r="989895" spans="2:3" x14ac:dyDescent="0.25">
      <c r="B989895" s="78"/>
      <c r="C989895" s="77"/>
    </row>
    <row r="989896" spans="2:3" x14ac:dyDescent="0.25">
      <c r="B989896" s="78"/>
      <c r="C989896" s="77"/>
    </row>
    <row r="989897" spans="2:3" x14ac:dyDescent="0.25">
      <c r="B989897" s="78"/>
      <c r="C989897" s="77"/>
    </row>
    <row r="989898" spans="2:3" x14ac:dyDescent="0.25">
      <c r="B989898" s="78"/>
      <c r="C989898" s="77"/>
    </row>
    <row r="989899" spans="2:3" x14ac:dyDescent="0.25">
      <c r="B989899" s="78"/>
      <c r="C989899" s="77"/>
    </row>
    <row r="989900" spans="2:3" x14ac:dyDescent="0.25">
      <c r="B989900" s="78"/>
      <c r="C989900" s="77"/>
    </row>
    <row r="989901" spans="2:3" x14ac:dyDescent="0.25">
      <c r="B989901" s="78"/>
      <c r="C989901" s="77"/>
    </row>
    <row r="989902" spans="2:3" x14ac:dyDescent="0.25">
      <c r="B989902" s="78"/>
      <c r="C989902" s="77"/>
    </row>
    <row r="989903" spans="2:3" x14ac:dyDescent="0.25">
      <c r="B989903" s="78"/>
      <c r="C989903" s="77"/>
    </row>
    <row r="989904" spans="2:3" x14ac:dyDescent="0.25">
      <c r="B989904" s="78"/>
      <c r="C989904" s="77"/>
    </row>
    <row r="989905" spans="2:3" x14ac:dyDescent="0.25">
      <c r="B989905" s="78"/>
      <c r="C989905" s="77"/>
    </row>
    <row r="989906" spans="2:3" x14ac:dyDescent="0.25">
      <c r="B989906" s="78"/>
      <c r="C989906" s="77"/>
    </row>
    <row r="990016" spans="2:3" x14ac:dyDescent="0.25">
      <c r="B990016" s="78"/>
      <c r="C990016" s="77"/>
    </row>
    <row r="990017" spans="2:3" x14ac:dyDescent="0.25">
      <c r="B990017" s="78"/>
      <c r="C990017" s="77"/>
    </row>
    <row r="990018" spans="2:3" x14ac:dyDescent="0.25">
      <c r="B990018" s="78"/>
      <c r="C990018" s="77"/>
    </row>
    <row r="990019" spans="2:3" x14ac:dyDescent="0.25">
      <c r="B990019" s="78"/>
      <c r="C990019" s="77"/>
    </row>
    <row r="990020" spans="2:3" x14ac:dyDescent="0.25">
      <c r="B990020" s="78"/>
      <c r="C990020" s="77"/>
    </row>
    <row r="990021" spans="2:3" x14ac:dyDescent="0.25">
      <c r="B990021" s="78"/>
      <c r="C990021" s="77"/>
    </row>
    <row r="990022" spans="2:3" x14ac:dyDescent="0.25">
      <c r="B990022" s="78"/>
      <c r="C990022" s="77"/>
    </row>
    <row r="990023" spans="2:3" x14ac:dyDescent="0.25">
      <c r="B990023" s="78"/>
      <c r="C990023" s="77"/>
    </row>
    <row r="990024" spans="2:3" x14ac:dyDescent="0.25">
      <c r="B990024" s="78"/>
      <c r="C990024" s="77"/>
    </row>
    <row r="990025" spans="2:3" x14ac:dyDescent="0.25">
      <c r="B990025" s="78"/>
      <c r="C990025" s="77"/>
    </row>
    <row r="990026" spans="2:3" x14ac:dyDescent="0.25">
      <c r="B990026" s="78"/>
      <c r="C990026" s="77"/>
    </row>
    <row r="990027" spans="2:3" x14ac:dyDescent="0.25">
      <c r="B990027" s="78"/>
      <c r="C990027" s="77"/>
    </row>
    <row r="990028" spans="2:3" x14ac:dyDescent="0.25">
      <c r="B990028" s="78"/>
      <c r="C990028" s="77"/>
    </row>
    <row r="990138" spans="2:3" x14ac:dyDescent="0.25">
      <c r="B990138" s="78"/>
      <c r="C990138" s="77"/>
    </row>
    <row r="990139" spans="2:3" x14ac:dyDescent="0.25">
      <c r="B990139" s="78"/>
      <c r="C990139" s="77"/>
    </row>
    <row r="990140" spans="2:3" x14ac:dyDescent="0.25">
      <c r="B990140" s="78"/>
      <c r="C990140" s="77"/>
    </row>
    <row r="990141" spans="2:3" x14ac:dyDescent="0.25">
      <c r="B990141" s="78"/>
      <c r="C990141" s="77"/>
    </row>
    <row r="990142" spans="2:3" x14ac:dyDescent="0.25">
      <c r="B990142" s="78"/>
      <c r="C990142" s="77"/>
    </row>
    <row r="990143" spans="2:3" x14ac:dyDescent="0.25">
      <c r="B990143" s="78"/>
      <c r="C990143" s="77"/>
    </row>
    <row r="990144" spans="2:3" x14ac:dyDescent="0.25">
      <c r="B990144" s="78"/>
      <c r="C990144" s="77"/>
    </row>
    <row r="990145" spans="2:3" x14ac:dyDescent="0.25">
      <c r="B990145" s="78"/>
      <c r="C990145" s="77"/>
    </row>
    <row r="990146" spans="2:3" x14ac:dyDescent="0.25">
      <c r="B990146" s="78"/>
      <c r="C990146" s="77"/>
    </row>
    <row r="990147" spans="2:3" x14ac:dyDescent="0.25">
      <c r="B990147" s="78"/>
      <c r="C990147" s="77"/>
    </row>
    <row r="990148" spans="2:3" x14ac:dyDescent="0.25">
      <c r="B990148" s="78"/>
      <c r="C990148" s="77"/>
    </row>
    <row r="990149" spans="2:3" x14ac:dyDescent="0.25">
      <c r="B990149" s="78"/>
      <c r="C990149" s="77"/>
    </row>
    <row r="990150" spans="2:3" x14ac:dyDescent="0.25">
      <c r="B990150" s="78"/>
      <c r="C990150" s="77"/>
    </row>
    <row r="990260" spans="2:3" x14ac:dyDescent="0.25">
      <c r="B990260" s="78"/>
      <c r="C990260" s="77"/>
    </row>
    <row r="990261" spans="2:3" x14ac:dyDescent="0.25">
      <c r="B990261" s="78"/>
      <c r="C990261" s="77"/>
    </row>
    <row r="990262" spans="2:3" x14ac:dyDescent="0.25">
      <c r="B990262" s="78"/>
      <c r="C990262" s="77"/>
    </row>
    <row r="990263" spans="2:3" x14ac:dyDescent="0.25">
      <c r="B990263" s="78"/>
      <c r="C990263" s="77"/>
    </row>
    <row r="990264" spans="2:3" x14ac:dyDescent="0.25">
      <c r="B990264" s="78"/>
      <c r="C990264" s="77"/>
    </row>
    <row r="990265" spans="2:3" x14ac:dyDescent="0.25">
      <c r="B990265" s="78"/>
      <c r="C990265" s="77"/>
    </row>
    <row r="990266" spans="2:3" x14ac:dyDescent="0.25">
      <c r="B990266" s="78"/>
      <c r="C990266" s="77"/>
    </row>
    <row r="990267" spans="2:3" x14ac:dyDescent="0.25">
      <c r="B990267" s="78"/>
      <c r="C990267" s="77"/>
    </row>
    <row r="990268" spans="2:3" x14ac:dyDescent="0.25">
      <c r="B990268" s="78"/>
      <c r="C990268" s="77"/>
    </row>
    <row r="990269" spans="2:3" x14ac:dyDescent="0.25">
      <c r="B990269" s="78"/>
      <c r="C990269" s="77"/>
    </row>
    <row r="990270" spans="2:3" x14ac:dyDescent="0.25">
      <c r="B990270" s="78"/>
      <c r="C990270" s="77"/>
    </row>
    <row r="990271" spans="2:3" x14ac:dyDescent="0.25">
      <c r="B990271" s="78"/>
      <c r="C990271" s="77"/>
    </row>
    <row r="990272" spans="2:3" x14ac:dyDescent="0.25">
      <c r="B990272" s="78"/>
      <c r="C990272" s="77"/>
    </row>
    <row r="990382" spans="2:3" x14ac:dyDescent="0.25">
      <c r="B990382" s="78"/>
      <c r="C990382" s="77"/>
    </row>
    <row r="990383" spans="2:3" x14ac:dyDescent="0.25">
      <c r="B990383" s="78"/>
      <c r="C990383" s="77"/>
    </row>
    <row r="990384" spans="2:3" x14ac:dyDescent="0.25">
      <c r="B990384" s="78"/>
      <c r="C990384" s="77"/>
    </row>
    <row r="990385" spans="2:3" x14ac:dyDescent="0.25">
      <c r="B990385" s="78"/>
      <c r="C990385" s="77"/>
    </row>
    <row r="990386" spans="2:3" x14ac:dyDescent="0.25">
      <c r="B990386" s="78"/>
      <c r="C990386" s="77"/>
    </row>
    <row r="990387" spans="2:3" x14ac:dyDescent="0.25">
      <c r="B990387" s="78"/>
      <c r="C990387" s="77"/>
    </row>
    <row r="990388" spans="2:3" x14ac:dyDescent="0.25">
      <c r="B990388" s="78"/>
      <c r="C990388" s="77"/>
    </row>
    <row r="990389" spans="2:3" x14ac:dyDescent="0.25">
      <c r="B990389" s="78"/>
      <c r="C990389" s="77"/>
    </row>
    <row r="990390" spans="2:3" x14ac:dyDescent="0.25">
      <c r="B990390" s="78"/>
      <c r="C990390" s="77"/>
    </row>
    <row r="990391" spans="2:3" x14ac:dyDescent="0.25">
      <c r="B990391" s="78"/>
      <c r="C990391" s="77"/>
    </row>
    <row r="990392" spans="2:3" x14ac:dyDescent="0.25">
      <c r="B990392" s="78"/>
      <c r="C990392" s="77"/>
    </row>
    <row r="990393" spans="2:3" x14ac:dyDescent="0.25">
      <c r="B990393" s="78"/>
      <c r="C990393" s="77"/>
    </row>
    <row r="990394" spans="2:3" x14ac:dyDescent="0.25">
      <c r="B990394" s="78"/>
      <c r="C990394" s="77"/>
    </row>
    <row r="990504" spans="2:3" x14ac:dyDescent="0.25">
      <c r="B990504" s="78"/>
      <c r="C990504" s="77"/>
    </row>
    <row r="990505" spans="2:3" x14ac:dyDescent="0.25">
      <c r="B990505" s="78"/>
      <c r="C990505" s="77"/>
    </row>
    <row r="990506" spans="2:3" x14ac:dyDescent="0.25">
      <c r="B990506" s="78"/>
      <c r="C990506" s="77"/>
    </row>
    <row r="990507" spans="2:3" x14ac:dyDescent="0.25">
      <c r="B990507" s="78"/>
      <c r="C990507" s="77"/>
    </row>
    <row r="990508" spans="2:3" x14ac:dyDescent="0.25">
      <c r="B990508" s="78"/>
      <c r="C990508" s="77"/>
    </row>
    <row r="990509" spans="2:3" x14ac:dyDescent="0.25">
      <c r="B990509" s="78"/>
      <c r="C990509" s="77"/>
    </row>
    <row r="990510" spans="2:3" x14ac:dyDescent="0.25">
      <c r="B990510" s="78"/>
      <c r="C990510" s="77"/>
    </row>
    <row r="990511" spans="2:3" x14ac:dyDescent="0.25">
      <c r="B990511" s="78"/>
      <c r="C990511" s="77"/>
    </row>
    <row r="990512" spans="2:3" x14ac:dyDescent="0.25">
      <c r="B990512" s="78"/>
      <c r="C990512" s="77"/>
    </row>
    <row r="990513" spans="2:3" x14ac:dyDescent="0.25">
      <c r="B990513" s="78"/>
      <c r="C990513" s="77"/>
    </row>
    <row r="990514" spans="2:3" x14ac:dyDescent="0.25">
      <c r="B990514" s="78"/>
      <c r="C990514" s="77"/>
    </row>
    <row r="990515" spans="2:3" x14ac:dyDescent="0.25">
      <c r="B990515" s="78"/>
      <c r="C990515" s="77"/>
    </row>
    <row r="990516" spans="2:3" x14ac:dyDescent="0.25">
      <c r="B990516" s="78"/>
      <c r="C990516" s="77"/>
    </row>
    <row r="990626" spans="2:3" x14ac:dyDescent="0.25">
      <c r="B990626" s="78"/>
      <c r="C990626" s="77"/>
    </row>
    <row r="990627" spans="2:3" x14ac:dyDescent="0.25">
      <c r="B990627" s="78"/>
      <c r="C990627" s="77"/>
    </row>
    <row r="990628" spans="2:3" x14ac:dyDescent="0.25">
      <c r="B990628" s="78"/>
      <c r="C990628" s="77"/>
    </row>
    <row r="990629" spans="2:3" x14ac:dyDescent="0.25">
      <c r="B990629" s="78"/>
      <c r="C990629" s="77"/>
    </row>
    <row r="990630" spans="2:3" x14ac:dyDescent="0.25">
      <c r="B990630" s="78"/>
      <c r="C990630" s="77"/>
    </row>
    <row r="990631" spans="2:3" x14ac:dyDescent="0.25">
      <c r="B990631" s="78"/>
      <c r="C990631" s="77"/>
    </row>
    <row r="990632" spans="2:3" x14ac:dyDescent="0.25">
      <c r="B990632" s="78"/>
      <c r="C990632" s="77"/>
    </row>
    <row r="990633" spans="2:3" x14ac:dyDescent="0.25">
      <c r="B990633" s="78"/>
      <c r="C990633" s="77"/>
    </row>
    <row r="990634" spans="2:3" x14ac:dyDescent="0.25">
      <c r="B990634" s="78"/>
      <c r="C990634" s="77"/>
    </row>
    <row r="990635" spans="2:3" x14ac:dyDescent="0.25">
      <c r="B990635" s="78"/>
      <c r="C990635" s="77"/>
    </row>
    <row r="990636" spans="2:3" x14ac:dyDescent="0.25">
      <c r="B990636" s="78"/>
      <c r="C990636" s="77"/>
    </row>
    <row r="990637" spans="2:3" x14ac:dyDescent="0.25">
      <c r="B990637" s="78"/>
      <c r="C990637" s="77"/>
    </row>
    <row r="990638" spans="2:3" x14ac:dyDescent="0.25">
      <c r="B990638" s="78"/>
      <c r="C990638" s="77"/>
    </row>
    <row r="990748" spans="2:3" x14ac:dyDescent="0.25">
      <c r="B990748" s="78"/>
      <c r="C990748" s="77"/>
    </row>
    <row r="990749" spans="2:3" x14ac:dyDescent="0.25">
      <c r="B990749" s="78"/>
      <c r="C990749" s="77"/>
    </row>
    <row r="990750" spans="2:3" x14ac:dyDescent="0.25">
      <c r="B990750" s="78"/>
      <c r="C990750" s="77"/>
    </row>
    <row r="990751" spans="2:3" x14ac:dyDescent="0.25">
      <c r="B990751" s="78"/>
      <c r="C990751" s="77"/>
    </row>
    <row r="990752" spans="2:3" x14ac:dyDescent="0.25">
      <c r="B990752" s="78"/>
      <c r="C990752" s="77"/>
    </row>
    <row r="990753" spans="2:3" x14ac:dyDescent="0.25">
      <c r="B990753" s="78"/>
      <c r="C990753" s="77"/>
    </row>
    <row r="990754" spans="2:3" x14ac:dyDescent="0.25">
      <c r="B990754" s="78"/>
      <c r="C990754" s="77"/>
    </row>
    <row r="990755" spans="2:3" x14ac:dyDescent="0.25">
      <c r="B990755" s="78"/>
      <c r="C990755" s="77"/>
    </row>
    <row r="990756" spans="2:3" x14ac:dyDescent="0.25">
      <c r="B990756" s="78"/>
      <c r="C990756" s="77"/>
    </row>
    <row r="990757" spans="2:3" x14ac:dyDescent="0.25">
      <c r="B990757" s="78"/>
      <c r="C990757" s="77"/>
    </row>
    <row r="990758" spans="2:3" x14ac:dyDescent="0.25">
      <c r="B990758" s="78"/>
      <c r="C990758" s="77"/>
    </row>
    <row r="990759" spans="2:3" x14ac:dyDescent="0.25">
      <c r="B990759" s="78"/>
      <c r="C990759" s="77"/>
    </row>
    <row r="990760" spans="2:3" x14ac:dyDescent="0.25">
      <c r="B990760" s="78"/>
      <c r="C990760" s="77"/>
    </row>
    <row r="990870" spans="2:3" x14ac:dyDescent="0.25">
      <c r="B990870" s="78"/>
      <c r="C990870" s="77"/>
    </row>
    <row r="990871" spans="2:3" x14ac:dyDescent="0.25">
      <c r="B990871" s="78"/>
      <c r="C990871" s="77"/>
    </row>
    <row r="990872" spans="2:3" x14ac:dyDescent="0.25">
      <c r="B990872" s="78"/>
      <c r="C990872" s="77"/>
    </row>
    <row r="990873" spans="2:3" x14ac:dyDescent="0.25">
      <c r="B990873" s="78"/>
      <c r="C990873" s="77"/>
    </row>
    <row r="990874" spans="2:3" x14ac:dyDescent="0.25">
      <c r="B990874" s="78"/>
      <c r="C990874" s="77"/>
    </row>
    <row r="990875" spans="2:3" x14ac:dyDescent="0.25">
      <c r="B990875" s="78"/>
      <c r="C990875" s="77"/>
    </row>
    <row r="990876" spans="2:3" x14ac:dyDescent="0.25">
      <c r="B990876" s="78"/>
      <c r="C990876" s="77"/>
    </row>
    <row r="990877" spans="2:3" x14ac:dyDescent="0.25">
      <c r="B990877" s="78"/>
      <c r="C990877" s="77"/>
    </row>
    <row r="990878" spans="2:3" x14ac:dyDescent="0.25">
      <c r="B990878" s="78"/>
      <c r="C990878" s="77"/>
    </row>
    <row r="990879" spans="2:3" x14ac:dyDescent="0.25">
      <c r="B990879" s="78"/>
      <c r="C990879" s="77"/>
    </row>
    <row r="990880" spans="2:3" x14ac:dyDescent="0.25">
      <c r="B990880" s="78"/>
      <c r="C990880" s="77"/>
    </row>
    <row r="990881" spans="2:3" x14ac:dyDescent="0.25">
      <c r="B990881" s="78"/>
      <c r="C990881" s="77"/>
    </row>
    <row r="990882" spans="2:3" x14ac:dyDescent="0.25">
      <c r="B990882" s="78"/>
      <c r="C990882" s="77"/>
    </row>
    <row r="990992" spans="2:3" x14ac:dyDescent="0.25">
      <c r="B990992" s="78"/>
      <c r="C990992" s="77"/>
    </row>
    <row r="990993" spans="2:3" x14ac:dyDescent="0.25">
      <c r="B990993" s="78"/>
      <c r="C990993" s="77"/>
    </row>
    <row r="990994" spans="2:3" x14ac:dyDescent="0.25">
      <c r="B990994" s="78"/>
      <c r="C990994" s="77"/>
    </row>
    <row r="990995" spans="2:3" x14ac:dyDescent="0.25">
      <c r="B990995" s="78"/>
      <c r="C990995" s="77"/>
    </row>
    <row r="990996" spans="2:3" x14ac:dyDescent="0.25">
      <c r="B990996" s="78"/>
      <c r="C990996" s="77"/>
    </row>
    <row r="990997" spans="2:3" x14ac:dyDescent="0.25">
      <c r="B990997" s="78"/>
      <c r="C990997" s="77"/>
    </row>
    <row r="990998" spans="2:3" x14ac:dyDescent="0.25">
      <c r="B990998" s="78"/>
      <c r="C990998" s="77"/>
    </row>
    <row r="990999" spans="2:3" x14ac:dyDescent="0.25">
      <c r="B990999" s="78"/>
      <c r="C990999" s="77"/>
    </row>
    <row r="991000" spans="2:3" x14ac:dyDescent="0.25">
      <c r="B991000" s="78"/>
      <c r="C991000" s="77"/>
    </row>
    <row r="991001" spans="2:3" x14ac:dyDescent="0.25">
      <c r="B991001" s="78"/>
      <c r="C991001" s="77"/>
    </row>
    <row r="991002" spans="2:3" x14ac:dyDescent="0.25">
      <c r="B991002" s="78"/>
      <c r="C991002" s="77"/>
    </row>
    <row r="991003" spans="2:3" x14ac:dyDescent="0.25">
      <c r="B991003" s="78"/>
      <c r="C991003" s="77"/>
    </row>
    <row r="991004" spans="2:3" x14ac:dyDescent="0.25">
      <c r="B991004" s="78"/>
      <c r="C991004" s="77"/>
    </row>
    <row r="991114" spans="2:3" x14ac:dyDescent="0.25">
      <c r="B991114" s="78"/>
      <c r="C991114" s="77"/>
    </row>
    <row r="991115" spans="2:3" x14ac:dyDescent="0.25">
      <c r="B991115" s="78"/>
      <c r="C991115" s="77"/>
    </row>
    <row r="991116" spans="2:3" x14ac:dyDescent="0.25">
      <c r="B991116" s="78"/>
      <c r="C991116" s="77"/>
    </row>
    <row r="991117" spans="2:3" x14ac:dyDescent="0.25">
      <c r="B991117" s="78"/>
      <c r="C991117" s="77"/>
    </row>
    <row r="991118" spans="2:3" x14ac:dyDescent="0.25">
      <c r="B991118" s="78"/>
      <c r="C991118" s="77"/>
    </row>
    <row r="991119" spans="2:3" x14ac:dyDescent="0.25">
      <c r="B991119" s="78"/>
      <c r="C991119" s="77"/>
    </row>
    <row r="991120" spans="2:3" x14ac:dyDescent="0.25">
      <c r="B991120" s="78"/>
      <c r="C991120" s="77"/>
    </row>
    <row r="991121" spans="2:3" x14ac:dyDescent="0.25">
      <c r="B991121" s="78"/>
      <c r="C991121" s="77"/>
    </row>
    <row r="991122" spans="2:3" x14ac:dyDescent="0.25">
      <c r="B991122" s="78"/>
      <c r="C991122" s="77"/>
    </row>
    <row r="991123" spans="2:3" x14ac:dyDescent="0.25">
      <c r="B991123" s="78"/>
      <c r="C991123" s="77"/>
    </row>
    <row r="991124" spans="2:3" x14ac:dyDescent="0.25">
      <c r="B991124" s="78"/>
      <c r="C991124" s="77"/>
    </row>
    <row r="991125" spans="2:3" x14ac:dyDescent="0.25">
      <c r="B991125" s="78"/>
      <c r="C991125" s="77"/>
    </row>
    <row r="991126" spans="2:3" x14ac:dyDescent="0.25">
      <c r="B991126" s="78"/>
      <c r="C991126" s="77"/>
    </row>
    <row r="991236" spans="2:3" x14ac:dyDescent="0.25">
      <c r="B991236" s="78"/>
      <c r="C991236" s="77"/>
    </row>
    <row r="991237" spans="2:3" x14ac:dyDescent="0.25">
      <c r="B991237" s="78"/>
      <c r="C991237" s="77"/>
    </row>
    <row r="991238" spans="2:3" x14ac:dyDescent="0.25">
      <c r="B991238" s="78"/>
      <c r="C991238" s="77"/>
    </row>
    <row r="991239" spans="2:3" x14ac:dyDescent="0.25">
      <c r="B991239" s="78"/>
      <c r="C991239" s="77"/>
    </row>
    <row r="991240" spans="2:3" x14ac:dyDescent="0.25">
      <c r="B991240" s="78"/>
      <c r="C991240" s="77"/>
    </row>
    <row r="991241" spans="2:3" x14ac:dyDescent="0.25">
      <c r="B991241" s="78"/>
      <c r="C991241" s="77"/>
    </row>
    <row r="991242" spans="2:3" x14ac:dyDescent="0.25">
      <c r="B991242" s="78"/>
      <c r="C991242" s="77"/>
    </row>
    <row r="991243" spans="2:3" x14ac:dyDescent="0.25">
      <c r="B991243" s="78"/>
      <c r="C991243" s="77"/>
    </row>
    <row r="991244" spans="2:3" x14ac:dyDescent="0.25">
      <c r="B991244" s="78"/>
      <c r="C991244" s="77"/>
    </row>
    <row r="991245" spans="2:3" x14ac:dyDescent="0.25">
      <c r="B991245" s="78"/>
      <c r="C991245" s="77"/>
    </row>
    <row r="991246" spans="2:3" x14ac:dyDescent="0.25">
      <c r="B991246" s="78"/>
      <c r="C991246" s="77"/>
    </row>
    <row r="991247" spans="2:3" x14ac:dyDescent="0.25">
      <c r="B991247" s="78"/>
      <c r="C991247" s="77"/>
    </row>
    <row r="991248" spans="2:3" x14ac:dyDescent="0.25">
      <c r="B991248" s="78"/>
      <c r="C991248" s="77"/>
    </row>
    <row r="991358" spans="2:3" x14ac:dyDescent="0.25">
      <c r="B991358" s="78"/>
      <c r="C991358" s="77"/>
    </row>
    <row r="991359" spans="2:3" x14ac:dyDescent="0.25">
      <c r="B991359" s="78"/>
      <c r="C991359" s="77"/>
    </row>
    <row r="991360" spans="2:3" x14ac:dyDescent="0.25">
      <c r="B991360" s="78"/>
      <c r="C991360" s="77"/>
    </row>
    <row r="991361" spans="2:3" x14ac:dyDescent="0.25">
      <c r="B991361" s="78"/>
      <c r="C991361" s="77"/>
    </row>
    <row r="991362" spans="2:3" x14ac:dyDescent="0.25">
      <c r="B991362" s="78"/>
      <c r="C991362" s="77"/>
    </row>
    <row r="991363" spans="2:3" x14ac:dyDescent="0.25">
      <c r="B991363" s="78"/>
      <c r="C991363" s="77"/>
    </row>
    <row r="991364" spans="2:3" x14ac:dyDescent="0.25">
      <c r="B991364" s="78"/>
      <c r="C991364" s="77"/>
    </row>
    <row r="991365" spans="2:3" x14ac:dyDescent="0.25">
      <c r="B991365" s="78"/>
      <c r="C991365" s="77"/>
    </row>
    <row r="991366" spans="2:3" x14ac:dyDescent="0.25">
      <c r="B991366" s="78"/>
      <c r="C991366" s="77"/>
    </row>
    <row r="991367" spans="2:3" x14ac:dyDescent="0.25">
      <c r="B991367" s="78"/>
      <c r="C991367" s="77"/>
    </row>
    <row r="991368" spans="2:3" x14ac:dyDescent="0.25">
      <c r="B991368" s="78"/>
      <c r="C991368" s="77"/>
    </row>
    <row r="991369" spans="2:3" x14ac:dyDescent="0.25">
      <c r="B991369" s="78"/>
      <c r="C991369" s="77"/>
    </row>
    <row r="991370" spans="2:3" x14ac:dyDescent="0.25">
      <c r="B991370" s="78"/>
      <c r="C991370" s="77"/>
    </row>
    <row r="991480" spans="2:3" x14ac:dyDescent="0.25">
      <c r="B991480" s="78"/>
      <c r="C991480" s="77"/>
    </row>
    <row r="991481" spans="2:3" x14ac:dyDescent="0.25">
      <c r="B991481" s="78"/>
      <c r="C991481" s="77"/>
    </row>
    <row r="991482" spans="2:3" x14ac:dyDescent="0.25">
      <c r="B991482" s="78"/>
      <c r="C991482" s="77"/>
    </row>
    <row r="991483" spans="2:3" x14ac:dyDescent="0.25">
      <c r="B991483" s="78"/>
      <c r="C991483" s="77"/>
    </row>
    <row r="991484" spans="2:3" x14ac:dyDescent="0.25">
      <c r="B991484" s="78"/>
      <c r="C991484" s="77"/>
    </row>
    <row r="991485" spans="2:3" x14ac:dyDescent="0.25">
      <c r="B991485" s="78"/>
      <c r="C991485" s="77"/>
    </row>
    <row r="991486" spans="2:3" x14ac:dyDescent="0.25">
      <c r="B991486" s="78"/>
      <c r="C991486" s="77"/>
    </row>
    <row r="991487" spans="2:3" x14ac:dyDescent="0.25">
      <c r="B991487" s="78"/>
      <c r="C991487" s="77"/>
    </row>
    <row r="991488" spans="2:3" x14ac:dyDescent="0.25">
      <c r="B991488" s="78"/>
      <c r="C991488" s="77"/>
    </row>
    <row r="991489" spans="2:3" x14ac:dyDescent="0.25">
      <c r="B991489" s="78"/>
      <c r="C991489" s="77"/>
    </row>
    <row r="991490" spans="2:3" x14ac:dyDescent="0.25">
      <c r="B991490" s="78"/>
      <c r="C991490" s="77"/>
    </row>
    <row r="991491" spans="2:3" x14ac:dyDescent="0.25">
      <c r="B991491" s="78"/>
      <c r="C991491" s="77"/>
    </row>
    <row r="991492" spans="2:3" x14ac:dyDescent="0.25">
      <c r="B991492" s="78"/>
      <c r="C991492" s="77"/>
    </row>
    <row r="991602" spans="2:3" x14ac:dyDescent="0.25">
      <c r="B991602" s="78"/>
      <c r="C991602" s="77"/>
    </row>
    <row r="991603" spans="2:3" x14ac:dyDescent="0.25">
      <c r="B991603" s="78"/>
      <c r="C991603" s="77"/>
    </row>
    <row r="991604" spans="2:3" x14ac:dyDescent="0.25">
      <c r="B991604" s="78"/>
      <c r="C991604" s="77"/>
    </row>
    <row r="991605" spans="2:3" x14ac:dyDescent="0.25">
      <c r="B991605" s="78"/>
      <c r="C991605" s="77"/>
    </row>
    <row r="991606" spans="2:3" x14ac:dyDescent="0.25">
      <c r="B991606" s="78"/>
      <c r="C991606" s="77"/>
    </row>
    <row r="991607" spans="2:3" x14ac:dyDescent="0.25">
      <c r="B991607" s="78"/>
      <c r="C991607" s="77"/>
    </row>
    <row r="991608" spans="2:3" x14ac:dyDescent="0.25">
      <c r="B991608" s="78"/>
      <c r="C991608" s="77"/>
    </row>
    <row r="991609" spans="2:3" x14ac:dyDescent="0.25">
      <c r="B991609" s="78"/>
      <c r="C991609" s="77"/>
    </row>
    <row r="991610" spans="2:3" x14ac:dyDescent="0.25">
      <c r="B991610" s="78"/>
      <c r="C991610" s="77"/>
    </row>
    <row r="991611" spans="2:3" x14ac:dyDescent="0.25">
      <c r="B991611" s="78"/>
      <c r="C991611" s="77"/>
    </row>
    <row r="991612" spans="2:3" x14ac:dyDescent="0.25">
      <c r="B991612" s="78"/>
      <c r="C991612" s="77"/>
    </row>
    <row r="991613" spans="2:3" x14ac:dyDescent="0.25">
      <c r="B991613" s="78"/>
      <c r="C991613" s="77"/>
    </row>
    <row r="991614" spans="2:3" x14ac:dyDescent="0.25">
      <c r="B991614" s="78"/>
      <c r="C991614" s="77"/>
    </row>
    <row r="991724" spans="2:3" x14ac:dyDescent="0.25">
      <c r="B991724" s="78"/>
      <c r="C991724" s="77"/>
    </row>
    <row r="991725" spans="2:3" x14ac:dyDescent="0.25">
      <c r="B991725" s="78"/>
      <c r="C991725" s="77"/>
    </row>
    <row r="991726" spans="2:3" x14ac:dyDescent="0.25">
      <c r="B991726" s="78"/>
      <c r="C991726" s="77"/>
    </row>
    <row r="991727" spans="2:3" x14ac:dyDescent="0.25">
      <c r="B991727" s="78"/>
      <c r="C991727" s="77"/>
    </row>
    <row r="991728" spans="2:3" x14ac:dyDescent="0.25">
      <c r="B991728" s="78"/>
      <c r="C991728" s="77"/>
    </row>
    <row r="991729" spans="2:3" x14ac:dyDescent="0.25">
      <c r="B991729" s="78"/>
      <c r="C991729" s="77"/>
    </row>
    <row r="991730" spans="2:3" x14ac:dyDescent="0.25">
      <c r="B991730" s="78"/>
      <c r="C991730" s="77"/>
    </row>
    <row r="991731" spans="2:3" x14ac:dyDescent="0.25">
      <c r="B991731" s="78"/>
      <c r="C991731" s="77"/>
    </row>
    <row r="991732" spans="2:3" x14ac:dyDescent="0.25">
      <c r="B991732" s="78"/>
      <c r="C991732" s="77"/>
    </row>
    <row r="991733" spans="2:3" x14ac:dyDescent="0.25">
      <c r="B991733" s="78"/>
      <c r="C991733" s="77"/>
    </row>
    <row r="991734" spans="2:3" x14ac:dyDescent="0.25">
      <c r="B991734" s="78"/>
      <c r="C991734" s="77"/>
    </row>
    <row r="991735" spans="2:3" x14ac:dyDescent="0.25">
      <c r="B991735" s="78"/>
      <c r="C991735" s="77"/>
    </row>
    <row r="991736" spans="2:3" x14ac:dyDescent="0.25">
      <c r="B991736" s="78"/>
      <c r="C991736" s="77"/>
    </row>
    <row r="991846" spans="2:3" x14ac:dyDescent="0.25">
      <c r="B991846" s="78"/>
      <c r="C991846" s="77"/>
    </row>
    <row r="991847" spans="2:3" x14ac:dyDescent="0.25">
      <c r="B991847" s="78"/>
      <c r="C991847" s="77"/>
    </row>
    <row r="991848" spans="2:3" x14ac:dyDescent="0.25">
      <c r="B991848" s="78"/>
      <c r="C991848" s="77"/>
    </row>
    <row r="991849" spans="2:3" x14ac:dyDescent="0.25">
      <c r="B991849" s="78"/>
      <c r="C991849" s="77"/>
    </row>
    <row r="991850" spans="2:3" x14ac:dyDescent="0.25">
      <c r="B991850" s="78"/>
      <c r="C991850" s="77"/>
    </row>
    <row r="991851" spans="2:3" x14ac:dyDescent="0.25">
      <c r="B991851" s="78"/>
      <c r="C991851" s="77"/>
    </row>
    <row r="991852" spans="2:3" x14ac:dyDescent="0.25">
      <c r="B991852" s="78"/>
      <c r="C991852" s="77"/>
    </row>
    <row r="991853" spans="2:3" x14ac:dyDescent="0.25">
      <c r="B991853" s="78"/>
      <c r="C991853" s="77"/>
    </row>
    <row r="991854" spans="2:3" x14ac:dyDescent="0.25">
      <c r="B991854" s="78"/>
      <c r="C991854" s="77"/>
    </row>
    <row r="991855" spans="2:3" x14ac:dyDescent="0.25">
      <c r="B991855" s="78"/>
      <c r="C991855" s="77"/>
    </row>
    <row r="991856" spans="2:3" x14ac:dyDescent="0.25">
      <c r="B991856" s="78"/>
      <c r="C991856" s="77"/>
    </row>
    <row r="991857" spans="2:3" x14ac:dyDescent="0.25">
      <c r="B991857" s="78"/>
      <c r="C991857" s="77"/>
    </row>
    <row r="991858" spans="2:3" x14ac:dyDescent="0.25">
      <c r="B991858" s="78"/>
      <c r="C991858" s="77"/>
    </row>
    <row r="991968" spans="2:3" x14ac:dyDescent="0.25">
      <c r="B991968" s="78"/>
      <c r="C991968" s="77"/>
    </row>
    <row r="991969" spans="2:3" x14ac:dyDescent="0.25">
      <c r="B991969" s="78"/>
      <c r="C991969" s="77"/>
    </row>
    <row r="991970" spans="2:3" x14ac:dyDescent="0.25">
      <c r="B991970" s="78"/>
      <c r="C991970" s="77"/>
    </row>
    <row r="991971" spans="2:3" x14ac:dyDescent="0.25">
      <c r="B991971" s="78"/>
      <c r="C991971" s="77"/>
    </row>
    <row r="991972" spans="2:3" x14ac:dyDescent="0.25">
      <c r="B991972" s="78"/>
      <c r="C991972" s="77"/>
    </row>
    <row r="991973" spans="2:3" x14ac:dyDescent="0.25">
      <c r="B991973" s="78"/>
      <c r="C991973" s="77"/>
    </row>
    <row r="991974" spans="2:3" x14ac:dyDescent="0.25">
      <c r="B991974" s="78"/>
      <c r="C991974" s="77"/>
    </row>
    <row r="991975" spans="2:3" x14ac:dyDescent="0.25">
      <c r="B991975" s="78"/>
      <c r="C991975" s="77"/>
    </row>
    <row r="991976" spans="2:3" x14ac:dyDescent="0.25">
      <c r="B991976" s="78"/>
      <c r="C991976" s="77"/>
    </row>
    <row r="991977" spans="2:3" x14ac:dyDescent="0.25">
      <c r="B991977" s="78"/>
      <c r="C991977" s="77"/>
    </row>
    <row r="991978" spans="2:3" x14ac:dyDescent="0.25">
      <c r="B991978" s="78"/>
      <c r="C991978" s="77"/>
    </row>
    <row r="991979" spans="2:3" x14ac:dyDescent="0.25">
      <c r="B991979" s="78"/>
      <c r="C991979" s="77"/>
    </row>
    <row r="991980" spans="2:3" x14ac:dyDescent="0.25">
      <c r="B991980" s="78"/>
      <c r="C991980" s="77"/>
    </row>
    <row r="992090" spans="2:3" x14ac:dyDescent="0.25">
      <c r="B992090" s="78"/>
      <c r="C992090" s="77"/>
    </row>
    <row r="992091" spans="2:3" x14ac:dyDescent="0.25">
      <c r="B992091" s="78"/>
      <c r="C992091" s="77"/>
    </row>
    <row r="992092" spans="2:3" x14ac:dyDescent="0.25">
      <c r="B992092" s="78"/>
      <c r="C992092" s="77"/>
    </row>
    <row r="992093" spans="2:3" x14ac:dyDescent="0.25">
      <c r="B992093" s="78"/>
      <c r="C992093" s="77"/>
    </row>
    <row r="992094" spans="2:3" x14ac:dyDescent="0.25">
      <c r="B992094" s="78"/>
      <c r="C992094" s="77"/>
    </row>
    <row r="992095" spans="2:3" x14ac:dyDescent="0.25">
      <c r="B992095" s="78"/>
      <c r="C992095" s="77"/>
    </row>
    <row r="992096" spans="2:3" x14ac:dyDescent="0.25">
      <c r="B992096" s="78"/>
      <c r="C992096" s="77"/>
    </row>
    <row r="992097" spans="2:3" x14ac:dyDescent="0.25">
      <c r="B992097" s="78"/>
      <c r="C992097" s="77"/>
    </row>
    <row r="992098" spans="2:3" x14ac:dyDescent="0.25">
      <c r="B992098" s="78"/>
      <c r="C992098" s="77"/>
    </row>
    <row r="992099" spans="2:3" x14ac:dyDescent="0.25">
      <c r="B992099" s="78"/>
      <c r="C992099" s="77"/>
    </row>
    <row r="992100" spans="2:3" x14ac:dyDescent="0.25">
      <c r="B992100" s="78"/>
      <c r="C992100" s="77"/>
    </row>
    <row r="992101" spans="2:3" x14ac:dyDescent="0.25">
      <c r="B992101" s="78"/>
      <c r="C992101" s="77"/>
    </row>
    <row r="992102" spans="2:3" x14ac:dyDescent="0.25">
      <c r="B992102" s="78"/>
      <c r="C992102" s="77"/>
    </row>
    <row r="992212" spans="2:3" x14ac:dyDescent="0.25">
      <c r="B992212" s="78"/>
      <c r="C992212" s="77"/>
    </row>
    <row r="992213" spans="2:3" x14ac:dyDescent="0.25">
      <c r="B992213" s="78"/>
      <c r="C992213" s="77"/>
    </row>
    <row r="992214" spans="2:3" x14ac:dyDescent="0.25">
      <c r="B992214" s="78"/>
      <c r="C992214" s="77"/>
    </row>
    <row r="992215" spans="2:3" x14ac:dyDescent="0.25">
      <c r="B992215" s="78"/>
      <c r="C992215" s="77"/>
    </row>
    <row r="992216" spans="2:3" x14ac:dyDescent="0.25">
      <c r="B992216" s="78"/>
      <c r="C992216" s="77"/>
    </row>
    <row r="992217" spans="2:3" x14ac:dyDescent="0.25">
      <c r="B992217" s="78"/>
      <c r="C992217" s="77"/>
    </row>
    <row r="992218" spans="2:3" x14ac:dyDescent="0.25">
      <c r="B992218" s="78"/>
      <c r="C992218" s="77"/>
    </row>
    <row r="992219" spans="2:3" x14ac:dyDescent="0.25">
      <c r="B992219" s="78"/>
      <c r="C992219" s="77"/>
    </row>
    <row r="992220" spans="2:3" x14ac:dyDescent="0.25">
      <c r="B992220" s="78"/>
      <c r="C992220" s="77"/>
    </row>
    <row r="992221" spans="2:3" x14ac:dyDescent="0.25">
      <c r="B992221" s="78"/>
      <c r="C992221" s="77"/>
    </row>
    <row r="992222" spans="2:3" x14ac:dyDescent="0.25">
      <c r="B992222" s="78"/>
      <c r="C992222" s="77"/>
    </row>
    <row r="992223" spans="2:3" x14ac:dyDescent="0.25">
      <c r="B992223" s="78"/>
      <c r="C992223" s="77"/>
    </row>
    <row r="992224" spans="2:3" x14ac:dyDescent="0.25">
      <c r="B992224" s="78"/>
      <c r="C992224" s="77"/>
    </row>
    <row r="992334" spans="2:3" x14ac:dyDescent="0.25">
      <c r="B992334" s="78"/>
      <c r="C992334" s="77"/>
    </row>
    <row r="992335" spans="2:3" x14ac:dyDescent="0.25">
      <c r="B992335" s="78"/>
      <c r="C992335" s="77"/>
    </row>
    <row r="992336" spans="2:3" x14ac:dyDescent="0.25">
      <c r="B992336" s="78"/>
      <c r="C992336" s="77"/>
    </row>
    <row r="992337" spans="2:3" x14ac:dyDescent="0.25">
      <c r="B992337" s="78"/>
      <c r="C992337" s="77"/>
    </row>
    <row r="992338" spans="2:3" x14ac:dyDescent="0.25">
      <c r="B992338" s="78"/>
      <c r="C992338" s="77"/>
    </row>
    <row r="992339" spans="2:3" x14ac:dyDescent="0.25">
      <c r="B992339" s="78"/>
      <c r="C992339" s="77"/>
    </row>
    <row r="992340" spans="2:3" x14ac:dyDescent="0.25">
      <c r="B992340" s="78"/>
      <c r="C992340" s="77"/>
    </row>
    <row r="992341" spans="2:3" x14ac:dyDescent="0.25">
      <c r="B992341" s="78"/>
      <c r="C992341" s="77"/>
    </row>
    <row r="992342" spans="2:3" x14ac:dyDescent="0.25">
      <c r="B992342" s="78"/>
      <c r="C992342" s="77"/>
    </row>
    <row r="992343" spans="2:3" x14ac:dyDescent="0.25">
      <c r="B992343" s="78"/>
      <c r="C992343" s="77"/>
    </row>
    <row r="992344" spans="2:3" x14ac:dyDescent="0.25">
      <c r="B992344" s="78"/>
      <c r="C992344" s="77"/>
    </row>
    <row r="992345" spans="2:3" x14ac:dyDescent="0.25">
      <c r="B992345" s="78"/>
      <c r="C992345" s="77"/>
    </row>
    <row r="992346" spans="2:3" x14ac:dyDescent="0.25">
      <c r="B992346" s="78"/>
      <c r="C992346" s="77"/>
    </row>
    <row r="992456" spans="2:3" x14ac:dyDescent="0.25">
      <c r="B992456" s="78"/>
      <c r="C992456" s="77"/>
    </row>
    <row r="992457" spans="2:3" x14ac:dyDescent="0.25">
      <c r="B992457" s="78"/>
      <c r="C992457" s="77"/>
    </row>
    <row r="992458" spans="2:3" x14ac:dyDescent="0.25">
      <c r="B992458" s="78"/>
      <c r="C992458" s="77"/>
    </row>
    <row r="992459" spans="2:3" x14ac:dyDescent="0.25">
      <c r="B992459" s="78"/>
      <c r="C992459" s="77"/>
    </row>
    <row r="992460" spans="2:3" x14ac:dyDescent="0.25">
      <c r="B992460" s="78"/>
      <c r="C992460" s="77"/>
    </row>
    <row r="992461" spans="2:3" x14ac:dyDescent="0.25">
      <c r="B992461" s="78"/>
      <c r="C992461" s="77"/>
    </row>
    <row r="992462" spans="2:3" x14ac:dyDescent="0.25">
      <c r="B992462" s="78"/>
      <c r="C992462" s="77"/>
    </row>
    <row r="992463" spans="2:3" x14ac:dyDescent="0.25">
      <c r="B992463" s="78"/>
      <c r="C992463" s="77"/>
    </row>
    <row r="992464" spans="2:3" x14ac:dyDescent="0.25">
      <c r="B992464" s="78"/>
      <c r="C992464" s="77"/>
    </row>
    <row r="992465" spans="2:3" x14ac:dyDescent="0.25">
      <c r="B992465" s="78"/>
      <c r="C992465" s="77"/>
    </row>
    <row r="992466" spans="2:3" x14ac:dyDescent="0.25">
      <c r="B992466" s="78"/>
      <c r="C992466" s="77"/>
    </row>
    <row r="992467" spans="2:3" x14ac:dyDescent="0.25">
      <c r="B992467" s="78"/>
      <c r="C992467" s="77"/>
    </row>
    <row r="992468" spans="2:3" x14ac:dyDescent="0.25">
      <c r="B992468" s="78"/>
      <c r="C992468" s="77"/>
    </row>
    <row r="992578" spans="2:3" x14ac:dyDescent="0.25">
      <c r="B992578" s="78"/>
      <c r="C992578" s="77"/>
    </row>
    <row r="992579" spans="2:3" x14ac:dyDescent="0.25">
      <c r="B992579" s="78"/>
      <c r="C992579" s="77"/>
    </row>
    <row r="992580" spans="2:3" x14ac:dyDescent="0.25">
      <c r="B992580" s="78"/>
      <c r="C992580" s="77"/>
    </row>
    <row r="992581" spans="2:3" x14ac:dyDescent="0.25">
      <c r="B992581" s="78"/>
      <c r="C992581" s="77"/>
    </row>
    <row r="992582" spans="2:3" x14ac:dyDescent="0.25">
      <c r="B992582" s="78"/>
      <c r="C992582" s="77"/>
    </row>
    <row r="992583" spans="2:3" x14ac:dyDescent="0.25">
      <c r="B992583" s="78"/>
      <c r="C992583" s="77"/>
    </row>
    <row r="992584" spans="2:3" x14ac:dyDescent="0.25">
      <c r="B992584" s="78"/>
      <c r="C992584" s="77"/>
    </row>
    <row r="992585" spans="2:3" x14ac:dyDescent="0.25">
      <c r="B992585" s="78"/>
      <c r="C992585" s="77"/>
    </row>
    <row r="992586" spans="2:3" x14ac:dyDescent="0.25">
      <c r="B992586" s="78"/>
      <c r="C992586" s="77"/>
    </row>
    <row r="992587" spans="2:3" x14ac:dyDescent="0.25">
      <c r="B992587" s="78"/>
      <c r="C992587" s="77"/>
    </row>
    <row r="992588" spans="2:3" x14ac:dyDescent="0.25">
      <c r="B992588" s="78"/>
      <c r="C992588" s="77"/>
    </row>
    <row r="992589" spans="2:3" x14ac:dyDescent="0.25">
      <c r="B992589" s="78"/>
      <c r="C992589" s="77"/>
    </row>
    <row r="992590" spans="2:3" x14ac:dyDescent="0.25">
      <c r="B992590" s="78"/>
      <c r="C992590" s="77"/>
    </row>
    <row r="992700" spans="2:3" x14ac:dyDescent="0.25">
      <c r="B992700" s="78"/>
      <c r="C992700" s="77"/>
    </row>
    <row r="992701" spans="2:3" x14ac:dyDescent="0.25">
      <c r="B992701" s="78"/>
      <c r="C992701" s="77"/>
    </row>
    <row r="992702" spans="2:3" x14ac:dyDescent="0.25">
      <c r="B992702" s="78"/>
      <c r="C992702" s="77"/>
    </row>
    <row r="992703" spans="2:3" x14ac:dyDescent="0.25">
      <c r="B992703" s="78"/>
      <c r="C992703" s="77"/>
    </row>
    <row r="992704" spans="2:3" x14ac:dyDescent="0.25">
      <c r="B992704" s="78"/>
      <c r="C992704" s="77"/>
    </row>
    <row r="992705" spans="2:3" x14ac:dyDescent="0.25">
      <c r="B992705" s="78"/>
      <c r="C992705" s="77"/>
    </row>
    <row r="992706" spans="2:3" x14ac:dyDescent="0.25">
      <c r="B992706" s="78"/>
      <c r="C992706" s="77"/>
    </row>
    <row r="992707" spans="2:3" x14ac:dyDescent="0.25">
      <c r="B992707" s="78"/>
      <c r="C992707" s="77"/>
    </row>
    <row r="992708" spans="2:3" x14ac:dyDescent="0.25">
      <c r="B992708" s="78"/>
      <c r="C992708" s="77"/>
    </row>
    <row r="992709" spans="2:3" x14ac:dyDescent="0.25">
      <c r="B992709" s="78"/>
      <c r="C992709" s="77"/>
    </row>
    <row r="992710" spans="2:3" x14ac:dyDescent="0.25">
      <c r="B992710" s="78"/>
      <c r="C992710" s="77"/>
    </row>
    <row r="992711" spans="2:3" x14ac:dyDescent="0.25">
      <c r="B992711" s="78"/>
      <c r="C992711" s="77"/>
    </row>
    <row r="992712" spans="2:3" x14ac:dyDescent="0.25">
      <c r="B992712" s="78"/>
      <c r="C992712" s="77"/>
    </row>
    <row r="992822" spans="2:3" x14ac:dyDescent="0.25">
      <c r="B992822" s="78"/>
      <c r="C992822" s="77"/>
    </row>
    <row r="992823" spans="2:3" x14ac:dyDescent="0.25">
      <c r="B992823" s="78"/>
      <c r="C992823" s="77"/>
    </row>
    <row r="992824" spans="2:3" x14ac:dyDescent="0.25">
      <c r="B992824" s="78"/>
      <c r="C992824" s="77"/>
    </row>
    <row r="992825" spans="2:3" x14ac:dyDescent="0.25">
      <c r="B992825" s="78"/>
      <c r="C992825" s="77"/>
    </row>
    <row r="992826" spans="2:3" x14ac:dyDescent="0.25">
      <c r="B992826" s="78"/>
      <c r="C992826" s="77"/>
    </row>
    <row r="992827" spans="2:3" x14ac:dyDescent="0.25">
      <c r="B992827" s="78"/>
      <c r="C992827" s="77"/>
    </row>
    <row r="992828" spans="2:3" x14ac:dyDescent="0.25">
      <c r="B992828" s="78"/>
      <c r="C992828" s="77"/>
    </row>
    <row r="992829" spans="2:3" x14ac:dyDescent="0.25">
      <c r="B992829" s="78"/>
      <c r="C992829" s="77"/>
    </row>
    <row r="992830" spans="2:3" x14ac:dyDescent="0.25">
      <c r="B992830" s="78"/>
      <c r="C992830" s="77"/>
    </row>
    <row r="992831" spans="2:3" x14ac:dyDescent="0.25">
      <c r="B992831" s="78"/>
      <c r="C992831" s="77"/>
    </row>
    <row r="992832" spans="2:3" x14ac:dyDescent="0.25">
      <c r="B992832" s="78"/>
      <c r="C992832" s="77"/>
    </row>
    <row r="992833" spans="2:3" x14ac:dyDescent="0.25">
      <c r="B992833" s="78"/>
      <c r="C992833" s="77"/>
    </row>
    <row r="992834" spans="2:3" x14ac:dyDescent="0.25">
      <c r="B992834" s="78"/>
      <c r="C992834" s="77"/>
    </row>
    <row r="992944" spans="2:3" x14ac:dyDescent="0.25">
      <c r="B992944" s="78"/>
      <c r="C992944" s="77"/>
    </row>
    <row r="992945" spans="2:3" x14ac:dyDescent="0.25">
      <c r="B992945" s="78"/>
      <c r="C992945" s="77"/>
    </row>
    <row r="992946" spans="2:3" x14ac:dyDescent="0.25">
      <c r="B992946" s="78"/>
      <c r="C992946" s="77"/>
    </row>
    <row r="992947" spans="2:3" x14ac:dyDescent="0.25">
      <c r="B992947" s="78"/>
      <c r="C992947" s="77"/>
    </row>
    <row r="992948" spans="2:3" x14ac:dyDescent="0.25">
      <c r="B992948" s="78"/>
      <c r="C992948" s="77"/>
    </row>
    <row r="992949" spans="2:3" x14ac:dyDescent="0.25">
      <c r="B992949" s="78"/>
      <c r="C992949" s="77"/>
    </row>
    <row r="992950" spans="2:3" x14ac:dyDescent="0.25">
      <c r="B992950" s="78"/>
      <c r="C992950" s="77"/>
    </row>
    <row r="992951" spans="2:3" x14ac:dyDescent="0.25">
      <c r="B992951" s="78"/>
      <c r="C992951" s="77"/>
    </row>
    <row r="992952" spans="2:3" x14ac:dyDescent="0.25">
      <c r="B992952" s="78"/>
      <c r="C992952" s="77"/>
    </row>
    <row r="992953" spans="2:3" x14ac:dyDescent="0.25">
      <c r="B992953" s="78"/>
      <c r="C992953" s="77"/>
    </row>
    <row r="992954" spans="2:3" x14ac:dyDescent="0.25">
      <c r="B992954" s="78"/>
      <c r="C992954" s="77"/>
    </row>
    <row r="992955" spans="2:3" x14ac:dyDescent="0.25">
      <c r="B992955" s="78"/>
      <c r="C992955" s="77"/>
    </row>
    <row r="992956" spans="2:3" x14ac:dyDescent="0.25">
      <c r="B992956" s="78"/>
      <c r="C992956" s="77"/>
    </row>
    <row r="993066" spans="2:3" x14ac:dyDescent="0.25">
      <c r="B993066" s="78"/>
      <c r="C993066" s="77"/>
    </row>
    <row r="993067" spans="2:3" x14ac:dyDescent="0.25">
      <c r="B993067" s="78"/>
      <c r="C993067" s="77"/>
    </row>
    <row r="993068" spans="2:3" x14ac:dyDescent="0.25">
      <c r="B993068" s="78"/>
      <c r="C993068" s="77"/>
    </row>
    <row r="993069" spans="2:3" x14ac:dyDescent="0.25">
      <c r="B993069" s="78"/>
      <c r="C993069" s="77"/>
    </row>
    <row r="993070" spans="2:3" x14ac:dyDescent="0.25">
      <c r="B993070" s="78"/>
      <c r="C993070" s="77"/>
    </row>
    <row r="993071" spans="2:3" x14ac:dyDescent="0.25">
      <c r="B993071" s="78"/>
      <c r="C993071" s="77"/>
    </row>
    <row r="993072" spans="2:3" x14ac:dyDescent="0.25">
      <c r="B993072" s="78"/>
      <c r="C993072" s="77"/>
    </row>
    <row r="993073" spans="2:3" x14ac:dyDescent="0.25">
      <c r="B993073" s="78"/>
      <c r="C993073" s="77"/>
    </row>
    <row r="993074" spans="2:3" x14ac:dyDescent="0.25">
      <c r="B993074" s="78"/>
      <c r="C993074" s="77"/>
    </row>
    <row r="993075" spans="2:3" x14ac:dyDescent="0.25">
      <c r="B993075" s="78"/>
      <c r="C993075" s="77"/>
    </row>
    <row r="993076" spans="2:3" x14ac:dyDescent="0.25">
      <c r="B993076" s="78"/>
      <c r="C993076" s="77"/>
    </row>
    <row r="993077" spans="2:3" x14ac:dyDescent="0.25">
      <c r="B993077" s="78"/>
      <c r="C993077" s="77"/>
    </row>
    <row r="993078" spans="2:3" x14ac:dyDescent="0.25">
      <c r="B993078" s="78"/>
      <c r="C993078" s="77"/>
    </row>
    <row r="993188" spans="2:3" x14ac:dyDescent="0.25">
      <c r="B993188" s="78"/>
      <c r="C993188" s="77"/>
    </row>
    <row r="993189" spans="2:3" x14ac:dyDescent="0.25">
      <c r="B993189" s="78"/>
      <c r="C993189" s="77"/>
    </row>
    <row r="993190" spans="2:3" x14ac:dyDescent="0.25">
      <c r="B993190" s="78"/>
      <c r="C993190" s="77"/>
    </row>
    <row r="993191" spans="2:3" x14ac:dyDescent="0.25">
      <c r="B993191" s="78"/>
      <c r="C993191" s="77"/>
    </row>
    <row r="993192" spans="2:3" x14ac:dyDescent="0.25">
      <c r="B993192" s="78"/>
      <c r="C993192" s="77"/>
    </row>
    <row r="993193" spans="2:3" x14ac:dyDescent="0.25">
      <c r="B993193" s="78"/>
      <c r="C993193" s="77"/>
    </row>
    <row r="993194" spans="2:3" x14ac:dyDescent="0.25">
      <c r="B993194" s="78"/>
      <c r="C993194" s="77"/>
    </row>
    <row r="993195" spans="2:3" x14ac:dyDescent="0.25">
      <c r="B993195" s="78"/>
      <c r="C993195" s="77"/>
    </row>
    <row r="993196" spans="2:3" x14ac:dyDescent="0.25">
      <c r="B993196" s="78"/>
      <c r="C993196" s="77"/>
    </row>
    <row r="993197" spans="2:3" x14ac:dyDescent="0.25">
      <c r="B993197" s="78"/>
      <c r="C993197" s="77"/>
    </row>
    <row r="993198" spans="2:3" x14ac:dyDescent="0.25">
      <c r="B993198" s="78"/>
      <c r="C993198" s="77"/>
    </row>
    <row r="993199" spans="2:3" x14ac:dyDescent="0.25">
      <c r="B993199" s="78"/>
      <c r="C993199" s="77"/>
    </row>
    <row r="993200" spans="2:3" x14ac:dyDescent="0.25">
      <c r="B993200" s="78"/>
      <c r="C993200" s="77"/>
    </row>
    <row r="993310" spans="2:3" x14ac:dyDescent="0.25">
      <c r="B993310" s="78"/>
      <c r="C993310" s="77"/>
    </row>
    <row r="993311" spans="2:3" x14ac:dyDescent="0.25">
      <c r="B993311" s="78"/>
      <c r="C993311" s="77"/>
    </row>
    <row r="993312" spans="2:3" x14ac:dyDescent="0.25">
      <c r="B993312" s="78"/>
      <c r="C993312" s="77"/>
    </row>
    <row r="993313" spans="2:3" x14ac:dyDescent="0.25">
      <c r="B993313" s="78"/>
      <c r="C993313" s="77"/>
    </row>
    <row r="993314" spans="2:3" x14ac:dyDescent="0.25">
      <c r="B993314" s="78"/>
      <c r="C993314" s="77"/>
    </row>
    <row r="993315" spans="2:3" x14ac:dyDescent="0.25">
      <c r="B993315" s="78"/>
      <c r="C993315" s="77"/>
    </row>
    <row r="993316" spans="2:3" x14ac:dyDescent="0.25">
      <c r="B993316" s="78"/>
      <c r="C993316" s="77"/>
    </row>
    <row r="993317" spans="2:3" x14ac:dyDescent="0.25">
      <c r="B993317" s="78"/>
      <c r="C993317" s="77"/>
    </row>
    <row r="993318" spans="2:3" x14ac:dyDescent="0.25">
      <c r="B993318" s="78"/>
      <c r="C993318" s="77"/>
    </row>
    <row r="993319" spans="2:3" x14ac:dyDescent="0.25">
      <c r="B993319" s="78"/>
      <c r="C993319" s="77"/>
    </row>
    <row r="993320" spans="2:3" x14ac:dyDescent="0.25">
      <c r="B993320" s="78"/>
      <c r="C993320" s="77"/>
    </row>
    <row r="993321" spans="2:3" x14ac:dyDescent="0.25">
      <c r="B993321" s="78"/>
      <c r="C993321" s="77"/>
    </row>
    <row r="993322" spans="2:3" x14ac:dyDescent="0.25">
      <c r="B993322" s="78"/>
      <c r="C993322" s="77"/>
    </row>
    <row r="993432" spans="2:3" x14ac:dyDescent="0.25">
      <c r="B993432" s="78"/>
      <c r="C993432" s="77"/>
    </row>
    <row r="993433" spans="2:3" x14ac:dyDescent="0.25">
      <c r="B993433" s="78"/>
      <c r="C993433" s="77"/>
    </row>
    <row r="993434" spans="2:3" x14ac:dyDescent="0.25">
      <c r="B993434" s="78"/>
      <c r="C993434" s="77"/>
    </row>
    <row r="993435" spans="2:3" x14ac:dyDescent="0.25">
      <c r="B993435" s="78"/>
      <c r="C993435" s="77"/>
    </row>
    <row r="993436" spans="2:3" x14ac:dyDescent="0.25">
      <c r="B993436" s="78"/>
      <c r="C993436" s="77"/>
    </row>
    <row r="993437" spans="2:3" x14ac:dyDescent="0.25">
      <c r="B993437" s="78"/>
      <c r="C993437" s="77"/>
    </row>
    <row r="993438" spans="2:3" x14ac:dyDescent="0.25">
      <c r="B993438" s="78"/>
      <c r="C993438" s="77"/>
    </row>
    <row r="993439" spans="2:3" x14ac:dyDescent="0.25">
      <c r="B993439" s="78"/>
      <c r="C993439" s="77"/>
    </row>
    <row r="993440" spans="2:3" x14ac:dyDescent="0.25">
      <c r="B993440" s="78"/>
      <c r="C993440" s="77"/>
    </row>
    <row r="993441" spans="2:3" x14ac:dyDescent="0.25">
      <c r="B993441" s="78"/>
      <c r="C993441" s="77"/>
    </row>
    <row r="993442" spans="2:3" x14ac:dyDescent="0.25">
      <c r="B993442" s="78"/>
      <c r="C993442" s="77"/>
    </row>
    <row r="993443" spans="2:3" x14ac:dyDescent="0.25">
      <c r="B993443" s="78"/>
      <c r="C993443" s="77"/>
    </row>
    <row r="993444" spans="2:3" x14ac:dyDescent="0.25">
      <c r="B993444" s="78"/>
      <c r="C993444" s="77"/>
    </row>
    <row r="993554" spans="2:3" x14ac:dyDescent="0.25">
      <c r="B993554" s="78"/>
      <c r="C993554" s="77"/>
    </row>
    <row r="993555" spans="2:3" x14ac:dyDescent="0.25">
      <c r="B993555" s="78"/>
      <c r="C993555" s="77"/>
    </row>
    <row r="993556" spans="2:3" x14ac:dyDescent="0.25">
      <c r="B993556" s="78"/>
      <c r="C993556" s="77"/>
    </row>
    <row r="993557" spans="2:3" x14ac:dyDescent="0.25">
      <c r="B993557" s="78"/>
      <c r="C993557" s="77"/>
    </row>
    <row r="993558" spans="2:3" x14ac:dyDescent="0.25">
      <c r="B993558" s="78"/>
      <c r="C993558" s="77"/>
    </row>
    <row r="993559" spans="2:3" x14ac:dyDescent="0.25">
      <c r="B993559" s="78"/>
      <c r="C993559" s="77"/>
    </row>
    <row r="993560" spans="2:3" x14ac:dyDescent="0.25">
      <c r="B993560" s="78"/>
      <c r="C993560" s="77"/>
    </row>
    <row r="993561" spans="2:3" x14ac:dyDescent="0.25">
      <c r="B993561" s="78"/>
      <c r="C993561" s="77"/>
    </row>
    <row r="993562" spans="2:3" x14ac:dyDescent="0.25">
      <c r="B993562" s="78"/>
      <c r="C993562" s="77"/>
    </row>
    <row r="993563" spans="2:3" x14ac:dyDescent="0.25">
      <c r="B993563" s="78"/>
      <c r="C993563" s="77"/>
    </row>
    <row r="993564" spans="2:3" x14ac:dyDescent="0.25">
      <c r="B993564" s="78"/>
      <c r="C993564" s="77"/>
    </row>
    <row r="993565" spans="2:3" x14ac:dyDescent="0.25">
      <c r="B993565" s="78"/>
      <c r="C993565" s="77"/>
    </row>
    <row r="993566" spans="2:3" x14ac:dyDescent="0.25">
      <c r="B993566" s="78"/>
      <c r="C993566" s="77"/>
    </row>
    <row r="993676" spans="2:3" x14ac:dyDescent="0.25">
      <c r="B993676" s="78"/>
      <c r="C993676" s="77"/>
    </row>
    <row r="993677" spans="2:3" x14ac:dyDescent="0.25">
      <c r="B993677" s="78"/>
      <c r="C993677" s="77"/>
    </row>
    <row r="993678" spans="2:3" x14ac:dyDescent="0.25">
      <c r="B993678" s="78"/>
      <c r="C993678" s="77"/>
    </row>
    <row r="993679" spans="2:3" x14ac:dyDescent="0.25">
      <c r="B993679" s="78"/>
      <c r="C993679" s="77"/>
    </row>
    <row r="993680" spans="2:3" x14ac:dyDescent="0.25">
      <c r="B993680" s="78"/>
      <c r="C993680" s="77"/>
    </row>
    <row r="993681" spans="2:3" x14ac:dyDescent="0.25">
      <c r="B993681" s="78"/>
      <c r="C993681" s="77"/>
    </row>
    <row r="993682" spans="2:3" x14ac:dyDescent="0.25">
      <c r="B993682" s="78"/>
      <c r="C993682" s="77"/>
    </row>
    <row r="993683" spans="2:3" x14ac:dyDescent="0.25">
      <c r="B993683" s="78"/>
      <c r="C993683" s="77"/>
    </row>
    <row r="993684" spans="2:3" x14ac:dyDescent="0.25">
      <c r="B993684" s="78"/>
      <c r="C993684" s="77"/>
    </row>
    <row r="993685" spans="2:3" x14ac:dyDescent="0.25">
      <c r="B993685" s="78"/>
      <c r="C993685" s="77"/>
    </row>
    <row r="993686" spans="2:3" x14ac:dyDescent="0.25">
      <c r="B993686" s="78"/>
      <c r="C993686" s="77"/>
    </row>
    <row r="993687" spans="2:3" x14ac:dyDescent="0.25">
      <c r="B993687" s="78"/>
      <c r="C993687" s="77"/>
    </row>
    <row r="993688" spans="2:3" x14ac:dyDescent="0.25">
      <c r="B993688" s="78"/>
      <c r="C993688" s="77"/>
    </row>
    <row r="993798" spans="2:3" x14ac:dyDescent="0.25">
      <c r="B993798" s="78"/>
      <c r="C993798" s="77"/>
    </row>
    <row r="993799" spans="2:3" x14ac:dyDescent="0.25">
      <c r="B993799" s="78"/>
      <c r="C993799" s="77"/>
    </row>
    <row r="993800" spans="2:3" x14ac:dyDescent="0.25">
      <c r="B993800" s="78"/>
      <c r="C993800" s="77"/>
    </row>
    <row r="993801" spans="2:3" x14ac:dyDescent="0.25">
      <c r="B993801" s="78"/>
      <c r="C993801" s="77"/>
    </row>
    <row r="993802" spans="2:3" x14ac:dyDescent="0.25">
      <c r="B993802" s="78"/>
      <c r="C993802" s="77"/>
    </row>
    <row r="993803" spans="2:3" x14ac:dyDescent="0.25">
      <c r="B993803" s="78"/>
      <c r="C993803" s="77"/>
    </row>
    <row r="993804" spans="2:3" x14ac:dyDescent="0.25">
      <c r="B993804" s="78"/>
      <c r="C993804" s="77"/>
    </row>
    <row r="993805" spans="2:3" x14ac:dyDescent="0.25">
      <c r="B993805" s="78"/>
      <c r="C993805" s="77"/>
    </row>
    <row r="993806" spans="2:3" x14ac:dyDescent="0.25">
      <c r="B993806" s="78"/>
      <c r="C993806" s="77"/>
    </row>
    <row r="993807" spans="2:3" x14ac:dyDescent="0.25">
      <c r="B993807" s="78"/>
      <c r="C993807" s="77"/>
    </row>
    <row r="993808" spans="2:3" x14ac:dyDescent="0.25">
      <c r="B993808" s="78"/>
      <c r="C993808" s="77"/>
    </row>
    <row r="993809" spans="2:3" x14ac:dyDescent="0.25">
      <c r="B993809" s="78"/>
      <c r="C993809" s="77"/>
    </row>
    <row r="993810" spans="2:3" x14ac:dyDescent="0.25">
      <c r="B993810" s="78"/>
      <c r="C993810" s="77"/>
    </row>
    <row r="993920" spans="2:3" x14ac:dyDescent="0.25">
      <c r="B993920" s="78"/>
      <c r="C993920" s="77"/>
    </row>
    <row r="993921" spans="2:3" x14ac:dyDescent="0.25">
      <c r="B993921" s="78"/>
      <c r="C993921" s="77"/>
    </row>
    <row r="993922" spans="2:3" x14ac:dyDescent="0.25">
      <c r="B993922" s="78"/>
      <c r="C993922" s="77"/>
    </row>
    <row r="993923" spans="2:3" x14ac:dyDescent="0.25">
      <c r="B993923" s="78"/>
      <c r="C993923" s="77"/>
    </row>
    <row r="993924" spans="2:3" x14ac:dyDescent="0.25">
      <c r="B993924" s="78"/>
      <c r="C993924" s="77"/>
    </row>
    <row r="993925" spans="2:3" x14ac:dyDescent="0.25">
      <c r="B993925" s="78"/>
      <c r="C993925" s="77"/>
    </row>
    <row r="993926" spans="2:3" x14ac:dyDescent="0.25">
      <c r="B993926" s="78"/>
      <c r="C993926" s="77"/>
    </row>
    <row r="993927" spans="2:3" x14ac:dyDescent="0.25">
      <c r="B993927" s="78"/>
      <c r="C993927" s="77"/>
    </row>
    <row r="993928" spans="2:3" x14ac:dyDescent="0.25">
      <c r="B993928" s="78"/>
      <c r="C993928" s="77"/>
    </row>
    <row r="993929" spans="2:3" x14ac:dyDescent="0.25">
      <c r="B993929" s="78"/>
      <c r="C993929" s="77"/>
    </row>
    <row r="993930" spans="2:3" x14ac:dyDescent="0.25">
      <c r="B993930" s="78"/>
      <c r="C993930" s="77"/>
    </row>
    <row r="993931" spans="2:3" x14ac:dyDescent="0.25">
      <c r="B993931" s="78"/>
      <c r="C993931" s="77"/>
    </row>
    <row r="993932" spans="2:3" x14ac:dyDescent="0.25">
      <c r="B993932" s="78"/>
      <c r="C993932" s="77"/>
    </row>
    <row r="994042" spans="2:3" x14ac:dyDescent="0.25">
      <c r="B994042" s="78"/>
      <c r="C994042" s="77"/>
    </row>
    <row r="994043" spans="2:3" x14ac:dyDescent="0.25">
      <c r="B994043" s="78"/>
      <c r="C994043" s="77"/>
    </row>
    <row r="994044" spans="2:3" x14ac:dyDescent="0.25">
      <c r="B994044" s="78"/>
      <c r="C994044" s="77"/>
    </row>
    <row r="994045" spans="2:3" x14ac:dyDescent="0.25">
      <c r="B994045" s="78"/>
      <c r="C994045" s="77"/>
    </row>
    <row r="994046" spans="2:3" x14ac:dyDescent="0.25">
      <c r="B994046" s="78"/>
      <c r="C994046" s="77"/>
    </row>
    <row r="994047" spans="2:3" x14ac:dyDescent="0.25">
      <c r="B994047" s="78"/>
      <c r="C994047" s="77"/>
    </row>
    <row r="994048" spans="2:3" x14ac:dyDescent="0.25">
      <c r="B994048" s="78"/>
      <c r="C994048" s="77"/>
    </row>
    <row r="994049" spans="2:3" x14ac:dyDescent="0.25">
      <c r="B994049" s="78"/>
      <c r="C994049" s="77"/>
    </row>
    <row r="994050" spans="2:3" x14ac:dyDescent="0.25">
      <c r="B994050" s="78"/>
      <c r="C994050" s="77"/>
    </row>
    <row r="994051" spans="2:3" x14ac:dyDescent="0.25">
      <c r="B994051" s="78"/>
      <c r="C994051" s="77"/>
    </row>
    <row r="994052" spans="2:3" x14ac:dyDescent="0.25">
      <c r="B994052" s="78"/>
      <c r="C994052" s="77"/>
    </row>
    <row r="994053" spans="2:3" x14ac:dyDescent="0.25">
      <c r="B994053" s="78"/>
      <c r="C994053" s="77"/>
    </row>
    <row r="994054" spans="2:3" x14ac:dyDescent="0.25">
      <c r="B994054" s="78"/>
      <c r="C994054" s="77"/>
    </row>
    <row r="994164" spans="2:3" x14ac:dyDescent="0.25">
      <c r="B994164" s="78"/>
      <c r="C994164" s="77"/>
    </row>
    <row r="994165" spans="2:3" x14ac:dyDescent="0.25">
      <c r="B994165" s="78"/>
      <c r="C994165" s="77"/>
    </row>
    <row r="994166" spans="2:3" x14ac:dyDescent="0.25">
      <c r="B994166" s="78"/>
      <c r="C994166" s="77"/>
    </row>
    <row r="994167" spans="2:3" x14ac:dyDescent="0.25">
      <c r="B994167" s="78"/>
      <c r="C994167" s="77"/>
    </row>
    <row r="994168" spans="2:3" x14ac:dyDescent="0.25">
      <c r="B994168" s="78"/>
      <c r="C994168" s="77"/>
    </row>
    <row r="994169" spans="2:3" x14ac:dyDescent="0.25">
      <c r="B994169" s="78"/>
      <c r="C994169" s="77"/>
    </row>
    <row r="994170" spans="2:3" x14ac:dyDescent="0.25">
      <c r="B994170" s="78"/>
      <c r="C994170" s="77"/>
    </row>
    <row r="994171" spans="2:3" x14ac:dyDescent="0.25">
      <c r="B994171" s="78"/>
      <c r="C994171" s="77"/>
    </row>
    <row r="994172" spans="2:3" x14ac:dyDescent="0.25">
      <c r="B994172" s="78"/>
      <c r="C994172" s="77"/>
    </row>
    <row r="994173" spans="2:3" x14ac:dyDescent="0.25">
      <c r="B994173" s="78"/>
      <c r="C994173" s="77"/>
    </row>
    <row r="994174" spans="2:3" x14ac:dyDescent="0.25">
      <c r="B994174" s="78"/>
      <c r="C994174" s="77"/>
    </row>
    <row r="994175" spans="2:3" x14ac:dyDescent="0.25">
      <c r="B994175" s="78"/>
      <c r="C994175" s="77"/>
    </row>
    <row r="994176" spans="2:3" x14ac:dyDescent="0.25">
      <c r="B994176" s="78"/>
      <c r="C994176" s="77"/>
    </row>
    <row r="994286" spans="2:3" x14ac:dyDescent="0.25">
      <c r="B994286" s="78"/>
      <c r="C994286" s="77"/>
    </row>
    <row r="994287" spans="2:3" x14ac:dyDescent="0.25">
      <c r="B994287" s="78"/>
      <c r="C994287" s="77"/>
    </row>
    <row r="994288" spans="2:3" x14ac:dyDescent="0.25">
      <c r="B994288" s="78"/>
      <c r="C994288" s="77"/>
    </row>
    <row r="994289" spans="2:3" x14ac:dyDescent="0.25">
      <c r="B994289" s="78"/>
      <c r="C994289" s="77"/>
    </row>
    <row r="994290" spans="2:3" x14ac:dyDescent="0.25">
      <c r="B994290" s="78"/>
      <c r="C994290" s="77"/>
    </row>
    <row r="994291" spans="2:3" x14ac:dyDescent="0.25">
      <c r="B994291" s="78"/>
      <c r="C994291" s="77"/>
    </row>
    <row r="994292" spans="2:3" x14ac:dyDescent="0.25">
      <c r="B994292" s="78"/>
      <c r="C994292" s="77"/>
    </row>
    <row r="994293" spans="2:3" x14ac:dyDescent="0.25">
      <c r="B994293" s="78"/>
      <c r="C994293" s="77"/>
    </row>
    <row r="994294" spans="2:3" x14ac:dyDescent="0.25">
      <c r="B994294" s="78"/>
      <c r="C994294" s="77"/>
    </row>
    <row r="994295" spans="2:3" x14ac:dyDescent="0.25">
      <c r="B994295" s="78"/>
      <c r="C994295" s="77"/>
    </row>
    <row r="994296" spans="2:3" x14ac:dyDescent="0.25">
      <c r="B994296" s="78"/>
      <c r="C994296" s="77"/>
    </row>
    <row r="994297" spans="2:3" x14ac:dyDescent="0.25">
      <c r="B994297" s="78"/>
      <c r="C994297" s="77"/>
    </row>
    <row r="994298" spans="2:3" x14ac:dyDescent="0.25">
      <c r="B994298" s="78"/>
      <c r="C994298" s="77"/>
    </row>
    <row r="994408" spans="2:3" x14ac:dyDescent="0.25">
      <c r="B994408" s="78"/>
      <c r="C994408" s="77"/>
    </row>
    <row r="994409" spans="2:3" x14ac:dyDescent="0.25">
      <c r="B994409" s="78"/>
      <c r="C994409" s="77"/>
    </row>
    <row r="994410" spans="2:3" x14ac:dyDescent="0.25">
      <c r="B994410" s="78"/>
      <c r="C994410" s="77"/>
    </row>
    <row r="994411" spans="2:3" x14ac:dyDescent="0.25">
      <c r="B994411" s="78"/>
      <c r="C994411" s="77"/>
    </row>
    <row r="994412" spans="2:3" x14ac:dyDescent="0.25">
      <c r="B994412" s="78"/>
      <c r="C994412" s="77"/>
    </row>
    <row r="994413" spans="2:3" x14ac:dyDescent="0.25">
      <c r="B994413" s="78"/>
      <c r="C994413" s="77"/>
    </row>
    <row r="994414" spans="2:3" x14ac:dyDescent="0.25">
      <c r="B994414" s="78"/>
      <c r="C994414" s="77"/>
    </row>
    <row r="994415" spans="2:3" x14ac:dyDescent="0.25">
      <c r="B994415" s="78"/>
      <c r="C994415" s="77"/>
    </row>
    <row r="994416" spans="2:3" x14ac:dyDescent="0.25">
      <c r="B994416" s="78"/>
      <c r="C994416" s="77"/>
    </row>
    <row r="994417" spans="2:3" x14ac:dyDescent="0.25">
      <c r="B994417" s="78"/>
      <c r="C994417" s="77"/>
    </row>
    <row r="994418" spans="2:3" x14ac:dyDescent="0.25">
      <c r="B994418" s="78"/>
      <c r="C994418" s="77"/>
    </row>
    <row r="994419" spans="2:3" x14ac:dyDescent="0.25">
      <c r="B994419" s="78"/>
      <c r="C994419" s="77"/>
    </row>
    <row r="994420" spans="2:3" x14ac:dyDescent="0.25">
      <c r="B994420" s="78"/>
      <c r="C994420" s="77"/>
    </row>
    <row r="994530" spans="2:3" x14ac:dyDescent="0.25">
      <c r="B994530" s="78"/>
      <c r="C994530" s="77"/>
    </row>
    <row r="994531" spans="2:3" x14ac:dyDescent="0.25">
      <c r="B994531" s="78"/>
      <c r="C994531" s="77"/>
    </row>
    <row r="994532" spans="2:3" x14ac:dyDescent="0.25">
      <c r="B994532" s="78"/>
      <c r="C994532" s="77"/>
    </row>
    <row r="994533" spans="2:3" x14ac:dyDescent="0.25">
      <c r="B994533" s="78"/>
      <c r="C994533" s="77"/>
    </row>
    <row r="994534" spans="2:3" x14ac:dyDescent="0.25">
      <c r="B994534" s="78"/>
      <c r="C994534" s="77"/>
    </row>
    <row r="994535" spans="2:3" x14ac:dyDescent="0.25">
      <c r="B994535" s="78"/>
      <c r="C994535" s="77"/>
    </row>
    <row r="994536" spans="2:3" x14ac:dyDescent="0.25">
      <c r="B994536" s="78"/>
      <c r="C994536" s="77"/>
    </row>
    <row r="994537" spans="2:3" x14ac:dyDescent="0.25">
      <c r="B994537" s="78"/>
      <c r="C994537" s="77"/>
    </row>
    <row r="994538" spans="2:3" x14ac:dyDescent="0.25">
      <c r="B994538" s="78"/>
      <c r="C994538" s="77"/>
    </row>
    <row r="994539" spans="2:3" x14ac:dyDescent="0.25">
      <c r="B994539" s="78"/>
      <c r="C994539" s="77"/>
    </row>
    <row r="994540" spans="2:3" x14ac:dyDescent="0.25">
      <c r="B994540" s="78"/>
      <c r="C994540" s="77"/>
    </row>
    <row r="994541" spans="2:3" x14ac:dyDescent="0.25">
      <c r="B994541" s="78"/>
      <c r="C994541" s="77"/>
    </row>
    <row r="994542" spans="2:3" x14ac:dyDescent="0.25">
      <c r="B994542" s="78"/>
      <c r="C994542" s="77"/>
    </row>
    <row r="994652" spans="2:3" x14ac:dyDescent="0.25">
      <c r="B994652" s="78"/>
      <c r="C994652" s="77"/>
    </row>
    <row r="994653" spans="2:3" x14ac:dyDescent="0.25">
      <c r="B994653" s="78"/>
      <c r="C994653" s="77"/>
    </row>
    <row r="994654" spans="2:3" x14ac:dyDescent="0.25">
      <c r="B994654" s="78"/>
      <c r="C994654" s="77"/>
    </row>
    <row r="994655" spans="2:3" x14ac:dyDescent="0.25">
      <c r="B994655" s="78"/>
      <c r="C994655" s="77"/>
    </row>
    <row r="994656" spans="2:3" x14ac:dyDescent="0.25">
      <c r="B994656" s="78"/>
      <c r="C994656" s="77"/>
    </row>
    <row r="994657" spans="2:3" x14ac:dyDescent="0.25">
      <c r="B994657" s="78"/>
      <c r="C994657" s="77"/>
    </row>
    <row r="994658" spans="2:3" x14ac:dyDescent="0.25">
      <c r="B994658" s="78"/>
      <c r="C994658" s="77"/>
    </row>
    <row r="994659" spans="2:3" x14ac:dyDescent="0.25">
      <c r="B994659" s="78"/>
      <c r="C994659" s="77"/>
    </row>
    <row r="994660" spans="2:3" x14ac:dyDescent="0.25">
      <c r="B994660" s="78"/>
      <c r="C994660" s="77"/>
    </row>
    <row r="994661" spans="2:3" x14ac:dyDescent="0.25">
      <c r="B994661" s="78"/>
      <c r="C994661" s="77"/>
    </row>
    <row r="994662" spans="2:3" x14ac:dyDescent="0.25">
      <c r="B994662" s="78"/>
      <c r="C994662" s="77"/>
    </row>
    <row r="994663" spans="2:3" x14ac:dyDescent="0.25">
      <c r="B994663" s="78"/>
      <c r="C994663" s="77"/>
    </row>
    <row r="994664" spans="2:3" x14ac:dyDescent="0.25">
      <c r="B994664" s="78"/>
      <c r="C994664" s="77"/>
    </row>
    <row r="994774" spans="2:3" x14ac:dyDescent="0.25">
      <c r="B994774" s="78"/>
      <c r="C994774" s="77"/>
    </row>
    <row r="994775" spans="2:3" x14ac:dyDescent="0.25">
      <c r="B994775" s="78"/>
      <c r="C994775" s="77"/>
    </row>
    <row r="994776" spans="2:3" x14ac:dyDescent="0.25">
      <c r="B994776" s="78"/>
      <c r="C994776" s="77"/>
    </row>
    <row r="994777" spans="2:3" x14ac:dyDescent="0.25">
      <c r="B994777" s="78"/>
      <c r="C994777" s="77"/>
    </row>
    <row r="994778" spans="2:3" x14ac:dyDescent="0.25">
      <c r="B994778" s="78"/>
      <c r="C994778" s="77"/>
    </row>
    <row r="994779" spans="2:3" x14ac:dyDescent="0.25">
      <c r="B994779" s="78"/>
      <c r="C994779" s="77"/>
    </row>
    <row r="994780" spans="2:3" x14ac:dyDescent="0.25">
      <c r="B994780" s="78"/>
      <c r="C994780" s="77"/>
    </row>
    <row r="994781" spans="2:3" x14ac:dyDescent="0.25">
      <c r="B994781" s="78"/>
      <c r="C994781" s="77"/>
    </row>
    <row r="994782" spans="2:3" x14ac:dyDescent="0.25">
      <c r="B994782" s="78"/>
      <c r="C994782" s="77"/>
    </row>
    <row r="994783" spans="2:3" x14ac:dyDescent="0.25">
      <c r="B994783" s="78"/>
      <c r="C994783" s="77"/>
    </row>
    <row r="994784" spans="2:3" x14ac:dyDescent="0.25">
      <c r="B994784" s="78"/>
      <c r="C994784" s="77"/>
    </row>
    <row r="994785" spans="2:3" x14ac:dyDescent="0.25">
      <c r="B994785" s="78"/>
      <c r="C994785" s="77"/>
    </row>
    <row r="994786" spans="2:3" x14ac:dyDescent="0.25">
      <c r="B994786" s="78"/>
      <c r="C994786" s="77"/>
    </row>
    <row r="994896" spans="2:3" x14ac:dyDescent="0.25">
      <c r="B994896" s="78"/>
      <c r="C994896" s="77"/>
    </row>
    <row r="994897" spans="2:3" x14ac:dyDescent="0.25">
      <c r="B994897" s="78"/>
      <c r="C994897" s="77"/>
    </row>
    <row r="994898" spans="2:3" x14ac:dyDescent="0.25">
      <c r="B994898" s="78"/>
      <c r="C994898" s="77"/>
    </row>
    <row r="994899" spans="2:3" x14ac:dyDescent="0.25">
      <c r="B994899" s="78"/>
      <c r="C994899" s="77"/>
    </row>
    <row r="994900" spans="2:3" x14ac:dyDescent="0.25">
      <c r="B994900" s="78"/>
      <c r="C994900" s="77"/>
    </row>
    <row r="994901" spans="2:3" x14ac:dyDescent="0.25">
      <c r="B994901" s="78"/>
      <c r="C994901" s="77"/>
    </row>
    <row r="994902" spans="2:3" x14ac:dyDescent="0.25">
      <c r="B994902" s="78"/>
      <c r="C994902" s="77"/>
    </row>
    <row r="994903" spans="2:3" x14ac:dyDescent="0.25">
      <c r="B994903" s="78"/>
      <c r="C994903" s="77"/>
    </row>
    <row r="994904" spans="2:3" x14ac:dyDescent="0.25">
      <c r="B994904" s="78"/>
      <c r="C994904" s="77"/>
    </row>
    <row r="994905" spans="2:3" x14ac:dyDescent="0.25">
      <c r="B994905" s="78"/>
      <c r="C994905" s="77"/>
    </row>
    <row r="994906" spans="2:3" x14ac:dyDescent="0.25">
      <c r="B994906" s="78"/>
      <c r="C994906" s="77"/>
    </row>
    <row r="994907" spans="2:3" x14ac:dyDescent="0.25">
      <c r="B994907" s="78"/>
      <c r="C994907" s="77"/>
    </row>
    <row r="994908" spans="2:3" x14ac:dyDescent="0.25">
      <c r="B994908" s="78"/>
      <c r="C994908" s="77"/>
    </row>
    <row r="995018" spans="2:3" x14ac:dyDescent="0.25">
      <c r="B995018" s="78"/>
      <c r="C995018" s="77"/>
    </row>
    <row r="995019" spans="2:3" x14ac:dyDescent="0.25">
      <c r="B995019" s="78"/>
      <c r="C995019" s="77"/>
    </row>
    <row r="995020" spans="2:3" x14ac:dyDescent="0.25">
      <c r="B995020" s="78"/>
      <c r="C995020" s="77"/>
    </row>
    <row r="995021" spans="2:3" x14ac:dyDescent="0.25">
      <c r="B995021" s="78"/>
      <c r="C995021" s="77"/>
    </row>
    <row r="995022" spans="2:3" x14ac:dyDescent="0.25">
      <c r="B995022" s="78"/>
      <c r="C995022" s="77"/>
    </row>
    <row r="995023" spans="2:3" x14ac:dyDescent="0.25">
      <c r="B995023" s="78"/>
      <c r="C995023" s="77"/>
    </row>
    <row r="995024" spans="2:3" x14ac:dyDescent="0.25">
      <c r="B995024" s="78"/>
      <c r="C995024" s="77"/>
    </row>
    <row r="995025" spans="2:3" x14ac:dyDescent="0.25">
      <c r="B995025" s="78"/>
      <c r="C995025" s="77"/>
    </row>
    <row r="995026" spans="2:3" x14ac:dyDescent="0.25">
      <c r="B995026" s="78"/>
      <c r="C995026" s="77"/>
    </row>
    <row r="995027" spans="2:3" x14ac:dyDescent="0.25">
      <c r="B995027" s="78"/>
      <c r="C995027" s="77"/>
    </row>
    <row r="995028" spans="2:3" x14ac:dyDescent="0.25">
      <c r="B995028" s="78"/>
      <c r="C995028" s="77"/>
    </row>
    <row r="995029" spans="2:3" x14ac:dyDescent="0.25">
      <c r="B995029" s="78"/>
      <c r="C995029" s="77"/>
    </row>
    <row r="995030" spans="2:3" x14ac:dyDescent="0.25">
      <c r="B995030" s="78"/>
      <c r="C995030" s="77"/>
    </row>
    <row r="995140" spans="2:3" x14ac:dyDescent="0.25">
      <c r="B995140" s="78"/>
      <c r="C995140" s="77"/>
    </row>
    <row r="995141" spans="2:3" x14ac:dyDescent="0.25">
      <c r="B995141" s="78"/>
      <c r="C995141" s="77"/>
    </row>
    <row r="995142" spans="2:3" x14ac:dyDescent="0.25">
      <c r="B995142" s="78"/>
      <c r="C995142" s="77"/>
    </row>
    <row r="995143" spans="2:3" x14ac:dyDescent="0.25">
      <c r="B995143" s="78"/>
      <c r="C995143" s="77"/>
    </row>
    <row r="995144" spans="2:3" x14ac:dyDescent="0.25">
      <c r="B995144" s="78"/>
      <c r="C995144" s="77"/>
    </row>
    <row r="995145" spans="2:3" x14ac:dyDescent="0.25">
      <c r="B995145" s="78"/>
      <c r="C995145" s="77"/>
    </row>
    <row r="995146" spans="2:3" x14ac:dyDescent="0.25">
      <c r="B995146" s="78"/>
      <c r="C995146" s="77"/>
    </row>
    <row r="995147" spans="2:3" x14ac:dyDescent="0.25">
      <c r="B995147" s="78"/>
      <c r="C995147" s="77"/>
    </row>
    <row r="995148" spans="2:3" x14ac:dyDescent="0.25">
      <c r="B995148" s="78"/>
      <c r="C995148" s="77"/>
    </row>
    <row r="995149" spans="2:3" x14ac:dyDescent="0.25">
      <c r="B995149" s="78"/>
      <c r="C995149" s="77"/>
    </row>
    <row r="995150" spans="2:3" x14ac:dyDescent="0.25">
      <c r="B995150" s="78"/>
      <c r="C995150" s="77"/>
    </row>
    <row r="995151" spans="2:3" x14ac:dyDescent="0.25">
      <c r="B995151" s="78"/>
      <c r="C995151" s="77"/>
    </row>
    <row r="995152" spans="2:3" x14ac:dyDescent="0.25">
      <c r="B995152" s="78"/>
      <c r="C995152" s="77"/>
    </row>
    <row r="995262" spans="2:3" x14ac:dyDescent="0.25">
      <c r="B995262" s="78"/>
      <c r="C995262" s="77"/>
    </row>
    <row r="995263" spans="2:3" x14ac:dyDescent="0.25">
      <c r="B995263" s="78"/>
      <c r="C995263" s="77"/>
    </row>
    <row r="995264" spans="2:3" x14ac:dyDescent="0.25">
      <c r="B995264" s="78"/>
      <c r="C995264" s="77"/>
    </row>
    <row r="995265" spans="2:3" x14ac:dyDescent="0.25">
      <c r="B995265" s="78"/>
      <c r="C995265" s="77"/>
    </row>
    <row r="995266" spans="2:3" x14ac:dyDescent="0.25">
      <c r="B995266" s="78"/>
      <c r="C995266" s="77"/>
    </row>
    <row r="995267" spans="2:3" x14ac:dyDescent="0.25">
      <c r="B995267" s="78"/>
      <c r="C995267" s="77"/>
    </row>
    <row r="995268" spans="2:3" x14ac:dyDescent="0.25">
      <c r="B995268" s="78"/>
      <c r="C995268" s="77"/>
    </row>
    <row r="995269" spans="2:3" x14ac:dyDescent="0.25">
      <c r="B995269" s="78"/>
      <c r="C995269" s="77"/>
    </row>
    <row r="995270" spans="2:3" x14ac:dyDescent="0.25">
      <c r="B995270" s="78"/>
      <c r="C995270" s="77"/>
    </row>
    <row r="995271" spans="2:3" x14ac:dyDescent="0.25">
      <c r="B995271" s="78"/>
      <c r="C995271" s="77"/>
    </row>
    <row r="995272" spans="2:3" x14ac:dyDescent="0.25">
      <c r="B995272" s="78"/>
      <c r="C995272" s="77"/>
    </row>
    <row r="995273" spans="2:3" x14ac:dyDescent="0.25">
      <c r="B995273" s="78"/>
      <c r="C995273" s="77"/>
    </row>
    <row r="995274" spans="2:3" x14ac:dyDescent="0.25">
      <c r="B995274" s="78"/>
      <c r="C995274" s="77"/>
    </row>
    <row r="995384" spans="2:3" x14ac:dyDescent="0.25">
      <c r="B995384" s="78"/>
      <c r="C995384" s="77"/>
    </row>
    <row r="995385" spans="2:3" x14ac:dyDescent="0.25">
      <c r="B995385" s="78"/>
      <c r="C995385" s="77"/>
    </row>
    <row r="995386" spans="2:3" x14ac:dyDescent="0.25">
      <c r="B995386" s="78"/>
      <c r="C995386" s="77"/>
    </row>
    <row r="995387" spans="2:3" x14ac:dyDescent="0.25">
      <c r="B995387" s="78"/>
      <c r="C995387" s="77"/>
    </row>
    <row r="995388" spans="2:3" x14ac:dyDescent="0.25">
      <c r="B995388" s="78"/>
      <c r="C995388" s="77"/>
    </row>
    <row r="995389" spans="2:3" x14ac:dyDescent="0.25">
      <c r="B995389" s="78"/>
      <c r="C995389" s="77"/>
    </row>
    <row r="995390" spans="2:3" x14ac:dyDescent="0.25">
      <c r="B995390" s="78"/>
      <c r="C995390" s="77"/>
    </row>
    <row r="995391" spans="2:3" x14ac:dyDescent="0.25">
      <c r="B995391" s="78"/>
      <c r="C995391" s="77"/>
    </row>
    <row r="995392" spans="2:3" x14ac:dyDescent="0.25">
      <c r="B995392" s="78"/>
      <c r="C995392" s="77"/>
    </row>
    <row r="995393" spans="2:3" x14ac:dyDescent="0.25">
      <c r="B995393" s="78"/>
      <c r="C995393" s="77"/>
    </row>
    <row r="995394" spans="2:3" x14ac:dyDescent="0.25">
      <c r="B995394" s="78"/>
      <c r="C995394" s="77"/>
    </row>
    <row r="995395" spans="2:3" x14ac:dyDescent="0.25">
      <c r="B995395" s="78"/>
      <c r="C995395" s="77"/>
    </row>
    <row r="995396" spans="2:3" x14ac:dyDescent="0.25">
      <c r="B995396" s="78"/>
      <c r="C995396" s="77"/>
    </row>
    <row r="995506" spans="2:3" x14ac:dyDescent="0.25">
      <c r="B995506" s="78"/>
      <c r="C995506" s="77"/>
    </row>
    <row r="995507" spans="2:3" x14ac:dyDescent="0.25">
      <c r="B995507" s="78"/>
      <c r="C995507" s="77"/>
    </row>
    <row r="995508" spans="2:3" x14ac:dyDescent="0.25">
      <c r="B995508" s="78"/>
      <c r="C995508" s="77"/>
    </row>
    <row r="995509" spans="2:3" x14ac:dyDescent="0.25">
      <c r="B995509" s="78"/>
      <c r="C995509" s="77"/>
    </row>
    <row r="995510" spans="2:3" x14ac:dyDescent="0.25">
      <c r="B995510" s="78"/>
      <c r="C995510" s="77"/>
    </row>
    <row r="995511" spans="2:3" x14ac:dyDescent="0.25">
      <c r="B995511" s="78"/>
      <c r="C995511" s="77"/>
    </row>
    <row r="995512" spans="2:3" x14ac:dyDescent="0.25">
      <c r="B995512" s="78"/>
      <c r="C995512" s="77"/>
    </row>
    <row r="995513" spans="2:3" x14ac:dyDescent="0.25">
      <c r="B995513" s="78"/>
      <c r="C995513" s="77"/>
    </row>
    <row r="995514" spans="2:3" x14ac:dyDescent="0.25">
      <c r="B995514" s="78"/>
      <c r="C995514" s="77"/>
    </row>
    <row r="995515" spans="2:3" x14ac:dyDescent="0.25">
      <c r="B995515" s="78"/>
      <c r="C995515" s="77"/>
    </row>
    <row r="995516" spans="2:3" x14ac:dyDescent="0.25">
      <c r="B995516" s="78"/>
      <c r="C995516" s="77"/>
    </row>
    <row r="995517" spans="2:3" x14ac:dyDescent="0.25">
      <c r="B995517" s="78"/>
      <c r="C995517" s="77"/>
    </row>
    <row r="995518" spans="2:3" x14ac:dyDescent="0.25">
      <c r="B995518" s="78"/>
      <c r="C995518" s="77"/>
    </row>
    <row r="995628" spans="2:3" x14ac:dyDescent="0.25">
      <c r="B995628" s="78"/>
      <c r="C995628" s="77"/>
    </row>
    <row r="995629" spans="2:3" x14ac:dyDescent="0.25">
      <c r="B995629" s="78"/>
      <c r="C995629" s="77"/>
    </row>
    <row r="995630" spans="2:3" x14ac:dyDescent="0.25">
      <c r="B995630" s="78"/>
      <c r="C995630" s="77"/>
    </row>
    <row r="995631" spans="2:3" x14ac:dyDescent="0.25">
      <c r="B995631" s="78"/>
      <c r="C995631" s="77"/>
    </row>
    <row r="995632" spans="2:3" x14ac:dyDescent="0.25">
      <c r="B995632" s="78"/>
      <c r="C995632" s="77"/>
    </row>
    <row r="995633" spans="2:3" x14ac:dyDescent="0.25">
      <c r="B995633" s="78"/>
      <c r="C995633" s="77"/>
    </row>
    <row r="995634" spans="2:3" x14ac:dyDescent="0.25">
      <c r="B995634" s="78"/>
      <c r="C995634" s="77"/>
    </row>
    <row r="995635" spans="2:3" x14ac:dyDescent="0.25">
      <c r="B995635" s="78"/>
      <c r="C995635" s="77"/>
    </row>
    <row r="995636" spans="2:3" x14ac:dyDescent="0.25">
      <c r="B995636" s="78"/>
      <c r="C995636" s="77"/>
    </row>
    <row r="995637" spans="2:3" x14ac:dyDescent="0.25">
      <c r="B995637" s="78"/>
      <c r="C995637" s="77"/>
    </row>
    <row r="995638" spans="2:3" x14ac:dyDescent="0.25">
      <c r="B995638" s="78"/>
      <c r="C995638" s="77"/>
    </row>
    <row r="995639" spans="2:3" x14ac:dyDescent="0.25">
      <c r="B995639" s="78"/>
      <c r="C995639" s="77"/>
    </row>
    <row r="995640" spans="2:3" x14ac:dyDescent="0.25">
      <c r="B995640" s="78"/>
      <c r="C995640" s="77"/>
    </row>
    <row r="995750" spans="2:3" x14ac:dyDescent="0.25">
      <c r="B995750" s="78"/>
      <c r="C995750" s="77"/>
    </row>
    <row r="995751" spans="2:3" x14ac:dyDescent="0.25">
      <c r="B995751" s="78"/>
      <c r="C995751" s="77"/>
    </row>
    <row r="995752" spans="2:3" x14ac:dyDescent="0.25">
      <c r="B995752" s="78"/>
      <c r="C995752" s="77"/>
    </row>
    <row r="995753" spans="2:3" x14ac:dyDescent="0.25">
      <c r="B995753" s="78"/>
      <c r="C995753" s="77"/>
    </row>
    <row r="995754" spans="2:3" x14ac:dyDescent="0.25">
      <c r="B995754" s="78"/>
      <c r="C995754" s="77"/>
    </row>
    <row r="995755" spans="2:3" x14ac:dyDescent="0.25">
      <c r="B995755" s="78"/>
      <c r="C995755" s="77"/>
    </row>
    <row r="995756" spans="2:3" x14ac:dyDescent="0.25">
      <c r="B995756" s="78"/>
      <c r="C995756" s="77"/>
    </row>
    <row r="995757" spans="2:3" x14ac:dyDescent="0.25">
      <c r="B995757" s="78"/>
      <c r="C995757" s="77"/>
    </row>
    <row r="995758" spans="2:3" x14ac:dyDescent="0.25">
      <c r="B995758" s="78"/>
      <c r="C995758" s="77"/>
    </row>
    <row r="995759" spans="2:3" x14ac:dyDescent="0.25">
      <c r="B995759" s="78"/>
      <c r="C995759" s="77"/>
    </row>
    <row r="995760" spans="2:3" x14ac:dyDescent="0.25">
      <c r="B995760" s="78"/>
      <c r="C995760" s="77"/>
    </row>
    <row r="995761" spans="2:3" x14ac:dyDescent="0.25">
      <c r="B995761" s="78"/>
      <c r="C995761" s="77"/>
    </row>
    <row r="995762" spans="2:3" x14ac:dyDescent="0.25">
      <c r="B995762" s="78"/>
      <c r="C995762" s="77"/>
    </row>
    <row r="995872" spans="2:3" x14ac:dyDescent="0.25">
      <c r="B995872" s="78"/>
      <c r="C995872" s="77"/>
    </row>
    <row r="995873" spans="2:3" x14ac:dyDescent="0.25">
      <c r="B995873" s="78"/>
      <c r="C995873" s="77"/>
    </row>
    <row r="995874" spans="2:3" x14ac:dyDescent="0.25">
      <c r="B995874" s="78"/>
      <c r="C995874" s="77"/>
    </row>
    <row r="995875" spans="2:3" x14ac:dyDescent="0.25">
      <c r="B995875" s="78"/>
      <c r="C995875" s="77"/>
    </row>
    <row r="995876" spans="2:3" x14ac:dyDescent="0.25">
      <c r="B995876" s="78"/>
      <c r="C995876" s="77"/>
    </row>
    <row r="995877" spans="2:3" x14ac:dyDescent="0.25">
      <c r="B995877" s="78"/>
      <c r="C995877" s="77"/>
    </row>
    <row r="995878" spans="2:3" x14ac:dyDescent="0.25">
      <c r="B995878" s="78"/>
      <c r="C995878" s="77"/>
    </row>
    <row r="995879" spans="2:3" x14ac:dyDescent="0.25">
      <c r="B995879" s="78"/>
      <c r="C995879" s="77"/>
    </row>
    <row r="995880" spans="2:3" x14ac:dyDescent="0.25">
      <c r="B995880" s="78"/>
      <c r="C995880" s="77"/>
    </row>
    <row r="995881" spans="2:3" x14ac:dyDescent="0.25">
      <c r="B995881" s="78"/>
      <c r="C995881" s="77"/>
    </row>
    <row r="995882" spans="2:3" x14ac:dyDescent="0.25">
      <c r="B995882" s="78"/>
      <c r="C995882" s="77"/>
    </row>
    <row r="995883" spans="2:3" x14ac:dyDescent="0.25">
      <c r="B995883" s="78"/>
      <c r="C995883" s="77"/>
    </row>
    <row r="995884" spans="2:3" x14ac:dyDescent="0.25">
      <c r="B995884" s="78"/>
      <c r="C995884" s="77"/>
    </row>
    <row r="995994" spans="2:3" x14ac:dyDescent="0.25">
      <c r="B995994" s="78"/>
      <c r="C995994" s="77"/>
    </row>
    <row r="995995" spans="2:3" x14ac:dyDescent="0.25">
      <c r="B995995" s="78"/>
      <c r="C995995" s="77"/>
    </row>
    <row r="995996" spans="2:3" x14ac:dyDescent="0.25">
      <c r="B995996" s="78"/>
      <c r="C995996" s="77"/>
    </row>
    <row r="995997" spans="2:3" x14ac:dyDescent="0.25">
      <c r="B995997" s="78"/>
      <c r="C995997" s="77"/>
    </row>
    <row r="995998" spans="2:3" x14ac:dyDescent="0.25">
      <c r="B995998" s="78"/>
      <c r="C995998" s="77"/>
    </row>
    <row r="995999" spans="2:3" x14ac:dyDescent="0.25">
      <c r="B995999" s="78"/>
      <c r="C995999" s="77"/>
    </row>
    <row r="996000" spans="2:3" x14ac:dyDescent="0.25">
      <c r="B996000" s="78"/>
      <c r="C996000" s="77"/>
    </row>
    <row r="996001" spans="2:3" x14ac:dyDescent="0.25">
      <c r="B996001" s="78"/>
      <c r="C996001" s="77"/>
    </row>
    <row r="996002" spans="2:3" x14ac:dyDescent="0.25">
      <c r="B996002" s="78"/>
      <c r="C996002" s="77"/>
    </row>
    <row r="996003" spans="2:3" x14ac:dyDescent="0.25">
      <c r="B996003" s="78"/>
      <c r="C996003" s="77"/>
    </row>
    <row r="996004" spans="2:3" x14ac:dyDescent="0.25">
      <c r="B996004" s="78"/>
      <c r="C996004" s="77"/>
    </row>
    <row r="996005" spans="2:3" x14ac:dyDescent="0.25">
      <c r="B996005" s="78"/>
      <c r="C996005" s="77"/>
    </row>
    <row r="996006" spans="2:3" x14ac:dyDescent="0.25">
      <c r="B996006" s="78"/>
      <c r="C996006" s="77"/>
    </row>
    <row r="996116" spans="2:3" x14ac:dyDescent="0.25">
      <c r="B996116" s="78"/>
      <c r="C996116" s="77"/>
    </row>
    <row r="996117" spans="2:3" x14ac:dyDescent="0.25">
      <c r="B996117" s="78"/>
      <c r="C996117" s="77"/>
    </row>
    <row r="996118" spans="2:3" x14ac:dyDescent="0.25">
      <c r="B996118" s="78"/>
      <c r="C996118" s="77"/>
    </row>
    <row r="996119" spans="2:3" x14ac:dyDescent="0.25">
      <c r="B996119" s="78"/>
      <c r="C996119" s="77"/>
    </row>
    <row r="996120" spans="2:3" x14ac:dyDescent="0.25">
      <c r="B996120" s="78"/>
      <c r="C996120" s="77"/>
    </row>
    <row r="996121" spans="2:3" x14ac:dyDescent="0.25">
      <c r="B996121" s="78"/>
      <c r="C996121" s="77"/>
    </row>
    <row r="996122" spans="2:3" x14ac:dyDescent="0.25">
      <c r="B996122" s="78"/>
      <c r="C996122" s="77"/>
    </row>
    <row r="996123" spans="2:3" x14ac:dyDescent="0.25">
      <c r="B996123" s="78"/>
      <c r="C996123" s="77"/>
    </row>
    <row r="996124" spans="2:3" x14ac:dyDescent="0.25">
      <c r="B996124" s="78"/>
      <c r="C996124" s="77"/>
    </row>
    <row r="996125" spans="2:3" x14ac:dyDescent="0.25">
      <c r="B996125" s="78"/>
      <c r="C996125" s="77"/>
    </row>
    <row r="996126" spans="2:3" x14ac:dyDescent="0.25">
      <c r="B996126" s="78"/>
      <c r="C996126" s="77"/>
    </row>
    <row r="996127" spans="2:3" x14ac:dyDescent="0.25">
      <c r="B996127" s="78"/>
      <c r="C996127" s="77"/>
    </row>
    <row r="996128" spans="2:3" x14ac:dyDescent="0.25">
      <c r="B996128" s="78"/>
      <c r="C996128" s="77"/>
    </row>
    <row r="996238" spans="2:3" x14ac:dyDescent="0.25">
      <c r="B996238" s="78"/>
      <c r="C996238" s="77"/>
    </row>
    <row r="996239" spans="2:3" x14ac:dyDescent="0.25">
      <c r="B996239" s="78"/>
      <c r="C996239" s="77"/>
    </row>
    <row r="996240" spans="2:3" x14ac:dyDescent="0.25">
      <c r="B996240" s="78"/>
      <c r="C996240" s="77"/>
    </row>
    <row r="996241" spans="2:3" x14ac:dyDescent="0.25">
      <c r="B996241" s="78"/>
      <c r="C996241" s="77"/>
    </row>
    <row r="996242" spans="2:3" x14ac:dyDescent="0.25">
      <c r="B996242" s="78"/>
      <c r="C996242" s="77"/>
    </row>
    <row r="996243" spans="2:3" x14ac:dyDescent="0.25">
      <c r="B996243" s="78"/>
      <c r="C996243" s="77"/>
    </row>
    <row r="996244" spans="2:3" x14ac:dyDescent="0.25">
      <c r="B996244" s="78"/>
      <c r="C996244" s="77"/>
    </row>
    <row r="996245" spans="2:3" x14ac:dyDescent="0.25">
      <c r="B996245" s="78"/>
      <c r="C996245" s="77"/>
    </row>
    <row r="996246" spans="2:3" x14ac:dyDescent="0.25">
      <c r="B996246" s="78"/>
      <c r="C996246" s="77"/>
    </row>
    <row r="996247" spans="2:3" x14ac:dyDescent="0.25">
      <c r="B996247" s="78"/>
      <c r="C996247" s="77"/>
    </row>
    <row r="996248" spans="2:3" x14ac:dyDescent="0.25">
      <c r="B996248" s="78"/>
      <c r="C996248" s="77"/>
    </row>
    <row r="996249" spans="2:3" x14ac:dyDescent="0.25">
      <c r="B996249" s="78"/>
      <c r="C996249" s="77"/>
    </row>
    <row r="996250" spans="2:3" x14ac:dyDescent="0.25">
      <c r="B996250" s="78"/>
      <c r="C996250" s="77"/>
    </row>
    <row r="996360" spans="2:3" x14ac:dyDescent="0.25">
      <c r="B996360" s="78"/>
      <c r="C996360" s="77"/>
    </row>
    <row r="996361" spans="2:3" x14ac:dyDescent="0.25">
      <c r="B996361" s="78"/>
      <c r="C996361" s="77"/>
    </row>
    <row r="996362" spans="2:3" x14ac:dyDescent="0.25">
      <c r="B996362" s="78"/>
      <c r="C996362" s="77"/>
    </row>
    <row r="996363" spans="2:3" x14ac:dyDescent="0.25">
      <c r="B996363" s="78"/>
      <c r="C996363" s="77"/>
    </row>
    <row r="996364" spans="2:3" x14ac:dyDescent="0.25">
      <c r="B996364" s="78"/>
      <c r="C996364" s="77"/>
    </row>
    <row r="996365" spans="2:3" x14ac:dyDescent="0.25">
      <c r="B996365" s="78"/>
      <c r="C996365" s="77"/>
    </row>
    <row r="996366" spans="2:3" x14ac:dyDescent="0.25">
      <c r="B996366" s="78"/>
      <c r="C996366" s="77"/>
    </row>
    <row r="996367" spans="2:3" x14ac:dyDescent="0.25">
      <c r="B996367" s="78"/>
      <c r="C996367" s="77"/>
    </row>
    <row r="996368" spans="2:3" x14ac:dyDescent="0.25">
      <c r="B996368" s="78"/>
      <c r="C996368" s="77"/>
    </row>
    <row r="996369" spans="2:3" x14ac:dyDescent="0.25">
      <c r="B996369" s="78"/>
      <c r="C996369" s="77"/>
    </row>
    <row r="996370" spans="2:3" x14ac:dyDescent="0.25">
      <c r="B996370" s="78"/>
      <c r="C996370" s="77"/>
    </row>
    <row r="996371" spans="2:3" x14ac:dyDescent="0.25">
      <c r="B996371" s="78"/>
      <c r="C996371" s="77"/>
    </row>
    <row r="996372" spans="2:3" x14ac:dyDescent="0.25">
      <c r="B996372" s="78"/>
      <c r="C996372" s="77"/>
    </row>
    <row r="996482" spans="2:3" x14ac:dyDescent="0.25">
      <c r="B996482" s="78"/>
      <c r="C996482" s="77"/>
    </row>
    <row r="996483" spans="2:3" x14ac:dyDescent="0.25">
      <c r="B996483" s="78"/>
      <c r="C996483" s="77"/>
    </row>
    <row r="996484" spans="2:3" x14ac:dyDescent="0.25">
      <c r="B996484" s="78"/>
      <c r="C996484" s="77"/>
    </row>
    <row r="996485" spans="2:3" x14ac:dyDescent="0.25">
      <c r="B996485" s="78"/>
      <c r="C996485" s="77"/>
    </row>
    <row r="996486" spans="2:3" x14ac:dyDescent="0.25">
      <c r="B996486" s="78"/>
      <c r="C996486" s="77"/>
    </row>
    <row r="996487" spans="2:3" x14ac:dyDescent="0.25">
      <c r="B996487" s="78"/>
      <c r="C996487" s="77"/>
    </row>
    <row r="996488" spans="2:3" x14ac:dyDescent="0.25">
      <c r="B996488" s="78"/>
      <c r="C996488" s="77"/>
    </row>
    <row r="996489" spans="2:3" x14ac:dyDescent="0.25">
      <c r="B996489" s="78"/>
      <c r="C996489" s="77"/>
    </row>
    <row r="996490" spans="2:3" x14ac:dyDescent="0.25">
      <c r="B996490" s="78"/>
      <c r="C996490" s="77"/>
    </row>
    <row r="996491" spans="2:3" x14ac:dyDescent="0.25">
      <c r="B996491" s="78"/>
      <c r="C996491" s="77"/>
    </row>
    <row r="996492" spans="2:3" x14ac:dyDescent="0.25">
      <c r="B996492" s="78"/>
      <c r="C996492" s="77"/>
    </row>
    <row r="996493" spans="2:3" x14ac:dyDescent="0.25">
      <c r="B996493" s="78"/>
      <c r="C996493" s="77"/>
    </row>
    <row r="996494" spans="2:3" x14ac:dyDescent="0.25">
      <c r="B996494" s="78"/>
      <c r="C996494" s="77"/>
    </row>
    <row r="996604" spans="2:3" x14ac:dyDescent="0.25">
      <c r="B996604" s="78"/>
      <c r="C996604" s="77"/>
    </row>
    <row r="996605" spans="2:3" x14ac:dyDescent="0.25">
      <c r="B996605" s="78"/>
      <c r="C996605" s="77"/>
    </row>
    <row r="996606" spans="2:3" x14ac:dyDescent="0.25">
      <c r="B996606" s="78"/>
      <c r="C996606" s="77"/>
    </row>
    <row r="996607" spans="2:3" x14ac:dyDescent="0.25">
      <c r="B996607" s="78"/>
      <c r="C996607" s="77"/>
    </row>
    <row r="996608" spans="2:3" x14ac:dyDescent="0.25">
      <c r="B996608" s="78"/>
      <c r="C996608" s="77"/>
    </row>
    <row r="996609" spans="2:3" x14ac:dyDescent="0.25">
      <c r="B996609" s="78"/>
      <c r="C996609" s="77"/>
    </row>
    <row r="996610" spans="2:3" x14ac:dyDescent="0.25">
      <c r="B996610" s="78"/>
      <c r="C996610" s="77"/>
    </row>
    <row r="996611" spans="2:3" x14ac:dyDescent="0.25">
      <c r="B996611" s="78"/>
      <c r="C996611" s="77"/>
    </row>
    <row r="996612" spans="2:3" x14ac:dyDescent="0.25">
      <c r="B996612" s="78"/>
      <c r="C996612" s="77"/>
    </row>
    <row r="996613" spans="2:3" x14ac:dyDescent="0.25">
      <c r="B996613" s="78"/>
      <c r="C996613" s="77"/>
    </row>
    <row r="996614" spans="2:3" x14ac:dyDescent="0.25">
      <c r="B996614" s="78"/>
      <c r="C996614" s="77"/>
    </row>
    <row r="996615" spans="2:3" x14ac:dyDescent="0.25">
      <c r="B996615" s="78"/>
      <c r="C996615" s="77"/>
    </row>
    <row r="996616" spans="2:3" x14ac:dyDescent="0.25">
      <c r="B996616" s="78"/>
      <c r="C996616" s="77"/>
    </row>
    <row r="996726" spans="2:3" x14ac:dyDescent="0.25">
      <c r="B996726" s="78"/>
      <c r="C996726" s="77"/>
    </row>
    <row r="996727" spans="2:3" x14ac:dyDescent="0.25">
      <c r="B996727" s="78"/>
      <c r="C996727" s="77"/>
    </row>
    <row r="996728" spans="2:3" x14ac:dyDescent="0.25">
      <c r="B996728" s="78"/>
      <c r="C996728" s="77"/>
    </row>
    <row r="996729" spans="2:3" x14ac:dyDescent="0.25">
      <c r="B996729" s="78"/>
      <c r="C996729" s="77"/>
    </row>
    <row r="996730" spans="2:3" x14ac:dyDescent="0.25">
      <c r="B996730" s="78"/>
      <c r="C996730" s="77"/>
    </row>
    <row r="996731" spans="2:3" x14ac:dyDescent="0.25">
      <c r="B996731" s="78"/>
      <c r="C996731" s="77"/>
    </row>
    <row r="996732" spans="2:3" x14ac:dyDescent="0.25">
      <c r="B996732" s="78"/>
      <c r="C996732" s="77"/>
    </row>
    <row r="996733" spans="2:3" x14ac:dyDescent="0.25">
      <c r="B996733" s="78"/>
      <c r="C996733" s="77"/>
    </row>
    <row r="996734" spans="2:3" x14ac:dyDescent="0.25">
      <c r="B996734" s="78"/>
      <c r="C996734" s="77"/>
    </row>
    <row r="996735" spans="2:3" x14ac:dyDescent="0.25">
      <c r="B996735" s="78"/>
      <c r="C996735" s="77"/>
    </row>
    <row r="996736" spans="2:3" x14ac:dyDescent="0.25">
      <c r="B996736" s="78"/>
      <c r="C996736" s="77"/>
    </row>
    <row r="996737" spans="2:3" x14ac:dyDescent="0.25">
      <c r="B996737" s="78"/>
      <c r="C996737" s="77"/>
    </row>
    <row r="996738" spans="2:3" x14ac:dyDescent="0.25">
      <c r="B996738" s="78"/>
      <c r="C996738" s="77"/>
    </row>
    <row r="996848" spans="2:3" x14ac:dyDescent="0.25">
      <c r="B996848" s="78"/>
      <c r="C996848" s="77"/>
    </row>
    <row r="996849" spans="2:3" x14ac:dyDescent="0.25">
      <c r="B996849" s="78"/>
      <c r="C996849" s="77"/>
    </row>
    <row r="996850" spans="2:3" x14ac:dyDescent="0.25">
      <c r="B996850" s="78"/>
      <c r="C996850" s="77"/>
    </row>
    <row r="996851" spans="2:3" x14ac:dyDescent="0.25">
      <c r="B996851" s="78"/>
      <c r="C996851" s="77"/>
    </row>
    <row r="996852" spans="2:3" x14ac:dyDescent="0.25">
      <c r="B996852" s="78"/>
      <c r="C996852" s="77"/>
    </row>
    <row r="996853" spans="2:3" x14ac:dyDescent="0.25">
      <c r="B996853" s="78"/>
      <c r="C996853" s="77"/>
    </row>
    <row r="996854" spans="2:3" x14ac:dyDescent="0.25">
      <c r="B996854" s="78"/>
      <c r="C996854" s="77"/>
    </row>
    <row r="996855" spans="2:3" x14ac:dyDescent="0.25">
      <c r="B996855" s="78"/>
      <c r="C996855" s="77"/>
    </row>
    <row r="996856" spans="2:3" x14ac:dyDescent="0.25">
      <c r="B996856" s="78"/>
      <c r="C996856" s="77"/>
    </row>
    <row r="996857" spans="2:3" x14ac:dyDescent="0.25">
      <c r="B996857" s="78"/>
      <c r="C996857" s="77"/>
    </row>
    <row r="996858" spans="2:3" x14ac:dyDescent="0.25">
      <c r="B996858" s="78"/>
      <c r="C996858" s="77"/>
    </row>
    <row r="996859" spans="2:3" x14ac:dyDescent="0.25">
      <c r="B996859" s="78"/>
      <c r="C996859" s="77"/>
    </row>
    <row r="996860" spans="2:3" x14ac:dyDescent="0.25">
      <c r="B996860" s="78"/>
      <c r="C996860" s="77"/>
    </row>
    <row r="996970" spans="2:3" x14ac:dyDescent="0.25">
      <c r="B996970" s="78"/>
      <c r="C996970" s="77"/>
    </row>
    <row r="996971" spans="2:3" x14ac:dyDescent="0.25">
      <c r="B996971" s="78"/>
      <c r="C996971" s="77"/>
    </row>
    <row r="996972" spans="2:3" x14ac:dyDescent="0.25">
      <c r="B996972" s="78"/>
      <c r="C996972" s="77"/>
    </row>
    <row r="996973" spans="2:3" x14ac:dyDescent="0.25">
      <c r="B996973" s="78"/>
      <c r="C996973" s="77"/>
    </row>
    <row r="996974" spans="2:3" x14ac:dyDescent="0.25">
      <c r="B996974" s="78"/>
      <c r="C996974" s="77"/>
    </row>
    <row r="996975" spans="2:3" x14ac:dyDescent="0.25">
      <c r="B996975" s="78"/>
      <c r="C996975" s="77"/>
    </row>
    <row r="996976" spans="2:3" x14ac:dyDescent="0.25">
      <c r="B996976" s="78"/>
      <c r="C996976" s="77"/>
    </row>
    <row r="996977" spans="2:3" x14ac:dyDescent="0.25">
      <c r="B996977" s="78"/>
      <c r="C996977" s="77"/>
    </row>
    <row r="996978" spans="2:3" x14ac:dyDescent="0.25">
      <c r="B996978" s="78"/>
      <c r="C996978" s="77"/>
    </row>
    <row r="996979" spans="2:3" x14ac:dyDescent="0.25">
      <c r="B996979" s="78"/>
      <c r="C996979" s="77"/>
    </row>
    <row r="996980" spans="2:3" x14ac:dyDescent="0.25">
      <c r="B996980" s="78"/>
      <c r="C996980" s="77"/>
    </row>
    <row r="996981" spans="2:3" x14ac:dyDescent="0.25">
      <c r="B996981" s="78"/>
      <c r="C996981" s="77"/>
    </row>
    <row r="996982" spans="2:3" x14ac:dyDescent="0.25">
      <c r="B996982" s="78"/>
      <c r="C996982" s="77"/>
    </row>
    <row r="997092" spans="2:3" x14ac:dyDescent="0.25">
      <c r="B997092" s="78"/>
      <c r="C997092" s="77"/>
    </row>
    <row r="997093" spans="2:3" x14ac:dyDescent="0.25">
      <c r="B997093" s="78"/>
      <c r="C997093" s="77"/>
    </row>
    <row r="997094" spans="2:3" x14ac:dyDescent="0.25">
      <c r="B997094" s="78"/>
      <c r="C997094" s="77"/>
    </row>
    <row r="997095" spans="2:3" x14ac:dyDescent="0.25">
      <c r="B997095" s="78"/>
      <c r="C997095" s="77"/>
    </row>
    <row r="997096" spans="2:3" x14ac:dyDescent="0.25">
      <c r="B997096" s="78"/>
      <c r="C997096" s="77"/>
    </row>
    <row r="997097" spans="2:3" x14ac:dyDescent="0.25">
      <c r="B997097" s="78"/>
      <c r="C997097" s="77"/>
    </row>
    <row r="997098" spans="2:3" x14ac:dyDescent="0.25">
      <c r="B997098" s="78"/>
      <c r="C997098" s="77"/>
    </row>
    <row r="997099" spans="2:3" x14ac:dyDescent="0.25">
      <c r="B997099" s="78"/>
      <c r="C997099" s="77"/>
    </row>
    <row r="997100" spans="2:3" x14ac:dyDescent="0.25">
      <c r="B997100" s="78"/>
      <c r="C997100" s="77"/>
    </row>
    <row r="997101" spans="2:3" x14ac:dyDescent="0.25">
      <c r="B997101" s="78"/>
      <c r="C997101" s="77"/>
    </row>
    <row r="997102" spans="2:3" x14ac:dyDescent="0.25">
      <c r="B997102" s="78"/>
      <c r="C997102" s="77"/>
    </row>
    <row r="997103" spans="2:3" x14ac:dyDescent="0.25">
      <c r="B997103" s="78"/>
      <c r="C997103" s="77"/>
    </row>
    <row r="997104" spans="2:3" x14ac:dyDescent="0.25">
      <c r="B997104" s="78"/>
      <c r="C997104" s="77"/>
    </row>
    <row r="997214" spans="2:3" x14ac:dyDescent="0.25">
      <c r="B997214" s="78"/>
      <c r="C997214" s="77"/>
    </row>
    <row r="997215" spans="2:3" x14ac:dyDescent="0.25">
      <c r="B997215" s="78"/>
      <c r="C997215" s="77"/>
    </row>
    <row r="997216" spans="2:3" x14ac:dyDescent="0.25">
      <c r="B997216" s="78"/>
      <c r="C997216" s="77"/>
    </row>
    <row r="997217" spans="2:3" x14ac:dyDescent="0.25">
      <c r="B997217" s="78"/>
      <c r="C997217" s="77"/>
    </row>
    <row r="997218" spans="2:3" x14ac:dyDescent="0.25">
      <c r="B997218" s="78"/>
      <c r="C997218" s="77"/>
    </row>
    <row r="997219" spans="2:3" x14ac:dyDescent="0.25">
      <c r="B997219" s="78"/>
      <c r="C997219" s="77"/>
    </row>
    <row r="997220" spans="2:3" x14ac:dyDescent="0.25">
      <c r="B997220" s="78"/>
      <c r="C997220" s="77"/>
    </row>
    <row r="997221" spans="2:3" x14ac:dyDescent="0.25">
      <c r="B997221" s="78"/>
      <c r="C997221" s="77"/>
    </row>
    <row r="997222" spans="2:3" x14ac:dyDescent="0.25">
      <c r="B997222" s="78"/>
      <c r="C997222" s="77"/>
    </row>
    <row r="997223" spans="2:3" x14ac:dyDescent="0.25">
      <c r="B997223" s="78"/>
      <c r="C997223" s="77"/>
    </row>
    <row r="997224" spans="2:3" x14ac:dyDescent="0.25">
      <c r="B997224" s="78"/>
      <c r="C997224" s="77"/>
    </row>
    <row r="997225" spans="2:3" x14ac:dyDescent="0.25">
      <c r="B997225" s="78"/>
      <c r="C997225" s="77"/>
    </row>
    <row r="997226" spans="2:3" x14ac:dyDescent="0.25">
      <c r="B997226" s="78"/>
      <c r="C997226" s="77"/>
    </row>
    <row r="997336" spans="2:3" x14ac:dyDescent="0.25">
      <c r="B997336" s="78"/>
      <c r="C997336" s="77"/>
    </row>
    <row r="997337" spans="2:3" x14ac:dyDescent="0.25">
      <c r="B997337" s="78"/>
      <c r="C997337" s="77"/>
    </row>
    <row r="997338" spans="2:3" x14ac:dyDescent="0.25">
      <c r="B997338" s="78"/>
      <c r="C997338" s="77"/>
    </row>
    <row r="997339" spans="2:3" x14ac:dyDescent="0.25">
      <c r="B997339" s="78"/>
      <c r="C997339" s="77"/>
    </row>
    <row r="997340" spans="2:3" x14ac:dyDescent="0.25">
      <c r="B997340" s="78"/>
      <c r="C997340" s="77"/>
    </row>
    <row r="997341" spans="2:3" x14ac:dyDescent="0.25">
      <c r="B997341" s="78"/>
      <c r="C997341" s="77"/>
    </row>
    <row r="997342" spans="2:3" x14ac:dyDescent="0.25">
      <c r="B997342" s="78"/>
      <c r="C997342" s="77"/>
    </row>
    <row r="997343" spans="2:3" x14ac:dyDescent="0.25">
      <c r="B997343" s="78"/>
      <c r="C997343" s="77"/>
    </row>
    <row r="997344" spans="2:3" x14ac:dyDescent="0.25">
      <c r="B997344" s="78"/>
      <c r="C997344" s="77"/>
    </row>
    <row r="997345" spans="2:3" x14ac:dyDescent="0.25">
      <c r="B997345" s="78"/>
      <c r="C997345" s="77"/>
    </row>
    <row r="997346" spans="2:3" x14ac:dyDescent="0.25">
      <c r="B997346" s="78"/>
      <c r="C997346" s="77"/>
    </row>
    <row r="997347" spans="2:3" x14ac:dyDescent="0.25">
      <c r="B997347" s="78"/>
      <c r="C997347" s="77"/>
    </row>
    <row r="997348" spans="2:3" x14ac:dyDescent="0.25">
      <c r="B997348" s="78"/>
      <c r="C997348" s="77"/>
    </row>
    <row r="997458" spans="2:3" x14ac:dyDescent="0.25">
      <c r="B997458" s="78"/>
      <c r="C997458" s="77"/>
    </row>
    <row r="997459" spans="2:3" x14ac:dyDescent="0.25">
      <c r="B997459" s="78"/>
      <c r="C997459" s="77"/>
    </row>
    <row r="997460" spans="2:3" x14ac:dyDescent="0.25">
      <c r="B997460" s="78"/>
      <c r="C997460" s="77"/>
    </row>
    <row r="997461" spans="2:3" x14ac:dyDescent="0.25">
      <c r="B997461" s="78"/>
      <c r="C997461" s="77"/>
    </row>
    <row r="997462" spans="2:3" x14ac:dyDescent="0.25">
      <c r="B997462" s="78"/>
      <c r="C997462" s="77"/>
    </row>
    <row r="997463" spans="2:3" x14ac:dyDescent="0.25">
      <c r="B997463" s="78"/>
      <c r="C997463" s="77"/>
    </row>
    <row r="997464" spans="2:3" x14ac:dyDescent="0.25">
      <c r="B997464" s="78"/>
      <c r="C997464" s="77"/>
    </row>
    <row r="997465" spans="2:3" x14ac:dyDescent="0.25">
      <c r="B997465" s="78"/>
      <c r="C997465" s="77"/>
    </row>
    <row r="997466" spans="2:3" x14ac:dyDescent="0.25">
      <c r="B997466" s="78"/>
      <c r="C997466" s="77"/>
    </row>
    <row r="997467" spans="2:3" x14ac:dyDescent="0.25">
      <c r="B997467" s="78"/>
      <c r="C997467" s="77"/>
    </row>
    <row r="997468" spans="2:3" x14ac:dyDescent="0.25">
      <c r="B997468" s="78"/>
      <c r="C997468" s="77"/>
    </row>
    <row r="997469" spans="2:3" x14ac:dyDescent="0.25">
      <c r="B997469" s="78"/>
      <c r="C997469" s="77"/>
    </row>
    <row r="997470" spans="2:3" x14ac:dyDescent="0.25">
      <c r="B997470" s="78"/>
      <c r="C997470" s="77"/>
    </row>
    <row r="997580" spans="2:3" x14ac:dyDescent="0.25">
      <c r="B997580" s="78"/>
      <c r="C997580" s="77"/>
    </row>
    <row r="997581" spans="2:3" x14ac:dyDescent="0.25">
      <c r="B997581" s="78"/>
      <c r="C997581" s="77"/>
    </row>
    <row r="997582" spans="2:3" x14ac:dyDescent="0.25">
      <c r="B997582" s="78"/>
      <c r="C997582" s="77"/>
    </row>
    <row r="997583" spans="2:3" x14ac:dyDescent="0.25">
      <c r="B997583" s="78"/>
      <c r="C997583" s="77"/>
    </row>
    <row r="997584" spans="2:3" x14ac:dyDescent="0.25">
      <c r="B997584" s="78"/>
      <c r="C997584" s="77"/>
    </row>
    <row r="997585" spans="2:3" x14ac:dyDescent="0.25">
      <c r="B997585" s="78"/>
      <c r="C997585" s="77"/>
    </row>
    <row r="997586" spans="2:3" x14ac:dyDescent="0.25">
      <c r="B997586" s="78"/>
      <c r="C997586" s="77"/>
    </row>
    <row r="997587" spans="2:3" x14ac:dyDescent="0.25">
      <c r="B997587" s="78"/>
      <c r="C997587" s="77"/>
    </row>
    <row r="997588" spans="2:3" x14ac:dyDescent="0.25">
      <c r="B997588" s="78"/>
      <c r="C997588" s="77"/>
    </row>
    <row r="997589" spans="2:3" x14ac:dyDescent="0.25">
      <c r="B997589" s="78"/>
      <c r="C997589" s="77"/>
    </row>
    <row r="997590" spans="2:3" x14ac:dyDescent="0.25">
      <c r="B997590" s="78"/>
      <c r="C997590" s="77"/>
    </row>
    <row r="997591" spans="2:3" x14ac:dyDescent="0.25">
      <c r="B997591" s="78"/>
      <c r="C997591" s="77"/>
    </row>
    <row r="997592" spans="2:3" x14ac:dyDescent="0.25">
      <c r="B997592" s="78"/>
      <c r="C997592" s="77"/>
    </row>
    <row r="997702" spans="2:3" x14ac:dyDescent="0.25">
      <c r="B997702" s="78"/>
      <c r="C997702" s="77"/>
    </row>
    <row r="997703" spans="2:3" x14ac:dyDescent="0.25">
      <c r="B997703" s="78"/>
      <c r="C997703" s="77"/>
    </row>
    <row r="997704" spans="2:3" x14ac:dyDescent="0.25">
      <c r="B997704" s="78"/>
      <c r="C997704" s="77"/>
    </row>
    <row r="997705" spans="2:3" x14ac:dyDescent="0.25">
      <c r="B997705" s="78"/>
      <c r="C997705" s="77"/>
    </row>
    <row r="997706" spans="2:3" x14ac:dyDescent="0.25">
      <c r="B997706" s="78"/>
      <c r="C997706" s="77"/>
    </row>
    <row r="997707" spans="2:3" x14ac:dyDescent="0.25">
      <c r="B997707" s="78"/>
      <c r="C997707" s="77"/>
    </row>
    <row r="997708" spans="2:3" x14ac:dyDescent="0.25">
      <c r="B997708" s="78"/>
      <c r="C997708" s="77"/>
    </row>
    <row r="997709" spans="2:3" x14ac:dyDescent="0.25">
      <c r="B997709" s="78"/>
      <c r="C997709" s="77"/>
    </row>
    <row r="997710" spans="2:3" x14ac:dyDescent="0.25">
      <c r="B997710" s="78"/>
      <c r="C997710" s="77"/>
    </row>
    <row r="997711" spans="2:3" x14ac:dyDescent="0.25">
      <c r="B997711" s="78"/>
      <c r="C997711" s="77"/>
    </row>
    <row r="997712" spans="2:3" x14ac:dyDescent="0.25">
      <c r="B997712" s="78"/>
      <c r="C997712" s="77"/>
    </row>
    <row r="997713" spans="2:3" x14ac:dyDescent="0.25">
      <c r="B997713" s="78"/>
      <c r="C997713" s="77"/>
    </row>
    <row r="997714" spans="2:3" x14ac:dyDescent="0.25">
      <c r="B997714" s="78"/>
      <c r="C997714" s="77"/>
    </row>
    <row r="997824" spans="2:3" x14ac:dyDescent="0.25">
      <c r="B997824" s="78"/>
      <c r="C997824" s="77"/>
    </row>
    <row r="997825" spans="2:3" x14ac:dyDescent="0.25">
      <c r="B997825" s="78"/>
      <c r="C997825" s="77"/>
    </row>
    <row r="997826" spans="2:3" x14ac:dyDescent="0.25">
      <c r="B997826" s="78"/>
      <c r="C997826" s="77"/>
    </row>
    <row r="997827" spans="2:3" x14ac:dyDescent="0.25">
      <c r="B997827" s="78"/>
      <c r="C997827" s="77"/>
    </row>
    <row r="997828" spans="2:3" x14ac:dyDescent="0.25">
      <c r="B997828" s="78"/>
      <c r="C997828" s="77"/>
    </row>
    <row r="997829" spans="2:3" x14ac:dyDescent="0.25">
      <c r="B997829" s="78"/>
      <c r="C997829" s="77"/>
    </row>
    <row r="997830" spans="2:3" x14ac:dyDescent="0.25">
      <c r="B997830" s="78"/>
      <c r="C997830" s="77"/>
    </row>
    <row r="997831" spans="2:3" x14ac:dyDescent="0.25">
      <c r="B997831" s="78"/>
      <c r="C997831" s="77"/>
    </row>
    <row r="997832" spans="2:3" x14ac:dyDescent="0.25">
      <c r="B997832" s="78"/>
      <c r="C997832" s="77"/>
    </row>
    <row r="997833" spans="2:3" x14ac:dyDescent="0.25">
      <c r="B997833" s="78"/>
      <c r="C997833" s="77"/>
    </row>
    <row r="997834" spans="2:3" x14ac:dyDescent="0.25">
      <c r="B997834" s="78"/>
      <c r="C997834" s="77"/>
    </row>
    <row r="997835" spans="2:3" x14ac:dyDescent="0.25">
      <c r="B997835" s="78"/>
      <c r="C997835" s="77"/>
    </row>
    <row r="997836" spans="2:3" x14ac:dyDescent="0.25">
      <c r="B997836" s="78"/>
      <c r="C997836" s="77"/>
    </row>
    <row r="997946" spans="2:3" x14ac:dyDescent="0.25">
      <c r="B997946" s="78"/>
      <c r="C997946" s="77"/>
    </row>
    <row r="997947" spans="2:3" x14ac:dyDescent="0.25">
      <c r="B997947" s="78"/>
      <c r="C997947" s="77"/>
    </row>
    <row r="997948" spans="2:3" x14ac:dyDescent="0.25">
      <c r="B997948" s="78"/>
      <c r="C997948" s="77"/>
    </row>
    <row r="997949" spans="2:3" x14ac:dyDescent="0.25">
      <c r="B997949" s="78"/>
      <c r="C997949" s="77"/>
    </row>
    <row r="997950" spans="2:3" x14ac:dyDescent="0.25">
      <c r="B997950" s="78"/>
      <c r="C997950" s="77"/>
    </row>
    <row r="997951" spans="2:3" x14ac:dyDescent="0.25">
      <c r="B997951" s="78"/>
      <c r="C997951" s="77"/>
    </row>
    <row r="997952" spans="2:3" x14ac:dyDescent="0.25">
      <c r="B997952" s="78"/>
      <c r="C997952" s="77"/>
    </row>
    <row r="997953" spans="2:3" x14ac:dyDescent="0.25">
      <c r="B997953" s="78"/>
      <c r="C997953" s="77"/>
    </row>
    <row r="997954" spans="2:3" x14ac:dyDescent="0.25">
      <c r="B997954" s="78"/>
      <c r="C997954" s="77"/>
    </row>
    <row r="997955" spans="2:3" x14ac:dyDescent="0.25">
      <c r="B997955" s="78"/>
      <c r="C997955" s="77"/>
    </row>
    <row r="997956" spans="2:3" x14ac:dyDescent="0.25">
      <c r="B997956" s="78"/>
      <c r="C997956" s="77"/>
    </row>
    <row r="997957" spans="2:3" x14ac:dyDescent="0.25">
      <c r="B997957" s="78"/>
      <c r="C997957" s="77"/>
    </row>
    <row r="997958" spans="2:3" x14ac:dyDescent="0.25">
      <c r="B997958" s="78"/>
      <c r="C997958" s="77"/>
    </row>
    <row r="998068" spans="2:3" x14ac:dyDescent="0.25">
      <c r="B998068" s="78"/>
      <c r="C998068" s="77"/>
    </row>
    <row r="998069" spans="2:3" x14ac:dyDescent="0.25">
      <c r="B998069" s="78"/>
      <c r="C998069" s="77"/>
    </row>
    <row r="998070" spans="2:3" x14ac:dyDescent="0.25">
      <c r="B998070" s="78"/>
      <c r="C998070" s="77"/>
    </row>
    <row r="998071" spans="2:3" x14ac:dyDescent="0.25">
      <c r="B998071" s="78"/>
      <c r="C998071" s="77"/>
    </row>
    <row r="998072" spans="2:3" x14ac:dyDescent="0.25">
      <c r="B998072" s="78"/>
      <c r="C998072" s="77"/>
    </row>
    <row r="998073" spans="2:3" x14ac:dyDescent="0.25">
      <c r="B998073" s="78"/>
      <c r="C998073" s="77"/>
    </row>
    <row r="998074" spans="2:3" x14ac:dyDescent="0.25">
      <c r="B998074" s="78"/>
      <c r="C998074" s="77"/>
    </row>
    <row r="998075" spans="2:3" x14ac:dyDescent="0.25">
      <c r="B998075" s="78"/>
      <c r="C998075" s="77"/>
    </row>
    <row r="998076" spans="2:3" x14ac:dyDescent="0.25">
      <c r="B998076" s="78"/>
      <c r="C998076" s="77"/>
    </row>
    <row r="998077" spans="2:3" x14ac:dyDescent="0.25">
      <c r="B998077" s="78"/>
      <c r="C998077" s="77"/>
    </row>
    <row r="998078" spans="2:3" x14ac:dyDescent="0.25">
      <c r="B998078" s="78"/>
      <c r="C998078" s="77"/>
    </row>
    <row r="998079" spans="2:3" x14ac:dyDescent="0.25">
      <c r="B998079" s="78"/>
      <c r="C998079" s="77"/>
    </row>
    <row r="998080" spans="2:3" x14ac:dyDescent="0.25">
      <c r="B998080" s="78"/>
      <c r="C998080" s="77"/>
    </row>
    <row r="998190" spans="2:3" x14ac:dyDescent="0.25">
      <c r="B998190" s="78"/>
      <c r="C998190" s="77"/>
    </row>
    <row r="998191" spans="2:3" x14ac:dyDescent="0.25">
      <c r="B998191" s="78"/>
      <c r="C998191" s="77"/>
    </row>
    <row r="998192" spans="2:3" x14ac:dyDescent="0.25">
      <c r="B998192" s="78"/>
      <c r="C998192" s="77"/>
    </row>
    <row r="998193" spans="2:3" x14ac:dyDescent="0.25">
      <c r="B998193" s="78"/>
      <c r="C998193" s="77"/>
    </row>
    <row r="998194" spans="2:3" x14ac:dyDescent="0.25">
      <c r="B998194" s="78"/>
      <c r="C998194" s="77"/>
    </row>
    <row r="998195" spans="2:3" x14ac:dyDescent="0.25">
      <c r="B998195" s="78"/>
      <c r="C998195" s="77"/>
    </row>
    <row r="998196" spans="2:3" x14ac:dyDescent="0.25">
      <c r="B998196" s="78"/>
      <c r="C998196" s="77"/>
    </row>
    <row r="998197" spans="2:3" x14ac:dyDescent="0.25">
      <c r="B998197" s="78"/>
      <c r="C998197" s="77"/>
    </row>
    <row r="998198" spans="2:3" x14ac:dyDescent="0.25">
      <c r="B998198" s="78"/>
      <c r="C998198" s="77"/>
    </row>
    <row r="998199" spans="2:3" x14ac:dyDescent="0.25">
      <c r="B998199" s="78"/>
      <c r="C998199" s="77"/>
    </row>
    <row r="998200" spans="2:3" x14ac:dyDescent="0.25">
      <c r="B998200" s="78"/>
      <c r="C998200" s="77"/>
    </row>
    <row r="998201" spans="2:3" x14ac:dyDescent="0.25">
      <c r="B998201" s="78"/>
      <c r="C998201" s="77"/>
    </row>
    <row r="998202" spans="2:3" x14ac:dyDescent="0.25">
      <c r="B998202" s="78"/>
      <c r="C998202" s="77"/>
    </row>
    <row r="998312" spans="2:3" x14ac:dyDescent="0.25">
      <c r="B998312" s="78"/>
      <c r="C998312" s="77"/>
    </row>
    <row r="998313" spans="2:3" x14ac:dyDescent="0.25">
      <c r="B998313" s="78"/>
      <c r="C998313" s="77"/>
    </row>
    <row r="998314" spans="2:3" x14ac:dyDescent="0.25">
      <c r="B998314" s="78"/>
      <c r="C998314" s="77"/>
    </row>
    <row r="998315" spans="2:3" x14ac:dyDescent="0.25">
      <c r="B998315" s="78"/>
      <c r="C998315" s="77"/>
    </row>
    <row r="998316" spans="2:3" x14ac:dyDescent="0.25">
      <c r="B998316" s="78"/>
      <c r="C998316" s="77"/>
    </row>
    <row r="998317" spans="2:3" x14ac:dyDescent="0.25">
      <c r="B998317" s="78"/>
      <c r="C998317" s="77"/>
    </row>
    <row r="998318" spans="2:3" x14ac:dyDescent="0.25">
      <c r="B998318" s="78"/>
      <c r="C998318" s="77"/>
    </row>
    <row r="998319" spans="2:3" x14ac:dyDescent="0.25">
      <c r="B998319" s="78"/>
      <c r="C998319" s="77"/>
    </row>
    <row r="998320" spans="2:3" x14ac:dyDescent="0.25">
      <c r="B998320" s="78"/>
      <c r="C998320" s="77"/>
    </row>
    <row r="998321" spans="2:3" x14ac:dyDescent="0.25">
      <c r="B998321" s="78"/>
      <c r="C998321" s="77"/>
    </row>
    <row r="998322" spans="2:3" x14ac:dyDescent="0.25">
      <c r="B998322" s="78"/>
      <c r="C998322" s="77"/>
    </row>
    <row r="998323" spans="2:3" x14ac:dyDescent="0.25">
      <c r="B998323" s="78"/>
      <c r="C998323" s="77"/>
    </row>
    <row r="998324" spans="2:3" x14ac:dyDescent="0.25">
      <c r="B998324" s="78"/>
      <c r="C998324" s="77"/>
    </row>
    <row r="998434" spans="2:3" x14ac:dyDescent="0.25">
      <c r="B998434" s="78"/>
      <c r="C998434" s="77"/>
    </row>
    <row r="998435" spans="2:3" x14ac:dyDescent="0.25">
      <c r="B998435" s="78"/>
      <c r="C998435" s="77"/>
    </row>
    <row r="998436" spans="2:3" x14ac:dyDescent="0.25">
      <c r="B998436" s="78"/>
      <c r="C998436" s="77"/>
    </row>
    <row r="998437" spans="2:3" x14ac:dyDescent="0.25">
      <c r="B998437" s="78"/>
      <c r="C998437" s="77"/>
    </row>
    <row r="998438" spans="2:3" x14ac:dyDescent="0.25">
      <c r="B998438" s="78"/>
      <c r="C998438" s="77"/>
    </row>
    <row r="998439" spans="2:3" x14ac:dyDescent="0.25">
      <c r="B998439" s="78"/>
      <c r="C998439" s="77"/>
    </row>
    <row r="998440" spans="2:3" x14ac:dyDescent="0.25">
      <c r="B998440" s="78"/>
      <c r="C998440" s="77"/>
    </row>
    <row r="998441" spans="2:3" x14ac:dyDescent="0.25">
      <c r="B998441" s="78"/>
      <c r="C998441" s="77"/>
    </row>
    <row r="998442" spans="2:3" x14ac:dyDescent="0.25">
      <c r="B998442" s="78"/>
      <c r="C998442" s="77"/>
    </row>
    <row r="998443" spans="2:3" x14ac:dyDescent="0.25">
      <c r="B998443" s="78"/>
      <c r="C998443" s="77"/>
    </row>
    <row r="998444" spans="2:3" x14ac:dyDescent="0.25">
      <c r="B998444" s="78"/>
      <c r="C998444" s="77"/>
    </row>
    <row r="998445" spans="2:3" x14ac:dyDescent="0.25">
      <c r="B998445" s="78"/>
      <c r="C998445" s="77"/>
    </row>
    <row r="998446" spans="2:3" x14ac:dyDescent="0.25">
      <c r="B998446" s="78"/>
      <c r="C998446" s="77"/>
    </row>
    <row r="998556" spans="2:3" x14ac:dyDescent="0.25">
      <c r="B998556" s="78"/>
      <c r="C998556" s="77"/>
    </row>
    <row r="998557" spans="2:3" x14ac:dyDescent="0.25">
      <c r="B998557" s="78"/>
      <c r="C998557" s="77"/>
    </row>
    <row r="998558" spans="2:3" x14ac:dyDescent="0.25">
      <c r="B998558" s="78"/>
      <c r="C998558" s="77"/>
    </row>
    <row r="998559" spans="2:3" x14ac:dyDescent="0.25">
      <c r="B998559" s="78"/>
      <c r="C998559" s="77"/>
    </row>
    <row r="998560" spans="2:3" x14ac:dyDescent="0.25">
      <c r="B998560" s="78"/>
      <c r="C998560" s="77"/>
    </row>
    <row r="998561" spans="2:3" x14ac:dyDescent="0.25">
      <c r="B998561" s="78"/>
      <c r="C998561" s="77"/>
    </row>
    <row r="998562" spans="2:3" x14ac:dyDescent="0.25">
      <c r="B998562" s="78"/>
      <c r="C998562" s="77"/>
    </row>
    <row r="998563" spans="2:3" x14ac:dyDescent="0.25">
      <c r="B998563" s="78"/>
      <c r="C998563" s="77"/>
    </row>
    <row r="998564" spans="2:3" x14ac:dyDescent="0.25">
      <c r="B998564" s="78"/>
      <c r="C998564" s="77"/>
    </row>
    <row r="998565" spans="2:3" x14ac:dyDescent="0.25">
      <c r="B998565" s="78"/>
      <c r="C998565" s="77"/>
    </row>
    <row r="998566" spans="2:3" x14ac:dyDescent="0.25">
      <c r="B998566" s="78"/>
      <c r="C998566" s="77"/>
    </row>
    <row r="998567" spans="2:3" x14ac:dyDescent="0.25">
      <c r="B998567" s="78"/>
      <c r="C998567" s="77"/>
    </row>
    <row r="998568" spans="2:3" x14ac:dyDescent="0.25">
      <c r="B998568" s="78"/>
      <c r="C998568" s="77"/>
    </row>
    <row r="998678" spans="2:3" x14ac:dyDescent="0.25">
      <c r="B998678" s="78"/>
      <c r="C998678" s="77"/>
    </row>
    <row r="998679" spans="2:3" x14ac:dyDescent="0.25">
      <c r="B998679" s="78"/>
      <c r="C998679" s="77"/>
    </row>
    <row r="998680" spans="2:3" x14ac:dyDescent="0.25">
      <c r="B998680" s="78"/>
      <c r="C998680" s="77"/>
    </row>
    <row r="998681" spans="2:3" x14ac:dyDescent="0.25">
      <c r="B998681" s="78"/>
      <c r="C998681" s="77"/>
    </row>
    <row r="998682" spans="2:3" x14ac:dyDescent="0.25">
      <c r="B998682" s="78"/>
      <c r="C998682" s="77"/>
    </row>
    <row r="998683" spans="2:3" x14ac:dyDescent="0.25">
      <c r="B998683" s="78"/>
      <c r="C998683" s="77"/>
    </row>
    <row r="998684" spans="2:3" x14ac:dyDescent="0.25">
      <c r="B998684" s="78"/>
      <c r="C998684" s="77"/>
    </row>
    <row r="998685" spans="2:3" x14ac:dyDescent="0.25">
      <c r="B998685" s="78"/>
      <c r="C998685" s="77"/>
    </row>
    <row r="998686" spans="2:3" x14ac:dyDescent="0.25">
      <c r="B998686" s="78"/>
      <c r="C998686" s="77"/>
    </row>
    <row r="998687" spans="2:3" x14ac:dyDescent="0.25">
      <c r="B998687" s="78"/>
      <c r="C998687" s="77"/>
    </row>
    <row r="998688" spans="2:3" x14ac:dyDescent="0.25">
      <c r="B998688" s="78"/>
      <c r="C998688" s="77"/>
    </row>
    <row r="998689" spans="2:3" x14ac:dyDescent="0.25">
      <c r="B998689" s="78"/>
      <c r="C998689" s="77"/>
    </row>
    <row r="998690" spans="2:3" x14ac:dyDescent="0.25">
      <c r="B998690" s="78"/>
      <c r="C998690" s="77"/>
    </row>
    <row r="998800" spans="2:3" x14ac:dyDescent="0.25">
      <c r="B998800" s="78"/>
      <c r="C998800" s="77"/>
    </row>
    <row r="998801" spans="2:3" x14ac:dyDescent="0.25">
      <c r="B998801" s="78"/>
      <c r="C998801" s="77"/>
    </row>
    <row r="998802" spans="2:3" x14ac:dyDescent="0.25">
      <c r="B998802" s="78"/>
      <c r="C998802" s="77"/>
    </row>
    <row r="998803" spans="2:3" x14ac:dyDescent="0.25">
      <c r="B998803" s="78"/>
      <c r="C998803" s="77"/>
    </row>
    <row r="998804" spans="2:3" x14ac:dyDescent="0.25">
      <c r="B998804" s="78"/>
      <c r="C998804" s="77"/>
    </row>
    <row r="998805" spans="2:3" x14ac:dyDescent="0.25">
      <c r="B998805" s="78"/>
      <c r="C998805" s="77"/>
    </row>
    <row r="998806" spans="2:3" x14ac:dyDescent="0.25">
      <c r="B998806" s="78"/>
      <c r="C998806" s="77"/>
    </row>
    <row r="998807" spans="2:3" x14ac:dyDescent="0.25">
      <c r="B998807" s="78"/>
      <c r="C998807" s="77"/>
    </row>
    <row r="998808" spans="2:3" x14ac:dyDescent="0.25">
      <c r="B998808" s="78"/>
      <c r="C998808" s="77"/>
    </row>
    <row r="998809" spans="2:3" x14ac:dyDescent="0.25">
      <c r="B998809" s="78"/>
      <c r="C998809" s="77"/>
    </row>
    <row r="998810" spans="2:3" x14ac:dyDescent="0.25">
      <c r="B998810" s="78"/>
      <c r="C998810" s="77"/>
    </row>
    <row r="998811" spans="2:3" x14ac:dyDescent="0.25">
      <c r="B998811" s="78"/>
      <c r="C998811" s="77"/>
    </row>
    <row r="998812" spans="2:3" x14ac:dyDescent="0.25">
      <c r="B998812" s="78"/>
      <c r="C998812" s="77"/>
    </row>
    <row r="998922" spans="2:3" x14ac:dyDescent="0.25">
      <c r="B998922" s="78"/>
      <c r="C998922" s="77"/>
    </row>
    <row r="998923" spans="2:3" x14ac:dyDescent="0.25">
      <c r="B998923" s="78"/>
      <c r="C998923" s="77"/>
    </row>
    <row r="998924" spans="2:3" x14ac:dyDescent="0.25">
      <c r="B998924" s="78"/>
      <c r="C998924" s="77"/>
    </row>
    <row r="998925" spans="2:3" x14ac:dyDescent="0.25">
      <c r="B998925" s="78"/>
      <c r="C998925" s="77"/>
    </row>
    <row r="998926" spans="2:3" x14ac:dyDescent="0.25">
      <c r="B998926" s="78"/>
      <c r="C998926" s="77"/>
    </row>
    <row r="998927" spans="2:3" x14ac:dyDescent="0.25">
      <c r="B998927" s="78"/>
      <c r="C998927" s="77"/>
    </row>
    <row r="998928" spans="2:3" x14ac:dyDescent="0.25">
      <c r="B998928" s="78"/>
      <c r="C998928" s="77"/>
    </row>
    <row r="998929" spans="2:3" x14ac:dyDescent="0.25">
      <c r="B998929" s="78"/>
      <c r="C998929" s="77"/>
    </row>
    <row r="998930" spans="2:3" x14ac:dyDescent="0.25">
      <c r="B998930" s="78"/>
      <c r="C998930" s="77"/>
    </row>
    <row r="998931" spans="2:3" x14ac:dyDescent="0.25">
      <c r="B998931" s="78"/>
      <c r="C998931" s="77"/>
    </row>
    <row r="998932" spans="2:3" x14ac:dyDescent="0.25">
      <c r="B998932" s="78"/>
      <c r="C998932" s="77"/>
    </row>
    <row r="998933" spans="2:3" x14ac:dyDescent="0.25">
      <c r="B998933" s="78"/>
      <c r="C998933" s="77"/>
    </row>
    <row r="998934" spans="2:3" x14ac:dyDescent="0.25">
      <c r="B998934" s="78"/>
      <c r="C998934" s="77"/>
    </row>
    <row r="999044" spans="2:3" x14ac:dyDescent="0.25">
      <c r="B999044" s="78"/>
      <c r="C999044" s="77"/>
    </row>
    <row r="999045" spans="2:3" x14ac:dyDescent="0.25">
      <c r="B999045" s="78"/>
      <c r="C999045" s="77"/>
    </row>
    <row r="999046" spans="2:3" x14ac:dyDescent="0.25">
      <c r="B999046" s="78"/>
      <c r="C999046" s="77"/>
    </row>
    <row r="999047" spans="2:3" x14ac:dyDescent="0.25">
      <c r="B999047" s="78"/>
      <c r="C999047" s="77"/>
    </row>
    <row r="999048" spans="2:3" x14ac:dyDescent="0.25">
      <c r="B999048" s="78"/>
      <c r="C999048" s="77"/>
    </row>
    <row r="999049" spans="2:3" x14ac:dyDescent="0.25">
      <c r="B999049" s="78"/>
      <c r="C999049" s="77"/>
    </row>
    <row r="999050" spans="2:3" x14ac:dyDescent="0.25">
      <c r="B999050" s="78"/>
      <c r="C999050" s="77"/>
    </row>
    <row r="999051" spans="2:3" x14ac:dyDescent="0.25">
      <c r="B999051" s="78"/>
      <c r="C999051" s="77"/>
    </row>
    <row r="999052" spans="2:3" x14ac:dyDescent="0.25">
      <c r="B999052" s="78"/>
      <c r="C999052" s="77"/>
    </row>
    <row r="999053" spans="2:3" x14ac:dyDescent="0.25">
      <c r="B999053" s="78"/>
      <c r="C999053" s="77"/>
    </row>
    <row r="999054" spans="2:3" x14ac:dyDescent="0.25">
      <c r="B999054" s="78"/>
      <c r="C999054" s="77"/>
    </row>
    <row r="999055" spans="2:3" x14ac:dyDescent="0.25">
      <c r="B999055" s="78"/>
      <c r="C999055" s="77"/>
    </row>
    <row r="999056" spans="2:3" x14ac:dyDescent="0.25">
      <c r="B999056" s="78"/>
      <c r="C999056" s="77"/>
    </row>
    <row r="999166" spans="2:3" x14ac:dyDescent="0.25">
      <c r="B999166" s="78"/>
      <c r="C999166" s="77"/>
    </row>
    <row r="999167" spans="2:3" x14ac:dyDescent="0.25">
      <c r="B999167" s="78"/>
      <c r="C999167" s="77"/>
    </row>
    <row r="999168" spans="2:3" x14ac:dyDescent="0.25">
      <c r="B999168" s="78"/>
      <c r="C999168" s="77"/>
    </row>
    <row r="999169" spans="2:3" x14ac:dyDescent="0.25">
      <c r="B999169" s="78"/>
      <c r="C999169" s="77"/>
    </row>
    <row r="999170" spans="2:3" x14ac:dyDescent="0.25">
      <c r="B999170" s="78"/>
      <c r="C999170" s="77"/>
    </row>
    <row r="999171" spans="2:3" x14ac:dyDescent="0.25">
      <c r="B999171" s="78"/>
      <c r="C999171" s="77"/>
    </row>
    <row r="999172" spans="2:3" x14ac:dyDescent="0.25">
      <c r="B999172" s="78"/>
      <c r="C999172" s="77"/>
    </row>
    <row r="999173" spans="2:3" x14ac:dyDescent="0.25">
      <c r="B999173" s="78"/>
      <c r="C999173" s="77"/>
    </row>
    <row r="999174" spans="2:3" x14ac:dyDescent="0.25">
      <c r="B999174" s="78"/>
      <c r="C999174" s="77"/>
    </row>
    <row r="999175" spans="2:3" x14ac:dyDescent="0.25">
      <c r="B999175" s="78"/>
      <c r="C999175" s="77"/>
    </row>
    <row r="999176" spans="2:3" x14ac:dyDescent="0.25">
      <c r="B999176" s="78"/>
      <c r="C999176" s="77"/>
    </row>
    <row r="999177" spans="2:3" x14ac:dyDescent="0.25">
      <c r="B999177" s="78"/>
      <c r="C999177" s="77"/>
    </row>
    <row r="999178" spans="2:3" x14ac:dyDescent="0.25">
      <c r="B999178" s="78"/>
      <c r="C999178" s="77"/>
    </row>
    <row r="999288" spans="2:3" x14ac:dyDescent="0.25">
      <c r="B999288" s="78"/>
      <c r="C999288" s="77"/>
    </row>
    <row r="999289" spans="2:3" x14ac:dyDescent="0.25">
      <c r="B999289" s="78"/>
      <c r="C999289" s="77"/>
    </row>
    <row r="999290" spans="2:3" x14ac:dyDescent="0.25">
      <c r="B999290" s="78"/>
      <c r="C999290" s="77"/>
    </row>
    <row r="999291" spans="2:3" x14ac:dyDescent="0.25">
      <c r="B999291" s="78"/>
      <c r="C999291" s="77"/>
    </row>
    <row r="999292" spans="2:3" x14ac:dyDescent="0.25">
      <c r="B999292" s="78"/>
      <c r="C999292" s="77"/>
    </row>
    <row r="999293" spans="2:3" x14ac:dyDescent="0.25">
      <c r="B999293" s="78"/>
      <c r="C999293" s="77"/>
    </row>
    <row r="999294" spans="2:3" x14ac:dyDescent="0.25">
      <c r="B999294" s="78"/>
      <c r="C999294" s="77"/>
    </row>
    <row r="999295" spans="2:3" x14ac:dyDescent="0.25">
      <c r="B999295" s="78"/>
      <c r="C999295" s="77"/>
    </row>
    <row r="999296" spans="2:3" x14ac:dyDescent="0.25">
      <c r="B999296" s="78"/>
      <c r="C999296" s="77"/>
    </row>
    <row r="999297" spans="2:3" x14ac:dyDescent="0.25">
      <c r="B999297" s="78"/>
      <c r="C999297" s="77"/>
    </row>
    <row r="999298" spans="2:3" x14ac:dyDescent="0.25">
      <c r="B999298" s="78"/>
      <c r="C999298" s="77"/>
    </row>
    <row r="999299" spans="2:3" x14ac:dyDescent="0.25">
      <c r="B999299" s="78"/>
      <c r="C999299" s="77"/>
    </row>
    <row r="999300" spans="2:3" x14ac:dyDescent="0.25">
      <c r="B999300" s="78"/>
      <c r="C999300" s="77"/>
    </row>
    <row r="999410" spans="2:3" x14ac:dyDescent="0.25">
      <c r="B999410" s="78"/>
      <c r="C999410" s="77"/>
    </row>
    <row r="999411" spans="2:3" x14ac:dyDescent="0.25">
      <c r="B999411" s="78"/>
      <c r="C999411" s="77"/>
    </row>
    <row r="999412" spans="2:3" x14ac:dyDescent="0.25">
      <c r="B999412" s="78"/>
      <c r="C999412" s="77"/>
    </row>
    <row r="999413" spans="2:3" x14ac:dyDescent="0.25">
      <c r="B999413" s="78"/>
      <c r="C999413" s="77"/>
    </row>
    <row r="999414" spans="2:3" x14ac:dyDescent="0.25">
      <c r="B999414" s="78"/>
      <c r="C999414" s="77"/>
    </row>
    <row r="999415" spans="2:3" x14ac:dyDescent="0.25">
      <c r="B999415" s="78"/>
      <c r="C999415" s="77"/>
    </row>
    <row r="999416" spans="2:3" x14ac:dyDescent="0.25">
      <c r="B999416" s="78"/>
      <c r="C999416" s="77"/>
    </row>
    <row r="999417" spans="2:3" x14ac:dyDescent="0.25">
      <c r="B999417" s="78"/>
      <c r="C999417" s="77"/>
    </row>
    <row r="999418" spans="2:3" x14ac:dyDescent="0.25">
      <c r="B999418" s="78"/>
      <c r="C999418" s="77"/>
    </row>
    <row r="999419" spans="2:3" x14ac:dyDescent="0.25">
      <c r="B999419" s="78"/>
      <c r="C999419" s="77"/>
    </row>
    <row r="999420" spans="2:3" x14ac:dyDescent="0.25">
      <c r="B999420" s="78"/>
      <c r="C999420" s="77"/>
    </row>
    <row r="999421" spans="2:3" x14ac:dyDescent="0.25">
      <c r="B999421" s="78"/>
      <c r="C999421" s="77"/>
    </row>
    <row r="999422" spans="2:3" x14ac:dyDescent="0.25">
      <c r="B999422" s="78"/>
      <c r="C999422" s="77"/>
    </row>
    <row r="999532" spans="2:3" x14ac:dyDescent="0.25">
      <c r="B999532" s="78"/>
      <c r="C999532" s="77"/>
    </row>
    <row r="999533" spans="2:3" x14ac:dyDescent="0.25">
      <c r="B999533" s="78"/>
      <c r="C999533" s="77"/>
    </row>
    <row r="999534" spans="2:3" x14ac:dyDescent="0.25">
      <c r="B999534" s="78"/>
      <c r="C999534" s="77"/>
    </row>
    <row r="999535" spans="2:3" x14ac:dyDescent="0.25">
      <c r="B999535" s="78"/>
      <c r="C999535" s="77"/>
    </row>
    <row r="999536" spans="2:3" x14ac:dyDescent="0.25">
      <c r="B999536" s="78"/>
      <c r="C999536" s="77"/>
    </row>
    <row r="999537" spans="2:3" x14ac:dyDescent="0.25">
      <c r="B999537" s="78"/>
      <c r="C999537" s="77"/>
    </row>
    <row r="999538" spans="2:3" x14ac:dyDescent="0.25">
      <c r="B999538" s="78"/>
      <c r="C999538" s="77"/>
    </row>
    <row r="999539" spans="2:3" x14ac:dyDescent="0.25">
      <c r="B999539" s="78"/>
      <c r="C999539" s="77"/>
    </row>
    <row r="999540" spans="2:3" x14ac:dyDescent="0.25">
      <c r="B999540" s="78"/>
      <c r="C999540" s="77"/>
    </row>
    <row r="999541" spans="2:3" x14ac:dyDescent="0.25">
      <c r="B999541" s="78"/>
      <c r="C999541" s="77"/>
    </row>
    <row r="999542" spans="2:3" x14ac:dyDescent="0.25">
      <c r="B999542" s="78"/>
      <c r="C999542" s="77"/>
    </row>
    <row r="999543" spans="2:3" x14ac:dyDescent="0.25">
      <c r="B999543" s="78"/>
      <c r="C999543" s="77"/>
    </row>
    <row r="999544" spans="2:3" x14ac:dyDescent="0.25">
      <c r="B999544" s="78"/>
      <c r="C999544" s="77"/>
    </row>
    <row r="999654" spans="2:3" x14ac:dyDescent="0.25">
      <c r="B999654" s="78"/>
      <c r="C999654" s="77"/>
    </row>
    <row r="999655" spans="2:3" x14ac:dyDescent="0.25">
      <c r="B999655" s="78"/>
      <c r="C999655" s="77"/>
    </row>
    <row r="999656" spans="2:3" x14ac:dyDescent="0.25">
      <c r="B999656" s="78"/>
      <c r="C999656" s="77"/>
    </row>
    <row r="999657" spans="2:3" x14ac:dyDescent="0.25">
      <c r="B999657" s="78"/>
      <c r="C999657" s="77"/>
    </row>
    <row r="999658" spans="2:3" x14ac:dyDescent="0.25">
      <c r="B999658" s="78"/>
      <c r="C999658" s="77"/>
    </row>
    <row r="999659" spans="2:3" x14ac:dyDescent="0.25">
      <c r="B999659" s="78"/>
      <c r="C999659" s="77"/>
    </row>
    <row r="999660" spans="2:3" x14ac:dyDescent="0.25">
      <c r="B999660" s="78"/>
      <c r="C999660" s="77"/>
    </row>
    <row r="999661" spans="2:3" x14ac:dyDescent="0.25">
      <c r="B999661" s="78"/>
      <c r="C999661" s="77"/>
    </row>
    <row r="999662" spans="2:3" x14ac:dyDescent="0.25">
      <c r="B999662" s="78"/>
      <c r="C999662" s="77"/>
    </row>
    <row r="999663" spans="2:3" x14ac:dyDescent="0.25">
      <c r="B999663" s="78"/>
      <c r="C999663" s="77"/>
    </row>
    <row r="999664" spans="2:3" x14ac:dyDescent="0.25">
      <c r="B999664" s="78"/>
      <c r="C999664" s="77"/>
    </row>
    <row r="999665" spans="2:3" x14ac:dyDescent="0.25">
      <c r="B999665" s="78"/>
      <c r="C999665" s="77"/>
    </row>
    <row r="999666" spans="2:3" x14ac:dyDescent="0.25">
      <c r="B999666" s="78"/>
      <c r="C999666" s="77"/>
    </row>
    <row r="999776" spans="2:3" x14ac:dyDescent="0.25">
      <c r="B999776" s="78"/>
      <c r="C999776" s="77"/>
    </row>
    <row r="999777" spans="2:3" x14ac:dyDescent="0.25">
      <c r="B999777" s="78"/>
      <c r="C999777" s="77"/>
    </row>
    <row r="999778" spans="2:3" x14ac:dyDescent="0.25">
      <c r="B999778" s="78"/>
      <c r="C999778" s="77"/>
    </row>
    <row r="999779" spans="2:3" x14ac:dyDescent="0.25">
      <c r="B999779" s="78"/>
      <c r="C999779" s="77"/>
    </row>
    <row r="999780" spans="2:3" x14ac:dyDescent="0.25">
      <c r="B999780" s="78"/>
      <c r="C999780" s="77"/>
    </row>
    <row r="999781" spans="2:3" x14ac:dyDescent="0.25">
      <c r="B999781" s="78"/>
      <c r="C999781" s="77"/>
    </row>
    <row r="999782" spans="2:3" x14ac:dyDescent="0.25">
      <c r="B999782" s="78"/>
      <c r="C999782" s="77"/>
    </row>
    <row r="999783" spans="2:3" x14ac:dyDescent="0.25">
      <c r="B999783" s="78"/>
      <c r="C999783" s="77"/>
    </row>
    <row r="999784" spans="2:3" x14ac:dyDescent="0.25">
      <c r="B999784" s="78"/>
      <c r="C999784" s="77"/>
    </row>
    <row r="999785" spans="2:3" x14ac:dyDescent="0.25">
      <c r="B999785" s="78"/>
      <c r="C999785" s="77"/>
    </row>
    <row r="999786" spans="2:3" x14ac:dyDescent="0.25">
      <c r="B999786" s="78"/>
      <c r="C999786" s="77"/>
    </row>
    <row r="999787" spans="2:3" x14ac:dyDescent="0.25">
      <c r="B999787" s="78"/>
      <c r="C999787" s="77"/>
    </row>
    <row r="999788" spans="2:3" x14ac:dyDescent="0.25">
      <c r="B999788" s="78"/>
      <c r="C999788" s="77"/>
    </row>
    <row r="999898" spans="2:3" x14ac:dyDescent="0.25">
      <c r="B999898" s="78"/>
      <c r="C999898" s="77"/>
    </row>
    <row r="999899" spans="2:3" x14ac:dyDescent="0.25">
      <c r="B999899" s="78"/>
      <c r="C999899" s="77"/>
    </row>
    <row r="999900" spans="2:3" x14ac:dyDescent="0.25">
      <c r="B999900" s="78"/>
      <c r="C999900" s="77"/>
    </row>
    <row r="999901" spans="2:3" x14ac:dyDescent="0.25">
      <c r="B999901" s="78"/>
      <c r="C999901" s="77"/>
    </row>
    <row r="999902" spans="2:3" x14ac:dyDescent="0.25">
      <c r="B999902" s="78"/>
      <c r="C999902" s="77"/>
    </row>
    <row r="999903" spans="2:3" x14ac:dyDescent="0.25">
      <c r="B999903" s="78"/>
      <c r="C999903" s="77"/>
    </row>
    <row r="999904" spans="2:3" x14ac:dyDescent="0.25">
      <c r="B999904" s="78"/>
      <c r="C999904" s="77"/>
    </row>
    <row r="999905" spans="2:3" x14ac:dyDescent="0.25">
      <c r="B999905" s="78"/>
      <c r="C999905" s="77"/>
    </row>
    <row r="999906" spans="2:3" x14ac:dyDescent="0.25">
      <c r="B999906" s="78"/>
      <c r="C999906" s="77"/>
    </row>
    <row r="999907" spans="2:3" x14ac:dyDescent="0.25">
      <c r="B999907" s="78"/>
      <c r="C999907" s="77"/>
    </row>
    <row r="999908" spans="2:3" x14ac:dyDescent="0.25">
      <c r="B999908" s="78"/>
      <c r="C999908" s="77"/>
    </row>
    <row r="999909" spans="2:3" x14ac:dyDescent="0.25">
      <c r="B999909" s="78"/>
      <c r="C999909" s="77"/>
    </row>
    <row r="999910" spans="2:3" x14ac:dyDescent="0.25">
      <c r="B999910" s="78"/>
      <c r="C999910" s="77"/>
    </row>
    <row r="1000020" spans="2:3" x14ac:dyDescent="0.25">
      <c r="B1000020" s="78"/>
      <c r="C1000020" s="77"/>
    </row>
    <row r="1000021" spans="2:3" x14ac:dyDescent="0.25">
      <c r="B1000021" s="78"/>
      <c r="C1000021" s="77"/>
    </row>
    <row r="1000022" spans="2:3" x14ac:dyDescent="0.25">
      <c r="B1000022" s="78"/>
      <c r="C1000022" s="77"/>
    </row>
    <row r="1000023" spans="2:3" x14ac:dyDescent="0.25">
      <c r="B1000023" s="78"/>
      <c r="C1000023" s="77"/>
    </row>
    <row r="1000024" spans="2:3" x14ac:dyDescent="0.25">
      <c r="B1000024" s="78"/>
      <c r="C1000024" s="77"/>
    </row>
    <row r="1000025" spans="2:3" x14ac:dyDescent="0.25">
      <c r="B1000025" s="78"/>
      <c r="C1000025" s="77"/>
    </row>
    <row r="1000026" spans="2:3" x14ac:dyDescent="0.25">
      <c r="B1000026" s="78"/>
      <c r="C1000026" s="77"/>
    </row>
    <row r="1000027" spans="2:3" x14ac:dyDescent="0.25">
      <c r="B1000027" s="78"/>
      <c r="C1000027" s="77"/>
    </row>
    <row r="1000028" spans="2:3" x14ac:dyDescent="0.25">
      <c r="B1000028" s="78"/>
      <c r="C1000028" s="77"/>
    </row>
    <row r="1000029" spans="2:3" x14ac:dyDescent="0.25">
      <c r="B1000029" s="78"/>
      <c r="C1000029" s="77"/>
    </row>
    <row r="1000030" spans="2:3" x14ac:dyDescent="0.25">
      <c r="B1000030" s="78"/>
      <c r="C1000030" s="77"/>
    </row>
    <row r="1000031" spans="2:3" x14ac:dyDescent="0.25">
      <c r="B1000031" s="78"/>
      <c r="C1000031" s="77"/>
    </row>
    <row r="1000032" spans="2:3" x14ac:dyDescent="0.25">
      <c r="B1000032" s="78"/>
      <c r="C1000032" s="77"/>
    </row>
    <row r="1000142" spans="2:3" x14ac:dyDescent="0.25">
      <c r="B1000142" s="78"/>
      <c r="C1000142" s="77"/>
    </row>
    <row r="1000143" spans="2:3" x14ac:dyDescent="0.25">
      <c r="B1000143" s="78"/>
      <c r="C1000143" s="77"/>
    </row>
    <row r="1000144" spans="2:3" x14ac:dyDescent="0.25">
      <c r="B1000144" s="78"/>
      <c r="C1000144" s="77"/>
    </row>
    <row r="1000145" spans="2:3" x14ac:dyDescent="0.25">
      <c r="B1000145" s="78"/>
      <c r="C1000145" s="77"/>
    </row>
    <row r="1000146" spans="2:3" x14ac:dyDescent="0.25">
      <c r="B1000146" s="78"/>
      <c r="C1000146" s="77"/>
    </row>
    <row r="1000147" spans="2:3" x14ac:dyDescent="0.25">
      <c r="B1000147" s="78"/>
      <c r="C1000147" s="77"/>
    </row>
    <row r="1000148" spans="2:3" x14ac:dyDescent="0.25">
      <c r="B1000148" s="78"/>
      <c r="C1000148" s="77"/>
    </row>
    <row r="1000149" spans="2:3" x14ac:dyDescent="0.25">
      <c r="B1000149" s="78"/>
      <c r="C1000149" s="77"/>
    </row>
    <row r="1000150" spans="2:3" x14ac:dyDescent="0.25">
      <c r="B1000150" s="78"/>
      <c r="C1000150" s="77"/>
    </row>
    <row r="1000151" spans="2:3" x14ac:dyDescent="0.25">
      <c r="B1000151" s="78"/>
      <c r="C1000151" s="77"/>
    </row>
    <row r="1000152" spans="2:3" x14ac:dyDescent="0.25">
      <c r="B1000152" s="78"/>
      <c r="C1000152" s="77"/>
    </row>
    <row r="1000153" spans="2:3" x14ac:dyDescent="0.25">
      <c r="B1000153" s="78"/>
      <c r="C1000153" s="77"/>
    </row>
    <row r="1000154" spans="2:3" x14ac:dyDescent="0.25">
      <c r="B1000154" s="78"/>
      <c r="C1000154" s="77"/>
    </row>
    <row r="1000264" spans="2:3" x14ac:dyDescent="0.25">
      <c r="B1000264" s="78"/>
      <c r="C1000264" s="77"/>
    </row>
    <row r="1000265" spans="2:3" x14ac:dyDescent="0.25">
      <c r="B1000265" s="78"/>
      <c r="C1000265" s="77"/>
    </row>
    <row r="1000266" spans="2:3" x14ac:dyDescent="0.25">
      <c r="B1000266" s="78"/>
      <c r="C1000266" s="77"/>
    </row>
    <row r="1000267" spans="2:3" x14ac:dyDescent="0.25">
      <c r="B1000267" s="78"/>
      <c r="C1000267" s="77"/>
    </row>
    <row r="1000268" spans="2:3" x14ac:dyDescent="0.25">
      <c r="B1000268" s="78"/>
      <c r="C1000268" s="77"/>
    </row>
    <row r="1000269" spans="2:3" x14ac:dyDescent="0.25">
      <c r="B1000269" s="78"/>
      <c r="C1000269" s="77"/>
    </row>
    <row r="1000270" spans="2:3" x14ac:dyDescent="0.25">
      <c r="B1000270" s="78"/>
      <c r="C1000270" s="77"/>
    </row>
    <row r="1000271" spans="2:3" x14ac:dyDescent="0.25">
      <c r="B1000271" s="78"/>
      <c r="C1000271" s="77"/>
    </row>
    <row r="1000272" spans="2:3" x14ac:dyDescent="0.25">
      <c r="B1000272" s="78"/>
      <c r="C1000272" s="77"/>
    </row>
    <row r="1000273" spans="2:3" x14ac:dyDescent="0.25">
      <c r="B1000273" s="78"/>
      <c r="C1000273" s="77"/>
    </row>
    <row r="1000274" spans="2:3" x14ac:dyDescent="0.25">
      <c r="B1000274" s="78"/>
      <c r="C1000274" s="77"/>
    </row>
    <row r="1000275" spans="2:3" x14ac:dyDescent="0.25">
      <c r="B1000275" s="78"/>
      <c r="C1000275" s="77"/>
    </row>
    <row r="1000276" spans="2:3" x14ac:dyDescent="0.25">
      <c r="B1000276" s="78"/>
      <c r="C1000276" s="77"/>
    </row>
    <row r="1000386" spans="2:3" x14ac:dyDescent="0.25">
      <c r="B1000386" s="78"/>
      <c r="C1000386" s="77"/>
    </row>
    <row r="1000387" spans="2:3" x14ac:dyDescent="0.25">
      <c r="B1000387" s="78"/>
      <c r="C1000387" s="77"/>
    </row>
    <row r="1000388" spans="2:3" x14ac:dyDescent="0.25">
      <c r="B1000388" s="78"/>
      <c r="C1000388" s="77"/>
    </row>
    <row r="1000389" spans="2:3" x14ac:dyDescent="0.25">
      <c r="B1000389" s="78"/>
      <c r="C1000389" s="77"/>
    </row>
    <row r="1000390" spans="2:3" x14ac:dyDescent="0.25">
      <c r="B1000390" s="78"/>
      <c r="C1000390" s="77"/>
    </row>
    <row r="1000391" spans="2:3" x14ac:dyDescent="0.25">
      <c r="B1000391" s="78"/>
      <c r="C1000391" s="77"/>
    </row>
    <row r="1000392" spans="2:3" x14ac:dyDescent="0.25">
      <c r="B1000392" s="78"/>
      <c r="C1000392" s="77"/>
    </row>
    <row r="1000393" spans="2:3" x14ac:dyDescent="0.25">
      <c r="B1000393" s="78"/>
      <c r="C1000393" s="77"/>
    </row>
    <row r="1000394" spans="2:3" x14ac:dyDescent="0.25">
      <c r="B1000394" s="78"/>
      <c r="C1000394" s="77"/>
    </row>
    <row r="1000395" spans="2:3" x14ac:dyDescent="0.25">
      <c r="B1000395" s="78"/>
      <c r="C1000395" s="77"/>
    </row>
    <row r="1000396" spans="2:3" x14ac:dyDescent="0.25">
      <c r="B1000396" s="78"/>
      <c r="C1000396" s="77"/>
    </row>
    <row r="1000397" spans="2:3" x14ac:dyDescent="0.25">
      <c r="B1000397" s="78"/>
      <c r="C1000397" s="77"/>
    </row>
    <row r="1000398" spans="2:3" x14ac:dyDescent="0.25">
      <c r="B1000398" s="78"/>
      <c r="C1000398" s="77"/>
    </row>
    <row r="1000508" spans="2:3" x14ac:dyDescent="0.25">
      <c r="B1000508" s="78"/>
      <c r="C1000508" s="77"/>
    </row>
    <row r="1000509" spans="2:3" x14ac:dyDescent="0.25">
      <c r="B1000509" s="78"/>
      <c r="C1000509" s="77"/>
    </row>
    <row r="1000510" spans="2:3" x14ac:dyDescent="0.25">
      <c r="B1000510" s="78"/>
      <c r="C1000510" s="77"/>
    </row>
    <row r="1000511" spans="2:3" x14ac:dyDescent="0.25">
      <c r="B1000511" s="78"/>
      <c r="C1000511" s="77"/>
    </row>
    <row r="1000512" spans="2:3" x14ac:dyDescent="0.25">
      <c r="B1000512" s="78"/>
      <c r="C1000512" s="77"/>
    </row>
    <row r="1000513" spans="2:3" x14ac:dyDescent="0.25">
      <c r="B1000513" s="78"/>
      <c r="C1000513" s="77"/>
    </row>
    <row r="1000514" spans="2:3" x14ac:dyDescent="0.25">
      <c r="B1000514" s="78"/>
      <c r="C1000514" s="77"/>
    </row>
    <row r="1000515" spans="2:3" x14ac:dyDescent="0.25">
      <c r="B1000515" s="78"/>
      <c r="C1000515" s="77"/>
    </row>
    <row r="1000516" spans="2:3" x14ac:dyDescent="0.25">
      <c r="B1000516" s="78"/>
      <c r="C1000516" s="77"/>
    </row>
    <row r="1000517" spans="2:3" x14ac:dyDescent="0.25">
      <c r="B1000517" s="78"/>
      <c r="C1000517" s="77"/>
    </row>
    <row r="1000518" spans="2:3" x14ac:dyDescent="0.25">
      <c r="B1000518" s="78"/>
      <c r="C1000518" s="77"/>
    </row>
    <row r="1000519" spans="2:3" x14ac:dyDescent="0.25">
      <c r="B1000519" s="78"/>
      <c r="C1000519" s="77"/>
    </row>
    <row r="1000520" spans="2:3" x14ac:dyDescent="0.25">
      <c r="B1000520" s="78"/>
      <c r="C1000520" s="77"/>
    </row>
    <row r="1000630" spans="2:3" x14ac:dyDescent="0.25">
      <c r="B1000630" s="78"/>
      <c r="C1000630" s="77"/>
    </row>
    <row r="1000631" spans="2:3" x14ac:dyDescent="0.25">
      <c r="B1000631" s="78"/>
      <c r="C1000631" s="77"/>
    </row>
    <row r="1000632" spans="2:3" x14ac:dyDescent="0.25">
      <c r="B1000632" s="78"/>
      <c r="C1000632" s="77"/>
    </row>
    <row r="1000633" spans="2:3" x14ac:dyDescent="0.25">
      <c r="B1000633" s="78"/>
      <c r="C1000633" s="77"/>
    </row>
    <row r="1000634" spans="2:3" x14ac:dyDescent="0.25">
      <c r="B1000634" s="78"/>
      <c r="C1000634" s="77"/>
    </row>
    <row r="1000635" spans="2:3" x14ac:dyDescent="0.25">
      <c r="B1000635" s="78"/>
      <c r="C1000635" s="77"/>
    </row>
    <row r="1000636" spans="2:3" x14ac:dyDescent="0.25">
      <c r="B1000636" s="78"/>
      <c r="C1000636" s="77"/>
    </row>
    <row r="1000637" spans="2:3" x14ac:dyDescent="0.25">
      <c r="B1000637" s="78"/>
      <c r="C1000637" s="77"/>
    </row>
    <row r="1000638" spans="2:3" x14ac:dyDescent="0.25">
      <c r="B1000638" s="78"/>
      <c r="C1000638" s="77"/>
    </row>
    <row r="1000639" spans="2:3" x14ac:dyDescent="0.25">
      <c r="B1000639" s="78"/>
      <c r="C1000639" s="77"/>
    </row>
    <row r="1000640" spans="2:3" x14ac:dyDescent="0.25">
      <c r="B1000640" s="78"/>
      <c r="C1000640" s="77"/>
    </row>
    <row r="1000641" spans="2:3" x14ac:dyDescent="0.25">
      <c r="B1000641" s="78"/>
      <c r="C1000641" s="77"/>
    </row>
    <row r="1000642" spans="2:3" x14ac:dyDescent="0.25">
      <c r="B1000642" s="78"/>
      <c r="C1000642" s="77"/>
    </row>
    <row r="1000752" spans="2:3" x14ac:dyDescent="0.25">
      <c r="B1000752" s="78"/>
      <c r="C1000752" s="77"/>
    </row>
    <row r="1000753" spans="2:3" x14ac:dyDescent="0.25">
      <c r="B1000753" s="78"/>
      <c r="C1000753" s="77"/>
    </row>
    <row r="1000754" spans="2:3" x14ac:dyDescent="0.25">
      <c r="B1000754" s="78"/>
      <c r="C1000754" s="77"/>
    </row>
    <row r="1000755" spans="2:3" x14ac:dyDescent="0.25">
      <c r="B1000755" s="78"/>
      <c r="C1000755" s="77"/>
    </row>
    <row r="1000756" spans="2:3" x14ac:dyDescent="0.25">
      <c r="B1000756" s="78"/>
      <c r="C1000756" s="77"/>
    </row>
    <row r="1000757" spans="2:3" x14ac:dyDescent="0.25">
      <c r="B1000757" s="78"/>
      <c r="C1000757" s="77"/>
    </row>
    <row r="1000758" spans="2:3" x14ac:dyDescent="0.25">
      <c r="B1000758" s="78"/>
      <c r="C1000758" s="77"/>
    </row>
    <row r="1000759" spans="2:3" x14ac:dyDescent="0.25">
      <c r="B1000759" s="78"/>
      <c r="C1000759" s="77"/>
    </row>
    <row r="1000760" spans="2:3" x14ac:dyDescent="0.25">
      <c r="B1000760" s="78"/>
      <c r="C1000760" s="77"/>
    </row>
    <row r="1000761" spans="2:3" x14ac:dyDescent="0.25">
      <c r="B1000761" s="78"/>
      <c r="C1000761" s="77"/>
    </row>
    <row r="1000762" spans="2:3" x14ac:dyDescent="0.25">
      <c r="B1000762" s="78"/>
      <c r="C1000762" s="77"/>
    </row>
    <row r="1000763" spans="2:3" x14ac:dyDescent="0.25">
      <c r="B1000763" s="78"/>
      <c r="C1000763" s="77"/>
    </row>
    <row r="1000764" spans="2:3" x14ac:dyDescent="0.25">
      <c r="B1000764" s="78"/>
      <c r="C1000764" s="77"/>
    </row>
    <row r="1000874" spans="2:3" x14ac:dyDescent="0.25">
      <c r="B1000874" s="78"/>
      <c r="C1000874" s="77"/>
    </row>
    <row r="1000875" spans="2:3" x14ac:dyDescent="0.25">
      <c r="B1000875" s="78"/>
      <c r="C1000875" s="77"/>
    </row>
    <row r="1000876" spans="2:3" x14ac:dyDescent="0.25">
      <c r="B1000876" s="78"/>
      <c r="C1000876" s="77"/>
    </row>
    <row r="1000877" spans="2:3" x14ac:dyDescent="0.25">
      <c r="B1000877" s="78"/>
      <c r="C1000877" s="77"/>
    </row>
    <row r="1000878" spans="2:3" x14ac:dyDescent="0.25">
      <c r="B1000878" s="78"/>
      <c r="C1000878" s="77"/>
    </row>
    <row r="1000879" spans="2:3" x14ac:dyDescent="0.25">
      <c r="B1000879" s="78"/>
      <c r="C1000879" s="77"/>
    </row>
    <row r="1000880" spans="2:3" x14ac:dyDescent="0.25">
      <c r="B1000880" s="78"/>
      <c r="C1000880" s="77"/>
    </row>
    <row r="1000881" spans="2:3" x14ac:dyDescent="0.25">
      <c r="B1000881" s="78"/>
      <c r="C1000881" s="77"/>
    </row>
    <row r="1000882" spans="2:3" x14ac:dyDescent="0.25">
      <c r="B1000882" s="78"/>
      <c r="C1000882" s="77"/>
    </row>
    <row r="1000883" spans="2:3" x14ac:dyDescent="0.25">
      <c r="B1000883" s="78"/>
      <c r="C1000883" s="77"/>
    </row>
    <row r="1000884" spans="2:3" x14ac:dyDescent="0.25">
      <c r="B1000884" s="78"/>
      <c r="C1000884" s="77"/>
    </row>
    <row r="1000885" spans="2:3" x14ac:dyDescent="0.25">
      <c r="B1000885" s="78"/>
      <c r="C1000885" s="77"/>
    </row>
    <row r="1000886" spans="2:3" x14ac:dyDescent="0.25">
      <c r="B1000886" s="78"/>
      <c r="C1000886" s="77"/>
    </row>
    <row r="1000996" spans="2:3" x14ac:dyDescent="0.25">
      <c r="B1000996" s="78"/>
      <c r="C1000996" s="77"/>
    </row>
    <row r="1000997" spans="2:3" x14ac:dyDescent="0.25">
      <c r="B1000997" s="78"/>
      <c r="C1000997" s="77"/>
    </row>
    <row r="1000998" spans="2:3" x14ac:dyDescent="0.25">
      <c r="B1000998" s="78"/>
      <c r="C1000998" s="77"/>
    </row>
    <row r="1000999" spans="2:3" x14ac:dyDescent="0.25">
      <c r="B1000999" s="78"/>
      <c r="C1000999" s="77"/>
    </row>
    <row r="1001000" spans="2:3" x14ac:dyDescent="0.25">
      <c r="B1001000" s="78"/>
      <c r="C1001000" s="77"/>
    </row>
    <row r="1001001" spans="2:3" x14ac:dyDescent="0.25">
      <c r="B1001001" s="78"/>
      <c r="C1001001" s="77"/>
    </row>
    <row r="1001002" spans="2:3" x14ac:dyDescent="0.25">
      <c r="B1001002" s="78"/>
      <c r="C1001002" s="77"/>
    </row>
    <row r="1001003" spans="2:3" x14ac:dyDescent="0.25">
      <c r="B1001003" s="78"/>
      <c r="C1001003" s="77"/>
    </row>
    <row r="1001004" spans="2:3" x14ac:dyDescent="0.25">
      <c r="B1001004" s="78"/>
      <c r="C1001004" s="77"/>
    </row>
    <row r="1001005" spans="2:3" x14ac:dyDescent="0.25">
      <c r="B1001005" s="78"/>
      <c r="C1001005" s="77"/>
    </row>
    <row r="1001006" spans="2:3" x14ac:dyDescent="0.25">
      <c r="B1001006" s="78"/>
      <c r="C1001006" s="77"/>
    </row>
    <row r="1001007" spans="2:3" x14ac:dyDescent="0.25">
      <c r="B1001007" s="78"/>
      <c r="C1001007" s="77"/>
    </row>
    <row r="1001008" spans="2:3" x14ac:dyDescent="0.25">
      <c r="B1001008" s="78"/>
      <c r="C1001008" s="77"/>
    </row>
    <row r="1001118" spans="2:3" x14ac:dyDescent="0.25">
      <c r="B1001118" s="78"/>
      <c r="C1001118" s="77"/>
    </row>
    <row r="1001119" spans="2:3" x14ac:dyDescent="0.25">
      <c r="B1001119" s="78"/>
      <c r="C1001119" s="77"/>
    </row>
    <row r="1001120" spans="2:3" x14ac:dyDescent="0.25">
      <c r="B1001120" s="78"/>
      <c r="C1001120" s="77"/>
    </row>
    <row r="1001121" spans="2:3" x14ac:dyDescent="0.25">
      <c r="B1001121" s="78"/>
      <c r="C1001121" s="77"/>
    </row>
    <row r="1001122" spans="2:3" x14ac:dyDescent="0.25">
      <c r="B1001122" s="78"/>
      <c r="C1001122" s="77"/>
    </row>
    <row r="1001123" spans="2:3" x14ac:dyDescent="0.25">
      <c r="B1001123" s="78"/>
      <c r="C1001123" s="77"/>
    </row>
    <row r="1001124" spans="2:3" x14ac:dyDescent="0.25">
      <c r="B1001124" s="78"/>
      <c r="C1001124" s="77"/>
    </row>
    <row r="1001125" spans="2:3" x14ac:dyDescent="0.25">
      <c r="B1001125" s="78"/>
      <c r="C1001125" s="77"/>
    </row>
    <row r="1001126" spans="2:3" x14ac:dyDescent="0.25">
      <c r="B1001126" s="78"/>
      <c r="C1001126" s="77"/>
    </row>
    <row r="1001127" spans="2:3" x14ac:dyDescent="0.25">
      <c r="B1001127" s="78"/>
      <c r="C1001127" s="77"/>
    </row>
    <row r="1001128" spans="2:3" x14ac:dyDescent="0.25">
      <c r="B1001128" s="78"/>
      <c r="C1001128" s="77"/>
    </row>
    <row r="1001129" spans="2:3" x14ac:dyDescent="0.25">
      <c r="B1001129" s="78"/>
      <c r="C1001129" s="77"/>
    </row>
    <row r="1001130" spans="2:3" x14ac:dyDescent="0.25">
      <c r="B1001130" s="78"/>
      <c r="C1001130" s="77"/>
    </row>
    <row r="1001240" spans="2:3" x14ac:dyDescent="0.25">
      <c r="B1001240" s="78"/>
      <c r="C1001240" s="77"/>
    </row>
    <row r="1001241" spans="2:3" x14ac:dyDescent="0.25">
      <c r="B1001241" s="78"/>
      <c r="C1001241" s="77"/>
    </row>
    <row r="1001242" spans="2:3" x14ac:dyDescent="0.25">
      <c r="B1001242" s="78"/>
      <c r="C1001242" s="77"/>
    </row>
    <row r="1001243" spans="2:3" x14ac:dyDescent="0.25">
      <c r="B1001243" s="78"/>
      <c r="C1001243" s="77"/>
    </row>
    <row r="1001244" spans="2:3" x14ac:dyDescent="0.25">
      <c r="B1001244" s="78"/>
      <c r="C1001244" s="77"/>
    </row>
    <row r="1001245" spans="2:3" x14ac:dyDescent="0.25">
      <c r="B1001245" s="78"/>
      <c r="C1001245" s="77"/>
    </row>
    <row r="1001246" spans="2:3" x14ac:dyDescent="0.25">
      <c r="B1001246" s="78"/>
      <c r="C1001246" s="77"/>
    </row>
    <row r="1001247" spans="2:3" x14ac:dyDescent="0.25">
      <c r="B1001247" s="78"/>
      <c r="C1001247" s="77"/>
    </row>
    <row r="1001248" spans="2:3" x14ac:dyDescent="0.25">
      <c r="B1001248" s="78"/>
      <c r="C1001248" s="77"/>
    </row>
    <row r="1001249" spans="2:3" x14ac:dyDescent="0.25">
      <c r="B1001249" s="78"/>
      <c r="C1001249" s="77"/>
    </row>
    <row r="1001250" spans="2:3" x14ac:dyDescent="0.25">
      <c r="B1001250" s="78"/>
      <c r="C1001250" s="77"/>
    </row>
    <row r="1001251" spans="2:3" x14ac:dyDescent="0.25">
      <c r="B1001251" s="78"/>
      <c r="C1001251" s="77"/>
    </row>
    <row r="1001252" spans="2:3" x14ac:dyDescent="0.25">
      <c r="B1001252" s="78"/>
      <c r="C1001252" s="77"/>
    </row>
    <row r="1001362" spans="2:3" x14ac:dyDescent="0.25">
      <c r="B1001362" s="78"/>
      <c r="C1001362" s="77"/>
    </row>
    <row r="1001363" spans="2:3" x14ac:dyDescent="0.25">
      <c r="B1001363" s="78"/>
      <c r="C1001363" s="77"/>
    </row>
    <row r="1001364" spans="2:3" x14ac:dyDescent="0.25">
      <c r="B1001364" s="78"/>
      <c r="C1001364" s="77"/>
    </row>
    <row r="1001365" spans="2:3" x14ac:dyDescent="0.25">
      <c r="B1001365" s="78"/>
      <c r="C1001365" s="77"/>
    </row>
    <row r="1001366" spans="2:3" x14ac:dyDescent="0.25">
      <c r="B1001366" s="78"/>
      <c r="C1001366" s="77"/>
    </row>
    <row r="1001367" spans="2:3" x14ac:dyDescent="0.25">
      <c r="B1001367" s="78"/>
      <c r="C1001367" s="77"/>
    </row>
    <row r="1001368" spans="2:3" x14ac:dyDescent="0.25">
      <c r="B1001368" s="78"/>
      <c r="C1001368" s="77"/>
    </row>
    <row r="1001369" spans="2:3" x14ac:dyDescent="0.25">
      <c r="B1001369" s="78"/>
      <c r="C1001369" s="77"/>
    </row>
    <row r="1001370" spans="2:3" x14ac:dyDescent="0.25">
      <c r="B1001370" s="78"/>
      <c r="C1001370" s="77"/>
    </row>
    <row r="1001371" spans="2:3" x14ac:dyDescent="0.25">
      <c r="B1001371" s="78"/>
      <c r="C1001371" s="77"/>
    </row>
    <row r="1001372" spans="2:3" x14ac:dyDescent="0.25">
      <c r="B1001372" s="78"/>
      <c r="C1001372" s="77"/>
    </row>
    <row r="1001373" spans="2:3" x14ac:dyDescent="0.25">
      <c r="B1001373" s="78"/>
      <c r="C1001373" s="77"/>
    </row>
    <row r="1001374" spans="2:3" x14ac:dyDescent="0.25">
      <c r="B1001374" s="78"/>
      <c r="C1001374" s="77"/>
    </row>
    <row r="1001484" spans="2:3" x14ac:dyDescent="0.25">
      <c r="B1001484" s="78"/>
      <c r="C1001484" s="77"/>
    </row>
    <row r="1001485" spans="2:3" x14ac:dyDescent="0.25">
      <c r="B1001485" s="78"/>
      <c r="C1001485" s="77"/>
    </row>
    <row r="1001486" spans="2:3" x14ac:dyDescent="0.25">
      <c r="B1001486" s="78"/>
      <c r="C1001486" s="77"/>
    </row>
    <row r="1001487" spans="2:3" x14ac:dyDescent="0.25">
      <c r="B1001487" s="78"/>
      <c r="C1001487" s="77"/>
    </row>
    <row r="1001488" spans="2:3" x14ac:dyDescent="0.25">
      <c r="B1001488" s="78"/>
      <c r="C1001488" s="77"/>
    </row>
    <row r="1001489" spans="2:3" x14ac:dyDescent="0.25">
      <c r="B1001489" s="78"/>
      <c r="C1001489" s="77"/>
    </row>
    <row r="1001490" spans="2:3" x14ac:dyDescent="0.25">
      <c r="B1001490" s="78"/>
      <c r="C1001490" s="77"/>
    </row>
    <row r="1001491" spans="2:3" x14ac:dyDescent="0.25">
      <c r="B1001491" s="78"/>
      <c r="C1001491" s="77"/>
    </row>
    <row r="1001492" spans="2:3" x14ac:dyDescent="0.25">
      <c r="B1001492" s="78"/>
      <c r="C1001492" s="77"/>
    </row>
    <row r="1001493" spans="2:3" x14ac:dyDescent="0.25">
      <c r="B1001493" s="78"/>
      <c r="C1001493" s="77"/>
    </row>
    <row r="1001494" spans="2:3" x14ac:dyDescent="0.25">
      <c r="B1001494" s="78"/>
      <c r="C1001494" s="77"/>
    </row>
    <row r="1001495" spans="2:3" x14ac:dyDescent="0.25">
      <c r="B1001495" s="78"/>
      <c r="C1001495" s="77"/>
    </row>
    <row r="1001496" spans="2:3" x14ac:dyDescent="0.25">
      <c r="B1001496" s="78"/>
      <c r="C1001496" s="77"/>
    </row>
    <row r="1001606" spans="2:3" x14ac:dyDescent="0.25">
      <c r="B1001606" s="78"/>
      <c r="C1001606" s="77"/>
    </row>
    <row r="1001607" spans="2:3" x14ac:dyDescent="0.25">
      <c r="B1001607" s="78"/>
      <c r="C1001607" s="77"/>
    </row>
    <row r="1001608" spans="2:3" x14ac:dyDescent="0.25">
      <c r="B1001608" s="78"/>
      <c r="C1001608" s="77"/>
    </row>
    <row r="1001609" spans="2:3" x14ac:dyDescent="0.25">
      <c r="B1001609" s="78"/>
      <c r="C1001609" s="77"/>
    </row>
    <row r="1001610" spans="2:3" x14ac:dyDescent="0.25">
      <c r="B1001610" s="78"/>
      <c r="C1001610" s="77"/>
    </row>
    <row r="1001611" spans="2:3" x14ac:dyDescent="0.25">
      <c r="B1001611" s="78"/>
      <c r="C1001611" s="77"/>
    </row>
    <row r="1001612" spans="2:3" x14ac:dyDescent="0.25">
      <c r="B1001612" s="78"/>
      <c r="C1001612" s="77"/>
    </row>
    <row r="1001613" spans="2:3" x14ac:dyDescent="0.25">
      <c r="B1001613" s="78"/>
      <c r="C1001613" s="77"/>
    </row>
    <row r="1001614" spans="2:3" x14ac:dyDescent="0.25">
      <c r="B1001614" s="78"/>
      <c r="C1001614" s="77"/>
    </row>
    <row r="1001615" spans="2:3" x14ac:dyDescent="0.25">
      <c r="B1001615" s="78"/>
      <c r="C1001615" s="77"/>
    </row>
    <row r="1001616" spans="2:3" x14ac:dyDescent="0.25">
      <c r="B1001616" s="78"/>
      <c r="C1001616" s="77"/>
    </row>
    <row r="1001617" spans="2:3" x14ac:dyDescent="0.25">
      <c r="B1001617" s="78"/>
      <c r="C1001617" s="77"/>
    </row>
    <row r="1001618" spans="2:3" x14ac:dyDescent="0.25">
      <c r="B1001618" s="78"/>
      <c r="C1001618" s="77"/>
    </row>
    <row r="1001728" spans="2:3" x14ac:dyDescent="0.25">
      <c r="B1001728" s="78"/>
      <c r="C1001728" s="77"/>
    </row>
    <row r="1001729" spans="2:3" x14ac:dyDescent="0.25">
      <c r="B1001729" s="78"/>
      <c r="C1001729" s="77"/>
    </row>
    <row r="1001730" spans="2:3" x14ac:dyDescent="0.25">
      <c r="B1001730" s="78"/>
      <c r="C1001730" s="77"/>
    </row>
    <row r="1001731" spans="2:3" x14ac:dyDescent="0.25">
      <c r="B1001731" s="78"/>
      <c r="C1001731" s="77"/>
    </row>
    <row r="1001732" spans="2:3" x14ac:dyDescent="0.25">
      <c r="B1001732" s="78"/>
      <c r="C1001732" s="77"/>
    </row>
    <row r="1001733" spans="2:3" x14ac:dyDescent="0.25">
      <c r="B1001733" s="78"/>
      <c r="C1001733" s="77"/>
    </row>
    <row r="1001734" spans="2:3" x14ac:dyDescent="0.25">
      <c r="B1001734" s="78"/>
      <c r="C1001734" s="77"/>
    </row>
    <row r="1001735" spans="2:3" x14ac:dyDescent="0.25">
      <c r="B1001735" s="78"/>
      <c r="C1001735" s="77"/>
    </row>
    <row r="1001736" spans="2:3" x14ac:dyDescent="0.25">
      <c r="B1001736" s="78"/>
      <c r="C1001736" s="77"/>
    </row>
    <row r="1001737" spans="2:3" x14ac:dyDescent="0.25">
      <c r="B1001737" s="78"/>
      <c r="C1001737" s="77"/>
    </row>
    <row r="1001738" spans="2:3" x14ac:dyDescent="0.25">
      <c r="B1001738" s="78"/>
      <c r="C1001738" s="77"/>
    </row>
    <row r="1001739" spans="2:3" x14ac:dyDescent="0.25">
      <c r="B1001739" s="78"/>
      <c r="C1001739" s="77"/>
    </row>
    <row r="1001740" spans="2:3" x14ac:dyDescent="0.25">
      <c r="B1001740" s="78"/>
      <c r="C1001740" s="77"/>
    </row>
    <row r="1001850" spans="2:3" x14ac:dyDescent="0.25">
      <c r="B1001850" s="78"/>
      <c r="C1001850" s="77"/>
    </row>
    <row r="1001851" spans="2:3" x14ac:dyDescent="0.25">
      <c r="B1001851" s="78"/>
      <c r="C1001851" s="77"/>
    </row>
    <row r="1001852" spans="2:3" x14ac:dyDescent="0.25">
      <c r="B1001852" s="78"/>
      <c r="C1001852" s="77"/>
    </row>
    <row r="1001853" spans="2:3" x14ac:dyDescent="0.25">
      <c r="B1001853" s="78"/>
      <c r="C1001853" s="77"/>
    </row>
    <row r="1001854" spans="2:3" x14ac:dyDescent="0.25">
      <c r="B1001854" s="78"/>
      <c r="C1001854" s="77"/>
    </row>
    <row r="1001855" spans="2:3" x14ac:dyDescent="0.25">
      <c r="B1001855" s="78"/>
      <c r="C1001855" s="77"/>
    </row>
    <row r="1001856" spans="2:3" x14ac:dyDescent="0.25">
      <c r="B1001856" s="78"/>
      <c r="C1001856" s="77"/>
    </row>
    <row r="1001857" spans="2:3" x14ac:dyDescent="0.25">
      <c r="B1001857" s="78"/>
      <c r="C1001857" s="77"/>
    </row>
    <row r="1001858" spans="2:3" x14ac:dyDescent="0.25">
      <c r="B1001858" s="78"/>
      <c r="C1001858" s="77"/>
    </row>
    <row r="1001859" spans="2:3" x14ac:dyDescent="0.25">
      <c r="B1001859" s="78"/>
      <c r="C1001859" s="77"/>
    </row>
    <row r="1001860" spans="2:3" x14ac:dyDescent="0.25">
      <c r="B1001860" s="78"/>
      <c r="C1001860" s="77"/>
    </row>
    <row r="1001861" spans="2:3" x14ac:dyDescent="0.25">
      <c r="B1001861" s="78"/>
      <c r="C1001861" s="77"/>
    </row>
    <row r="1001862" spans="2:3" x14ac:dyDescent="0.25">
      <c r="B1001862" s="78"/>
      <c r="C1001862" s="77"/>
    </row>
    <row r="1001972" spans="2:3" x14ac:dyDescent="0.25">
      <c r="B1001972" s="78"/>
      <c r="C1001972" s="77"/>
    </row>
    <row r="1001973" spans="2:3" x14ac:dyDescent="0.25">
      <c r="B1001973" s="78"/>
      <c r="C1001973" s="77"/>
    </row>
    <row r="1001974" spans="2:3" x14ac:dyDescent="0.25">
      <c r="B1001974" s="78"/>
      <c r="C1001974" s="77"/>
    </row>
    <row r="1001975" spans="2:3" x14ac:dyDescent="0.25">
      <c r="B1001975" s="78"/>
      <c r="C1001975" s="77"/>
    </row>
    <row r="1001976" spans="2:3" x14ac:dyDescent="0.25">
      <c r="B1001976" s="78"/>
      <c r="C1001976" s="77"/>
    </row>
    <row r="1001977" spans="2:3" x14ac:dyDescent="0.25">
      <c r="B1001977" s="78"/>
      <c r="C1001977" s="77"/>
    </row>
    <row r="1001978" spans="2:3" x14ac:dyDescent="0.25">
      <c r="B1001978" s="78"/>
      <c r="C1001978" s="77"/>
    </row>
    <row r="1001979" spans="2:3" x14ac:dyDescent="0.25">
      <c r="B1001979" s="78"/>
      <c r="C1001979" s="77"/>
    </row>
    <row r="1001980" spans="2:3" x14ac:dyDescent="0.25">
      <c r="B1001980" s="78"/>
      <c r="C1001980" s="77"/>
    </row>
    <row r="1001981" spans="2:3" x14ac:dyDescent="0.25">
      <c r="B1001981" s="78"/>
      <c r="C1001981" s="77"/>
    </row>
    <row r="1001982" spans="2:3" x14ac:dyDescent="0.25">
      <c r="B1001982" s="78"/>
      <c r="C1001982" s="77"/>
    </row>
    <row r="1001983" spans="2:3" x14ac:dyDescent="0.25">
      <c r="B1001983" s="78"/>
      <c r="C1001983" s="77"/>
    </row>
    <row r="1001984" spans="2:3" x14ac:dyDescent="0.25">
      <c r="B1001984" s="78"/>
      <c r="C1001984" s="77"/>
    </row>
    <row r="1002094" spans="2:3" x14ac:dyDescent="0.25">
      <c r="B1002094" s="78"/>
      <c r="C1002094" s="77"/>
    </row>
    <row r="1002095" spans="2:3" x14ac:dyDescent="0.25">
      <c r="B1002095" s="78"/>
      <c r="C1002095" s="77"/>
    </row>
    <row r="1002096" spans="2:3" x14ac:dyDescent="0.25">
      <c r="B1002096" s="78"/>
      <c r="C1002096" s="77"/>
    </row>
    <row r="1002097" spans="2:3" x14ac:dyDescent="0.25">
      <c r="B1002097" s="78"/>
      <c r="C1002097" s="77"/>
    </row>
    <row r="1002098" spans="2:3" x14ac:dyDescent="0.25">
      <c r="B1002098" s="78"/>
      <c r="C1002098" s="77"/>
    </row>
    <row r="1002099" spans="2:3" x14ac:dyDescent="0.25">
      <c r="B1002099" s="78"/>
      <c r="C1002099" s="77"/>
    </row>
    <row r="1002100" spans="2:3" x14ac:dyDescent="0.25">
      <c r="B1002100" s="78"/>
      <c r="C1002100" s="77"/>
    </row>
    <row r="1002101" spans="2:3" x14ac:dyDescent="0.25">
      <c r="B1002101" s="78"/>
      <c r="C1002101" s="77"/>
    </row>
    <row r="1002102" spans="2:3" x14ac:dyDescent="0.25">
      <c r="B1002102" s="78"/>
      <c r="C1002102" s="77"/>
    </row>
    <row r="1002103" spans="2:3" x14ac:dyDescent="0.25">
      <c r="B1002103" s="78"/>
      <c r="C1002103" s="77"/>
    </row>
    <row r="1002104" spans="2:3" x14ac:dyDescent="0.25">
      <c r="B1002104" s="78"/>
      <c r="C1002104" s="77"/>
    </row>
    <row r="1002105" spans="2:3" x14ac:dyDescent="0.25">
      <c r="B1002105" s="78"/>
      <c r="C1002105" s="77"/>
    </row>
    <row r="1002106" spans="2:3" x14ac:dyDescent="0.25">
      <c r="B1002106" s="78"/>
      <c r="C1002106" s="77"/>
    </row>
    <row r="1002216" spans="2:3" x14ac:dyDescent="0.25">
      <c r="B1002216" s="78"/>
      <c r="C1002216" s="77"/>
    </row>
    <row r="1002217" spans="2:3" x14ac:dyDescent="0.25">
      <c r="B1002217" s="78"/>
      <c r="C1002217" s="77"/>
    </row>
    <row r="1002218" spans="2:3" x14ac:dyDescent="0.25">
      <c r="B1002218" s="78"/>
      <c r="C1002218" s="77"/>
    </row>
    <row r="1002219" spans="2:3" x14ac:dyDescent="0.25">
      <c r="B1002219" s="78"/>
      <c r="C1002219" s="77"/>
    </row>
    <row r="1002220" spans="2:3" x14ac:dyDescent="0.25">
      <c r="B1002220" s="78"/>
      <c r="C1002220" s="77"/>
    </row>
    <row r="1002221" spans="2:3" x14ac:dyDescent="0.25">
      <c r="B1002221" s="78"/>
      <c r="C1002221" s="77"/>
    </row>
    <row r="1002222" spans="2:3" x14ac:dyDescent="0.25">
      <c r="B1002222" s="78"/>
      <c r="C1002222" s="77"/>
    </row>
    <row r="1002223" spans="2:3" x14ac:dyDescent="0.25">
      <c r="B1002223" s="78"/>
      <c r="C1002223" s="77"/>
    </row>
    <row r="1002224" spans="2:3" x14ac:dyDescent="0.25">
      <c r="B1002224" s="78"/>
      <c r="C1002224" s="77"/>
    </row>
    <row r="1002225" spans="2:3" x14ac:dyDescent="0.25">
      <c r="B1002225" s="78"/>
      <c r="C1002225" s="77"/>
    </row>
    <row r="1002226" spans="2:3" x14ac:dyDescent="0.25">
      <c r="B1002226" s="78"/>
      <c r="C1002226" s="77"/>
    </row>
    <row r="1002227" spans="2:3" x14ac:dyDescent="0.25">
      <c r="B1002227" s="78"/>
      <c r="C1002227" s="77"/>
    </row>
    <row r="1002228" spans="2:3" x14ac:dyDescent="0.25">
      <c r="B1002228" s="78"/>
      <c r="C1002228" s="77"/>
    </row>
    <row r="1002338" spans="2:3" x14ac:dyDescent="0.25">
      <c r="B1002338" s="78"/>
      <c r="C1002338" s="77"/>
    </row>
    <row r="1002339" spans="2:3" x14ac:dyDescent="0.25">
      <c r="B1002339" s="78"/>
      <c r="C1002339" s="77"/>
    </row>
    <row r="1002340" spans="2:3" x14ac:dyDescent="0.25">
      <c r="B1002340" s="78"/>
      <c r="C1002340" s="77"/>
    </row>
    <row r="1002341" spans="2:3" x14ac:dyDescent="0.25">
      <c r="B1002341" s="78"/>
      <c r="C1002341" s="77"/>
    </row>
    <row r="1002342" spans="2:3" x14ac:dyDescent="0.25">
      <c r="B1002342" s="78"/>
      <c r="C1002342" s="77"/>
    </row>
    <row r="1002343" spans="2:3" x14ac:dyDescent="0.25">
      <c r="B1002343" s="78"/>
      <c r="C1002343" s="77"/>
    </row>
    <row r="1002344" spans="2:3" x14ac:dyDescent="0.25">
      <c r="B1002344" s="78"/>
      <c r="C1002344" s="77"/>
    </row>
    <row r="1002345" spans="2:3" x14ac:dyDescent="0.25">
      <c r="B1002345" s="78"/>
      <c r="C1002345" s="77"/>
    </row>
    <row r="1002346" spans="2:3" x14ac:dyDescent="0.25">
      <c r="B1002346" s="78"/>
      <c r="C1002346" s="77"/>
    </row>
    <row r="1002347" spans="2:3" x14ac:dyDescent="0.25">
      <c r="B1002347" s="78"/>
      <c r="C1002347" s="77"/>
    </row>
    <row r="1002348" spans="2:3" x14ac:dyDescent="0.25">
      <c r="B1002348" s="78"/>
      <c r="C1002348" s="77"/>
    </row>
    <row r="1002349" spans="2:3" x14ac:dyDescent="0.25">
      <c r="B1002349" s="78"/>
      <c r="C1002349" s="77"/>
    </row>
    <row r="1002350" spans="2:3" x14ac:dyDescent="0.25">
      <c r="B1002350" s="78"/>
      <c r="C1002350" s="77"/>
    </row>
    <row r="1002460" spans="2:3" x14ac:dyDescent="0.25">
      <c r="B1002460" s="78"/>
      <c r="C1002460" s="77"/>
    </row>
    <row r="1002461" spans="2:3" x14ac:dyDescent="0.25">
      <c r="B1002461" s="78"/>
      <c r="C1002461" s="77"/>
    </row>
    <row r="1002462" spans="2:3" x14ac:dyDescent="0.25">
      <c r="B1002462" s="78"/>
      <c r="C1002462" s="77"/>
    </row>
    <row r="1002463" spans="2:3" x14ac:dyDescent="0.25">
      <c r="B1002463" s="78"/>
      <c r="C1002463" s="77"/>
    </row>
    <row r="1002464" spans="2:3" x14ac:dyDescent="0.25">
      <c r="B1002464" s="78"/>
      <c r="C1002464" s="77"/>
    </row>
    <row r="1002465" spans="2:3" x14ac:dyDescent="0.25">
      <c r="B1002465" s="78"/>
      <c r="C1002465" s="77"/>
    </row>
    <row r="1002466" spans="2:3" x14ac:dyDescent="0.25">
      <c r="B1002466" s="78"/>
      <c r="C1002466" s="77"/>
    </row>
    <row r="1002467" spans="2:3" x14ac:dyDescent="0.25">
      <c r="B1002467" s="78"/>
      <c r="C1002467" s="77"/>
    </row>
    <row r="1002468" spans="2:3" x14ac:dyDescent="0.25">
      <c r="B1002468" s="78"/>
      <c r="C1002468" s="77"/>
    </row>
    <row r="1002469" spans="2:3" x14ac:dyDescent="0.25">
      <c r="B1002469" s="78"/>
      <c r="C1002469" s="77"/>
    </row>
    <row r="1002470" spans="2:3" x14ac:dyDescent="0.25">
      <c r="B1002470" s="78"/>
      <c r="C1002470" s="77"/>
    </row>
    <row r="1002471" spans="2:3" x14ac:dyDescent="0.25">
      <c r="B1002471" s="78"/>
      <c r="C1002471" s="77"/>
    </row>
    <row r="1002472" spans="2:3" x14ac:dyDescent="0.25">
      <c r="B1002472" s="78"/>
      <c r="C1002472" s="77"/>
    </row>
    <row r="1002582" spans="2:3" x14ac:dyDescent="0.25">
      <c r="B1002582" s="78"/>
      <c r="C1002582" s="77"/>
    </row>
    <row r="1002583" spans="2:3" x14ac:dyDescent="0.25">
      <c r="B1002583" s="78"/>
      <c r="C1002583" s="77"/>
    </row>
    <row r="1002584" spans="2:3" x14ac:dyDescent="0.25">
      <c r="B1002584" s="78"/>
      <c r="C1002584" s="77"/>
    </row>
    <row r="1002585" spans="2:3" x14ac:dyDescent="0.25">
      <c r="B1002585" s="78"/>
      <c r="C1002585" s="77"/>
    </row>
    <row r="1002586" spans="2:3" x14ac:dyDescent="0.25">
      <c r="B1002586" s="78"/>
      <c r="C1002586" s="77"/>
    </row>
    <row r="1002587" spans="2:3" x14ac:dyDescent="0.25">
      <c r="B1002587" s="78"/>
      <c r="C1002587" s="77"/>
    </row>
    <row r="1002588" spans="2:3" x14ac:dyDescent="0.25">
      <c r="B1002588" s="78"/>
      <c r="C1002588" s="77"/>
    </row>
    <row r="1002589" spans="2:3" x14ac:dyDescent="0.25">
      <c r="B1002589" s="78"/>
      <c r="C1002589" s="77"/>
    </row>
    <row r="1002590" spans="2:3" x14ac:dyDescent="0.25">
      <c r="B1002590" s="78"/>
      <c r="C1002590" s="77"/>
    </row>
    <row r="1002591" spans="2:3" x14ac:dyDescent="0.25">
      <c r="B1002591" s="78"/>
      <c r="C1002591" s="77"/>
    </row>
    <row r="1002592" spans="2:3" x14ac:dyDescent="0.25">
      <c r="B1002592" s="78"/>
      <c r="C1002592" s="77"/>
    </row>
    <row r="1002593" spans="2:3" x14ac:dyDescent="0.25">
      <c r="B1002593" s="78"/>
      <c r="C1002593" s="77"/>
    </row>
    <row r="1002594" spans="2:3" x14ac:dyDescent="0.25">
      <c r="B1002594" s="78"/>
      <c r="C1002594" s="77"/>
    </row>
    <row r="1002704" spans="2:3" x14ac:dyDescent="0.25">
      <c r="B1002704" s="78"/>
      <c r="C1002704" s="77"/>
    </row>
    <row r="1002705" spans="2:3" x14ac:dyDescent="0.25">
      <c r="B1002705" s="78"/>
      <c r="C1002705" s="77"/>
    </row>
    <row r="1002706" spans="2:3" x14ac:dyDescent="0.25">
      <c r="B1002706" s="78"/>
      <c r="C1002706" s="77"/>
    </row>
    <row r="1002707" spans="2:3" x14ac:dyDescent="0.25">
      <c r="B1002707" s="78"/>
      <c r="C1002707" s="77"/>
    </row>
    <row r="1002708" spans="2:3" x14ac:dyDescent="0.25">
      <c r="B1002708" s="78"/>
      <c r="C1002708" s="77"/>
    </row>
    <row r="1002709" spans="2:3" x14ac:dyDescent="0.25">
      <c r="B1002709" s="78"/>
      <c r="C1002709" s="77"/>
    </row>
    <row r="1002710" spans="2:3" x14ac:dyDescent="0.25">
      <c r="B1002710" s="78"/>
      <c r="C1002710" s="77"/>
    </row>
    <row r="1002711" spans="2:3" x14ac:dyDescent="0.25">
      <c r="B1002711" s="78"/>
      <c r="C1002711" s="77"/>
    </row>
    <row r="1002712" spans="2:3" x14ac:dyDescent="0.25">
      <c r="B1002712" s="78"/>
      <c r="C1002712" s="77"/>
    </row>
    <row r="1002713" spans="2:3" x14ac:dyDescent="0.25">
      <c r="B1002713" s="78"/>
      <c r="C1002713" s="77"/>
    </row>
    <row r="1002714" spans="2:3" x14ac:dyDescent="0.25">
      <c r="B1002714" s="78"/>
      <c r="C1002714" s="77"/>
    </row>
    <row r="1002715" spans="2:3" x14ac:dyDescent="0.25">
      <c r="B1002715" s="78"/>
      <c r="C1002715" s="77"/>
    </row>
    <row r="1002716" spans="2:3" x14ac:dyDescent="0.25">
      <c r="B1002716" s="78"/>
      <c r="C1002716" s="77"/>
    </row>
    <row r="1002826" spans="2:3" x14ac:dyDescent="0.25">
      <c r="B1002826" s="78"/>
      <c r="C1002826" s="77"/>
    </row>
    <row r="1002827" spans="2:3" x14ac:dyDescent="0.25">
      <c r="B1002827" s="78"/>
      <c r="C1002827" s="77"/>
    </row>
    <row r="1002828" spans="2:3" x14ac:dyDescent="0.25">
      <c r="B1002828" s="78"/>
      <c r="C1002828" s="77"/>
    </row>
    <row r="1002829" spans="2:3" x14ac:dyDescent="0.25">
      <c r="B1002829" s="78"/>
      <c r="C1002829" s="77"/>
    </row>
    <row r="1002830" spans="2:3" x14ac:dyDescent="0.25">
      <c r="B1002830" s="78"/>
      <c r="C1002830" s="77"/>
    </row>
    <row r="1002831" spans="2:3" x14ac:dyDescent="0.25">
      <c r="B1002831" s="78"/>
      <c r="C1002831" s="77"/>
    </row>
    <row r="1002832" spans="2:3" x14ac:dyDescent="0.25">
      <c r="B1002832" s="78"/>
      <c r="C1002832" s="77"/>
    </row>
    <row r="1002833" spans="2:3" x14ac:dyDescent="0.25">
      <c r="B1002833" s="78"/>
      <c r="C1002833" s="77"/>
    </row>
    <row r="1002834" spans="2:3" x14ac:dyDescent="0.25">
      <c r="B1002834" s="78"/>
      <c r="C1002834" s="77"/>
    </row>
    <row r="1002835" spans="2:3" x14ac:dyDescent="0.25">
      <c r="B1002835" s="78"/>
      <c r="C1002835" s="77"/>
    </row>
    <row r="1002836" spans="2:3" x14ac:dyDescent="0.25">
      <c r="B1002836" s="78"/>
      <c r="C1002836" s="77"/>
    </row>
    <row r="1002837" spans="2:3" x14ac:dyDescent="0.25">
      <c r="B1002837" s="78"/>
      <c r="C1002837" s="77"/>
    </row>
    <row r="1002838" spans="2:3" x14ac:dyDescent="0.25">
      <c r="B1002838" s="78"/>
      <c r="C1002838" s="77"/>
    </row>
    <row r="1002948" spans="2:3" x14ac:dyDescent="0.25">
      <c r="B1002948" s="78"/>
      <c r="C1002948" s="77"/>
    </row>
    <row r="1002949" spans="2:3" x14ac:dyDescent="0.25">
      <c r="B1002949" s="78"/>
      <c r="C1002949" s="77"/>
    </row>
    <row r="1002950" spans="2:3" x14ac:dyDescent="0.25">
      <c r="B1002950" s="78"/>
      <c r="C1002950" s="77"/>
    </row>
    <row r="1002951" spans="2:3" x14ac:dyDescent="0.25">
      <c r="B1002951" s="78"/>
      <c r="C1002951" s="77"/>
    </row>
    <row r="1002952" spans="2:3" x14ac:dyDescent="0.25">
      <c r="B1002952" s="78"/>
      <c r="C1002952" s="77"/>
    </row>
    <row r="1002953" spans="2:3" x14ac:dyDescent="0.25">
      <c r="B1002953" s="78"/>
      <c r="C1002953" s="77"/>
    </row>
    <row r="1002954" spans="2:3" x14ac:dyDescent="0.25">
      <c r="B1002954" s="78"/>
      <c r="C1002954" s="77"/>
    </row>
    <row r="1002955" spans="2:3" x14ac:dyDescent="0.25">
      <c r="B1002955" s="78"/>
      <c r="C1002955" s="77"/>
    </row>
    <row r="1002956" spans="2:3" x14ac:dyDescent="0.25">
      <c r="B1002956" s="78"/>
      <c r="C1002956" s="77"/>
    </row>
    <row r="1002957" spans="2:3" x14ac:dyDescent="0.25">
      <c r="B1002957" s="78"/>
      <c r="C1002957" s="77"/>
    </row>
    <row r="1002958" spans="2:3" x14ac:dyDescent="0.25">
      <c r="B1002958" s="78"/>
      <c r="C1002958" s="77"/>
    </row>
    <row r="1002959" spans="2:3" x14ac:dyDescent="0.25">
      <c r="B1002959" s="78"/>
      <c r="C1002959" s="77"/>
    </row>
    <row r="1002960" spans="2:3" x14ac:dyDescent="0.25">
      <c r="B1002960" s="78"/>
      <c r="C1002960" s="77"/>
    </row>
    <row r="1003070" spans="2:3" x14ac:dyDescent="0.25">
      <c r="B1003070" s="78"/>
      <c r="C1003070" s="77"/>
    </row>
    <row r="1003071" spans="2:3" x14ac:dyDescent="0.25">
      <c r="B1003071" s="78"/>
      <c r="C1003071" s="77"/>
    </row>
    <row r="1003072" spans="2:3" x14ac:dyDescent="0.25">
      <c r="B1003072" s="78"/>
      <c r="C1003072" s="77"/>
    </row>
    <row r="1003073" spans="2:3" x14ac:dyDescent="0.25">
      <c r="B1003073" s="78"/>
      <c r="C1003073" s="77"/>
    </row>
    <row r="1003074" spans="2:3" x14ac:dyDescent="0.25">
      <c r="B1003074" s="78"/>
      <c r="C1003074" s="77"/>
    </row>
    <row r="1003075" spans="2:3" x14ac:dyDescent="0.25">
      <c r="B1003075" s="78"/>
      <c r="C1003075" s="77"/>
    </row>
    <row r="1003076" spans="2:3" x14ac:dyDescent="0.25">
      <c r="B1003076" s="78"/>
      <c r="C1003076" s="77"/>
    </row>
    <row r="1003077" spans="2:3" x14ac:dyDescent="0.25">
      <c r="B1003077" s="78"/>
      <c r="C1003077" s="77"/>
    </row>
    <row r="1003078" spans="2:3" x14ac:dyDescent="0.25">
      <c r="B1003078" s="78"/>
      <c r="C1003078" s="77"/>
    </row>
    <row r="1003079" spans="2:3" x14ac:dyDescent="0.25">
      <c r="B1003079" s="78"/>
      <c r="C1003079" s="77"/>
    </row>
    <row r="1003080" spans="2:3" x14ac:dyDescent="0.25">
      <c r="B1003080" s="78"/>
      <c r="C1003080" s="77"/>
    </row>
    <row r="1003081" spans="2:3" x14ac:dyDescent="0.25">
      <c r="B1003081" s="78"/>
      <c r="C1003081" s="77"/>
    </row>
    <row r="1003082" spans="2:3" x14ac:dyDescent="0.25">
      <c r="B1003082" s="78"/>
      <c r="C1003082" s="77"/>
    </row>
    <row r="1003192" spans="2:3" x14ac:dyDescent="0.25">
      <c r="B1003192" s="78"/>
      <c r="C1003192" s="77"/>
    </row>
    <row r="1003193" spans="2:3" x14ac:dyDescent="0.25">
      <c r="B1003193" s="78"/>
      <c r="C1003193" s="77"/>
    </row>
    <row r="1003194" spans="2:3" x14ac:dyDescent="0.25">
      <c r="B1003194" s="78"/>
      <c r="C1003194" s="77"/>
    </row>
    <row r="1003195" spans="2:3" x14ac:dyDescent="0.25">
      <c r="B1003195" s="78"/>
      <c r="C1003195" s="77"/>
    </row>
    <row r="1003196" spans="2:3" x14ac:dyDescent="0.25">
      <c r="B1003196" s="78"/>
      <c r="C1003196" s="77"/>
    </row>
    <row r="1003197" spans="2:3" x14ac:dyDescent="0.25">
      <c r="B1003197" s="78"/>
      <c r="C1003197" s="77"/>
    </row>
    <row r="1003198" spans="2:3" x14ac:dyDescent="0.25">
      <c r="B1003198" s="78"/>
      <c r="C1003198" s="77"/>
    </row>
    <row r="1003199" spans="2:3" x14ac:dyDescent="0.25">
      <c r="B1003199" s="78"/>
      <c r="C1003199" s="77"/>
    </row>
    <row r="1003200" spans="2:3" x14ac:dyDescent="0.25">
      <c r="B1003200" s="78"/>
      <c r="C1003200" s="77"/>
    </row>
    <row r="1003201" spans="2:3" x14ac:dyDescent="0.25">
      <c r="B1003201" s="78"/>
      <c r="C1003201" s="77"/>
    </row>
    <row r="1003202" spans="2:3" x14ac:dyDescent="0.25">
      <c r="B1003202" s="78"/>
      <c r="C1003202" s="77"/>
    </row>
    <row r="1003203" spans="2:3" x14ac:dyDescent="0.25">
      <c r="B1003203" s="78"/>
      <c r="C1003203" s="77"/>
    </row>
    <row r="1003204" spans="2:3" x14ac:dyDescent="0.25">
      <c r="B1003204" s="78"/>
      <c r="C1003204" s="77"/>
    </row>
    <row r="1003314" spans="2:3" x14ac:dyDescent="0.25">
      <c r="B1003314" s="78"/>
      <c r="C1003314" s="77"/>
    </row>
    <row r="1003315" spans="2:3" x14ac:dyDescent="0.25">
      <c r="B1003315" s="78"/>
      <c r="C1003315" s="77"/>
    </row>
    <row r="1003316" spans="2:3" x14ac:dyDescent="0.25">
      <c r="B1003316" s="78"/>
      <c r="C1003316" s="77"/>
    </row>
    <row r="1003317" spans="2:3" x14ac:dyDescent="0.25">
      <c r="B1003317" s="78"/>
      <c r="C1003317" s="77"/>
    </row>
    <row r="1003318" spans="2:3" x14ac:dyDescent="0.25">
      <c r="B1003318" s="78"/>
      <c r="C1003318" s="77"/>
    </row>
    <row r="1003319" spans="2:3" x14ac:dyDescent="0.25">
      <c r="B1003319" s="78"/>
      <c r="C1003319" s="77"/>
    </row>
    <row r="1003320" spans="2:3" x14ac:dyDescent="0.25">
      <c r="B1003320" s="78"/>
      <c r="C1003320" s="77"/>
    </row>
    <row r="1003321" spans="2:3" x14ac:dyDescent="0.25">
      <c r="B1003321" s="78"/>
      <c r="C1003321" s="77"/>
    </row>
    <row r="1003322" spans="2:3" x14ac:dyDescent="0.25">
      <c r="B1003322" s="78"/>
      <c r="C1003322" s="77"/>
    </row>
    <row r="1003323" spans="2:3" x14ac:dyDescent="0.25">
      <c r="B1003323" s="78"/>
      <c r="C1003323" s="77"/>
    </row>
    <row r="1003324" spans="2:3" x14ac:dyDescent="0.25">
      <c r="B1003324" s="78"/>
      <c r="C1003324" s="77"/>
    </row>
    <row r="1003325" spans="2:3" x14ac:dyDescent="0.25">
      <c r="B1003325" s="78"/>
      <c r="C1003325" s="77"/>
    </row>
    <row r="1003326" spans="2:3" x14ac:dyDescent="0.25">
      <c r="B1003326" s="78"/>
      <c r="C1003326" s="77"/>
    </row>
    <row r="1003436" spans="2:3" x14ac:dyDescent="0.25">
      <c r="B1003436" s="78"/>
      <c r="C1003436" s="77"/>
    </row>
    <row r="1003437" spans="2:3" x14ac:dyDescent="0.25">
      <c r="B1003437" s="78"/>
      <c r="C1003437" s="77"/>
    </row>
    <row r="1003438" spans="2:3" x14ac:dyDescent="0.25">
      <c r="B1003438" s="78"/>
      <c r="C1003438" s="77"/>
    </row>
    <row r="1003439" spans="2:3" x14ac:dyDescent="0.25">
      <c r="B1003439" s="78"/>
      <c r="C1003439" s="77"/>
    </row>
    <row r="1003440" spans="2:3" x14ac:dyDescent="0.25">
      <c r="B1003440" s="78"/>
      <c r="C1003440" s="77"/>
    </row>
    <row r="1003441" spans="2:3" x14ac:dyDescent="0.25">
      <c r="B1003441" s="78"/>
      <c r="C1003441" s="77"/>
    </row>
    <row r="1003442" spans="2:3" x14ac:dyDescent="0.25">
      <c r="B1003442" s="78"/>
      <c r="C1003442" s="77"/>
    </row>
    <row r="1003443" spans="2:3" x14ac:dyDescent="0.25">
      <c r="B1003443" s="78"/>
      <c r="C1003443" s="77"/>
    </row>
    <row r="1003444" spans="2:3" x14ac:dyDescent="0.25">
      <c r="B1003444" s="78"/>
      <c r="C1003444" s="77"/>
    </row>
    <row r="1003445" spans="2:3" x14ac:dyDescent="0.25">
      <c r="B1003445" s="78"/>
      <c r="C1003445" s="77"/>
    </row>
    <row r="1003446" spans="2:3" x14ac:dyDescent="0.25">
      <c r="B1003446" s="78"/>
      <c r="C1003446" s="77"/>
    </row>
    <row r="1003447" spans="2:3" x14ac:dyDescent="0.25">
      <c r="B1003447" s="78"/>
      <c r="C1003447" s="77"/>
    </row>
    <row r="1003448" spans="2:3" x14ac:dyDescent="0.25">
      <c r="B1003448" s="78"/>
      <c r="C1003448" s="77"/>
    </row>
    <row r="1003558" spans="2:3" x14ac:dyDescent="0.25">
      <c r="B1003558" s="78"/>
      <c r="C1003558" s="77"/>
    </row>
    <row r="1003559" spans="2:3" x14ac:dyDescent="0.25">
      <c r="B1003559" s="78"/>
      <c r="C1003559" s="77"/>
    </row>
    <row r="1003560" spans="2:3" x14ac:dyDescent="0.25">
      <c r="B1003560" s="78"/>
      <c r="C1003560" s="77"/>
    </row>
    <row r="1003561" spans="2:3" x14ac:dyDescent="0.25">
      <c r="B1003561" s="78"/>
      <c r="C1003561" s="77"/>
    </row>
    <row r="1003562" spans="2:3" x14ac:dyDescent="0.25">
      <c r="B1003562" s="78"/>
      <c r="C1003562" s="77"/>
    </row>
    <row r="1003563" spans="2:3" x14ac:dyDescent="0.25">
      <c r="B1003563" s="78"/>
      <c r="C1003563" s="77"/>
    </row>
    <row r="1003564" spans="2:3" x14ac:dyDescent="0.25">
      <c r="B1003564" s="78"/>
      <c r="C1003564" s="77"/>
    </row>
    <row r="1003565" spans="2:3" x14ac:dyDescent="0.25">
      <c r="B1003565" s="78"/>
      <c r="C1003565" s="77"/>
    </row>
    <row r="1003566" spans="2:3" x14ac:dyDescent="0.25">
      <c r="B1003566" s="78"/>
      <c r="C1003566" s="77"/>
    </row>
    <row r="1003567" spans="2:3" x14ac:dyDescent="0.25">
      <c r="B1003567" s="78"/>
      <c r="C1003567" s="77"/>
    </row>
    <row r="1003568" spans="2:3" x14ac:dyDescent="0.25">
      <c r="B1003568" s="78"/>
      <c r="C1003568" s="77"/>
    </row>
    <row r="1003569" spans="2:3" x14ac:dyDescent="0.25">
      <c r="B1003569" s="78"/>
      <c r="C1003569" s="77"/>
    </row>
    <row r="1003570" spans="2:3" x14ac:dyDescent="0.25">
      <c r="B1003570" s="78"/>
      <c r="C1003570" s="77"/>
    </row>
    <row r="1003680" spans="2:3" x14ac:dyDescent="0.25">
      <c r="B1003680" s="78"/>
      <c r="C1003680" s="77"/>
    </row>
    <row r="1003681" spans="2:3" x14ac:dyDescent="0.25">
      <c r="B1003681" s="78"/>
      <c r="C1003681" s="77"/>
    </row>
    <row r="1003682" spans="2:3" x14ac:dyDescent="0.25">
      <c r="B1003682" s="78"/>
      <c r="C1003682" s="77"/>
    </row>
    <row r="1003683" spans="2:3" x14ac:dyDescent="0.25">
      <c r="B1003683" s="78"/>
      <c r="C1003683" s="77"/>
    </row>
    <row r="1003684" spans="2:3" x14ac:dyDescent="0.25">
      <c r="B1003684" s="78"/>
      <c r="C1003684" s="77"/>
    </row>
    <row r="1003685" spans="2:3" x14ac:dyDescent="0.25">
      <c r="B1003685" s="78"/>
      <c r="C1003685" s="77"/>
    </row>
    <row r="1003686" spans="2:3" x14ac:dyDescent="0.25">
      <c r="B1003686" s="78"/>
      <c r="C1003686" s="77"/>
    </row>
    <row r="1003687" spans="2:3" x14ac:dyDescent="0.25">
      <c r="B1003687" s="78"/>
      <c r="C1003687" s="77"/>
    </row>
    <row r="1003688" spans="2:3" x14ac:dyDescent="0.25">
      <c r="B1003688" s="78"/>
      <c r="C1003688" s="77"/>
    </row>
    <row r="1003689" spans="2:3" x14ac:dyDescent="0.25">
      <c r="B1003689" s="78"/>
      <c r="C1003689" s="77"/>
    </row>
    <row r="1003690" spans="2:3" x14ac:dyDescent="0.25">
      <c r="B1003690" s="78"/>
      <c r="C1003690" s="77"/>
    </row>
    <row r="1003691" spans="2:3" x14ac:dyDescent="0.25">
      <c r="B1003691" s="78"/>
      <c r="C1003691" s="77"/>
    </row>
    <row r="1003692" spans="2:3" x14ac:dyDescent="0.25">
      <c r="B1003692" s="78"/>
      <c r="C1003692" s="77"/>
    </row>
    <row r="1003802" spans="2:3" x14ac:dyDescent="0.25">
      <c r="B1003802" s="78"/>
      <c r="C1003802" s="77"/>
    </row>
    <row r="1003803" spans="2:3" x14ac:dyDescent="0.25">
      <c r="B1003803" s="78"/>
      <c r="C1003803" s="77"/>
    </row>
    <row r="1003804" spans="2:3" x14ac:dyDescent="0.25">
      <c r="B1003804" s="78"/>
      <c r="C1003804" s="77"/>
    </row>
    <row r="1003805" spans="2:3" x14ac:dyDescent="0.25">
      <c r="B1003805" s="78"/>
      <c r="C1003805" s="77"/>
    </row>
    <row r="1003806" spans="2:3" x14ac:dyDescent="0.25">
      <c r="B1003806" s="78"/>
      <c r="C1003806" s="77"/>
    </row>
    <row r="1003807" spans="2:3" x14ac:dyDescent="0.25">
      <c r="B1003807" s="78"/>
      <c r="C1003807" s="77"/>
    </row>
    <row r="1003808" spans="2:3" x14ac:dyDescent="0.25">
      <c r="B1003808" s="78"/>
      <c r="C1003808" s="77"/>
    </row>
    <row r="1003809" spans="2:3" x14ac:dyDescent="0.25">
      <c r="B1003809" s="78"/>
      <c r="C1003809" s="77"/>
    </row>
    <row r="1003810" spans="2:3" x14ac:dyDescent="0.25">
      <c r="B1003810" s="78"/>
      <c r="C1003810" s="77"/>
    </row>
    <row r="1003811" spans="2:3" x14ac:dyDescent="0.25">
      <c r="B1003811" s="78"/>
      <c r="C1003811" s="77"/>
    </row>
    <row r="1003812" spans="2:3" x14ac:dyDescent="0.25">
      <c r="B1003812" s="78"/>
      <c r="C1003812" s="77"/>
    </row>
    <row r="1003813" spans="2:3" x14ac:dyDescent="0.25">
      <c r="B1003813" s="78"/>
      <c r="C1003813" s="77"/>
    </row>
    <row r="1003814" spans="2:3" x14ac:dyDescent="0.25">
      <c r="B1003814" s="78"/>
      <c r="C1003814" s="77"/>
    </row>
    <row r="1003924" spans="2:3" x14ac:dyDescent="0.25">
      <c r="B1003924" s="78"/>
      <c r="C1003924" s="77"/>
    </row>
    <row r="1003925" spans="2:3" x14ac:dyDescent="0.25">
      <c r="B1003925" s="78"/>
      <c r="C1003925" s="77"/>
    </row>
    <row r="1003926" spans="2:3" x14ac:dyDescent="0.25">
      <c r="B1003926" s="78"/>
      <c r="C1003926" s="77"/>
    </row>
    <row r="1003927" spans="2:3" x14ac:dyDescent="0.25">
      <c r="B1003927" s="78"/>
      <c r="C1003927" s="77"/>
    </row>
    <row r="1003928" spans="2:3" x14ac:dyDescent="0.25">
      <c r="B1003928" s="78"/>
      <c r="C1003928" s="77"/>
    </row>
    <row r="1003929" spans="2:3" x14ac:dyDescent="0.25">
      <c r="B1003929" s="78"/>
      <c r="C1003929" s="77"/>
    </row>
    <row r="1003930" spans="2:3" x14ac:dyDescent="0.25">
      <c r="B1003930" s="78"/>
      <c r="C1003930" s="77"/>
    </row>
    <row r="1003931" spans="2:3" x14ac:dyDescent="0.25">
      <c r="B1003931" s="78"/>
      <c r="C1003931" s="77"/>
    </row>
    <row r="1003932" spans="2:3" x14ac:dyDescent="0.25">
      <c r="B1003932" s="78"/>
      <c r="C1003932" s="77"/>
    </row>
    <row r="1003933" spans="2:3" x14ac:dyDescent="0.25">
      <c r="B1003933" s="78"/>
      <c r="C1003933" s="77"/>
    </row>
    <row r="1003934" spans="2:3" x14ac:dyDescent="0.25">
      <c r="B1003934" s="78"/>
      <c r="C1003934" s="77"/>
    </row>
    <row r="1003935" spans="2:3" x14ac:dyDescent="0.25">
      <c r="B1003935" s="78"/>
      <c r="C1003935" s="77"/>
    </row>
    <row r="1003936" spans="2:3" x14ac:dyDescent="0.25">
      <c r="B1003936" s="78"/>
      <c r="C1003936" s="77"/>
    </row>
    <row r="1004046" spans="2:3" x14ac:dyDescent="0.25">
      <c r="B1004046" s="78"/>
      <c r="C1004046" s="77"/>
    </row>
    <row r="1004047" spans="2:3" x14ac:dyDescent="0.25">
      <c r="B1004047" s="78"/>
      <c r="C1004047" s="77"/>
    </row>
    <row r="1004048" spans="2:3" x14ac:dyDescent="0.25">
      <c r="B1004048" s="78"/>
      <c r="C1004048" s="77"/>
    </row>
    <row r="1004049" spans="2:3" x14ac:dyDescent="0.25">
      <c r="B1004049" s="78"/>
      <c r="C1004049" s="77"/>
    </row>
    <row r="1004050" spans="2:3" x14ac:dyDescent="0.25">
      <c r="B1004050" s="78"/>
      <c r="C1004050" s="77"/>
    </row>
    <row r="1004051" spans="2:3" x14ac:dyDescent="0.25">
      <c r="B1004051" s="78"/>
      <c r="C1004051" s="77"/>
    </row>
    <row r="1004052" spans="2:3" x14ac:dyDescent="0.25">
      <c r="B1004052" s="78"/>
      <c r="C1004052" s="77"/>
    </row>
    <row r="1004053" spans="2:3" x14ac:dyDescent="0.25">
      <c r="B1004053" s="78"/>
      <c r="C1004053" s="77"/>
    </row>
    <row r="1004054" spans="2:3" x14ac:dyDescent="0.25">
      <c r="B1004054" s="78"/>
      <c r="C1004054" s="77"/>
    </row>
    <row r="1004055" spans="2:3" x14ac:dyDescent="0.25">
      <c r="B1004055" s="78"/>
      <c r="C1004055" s="77"/>
    </row>
    <row r="1004056" spans="2:3" x14ac:dyDescent="0.25">
      <c r="B1004056" s="78"/>
      <c r="C1004056" s="77"/>
    </row>
    <row r="1004057" spans="2:3" x14ac:dyDescent="0.25">
      <c r="B1004057" s="78"/>
      <c r="C1004057" s="77"/>
    </row>
    <row r="1004058" spans="2:3" x14ac:dyDescent="0.25">
      <c r="B1004058" s="78"/>
      <c r="C1004058" s="77"/>
    </row>
    <row r="1004168" spans="2:3" x14ac:dyDescent="0.25">
      <c r="B1004168" s="78"/>
      <c r="C1004168" s="77"/>
    </row>
    <row r="1004169" spans="2:3" x14ac:dyDescent="0.25">
      <c r="B1004169" s="78"/>
      <c r="C1004169" s="77"/>
    </row>
    <row r="1004170" spans="2:3" x14ac:dyDescent="0.25">
      <c r="B1004170" s="78"/>
      <c r="C1004170" s="77"/>
    </row>
    <row r="1004171" spans="2:3" x14ac:dyDescent="0.25">
      <c r="B1004171" s="78"/>
      <c r="C1004171" s="77"/>
    </row>
    <row r="1004172" spans="2:3" x14ac:dyDescent="0.25">
      <c r="B1004172" s="78"/>
      <c r="C1004172" s="77"/>
    </row>
    <row r="1004173" spans="2:3" x14ac:dyDescent="0.25">
      <c r="B1004173" s="78"/>
      <c r="C1004173" s="77"/>
    </row>
    <row r="1004174" spans="2:3" x14ac:dyDescent="0.25">
      <c r="B1004174" s="78"/>
      <c r="C1004174" s="77"/>
    </row>
    <row r="1004175" spans="2:3" x14ac:dyDescent="0.25">
      <c r="B1004175" s="78"/>
      <c r="C1004175" s="77"/>
    </row>
    <row r="1004176" spans="2:3" x14ac:dyDescent="0.25">
      <c r="B1004176" s="78"/>
      <c r="C1004176" s="77"/>
    </row>
    <row r="1004177" spans="2:3" x14ac:dyDescent="0.25">
      <c r="B1004177" s="78"/>
      <c r="C1004177" s="77"/>
    </row>
    <row r="1004178" spans="2:3" x14ac:dyDescent="0.25">
      <c r="B1004178" s="78"/>
      <c r="C1004178" s="77"/>
    </row>
    <row r="1004179" spans="2:3" x14ac:dyDescent="0.25">
      <c r="B1004179" s="78"/>
      <c r="C1004179" s="77"/>
    </row>
    <row r="1004180" spans="2:3" x14ac:dyDescent="0.25">
      <c r="B1004180" s="78"/>
      <c r="C1004180" s="77"/>
    </row>
    <row r="1004290" spans="2:3" x14ac:dyDescent="0.25">
      <c r="B1004290" s="78"/>
      <c r="C1004290" s="77"/>
    </row>
    <row r="1004291" spans="2:3" x14ac:dyDescent="0.25">
      <c r="B1004291" s="78"/>
      <c r="C1004291" s="77"/>
    </row>
    <row r="1004292" spans="2:3" x14ac:dyDescent="0.25">
      <c r="B1004292" s="78"/>
      <c r="C1004292" s="77"/>
    </row>
    <row r="1004293" spans="2:3" x14ac:dyDescent="0.25">
      <c r="B1004293" s="78"/>
      <c r="C1004293" s="77"/>
    </row>
    <row r="1004294" spans="2:3" x14ac:dyDescent="0.25">
      <c r="B1004294" s="78"/>
      <c r="C1004294" s="77"/>
    </row>
    <row r="1004295" spans="2:3" x14ac:dyDescent="0.25">
      <c r="B1004295" s="78"/>
      <c r="C1004295" s="77"/>
    </row>
    <row r="1004296" spans="2:3" x14ac:dyDescent="0.25">
      <c r="B1004296" s="78"/>
      <c r="C1004296" s="77"/>
    </row>
    <row r="1004297" spans="2:3" x14ac:dyDescent="0.25">
      <c r="B1004297" s="78"/>
      <c r="C1004297" s="77"/>
    </row>
    <row r="1004298" spans="2:3" x14ac:dyDescent="0.25">
      <c r="B1004298" s="78"/>
      <c r="C1004298" s="77"/>
    </row>
    <row r="1004299" spans="2:3" x14ac:dyDescent="0.25">
      <c r="B1004299" s="78"/>
      <c r="C1004299" s="77"/>
    </row>
    <row r="1004300" spans="2:3" x14ac:dyDescent="0.25">
      <c r="B1004300" s="78"/>
      <c r="C1004300" s="77"/>
    </row>
    <row r="1004301" spans="2:3" x14ac:dyDescent="0.25">
      <c r="B1004301" s="78"/>
      <c r="C1004301" s="77"/>
    </row>
    <row r="1004302" spans="2:3" x14ac:dyDescent="0.25">
      <c r="B1004302" s="78"/>
      <c r="C1004302" s="77"/>
    </row>
    <row r="1004412" spans="2:3" x14ac:dyDescent="0.25">
      <c r="B1004412" s="78"/>
      <c r="C1004412" s="77"/>
    </row>
    <row r="1004413" spans="2:3" x14ac:dyDescent="0.25">
      <c r="B1004413" s="78"/>
      <c r="C1004413" s="77"/>
    </row>
    <row r="1004414" spans="2:3" x14ac:dyDescent="0.25">
      <c r="B1004414" s="78"/>
      <c r="C1004414" s="77"/>
    </row>
    <row r="1004415" spans="2:3" x14ac:dyDescent="0.25">
      <c r="B1004415" s="78"/>
      <c r="C1004415" s="77"/>
    </row>
    <row r="1004416" spans="2:3" x14ac:dyDescent="0.25">
      <c r="B1004416" s="78"/>
      <c r="C1004416" s="77"/>
    </row>
    <row r="1004417" spans="2:3" x14ac:dyDescent="0.25">
      <c r="B1004417" s="78"/>
      <c r="C1004417" s="77"/>
    </row>
    <row r="1004418" spans="2:3" x14ac:dyDescent="0.25">
      <c r="B1004418" s="78"/>
      <c r="C1004418" s="77"/>
    </row>
    <row r="1004419" spans="2:3" x14ac:dyDescent="0.25">
      <c r="B1004419" s="78"/>
      <c r="C1004419" s="77"/>
    </row>
    <row r="1004420" spans="2:3" x14ac:dyDescent="0.25">
      <c r="B1004420" s="78"/>
      <c r="C1004420" s="77"/>
    </row>
    <row r="1004421" spans="2:3" x14ac:dyDescent="0.25">
      <c r="B1004421" s="78"/>
      <c r="C1004421" s="77"/>
    </row>
    <row r="1004422" spans="2:3" x14ac:dyDescent="0.25">
      <c r="B1004422" s="78"/>
      <c r="C1004422" s="77"/>
    </row>
    <row r="1004423" spans="2:3" x14ac:dyDescent="0.25">
      <c r="B1004423" s="78"/>
      <c r="C1004423" s="77"/>
    </row>
    <row r="1004424" spans="2:3" x14ac:dyDescent="0.25">
      <c r="B1004424" s="78"/>
      <c r="C1004424" s="77"/>
    </row>
    <row r="1004534" spans="2:3" x14ac:dyDescent="0.25">
      <c r="B1004534" s="78"/>
      <c r="C1004534" s="77"/>
    </row>
    <row r="1004535" spans="2:3" x14ac:dyDescent="0.25">
      <c r="B1004535" s="78"/>
      <c r="C1004535" s="77"/>
    </row>
    <row r="1004536" spans="2:3" x14ac:dyDescent="0.25">
      <c r="B1004536" s="78"/>
      <c r="C1004536" s="77"/>
    </row>
    <row r="1004537" spans="2:3" x14ac:dyDescent="0.25">
      <c r="B1004537" s="78"/>
      <c r="C1004537" s="77"/>
    </row>
    <row r="1004538" spans="2:3" x14ac:dyDescent="0.25">
      <c r="B1004538" s="78"/>
      <c r="C1004538" s="77"/>
    </row>
    <row r="1004539" spans="2:3" x14ac:dyDescent="0.25">
      <c r="B1004539" s="78"/>
      <c r="C1004539" s="77"/>
    </row>
    <row r="1004540" spans="2:3" x14ac:dyDescent="0.25">
      <c r="B1004540" s="78"/>
      <c r="C1004540" s="77"/>
    </row>
    <row r="1004541" spans="2:3" x14ac:dyDescent="0.25">
      <c r="B1004541" s="78"/>
      <c r="C1004541" s="77"/>
    </row>
    <row r="1004542" spans="2:3" x14ac:dyDescent="0.25">
      <c r="B1004542" s="78"/>
      <c r="C1004542" s="77"/>
    </row>
    <row r="1004543" spans="2:3" x14ac:dyDescent="0.25">
      <c r="B1004543" s="78"/>
      <c r="C1004543" s="77"/>
    </row>
    <row r="1004544" spans="2:3" x14ac:dyDescent="0.25">
      <c r="B1004544" s="78"/>
      <c r="C1004544" s="77"/>
    </row>
    <row r="1004545" spans="2:3" x14ac:dyDescent="0.25">
      <c r="B1004545" s="78"/>
      <c r="C1004545" s="77"/>
    </row>
    <row r="1004546" spans="2:3" x14ac:dyDescent="0.25">
      <c r="B1004546" s="78"/>
      <c r="C1004546" s="77"/>
    </row>
    <row r="1004656" spans="2:3" x14ac:dyDescent="0.25">
      <c r="B1004656" s="78"/>
      <c r="C1004656" s="77"/>
    </row>
    <row r="1004657" spans="2:3" x14ac:dyDescent="0.25">
      <c r="B1004657" s="78"/>
      <c r="C1004657" s="77"/>
    </row>
    <row r="1004658" spans="2:3" x14ac:dyDescent="0.25">
      <c r="B1004658" s="78"/>
      <c r="C1004658" s="77"/>
    </row>
    <row r="1004659" spans="2:3" x14ac:dyDescent="0.25">
      <c r="B1004659" s="78"/>
      <c r="C1004659" s="77"/>
    </row>
    <row r="1004660" spans="2:3" x14ac:dyDescent="0.25">
      <c r="B1004660" s="78"/>
      <c r="C1004660" s="77"/>
    </row>
    <row r="1004661" spans="2:3" x14ac:dyDescent="0.25">
      <c r="B1004661" s="78"/>
      <c r="C1004661" s="77"/>
    </row>
    <row r="1004662" spans="2:3" x14ac:dyDescent="0.25">
      <c r="B1004662" s="78"/>
      <c r="C1004662" s="77"/>
    </row>
    <row r="1004663" spans="2:3" x14ac:dyDescent="0.25">
      <c r="B1004663" s="78"/>
      <c r="C1004663" s="77"/>
    </row>
    <row r="1004664" spans="2:3" x14ac:dyDescent="0.25">
      <c r="B1004664" s="78"/>
      <c r="C1004664" s="77"/>
    </row>
    <row r="1004665" spans="2:3" x14ac:dyDescent="0.25">
      <c r="B1004665" s="78"/>
      <c r="C1004665" s="77"/>
    </row>
    <row r="1004666" spans="2:3" x14ac:dyDescent="0.25">
      <c r="B1004666" s="78"/>
      <c r="C1004666" s="77"/>
    </row>
    <row r="1004667" spans="2:3" x14ac:dyDescent="0.25">
      <c r="B1004667" s="78"/>
      <c r="C1004667" s="77"/>
    </row>
    <row r="1004668" spans="2:3" x14ac:dyDescent="0.25">
      <c r="B1004668" s="78"/>
      <c r="C1004668" s="77"/>
    </row>
    <row r="1004778" spans="2:3" x14ac:dyDescent="0.25">
      <c r="B1004778" s="78"/>
      <c r="C1004778" s="77"/>
    </row>
    <row r="1004779" spans="2:3" x14ac:dyDescent="0.25">
      <c r="B1004779" s="78"/>
      <c r="C1004779" s="77"/>
    </row>
    <row r="1004780" spans="2:3" x14ac:dyDescent="0.25">
      <c r="B1004780" s="78"/>
      <c r="C1004780" s="77"/>
    </row>
    <row r="1004781" spans="2:3" x14ac:dyDescent="0.25">
      <c r="B1004781" s="78"/>
      <c r="C1004781" s="77"/>
    </row>
    <row r="1004782" spans="2:3" x14ac:dyDescent="0.25">
      <c r="B1004782" s="78"/>
      <c r="C1004782" s="77"/>
    </row>
    <row r="1004783" spans="2:3" x14ac:dyDescent="0.25">
      <c r="B1004783" s="78"/>
      <c r="C1004783" s="77"/>
    </row>
    <row r="1004784" spans="2:3" x14ac:dyDescent="0.25">
      <c r="B1004784" s="78"/>
      <c r="C1004784" s="77"/>
    </row>
    <row r="1004785" spans="2:3" x14ac:dyDescent="0.25">
      <c r="B1004785" s="78"/>
      <c r="C1004785" s="77"/>
    </row>
    <row r="1004786" spans="2:3" x14ac:dyDescent="0.25">
      <c r="B1004786" s="78"/>
      <c r="C1004786" s="77"/>
    </row>
    <row r="1004787" spans="2:3" x14ac:dyDescent="0.25">
      <c r="B1004787" s="78"/>
      <c r="C1004787" s="77"/>
    </row>
    <row r="1004788" spans="2:3" x14ac:dyDescent="0.25">
      <c r="B1004788" s="78"/>
      <c r="C1004788" s="77"/>
    </row>
    <row r="1004789" spans="2:3" x14ac:dyDescent="0.25">
      <c r="B1004789" s="78"/>
      <c r="C1004789" s="77"/>
    </row>
    <row r="1004790" spans="2:3" x14ac:dyDescent="0.25">
      <c r="B1004790" s="78"/>
      <c r="C1004790" s="77"/>
    </row>
    <row r="1004900" spans="2:3" x14ac:dyDescent="0.25">
      <c r="B1004900" s="78"/>
      <c r="C1004900" s="77"/>
    </row>
    <row r="1004901" spans="2:3" x14ac:dyDescent="0.25">
      <c r="B1004901" s="78"/>
      <c r="C1004901" s="77"/>
    </row>
    <row r="1004902" spans="2:3" x14ac:dyDescent="0.25">
      <c r="B1004902" s="78"/>
      <c r="C1004902" s="77"/>
    </row>
    <row r="1004903" spans="2:3" x14ac:dyDescent="0.25">
      <c r="B1004903" s="78"/>
      <c r="C1004903" s="77"/>
    </row>
    <row r="1004904" spans="2:3" x14ac:dyDescent="0.25">
      <c r="B1004904" s="78"/>
      <c r="C1004904" s="77"/>
    </row>
    <row r="1004905" spans="2:3" x14ac:dyDescent="0.25">
      <c r="B1004905" s="78"/>
      <c r="C1004905" s="77"/>
    </row>
    <row r="1004906" spans="2:3" x14ac:dyDescent="0.25">
      <c r="B1004906" s="78"/>
      <c r="C1004906" s="77"/>
    </row>
    <row r="1004907" spans="2:3" x14ac:dyDescent="0.25">
      <c r="B1004907" s="78"/>
      <c r="C1004907" s="77"/>
    </row>
    <row r="1004908" spans="2:3" x14ac:dyDescent="0.25">
      <c r="B1004908" s="78"/>
      <c r="C1004908" s="77"/>
    </row>
    <row r="1004909" spans="2:3" x14ac:dyDescent="0.25">
      <c r="B1004909" s="78"/>
      <c r="C1004909" s="77"/>
    </row>
    <row r="1004910" spans="2:3" x14ac:dyDescent="0.25">
      <c r="B1004910" s="78"/>
      <c r="C1004910" s="77"/>
    </row>
    <row r="1004911" spans="2:3" x14ac:dyDescent="0.25">
      <c r="B1004911" s="78"/>
      <c r="C1004911" s="77"/>
    </row>
    <row r="1004912" spans="2:3" x14ac:dyDescent="0.25">
      <c r="B1004912" s="78"/>
      <c r="C1004912" s="77"/>
    </row>
    <row r="1005022" spans="2:3" x14ac:dyDescent="0.25">
      <c r="B1005022" s="78"/>
      <c r="C1005022" s="77"/>
    </row>
    <row r="1005023" spans="2:3" x14ac:dyDescent="0.25">
      <c r="B1005023" s="78"/>
      <c r="C1005023" s="77"/>
    </row>
    <row r="1005024" spans="2:3" x14ac:dyDescent="0.25">
      <c r="B1005024" s="78"/>
      <c r="C1005024" s="77"/>
    </row>
    <row r="1005025" spans="2:3" x14ac:dyDescent="0.25">
      <c r="B1005025" s="78"/>
      <c r="C1005025" s="77"/>
    </row>
    <row r="1005026" spans="2:3" x14ac:dyDescent="0.25">
      <c r="B1005026" s="78"/>
      <c r="C1005026" s="77"/>
    </row>
    <row r="1005027" spans="2:3" x14ac:dyDescent="0.25">
      <c r="B1005027" s="78"/>
      <c r="C1005027" s="77"/>
    </row>
    <row r="1005028" spans="2:3" x14ac:dyDescent="0.25">
      <c r="B1005028" s="78"/>
      <c r="C1005028" s="77"/>
    </row>
    <row r="1005029" spans="2:3" x14ac:dyDescent="0.25">
      <c r="B1005029" s="78"/>
      <c r="C1005029" s="77"/>
    </row>
    <row r="1005030" spans="2:3" x14ac:dyDescent="0.25">
      <c r="B1005030" s="78"/>
      <c r="C1005030" s="77"/>
    </row>
    <row r="1005031" spans="2:3" x14ac:dyDescent="0.25">
      <c r="B1005031" s="78"/>
      <c r="C1005031" s="77"/>
    </row>
    <row r="1005032" spans="2:3" x14ac:dyDescent="0.25">
      <c r="B1005032" s="78"/>
      <c r="C1005032" s="77"/>
    </row>
    <row r="1005033" spans="2:3" x14ac:dyDescent="0.25">
      <c r="B1005033" s="78"/>
      <c r="C1005033" s="77"/>
    </row>
    <row r="1005034" spans="2:3" x14ac:dyDescent="0.25">
      <c r="B1005034" s="78"/>
      <c r="C1005034" s="77"/>
    </row>
    <row r="1005144" spans="2:3" x14ac:dyDescent="0.25">
      <c r="B1005144" s="78"/>
      <c r="C1005144" s="77"/>
    </row>
    <row r="1005145" spans="2:3" x14ac:dyDescent="0.25">
      <c r="B1005145" s="78"/>
      <c r="C1005145" s="77"/>
    </row>
    <row r="1005146" spans="2:3" x14ac:dyDescent="0.25">
      <c r="B1005146" s="78"/>
      <c r="C1005146" s="77"/>
    </row>
    <row r="1005147" spans="2:3" x14ac:dyDescent="0.25">
      <c r="B1005147" s="78"/>
      <c r="C1005147" s="77"/>
    </row>
    <row r="1005148" spans="2:3" x14ac:dyDescent="0.25">
      <c r="B1005148" s="78"/>
      <c r="C1005148" s="77"/>
    </row>
    <row r="1005149" spans="2:3" x14ac:dyDescent="0.25">
      <c r="B1005149" s="78"/>
      <c r="C1005149" s="77"/>
    </row>
    <row r="1005150" spans="2:3" x14ac:dyDescent="0.25">
      <c r="B1005150" s="78"/>
      <c r="C1005150" s="77"/>
    </row>
    <row r="1005151" spans="2:3" x14ac:dyDescent="0.25">
      <c r="B1005151" s="78"/>
      <c r="C1005151" s="77"/>
    </row>
    <row r="1005152" spans="2:3" x14ac:dyDescent="0.25">
      <c r="B1005152" s="78"/>
      <c r="C1005152" s="77"/>
    </row>
    <row r="1005153" spans="2:3" x14ac:dyDescent="0.25">
      <c r="B1005153" s="78"/>
      <c r="C1005153" s="77"/>
    </row>
    <row r="1005154" spans="2:3" x14ac:dyDescent="0.25">
      <c r="B1005154" s="78"/>
      <c r="C1005154" s="77"/>
    </row>
    <row r="1005155" spans="2:3" x14ac:dyDescent="0.25">
      <c r="B1005155" s="78"/>
      <c r="C1005155" s="77"/>
    </row>
    <row r="1005156" spans="2:3" x14ac:dyDescent="0.25">
      <c r="B1005156" s="78"/>
      <c r="C1005156" s="77"/>
    </row>
    <row r="1005266" spans="2:3" x14ac:dyDescent="0.25">
      <c r="B1005266" s="78"/>
      <c r="C1005266" s="77"/>
    </row>
    <row r="1005267" spans="2:3" x14ac:dyDescent="0.25">
      <c r="B1005267" s="78"/>
      <c r="C1005267" s="77"/>
    </row>
    <row r="1005268" spans="2:3" x14ac:dyDescent="0.25">
      <c r="B1005268" s="78"/>
      <c r="C1005268" s="77"/>
    </row>
    <row r="1005269" spans="2:3" x14ac:dyDescent="0.25">
      <c r="B1005269" s="78"/>
      <c r="C1005269" s="77"/>
    </row>
    <row r="1005270" spans="2:3" x14ac:dyDescent="0.25">
      <c r="B1005270" s="78"/>
      <c r="C1005270" s="77"/>
    </row>
    <row r="1005271" spans="2:3" x14ac:dyDescent="0.25">
      <c r="B1005271" s="78"/>
      <c r="C1005271" s="77"/>
    </row>
    <row r="1005272" spans="2:3" x14ac:dyDescent="0.25">
      <c r="B1005272" s="78"/>
      <c r="C1005272" s="77"/>
    </row>
    <row r="1005273" spans="2:3" x14ac:dyDescent="0.25">
      <c r="B1005273" s="78"/>
      <c r="C1005273" s="77"/>
    </row>
    <row r="1005274" spans="2:3" x14ac:dyDescent="0.25">
      <c r="B1005274" s="78"/>
      <c r="C1005274" s="77"/>
    </row>
    <row r="1005275" spans="2:3" x14ac:dyDescent="0.25">
      <c r="B1005275" s="78"/>
      <c r="C1005275" s="77"/>
    </row>
    <row r="1005276" spans="2:3" x14ac:dyDescent="0.25">
      <c r="B1005276" s="78"/>
      <c r="C1005276" s="77"/>
    </row>
    <row r="1005277" spans="2:3" x14ac:dyDescent="0.25">
      <c r="B1005277" s="78"/>
      <c r="C1005277" s="77"/>
    </row>
    <row r="1005278" spans="2:3" x14ac:dyDescent="0.25">
      <c r="B1005278" s="78"/>
      <c r="C1005278" s="77"/>
    </row>
    <row r="1005388" spans="2:3" x14ac:dyDescent="0.25">
      <c r="B1005388" s="78"/>
      <c r="C1005388" s="77"/>
    </row>
    <row r="1005389" spans="2:3" x14ac:dyDescent="0.25">
      <c r="B1005389" s="78"/>
      <c r="C1005389" s="77"/>
    </row>
    <row r="1005390" spans="2:3" x14ac:dyDescent="0.25">
      <c r="B1005390" s="78"/>
      <c r="C1005390" s="77"/>
    </row>
    <row r="1005391" spans="2:3" x14ac:dyDescent="0.25">
      <c r="B1005391" s="78"/>
      <c r="C1005391" s="77"/>
    </row>
    <row r="1005392" spans="2:3" x14ac:dyDescent="0.25">
      <c r="B1005392" s="78"/>
      <c r="C1005392" s="77"/>
    </row>
    <row r="1005393" spans="2:3" x14ac:dyDescent="0.25">
      <c r="B1005393" s="78"/>
      <c r="C1005393" s="77"/>
    </row>
    <row r="1005394" spans="2:3" x14ac:dyDescent="0.25">
      <c r="B1005394" s="78"/>
      <c r="C1005394" s="77"/>
    </row>
    <row r="1005395" spans="2:3" x14ac:dyDescent="0.25">
      <c r="B1005395" s="78"/>
      <c r="C1005395" s="77"/>
    </row>
    <row r="1005396" spans="2:3" x14ac:dyDescent="0.25">
      <c r="B1005396" s="78"/>
      <c r="C1005396" s="77"/>
    </row>
    <row r="1005397" spans="2:3" x14ac:dyDescent="0.25">
      <c r="B1005397" s="78"/>
      <c r="C1005397" s="77"/>
    </row>
    <row r="1005398" spans="2:3" x14ac:dyDescent="0.25">
      <c r="B1005398" s="78"/>
      <c r="C1005398" s="77"/>
    </row>
    <row r="1005399" spans="2:3" x14ac:dyDescent="0.25">
      <c r="B1005399" s="78"/>
      <c r="C1005399" s="77"/>
    </row>
    <row r="1005400" spans="2:3" x14ac:dyDescent="0.25">
      <c r="B1005400" s="78"/>
      <c r="C1005400" s="77"/>
    </row>
    <row r="1005510" spans="2:3" x14ac:dyDescent="0.25">
      <c r="B1005510" s="78"/>
      <c r="C1005510" s="77"/>
    </row>
    <row r="1005511" spans="2:3" x14ac:dyDescent="0.25">
      <c r="B1005511" s="78"/>
      <c r="C1005511" s="77"/>
    </row>
    <row r="1005512" spans="2:3" x14ac:dyDescent="0.25">
      <c r="B1005512" s="78"/>
      <c r="C1005512" s="77"/>
    </row>
    <row r="1005513" spans="2:3" x14ac:dyDescent="0.25">
      <c r="B1005513" s="78"/>
      <c r="C1005513" s="77"/>
    </row>
    <row r="1005514" spans="2:3" x14ac:dyDescent="0.25">
      <c r="B1005514" s="78"/>
      <c r="C1005514" s="77"/>
    </row>
    <row r="1005515" spans="2:3" x14ac:dyDescent="0.25">
      <c r="B1005515" s="78"/>
      <c r="C1005515" s="77"/>
    </row>
    <row r="1005516" spans="2:3" x14ac:dyDescent="0.25">
      <c r="B1005516" s="78"/>
      <c r="C1005516" s="77"/>
    </row>
    <row r="1005517" spans="2:3" x14ac:dyDescent="0.25">
      <c r="B1005517" s="78"/>
      <c r="C1005517" s="77"/>
    </row>
    <row r="1005518" spans="2:3" x14ac:dyDescent="0.25">
      <c r="B1005518" s="78"/>
      <c r="C1005518" s="77"/>
    </row>
    <row r="1005519" spans="2:3" x14ac:dyDescent="0.25">
      <c r="B1005519" s="78"/>
      <c r="C1005519" s="77"/>
    </row>
    <row r="1005520" spans="2:3" x14ac:dyDescent="0.25">
      <c r="B1005520" s="78"/>
      <c r="C1005520" s="77"/>
    </row>
    <row r="1005521" spans="2:3" x14ac:dyDescent="0.25">
      <c r="B1005521" s="78"/>
      <c r="C1005521" s="77"/>
    </row>
    <row r="1005522" spans="2:3" x14ac:dyDescent="0.25">
      <c r="B1005522" s="78"/>
      <c r="C1005522" s="77"/>
    </row>
    <row r="1005632" spans="2:3" x14ac:dyDescent="0.25">
      <c r="B1005632" s="78"/>
      <c r="C1005632" s="77"/>
    </row>
    <row r="1005633" spans="2:3" x14ac:dyDescent="0.25">
      <c r="B1005633" s="78"/>
      <c r="C1005633" s="77"/>
    </row>
    <row r="1005634" spans="2:3" x14ac:dyDescent="0.25">
      <c r="B1005634" s="78"/>
      <c r="C1005634" s="77"/>
    </row>
    <row r="1005635" spans="2:3" x14ac:dyDescent="0.25">
      <c r="B1005635" s="78"/>
      <c r="C1005635" s="77"/>
    </row>
    <row r="1005636" spans="2:3" x14ac:dyDescent="0.25">
      <c r="B1005636" s="78"/>
      <c r="C1005636" s="77"/>
    </row>
    <row r="1005637" spans="2:3" x14ac:dyDescent="0.25">
      <c r="B1005637" s="78"/>
      <c r="C1005637" s="77"/>
    </row>
    <row r="1005638" spans="2:3" x14ac:dyDescent="0.25">
      <c r="B1005638" s="78"/>
      <c r="C1005638" s="77"/>
    </row>
    <row r="1005639" spans="2:3" x14ac:dyDescent="0.25">
      <c r="B1005639" s="78"/>
      <c r="C1005639" s="77"/>
    </row>
    <row r="1005640" spans="2:3" x14ac:dyDescent="0.25">
      <c r="B1005640" s="78"/>
      <c r="C1005640" s="77"/>
    </row>
    <row r="1005641" spans="2:3" x14ac:dyDescent="0.25">
      <c r="B1005641" s="78"/>
      <c r="C1005641" s="77"/>
    </row>
    <row r="1005642" spans="2:3" x14ac:dyDescent="0.25">
      <c r="B1005642" s="78"/>
      <c r="C1005642" s="77"/>
    </row>
    <row r="1005643" spans="2:3" x14ac:dyDescent="0.25">
      <c r="B1005643" s="78"/>
      <c r="C1005643" s="77"/>
    </row>
    <row r="1005644" spans="2:3" x14ac:dyDescent="0.25">
      <c r="B1005644" s="78"/>
      <c r="C1005644" s="77"/>
    </row>
    <row r="1005754" spans="2:3" x14ac:dyDescent="0.25">
      <c r="B1005754" s="78"/>
      <c r="C1005754" s="77"/>
    </row>
    <row r="1005755" spans="2:3" x14ac:dyDescent="0.25">
      <c r="B1005755" s="78"/>
      <c r="C1005755" s="77"/>
    </row>
    <row r="1005756" spans="2:3" x14ac:dyDescent="0.25">
      <c r="B1005756" s="78"/>
      <c r="C1005756" s="77"/>
    </row>
    <row r="1005757" spans="2:3" x14ac:dyDescent="0.25">
      <c r="B1005757" s="78"/>
      <c r="C1005757" s="77"/>
    </row>
    <row r="1005758" spans="2:3" x14ac:dyDescent="0.25">
      <c r="B1005758" s="78"/>
      <c r="C1005758" s="77"/>
    </row>
    <row r="1005759" spans="2:3" x14ac:dyDescent="0.25">
      <c r="B1005759" s="78"/>
      <c r="C1005759" s="77"/>
    </row>
    <row r="1005760" spans="2:3" x14ac:dyDescent="0.25">
      <c r="B1005760" s="78"/>
      <c r="C1005760" s="77"/>
    </row>
    <row r="1005761" spans="2:3" x14ac:dyDescent="0.25">
      <c r="B1005761" s="78"/>
      <c r="C1005761" s="77"/>
    </row>
    <row r="1005762" spans="2:3" x14ac:dyDescent="0.25">
      <c r="B1005762" s="78"/>
      <c r="C1005762" s="77"/>
    </row>
    <row r="1005763" spans="2:3" x14ac:dyDescent="0.25">
      <c r="B1005763" s="78"/>
      <c r="C1005763" s="77"/>
    </row>
    <row r="1005764" spans="2:3" x14ac:dyDescent="0.25">
      <c r="B1005764" s="78"/>
      <c r="C1005764" s="77"/>
    </row>
    <row r="1005765" spans="2:3" x14ac:dyDescent="0.25">
      <c r="B1005765" s="78"/>
      <c r="C1005765" s="77"/>
    </row>
    <row r="1005766" spans="2:3" x14ac:dyDescent="0.25">
      <c r="B1005766" s="78"/>
      <c r="C1005766" s="77"/>
    </row>
    <row r="1005876" spans="2:3" x14ac:dyDescent="0.25">
      <c r="B1005876" s="78"/>
      <c r="C1005876" s="77"/>
    </row>
    <row r="1005877" spans="2:3" x14ac:dyDescent="0.25">
      <c r="B1005877" s="78"/>
      <c r="C1005877" s="77"/>
    </row>
    <row r="1005878" spans="2:3" x14ac:dyDescent="0.25">
      <c r="B1005878" s="78"/>
      <c r="C1005878" s="77"/>
    </row>
    <row r="1005879" spans="2:3" x14ac:dyDescent="0.25">
      <c r="B1005879" s="78"/>
      <c r="C1005879" s="77"/>
    </row>
    <row r="1005880" spans="2:3" x14ac:dyDescent="0.25">
      <c r="B1005880" s="78"/>
      <c r="C1005880" s="77"/>
    </row>
    <row r="1005881" spans="2:3" x14ac:dyDescent="0.25">
      <c r="B1005881" s="78"/>
      <c r="C1005881" s="77"/>
    </row>
    <row r="1005882" spans="2:3" x14ac:dyDescent="0.25">
      <c r="B1005882" s="78"/>
      <c r="C1005882" s="77"/>
    </row>
    <row r="1005883" spans="2:3" x14ac:dyDescent="0.25">
      <c r="B1005883" s="78"/>
      <c r="C1005883" s="77"/>
    </row>
    <row r="1005884" spans="2:3" x14ac:dyDescent="0.25">
      <c r="B1005884" s="78"/>
      <c r="C1005884" s="77"/>
    </row>
    <row r="1005885" spans="2:3" x14ac:dyDescent="0.25">
      <c r="B1005885" s="78"/>
      <c r="C1005885" s="77"/>
    </row>
    <row r="1005886" spans="2:3" x14ac:dyDescent="0.25">
      <c r="B1005886" s="78"/>
      <c r="C1005886" s="77"/>
    </row>
    <row r="1005887" spans="2:3" x14ac:dyDescent="0.25">
      <c r="B1005887" s="78"/>
      <c r="C1005887" s="77"/>
    </row>
    <row r="1005888" spans="2:3" x14ac:dyDescent="0.25">
      <c r="B1005888" s="78"/>
      <c r="C1005888" s="77"/>
    </row>
    <row r="1005998" spans="2:3" x14ac:dyDescent="0.25">
      <c r="B1005998" s="78"/>
      <c r="C1005998" s="77"/>
    </row>
    <row r="1005999" spans="2:3" x14ac:dyDescent="0.25">
      <c r="B1005999" s="78"/>
      <c r="C1005999" s="77"/>
    </row>
    <row r="1006000" spans="2:3" x14ac:dyDescent="0.25">
      <c r="B1006000" s="78"/>
      <c r="C1006000" s="77"/>
    </row>
    <row r="1006001" spans="2:3" x14ac:dyDescent="0.25">
      <c r="B1006001" s="78"/>
      <c r="C1006001" s="77"/>
    </row>
    <row r="1006002" spans="2:3" x14ac:dyDescent="0.25">
      <c r="B1006002" s="78"/>
      <c r="C1006002" s="77"/>
    </row>
    <row r="1006003" spans="2:3" x14ac:dyDescent="0.25">
      <c r="B1006003" s="78"/>
      <c r="C1006003" s="77"/>
    </row>
    <row r="1006004" spans="2:3" x14ac:dyDescent="0.25">
      <c r="B1006004" s="78"/>
      <c r="C1006004" s="77"/>
    </row>
    <row r="1006005" spans="2:3" x14ac:dyDescent="0.25">
      <c r="B1006005" s="78"/>
      <c r="C1006005" s="77"/>
    </row>
    <row r="1006006" spans="2:3" x14ac:dyDescent="0.25">
      <c r="B1006006" s="78"/>
      <c r="C1006006" s="77"/>
    </row>
    <row r="1006007" spans="2:3" x14ac:dyDescent="0.25">
      <c r="B1006007" s="78"/>
      <c r="C1006007" s="77"/>
    </row>
    <row r="1006008" spans="2:3" x14ac:dyDescent="0.25">
      <c r="B1006008" s="78"/>
      <c r="C1006008" s="77"/>
    </row>
    <row r="1006009" spans="2:3" x14ac:dyDescent="0.25">
      <c r="B1006009" s="78"/>
      <c r="C1006009" s="77"/>
    </row>
    <row r="1006010" spans="2:3" x14ac:dyDescent="0.25">
      <c r="B1006010" s="78"/>
      <c r="C1006010" s="77"/>
    </row>
    <row r="1006120" spans="2:3" x14ac:dyDescent="0.25">
      <c r="B1006120" s="78"/>
      <c r="C1006120" s="77"/>
    </row>
    <row r="1006121" spans="2:3" x14ac:dyDescent="0.25">
      <c r="B1006121" s="78"/>
      <c r="C1006121" s="77"/>
    </row>
    <row r="1006122" spans="2:3" x14ac:dyDescent="0.25">
      <c r="B1006122" s="78"/>
      <c r="C1006122" s="77"/>
    </row>
    <row r="1006123" spans="2:3" x14ac:dyDescent="0.25">
      <c r="B1006123" s="78"/>
      <c r="C1006123" s="77"/>
    </row>
    <row r="1006124" spans="2:3" x14ac:dyDescent="0.25">
      <c r="B1006124" s="78"/>
      <c r="C1006124" s="77"/>
    </row>
    <row r="1006125" spans="2:3" x14ac:dyDescent="0.25">
      <c r="B1006125" s="78"/>
      <c r="C1006125" s="77"/>
    </row>
    <row r="1006126" spans="2:3" x14ac:dyDescent="0.25">
      <c r="B1006126" s="78"/>
      <c r="C1006126" s="77"/>
    </row>
    <row r="1006127" spans="2:3" x14ac:dyDescent="0.25">
      <c r="B1006127" s="78"/>
      <c r="C1006127" s="77"/>
    </row>
    <row r="1006128" spans="2:3" x14ac:dyDescent="0.25">
      <c r="B1006128" s="78"/>
      <c r="C1006128" s="77"/>
    </row>
    <row r="1006129" spans="2:3" x14ac:dyDescent="0.25">
      <c r="B1006129" s="78"/>
      <c r="C1006129" s="77"/>
    </row>
    <row r="1006130" spans="2:3" x14ac:dyDescent="0.25">
      <c r="B1006130" s="78"/>
      <c r="C1006130" s="77"/>
    </row>
    <row r="1006131" spans="2:3" x14ac:dyDescent="0.25">
      <c r="B1006131" s="78"/>
      <c r="C1006131" s="77"/>
    </row>
    <row r="1006132" spans="2:3" x14ac:dyDescent="0.25">
      <c r="B1006132" s="78"/>
      <c r="C1006132" s="77"/>
    </row>
    <row r="1006242" spans="2:3" x14ac:dyDescent="0.25">
      <c r="B1006242" s="78"/>
      <c r="C1006242" s="77"/>
    </row>
    <row r="1006243" spans="2:3" x14ac:dyDescent="0.25">
      <c r="B1006243" s="78"/>
      <c r="C1006243" s="77"/>
    </row>
    <row r="1006244" spans="2:3" x14ac:dyDescent="0.25">
      <c r="B1006244" s="78"/>
      <c r="C1006244" s="77"/>
    </row>
    <row r="1006245" spans="2:3" x14ac:dyDescent="0.25">
      <c r="B1006245" s="78"/>
      <c r="C1006245" s="77"/>
    </row>
    <row r="1006246" spans="2:3" x14ac:dyDescent="0.25">
      <c r="B1006246" s="78"/>
      <c r="C1006246" s="77"/>
    </row>
    <row r="1006247" spans="2:3" x14ac:dyDescent="0.25">
      <c r="B1006247" s="78"/>
      <c r="C1006247" s="77"/>
    </row>
    <row r="1006248" spans="2:3" x14ac:dyDescent="0.25">
      <c r="B1006248" s="78"/>
      <c r="C1006248" s="77"/>
    </row>
    <row r="1006249" spans="2:3" x14ac:dyDescent="0.25">
      <c r="B1006249" s="78"/>
      <c r="C1006249" s="77"/>
    </row>
    <row r="1006250" spans="2:3" x14ac:dyDescent="0.25">
      <c r="B1006250" s="78"/>
      <c r="C1006250" s="77"/>
    </row>
    <row r="1006251" spans="2:3" x14ac:dyDescent="0.25">
      <c r="B1006251" s="78"/>
      <c r="C1006251" s="77"/>
    </row>
    <row r="1006252" spans="2:3" x14ac:dyDescent="0.25">
      <c r="B1006252" s="78"/>
      <c r="C1006252" s="77"/>
    </row>
    <row r="1006253" spans="2:3" x14ac:dyDescent="0.25">
      <c r="B1006253" s="78"/>
      <c r="C1006253" s="77"/>
    </row>
    <row r="1006254" spans="2:3" x14ac:dyDescent="0.25">
      <c r="B1006254" s="78"/>
      <c r="C1006254" s="77"/>
    </row>
    <row r="1006364" spans="2:3" x14ac:dyDescent="0.25">
      <c r="B1006364" s="78"/>
      <c r="C1006364" s="77"/>
    </row>
    <row r="1006365" spans="2:3" x14ac:dyDescent="0.25">
      <c r="B1006365" s="78"/>
      <c r="C1006365" s="77"/>
    </row>
    <row r="1006366" spans="2:3" x14ac:dyDescent="0.25">
      <c r="B1006366" s="78"/>
      <c r="C1006366" s="77"/>
    </row>
    <row r="1006367" spans="2:3" x14ac:dyDescent="0.25">
      <c r="B1006367" s="78"/>
      <c r="C1006367" s="77"/>
    </row>
    <row r="1006368" spans="2:3" x14ac:dyDescent="0.25">
      <c r="B1006368" s="78"/>
      <c r="C1006368" s="77"/>
    </row>
    <row r="1006369" spans="2:3" x14ac:dyDescent="0.25">
      <c r="B1006369" s="78"/>
      <c r="C1006369" s="77"/>
    </row>
    <row r="1006370" spans="2:3" x14ac:dyDescent="0.25">
      <c r="B1006370" s="78"/>
      <c r="C1006370" s="77"/>
    </row>
    <row r="1006371" spans="2:3" x14ac:dyDescent="0.25">
      <c r="B1006371" s="78"/>
      <c r="C1006371" s="77"/>
    </row>
    <row r="1006372" spans="2:3" x14ac:dyDescent="0.25">
      <c r="B1006372" s="78"/>
      <c r="C1006372" s="77"/>
    </row>
    <row r="1006373" spans="2:3" x14ac:dyDescent="0.25">
      <c r="B1006373" s="78"/>
      <c r="C1006373" s="77"/>
    </row>
    <row r="1006374" spans="2:3" x14ac:dyDescent="0.25">
      <c r="B1006374" s="78"/>
      <c r="C1006374" s="77"/>
    </row>
    <row r="1006375" spans="2:3" x14ac:dyDescent="0.25">
      <c r="B1006375" s="78"/>
      <c r="C1006375" s="77"/>
    </row>
    <row r="1006376" spans="2:3" x14ac:dyDescent="0.25">
      <c r="B1006376" s="78"/>
      <c r="C1006376" s="77"/>
    </row>
    <row r="1006486" spans="2:3" x14ac:dyDescent="0.25">
      <c r="B1006486" s="78"/>
      <c r="C1006486" s="77"/>
    </row>
    <row r="1006487" spans="2:3" x14ac:dyDescent="0.25">
      <c r="B1006487" s="78"/>
      <c r="C1006487" s="77"/>
    </row>
    <row r="1006488" spans="2:3" x14ac:dyDescent="0.25">
      <c r="B1006488" s="78"/>
      <c r="C1006488" s="77"/>
    </row>
    <row r="1006489" spans="2:3" x14ac:dyDescent="0.25">
      <c r="B1006489" s="78"/>
      <c r="C1006489" s="77"/>
    </row>
    <row r="1006490" spans="2:3" x14ac:dyDescent="0.25">
      <c r="B1006490" s="78"/>
      <c r="C1006490" s="77"/>
    </row>
    <row r="1006491" spans="2:3" x14ac:dyDescent="0.25">
      <c r="B1006491" s="78"/>
      <c r="C1006491" s="77"/>
    </row>
    <row r="1006492" spans="2:3" x14ac:dyDescent="0.25">
      <c r="B1006492" s="78"/>
      <c r="C1006492" s="77"/>
    </row>
    <row r="1006493" spans="2:3" x14ac:dyDescent="0.25">
      <c r="B1006493" s="78"/>
      <c r="C1006493" s="77"/>
    </row>
    <row r="1006494" spans="2:3" x14ac:dyDescent="0.25">
      <c r="B1006494" s="78"/>
      <c r="C1006494" s="77"/>
    </row>
    <row r="1006495" spans="2:3" x14ac:dyDescent="0.25">
      <c r="B1006495" s="78"/>
      <c r="C1006495" s="77"/>
    </row>
    <row r="1006496" spans="2:3" x14ac:dyDescent="0.25">
      <c r="B1006496" s="78"/>
      <c r="C1006496" s="77"/>
    </row>
    <row r="1006497" spans="2:3" x14ac:dyDescent="0.25">
      <c r="B1006497" s="78"/>
      <c r="C1006497" s="77"/>
    </row>
    <row r="1006498" spans="2:3" x14ac:dyDescent="0.25">
      <c r="B1006498" s="78"/>
      <c r="C1006498" s="77"/>
    </row>
    <row r="1006608" spans="2:3" x14ac:dyDescent="0.25">
      <c r="B1006608" s="78"/>
      <c r="C1006608" s="77"/>
    </row>
    <row r="1006609" spans="2:3" x14ac:dyDescent="0.25">
      <c r="B1006609" s="78"/>
      <c r="C1006609" s="77"/>
    </row>
    <row r="1006610" spans="2:3" x14ac:dyDescent="0.25">
      <c r="B1006610" s="78"/>
      <c r="C1006610" s="77"/>
    </row>
    <row r="1006611" spans="2:3" x14ac:dyDescent="0.25">
      <c r="B1006611" s="78"/>
      <c r="C1006611" s="77"/>
    </row>
    <row r="1006612" spans="2:3" x14ac:dyDescent="0.25">
      <c r="B1006612" s="78"/>
      <c r="C1006612" s="77"/>
    </row>
    <row r="1006613" spans="2:3" x14ac:dyDescent="0.25">
      <c r="B1006613" s="78"/>
      <c r="C1006613" s="77"/>
    </row>
    <row r="1006614" spans="2:3" x14ac:dyDescent="0.25">
      <c r="B1006614" s="78"/>
      <c r="C1006614" s="77"/>
    </row>
    <row r="1006615" spans="2:3" x14ac:dyDescent="0.25">
      <c r="B1006615" s="78"/>
      <c r="C1006615" s="77"/>
    </row>
    <row r="1006616" spans="2:3" x14ac:dyDescent="0.25">
      <c r="B1006616" s="78"/>
      <c r="C1006616" s="77"/>
    </row>
    <row r="1006617" spans="2:3" x14ac:dyDescent="0.25">
      <c r="B1006617" s="78"/>
      <c r="C1006617" s="77"/>
    </row>
    <row r="1006618" spans="2:3" x14ac:dyDescent="0.25">
      <c r="B1006618" s="78"/>
      <c r="C1006618" s="77"/>
    </row>
    <row r="1006619" spans="2:3" x14ac:dyDescent="0.25">
      <c r="B1006619" s="78"/>
      <c r="C1006619" s="77"/>
    </row>
    <row r="1006620" spans="2:3" x14ac:dyDescent="0.25">
      <c r="B1006620" s="78"/>
      <c r="C1006620" s="77"/>
    </row>
    <row r="1006730" spans="2:3" x14ac:dyDescent="0.25">
      <c r="B1006730" s="78"/>
      <c r="C1006730" s="77"/>
    </row>
    <row r="1006731" spans="2:3" x14ac:dyDescent="0.25">
      <c r="B1006731" s="78"/>
      <c r="C1006731" s="77"/>
    </row>
    <row r="1006732" spans="2:3" x14ac:dyDescent="0.25">
      <c r="B1006732" s="78"/>
      <c r="C1006732" s="77"/>
    </row>
    <row r="1006733" spans="2:3" x14ac:dyDescent="0.25">
      <c r="B1006733" s="78"/>
      <c r="C1006733" s="77"/>
    </row>
    <row r="1006734" spans="2:3" x14ac:dyDescent="0.25">
      <c r="B1006734" s="78"/>
      <c r="C1006734" s="77"/>
    </row>
    <row r="1006735" spans="2:3" x14ac:dyDescent="0.25">
      <c r="B1006735" s="78"/>
      <c r="C1006735" s="77"/>
    </row>
    <row r="1006736" spans="2:3" x14ac:dyDescent="0.25">
      <c r="B1006736" s="78"/>
      <c r="C1006736" s="77"/>
    </row>
    <row r="1006737" spans="2:3" x14ac:dyDescent="0.25">
      <c r="B1006737" s="78"/>
      <c r="C1006737" s="77"/>
    </row>
    <row r="1006738" spans="2:3" x14ac:dyDescent="0.25">
      <c r="B1006738" s="78"/>
      <c r="C1006738" s="77"/>
    </row>
    <row r="1006739" spans="2:3" x14ac:dyDescent="0.25">
      <c r="B1006739" s="78"/>
      <c r="C1006739" s="77"/>
    </row>
    <row r="1006740" spans="2:3" x14ac:dyDescent="0.25">
      <c r="B1006740" s="78"/>
      <c r="C1006740" s="77"/>
    </row>
    <row r="1006741" spans="2:3" x14ac:dyDescent="0.25">
      <c r="B1006741" s="78"/>
      <c r="C1006741" s="77"/>
    </row>
    <row r="1006742" spans="2:3" x14ac:dyDescent="0.25">
      <c r="B1006742" s="78"/>
      <c r="C1006742" s="77"/>
    </row>
    <row r="1006852" spans="2:3" x14ac:dyDescent="0.25">
      <c r="B1006852" s="78"/>
      <c r="C1006852" s="77"/>
    </row>
    <row r="1006853" spans="2:3" x14ac:dyDescent="0.25">
      <c r="B1006853" s="78"/>
      <c r="C1006853" s="77"/>
    </row>
    <row r="1006854" spans="2:3" x14ac:dyDescent="0.25">
      <c r="B1006854" s="78"/>
      <c r="C1006854" s="77"/>
    </row>
    <row r="1006855" spans="2:3" x14ac:dyDescent="0.25">
      <c r="B1006855" s="78"/>
      <c r="C1006855" s="77"/>
    </row>
    <row r="1006856" spans="2:3" x14ac:dyDescent="0.25">
      <c r="B1006856" s="78"/>
      <c r="C1006856" s="77"/>
    </row>
    <row r="1006857" spans="2:3" x14ac:dyDescent="0.25">
      <c r="B1006857" s="78"/>
      <c r="C1006857" s="77"/>
    </row>
    <row r="1006858" spans="2:3" x14ac:dyDescent="0.25">
      <c r="B1006858" s="78"/>
      <c r="C1006858" s="77"/>
    </row>
    <row r="1006859" spans="2:3" x14ac:dyDescent="0.25">
      <c r="B1006859" s="78"/>
      <c r="C1006859" s="77"/>
    </row>
    <row r="1006860" spans="2:3" x14ac:dyDescent="0.25">
      <c r="B1006860" s="78"/>
      <c r="C1006860" s="77"/>
    </row>
    <row r="1006861" spans="2:3" x14ac:dyDescent="0.25">
      <c r="B1006861" s="78"/>
      <c r="C1006861" s="77"/>
    </row>
    <row r="1006862" spans="2:3" x14ac:dyDescent="0.25">
      <c r="B1006862" s="78"/>
      <c r="C1006862" s="77"/>
    </row>
    <row r="1006863" spans="2:3" x14ac:dyDescent="0.25">
      <c r="B1006863" s="78"/>
      <c r="C1006863" s="77"/>
    </row>
    <row r="1006864" spans="2:3" x14ac:dyDescent="0.25">
      <c r="B1006864" s="78"/>
      <c r="C1006864" s="77"/>
    </row>
    <row r="1006974" spans="2:3" x14ac:dyDescent="0.25">
      <c r="B1006974" s="78"/>
      <c r="C1006974" s="77"/>
    </row>
    <row r="1006975" spans="2:3" x14ac:dyDescent="0.25">
      <c r="B1006975" s="78"/>
      <c r="C1006975" s="77"/>
    </row>
    <row r="1006976" spans="2:3" x14ac:dyDescent="0.25">
      <c r="B1006976" s="78"/>
      <c r="C1006976" s="77"/>
    </row>
    <row r="1006977" spans="2:3" x14ac:dyDescent="0.25">
      <c r="B1006977" s="78"/>
      <c r="C1006977" s="77"/>
    </row>
    <row r="1006978" spans="2:3" x14ac:dyDescent="0.25">
      <c r="B1006978" s="78"/>
      <c r="C1006978" s="77"/>
    </row>
    <row r="1006979" spans="2:3" x14ac:dyDescent="0.25">
      <c r="B1006979" s="78"/>
      <c r="C1006979" s="77"/>
    </row>
    <row r="1006980" spans="2:3" x14ac:dyDescent="0.25">
      <c r="B1006980" s="78"/>
      <c r="C1006980" s="77"/>
    </row>
    <row r="1006981" spans="2:3" x14ac:dyDescent="0.25">
      <c r="B1006981" s="78"/>
      <c r="C1006981" s="77"/>
    </row>
    <row r="1006982" spans="2:3" x14ac:dyDescent="0.25">
      <c r="B1006982" s="78"/>
      <c r="C1006982" s="77"/>
    </row>
    <row r="1006983" spans="2:3" x14ac:dyDescent="0.25">
      <c r="B1006983" s="78"/>
      <c r="C1006983" s="77"/>
    </row>
    <row r="1006984" spans="2:3" x14ac:dyDescent="0.25">
      <c r="B1006984" s="78"/>
      <c r="C1006984" s="77"/>
    </row>
    <row r="1006985" spans="2:3" x14ac:dyDescent="0.25">
      <c r="B1006985" s="78"/>
      <c r="C1006985" s="77"/>
    </row>
    <row r="1006986" spans="2:3" x14ac:dyDescent="0.25">
      <c r="B1006986" s="78"/>
      <c r="C1006986" s="77"/>
    </row>
    <row r="1007096" spans="2:3" x14ac:dyDescent="0.25">
      <c r="B1007096" s="78"/>
      <c r="C1007096" s="77"/>
    </row>
    <row r="1007097" spans="2:3" x14ac:dyDescent="0.25">
      <c r="B1007097" s="78"/>
      <c r="C1007097" s="77"/>
    </row>
    <row r="1007098" spans="2:3" x14ac:dyDescent="0.25">
      <c r="B1007098" s="78"/>
      <c r="C1007098" s="77"/>
    </row>
    <row r="1007099" spans="2:3" x14ac:dyDescent="0.25">
      <c r="B1007099" s="78"/>
      <c r="C1007099" s="77"/>
    </row>
    <row r="1007100" spans="2:3" x14ac:dyDescent="0.25">
      <c r="B1007100" s="78"/>
      <c r="C1007100" s="77"/>
    </row>
    <row r="1007101" spans="2:3" x14ac:dyDescent="0.25">
      <c r="B1007101" s="78"/>
      <c r="C1007101" s="77"/>
    </row>
    <row r="1007102" spans="2:3" x14ac:dyDescent="0.25">
      <c r="B1007102" s="78"/>
      <c r="C1007102" s="77"/>
    </row>
    <row r="1007103" spans="2:3" x14ac:dyDescent="0.25">
      <c r="B1007103" s="78"/>
      <c r="C1007103" s="77"/>
    </row>
    <row r="1007104" spans="2:3" x14ac:dyDescent="0.25">
      <c r="B1007104" s="78"/>
      <c r="C1007104" s="77"/>
    </row>
    <row r="1007105" spans="2:3" x14ac:dyDescent="0.25">
      <c r="B1007105" s="78"/>
      <c r="C1007105" s="77"/>
    </row>
    <row r="1007106" spans="2:3" x14ac:dyDescent="0.25">
      <c r="B1007106" s="78"/>
      <c r="C1007106" s="77"/>
    </row>
    <row r="1007107" spans="2:3" x14ac:dyDescent="0.25">
      <c r="B1007107" s="78"/>
      <c r="C1007107" s="77"/>
    </row>
    <row r="1007108" spans="2:3" x14ac:dyDescent="0.25">
      <c r="B1007108" s="78"/>
      <c r="C1007108" s="77"/>
    </row>
    <row r="1007218" spans="2:3" x14ac:dyDescent="0.25">
      <c r="B1007218" s="78"/>
      <c r="C1007218" s="77"/>
    </row>
    <row r="1007219" spans="2:3" x14ac:dyDescent="0.25">
      <c r="B1007219" s="78"/>
      <c r="C1007219" s="77"/>
    </row>
    <row r="1007220" spans="2:3" x14ac:dyDescent="0.25">
      <c r="B1007220" s="78"/>
      <c r="C1007220" s="77"/>
    </row>
    <row r="1007221" spans="2:3" x14ac:dyDescent="0.25">
      <c r="B1007221" s="78"/>
      <c r="C1007221" s="77"/>
    </row>
    <row r="1007222" spans="2:3" x14ac:dyDescent="0.25">
      <c r="B1007222" s="78"/>
      <c r="C1007222" s="77"/>
    </row>
    <row r="1007223" spans="2:3" x14ac:dyDescent="0.25">
      <c r="B1007223" s="78"/>
      <c r="C1007223" s="77"/>
    </row>
    <row r="1007224" spans="2:3" x14ac:dyDescent="0.25">
      <c r="B1007224" s="78"/>
      <c r="C1007224" s="77"/>
    </row>
    <row r="1007225" spans="2:3" x14ac:dyDescent="0.25">
      <c r="B1007225" s="78"/>
      <c r="C1007225" s="77"/>
    </row>
    <row r="1007226" spans="2:3" x14ac:dyDescent="0.25">
      <c r="B1007226" s="78"/>
      <c r="C1007226" s="77"/>
    </row>
    <row r="1007227" spans="2:3" x14ac:dyDescent="0.25">
      <c r="B1007227" s="78"/>
      <c r="C1007227" s="77"/>
    </row>
    <row r="1007228" spans="2:3" x14ac:dyDescent="0.25">
      <c r="B1007228" s="78"/>
      <c r="C1007228" s="77"/>
    </row>
    <row r="1007229" spans="2:3" x14ac:dyDescent="0.25">
      <c r="B1007229" s="78"/>
      <c r="C1007229" s="77"/>
    </row>
    <row r="1007230" spans="2:3" x14ac:dyDescent="0.25">
      <c r="B1007230" s="78"/>
      <c r="C1007230" s="77"/>
    </row>
    <row r="1007340" spans="2:3" x14ac:dyDescent="0.25">
      <c r="B1007340" s="78"/>
      <c r="C1007340" s="77"/>
    </row>
    <row r="1007341" spans="2:3" x14ac:dyDescent="0.25">
      <c r="B1007341" s="78"/>
      <c r="C1007341" s="77"/>
    </row>
    <row r="1007342" spans="2:3" x14ac:dyDescent="0.25">
      <c r="B1007342" s="78"/>
      <c r="C1007342" s="77"/>
    </row>
    <row r="1007343" spans="2:3" x14ac:dyDescent="0.25">
      <c r="B1007343" s="78"/>
      <c r="C1007343" s="77"/>
    </row>
    <row r="1007344" spans="2:3" x14ac:dyDescent="0.25">
      <c r="B1007344" s="78"/>
      <c r="C1007344" s="77"/>
    </row>
    <row r="1007345" spans="2:3" x14ac:dyDescent="0.25">
      <c r="B1007345" s="78"/>
      <c r="C1007345" s="77"/>
    </row>
    <row r="1007346" spans="2:3" x14ac:dyDescent="0.25">
      <c r="B1007346" s="78"/>
      <c r="C1007346" s="77"/>
    </row>
    <row r="1007347" spans="2:3" x14ac:dyDescent="0.25">
      <c r="B1007347" s="78"/>
      <c r="C1007347" s="77"/>
    </row>
    <row r="1007348" spans="2:3" x14ac:dyDescent="0.25">
      <c r="B1007348" s="78"/>
      <c r="C1007348" s="77"/>
    </row>
    <row r="1007349" spans="2:3" x14ac:dyDescent="0.25">
      <c r="B1007349" s="78"/>
      <c r="C1007349" s="77"/>
    </row>
    <row r="1007350" spans="2:3" x14ac:dyDescent="0.25">
      <c r="B1007350" s="78"/>
      <c r="C1007350" s="77"/>
    </row>
    <row r="1007351" spans="2:3" x14ac:dyDescent="0.25">
      <c r="B1007351" s="78"/>
      <c r="C1007351" s="77"/>
    </row>
    <row r="1007352" spans="2:3" x14ac:dyDescent="0.25">
      <c r="B1007352" s="78"/>
      <c r="C1007352" s="77"/>
    </row>
    <row r="1007462" spans="2:3" x14ac:dyDescent="0.25">
      <c r="B1007462" s="78"/>
      <c r="C1007462" s="77"/>
    </row>
    <row r="1007463" spans="2:3" x14ac:dyDescent="0.25">
      <c r="B1007463" s="78"/>
      <c r="C1007463" s="77"/>
    </row>
    <row r="1007464" spans="2:3" x14ac:dyDescent="0.25">
      <c r="B1007464" s="78"/>
      <c r="C1007464" s="77"/>
    </row>
    <row r="1007465" spans="2:3" x14ac:dyDescent="0.25">
      <c r="B1007465" s="78"/>
      <c r="C1007465" s="77"/>
    </row>
    <row r="1007466" spans="2:3" x14ac:dyDescent="0.25">
      <c r="B1007466" s="78"/>
      <c r="C1007466" s="77"/>
    </row>
    <row r="1007467" spans="2:3" x14ac:dyDescent="0.25">
      <c r="B1007467" s="78"/>
      <c r="C1007467" s="77"/>
    </row>
    <row r="1007468" spans="2:3" x14ac:dyDescent="0.25">
      <c r="B1007468" s="78"/>
      <c r="C1007468" s="77"/>
    </row>
    <row r="1007469" spans="2:3" x14ac:dyDescent="0.25">
      <c r="B1007469" s="78"/>
      <c r="C1007469" s="77"/>
    </row>
    <row r="1007470" spans="2:3" x14ac:dyDescent="0.25">
      <c r="B1007470" s="78"/>
      <c r="C1007470" s="77"/>
    </row>
    <row r="1007471" spans="2:3" x14ac:dyDescent="0.25">
      <c r="B1007471" s="78"/>
      <c r="C1007471" s="77"/>
    </row>
    <row r="1007472" spans="2:3" x14ac:dyDescent="0.25">
      <c r="B1007472" s="78"/>
      <c r="C1007472" s="77"/>
    </row>
    <row r="1007473" spans="2:3" x14ac:dyDescent="0.25">
      <c r="B1007473" s="78"/>
      <c r="C1007473" s="77"/>
    </row>
    <row r="1007474" spans="2:3" x14ac:dyDescent="0.25">
      <c r="B1007474" s="78"/>
      <c r="C1007474" s="77"/>
    </row>
    <row r="1007584" spans="2:3" x14ac:dyDescent="0.25">
      <c r="B1007584" s="78"/>
      <c r="C1007584" s="77"/>
    </row>
    <row r="1007585" spans="2:3" x14ac:dyDescent="0.25">
      <c r="B1007585" s="78"/>
      <c r="C1007585" s="77"/>
    </row>
    <row r="1007586" spans="2:3" x14ac:dyDescent="0.25">
      <c r="B1007586" s="78"/>
      <c r="C1007586" s="77"/>
    </row>
    <row r="1007587" spans="2:3" x14ac:dyDescent="0.25">
      <c r="B1007587" s="78"/>
      <c r="C1007587" s="77"/>
    </row>
    <row r="1007588" spans="2:3" x14ac:dyDescent="0.25">
      <c r="B1007588" s="78"/>
      <c r="C1007588" s="77"/>
    </row>
    <row r="1007589" spans="2:3" x14ac:dyDescent="0.25">
      <c r="B1007589" s="78"/>
      <c r="C1007589" s="77"/>
    </row>
    <row r="1007590" spans="2:3" x14ac:dyDescent="0.25">
      <c r="B1007590" s="78"/>
      <c r="C1007590" s="77"/>
    </row>
    <row r="1007591" spans="2:3" x14ac:dyDescent="0.25">
      <c r="B1007591" s="78"/>
      <c r="C1007591" s="77"/>
    </row>
    <row r="1007592" spans="2:3" x14ac:dyDescent="0.25">
      <c r="B1007592" s="78"/>
      <c r="C1007592" s="77"/>
    </row>
    <row r="1007593" spans="2:3" x14ac:dyDescent="0.25">
      <c r="B1007593" s="78"/>
      <c r="C1007593" s="77"/>
    </row>
    <row r="1007594" spans="2:3" x14ac:dyDescent="0.25">
      <c r="B1007594" s="78"/>
      <c r="C1007594" s="77"/>
    </row>
    <row r="1007595" spans="2:3" x14ac:dyDescent="0.25">
      <c r="B1007595" s="78"/>
      <c r="C1007595" s="77"/>
    </row>
    <row r="1007596" spans="2:3" x14ac:dyDescent="0.25">
      <c r="B1007596" s="78"/>
      <c r="C1007596" s="77"/>
    </row>
    <row r="1007706" spans="2:3" x14ac:dyDescent="0.25">
      <c r="B1007706" s="78"/>
      <c r="C1007706" s="77"/>
    </row>
    <row r="1007707" spans="2:3" x14ac:dyDescent="0.25">
      <c r="B1007707" s="78"/>
      <c r="C1007707" s="77"/>
    </row>
    <row r="1007708" spans="2:3" x14ac:dyDescent="0.25">
      <c r="B1007708" s="78"/>
      <c r="C1007708" s="77"/>
    </row>
    <row r="1007709" spans="2:3" x14ac:dyDescent="0.25">
      <c r="B1007709" s="78"/>
      <c r="C1007709" s="77"/>
    </row>
    <row r="1007710" spans="2:3" x14ac:dyDescent="0.25">
      <c r="B1007710" s="78"/>
      <c r="C1007710" s="77"/>
    </row>
    <row r="1007711" spans="2:3" x14ac:dyDescent="0.25">
      <c r="B1007711" s="78"/>
      <c r="C1007711" s="77"/>
    </row>
    <row r="1007712" spans="2:3" x14ac:dyDescent="0.25">
      <c r="B1007712" s="78"/>
      <c r="C1007712" s="77"/>
    </row>
    <row r="1007713" spans="2:3" x14ac:dyDescent="0.25">
      <c r="B1007713" s="78"/>
      <c r="C1007713" s="77"/>
    </row>
    <row r="1007714" spans="2:3" x14ac:dyDescent="0.25">
      <c r="B1007714" s="78"/>
      <c r="C1007714" s="77"/>
    </row>
    <row r="1007715" spans="2:3" x14ac:dyDescent="0.25">
      <c r="B1007715" s="78"/>
      <c r="C1007715" s="77"/>
    </row>
    <row r="1007716" spans="2:3" x14ac:dyDescent="0.25">
      <c r="B1007716" s="78"/>
      <c r="C1007716" s="77"/>
    </row>
    <row r="1007717" spans="2:3" x14ac:dyDescent="0.25">
      <c r="B1007717" s="78"/>
      <c r="C1007717" s="77"/>
    </row>
    <row r="1007718" spans="2:3" x14ac:dyDescent="0.25">
      <c r="B1007718" s="78"/>
      <c r="C1007718" s="77"/>
    </row>
    <row r="1007828" spans="2:3" x14ac:dyDescent="0.25">
      <c r="B1007828" s="78"/>
      <c r="C1007828" s="77"/>
    </row>
    <row r="1007829" spans="2:3" x14ac:dyDescent="0.25">
      <c r="B1007829" s="78"/>
      <c r="C1007829" s="77"/>
    </row>
    <row r="1007830" spans="2:3" x14ac:dyDescent="0.25">
      <c r="B1007830" s="78"/>
      <c r="C1007830" s="77"/>
    </row>
    <row r="1007831" spans="2:3" x14ac:dyDescent="0.25">
      <c r="B1007831" s="78"/>
      <c r="C1007831" s="77"/>
    </row>
    <row r="1007832" spans="2:3" x14ac:dyDescent="0.25">
      <c r="B1007832" s="78"/>
      <c r="C1007832" s="77"/>
    </row>
    <row r="1007833" spans="2:3" x14ac:dyDescent="0.25">
      <c r="B1007833" s="78"/>
      <c r="C1007833" s="77"/>
    </row>
    <row r="1007834" spans="2:3" x14ac:dyDescent="0.25">
      <c r="B1007834" s="78"/>
      <c r="C1007834" s="77"/>
    </row>
    <row r="1007835" spans="2:3" x14ac:dyDescent="0.25">
      <c r="B1007835" s="78"/>
      <c r="C1007835" s="77"/>
    </row>
    <row r="1007836" spans="2:3" x14ac:dyDescent="0.25">
      <c r="B1007836" s="78"/>
      <c r="C1007836" s="77"/>
    </row>
    <row r="1007837" spans="2:3" x14ac:dyDescent="0.25">
      <c r="B1007837" s="78"/>
      <c r="C1007837" s="77"/>
    </row>
    <row r="1007838" spans="2:3" x14ac:dyDescent="0.25">
      <c r="B1007838" s="78"/>
      <c r="C1007838" s="77"/>
    </row>
    <row r="1007839" spans="2:3" x14ac:dyDescent="0.25">
      <c r="B1007839" s="78"/>
      <c r="C1007839" s="77"/>
    </row>
    <row r="1007840" spans="2:3" x14ac:dyDescent="0.25">
      <c r="B1007840" s="78"/>
      <c r="C1007840" s="77"/>
    </row>
    <row r="1007950" spans="2:3" x14ac:dyDescent="0.25">
      <c r="B1007950" s="78"/>
      <c r="C1007950" s="77"/>
    </row>
    <row r="1007951" spans="2:3" x14ac:dyDescent="0.25">
      <c r="B1007951" s="78"/>
      <c r="C1007951" s="77"/>
    </row>
    <row r="1007952" spans="2:3" x14ac:dyDescent="0.25">
      <c r="B1007952" s="78"/>
      <c r="C1007952" s="77"/>
    </row>
    <row r="1007953" spans="2:3" x14ac:dyDescent="0.25">
      <c r="B1007953" s="78"/>
      <c r="C1007953" s="77"/>
    </row>
    <row r="1007954" spans="2:3" x14ac:dyDescent="0.25">
      <c r="B1007954" s="78"/>
      <c r="C1007954" s="77"/>
    </row>
    <row r="1007955" spans="2:3" x14ac:dyDescent="0.25">
      <c r="B1007955" s="78"/>
      <c r="C1007955" s="77"/>
    </row>
    <row r="1007956" spans="2:3" x14ac:dyDescent="0.25">
      <c r="B1007956" s="78"/>
      <c r="C1007956" s="77"/>
    </row>
    <row r="1007957" spans="2:3" x14ac:dyDescent="0.25">
      <c r="B1007957" s="78"/>
      <c r="C1007957" s="77"/>
    </row>
    <row r="1007958" spans="2:3" x14ac:dyDescent="0.25">
      <c r="B1007958" s="78"/>
      <c r="C1007958" s="77"/>
    </row>
    <row r="1007959" spans="2:3" x14ac:dyDescent="0.25">
      <c r="B1007959" s="78"/>
      <c r="C1007959" s="77"/>
    </row>
    <row r="1007960" spans="2:3" x14ac:dyDescent="0.25">
      <c r="B1007960" s="78"/>
      <c r="C1007960" s="77"/>
    </row>
    <row r="1007961" spans="2:3" x14ac:dyDescent="0.25">
      <c r="B1007961" s="78"/>
      <c r="C1007961" s="77"/>
    </row>
    <row r="1007962" spans="2:3" x14ac:dyDescent="0.25">
      <c r="B1007962" s="78"/>
      <c r="C1007962" s="77"/>
    </row>
    <row r="1008072" spans="2:3" x14ac:dyDescent="0.25">
      <c r="B1008072" s="78"/>
      <c r="C1008072" s="77"/>
    </row>
    <row r="1008073" spans="2:3" x14ac:dyDescent="0.25">
      <c r="B1008073" s="78"/>
      <c r="C1008073" s="77"/>
    </row>
    <row r="1008074" spans="2:3" x14ac:dyDescent="0.25">
      <c r="B1008074" s="78"/>
      <c r="C1008074" s="77"/>
    </row>
    <row r="1008075" spans="2:3" x14ac:dyDescent="0.25">
      <c r="B1008075" s="78"/>
      <c r="C1008075" s="77"/>
    </row>
    <row r="1008076" spans="2:3" x14ac:dyDescent="0.25">
      <c r="B1008076" s="78"/>
      <c r="C1008076" s="77"/>
    </row>
    <row r="1008077" spans="2:3" x14ac:dyDescent="0.25">
      <c r="B1008077" s="78"/>
      <c r="C1008077" s="77"/>
    </row>
    <row r="1008078" spans="2:3" x14ac:dyDescent="0.25">
      <c r="B1008078" s="78"/>
      <c r="C1008078" s="77"/>
    </row>
    <row r="1008079" spans="2:3" x14ac:dyDescent="0.25">
      <c r="B1008079" s="78"/>
      <c r="C1008079" s="77"/>
    </row>
    <row r="1008080" spans="2:3" x14ac:dyDescent="0.25">
      <c r="B1008080" s="78"/>
      <c r="C1008080" s="77"/>
    </row>
    <row r="1008081" spans="2:3" x14ac:dyDescent="0.25">
      <c r="B1008081" s="78"/>
      <c r="C1008081" s="77"/>
    </row>
    <row r="1008082" spans="2:3" x14ac:dyDescent="0.25">
      <c r="B1008082" s="78"/>
      <c r="C1008082" s="77"/>
    </row>
    <row r="1008083" spans="2:3" x14ac:dyDescent="0.25">
      <c r="B1008083" s="78"/>
      <c r="C1008083" s="77"/>
    </row>
    <row r="1008084" spans="2:3" x14ac:dyDescent="0.25">
      <c r="B1008084" s="78"/>
      <c r="C1008084" s="77"/>
    </row>
    <row r="1008194" spans="2:3" x14ac:dyDescent="0.25">
      <c r="B1008194" s="78"/>
      <c r="C1008194" s="77"/>
    </row>
    <row r="1008195" spans="2:3" x14ac:dyDescent="0.25">
      <c r="B1008195" s="78"/>
      <c r="C1008195" s="77"/>
    </row>
    <row r="1008196" spans="2:3" x14ac:dyDescent="0.25">
      <c r="B1008196" s="78"/>
      <c r="C1008196" s="77"/>
    </row>
    <row r="1008197" spans="2:3" x14ac:dyDescent="0.25">
      <c r="B1008197" s="78"/>
      <c r="C1008197" s="77"/>
    </row>
    <row r="1008198" spans="2:3" x14ac:dyDescent="0.25">
      <c r="B1008198" s="78"/>
      <c r="C1008198" s="77"/>
    </row>
    <row r="1008199" spans="2:3" x14ac:dyDescent="0.25">
      <c r="B1008199" s="78"/>
      <c r="C1008199" s="77"/>
    </row>
    <row r="1008200" spans="2:3" x14ac:dyDescent="0.25">
      <c r="B1008200" s="78"/>
      <c r="C1008200" s="77"/>
    </row>
    <row r="1008201" spans="2:3" x14ac:dyDescent="0.25">
      <c r="B1008201" s="78"/>
      <c r="C1008201" s="77"/>
    </row>
    <row r="1008202" spans="2:3" x14ac:dyDescent="0.25">
      <c r="B1008202" s="78"/>
      <c r="C1008202" s="77"/>
    </row>
    <row r="1008203" spans="2:3" x14ac:dyDescent="0.25">
      <c r="B1008203" s="78"/>
      <c r="C1008203" s="77"/>
    </row>
    <row r="1008204" spans="2:3" x14ac:dyDescent="0.25">
      <c r="B1008204" s="78"/>
      <c r="C1008204" s="77"/>
    </row>
    <row r="1008205" spans="2:3" x14ac:dyDescent="0.25">
      <c r="B1008205" s="78"/>
      <c r="C1008205" s="77"/>
    </row>
    <row r="1008206" spans="2:3" x14ac:dyDescent="0.25">
      <c r="B1008206" s="78"/>
      <c r="C1008206" s="77"/>
    </row>
    <row r="1008316" spans="2:3" x14ac:dyDescent="0.25">
      <c r="B1008316" s="78"/>
      <c r="C1008316" s="77"/>
    </row>
    <row r="1008317" spans="2:3" x14ac:dyDescent="0.25">
      <c r="B1008317" s="78"/>
      <c r="C1008317" s="77"/>
    </row>
    <row r="1008318" spans="2:3" x14ac:dyDescent="0.25">
      <c r="B1008318" s="78"/>
      <c r="C1008318" s="77"/>
    </row>
    <row r="1008319" spans="2:3" x14ac:dyDescent="0.25">
      <c r="B1008319" s="78"/>
      <c r="C1008319" s="77"/>
    </row>
    <row r="1008320" spans="2:3" x14ac:dyDescent="0.25">
      <c r="B1008320" s="78"/>
      <c r="C1008320" s="77"/>
    </row>
    <row r="1008321" spans="2:3" x14ac:dyDescent="0.25">
      <c r="B1008321" s="78"/>
      <c r="C1008321" s="77"/>
    </row>
    <row r="1008322" spans="2:3" x14ac:dyDescent="0.25">
      <c r="B1008322" s="78"/>
      <c r="C1008322" s="77"/>
    </row>
    <row r="1008323" spans="2:3" x14ac:dyDescent="0.25">
      <c r="B1008323" s="78"/>
      <c r="C1008323" s="77"/>
    </row>
    <row r="1008324" spans="2:3" x14ac:dyDescent="0.25">
      <c r="B1008324" s="78"/>
      <c r="C1008324" s="77"/>
    </row>
    <row r="1008325" spans="2:3" x14ac:dyDescent="0.25">
      <c r="B1008325" s="78"/>
      <c r="C1008325" s="77"/>
    </row>
    <row r="1008326" spans="2:3" x14ac:dyDescent="0.25">
      <c r="B1008326" s="78"/>
      <c r="C1008326" s="77"/>
    </row>
    <row r="1008327" spans="2:3" x14ac:dyDescent="0.25">
      <c r="B1008327" s="78"/>
      <c r="C1008327" s="77"/>
    </row>
    <row r="1008328" spans="2:3" x14ac:dyDescent="0.25">
      <c r="B1008328" s="78"/>
      <c r="C1008328" s="77"/>
    </row>
    <row r="1008438" spans="2:3" x14ac:dyDescent="0.25">
      <c r="B1008438" s="78"/>
      <c r="C1008438" s="77"/>
    </row>
    <row r="1008439" spans="2:3" x14ac:dyDescent="0.25">
      <c r="B1008439" s="78"/>
      <c r="C1008439" s="77"/>
    </row>
    <row r="1008440" spans="2:3" x14ac:dyDescent="0.25">
      <c r="B1008440" s="78"/>
      <c r="C1008440" s="77"/>
    </row>
    <row r="1008441" spans="2:3" x14ac:dyDescent="0.25">
      <c r="B1008441" s="78"/>
      <c r="C1008441" s="77"/>
    </row>
    <row r="1008442" spans="2:3" x14ac:dyDescent="0.25">
      <c r="B1008442" s="78"/>
      <c r="C1008442" s="77"/>
    </row>
    <row r="1008443" spans="2:3" x14ac:dyDescent="0.25">
      <c r="B1008443" s="78"/>
      <c r="C1008443" s="77"/>
    </row>
    <row r="1008444" spans="2:3" x14ac:dyDescent="0.25">
      <c r="B1008444" s="78"/>
      <c r="C1008444" s="77"/>
    </row>
    <row r="1008445" spans="2:3" x14ac:dyDescent="0.25">
      <c r="B1008445" s="78"/>
      <c r="C1008445" s="77"/>
    </row>
    <row r="1008446" spans="2:3" x14ac:dyDescent="0.25">
      <c r="B1008446" s="78"/>
      <c r="C1008446" s="77"/>
    </row>
    <row r="1008447" spans="2:3" x14ac:dyDescent="0.25">
      <c r="B1008447" s="78"/>
      <c r="C1008447" s="77"/>
    </row>
    <row r="1008448" spans="2:3" x14ac:dyDescent="0.25">
      <c r="B1008448" s="78"/>
      <c r="C1008448" s="77"/>
    </row>
    <row r="1008449" spans="2:3" x14ac:dyDescent="0.25">
      <c r="B1008449" s="78"/>
      <c r="C1008449" s="77"/>
    </row>
    <row r="1008450" spans="2:3" x14ac:dyDescent="0.25">
      <c r="B1008450" s="78"/>
      <c r="C1008450" s="77"/>
    </row>
    <row r="1008560" spans="2:3" x14ac:dyDescent="0.25">
      <c r="B1008560" s="78"/>
      <c r="C1008560" s="77"/>
    </row>
    <row r="1008561" spans="2:3" x14ac:dyDescent="0.25">
      <c r="B1008561" s="78"/>
      <c r="C1008561" s="77"/>
    </row>
    <row r="1008562" spans="2:3" x14ac:dyDescent="0.25">
      <c r="B1008562" s="78"/>
      <c r="C1008562" s="77"/>
    </row>
    <row r="1008563" spans="2:3" x14ac:dyDescent="0.25">
      <c r="B1008563" s="78"/>
      <c r="C1008563" s="77"/>
    </row>
    <row r="1008564" spans="2:3" x14ac:dyDescent="0.25">
      <c r="B1008564" s="78"/>
      <c r="C1008564" s="77"/>
    </row>
    <row r="1008565" spans="2:3" x14ac:dyDescent="0.25">
      <c r="B1008565" s="78"/>
      <c r="C1008565" s="77"/>
    </row>
    <row r="1008566" spans="2:3" x14ac:dyDescent="0.25">
      <c r="B1008566" s="78"/>
      <c r="C1008566" s="77"/>
    </row>
    <row r="1008567" spans="2:3" x14ac:dyDescent="0.25">
      <c r="B1008567" s="78"/>
      <c r="C1008567" s="77"/>
    </row>
    <row r="1008568" spans="2:3" x14ac:dyDescent="0.25">
      <c r="B1008568" s="78"/>
      <c r="C1008568" s="77"/>
    </row>
    <row r="1008569" spans="2:3" x14ac:dyDescent="0.25">
      <c r="B1008569" s="78"/>
      <c r="C1008569" s="77"/>
    </row>
    <row r="1008570" spans="2:3" x14ac:dyDescent="0.25">
      <c r="B1008570" s="78"/>
      <c r="C1008570" s="77"/>
    </row>
    <row r="1008571" spans="2:3" x14ac:dyDescent="0.25">
      <c r="B1008571" s="78"/>
      <c r="C1008571" s="77"/>
    </row>
    <row r="1008572" spans="2:3" x14ac:dyDescent="0.25">
      <c r="B1008572" s="78"/>
      <c r="C1008572" s="77"/>
    </row>
    <row r="1008682" spans="2:3" x14ac:dyDescent="0.25">
      <c r="B1008682" s="78"/>
      <c r="C1008682" s="77"/>
    </row>
    <row r="1008683" spans="2:3" x14ac:dyDescent="0.25">
      <c r="B1008683" s="78"/>
      <c r="C1008683" s="77"/>
    </row>
    <row r="1008684" spans="2:3" x14ac:dyDescent="0.25">
      <c r="B1008684" s="78"/>
      <c r="C1008684" s="77"/>
    </row>
    <row r="1008685" spans="2:3" x14ac:dyDescent="0.25">
      <c r="B1008685" s="78"/>
      <c r="C1008685" s="77"/>
    </row>
    <row r="1008686" spans="2:3" x14ac:dyDescent="0.25">
      <c r="B1008686" s="78"/>
      <c r="C1008686" s="77"/>
    </row>
    <row r="1008687" spans="2:3" x14ac:dyDescent="0.25">
      <c r="B1008687" s="78"/>
      <c r="C1008687" s="77"/>
    </row>
    <row r="1008688" spans="2:3" x14ac:dyDescent="0.25">
      <c r="B1008688" s="78"/>
      <c r="C1008688" s="77"/>
    </row>
    <row r="1008689" spans="2:3" x14ac:dyDescent="0.25">
      <c r="B1008689" s="78"/>
      <c r="C1008689" s="77"/>
    </row>
    <row r="1008690" spans="2:3" x14ac:dyDescent="0.25">
      <c r="B1008690" s="78"/>
      <c r="C1008690" s="77"/>
    </row>
    <row r="1008691" spans="2:3" x14ac:dyDescent="0.25">
      <c r="B1008691" s="78"/>
      <c r="C1008691" s="77"/>
    </row>
    <row r="1008692" spans="2:3" x14ac:dyDescent="0.25">
      <c r="B1008692" s="78"/>
      <c r="C1008692" s="77"/>
    </row>
    <row r="1008693" spans="2:3" x14ac:dyDescent="0.25">
      <c r="B1008693" s="78"/>
      <c r="C1008693" s="77"/>
    </row>
    <row r="1008694" spans="2:3" x14ac:dyDescent="0.25">
      <c r="B1008694" s="78"/>
      <c r="C1008694" s="77"/>
    </row>
    <row r="1008804" spans="2:3" x14ac:dyDescent="0.25">
      <c r="B1008804" s="78"/>
      <c r="C1008804" s="77"/>
    </row>
    <row r="1008805" spans="2:3" x14ac:dyDescent="0.25">
      <c r="B1008805" s="78"/>
      <c r="C1008805" s="77"/>
    </row>
    <row r="1008806" spans="2:3" x14ac:dyDescent="0.25">
      <c r="B1008806" s="78"/>
      <c r="C1008806" s="77"/>
    </row>
    <row r="1008807" spans="2:3" x14ac:dyDescent="0.25">
      <c r="B1008807" s="78"/>
      <c r="C1008807" s="77"/>
    </row>
    <row r="1008808" spans="2:3" x14ac:dyDescent="0.25">
      <c r="B1008808" s="78"/>
      <c r="C1008808" s="77"/>
    </row>
    <row r="1008809" spans="2:3" x14ac:dyDescent="0.25">
      <c r="B1008809" s="78"/>
      <c r="C1008809" s="77"/>
    </row>
    <row r="1008810" spans="2:3" x14ac:dyDescent="0.25">
      <c r="B1008810" s="78"/>
      <c r="C1008810" s="77"/>
    </row>
    <row r="1008811" spans="2:3" x14ac:dyDescent="0.25">
      <c r="B1008811" s="78"/>
      <c r="C1008811" s="77"/>
    </row>
    <row r="1008812" spans="2:3" x14ac:dyDescent="0.25">
      <c r="B1008812" s="78"/>
      <c r="C1008812" s="77"/>
    </row>
    <row r="1008813" spans="2:3" x14ac:dyDescent="0.25">
      <c r="B1008813" s="78"/>
      <c r="C1008813" s="77"/>
    </row>
    <row r="1008814" spans="2:3" x14ac:dyDescent="0.25">
      <c r="B1008814" s="78"/>
      <c r="C1008814" s="77"/>
    </row>
    <row r="1008815" spans="2:3" x14ac:dyDescent="0.25">
      <c r="B1008815" s="78"/>
      <c r="C1008815" s="77"/>
    </row>
    <row r="1008816" spans="2:3" x14ac:dyDescent="0.25">
      <c r="B1008816" s="78"/>
      <c r="C1008816" s="77"/>
    </row>
    <row r="1008926" spans="2:3" x14ac:dyDescent="0.25">
      <c r="B1008926" s="78"/>
      <c r="C1008926" s="77"/>
    </row>
    <row r="1008927" spans="2:3" x14ac:dyDescent="0.25">
      <c r="B1008927" s="78"/>
      <c r="C1008927" s="77"/>
    </row>
    <row r="1008928" spans="2:3" x14ac:dyDescent="0.25">
      <c r="B1008928" s="78"/>
      <c r="C1008928" s="77"/>
    </row>
    <row r="1008929" spans="2:3" x14ac:dyDescent="0.25">
      <c r="B1008929" s="78"/>
      <c r="C1008929" s="77"/>
    </row>
    <row r="1008930" spans="2:3" x14ac:dyDescent="0.25">
      <c r="B1008930" s="78"/>
      <c r="C1008930" s="77"/>
    </row>
    <row r="1008931" spans="2:3" x14ac:dyDescent="0.25">
      <c r="B1008931" s="78"/>
      <c r="C1008931" s="77"/>
    </row>
    <row r="1008932" spans="2:3" x14ac:dyDescent="0.25">
      <c r="B1008932" s="78"/>
      <c r="C1008932" s="77"/>
    </row>
    <row r="1008933" spans="2:3" x14ac:dyDescent="0.25">
      <c r="B1008933" s="78"/>
      <c r="C1008933" s="77"/>
    </row>
    <row r="1008934" spans="2:3" x14ac:dyDescent="0.25">
      <c r="B1008934" s="78"/>
      <c r="C1008934" s="77"/>
    </row>
    <row r="1008935" spans="2:3" x14ac:dyDescent="0.25">
      <c r="B1008935" s="78"/>
      <c r="C1008935" s="77"/>
    </row>
    <row r="1008936" spans="2:3" x14ac:dyDescent="0.25">
      <c r="B1008936" s="78"/>
      <c r="C1008936" s="77"/>
    </row>
    <row r="1008937" spans="2:3" x14ac:dyDescent="0.25">
      <c r="B1008937" s="78"/>
      <c r="C1008937" s="77"/>
    </row>
    <row r="1008938" spans="2:3" x14ac:dyDescent="0.25">
      <c r="B1008938" s="78"/>
      <c r="C1008938" s="77"/>
    </row>
    <row r="1009048" spans="2:3" x14ac:dyDescent="0.25">
      <c r="B1009048" s="78"/>
      <c r="C1009048" s="77"/>
    </row>
    <row r="1009049" spans="2:3" x14ac:dyDescent="0.25">
      <c r="B1009049" s="78"/>
      <c r="C1009049" s="77"/>
    </row>
    <row r="1009050" spans="2:3" x14ac:dyDescent="0.25">
      <c r="B1009050" s="78"/>
      <c r="C1009050" s="77"/>
    </row>
    <row r="1009051" spans="2:3" x14ac:dyDescent="0.25">
      <c r="B1009051" s="78"/>
      <c r="C1009051" s="77"/>
    </row>
    <row r="1009052" spans="2:3" x14ac:dyDescent="0.25">
      <c r="B1009052" s="78"/>
      <c r="C1009052" s="77"/>
    </row>
    <row r="1009053" spans="2:3" x14ac:dyDescent="0.25">
      <c r="B1009053" s="78"/>
      <c r="C1009053" s="77"/>
    </row>
    <row r="1009054" spans="2:3" x14ac:dyDescent="0.25">
      <c r="B1009054" s="78"/>
      <c r="C1009054" s="77"/>
    </row>
    <row r="1009055" spans="2:3" x14ac:dyDescent="0.25">
      <c r="B1009055" s="78"/>
      <c r="C1009055" s="77"/>
    </row>
    <row r="1009056" spans="2:3" x14ac:dyDescent="0.25">
      <c r="B1009056" s="78"/>
      <c r="C1009056" s="77"/>
    </row>
    <row r="1009057" spans="2:3" x14ac:dyDescent="0.25">
      <c r="B1009057" s="78"/>
      <c r="C1009057" s="77"/>
    </row>
    <row r="1009058" spans="2:3" x14ac:dyDescent="0.25">
      <c r="B1009058" s="78"/>
      <c r="C1009058" s="77"/>
    </row>
    <row r="1009059" spans="2:3" x14ac:dyDescent="0.25">
      <c r="B1009059" s="78"/>
      <c r="C1009059" s="77"/>
    </row>
    <row r="1009060" spans="2:3" x14ac:dyDescent="0.25">
      <c r="B1009060" s="78"/>
      <c r="C1009060" s="77"/>
    </row>
    <row r="1009170" spans="2:3" x14ac:dyDescent="0.25">
      <c r="B1009170" s="78"/>
      <c r="C1009170" s="77"/>
    </row>
    <row r="1009171" spans="2:3" x14ac:dyDescent="0.25">
      <c r="B1009171" s="78"/>
      <c r="C1009171" s="77"/>
    </row>
    <row r="1009172" spans="2:3" x14ac:dyDescent="0.25">
      <c r="B1009172" s="78"/>
      <c r="C1009172" s="77"/>
    </row>
    <row r="1009173" spans="2:3" x14ac:dyDescent="0.25">
      <c r="B1009173" s="78"/>
      <c r="C1009173" s="77"/>
    </row>
    <row r="1009174" spans="2:3" x14ac:dyDescent="0.25">
      <c r="B1009174" s="78"/>
      <c r="C1009174" s="77"/>
    </row>
    <row r="1009175" spans="2:3" x14ac:dyDescent="0.25">
      <c r="B1009175" s="78"/>
      <c r="C1009175" s="77"/>
    </row>
    <row r="1009176" spans="2:3" x14ac:dyDescent="0.25">
      <c r="B1009176" s="78"/>
      <c r="C1009176" s="77"/>
    </row>
    <row r="1009177" spans="2:3" x14ac:dyDescent="0.25">
      <c r="B1009177" s="78"/>
      <c r="C1009177" s="77"/>
    </row>
    <row r="1009178" spans="2:3" x14ac:dyDescent="0.25">
      <c r="B1009178" s="78"/>
      <c r="C1009178" s="77"/>
    </row>
    <row r="1009179" spans="2:3" x14ac:dyDescent="0.25">
      <c r="B1009179" s="78"/>
      <c r="C1009179" s="77"/>
    </row>
    <row r="1009180" spans="2:3" x14ac:dyDescent="0.25">
      <c r="B1009180" s="78"/>
      <c r="C1009180" s="77"/>
    </row>
    <row r="1009181" spans="2:3" x14ac:dyDescent="0.25">
      <c r="B1009181" s="78"/>
      <c r="C1009181" s="77"/>
    </row>
    <row r="1009182" spans="2:3" x14ac:dyDescent="0.25">
      <c r="B1009182" s="78"/>
      <c r="C1009182" s="77"/>
    </row>
    <row r="1009292" spans="2:3" x14ac:dyDescent="0.25">
      <c r="B1009292" s="78"/>
      <c r="C1009292" s="77"/>
    </row>
    <row r="1009293" spans="2:3" x14ac:dyDescent="0.25">
      <c r="B1009293" s="78"/>
      <c r="C1009293" s="77"/>
    </row>
    <row r="1009294" spans="2:3" x14ac:dyDescent="0.25">
      <c r="B1009294" s="78"/>
      <c r="C1009294" s="77"/>
    </row>
    <row r="1009295" spans="2:3" x14ac:dyDescent="0.25">
      <c r="B1009295" s="78"/>
      <c r="C1009295" s="77"/>
    </row>
    <row r="1009296" spans="2:3" x14ac:dyDescent="0.25">
      <c r="B1009296" s="78"/>
      <c r="C1009296" s="77"/>
    </row>
    <row r="1009297" spans="2:3" x14ac:dyDescent="0.25">
      <c r="B1009297" s="78"/>
      <c r="C1009297" s="77"/>
    </row>
    <row r="1009298" spans="2:3" x14ac:dyDescent="0.25">
      <c r="B1009298" s="78"/>
      <c r="C1009298" s="77"/>
    </row>
    <row r="1009299" spans="2:3" x14ac:dyDescent="0.25">
      <c r="B1009299" s="78"/>
      <c r="C1009299" s="77"/>
    </row>
    <row r="1009300" spans="2:3" x14ac:dyDescent="0.25">
      <c r="B1009300" s="78"/>
      <c r="C1009300" s="77"/>
    </row>
    <row r="1009301" spans="2:3" x14ac:dyDescent="0.25">
      <c r="B1009301" s="78"/>
      <c r="C1009301" s="77"/>
    </row>
    <row r="1009302" spans="2:3" x14ac:dyDescent="0.25">
      <c r="B1009302" s="78"/>
      <c r="C1009302" s="77"/>
    </row>
    <row r="1009303" spans="2:3" x14ac:dyDescent="0.25">
      <c r="B1009303" s="78"/>
      <c r="C1009303" s="77"/>
    </row>
    <row r="1009304" spans="2:3" x14ac:dyDescent="0.25">
      <c r="B1009304" s="78"/>
      <c r="C1009304" s="77"/>
    </row>
    <row r="1009414" spans="2:3" x14ac:dyDescent="0.25">
      <c r="B1009414" s="78"/>
      <c r="C1009414" s="77"/>
    </row>
    <row r="1009415" spans="2:3" x14ac:dyDescent="0.25">
      <c r="B1009415" s="78"/>
      <c r="C1009415" s="77"/>
    </row>
    <row r="1009416" spans="2:3" x14ac:dyDescent="0.25">
      <c r="B1009416" s="78"/>
      <c r="C1009416" s="77"/>
    </row>
    <row r="1009417" spans="2:3" x14ac:dyDescent="0.25">
      <c r="B1009417" s="78"/>
      <c r="C1009417" s="77"/>
    </row>
    <row r="1009418" spans="2:3" x14ac:dyDescent="0.25">
      <c r="B1009418" s="78"/>
      <c r="C1009418" s="77"/>
    </row>
    <row r="1009419" spans="2:3" x14ac:dyDescent="0.25">
      <c r="B1009419" s="78"/>
      <c r="C1009419" s="77"/>
    </row>
    <row r="1009420" spans="2:3" x14ac:dyDescent="0.25">
      <c r="B1009420" s="78"/>
      <c r="C1009420" s="77"/>
    </row>
    <row r="1009421" spans="2:3" x14ac:dyDescent="0.25">
      <c r="B1009421" s="78"/>
      <c r="C1009421" s="77"/>
    </row>
    <row r="1009422" spans="2:3" x14ac:dyDescent="0.25">
      <c r="B1009422" s="78"/>
      <c r="C1009422" s="77"/>
    </row>
    <row r="1009423" spans="2:3" x14ac:dyDescent="0.25">
      <c r="B1009423" s="78"/>
      <c r="C1009423" s="77"/>
    </row>
    <row r="1009424" spans="2:3" x14ac:dyDescent="0.25">
      <c r="B1009424" s="78"/>
      <c r="C1009424" s="77"/>
    </row>
    <row r="1009425" spans="2:3" x14ac:dyDescent="0.25">
      <c r="B1009425" s="78"/>
      <c r="C1009425" s="77"/>
    </row>
    <row r="1009426" spans="2:3" x14ac:dyDescent="0.25">
      <c r="B1009426" s="78"/>
      <c r="C1009426" s="77"/>
    </row>
    <row r="1009536" spans="2:3" x14ac:dyDescent="0.25">
      <c r="B1009536" s="78"/>
      <c r="C1009536" s="77"/>
    </row>
    <row r="1009537" spans="2:3" x14ac:dyDescent="0.25">
      <c r="B1009537" s="78"/>
      <c r="C1009537" s="77"/>
    </row>
    <row r="1009538" spans="2:3" x14ac:dyDescent="0.25">
      <c r="B1009538" s="78"/>
      <c r="C1009538" s="77"/>
    </row>
    <row r="1009539" spans="2:3" x14ac:dyDescent="0.25">
      <c r="B1009539" s="78"/>
      <c r="C1009539" s="77"/>
    </row>
    <row r="1009540" spans="2:3" x14ac:dyDescent="0.25">
      <c r="B1009540" s="78"/>
      <c r="C1009540" s="77"/>
    </row>
    <row r="1009541" spans="2:3" x14ac:dyDescent="0.25">
      <c r="B1009541" s="78"/>
      <c r="C1009541" s="77"/>
    </row>
    <row r="1009542" spans="2:3" x14ac:dyDescent="0.25">
      <c r="B1009542" s="78"/>
      <c r="C1009542" s="77"/>
    </row>
    <row r="1009543" spans="2:3" x14ac:dyDescent="0.25">
      <c r="B1009543" s="78"/>
      <c r="C1009543" s="77"/>
    </row>
    <row r="1009544" spans="2:3" x14ac:dyDescent="0.25">
      <c r="B1009544" s="78"/>
      <c r="C1009544" s="77"/>
    </row>
    <row r="1009545" spans="2:3" x14ac:dyDescent="0.25">
      <c r="B1009545" s="78"/>
      <c r="C1009545" s="77"/>
    </row>
    <row r="1009546" spans="2:3" x14ac:dyDescent="0.25">
      <c r="B1009546" s="78"/>
      <c r="C1009546" s="77"/>
    </row>
    <row r="1009547" spans="2:3" x14ac:dyDescent="0.25">
      <c r="B1009547" s="78"/>
      <c r="C1009547" s="77"/>
    </row>
    <row r="1009548" spans="2:3" x14ac:dyDescent="0.25">
      <c r="B1009548" s="78"/>
      <c r="C1009548" s="77"/>
    </row>
    <row r="1009658" spans="2:3" x14ac:dyDescent="0.25">
      <c r="B1009658" s="78"/>
      <c r="C1009658" s="77"/>
    </row>
    <row r="1009659" spans="2:3" x14ac:dyDescent="0.25">
      <c r="B1009659" s="78"/>
      <c r="C1009659" s="77"/>
    </row>
    <row r="1009660" spans="2:3" x14ac:dyDescent="0.25">
      <c r="B1009660" s="78"/>
      <c r="C1009660" s="77"/>
    </row>
    <row r="1009661" spans="2:3" x14ac:dyDescent="0.25">
      <c r="B1009661" s="78"/>
      <c r="C1009661" s="77"/>
    </row>
    <row r="1009662" spans="2:3" x14ac:dyDescent="0.25">
      <c r="B1009662" s="78"/>
      <c r="C1009662" s="77"/>
    </row>
    <row r="1009663" spans="2:3" x14ac:dyDescent="0.25">
      <c r="B1009663" s="78"/>
      <c r="C1009663" s="77"/>
    </row>
    <row r="1009664" spans="2:3" x14ac:dyDescent="0.25">
      <c r="B1009664" s="78"/>
      <c r="C1009664" s="77"/>
    </row>
    <row r="1009665" spans="2:3" x14ac:dyDescent="0.25">
      <c r="B1009665" s="78"/>
      <c r="C1009665" s="77"/>
    </row>
    <row r="1009666" spans="2:3" x14ac:dyDescent="0.25">
      <c r="B1009666" s="78"/>
      <c r="C1009666" s="77"/>
    </row>
    <row r="1009667" spans="2:3" x14ac:dyDescent="0.25">
      <c r="B1009667" s="78"/>
      <c r="C1009667" s="77"/>
    </row>
    <row r="1009668" spans="2:3" x14ac:dyDescent="0.25">
      <c r="B1009668" s="78"/>
      <c r="C1009668" s="77"/>
    </row>
    <row r="1009669" spans="2:3" x14ac:dyDescent="0.25">
      <c r="B1009669" s="78"/>
      <c r="C1009669" s="77"/>
    </row>
    <row r="1009670" spans="2:3" x14ac:dyDescent="0.25">
      <c r="B1009670" s="78"/>
      <c r="C1009670" s="77"/>
    </row>
    <row r="1009780" spans="2:3" x14ac:dyDescent="0.25">
      <c r="B1009780" s="78"/>
      <c r="C1009780" s="77"/>
    </row>
    <row r="1009781" spans="2:3" x14ac:dyDescent="0.25">
      <c r="B1009781" s="78"/>
      <c r="C1009781" s="77"/>
    </row>
    <row r="1009782" spans="2:3" x14ac:dyDescent="0.25">
      <c r="B1009782" s="78"/>
      <c r="C1009782" s="77"/>
    </row>
    <row r="1009783" spans="2:3" x14ac:dyDescent="0.25">
      <c r="B1009783" s="78"/>
      <c r="C1009783" s="77"/>
    </row>
    <row r="1009784" spans="2:3" x14ac:dyDescent="0.25">
      <c r="B1009784" s="78"/>
      <c r="C1009784" s="77"/>
    </row>
    <row r="1009785" spans="2:3" x14ac:dyDescent="0.25">
      <c r="B1009785" s="78"/>
      <c r="C1009785" s="77"/>
    </row>
    <row r="1009786" spans="2:3" x14ac:dyDescent="0.25">
      <c r="B1009786" s="78"/>
      <c r="C1009786" s="77"/>
    </row>
    <row r="1009787" spans="2:3" x14ac:dyDescent="0.25">
      <c r="B1009787" s="78"/>
      <c r="C1009787" s="77"/>
    </row>
    <row r="1009788" spans="2:3" x14ac:dyDescent="0.25">
      <c r="B1009788" s="78"/>
      <c r="C1009788" s="77"/>
    </row>
    <row r="1009789" spans="2:3" x14ac:dyDescent="0.25">
      <c r="B1009789" s="78"/>
      <c r="C1009789" s="77"/>
    </row>
    <row r="1009790" spans="2:3" x14ac:dyDescent="0.25">
      <c r="B1009790" s="78"/>
      <c r="C1009790" s="77"/>
    </row>
    <row r="1009791" spans="2:3" x14ac:dyDescent="0.25">
      <c r="B1009791" s="78"/>
      <c r="C1009791" s="77"/>
    </row>
    <row r="1009792" spans="2:3" x14ac:dyDescent="0.25">
      <c r="B1009792" s="78"/>
      <c r="C1009792" s="77"/>
    </row>
    <row r="1009902" spans="2:3" x14ac:dyDescent="0.25">
      <c r="B1009902" s="78"/>
      <c r="C1009902" s="77"/>
    </row>
    <row r="1009903" spans="2:3" x14ac:dyDescent="0.25">
      <c r="B1009903" s="78"/>
      <c r="C1009903" s="77"/>
    </row>
    <row r="1009904" spans="2:3" x14ac:dyDescent="0.25">
      <c r="B1009904" s="78"/>
      <c r="C1009904" s="77"/>
    </row>
    <row r="1009905" spans="2:3" x14ac:dyDescent="0.25">
      <c r="B1009905" s="78"/>
      <c r="C1009905" s="77"/>
    </row>
    <row r="1009906" spans="2:3" x14ac:dyDescent="0.25">
      <c r="B1009906" s="78"/>
      <c r="C1009906" s="77"/>
    </row>
    <row r="1009907" spans="2:3" x14ac:dyDescent="0.25">
      <c r="B1009907" s="78"/>
      <c r="C1009907" s="77"/>
    </row>
    <row r="1009908" spans="2:3" x14ac:dyDescent="0.25">
      <c r="B1009908" s="78"/>
      <c r="C1009908" s="77"/>
    </row>
    <row r="1009909" spans="2:3" x14ac:dyDescent="0.25">
      <c r="B1009909" s="78"/>
      <c r="C1009909" s="77"/>
    </row>
    <row r="1009910" spans="2:3" x14ac:dyDescent="0.25">
      <c r="B1009910" s="78"/>
      <c r="C1009910" s="77"/>
    </row>
    <row r="1009911" spans="2:3" x14ac:dyDescent="0.25">
      <c r="B1009911" s="78"/>
      <c r="C1009911" s="77"/>
    </row>
    <row r="1009912" spans="2:3" x14ac:dyDescent="0.25">
      <c r="B1009912" s="78"/>
      <c r="C1009912" s="77"/>
    </row>
    <row r="1009913" spans="2:3" x14ac:dyDescent="0.25">
      <c r="B1009913" s="78"/>
      <c r="C1009913" s="77"/>
    </row>
    <row r="1009914" spans="2:3" x14ac:dyDescent="0.25">
      <c r="B1009914" s="78"/>
      <c r="C1009914" s="77"/>
    </row>
    <row r="1010024" spans="2:3" x14ac:dyDescent="0.25">
      <c r="B1010024" s="78"/>
      <c r="C1010024" s="77"/>
    </row>
    <row r="1010025" spans="2:3" x14ac:dyDescent="0.25">
      <c r="B1010025" s="78"/>
      <c r="C1010025" s="77"/>
    </row>
    <row r="1010026" spans="2:3" x14ac:dyDescent="0.25">
      <c r="B1010026" s="78"/>
      <c r="C1010026" s="77"/>
    </row>
    <row r="1010027" spans="2:3" x14ac:dyDescent="0.25">
      <c r="B1010027" s="78"/>
      <c r="C1010027" s="77"/>
    </row>
    <row r="1010028" spans="2:3" x14ac:dyDescent="0.25">
      <c r="B1010028" s="78"/>
      <c r="C1010028" s="77"/>
    </row>
    <row r="1010029" spans="2:3" x14ac:dyDescent="0.25">
      <c r="B1010029" s="78"/>
      <c r="C1010029" s="77"/>
    </row>
    <row r="1010030" spans="2:3" x14ac:dyDescent="0.25">
      <c r="B1010030" s="78"/>
      <c r="C1010030" s="77"/>
    </row>
    <row r="1010031" spans="2:3" x14ac:dyDescent="0.25">
      <c r="B1010031" s="78"/>
      <c r="C1010031" s="77"/>
    </row>
    <row r="1010032" spans="2:3" x14ac:dyDescent="0.25">
      <c r="B1010032" s="78"/>
      <c r="C1010032" s="77"/>
    </row>
    <row r="1010033" spans="2:3" x14ac:dyDescent="0.25">
      <c r="B1010033" s="78"/>
      <c r="C1010033" s="77"/>
    </row>
    <row r="1010034" spans="2:3" x14ac:dyDescent="0.25">
      <c r="B1010034" s="78"/>
      <c r="C1010034" s="77"/>
    </row>
    <row r="1010035" spans="2:3" x14ac:dyDescent="0.25">
      <c r="B1010035" s="78"/>
      <c r="C1010035" s="77"/>
    </row>
    <row r="1010036" spans="2:3" x14ac:dyDescent="0.25">
      <c r="B1010036" s="78"/>
      <c r="C1010036" s="77"/>
    </row>
    <row r="1010146" spans="2:3" x14ac:dyDescent="0.25">
      <c r="B1010146" s="78"/>
      <c r="C1010146" s="77"/>
    </row>
    <row r="1010147" spans="2:3" x14ac:dyDescent="0.25">
      <c r="B1010147" s="78"/>
      <c r="C1010147" s="77"/>
    </row>
    <row r="1010148" spans="2:3" x14ac:dyDescent="0.25">
      <c r="B1010148" s="78"/>
      <c r="C1010148" s="77"/>
    </row>
    <row r="1010149" spans="2:3" x14ac:dyDescent="0.25">
      <c r="B1010149" s="78"/>
      <c r="C1010149" s="77"/>
    </row>
    <row r="1010150" spans="2:3" x14ac:dyDescent="0.25">
      <c r="B1010150" s="78"/>
      <c r="C1010150" s="77"/>
    </row>
    <row r="1010151" spans="2:3" x14ac:dyDescent="0.25">
      <c r="B1010151" s="78"/>
      <c r="C1010151" s="77"/>
    </row>
    <row r="1010152" spans="2:3" x14ac:dyDescent="0.25">
      <c r="B1010152" s="78"/>
      <c r="C1010152" s="77"/>
    </row>
    <row r="1010153" spans="2:3" x14ac:dyDescent="0.25">
      <c r="B1010153" s="78"/>
      <c r="C1010153" s="77"/>
    </row>
    <row r="1010154" spans="2:3" x14ac:dyDescent="0.25">
      <c r="B1010154" s="78"/>
      <c r="C1010154" s="77"/>
    </row>
    <row r="1010155" spans="2:3" x14ac:dyDescent="0.25">
      <c r="B1010155" s="78"/>
      <c r="C1010155" s="77"/>
    </row>
    <row r="1010156" spans="2:3" x14ac:dyDescent="0.25">
      <c r="B1010156" s="78"/>
      <c r="C1010156" s="77"/>
    </row>
    <row r="1010157" spans="2:3" x14ac:dyDescent="0.25">
      <c r="B1010157" s="78"/>
      <c r="C1010157" s="77"/>
    </row>
    <row r="1010158" spans="2:3" x14ac:dyDescent="0.25">
      <c r="B1010158" s="78"/>
      <c r="C1010158" s="77"/>
    </row>
    <row r="1010268" spans="2:3" x14ac:dyDescent="0.25">
      <c r="B1010268" s="78"/>
      <c r="C1010268" s="77"/>
    </row>
    <row r="1010269" spans="2:3" x14ac:dyDescent="0.25">
      <c r="B1010269" s="78"/>
      <c r="C1010269" s="77"/>
    </row>
    <row r="1010270" spans="2:3" x14ac:dyDescent="0.25">
      <c r="B1010270" s="78"/>
      <c r="C1010270" s="77"/>
    </row>
    <row r="1010271" spans="2:3" x14ac:dyDescent="0.25">
      <c r="B1010271" s="78"/>
      <c r="C1010271" s="77"/>
    </row>
    <row r="1010272" spans="2:3" x14ac:dyDescent="0.25">
      <c r="B1010272" s="78"/>
      <c r="C1010272" s="77"/>
    </row>
    <row r="1010273" spans="2:3" x14ac:dyDescent="0.25">
      <c r="B1010273" s="78"/>
      <c r="C1010273" s="77"/>
    </row>
    <row r="1010274" spans="2:3" x14ac:dyDescent="0.25">
      <c r="B1010274" s="78"/>
      <c r="C1010274" s="77"/>
    </row>
    <row r="1010275" spans="2:3" x14ac:dyDescent="0.25">
      <c r="B1010275" s="78"/>
      <c r="C1010275" s="77"/>
    </row>
    <row r="1010276" spans="2:3" x14ac:dyDescent="0.25">
      <c r="B1010276" s="78"/>
      <c r="C1010276" s="77"/>
    </row>
    <row r="1010277" spans="2:3" x14ac:dyDescent="0.25">
      <c r="B1010277" s="78"/>
      <c r="C1010277" s="77"/>
    </row>
    <row r="1010278" spans="2:3" x14ac:dyDescent="0.25">
      <c r="B1010278" s="78"/>
      <c r="C1010278" s="77"/>
    </row>
    <row r="1010279" spans="2:3" x14ac:dyDescent="0.25">
      <c r="B1010279" s="78"/>
      <c r="C1010279" s="77"/>
    </row>
    <row r="1010280" spans="2:3" x14ac:dyDescent="0.25">
      <c r="B1010280" s="78"/>
      <c r="C1010280" s="77"/>
    </row>
    <row r="1010390" spans="2:3" x14ac:dyDescent="0.25">
      <c r="B1010390" s="78"/>
      <c r="C1010390" s="77"/>
    </row>
    <row r="1010391" spans="2:3" x14ac:dyDescent="0.25">
      <c r="B1010391" s="78"/>
      <c r="C1010391" s="77"/>
    </row>
    <row r="1010392" spans="2:3" x14ac:dyDescent="0.25">
      <c r="B1010392" s="78"/>
      <c r="C1010392" s="77"/>
    </row>
    <row r="1010393" spans="2:3" x14ac:dyDescent="0.25">
      <c r="B1010393" s="78"/>
      <c r="C1010393" s="77"/>
    </row>
    <row r="1010394" spans="2:3" x14ac:dyDescent="0.25">
      <c r="B1010394" s="78"/>
      <c r="C1010394" s="77"/>
    </row>
    <row r="1010395" spans="2:3" x14ac:dyDescent="0.25">
      <c r="B1010395" s="78"/>
      <c r="C1010395" s="77"/>
    </row>
    <row r="1010396" spans="2:3" x14ac:dyDescent="0.25">
      <c r="B1010396" s="78"/>
      <c r="C1010396" s="77"/>
    </row>
    <row r="1010397" spans="2:3" x14ac:dyDescent="0.25">
      <c r="B1010397" s="78"/>
      <c r="C1010397" s="77"/>
    </row>
    <row r="1010398" spans="2:3" x14ac:dyDescent="0.25">
      <c r="B1010398" s="78"/>
      <c r="C1010398" s="77"/>
    </row>
    <row r="1010399" spans="2:3" x14ac:dyDescent="0.25">
      <c r="B1010399" s="78"/>
      <c r="C1010399" s="77"/>
    </row>
    <row r="1010400" spans="2:3" x14ac:dyDescent="0.25">
      <c r="B1010400" s="78"/>
      <c r="C1010400" s="77"/>
    </row>
    <row r="1010401" spans="2:3" x14ac:dyDescent="0.25">
      <c r="B1010401" s="78"/>
      <c r="C1010401" s="77"/>
    </row>
    <row r="1010402" spans="2:3" x14ac:dyDescent="0.25">
      <c r="B1010402" s="78"/>
      <c r="C1010402" s="77"/>
    </row>
    <row r="1010512" spans="2:3" x14ac:dyDescent="0.25">
      <c r="B1010512" s="78"/>
      <c r="C1010512" s="77"/>
    </row>
    <row r="1010513" spans="2:3" x14ac:dyDescent="0.25">
      <c r="B1010513" s="78"/>
      <c r="C1010513" s="77"/>
    </row>
    <row r="1010514" spans="2:3" x14ac:dyDescent="0.25">
      <c r="B1010514" s="78"/>
      <c r="C1010514" s="77"/>
    </row>
    <row r="1010515" spans="2:3" x14ac:dyDescent="0.25">
      <c r="B1010515" s="78"/>
      <c r="C1010515" s="77"/>
    </row>
    <row r="1010516" spans="2:3" x14ac:dyDescent="0.25">
      <c r="B1010516" s="78"/>
      <c r="C1010516" s="77"/>
    </row>
    <row r="1010517" spans="2:3" x14ac:dyDescent="0.25">
      <c r="B1010517" s="78"/>
      <c r="C1010517" s="77"/>
    </row>
    <row r="1010518" spans="2:3" x14ac:dyDescent="0.25">
      <c r="B1010518" s="78"/>
      <c r="C1010518" s="77"/>
    </row>
    <row r="1010519" spans="2:3" x14ac:dyDescent="0.25">
      <c r="B1010519" s="78"/>
      <c r="C1010519" s="77"/>
    </row>
    <row r="1010520" spans="2:3" x14ac:dyDescent="0.25">
      <c r="B1010520" s="78"/>
      <c r="C1010520" s="77"/>
    </row>
    <row r="1010521" spans="2:3" x14ac:dyDescent="0.25">
      <c r="B1010521" s="78"/>
      <c r="C1010521" s="77"/>
    </row>
    <row r="1010522" spans="2:3" x14ac:dyDescent="0.25">
      <c r="B1010522" s="78"/>
      <c r="C1010522" s="77"/>
    </row>
    <row r="1010523" spans="2:3" x14ac:dyDescent="0.25">
      <c r="B1010523" s="78"/>
      <c r="C1010523" s="77"/>
    </row>
    <row r="1010524" spans="2:3" x14ac:dyDescent="0.25">
      <c r="B1010524" s="78"/>
      <c r="C1010524" s="77"/>
    </row>
    <row r="1010634" spans="2:3" x14ac:dyDescent="0.25">
      <c r="B1010634" s="78"/>
      <c r="C1010634" s="77"/>
    </row>
    <row r="1010635" spans="2:3" x14ac:dyDescent="0.25">
      <c r="B1010635" s="78"/>
      <c r="C1010635" s="77"/>
    </row>
    <row r="1010636" spans="2:3" x14ac:dyDescent="0.25">
      <c r="B1010636" s="78"/>
      <c r="C1010636" s="77"/>
    </row>
    <row r="1010637" spans="2:3" x14ac:dyDescent="0.25">
      <c r="B1010637" s="78"/>
      <c r="C1010637" s="77"/>
    </row>
    <row r="1010638" spans="2:3" x14ac:dyDescent="0.25">
      <c r="B1010638" s="78"/>
      <c r="C1010638" s="77"/>
    </row>
    <row r="1010639" spans="2:3" x14ac:dyDescent="0.25">
      <c r="B1010639" s="78"/>
      <c r="C1010639" s="77"/>
    </row>
    <row r="1010640" spans="2:3" x14ac:dyDescent="0.25">
      <c r="B1010640" s="78"/>
      <c r="C1010640" s="77"/>
    </row>
    <row r="1010641" spans="2:3" x14ac:dyDescent="0.25">
      <c r="B1010641" s="78"/>
      <c r="C1010641" s="77"/>
    </row>
    <row r="1010642" spans="2:3" x14ac:dyDescent="0.25">
      <c r="B1010642" s="78"/>
      <c r="C1010642" s="77"/>
    </row>
    <row r="1010643" spans="2:3" x14ac:dyDescent="0.25">
      <c r="B1010643" s="78"/>
      <c r="C1010643" s="77"/>
    </row>
    <row r="1010644" spans="2:3" x14ac:dyDescent="0.25">
      <c r="B1010644" s="78"/>
      <c r="C1010644" s="77"/>
    </row>
    <row r="1010645" spans="2:3" x14ac:dyDescent="0.25">
      <c r="B1010645" s="78"/>
      <c r="C1010645" s="77"/>
    </row>
    <row r="1010646" spans="2:3" x14ac:dyDescent="0.25">
      <c r="B1010646" s="78"/>
      <c r="C1010646" s="77"/>
    </row>
    <row r="1010756" spans="2:3" x14ac:dyDescent="0.25">
      <c r="B1010756" s="78"/>
      <c r="C1010756" s="77"/>
    </row>
    <row r="1010757" spans="2:3" x14ac:dyDescent="0.25">
      <c r="B1010757" s="78"/>
      <c r="C1010757" s="77"/>
    </row>
    <row r="1010758" spans="2:3" x14ac:dyDescent="0.25">
      <c r="B1010758" s="78"/>
      <c r="C1010758" s="77"/>
    </row>
    <row r="1010759" spans="2:3" x14ac:dyDescent="0.25">
      <c r="B1010759" s="78"/>
      <c r="C1010759" s="77"/>
    </row>
    <row r="1010760" spans="2:3" x14ac:dyDescent="0.25">
      <c r="B1010760" s="78"/>
      <c r="C1010760" s="77"/>
    </row>
    <row r="1010761" spans="2:3" x14ac:dyDescent="0.25">
      <c r="B1010761" s="78"/>
      <c r="C1010761" s="77"/>
    </row>
    <row r="1010762" spans="2:3" x14ac:dyDescent="0.25">
      <c r="B1010762" s="78"/>
      <c r="C1010762" s="77"/>
    </row>
    <row r="1010763" spans="2:3" x14ac:dyDescent="0.25">
      <c r="B1010763" s="78"/>
      <c r="C1010763" s="77"/>
    </row>
    <row r="1010764" spans="2:3" x14ac:dyDescent="0.25">
      <c r="B1010764" s="78"/>
      <c r="C1010764" s="77"/>
    </row>
    <row r="1010765" spans="2:3" x14ac:dyDescent="0.25">
      <c r="B1010765" s="78"/>
      <c r="C1010765" s="77"/>
    </row>
    <row r="1010766" spans="2:3" x14ac:dyDescent="0.25">
      <c r="B1010766" s="78"/>
      <c r="C1010766" s="77"/>
    </row>
    <row r="1010767" spans="2:3" x14ac:dyDescent="0.25">
      <c r="B1010767" s="78"/>
      <c r="C1010767" s="77"/>
    </row>
    <row r="1010768" spans="2:3" x14ac:dyDescent="0.25">
      <c r="B1010768" s="78"/>
      <c r="C1010768" s="77"/>
    </row>
    <row r="1010878" spans="2:3" x14ac:dyDescent="0.25">
      <c r="B1010878" s="78"/>
      <c r="C1010878" s="77"/>
    </row>
    <row r="1010879" spans="2:3" x14ac:dyDescent="0.25">
      <c r="B1010879" s="78"/>
      <c r="C1010879" s="77"/>
    </row>
    <row r="1010880" spans="2:3" x14ac:dyDescent="0.25">
      <c r="B1010880" s="78"/>
      <c r="C1010880" s="77"/>
    </row>
    <row r="1010881" spans="2:3" x14ac:dyDescent="0.25">
      <c r="B1010881" s="78"/>
      <c r="C1010881" s="77"/>
    </row>
    <row r="1010882" spans="2:3" x14ac:dyDescent="0.25">
      <c r="B1010882" s="78"/>
      <c r="C1010882" s="77"/>
    </row>
    <row r="1010883" spans="2:3" x14ac:dyDescent="0.25">
      <c r="B1010883" s="78"/>
      <c r="C1010883" s="77"/>
    </row>
    <row r="1010884" spans="2:3" x14ac:dyDescent="0.25">
      <c r="B1010884" s="78"/>
      <c r="C1010884" s="77"/>
    </row>
    <row r="1010885" spans="2:3" x14ac:dyDescent="0.25">
      <c r="B1010885" s="78"/>
      <c r="C1010885" s="77"/>
    </row>
    <row r="1010886" spans="2:3" x14ac:dyDescent="0.25">
      <c r="B1010886" s="78"/>
      <c r="C1010886" s="77"/>
    </row>
    <row r="1010887" spans="2:3" x14ac:dyDescent="0.25">
      <c r="B1010887" s="78"/>
      <c r="C1010887" s="77"/>
    </row>
    <row r="1010888" spans="2:3" x14ac:dyDescent="0.25">
      <c r="B1010888" s="78"/>
      <c r="C1010888" s="77"/>
    </row>
    <row r="1010889" spans="2:3" x14ac:dyDescent="0.25">
      <c r="B1010889" s="78"/>
      <c r="C1010889" s="77"/>
    </row>
    <row r="1010890" spans="2:3" x14ac:dyDescent="0.25">
      <c r="B1010890" s="78"/>
      <c r="C1010890" s="77"/>
    </row>
    <row r="1011000" spans="2:3" x14ac:dyDescent="0.25">
      <c r="B1011000" s="78"/>
      <c r="C1011000" s="77"/>
    </row>
    <row r="1011001" spans="2:3" x14ac:dyDescent="0.25">
      <c r="B1011001" s="78"/>
      <c r="C1011001" s="77"/>
    </row>
    <row r="1011002" spans="2:3" x14ac:dyDescent="0.25">
      <c r="B1011002" s="78"/>
      <c r="C1011002" s="77"/>
    </row>
    <row r="1011003" spans="2:3" x14ac:dyDescent="0.25">
      <c r="B1011003" s="78"/>
      <c r="C1011003" s="77"/>
    </row>
    <row r="1011004" spans="2:3" x14ac:dyDescent="0.25">
      <c r="B1011004" s="78"/>
      <c r="C1011004" s="77"/>
    </row>
    <row r="1011005" spans="2:3" x14ac:dyDescent="0.25">
      <c r="B1011005" s="78"/>
      <c r="C1011005" s="77"/>
    </row>
    <row r="1011006" spans="2:3" x14ac:dyDescent="0.25">
      <c r="B1011006" s="78"/>
      <c r="C1011006" s="77"/>
    </row>
    <row r="1011007" spans="2:3" x14ac:dyDescent="0.25">
      <c r="B1011007" s="78"/>
      <c r="C1011007" s="77"/>
    </row>
    <row r="1011008" spans="2:3" x14ac:dyDescent="0.25">
      <c r="B1011008" s="78"/>
      <c r="C1011008" s="77"/>
    </row>
    <row r="1011009" spans="2:3" x14ac:dyDescent="0.25">
      <c r="B1011009" s="78"/>
      <c r="C1011009" s="77"/>
    </row>
    <row r="1011010" spans="2:3" x14ac:dyDescent="0.25">
      <c r="B1011010" s="78"/>
      <c r="C1011010" s="77"/>
    </row>
    <row r="1011011" spans="2:3" x14ac:dyDescent="0.25">
      <c r="B1011011" s="78"/>
      <c r="C1011011" s="77"/>
    </row>
    <row r="1011012" spans="2:3" x14ac:dyDescent="0.25">
      <c r="B1011012" s="78"/>
      <c r="C1011012" s="77"/>
    </row>
    <row r="1011122" spans="2:3" x14ac:dyDescent="0.25">
      <c r="B1011122" s="78"/>
      <c r="C1011122" s="77"/>
    </row>
    <row r="1011123" spans="2:3" x14ac:dyDescent="0.25">
      <c r="B1011123" s="78"/>
      <c r="C1011123" s="77"/>
    </row>
    <row r="1011124" spans="2:3" x14ac:dyDescent="0.25">
      <c r="B1011124" s="78"/>
      <c r="C1011124" s="77"/>
    </row>
    <row r="1011125" spans="2:3" x14ac:dyDescent="0.25">
      <c r="B1011125" s="78"/>
      <c r="C1011125" s="77"/>
    </row>
    <row r="1011126" spans="2:3" x14ac:dyDescent="0.25">
      <c r="B1011126" s="78"/>
      <c r="C1011126" s="77"/>
    </row>
    <row r="1011127" spans="2:3" x14ac:dyDescent="0.25">
      <c r="B1011127" s="78"/>
      <c r="C1011127" s="77"/>
    </row>
    <row r="1011128" spans="2:3" x14ac:dyDescent="0.25">
      <c r="B1011128" s="78"/>
      <c r="C1011128" s="77"/>
    </row>
    <row r="1011129" spans="2:3" x14ac:dyDescent="0.25">
      <c r="B1011129" s="78"/>
      <c r="C1011129" s="77"/>
    </row>
    <row r="1011130" spans="2:3" x14ac:dyDescent="0.25">
      <c r="B1011130" s="78"/>
      <c r="C1011130" s="77"/>
    </row>
    <row r="1011131" spans="2:3" x14ac:dyDescent="0.25">
      <c r="B1011131" s="78"/>
      <c r="C1011131" s="77"/>
    </row>
    <row r="1011132" spans="2:3" x14ac:dyDescent="0.25">
      <c r="B1011132" s="78"/>
      <c r="C1011132" s="77"/>
    </row>
    <row r="1011133" spans="2:3" x14ac:dyDescent="0.25">
      <c r="B1011133" s="78"/>
      <c r="C1011133" s="77"/>
    </row>
    <row r="1011134" spans="2:3" x14ac:dyDescent="0.25">
      <c r="B1011134" s="78"/>
      <c r="C1011134" s="77"/>
    </row>
    <row r="1011244" spans="2:3" x14ac:dyDescent="0.25">
      <c r="B1011244" s="78"/>
      <c r="C1011244" s="77"/>
    </row>
    <row r="1011245" spans="2:3" x14ac:dyDescent="0.25">
      <c r="B1011245" s="78"/>
      <c r="C1011245" s="77"/>
    </row>
    <row r="1011246" spans="2:3" x14ac:dyDescent="0.25">
      <c r="B1011246" s="78"/>
      <c r="C1011246" s="77"/>
    </row>
    <row r="1011247" spans="2:3" x14ac:dyDescent="0.25">
      <c r="B1011247" s="78"/>
      <c r="C1011247" s="77"/>
    </row>
    <row r="1011248" spans="2:3" x14ac:dyDescent="0.25">
      <c r="B1011248" s="78"/>
      <c r="C1011248" s="77"/>
    </row>
    <row r="1011249" spans="2:3" x14ac:dyDescent="0.25">
      <c r="B1011249" s="78"/>
      <c r="C1011249" s="77"/>
    </row>
    <row r="1011250" spans="2:3" x14ac:dyDescent="0.25">
      <c r="B1011250" s="78"/>
      <c r="C1011250" s="77"/>
    </row>
    <row r="1011251" spans="2:3" x14ac:dyDescent="0.25">
      <c r="B1011251" s="78"/>
      <c r="C1011251" s="77"/>
    </row>
    <row r="1011252" spans="2:3" x14ac:dyDescent="0.25">
      <c r="B1011252" s="78"/>
      <c r="C1011252" s="77"/>
    </row>
    <row r="1011253" spans="2:3" x14ac:dyDescent="0.25">
      <c r="B1011253" s="78"/>
      <c r="C1011253" s="77"/>
    </row>
    <row r="1011254" spans="2:3" x14ac:dyDescent="0.25">
      <c r="B1011254" s="78"/>
      <c r="C1011254" s="77"/>
    </row>
    <row r="1011255" spans="2:3" x14ac:dyDescent="0.25">
      <c r="B1011255" s="78"/>
      <c r="C1011255" s="77"/>
    </row>
    <row r="1011256" spans="2:3" x14ac:dyDescent="0.25">
      <c r="B1011256" s="78"/>
      <c r="C1011256" s="77"/>
    </row>
    <row r="1011366" spans="2:3" x14ac:dyDescent="0.25">
      <c r="B1011366" s="78"/>
      <c r="C1011366" s="77"/>
    </row>
    <row r="1011367" spans="2:3" x14ac:dyDescent="0.25">
      <c r="B1011367" s="78"/>
      <c r="C1011367" s="77"/>
    </row>
    <row r="1011368" spans="2:3" x14ac:dyDescent="0.25">
      <c r="B1011368" s="78"/>
      <c r="C1011368" s="77"/>
    </row>
    <row r="1011369" spans="2:3" x14ac:dyDescent="0.25">
      <c r="B1011369" s="78"/>
      <c r="C1011369" s="77"/>
    </row>
    <row r="1011370" spans="2:3" x14ac:dyDescent="0.25">
      <c r="B1011370" s="78"/>
      <c r="C1011370" s="77"/>
    </row>
    <row r="1011371" spans="2:3" x14ac:dyDescent="0.25">
      <c r="B1011371" s="78"/>
      <c r="C1011371" s="77"/>
    </row>
    <row r="1011372" spans="2:3" x14ac:dyDescent="0.25">
      <c r="B1011372" s="78"/>
      <c r="C1011372" s="77"/>
    </row>
    <row r="1011373" spans="2:3" x14ac:dyDescent="0.25">
      <c r="B1011373" s="78"/>
      <c r="C1011373" s="77"/>
    </row>
    <row r="1011374" spans="2:3" x14ac:dyDescent="0.25">
      <c r="B1011374" s="78"/>
      <c r="C1011374" s="77"/>
    </row>
    <row r="1011375" spans="2:3" x14ac:dyDescent="0.25">
      <c r="B1011375" s="78"/>
      <c r="C1011375" s="77"/>
    </row>
    <row r="1011376" spans="2:3" x14ac:dyDescent="0.25">
      <c r="B1011376" s="78"/>
      <c r="C1011376" s="77"/>
    </row>
    <row r="1011377" spans="2:3" x14ac:dyDescent="0.25">
      <c r="B1011377" s="78"/>
      <c r="C1011377" s="77"/>
    </row>
    <row r="1011378" spans="2:3" x14ac:dyDescent="0.25">
      <c r="B1011378" s="78"/>
      <c r="C1011378" s="77"/>
    </row>
    <row r="1011488" spans="2:3" x14ac:dyDescent="0.25">
      <c r="B1011488" s="78"/>
      <c r="C1011488" s="77"/>
    </row>
    <row r="1011489" spans="2:3" x14ac:dyDescent="0.25">
      <c r="B1011489" s="78"/>
      <c r="C1011489" s="77"/>
    </row>
    <row r="1011490" spans="2:3" x14ac:dyDescent="0.25">
      <c r="B1011490" s="78"/>
      <c r="C1011490" s="77"/>
    </row>
    <row r="1011491" spans="2:3" x14ac:dyDescent="0.25">
      <c r="B1011491" s="78"/>
      <c r="C1011491" s="77"/>
    </row>
    <row r="1011492" spans="2:3" x14ac:dyDescent="0.25">
      <c r="B1011492" s="78"/>
      <c r="C1011492" s="77"/>
    </row>
    <row r="1011493" spans="2:3" x14ac:dyDescent="0.25">
      <c r="B1011493" s="78"/>
      <c r="C1011493" s="77"/>
    </row>
    <row r="1011494" spans="2:3" x14ac:dyDescent="0.25">
      <c r="B1011494" s="78"/>
      <c r="C1011494" s="77"/>
    </row>
    <row r="1011495" spans="2:3" x14ac:dyDescent="0.25">
      <c r="B1011495" s="78"/>
      <c r="C1011495" s="77"/>
    </row>
    <row r="1011496" spans="2:3" x14ac:dyDescent="0.25">
      <c r="B1011496" s="78"/>
      <c r="C1011496" s="77"/>
    </row>
    <row r="1011497" spans="2:3" x14ac:dyDescent="0.25">
      <c r="B1011497" s="78"/>
      <c r="C1011497" s="77"/>
    </row>
    <row r="1011498" spans="2:3" x14ac:dyDescent="0.25">
      <c r="B1011498" s="78"/>
      <c r="C1011498" s="77"/>
    </row>
    <row r="1011499" spans="2:3" x14ac:dyDescent="0.25">
      <c r="B1011499" s="78"/>
      <c r="C1011499" s="77"/>
    </row>
    <row r="1011500" spans="2:3" x14ac:dyDescent="0.25">
      <c r="B1011500" s="78"/>
      <c r="C1011500" s="77"/>
    </row>
    <row r="1011610" spans="2:3" x14ac:dyDescent="0.25">
      <c r="B1011610" s="78"/>
      <c r="C1011610" s="77"/>
    </row>
    <row r="1011611" spans="2:3" x14ac:dyDescent="0.25">
      <c r="B1011611" s="78"/>
      <c r="C1011611" s="77"/>
    </row>
    <row r="1011612" spans="2:3" x14ac:dyDescent="0.25">
      <c r="B1011612" s="78"/>
      <c r="C1011612" s="77"/>
    </row>
    <row r="1011613" spans="2:3" x14ac:dyDescent="0.25">
      <c r="B1011613" s="78"/>
      <c r="C1011613" s="77"/>
    </row>
    <row r="1011614" spans="2:3" x14ac:dyDescent="0.25">
      <c r="B1011614" s="78"/>
      <c r="C1011614" s="77"/>
    </row>
    <row r="1011615" spans="2:3" x14ac:dyDescent="0.25">
      <c r="B1011615" s="78"/>
      <c r="C1011615" s="77"/>
    </row>
    <row r="1011616" spans="2:3" x14ac:dyDescent="0.25">
      <c r="B1011616" s="78"/>
      <c r="C1011616" s="77"/>
    </row>
    <row r="1011617" spans="2:3" x14ac:dyDescent="0.25">
      <c r="B1011617" s="78"/>
      <c r="C1011617" s="77"/>
    </row>
    <row r="1011618" spans="2:3" x14ac:dyDescent="0.25">
      <c r="B1011618" s="78"/>
      <c r="C1011618" s="77"/>
    </row>
    <row r="1011619" spans="2:3" x14ac:dyDescent="0.25">
      <c r="B1011619" s="78"/>
      <c r="C1011619" s="77"/>
    </row>
    <row r="1011620" spans="2:3" x14ac:dyDescent="0.25">
      <c r="B1011620" s="78"/>
      <c r="C1011620" s="77"/>
    </row>
    <row r="1011621" spans="2:3" x14ac:dyDescent="0.25">
      <c r="B1011621" s="78"/>
      <c r="C1011621" s="77"/>
    </row>
    <row r="1011622" spans="2:3" x14ac:dyDescent="0.25">
      <c r="B1011622" s="78"/>
      <c r="C1011622" s="77"/>
    </row>
    <row r="1011732" spans="2:3" x14ac:dyDescent="0.25">
      <c r="B1011732" s="78"/>
      <c r="C1011732" s="77"/>
    </row>
    <row r="1011733" spans="2:3" x14ac:dyDescent="0.25">
      <c r="B1011733" s="78"/>
      <c r="C1011733" s="77"/>
    </row>
    <row r="1011734" spans="2:3" x14ac:dyDescent="0.25">
      <c r="B1011734" s="78"/>
      <c r="C1011734" s="77"/>
    </row>
    <row r="1011735" spans="2:3" x14ac:dyDescent="0.25">
      <c r="B1011735" s="78"/>
      <c r="C1011735" s="77"/>
    </row>
    <row r="1011736" spans="2:3" x14ac:dyDescent="0.25">
      <c r="B1011736" s="78"/>
      <c r="C1011736" s="77"/>
    </row>
    <row r="1011737" spans="2:3" x14ac:dyDescent="0.25">
      <c r="B1011737" s="78"/>
      <c r="C1011737" s="77"/>
    </row>
    <row r="1011738" spans="2:3" x14ac:dyDescent="0.25">
      <c r="B1011738" s="78"/>
      <c r="C1011738" s="77"/>
    </row>
    <row r="1011739" spans="2:3" x14ac:dyDescent="0.25">
      <c r="B1011739" s="78"/>
      <c r="C1011739" s="77"/>
    </row>
    <row r="1011740" spans="2:3" x14ac:dyDescent="0.25">
      <c r="B1011740" s="78"/>
      <c r="C1011740" s="77"/>
    </row>
    <row r="1011741" spans="2:3" x14ac:dyDescent="0.25">
      <c r="B1011741" s="78"/>
      <c r="C1011741" s="77"/>
    </row>
    <row r="1011742" spans="2:3" x14ac:dyDescent="0.25">
      <c r="B1011742" s="78"/>
      <c r="C1011742" s="77"/>
    </row>
    <row r="1011743" spans="2:3" x14ac:dyDescent="0.25">
      <c r="B1011743" s="78"/>
      <c r="C1011743" s="77"/>
    </row>
    <row r="1011744" spans="2:3" x14ac:dyDescent="0.25">
      <c r="B1011744" s="78"/>
      <c r="C1011744" s="77"/>
    </row>
    <row r="1011854" spans="2:3" x14ac:dyDescent="0.25">
      <c r="B1011854" s="78"/>
      <c r="C1011854" s="77"/>
    </row>
    <row r="1011855" spans="2:3" x14ac:dyDescent="0.25">
      <c r="B1011855" s="78"/>
      <c r="C1011855" s="77"/>
    </row>
    <row r="1011856" spans="2:3" x14ac:dyDescent="0.25">
      <c r="B1011856" s="78"/>
      <c r="C1011856" s="77"/>
    </row>
    <row r="1011857" spans="2:3" x14ac:dyDescent="0.25">
      <c r="B1011857" s="78"/>
      <c r="C1011857" s="77"/>
    </row>
    <row r="1011858" spans="2:3" x14ac:dyDescent="0.25">
      <c r="B1011858" s="78"/>
      <c r="C1011858" s="77"/>
    </row>
    <row r="1011859" spans="2:3" x14ac:dyDescent="0.25">
      <c r="B1011859" s="78"/>
      <c r="C1011859" s="77"/>
    </row>
    <row r="1011860" spans="2:3" x14ac:dyDescent="0.25">
      <c r="B1011860" s="78"/>
      <c r="C1011860" s="77"/>
    </row>
    <row r="1011861" spans="2:3" x14ac:dyDescent="0.25">
      <c r="B1011861" s="78"/>
      <c r="C1011861" s="77"/>
    </row>
    <row r="1011862" spans="2:3" x14ac:dyDescent="0.25">
      <c r="B1011862" s="78"/>
      <c r="C1011862" s="77"/>
    </row>
    <row r="1011863" spans="2:3" x14ac:dyDescent="0.25">
      <c r="B1011863" s="78"/>
      <c r="C1011863" s="77"/>
    </row>
    <row r="1011864" spans="2:3" x14ac:dyDescent="0.25">
      <c r="B1011864" s="78"/>
      <c r="C1011864" s="77"/>
    </row>
    <row r="1011865" spans="2:3" x14ac:dyDescent="0.25">
      <c r="B1011865" s="78"/>
      <c r="C1011865" s="77"/>
    </row>
    <row r="1011866" spans="2:3" x14ac:dyDescent="0.25">
      <c r="B1011866" s="78"/>
      <c r="C1011866" s="77"/>
    </row>
    <row r="1011976" spans="2:3" x14ac:dyDescent="0.25">
      <c r="B1011976" s="78"/>
      <c r="C1011976" s="77"/>
    </row>
    <row r="1011977" spans="2:3" x14ac:dyDescent="0.25">
      <c r="B1011977" s="78"/>
      <c r="C1011977" s="77"/>
    </row>
    <row r="1011978" spans="2:3" x14ac:dyDescent="0.25">
      <c r="B1011978" s="78"/>
      <c r="C1011978" s="77"/>
    </row>
    <row r="1011979" spans="2:3" x14ac:dyDescent="0.25">
      <c r="B1011979" s="78"/>
      <c r="C1011979" s="77"/>
    </row>
    <row r="1011980" spans="2:3" x14ac:dyDescent="0.25">
      <c r="B1011980" s="78"/>
      <c r="C1011980" s="77"/>
    </row>
    <row r="1011981" spans="2:3" x14ac:dyDescent="0.25">
      <c r="B1011981" s="78"/>
      <c r="C1011981" s="77"/>
    </row>
    <row r="1011982" spans="2:3" x14ac:dyDescent="0.25">
      <c r="B1011982" s="78"/>
      <c r="C1011982" s="77"/>
    </row>
    <row r="1011983" spans="2:3" x14ac:dyDescent="0.25">
      <c r="B1011983" s="78"/>
      <c r="C1011983" s="77"/>
    </row>
    <row r="1011984" spans="2:3" x14ac:dyDescent="0.25">
      <c r="B1011984" s="78"/>
      <c r="C1011984" s="77"/>
    </row>
    <row r="1011985" spans="2:3" x14ac:dyDescent="0.25">
      <c r="B1011985" s="78"/>
      <c r="C1011985" s="77"/>
    </row>
    <row r="1011986" spans="2:3" x14ac:dyDescent="0.25">
      <c r="B1011986" s="78"/>
      <c r="C1011986" s="77"/>
    </row>
    <row r="1011987" spans="2:3" x14ac:dyDescent="0.25">
      <c r="B1011987" s="78"/>
      <c r="C1011987" s="77"/>
    </row>
    <row r="1011988" spans="2:3" x14ac:dyDescent="0.25">
      <c r="B1011988" s="78"/>
      <c r="C1011988" s="77"/>
    </row>
    <row r="1012098" spans="2:3" x14ac:dyDescent="0.25">
      <c r="B1012098" s="78"/>
      <c r="C1012098" s="77"/>
    </row>
    <row r="1012099" spans="2:3" x14ac:dyDescent="0.25">
      <c r="B1012099" s="78"/>
      <c r="C1012099" s="77"/>
    </row>
    <row r="1012100" spans="2:3" x14ac:dyDescent="0.25">
      <c r="B1012100" s="78"/>
      <c r="C1012100" s="77"/>
    </row>
    <row r="1012101" spans="2:3" x14ac:dyDescent="0.25">
      <c r="B1012101" s="78"/>
      <c r="C1012101" s="77"/>
    </row>
    <row r="1012102" spans="2:3" x14ac:dyDescent="0.25">
      <c r="B1012102" s="78"/>
      <c r="C1012102" s="77"/>
    </row>
    <row r="1012103" spans="2:3" x14ac:dyDescent="0.25">
      <c r="B1012103" s="78"/>
      <c r="C1012103" s="77"/>
    </row>
    <row r="1012104" spans="2:3" x14ac:dyDescent="0.25">
      <c r="B1012104" s="78"/>
      <c r="C1012104" s="77"/>
    </row>
    <row r="1012105" spans="2:3" x14ac:dyDescent="0.25">
      <c r="B1012105" s="78"/>
      <c r="C1012105" s="77"/>
    </row>
    <row r="1012106" spans="2:3" x14ac:dyDescent="0.25">
      <c r="B1012106" s="78"/>
      <c r="C1012106" s="77"/>
    </row>
    <row r="1012107" spans="2:3" x14ac:dyDescent="0.25">
      <c r="B1012107" s="78"/>
      <c r="C1012107" s="77"/>
    </row>
    <row r="1012108" spans="2:3" x14ac:dyDescent="0.25">
      <c r="B1012108" s="78"/>
      <c r="C1012108" s="77"/>
    </row>
    <row r="1012109" spans="2:3" x14ac:dyDescent="0.25">
      <c r="B1012109" s="78"/>
      <c r="C1012109" s="77"/>
    </row>
    <row r="1012110" spans="2:3" x14ac:dyDescent="0.25">
      <c r="B1012110" s="78"/>
      <c r="C1012110" s="77"/>
    </row>
    <row r="1012220" spans="2:3" x14ac:dyDescent="0.25">
      <c r="B1012220" s="78"/>
      <c r="C1012220" s="77"/>
    </row>
    <row r="1012221" spans="2:3" x14ac:dyDescent="0.25">
      <c r="B1012221" s="78"/>
      <c r="C1012221" s="77"/>
    </row>
    <row r="1012222" spans="2:3" x14ac:dyDescent="0.25">
      <c r="B1012222" s="78"/>
      <c r="C1012222" s="77"/>
    </row>
    <row r="1012223" spans="2:3" x14ac:dyDescent="0.25">
      <c r="B1012223" s="78"/>
      <c r="C1012223" s="77"/>
    </row>
    <row r="1012224" spans="2:3" x14ac:dyDescent="0.25">
      <c r="B1012224" s="78"/>
      <c r="C1012224" s="77"/>
    </row>
    <row r="1012225" spans="2:3" x14ac:dyDescent="0.25">
      <c r="B1012225" s="78"/>
      <c r="C1012225" s="77"/>
    </row>
    <row r="1012226" spans="2:3" x14ac:dyDescent="0.25">
      <c r="B1012226" s="78"/>
      <c r="C1012226" s="77"/>
    </row>
    <row r="1012227" spans="2:3" x14ac:dyDescent="0.25">
      <c r="B1012227" s="78"/>
      <c r="C1012227" s="77"/>
    </row>
    <row r="1012228" spans="2:3" x14ac:dyDescent="0.25">
      <c r="B1012228" s="78"/>
      <c r="C1012228" s="77"/>
    </row>
    <row r="1012229" spans="2:3" x14ac:dyDescent="0.25">
      <c r="B1012229" s="78"/>
      <c r="C1012229" s="77"/>
    </row>
    <row r="1012230" spans="2:3" x14ac:dyDescent="0.25">
      <c r="B1012230" s="78"/>
      <c r="C1012230" s="77"/>
    </row>
    <row r="1012231" spans="2:3" x14ac:dyDescent="0.25">
      <c r="B1012231" s="78"/>
      <c r="C1012231" s="77"/>
    </row>
    <row r="1012232" spans="2:3" x14ac:dyDescent="0.25">
      <c r="B1012232" s="78"/>
      <c r="C1012232" s="77"/>
    </row>
    <row r="1012342" spans="2:3" x14ac:dyDescent="0.25">
      <c r="B1012342" s="78"/>
      <c r="C1012342" s="77"/>
    </row>
    <row r="1012343" spans="2:3" x14ac:dyDescent="0.25">
      <c r="B1012343" s="78"/>
      <c r="C1012343" s="77"/>
    </row>
    <row r="1012344" spans="2:3" x14ac:dyDescent="0.25">
      <c r="B1012344" s="78"/>
      <c r="C1012344" s="77"/>
    </row>
    <row r="1012345" spans="2:3" x14ac:dyDescent="0.25">
      <c r="B1012345" s="78"/>
      <c r="C1012345" s="77"/>
    </row>
    <row r="1012346" spans="2:3" x14ac:dyDescent="0.25">
      <c r="B1012346" s="78"/>
      <c r="C1012346" s="77"/>
    </row>
    <row r="1012347" spans="2:3" x14ac:dyDescent="0.25">
      <c r="B1012347" s="78"/>
      <c r="C1012347" s="77"/>
    </row>
    <row r="1012348" spans="2:3" x14ac:dyDescent="0.25">
      <c r="B1012348" s="78"/>
      <c r="C1012348" s="77"/>
    </row>
    <row r="1012349" spans="2:3" x14ac:dyDescent="0.25">
      <c r="B1012349" s="78"/>
      <c r="C1012349" s="77"/>
    </row>
    <row r="1012350" spans="2:3" x14ac:dyDescent="0.25">
      <c r="B1012350" s="78"/>
      <c r="C1012350" s="77"/>
    </row>
    <row r="1012351" spans="2:3" x14ac:dyDescent="0.25">
      <c r="B1012351" s="78"/>
      <c r="C1012351" s="77"/>
    </row>
    <row r="1012352" spans="2:3" x14ac:dyDescent="0.25">
      <c r="B1012352" s="78"/>
      <c r="C1012352" s="77"/>
    </row>
    <row r="1012353" spans="2:3" x14ac:dyDescent="0.25">
      <c r="B1012353" s="78"/>
      <c r="C1012353" s="77"/>
    </row>
    <row r="1012354" spans="2:3" x14ac:dyDescent="0.25">
      <c r="B1012354" s="78"/>
      <c r="C1012354" s="77"/>
    </row>
    <row r="1012464" spans="2:3" x14ac:dyDescent="0.25">
      <c r="B1012464" s="78"/>
      <c r="C1012464" s="77"/>
    </row>
    <row r="1012465" spans="2:3" x14ac:dyDescent="0.25">
      <c r="B1012465" s="78"/>
      <c r="C1012465" s="77"/>
    </row>
    <row r="1012466" spans="2:3" x14ac:dyDescent="0.25">
      <c r="B1012466" s="78"/>
      <c r="C1012466" s="77"/>
    </row>
    <row r="1012467" spans="2:3" x14ac:dyDescent="0.25">
      <c r="B1012467" s="78"/>
      <c r="C1012467" s="77"/>
    </row>
    <row r="1012468" spans="2:3" x14ac:dyDescent="0.25">
      <c r="B1012468" s="78"/>
      <c r="C1012468" s="77"/>
    </row>
    <row r="1012469" spans="2:3" x14ac:dyDescent="0.25">
      <c r="B1012469" s="78"/>
      <c r="C1012469" s="77"/>
    </row>
    <row r="1012470" spans="2:3" x14ac:dyDescent="0.25">
      <c r="B1012470" s="78"/>
      <c r="C1012470" s="77"/>
    </row>
    <row r="1012471" spans="2:3" x14ac:dyDescent="0.25">
      <c r="B1012471" s="78"/>
      <c r="C1012471" s="77"/>
    </row>
    <row r="1012472" spans="2:3" x14ac:dyDescent="0.25">
      <c r="B1012472" s="78"/>
      <c r="C1012472" s="77"/>
    </row>
    <row r="1012473" spans="2:3" x14ac:dyDescent="0.25">
      <c r="B1012473" s="78"/>
      <c r="C1012473" s="77"/>
    </row>
    <row r="1012474" spans="2:3" x14ac:dyDescent="0.25">
      <c r="B1012474" s="78"/>
      <c r="C1012474" s="77"/>
    </row>
    <row r="1012475" spans="2:3" x14ac:dyDescent="0.25">
      <c r="B1012475" s="78"/>
      <c r="C1012475" s="77"/>
    </row>
    <row r="1012476" spans="2:3" x14ac:dyDescent="0.25">
      <c r="B1012476" s="78"/>
      <c r="C1012476" s="77"/>
    </row>
    <row r="1012586" spans="2:3" x14ac:dyDescent="0.25">
      <c r="B1012586" s="78"/>
      <c r="C1012586" s="77"/>
    </row>
    <row r="1012587" spans="2:3" x14ac:dyDescent="0.25">
      <c r="B1012587" s="78"/>
      <c r="C1012587" s="77"/>
    </row>
    <row r="1012588" spans="2:3" x14ac:dyDescent="0.25">
      <c r="B1012588" s="78"/>
      <c r="C1012588" s="77"/>
    </row>
    <row r="1012589" spans="2:3" x14ac:dyDescent="0.25">
      <c r="B1012589" s="78"/>
      <c r="C1012589" s="77"/>
    </row>
    <row r="1012590" spans="2:3" x14ac:dyDescent="0.25">
      <c r="B1012590" s="78"/>
      <c r="C1012590" s="77"/>
    </row>
    <row r="1012591" spans="2:3" x14ac:dyDescent="0.25">
      <c r="B1012591" s="78"/>
      <c r="C1012591" s="77"/>
    </row>
    <row r="1012592" spans="2:3" x14ac:dyDescent="0.25">
      <c r="B1012592" s="78"/>
      <c r="C1012592" s="77"/>
    </row>
    <row r="1012593" spans="2:3" x14ac:dyDescent="0.25">
      <c r="B1012593" s="78"/>
      <c r="C1012593" s="77"/>
    </row>
    <row r="1012594" spans="2:3" x14ac:dyDescent="0.25">
      <c r="B1012594" s="78"/>
      <c r="C1012594" s="77"/>
    </row>
    <row r="1012595" spans="2:3" x14ac:dyDescent="0.25">
      <c r="B1012595" s="78"/>
      <c r="C1012595" s="77"/>
    </row>
    <row r="1012596" spans="2:3" x14ac:dyDescent="0.25">
      <c r="B1012596" s="78"/>
      <c r="C1012596" s="77"/>
    </row>
    <row r="1012597" spans="2:3" x14ac:dyDescent="0.25">
      <c r="B1012597" s="78"/>
      <c r="C1012597" s="77"/>
    </row>
    <row r="1012598" spans="2:3" x14ac:dyDescent="0.25">
      <c r="B1012598" s="78"/>
      <c r="C1012598" s="77"/>
    </row>
    <row r="1012708" spans="2:3" x14ac:dyDescent="0.25">
      <c r="B1012708" s="78"/>
      <c r="C1012708" s="77"/>
    </row>
    <row r="1012709" spans="2:3" x14ac:dyDescent="0.25">
      <c r="B1012709" s="78"/>
      <c r="C1012709" s="77"/>
    </row>
    <row r="1012710" spans="2:3" x14ac:dyDescent="0.25">
      <c r="B1012710" s="78"/>
      <c r="C1012710" s="77"/>
    </row>
    <row r="1012711" spans="2:3" x14ac:dyDescent="0.25">
      <c r="B1012711" s="78"/>
      <c r="C1012711" s="77"/>
    </row>
    <row r="1012712" spans="2:3" x14ac:dyDescent="0.25">
      <c r="B1012712" s="78"/>
      <c r="C1012712" s="77"/>
    </row>
    <row r="1012713" spans="2:3" x14ac:dyDescent="0.25">
      <c r="B1012713" s="78"/>
      <c r="C1012713" s="77"/>
    </row>
    <row r="1012714" spans="2:3" x14ac:dyDescent="0.25">
      <c r="B1012714" s="78"/>
      <c r="C1012714" s="77"/>
    </row>
    <row r="1012715" spans="2:3" x14ac:dyDescent="0.25">
      <c r="B1012715" s="78"/>
      <c r="C1012715" s="77"/>
    </row>
    <row r="1012716" spans="2:3" x14ac:dyDescent="0.25">
      <c r="B1012716" s="78"/>
      <c r="C1012716" s="77"/>
    </row>
    <row r="1012717" spans="2:3" x14ac:dyDescent="0.25">
      <c r="B1012717" s="78"/>
      <c r="C1012717" s="77"/>
    </row>
    <row r="1012718" spans="2:3" x14ac:dyDescent="0.25">
      <c r="B1012718" s="78"/>
      <c r="C1012718" s="77"/>
    </row>
    <row r="1012719" spans="2:3" x14ac:dyDescent="0.25">
      <c r="B1012719" s="78"/>
      <c r="C1012719" s="77"/>
    </row>
    <row r="1012720" spans="2:3" x14ac:dyDescent="0.25">
      <c r="B1012720" s="78"/>
      <c r="C1012720" s="77"/>
    </row>
    <row r="1012830" spans="2:3" x14ac:dyDescent="0.25">
      <c r="B1012830" s="78"/>
      <c r="C1012830" s="77"/>
    </row>
    <row r="1012831" spans="2:3" x14ac:dyDescent="0.25">
      <c r="B1012831" s="78"/>
      <c r="C1012831" s="77"/>
    </row>
    <row r="1012832" spans="2:3" x14ac:dyDescent="0.25">
      <c r="B1012832" s="78"/>
      <c r="C1012832" s="77"/>
    </row>
    <row r="1012833" spans="2:3" x14ac:dyDescent="0.25">
      <c r="B1012833" s="78"/>
      <c r="C1012833" s="77"/>
    </row>
    <row r="1012834" spans="2:3" x14ac:dyDescent="0.25">
      <c r="B1012834" s="78"/>
      <c r="C1012834" s="77"/>
    </row>
    <row r="1012835" spans="2:3" x14ac:dyDescent="0.25">
      <c r="B1012835" s="78"/>
      <c r="C1012835" s="77"/>
    </row>
    <row r="1012836" spans="2:3" x14ac:dyDescent="0.25">
      <c r="B1012836" s="78"/>
      <c r="C1012836" s="77"/>
    </row>
    <row r="1012837" spans="2:3" x14ac:dyDescent="0.25">
      <c r="B1012837" s="78"/>
      <c r="C1012837" s="77"/>
    </row>
    <row r="1012838" spans="2:3" x14ac:dyDescent="0.25">
      <c r="B1012838" s="78"/>
      <c r="C1012838" s="77"/>
    </row>
    <row r="1012839" spans="2:3" x14ac:dyDescent="0.25">
      <c r="B1012839" s="78"/>
      <c r="C1012839" s="77"/>
    </row>
    <row r="1012840" spans="2:3" x14ac:dyDescent="0.25">
      <c r="B1012840" s="78"/>
      <c r="C1012840" s="77"/>
    </row>
    <row r="1012841" spans="2:3" x14ac:dyDescent="0.25">
      <c r="B1012841" s="78"/>
      <c r="C1012841" s="77"/>
    </row>
    <row r="1012842" spans="2:3" x14ac:dyDescent="0.25">
      <c r="B1012842" s="78"/>
      <c r="C1012842" s="77"/>
    </row>
    <row r="1012952" spans="2:3" x14ac:dyDescent="0.25">
      <c r="B1012952" s="78"/>
      <c r="C1012952" s="77"/>
    </row>
    <row r="1012953" spans="2:3" x14ac:dyDescent="0.25">
      <c r="B1012953" s="78"/>
      <c r="C1012953" s="77"/>
    </row>
    <row r="1012954" spans="2:3" x14ac:dyDescent="0.25">
      <c r="B1012954" s="78"/>
      <c r="C1012954" s="77"/>
    </row>
    <row r="1012955" spans="2:3" x14ac:dyDescent="0.25">
      <c r="B1012955" s="78"/>
      <c r="C1012955" s="77"/>
    </row>
    <row r="1012956" spans="2:3" x14ac:dyDescent="0.25">
      <c r="B1012956" s="78"/>
      <c r="C1012956" s="77"/>
    </row>
    <row r="1012957" spans="2:3" x14ac:dyDescent="0.25">
      <c r="B1012957" s="78"/>
      <c r="C1012957" s="77"/>
    </row>
    <row r="1012958" spans="2:3" x14ac:dyDescent="0.25">
      <c r="B1012958" s="78"/>
      <c r="C1012958" s="77"/>
    </row>
    <row r="1012959" spans="2:3" x14ac:dyDescent="0.25">
      <c r="B1012959" s="78"/>
      <c r="C1012959" s="77"/>
    </row>
    <row r="1012960" spans="2:3" x14ac:dyDescent="0.25">
      <c r="B1012960" s="78"/>
      <c r="C1012960" s="77"/>
    </row>
    <row r="1012961" spans="2:3" x14ac:dyDescent="0.25">
      <c r="B1012961" s="78"/>
      <c r="C1012961" s="77"/>
    </row>
    <row r="1012962" spans="2:3" x14ac:dyDescent="0.25">
      <c r="B1012962" s="78"/>
      <c r="C1012962" s="77"/>
    </row>
    <row r="1012963" spans="2:3" x14ac:dyDescent="0.25">
      <c r="B1012963" s="78"/>
      <c r="C1012963" s="77"/>
    </row>
    <row r="1012964" spans="2:3" x14ac:dyDescent="0.25">
      <c r="B1012964" s="78"/>
      <c r="C1012964" s="77"/>
    </row>
    <row r="1013074" spans="2:3" x14ac:dyDescent="0.25">
      <c r="B1013074" s="78"/>
      <c r="C1013074" s="77"/>
    </row>
    <row r="1013075" spans="2:3" x14ac:dyDescent="0.25">
      <c r="B1013075" s="78"/>
      <c r="C1013075" s="77"/>
    </row>
    <row r="1013076" spans="2:3" x14ac:dyDescent="0.25">
      <c r="B1013076" s="78"/>
      <c r="C1013076" s="77"/>
    </row>
    <row r="1013077" spans="2:3" x14ac:dyDescent="0.25">
      <c r="B1013077" s="78"/>
      <c r="C1013077" s="77"/>
    </row>
    <row r="1013078" spans="2:3" x14ac:dyDescent="0.25">
      <c r="B1013078" s="78"/>
      <c r="C1013078" s="77"/>
    </row>
    <row r="1013079" spans="2:3" x14ac:dyDescent="0.25">
      <c r="B1013079" s="78"/>
      <c r="C1013079" s="77"/>
    </row>
    <row r="1013080" spans="2:3" x14ac:dyDescent="0.25">
      <c r="B1013080" s="78"/>
      <c r="C1013080" s="77"/>
    </row>
    <row r="1013081" spans="2:3" x14ac:dyDescent="0.25">
      <c r="B1013081" s="78"/>
      <c r="C1013081" s="77"/>
    </row>
    <row r="1013082" spans="2:3" x14ac:dyDescent="0.25">
      <c r="B1013082" s="78"/>
      <c r="C1013082" s="77"/>
    </row>
    <row r="1013083" spans="2:3" x14ac:dyDescent="0.25">
      <c r="B1013083" s="78"/>
      <c r="C1013083" s="77"/>
    </row>
    <row r="1013084" spans="2:3" x14ac:dyDescent="0.25">
      <c r="B1013084" s="78"/>
      <c r="C1013084" s="77"/>
    </row>
    <row r="1013085" spans="2:3" x14ac:dyDescent="0.25">
      <c r="B1013085" s="78"/>
      <c r="C1013085" s="77"/>
    </row>
    <row r="1013086" spans="2:3" x14ac:dyDescent="0.25">
      <c r="B1013086" s="78"/>
      <c r="C1013086" s="77"/>
    </row>
    <row r="1013196" spans="2:3" x14ac:dyDescent="0.25">
      <c r="B1013196" s="78"/>
      <c r="C1013196" s="77"/>
    </row>
    <row r="1013197" spans="2:3" x14ac:dyDescent="0.25">
      <c r="B1013197" s="78"/>
      <c r="C1013197" s="77"/>
    </row>
    <row r="1013198" spans="2:3" x14ac:dyDescent="0.25">
      <c r="B1013198" s="78"/>
      <c r="C1013198" s="77"/>
    </row>
    <row r="1013199" spans="2:3" x14ac:dyDescent="0.25">
      <c r="B1013199" s="78"/>
      <c r="C1013199" s="77"/>
    </row>
    <row r="1013200" spans="2:3" x14ac:dyDescent="0.25">
      <c r="B1013200" s="78"/>
      <c r="C1013200" s="77"/>
    </row>
    <row r="1013201" spans="2:3" x14ac:dyDescent="0.25">
      <c r="B1013201" s="78"/>
      <c r="C1013201" s="77"/>
    </row>
    <row r="1013202" spans="2:3" x14ac:dyDescent="0.25">
      <c r="B1013202" s="78"/>
      <c r="C1013202" s="77"/>
    </row>
    <row r="1013203" spans="2:3" x14ac:dyDescent="0.25">
      <c r="B1013203" s="78"/>
      <c r="C1013203" s="77"/>
    </row>
    <row r="1013204" spans="2:3" x14ac:dyDescent="0.25">
      <c r="B1013204" s="78"/>
      <c r="C1013204" s="77"/>
    </row>
    <row r="1013205" spans="2:3" x14ac:dyDescent="0.25">
      <c r="B1013205" s="78"/>
      <c r="C1013205" s="77"/>
    </row>
    <row r="1013206" spans="2:3" x14ac:dyDescent="0.25">
      <c r="B1013206" s="78"/>
      <c r="C1013206" s="77"/>
    </row>
    <row r="1013207" spans="2:3" x14ac:dyDescent="0.25">
      <c r="B1013207" s="78"/>
      <c r="C1013207" s="77"/>
    </row>
    <row r="1013208" spans="2:3" x14ac:dyDescent="0.25">
      <c r="B1013208" s="78"/>
      <c r="C1013208" s="77"/>
    </row>
    <row r="1013318" spans="2:3" x14ac:dyDescent="0.25">
      <c r="B1013318" s="78"/>
      <c r="C1013318" s="77"/>
    </row>
    <row r="1013319" spans="2:3" x14ac:dyDescent="0.25">
      <c r="B1013319" s="78"/>
      <c r="C1013319" s="77"/>
    </row>
    <row r="1013320" spans="2:3" x14ac:dyDescent="0.25">
      <c r="B1013320" s="78"/>
      <c r="C1013320" s="77"/>
    </row>
    <row r="1013321" spans="2:3" x14ac:dyDescent="0.25">
      <c r="B1013321" s="78"/>
      <c r="C1013321" s="77"/>
    </row>
    <row r="1013322" spans="2:3" x14ac:dyDescent="0.25">
      <c r="B1013322" s="78"/>
      <c r="C1013322" s="77"/>
    </row>
    <row r="1013323" spans="2:3" x14ac:dyDescent="0.25">
      <c r="B1013323" s="78"/>
      <c r="C1013323" s="77"/>
    </row>
    <row r="1013324" spans="2:3" x14ac:dyDescent="0.25">
      <c r="B1013324" s="78"/>
      <c r="C1013324" s="77"/>
    </row>
    <row r="1013325" spans="2:3" x14ac:dyDescent="0.25">
      <c r="B1013325" s="78"/>
      <c r="C1013325" s="77"/>
    </row>
    <row r="1013326" spans="2:3" x14ac:dyDescent="0.25">
      <c r="B1013326" s="78"/>
      <c r="C1013326" s="77"/>
    </row>
    <row r="1013327" spans="2:3" x14ac:dyDescent="0.25">
      <c r="B1013327" s="78"/>
      <c r="C1013327" s="77"/>
    </row>
    <row r="1013328" spans="2:3" x14ac:dyDescent="0.25">
      <c r="B1013328" s="78"/>
      <c r="C1013328" s="77"/>
    </row>
    <row r="1013329" spans="2:3" x14ac:dyDescent="0.25">
      <c r="B1013329" s="78"/>
      <c r="C1013329" s="77"/>
    </row>
    <row r="1013330" spans="2:3" x14ac:dyDescent="0.25">
      <c r="B1013330" s="78"/>
      <c r="C1013330" s="77"/>
    </row>
    <row r="1013440" spans="2:3" x14ac:dyDescent="0.25">
      <c r="B1013440" s="78"/>
      <c r="C1013440" s="77"/>
    </row>
    <row r="1013441" spans="2:3" x14ac:dyDescent="0.25">
      <c r="B1013441" s="78"/>
      <c r="C1013441" s="77"/>
    </row>
    <row r="1013442" spans="2:3" x14ac:dyDescent="0.25">
      <c r="B1013442" s="78"/>
      <c r="C1013442" s="77"/>
    </row>
    <row r="1013443" spans="2:3" x14ac:dyDescent="0.25">
      <c r="B1013443" s="78"/>
      <c r="C1013443" s="77"/>
    </row>
    <row r="1013444" spans="2:3" x14ac:dyDescent="0.25">
      <c r="B1013444" s="78"/>
      <c r="C1013444" s="77"/>
    </row>
    <row r="1013445" spans="2:3" x14ac:dyDescent="0.25">
      <c r="B1013445" s="78"/>
      <c r="C1013445" s="77"/>
    </row>
    <row r="1013446" spans="2:3" x14ac:dyDescent="0.25">
      <c r="B1013446" s="78"/>
      <c r="C1013446" s="77"/>
    </row>
    <row r="1013447" spans="2:3" x14ac:dyDescent="0.25">
      <c r="B1013447" s="78"/>
      <c r="C1013447" s="77"/>
    </row>
    <row r="1013448" spans="2:3" x14ac:dyDescent="0.25">
      <c r="B1013448" s="78"/>
      <c r="C1013448" s="77"/>
    </row>
    <row r="1013449" spans="2:3" x14ac:dyDescent="0.25">
      <c r="B1013449" s="78"/>
      <c r="C1013449" s="77"/>
    </row>
    <row r="1013450" spans="2:3" x14ac:dyDescent="0.25">
      <c r="B1013450" s="78"/>
      <c r="C1013450" s="77"/>
    </row>
    <row r="1013451" spans="2:3" x14ac:dyDescent="0.25">
      <c r="B1013451" s="78"/>
      <c r="C1013451" s="77"/>
    </row>
    <row r="1013452" spans="2:3" x14ac:dyDescent="0.25">
      <c r="B1013452" s="78"/>
      <c r="C1013452" s="77"/>
    </row>
    <row r="1013562" spans="2:3" x14ac:dyDescent="0.25">
      <c r="B1013562" s="78"/>
      <c r="C1013562" s="77"/>
    </row>
    <row r="1013563" spans="2:3" x14ac:dyDescent="0.25">
      <c r="B1013563" s="78"/>
      <c r="C1013563" s="77"/>
    </row>
    <row r="1013564" spans="2:3" x14ac:dyDescent="0.25">
      <c r="B1013564" s="78"/>
      <c r="C1013564" s="77"/>
    </row>
    <row r="1013565" spans="2:3" x14ac:dyDescent="0.25">
      <c r="B1013565" s="78"/>
      <c r="C1013565" s="77"/>
    </row>
    <row r="1013566" spans="2:3" x14ac:dyDescent="0.25">
      <c r="B1013566" s="78"/>
      <c r="C1013566" s="77"/>
    </row>
    <row r="1013567" spans="2:3" x14ac:dyDescent="0.25">
      <c r="B1013567" s="78"/>
      <c r="C1013567" s="77"/>
    </row>
    <row r="1013568" spans="2:3" x14ac:dyDescent="0.25">
      <c r="B1013568" s="78"/>
      <c r="C1013568" s="77"/>
    </row>
    <row r="1013569" spans="2:3" x14ac:dyDescent="0.25">
      <c r="B1013569" s="78"/>
      <c r="C1013569" s="77"/>
    </row>
    <row r="1013570" spans="2:3" x14ac:dyDescent="0.25">
      <c r="B1013570" s="78"/>
      <c r="C1013570" s="77"/>
    </row>
    <row r="1013571" spans="2:3" x14ac:dyDescent="0.25">
      <c r="B1013571" s="78"/>
      <c r="C1013571" s="77"/>
    </row>
    <row r="1013572" spans="2:3" x14ac:dyDescent="0.25">
      <c r="B1013572" s="78"/>
      <c r="C1013572" s="77"/>
    </row>
    <row r="1013573" spans="2:3" x14ac:dyDescent="0.25">
      <c r="B1013573" s="78"/>
      <c r="C1013573" s="77"/>
    </row>
    <row r="1013574" spans="2:3" x14ac:dyDescent="0.25">
      <c r="B1013574" s="78"/>
      <c r="C1013574" s="77"/>
    </row>
    <row r="1013684" spans="2:3" x14ac:dyDescent="0.25">
      <c r="B1013684" s="78"/>
      <c r="C1013684" s="77"/>
    </row>
    <row r="1013685" spans="2:3" x14ac:dyDescent="0.25">
      <c r="B1013685" s="78"/>
      <c r="C1013685" s="77"/>
    </row>
    <row r="1013686" spans="2:3" x14ac:dyDescent="0.25">
      <c r="B1013686" s="78"/>
      <c r="C1013686" s="77"/>
    </row>
    <row r="1013687" spans="2:3" x14ac:dyDescent="0.25">
      <c r="B1013687" s="78"/>
      <c r="C1013687" s="77"/>
    </row>
    <row r="1013688" spans="2:3" x14ac:dyDescent="0.25">
      <c r="B1013688" s="78"/>
      <c r="C1013688" s="77"/>
    </row>
    <row r="1013689" spans="2:3" x14ac:dyDescent="0.25">
      <c r="B1013689" s="78"/>
      <c r="C1013689" s="77"/>
    </row>
    <row r="1013690" spans="2:3" x14ac:dyDescent="0.25">
      <c r="B1013690" s="78"/>
      <c r="C1013690" s="77"/>
    </row>
    <row r="1013691" spans="2:3" x14ac:dyDescent="0.25">
      <c r="B1013691" s="78"/>
      <c r="C1013691" s="77"/>
    </row>
    <row r="1013692" spans="2:3" x14ac:dyDescent="0.25">
      <c r="B1013692" s="78"/>
      <c r="C1013692" s="77"/>
    </row>
    <row r="1013693" spans="2:3" x14ac:dyDescent="0.25">
      <c r="B1013693" s="78"/>
      <c r="C1013693" s="77"/>
    </row>
    <row r="1013694" spans="2:3" x14ac:dyDescent="0.25">
      <c r="B1013694" s="78"/>
      <c r="C1013694" s="77"/>
    </row>
    <row r="1013695" spans="2:3" x14ac:dyDescent="0.25">
      <c r="B1013695" s="78"/>
      <c r="C1013695" s="77"/>
    </row>
    <row r="1013696" spans="2:3" x14ac:dyDescent="0.25">
      <c r="B1013696" s="78"/>
      <c r="C1013696" s="77"/>
    </row>
    <row r="1013806" spans="2:3" x14ac:dyDescent="0.25">
      <c r="B1013806" s="78"/>
      <c r="C1013806" s="77"/>
    </row>
    <row r="1013807" spans="2:3" x14ac:dyDescent="0.25">
      <c r="B1013807" s="78"/>
      <c r="C1013807" s="77"/>
    </row>
    <row r="1013808" spans="2:3" x14ac:dyDescent="0.25">
      <c r="B1013808" s="78"/>
      <c r="C1013808" s="77"/>
    </row>
    <row r="1013809" spans="2:3" x14ac:dyDescent="0.25">
      <c r="B1013809" s="78"/>
      <c r="C1013809" s="77"/>
    </row>
    <row r="1013810" spans="2:3" x14ac:dyDescent="0.25">
      <c r="B1013810" s="78"/>
      <c r="C1013810" s="77"/>
    </row>
    <row r="1013811" spans="2:3" x14ac:dyDescent="0.25">
      <c r="B1013811" s="78"/>
      <c r="C1013811" s="77"/>
    </row>
    <row r="1013812" spans="2:3" x14ac:dyDescent="0.25">
      <c r="B1013812" s="78"/>
      <c r="C1013812" s="77"/>
    </row>
    <row r="1013813" spans="2:3" x14ac:dyDescent="0.25">
      <c r="B1013813" s="78"/>
      <c r="C1013813" s="77"/>
    </row>
    <row r="1013814" spans="2:3" x14ac:dyDescent="0.25">
      <c r="B1013814" s="78"/>
      <c r="C1013814" s="77"/>
    </row>
    <row r="1013815" spans="2:3" x14ac:dyDescent="0.25">
      <c r="B1013815" s="78"/>
      <c r="C1013815" s="77"/>
    </row>
    <row r="1013816" spans="2:3" x14ac:dyDescent="0.25">
      <c r="B1013816" s="78"/>
      <c r="C1013816" s="77"/>
    </row>
    <row r="1013817" spans="2:3" x14ac:dyDescent="0.25">
      <c r="B1013817" s="78"/>
      <c r="C1013817" s="77"/>
    </row>
    <row r="1013818" spans="2:3" x14ac:dyDescent="0.25">
      <c r="B1013818" s="78"/>
      <c r="C1013818" s="77"/>
    </row>
    <row r="1013928" spans="2:3" x14ac:dyDescent="0.25">
      <c r="B1013928" s="78"/>
      <c r="C1013928" s="77"/>
    </row>
    <row r="1013929" spans="2:3" x14ac:dyDescent="0.25">
      <c r="B1013929" s="78"/>
      <c r="C1013929" s="77"/>
    </row>
    <row r="1013930" spans="2:3" x14ac:dyDescent="0.25">
      <c r="B1013930" s="78"/>
      <c r="C1013930" s="77"/>
    </row>
    <row r="1013931" spans="2:3" x14ac:dyDescent="0.25">
      <c r="B1013931" s="78"/>
      <c r="C1013931" s="77"/>
    </row>
    <row r="1013932" spans="2:3" x14ac:dyDescent="0.25">
      <c r="B1013932" s="78"/>
      <c r="C1013932" s="77"/>
    </row>
    <row r="1013933" spans="2:3" x14ac:dyDescent="0.25">
      <c r="B1013933" s="78"/>
      <c r="C1013933" s="77"/>
    </row>
    <row r="1013934" spans="2:3" x14ac:dyDescent="0.25">
      <c r="B1013934" s="78"/>
      <c r="C1013934" s="77"/>
    </row>
    <row r="1013935" spans="2:3" x14ac:dyDescent="0.25">
      <c r="B1013935" s="78"/>
      <c r="C1013935" s="77"/>
    </row>
    <row r="1013936" spans="2:3" x14ac:dyDescent="0.25">
      <c r="B1013936" s="78"/>
      <c r="C1013936" s="77"/>
    </row>
    <row r="1013937" spans="2:3" x14ac:dyDescent="0.25">
      <c r="B1013937" s="78"/>
      <c r="C1013937" s="77"/>
    </row>
    <row r="1013938" spans="2:3" x14ac:dyDescent="0.25">
      <c r="B1013938" s="78"/>
      <c r="C1013938" s="77"/>
    </row>
    <row r="1013939" spans="2:3" x14ac:dyDescent="0.25">
      <c r="B1013939" s="78"/>
      <c r="C1013939" s="77"/>
    </row>
    <row r="1013940" spans="2:3" x14ac:dyDescent="0.25">
      <c r="B1013940" s="78"/>
      <c r="C1013940" s="77"/>
    </row>
    <row r="1014050" spans="2:3" x14ac:dyDescent="0.25">
      <c r="B1014050" s="78"/>
      <c r="C1014050" s="77"/>
    </row>
    <row r="1014051" spans="2:3" x14ac:dyDescent="0.25">
      <c r="B1014051" s="78"/>
      <c r="C1014051" s="77"/>
    </row>
    <row r="1014052" spans="2:3" x14ac:dyDescent="0.25">
      <c r="B1014052" s="78"/>
      <c r="C1014052" s="77"/>
    </row>
    <row r="1014053" spans="2:3" x14ac:dyDescent="0.25">
      <c r="B1014053" s="78"/>
      <c r="C1014053" s="77"/>
    </row>
    <row r="1014054" spans="2:3" x14ac:dyDescent="0.25">
      <c r="B1014054" s="78"/>
      <c r="C1014054" s="77"/>
    </row>
    <row r="1014055" spans="2:3" x14ac:dyDescent="0.25">
      <c r="B1014055" s="78"/>
      <c r="C1014055" s="77"/>
    </row>
    <row r="1014056" spans="2:3" x14ac:dyDescent="0.25">
      <c r="B1014056" s="78"/>
      <c r="C1014056" s="77"/>
    </row>
    <row r="1014057" spans="2:3" x14ac:dyDescent="0.25">
      <c r="B1014057" s="78"/>
      <c r="C1014057" s="77"/>
    </row>
    <row r="1014058" spans="2:3" x14ac:dyDescent="0.25">
      <c r="B1014058" s="78"/>
      <c r="C1014058" s="77"/>
    </row>
    <row r="1014059" spans="2:3" x14ac:dyDescent="0.25">
      <c r="B1014059" s="78"/>
      <c r="C1014059" s="77"/>
    </row>
    <row r="1014060" spans="2:3" x14ac:dyDescent="0.25">
      <c r="B1014060" s="78"/>
      <c r="C1014060" s="77"/>
    </row>
    <row r="1014061" spans="2:3" x14ac:dyDescent="0.25">
      <c r="B1014061" s="78"/>
      <c r="C1014061" s="77"/>
    </row>
    <row r="1014062" spans="2:3" x14ac:dyDescent="0.25">
      <c r="B1014062" s="78"/>
      <c r="C1014062" s="77"/>
    </row>
    <row r="1014172" spans="2:3" x14ac:dyDescent="0.25">
      <c r="B1014172" s="78"/>
      <c r="C1014172" s="77"/>
    </row>
    <row r="1014173" spans="2:3" x14ac:dyDescent="0.25">
      <c r="B1014173" s="78"/>
      <c r="C1014173" s="77"/>
    </row>
    <row r="1014174" spans="2:3" x14ac:dyDescent="0.25">
      <c r="B1014174" s="78"/>
      <c r="C1014174" s="77"/>
    </row>
    <row r="1014175" spans="2:3" x14ac:dyDescent="0.25">
      <c r="B1014175" s="78"/>
      <c r="C1014175" s="77"/>
    </row>
    <row r="1014176" spans="2:3" x14ac:dyDescent="0.25">
      <c r="B1014176" s="78"/>
      <c r="C1014176" s="77"/>
    </row>
    <row r="1014177" spans="2:3" x14ac:dyDescent="0.25">
      <c r="B1014177" s="78"/>
      <c r="C1014177" s="77"/>
    </row>
    <row r="1014178" spans="2:3" x14ac:dyDescent="0.25">
      <c r="B1014178" s="78"/>
      <c r="C1014178" s="77"/>
    </row>
    <row r="1014179" spans="2:3" x14ac:dyDescent="0.25">
      <c r="B1014179" s="78"/>
      <c r="C1014179" s="77"/>
    </row>
    <row r="1014180" spans="2:3" x14ac:dyDescent="0.25">
      <c r="B1014180" s="78"/>
      <c r="C1014180" s="77"/>
    </row>
    <row r="1014181" spans="2:3" x14ac:dyDescent="0.25">
      <c r="B1014181" s="78"/>
      <c r="C1014181" s="77"/>
    </row>
    <row r="1014182" spans="2:3" x14ac:dyDescent="0.25">
      <c r="B1014182" s="78"/>
      <c r="C1014182" s="77"/>
    </row>
    <row r="1014183" spans="2:3" x14ac:dyDescent="0.25">
      <c r="B1014183" s="78"/>
      <c r="C1014183" s="77"/>
    </row>
    <row r="1014184" spans="2:3" x14ac:dyDescent="0.25">
      <c r="B1014184" s="78"/>
      <c r="C1014184" s="77"/>
    </row>
    <row r="1014294" spans="2:3" x14ac:dyDescent="0.25">
      <c r="B1014294" s="78"/>
      <c r="C1014294" s="77"/>
    </row>
    <row r="1014295" spans="2:3" x14ac:dyDescent="0.25">
      <c r="B1014295" s="78"/>
      <c r="C1014295" s="77"/>
    </row>
    <row r="1014296" spans="2:3" x14ac:dyDescent="0.25">
      <c r="B1014296" s="78"/>
      <c r="C1014296" s="77"/>
    </row>
    <row r="1014297" spans="2:3" x14ac:dyDescent="0.25">
      <c r="B1014297" s="78"/>
      <c r="C1014297" s="77"/>
    </row>
    <row r="1014298" spans="2:3" x14ac:dyDescent="0.25">
      <c r="B1014298" s="78"/>
      <c r="C1014298" s="77"/>
    </row>
    <row r="1014299" spans="2:3" x14ac:dyDescent="0.25">
      <c r="B1014299" s="78"/>
      <c r="C1014299" s="77"/>
    </row>
    <row r="1014300" spans="2:3" x14ac:dyDescent="0.25">
      <c r="B1014300" s="78"/>
      <c r="C1014300" s="77"/>
    </row>
    <row r="1014301" spans="2:3" x14ac:dyDescent="0.25">
      <c r="B1014301" s="78"/>
      <c r="C1014301" s="77"/>
    </row>
    <row r="1014302" spans="2:3" x14ac:dyDescent="0.25">
      <c r="B1014302" s="78"/>
      <c r="C1014302" s="77"/>
    </row>
    <row r="1014303" spans="2:3" x14ac:dyDescent="0.25">
      <c r="B1014303" s="78"/>
      <c r="C1014303" s="77"/>
    </row>
    <row r="1014304" spans="2:3" x14ac:dyDescent="0.25">
      <c r="B1014304" s="78"/>
      <c r="C1014304" s="77"/>
    </row>
    <row r="1014305" spans="2:3" x14ac:dyDescent="0.25">
      <c r="B1014305" s="78"/>
      <c r="C1014305" s="77"/>
    </row>
    <row r="1014306" spans="2:3" x14ac:dyDescent="0.25">
      <c r="B1014306" s="78"/>
      <c r="C1014306" s="77"/>
    </row>
    <row r="1014416" spans="2:3" x14ac:dyDescent="0.25">
      <c r="B1014416" s="78"/>
      <c r="C1014416" s="77"/>
    </row>
    <row r="1014417" spans="2:3" x14ac:dyDescent="0.25">
      <c r="B1014417" s="78"/>
      <c r="C1014417" s="77"/>
    </row>
    <row r="1014418" spans="2:3" x14ac:dyDescent="0.25">
      <c r="B1014418" s="78"/>
      <c r="C1014418" s="77"/>
    </row>
    <row r="1014419" spans="2:3" x14ac:dyDescent="0.25">
      <c r="B1014419" s="78"/>
      <c r="C1014419" s="77"/>
    </row>
    <row r="1014420" spans="2:3" x14ac:dyDescent="0.25">
      <c r="B1014420" s="78"/>
      <c r="C1014420" s="77"/>
    </row>
    <row r="1014421" spans="2:3" x14ac:dyDescent="0.25">
      <c r="B1014421" s="78"/>
      <c r="C1014421" s="77"/>
    </row>
    <row r="1014422" spans="2:3" x14ac:dyDescent="0.25">
      <c r="B1014422" s="78"/>
      <c r="C1014422" s="77"/>
    </row>
    <row r="1014423" spans="2:3" x14ac:dyDescent="0.25">
      <c r="B1014423" s="78"/>
      <c r="C1014423" s="77"/>
    </row>
    <row r="1014424" spans="2:3" x14ac:dyDescent="0.25">
      <c r="B1014424" s="78"/>
      <c r="C1014424" s="77"/>
    </row>
    <row r="1014425" spans="2:3" x14ac:dyDescent="0.25">
      <c r="B1014425" s="78"/>
      <c r="C1014425" s="77"/>
    </row>
    <row r="1014426" spans="2:3" x14ac:dyDescent="0.25">
      <c r="B1014426" s="78"/>
      <c r="C1014426" s="77"/>
    </row>
    <row r="1014427" spans="2:3" x14ac:dyDescent="0.25">
      <c r="B1014427" s="78"/>
      <c r="C1014427" s="77"/>
    </row>
    <row r="1014428" spans="2:3" x14ac:dyDescent="0.25">
      <c r="B1014428" s="78"/>
      <c r="C1014428" s="77"/>
    </row>
    <row r="1014538" spans="2:3" x14ac:dyDescent="0.25">
      <c r="B1014538" s="78"/>
      <c r="C1014538" s="77"/>
    </row>
    <row r="1014539" spans="2:3" x14ac:dyDescent="0.25">
      <c r="B1014539" s="78"/>
      <c r="C1014539" s="77"/>
    </row>
    <row r="1014540" spans="2:3" x14ac:dyDescent="0.25">
      <c r="B1014540" s="78"/>
      <c r="C1014540" s="77"/>
    </row>
    <row r="1014541" spans="2:3" x14ac:dyDescent="0.25">
      <c r="B1014541" s="78"/>
      <c r="C1014541" s="77"/>
    </row>
    <row r="1014542" spans="2:3" x14ac:dyDescent="0.25">
      <c r="B1014542" s="78"/>
      <c r="C1014542" s="77"/>
    </row>
    <row r="1014543" spans="2:3" x14ac:dyDescent="0.25">
      <c r="B1014543" s="78"/>
      <c r="C1014543" s="77"/>
    </row>
    <row r="1014544" spans="2:3" x14ac:dyDescent="0.25">
      <c r="B1014544" s="78"/>
      <c r="C1014544" s="77"/>
    </row>
    <row r="1014545" spans="2:3" x14ac:dyDescent="0.25">
      <c r="B1014545" s="78"/>
      <c r="C1014545" s="77"/>
    </row>
    <row r="1014546" spans="2:3" x14ac:dyDescent="0.25">
      <c r="B1014546" s="78"/>
      <c r="C1014546" s="77"/>
    </row>
    <row r="1014547" spans="2:3" x14ac:dyDescent="0.25">
      <c r="B1014547" s="78"/>
      <c r="C1014547" s="77"/>
    </row>
    <row r="1014548" spans="2:3" x14ac:dyDescent="0.25">
      <c r="B1014548" s="78"/>
      <c r="C1014548" s="77"/>
    </row>
    <row r="1014549" spans="2:3" x14ac:dyDescent="0.25">
      <c r="B1014549" s="78"/>
      <c r="C1014549" s="77"/>
    </row>
    <row r="1014550" spans="2:3" x14ac:dyDescent="0.25">
      <c r="B1014550" s="78"/>
      <c r="C1014550" s="77"/>
    </row>
    <row r="1014660" spans="2:3" x14ac:dyDescent="0.25">
      <c r="B1014660" s="78"/>
      <c r="C1014660" s="77"/>
    </row>
    <row r="1014661" spans="2:3" x14ac:dyDescent="0.25">
      <c r="B1014661" s="78"/>
      <c r="C1014661" s="77"/>
    </row>
    <row r="1014662" spans="2:3" x14ac:dyDescent="0.25">
      <c r="B1014662" s="78"/>
      <c r="C1014662" s="77"/>
    </row>
    <row r="1014663" spans="2:3" x14ac:dyDescent="0.25">
      <c r="B1014663" s="78"/>
      <c r="C1014663" s="77"/>
    </row>
    <row r="1014664" spans="2:3" x14ac:dyDescent="0.25">
      <c r="B1014664" s="78"/>
      <c r="C1014664" s="77"/>
    </row>
    <row r="1014665" spans="2:3" x14ac:dyDescent="0.25">
      <c r="B1014665" s="78"/>
      <c r="C1014665" s="77"/>
    </row>
    <row r="1014666" spans="2:3" x14ac:dyDescent="0.25">
      <c r="B1014666" s="78"/>
      <c r="C1014666" s="77"/>
    </row>
    <row r="1014667" spans="2:3" x14ac:dyDescent="0.25">
      <c r="B1014667" s="78"/>
      <c r="C1014667" s="77"/>
    </row>
    <row r="1014668" spans="2:3" x14ac:dyDescent="0.25">
      <c r="B1014668" s="78"/>
      <c r="C1014668" s="77"/>
    </row>
    <row r="1014669" spans="2:3" x14ac:dyDescent="0.25">
      <c r="B1014669" s="78"/>
      <c r="C1014669" s="77"/>
    </row>
    <row r="1014670" spans="2:3" x14ac:dyDescent="0.25">
      <c r="B1014670" s="78"/>
      <c r="C1014670" s="77"/>
    </row>
    <row r="1014671" spans="2:3" x14ac:dyDescent="0.25">
      <c r="B1014671" s="78"/>
      <c r="C1014671" s="77"/>
    </row>
    <row r="1014672" spans="2:3" x14ac:dyDescent="0.25">
      <c r="B1014672" s="78"/>
      <c r="C1014672" s="77"/>
    </row>
    <row r="1014782" spans="2:3" x14ac:dyDescent="0.25">
      <c r="B1014782" s="78"/>
      <c r="C1014782" s="77"/>
    </row>
    <row r="1014783" spans="2:3" x14ac:dyDescent="0.25">
      <c r="B1014783" s="78"/>
      <c r="C1014783" s="77"/>
    </row>
    <row r="1014784" spans="2:3" x14ac:dyDescent="0.25">
      <c r="B1014784" s="78"/>
      <c r="C1014784" s="77"/>
    </row>
    <row r="1014785" spans="2:3" x14ac:dyDescent="0.25">
      <c r="B1014785" s="78"/>
      <c r="C1014785" s="77"/>
    </row>
    <row r="1014786" spans="2:3" x14ac:dyDescent="0.25">
      <c r="B1014786" s="78"/>
      <c r="C1014786" s="77"/>
    </row>
    <row r="1014787" spans="2:3" x14ac:dyDescent="0.25">
      <c r="B1014787" s="78"/>
      <c r="C1014787" s="77"/>
    </row>
    <row r="1014788" spans="2:3" x14ac:dyDescent="0.25">
      <c r="B1014788" s="78"/>
      <c r="C1014788" s="77"/>
    </row>
    <row r="1014789" spans="2:3" x14ac:dyDescent="0.25">
      <c r="B1014789" s="78"/>
      <c r="C1014789" s="77"/>
    </row>
    <row r="1014790" spans="2:3" x14ac:dyDescent="0.25">
      <c r="B1014790" s="78"/>
      <c r="C1014790" s="77"/>
    </row>
    <row r="1014791" spans="2:3" x14ac:dyDescent="0.25">
      <c r="B1014791" s="78"/>
      <c r="C1014791" s="77"/>
    </row>
    <row r="1014792" spans="2:3" x14ac:dyDescent="0.25">
      <c r="B1014792" s="78"/>
      <c r="C1014792" s="77"/>
    </row>
    <row r="1014793" spans="2:3" x14ac:dyDescent="0.25">
      <c r="B1014793" s="78"/>
      <c r="C1014793" s="77"/>
    </row>
    <row r="1014794" spans="2:3" x14ac:dyDescent="0.25">
      <c r="B1014794" s="78"/>
      <c r="C1014794" s="77"/>
    </row>
    <row r="1014904" spans="2:3" x14ac:dyDescent="0.25">
      <c r="B1014904" s="78"/>
      <c r="C1014904" s="77"/>
    </row>
    <row r="1014905" spans="2:3" x14ac:dyDescent="0.25">
      <c r="B1014905" s="78"/>
      <c r="C1014905" s="77"/>
    </row>
    <row r="1014906" spans="2:3" x14ac:dyDescent="0.25">
      <c r="B1014906" s="78"/>
      <c r="C1014906" s="77"/>
    </row>
    <row r="1014907" spans="2:3" x14ac:dyDescent="0.25">
      <c r="B1014907" s="78"/>
      <c r="C1014907" s="77"/>
    </row>
    <row r="1014908" spans="2:3" x14ac:dyDescent="0.25">
      <c r="B1014908" s="78"/>
      <c r="C1014908" s="77"/>
    </row>
    <row r="1014909" spans="2:3" x14ac:dyDescent="0.25">
      <c r="B1014909" s="78"/>
      <c r="C1014909" s="77"/>
    </row>
    <row r="1014910" spans="2:3" x14ac:dyDescent="0.25">
      <c r="B1014910" s="78"/>
      <c r="C1014910" s="77"/>
    </row>
    <row r="1014911" spans="2:3" x14ac:dyDescent="0.25">
      <c r="B1014911" s="78"/>
      <c r="C1014911" s="77"/>
    </row>
    <row r="1014912" spans="2:3" x14ac:dyDescent="0.25">
      <c r="B1014912" s="78"/>
      <c r="C1014912" s="77"/>
    </row>
    <row r="1014913" spans="2:3" x14ac:dyDescent="0.25">
      <c r="B1014913" s="78"/>
      <c r="C1014913" s="77"/>
    </row>
    <row r="1014914" spans="2:3" x14ac:dyDescent="0.25">
      <c r="B1014914" s="78"/>
      <c r="C1014914" s="77"/>
    </row>
    <row r="1014915" spans="2:3" x14ac:dyDescent="0.25">
      <c r="B1014915" s="78"/>
      <c r="C1014915" s="77"/>
    </row>
    <row r="1014916" spans="2:3" x14ac:dyDescent="0.25">
      <c r="B1014916" s="78"/>
      <c r="C1014916" s="77"/>
    </row>
    <row r="1015026" spans="2:3" x14ac:dyDescent="0.25">
      <c r="B1015026" s="78"/>
      <c r="C1015026" s="77"/>
    </row>
    <row r="1015027" spans="2:3" x14ac:dyDescent="0.25">
      <c r="B1015027" s="78"/>
      <c r="C1015027" s="77"/>
    </row>
    <row r="1015028" spans="2:3" x14ac:dyDescent="0.25">
      <c r="B1015028" s="78"/>
      <c r="C1015028" s="77"/>
    </row>
    <row r="1015029" spans="2:3" x14ac:dyDescent="0.25">
      <c r="B1015029" s="78"/>
      <c r="C1015029" s="77"/>
    </row>
    <row r="1015030" spans="2:3" x14ac:dyDescent="0.25">
      <c r="B1015030" s="78"/>
      <c r="C1015030" s="77"/>
    </row>
    <row r="1015031" spans="2:3" x14ac:dyDescent="0.25">
      <c r="B1015031" s="78"/>
      <c r="C1015031" s="77"/>
    </row>
    <row r="1015032" spans="2:3" x14ac:dyDescent="0.25">
      <c r="B1015032" s="78"/>
      <c r="C1015032" s="77"/>
    </row>
    <row r="1015033" spans="2:3" x14ac:dyDescent="0.25">
      <c r="B1015033" s="78"/>
      <c r="C1015033" s="77"/>
    </row>
    <row r="1015034" spans="2:3" x14ac:dyDescent="0.25">
      <c r="B1015034" s="78"/>
      <c r="C1015034" s="77"/>
    </row>
    <row r="1015035" spans="2:3" x14ac:dyDescent="0.25">
      <c r="B1015035" s="78"/>
      <c r="C1015035" s="77"/>
    </row>
    <row r="1015036" spans="2:3" x14ac:dyDescent="0.25">
      <c r="B1015036" s="78"/>
      <c r="C1015036" s="77"/>
    </row>
    <row r="1015037" spans="2:3" x14ac:dyDescent="0.25">
      <c r="B1015037" s="78"/>
      <c r="C1015037" s="77"/>
    </row>
    <row r="1015038" spans="2:3" x14ac:dyDescent="0.25">
      <c r="B1015038" s="78"/>
      <c r="C1015038" s="77"/>
    </row>
    <row r="1015148" spans="2:3" x14ac:dyDescent="0.25">
      <c r="B1015148" s="78"/>
      <c r="C1015148" s="77"/>
    </row>
    <row r="1015149" spans="2:3" x14ac:dyDescent="0.25">
      <c r="B1015149" s="78"/>
      <c r="C1015149" s="77"/>
    </row>
    <row r="1015150" spans="2:3" x14ac:dyDescent="0.25">
      <c r="B1015150" s="78"/>
      <c r="C1015150" s="77"/>
    </row>
    <row r="1015151" spans="2:3" x14ac:dyDescent="0.25">
      <c r="B1015151" s="78"/>
      <c r="C1015151" s="77"/>
    </row>
    <row r="1015152" spans="2:3" x14ac:dyDescent="0.25">
      <c r="B1015152" s="78"/>
      <c r="C1015152" s="77"/>
    </row>
    <row r="1015153" spans="2:3" x14ac:dyDescent="0.25">
      <c r="B1015153" s="78"/>
      <c r="C1015153" s="77"/>
    </row>
    <row r="1015154" spans="2:3" x14ac:dyDescent="0.25">
      <c r="B1015154" s="78"/>
      <c r="C1015154" s="77"/>
    </row>
    <row r="1015155" spans="2:3" x14ac:dyDescent="0.25">
      <c r="B1015155" s="78"/>
      <c r="C1015155" s="77"/>
    </row>
    <row r="1015156" spans="2:3" x14ac:dyDescent="0.25">
      <c r="B1015156" s="78"/>
      <c r="C1015156" s="77"/>
    </row>
    <row r="1015157" spans="2:3" x14ac:dyDescent="0.25">
      <c r="B1015157" s="78"/>
      <c r="C1015157" s="77"/>
    </row>
    <row r="1015158" spans="2:3" x14ac:dyDescent="0.25">
      <c r="B1015158" s="78"/>
      <c r="C1015158" s="77"/>
    </row>
    <row r="1015159" spans="2:3" x14ac:dyDescent="0.25">
      <c r="B1015159" s="78"/>
      <c r="C1015159" s="77"/>
    </row>
    <row r="1015160" spans="2:3" x14ac:dyDescent="0.25">
      <c r="B1015160" s="78"/>
      <c r="C1015160" s="77"/>
    </row>
    <row r="1015270" spans="2:3" x14ac:dyDescent="0.25">
      <c r="B1015270" s="78"/>
      <c r="C1015270" s="77"/>
    </row>
    <row r="1015271" spans="2:3" x14ac:dyDescent="0.25">
      <c r="B1015271" s="78"/>
      <c r="C1015271" s="77"/>
    </row>
    <row r="1015272" spans="2:3" x14ac:dyDescent="0.25">
      <c r="B1015272" s="78"/>
      <c r="C1015272" s="77"/>
    </row>
    <row r="1015273" spans="2:3" x14ac:dyDescent="0.25">
      <c r="B1015273" s="78"/>
      <c r="C1015273" s="77"/>
    </row>
    <row r="1015274" spans="2:3" x14ac:dyDescent="0.25">
      <c r="B1015274" s="78"/>
      <c r="C1015274" s="77"/>
    </row>
    <row r="1015275" spans="2:3" x14ac:dyDescent="0.25">
      <c r="B1015275" s="78"/>
      <c r="C1015275" s="77"/>
    </row>
    <row r="1015276" spans="2:3" x14ac:dyDescent="0.25">
      <c r="B1015276" s="78"/>
      <c r="C1015276" s="77"/>
    </row>
    <row r="1015277" spans="2:3" x14ac:dyDescent="0.25">
      <c r="B1015277" s="78"/>
      <c r="C1015277" s="77"/>
    </row>
    <row r="1015278" spans="2:3" x14ac:dyDescent="0.25">
      <c r="B1015278" s="78"/>
      <c r="C1015278" s="77"/>
    </row>
    <row r="1015279" spans="2:3" x14ac:dyDescent="0.25">
      <c r="B1015279" s="78"/>
      <c r="C1015279" s="77"/>
    </row>
    <row r="1015280" spans="2:3" x14ac:dyDescent="0.25">
      <c r="B1015280" s="78"/>
      <c r="C1015280" s="77"/>
    </row>
    <row r="1015281" spans="2:3" x14ac:dyDescent="0.25">
      <c r="B1015281" s="78"/>
      <c r="C1015281" s="77"/>
    </row>
    <row r="1015282" spans="2:3" x14ac:dyDescent="0.25">
      <c r="B1015282" s="78"/>
      <c r="C1015282" s="77"/>
    </row>
    <row r="1015392" spans="2:3" x14ac:dyDescent="0.25">
      <c r="B1015392" s="78"/>
      <c r="C1015392" s="77"/>
    </row>
    <row r="1015393" spans="2:3" x14ac:dyDescent="0.25">
      <c r="B1015393" s="78"/>
      <c r="C1015393" s="77"/>
    </row>
    <row r="1015394" spans="2:3" x14ac:dyDescent="0.25">
      <c r="B1015394" s="78"/>
      <c r="C1015394" s="77"/>
    </row>
    <row r="1015395" spans="2:3" x14ac:dyDescent="0.25">
      <c r="B1015395" s="78"/>
      <c r="C1015395" s="77"/>
    </row>
    <row r="1015396" spans="2:3" x14ac:dyDescent="0.25">
      <c r="B1015396" s="78"/>
      <c r="C1015396" s="77"/>
    </row>
    <row r="1015397" spans="2:3" x14ac:dyDescent="0.25">
      <c r="B1015397" s="78"/>
      <c r="C1015397" s="77"/>
    </row>
    <row r="1015398" spans="2:3" x14ac:dyDescent="0.25">
      <c r="B1015398" s="78"/>
      <c r="C1015398" s="77"/>
    </row>
    <row r="1015399" spans="2:3" x14ac:dyDescent="0.25">
      <c r="B1015399" s="78"/>
      <c r="C1015399" s="77"/>
    </row>
    <row r="1015400" spans="2:3" x14ac:dyDescent="0.25">
      <c r="B1015400" s="78"/>
      <c r="C1015400" s="77"/>
    </row>
    <row r="1015401" spans="2:3" x14ac:dyDescent="0.25">
      <c r="B1015401" s="78"/>
      <c r="C1015401" s="77"/>
    </row>
    <row r="1015402" spans="2:3" x14ac:dyDescent="0.25">
      <c r="B1015402" s="78"/>
      <c r="C1015402" s="77"/>
    </row>
    <row r="1015403" spans="2:3" x14ac:dyDescent="0.25">
      <c r="B1015403" s="78"/>
      <c r="C1015403" s="77"/>
    </row>
    <row r="1015404" spans="2:3" x14ac:dyDescent="0.25">
      <c r="B1015404" s="78"/>
      <c r="C1015404" s="77"/>
    </row>
    <row r="1015514" spans="2:3" x14ac:dyDescent="0.25">
      <c r="B1015514" s="78"/>
      <c r="C1015514" s="77"/>
    </row>
    <row r="1015515" spans="2:3" x14ac:dyDescent="0.25">
      <c r="B1015515" s="78"/>
      <c r="C1015515" s="77"/>
    </row>
    <row r="1015516" spans="2:3" x14ac:dyDescent="0.25">
      <c r="B1015516" s="78"/>
      <c r="C1015516" s="77"/>
    </row>
    <row r="1015517" spans="2:3" x14ac:dyDescent="0.25">
      <c r="B1015517" s="78"/>
      <c r="C1015517" s="77"/>
    </row>
    <row r="1015518" spans="2:3" x14ac:dyDescent="0.25">
      <c r="B1015518" s="78"/>
      <c r="C1015518" s="77"/>
    </row>
    <row r="1015519" spans="2:3" x14ac:dyDescent="0.25">
      <c r="B1015519" s="78"/>
      <c r="C1015519" s="77"/>
    </row>
    <row r="1015520" spans="2:3" x14ac:dyDescent="0.25">
      <c r="B1015520" s="78"/>
      <c r="C1015520" s="77"/>
    </row>
    <row r="1015521" spans="2:3" x14ac:dyDescent="0.25">
      <c r="B1015521" s="78"/>
      <c r="C1015521" s="77"/>
    </row>
    <row r="1015522" spans="2:3" x14ac:dyDescent="0.25">
      <c r="B1015522" s="78"/>
      <c r="C1015522" s="77"/>
    </row>
    <row r="1015523" spans="2:3" x14ac:dyDescent="0.25">
      <c r="B1015523" s="78"/>
      <c r="C1015523" s="77"/>
    </row>
    <row r="1015524" spans="2:3" x14ac:dyDescent="0.25">
      <c r="B1015524" s="78"/>
      <c r="C1015524" s="77"/>
    </row>
    <row r="1015525" spans="2:3" x14ac:dyDescent="0.25">
      <c r="B1015525" s="78"/>
      <c r="C1015525" s="77"/>
    </row>
    <row r="1015526" spans="2:3" x14ac:dyDescent="0.25">
      <c r="B1015526" s="78"/>
      <c r="C1015526" s="77"/>
    </row>
    <row r="1015636" spans="2:3" x14ac:dyDescent="0.25">
      <c r="B1015636" s="78"/>
      <c r="C1015636" s="77"/>
    </row>
    <row r="1015637" spans="2:3" x14ac:dyDescent="0.25">
      <c r="B1015637" s="78"/>
      <c r="C1015637" s="77"/>
    </row>
    <row r="1015638" spans="2:3" x14ac:dyDescent="0.25">
      <c r="B1015638" s="78"/>
      <c r="C1015638" s="77"/>
    </row>
    <row r="1015639" spans="2:3" x14ac:dyDescent="0.25">
      <c r="B1015639" s="78"/>
      <c r="C1015639" s="77"/>
    </row>
    <row r="1015640" spans="2:3" x14ac:dyDescent="0.25">
      <c r="B1015640" s="78"/>
      <c r="C1015640" s="77"/>
    </row>
    <row r="1015641" spans="2:3" x14ac:dyDescent="0.25">
      <c r="B1015641" s="78"/>
      <c r="C1015641" s="77"/>
    </row>
    <row r="1015642" spans="2:3" x14ac:dyDescent="0.25">
      <c r="B1015642" s="78"/>
      <c r="C1015642" s="77"/>
    </row>
    <row r="1015643" spans="2:3" x14ac:dyDescent="0.25">
      <c r="B1015643" s="78"/>
      <c r="C1015643" s="77"/>
    </row>
    <row r="1015644" spans="2:3" x14ac:dyDescent="0.25">
      <c r="B1015644" s="78"/>
      <c r="C1015644" s="77"/>
    </row>
    <row r="1015645" spans="2:3" x14ac:dyDescent="0.25">
      <c r="B1015645" s="78"/>
      <c r="C1015645" s="77"/>
    </row>
    <row r="1015646" spans="2:3" x14ac:dyDescent="0.25">
      <c r="B1015646" s="78"/>
      <c r="C1015646" s="77"/>
    </row>
    <row r="1015647" spans="2:3" x14ac:dyDescent="0.25">
      <c r="B1015647" s="78"/>
      <c r="C1015647" s="77"/>
    </row>
    <row r="1015648" spans="2:3" x14ac:dyDescent="0.25">
      <c r="B1015648" s="78"/>
      <c r="C1015648" s="77"/>
    </row>
    <row r="1015758" spans="2:3" x14ac:dyDescent="0.25">
      <c r="B1015758" s="78"/>
      <c r="C1015758" s="77"/>
    </row>
    <row r="1015759" spans="2:3" x14ac:dyDescent="0.25">
      <c r="B1015759" s="78"/>
      <c r="C1015759" s="77"/>
    </row>
    <row r="1015760" spans="2:3" x14ac:dyDescent="0.25">
      <c r="B1015760" s="78"/>
      <c r="C1015760" s="77"/>
    </row>
    <row r="1015761" spans="2:3" x14ac:dyDescent="0.25">
      <c r="B1015761" s="78"/>
      <c r="C1015761" s="77"/>
    </row>
    <row r="1015762" spans="2:3" x14ac:dyDescent="0.25">
      <c r="B1015762" s="78"/>
      <c r="C1015762" s="77"/>
    </row>
    <row r="1015763" spans="2:3" x14ac:dyDescent="0.25">
      <c r="B1015763" s="78"/>
      <c r="C1015763" s="77"/>
    </row>
    <row r="1015764" spans="2:3" x14ac:dyDescent="0.25">
      <c r="B1015764" s="78"/>
      <c r="C1015764" s="77"/>
    </row>
    <row r="1015765" spans="2:3" x14ac:dyDescent="0.25">
      <c r="B1015765" s="78"/>
      <c r="C1015765" s="77"/>
    </row>
    <row r="1015766" spans="2:3" x14ac:dyDescent="0.25">
      <c r="B1015766" s="78"/>
      <c r="C1015766" s="77"/>
    </row>
    <row r="1015767" spans="2:3" x14ac:dyDescent="0.25">
      <c r="B1015767" s="78"/>
      <c r="C1015767" s="77"/>
    </row>
    <row r="1015768" spans="2:3" x14ac:dyDescent="0.25">
      <c r="B1015768" s="78"/>
      <c r="C1015768" s="77"/>
    </row>
    <row r="1015769" spans="2:3" x14ac:dyDescent="0.25">
      <c r="B1015769" s="78"/>
      <c r="C1015769" s="77"/>
    </row>
    <row r="1015770" spans="2:3" x14ac:dyDescent="0.25">
      <c r="B1015770" s="78"/>
      <c r="C1015770" s="77"/>
    </row>
    <row r="1015880" spans="2:3" x14ac:dyDescent="0.25">
      <c r="B1015880" s="78"/>
      <c r="C1015880" s="77"/>
    </row>
    <row r="1015881" spans="2:3" x14ac:dyDescent="0.25">
      <c r="B1015881" s="78"/>
      <c r="C1015881" s="77"/>
    </row>
    <row r="1015882" spans="2:3" x14ac:dyDescent="0.25">
      <c r="B1015882" s="78"/>
      <c r="C1015882" s="77"/>
    </row>
    <row r="1015883" spans="2:3" x14ac:dyDescent="0.25">
      <c r="B1015883" s="78"/>
      <c r="C1015883" s="77"/>
    </row>
    <row r="1015884" spans="2:3" x14ac:dyDescent="0.25">
      <c r="B1015884" s="78"/>
      <c r="C1015884" s="77"/>
    </row>
    <row r="1015885" spans="2:3" x14ac:dyDescent="0.25">
      <c r="B1015885" s="78"/>
      <c r="C1015885" s="77"/>
    </row>
    <row r="1015886" spans="2:3" x14ac:dyDescent="0.25">
      <c r="B1015886" s="78"/>
      <c r="C1015886" s="77"/>
    </row>
    <row r="1015887" spans="2:3" x14ac:dyDescent="0.25">
      <c r="B1015887" s="78"/>
      <c r="C1015887" s="77"/>
    </row>
    <row r="1015888" spans="2:3" x14ac:dyDescent="0.25">
      <c r="B1015888" s="78"/>
      <c r="C1015888" s="77"/>
    </row>
    <row r="1015889" spans="2:3" x14ac:dyDescent="0.25">
      <c r="B1015889" s="78"/>
      <c r="C1015889" s="77"/>
    </row>
    <row r="1015890" spans="2:3" x14ac:dyDescent="0.25">
      <c r="B1015890" s="78"/>
      <c r="C1015890" s="77"/>
    </row>
    <row r="1015891" spans="2:3" x14ac:dyDescent="0.25">
      <c r="B1015891" s="78"/>
      <c r="C1015891" s="77"/>
    </row>
    <row r="1015892" spans="2:3" x14ac:dyDescent="0.25">
      <c r="B1015892" s="78"/>
      <c r="C1015892" s="77"/>
    </row>
    <row r="1016002" spans="2:3" x14ac:dyDescent="0.25">
      <c r="B1016002" s="78"/>
      <c r="C1016002" s="77"/>
    </row>
    <row r="1016003" spans="2:3" x14ac:dyDescent="0.25">
      <c r="B1016003" s="78"/>
      <c r="C1016003" s="77"/>
    </row>
    <row r="1016004" spans="2:3" x14ac:dyDescent="0.25">
      <c r="B1016004" s="78"/>
      <c r="C1016004" s="77"/>
    </row>
    <row r="1016005" spans="2:3" x14ac:dyDescent="0.25">
      <c r="B1016005" s="78"/>
      <c r="C1016005" s="77"/>
    </row>
    <row r="1016006" spans="2:3" x14ac:dyDescent="0.25">
      <c r="B1016006" s="78"/>
      <c r="C1016006" s="77"/>
    </row>
    <row r="1016007" spans="2:3" x14ac:dyDescent="0.25">
      <c r="B1016007" s="78"/>
      <c r="C1016007" s="77"/>
    </row>
    <row r="1016008" spans="2:3" x14ac:dyDescent="0.25">
      <c r="B1016008" s="78"/>
      <c r="C1016008" s="77"/>
    </row>
    <row r="1016009" spans="2:3" x14ac:dyDescent="0.25">
      <c r="B1016009" s="78"/>
      <c r="C1016009" s="77"/>
    </row>
    <row r="1016010" spans="2:3" x14ac:dyDescent="0.25">
      <c r="B1016010" s="78"/>
      <c r="C1016010" s="77"/>
    </row>
    <row r="1016011" spans="2:3" x14ac:dyDescent="0.25">
      <c r="B1016011" s="78"/>
      <c r="C1016011" s="77"/>
    </row>
    <row r="1016012" spans="2:3" x14ac:dyDescent="0.25">
      <c r="B1016012" s="78"/>
      <c r="C1016012" s="77"/>
    </row>
    <row r="1016013" spans="2:3" x14ac:dyDescent="0.25">
      <c r="B1016013" s="78"/>
      <c r="C1016013" s="77"/>
    </row>
    <row r="1016014" spans="2:3" x14ac:dyDescent="0.25">
      <c r="B1016014" s="78"/>
      <c r="C1016014" s="77"/>
    </row>
    <row r="1016124" spans="2:3" x14ac:dyDescent="0.25">
      <c r="B1016124" s="78"/>
      <c r="C1016124" s="77"/>
    </row>
    <row r="1016125" spans="2:3" x14ac:dyDescent="0.25">
      <c r="B1016125" s="78"/>
      <c r="C1016125" s="77"/>
    </row>
    <row r="1016126" spans="2:3" x14ac:dyDescent="0.25">
      <c r="B1016126" s="78"/>
      <c r="C1016126" s="77"/>
    </row>
    <row r="1016127" spans="2:3" x14ac:dyDescent="0.25">
      <c r="B1016127" s="78"/>
      <c r="C1016127" s="77"/>
    </row>
    <row r="1016128" spans="2:3" x14ac:dyDescent="0.25">
      <c r="B1016128" s="78"/>
      <c r="C1016128" s="77"/>
    </row>
    <row r="1016129" spans="2:3" x14ac:dyDescent="0.25">
      <c r="B1016129" s="78"/>
      <c r="C1016129" s="77"/>
    </row>
    <row r="1016130" spans="2:3" x14ac:dyDescent="0.25">
      <c r="B1016130" s="78"/>
      <c r="C1016130" s="77"/>
    </row>
    <row r="1016131" spans="2:3" x14ac:dyDescent="0.25">
      <c r="B1016131" s="78"/>
      <c r="C1016131" s="77"/>
    </row>
    <row r="1016132" spans="2:3" x14ac:dyDescent="0.25">
      <c r="B1016132" s="78"/>
      <c r="C1016132" s="77"/>
    </row>
    <row r="1016133" spans="2:3" x14ac:dyDescent="0.25">
      <c r="B1016133" s="78"/>
      <c r="C1016133" s="77"/>
    </row>
    <row r="1016134" spans="2:3" x14ac:dyDescent="0.25">
      <c r="B1016134" s="78"/>
      <c r="C1016134" s="77"/>
    </row>
    <row r="1016135" spans="2:3" x14ac:dyDescent="0.25">
      <c r="B1016135" s="78"/>
      <c r="C1016135" s="77"/>
    </row>
    <row r="1016136" spans="2:3" x14ac:dyDescent="0.25">
      <c r="B1016136" s="78"/>
      <c r="C1016136" s="77"/>
    </row>
    <row r="1016246" spans="2:3" x14ac:dyDescent="0.25">
      <c r="B1016246" s="78"/>
      <c r="C1016246" s="77"/>
    </row>
    <row r="1016247" spans="2:3" x14ac:dyDescent="0.25">
      <c r="B1016247" s="78"/>
      <c r="C1016247" s="77"/>
    </row>
    <row r="1016248" spans="2:3" x14ac:dyDescent="0.25">
      <c r="B1016248" s="78"/>
      <c r="C1016248" s="77"/>
    </row>
    <row r="1016249" spans="2:3" x14ac:dyDescent="0.25">
      <c r="B1016249" s="78"/>
      <c r="C1016249" s="77"/>
    </row>
    <row r="1016250" spans="2:3" x14ac:dyDescent="0.25">
      <c r="B1016250" s="78"/>
      <c r="C1016250" s="77"/>
    </row>
    <row r="1016251" spans="2:3" x14ac:dyDescent="0.25">
      <c r="B1016251" s="78"/>
      <c r="C1016251" s="77"/>
    </row>
    <row r="1016252" spans="2:3" x14ac:dyDescent="0.25">
      <c r="B1016252" s="78"/>
      <c r="C1016252" s="77"/>
    </row>
    <row r="1016253" spans="2:3" x14ac:dyDescent="0.25">
      <c r="B1016253" s="78"/>
      <c r="C1016253" s="77"/>
    </row>
    <row r="1016254" spans="2:3" x14ac:dyDescent="0.25">
      <c r="B1016254" s="78"/>
      <c r="C1016254" s="77"/>
    </row>
    <row r="1016255" spans="2:3" x14ac:dyDescent="0.25">
      <c r="B1016255" s="78"/>
      <c r="C1016255" s="77"/>
    </row>
    <row r="1016256" spans="2:3" x14ac:dyDescent="0.25">
      <c r="B1016256" s="78"/>
      <c r="C1016256" s="77"/>
    </row>
    <row r="1016257" spans="2:3" x14ac:dyDescent="0.25">
      <c r="B1016257" s="78"/>
      <c r="C1016257" s="77"/>
    </row>
    <row r="1016258" spans="2:3" x14ac:dyDescent="0.25">
      <c r="B1016258" s="78"/>
      <c r="C1016258" s="77"/>
    </row>
    <row r="1016368" spans="2:3" x14ac:dyDescent="0.25">
      <c r="B1016368" s="78"/>
      <c r="C1016368" s="77"/>
    </row>
    <row r="1016369" spans="2:3" x14ac:dyDescent="0.25">
      <c r="B1016369" s="78"/>
      <c r="C1016369" s="77"/>
    </row>
    <row r="1016370" spans="2:3" x14ac:dyDescent="0.25">
      <c r="B1016370" s="78"/>
      <c r="C1016370" s="77"/>
    </row>
    <row r="1016371" spans="2:3" x14ac:dyDescent="0.25">
      <c r="B1016371" s="78"/>
      <c r="C1016371" s="77"/>
    </row>
    <row r="1016372" spans="2:3" x14ac:dyDescent="0.25">
      <c r="B1016372" s="78"/>
      <c r="C1016372" s="77"/>
    </row>
    <row r="1016373" spans="2:3" x14ac:dyDescent="0.25">
      <c r="B1016373" s="78"/>
      <c r="C1016373" s="77"/>
    </row>
    <row r="1016374" spans="2:3" x14ac:dyDescent="0.25">
      <c r="B1016374" s="78"/>
      <c r="C1016374" s="77"/>
    </row>
    <row r="1016375" spans="2:3" x14ac:dyDescent="0.25">
      <c r="B1016375" s="78"/>
      <c r="C1016375" s="77"/>
    </row>
    <row r="1016376" spans="2:3" x14ac:dyDescent="0.25">
      <c r="B1016376" s="78"/>
      <c r="C1016376" s="77"/>
    </row>
    <row r="1016377" spans="2:3" x14ac:dyDescent="0.25">
      <c r="B1016377" s="78"/>
      <c r="C1016377" s="77"/>
    </row>
    <row r="1016378" spans="2:3" x14ac:dyDescent="0.25">
      <c r="B1016378" s="78"/>
      <c r="C1016378" s="77"/>
    </row>
    <row r="1016379" spans="2:3" x14ac:dyDescent="0.25">
      <c r="B1016379" s="78"/>
      <c r="C1016379" s="77"/>
    </row>
    <row r="1016380" spans="2:3" x14ac:dyDescent="0.25">
      <c r="B1016380" s="78"/>
      <c r="C1016380" s="77"/>
    </row>
    <row r="1016490" spans="2:3" x14ac:dyDescent="0.25">
      <c r="B1016490" s="78"/>
      <c r="C1016490" s="77"/>
    </row>
    <row r="1016491" spans="2:3" x14ac:dyDescent="0.25">
      <c r="B1016491" s="78"/>
      <c r="C1016491" s="77"/>
    </row>
    <row r="1016492" spans="2:3" x14ac:dyDescent="0.25">
      <c r="B1016492" s="78"/>
      <c r="C1016492" s="77"/>
    </row>
    <row r="1016493" spans="2:3" x14ac:dyDescent="0.25">
      <c r="B1016493" s="78"/>
      <c r="C1016493" s="77"/>
    </row>
    <row r="1016494" spans="2:3" x14ac:dyDescent="0.25">
      <c r="B1016494" s="78"/>
      <c r="C1016494" s="77"/>
    </row>
    <row r="1016495" spans="2:3" x14ac:dyDescent="0.25">
      <c r="B1016495" s="78"/>
      <c r="C1016495" s="77"/>
    </row>
    <row r="1016496" spans="2:3" x14ac:dyDescent="0.25">
      <c r="B1016496" s="78"/>
      <c r="C1016496" s="77"/>
    </row>
    <row r="1016497" spans="2:3" x14ac:dyDescent="0.25">
      <c r="B1016497" s="78"/>
      <c r="C1016497" s="77"/>
    </row>
    <row r="1016498" spans="2:3" x14ac:dyDescent="0.25">
      <c r="B1016498" s="78"/>
      <c r="C1016498" s="77"/>
    </row>
    <row r="1016499" spans="2:3" x14ac:dyDescent="0.25">
      <c r="B1016499" s="78"/>
      <c r="C1016499" s="77"/>
    </row>
    <row r="1016500" spans="2:3" x14ac:dyDescent="0.25">
      <c r="B1016500" s="78"/>
      <c r="C1016500" s="77"/>
    </row>
    <row r="1016501" spans="2:3" x14ac:dyDescent="0.25">
      <c r="B1016501" s="78"/>
      <c r="C1016501" s="77"/>
    </row>
    <row r="1016502" spans="2:3" x14ac:dyDescent="0.25">
      <c r="B1016502" s="78"/>
      <c r="C1016502" s="77"/>
    </row>
    <row r="1016612" spans="2:3" x14ac:dyDescent="0.25">
      <c r="B1016612" s="78"/>
      <c r="C1016612" s="77"/>
    </row>
    <row r="1016613" spans="2:3" x14ac:dyDescent="0.25">
      <c r="B1016613" s="78"/>
      <c r="C1016613" s="77"/>
    </row>
    <row r="1016614" spans="2:3" x14ac:dyDescent="0.25">
      <c r="B1016614" s="78"/>
      <c r="C1016614" s="77"/>
    </row>
    <row r="1016615" spans="2:3" x14ac:dyDescent="0.25">
      <c r="B1016615" s="78"/>
      <c r="C1016615" s="77"/>
    </row>
    <row r="1016616" spans="2:3" x14ac:dyDescent="0.25">
      <c r="B1016616" s="78"/>
      <c r="C1016616" s="77"/>
    </row>
    <row r="1016617" spans="2:3" x14ac:dyDescent="0.25">
      <c r="B1016617" s="78"/>
      <c r="C1016617" s="77"/>
    </row>
    <row r="1016618" spans="2:3" x14ac:dyDescent="0.25">
      <c r="B1016618" s="78"/>
      <c r="C1016618" s="77"/>
    </row>
    <row r="1016619" spans="2:3" x14ac:dyDescent="0.25">
      <c r="B1016619" s="78"/>
      <c r="C1016619" s="77"/>
    </row>
    <row r="1016620" spans="2:3" x14ac:dyDescent="0.25">
      <c r="B1016620" s="78"/>
      <c r="C1016620" s="77"/>
    </row>
    <row r="1016621" spans="2:3" x14ac:dyDescent="0.25">
      <c r="B1016621" s="78"/>
      <c r="C1016621" s="77"/>
    </row>
    <row r="1016622" spans="2:3" x14ac:dyDescent="0.25">
      <c r="B1016622" s="78"/>
      <c r="C1016622" s="77"/>
    </row>
    <row r="1016623" spans="2:3" x14ac:dyDescent="0.25">
      <c r="B1016623" s="78"/>
      <c r="C1016623" s="77"/>
    </row>
    <row r="1016624" spans="2:3" x14ac:dyDescent="0.25">
      <c r="B1016624" s="78"/>
      <c r="C1016624" s="77"/>
    </row>
    <row r="1016734" spans="2:3" x14ac:dyDescent="0.25">
      <c r="B1016734" s="78"/>
      <c r="C1016734" s="77"/>
    </row>
    <row r="1016735" spans="2:3" x14ac:dyDescent="0.25">
      <c r="B1016735" s="78"/>
      <c r="C1016735" s="77"/>
    </row>
    <row r="1016736" spans="2:3" x14ac:dyDescent="0.25">
      <c r="B1016736" s="78"/>
      <c r="C1016736" s="77"/>
    </row>
    <row r="1016737" spans="2:3" x14ac:dyDescent="0.25">
      <c r="B1016737" s="78"/>
      <c r="C1016737" s="77"/>
    </row>
    <row r="1016738" spans="2:3" x14ac:dyDescent="0.25">
      <c r="B1016738" s="78"/>
      <c r="C1016738" s="77"/>
    </row>
    <row r="1016739" spans="2:3" x14ac:dyDescent="0.25">
      <c r="B1016739" s="78"/>
      <c r="C1016739" s="77"/>
    </row>
    <row r="1016740" spans="2:3" x14ac:dyDescent="0.25">
      <c r="B1016740" s="78"/>
      <c r="C1016740" s="77"/>
    </row>
    <row r="1016741" spans="2:3" x14ac:dyDescent="0.25">
      <c r="B1016741" s="78"/>
      <c r="C1016741" s="77"/>
    </row>
    <row r="1016742" spans="2:3" x14ac:dyDescent="0.25">
      <c r="B1016742" s="78"/>
      <c r="C1016742" s="77"/>
    </row>
    <row r="1016743" spans="2:3" x14ac:dyDescent="0.25">
      <c r="B1016743" s="78"/>
      <c r="C1016743" s="77"/>
    </row>
    <row r="1016744" spans="2:3" x14ac:dyDescent="0.25">
      <c r="B1016744" s="78"/>
      <c r="C1016744" s="77"/>
    </row>
    <row r="1016745" spans="2:3" x14ac:dyDescent="0.25">
      <c r="B1016745" s="78"/>
      <c r="C1016745" s="77"/>
    </row>
    <row r="1016746" spans="2:3" x14ac:dyDescent="0.25">
      <c r="B1016746" s="78"/>
      <c r="C1016746" s="77"/>
    </row>
    <row r="1016856" spans="2:3" x14ac:dyDescent="0.25">
      <c r="B1016856" s="78"/>
      <c r="C1016856" s="77"/>
    </row>
    <row r="1016857" spans="2:3" x14ac:dyDescent="0.25">
      <c r="B1016857" s="78"/>
      <c r="C1016857" s="77"/>
    </row>
    <row r="1016858" spans="2:3" x14ac:dyDescent="0.25">
      <c r="B1016858" s="78"/>
      <c r="C1016858" s="77"/>
    </row>
    <row r="1016859" spans="2:3" x14ac:dyDescent="0.25">
      <c r="B1016859" s="78"/>
      <c r="C1016859" s="77"/>
    </row>
    <row r="1016860" spans="2:3" x14ac:dyDescent="0.25">
      <c r="B1016860" s="78"/>
      <c r="C1016860" s="77"/>
    </row>
    <row r="1016861" spans="2:3" x14ac:dyDescent="0.25">
      <c r="B1016861" s="78"/>
      <c r="C1016861" s="77"/>
    </row>
    <row r="1016862" spans="2:3" x14ac:dyDescent="0.25">
      <c r="B1016862" s="78"/>
      <c r="C1016862" s="77"/>
    </row>
    <row r="1016863" spans="2:3" x14ac:dyDescent="0.25">
      <c r="B1016863" s="78"/>
      <c r="C1016863" s="77"/>
    </row>
    <row r="1016864" spans="2:3" x14ac:dyDescent="0.25">
      <c r="B1016864" s="78"/>
      <c r="C1016864" s="77"/>
    </row>
    <row r="1016865" spans="2:3" x14ac:dyDescent="0.25">
      <c r="B1016865" s="78"/>
      <c r="C1016865" s="77"/>
    </row>
    <row r="1016866" spans="2:3" x14ac:dyDescent="0.25">
      <c r="B1016866" s="78"/>
      <c r="C1016866" s="77"/>
    </row>
    <row r="1016867" spans="2:3" x14ac:dyDescent="0.25">
      <c r="B1016867" s="78"/>
      <c r="C1016867" s="77"/>
    </row>
    <row r="1016868" spans="2:3" x14ac:dyDescent="0.25">
      <c r="B1016868" s="78"/>
      <c r="C1016868" s="77"/>
    </row>
    <row r="1016978" spans="2:3" x14ac:dyDescent="0.25">
      <c r="B1016978" s="78"/>
      <c r="C1016978" s="77"/>
    </row>
    <row r="1016979" spans="2:3" x14ac:dyDescent="0.25">
      <c r="B1016979" s="78"/>
      <c r="C1016979" s="77"/>
    </row>
    <row r="1016980" spans="2:3" x14ac:dyDescent="0.25">
      <c r="B1016980" s="78"/>
      <c r="C1016980" s="77"/>
    </row>
    <row r="1016981" spans="2:3" x14ac:dyDescent="0.25">
      <c r="B1016981" s="78"/>
      <c r="C1016981" s="77"/>
    </row>
    <row r="1016982" spans="2:3" x14ac:dyDescent="0.25">
      <c r="B1016982" s="78"/>
      <c r="C1016982" s="77"/>
    </row>
    <row r="1016983" spans="2:3" x14ac:dyDescent="0.25">
      <c r="B1016983" s="78"/>
      <c r="C1016983" s="77"/>
    </row>
    <row r="1016984" spans="2:3" x14ac:dyDescent="0.25">
      <c r="B1016984" s="78"/>
      <c r="C1016984" s="77"/>
    </row>
    <row r="1016985" spans="2:3" x14ac:dyDescent="0.25">
      <c r="B1016985" s="78"/>
      <c r="C1016985" s="77"/>
    </row>
    <row r="1016986" spans="2:3" x14ac:dyDescent="0.25">
      <c r="B1016986" s="78"/>
      <c r="C1016986" s="77"/>
    </row>
    <row r="1016987" spans="2:3" x14ac:dyDescent="0.25">
      <c r="B1016987" s="78"/>
      <c r="C1016987" s="77"/>
    </row>
    <row r="1016988" spans="2:3" x14ac:dyDescent="0.25">
      <c r="B1016988" s="78"/>
      <c r="C1016988" s="77"/>
    </row>
    <row r="1016989" spans="2:3" x14ac:dyDescent="0.25">
      <c r="B1016989" s="78"/>
      <c r="C1016989" s="77"/>
    </row>
    <row r="1016990" spans="2:3" x14ac:dyDescent="0.25">
      <c r="B1016990" s="78"/>
      <c r="C1016990" s="77"/>
    </row>
    <row r="1017100" spans="2:3" x14ac:dyDescent="0.25">
      <c r="B1017100" s="78"/>
      <c r="C1017100" s="77"/>
    </row>
    <row r="1017101" spans="2:3" x14ac:dyDescent="0.25">
      <c r="B1017101" s="78"/>
      <c r="C1017101" s="77"/>
    </row>
    <row r="1017102" spans="2:3" x14ac:dyDescent="0.25">
      <c r="B1017102" s="78"/>
      <c r="C1017102" s="77"/>
    </row>
    <row r="1017103" spans="2:3" x14ac:dyDescent="0.25">
      <c r="B1017103" s="78"/>
      <c r="C1017103" s="77"/>
    </row>
    <row r="1017104" spans="2:3" x14ac:dyDescent="0.25">
      <c r="B1017104" s="78"/>
      <c r="C1017104" s="77"/>
    </row>
    <row r="1017105" spans="2:3" x14ac:dyDescent="0.25">
      <c r="B1017105" s="78"/>
      <c r="C1017105" s="77"/>
    </row>
    <row r="1017106" spans="2:3" x14ac:dyDescent="0.25">
      <c r="B1017106" s="78"/>
      <c r="C1017106" s="77"/>
    </row>
    <row r="1017107" spans="2:3" x14ac:dyDescent="0.25">
      <c r="B1017107" s="78"/>
      <c r="C1017107" s="77"/>
    </row>
    <row r="1017108" spans="2:3" x14ac:dyDescent="0.25">
      <c r="B1017108" s="78"/>
      <c r="C1017108" s="77"/>
    </row>
    <row r="1017109" spans="2:3" x14ac:dyDescent="0.25">
      <c r="B1017109" s="78"/>
      <c r="C1017109" s="77"/>
    </row>
    <row r="1017110" spans="2:3" x14ac:dyDescent="0.25">
      <c r="B1017110" s="78"/>
      <c r="C1017110" s="77"/>
    </row>
    <row r="1017111" spans="2:3" x14ac:dyDescent="0.25">
      <c r="B1017111" s="78"/>
      <c r="C1017111" s="77"/>
    </row>
    <row r="1017112" spans="2:3" x14ac:dyDescent="0.25">
      <c r="B1017112" s="78"/>
      <c r="C1017112" s="77"/>
    </row>
    <row r="1017222" spans="2:3" x14ac:dyDescent="0.25">
      <c r="B1017222" s="78"/>
      <c r="C1017222" s="77"/>
    </row>
    <row r="1017223" spans="2:3" x14ac:dyDescent="0.25">
      <c r="B1017223" s="78"/>
      <c r="C1017223" s="77"/>
    </row>
    <row r="1017224" spans="2:3" x14ac:dyDescent="0.25">
      <c r="B1017224" s="78"/>
      <c r="C1017224" s="77"/>
    </row>
    <row r="1017225" spans="2:3" x14ac:dyDescent="0.25">
      <c r="B1017225" s="78"/>
      <c r="C1017225" s="77"/>
    </row>
    <row r="1017226" spans="2:3" x14ac:dyDescent="0.25">
      <c r="B1017226" s="78"/>
      <c r="C1017226" s="77"/>
    </row>
    <row r="1017227" spans="2:3" x14ac:dyDescent="0.25">
      <c r="B1017227" s="78"/>
      <c r="C1017227" s="77"/>
    </row>
    <row r="1017228" spans="2:3" x14ac:dyDescent="0.25">
      <c r="B1017228" s="78"/>
      <c r="C1017228" s="77"/>
    </row>
    <row r="1017229" spans="2:3" x14ac:dyDescent="0.25">
      <c r="B1017229" s="78"/>
      <c r="C1017229" s="77"/>
    </row>
    <row r="1017230" spans="2:3" x14ac:dyDescent="0.25">
      <c r="B1017230" s="78"/>
      <c r="C1017230" s="77"/>
    </row>
    <row r="1017231" spans="2:3" x14ac:dyDescent="0.25">
      <c r="B1017231" s="78"/>
      <c r="C1017231" s="77"/>
    </row>
    <row r="1017232" spans="2:3" x14ac:dyDescent="0.25">
      <c r="B1017232" s="78"/>
      <c r="C1017232" s="77"/>
    </row>
    <row r="1017233" spans="2:3" x14ac:dyDescent="0.25">
      <c r="B1017233" s="78"/>
      <c r="C1017233" s="77"/>
    </row>
    <row r="1017234" spans="2:3" x14ac:dyDescent="0.25">
      <c r="B1017234" s="78"/>
      <c r="C1017234" s="77"/>
    </row>
    <row r="1017344" spans="2:3" x14ac:dyDescent="0.25">
      <c r="B1017344" s="78"/>
      <c r="C1017344" s="77"/>
    </row>
    <row r="1017345" spans="2:3" x14ac:dyDescent="0.25">
      <c r="B1017345" s="78"/>
      <c r="C1017345" s="77"/>
    </row>
    <row r="1017346" spans="2:3" x14ac:dyDescent="0.25">
      <c r="B1017346" s="78"/>
      <c r="C1017346" s="77"/>
    </row>
    <row r="1017347" spans="2:3" x14ac:dyDescent="0.25">
      <c r="B1017347" s="78"/>
      <c r="C1017347" s="77"/>
    </row>
    <row r="1017348" spans="2:3" x14ac:dyDescent="0.25">
      <c r="B1017348" s="78"/>
      <c r="C1017348" s="77"/>
    </row>
    <row r="1017349" spans="2:3" x14ac:dyDescent="0.25">
      <c r="B1017349" s="78"/>
      <c r="C1017349" s="77"/>
    </row>
    <row r="1017350" spans="2:3" x14ac:dyDescent="0.25">
      <c r="B1017350" s="78"/>
      <c r="C1017350" s="77"/>
    </row>
    <row r="1017351" spans="2:3" x14ac:dyDescent="0.25">
      <c r="B1017351" s="78"/>
      <c r="C1017351" s="77"/>
    </row>
    <row r="1017352" spans="2:3" x14ac:dyDescent="0.25">
      <c r="B1017352" s="78"/>
      <c r="C1017352" s="77"/>
    </row>
    <row r="1017353" spans="2:3" x14ac:dyDescent="0.25">
      <c r="B1017353" s="78"/>
      <c r="C1017353" s="77"/>
    </row>
    <row r="1017354" spans="2:3" x14ac:dyDescent="0.25">
      <c r="B1017354" s="78"/>
      <c r="C1017354" s="77"/>
    </row>
    <row r="1017355" spans="2:3" x14ac:dyDescent="0.25">
      <c r="B1017355" s="78"/>
      <c r="C1017355" s="77"/>
    </row>
    <row r="1017356" spans="2:3" x14ac:dyDescent="0.25">
      <c r="B1017356" s="78"/>
      <c r="C1017356" s="77"/>
    </row>
    <row r="1017466" spans="2:3" x14ac:dyDescent="0.25">
      <c r="B1017466" s="78"/>
      <c r="C1017466" s="77"/>
    </row>
    <row r="1017467" spans="2:3" x14ac:dyDescent="0.25">
      <c r="B1017467" s="78"/>
      <c r="C1017467" s="77"/>
    </row>
    <row r="1017468" spans="2:3" x14ac:dyDescent="0.25">
      <c r="B1017468" s="78"/>
      <c r="C1017468" s="77"/>
    </row>
    <row r="1017469" spans="2:3" x14ac:dyDescent="0.25">
      <c r="B1017469" s="78"/>
      <c r="C1017469" s="77"/>
    </row>
    <row r="1017470" spans="2:3" x14ac:dyDescent="0.25">
      <c r="B1017470" s="78"/>
      <c r="C1017470" s="77"/>
    </row>
    <row r="1017471" spans="2:3" x14ac:dyDescent="0.25">
      <c r="B1017471" s="78"/>
      <c r="C1017471" s="77"/>
    </row>
    <row r="1017472" spans="2:3" x14ac:dyDescent="0.25">
      <c r="B1017472" s="78"/>
      <c r="C1017472" s="77"/>
    </row>
    <row r="1017473" spans="2:3" x14ac:dyDescent="0.25">
      <c r="B1017473" s="78"/>
      <c r="C1017473" s="77"/>
    </row>
    <row r="1017474" spans="2:3" x14ac:dyDescent="0.25">
      <c r="B1017474" s="78"/>
      <c r="C1017474" s="77"/>
    </row>
    <row r="1017475" spans="2:3" x14ac:dyDescent="0.25">
      <c r="B1017475" s="78"/>
      <c r="C1017475" s="77"/>
    </row>
    <row r="1017476" spans="2:3" x14ac:dyDescent="0.25">
      <c r="B1017476" s="78"/>
      <c r="C1017476" s="77"/>
    </row>
    <row r="1017477" spans="2:3" x14ac:dyDescent="0.25">
      <c r="B1017477" s="78"/>
      <c r="C1017477" s="77"/>
    </row>
    <row r="1017478" spans="2:3" x14ac:dyDescent="0.25">
      <c r="B1017478" s="78"/>
      <c r="C1017478" s="77"/>
    </row>
    <row r="1017588" spans="2:3" x14ac:dyDescent="0.25">
      <c r="B1017588" s="78"/>
      <c r="C1017588" s="77"/>
    </row>
    <row r="1017589" spans="2:3" x14ac:dyDescent="0.25">
      <c r="B1017589" s="78"/>
      <c r="C1017589" s="77"/>
    </row>
    <row r="1017590" spans="2:3" x14ac:dyDescent="0.25">
      <c r="B1017590" s="78"/>
      <c r="C1017590" s="77"/>
    </row>
    <row r="1017591" spans="2:3" x14ac:dyDescent="0.25">
      <c r="B1017591" s="78"/>
      <c r="C1017591" s="77"/>
    </row>
    <row r="1017592" spans="2:3" x14ac:dyDescent="0.25">
      <c r="B1017592" s="78"/>
      <c r="C1017592" s="77"/>
    </row>
    <row r="1017593" spans="2:3" x14ac:dyDescent="0.25">
      <c r="B1017593" s="78"/>
      <c r="C1017593" s="77"/>
    </row>
    <row r="1017594" spans="2:3" x14ac:dyDescent="0.25">
      <c r="B1017594" s="78"/>
      <c r="C1017594" s="77"/>
    </row>
    <row r="1017595" spans="2:3" x14ac:dyDescent="0.25">
      <c r="B1017595" s="78"/>
      <c r="C1017595" s="77"/>
    </row>
    <row r="1017596" spans="2:3" x14ac:dyDescent="0.25">
      <c r="B1017596" s="78"/>
      <c r="C1017596" s="77"/>
    </row>
    <row r="1017597" spans="2:3" x14ac:dyDescent="0.25">
      <c r="B1017597" s="78"/>
      <c r="C1017597" s="77"/>
    </row>
    <row r="1017598" spans="2:3" x14ac:dyDescent="0.25">
      <c r="B1017598" s="78"/>
      <c r="C1017598" s="77"/>
    </row>
    <row r="1017599" spans="2:3" x14ac:dyDescent="0.25">
      <c r="B1017599" s="78"/>
      <c r="C1017599" s="77"/>
    </row>
    <row r="1017600" spans="2:3" x14ac:dyDescent="0.25">
      <c r="B1017600" s="78"/>
      <c r="C1017600" s="77"/>
    </row>
    <row r="1017710" spans="2:3" x14ac:dyDescent="0.25">
      <c r="B1017710" s="78"/>
      <c r="C1017710" s="77"/>
    </row>
    <row r="1017711" spans="2:3" x14ac:dyDescent="0.25">
      <c r="B1017711" s="78"/>
      <c r="C1017711" s="77"/>
    </row>
    <row r="1017712" spans="2:3" x14ac:dyDescent="0.25">
      <c r="B1017712" s="78"/>
      <c r="C1017712" s="77"/>
    </row>
    <row r="1017713" spans="2:3" x14ac:dyDescent="0.25">
      <c r="B1017713" s="78"/>
      <c r="C1017713" s="77"/>
    </row>
    <row r="1017714" spans="2:3" x14ac:dyDescent="0.25">
      <c r="B1017714" s="78"/>
      <c r="C1017714" s="77"/>
    </row>
    <row r="1017715" spans="2:3" x14ac:dyDescent="0.25">
      <c r="B1017715" s="78"/>
      <c r="C1017715" s="77"/>
    </row>
    <row r="1017716" spans="2:3" x14ac:dyDescent="0.25">
      <c r="B1017716" s="78"/>
      <c r="C1017716" s="77"/>
    </row>
    <row r="1017717" spans="2:3" x14ac:dyDescent="0.25">
      <c r="B1017717" s="78"/>
      <c r="C1017717" s="77"/>
    </row>
    <row r="1017718" spans="2:3" x14ac:dyDescent="0.25">
      <c r="B1017718" s="78"/>
      <c r="C1017718" s="77"/>
    </row>
    <row r="1017719" spans="2:3" x14ac:dyDescent="0.25">
      <c r="B1017719" s="78"/>
      <c r="C1017719" s="77"/>
    </row>
    <row r="1017720" spans="2:3" x14ac:dyDescent="0.25">
      <c r="B1017720" s="78"/>
      <c r="C1017720" s="77"/>
    </row>
    <row r="1017721" spans="2:3" x14ac:dyDescent="0.25">
      <c r="B1017721" s="78"/>
      <c r="C1017721" s="77"/>
    </row>
    <row r="1017722" spans="2:3" x14ac:dyDescent="0.25">
      <c r="B1017722" s="78"/>
      <c r="C1017722" s="77"/>
    </row>
    <row r="1017832" spans="2:3" x14ac:dyDescent="0.25">
      <c r="B1017832" s="78"/>
      <c r="C1017832" s="77"/>
    </row>
    <row r="1017833" spans="2:3" x14ac:dyDescent="0.25">
      <c r="B1017833" s="78"/>
      <c r="C1017833" s="77"/>
    </row>
    <row r="1017834" spans="2:3" x14ac:dyDescent="0.25">
      <c r="B1017834" s="78"/>
      <c r="C1017834" s="77"/>
    </row>
    <row r="1017835" spans="2:3" x14ac:dyDescent="0.25">
      <c r="B1017835" s="78"/>
      <c r="C1017835" s="77"/>
    </row>
    <row r="1017836" spans="2:3" x14ac:dyDescent="0.25">
      <c r="B1017836" s="78"/>
      <c r="C1017836" s="77"/>
    </row>
    <row r="1017837" spans="2:3" x14ac:dyDescent="0.25">
      <c r="B1017837" s="78"/>
      <c r="C1017837" s="77"/>
    </row>
    <row r="1017838" spans="2:3" x14ac:dyDescent="0.25">
      <c r="B1017838" s="78"/>
      <c r="C1017838" s="77"/>
    </row>
    <row r="1017839" spans="2:3" x14ac:dyDescent="0.25">
      <c r="B1017839" s="78"/>
      <c r="C1017839" s="77"/>
    </row>
    <row r="1017840" spans="2:3" x14ac:dyDescent="0.25">
      <c r="B1017840" s="78"/>
      <c r="C1017840" s="77"/>
    </row>
    <row r="1017841" spans="2:3" x14ac:dyDescent="0.25">
      <c r="B1017841" s="78"/>
      <c r="C1017841" s="77"/>
    </row>
    <row r="1017842" spans="2:3" x14ac:dyDescent="0.25">
      <c r="B1017842" s="78"/>
      <c r="C1017842" s="77"/>
    </row>
    <row r="1017843" spans="2:3" x14ac:dyDescent="0.25">
      <c r="B1017843" s="78"/>
      <c r="C1017843" s="77"/>
    </row>
    <row r="1017844" spans="2:3" x14ac:dyDescent="0.25">
      <c r="B1017844" s="78"/>
      <c r="C1017844" s="77"/>
    </row>
    <row r="1017954" spans="2:3" x14ac:dyDescent="0.25">
      <c r="B1017954" s="78"/>
      <c r="C1017954" s="77"/>
    </row>
    <row r="1017955" spans="2:3" x14ac:dyDescent="0.25">
      <c r="B1017955" s="78"/>
      <c r="C1017955" s="77"/>
    </row>
    <row r="1017956" spans="2:3" x14ac:dyDescent="0.25">
      <c r="B1017956" s="78"/>
      <c r="C1017956" s="77"/>
    </row>
    <row r="1017957" spans="2:3" x14ac:dyDescent="0.25">
      <c r="B1017957" s="78"/>
      <c r="C1017957" s="77"/>
    </row>
    <row r="1017958" spans="2:3" x14ac:dyDescent="0.25">
      <c r="B1017958" s="78"/>
      <c r="C1017958" s="77"/>
    </row>
    <row r="1017959" spans="2:3" x14ac:dyDescent="0.25">
      <c r="B1017959" s="78"/>
      <c r="C1017959" s="77"/>
    </row>
    <row r="1017960" spans="2:3" x14ac:dyDescent="0.25">
      <c r="B1017960" s="78"/>
      <c r="C1017960" s="77"/>
    </row>
    <row r="1017961" spans="2:3" x14ac:dyDescent="0.25">
      <c r="B1017961" s="78"/>
      <c r="C1017961" s="77"/>
    </row>
    <row r="1017962" spans="2:3" x14ac:dyDescent="0.25">
      <c r="B1017962" s="78"/>
      <c r="C1017962" s="77"/>
    </row>
    <row r="1017963" spans="2:3" x14ac:dyDescent="0.25">
      <c r="B1017963" s="78"/>
      <c r="C1017963" s="77"/>
    </row>
    <row r="1017964" spans="2:3" x14ac:dyDescent="0.25">
      <c r="B1017964" s="78"/>
      <c r="C1017964" s="77"/>
    </row>
    <row r="1017965" spans="2:3" x14ac:dyDescent="0.25">
      <c r="B1017965" s="78"/>
      <c r="C1017965" s="77"/>
    </row>
    <row r="1017966" spans="2:3" x14ac:dyDescent="0.25">
      <c r="B1017966" s="78"/>
      <c r="C1017966" s="77"/>
    </row>
    <row r="1018076" spans="2:3" x14ac:dyDescent="0.25">
      <c r="B1018076" s="78"/>
      <c r="C1018076" s="77"/>
    </row>
    <row r="1018077" spans="2:3" x14ac:dyDescent="0.25">
      <c r="B1018077" s="78"/>
      <c r="C1018077" s="77"/>
    </row>
    <row r="1018078" spans="2:3" x14ac:dyDescent="0.25">
      <c r="B1018078" s="78"/>
      <c r="C1018078" s="77"/>
    </row>
    <row r="1018079" spans="2:3" x14ac:dyDescent="0.25">
      <c r="B1018079" s="78"/>
      <c r="C1018079" s="77"/>
    </row>
    <row r="1018080" spans="2:3" x14ac:dyDescent="0.25">
      <c r="B1018080" s="78"/>
      <c r="C1018080" s="77"/>
    </row>
    <row r="1018081" spans="2:3" x14ac:dyDescent="0.25">
      <c r="B1018081" s="78"/>
      <c r="C1018081" s="77"/>
    </row>
    <row r="1018082" spans="2:3" x14ac:dyDescent="0.25">
      <c r="B1018082" s="78"/>
      <c r="C1018082" s="77"/>
    </row>
    <row r="1018083" spans="2:3" x14ac:dyDescent="0.25">
      <c r="B1018083" s="78"/>
      <c r="C1018083" s="77"/>
    </row>
    <row r="1018084" spans="2:3" x14ac:dyDescent="0.25">
      <c r="B1018084" s="78"/>
      <c r="C1018084" s="77"/>
    </row>
    <row r="1018085" spans="2:3" x14ac:dyDescent="0.25">
      <c r="B1018085" s="78"/>
      <c r="C1018085" s="77"/>
    </row>
    <row r="1018086" spans="2:3" x14ac:dyDescent="0.25">
      <c r="B1018086" s="78"/>
      <c r="C1018086" s="77"/>
    </row>
    <row r="1018087" spans="2:3" x14ac:dyDescent="0.25">
      <c r="B1018087" s="78"/>
      <c r="C1018087" s="77"/>
    </row>
    <row r="1018088" spans="2:3" x14ac:dyDescent="0.25">
      <c r="B1018088" s="78"/>
      <c r="C1018088" s="77"/>
    </row>
    <row r="1018198" spans="2:3" x14ac:dyDescent="0.25">
      <c r="B1018198" s="78"/>
      <c r="C1018198" s="77"/>
    </row>
    <row r="1018199" spans="2:3" x14ac:dyDescent="0.25">
      <c r="B1018199" s="78"/>
      <c r="C1018199" s="77"/>
    </row>
    <row r="1018200" spans="2:3" x14ac:dyDescent="0.25">
      <c r="B1018200" s="78"/>
      <c r="C1018200" s="77"/>
    </row>
    <row r="1018201" spans="2:3" x14ac:dyDescent="0.25">
      <c r="B1018201" s="78"/>
      <c r="C1018201" s="77"/>
    </row>
    <row r="1018202" spans="2:3" x14ac:dyDescent="0.25">
      <c r="B1018202" s="78"/>
      <c r="C1018202" s="77"/>
    </row>
    <row r="1018203" spans="2:3" x14ac:dyDescent="0.25">
      <c r="B1018203" s="78"/>
      <c r="C1018203" s="77"/>
    </row>
    <row r="1018204" spans="2:3" x14ac:dyDescent="0.25">
      <c r="B1018204" s="78"/>
      <c r="C1018204" s="77"/>
    </row>
    <row r="1018205" spans="2:3" x14ac:dyDescent="0.25">
      <c r="B1018205" s="78"/>
      <c r="C1018205" s="77"/>
    </row>
    <row r="1018206" spans="2:3" x14ac:dyDescent="0.25">
      <c r="B1018206" s="78"/>
      <c r="C1018206" s="77"/>
    </row>
    <row r="1018207" spans="2:3" x14ac:dyDescent="0.25">
      <c r="B1018207" s="78"/>
      <c r="C1018207" s="77"/>
    </row>
    <row r="1018208" spans="2:3" x14ac:dyDescent="0.25">
      <c r="B1018208" s="78"/>
      <c r="C1018208" s="77"/>
    </row>
    <row r="1018209" spans="2:3" x14ac:dyDescent="0.25">
      <c r="B1018209" s="78"/>
      <c r="C1018209" s="77"/>
    </row>
    <row r="1018210" spans="2:3" x14ac:dyDescent="0.25">
      <c r="B1018210" s="78"/>
      <c r="C1018210" s="77"/>
    </row>
    <row r="1018320" spans="2:3" x14ac:dyDescent="0.25">
      <c r="B1018320" s="78"/>
      <c r="C1018320" s="77"/>
    </row>
    <row r="1018321" spans="2:3" x14ac:dyDescent="0.25">
      <c r="B1018321" s="78"/>
      <c r="C1018321" s="77"/>
    </row>
    <row r="1018322" spans="2:3" x14ac:dyDescent="0.25">
      <c r="B1018322" s="78"/>
      <c r="C1018322" s="77"/>
    </row>
    <row r="1018323" spans="2:3" x14ac:dyDescent="0.25">
      <c r="B1018323" s="78"/>
      <c r="C1018323" s="77"/>
    </row>
    <row r="1018324" spans="2:3" x14ac:dyDescent="0.25">
      <c r="B1018324" s="78"/>
      <c r="C1018324" s="77"/>
    </row>
    <row r="1018325" spans="2:3" x14ac:dyDescent="0.25">
      <c r="B1018325" s="78"/>
      <c r="C1018325" s="77"/>
    </row>
    <row r="1018326" spans="2:3" x14ac:dyDescent="0.25">
      <c r="B1018326" s="78"/>
      <c r="C1018326" s="77"/>
    </row>
    <row r="1018327" spans="2:3" x14ac:dyDescent="0.25">
      <c r="B1018327" s="78"/>
      <c r="C1018327" s="77"/>
    </row>
    <row r="1018328" spans="2:3" x14ac:dyDescent="0.25">
      <c r="B1018328" s="78"/>
      <c r="C1018328" s="77"/>
    </row>
    <row r="1018329" spans="2:3" x14ac:dyDescent="0.25">
      <c r="B1018329" s="78"/>
      <c r="C1018329" s="77"/>
    </row>
    <row r="1018330" spans="2:3" x14ac:dyDescent="0.25">
      <c r="B1018330" s="78"/>
      <c r="C1018330" s="77"/>
    </row>
    <row r="1018331" spans="2:3" x14ac:dyDescent="0.25">
      <c r="B1018331" s="78"/>
      <c r="C1018331" s="77"/>
    </row>
    <row r="1018332" spans="2:3" x14ac:dyDescent="0.25">
      <c r="B1018332" s="78"/>
      <c r="C1018332" s="77"/>
    </row>
    <row r="1018442" spans="2:3" x14ac:dyDescent="0.25">
      <c r="B1018442" s="78"/>
      <c r="C1018442" s="77"/>
    </row>
    <row r="1018443" spans="2:3" x14ac:dyDescent="0.25">
      <c r="B1018443" s="78"/>
      <c r="C1018443" s="77"/>
    </row>
    <row r="1018444" spans="2:3" x14ac:dyDescent="0.25">
      <c r="B1018444" s="78"/>
      <c r="C1018444" s="77"/>
    </row>
    <row r="1018445" spans="2:3" x14ac:dyDescent="0.25">
      <c r="B1018445" s="78"/>
      <c r="C1018445" s="77"/>
    </row>
    <row r="1018446" spans="2:3" x14ac:dyDescent="0.25">
      <c r="B1018446" s="78"/>
      <c r="C1018446" s="77"/>
    </row>
    <row r="1018447" spans="2:3" x14ac:dyDescent="0.25">
      <c r="B1018447" s="78"/>
      <c r="C1018447" s="77"/>
    </row>
    <row r="1018448" spans="2:3" x14ac:dyDescent="0.25">
      <c r="B1018448" s="78"/>
      <c r="C1018448" s="77"/>
    </row>
    <row r="1018449" spans="2:3" x14ac:dyDescent="0.25">
      <c r="B1018449" s="78"/>
      <c r="C1018449" s="77"/>
    </row>
    <row r="1018450" spans="2:3" x14ac:dyDescent="0.25">
      <c r="B1018450" s="78"/>
      <c r="C1018450" s="77"/>
    </row>
    <row r="1018451" spans="2:3" x14ac:dyDescent="0.25">
      <c r="B1018451" s="78"/>
      <c r="C1018451" s="77"/>
    </row>
    <row r="1018452" spans="2:3" x14ac:dyDescent="0.25">
      <c r="B1018452" s="78"/>
      <c r="C1018452" s="77"/>
    </row>
    <row r="1018453" spans="2:3" x14ac:dyDescent="0.25">
      <c r="B1018453" s="78"/>
      <c r="C1018453" s="77"/>
    </row>
    <row r="1018454" spans="2:3" x14ac:dyDescent="0.25">
      <c r="B1018454" s="78"/>
      <c r="C1018454" s="77"/>
    </row>
    <row r="1018564" spans="2:3" x14ac:dyDescent="0.25">
      <c r="B1018564" s="78"/>
      <c r="C1018564" s="77"/>
    </row>
    <row r="1018565" spans="2:3" x14ac:dyDescent="0.25">
      <c r="B1018565" s="78"/>
      <c r="C1018565" s="77"/>
    </row>
    <row r="1018566" spans="2:3" x14ac:dyDescent="0.25">
      <c r="B1018566" s="78"/>
      <c r="C1018566" s="77"/>
    </row>
    <row r="1018567" spans="2:3" x14ac:dyDescent="0.25">
      <c r="B1018567" s="78"/>
      <c r="C1018567" s="77"/>
    </row>
    <row r="1018568" spans="2:3" x14ac:dyDescent="0.25">
      <c r="B1018568" s="78"/>
      <c r="C1018568" s="77"/>
    </row>
    <row r="1018569" spans="2:3" x14ac:dyDescent="0.25">
      <c r="B1018569" s="78"/>
      <c r="C1018569" s="77"/>
    </row>
    <row r="1018570" spans="2:3" x14ac:dyDescent="0.25">
      <c r="B1018570" s="78"/>
      <c r="C1018570" s="77"/>
    </row>
    <row r="1018571" spans="2:3" x14ac:dyDescent="0.25">
      <c r="B1018571" s="78"/>
      <c r="C1018571" s="77"/>
    </row>
    <row r="1018572" spans="2:3" x14ac:dyDescent="0.25">
      <c r="B1018572" s="78"/>
      <c r="C1018572" s="77"/>
    </row>
    <row r="1018573" spans="2:3" x14ac:dyDescent="0.25">
      <c r="B1018573" s="78"/>
      <c r="C1018573" s="77"/>
    </row>
    <row r="1018574" spans="2:3" x14ac:dyDescent="0.25">
      <c r="B1018574" s="78"/>
      <c r="C1018574" s="77"/>
    </row>
    <row r="1018575" spans="2:3" x14ac:dyDescent="0.25">
      <c r="B1018575" s="78"/>
      <c r="C1018575" s="77"/>
    </row>
    <row r="1018576" spans="2:3" x14ac:dyDescent="0.25">
      <c r="B1018576" s="78"/>
      <c r="C1018576" s="77"/>
    </row>
    <row r="1018686" spans="2:3" x14ac:dyDescent="0.25">
      <c r="B1018686" s="78"/>
      <c r="C1018686" s="77"/>
    </row>
    <row r="1018687" spans="2:3" x14ac:dyDescent="0.25">
      <c r="B1018687" s="78"/>
      <c r="C1018687" s="77"/>
    </row>
    <row r="1018688" spans="2:3" x14ac:dyDescent="0.25">
      <c r="B1018688" s="78"/>
      <c r="C1018688" s="77"/>
    </row>
    <row r="1018689" spans="2:3" x14ac:dyDescent="0.25">
      <c r="B1018689" s="78"/>
      <c r="C1018689" s="77"/>
    </row>
    <row r="1018690" spans="2:3" x14ac:dyDescent="0.25">
      <c r="B1018690" s="78"/>
      <c r="C1018690" s="77"/>
    </row>
    <row r="1018691" spans="2:3" x14ac:dyDescent="0.25">
      <c r="B1018691" s="78"/>
      <c r="C1018691" s="77"/>
    </row>
    <row r="1018692" spans="2:3" x14ac:dyDescent="0.25">
      <c r="B1018692" s="78"/>
      <c r="C1018692" s="77"/>
    </row>
    <row r="1018693" spans="2:3" x14ac:dyDescent="0.25">
      <c r="B1018693" s="78"/>
      <c r="C1018693" s="77"/>
    </row>
    <row r="1018694" spans="2:3" x14ac:dyDescent="0.25">
      <c r="B1018694" s="78"/>
      <c r="C1018694" s="77"/>
    </row>
    <row r="1018695" spans="2:3" x14ac:dyDescent="0.25">
      <c r="B1018695" s="78"/>
      <c r="C1018695" s="77"/>
    </row>
    <row r="1018696" spans="2:3" x14ac:dyDescent="0.25">
      <c r="B1018696" s="78"/>
      <c r="C1018696" s="77"/>
    </row>
    <row r="1018697" spans="2:3" x14ac:dyDescent="0.25">
      <c r="B1018697" s="78"/>
      <c r="C1018697" s="77"/>
    </row>
    <row r="1018698" spans="2:3" x14ac:dyDescent="0.25">
      <c r="B1018698" s="78"/>
      <c r="C1018698" s="77"/>
    </row>
    <row r="1018808" spans="2:3" x14ac:dyDescent="0.25">
      <c r="B1018808" s="78"/>
      <c r="C1018808" s="77"/>
    </row>
    <row r="1018809" spans="2:3" x14ac:dyDescent="0.25">
      <c r="B1018809" s="78"/>
      <c r="C1018809" s="77"/>
    </row>
    <row r="1018810" spans="2:3" x14ac:dyDescent="0.25">
      <c r="B1018810" s="78"/>
      <c r="C1018810" s="77"/>
    </row>
    <row r="1018811" spans="2:3" x14ac:dyDescent="0.25">
      <c r="B1018811" s="78"/>
      <c r="C1018811" s="77"/>
    </row>
    <row r="1018812" spans="2:3" x14ac:dyDescent="0.25">
      <c r="B1018812" s="78"/>
      <c r="C1018812" s="77"/>
    </row>
    <row r="1018813" spans="2:3" x14ac:dyDescent="0.25">
      <c r="B1018813" s="78"/>
      <c r="C1018813" s="77"/>
    </row>
    <row r="1018814" spans="2:3" x14ac:dyDescent="0.25">
      <c r="B1018814" s="78"/>
      <c r="C1018814" s="77"/>
    </row>
    <row r="1018815" spans="2:3" x14ac:dyDescent="0.25">
      <c r="B1018815" s="78"/>
      <c r="C1018815" s="77"/>
    </row>
    <row r="1018816" spans="2:3" x14ac:dyDescent="0.25">
      <c r="B1018816" s="78"/>
      <c r="C1018816" s="77"/>
    </row>
    <row r="1018817" spans="2:3" x14ac:dyDescent="0.25">
      <c r="B1018817" s="78"/>
      <c r="C1018817" s="77"/>
    </row>
    <row r="1018818" spans="2:3" x14ac:dyDescent="0.25">
      <c r="B1018818" s="78"/>
      <c r="C1018818" s="77"/>
    </row>
    <row r="1018819" spans="2:3" x14ac:dyDescent="0.25">
      <c r="B1018819" s="78"/>
      <c r="C1018819" s="77"/>
    </row>
    <row r="1018820" spans="2:3" x14ac:dyDescent="0.25">
      <c r="B1018820" s="78"/>
      <c r="C1018820" s="77"/>
    </row>
    <row r="1018930" spans="2:3" x14ac:dyDescent="0.25">
      <c r="B1018930" s="78"/>
      <c r="C1018930" s="77"/>
    </row>
    <row r="1018931" spans="2:3" x14ac:dyDescent="0.25">
      <c r="B1018931" s="78"/>
      <c r="C1018931" s="77"/>
    </row>
    <row r="1018932" spans="2:3" x14ac:dyDescent="0.25">
      <c r="B1018932" s="78"/>
      <c r="C1018932" s="77"/>
    </row>
    <row r="1018933" spans="2:3" x14ac:dyDescent="0.25">
      <c r="B1018933" s="78"/>
      <c r="C1018933" s="77"/>
    </row>
    <row r="1018934" spans="2:3" x14ac:dyDescent="0.25">
      <c r="B1018934" s="78"/>
      <c r="C1018934" s="77"/>
    </row>
    <row r="1018935" spans="2:3" x14ac:dyDescent="0.25">
      <c r="B1018935" s="78"/>
      <c r="C1018935" s="77"/>
    </row>
    <row r="1018936" spans="2:3" x14ac:dyDescent="0.25">
      <c r="B1018936" s="78"/>
      <c r="C1018936" s="77"/>
    </row>
    <row r="1018937" spans="2:3" x14ac:dyDescent="0.25">
      <c r="B1018937" s="78"/>
      <c r="C1018937" s="77"/>
    </row>
    <row r="1018938" spans="2:3" x14ac:dyDescent="0.25">
      <c r="B1018938" s="78"/>
      <c r="C1018938" s="77"/>
    </row>
    <row r="1018939" spans="2:3" x14ac:dyDescent="0.25">
      <c r="B1018939" s="78"/>
      <c r="C1018939" s="77"/>
    </row>
    <row r="1018940" spans="2:3" x14ac:dyDescent="0.25">
      <c r="B1018940" s="78"/>
      <c r="C1018940" s="77"/>
    </row>
    <row r="1018941" spans="2:3" x14ac:dyDescent="0.25">
      <c r="B1018941" s="78"/>
      <c r="C1018941" s="77"/>
    </row>
    <row r="1018942" spans="2:3" x14ac:dyDescent="0.25">
      <c r="B1018942" s="78"/>
      <c r="C1018942" s="77"/>
    </row>
    <row r="1019052" spans="2:3" x14ac:dyDescent="0.25">
      <c r="B1019052" s="78"/>
      <c r="C1019052" s="77"/>
    </row>
    <row r="1019053" spans="2:3" x14ac:dyDescent="0.25">
      <c r="B1019053" s="78"/>
      <c r="C1019053" s="77"/>
    </row>
    <row r="1019054" spans="2:3" x14ac:dyDescent="0.25">
      <c r="B1019054" s="78"/>
      <c r="C1019054" s="77"/>
    </row>
    <row r="1019055" spans="2:3" x14ac:dyDescent="0.25">
      <c r="B1019055" s="78"/>
      <c r="C1019055" s="77"/>
    </row>
    <row r="1019056" spans="2:3" x14ac:dyDescent="0.25">
      <c r="B1019056" s="78"/>
      <c r="C1019056" s="77"/>
    </row>
    <row r="1019057" spans="2:3" x14ac:dyDescent="0.25">
      <c r="B1019057" s="78"/>
      <c r="C1019057" s="77"/>
    </row>
    <row r="1019058" spans="2:3" x14ac:dyDescent="0.25">
      <c r="B1019058" s="78"/>
      <c r="C1019058" s="77"/>
    </row>
    <row r="1019059" spans="2:3" x14ac:dyDescent="0.25">
      <c r="B1019059" s="78"/>
      <c r="C1019059" s="77"/>
    </row>
    <row r="1019060" spans="2:3" x14ac:dyDescent="0.25">
      <c r="B1019060" s="78"/>
      <c r="C1019060" s="77"/>
    </row>
    <row r="1019061" spans="2:3" x14ac:dyDescent="0.25">
      <c r="B1019061" s="78"/>
      <c r="C1019061" s="77"/>
    </row>
    <row r="1019062" spans="2:3" x14ac:dyDescent="0.25">
      <c r="B1019062" s="78"/>
      <c r="C1019062" s="77"/>
    </row>
    <row r="1019063" spans="2:3" x14ac:dyDescent="0.25">
      <c r="B1019063" s="78"/>
      <c r="C1019063" s="77"/>
    </row>
    <row r="1019064" spans="2:3" x14ac:dyDescent="0.25">
      <c r="B1019064" s="78"/>
      <c r="C1019064" s="77"/>
    </row>
    <row r="1019174" spans="2:3" x14ac:dyDescent="0.25">
      <c r="B1019174" s="78"/>
      <c r="C1019174" s="77"/>
    </row>
    <row r="1019175" spans="2:3" x14ac:dyDescent="0.25">
      <c r="B1019175" s="78"/>
      <c r="C1019175" s="77"/>
    </row>
    <row r="1019176" spans="2:3" x14ac:dyDescent="0.25">
      <c r="B1019176" s="78"/>
      <c r="C1019176" s="77"/>
    </row>
    <row r="1019177" spans="2:3" x14ac:dyDescent="0.25">
      <c r="B1019177" s="78"/>
      <c r="C1019177" s="77"/>
    </row>
    <row r="1019178" spans="2:3" x14ac:dyDescent="0.25">
      <c r="B1019178" s="78"/>
      <c r="C1019178" s="77"/>
    </row>
    <row r="1019179" spans="2:3" x14ac:dyDescent="0.25">
      <c r="B1019179" s="78"/>
      <c r="C1019179" s="77"/>
    </row>
    <row r="1019180" spans="2:3" x14ac:dyDescent="0.25">
      <c r="B1019180" s="78"/>
      <c r="C1019180" s="77"/>
    </row>
    <row r="1019181" spans="2:3" x14ac:dyDescent="0.25">
      <c r="B1019181" s="78"/>
      <c r="C1019181" s="77"/>
    </row>
    <row r="1019182" spans="2:3" x14ac:dyDescent="0.25">
      <c r="B1019182" s="78"/>
      <c r="C1019182" s="77"/>
    </row>
    <row r="1019183" spans="2:3" x14ac:dyDescent="0.25">
      <c r="B1019183" s="78"/>
      <c r="C1019183" s="77"/>
    </row>
    <row r="1019184" spans="2:3" x14ac:dyDescent="0.25">
      <c r="B1019184" s="78"/>
      <c r="C1019184" s="77"/>
    </row>
    <row r="1019185" spans="2:3" x14ac:dyDescent="0.25">
      <c r="B1019185" s="78"/>
      <c r="C1019185" s="77"/>
    </row>
    <row r="1019186" spans="2:3" x14ac:dyDescent="0.25">
      <c r="B1019186" s="78"/>
      <c r="C1019186" s="77"/>
    </row>
    <row r="1019296" spans="2:3" x14ac:dyDescent="0.25">
      <c r="B1019296" s="78"/>
      <c r="C1019296" s="77"/>
    </row>
    <row r="1019297" spans="2:3" x14ac:dyDescent="0.25">
      <c r="B1019297" s="78"/>
      <c r="C1019297" s="77"/>
    </row>
    <row r="1019298" spans="2:3" x14ac:dyDescent="0.25">
      <c r="B1019298" s="78"/>
      <c r="C1019298" s="77"/>
    </row>
    <row r="1019299" spans="2:3" x14ac:dyDescent="0.25">
      <c r="B1019299" s="78"/>
      <c r="C1019299" s="77"/>
    </row>
    <row r="1019300" spans="2:3" x14ac:dyDescent="0.25">
      <c r="B1019300" s="78"/>
      <c r="C1019300" s="77"/>
    </row>
    <row r="1019301" spans="2:3" x14ac:dyDescent="0.25">
      <c r="B1019301" s="78"/>
      <c r="C1019301" s="77"/>
    </row>
    <row r="1019302" spans="2:3" x14ac:dyDescent="0.25">
      <c r="B1019302" s="78"/>
      <c r="C1019302" s="77"/>
    </row>
    <row r="1019303" spans="2:3" x14ac:dyDescent="0.25">
      <c r="B1019303" s="78"/>
      <c r="C1019303" s="77"/>
    </row>
    <row r="1019304" spans="2:3" x14ac:dyDescent="0.25">
      <c r="B1019304" s="78"/>
      <c r="C1019304" s="77"/>
    </row>
    <row r="1019305" spans="2:3" x14ac:dyDescent="0.25">
      <c r="B1019305" s="78"/>
      <c r="C1019305" s="77"/>
    </row>
    <row r="1019306" spans="2:3" x14ac:dyDescent="0.25">
      <c r="B1019306" s="78"/>
      <c r="C1019306" s="77"/>
    </row>
    <row r="1019307" spans="2:3" x14ac:dyDescent="0.25">
      <c r="B1019307" s="78"/>
      <c r="C1019307" s="77"/>
    </row>
    <row r="1019308" spans="2:3" x14ac:dyDescent="0.25">
      <c r="B1019308" s="78"/>
      <c r="C1019308" s="77"/>
    </row>
    <row r="1019418" spans="2:3" x14ac:dyDescent="0.25">
      <c r="B1019418" s="78"/>
      <c r="C1019418" s="77"/>
    </row>
    <row r="1019419" spans="2:3" x14ac:dyDescent="0.25">
      <c r="B1019419" s="78"/>
      <c r="C1019419" s="77"/>
    </row>
    <row r="1019420" spans="2:3" x14ac:dyDescent="0.25">
      <c r="B1019420" s="78"/>
      <c r="C1019420" s="77"/>
    </row>
    <row r="1019421" spans="2:3" x14ac:dyDescent="0.25">
      <c r="B1019421" s="78"/>
      <c r="C1019421" s="77"/>
    </row>
    <row r="1019422" spans="2:3" x14ac:dyDescent="0.25">
      <c r="B1019422" s="78"/>
      <c r="C1019422" s="77"/>
    </row>
    <row r="1019423" spans="2:3" x14ac:dyDescent="0.25">
      <c r="B1019423" s="78"/>
      <c r="C1019423" s="77"/>
    </row>
    <row r="1019424" spans="2:3" x14ac:dyDescent="0.25">
      <c r="B1019424" s="78"/>
      <c r="C1019424" s="77"/>
    </row>
    <row r="1019425" spans="2:3" x14ac:dyDescent="0.25">
      <c r="B1019425" s="78"/>
      <c r="C1019425" s="77"/>
    </row>
    <row r="1019426" spans="2:3" x14ac:dyDescent="0.25">
      <c r="B1019426" s="78"/>
      <c r="C1019426" s="77"/>
    </row>
    <row r="1019427" spans="2:3" x14ac:dyDescent="0.25">
      <c r="B1019427" s="78"/>
      <c r="C1019427" s="77"/>
    </row>
    <row r="1019428" spans="2:3" x14ac:dyDescent="0.25">
      <c r="B1019428" s="78"/>
      <c r="C1019428" s="77"/>
    </row>
    <row r="1019429" spans="2:3" x14ac:dyDescent="0.25">
      <c r="B1019429" s="78"/>
      <c r="C1019429" s="77"/>
    </row>
    <row r="1019430" spans="2:3" x14ac:dyDescent="0.25">
      <c r="B1019430" s="78"/>
      <c r="C1019430" s="77"/>
    </row>
    <row r="1019540" spans="2:3" x14ac:dyDescent="0.25">
      <c r="B1019540" s="78"/>
      <c r="C1019540" s="77"/>
    </row>
    <row r="1019541" spans="2:3" x14ac:dyDescent="0.25">
      <c r="B1019541" s="78"/>
      <c r="C1019541" s="77"/>
    </row>
    <row r="1019542" spans="2:3" x14ac:dyDescent="0.25">
      <c r="B1019542" s="78"/>
      <c r="C1019542" s="77"/>
    </row>
    <row r="1019543" spans="2:3" x14ac:dyDescent="0.25">
      <c r="B1019543" s="78"/>
      <c r="C1019543" s="77"/>
    </row>
    <row r="1019544" spans="2:3" x14ac:dyDescent="0.25">
      <c r="B1019544" s="78"/>
      <c r="C1019544" s="77"/>
    </row>
    <row r="1019545" spans="2:3" x14ac:dyDescent="0.25">
      <c r="B1019545" s="78"/>
      <c r="C1019545" s="77"/>
    </row>
    <row r="1019546" spans="2:3" x14ac:dyDescent="0.25">
      <c r="B1019546" s="78"/>
      <c r="C1019546" s="77"/>
    </row>
    <row r="1019547" spans="2:3" x14ac:dyDescent="0.25">
      <c r="B1019547" s="78"/>
      <c r="C1019547" s="77"/>
    </row>
    <row r="1019548" spans="2:3" x14ac:dyDescent="0.25">
      <c r="B1019548" s="78"/>
      <c r="C1019548" s="77"/>
    </row>
    <row r="1019549" spans="2:3" x14ac:dyDescent="0.25">
      <c r="B1019549" s="78"/>
      <c r="C1019549" s="77"/>
    </row>
    <row r="1019550" spans="2:3" x14ac:dyDescent="0.25">
      <c r="B1019550" s="78"/>
      <c r="C1019550" s="77"/>
    </row>
    <row r="1019551" spans="2:3" x14ac:dyDescent="0.25">
      <c r="B1019551" s="78"/>
      <c r="C1019551" s="77"/>
    </row>
    <row r="1019552" spans="2:3" x14ac:dyDescent="0.25">
      <c r="B1019552" s="78"/>
      <c r="C1019552" s="77"/>
    </row>
    <row r="1019662" spans="2:3" x14ac:dyDescent="0.25">
      <c r="B1019662" s="78"/>
      <c r="C1019662" s="77"/>
    </row>
    <row r="1019663" spans="2:3" x14ac:dyDescent="0.25">
      <c r="B1019663" s="78"/>
      <c r="C1019663" s="77"/>
    </row>
    <row r="1019664" spans="2:3" x14ac:dyDescent="0.25">
      <c r="B1019664" s="78"/>
      <c r="C1019664" s="77"/>
    </row>
    <row r="1019665" spans="2:3" x14ac:dyDescent="0.25">
      <c r="B1019665" s="78"/>
      <c r="C1019665" s="77"/>
    </row>
    <row r="1019666" spans="2:3" x14ac:dyDescent="0.25">
      <c r="B1019666" s="78"/>
      <c r="C1019666" s="77"/>
    </row>
    <row r="1019667" spans="2:3" x14ac:dyDescent="0.25">
      <c r="B1019667" s="78"/>
      <c r="C1019667" s="77"/>
    </row>
    <row r="1019668" spans="2:3" x14ac:dyDescent="0.25">
      <c r="B1019668" s="78"/>
      <c r="C1019668" s="77"/>
    </row>
    <row r="1019669" spans="2:3" x14ac:dyDescent="0.25">
      <c r="B1019669" s="78"/>
      <c r="C1019669" s="77"/>
    </row>
    <row r="1019670" spans="2:3" x14ac:dyDescent="0.25">
      <c r="B1019670" s="78"/>
      <c r="C1019670" s="77"/>
    </row>
    <row r="1019671" spans="2:3" x14ac:dyDescent="0.25">
      <c r="B1019671" s="78"/>
      <c r="C1019671" s="77"/>
    </row>
    <row r="1019672" spans="2:3" x14ac:dyDescent="0.25">
      <c r="B1019672" s="78"/>
      <c r="C1019672" s="77"/>
    </row>
    <row r="1019673" spans="2:3" x14ac:dyDescent="0.25">
      <c r="B1019673" s="78"/>
      <c r="C1019673" s="77"/>
    </row>
    <row r="1019674" spans="2:3" x14ac:dyDescent="0.25">
      <c r="B1019674" s="78"/>
      <c r="C1019674" s="77"/>
    </row>
    <row r="1019784" spans="2:3" x14ac:dyDescent="0.25">
      <c r="B1019784" s="78"/>
      <c r="C1019784" s="77"/>
    </row>
    <row r="1019785" spans="2:3" x14ac:dyDescent="0.25">
      <c r="B1019785" s="78"/>
      <c r="C1019785" s="77"/>
    </row>
    <row r="1019786" spans="2:3" x14ac:dyDescent="0.25">
      <c r="B1019786" s="78"/>
      <c r="C1019786" s="77"/>
    </row>
    <row r="1019787" spans="2:3" x14ac:dyDescent="0.25">
      <c r="B1019787" s="78"/>
      <c r="C1019787" s="77"/>
    </row>
    <row r="1019788" spans="2:3" x14ac:dyDescent="0.25">
      <c r="B1019788" s="78"/>
      <c r="C1019788" s="77"/>
    </row>
    <row r="1019789" spans="2:3" x14ac:dyDescent="0.25">
      <c r="B1019789" s="78"/>
      <c r="C1019789" s="77"/>
    </row>
    <row r="1019790" spans="2:3" x14ac:dyDescent="0.25">
      <c r="B1019790" s="78"/>
      <c r="C1019790" s="77"/>
    </row>
    <row r="1019791" spans="2:3" x14ac:dyDescent="0.25">
      <c r="B1019791" s="78"/>
      <c r="C1019791" s="77"/>
    </row>
    <row r="1019792" spans="2:3" x14ac:dyDescent="0.25">
      <c r="B1019792" s="78"/>
      <c r="C1019792" s="77"/>
    </row>
    <row r="1019793" spans="2:3" x14ac:dyDescent="0.25">
      <c r="B1019793" s="78"/>
      <c r="C1019793" s="77"/>
    </row>
    <row r="1019794" spans="2:3" x14ac:dyDescent="0.25">
      <c r="B1019794" s="78"/>
      <c r="C1019794" s="77"/>
    </row>
    <row r="1019795" spans="2:3" x14ac:dyDescent="0.25">
      <c r="B1019795" s="78"/>
      <c r="C1019795" s="77"/>
    </row>
    <row r="1019796" spans="2:3" x14ac:dyDescent="0.25">
      <c r="B1019796" s="78"/>
      <c r="C1019796" s="77"/>
    </row>
    <row r="1019906" spans="2:3" x14ac:dyDescent="0.25">
      <c r="B1019906" s="78"/>
      <c r="C1019906" s="77"/>
    </row>
    <row r="1019907" spans="2:3" x14ac:dyDescent="0.25">
      <c r="B1019907" s="78"/>
      <c r="C1019907" s="77"/>
    </row>
    <row r="1019908" spans="2:3" x14ac:dyDescent="0.25">
      <c r="B1019908" s="78"/>
      <c r="C1019908" s="77"/>
    </row>
    <row r="1019909" spans="2:3" x14ac:dyDescent="0.25">
      <c r="B1019909" s="78"/>
      <c r="C1019909" s="77"/>
    </row>
    <row r="1019910" spans="2:3" x14ac:dyDescent="0.25">
      <c r="B1019910" s="78"/>
      <c r="C1019910" s="77"/>
    </row>
    <row r="1019911" spans="2:3" x14ac:dyDescent="0.25">
      <c r="B1019911" s="78"/>
      <c r="C1019911" s="77"/>
    </row>
    <row r="1019912" spans="2:3" x14ac:dyDescent="0.25">
      <c r="B1019912" s="78"/>
      <c r="C1019912" s="77"/>
    </row>
    <row r="1019913" spans="2:3" x14ac:dyDescent="0.25">
      <c r="B1019913" s="78"/>
      <c r="C1019913" s="77"/>
    </row>
    <row r="1019914" spans="2:3" x14ac:dyDescent="0.25">
      <c r="B1019914" s="78"/>
      <c r="C1019914" s="77"/>
    </row>
    <row r="1019915" spans="2:3" x14ac:dyDescent="0.25">
      <c r="B1019915" s="78"/>
      <c r="C1019915" s="77"/>
    </row>
    <row r="1019916" spans="2:3" x14ac:dyDescent="0.25">
      <c r="B1019916" s="78"/>
      <c r="C1019916" s="77"/>
    </row>
    <row r="1019917" spans="2:3" x14ac:dyDescent="0.25">
      <c r="B1019917" s="78"/>
      <c r="C1019917" s="77"/>
    </row>
    <row r="1019918" spans="2:3" x14ac:dyDescent="0.25">
      <c r="B1019918" s="78"/>
      <c r="C1019918" s="77"/>
    </row>
    <row r="1020028" spans="2:3" x14ac:dyDescent="0.25">
      <c r="B1020028" s="78"/>
      <c r="C1020028" s="77"/>
    </row>
    <row r="1020029" spans="2:3" x14ac:dyDescent="0.25">
      <c r="B1020029" s="78"/>
      <c r="C1020029" s="77"/>
    </row>
    <row r="1020030" spans="2:3" x14ac:dyDescent="0.25">
      <c r="B1020030" s="78"/>
      <c r="C1020030" s="77"/>
    </row>
    <row r="1020031" spans="2:3" x14ac:dyDescent="0.25">
      <c r="B1020031" s="78"/>
      <c r="C1020031" s="77"/>
    </row>
    <row r="1020032" spans="2:3" x14ac:dyDescent="0.25">
      <c r="B1020032" s="78"/>
      <c r="C1020032" s="77"/>
    </row>
    <row r="1020033" spans="2:3" x14ac:dyDescent="0.25">
      <c r="B1020033" s="78"/>
      <c r="C1020033" s="77"/>
    </row>
    <row r="1020034" spans="2:3" x14ac:dyDescent="0.25">
      <c r="B1020034" s="78"/>
      <c r="C1020034" s="77"/>
    </row>
    <row r="1020035" spans="2:3" x14ac:dyDescent="0.25">
      <c r="B1020035" s="78"/>
      <c r="C1020035" s="77"/>
    </row>
    <row r="1020036" spans="2:3" x14ac:dyDescent="0.25">
      <c r="B1020036" s="78"/>
      <c r="C1020036" s="77"/>
    </row>
    <row r="1020037" spans="2:3" x14ac:dyDescent="0.25">
      <c r="B1020037" s="78"/>
      <c r="C1020037" s="77"/>
    </row>
    <row r="1020038" spans="2:3" x14ac:dyDescent="0.25">
      <c r="B1020038" s="78"/>
      <c r="C1020038" s="77"/>
    </row>
    <row r="1020039" spans="2:3" x14ac:dyDescent="0.25">
      <c r="B1020039" s="78"/>
      <c r="C1020039" s="77"/>
    </row>
    <row r="1020040" spans="2:3" x14ac:dyDescent="0.25">
      <c r="B1020040" s="78"/>
      <c r="C1020040" s="77"/>
    </row>
    <row r="1020150" spans="2:3" x14ac:dyDescent="0.25">
      <c r="B1020150" s="78"/>
      <c r="C1020150" s="77"/>
    </row>
    <row r="1020151" spans="2:3" x14ac:dyDescent="0.25">
      <c r="B1020151" s="78"/>
      <c r="C1020151" s="77"/>
    </row>
    <row r="1020152" spans="2:3" x14ac:dyDescent="0.25">
      <c r="B1020152" s="78"/>
      <c r="C1020152" s="77"/>
    </row>
    <row r="1020153" spans="2:3" x14ac:dyDescent="0.25">
      <c r="B1020153" s="78"/>
      <c r="C1020153" s="77"/>
    </row>
    <row r="1020154" spans="2:3" x14ac:dyDescent="0.25">
      <c r="B1020154" s="78"/>
      <c r="C1020154" s="77"/>
    </row>
    <row r="1020155" spans="2:3" x14ac:dyDescent="0.25">
      <c r="B1020155" s="78"/>
      <c r="C1020155" s="77"/>
    </row>
    <row r="1020156" spans="2:3" x14ac:dyDescent="0.25">
      <c r="B1020156" s="78"/>
      <c r="C1020156" s="77"/>
    </row>
    <row r="1020157" spans="2:3" x14ac:dyDescent="0.25">
      <c r="B1020157" s="78"/>
      <c r="C1020157" s="77"/>
    </row>
    <row r="1020158" spans="2:3" x14ac:dyDescent="0.25">
      <c r="B1020158" s="78"/>
      <c r="C1020158" s="77"/>
    </row>
    <row r="1020159" spans="2:3" x14ac:dyDescent="0.25">
      <c r="B1020159" s="78"/>
      <c r="C1020159" s="77"/>
    </row>
    <row r="1020160" spans="2:3" x14ac:dyDescent="0.25">
      <c r="B1020160" s="78"/>
      <c r="C1020160" s="77"/>
    </row>
    <row r="1020161" spans="2:3" x14ac:dyDescent="0.25">
      <c r="B1020161" s="78"/>
      <c r="C1020161" s="77"/>
    </row>
    <row r="1020162" spans="2:3" x14ac:dyDescent="0.25">
      <c r="B1020162" s="78"/>
      <c r="C1020162" s="77"/>
    </row>
    <row r="1020272" spans="2:3" x14ac:dyDescent="0.25">
      <c r="B1020272" s="78"/>
      <c r="C1020272" s="77"/>
    </row>
    <row r="1020273" spans="2:3" x14ac:dyDescent="0.25">
      <c r="B1020273" s="78"/>
      <c r="C1020273" s="77"/>
    </row>
    <row r="1020274" spans="2:3" x14ac:dyDescent="0.25">
      <c r="B1020274" s="78"/>
      <c r="C1020274" s="77"/>
    </row>
    <row r="1020275" spans="2:3" x14ac:dyDescent="0.25">
      <c r="B1020275" s="78"/>
      <c r="C1020275" s="77"/>
    </row>
    <row r="1020276" spans="2:3" x14ac:dyDescent="0.25">
      <c r="B1020276" s="78"/>
      <c r="C1020276" s="77"/>
    </row>
    <row r="1020277" spans="2:3" x14ac:dyDescent="0.25">
      <c r="B1020277" s="78"/>
      <c r="C1020277" s="77"/>
    </row>
    <row r="1020278" spans="2:3" x14ac:dyDescent="0.25">
      <c r="B1020278" s="78"/>
      <c r="C1020278" s="77"/>
    </row>
    <row r="1020279" spans="2:3" x14ac:dyDescent="0.25">
      <c r="B1020279" s="78"/>
      <c r="C1020279" s="77"/>
    </row>
    <row r="1020280" spans="2:3" x14ac:dyDescent="0.25">
      <c r="B1020280" s="78"/>
      <c r="C1020280" s="77"/>
    </row>
    <row r="1020281" spans="2:3" x14ac:dyDescent="0.25">
      <c r="B1020281" s="78"/>
      <c r="C1020281" s="77"/>
    </row>
    <row r="1020282" spans="2:3" x14ac:dyDescent="0.25">
      <c r="B1020282" s="78"/>
      <c r="C1020282" s="77"/>
    </row>
    <row r="1020283" spans="2:3" x14ac:dyDescent="0.25">
      <c r="B1020283" s="78"/>
      <c r="C1020283" s="77"/>
    </row>
    <row r="1020284" spans="2:3" x14ac:dyDescent="0.25">
      <c r="B1020284" s="78"/>
      <c r="C1020284" s="77"/>
    </row>
    <row r="1020394" spans="2:3" x14ac:dyDescent="0.25">
      <c r="B1020394" s="78"/>
      <c r="C1020394" s="77"/>
    </row>
    <row r="1020395" spans="2:3" x14ac:dyDescent="0.25">
      <c r="B1020395" s="78"/>
      <c r="C1020395" s="77"/>
    </row>
    <row r="1020396" spans="2:3" x14ac:dyDescent="0.25">
      <c r="B1020396" s="78"/>
      <c r="C1020396" s="77"/>
    </row>
    <row r="1020397" spans="2:3" x14ac:dyDescent="0.25">
      <c r="B1020397" s="78"/>
      <c r="C1020397" s="77"/>
    </row>
    <row r="1020398" spans="2:3" x14ac:dyDescent="0.25">
      <c r="B1020398" s="78"/>
      <c r="C1020398" s="77"/>
    </row>
    <row r="1020399" spans="2:3" x14ac:dyDescent="0.25">
      <c r="B1020399" s="78"/>
      <c r="C1020399" s="77"/>
    </row>
    <row r="1020400" spans="2:3" x14ac:dyDescent="0.25">
      <c r="B1020400" s="78"/>
      <c r="C1020400" s="77"/>
    </row>
    <row r="1020401" spans="2:3" x14ac:dyDescent="0.25">
      <c r="B1020401" s="78"/>
      <c r="C1020401" s="77"/>
    </row>
    <row r="1020402" spans="2:3" x14ac:dyDescent="0.25">
      <c r="B1020402" s="78"/>
      <c r="C1020402" s="77"/>
    </row>
    <row r="1020403" spans="2:3" x14ac:dyDescent="0.25">
      <c r="B1020403" s="78"/>
      <c r="C1020403" s="77"/>
    </row>
    <row r="1020404" spans="2:3" x14ac:dyDescent="0.25">
      <c r="B1020404" s="78"/>
      <c r="C1020404" s="77"/>
    </row>
    <row r="1020405" spans="2:3" x14ac:dyDescent="0.25">
      <c r="B1020405" s="78"/>
      <c r="C1020405" s="77"/>
    </row>
    <row r="1020406" spans="2:3" x14ac:dyDescent="0.25">
      <c r="B1020406" s="78"/>
      <c r="C1020406" s="77"/>
    </row>
    <row r="1020516" spans="2:3" x14ac:dyDescent="0.25">
      <c r="B1020516" s="78"/>
      <c r="C1020516" s="77"/>
    </row>
    <row r="1020517" spans="2:3" x14ac:dyDescent="0.25">
      <c r="B1020517" s="78"/>
      <c r="C1020517" s="77"/>
    </row>
    <row r="1020518" spans="2:3" x14ac:dyDescent="0.25">
      <c r="B1020518" s="78"/>
      <c r="C1020518" s="77"/>
    </row>
    <row r="1020519" spans="2:3" x14ac:dyDescent="0.25">
      <c r="B1020519" s="78"/>
      <c r="C1020519" s="77"/>
    </row>
    <row r="1020520" spans="2:3" x14ac:dyDescent="0.25">
      <c r="B1020520" s="78"/>
      <c r="C1020520" s="77"/>
    </row>
    <row r="1020521" spans="2:3" x14ac:dyDescent="0.25">
      <c r="B1020521" s="78"/>
      <c r="C1020521" s="77"/>
    </row>
    <row r="1020522" spans="2:3" x14ac:dyDescent="0.25">
      <c r="B1020522" s="78"/>
      <c r="C1020522" s="77"/>
    </row>
    <row r="1020523" spans="2:3" x14ac:dyDescent="0.25">
      <c r="B1020523" s="78"/>
      <c r="C1020523" s="77"/>
    </row>
    <row r="1020524" spans="2:3" x14ac:dyDescent="0.25">
      <c r="B1020524" s="78"/>
      <c r="C1020524" s="77"/>
    </row>
    <row r="1020525" spans="2:3" x14ac:dyDescent="0.25">
      <c r="B1020525" s="78"/>
      <c r="C1020525" s="77"/>
    </row>
    <row r="1020526" spans="2:3" x14ac:dyDescent="0.25">
      <c r="B1020526" s="78"/>
      <c r="C1020526" s="77"/>
    </row>
    <row r="1020527" spans="2:3" x14ac:dyDescent="0.25">
      <c r="B1020527" s="78"/>
      <c r="C1020527" s="77"/>
    </row>
    <row r="1020528" spans="2:3" x14ac:dyDescent="0.25">
      <c r="B1020528" s="78"/>
      <c r="C1020528" s="77"/>
    </row>
    <row r="1020638" spans="2:3" x14ac:dyDescent="0.25">
      <c r="B1020638" s="78"/>
      <c r="C1020638" s="77"/>
    </row>
    <row r="1020639" spans="2:3" x14ac:dyDescent="0.25">
      <c r="B1020639" s="78"/>
      <c r="C1020639" s="77"/>
    </row>
    <row r="1020640" spans="2:3" x14ac:dyDescent="0.25">
      <c r="B1020640" s="78"/>
      <c r="C1020640" s="77"/>
    </row>
    <row r="1020641" spans="2:3" x14ac:dyDescent="0.25">
      <c r="B1020641" s="78"/>
      <c r="C1020641" s="77"/>
    </row>
    <row r="1020642" spans="2:3" x14ac:dyDescent="0.25">
      <c r="B1020642" s="78"/>
      <c r="C1020642" s="77"/>
    </row>
    <row r="1020643" spans="2:3" x14ac:dyDescent="0.25">
      <c r="B1020643" s="78"/>
      <c r="C1020643" s="77"/>
    </row>
    <row r="1020644" spans="2:3" x14ac:dyDescent="0.25">
      <c r="B1020644" s="78"/>
      <c r="C1020644" s="77"/>
    </row>
    <row r="1020645" spans="2:3" x14ac:dyDescent="0.25">
      <c r="B1020645" s="78"/>
      <c r="C1020645" s="77"/>
    </row>
    <row r="1020646" spans="2:3" x14ac:dyDescent="0.25">
      <c r="B1020646" s="78"/>
      <c r="C1020646" s="77"/>
    </row>
    <row r="1020647" spans="2:3" x14ac:dyDescent="0.25">
      <c r="B1020647" s="78"/>
      <c r="C1020647" s="77"/>
    </row>
    <row r="1020648" spans="2:3" x14ac:dyDescent="0.25">
      <c r="B1020648" s="78"/>
      <c r="C1020648" s="77"/>
    </row>
    <row r="1020649" spans="2:3" x14ac:dyDescent="0.25">
      <c r="B1020649" s="78"/>
      <c r="C1020649" s="77"/>
    </row>
    <row r="1020650" spans="2:3" x14ac:dyDescent="0.25">
      <c r="B1020650" s="78"/>
      <c r="C1020650" s="77"/>
    </row>
    <row r="1020760" spans="2:3" x14ac:dyDescent="0.25">
      <c r="B1020760" s="78"/>
      <c r="C1020760" s="77"/>
    </row>
    <row r="1020761" spans="2:3" x14ac:dyDescent="0.25">
      <c r="B1020761" s="78"/>
      <c r="C1020761" s="77"/>
    </row>
    <row r="1020762" spans="2:3" x14ac:dyDescent="0.25">
      <c r="B1020762" s="78"/>
      <c r="C1020762" s="77"/>
    </row>
    <row r="1020763" spans="2:3" x14ac:dyDescent="0.25">
      <c r="B1020763" s="78"/>
      <c r="C1020763" s="77"/>
    </row>
    <row r="1020764" spans="2:3" x14ac:dyDescent="0.25">
      <c r="B1020764" s="78"/>
      <c r="C1020764" s="77"/>
    </row>
    <row r="1020765" spans="2:3" x14ac:dyDescent="0.25">
      <c r="B1020765" s="78"/>
      <c r="C1020765" s="77"/>
    </row>
    <row r="1020766" spans="2:3" x14ac:dyDescent="0.25">
      <c r="B1020766" s="78"/>
      <c r="C1020766" s="77"/>
    </row>
    <row r="1020767" spans="2:3" x14ac:dyDescent="0.25">
      <c r="B1020767" s="78"/>
      <c r="C1020767" s="77"/>
    </row>
    <row r="1020768" spans="2:3" x14ac:dyDescent="0.25">
      <c r="B1020768" s="78"/>
      <c r="C1020768" s="77"/>
    </row>
    <row r="1020769" spans="2:3" x14ac:dyDescent="0.25">
      <c r="B1020769" s="78"/>
      <c r="C1020769" s="77"/>
    </row>
    <row r="1020770" spans="2:3" x14ac:dyDescent="0.25">
      <c r="B1020770" s="78"/>
      <c r="C1020770" s="77"/>
    </row>
    <row r="1020771" spans="2:3" x14ac:dyDescent="0.25">
      <c r="B1020771" s="78"/>
      <c r="C1020771" s="77"/>
    </row>
    <row r="1020772" spans="2:3" x14ac:dyDescent="0.25">
      <c r="B1020772" s="78"/>
      <c r="C1020772" s="77"/>
    </row>
    <row r="1020882" spans="2:3" x14ac:dyDescent="0.25">
      <c r="B1020882" s="78"/>
      <c r="C1020882" s="77"/>
    </row>
    <row r="1020883" spans="2:3" x14ac:dyDescent="0.25">
      <c r="B1020883" s="78"/>
      <c r="C1020883" s="77"/>
    </row>
    <row r="1020884" spans="2:3" x14ac:dyDescent="0.25">
      <c r="B1020884" s="78"/>
      <c r="C1020884" s="77"/>
    </row>
    <row r="1020885" spans="2:3" x14ac:dyDescent="0.25">
      <c r="B1020885" s="78"/>
      <c r="C1020885" s="77"/>
    </row>
    <row r="1020886" spans="2:3" x14ac:dyDescent="0.25">
      <c r="B1020886" s="78"/>
      <c r="C1020886" s="77"/>
    </row>
    <row r="1020887" spans="2:3" x14ac:dyDescent="0.25">
      <c r="B1020887" s="78"/>
      <c r="C1020887" s="77"/>
    </row>
    <row r="1020888" spans="2:3" x14ac:dyDescent="0.25">
      <c r="B1020888" s="78"/>
      <c r="C1020888" s="77"/>
    </row>
    <row r="1020889" spans="2:3" x14ac:dyDescent="0.25">
      <c r="B1020889" s="78"/>
      <c r="C1020889" s="77"/>
    </row>
    <row r="1020890" spans="2:3" x14ac:dyDescent="0.25">
      <c r="B1020890" s="78"/>
      <c r="C1020890" s="77"/>
    </row>
    <row r="1020891" spans="2:3" x14ac:dyDescent="0.25">
      <c r="B1020891" s="78"/>
      <c r="C1020891" s="77"/>
    </row>
    <row r="1020892" spans="2:3" x14ac:dyDescent="0.25">
      <c r="B1020892" s="78"/>
      <c r="C1020892" s="77"/>
    </row>
    <row r="1020893" spans="2:3" x14ac:dyDescent="0.25">
      <c r="B1020893" s="78"/>
      <c r="C1020893" s="77"/>
    </row>
    <row r="1020894" spans="2:3" x14ac:dyDescent="0.25">
      <c r="B1020894" s="78"/>
      <c r="C1020894" s="77"/>
    </row>
    <row r="1021004" spans="2:3" x14ac:dyDescent="0.25">
      <c r="B1021004" s="78"/>
      <c r="C1021004" s="77"/>
    </row>
    <row r="1021005" spans="2:3" x14ac:dyDescent="0.25">
      <c r="B1021005" s="78"/>
      <c r="C1021005" s="77"/>
    </row>
    <row r="1021006" spans="2:3" x14ac:dyDescent="0.25">
      <c r="B1021006" s="78"/>
      <c r="C1021006" s="77"/>
    </row>
    <row r="1021007" spans="2:3" x14ac:dyDescent="0.25">
      <c r="B1021007" s="78"/>
      <c r="C1021007" s="77"/>
    </row>
    <row r="1021008" spans="2:3" x14ac:dyDescent="0.25">
      <c r="B1021008" s="78"/>
      <c r="C1021008" s="77"/>
    </row>
    <row r="1021009" spans="2:3" x14ac:dyDescent="0.25">
      <c r="B1021009" s="78"/>
      <c r="C1021009" s="77"/>
    </row>
    <row r="1021010" spans="2:3" x14ac:dyDescent="0.25">
      <c r="B1021010" s="78"/>
      <c r="C1021010" s="77"/>
    </row>
    <row r="1021011" spans="2:3" x14ac:dyDescent="0.25">
      <c r="B1021011" s="78"/>
      <c r="C1021011" s="77"/>
    </row>
    <row r="1021012" spans="2:3" x14ac:dyDescent="0.25">
      <c r="B1021012" s="78"/>
      <c r="C1021012" s="77"/>
    </row>
    <row r="1021013" spans="2:3" x14ac:dyDescent="0.25">
      <c r="B1021013" s="78"/>
      <c r="C1021013" s="77"/>
    </row>
    <row r="1021014" spans="2:3" x14ac:dyDescent="0.25">
      <c r="B1021014" s="78"/>
      <c r="C1021014" s="77"/>
    </row>
    <row r="1021015" spans="2:3" x14ac:dyDescent="0.25">
      <c r="B1021015" s="78"/>
      <c r="C1021015" s="77"/>
    </row>
    <row r="1021016" spans="2:3" x14ac:dyDescent="0.25">
      <c r="B1021016" s="78"/>
      <c r="C1021016" s="77"/>
    </row>
    <row r="1021126" spans="2:3" x14ac:dyDescent="0.25">
      <c r="B1021126" s="78"/>
      <c r="C1021126" s="77"/>
    </row>
    <row r="1021127" spans="2:3" x14ac:dyDescent="0.25">
      <c r="B1021127" s="78"/>
      <c r="C1021127" s="77"/>
    </row>
    <row r="1021128" spans="2:3" x14ac:dyDescent="0.25">
      <c r="B1021128" s="78"/>
      <c r="C1021128" s="77"/>
    </row>
    <row r="1021129" spans="2:3" x14ac:dyDescent="0.25">
      <c r="B1021129" s="78"/>
      <c r="C1021129" s="77"/>
    </row>
    <row r="1021130" spans="2:3" x14ac:dyDescent="0.25">
      <c r="B1021130" s="78"/>
      <c r="C1021130" s="77"/>
    </row>
    <row r="1021131" spans="2:3" x14ac:dyDescent="0.25">
      <c r="B1021131" s="78"/>
      <c r="C1021131" s="77"/>
    </row>
    <row r="1021132" spans="2:3" x14ac:dyDescent="0.25">
      <c r="B1021132" s="78"/>
      <c r="C1021132" s="77"/>
    </row>
    <row r="1021133" spans="2:3" x14ac:dyDescent="0.25">
      <c r="B1021133" s="78"/>
      <c r="C1021133" s="77"/>
    </row>
    <row r="1021134" spans="2:3" x14ac:dyDescent="0.25">
      <c r="B1021134" s="78"/>
      <c r="C1021134" s="77"/>
    </row>
    <row r="1021135" spans="2:3" x14ac:dyDescent="0.25">
      <c r="B1021135" s="78"/>
      <c r="C1021135" s="77"/>
    </row>
    <row r="1021136" spans="2:3" x14ac:dyDescent="0.25">
      <c r="B1021136" s="78"/>
      <c r="C1021136" s="77"/>
    </row>
    <row r="1021137" spans="2:3" x14ac:dyDescent="0.25">
      <c r="B1021137" s="78"/>
      <c r="C1021137" s="77"/>
    </row>
    <row r="1021138" spans="2:3" x14ac:dyDescent="0.25">
      <c r="B1021138" s="78"/>
      <c r="C1021138" s="77"/>
    </row>
    <row r="1021248" spans="2:3" x14ac:dyDescent="0.25">
      <c r="B1021248" s="78"/>
      <c r="C1021248" s="77"/>
    </row>
    <row r="1021249" spans="2:3" x14ac:dyDescent="0.25">
      <c r="B1021249" s="78"/>
      <c r="C1021249" s="77"/>
    </row>
    <row r="1021250" spans="2:3" x14ac:dyDescent="0.25">
      <c r="B1021250" s="78"/>
      <c r="C1021250" s="77"/>
    </row>
    <row r="1021251" spans="2:3" x14ac:dyDescent="0.25">
      <c r="B1021251" s="78"/>
      <c r="C1021251" s="77"/>
    </row>
    <row r="1021252" spans="2:3" x14ac:dyDescent="0.25">
      <c r="B1021252" s="78"/>
      <c r="C1021252" s="77"/>
    </row>
    <row r="1021253" spans="2:3" x14ac:dyDescent="0.25">
      <c r="B1021253" s="78"/>
      <c r="C1021253" s="77"/>
    </row>
    <row r="1021254" spans="2:3" x14ac:dyDescent="0.25">
      <c r="B1021254" s="78"/>
      <c r="C1021254" s="77"/>
    </row>
    <row r="1021255" spans="2:3" x14ac:dyDescent="0.25">
      <c r="B1021255" s="78"/>
      <c r="C1021255" s="77"/>
    </row>
    <row r="1021256" spans="2:3" x14ac:dyDescent="0.25">
      <c r="B1021256" s="78"/>
      <c r="C1021256" s="77"/>
    </row>
    <row r="1021257" spans="2:3" x14ac:dyDescent="0.25">
      <c r="B1021257" s="78"/>
      <c r="C1021257" s="77"/>
    </row>
    <row r="1021258" spans="2:3" x14ac:dyDescent="0.25">
      <c r="B1021258" s="78"/>
      <c r="C1021258" s="77"/>
    </row>
    <row r="1021259" spans="2:3" x14ac:dyDescent="0.25">
      <c r="B1021259" s="78"/>
      <c r="C1021259" s="77"/>
    </row>
    <row r="1021260" spans="2:3" x14ac:dyDescent="0.25">
      <c r="B1021260" s="78"/>
      <c r="C1021260" s="77"/>
    </row>
    <row r="1021370" spans="2:3" x14ac:dyDescent="0.25">
      <c r="B1021370" s="78"/>
      <c r="C1021370" s="77"/>
    </row>
    <row r="1021371" spans="2:3" x14ac:dyDescent="0.25">
      <c r="B1021371" s="78"/>
      <c r="C1021371" s="77"/>
    </row>
    <row r="1021372" spans="2:3" x14ac:dyDescent="0.25">
      <c r="B1021372" s="78"/>
      <c r="C1021372" s="77"/>
    </row>
    <row r="1021373" spans="2:3" x14ac:dyDescent="0.25">
      <c r="B1021373" s="78"/>
      <c r="C1021373" s="77"/>
    </row>
    <row r="1021374" spans="2:3" x14ac:dyDescent="0.25">
      <c r="B1021374" s="78"/>
      <c r="C1021374" s="77"/>
    </row>
    <row r="1021375" spans="2:3" x14ac:dyDescent="0.25">
      <c r="B1021375" s="78"/>
      <c r="C1021375" s="77"/>
    </row>
    <row r="1021376" spans="2:3" x14ac:dyDescent="0.25">
      <c r="B1021376" s="78"/>
      <c r="C1021376" s="77"/>
    </row>
    <row r="1021377" spans="2:3" x14ac:dyDescent="0.25">
      <c r="B1021377" s="78"/>
      <c r="C1021377" s="77"/>
    </row>
    <row r="1021378" spans="2:3" x14ac:dyDescent="0.25">
      <c r="B1021378" s="78"/>
      <c r="C1021378" s="77"/>
    </row>
    <row r="1021379" spans="2:3" x14ac:dyDescent="0.25">
      <c r="B1021379" s="78"/>
      <c r="C1021379" s="77"/>
    </row>
    <row r="1021380" spans="2:3" x14ac:dyDescent="0.25">
      <c r="B1021380" s="78"/>
      <c r="C1021380" s="77"/>
    </row>
    <row r="1021381" spans="2:3" x14ac:dyDescent="0.25">
      <c r="B1021381" s="78"/>
      <c r="C1021381" s="77"/>
    </row>
    <row r="1021382" spans="2:3" x14ac:dyDescent="0.25">
      <c r="B1021382" s="78"/>
      <c r="C1021382" s="77"/>
    </row>
    <row r="1021492" spans="2:3" x14ac:dyDescent="0.25">
      <c r="B1021492" s="78"/>
      <c r="C1021492" s="77"/>
    </row>
    <row r="1021493" spans="2:3" x14ac:dyDescent="0.25">
      <c r="B1021493" s="78"/>
      <c r="C1021493" s="77"/>
    </row>
    <row r="1021494" spans="2:3" x14ac:dyDescent="0.25">
      <c r="B1021494" s="78"/>
      <c r="C1021494" s="77"/>
    </row>
    <row r="1021495" spans="2:3" x14ac:dyDescent="0.25">
      <c r="B1021495" s="78"/>
      <c r="C1021495" s="77"/>
    </row>
    <row r="1021496" spans="2:3" x14ac:dyDescent="0.25">
      <c r="B1021496" s="78"/>
      <c r="C1021496" s="77"/>
    </row>
    <row r="1021497" spans="2:3" x14ac:dyDescent="0.25">
      <c r="B1021497" s="78"/>
      <c r="C1021497" s="77"/>
    </row>
    <row r="1021498" spans="2:3" x14ac:dyDescent="0.25">
      <c r="B1021498" s="78"/>
      <c r="C1021498" s="77"/>
    </row>
    <row r="1021499" spans="2:3" x14ac:dyDescent="0.25">
      <c r="B1021499" s="78"/>
      <c r="C1021499" s="77"/>
    </row>
    <row r="1021500" spans="2:3" x14ac:dyDescent="0.25">
      <c r="B1021500" s="78"/>
      <c r="C1021500" s="77"/>
    </row>
    <row r="1021501" spans="2:3" x14ac:dyDescent="0.25">
      <c r="B1021501" s="78"/>
      <c r="C1021501" s="77"/>
    </row>
    <row r="1021502" spans="2:3" x14ac:dyDescent="0.25">
      <c r="B1021502" s="78"/>
      <c r="C1021502" s="77"/>
    </row>
    <row r="1021503" spans="2:3" x14ac:dyDescent="0.25">
      <c r="B1021503" s="78"/>
      <c r="C1021503" s="77"/>
    </row>
    <row r="1021504" spans="2:3" x14ac:dyDescent="0.25">
      <c r="B1021504" s="78"/>
      <c r="C1021504" s="77"/>
    </row>
    <row r="1021614" spans="2:3" x14ac:dyDescent="0.25">
      <c r="B1021614" s="78"/>
      <c r="C1021614" s="77"/>
    </row>
    <row r="1021615" spans="2:3" x14ac:dyDescent="0.25">
      <c r="B1021615" s="78"/>
      <c r="C1021615" s="77"/>
    </row>
    <row r="1021616" spans="2:3" x14ac:dyDescent="0.25">
      <c r="B1021616" s="78"/>
      <c r="C1021616" s="77"/>
    </row>
    <row r="1021617" spans="2:3" x14ac:dyDescent="0.25">
      <c r="B1021617" s="78"/>
      <c r="C1021617" s="77"/>
    </row>
    <row r="1021618" spans="2:3" x14ac:dyDescent="0.25">
      <c r="B1021618" s="78"/>
      <c r="C1021618" s="77"/>
    </row>
    <row r="1021619" spans="2:3" x14ac:dyDescent="0.25">
      <c r="B1021619" s="78"/>
      <c r="C1021619" s="77"/>
    </row>
    <row r="1021620" spans="2:3" x14ac:dyDescent="0.25">
      <c r="B1021620" s="78"/>
      <c r="C1021620" s="77"/>
    </row>
    <row r="1021621" spans="2:3" x14ac:dyDescent="0.25">
      <c r="B1021621" s="78"/>
      <c r="C1021621" s="77"/>
    </row>
    <row r="1021622" spans="2:3" x14ac:dyDescent="0.25">
      <c r="B1021622" s="78"/>
      <c r="C1021622" s="77"/>
    </row>
    <row r="1021623" spans="2:3" x14ac:dyDescent="0.25">
      <c r="B1021623" s="78"/>
      <c r="C1021623" s="77"/>
    </row>
    <row r="1021624" spans="2:3" x14ac:dyDescent="0.25">
      <c r="B1021624" s="78"/>
      <c r="C1021624" s="77"/>
    </row>
    <row r="1021625" spans="2:3" x14ac:dyDescent="0.25">
      <c r="B1021625" s="78"/>
      <c r="C1021625" s="77"/>
    </row>
    <row r="1021626" spans="2:3" x14ac:dyDescent="0.25">
      <c r="B1021626" s="78"/>
      <c r="C1021626" s="77"/>
    </row>
    <row r="1021736" spans="2:3" x14ac:dyDescent="0.25">
      <c r="B1021736" s="78"/>
      <c r="C1021736" s="77"/>
    </row>
    <row r="1021737" spans="2:3" x14ac:dyDescent="0.25">
      <c r="B1021737" s="78"/>
      <c r="C1021737" s="77"/>
    </row>
    <row r="1021738" spans="2:3" x14ac:dyDescent="0.25">
      <c r="B1021738" s="78"/>
      <c r="C1021738" s="77"/>
    </row>
    <row r="1021739" spans="2:3" x14ac:dyDescent="0.25">
      <c r="B1021739" s="78"/>
      <c r="C1021739" s="77"/>
    </row>
    <row r="1021740" spans="2:3" x14ac:dyDescent="0.25">
      <c r="B1021740" s="78"/>
      <c r="C1021740" s="77"/>
    </row>
    <row r="1021741" spans="2:3" x14ac:dyDescent="0.25">
      <c r="B1021741" s="78"/>
      <c r="C1021741" s="77"/>
    </row>
    <row r="1021742" spans="2:3" x14ac:dyDescent="0.25">
      <c r="B1021742" s="78"/>
      <c r="C1021742" s="77"/>
    </row>
    <row r="1021743" spans="2:3" x14ac:dyDescent="0.25">
      <c r="B1021743" s="78"/>
      <c r="C1021743" s="77"/>
    </row>
    <row r="1021744" spans="2:3" x14ac:dyDescent="0.25">
      <c r="B1021744" s="78"/>
      <c r="C1021744" s="77"/>
    </row>
    <row r="1021745" spans="2:3" x14ac:dyDescent="0.25">
      <c r="B1021745" s="78"/>
      <c r="C1021745" s="77"/>
    </row>
    <row r="1021746" spans="2:3" x14ac:dyDescent="0.25">
      <c r="B1021746" s="78"/>
      <c r="C1021746" s="77"/>
    </row>
    <row r="1021747" spans="2:3" x14ac:dyDescent="0.25">
      <c r="B1021747" s="78"/>
      <c r="C1021747" s="77"/>
    </row>
    <row r="1021748" spans="2:3" x14ac:dyDescent="0.25">
      <c r="B1021748" s="78"/>
      <c r="C1021748" s="77"/>
    </row>
    <row r="1021858" spans="2:3" x14ac:dyDescent="0.25">
      <c r="B1021858" s="78"/>
      <c r="C1021858" s="77"/>
    </row>
    <row r="1021859" spans="2:3" x14ac:dyDescent="0.25">
      <c r="B1021859" s="78"/>
      <c r="C1021859" s="77"/>
    </row>
    <row r="1021860" spans="2:3" x14ac:dyDescent="0.25">
      <c r="B1021860" s="78"/>
      <c r="C1021860" s="77"/>
    </row>
    <row r="1021861" spans="2:3" x14ac:dyDescent="0.25">
      <c r="B1021861" s="78"/>
      <c r="C1021861" s="77"/>
    </row>
    <row r="1021862" spans="2:3" x14ac:dyDescent="0.25">
      <c r="B1021862" s="78"/>
      <c r="C1021862" s="77"/>
    </row>
    <row r="1021863" spans="2:3" x14ac:dyDescent="0.25">
      <c r="B1021863" s="78"/>
      <c r="C1021863" s="77"/>
    </row>
    <row r="1021864" spans="2:3" x14ac:dyDescent="0.25">
      <c r="B1021864" s="78"/>
      <c r="C1021864" s="77"/>
    </row>
    <row r="1021865" spans="2:3" x14ac:dyDescent="0.25">
      <c r="B1021865" s="78"/>
      <c r="C1021865" s="77"/>
    </row>
    <row r="1021866" spans="2:3" x14ac:dyDescent="0.25">
      <c r="B1021866" s="78"/>
      <c r="C1021866" s="77"/>
    </row>
    <row r="1021867" spans="2:3" x14ac:dyDescent="0.25">
      <c r="B1021867" s="78"/>
      <c r="C1021867" s="77"/>
    </row>
    <row r="1021868" spans="2:3" x14ac:dyDescent="0.25">
      <c r="B1021868" s="78"/>
      <c r="C1021868" s="77"/>
    </row>
    <row r="1021869" spans="2:3" x14ac:dyDescent="0.25">
      <c r="B1021869" s="78"/>
      <c r="C1021869" s="77"/>
    </row>
    <row r="1021870" spans="2:3" x14ac:dyDescent="0.25">
      <c r="B1021870" s="78"/>
      <c r="C1021870" s="77"/>
    </row>
    <row r="1021980" spans="2:3" x14ac:dyDescent="0.25">
      <c r="B1021980" s="78"/>
      <c r="C1021980" s="77"/>
    </row>
    <row r="1021981" spans="2:3" x14ac:dyDescent="0.25">
      <c r="B1021981" s="78"/>
      <c r="C1021981" s="77"/>
    </row>
    <row r="1021982" spans="2:3" x14ac:dyDescent="0.25">
      <c r="B1021982" s="78"/>
      <c r="C1021982" s="77"/>
    </row>
    <row r="1021983" spans="2:3" x14ac:dyDescent="0.25">
      <c r="B1021983" s="78"/>
      <c r="C1021983" s="77"/>
    </row>
    <row r="1021984" spans="2:3" x14ac:dyDescent="0.25">
      <c r="B1021984" s="78"/>
      <c r="C1021984" s="77"/>
    </row>
    <row r="1021985" spans="2:3" x14ac:dyDescent="0.25">
      <c r="B1021985" s="78"/>
      <c r="C1021985" s="77"/>
    </row>
    <row r="1021986" spans="2:3" x14ac:dyDescent="0.25">
      <c r="B1021986" s="78"/>
      <c r="C1021986" s="77"/>
    </row>
    <row r="1021987" spans="2:3" x14ac:dyDescent="0.25">
      <c r="B1021987" s="78"/>
      <c r="C1021987" s="77"/>
    </row>
    <row r="1021988" spans="2:3" x14ac:dyDescent="0.25">
      <c r="B1021988" s="78"/>
      <c r="C1021988" s="77"/>
    </row>
    <row r="1021989" spans="2:3" x14ac:dyDescent="0.25">
      <c r="B1021989" s="78"/>
      <c r="C1021989" s="77"/>
    </row>
    <row r="1021990" spans="2:3" x14ac:dyDescent="0.25">
      <c r="B1021990" s="78"/>
      <c r="C1021990" s="77"/>
    </row>
    <row r="1021991" spans="2:3" x14ac:dyDescent="0.25">
      <c r="B1021991" s="78"/>
      <c r="C1021991" s="77"/>
    </row>
    <row r="1021992" spans="2:3" x14ac:dyDescent="0.25">
      <c r="B1021992" s="78"/>
      <c r="C1021992" s="77"/>
    </row>
    <row r="1022102" spans="2:3" x14ac:dyDescent="0.25">
      <c r="B1022102" s="78"/>
      <c r="C1022102" s="77"/>
    </row>
    <row r="1022103" spans="2:3" x14ac:dyDescent="0.25">
      <c r="B1022103" s="78"/>
      <c r="C1022103" s="77"/>
    </row>
    <row r="1022104" spans="2:3" x14ac:dyDescent="0.25">
      <c r="B1022104" s="78"/>
      <c r="C1022104" s="77"/>
    </row>
    <row r="1022105" spans="2:3" x14ac:dyDescent="0.25">
      <c r="B1022105" s="78"/>
      <c r="C1022105" s="77"/>
    </row>
    <row r="1022106" spans="2:3" x14ac:dyDescent="0.25">
      <c r="B1022106" s="78"/>
      <c r="C1022106" s="77"/>
    </row>
    <row r="1022107" spans="2:3" x14ac:dyDescent="0.25">
      <c r="B1022107" s="78"/>
      <c r="C1022107" s="77"/>
    </row>
    <row r="1022108" spans="2:3" x14ac:dyDescent="0.25">
      <c r="B1022108" s="78"/>
      <c r="C1022108" s="77"/>
    </row>
    <row r="1022109" spans="2:3" x14ac:dyDescent="0.25">
      <c r="B1022109" s="78"/>
      <c r="C1022109" s="77"/>
    </row>
    <row r="1022110" spans="2:3" x14ac:dyDescent="0.25">
      <c r="B1022110" s="78"/>
      <c r="C1022110" s="77"/>
    </row>
    <row r="1022111" spans="2:3" x14ac:dyDescent="0.25">
      <c r="B1022111" s="78"/>
      <c r="C1022111" s="77"/>
    </row>
    <row r="1022112" spans="2:3" x14ac:dyDescent="0.25">
      <c r="B1022112" s="78"/>
      <c r="C1022112" s="77"/>
    </row>
    <row r="1022113" spans="2:3" x14ac:dyDescent="0.25">
      <c r="B1022113" s="78"/>
      <c r="C1022113" s="77"/>
    </row>
    <row r="1022114" spans="2:3" x14ac:dyDescent="0.25">
      <c r="B1022114" s="78"/>
      <c r="C1022114" s="77"/>
    </row>
    <row r="1022224" spans="2:3" x14ac:dyDescent="0.25">
      <c r="B1022224" s="78"/>
      <c r="C1022224" s="77"/>
    </row>
    <row r="1022225" spans="2:3" x14ac:dyDescent="0.25">
      <c r="B1022225" s="78"/>
      <c r="C1022225" s="77"/>
    </row>
    <row r="1022226" spans="2:3" x14ac:dyDescent="0.25">
      <c r="B1022226" s="78"/>
      <c r="C1022226" s="77"/>
    </row>
    <row r="1022227" spans="2:3" x14ac:dyDescent="0.25">
      <c r="B1022227" s="78"/>
      <c r="C1022227" s="77"/>
    </row>
    <row r="1022228" spans="2:3" x14ac:dyDescent="0.25">
      <c r="B1022228" s="78"/>
      <c r="C1022228" s="77"/>
    </row>
    <row r="1022229" spans="2:3" x14ac:dyDescent="0.25">
      <c r="B1022229" s="78"/>
      <c r="C1022229" s="77"/>
    </row>
    <row r="1022230" spans="2:3" x14ac:dyDescent="0.25">
      <c r="B1022230" s="78"/>
      <c r="C1022230" s="77"/>
    </row>
    <row r="1022231" spans="2:3" x14ac:dyDescent="0.25">
      <c r="B1022231" s="78"/>
      <c r="C1022231" s="77"/>
    </row>
    <row r="1022232" spans="2:3" x14ac:dyDescent="0.25">
      <c r="B1022232" s="78"/>
      <c r="C1022232" s="77"/>
    </row>
    <row r="1022233" spans="2:3" x14ac:dyDescent="0.25">
      <c r="B1022233" s="78"/>
      <c r="C1022233" s="77"/>
    </row>
    <row r="1022234" spans="2:3" x14ac:dyDescent="0.25">
      <c r="B1022234" s="78"/>
      <c r="C1022234" s="77"/>
    </row>
    <row r="1022235" spans="2:3" x14ac:dyDescent="0.25">
      <c r="B1022235" s="78"/>
      <c r="C1022235" s="77"/>
    </row>
    <row r="1022236" spans="2:3" x14ac:dyDescent="0.25">
      <c r="B1022236" s="78"/>
      <c r="C1022236" s="77"/>
    </row>
    <row r="1022346" spans="2:3" x14ac:dyDescent="0.25">
      <c r="B1022346" s="78"/>
      <c r="C1022346" s="77"/>
    </row>
    <row r="1022347" spans="2:3" x14ac:dyDescent="0.25">
      <c r="B1022347" s="78"/>
      <c r="C1022347" s="77"/>
    </row>
    <row r="1022348" spans="2:3" x14ac:dyDescent="0.25">
      <c r="B1022348" s="78"/>
      <c r="C1022348" s="77"/>
    </row>
    <row r="1022349" spans="2:3" x14ac:dyDescent="0.25">
      <c r="B1022349" s="78"/>
      <c r="C1022349" s="77"/>
    </row>
    <row r="1022350" spans="2:3" x14ac:dyDescent="0.25">
      <c r="B1022350" s="78"/>
      <c r="C1022350" s="77"/>
    </row>
    <row r="1022351" spans="2:3" x14ac:dyDescent="0.25">
      <c r="B1022351" s="78"/>
      <c r="C1022351" s="77"/>
    </row>
    <row r="1022352" spans="2:3" x14ac:dyDescent="0.25">
      <c r="B1022352" s="78"/>
      <c r="C1022352" s="77"/>
    </row>
    <row r="1022353" spans="2:3" x14ac:dyDescent="0.25">
      <c r="B1022353" s="78"/>
      <c r="C1022353" s="77"/>
    </row>
    <row r="1022354" spans="2:3" x14ac:dyDescent="0.25">
      <c r="B1022354" s="78"/>
      <c r="C1022354" s="77"/>
    </row>
    <row r="1022355" spans="2:3" x14ac:dyDescent="0.25">
      <c r="B1022355" s="78"/>
      <c r="C1022355" s="77"/>
    </row>
    <row r="1022356" spans="2:3" x14ac:dyDescent="0.25">
      <c r="B1022356" s="78"/>
      <c r="C1022356" s="77"/>
    </row>
    <row r="1022357" spans="2:3" x14ac:dyDescent="0.25">
      <c r="B1022357" s="78"/>
      <c r="C1022357" s="77"/>
    </row>
    <row r="1022358" spans="2:3" x14ac:dyDescent="0.25">
      <c r="B1022358" s="78"/>
      <c r="C1022358" s="77"/>
    </row>
    <row r="1022468" spans="2:3" x14ac:dyDescent="0.25">
      <c r="B1022468" s="78"/>
      <c r="C1022468" s="77"/>
    </row>
    <row r="1022469" spans="2:3" x14ac:dyDescent="0.25">
      <c r="B1022469" s="78"/>
      <c r="C1022469" s="77"/>
    </row>
    <row r="1022470" spans="2:3" x14ac:dyDescent="0.25">
      <c r="B1022470" s="78"/>
      <c r="C1022470" s="77"/>
    </row>
    <row r="1022471" spans="2:3" x14ac:dyDescent="0.25">
      <c r="B1022471" s="78"/>
      <c r="C1022471" s="77"/>
    </row>
    <row r="1022472" spans="2:3" x14ac:dyDescent="0.25">
      <c r="B1022472" s="78"/>
      <c r="C1022472" s="77"/>
    </row>
    <row r="1022473" spans="2:3" x14ac:dyDescent="0.25">
      <c r="B1022473" s="78"/>
      <c r="C1022473" s="77"/>
    </row>
    <row r="1022474" spans="2:3" x14ac:dyDescent="0.25">
      <c r="B1022474" s="78"/>
      <c r="C1022474" s="77"/>
    </row>
    <row r="1022475" spans="2:3" x14ac:dyDescent="0.25">
      <c r="B1022475" s="78"/>
      <c r="C1022475" s="77"/>
    </row>
    <row r="1022476" spans="2:3" x14ac:dyDescent="0.25">
      <c r="B1022476" s="78"/>
      <c r="C1022476" s="77"/>
    </row>
    <row r="1022477" spans="2:3" x14ac:dyDescent="0.25">
      <c r="B1022477" s="78"/>
      <c r="C1022477" s="77"/>
    </row>
    <row r="1022478" spans="2:3" x14ac:dyDescent="0.25">
      <c r="B1022478" s="78"/>
      <c r="C1022478" s="77"/>
    </row>
    <row r="1022479" spans="2:3" x14ac:dyDescent="0.25">
      <c r="B1022479" s="78"/>
      <c r="C1022479" s="77"/>
    </row>
    <row r="1022480" spans="2:3" x14ac:dyDescent="0.25">
      <c r="B1022480" s="78"/>
      <c r="C1022480" s="77"/>
    </row>
    <row r="1022590" spans="2:3" x14ac:dyDescent="0.25">
      <c r="B1022590" s="78"/>
      <c r="C1022590" s="77"/>
    </row>
    <row r="1022591" spans="2:3" x14ac:dyDescent="0.25">
      <c r="B1022591" s="78"/>
      <c r="C1022591" s="77"/>
    </row>
    <row r="1022592" spans="2:3" x14ac:dyDescent="0.25">
      <c r="B1022592" s="78"/>
      <c r="C1022592" s="77"/>
    </row>
    <row r="1022593" spans="2:3" x14ac:dyDescent="0.25">
      <c r="B1022593" s="78"/>
      <c r="C1022593" s="77"/>
    </row>
    <row r="1022594" spans="2:3" x14ac:dyDescent="0.25">
      <c r="B1022594" s="78"/>
      <c r="C1022594" s="77"/>
    </row>
    <row r="1022595" spans="2:3" x14ac:dyDescent="0.25">
      <c r="B1022595" s="78"/>
      <c r="C1022595" s="77"/>
    </row>
    <row r="1022596" spans="2:3" x14ac:dyDescent="0.25">
      <c r="B1022596" s="78"/>
      <c r="C1022596" s="77"/>
    </row>
    <row r="1022597" spans="2:3" x14ac:dyDescent="0.25">
      <c r="B1022597" s="78"/>
      <c r="C1022597" s="77"/>
    </row>
    <row r="1022598" spans="2:3" x14ac:dyDescent="0.25">
      <c r="B1022598" s="78"/>
      <c r="C1022598" s="77"/>
    </row>
    <row r="1022599" spans="2:3" x14ac:dyDescent="0.25">
      <c r="B1022599" s="78"/>
      <c r="C1022599" s="77"/>
    </row>
    <row r="1022600" spans="2:3" x14ac:dyDescent="0.25">
      <c r="B1022600" s="78"/>
      <c r="C1022600" s="77"/>
    </row>
    <row r="1022601" spans="2:3" x14ac:dyDescent="0.25">
      <c r="B1022601" s="78"/>
      <c r="C1022601" s="77"/>
    </row>
    <row r="1022602" spans="2:3" x14ac:dyDescent="0.25">
      <c r="B1022602" s="78"/>
      <c r="C1022602" s="77"/>
    </row>
    <row r="1022712" spans="2:3" x14ac:dyDescent="0.25">
      <c r="B1022712" s="78"/>
      <c r="C1022712" s="77"/>
    </row>
    <row r="1022713" spans="2:3" x14ac:dyDescent="0.25">
      <c r="B1022713" s="78"/>
      <c r="C1022713" s="77"/>
    </row>
    <row r="1022714" spans="2:3" x14ac:dyDescent="0.25">
      <c r="B1022714" s="78"/>
      <c r="C1022714" s="77"/>
    </row>
    <row r="1022715" spans="2:3" x14ac:dyDescent="0.25">
      <c r="B1022715" s="78"/>
      <c r="C1022715" s="77"/>
    </row>
    <row r="1022716" spans="2:3" x14ac:dyDescent="0.25">
      <c r="B1022716" s="78"/>
      <c r="C1022716" s="77"/>
    </row>
    <row r="1022717" spans="2:3" x14ac:dyDescent="0.25">
      <c r="B1022717" s="78"/>
      <c r="C1022717" s="77"/>
    </row>
    <row r="1022718" spans="2:3" x14ac:dyDescent="0.25">
      <c r="B1022718" s="78"/>
      <c r="C1022718" s="77"/>
    </row>
    <row r="1022719" spans="2:3" x14ac:dyDescent="0.25">
      <c r="B1022719" s="78"/>
      <c r="C1022719" s="77"/>
    </row>
    <row r="1022720" spans="2:3" x14ac:dyDescent="0.25">
      <c r="B1022720" s="78"/>
      <c r="C1022720" s="77"/>
    </row>
    <row r="1022721" spans="2:3" x14ac:dyDescent="0.25">
      <c r="B1022721" s="78"/>
      <c r="C1022721" s="77"/>
    </row>
    <row r="1022722" spans="2:3" x14ac:dyDescent="0.25">
      <c r="B1022722" s="78"/>
      <c r="C1022722" s="77"/>
    </row>
    <row r="1022723" spans="2:3" x14ac:dyDescent="0.25">
      <c r="B1022723" s="78"/>
      <c r="C1022723" s="77"/>
    </row>
    <row r="1022724" spans="2:3" x14ac:dyDescent="0.25">
      <c r="B1022724" s="78"/>
      <c r="C1022724" s="77"/>
    </row>
    <row r="1022834" spans="2:3" x14ac:dyDescent="0.25">
      <c r="B1022834" s="78"/>
      <c r="C1022834" s="77"/>
    </row>
    <row r="1022835" spans="2:3" x14ac:dyDescent="0.25">
      <c r="B1022835" s="78"/>
      <c r="C1022835" s="77"/>
    </row>
    <row r="1022836" spans="2:3" x14ac:dyDescent="0.25">
      <c r="B1022836" s="78"/>
      <c r="C1022836" s="77"/>
    </row>
    <row r="1022837" spans="2:3" x14ac:dyDescent="0.25">
      <c r="B1022837" s="78"/>
      <c r="C1022837" s="77"/>
    </row>
    <row r="1022838" spans="2:3" x14ac:dyDescent="0.25">
      <c r="B1022838" s="78"/>
      <c r="C1022838" s="77"/>
    </row>
    <row r="1022839" spans="2:3" x14ac:dyDescent="0.25">
      <c r="B1022839" s="78"/>
      <c r="C1022839" s="77"/>
    </row>
    <row r="1022840" spans="2:3" x14ac:dyDescent="0.25">
      <c r="B1022840" s="78"/>
      <c r="C1022840" s="77"/>
    </row>
    <row r="1022841" spans="2:3" x14ac:dyDescent="0.25">
      <c r="B1022841" s="78"/>
      <c r="C1022841" s="77"/>
    </row>
    <row r="1022842" spans="2:3" x14ac:dyDescent="0.25">
      <c r="B1022842" s="78"/>
      <c r="C1022842" s="77"/>
    </row>
    <row r="1022843" spans="2:3" x14ac:dyDescent="0.25">
      <c r="B1022843" s="78"/>
      <c r="C1022843" s="77"/>
    </row>
    <row r="1022844" spans="2:3" x14ac:dyDescent="0.25">
      <c r="B1022844" s="78"/>
      <c r="C1022844" s="77"/>
    </row>
    <row r="1022845" spans="2:3" x14ac:dyDescent="0.25">
      <c r="B1022845" s="78"/>
      <c r="C1022845" s="77"/>
    </row>
    <row r="1022846" spans="2:3" x14ac:dyDescent="0.25">
      <c r="B1022846" s="78"/>
      <c r="C1022846" s="77"/>
    </row>
    <row r="1022956" spans="2:3" x14ac:dyDescent="0.25">
      <c r="B1022956" s="78"/>
      <c r="C1022956" s="77"/>
    </row>
    <row r="1022957" spans="2:3" x14ac:dyDescent="0.25">
      <c r="B1022957" s="78"/>
      <c r="C1022957" s="77"/>
    </row>
    <row r="1022958" spans="2:3" x14ac:dyDescent="0.25">
      <c r="B1022958" s="78"/>
      <c r="C1022958" s="77"/>
    </row>
    <row r="1022959" spans="2:3" x14ac:dyDescent="0.25">
      <c r="B1022959" s="78"/>
      <c r="C1022959" s="77"/>
    </row>
    <row r="1022960" spans="2:3" x14ac:dyDescent="0.25">
      <c r="B1022960" s="78"/>
      <c r="C1022960" s="77"/>
    </row>
    <row r="1022961" spans="2:3" x14ac:dyDescent="0.25">
      <c r="B1022961" s="78"/>
      <c r="C1022961" s="77"/>
    </row>
    <row r="1022962" spans="2:3" x14ac:dyDescent="0.25">
      <c r="B1022962" s="78"/>
      <c r="C1022962" s="77"/>
    </row>
    <row r="1022963" spans="2:3" x14ac:dyDescent="0.25">
      <c r="B1022963" s="78"/>
      <c r="C1022963" s="77"/>
    </row>
    <row r="1022964" spans="2:3" x14ac:dyDescent="0.25">
      <c r="B1022964" s="78"/>
      <c r="C1022964" s="77"/>
    </row>
    <row r="1022965" spans="2:3" x14ac:dyDescent="0.25">
      <c r="B1022965" s="78"/>
      <c r="C1022965" s="77"/>
    </row>
    <row r="1022966" spans="2:3" x14ac:dyDescent="0.25">
      <c r="B1022966" s="78"/>
      <c r="C1022966" s="77"/>
    </row>
    <row r="1022967" spans="2:3" x14ac:dyDescent="0.25">
      <c r="B1022967" s="78"/>
      <c r="C1022967" s="77"/>
    </row>
    <row r="1022968" spans="2:3" x14ac:dyDescent="0.25">
      <c r="B1022968" s="78"/>
      <c r="C1022968" s="77"/>
    </row>
    <row r="1023078" spans="2:3" x14ac:dyDescent="0.25">
      <c r="B1023078" s="78"/>
      <c r="C1023078" s="77"/>
    </row>
    <row r="1023079" spans="2:3" x14ac:dyDescent="0.25">
      <c r="B1023079" s="78"/>
      <c r="C1023079" s="77"/>
    </row>
    <row r="1023080" spans="2:3" x14ac:dyDescent="0.25">
      <c r="B1023080" s="78"/>
      <c r="C1023080" s="77"/>
    </row>
    <row r="1023081" spans="2:3" x14ac:dyDescent="0.25">
      <c r="B1023081" s="78"/>
      <c r="C1023081" s="77"/>
    </row>
    <row r="1023082" spans="2:3" x14ac:dyDescent="0.25">
      <c r="B1023082" s="78"/>
      <c r="C1023082" s="77"/>
    </row>
    <row r="1023083" spans="2:3" x14ac:dyDescent="0.25">
      <c r="B1023083" s="78"/>
      <c r="C1023083" s="77"/>
    </row>
    <row r="1023084" spans="2:3" x14ac:dyDescent="0.25">
      <c r="B1023084" s="78"/>
      <c r="C1023084" s="77"/>
    </row>
    <row r="1023085" spans="2:3" x14ac:dyDescent="0.25">
      <c r="B1023085" s="78"/>
      <c r="C1023085" s="77"/>
    </row>
    <row r="1023086" spans="2:3" x14ac:dyDescent="0.25">
      <c r="B1023086" s="78"/>
      <c r="C1023086" s="77"/>
    </row>
    <row r="1023087" spans="2:3" x14ac:dyDescent="0.25">
      <c r="B1023087" s="78"/>
      <c r="C1023087" s="77"/>
    </row>
    <row r="1023088" spans="2:3" x14ac:dyDescent="0.25">
      <c r="B1023088" s="78"/>
      <c r="C1023088" s="77"/>
    </row>
    <row r="1023089" spans="2:3" x14ac:dyDescent="0.25">
      <c r="B1023089" s="78"/>
      <c r="C1023089" s="77"/>
    </row>
    <row r="1023090" spans="2:3" x14ac:dyDescent="0.25">
      <c r="B1023090" s="78"/>
      <c r="C1023090" s="77"/>
    </row>
    <row r="1023200" spans="2:3" x14ac:dyDescent="0.25">
      <c r="B1023200" s="78"/>
      <c r="C1023200" s="77"/>
    </row>
    <row r="1023201" spans="2:3" x14ac:dyDescent="0.25">
      <c r="B1023201" s="78"/>
      <c r="C1023201" s="77"/>
    </row>
    <row r="1023202" spans="2:3" x14ac:dyDescent="0.25">
      <c r="B1023202" s="78"/>
      <c r="C1023202" s="77"/>
    </row>
    <row r="1023203" spans="2:3" x14ac:dyDescent="0.25">
      <c r="B1023203" s="78"/>
      <c r="C1023203" s="77"/>
    </row>
    <row r="1023204" spans="2:3" x14ac:dyDescent="0.25">
      <c r="B1023204" s="78"/>
      <c r="C1023204" s="77"/>
    </row>
    <row r="1023205" spans="2:3" x14ac:dyDescent="0.25">
      <c r="B1023205" s="78"/>
      <c r="C1023205" s="77"/>
    </row>
    <row r="1023206" spans="2:3" x14ac:dyDescent="0.25">
      <c r="B1023206" s="78"/>
      <c r="C1023206" s="77"/>
    </row>
    <row r="1023207" spans="2:3" x14ac:dyDescent="0.25">
      <c r="B1023207" s="78"/>
      <c r="C1023207" s="77"/>
    </row>
    <row r="1023208" spans="2:3" x14ac:dyDescent="0.25">
      <c r="B1023208" s="78"/>
      <c r="C1023208" s="77"/>
    </row>
    <row r="1023209" spans="2:3" x14ac:dyDescent="0.25">
      <c r="B1023209" s="78"/>
      <c r="C1023209" s="77"/>
    </row>
    <row r="1023210" spans="2:3" x14ac:dyDescent="0.25">
      <c r="B1023210" s="78"/>
      <c r="C1023210" s="77"/>
    </row>
    <row r="1023211" spans="2:3" x14ac:dyDescent="0.25">
      <c r="B1023211" s="78"/>
      <c r="C1023211" s="77"/>
    </row>
    <row r="1023212" spans="2:3" x14ac:dyDescent="0.25">
      <c r="B1023212" s="78"/>
      <c r="C1023212" s="77"/>
    </row>
    <row r="1023322" spans="2:3" x14ac:dyDescent="0.25">
      <c r="B1023322" s="78"/>
      <c r="C1023322" s="77"/>
    </row>
    <row r="1023323" spans="2:3" x14ac:dyDescent="0.25">
      <c r="B1023323" s="78"/>
      <c r="C1023323" s="77"/>
    </row>
    <row r="1023324" spans="2:3" x14ac:dyDescent="0.25">
      <c r="B1023324" s="78"/>
      <c r="C1023324" s="77"/>
    </row>
    <row r="1023325" spans="2:3" x14ac:dyDescent="0.25">
      <c r="B1023325" s="78"/>
      <c r="C1023325" s="77"/>
    </row>
    <row r="1023326" spans="2:3" x14ac:dyDescent="0.25">
      <c r="B1023326" s="78"/>
      <c r="C1023326" s="77"/>
    </row>
    <row r="1023327" spans="2:3" x14ac:dyDescent="0.25">
      <c r="B1023327" s="78"/>
      <c r="C1023327" s="77"/>
    </row>
    <row r="1023328" spans="2:3" x14ac:dyDescent="0.25">
      <c r="B1023328" s="78"/>
      <c r="C1023328" s="77"/>
    </row>
    <row r="1023329" spans="2:3" x14ac:dyDescent="0.25">
      <c r="B1023329" s="78"/>
      <c r="C1023329" s="77"/>
    </row>
    <row r="1023330" spans="2:3" x14ac:dyDescent="0.25">
      <c r="B1023330" s="78"/>
      <c r="C1023330" s="77"/>
    </row>
    <row r="1023331" spans="2:3" x14ac:dyDescent="0.25">
      <c r="B1023331" s="78"/>
      <c r="C1023331" s="77"/>
    </row>
    <row r="1023332" spans="2:3" x14ac:dyDescent="0.25">
      <c r="B1023332" s="78"/>
      <c r="C1023332" s="77"/>
    </row>
    <row r="1023333" spans="2:3" x14ac:dyDescent="0.25">
      <c r="B1023333" s="78"/>
      <c r="C1023333" s="77"/>
    </row>
    <row r="1023334" spans="2:3" x14ac:dyDescent="0.25">
      <c r="B1023334" s="78"/>
      <c r="C1023334" s="77"/>
    </row>
    <row r="1023444" spans="2:3" x14ac:dyDescent="0.25">
      <c r="B1023444" s="78"/>
      <c r="C1023444" s="77"/>
    </row>
    <row r="1023445" spans="2:3" x14ac:dyDescent="0.25">
      <c r="B1023445" s="78"/>
      <c r="C1023445" s="77"/>
    </row>
    <row r="1023446" spans="2:3" x14ac:dyDescent="0.25">
      <c r="B1023446" s="78"/>
      <c r="C1023446" s="77"/>
    </row>
    <row r="1023447" spans="2:3" x14ac:dyDescent="0.25">
      <c r="B1023447" s="78"/>
      <c r="C1023447" s="77"/>
    </row>
    <row r="1023448" spans="2:3" x14ac:dyDescent="0.25">
      <c r="B1023448" s="78"/>
      <c r="C1023448" s="77"/>
    </row>
    <row r="1023449" spans="2:3" x14ac:dyDescent="0.25">
      <c r="B1023449" s="78"/>
      <c r="C1023449" s="77"/>
    </row>
    <row r="1023450" spans="2:3" x14ac:dyDescent="0.25">
      <c r="B1023450" s="78"/>
      <c r="C1023450" s="77"/>
    </row>
    <row r="1023451" spans="2:3" x14ac:dyDescent="0.25">
      <c r="B1023451" s="78"/>
      <c r="C1023451" s="77"/>
    </row>
    <row r="1023452" spans="2:3" x14ac:dyDescent="0.25">
      <c r="B1023452" s="78"/>
      <c r="C1023452" s="77"/>
    </row>
    <row r="1023453" spans="2:3" x14ac:dyDescent="0.25">
      <c r="B1023453" s="78"/>
      <c r="C1023453" s="77"/>
    </row>
    <row r="1023454" spans="2:3" x14ac:dyDescent="0.25">
      <c r="B1023454" s="78"/>
      <c r="C1023454" s="77"/>
    </row>
    <row r="1023455" spans="2:3" x14ac:dyDescent="0.25">
      <c r="B1023455" s="78"/>
      <c r="C1023455" s="77"/>
    </row>
    <row r="1023456" spans="2:3" x14ac:dyDescent="0.25">
      <c r="B1023456" s="78"/>
      <c r="C1023456" s="77"/>
    </row>
    <row r="1023566" spans="2:3" x14ac:dyDescent="0.25">
      <c r="B1023566" s="78"/>
      <c r="C1023566" s="77"/>
    </row>
    <row r="1023567" spans="2:3" x14ac:dyDescent="0.25">
      <c r="B1023567" s="78"/>
      <c r="C1023567" s="77"/>
    </row>
    <row r="1023568" spans="2:3" x14ac:dyDescent="0.25">
      <c r="B1023568" s="78"/>
      <c r="C1023568" s="77"/>
    </row>
    <row r="1023569" spans="2:3" x14ac:dyDescent="0.25">
      <c r="B1023569" s="78"/>
      <c r="C1023569" s="77"/>
    </row>
    <row r="1023570" spans="2:3" x14ac:dyDescent="0.25">
      <c r="B1023570" s="78"/>
      <c r="C1023570" s="77"/>
    </row>
    <row r="1023571" spans="2:3" x14ac:dyDescent="0.25">
      <c r="B1023571" s="78"/>
      <c r="C1023571" s="77"/>
    </row>
    <row r="1023572" spans="2:3" x14ac:dyDescent="0.25">
      <c r="B1023572" s="78"/>
      <c r="C1023572" s="77"/>
    </row>
    <row r="1023573" spans="2:3" x14ac:dyDescent="0.25">
      <c r="B1023573" s="78"/>
      <c r="C1023573" s="77"/>
    </row>
    <row r="1023574" spans="2:3" x14ac:dyDescent="0.25">
      <c r="B1023574" s="78"/>
      <c r="C1023574" s="77"/>
    </row>
    <row r="1023575" spans="2:3" x14ac:dyDescent="0.25">
      <c r="B1023575" s="78"/>
      <c r="C1023575" s="77"/>
    </row>
    <row r="1023576" spans="2:3" x14ac:dyDescent="0.25">
      <c r="B1023576" s="78"/>
      <c r="C1023576" s="77"/>
    </row>
    <row r="1023577" spans="2:3" x14ac:dyDescent="0.25">
      <c r="B1023577" s="78"/>
      <c r="C1023577" s="77"/>
    </row>
    <row r="1023578" spans="2:3" x14ac:dyDescent="0.25">
      <c r="B1023578" s="78"/>
      <c r="C1023578" s="77"/>
    </row>
    <row r="1023688" spans="2:3" x14ac:dyDescent="0.25">
      <c r="B1023688" s="78"/>
      <c r="C1023688" s="77"/>
    </row>
    <row r="1023689" spans="2:3" x14ac:dyDescent="0.25">
      <c r="B1023689" s="78"/>
      <c r="C1023689" s="77"/>
    </row>
    <row r="1023690" spans="2:3" x14ac:dyDescent="0.25">
      <c r="B1023690" s="78"/>
      <c r="C1023690" s="77"/>
    </row>
    <row r="1023691" spans="2:3" x14ac:dyDescent="0.25">
      <c r="B1023691" s="78"/>
      <c r="C1023691" s="77"/>
    </row>
    <row r="1023692" spans="2:3" x14ac:dyDescent="0.25">
      <c r="B1023692" s="78"/>
      <c r="C1023692" s="77"/>
    </row>
    <row r="1023693" spans="2:3" x14ac:dyDescent="0.25">
      <c r="B1023693" s="78"/>
      <c r="C1023693" s="77"/>
    </row>
    <row r="1023694" spans="2:3" x14ac:dyDescent="0.25">
      <c r="B1023694" s="78"/>
      <c r="C1023694" s="77"/>
    </row>
    <row r="1023695" spans="2:3" x14ac:dyDescent="0.25">
      <c r="B1023695" s="78"/>
      <c r="C1023695" s="77"/>
    </row>
    <row r="1023696" spans="2:3" x14ac:dyDescent="0.25">
      <c r="B1023696" s="78"/>
      <c r="C1023696" s="77"/>
    </row>
    <row r="1023697" spans="2:3" x14ac:dyDescent="0.25">
      <c r="B1023697" s="78"/>
      <c r="C1023697" s="77"/>
    </row>
    <row r="1023698" spans="2:3" x14ac:dyDescent="0.25">
      <c r="B1023698" s="78"/>
      <c r="C1023698" s="77"/>
    </row>
    <row r="1023699" spans="2:3" x14ac:dyDescent="0.25">
      <c r="B1023699" s="78"/>
      <c r="C1023699" s="77"/>
    </row>
    <row r="1023700" spans="2:3" x14ac:dyDescent="0.25">
      <c r="B1023700" s="78"/>
      <c r="C1023700" s="77"/>
    </row>
    <row r="1023810" spans="2:3" x14ac:dyDescent="0.25">
      <c r="B1023810" s="78"/>
      <c r="C1023810" s="77"/>
    </row>
    <row r="1023811" spans="2:3" x14ac:dyDescent="0.25">
      <c r="B1023811" s="78"/>
      <c r="C1023811" s="77"/>
    </row>
    <row r="1023812" spans="2:3" x14ac:dyDescent="0.25">
      <c r="B1023812" s="78"/>
      <c r="C1023812" s="77"/>
    </row>
    <row r="1023813" spans="2:3" x14ac:dyDescent="0.25">
      <c r="B1023813" s="78"/>
      <c r="C1023813" s="77"/>
    </row>
    <row r="1023814" spans="2:3" x14ac:dyDescent="0.25">
      <c r="B1023814" s="78"/>
      <c r="C1023814" s="77"/>
    </row>
    <row r="1023815" spans="2:3" x14ac:dyDescent="0.25">
      <c r="B1023815" s="78"/>
      <c r="C1023815" s="77"/>
    </row>
    <row r="1023816" spans="2:3" x14ac:dyDescent="0.25">
      <c r="B1023816" s="78"/>
      <c r="C1023816" s="77"/>
    </row>
    <row r="1023817" spans="2:3" x14ac:dyDescent="0.25">
      <c r="B1023817" s="78"/>
      <c r="C1023817" s="77"/>
    </row>
    <row r="1023818" spans="2:3" x14ac:dyDescent="0.25">
      <c r="B1023818" s="78"/>
      <c r="C1023818" s="77"/>
    </row>
    <row r="1023819" spans="2:3" x14ac:dyDescent="0.25">
      <c r="B1023819" s="78"/>
      <c r="C1023819" s="77"/>
    </row>
    <row r="1023820" spans="2:3" x14ac:dyDescent="0.25">
      <c r="B1023820" s="78"/>
      <c r="C1023820" s="77"/>
    </row>
    <row r="1023821" spans="2:3" x14ac:dyDescent="0.25">
      <c r="B1023821" s="78"/>
      <c r="C1023821" s="77"/>
    </row>
    <row r="1023822" spans="2:3" x14ac:dyDescent="0.25">
      <c r="B1023822" s="78"/>
      <c r="C1023822" s="77"/>
    </row>
    <row r="1023932" spans="2:3" x14ac:dyDescent="0.25">
      <c r="B1023932" s="78"/>
      <c r="C1023932" s="77"/>
    </row>
    <row r="1023933" spans="2:3" x14ac:dyDescent="0.25">
      <c r="B1023933" s="78"/>
      <c r="C1023933" s="77"/>
    </row>
    <row r="1023934" spans="2:3" x14ac:dyDescent="0.25">
      <c r="B1023934" s="78"/>
      <c r="C1023934" s="77"/>
    </row>
    <row r="1023935" spans="2:3" x14ac:dyDescent="0.25">
      <c r="B1023935" s="78"/>
      <c r="C1023935" s="77"/>
    </row>
    <row r="1023936" spans="2:3" x14ac:dyDescent="0.25">
      <c r="B1023936" s="78"/>
      <c r="C1023936" s="77"/>
    </row>
    <row r="1023937" spans="2:3" x14ac:dyDescent="0.25">
      <c r="B1023937" s="78"/>
      <c r="C1023937" s="77"/>
    </row>
    <row r="1023938" spans="2:3" x14ac:dyDescent="0.25">
      <c r="B1023938" s="78"/>
      <c r="C1023938" s="77"/>
    </row>
    <row r="1023939" spans="2:3" x14ac:dyDescent="0.25">
      <c r="B1023939" s="78"/>
      <c r="C1023939" s="77"/>
    </row>
    <row r="1023940" spans="2:3" x14ac:dyDescent="0.25">
      <c r="B1023940" s="78"/>
      <c r="C1023940" s="77"/>
    </row>
    <row r="1023941" spans="2:3" x14ac:dyDescent="0.25">
      <c r="B1023941" s="78"/>
      <c r="C1023941" s="77"/>
    </row>
    <row r="1023942" spans="2:3" x14ac:dyDescent="0.25">
      <c r="B1023942" s="78"/>
      <c r="C1023942" s="77"/>
    </row>
    <row r="1023943" spans="2:3" x14ac:dyDescent="0.25">
      <c r="B1023943" s="78"/>
      <c r="C1023943" s="77"/>
    </row>
    <row r="1023944" spans="2:3" x14ac:dyDescent="0.25">
      <c r="B1023944" s="78"/>
      <c r="C1023944" s="77"/>
    </row>
    <row r="1024054" spans="2:3" x14ac:dyDescent="0.25">
      <c r="B1024054" s="78"/>
      <c r="C1024054" s="77"/>
    </row>
    <row r="1024055" spans="2:3" x14ac:dyDescent="0.25">
      <c r="B1024055" s="78"/>
      <c r="C1024055" s="77"/>
    </row>
    <row r="1024056" spans="2:3" x14ac:dyDescent="0.25">
      <c r="B1024056" s="78"/>
      <c r="C1024056" s="77"/>
    </row>
    <row r="1024057" spans="2:3" x14ac:dyDescent="0.25">
      <c r="B1024057" s="78"/>
      <c r="C1024057" s="77"/>
    </row>
    <row r="1024058" spans="2:3" x14ac:dyDescent="0.25">
      <c r="B1024058" s="78"/>
      <c r="C1024058" s="77"/>
    </row>
    <row r="1024059" spans="2:3" x14ac:dyDescent="0.25">
      <c r="B1024059" s="78"/>
      <c r="C1024059" s="77"/>
    </row>
    <row r="1024060" spans="2:3" x14ac:dyDescent="0.25">
      <c r="B1024060" s="78"/>
      <c r="C1024060" s="77"/>
    </row>
    <row r="1024061" spans="2:3" x14ac:dyDescent="0.25">
      <c r="B1024061" s="78"/>
      <c r="C1024061" s="77"/>
    </row>
    <row r="1024062" spans="2:3" x14ac:dyDescent="0.25">
      <c r="B1024062" s="78"/>
      <c r="C1024062" s="77"/>
    </row>
    <row r="1024063" spans="2:3" x14ac:dyDescent="0.25">
      <c r="B1024063" s="78"/>
      <c r="C1024063" s="77"/>
    </row>
    <row r="1024064" spans="2:3" x14ac:dyDescent="0.25">
      <c r="B1024064" s="78"/>
      <c r="C1024064" s="77"/>
    </row>
    <row r="1024065" spans="2:3" x14ac:dyDescent="0.25">
      <c r="B1024065" s="78"/>
      <c r="C1024065" s="77"/>
    </row>
    <row r="1024066" spans="2:3" x14ac:dyDescent="0.25">
      <c r="B1024066" s="78"/>
      <c r="C1024066" s="77"/>
    </row>
    <row r="1024176" spans="2:3" x14ac:dyDescent="0.25">
      <c r="B1024176" s="78"/>
      <c r="C1024176" s="77"/>
    </row>
    <row r="1024177" spans="2:3" x14ac:dyDescent="0.25">
      <c r="B1024177" s="78"/>
      <c r="C1024177" s="77"/>
    </row>
    <row r="1024178" spans="2:3" x14ac:dyDescent="0.25">
      <c r="B1024178" s="78"/>
      <c r="C1024178" s="77"/>
    </row>
    <row r="1024179" spans="2:3" x14ac:dyDescent="0.25">
      <c r="B1024179" s="78"/>
      <c r="C1024179" s="77"/>
    </row>
    <row r="1024180" spans="2:3" x14ac:dyDescent="0.25">
      <c r="B1024180" s="78"/>
      <c r="C1024180" s="77"/>
    </row>
    <row r="1024181" spans="2:3" x14ac:dyDescent="0.25">
      <c r="B1024181" s="78"/>
      <c r="C1024181" s="77"/>
    </row>
    <row r="1024182" spans="2:3" x14ac:dyDescent="0.25">
      <c r="B1024182" s="78"/>
      <c r="C1024182" s="77"/>
    </row>
    <row r="1024183" spans="2:3" x14ac:dyDescent="0.25">
      <c r="B1024183" s="78"/>
      <c r="C1024183" s="77"/>
    </row>
    <row r="1024184" spans="2:3" x14ac:dyDescent="0.25">
      <c r="B1024184" s="78"/>
      <c r="C1024184" s="77"/>
    </row>
    <row r="1024185" spans="2:3" x14ac:dyDescent="0.25">
      <c r="B1024185" s="78"/>
      <c r="C1024185" s="77"/>
    </row>
    <row r="1024186" spans="2:3" x14ac:dyDescent="0.25">
      <c r="B1024186" s="78"/>
      <c r="C1024186" s="77"/>
    </row>
    <row r="1024187" spans="2:3" x14ac:dyDescent="0.25">
      <c r="B1024187" s="78"/>
      <c r="C1024187" s="77"/>
    </row>
    <row r="1024188" spans="2:3" x14ac:dyDescent="0.25">
      <c r="B1024188" s="78"/>
      <c r="C1024188" s="77"/>
    </row>
    <row r="1024298" spans="2:3" x14ac:dyDescent="0.25">
      <c r="B1024298" s="78"/>
      <c r="C1024298" s="77"/>
    </row>
    <row r="1024299" spans="2:3" x14ac:dyDescent="0.25">
      <c r="B1024299" s="78"/>
      <c r="C1024299" s="77"/>
    </row>
    <row r="1024300" spans="2:3" x14ac:dyDescent="0.25">
      <c r="B1024300" s="78"/>
      <c r="C1024300" s="77"/>
    </row>
    <row r="1024301" spans="2:3" x14ac:dyDescent="0.25">
      <c r="B1024301" s="78"/>
      <c r="C1024301" s="77"/>
    </row>
    <row r="1024302" spans="2:3" x14ac:dyDescent="0.25">
      <c r="B1024302" s="78"/>
      <c r="C1024302" s="77"/>
    </row>
    <row r="1024303" spans="2:3" x14ac:dyDescent="0.25">
      <c r="B1024303" s="78"/>
      <c r="C1024303" s="77"/>
    </row>
    <row r="1024304" spans="2:3" x14ac:dyDescent="0.25">
      <c r="B1024304" s="78"/>
      <c r="C1024304" s="77"/>
    </row>
    <row r="1024305" spans="2:3" x14ac:dyDescent="0.25">
      <c r="B1024305" s="78"/>
      <c r="C1024305" s="77"/>
    </row>
    <row r="1024306" spans="2:3" x14ac:dyDescent="0.25">
      <c r="B1024306" s="78"/>
      <c r="C1024306" s="77"/>
    </row>
    <row r="1024307" spans="2:3" x14ac:dyDescent="0.25">
      <c r="B1024307" s="78"/>
      <c r="C1024307" s="77"/>
    </row>
    <row r="1024308" spans="2:3" x14ac:dyDescent="0.25">
      <c r="B1024308" s="78"/>
      <c r="C1024308" s="77"/>
    </row>
    <row r="1024309" spans="2:3" x14ac:dyDescent="0.25">
      <c r="B1024309" s="78"/>
      <c r="C1024309" s="77"/>
    </row>
    <row r="1024310" spans="2:3" x14ac:dyDescent="0.25">
      <c r="B1024310" s="78"/>
      <c r="C1024310" s="77"/>
    </row>
    <row r="1024420" spans="2:3" x14ac:dyDescent="0.25">
      <c r="B1024420" s="78"/>
      <c r="C1024420" s="77"/>
    </row>
    <row r="1024421" spans="2:3" x14ac:dyDescent="0.25">
      <c r="B1024421" s="78"/>
      <c r="C1024421" s="77"/>
    </row>
    <row r="1024422" spans="2:3" x14ac:dyDescent="0.25">
      <c r="B1024422" s="78"/>
      <c r="C1024422" s="77"/>
    </row>
    <row r="1024423" spans="2:3" x14ac:dyDescent="0.25">
      <c r="B1024423" s="78"/>
      <c r="C1024423" s="77"/>
    </row>
    <row r="1024424" spans="2:3" x14ac:dyDescent="0.25">
      <c r="B1024424" s="78"/>
      <c r="C1024424" s="77"/>
    </row>
    <row r="1024425" spans="2:3" x14ac:dyDescent="0.25">
      <c r="B1024425" s="78"/>
      <c r="C1024425" s="77"/>
    </row>
    <row r="1024426" spans="2:3" x14ac:dyDescent="0.25">
      <c r="B1024426" s="78"/>
      <c r="C1024426" s="77"/>
    </row>
    <row r="1024427" spans="2:3" x14ac:dyDescent="0.25">
      <c r="B1024427" s="78"/>
      <c r="C1024427" s="77"/>
    </row>
    <row r="1024428" spans="2:3" x14ac:dyDescent="0.25">
      <c r="B1024428" s="78"/>
      <c r="C1024428" s="77"/>
    </row>
    <row r="1024429" spans="2:3" x14ac:dyDescent="0.25">
      <c r="B1024429" s="78"/>
      <c r="C1024429" s="77"/>
    </row>
    <row r="1024430" spans="2:3" x14ac:dyDescent="0.25">
      <c r="B1024430" s="78"/>
      <c r="C1024430" s="77"/>
    </row>
    <row r="1024431" spans="2:3" x14ac:dyDescent="0.25">
      <c r="B1024431" s="78"/>
      <c r="C1024431" s="77"/>
    </row>
    <row r="1024432" spans="2:3" x14ac:dyDescent="0.25">
      <c r="B1024432" s="78"/>
      <c r="C1024432" s="77"/>
    </row>
    <row r="1024542" spans="2:3" x14ac:dyDescent="0.25">
      <c r="B1024542" s="78"/>
      <c r="C1024542" s="77"/>
    </row>
    <row r="1024543" spans="2:3" x14ac:dyDescent="0.25">
      <c r="B1024543" s="78"/>
      <c r="C1024543" s="77"/>
    </row>
    <row r="1024544" spans="2:3" x14ac:dyDescent="0.25">
      <c r="B1024544" s="78"/>
      <c r="C1024544" s="77"/>
    </row>
    <row r="1024545" spans="2:3" x14ac:dyDescent="0.25">
      <c r="B1024545" s="78"/>
      <c r="C1024545" s="77"/>
    </row>
    <row r="1024546" spans="2:3" x14ac:dyDescent="0.25">
      <c r="B1024546" s="78"/>
      <c r="C1024546" s="77"/>
    </row>
    <row r="1024547" spans="2:3" x14ac:dyDescent="0.25">
      <c r="B1024547" s="78"/>
      <c r="C1024547" s="77"/>
    </row>
    <row r="1024548" spans="2:3" x14ac:dyDescent="0.25">
      <c r="B1024548" s="78"/>
      <c r="C1024548" s="77"/>
    </row>
    <row r="1024549" spans="2:3" x14ac:dyDescent="0.25">
      <c r="B1024549" s="78"/>
      <c r="C1024549" s="77"/>
    </row>
    <row r="1024550" spans="2:3" x14ac:dyDescent="0.25">
      <c r="B1024550" s="78"/>
      <c r="C1024550" s="77"/>
    </row>
    <row r="1024551" spans="2:3" x14ac:dyDescent="0.25">
      <c r="B1024551" s="78"/>
      <c r="C1024551" s="77"/>
    </row>
    <row r="1024552" spans="2:3" x14ac:dyDescent="0.25">
      <c r="B1024552" s="78"/>
      <c r="C1024552" s="77"/>
    </row>
    <row r="1024553" spans="2:3" x14ac:dyDescent="0.25">
      <c r="B1024553" s="78"/>
      <c r="C1024553" s="77"/>
    </row>
    <row r="1024554" spans="2:3" x14ac:dyDescent="0.25">
      <c r="B1024554" s="78"/>
      <c r="C1024554" s="77"/>
    </row>
    <row r="1024664" spans="2:3" x14ac:dyDescent="0.25">
      <c r="B1024664" s="78"/>
      <c r="C1024664" s="77"/>
    </row>
    <row r="1024665" spans="2:3" x14ac:dyDescent="0.25">
      <c r="B1024665" s="78"/>
      <c r="C1024665" s="77"/>
    </row>
    <row r="1024666" spans="2:3" x14ac:dyDescent="0.25">
      <c r="B1024666" s="78"/>
      <c r="C1024666" s="77"/>
    </row>
    <row r="1024667" spans="2:3" x14ac:dyDescent="0.25">
      <c r="B1024667" s="78"/>
      <c r="C1024667" s="77"/>
    </row>
    <row r="1024668" spans="2:3" x14ac:dyDescent="0.25">
      <c r="B1024668" s="78"/>
      <c r="C1024668" s="77"/>
    </row>
    <row r="1024669" spans="2:3" x14ac:dyDescent="0.25">
      <c r="B1024669" s="78"/>
      <c r="C1024669" s="77"/>
    </row>
    <row r="1024670" spans="2:3" x14ac:dyDescent="0.25">
      <c r="B1024670" s="78"/>
      <c r="C1024670" s="77"/>
    </row>
    <row r="1024671" spans="2:3" x14ac:dyDescent="0.25">
      <c r="B1024671" s="78"/>
      <c r="C1024671" s="77"/>
    </row>
    <row r="1024672" spans="2:3" x14ac:dyDescent="0.25">
      <c r="B1024672" s="78"/>
      <c r="C1024672" s="77"/>
    </row>
    <row r="1024673" spans="2:3" x14ac:dyDescent="0.25">
      <c r="B1024673" s="78"/>
      <c r="C1024673" s="77"/>
    </row>
    <row r="1024674" spans="2:3" x14ac:dyDescent="0.25">
      <c r="B1024674" s="78"/>
      <c r="C1024674" s="77"/>
    </row>
    <row r="1024675" spans="2:3" x14ac:dyDescent="0.25">
      <c r="B1024675" s="78"/>
      <c r="C1024675" s="77"/>
    </row>
    <row r="1024676" spans="2:3" x14ac:dyDescent="0.25">
      <c r="B1024676" s="78"/>
      <c r="C1024676" s="77"/>
    </row>
    <row r="1024786" spans="2:3" x14ac:dyDescent="0.25">
      <c r="B1024786" s="78"/>
      <c r="C1024786" s="77"/>
    </row>
    <row r="1024787" spans="2:3" x14ac:dyDescent="0.25">
      <c r="B1024787" s="78"/>
      <c r="C1024787" s="77"/>
    </row>
    <row r="1024788" spans="2:3" x14ac:dyDescent="0.25">
      <c r="B1024788" s="78"/>
      <c r="C1024788" s="77"/>
    </row>
    <row r="1024789" spans="2:3" x14ac:dyDescent="0.25">
      <c r="B1024789" s="78"/>
      <c r="C1024789" s="77"/>
    </row>
    <row r="1024790" spans="2:3" x14ac:dyDescent="0.25">
      <c r="B1024790" s="78"/>
      <c r="C1024790" s="77"/>
    </row>
    <row r="1024791" spans="2:3" x14ac:dyDescent="0.25">
      <c r="B1024791" s="78"/>
      <c r="C1024791" s="77"/>
    </row>
    <row r="1024792" spans="2:3" x14ac:dyDescent="0.25">
      <c r="B1024792" s="78"/>
      <c r="C1024792" s="77"/>
    </row>
    <row r="1024793" spans="2:3" x14ac:dyDescent="0.25">
      <c r="B1024793" s="78"/>
      <c r="C1024793" s="77"/>
    </row>
    <row r="1024794" spans="2:3" x14ac:dyDescent="0.25">
      <c r="B1024794" s="78"/>
      <c r="C1024794" s="77"/>
    </row>
    <row r="1024795" spans="2:3" x14ac:dyDescent="0.25">
      <c r="B1024795" s="78"/>
      <c r="C1024795" s="77"/>
    </row>
    <row r="1024796" spans="2:3" x14ac:dyDescent="0.25">
      <c r="B1024796" s="78"/>
      <c r="C1024796" s="77"/>
    </row>
    <row r="1024797" spans="2:3" x14ac:dyDescent="0.25">
      <c r="B1024797" s="78"/>
      <c r="C1024797" s="77"/>
    </row>
    <row r="1024798" spans="2:3" x14ac:dyDescent="0.25">
      <c r="B1024798" s="78"/>
      <c r="C1024798" s="77"/>
    </row>
    <row r="1024908" spans="2:3" x14ac:dyDescent="0.25">
      <c r="B1024908" s="78"/>
      <c r="C1024908" s="77"/>
    </row>
    <row r="1024909" spans="2:3" x14ac:dyDescent="0.25">
      <c r="B1024909" s="78"/>
      <c r="C1024909" s="77"/>
    </row>
    <row r="1024910" spans="2:3" x14ac:dyDescent="0.25">
      <c r="B1024910" s="78"/>
      <c r="C1024910" s="77"/>
    </row>
    <row r="1024911" spans="2:3" x14ac:dyDescent="0.25">
      <c r="B1024911" s="78"/>
      <c r="C1024911" s="77"/>
    </row>
    <row r="1024912" spans="2:3" x14ac:dyDescent="0.25">
      <c r="B1024912" s="78"/>
      <c r="C1024912" s="77"/>
    </row>
    <row r="1024913" spans="2:3" x14ac:dyDescent="0.25">
      <c r="B1024913" s="78"/>
      <c r="C1024913" s="77"/>
    </row>
    <row r="1024914" spans="2:3" x14ac:dyDescent="0.25">
      <c r="B1024914" s="78"/>
      <c r="C1024914" s="77"/>
    </row>
    <row r="1024915" spans="2:3" x14ac:dyDescent="0.25">
      <c r="B1024915" s="78"/>
      <c r="C1024915" s="77"/>
    </row>
    <row r="1024916" spans="2:3" x14ac:dyDescent="0.25">
      <c r="B1024916" s="78"/>
      <c r="C1024916" s="77"/>
    </row>
    <row r="1024917" spans="2:3" x14ac:dyDescent="0.25">
      <c r="B1024917" s="78"/>
      <c r="C1024917" s="77"/>
    </row>
    <row r="1024918" spans="2:3" x14ac:dyDescent="0.25">
      <c r="B1024918" s="78"/>
      <c r="C1024918" s="77"/>
    </row>
    <row r="1024919" spans="2:3" x14ac:dyDescent="0.25">
      <c r="B1024919" s="78"/>
      <c r="C1024919" s="77"/>
    </row>
    <row r="1024920" spans="2:3" x14ac:dyDescent="0.25">
      <c r="B1024920" s="78"/>
      <c r="C1024920" s="77"/>
    </row>
    <row r="1025030" spans="2:3" x14ac:dyDescent="0.25">
      <c r="B1025030" s="78"/>
      <c r="C1025030" s="77"/>
    </row>
    <row r="1025031" spans="2:3" x14ac:dyDescent="0.25">
      <c r="B1025031" s="78"/>
      <c r="C1025031" s="77"/>
    </row>
    <row r="1025032" spans="2:3" x14ac:dyDescent="0.25">
      <c r="B1025032" s="78"/>
      <c r="C1025032" s="77"/>
    </row>
    <row r="1025033" spans="2:3" x14ac:dyDescent="0.25">
      <c r="B1025033" s="78"/>
      <c r="C1025033" s="77"/>
    </row>
    <row r="1025034" spans="2:3" x14ac:dyDescent="0.25">
      <c r="B1025034" s="78"/>
      <c r="C1025034" s="77"/>
    </row>
    <row r="1025035" spans="2:3" x14ac:dyDescent="0.25">
      <c r="B1025035" s="78"/>
      <c r="C1025035" s="77"/>
    </row>
    <row r="1025036" spans="2:3" x14ac:dyDescent="0.25">
      <c r="B1025036" s="78"/>
      <c r="C1025036" s="77"/>
    </row>
    <row r="1025037" spans="2:3" x14ac:dyDescent="0.25">
      <c r="B1025037" s="78"/>
      <c r="C1025037" s="77"/>
    </row>
    <row r="1025038" spans="2:3" x14ac:dyDescent="0.25">
      <c r="B1025038" s="78"/>
      <c r="C1025038" s="77"/>
    </row>
    <row r="1025039" spans="2:3" x14ac:dyDescent="0.25">
      <c r="B1025039" s="78"/>
      <c r="C1025039" s="77"/>
    </row>
    <row r="1025040" spans="2:3" x14ac:dyDescent="0.25">
      <c r="B1025040" s="78"/>
      <c r="C1025040" s="77"/>
    </row>
    <row r="1025041" spans="2:3" x14ac:dyDescent="0.25">
      <c r="B1025041" s="78"/>
      <c r="C1025041" s="77"/>
    </row>
    <row r="1025042" spans="2:3" x14ac:dyDescent="0.25">
      <c r="B1025042" s="78"/>
      <c r="C1025042" s="77"/>
    </row>
    <row r="1025152" spans="2:3" x14ac:dyDescent="0.25">
      <c r="B1025152" s="78"/>
      <c r="C1025152" s="77"/>
    </row>
    <row r="1025153" spans="2:3" x14ac:dyDescent="0.25">
      <c r="B1025153" s="78"/>
      <c r="C1025153" s="77"/>
    </row>
    <row r="1025154" spans="2:3" x14ac:dyDescent="0.25">
      <c r="B1025154" s="78"/>
      <c r="C1025154" s="77"/>
    </row>
    <row r="1025155" spans="2:3" x14ac:dyDescent="0.25">
      <c r="B1025155" s="78"/>
      <c r="C1025155" s="77"/>
    </row>
    <row r="1025156" spans="2:3" x14ac:dyDescent="0.25">
      <c r="B1025156" s="78"/>
      <c r="C1025156" s="77"/>
    </row>
    <row r="1025157" spans="2:3" x14ac:dyDescent="0.25">
      <c r="B1025157" s="78"/>
      <c r="C1025157" s="77"/>
    </row>
    <row r="1025158" spans="2:3" x14ac:dyDescent="0.25">
      <c r="B1025158" s="78"/>
      <c r="C1025158" s="77"/>
    </row>
    <row r="1025159" spans="2:3" x14ac:dyDescent="0.25">
      <c r="B1025159" s="78"/>
      <c r="C1025159" s="77"/>
    </row>
    <row r="1025160" spans="2:3" x14ac:dyDescent="0.25">
      <c r="B1025160" s="78"/>
      <c r="C1025160" s="77"/>
    </row>
    <row r="1025161" spans="2:3" x14ac:dyDescent="0.25">
      <c r="B1025161" s="78"/>
      <c r="C1025161" s="77"/>
    </row>
    <row r="1025162" spans="2:3" x14ac:dyDescent="0.25">
      <c r="B1025162" s="78"/>
      <c r="C1025162" s="77"/>
    </row>
    <row r="1025163" spans="2:3" x14ac:dyDescent="0.25">
      <c r="B1025163" s="78"/>
      <c r="C1025163" s="77"/>
    </row>
    <row r="1025164" spans="2:3" x14ac:dyDescent="0.25">
      <c r="B1025164" s="78"/>
      <c r="C1025164" s="77"/>
    </row>
    <row r="1025274" spans="2:3" x14ac:dyDescent="0.25">
      <c r="B1025274" s="78"/>
      <c r="C1025274" s="77"/>
    </row>
    <row r="1025275" spans="2:3" x14ac:dyDescent="0.25">
      <c r="B1025275" s="78"/>
      <c r="C1025275" s="77"/>
    </row>
    <row r="1025276" spans="2:3" x14ac:dyDescent="0.25">
      <c r="B1025276" s="78"/>
      <c r="C1025276" s="77"/>
    </row>
    <row r="1025277" spans="2:3" x14ac:dyDescent="0.25">
      <c r="B1025277" s="78"/>
      <c r="C1025277" s="77"/>
    </row>
    <row r="1025278" spans="2:3" x14ac:dyDescent="0.25">
      <c r="B1025278" s="78"/>
      <c r="C1025278" s="77"/>
    </row>
    <row r="1025279" spans="2:3" x14ac:dyDescent="0.25">
      <c r="B1025279" s="78"/>
      <c r="C1025279" s="77"/>
    </row>
    <row r="1025280" spans="2:3" x14ac:dyDescent="0.25">
      <c r="B1025280" s="78"/>
      <c r="C1025280" s="77"/>
    </row>
    <row r="1025281" spans="2:3" x14ac:dyDescent="0.25">
      <c r="B1025281" s="78"/>
      <c r="C1025281" s="77"/>
    </row>
    <row r="1025282" spans="2:3" x14ac:dyDescent="0.25">
      <c r="B1025282" s="78"/>
      <c r="C1025282" s="77"/>
    </row>
    <row r="1025283" spans="2:3" x14ac:dyDescent="0.25">
      <c r="B1025283" s="78"/>
      <c r="C1025283" s="77"/>
    </row>
    <row r="1025284" spans="2:3" x14ac:dyDescent="0.25">
      <c r="B1025284" s="78"/>
      <c r="C1025284" s="77"/>
    </row>
    <row r="1025285" spans="2:3" x14ac:dyDescent="0.25">
      <c r="B1025285" s="78"/>
      <c r="C1025285" s="77"/>
    </row>
    <row r="1025286" spans="2:3" x14ac:dyDescent="0.25">
      <c r="B1025286" s="78"/>
      <c r="C1025286" s="77"/>
    </row>
    <row r="1025396" spans="2:3" x14ac:dyDescent="0.25">
      <c r="B1025396" s="78"/>
      <c r="C1025396" s="77"/>
    </row>
    <row r="1025397" spans="2:3" x14ac:dyDescent="0.25">
      <c r="B1025397" s="78"/>
      <c r="C1025397" s="77"/>
    </row>
    <row r="1025398" spans="2:3" x14ac:dyDescent="0.25">
      <c r="B1025398" s="78"/>
      <c r="C1025398" s="77"/>
    </row>
    <row r="1025399" spans="2:3" x14ac:dyDescent="0.25">
      <c r="B1025399" s="78"/>
      <c r="C1025399" s="77"/>
    </row>
    <row r="1025400" spans="2:3" x14ac:dyDescent="0.25">
      <c r="B1025400" s="78"/>
      <c r="C1025400" s="77"/>
    </row>
    <row r="1025401" spans="2:3" x14ac:dyDescent="0.25">
      <c r="B1025401" s="78"/>
      <c r="C1025401" s="77"/>
    </row>
    <row r="1025402" spans="2:3" x14ac:dyDescent="0.25">
      <c r="B1025402" s="78"/>
      <c r="C1025402" s="77"/>
    </row>
    <row r="1025403" spans="2:3" x14ac:dyDescent="0.25">
      <c r="B1025403" s="78"/>
      <c r="C1025403" s="77"/>
    </row>
    <row r="1025404" spans="2:3" x14ac:dyDescent="0.25">
      <c r="B1025404" s="78"/>
      <c r="C1025404" s="77"/>
    </row>
    <row r="1025405" spans="2:3" x14ac:dyDescent="0.25">
      <c r="B1025405" s="78"/>
      <c r="C1025405" s="77"/>
    </row>
    <row r="1025406" spans="2:3" x14ac:dyDescent="0.25">
      <c r="B1025406" s="78"/>
      <c r="C1025406" s="77"/>
    </row>
    <row r="1025407" spans="2:3" x14ac:dyDescent="0.25">
      <c r="B1025407" s="78"/>
      <c r="C1025407" s="77"/>
    </row>
    <row r="1025408" spans="2:3" x14ac:dyDescent="0.25">
      <c r="B1025408" s="78"/>
      <c r="C1025408" s="77"/>
    </row>
    <row r="1025518" spans="2:3" x14ac:dyDescent="0.25">
      <c r="B1025518" s="78"/>
      <c r="C1025518" s="77"/>
    </row>
    <row r="1025519" spans="2:3" x14ac:dyDescent="0.25">
      <c r="B1025519" s="78"/>
      <c r="C1025519" s="77"/>
    </row>
    <row r="1025520" spans="2:3" x14ac:dyDescent="0.25">
      <c r="B1025520" s="78"/>
      <c r="C1025520" s="77"/>
    </row>
    <row r="1025521" spans="2:3" x14ac:dyDescent="0.25">
      <c r="B1025521" s="78"/>
      <c r="C1025521" s="77"/>
    </row>
    <row r="1025522" spans="2:3" x14ac:dyDescent="0.25">
      <c r="B1025522" s="78"/>
      <c r="C1025522" s="77"/>
    </row>
    <row r="1025523" spans="2:3" x14ac:dyDescent="0.25">
      <c r="B1025523" s="78"/>
      <c r="C1025523" s="77"/>
    </row>
    <row r="1025524" spans="2:3" x14ac:dyDescent="0.25">
      <c r="B1025524" s="78"/>
      <c r="C1025524" s="77"/>
    </row>
    <row r="1025525" spans="2:3" x14ac:dyDescent="0.25">
      <c r="B1025525" s="78"/>
      <c r="C1025525" s="77"/>
    </row>
    <row r="1025526" spans="2:3" x14ac:dyDescent="0.25">
      <c r="B1025526" s="78"/>
      <c r="C1025526" s="77"/>
    </row>
    <row r="1025527" spans="2:3" x14ac:dyDescent="0.25">
      <c r="B1025527" s="78"/>
      <c r="C1025527" s="77"/>
    </row>
    <row r="1025528" spans="2:3" x14ac:dyDescent="0.25">
      <c r="B1025528" s="78"/>
      <c r="C1025528" s="77"/>
    </row>
    <row r="1025529" spans="2:3" x14ac:dyDescent="0.25">
      <c r="B1025529" s="78"/>
      <c r="C1025529" s="77"/>
    </row>
    <row r="1025530" spans="2:3" x14ac:dyDescent="0.25">
      <c r="B1025530" s="78"/>
      <c r="C1025530" s="77"/>
    </row>
    <row r="1025640" spans="2:3" x14ac:dyDescent="0.25">
      <c r="B1025640" s="78"/>
      <c r="C1025640" s="77"/>
    </row>
    <row r="1025641" spans="2:3" x14ac:dyDescent="0.25">
      <c r="B1025641" s="78"/>
      <c r="C1025641" s="77"/>
    </row>
    <row r="1025642" spans="2:3" x14ac:dyDescent="0.25">
      <c r="B1025642" s="78"/>
      <c r="C1025642" s="77"/>
    </row>
    <row r="1025643" spans="2:3" x14ac:dyDescent="0.25">
      <c r="B1025643" s="78"/>
      <c r="C1025643" s="77"/>
    </row>
    <row r="1025644" spans="2:3" x14ac:dyDescent="0.25">
      <c r="B1025644" s="78"/>
      <c r="C1025644" s="77"/>
    </row>
    <row r="1025645" spans="2:3" x14ac:dyDescent="0.25">
      <c r="B1025645" s="78"/>
      <c r="C1025645" s="77"/>
    </row>
    <row r="1025646" spans="2:3" x14ac:dyDescent="0.25">
      <c r="B1025646" s="78"/>
      <c r="C1025646" s="77"/>
    </row>
    <row r="1025647" spans="2:3" x14ac:dyDescent="0.25">
      <c r="B1025647" s="78"/>
      <c r="C1025647" s="77"/>
    </row>
    <row r="1025648" spans="2:3" x14ac:dyDescent="0.25">
      <c r="B1025648" s="78"/>
      <c r="C1025648" s="77"/>
    </row>
    <row r="1025649" spans="2:3" x14ac:dyDescent="0.25">
      <c r="B1025649" s="78"/>
      <c r="C1025649" s="77"/>
    </row>
    <row r="1025650" spans="2:3" x14ac:dyDescent="0.25">
      <c r="B1025650" s="78"/>
      <c r="C1025650" s="77"/>
    </row>
    <row r="1025651" spans="2:3" x14ac:dyDescent="0.25">
      <c r="B1025651" s="78"/>
      <c r="C1025651" s="77"/>
    </row>
    <row r="1025652" spans="2:3" x14ac:dyDescent="0.25">
      <c r="B1025652" s="78"/>
      <c r="C1025652" s="77"/>
    </row>
    <row r="1025762" spans="2:3" x14ac:dyDescent="0.25">
      <c r="B1025762" s="78"/>
      <c r="C1025762" s="77"/>
    </row>
    <row r="1025763" spans="2:3" x14ac:dyDescent="0.25">
      <c r="B1025763" s="78"/>
      <c r="C1025763" s="77"/>
    </row>
    <row r="1025764" spans="2:3" x14ac:dyDescent="0.25">
      <c r="B1025764" s="78"/>
      <c r="C1025764" s="77"/>
    </row>
    <row r="1025765" spans="2:3" x14ac:dyDescent="0.25">
      <c r="B1025765" s="78"/>
      <c r="C1025765" s="77"/>
    </row>
    <row r="1025766" spans="2:3" x14ac:dyDescent="0.25">
      <c r="B1025766" s="78"/>
      <c r="C1025766" s="77"/>
    </row>
    <row r="1025767" spans="2:3" x14ac:dyDescent="0.25">
      <c r="B1025767" s="78"/>
      <c r="C1025767" s="77"/>
    </row>
    <row r="1025768" spans="2:3" x14ac:dyDescent="0.25">
      <c r="B1025768" s="78"/>
      <c r="C1025768" s="77"/>
    </row>
    <row r="1025769" spans="2:3" x14ac:dyDescent="0.25">
      <c r="B1025769" s="78"/>
      <c r="C1025769" s="77"/>
    </row>
    <row r="1025770" spans="2:3" x14ac:dyDescent="0.25">
      <c r="B1025770" s="78"/>
      <c r="C1025770" s="77"/>
    </row>
    <row r="1025771" spans="2:3" x14ac:dyDescent="0.25">
      <c r="B1025771" s="78"/>
      <c r="C1025771" s="77"/>
    </row>
    <row r="1025772" spans="2:3" x14ac:dyDescent="0.25">
      <c r="B1025772" s="78"/>
      <c r="C1025772" s="77"/>
    </row>
    <row r="1025773" spans="2:3" x14ac:dyDescent="0.25">
      <c r="B1025773" s="78"/>
      <c r="C1025773" s="77"/>
    </row>
    <row r="1025774" spans="2:3" x14ac:dyDescent="0.25">
      <c r="B1025774" s="78"/>
      <c r="C1025774" s="77"/>
    </row>
    <row r="1025884" spans="2:3" x14ac:dyDescent="0.25">
      <c r="B1025884" s="78"/>
      <c r="C1025884" s="77"/>
    </row>
    <row r="1025885" spans="2:3" x14ac:dyDescent="0.25">
      <c r="B1025885" s="78"/>
      <c r="C1025885" s="77"/>
    </row>
    <row r="1025886" spans="2:3" x14ac:dyDescent="0.25">
      <c r="B1025886" s="78"/>
      <c r="C1025886" s="77"/>
    </row>
    <row r="1025887" spans="2:3" x14ac:dyDescent="0.25">
      <c r="B1025887" s="78"/>
      <c r="C1025887" s="77"/>
    </row>
    <row r="1025888" spans="2:3" x14ac:dyDescent="0.25">
      <c r="B1025888" s="78"/>
      <c r="C1025888" s="77"/>
    </row>
    <row r="1025889" spans="2:3" x14ac:dyDescent="0.25">
      <c r="B1025889" s="78"/>
      <c r="C1025889" s="77"/>
    </row>
    <row r="1025890" spans="2:3" x14ac:dyDescent="0.25">
      <c r="B1025890" s="78"/>
      <c r="C1025890" s="77"/>
    </row>
    <row r="1025891" spans="2:3" x14ac:dyDescent="0.25">
      <c r="B1025891" s="78"/>
      <c r="C1025891" s="77"/>
    </row>
    <row r="1025892" spans="2:3" x14ac:dyDescent="0.25">
      <c r="B1025892" s="78"/>
      <c r="C1025892" s="77"/>
    </row>
    <row r="1025893" spans="2:3" x14ac:dyDescent="0.25">
      <c r="B1025893" s="78"/>
      <c r="C1025893" s="77"/>
    </row>
    <row r="1025894" spans="2:3" x14ac:dyDescent="0.25">
      <c r="B1025894" s="78"/>
      <c r="C1025894" s="77"/>
    </row>
    <row r="1025895" spans="2:3" x14ac:dyDescent="0.25">
      <c r="B1025895" s="78"/>
      <c r="C1025895" s="77"/>
    </row>
    <row r="1025896" spans="2:3" x14ac:dyDescent="0.25">
      <c r="B1025896" s="78"/>
      <c r="C1025896" s="77"/>
    </row>
    <row r="1026006" spans="2:3" x14ac:dyDescent="0.25">
      <c r="B1026006" s="78"/>
      <c r="C1026006" s="77"/>
    </row>
    <row r="1026007" spans="2:3" x14ac:dyDescent="0.25">
      <c r="B1026007" s="78"/>
      <c r="C1026007" s="77"/>
    </row>
    <row r="1026008" spans="2:3" x14ac:dyDescent="0.25">
      <c r="B1026008" s="78"/>
      <c r="C1026008" s="77"/>
    </row>
    <row r="1026009" spans="2:3" x14ac:dyDescent="0.25">
      <c r="B1026009" s="78"/>
      <c r="C1026009" s="77"/>
    </row>
    <row r="1026010" spans="2:3" x14ac:dyDescent="0.25">
      <c r="B1026010" s="78"/>
      <c r="C1026010" s="77"/>
    </row>
    <row r="1026011" spans="2:3" x14ac:dyDescent="0.25">
      <c r="B1026011" s="78"/>
      <c r="C1026011" s="77"/>
    </row>
    <row r="1026012" spans="2:3" x14ac:dyDescent="0.25">
      <c r="B1026012" s="78"/>
      <c r="C1026012" s="77"/>
    </row>
    <row r="1026013" spans="2:3" x14ac:dyDescent="0.25">
      <c r="B1026013" s="78"/>
      <c r="C1026013" s="77"/>
    </row>
    <row r="1026014" spans="2:3" x14ac:dyDescent="0.25">
      <c r="B1026014" s="78"/>
      <c r="C1026014" s="77"/>
    </row>
    <row r="1026015" spans="2:3" x14ac:dyDescent="0.25">
      <c r="B1026015" s="78"/>
      <c r="C1026015" s="77"/>
    </row>
    <row r="1026016" spans="2:3" x14ac:dyDescent="0.25">
      <c r="B1026016" s="78"/>
      <c r="C1026016" s="77"/>
    </row>
    <row r="1026017" spans="2:3" x14ac:dyDescent="0.25">
      <c r="B1026017" s="78"/>
      <c r="C1026017" s="77"/>
    </row>
    <row r="1026018" spans="2:3" x14ac:dyDescent="0.25">
      <c r="B1026018" s="78"/>
      <c r="C1026018" s="77"/>
    </row>
    <row r="1026128" spans="2:3" x14ac:dyDescent="0.25">
      <c r="B1026128" s="78"/>
      <c r="C1026128" s="77"/>
    </row>
    <row r="1026129" spans="2:3" x14ac:dyDescent="0.25">
      <c r="B1026129" s="78"/>
      <c r="C1026129" s="77"/>
    </row>
    <row r="1026130" spans="2:3" x14ac:dyDescent="0.25">
      <c r="B1026130" s="78"/>
      <c r="C1026130" s="77"/>
    </row>
    <row r="1026131" spans="2:3" x14ac:dyDescent="0.25">
      <c r="B1026131" s="78"/>
      <c r="C1026131" s="77"/>
    </row>
    <row r="1026132" spans="2:3" x14ac:dyDescent="0.25">
      <c r="B1026132" s="78"/>
      <c r="C1026132" s="77"/>
    </row>
    <row r="1026133" spans="2:3" x14ac:dyDescent="0.25">
      <c r="B1026133" s="78"/>
      <c r="C1026133" s="77"/>
    </row>
    <row r="1026134" spans="2:3" x14ac:dyDescent="0.25">
      <c r="B1026134" s="78"/>
      <c r="C1026134" s="77"/>
    </row>
    <row r="1026135" spans="2:3" x14ac:dyDescent="0.25">
      <c r="B1026135" s="78"/>
      <c r="C1026135" s="77"/>
    </row>
    <row r="1026136" spans="2:3" x14ac:dyDescent="0.25">
      <c r="B1026136" s="78"/>
      <c r="C1026136" s="77"/>
    </row>
    <row r="1026137" spans="2:3" x14ac:dyDescent="0.25">
      <c r="B1026137" s="78"/>
      <c r="C1026137" s="77"/>
    </row>
    <row r="1026138" spans="2:3" x14ac:dyDescent="0.25">
      <c r="B1026138" s="78"/>
      <c r="C1026138" s="77"/>
    </row>
    <row r="1026139" spans="2:3" x14ac:dyDescent="0.25">
      <c r="B1026139" s="78"/>
      <c r="C1026139" s="77"/>
    </row>
    <row r="1026140" spans="2:3" x14ac:dyDescent="0.25">
      <c r="B1026140" s="78"/>
      <c r="C1026140" s="77"/>
    </row>
    <row r="1026250" spans="2:3" x14ac:dyDescent="0.25">
      <c r="B1026250" s="78"/>
      <c r="C1026250" s="77"/>
    </row>
    <row r="1026251" spans="2:3" x14ac:dyDescent="0.25">
      <c r="B1026251" s="78"/>
      <c r="C1026251" s="77"/>
    </row>
    <row r="1026252" spans="2:3" x14ac:dyDescent="0.25">
      <c r="B1026252" s="78"/>
      <c r="C1026252" s="77"/>
    </row>
    <row r="1026253" spans="2:3" x14ac:dyDescent="0.25">
      <c r="B1026253" s="78"/>
      <c r="C1026253" s="77"/>
    </row>
    <row r="1026254" spans="2:3" x14ac:dyDescent="0.25">
      <c r="B1026254" s="78"/>
      <c r="C1026254" s="77"/>
    </row>
    <row r="1026255" spans="2:3" x14ac:dyDescent="0.25">
      <c r="B1026255" s="78"/>
      <c r="C1026255" s="77"/>
    </row>
    <row r="1026256" spans="2:3" x14ac:dyDescent="0.25">
      <c r="B1026256" s="78"/>
      <c r="C1026256" s="77"/>
    </row>
    <row r="1026257" spans="2:3" x14ac:dyDescent="0.25">
      <c r="B1026257" s="78"/>
      <c r="C1026257" s="77"/>
    </row>
    <row r="1026258" spans="2:3" x14ac:dyDescent="0.25">
      <c r="B1026258" s="78"/>
      <c r="C1026258" s="77"/>
    </row>
    <row r="1026259" spans="2:3" x14ac:dyDescent="0.25">
      <c r="B1026259" s="78"/>
      <c r="C1026259" s="77"/>
    </row>
    <row r="1026260" spans="2:3" x14ac:dyDescent="0.25">
      <c r="B1026260" s="78"/>
      <c r="C1026260" s="77"/>
    </row>
    <row r="1026261" spans="2:3" x14ac:dyDescent="0.25">
      <c r="B1026261" s="78"/>
      <c r="C1026261" s="77"/>
    </row>
    <row r="1026262" spans="2:3" x14ac:dyDescent="0.25">
      <c r="B1026262" s="78"/>
      <c r="C1026262" s="77"/>
    </row>
    <row r="1026372" spans="2:3" x14ac:dyDescent="0.25">
      <c r="B1026372" s="78"/>
      <c r="C1026372" s="77"/>
    </row>
    <row r="1026373" spans="2:3" x14ac:dyDescent="0.25">
      <c r="B1026373" s="78"/>
      <c r="C1026373" s="77"/>
    </row>
    <row r="1026374" spans="2:3" x14ac:dyDescent="0.25">
      <c r="B1026374" s="78"/>
      <c r="C1026374" s="77"/>
    </row>
    <row r="1026375" spans="2:3" x14ac:dyDescent="0.25">
      <c r="B1026375" s="78"/>
      <c r="C1026375" s="77"/>
    </row>
    <row r="1026376" spans="2:3" x14ac:dyDescent="0.25">
      <c r="B1026376" s="78"/>
      <c r="C1026376" s="77"/>
    </row>
    <row r="1026377" spans="2:3" x14ac:dyDescent="0.25">
      <c r="B1026377" s="78"/>
      <c r="C1026377" s="77"/>
    </row>
    <row r="1026378" spans="2:3" x14ac:dyDescent="0.25">
      <c r="B1026378" s="78"/>
      <c r="C1026378" s="77"/>
    </row>
    <row r="1026379" spans="2:3" x14ac:dyDescent="0.25">
      <c r="B1026379" s="78"/>
      <c r="C1026379" s="77"/>
    </row>
    <row r="1026380" spans="2:3" x14ac:dyDescent="0.25">
      <c r="B1026380" s="78"/>
      <c r="C1026380" s="77"/>
    </row>
    <row r="1026381" spans="2:3" x14ac:dyDescent="0.25">
      <c r="B1026381" s="78"/>
      <c r="C1026381" s="77"/>
    </row>
    <row r="1026382" spans="2:3" x14ac:dyDescent="0.25">
      <c r="B1026382" s="78"/>
      <c r="C1026382" s="77"/>
    </row>
    <row r="1026383" spans="2:3" x14ac:dyDescent="0.25">
      <c r="B1026383" s="78"/>
      <c r="C1026383" s="77"/>
    </row>
    <row r="1026384" spans="2:3" x14ac:dyDescent="0.25">
      <c r="B1026384" s="78"/>
      <c r="C1026384" s="77"/>
    </row>
    <row r="1026494" spans="2:3" x14ac:dyDescent="0.25">
      <c r="B1026494" s="78"/>
      <c r="C1026494" s="77"/>
    </row>
    <row r="1026495" spans="2:3" x14ac:dyDescent="0.25">
      <c r="B1026495" s="78"/>
      <c r="C1026495" s="77"/>
    </row>
    <row r="1026496" spans="2:3" x14ac:dyDescent="0.25">
      <c r="B1026496" s="78"/>
      <c r="C1026496" s="77"/>
    </row>
    <row r="1026497" spans="2:3" x14ac:dyDescent="0.25">
      <c r="B1026497" s="78"/>
      <c r="C1026497" s="77"/>
    </row>
    <row r="1026498" spans="2:3" x14ac:dyDescent="0.25">
      <c r="B1026498" s="78"/>
      <c r="C1026498" s="77"/>
    </row>
    <row r="1026499" spans="2:3" x14ac:dyDescent="0.25">
      <c r="B1026499" s="78"/>
      <c r="C1026499" s="77"/>
    </row>
    <row r="1026500" spans="2:3" x14ac:dyDescent="0.25">
      <c r="B1026500" s="78"/>
      <c r="C1026500" s="77"/>
    </row>
    <row r="1026501" spans="2:3" x14ac:dyDescent="0.25">
      <c r="B1026501" s="78"/>
      <c r="C1026501" s="77"/>
    </row>
    <row r="1026502" spans="2:3" x14ac:dyDescent="0.25">
      <c r="B1026502" s="78"/>
      <c r="C1026502" s="77"/>
    </row>
    <row r="1026503" spans="2:3" x14ac:dyDescent="0.25">
      <c r="B1026503" s="78"/>
      <c r="C1026503" s="77"/>
    </row>
    <row r="1026504" spans="2:3" x14ac:dyDescent="0.25">
      <c r="B1026504" s="78"/>
      <c r="C1026504" s="77"/>
    </row>
    <row r="1026505" spans="2:3" x14ac:dyDescent="0.25">
      <c r="B1026505" s="78"/>
      <c r="C1026505" s="77"/>
    </row>
    <row r="1026506" spans="2:3" x14ac:dyDescent="0.25">
      <c r="B1026506" s="78"/>
      <c r="C1026506" s="77"/>
    </row>
    <row r="1026616" spans="2:3" x14ac:dyDescent="0.25">
      <c r="B1026616" s="78"/>
      <c r="C1026616" s="77"/>
    </row>
    <row r="1026617" spans="2:3" x14ac:dyDescent="0.25">
      <c r="B1026617" s="78"/>
      <c r="C1026617" s="77"/>
    </row>
    <row r="1026618" spans="2:3" x14ac:dyDescent="0.25">
      <c r="B1026618" s="78"/>
      <c r="C1026618" s="77"/>
    </row>
    <row r="1026619" spans="2:3" x14ac:dyDescent="0.25">
      <c r="B1026619" s="78"/>
      <c r="C1026619" s="77"/>
    </row>
    <row r="1026620" spans="2:3" x14ac:dyDescent="0.25">
      <c r="B1026620" s="78"/>
      <c r="C1026620" s="77"/>
    </row>
    <row r="1026621" spans="2:3" x14ac:dyDescent="0.25">
      <c r="B1026621" s="78"/>
      <c r="C1026621" s="77"/>
    </row>
    <row r="1026622" spans="2:3" x14ac:dyDescent="0.25">
      <c r="B1026622" s="78"/>
      <c r="C1026622" s="77"/>
    </row>
    <row r="1026623" spans="2:3" x14ac:dyDescent="0.25">
      <c r="B1026623" s="78"/>
      <c r="C1026623" s="77"/>
    </row>
    <row r="1026624" spans="2:3" x14ac:dyDescent="0.25">
      <c r="B1026624" s="78"/>
      <c r="C1026624" s="77"/>
    </row>
    <row r="1026625" spans="2:3" x14ac:dyDescent="0.25">
      <c r="B1026625" s="78"/>
      <c r="C1026625" s="77"/>
    </row>
    <row r="1026626" spans="2:3" x14ac:dyDescent="0.25">
      <c r="B1026626" s="78"/>
      <c r="C1026626" s="77"/>
    </row>
    <row r="1026627" spans="2:3" x14ac:dyDescent="0.25">
      <c r="B1026627" s="78"/>
      <c r="C1026627" s="77"/>
    </row>
    <row r="1026628" spans="2:3" x14ac:dyDescent="0.25">
      <c r="B1026628" s="78"/>
      <c r="C1026628" s="77"/>
    </row>
    <row r="1026738" spans="2:3" x14ac:dyDescent="0.25">
      <c r="B1026738" s="78"/>
      <c r="C1026738" s="77"/>
    </row>
    <row r="1026739" spans="2:3" x14ac:dyDescent="0.25">
      <c r="B1026739" s="78"/>
      <c r="C1026739" s="77"/>
    </row>
    <row r="1026740" spans="2:3" x14ac:dyDescent="0.25">
      <c r="B1026740" s="78"/>
      <c r="C1026740" s="77"/>
    </row>
    <row r="1026741" spans="2:3" x14ac:dyDescent="0.25">
      <c r="B1026741" s="78"/>
      <c r="C1026741" s="77"/>
    </row>
    <row r="1026742" spans="2:3" x14ac:dyDescent="0.25">
      <c r="B1026742" s="78"/>
      <c r="C1026742" s="77"/>
    </row>
    <row r="1026743" spans="2:3" x14ac:dyDescent="0.25">
      <c r="B1026743" s="78"/>
      <c r="C1026743" s="77"/>
    </row>
    <row r="1026744" spans="2:3" x14ac:dyDescent="0.25">
      <c r="B1026744" s="78"/>
      <c r="C1026744" s="77"/>
    </row>
    <row r="1026745" spans="2:3" x14ac:dyDescent="0.25">
      <c r="B1026745" s="78"/>
      <c r="C1026745" s="77"/>
    </row>
    <row r="1026746" spans="2:3" x14ac:dyDescent="0.25">
      <c r="B1026746" s="78"/>
      <c r="C1026746" s="77"/>
    </row>
    <row r="1026747" spans="2:3" x14ac:dyDescent="0.25">
      <c r="B1026747" s="78"/>
      <c r="C1026747" s="77"/>
    </row>
    <row r="1026748" spans="2:3" x14ac:dyDescent="0.25">
      <c r="B1026748" s="78"/>
      <c r="C1026748" s="77"/>
    </row>
    <row r="1026749" spans="2:3" x14ac:dyDescent="0.25">
      <c r="B1026749" s="78"/>
      <c r="C1026749" s="77"/>
    </row>
    <row r="1026750" spans="2:3" x14ac:dyDescent="0.25">
      <c r="B1026750" s="78"/>
      <c r="C1026750" s="77"/>
    </row>
    <row r="1026860" spans="2:3" x14ac:dyDescent="0.25">
      <c r="B1026860" s="78"/>
      <c r="C1026860" s="77"/>
    </row>
    <row r="1026861" spans="2:3" x14ac:dyDescent="0.25">
      <c r="B1026861" s="78"/>
      <c r="C1026861" s="77"/>
    </row>
    <row r="1026862" spans="2:3" x14ac:dyDescent="0.25">
      <c r="B1026862" s="78"/>
      <c r="C1026862" s="77"/>
    </row>
    <row r="1026863" spans="2:3" x14ac:dyDescent="0.25">
      <c r="B1026863" s="78"/>
      <c r="C1026863" s="77"/>
    </row>
    <row r="1026864" spans="2:3" x14ac:dyDescent="0.25">
      <c r="B1026864" s="78"/>
      <c r="C1026864" s="77"/>
    </row>
    <row r="1026865" spans="2:3" x14ac:dyDescent="0.25">
      <c r="B1026865" s="78"/>
      <c r="C1026865" s="77"/>
    </row>
    <row r="1026866" spans="2:3" x14ac:dyDescent="0.25">
      <c r="B1026866" s="78"/>
      <c r="C1026866" s="77"/>
    </row>
    <row r="1026867" spans="2:3" x14ac:dyDescent="0.25">
      <c r="B1026867" s="78"/>
      <c r="C1026867" s="77"/>
    </row>
    <row r="1026868" spans="2:3" x14ac:dyDescent="0.25">
      <c r="B1026868" s="78"/>
      <c r="C1026868" s="77"/>
    </row>
    <row r="1026869" spans="2:3" x14ac:dyDescent="0.25">
      <c r="B1026869" s="78"/>
      <c r="C1026869" s="77"/>
    </row>
    <row r="1026870" spans="2:3" x14ac:dyDescent="0.25">
      <c r="B1026870" s="78"/>
      <c r="C1026870" s="77"/>
    </row>
    <row r="1026871" spans="2:3" x14ac:dyDescent="0.25">
      <c r="B1026871" s="78"/>
      <c r="C1026871" s="77"/>
    </row>
    <row r="1026872" spans="2:3" x14ac:dyDescent="0.25">
      <c r="B1026872" s="78"/>
      <c r="C1026872" s="77"/>
    </row>
    <row r="1026982" spans="2:3" x14ac:dyDescent="0.25">
      <c r="B1026982" s="78"/>
      <c r="C1026982" s="77"/>
    </row>
    <row r="1026983" spans="2:3" x14ac:dyDescent="0.25">
      <c r="B1026983" s="78"/>
      <c r="C1026983" s="77"/>
    </row>
    <row r="1026984" spans="2:3" x14ac:dyDescent="0.25">
      <c r="B1026984" s="78"/>
      <c r="C1026984" s="77"/>
    </row>
    <row r="1026985" spans="2:3" x14ac:dyDescent="0.25">
      <c r="B1026985" s="78"/>
      <c r="C1026985" s="77"/>
    </row>
    <row r="1026986" spans="2:3" x14ac:dyDescent="0.25">
      <c r="B1026986" s="78"/>
      <c r="C1026986" s="77"/>
    </row>
    <row r="1026987" spans="2:3" x14ac:dyDescent="0.25">
      <c r="B1026987" s="78"/>
      <c r="C1026987" s="77"/>
    </row>
    <row r="1026988" spans="2:3" x14ac:dyDescent="0.25">
      <c r="B1026988" s="78"/>
      <c r="C1026988" s="77"/>
    </row>
    <row r="1026989" spans="2:3" x14ac:dyDescent="0.25">
      <c r="B1026989" s="78"/>
      <c r="C1026989" s="77"/>
    </row>
    <row r="1026990" spans="2:3" x14ac:dyDescent="0.25">
      <c r="B1026990" s="78"/>
      <c r="C1026990" s="77"/>
    </row>
    <row r="1026991" spans="2:3" x14ac:dyDescent="0.25">
      <c r="B1026991" s="78"/>
      <c r="C1026991" s="77"/>
    </row>
    <row r="1026992" spans="2:3" x14ac:dyDescent="0.25">
      <c r="B1026992" s="78"/>
      <c r="C1026992" s="77"/>
    </row>
    <row r="1026993" spans="2:3" x14ac:dyDescent="0.25">
      <c r="B1026993" s="78"/>
      <c r="C1026993" s="77"/>
    </row>
    <row r="1026994" spans="2:3" x14ac:dyDescent="0.25">
      <c r="B1026994" s="78"/>
      <c r="C1026994" s="77"/>
    </row>
    <row r="1027104" spans="2:3" x14ac:dyDescent="0.25">
      <c r="B1027104" s="78"/>
      <c r="C1027104" s="77"/>
    </row>
    <row r="1027105" spans="2:3" x14ac:dyDescent="0.25">
      <c r="B1027105" s="78"/>
      <c r="C1027105" s="77"/>
    </row>
    <row r="1027106" spans="2:3" x14ac:dyDescent="0.25">
      <c r="B1027106" s="78"/>
      <c r="C1027106" s="77"/>
    </row>
    <row r="1027107" spans="2:3" x14ac:dyDescent="0.25">
      <c r="B1027107" s="78"/>
      <c r="C1027107" s="77"/>
    </row>
    <row r="1027108" spans="2:3" x14ac:dyDescent="0.25">
      <c r="B1027108" s="78"/>
      <c r="C1027108" s="77"/>
    </row>
    <row r="1027109" spans="2:3" x14ac:dyDescent="0.25">
      <c r="B1027109" s="78"/>
      <c r="C1027109" s="77"/>
    </row>
    <row r="1027110" spans="2:3" x14ac:dyDescent="0.25">
      <c r="B1027110" s="78"/>
      <c r="C1027110" s="77"/>
    </row>
    <row r="1027111" spans="2:3" x14ac:dyDescent="0.25">
      <c r="B1027111" s="78"/>
      <c r="C1027111" s="77"/>
    </row>
    <row r="1027112" spans="2:3" x14ac:dyDescent="0.25">
      <c r="B1027112" s="78"/>
      <c r="C1027112" s="77"/>
    </row>
    <row r="1027113" spans="2:3" x14ac:dyDescent="0.25">
      <c r="B1027113" s="78"/>
      <c r="C1027113" s="77"/>
    </row>
    <row r="1027114" spans="2:3" x14ac:dyDescent="0.25">
      <c r="B1027114" s="78"/>
      <c r="C1027114" s="77"/>
    </row>
    <row r="1027115" spans="2:3" x14ac:dyDescent="0.25">
      <c r="B1027115" s="78"/>
      <c r="C1027115" s="77"/>
    </row>
    <row r="1027116" spans="2:3" x14ac:dyDescent="0.25">
      <c r="B1027116" s="78"/>
      <c r="C1027116" s="77"/>
    </row>
    <row r="1027226" spans="2:3" x14ac:dyDescent="0.25">
      <c r="B1027226" s="78"/>
      <c r="C1027226" s="77"/>
    </row>
    <row r="1027227" spans="2:3" x14ac:dyDescent="0.25">
      <c r="B1027227" s="78"/>
      <c r="C1027227" s="77"/>
    </row>
    <row r="1027228" spans="2:3" x14ac:dyDescent="0.25">
      <c r="B1027228" s="78"/>
      <c r="C1027228" s="77"/>
    </row>
    <row r="1027229" spans="2:3" x14ac:dyDescent="0.25">
      <c r="B1027229" s="78"/>
      <c r="C1027229" s="77"/>
    </row>
    <row r="1027230" spans="2:3" x14ac:dyDescent="0.25">
      <c r="B1027230" s="78"/>
      <c r="C1027230" s="77"/>
    </row>
    <row r="1027231" spans="2:3" x14ac:dyDescent="0.25">
      <c r="B1027231" s="78"/>
      <c r="C1027231" s="77"/>
    </row>
    <row r="1027232" spans="2:3" x14ac:dyDescent="0.25">
      <c r="B1027232" s="78"/>
      <c r="C1027232" s="77"/>
    </row>
    <row r="1027233" spans="2:3" x14ac:dyDescent="0.25">
      <c r="B1027233" s="78"/>
      <c r="C1027233" s="77"/>
    </row>
    <row r="1027234" spans="2:3" x14ac:dyDescent="0.25">
      <c r="B1027234" s="78"/>
      <c r="C1027234" s="77"/>
    </row>
    <row r="1027235" spans="2:3" x14ac:dyDescent="0.25">
      <c r="B1027235" s="78"/>
      <c r="C1027235" s="77"/>
    </row>
    <row r="1027236" spans="2:3" x14ac:dyDescent="0.25">
      <c r="B1027236" s="78"/>
      <c r="C1027236" s="77"/>
    </row>
    <row r="1027237" spans="2:3" x14ac:dyDescent="0.25">
      <c r="B1027237" s="78"/>
      <c r="C1027237" s="77"/>
    </row>
    <row r="1027238" spans="2:3" x14ac:dyDescent="0.25">
      <c r="B1027238" s="78"/>
      <c r="C1027238" s="77"/>
    </row>
    <row r="1027348" spans="2:3" x14ac:dyDescent="0.25">
      <c r="B1027348" s="78"/>
      <c r="C1027348" s="77"/>
    </row>
    <row r="1027349" spans="2:3" x14ac:dyDescent="0.25">
      <c r="B1027349" s="78"/>
      <c r="C1027349" s="77"/>
    </row>
    <row r="1027350" spans="2:3" x14ac:dyDescent="0.25">
      <c r="B1027350" s="78"/>
      <c r="C1027350" s="77"/>
    </row>
    <row r="1027351" spans="2:3" x14ac:dyDescent="0.25">
      <c r="B1027351" s="78"/>
      <c r="C1027351" s="77"/>
    </row>
    <row r="1027352" spans="2:3" x14ac:dyDescent="0.25">
      <c r="B1027352" s="78"/>
      <c r="C1027352" s="77"/>
    </row>
    <row r="1027353" spans="2:3" x14ac:dyDescent="0.25">
      <c r="B1027353" s="78"/>
      <c r="C1027353" s="77"/>
    </row>
    <row r="1027354" spans="2:3" x14ac:dyDescent="0.25">
      <c r="B1027354" s="78"/>
      <c r="C1027354" s="77"/>
    </row>
    <row r="1027355" spans="2:3" x14ac:dyDescent="0.25">
      <c r="B1027355" s="78"/>
      <c r="C1027355" s="77"/>
    </row>
    <row r="1027356" spans="2:3" x14ac:dyDescent="0.25">
      <c r="B1027356" s="78"/>
      <c r="C1027356" s="77"/>
    </row>
    <row r="1027357" spans="2:3" x14ac:dyDescent="0.25">
      <c r="B1027357" s="78"/>
      <c r="C1027357" s="77"/>
    </row>
    <row r="1027358" spans="2:3" x14ac:dyDescent="0.25">
      <c r="B1027358" s="78"/>
      <c r="C1027358" s="77"/>
    </row>
    <row r="1027359" spans="2:3" x14ac:dyDescent="0.25">
      <c r="B1027359" s="78"/>
      <c r="C1027359" s="77"/>
    </row>
    <row r="1027360" spans="2:3" x14ac:dyDescent="0.25">
      <c r="B1027360" s="78"/>
      <c r="C1027360" s="77"/>
    </row>
    <row r="1027470" spans="2:3" x14ac:dyDescent="0.25">
      <c r="B1027470" s="78"/>
      <c r="C1027470" s="77"/>
    </row>
    <row r="1027471" spans="2:3" x14ac:dyDescent="0.25">
      <c r="B1027471" s="78"/>
      <c r="C1027471" s="77"/>
    </row>
    <row r="1027472" spans="2:3" x14ac:dyDescent="0.25">
      <c r="B1027472" s="78"/>
      <c r="C1027472" s="77"/>
    </row>
    <row r="1027473" spans="2:3" x14ac:dyDescent="0.25">
      <c r="B1027473" s="78"/>
      <c r="C1027473" s="77"/>
    </row>
    <row r="1027474" spans="2:3" x14ac:dyDescent="0.25">
      <c r="B1027474" s="78"/>
      <c r="C1027474" s="77"/>
    </row>
    <row r="1027475" spans="2:3" x14ac:dyDescent="0.25">
      <c r="B1027475" s="78"/>
      <c r="C1027475" s="77"/>
    </row>
    <row r="1027476" spans="2:3" x14ac:dyDescent="0.25">
      <c r="B1027476" s="78"/>
      <c r="C1027476" s="77"/>
    </row>
    <row r="1027477" spans="2:3" x14ac:dyDescent="0.25">
      <c r="B1027477" s="78"/>
      <c r="C1027477" s="77"/>
    </row>
    <row r="1027478" spans="2:3" x14ac:dyDescent="0.25">
      <c r="B1027478" s="78"/>
      <c r="C1027478" s="77"/>
    </row>
    <row r="1027479" spans="2:3" x14ac:dyDescent="0.25">
      <c r="B1027479" s="78"/>
      <c r="C1027479" s="77"/>
    </row>
    <row r="1027480" spans="2:3" x14ac:dyDescent="0.25">
      <c r="B1027480" s="78"/>
      <c r="C1027480" s="77"/>
    </row>
    <row r="1027481" spans="2:3" x14ac:dyDescent="0.25">
      <c r="B1027481" s="78"/>
      <c r="C1027481" s="77"/>
    </row>
    <row r="1027482" spans="2:3" x14ac:dyDescent="0.25">
      <c r="B1027482" s="78"/>
      <c r="C1027482" s="77"/>
    </row>
    <row r="1027592" spans="2:3" x14ac:dyDescent="0.25">
      <c r="B1027592" s="78"/>
      <c r="C1027592" s="77"/>
    </row>
    <row r="1027593" spans="2:3" x14ac:dyDescent="0.25">
      <c r="B1027593" s="78"/>
      <c r="C1027593" s="77"/>
    </row>
    <row r="1027594" spans="2:3" x14ac:dyDescent="0.25">
      <c r="B1027594" s="78"/>
      <c r="C1027594" s="77"/>
    </row>
    <row r="1027595" spans="2:3" x14ac:dyDescent="0.25">
      <c r="B1027595" s="78"/>
      <c r="C1027595" s="77"/>
    </row>
    <row r="1027596" spans="2:3" x14ac:dyDescent="0.25">
      <c r="B1027596" s="78"/>
      <c r="C1027596" s="77"/>
    </row>
    <row r="1027597" spans="2:3" x14ac:dyDescent="0.25">
      <c r="B1027597" s="78"/>
      <c r="C1027597" s="77"/>
    </row>
    <row r="1027598" spans="2:3" x14ac:dyDescent="0.25">
      <c r="B1027598" s="78"/>
      <c r="C1027598" s="77"/>
    </row>
    <row r="1027599" spans="2:3" x14ac:dyDescent="0.25">
      <c r="B1027599" s="78"/>
      <c r="C1027599" s="77"/>
    </row>
    <row r="1027600" spans="2:3" x14ac:dyDescent="0.25">
      <c r="B1027600" s="78"/>
      <c r="C1027600" s="77"/>
    </row>
    <row r="1027601" spans="2:3" x14ac:dyDescent="0.25">
      <c r="B1027601" s="78"/>
      <c r="C1027601" s="77"/>
    </row>
    <row r="1027602" spans="2:3" x14ac:dyDescent="0.25">
      <c r="B1027602" s="78"/>
      <c r="C1027602" s="77"/>
    </row>
    <row r="1027603" spans="2:3" x14ac:dyDescent="0.25">
      <c r="B1027603" s="78"/>
      <c r="C1027603" s="77"/>
    </row>
    <row r="1027604" spans="2:3" x14ac:dyDescent="0.25">
      <c r="B1027604" s="78"/>
      <c r="C1027604" s="77"/>
    </row>
    <row r="1027714" spans="2:3" x14ac:dyDescent="0.25">
      <c r="B1027714" s="78"/>
      <c r="C1027714" s="77"/>
    </row>
    <row r="1027715" spans="2:3" x14ac:dyDescent="0.25">
      <c r="B1027715" s="78"/>
      <c r="C1027715" s="77"/>
    </row>
    <row r="1027716" spans="2:3" x14ac:dyDescent="0.25">
      <c r="B1027716" s="78"/>
      <c r="C1027716" s="77"/>
    </row>
    <row r="1027717" spans="2:3" x14ac:dyDescent="0.25">
      <c r="B1027717" s="78"/>
      <c r="C1027717" s="77"/>
    </row>
    <row r="1027718" spans="2:3" x14ac:dyDescent="0.25">
      <c r="B1027718" s="78"/>
      <c r="C1027718" s="77"/>
    </row>
    <row r="1027719" spans="2:3" x14ac:dyDescent="0.25">
      <c r="B1027719" s="78"/>
      <c r="C1027719" s="77"/>
    </row>
    <row r="1027720" spans="2:3" x14ac:dyDescent="0.25">
      <c r="B1027720" s="78"/>
      <c r="C1027720" s="77"/>
    </row>
    <row r="1027721" spans="2:3" x14ac:dyDescent="0.25">
      <c r="B1027721" s="78"/>
      <c r="C1027721" s="77"/>
    </row>
    <row r="1027722" spans="2:3" x14ac:dyDescent="0.25">
      <c r="B1027722" s="78"/>
      <c r="C1027722" s="77"/>
    </row>
    <row r="1027723" spans="2:3" x14ac:dyDescent="0.25">
      <c r="B1027723" s="78"/>
      <c r="C1027723" s="77"/>
    </row>
    <row r="1027724" spans="2:3" x14ac:dyDescent="0.25">
      <c r="B1027724" s="78"/>
      <c r="C1027724" s="77"/>
    </row>
    <row r="1027725" spans="2:3" x14ac:dyDescent="0.25">
      <c r="B1027725" s="78"/>
      <c r="C1027725" s="77"/>
    </row>
    <row r="1027726" spans="2:3" x14ac:dyDescent="0.25">
      <c r="B1027726" s="78"/>
      <c r="C1027726" s="77"/>
    </row>
    <row r="1027836" spans="2:3" x14ac:dyDescent="0.25">
      <c r="B1027836" s="78"/>
      <c r="C1027836" s="77"/>
    </row>
    <row r="1027837" spans="2:3" x14ac:dyDescent="0.25">
      <c r="B1027837" s="78"/>
      <c r="C1027837" s="77"/>
    </row>
    <row r="1027838" spans="2:3" x14ac:dyDescent="0.25">
      <c r="B1027838" s="78"/>
      <c r="C1027838" s="77"/>
    </row>
    <row r="1027839" spans="2:3" x14ac:dyDescent="0.25">
      <c r="B1027839" s="78"/>
      <c r="C1027839" s="77"/>
    </row>
    <row r="1027840" spans="2:3" x14ac:dyDescent="0.25">
      <c r="B1027840" s="78"/>
      <c r="C1027840" s="77"/>
    </row>
    <row r="1027841" spans="2:3" x14ac:dyDescent="0.25">
      <c r="B1027841" s="78"/>
      <c r="C1027841" s="77"/>
    </row>
    <row r="1027842" spans="2:3" x14ac:dyDescent="0.25">
      <c r="B1027842" s="78"/>
      <c r="C1027842" s="77"/>
    </row>
    <row r="1027843" spans="2:3" x14ac:dyDescent="0.25">
      <c r="B1027843" s="78"/>
      <c r="C1027843" s="77"/>
    </row>
    <row r="1027844" spans="2:3" x14ac:dyDescent="0.25">
      <c r="B1027844" s="78"/>
      <c r="C1027844" s="77"/>
    </row>
    <row r="1027845" spans="2:3" x14ac:dyDescent="0.25">
      <c r="B1027845" s="78"/>
      <c r="C1027845" s="77"/>
    </row>
    <row r="1027846" spans="2:3" x14ac:dyDescent="0.25">
      <c r="B1027846" s="78"/>
      <c r="C1027846" s="77"/>
    </row>
    <row r="1027847" spans="2:3" x14ac:dyDescent="0.25">
      <c r="B1027847" s="78"/>
      <c r="C1027847" s="77"/>
    </row>
    <row r="1027848" spans="2:3" x14ac:dyDescent="0.25">
      <c r="B1027848" s="78"/>
      <c r="C1027848" s="77"/>
    </row>
    <row r="1027958" spans="2:3" x14ac:dyDescent="0.25">
      <c r="B1027958" s="78"/>
      <c r="C1027958" s="77"/>
    </row>
    <row r="1027959" spans="2:3" x14ac:dyDescent="0.25">
      <c r="B1027959" s="78"/>
      <c r="C1027959" s="77"/>
    </row>
    <row r="1027960" spans="2:3" x14ac:dyDescent="0.25">
      <c r="B1027960" s="78"/>
      <c r="C1027960" s="77"/>
    </row>
    <row r="1027961" spans="2:3" x14ac:dyDescent="0.25">
      <c r="B1027961" s="78"/>
      <c r="C1027961" s="77"/>
    </row>
    <row r="1027962" spans="2:3" x14ac:dyDescent="0.25">
      <c r="B1027962" s="78"/>
      <c r="C1027962" s="77"/>
    </row>
    <row r="1027963" spans="2:3" x14ac:dyDescent="0.25">
      <c r="B1027963" s="78"/>
      <c r="C1027963" s="77"/>
    </row>
    <row r="1027964" spans="2:3" x14ac:dyDescent="0.25">
      <c r="B1027964" s="78"/>
      <c r="C1027964" s="77"/>
    </row>
    <row r="1027965" spans="2:3" x14ac:dyDescent="0.25">
      <c r="B1027965" s="78"/>
      <c r="C1027965" s="77"/>
    </row>
    <row r="1027966" spans="2:3" x14ac:dyDescent="0.25">
      <c r="B1027966" s="78"/>
      <c r="C1027966" s="77"/>
    </row>
    <row r="1027967" spans="2:3" x14ac:dyDescent="0.25">
      <c r="B1027967" s="78"/>
      <c r="C1027967" s="77"/>
    </row>
    <row r="1027968" spans="2:3" x14ac:dyDescent="0.25">
      <c r="B1027968" s="78"/>
      <c r="C1027968" s="77"/>
    </row>
    <row r="1027969" spans="2:3" x14ac:dyDescent="0.25">
      <c r="B1027969" s="78"/>
      <c r="C1027969" s="77"/>
    </row>
    <row r="1027970" spans="2:3" x14ac:dyDescent="0.25">
      <c r="B1027970" s="78"/>
      <c r="C1027970" s="77"/>
    </row>
    <row r="1028080" spans="2:3" x14ac:dyDescent="0.25">
      <c r="B1028080" s="78"/>
      <c r="C1028080" s="77"/>
    </row>
    <row r="1028081" spans="2:3" x14ac:dyDescent="0.25">
      <c r="B1028081" s="78"/>
      <c r="C1028081" s="77"/>
    </row>
    <row r="1028082" spans="2:3" x14ac:dyDescent="0.25">
      <c r="B1028082" s="78"/>
      <c r="C1028082" s="77"/>
    </row>
    <row r="1028083" spans="2:3" x14ac:dyDescent="0.25">
      <c r="B1028083" s="78"/>
      <c r="C1028083" s="77"/>
    </row>
    <row r="1028084" spans="2:3" x14ac:dyDescent="0.25">
      <c r="B1028084" s="78"/>
      <c r="C1028084" s="77"/>
    </row>
    <row r="1028085" spans="2:3" x14ac:dyDescent="0.25">
      <c r="B1028085" s="78"/>
      <c r="C1028085" s="77"/>
    </row>
    <row r="1028086" spans="2:3" x14ac:dyDescent="0.25">
      <c r="B1028086" s="78"/>
      <c r="C1028086" s="77"/>
    </row>
    <row r="1028087" spans="2:3" x14ac:dyDescent="0.25">
      <c r="B1028087" s="78"/>
      <c r="C1028087" s="77"/>
    </row>
    <row r="1028088" spans="2:3" x14ac:dyDescent="0.25">
      <c r="B1028088" s="78"/>
      <c r="C1028088" s="77"/>
    </row>
    <row r="1028089" spans="2:3" x14ac:dyDescent="0.25">
      <c r="B1028089" s="78"/>
      <c r="C1028089" s="77"/>
    </row>
    <row r="1028090" spans="2:3" x14ac:dyDescent="0.25">
      <c r="B1028090" s="78"/>
      <c r="C1028090" s="77"/>
    </row>
    <row r="1028091" spans="2:3" x14ac:dyDescent="0.25">
      <c r="B1028091" s="78"/>
      <c r="C1028091" s="77"/>
    </row>
    <row r="1028092" spans="2:3" x14ac:dyDescent="0.25">
      <c r="B1028092" s="78"/>
      <c r="C1028092" s="77"/>
    </row>
    <row r="1028202" spans="2:3" x14ac:dyDescent="0.25">
      <c r="B1028202" s="78"/>
      <c r="C1028202" s="77"/>
    </row>
    <row r="1028203" spans="2:3" x14ac:dyDescent="0.25">
      <c r="B1028203" s="78"/>
      <c r="C1028203" s="77"/>
    </row>
    <row r="1028204" spans="2:3" x14ac:dyDescent="0.25">
      <c r="B1028204" s="78"/>
      <c r="C1028204" s="77"/>
    </row>
    <row r="1028205" spans="2:3" x14ac:dyDescent="0.25">
      <c r="B1028205" s="78"/>
      <c r="C1028205" s="77"/>
    </row>
    <row r="1028206" spans="2:3" x14ac:dyDescent="0.25">
      <c r="B1028206" s="78"/>
      <c r="C1028206" s="77"/>
    </row>
    <row r="1028207" spans="2:3" x14ac:dyDescent="0.25">
      <c r="B1028207" s="78"/>
      <c r="C1028207" s="77"/>
    </row>
    <row r="1028208" spans="2:3" x14ac:dyDescent="0.25">
      <c r="B1028208" s="78"/>
      <c r="C1028208" s="77"/>
    </row>
    <row r="1028209" spans="2:3" x14ac:dyDescent="0.25">
      <c r="B1028209" s="78"/>
      <c r="C1028209" s="77"/>
    </row>
    <row r="1028210" spans="2:3" x14ac:dyDescent="0.25">
      <c r="B1028210" s="78"/>
      <c r="C1028210" s="77"/>
    </row>
    <row r="1028211" spans="2:3" x14ac:dyDescent="0.25">
      <c r="B1028211" s="78"/>
      <c r="C1028211" s="77"/>
    </row>
    <row r="1028212" spans="2:3" x14ac:dyDescent="0.25">
      <c r="B1028212" s="78"/>
      <c r="C1028212" s="77"/>
    </row>
    <row r="1028213" spans="2:3" x14ac:dyDescent="0.25">
      <c r="B1028213" s="78"/>
      <c r="C1028213" s="77"/>
    </row>
    <row r="1028214" spans="2:3" x14ac:dyDescent="0.25">
      <c r="B1028214" s="78"/>
      <c r="C1028214" s="77"/>
    </row>
    <row r="1028324" spans="2:3" x14ac:dyDescent="0.25">
      <c r="B1028324" s="78"/>
      <c r="C1028324" s="77"/>
    </row>
    <row r="1028325" spans="2:3" x14ac:dyDescent="0.25">
      <c r="B1028325" s="78"/>
      <c r="C1028325" s="77"/>
    </row>
    <row r="1028326" spans="2:3" x14ac:dyDescent="0.25">
      <c r="B1028326" s="78"/>
      <c r="C1028326" s="77"/>
    </row>
    <row r="1028327" spans="2:3" x14ac:dyDescent="0.25">
      <c r="B1028327" s="78"/>
      <c r="C1028327" s="77"/>
    </row>
    <row r="1028328" spans="2:3" x14ac:dyDescent="0.25">
      <c r="B1028328" s="78"/>
      <c r="C1028328" s="77"/>
    </row>
    <row r="1028329" spans="2:3" x14ac:dyDescent="0.25">
      <c r="B1028329" s="78"/>
      <c r="C1028329" s="77"/>
    </row>
    <row r="1028330" spans="2:3" x14ac:dyDescent="0.25">
      <c r="B1028330" s="78"/>
      <c r="C1028330" s="77"/>
    </row>
    <row r="1028331" spans="2:3" x14ac:dyDescent="0.25">
      <c r="B1028331" s="78"/>
      <c r="C1028331" s="77"/>
    </row>
    <row r="1028332" spans="2:3" x14ac:dyDescent="0.25">
      <c r="B1028332" s="78"/>
      <c r="C1028332" s="77"/>
    </row>
    <row r="1028333" spans="2:3" x14ac:dyDescent="0.25">
      <c r="B1028333" s="78"/>
      <c r="C1028333" s="77"/>
    </row>
    <row r="1028334" spans="2:3" x14ac:dyDescent="0.25">
      <c r="B1028334" s="78"/>
      <c r="C1028334" s="77"/>
    </row>
    <row r="1028335" spans="2:3" x14ac:dyDescent="0.25">
      <c r="B1028335" s="78"/>
      <c r="C1028335" s="77"/>
    </row>
    <row r="1028336" spans="2:3" x14ac:dyDescent="0.25">
      <c r="B1028336" s="78"/>
      <c r="C1028336" s="77"/>
    </row>
    <row r="1028446" spans="2:3" x14ac:dyDescent="0.25">
      <c r="B1028446" s="78"/>
      <c r="C1028446" s="77"/>
    </row>
    <row r="1028447" spans="2:3" x14ac:dyDescent="0.25">
      <c r="B1028447" s="78"/>
      <c r="C1028447" s="77"/>
    </row>
    <row r="1028448" spans="2:3" x14ac:dyDescent="0.25">
      <c r="B1028448" s="78"/>
      <c r="C1028448" s="77"/>
    </row>
    <row r="1028449" spans="2:3" x14ac:dyDescent="0.25">
      <c r="B1028449" s="78"/>
      <c r="C1028449" s="77"/>
    </row>
    <row r="1028450" spans="2:3" x14ac:dyDescent="0.25">
      <c r="B1028450" s="78"/>
      <c r="C1028450" s="77"/>
    </row>
    <row r="1028451" spans="2:3" x14ac:dyDescent="0.25">
      <c r="B1028451" s="78"/>
      <c r="C1028451" s="77"/>
    </row>
    <row r="1028452" spans="2:3" x14ac:dyDescent="0.25">
      <c r="B1028452" s="78"/>
      <c r="C1028452" s="77"/>
    </row>
    <row r="1028453" spans="2:3" x14ac:dyDescent="0.25">
      <c r="B1028453" s="78"/>
      <c r="C1028453" s="77"/>
    </row>
    <row r="1028454" spans="2:3" x14ac:dyDescent="0.25">
      <c r="B1028454" s="78"/>
      <c r="C1028454" s="77"/>
    </row>
    <row r="1028455" spans="2:3" x14ac:dyDescent="0.25">
      <c r="B1028455" s="78"/>
      <c r="C1028455" s="77"/>
    </row>
    <row r="1028456" spans="2:3" x14ac:dyDescent="0.25">
      <c r="B1028456" s="78"/>
      <c r="C1028456" s="77"/>
    </row>
    <row r="1028457" spans="2:3" x14ac:dyDescent="0.25">
      <c r="B1028457" s="78"/>
      <c r="C1028457" s="77"/>
    </row>
    <row r="1028458" spans="2:3" x14ac:dyDescent="0.25">
      <c r="B1028458" s="78"/>
      <c r="C1028458" s="77"/>
    </row>
    <row r="1028568" spans="2:3" x14ac:dyDescent="0.25">
      <c r="B1028568" s="78"/>
      <c r="C1028568" s="77"/>
    </row>
    <row r="1028569" spans="2:3" x14ac:dyDescent="0.25">
      <c r="B1028569" s="78"/>
      <c r="C1028569" s="77"/>
    </row>
    <row r="1028570" spans="2:3" x14ac:dyDescent="0.25">
      <c r="B1028570" s="78"/>
      <c r="C1028570" s="77"/>
    </row>
    <row r="1028571" spans="2:3" x14ac:dyDescent="0.25">
      <c r="B1028571" s="78"/>
      <c r="C1028571" s="77"/>
    </row>
    <row r="1028572" spans="2:3" x14ac:dyDescent="0.25">
      <c r="B1028572" s="78"/>
      <c r="C1028572" s="77"/>
    </row>
    <row r="1028573" spans="2:3" x14ac:dyDescent="0.25">
      <c r="B1028573" s="78"/>
      <c r="C1028573" s="77"/>
    </row>
    <row r="1028574" spans="2:3" x14ac:dyDescent="0.25">
      <c r="B1028574" s="78"/>
      <c r="C1028574" s="77"/>
    </row>
    <row r="1028575" spans="2:3" x14ac:dyDescent="0.25">
      <c r="B1028575" s="78"/>
      <c r="C1028575" s="77"/>
    </row>
    <row r="1028576" spans="2:3" x14ac:dyDescent="0.25">
      <c r="B1028576" s="78"/>
      <c r="C1028576" s="77"/>
    </row>
    <row r="1028577" spans="2:3" x14ac:dyDescent="0.25">
      <c r="B1028577" s="78"/>
      <c r="C1028577" s="77"/>
    </row>
    <row r="1028578" spans="2:3" x14ac:dyDescent="0.25">
      <c r="B1028578" s="78"/>
      <c r="C1028578" s="77"/>
    </row>
    <row r="1028579" spans="2:3" x14ac:dyDescent="0.25">
      <c r="B1028579" s="78"/>
      <c r="C1028579" s="77"/>
    </row>
    <row r="1028580" spans="2:3" x14ac:dyDescent="0.25">
      <c r="B1028580" s="78"/>
      <c r="C1028580" s="77"/>
    </row>
    <row r="1028690" spans="2:3" x14ac:dyDescent="0.25">
      <c r="B1028690" s="78"/>
      <c r="C1028690" s="77"/>
    </row>
    <row r="1028691" spans="2:3" x14ac:dyDescent="0.25">
      <c r="B1028691" s="78"/>
      <c r="C1028691" s="77"/>
    </row>
    <row r="1028692" spans="2:3" x14ac:dyDescent="0.25">
      <c r="B1028692" s="78"/>
      <c r="C1028692" s="77"/>
    </row>
    <row r="1028693" spans="2:3" x14ac:dyDescent="0.25">
      <c r="B1028693" s="78"/>
      <c r="C1028693" s="77"/>
    </row>
    <row r="1028694" spans="2:3" x14ac:dyDescent="0.25">
      <c r="B1028694" s="78"/>
      <c r="C1028694" s="77"/>
    </row>
    <row r="1028695" spans="2:3" x14ac:dyDescent="0.25">
      <c r="B1028695" s="78"/>
      <c r="C1028695" s="77"/>
    </row>
    <row r="1028696" spans="2:3" x14ac:dyDescent="0.25">
      <c r="B1028696" s="78"/>
      <c r="C1028696" s="77"/>
    </row>
    <row r="1028697" spans="2:3" x14ac:dyDescent="0.25">
      <c r="B1028697" s="78"/>
      <c r="C1028697" s="77"/>
    </row>
    <row r="1028698" spans="2:3" x14ac:dyDescent="0.25">
      <c r="B1028698" s="78"/>
      <c r="C1028698" s="77"/>
    </row>
    <row r="1028699" spans="2:3" x14ac:dyDescent="0.25">
      <c r="B1028699" s="78"/>
      <c r="C1028699" s="77"/>
    </row>
    <row r="1028700" spans="2:3" x14ac:dyDescent="0.25">
      <c r="B1028700" s="78"/>
      <c r="C1028700" s="77"/>
    </row>
    <row r="1028701" spans="2:3" x14ac:dyDescent="0.25">
      <c r="B1028701" s="78"/>
      <c r="C1028701" s="77"/>
    </row>
    <row r="1028702" spans="2:3" x14ac:dyDescent="0.25">
      <c r="B1028702" s="78"/>
      <c r="C1028702" s="77"/>
    </row>
    <row r="1028812" spans="2:3" x14ac:dyDescent="0.25">
      <c r="B1028812" s="78"/>
      <c r="C1028812" s="77"/>
    </row>
    <row r="1028813" spans="2:3" x14ac:dyDescent="0.25">
      <c r="B1028813" s="78"/>
      <c r="C1028813" s="77"/>
    </row>
    <row r="1028814" spans="2:3" x14ac:dyDescent="0.25">
      <c r="B1028814" s="78"/>
      <c r="C1028814" s="77"/>
    </row>
    <row r="1028815" spans="2:3" x14ac:dyDescent="0.25">
      <c r="B1028815" s="78"/>
      <c r="C1028815" s="77"/>
    </row>
    <row r="1028816" spans="2:3" x14ac:dyDescent="0.25">
      <c r="B1028816" s="78"/>
      <c r="C1028816" s="77"/>
    </row>
    <row r="1028817" spans="2:3" x14ac:dyDescent="0.25">
      <c r="B1028817" s="78"/>
      <c r="C1028817" s="77"/>
    </row>
    <row r="1028818" spans="2:3" x14ac:dyDescent="0.25">
      <c r="B1028818" s="78"/>
      <c r="C1028818" s="77"/>
    </row>
    <row r="1028819" spans="2:3" x14ac:dyDescent="0.25">
      <c r="B1028819" s="78"/>
      <c r="C1028819" s="77"/>
    </row>
    <row r="1028820" spans="2:3" x14ac:dyDescent="0.25">
      <c r="B1028820" s="78"/>
      <c r="C1028820" s="77"/>
    </row>
    <row r="1028821" spans="2:3" x14ac:dyDescent="0.25">
      <c r="B1028821" s="78"/>
      <c r="C1028821" s="77"/>
    </row>
    <row r="1028822" spans="2:3" x14ac:dyDescent="0.25">
      <c r="B1028822" s="78"/>
      <c r="C1028822" s="77"/>
    </row>
    <row r="1028823" spans="2:3" x14ac:dyDescent="0.25">
      <c r="B1028823" s="78"/>
      <c r="C1028823" s="77"/>
    </row>
    <row r="1028824" spans="2:3" x14ac:dyDescent="0.25">
      <c r="B1028824" s="78"/>
      <c r="C1028824" s="77"/>
    </row>
    <row r="1028934" spans="2:3" x14ac:dyDescent="0.25">
      <c r="B1028934" s="78"/>
      <c r="C1028934" s="77"/>
    </row>
    <row r="1028935" spans="2:3" x14ac:dyDescent="0.25">
      <c r="B1028935" s="78"/>
      <c r="C1028935" s="77"/>
    </row>
    <row r="1028936" spans="2:3" x14ac:dyDescent="0.25">
      <c r="B1028936" s="78"/>
      <c r="C1028936" s="77"/>
    </row>
    <row r="1028937" spans="2:3" x14ac:dyDescent="0.25">
      <c r="B1028937" s="78"/>
      <c r="C1028937" s="77"/>
    </row>
    <row r="1028938" spans="2:3" x14ac:dyDescent="0.25">
      <c r="B1028938" s="78"/>
      <c r="C1028938" s="77"/>
    </row>
    <row r="1028939" spans="2:3" x14ac:dyDescent="0.25">
      <c r="B1028939" s="78"/>
      <c r="C1028939" s="77"/>
    </row>
    <row r="1028940" spans="2:3" x14ac:dyDescent="0.25">
      <c r="B1028940" s="78"/>
      <c r="C1028940" s="77"/>
    </row>
    <row r="1028941" spans="2:3" x14ac:dyDescent="0.25">
      <c r="B1028941" s="78"/>
      <c r="C1028941" s="77"/>
    </row>
    <row r="1028942" spans="2:3" x14ac:dyDescent="0.25">
      <c r="B1028942" s="78"/>
      <c r="C1028942" s="77"/>
    </row>
    <row r="1028943" spans="2:3" x14ac:dyDescent="0.25">
      <c r="B1028943" s="78"/>
      <c r="C1028943" s="77"/>
    </row>
    <row r="1028944" spans="2:3" x14ac:dyDescent="0.25">
      <c r="B1028944" s="78"/>
      <c r="C1028944" s="77"/>
    </row>
    <row r="1028945" spans="2:3" x14ac:dyDescent="0.25">
      <c r="B1028945" s="78"/>
      <c r="C1028945" s="77"/>
    </row>
    <row r="1028946" spans="2:3" x14ac:dyDescent="0.25">
      <c r="B1028946" s="78"/>
      <c r="C1028946" s="77"/>
    </row>
    <row r="1029056" spans="2:3" x14ac:dyDescent="0.25">
      <c r="B1029056" s="78"/>
      <c r="C1029056" s="77"/>
    </row>
    <row r="1029057" spans="2:3" x14ac:dyDescent="0.25">
      <c r="B1029057" s="78"/>
      <c r="C1029057" s="77"/>
    </row>
    <row r="1029058" spans="2:3" x14ac:dyDescent="0.25">
      <c r="B1029058" s="78"/>
      <c r="C1029058" s="77"/>
    </row>
    <row r="1029059" spans="2:3" x14ac:dyDescent="0.25">
      <c r="B1029059" s="78"/>
      <c r="C1029059" s="77"/>
    </row>
    <row r="1029060" spans="2:3" x14ac:dyDescent="0.25">
      <c r="B1029060" s="78"/>
      <c r="C1029060" s="77"/>
    </row>
    <row r="1029061" spans="2:3" x14ac:dyDescent="0.25">
      <c r="B1029061" s="78"/>
      <c r="C1029061" s="77"/>
    </row>
    <row r="1029062" spans="2:3" x14ac:dyDescent="0.25">
      <c r="B1029062" s="78"/>
      <c r="C1029062" s="77"/>
    </row>
    <row r="1029063" spans="2:3" x14ac:dyDescent="0.25">
      <c r="B1029063" s="78"/>
      <c r="C1029063" s="77"/>
    </row>
    <row r="1029064" spans="2:3" x14ac:dyDescent="0.25">
      <c r="B1029064" s="78"/>
      <c r="C1029064" s="77"/>
    </row>
    <row r="1029065" spans="2:3" x14ac:dyDescent="0.25">
      <c r="B1029065" s="78"/>
      <c r="C1029065" s="77"/>
    </row>
    <row r="1029066" spans="2:3" x14ac:dyDescent="0.25">
      <c r="B1029066" s="78"/>
      <c r="C1029066" s="77"/>
    </row>
    <row r="1029067" spans="2:3" x14ac:dyDescent="0.25">
      <c r="B1029067" s="78"/>
      <c r="C1029067" s="77"/>
    </row>
    <row r="1029068" spans="2:3" x14ac:dyDescent="0.25">
      <c r="B1029068" s="78"/>
      <c r="C1029068" s="77"/>
    </row>
    <row r="1029178" spans="2:3" x14ac:dyDescent="0.25">
      <c r="B1029178" s="78"/>
      <c r="C1029178" s="77"/>
    </row>
    <row r="1029179" spans="2:3" x14ac:dyDescent="0.25">
      <c r="B1029179" s="78"/>
      <c r="C1029179" s="77"/>
    </row>
    <row r="1029180" spans="2:3" x14ac:dyDescent="0.25">
      <c r="B1029180" s="78"/>
      <c r="C1029180" s="77"/>
    </row>
    <row r="1029181" spans="2:3" x14ac:dyDescent="0.25">
      <c r="B1029181" s="78"/>
      <c r="C1029181" s="77"/>
    </row>
    <row r="1029182" spans="2:3" x14ac:dyDescent="0.25">
      <c r="B1029182" s="78"/>
      <c r="C1029182" s="77"/>
    </row>
    <row r="1029183" spans="2:3" x14ac:dyDescent="0.25">
      <c r="B1029183" s="78"/>
      <c r="C1029183" s="77"/>
    </row>
    <row r="1029184" spans="2:3" x14ac:dyDescent="0.25">
      <c r="B1029184" s="78"/>
      <c r="C1029184" s="77"/>
    </row>
    <row r="1029185" spans="2:3" x14ac:dyDescent="0.25">
      <c r="B1029185" s="78"/>
      <c r="C1029185" s="77"/>
    </row>
    <row r="1029186" spans="2:3" x14ac:dyDescent="0.25">
      <c r="B1029186" s="78"/>
      <c r="C1029186" s="77"/>
    </row>
    <row r="1029187" spans="2:3" x14ac:dyDescent="0.25">
      <c r="B1029187" s="78"/>
      <c r="C1029187" s="77"/>
    </row>
    <row r="1029188" spans="2:3" x14ac:dyDescent="0.25">
      <c r="B1029188" s="78"/>
      <c r="C1029188" s="77"/>
    </row>
    <row r="1029189" spans="2:3" x14ac:dyDescent="0.25">
      <c r="B1029189" s="78"/>
      <c r="C1029189" s="77"/>
    </row>
    <row r="1029190" spans="2:3" x14ac:dyDescent="0.25">
      <c r="B1029190" s="78"/>
      <c r="C1029190" s="77"/>
    </row>
    <row r="1029300" spans="2:3" x14ac:dyDescent="0.25">
      <c r="B1029300" s="78"/>
      <c r="C1029300" s="77"/>
    </row>
    <row r="1029301" spans="2:3" x14ac:dyDescent="0.25">
      <c r="B1029301" s="78"/>
      <c r="C1029301" s="77"/>
    </row>
    <row r="1029302" spans="2:3" x14ac:dyDescent="0.25">
      <c r="B1029302" s="78"/>
      <c r="C1029302" s="77"/>
    </row>
    <row r="1029303" spans="2:3" x14ac:dyDescent="0.25">
      <c r="B1029303" s="78"/>
      <c r="C1029303" s="77"/>
    </row>
    <row r="1029304" spans="2:3" x14ac:dyDescent="0.25">
      <c r="B1029304" s="78"/>
      <c r="C1029304" s="77"/>
    </row>
    <row r="1029305" spans="2:3" x14ac:dyDescent="0.25">
      <c r="B1029305" s="78"/>
      <c r="C1029305" s="77"/>
    </row>
    <row r="1029306" spans="2:3" x14ac:dyDescent="0.25">
      <c r="B1029306" s="78"/>
      <c r="C1029306" s="77"/>
    </row>
    <row r="1029307" spans="2:3" x14ac:dyDescent="0.25">
      <c r="B1029307" s="78"/>
      <c r="C1029307" s="77"/>
    </row>
    <row r="1029308" spans="2:3" x14ac:dyDescent="0.25">
      <c r="B1029308" s="78"/>
      <c r="C1029308" s="77"/>
    </row>
    <row r="1029309" spans="2:3" x14ac:dyDescent="0.25">
      <c r="B1029309" s="78"/>
      <c r="C1029309" s="77"/>
    </row>
    <row r="1029310" spans="2:3" x14ac:dyDescent="0.25">
      <c r="B1029310" s="78"/>
      <c r="C1029310" s="77"/>
    </row>
    <row r="1029311" spans="2:3" x14ac:dyDescent="0.25">
      <c r="B1029311" s="78"/>
      <c r="C1029311" s="77"/>
    </row>
    <row r="1029312" spans="2:3" x14ac:dyDescent="0.25">
      <c r="B1029312" s="78"/>
      <c r="C1029312" s="77"/>
    </row>
    <row r="1029422" spans="2:3" x14ac:dyDescent="0.25">
      <c r="B1029422" s="78"/>
      <c r="C1029422" s="77"/>
    </row>
    <row r="1029423" spans="2:3" x14ac:dyDescent="0.25">
      <c r="B1029423" s="78"/>
      <c r="C1029423" s="77"/>
    </row>
    <row r="1029424" spans="2:3" x14ac:dyDescent="0.25">
      <c r="B1029424" s="78"/>
      <c r="C1029424" s="77"/>
    </row>
    <row r="1029425" spans="2:3" x14ac:dyDescent="0.25">
      <c r="B1029425" s="78"/>
      <c r="C1029425" s="77"/>
    </row>
    <row r="1029426" spans="2:3" x14ac:dyDescent="0.25">
      <c r="B1029426" s="78"/>
      <c r="C1029426" s="77"/>
    </row>
    <row r="1029427" spans="2:3" x14ac:dyDescent="0.25">
      <c r="B1029427" s="78"/>
      <c r="C1029427" s="77"/>
    </row>
    <row r="1029428" spans="2:3" x14ac:dyDescent="0.25">
      <c r="B1029428" s="78"/>
      <c r="C1029428" s="77"/>
    </row>
    <row r="1029429" spans="2:3" x14ac:dyDescent="0.25">
      <c r="B1029429" s="78"/>
      <c r="C1029429" s="77"/>
    </row>
    <row r="1029430" spans="2:3" x14ac:dyDescent="0.25">
      <c r="B1029430" s="78"/>
      <c r="C1029430" s="77"/>
    </row>
    <row r="1029431" spans="2:3" x14ac:dyDescent="0.25">
      <c r="B1029431" s="78"/>
      <c r="C1029431" s="77"/>
    </row>
    <row r="1029432" spans="2:3" x14ac:dyDescent="0.25">
      <c r="B1029432" s="78"/>
      <c r="C1029432" s="77"/>
    </row>
    <row r="1029433" spans="2:3" x14ac:dyDescent="0.25">
      <c r="B1029433" s="78"/>
      <c r="C1029433" s="77"/>
    </row>
    <row r="1029434" spans="2:3" x14ac:dyDescent="0.25">
      <c r="B1029434" s="78"/>
      <c r="C1029434" s="77"/>
    </row>
    <row r="1029544" spans="2:3" x14ac:dyDescent="0.25">
      <c r="B1029544" s="78"/>
      <c r="C1029544" s="77"/>
    </row>
    <row r="1029545" spans="2:3" x14ac:dyDescent="0.25">
      <c r="B1029545" s="78"/>
      <c r="C1029545" s="77"/>
    </row>
    <row r="1029546" spans="2:3" x14ac:dyDescent="0.25">
      <c r="B1029546" s="78"/>
      <c r="C1029546" s="77"/>
    </row>
    <row r="1029547" spans="2:3" x14ac:dyDescent="0.25">
      <c r="B1029547" s="78"/>
      <c r="C1029547" s="77"/>
    </row>
    <row r="1029548" spans="2:3" x14ac:dyDescent="0.25">
      <c r="B1029548" s="78"/>
      <c r="C1029548" s="77"/>
    </row>
    <row r="1029549" spans="2:3" x14ac:dyDescent="0.25">
      <c r="B1029549" s="78"/>
      <c r="C1029549" s="77"/>
    </row>
    <row r="1029550" spans="2:3" x14ac:dyDescent="0.25">
      <c r="B1029550" s="78"/>
      <c r="C1029550" s="77"/>
    </row>
    <row r="1029551" spans="2:3" x14ac:dyDescent="0.25">
      <c r="B1029551" s="78"/>
      <c r="C1029551" s="77"/>
    </row>
    <row r="1029552" spans="2:3" x14ac:dyDescent="0.25">
      <c r="B1029552" s="78"/>
      <c r="C1029552" s="77"/>
    </row>
    <row r="1029553" spans="2:3" x14ac:dyDescent="0.25">
      <c r="B1029553" s="78"/>
      <c r="C1029553" s="77"/>
    </row>
    <row r="1029554" spans="2:3" x14ac:dyDescent="0.25">
      <c r="B1029554" s="78"/>
      <c r="C1029554" s="77"/>
    </row>
    <row r="1029555" spans="2:3" x14ac:dyDescent="0.25">
      <c r="B1029555" s="78"/>
      <c r="C1029555" s="77"/>
    </row>
    <row r="1029556" spans="2:3" x14ac:dyDescent="0.25">
      <c r="B1029556" s="78"/>
      <c r="C1029556" s="77"/>
    </row>
    <row r="1029666" spans="2:3" x14ac:dyDescent="0.25">
      <c r="B1029666" s="78"/>
      <c r="C1029666" s="77"/>
    </row>
    <row r="1029667" spans="2:3" x14ac:dyDescent="0.25">
      <c r="B1029667" s="78"/>
      <c r="C1029667" s="77"/>
    </row>
    <row r="1029668" spans="2:3" x14ac:dyDescent="0.25">
      <c r="B1029668" s="78"/>
      <c r="C1029668" s="77"/>
    </row>
    <row r="1029669" spans="2:3" x14ac:dyDescent="0.25">
      <c r="B1029669" s="78"/>
      <c r="C1029669" s="77"/>
    </row>
    <row r="1029670" spans="2:3" x14ac:dyDescent="0.25">
      <c r="B1029670" s="78"/>
      <c r="C1029670" s="77"/>
    </row>
    <row r="1029671" spans="2:3" x14ac:dyDescent="0.25">
      <c r="B1029671" s="78"/>
      <c r="C1029671" s="77"/>
    </row>
    <row r="1029672" spans="2:3" x14ac:dyDescent="0.25">
      <c r="B1029672" s="78"/>
      <c r="C1029672" s="77"/>
    </row>
    <row r="1029673" spans="2:3" x14ac:dyDescent="0.25">
      <c r="B1029673" s="78"/>
      <c r="C1029673" s="77"/>
    </row>
    <row r="1029674" spans="2:3" x14ac:dyDescent="0.25">
      <c r="B1029674" s="78"/>
      <c r="C1029674" s="77"/>
    </row>
    <row r="1029675" spans="2:3" x14ac:dyDescent="0.25">
      <c r="B1029675" s="78"/>
      <c r="C1029675" s="77"/>
    </row>
    <row r="1029676" spans="2:3" x14ac:dyDescent="0.25">
      <c r="B1029676" s="78"/>
      <c r="C1029676" s="77"/>
    </row>
    <row r="1029677" spans="2:3" x14ac:dyDescent="0.25">
      <c r="B1029677" s="78"/>
      <c r="C1029677" s="77"/>
    </row>
    <row r="1029678" spans="2:3" x14ac:dyDescent="0.25">
      <c r="B1029678" s="78"/>
      <c r="C1029678" s="77"/>
    </row>
    <row r="1029788" spans="2:3" x14ac:dyDescent="0.25">
      <c r="B1029788" s="78"/>
      <c r="C1029788" s="77"/>
    </row>
    <row r="1029789" spans="2:3" x14ac:dyDescent="0.25">
      <c r="B1029789" s="78"/>
      <c r="C1029789" s="77"/>
    </row>
    <row r="1029790" spans="2:3" x14ac:dyDescent="0.25">
      <c r="B1029790" s="78"/>
      <c r="C1029790" s="77"/>
    </row>
    <row r="1029791" spans="2:3" x14ac:dyDescent="0.25">
      <c r="B1029791" s="78"/>
      <c r="C1029791" s="77"/>
    </row>
    <row r="1029792" spans="2:3" x14ac:dyDescent="0.25">
      <c r="B1029792" s="78"/>
      <c r="C1029792" s="77"/>
    </row>
    <row r="1029793" spans="2:3" x14ac:dyDescent="0.25">
      <c r="B1029793" s="78"/>
      <c r="C1029793" s="77"/>
    </row>
    <row r="1029794" spans="2:3" x14ac:dyDescent="0.25">
      <c r="B1029794" s="78"/>
      <c r="C1029794" s="77"/>
    </row>
    <row r="1029795" spans="2:3" x14ac:dyDescent="0.25">
      <c r="B1029795" s="78"/>
      <c r="C1029795" s="77"/>
    </row>
    <row r="1029796" spans="2:3" x14ac:dyDescent="0.25">
      <c r="B1029796" s="78"/>
      <c r="C1029796" s="77"/>
    </row>
    <row r="1029797" spans="2:3" x14ac:dyDescent="0.25">
      <c r="B1029797" s="78"/>
      <c r="C1029797" s="77"/>
    </row>
    <row r="1029798" spans="2:3" x14ac:dyDescent="0.25">
      <c r="B1029798" s="78"/>
      <c r="C1029798" s="77"/>
    </row>
    <row r="1029799" spans="2:3" x14ac:dyDescent="0.25">
      <c r="B1029799" s="78"/>
      <c r="C1029799" s="77"/>
    </row>
    <row r="1029800" spans="2:3" x14ac:dyDescent="0.25">
      <c r="B1029800" s="78"/>
      <c r="C1029800" s="77"/>
    </row>
    <row r="1029910" spans="2:3" x14ac:dyDescent="0.25">
      <c r="B1029910" s="78"/>
      <c r="C1029910" s="77"/>
    </row>
    <row r="1029911" spans="2:3" x14ac:dyDescent="0.25">
      <c r="B1029911" s="78"/>
      <c r="C1029911" s="77"/>
    </row>
    <row r="1029912" spans="2:3" x14ac:dyDescent="0.25">
      <c r="B1029912" s="78"/>
      <c r="C1029912" s="77"/>
    </row>
    <row r="1029913" spans="2:3" x14ac:dyDescent="0.25">
      <c r="B1029913" s="78"/>
      <c r="C1029913" s="77"/>
    </row>
    <row r="1029914" spans="2:3" x14ac:dyDescent="0.25">
      <c r="B1029914" s="78"/>
      <c r="C1029914" s="77"/>
    </row>
    <row r="1029915" spans="2:3" x14ac:dyDescent="0.25">
      <c r="B1029915" s="78"/>
      <c r="C1029915" s="77"/>
    </row>
    <row r="1029916" spans="2:3" x14ac:dyDescent="0.25">
      <c r="B1029916" s="78"/>
      <c r="C1029916" s="77"/>
    </row>
    <row r="1029917" spans="2:3" x14ac:dyDescent="0.25">
      <c r="B1029917" s="78"/>
      <c r="C1029917" s="77"/>
    </row>
    <row r="1029918" spans="2:3" x14ac:dyDescent="0.25">
      <c r="B1029918" s="78"/>
      <c r="C1029918" s="77"/>
    </row>
    <row r="1029919" spans="2:3" x14ac:dyDescent="0.25">
      <c r="B1029919" s="78"/>
      <c r="C1029919" s="77"/>
    </row>
    <row r="1029920" spans="2:3" x14ac:dyDescent="0.25">
      <c r="B1029920" s="78"/>
      <c r="C1029920" s="77"/>
    </row>
    <row r="1029921" spans="2:3" x14ac:dyDescent="0.25">
      <c r="B1029921" s="78"/>
      <c r="C1029921" s="77"/>
    </row>
    <row r="1029922" spans="2:3" x14ac:dyDescent="0.25">
      <c r="B1029922" s="78"/>
      <c r="C1029922" s="77"/>
    </row>
    <row r="1030032" spans="2:3" x14ac:dyDescent="0.25">
      <c r="B1030032" s="78"/>
      <c r="C1030032" s="77"/>
    </row>
    <row r="1030033" spans="2:3" x14ac:dyDescent="0.25">
      <c r="B1030033" s="78"/>
      <c r="C1030033" s="77"/>
    </row>
    <row r="1030034" spans="2:3" x14ac:dyDescent="0.25">
      <c r="B1030034" s="78"/>
      <c r="C1030034" s="77"/>
    </row>
    <row r="1030035" spans="2:3" x14ac:dyDescent="0.25">
      <c r="B1030035" s="78"/>
      <c r="C1030035" s="77"/>
    </row>
    <row r="1030036" spans="2:3" x14ac:dyDescent="0.25">
      <c r="B1030036" s="78"/>
      <c r="C1030036" s="77"/>
    </row>
    <row r="1030037" spans="2:3" x14ac:dyDescent="0.25">
      <c r="B1030037" s="78"/>
      <c r="C1030037" s="77"/>
    </row>
    <row r="1030038" spans="2:3" x14ac:dyDescent="0.25">
      <c r="B1030038" s="78"/>
      <c r="C1030038" s="77"/>
    </row>
    <row r="1030039" spans="2:3" x14ac:dyDescent="0.25">
      <c r="B1030039" s="78"/>
      <c r="C1030039" s="77"/>
    </row>
    <row r="1030040" spans="2:3" x14ac:dyDescent="0.25">
      <c r="B1030040" s="78"/>
      <c r="C1030040" s="77"/>
    </row>
    <row r="1030041" spans="2:3" x14ac:dyDescent="0.25">
      <c r="B1030041" s="78"/>
      <c r="C1030041" s="77"/>
    </row>
    <row r="1030042" spans="2:3" x14ac:dyDescent="0.25">
      <c r="B1030042" s="78"/>
      <c r="C1030042" s="77"/>
    </row>
    <row r="1030043" spans="2:3" x14ac:dyDescent="0.25">
      <c r="B1030043" s="78"/>
      <c r="C1030043" s="77"/>
    </row>
    <row r="1030044" spans="2:3" x14ac:dyDescent="0.25">
      <c r="B1030044" s="78"/>
      <c r="C1030044" s="77"/>
    </row>
    <row r="1030154" spans="2:3" x14ac:dyDescent="0.25">
      <c r="B1030154" s="78"/>
      <c r="C1030154" s="77"/>
    </row>
    <row r="1030155" spans="2:3" x14ac:dyDescent="0.25">
      <c r="B1030155" s="78"/>
      <c r="C1030155" s="77"/>
    </row>
    <row r="1030156" spans="2:3" x14ac:dyDescent="0.25">
      <c r="B1030156" s="78"/>
      <c r="C1030156" s="77"/>
    </row>
    <row r="1030157" spans="2:3" x14ac:dyDescent="0.25">
      <c r="B1030157" s="78"/>
      <c r="C1030157" s="77"/>
    </row>
    <row r="1030158" spans="2:3" x14ac:dyDescent="0.25">
      <c r="B1030158" s="78"/>
      <c r="C1030158" s="77"/>
    </row>
    <row r="1030159" spans="2:3" x14ac:dyDescent="0.25">
      <c r="B1030159" s="78"/>
      <c r="C1030159" s="77"/>
    </row>
    <row r="1030160" spans="2:3" x14ac:dyDescent="0.25">
      <c r="B1030160" s="78"/>
      <c r="C1030160" s="77"/>
    </row>
    <row r="1030161" spans="2:3" x14ac:dyDescent="0.25">
      <c r="B1030161" s="78"/>
      <c r="C1030161" s="77"/>
    </row>
    <row r="1030162" spans="2:3" x14ac:dyDescent="0.25">
      <c r="B1030162" s="78"/>
      <c r="C1030162" s="77"/>
    </row>
    <row r="1030163" spans="2:3" x14ac:dyDescent="0.25">
      <c r="B1030163" s="78"/>
      <c r="C1030163" s="77"/>
    </row>
    <row r="1030164" spans="2:3" x14ac:dyDescent="0.25">
      <c r="B1030164" s="78"/>
      <c r="C1030164" s="77"/>
    </row>
    <row r="1030165" spans="2:3" x14ac:dyDescent="0.25">
      <c r="B1030165" s="78"/>
      <c r="C1030165" s="77"/>
    </row>
    <row r="1030166" spans="2:3" x14ac:dyDescent="0.25">
      <c r="B1030166" s="78"/>
      <c r="C1030166" s="77"/>
    </row>
    <row r="1030276" spans="2:3" x14ac:dyDescent="0.25">
      <c r="B1030276" s="78"/>
      <c r="C1030276" s="77"/>
    </row>
    <row r="1030277" spans="2:3" x14ac:dyDescent="0.25">
      <c r="B1030277" s="78"/>
      <c r="C1030277" s="77"/>
    </row>
    <row r="1030278" spans="2:3" x14ac:dyDescent="0.25">
      <c r="B1030278" s="78"/>
      <c r="C1030278" s="77"/>
    </row>
    <row r="1030279" spans="2:3" x14ac:dyDescent="0.25">
      <c r="B1030279" s="78"/>
      <c r="C1030279" s="77"/>
    </row>
    <row r="1030280" spans="2:3" x14ac:dyDescent="0.25">
      <c r="B1030280" s="78"/>
      <c r="C1030280" s="77"/>
    </row>
    <row r="1030281" spans="2:3" x14ac:dyDescent="0.25">
      <c r="B1030281" s="78"/>
      <c r="C1030281" s="77"/>
    </row>
    <row r="1030282" spans="2:3" x14ac:dyDescent="0.25">
      <c r="B1030282" s="78"/>
      <c r="C1030282" s="77"/>
    </row>
    <row r="1030283" spans="2:3" x14ac:dyDescent="0.25">
      <c r="B1030283" s="78"/>
      <c r="C1030283" s="77"/>
    </row>
    <row r="1030284" spans="2:3" x14ac:dyDescent="0.25">
      <c r="B1030284" s="78"/>
      <c r="C1030284" s="77"/>
    </row>
    <row r="1030285" spans="2:3" x14ac:dyDescent="0.25">
      <c r="B1030285" s="78"/>
      <c r="C1030285" s="77"/>
    </row>
    <row r="1030286" spans="2:3" x14ac:dyDescent="0.25">
      <c r="B1030286" s="78"/>
      <c r="C1030286" s="77"/>
    </row>
    <row r="1030287" spans="2:3" x14ac:dyDescent="0.25">
      <c r="B1030287" s="78"/>
      <c r="C1030287" s="77"/>
    </row>
    <row r="1030288" spans="2:3" x14ac:dyDescent="0.25">
      <c r="B1030288" s="78"/>
      <c r="C1030288" s="77"/>
    </row>
    <row r="1030398" spans="2:3" x14ac:dyDescent="0.25">
      <c r="B1030398" s="78"/>
      <c r="C1030398" s="77"/>
    </row>
    <row r="1030399" spans="2:3" x14ac:dyDescent="0.25">
      <c r="B1030399" s="78"/>
      <c r="C1030399" s="77"/>
    </row>
    <row r="1030400" spans="2:3" x14ac:dyDescent="0.25">
      <c r="B1030400" s="78"/>
      <c r="C1030400" s="77"/>
    </row>
    <row r="1030401" spans="2:3" x14ac:dyDescent="0.25">
      <c r="B1030401" s="78"/>
      <c r="C1030401" s="77"/>
    </row>
    <row r="1030402" spans="2:3" x14ac:dyDescent="0.25">
      <c r="B1030402" s="78"/>
      <c r="C1030402" s="77"/>
    </row>
    <row r="1030403" spans="2:3" x14ac:dyDescent="0.25">
      <c r="B1030403" s="78"/>
      <c r="C1030403" s="77"/>
    </row>
    <row r="1030404" spans="2:3" x14ac:dyDescent="0.25">
      <c r="B1030404" s="78"/>
      <c r="C1030404" s="77"/>
    </row>
    <row r="1030405" spans="2:3" x14ac:dyDescent="0.25">
      <c r="B1030405" s="78"/>
      <c r="C1030405" s="77"/>
    </row>
    <row r="1030406" spans="2:3" x14ac:dyDescent="0.25">
      <c r="B1030406" s="78"/>
      <c r="C1030406" s="77"/>
    </row>
    <row r="1030407" spans="2:3" x14ac:dyDescent="0.25">
      <c r="B1030407" s="78"/>
      <c r="C1030407" s="77"/>
    </row>
    <row r="1030408" spans="2:3" x14ac:dyDescent="0.25">
      <c r="B1030408" s="78"/>
      <c r="C1030408" s="77"/>
    </row>
    <row r="1030409" spans="2:3" x14ac:dyDescent="0.25">
      <c r="B1030409" s="78"/>
      <c r="C1030409" s="77"/>
    </row>
    <row r="1030410" spans="2:3" x14ac:dyDescent="0.25">
      <c r="B1030410" s="78"/>
      <c r="C1030410" s="77"/>
    </row>
    <row r="1030520" spans="2:3" x14ac:dyDescent="0.25">
      <c r="B1030520" s="78"/>
      <c r="C1030520" s="77"/>
    </row>
    <row r="1030521" spans="2:3" x14ac:dyDescent="0.25">
      <c r="B1030521" s="78"/>
      <c r="C1030521" s="77"/>
    </row>
    <row r="1030522" spans="2:3" x14ac:dyDescent="0.25">
      <c r="B1030522" s="78"/>
      <c r="C1030522" s="77"/>
    </row>
    <row r="1030523" spans="2:3" x14ac:dyDescent="0.25">
      <c r="B1030523" s="78"/>
      <c r="C1030523" s="77"/>
    </row>
    <row r="1030524" spans="2:3" x14ac:dyDescent="0.25">
      <c r="B1030524" s="78"/>
      <c r="C1030524" s="77"/>
    </row>
    <row r="1030525" spans="2:3" x14ac:dyDescent="0.25">
      <c r="B1030525" s="78"/>
      <c r="C1030525" s="77"/>
    </row>
    <row r="1030526" spans="2:3" x14ac:dyDescent="0.25">
      <c r="B1030526" s="78"/>
      <c r="C1030526" s="77"/>
    </row>
    <row r="1030527" spans="2:3" x14ac:dyDescent="0.25">
      <c r="B1030527" s="78"/>
      <c r="C1030527" s="77"/>
    </row>
    <row r="1030528" spans="2:3" x14ac:dyDescent="0.25">
      <c r="B1030528" s="78"/>
      <c r="C1030528" s="77"/>
    </row>
    <row r="1030529" spans="2:3" x14ac:dyDescent="0.25">
      <c r="B1030529" s="78"/>
      <c r="C1030529" s="77"/>
    </row>
    <row r="1030530" spans="2:3" x14ac:dyDescent="0.25">
      <c r="B1030530" s="78"/>
      <c r="C1030530" s="77"/>
    </row>
    <row r="1030531" spans="2:3" x14ac:dyDescent="0.25">
      <c r="B1030531" s="78"/>
      <c r="C1030531" s="77"/>
    </row>
    <row r="1030532" spans="2:3" x14ac:dyDescent="0.25">
      <c r="B1030532" s="78"/>
      <c r="C1030532" s="77"/>
    </row>
    <row r="1030642" spans="2:3" x14ac:dyDescent="0.25">
      <c r="B1030642" s="78"/>
      <c r="C1030642" s="77"/>
    </row>
    <row r="1030643" spans="2:3" x14ac:dyDescent="0.25">
      <c r="B1030643" s="78"/>
      <c r="C1030643" s="77"/>
    </row>
    <row r="1030644" spans="2:3" x14ac:dyDescent="0.25">
      <c r="B1030644" s="78"/>
      <c r="C1030644" s="77"/>
    </row>
    <row r="1030645" spans="2:3" x14ac:dyDescent="0.25">
      <c r="B1030645" s="78"/>
      <c r="C1030645" s="77"/>
    </row>
    <row r="1030646" spans="2:3" x14ac:dyDescent="0.25">
      <c r="B1030646" s="78"/>
      <c r="C1030646" s="77"/>
    </row>
    <row r="1030647" spans="2:3" x14ac:dyDescent="0.25">
      <c r="B1030647" s="78"/>
      <c r="C1030647" s="77"/>
    </row>
    <row r="1030648" spans="2:3" x14ac:dyDescent="0.25">
      <c r="B1030648" s="78"/>
      <c r="C1030648" s="77"/>
    </row>
    <row r="1030649" spans="2:3" x14ac:dyDescent="0.25">
      <c r="B1030649" s="78"/>
      <c r="C1030649" s="77"/>
    </row>
    <row r="1030650" spans="2:3" x14ac:dyDescent="0.25">
      <c r="B1030650" s="78"/>
      <c r="C1030650" s="77"/>
    </row>
    <row r="1030651" spans="2:3" x14ac:dyDescent="0.25">
      <c r="B1030651" s="78"/>
      <c r="C1030651" s="77"/>
    </row>
    <row r="1030652" spans="2:3" x14ac:dyDescent="0.25">
      <c r="B1030652" s="78"/>
      <c r="C1030652" s="77"/>
    </row>
    <row r="1030653" spans="2:3" x14ac:dyDescent="0.25">
      <c r="B1030653" s="78"/>
      <c r="C1030653" s="77"/>
    </row>
    <row r="1030654" spans="2:3" x14ac:dyDescent="0.25">
      <c r="B1030654" s="78"/>
      <c r="C1030654" s="77"/>
    </row>
    <row r="1030764" spans="2:3" x14ac:dyDescent="0.25">
      <c r="B1030764" s="78"/>
      <c r="C1030764" s="77"/>
    </row>
    <row r="1030765" spans="2:3" x14ac:dyDescent="0.25">
      <c r="B1030765" s="78"/>
      <c r="C1030765" s="77"/>
    </row>
    <row r="1030766" spans="2:3" x14ac:dyDescent="0.25">
      <c r="B1030766" s="78"/>
      <c r="C1030766" s="77"/>
    </row>
    <row r="1030767" spans="2:3" x14ac:dyDescent="0.25">
      <c r="B1030767" s="78"/>
      <c r="C1030767" s="77"/>
    </row>
    <row r="1030768" spans="2:3" x14ac:dyDescent="0.25">
      <c r="B1030768" s="78"/>
      <c r="C1030768" s="77"/>
    </row>
    <row r="1030769" spans="2:3" x14ac:dyDescent="0.25">
      <c r="B1030769" s="78"/>
      <c r="C1030769" s="77"/>
    </row>
    <row r="1030770" spans="2:3" x14ac:dyDescent="0.25">
      <c r="B1030770" s="78"/>
      <c r="C1030770" s="77"/>
    </row>
    <row r="1030771" spans="2:3" x14ac:dyDescent="0.25">
      <c r="B1030771" s="78"/>
      <c r="C1030771" s="77"/>
    </row>
    <row r="1030772" spans="2:3" x14ac:dyDescent="0.25">
      <c r="B1030772" s="78"/>
      <c r="C1030772" s="77"/>
    </row>
    <row r="1030773" spans="2:3" x14ac:dyDescent="0.25">
      <c r="B1030773" s="78"/>
      <c r="C1030773" s="77"/>
    </row>
    <row r="1030774" spans="2:3" x14ac:dyDescent="0.25">
      <c r="B1030774" s="78"/>
      <c r="C1030774" s="77"/>
    </row>
    <row r="1030775" spans="2:3" x14ac:dyDescent="0.25">
      <c r="B1030775" s="78"/>
      <c r="C1030775" s="77"/>
    </row>
    <row r="1030776" spans="2:3" x14ac:dyDescent="0.25">
      <c r="B1030776" s="78"/>
      <c r="C1030776" s="77"/>
    </row>
    <row r="1030886" spans="2:3" x14ac:dyDescent="0.25">
      <c r="B1030886" s="78"/>
      <c r="C1030886" s="77"/>
    </row>
    <row r="1030887" spans="2:3" x14ac:dyDescent="0.25">
      <c r="B1030887" s="78"/>
      <c r="C1030887" s="77"/>
    </row>
    <row r="1030888" spans="2:3" x14ac:dyDescent="0.25">
      <c r="B1030888" s="78"/>
      <c r="C1030888" s="77"/>
    </row>
    <row r="1030889" spans="2:3" x14ac:dyDescent="0.25">
      <c r="B1030889" s="78"/>
      <c r="C1030889" s="77"/>
    </row>
    <row r="1030890" spans="2:3" x14ac:dyDescent="0.25">
      <c r="B1030890" s="78"/>
      <c r="C1030890" s="77"/>
    </row>
    <row r="1030891" spans="2:3" x14ac:dyDescent="0.25">
      <c r="B1030891" s="78"/>
      <c r="C1030891" s="77"/>
    </row>
    <row r="1030892" spans="2:3" x14ac:dyDescent="0.25">
      <c r="B1030892" s="78"/>
      <c r="C1030892" s="77"/>
    </row>
    <row r="1030893" spans="2:3" x14ac:dyDescent="0.25">
      <c r="B1030893" s="78"/>
      <c r="C1030893" s="77"/>
    </row>
    <row r="1030894" spans="2:3" x14ac:dyDescent="0.25">
      <c r="B1030894" s="78"/>
      <c r="C1030894" s="77"/>
    </row>
    <row r="1030895" spans="2:3" x14ac:dyDescent="0.25">
      <c r="B1030895" s="78"/>
      <c r="C1030895" s="77"/>
    </row>
    <row r="1030896" spans="2:3" x14ac:dyDescent="0.25">
      <c r="B1030896" s="78"/>
      <c r="C1030896" s="77"/>
    </row>
    <row r="1030897" spans="2:3" x14ac:dyDescent="0.25">
      <c r="B1030897" s="78"/>
      <c r="C1030897" s="77"/>
    </row>
    <row r="1030898" spans="2:3" x14ac:dyDescent="0.25">
      <c r="B1030898" s="78"/>
      <c r="C1030898" s="77"/>
    </row>
    <row r="1031008" spans="2:3" x14ac:dyDescent="0.25">
      <c r="B1031008" s="78"/>
      <c r="C1031008" s="77"/>
    </row>
    <row r="1031009" spans="2:3" x14ac:dyDescent="0.25">
      <c r="B1031009" s="78"/>
      <c r="C1031009" s="77"/>
    </row>
    <row r="1031010" spans="2:3" x14ac:dyDescent="0.25">
      <c r="B1031010" s="78"/>
      <c r="C1031010" s="77"/>
    </row>
    <row r="1031011" spans="2:3" x14ac:dyDescent="0.25">
      <c r="B1031011" s="78"/>
      <c r="C1031011" s="77"/>
    </row>
    <row r="1031012" spans="2:3" x14ac:dyDescent="0.25">
      <c r="B1031012" s="78"/>
      <c r="C1031012" s="77"/>
    </row>
    <row r="1031013" spans="2:3" x14ac:dyDescent="0.25">
      <c r="B1031013" s="78"/>
      <c r="C1031013" s="77"/>
    </row>
    <row r="1031014" spans="2:3" x14ac:dyDescent="0.25">
      <c r="B1031014" s="78"/>
      <c r="C1031014" s="77"/>
    </row>
    <row r="1031015" spans="2:3" x14ac:dyDescent="0.25">
      <c r="B1031015" s="78"/>
      <c r="C1031015" s="77"/>
    </row>
    <row r="1031016" spans="2:3" x14ac:dyDescent="0.25">
      <c r="B1031016" s="78"/>
      <c r="C1031016" s="77"/>
    </row>
    <row r="1031017" spans="2:3" x14ac:dyDescent="0.25">
      <c r="B1031017" s="78"/>
      <c r="C1031017" s="77"/>
    </row>
    <row r="1031018" spans="2:3" x14ac:dyDescent="0.25">
      <c r="B1031018" s="78"/>
      <c r="C1031018" s="77"/>
    </row>
    <row r="1031019" spans="2:3" x14ac:dyDescent="0.25">
      <c r="B1031019" s="78"/>
      <c r="C1031019" s="77"/>
    </row>
    <row r="1031020" spans="2:3" x14ac:dyDescent="0.25">
      <c r="B1031020" s="78"/>
      <c r="C1031020" s="77"/>
    </row>
    <row r="1031130" spans="2:3" x14ac:dyDescent="0.25">
      <c r="B1031130" s="78"/>
      <c r="C1031130" s="77"/>
    </row>
    <row r="1031131" spans="2:3" x14ac:dyDescent="0.25">
      <c r="B1031131" s="78"/>
      <c r="C1031131" s="77"/>
    </row>
    <row r="1031132" spans="2:3" x14ac:dyDescent="0.25">
      <c r="B1031132" s="78"/>
      <c r="C1031132" s="77"/>
    </row>
    <row r="1031133" spans="2:3" x14ac:dyDescent="0.25">
      <c r="B1031133" s="78"/>
      <c r="C1031133" s="77"/>
    </row>
    <row r="1031134" spans="2:3" x14ac:dyDescent="0.25">
      <c r="B1031134" s="78"/>
      <c r="C1031134" s="77"/>
    </row>
    <row r="1031135" spans="2:3" x14ac:dyDescent="0.25">
      <c r="B1031135" s="78"/>
      <c r="C1031135" s="77"/>
    </row>
    <row r="1031136" spans="2:3" x14ac:dyDescent="0.25">
      <c r="B1031136" s="78"/>
      <c r="C1031136" s="77"/>
    </row>
    <row r="1031137" spans="2:3" x14ac:dyDescent="0.25">
      <c r="B1031137" s="78"/>
      <c r="C1031137" s="77"/>
    </row>
    <row r="1031138" spans="2:3" x14ac:dyDescent="0.25">
      <c r="B1031138" s="78"/>
      <c r="C1031138" s="77"/>
    </row>
    <row r="1031139" spans="2:3" x14ac:dyDescent="0.25">
      <c r="B1031139" s="78"/>
      <c r="C1031139" s="77"/>
    </row>
    <row r="1031140" spans="2:3" x14ac:dyDescent="0.25">
      <c r="B1031140" s="78"/>
      <c r="C1031140" s="77"/>
    </row>
    <row r="1031141" spans="2:3" x14ac:dyDescent="0.25">
      <c r="B1031141" s="78"/>
      <c r="C1031141" s="77"/>
    </row>
    <row r="1031142" spans="2:3" x14ac:dyDescent="0.25">
      <c r="B1031142" s="78"/>
      <c r="C1031142" s="77"/>
    </row>
    <row r="1031252" spans="2:3" x14ac:dyDescent="0.25">
      <c r="B1031252" s="78"/>
      <c r="C1031252" s="77"/>
    </row>
    <row r="1031253" spans="2:3" x14ac:dyDescent="0.25">
      <c r="B1031253" s="78"/>
      <c r="C1031253" s="77"/>
    </row>
    <row r="1031254" spans="2:3" x14ac:dyDescent="0.25">
      <c r="B1031254" s="78"/>
      <c r="C1031254" s="77"/>
    </row>
    <row r="1031255" spans="2:3" x14ac:dyDescent="0.25">
      <c r="B1031255" s="78"/>
      <c r="C1031255" s="77"/>
    </row>
    <row r="1031256" spans="2:3" x14ac:dyDescent="0.25">
      <c r="B1031256" s="78"/>
      <c r="C1031256" s="77"/>
    </row>
    <row r="1031257" spans="2:3" x14ac:dyDescent="0.25">
      <c r="B1031257" s="78"/>
      <c r="C1031257" s="77"/>
    </row>
    <row r="1031258" spans="2:3" x14ac:dyDescent="0.25">
      <c r="B1031258" s="78"/>
      <c r="C1031258" s="77"/>
    </row>
    <row r="1031259" spans="2:3" x14ac:dyDescent="0.25">
      <c r="B1031259" s="78"/>
      <c r="C1031259" s="77"/>
    </row>
    <row r="1031260" spans="2:3" x14ac:dyDescent="0.25">
      <c r="B1031260" s="78"/>
      <c r="C1031260" s="77"/>
    </row>
    <row r="1031261" spans="2:3" x14ac:dyDescent="0.25">
      <c r="B1031261" s="78"/>
      <c r="C1031261" s="77"/>
    </row>
    <row r="1031262" spans="2:3" x14ac:dyDescent="0.25">
      <c r="B1031262" s="78"/>
      <c r="C1031262" s="77"/>
    </row>
    <row r="1031263" spans="2:3" x14ac:dyDescent="0.25">
      <c r="B1031263" s="78"/>
      <c r="C1031263" s="77"/>
    </row>
    <row r="1031264" spans="2:3" x14ac:dyDescent="0.25">
      <c r="B1031264" s="78"/>
      <c r="C1031264" s="77"/>
    </row>
    <row r="1031374" spans="2:3" x14ac:dyDescent="0.25">
      <c r="B1031374" s="78"/>
      <c r="C1031374" s="77"/>
    </row>
    <row r="1031375" spans="2:3" x14ac:dyDescent="0.25">
      <c r="B1031375" s="78"/>
      <c r="C1031375" s="77"/>
    </row>
    <row r="1031376" spans="2:3" x14ac:dyDescent="0.25">
      <c r="B1031376" s="78"/>
      <c r="C1031376" s="77"/>
    </row>
    <row r="1031377" spans="2:3" x14ac:dyDescent="0.25">
      <c r="B1031377" s="78"/>
      <c r="C1031377" s="77"/>
    </row>
    <row r="1031378" spans="2:3" x14ac:dyDescent="0.25">
      <c r="B1031378" s="78"/>
      <c r="C1031378" s="77"/>
    </row>
    <row r="1031379" spans="2:3" x14ac:dyDescent="0.25">
      <c r="B1031379" s="78"/>
      <c r="C1031379" s="77"/>
    </row>
    <row r="1031380" spans="2:3" x14ac:dyDescent="0.25">
      <c r="B1031380" s="78"/>
      <c r="C1031380" s="77"/>
    </row>
    <row r="1031381" spans="2:3" x14ac:dyDescent="0.25">
      <c r="B1031381" s="78"/>
      <c r="C1031381" s="77"/>
    </row>
    <row r="1031382" spans="2:3" x14ac:dyDescent="0.25">
      <c r="B1031382" s="78"/>
      <c r="C1031382" s="77"/>
    </row>
    <row r="1031383" spans="2:3" x14ac:dyDescent="0.25">
      <c r="B1031383" s="78"/>
      <c r="C1031383" s="77"/>
    </row>
    <row r="1031384" spans="2:3" x14ac:dyDescent="0.25">
      <c r="B1031384" s="78"/>
      <c r="C1031384" s="77"/>
    </row>
    <row r="1031385" spans="2:3" x14ac:dyDescent="0.25">
      <c r="B1031385" s="78"/>
      <c r="C1031385" s="77"/>
    </row>
    <row r="1031386" spans="2:3" x14ac:dyDescent="0.25">
      <c r="B1031386" s="78"/>
      <c r="C1031386" s="77"/>
    </row>
    <row r="1031496" spans="2:3" x14ac:dyDescent="0.25">
      <c r="B1031496" s="78"/>
      <c r="C1031496" s="77"/>
    </row>
    <row r="1031497" spans="2:3" x14ac:dyDescent="0.25">
      <c r="B1031497" s="78"/>
      <c r="C1031497" s="77"/>
    </row>
    <row r="1031498" spans="2:3" x14ac:dyDescent="0.25">
      <c r="B1031498" s="78"/>
      <c r="C1031498" s="77"/>
    </row>
    <row r="1031499" spans="2:3" x14ac:dyDescent="0.25">
      <c r="B1031499" s="78"/>
      <c r="C1031499" s="77"/>
    </row>
    <row r="1031500" spans="2:3" x14ac:dyDescent="0.25">
      <c r="B1031500" s="78"/>
      <c r="C1031500" s="77"/>
    </row>
    <row r="1031501" spans="2:3" x14ac:dyDescent="0.25">
      <c r="B1031501" s="78"/>
      <c r="C1031501" s="77"/>
    </row>
    <row r="1031502" spans="2:3" x14ac:dyDescent="0.25">
      <c r="B1031502" s="78"/>
      <c r="C1031502" s="77"/>
    </row>
    <row r="1031503" spans="2:3" x14ac:dyDescent="0.25">
      <c r="B1031503" s="78"/>
      <c r="C1031503" s="77"/>
    </row>
    <row r="1031504" spans="2:3" x14ac:dyDescent="0.25">
      <c r="B1031504" s="78"/>
      <c r="C1031504" s="77"/>
    </row>
    <row r="1031505" spans="2:3" x14ac:dyDescent="0.25">
      <c r="B1031505" s="78"/>
      <c r="C1031505" s="77"/>
    </row>
    <row r="1031506" spans="2:3" x14ac:dyDescent="0.25">
      <c r="B1031506" s="78"/>
      <c r="C1031506" s="77"/>
    </row>
    <row r="1031507" spans="2:3" x14ac:dyDescent="0.25">
      <c r="B1031507" s="78"/>
      <c r="C1031507" s="77"/>
    </row>
    <row r="1031508" spans="2:3" x14ac:dyDescent="0.25">
      <c r="B1031508" s="78"/>
      <c r="C1031508" s="77"/>
    </row>
    <row r="1031618" spans="2:3" x14ac:dyDescent="0.25">
      <c r="B1031618" s="78"/>
      <c r="C1031618" s="77"/>
    </row>
    <row r="1031619" spans="2:3" x14ac:dyDescent="0.25">
      <c r="B1031619" s="78"/>
      <c r="C1031619" s="77"/>
    </row>
    <row r="1031620" spans="2:3" x14ac:dyDescent="0.25">
      <c r="B1031620" s="78"/>
      <c r="C1031620" s="77"/>
    </row>
    <row r="1031621" spans="2:3" x14ac:dyDescent="0.25">
      <c r="B1031621" s="78"/>
      <c r="C1031621" s="77"/>
    </row>
    <row r="1031622" spans="2:3" x14ac:dyDescent="0.25">
      <c r="B1031622" s="78"/>
      <c r="C1031622" s="77"/>
    </row>
    <row r="1031623" spans="2:3" x14ac:dyDescent="0.25">
      <c r="B1031623" s="78"/>
      <c r="C1031623" s="77"/>
    </row>
    <row r="1031624" spans="2:3" x14ac:dyDescent="0.25">
      <c r="B1031624" s="78"/>
      <c r="C1031624" s="77"/>
    </row>
    <row r="1031625" spans="2:3" x14ac:dyDescent="0.25">
      <c r="B1031625" s="78"/>
      <c r="C1031625" s="77"/>
    </row>
    <row r="1031626" spans="2:3" x14ac:dyDescent="0.25">
      <c r="B1031626" s="78"/>
      <c r="C1031626" s="77"/>
    </row>
    <row r="1031627" spans="2:3" x14ac:dyDescent="0.25">
      <c r="B1031627" s="78"/>
      <c r="C1031627" s="77"/>
    </row>
    <row r="1031628" spans="2:3" x14ac:dyDescent="0.25">
      <c r="B1031628" s="78"/>
      <c r="C1031628" s="77"/>
    </row>
    <row r="1031629" spans="2:3" x14ac:dyDescent="0.25">
      <c r="B1031629" s="78"/>
      <c r="C1031629" s="77"/>
    </row>
    <row r="1031630" spans="2:3" x14ac:dyDescent="0.25">
      <c r="B1031630" s="78"/>
      <c r="C1031630" s="77"/>
    </row>
    <row r="1031740" spans="2:3" x14ac:dyDescent="0.25">
      <c r="B1031740" s="78"/>
      <c r="C1031740" s="77"/>
    </row>
    <row r="1031741" spans="2:3" x14ac:dyDescent="0.25">
      <c r="B1031741" s="78"/>
      <c r="C1031741" s="77"/>
    </row>
    <row r="1031742" spans="2:3" x14ac:dyDescent="0.25">
      <c r="B1031742" s="78"/>
      <c r="C1031742" s="77"/>
    </row>
    <row r="1031743" spans="2:3" x14ac:dyDescent="0.25">
      <c r="B1031743" s="78"/>
      <c r="C1031743" s="77"/>
    </row>
    <row r="1031744" spans="2:3" x14ac:dyDescent="0.25">
      <c r="B1031744" s="78"/>
      <c r="C1031744" s="77"/>
    </row>
    <row r="1031745" spans="2:3" x14ac:dyDescent="0.25">
      <c r="B1031745" s="78"/>
      <c r="C1031745" s="77"/>
    </row>
    <row r="1031746" spans="2:3" x14ac:dyDescent="0.25">
      <c r="B1031746" s="78"/>
      <c r="C1031746" s="77"/>
    </row>
    <row r="1031747" spans="2:3" x14ac:dyDescent="0.25">
      <c r="B1031747" s="78"/>
      <c r="C1031747" s="77"/>
    </row>
    <row r="1031748" spans="2:3" x14ac:dyDescent="0.25">
      <c r="B1031748" s="78"/>
      <c r="C1031748" s="77"/>
    </row>
    <row r="1031749" spans="2:3" x14ac:dyDescent="0.25">
      <c r="B1031749" s="78"/>
      <c r="C1031749" s="77"/>
    </row>
    <row r="1031750" spans="2:3" x14ac:dyDescent="0.25">
      <c r="B1031750" s="78"/>
      <c r="C1031750" s="77"/>
    </row>
    <row r="1031751" spans="2:3" x14ac:dyDescent="0.25">
      <c r="B1031751" s="78"/>
      <c r="C1031751" s="77"/>
    </row>
    <row r="1031752" spans="2:3" x14ac:dyDescent="0.25">
      <c r="B1031752" s="78"/>
      <c r="C1031752" s="77"/>
    </row>
    <row r="1031862" spans="2:3" x14ac:dyDescent="0.25">
      <c r="B1031862" s="78"/>
      <c r="C1031862" s="77"/>
    </row>
    <row r="1031863" spans="2:3" x14ac:dyDescent="0.25">
      <c r="B1031863" s="78"/>
      <c r="C1031863" s="77"/>
    </row>
    <row r="1031864" spans="2:3" x14ac:dyDescent="0.25">
      <c r="B1031864" s="78"/>
      <c r="C1031864" s="77"/>
    </row>
    <row r="1031865" spans="2:3" x14ac:dyDescent="0.25">
      <c r="B1031865" s="78"/>
      <c r="C1031865" s="77"/>
    </row>
    <row r="1031866" spans="2:3" x14ac:dyDescent="0.25">
      <c r="B1031866" s="78"/>
      <c r="C1031866" s="77"/>
    </row>
    <row r="1031867" spans="2:3" x14ac:dyDescent="0.25">
      <c r="B1031867" s="78"/>
      <c r="C1031867" s="77"/>
    </row>
    <row r="1031868" spans="2:3" x14ac:dyDescent="0.25">
      <c r="B1031868" s="78"/>
      <c r="C1031868" s="77"/>
    </row>
    <row r="1031869" spans="2:3" x14ac:dyDescent="0.25">
      <c r="B1031869" s="78"/>
      <c r="C1031869" s="77"/>
    </row>
    <row r="1031870" spans="2:3" x14ac:dyDescent="0.25">
      <c r="B1031870" s="78"/>
      <c r="C1031870" s="77"/>
    </row>
    <row r="1031871" spans="2:3" x14ac:dyDescent="0.25">
      <c r="B1031871" s="78"/>
      <c r="C1031871" s="77"/>
    </row>
    <row r="1031872" spans="2:3" x14ac:dyDescent="0.25">
      <c r="B1031872" s="78"/>
      <c r="C1031872" s="77"/>
    </row>
    <row r="1031873" spans="2:3" x14ac:dyDescent="0.25">
      <c r="B1031873" s="78"/>
      <c r="C1031873" s="77"/>
    </row>
    <row r="1031874" spans="2:3" x14ac:dyDescent="0.25">
      <c r="B1031874" s="78"/>
      <c r="C1031874" s="77"/>
    </row>
    <row r="1031984" spans="2:3" x14ac:dyDescent="0.25">
      <c r="B1031984" s="78"/>
      <c r="C1031984" s="77"/>
    </row>
    <row r="1031985" spans="2:3" x14ac:dyDescent="0.25">
      <c r="B1031985" s="78"/>
      <c r="C1031985" s="77"/>
    </row>
    <row r="1031986" spans="2:3" x14ac:dyDescent="0.25">
      <c r="B1031986" s="78"/>
      <c r="C1031986" s="77"/>
    </row>
    <row r="1031987" spans="2:3" x14ac:dyDescent="0.25">
      <c r="B1031987" s="78"/>
      <c r="C1031987" s="77"/>
    </row>
    <row r="1031988" spans="2:3" x14ac:dyDescent="0.25">
      <c r="B1031988" s="78"/>
      <c r="C1031988" s="77"/>
    </row>
    <row r="1031989" spans="2:3" x14ac:dyDescent="0.25">
      <c r="B1031989" s="78"/>
      <c r="C1031989" s="77"/>
    </row>
    <row r="1031990" spans="2:3" x14ac:dyDescent="0.25">
      <c r="B1031990" s="78"/>
      <c r="C1031990" s="77"/>
    </row>
    <row r="1031991" spans="2:3" x14ac:dyDescent="0.25">
      <c r="B1031991" s="78"/>
      <c r="C1031991" s="77"/>
    </row>
    <row r="1031992" spans="2:3" x14ac:dyDescent="0.25">
      <c r="B1031992" s="78"/>
      <c r="C1031992" s="77"/>
    </row>
    <row r="1031993" spans="2:3" x14ac:dyDescent="0.25">
      <c r="B1031993" s="78"/>
      <c r="C1031993" s="77"/>
    </row>
    <row r="1031994" spans="2:3" x14ac:dyDescent="0.25">
      <c r="B1031994" s="78"/>
      <c r="C1031994" s="77"/>
    </row>
    <row r="1031995" spans="2:3" x14ac:dyDescent="0.25">
      <c r="B1031995" s="78"/>
      <c r="C1031995" s="77"/>
    </row>
    <row r="1031996" spans="2:3" x14ac:dyDescent="0.25">
      <c r="B1031996" s="78"/>
      <c r="C1031996" s="77"/>
    </row>
    <row r="1032106" spans="2:3" x14ac:dyDescent="0.25">
      <c r="B1032106" s="78"/>
      <c r="C1032106" s="77"/>
    </row>
    <row r="1032107" spans="2:3" x14ac:dyDescent="0.25">
      <c r="B1032107" s="78"/>
      <c r="C1032107" s="77"/>
    </row>
    <row r="1032108" spans="2:3" x14ac:dyDescent="0.25">
      <c r="B1032108" s="78"/>
      <c r="C1032108" s="77"/>
    </row>
    <row r="1032109" spans="2:3" x14ac:dyDescent="0.25">
      <c r="B1032109" s="78"/>
      <c r="C1032109" s="77"/>
    </row>
    <row r="1032110" spans="2:3" x14ac:dyDescent="0.25">
      <c r="B1032110" s="78"/>
      <c r="C1032110" s="77"/>
    </row>
    <row r="1032111" spans="2:3" x14ac:dyDescent="0.25">
      <c r="B1032111" s="78"/>
      <c r="C1032111" s="77"/>
    </row>
    <row r="1032112" spans="2:3" x14ac:dyDescent="0.25">
      <c r="B1032112" s="78"/>
      <c r="C1032112" s="77"/>
    </row>
    <row r="1032113" spans="2:3" x14ac:dyDescent="0.25">
      <c r="B1032113" s="78"/>
      <c r="C1032113" s="77"/>
    </row>
    <row r="1032114" spans="2:3" x14ac:dyDescent="0.25">
      <c r="B1032114" s="78"/>
      <c r="C1032114" s="77"/>
    </row>
    <row r="1032115" spans="2:3" x14ac:dyDescent="0.25">
      <c r="B1032115" s="78"/>
      <c r="C1032115" s="77"/>
    </row>
    <row r="1032116" spans="2:3" x14ac:dyDescent="0.25">
      <c r="B1032116" s="78"/>
      <c r="C1032116" s="77"/>
    </row>
    <row r="1032117" spans="2:3" x14ac:dyDescent="0.25">
      <c r="B1032117" s="78"/>
      <c r="C1032117" s="77"/>
    </row>
    <row r="1032118" spans="2:3" x14ac:dyDescent="0.25">
      <c r="B1032118" s="78"/>
      <c r="C1032118" s="77"/>
    </row>
    <row r="1032228" spans="2:3" x14ac:dyDescent="0.25">
      <c r="B1032228" s="78"/>
      <c r="C1032228" s="77"/>
    </row>
    <row r="1032229" spans="2:3" x14ac:dyDescent="0.25">
      <c r="B1032229" s="78"/>
      <c r="C1032229" s="77"/>
    </row>
    <row r="1032230" spans="2:3" x14ac:dyDescent="0.25">
      <c r="B1032230" s="78"/>
      <c r="C1032230" s="77"/>
    </row>
    <row r="1032231" spans="2:3" x14ac:dyDescent="0.25">
      <c r="B1032231" s="78"/>
      <c r="C1032231" s="77"/>
    </row>
    <row r="1032232" spans="2:3" x14ac:dyDescent="0.25">
      <c r="B1032232" s="78"/>
      <c r="C1032232" s="77"/>
    </row>
    <row r="1032233" spans="2:3" x14ac:dyDescent="0.25">
      <c r="B1032233" s="78"/>
      <c r="C1032233" s="77"/>
    </row>
    <row r="1032234" spans="2:3" x14ac:dyDescent="0.25">
      <c r="B1032234" s="78"/>
      <c r="C1032234" s="77"/>
    </row>
    <row r="1032235" spans="2:3" x14ac:dyDescent="0.25">
      <c r="B1032235" s="78"/>
      <c r="C1032235" s="77"/>
    </row>
    <row r="1032236" spans="2:3" x14ac:dyDescent="0.25">
      <c r="B1032236" s="78"/>
      <c r="C1032236" s="77"/>
    </row>
    <row r="1032237" spans="2:3" x14ac:dyDescent="0.25">
      <c r="B1032237" s="78"/>
      <c r="C1032237" s="77"/>
    </row>
    <row r="1032238" spans="2:3" x14ac:dyDescent="0.25">
      <c r="B1032238" s="78"/>
      <c r="C1032238" s="77"/>
    </row>
    <row r="1032239" spans="2:3" x14ac:dyDescent="0.25">
      <c r="B1032239" s="78"/>
      <c r="C1032239" s="77"/>
    </row>
    <row r="1032240" spans="2:3" x14ac:dyDescent="0.25">
      <c r="B1032240" s="78"/>
      <c r="C1032240" s="77"/>
    </row>
    <row r="1032350" spans="2:3" x14ac:dyDescent="0.25">
      <c r="B1032350" s="78"/>
      <c r="C1032350" s="77"/>
    </row>
    <row r="1032351" spans="2:3" x14ac:dyDescent="0.25">
      <c r="B1032351" s="78"/>
      <c r="C1032351" s="77"/>
    </row>
    <row r="1032352" spans="2:3" x14ac:dyDescent="0.25">
      <c r="B1032352" s="78"/>
      <c r="C1032352" s="77"/>
    </row>
    <row r="1032353" spans="2:3" x14ac:dyDescent="0.25">
      <c r="B1032353" s="78"/>
      <c r="C1032353" s="77"/>
    </row>
    <row r="1032354" spans="2:3" x14ac:dyDescent="0.25">
      <c r="B1032354" s="78"/>
      <c r="C1032354" s="77"/>
    </row>
    <row r="1032355" spans="2:3" x14ac:dyDescent="0.25">
      <c r="B1032355" s="78"/>
      <c r="C1032355" s="77"/>
    </row>
    <row r="1032356" spans="2:3" x14ac:dyDescent="0.25">
      <c r="B1032356" s="78"/>
      <c r="C1032356" s="77"/>
    </row>
    <row r="1032357" spans="2:3" x14ac:dyDescent="0.25">
      <c r="B1032357" s="78"/>
      <c r="C1032357" s="77"/>
    </row>
    <row r="1032358" spans="2:3" x14ac:dyDescent="0.25">
      <c r="B1032358" s="78"/>
      <c r="C1032358" s="77"/>
    </row>
    <row r="1032359" spans="2:3" x14ac:dyDescent="0.25">
      <c r="B1032359" s="78"/>
      <c r="C1032359" s="77"/>
    </row>
    <row r="1032360" spans="2:3" x14ac:dyDescent="0.25">
      <c r="B1032360" s="78"/>
      <c r="C1032360" s="77"/>
    </row>
    <row r="1032361" spans="2:3" x14ac:dyDescent="0.25">
      <c r="B1032361" s="78"/>
      <c r="C1032361" s="77"/>
    </row>
    <row r="1032362" spans="2:3" x14ac:dyDescent="0.25">
      <c r="B1032362" s="78"/>
      <c r="C1032362" s="77"/>
    </row>
    <row r="1032472" spans="2:3" x14ac:dyDescent="0.25">
      <c r="B1032472" s="78"/>
      <c r="C1032472" s="77"/>
    </row>
    <row r="1032473" spans="2:3" x14ac:dyDescent="0.25">
      <c r="B1032473" s="78"/>
      <c r="C1032473" s="77"/>
    </row>
    <row r="1032474" spans="2:3" x14ac:dyDescent="0.25">
      <c r="B1032474" s="78"/>
      <c r="C1032474" s="77"/>
    </row>
    <row r="1032475" spans="2:3" x14ac:dyDescent="0.25">
      <c r="B1032475" s="78"/>
      <c r="C1032475" s="77"/>
    </row>
    <row r="1032476" spans="2:3" x14ac:dyDescent="0.25">
      <c r="B1032476" s="78"/>
      <c r="C1032476" s="77"/>
    </row>
    <row r="1032477" spans="2:3" x14ac:dyDescent="0.25">
      <c r="B1032477" s="78"/>
      <c r="C1032477" s="77"/>
    </row>
    <row r="1032478" spans="2:3" x14ac:dyDescent="0.25">
      <c r="B1032478" s="78"/>
      <c r="C1032478" s="77"/>
    </row>
    <row r="1032479" spans="2:3" x14ac:dyDescent="0.25">
      <c r="B1032479" s="78"/>
      <c r="C1032479" s="77"/>
    </row>
    <row r="1032480" spans="2:3" x14ac:dyDescent="0.25">
      <c r="B1032480" s="78"/>
      <c r="C1032480" s="77"/>
    </row>
    <row r="1032481" spans="2:3" x14ac:dyDescent="0.25">
      <c r="B1032481" s="78"/>
      <c r="C1032481" s="77"/>
    </row>
    <row r="1032482" spans="2:3" x14ac:dyDescent="0.25">
      <c r="B1032482" s="78"/>
      <c r="C1032482" s="77"/>
    </row>
    <row r="1032483" spans="2:3" x14ac:dyDescent="0.25">
      <c r="B1032483" s="78"/>
      <c r="C1032483" s="77"/>
    </row>
    <row r="1032484" spans="2:3" x14ac:dyDescent="0.25">
      <c r="B1032484" s="78"/>
      <c r="C1032484" s="77"/>
    </row>
    <row r="1032594" spans="2:3" x14ac:dyDescent="0.25">
      <c r="B1032594" s="78"/>
      <c r="C1032594" s="77"/>
    </row>
    <row r="1032595" spans="2:3" x14ac:dyDescent="0.25">
      <c r="B1032595" s="78"/>
      <c r="C1032595" s="77"/>
    </row>
    <row r="1032596" spans="2:3" x14ac:dyDescent="0.25">
      <c r="B1032596" s="78"/>
      <c r="C1032596" s="77"/>
    </row>
    <row r="1032597" spans="2:3" x14ac:dyDescent="0.25">
      <c r="B1032597" s="78"/>
      <c r="C1032597" s="77"/>
    </row>
    <row r="1032598" spans="2:3" x14ac:dyDescent="0.25">
      <c r="B1032598" s="78"/>
      <c r="C1032598" s="77"/>
    </row>
    <row r="1032599" spans="2:3" x14ac:dyDescent="0.25">
      <c r="B1032599" s="78"/>
      <c r="C1032599" s="77"/>
    </row>
    <row r="1032600" spans="2:3" x14ac:dyDescent="0.25">
      <c r="B1032600" s="78"/>
      <c r="C1032600" s="77"/>
    </row>
    <row r="1032601" spans="2:3" x14ac:dyDescent="0.25">
      <c r="B1032601" s="78"/>
      <c r="C1032601" s="77"/>
    </row>
    <row r="1032602" spans="2:3" x14ac:dyDescent="0.25">
      <c r="B1032602" s="78"/>
      <c r="C1032602" s="77"/>
    </row>
    <row r="1032603" spans="2:3" x14ac:dyDescent="0.25">
      <c r="B1032603" s="78"/>
      <c r="C1032603" s="77"/>
    </row>
    <row r="1032604" spans="2:3" x14ac:dyDescent="0.25">
      <c r="B1032604" s="78"/>
      <c r="C1032604" s="77"/>
    </row>
    <row r="1032605" spans="2:3" x14ac:dyDescent="0.25">
      <c r="B1032605" s="78"/>
      <c r="C1032605" s="77"/>
    </row>
    <row r="1032606" spans="2:3" x14ac:dyDescent="0.25">
      <c r="B1032606" s="78"/>
      <c r="C1032606" s="77"/>
    </row>
    <row r="1032716" spans="2:3" x14ac:dyDescent="0.25">
      <c r="B1032716" s="78"/>
      <c r="C1032716" s="77"/>
    </row>
    <row r="1032717" spans="2:3" x14ac:dyDescent="0.25">
      <c r="B1032717" s="78"/>
      <c r="C1032717" s="77"/>
    </row>
    <row r="1032718" spans="2:3" x14ac:dyDescent="0.25">
      <c r="B1032718" s="78"/>
      <c r="C1032718" s="77"/>
    </row>
    <row r="1032719" spans="2:3" x14ac:dyDescent="0.25">
      <c r="B1032719" s="78"/>
      <c r="C1032719" s="77"/>
    </row>
    <row r="1032720" spans="2:3" x14ac:dyDescent="0.25">
      <c r="B1032720" s="78"/>
      <c r="C1032720" s="77"/>
    </row>
    <row r="1032721" spans="2:3" x14ac:dyDescent="0.25">
      <c r="B1032721" s="78"/>
      <c r="C1032721" s="77"/>
    </row>
    <row r="1032722" spans="2:3" x14ac:dyDescent="0.25">
      <c r="B1032722" s="78"/>
      <c r="C1032722" s="77"/>
    </row>
    <row r="1032723" spans="2:3" x14ac:dyDescent="0.25">
      <c r="B1032723" s="78"/>
      <c r="C1032723" s="77"/>
    </row>
    <row r="1032724" spans="2:3" x14ac:dyDescent="0.25">
      <c r="B1032724" s="78"/>
      <c r="C1032724" s="77"/>
    </row>
    <row r="1032725" spans="2:3" x14ac:dyDescent="0.25">
      <c r="B1032725" s="78"/>
      <c r="C1032725" s="77"/>
    </row>
    <row r="1032726" spans="2:3" x14ac:dyDescent="0.25">
      <c r="B1032726" s="78"/>
      <c r="C1032726" s="77"/>
    </row>
    <row r="1032727" spans="2:3" x14ac:dyDescent="0.25">
      <c r="B1032727" s="78"/>
      <c r="C1032727" s="77"/>
    </row>
    <row r="1032728" spans="2:3" x14ac:dyDescent="0.25">
      <c r="B1032728" s="78"/>
      <c r="C1032728" s="77"/>
    </row>
    <row r="1032838" spans="2:3" x14ac:dyDescent="0.25">
      <c r="B1032838" s="78"/>
      <c r="C1032838" s="77"/>
    </row>
    <row r="1032839" spans="2:3" x14ac:dyDescent="0.25">
      <c r="B1032839" s="78"/>
      <c r="C1032839" s="77"/>
    </row>
    <row r="1032840" spans="2:3" x14ac:dyDescent="0.25">
      <c r="B1032840" s="78"/>
      <c r="C1032840" s="77"/>
    </row>
    <row r="1032841" spans="2:3" x14ac:dyDescent="0.25">
      <c r="B1032841" s="78"/>
      <c r="C1032841" s="77"/>
    </row>
    <row r="1032842" spans="2:3" x14ac:dyDescent="0.25">
      <c r="B1032842" s="78"/>
      <c r="C1032842" s="77"/>
    </row>
    <row r="1032843" spans="2:3" x14ac:dyDescent="0.25">
      <c r="B1032843" s="78"/>
      <c r="C1032843" s="77"/>
    </row>
    <row r="1032844" spans="2:3" x14ac:dyDescent="0.25">
      <c r="B1032844" s="78"/>
      <c r="C1032844" s="77"/>
    </row>
    <row r="1032845" spans="2:3" x14ac:dyDescent="0.25">
      <c r="B1032845" s="78"/>
      <c r="C1032845" s="77"/>
    </row>
    <row r="1032846" spans="2:3" x14ac:dyDescent="0.25">
      <c r="B1032846" s="78"/>
      <c r="C1032846" s="77"/>
    </row>
    <row r="1032847" spans="2:3" x14ac:dyDescent="0.25">
      <c r="B1032847" s="78"/>
      <c r="C1032847" s="77"/>
    </row>
    <row r="1032848" spans="2:3" x14ac:dyDescent="0.25">
      <c r="B1032848" s="78"/>
      <c r="C1032848" s="77"/>
    </row>
    <row r="1032849" spans="2:3" x14ac:dyDescent="0.25">
      <c r="B1032849" s="78"/>
      <c r="C1032849" s="77"/>
    </row>
    <row r="1032850" spans="2:3" x14ac:dyDescent="0.25">
      <c r="B1032850" s="78"/>
      <c r="C1032850" s="77"/>
    </row>
    <row r="1032960" spans="2:3" x14ac:dyDescent="0.25">
      <c r="B1032960" s="78"/>
      <c r="C1032960" s="77"/>
    </row>
    <row r="1032961" spans="2:3" x14ac:dyDescent="0.25">
      <c r="B1032961" s="78"/>
      <c r="C1032961" s="77"/>
    </row>
    <row r="1032962" spans="2:3" x14ac:dyDescent="0.25">
      <c r="B1032962" s="78"/>
      <c r="C1032962" s="77"/>
    </row>
    <row r="1032963" spans="2:3" x14ac:dyDescent="0.25">
      <c r="B1032963" s="78"/>
      <c r="C1032963" s="77"/>
    </row>
    <row r="1032964" spans="2:3" x14ac:dyDescent="0.25">
      <c r="B1032964" s="78"/>
      <c r="C1032964" s="77"/>
    </row>
    <row r="1032965" spans="2:3" x14ac:dyDescent="0.25">
      <c r="B1032965" s="78"/>
      <c r="C1032965" s="77"/>
    </row>
    <row r="1032966" spans="2:3" x14ac:dyDescent="0.25">
      <c r="B1032966" s="78"/>
      <c r="C1032966" s="77"/>
    </row>
    <row r="1032967" spans="2:3" x14ac:dyDescent="0.25">
      <c r="B1032967" s="78"/>
      <c r="C1032967" s="77"/>
    </row>
    <row r="1032968" spans="2:3" x14ac:dyDescent="0.25">
      <c r="B1032968" s="78"/>
      <c r="C1032968" s="77"/>
    </row>
    <row r="1032969" spans="2:3" x14ac:dyDescent="0.25">
      <c r="B1032969" s="78"/>
      <c r="C1032969" s="77"/>
    </row>
    <row r="1032970" spans="2:3" x14ac:dyDescent="0.25">
      <c r="B1032970" s="78"/>
      <c r="C1032970" s="77"/>
    </row>
    <row r="1032971" spans="2:3" x14ac:dyDescent="0.25">
      <c r="B1032971" s="78"/>
      <c r="C1032971" s="77"/>
    </row>
    <row r="1032972" spans="2:3" x14ac:dyDescent="0.25">
      <c r="B1032972" s="78"/>
      <c r="C1032972" s="77"/>
    </row>
    <row r="1033082" spans="2:3" x14ac:dyDescent="0.25">
      <c r="B1033082" s="78"/>
      <c r="C1033082" s="77"/>
    </row>
    <row r="1033083" spans="2:3" x14ac:dyDescent="0.25">
      <c r="B1033083" s="78"/>
      <c r="C1033083" s="77"/>
    </row>
    <row r="1033084" spans="2:3" x14ac:dyDescent="0.25">
      <c r="B1033084" s="78"/>
      <c r="C1033084" s="77"/>
    </row>
    <row r="1033085" spans="2:3" x14ac:dyDescent="0.25">
      <c r="B1033085" s="78"/>
      <c r="C1033085" s="77"/>
    </row>
    <row r="1033086" spans="2:3" x14ac:dyDescent="0.25">
      <c r="B1033086" s="78"/>
      <c r="C1033086" s="77"/>
    </row>
    <row r="1033087" spans="2:3" x14ac:dyDescent="0.25">
      <c r="B1033087" s="78"/>
      <c r="C1033087" s="77"/>
    </row>
    <row r="1033088" spans="2:3" x14ac:dyDescent="0.25">
      <c r="B1033088" s="78"/>
      <c r="C1033088" s="77"/>
    </row>
    <row r="1033089" spans="2:3" x14ac:dyDescent="0.25">
      <c r="B1033089" s="78"/>
      <c r="C1033089" s="77"/>
    </row>
    <row r="1033090" spans="2:3" x14ac:dyDescent="0.25">
      <c r="B1033090" s="78"/>
      <c r="C1033090" s="77"/>
    </row>
    <row r="1033091" spans="2:3" x14ac:dyDescent="0.25">
      <c r="B1033091" s="78"/>
      <c r="C1033091" s="77"/>
    </row>
    <row r="1033092" spans="2:3" x14ac:dyDescent="0.25">
      <c r="B1033092" s="78"/>
      <c r="C1033092" s="77"/>
    </row>
    <row r="1033093" spans="2:3" x14ac:dyDescent="0.25">
      <c r="B1033093" s="78"/>
      <c r="C1033093" s="77"/>
    </row>
    <row r="1033094" spans="2:3" x14ac:dyDescent="0.25">
      <c r="B1033094" s="78"/>
      <c r="C1033094" s="77"/>
    </row>
    <row r="1033204" spans="2:3" x14ac:dyDescent="0.25">
      <c r="B1033204" s="78"/>
      <c r="C1033204" s="77"/>
    </row>
    <row r="1033205" spans="2:3" x14ac:dyDescent="0.25">
      <c r="B1033205" s="78"/>
      <c r="C1033205" s="77"/>
    </row>
    <row r="1033206" spans="2:3" x14ac:dyDescent="0.25">
      <c r="B1033206" s="78"/>
      <c r="C1033206" s="77"/>
    </row>
    <row r="1033207" spans="2:3" x14ac:dyDescent="0.25">
      <c r="B1033207" s="78"/>
      <c r="C1033207" s="77"/>
    </row>
    <row r="1033208" spans="2:3" x14ac:dyDescent="0.25">
      <c r="B1033208" s="78"/>
      <c r="C1033208" s="77"/>
    </row>
    <row r="1033209" spans="2:3" x14ac:dyDescent="0.25">
      <c r="B1033209" s="78"/>
      <c r="C1033209" s="77"/>
    </row>
    <row r="1033210" spans="2:3" x14ac:dyDescent="0.25">
      <c r="B1033210" s="78"/>
      <c r="C1033210" s="77"/>
    </row>
    <row r="1033211" spans="2:3" x14ac:dyDescent="0.25">
      <c r="B1033211" s="78"/>
      <c r="C1033211" s="77"/>
    </row>
    <row r="1033212" spans="2:3" x14ac:dyDescent="0.25">
      <c r="B1033212" s="78"/>
      <c r="C1033212" s="77"/>
    </row>
    <row r="1033213" spans="2:3" x14ac:dyDescent="0.25">
      <c r="B1033213" s="78"/>
      <c r="C1033213" s="77"/>
    </row>
    <row r="1033214" spans="2:3" x14ac:dyDescent="0.25">
      <c r="B1033214" s="78"/>
      <c r="C1033214" s="77"/>
    </row>
    <row r="1033215" spans="2:3" x14ac:dyDescent="0.25">
      <c r="B1033215" s="78"/>
      <c r="C1033215" s="77"/>
    </row>
    <row r="1033216" spans="2:3" x14ac:dyDescent="0.25">
      <c r="B1033216" s="78"/>
      <c r="C1033216" s="77"/>
    </row>
    <row r="1033326" spans="2:3" x14ac:dyDescent="0.25">
      <c r="B1033326" s="78"/>
      <c r="C1033326" s="77"/>
    </row>
    <row r="1033327" spans="2:3" x14ac:dyDescent="0.25">
      <c r="B1033327" s="78"/>
      <c r="C1033327" s="77"/>
    </row>
    <row r="1033328" spans="2:3" x14ac:dyDescent="0.25">
      <c r="B1033328" s="78"/>
      <c r="C1033328" s="77"/>
    </row>
    <row r="1033329" spans="2:3" x14ac:dyDescent="0.25">
      <c r="B1033329" s="78"/>
      <c r="C1033329" s="77"/>
    </row>
    <row r="1033330" spans="2:3" x14ac:dyDescent="0.25">
      <c r="B1033330" s="78"/>
      <c r="C1033330" s="77"/>
    </row>
    <row r="1033331" spans="2:3" x14ac:dyDescent="0.25">
      <c r="B1033331" s="78"/>
      <c r="C1033331" s="77"/>
    </row>
    <row r="1033332" spans="2:3" x14ac:dyDescent="0.25">
      <c r="B1033332" s="78"/>
      <c r="C1033332" s="77"/>
    </row>
    <row r="1033333" spans="2:3" x14ac:dyDescent="0.25">
      <c r="B1033333" s="78"/>
      <c r="C1033333" s="77"/>
    </row>
    <row r="1033334" spans="2:3" x14ac:dyDescent="0.25">
      <c r="B1033334" s="78"/>
      <c r="C1033334" s="77"/>
    </row>
    <row r="1033335" spans="2:3" x14ac:dyDescent="0.25">
      <c r="B1033335" s="78"/>
      <c r="C1033335" s="77"/>
    </row>
    <row r="1033336" spans="2:3" x14ac:dyDescent="0.25">
      <c r="B1033336" s="78"/>
      <c r="C1033336" s="77"/>
    </row>
    <row r="1033337" spans="2:3" x14ac:dyDescent="0.25">
      <c r="B1033337" s="78"/>
      <c r="C1033337" s="77"/>
    </row>
    <row r="1033338" spans="2:3" x14ac:dyDescent="0.25">
      <c r="B1033338" s="78"/>
      <c r="C1033338" s="77"/>
    </row>
    <row r="1033448" spans="2:3" x14ac:dyDescent="0.25">
      <c r="B1033448" s="78"/>
      <c r="C1033448" s="77"/>
    </row>
    <row r="1033449" spans="2:3" x14ac:dyDescent="0.25">
      <c r="B1033449" s="78"/>
      <c r="C1033449" s="77"/>
    </row>
    <row r="1033450" spans="2:3" x14ac:dyDescent="0.25">
      <c r="B1033450" s="78"/>
      <c r="C1033450" s="77"/>
    </row>
    <row r="1033451" spans="2:3" x14ac:dyDescent="0.25">
      <c r="B1033451" s="78"/>
      <c r="C1033451" s="77"/>
    </row>
    <row r="1033452" spans="2:3" x14ac:dyDescent="0.25">
      <c r="B1033452" s="78"/>
      <c r="C1033452" s="77"/>
    </row>
    <row r="1033453" spans="2:3" x14ac:dyDescent="0.25">
      <c r="B1033453" s="78"/>
      <c r="C1033453" s="77"/>
    </row>
    <row r="1033454" spans="2:3" x14ac:dyDescent="0.25">
      <c r="B1033454" s="78"/>
      <c r="C1033454" s="77"/>
    </row>
    <row r="1033455" spans="2:3" x14ac:dyDescent="0.25">
      <c r="B1033455" s="78"/>
      <c r="C1033455" s="77"/>
    </row>
    <row r="1033456" spans="2:3" x14ac:dyDescent="0.25">
      <c r="B1033456" s="78"/>
      <c r="C1033456" s="77"/>
    </row>
    <row r="1033457" spans="2:3" x14ac:dyDescent="0.25">
      <c r="B1033457" s="78"/>
      <c r="C1033457" s="77"/>
    </row>
    <row r="1033458" spans="2:3" x14ac:dyDescent="0.25">
      <c r="B1033458" s="78"/>
      <c r="C1033458" s="77"/>
    </row>
    <row r="1033459" spans="2:3" x14ac:dyDescent="0.25">
      <c r="B1033459" s="78"/>
      <c r="C1033459" s="77"/>
    </row>
    <row r="1033460" spans="2:3" x14ac:dyDescent="0.25">
      <c r="B1033460" s="78"/>
      <c r="C1033460" s="77"/>
    </row>
    <row r="1033570" spans="2:3" x14ac:dyDescent="0.25">
      <c r="B1033570" s="78"/>
      <c r="C1033570" s="77"/>
    </row>
    <row r="1033571" spans="2:3" x14ac:dyDescent="0.25">
      <c r="B1033571" s="78"/>
      <c r="C1033571" s="77"/>
    </row>
    <row r="1033572" spans="2:3" x14ac:dyDescent="0.25">
      <c r="B1033572" s="78"/>
      <c r="C1033572" s="77"/>
    </row>
    <row r="1033573" spans="2:3" x14ac:dyDescent="0.25">
      <c r="B1033573" s="78"/>
      <c r="C1033573" s="77"/>
    </row>
    <row r="1033574" spans="2:3" x14ac:dyDescent="0.25">
      <c r="B1033574" s="78"/>
      <c r="C1033574" s="77"/>
    </row>
    <row r="1033575" spans="2:3" x14ac:dyDescent="0.25">
      <c r="B1033575" s="78"/>
      <c r="C1033575" s="77"/>
    </row>
    <row r="1033576" spans="2:3" x14ac:dyDescent="0.25">
      <c r="B1033576" s="78"/>
      <c r="C1033576" s="77"/>
    </row>
    <row r="1033577" spans="2:3" x14ac:dyDescent="0.25">
      <c r="B1033577" s="78"/>
      <c r="C1033577" s="77"/>
    </row>
    <row r="1033578" spans="2:3" x14ac:dyDescent="0.25">
      <c r="B1033578" s="78"/>
      <c r="C1033578" s="77"/>
    </row>
    <row r="1033579" spans="2:3" x14ac:dyDescent="0.25">
      <c r="B1033579" s="78"/>
      <c r="C1033579" s="77"/>
    </row>
    <row r="1033580" spans="2:3" x14ac:dyDescent="0.25">
      <c r="B1033580" s="78"/>
      <c r="C1033580" s="77"/>
    </row>
    <row r="1033581" spans="2:3" x14ac:dyDescent="0.25">
      <c r="B1033581" s="78"/>
      <c r="C1033581" s="77"/>
    </row>
    <row r="1033582" spans="2:3" x14ac:dyDescent="0.25">
      <c r="B1033582" s="78"/>
      <c r="C1033582" s="77"/>
    </row>
    <row r="1033692" spans="2:3" x14ac:dyDescent="0.25">
      <c r="B1033692" s="78"/>
      <c r="C1033692" s="77"/>
    </row>
    <row r="1033693" spans="2:3" x14ac:dyDescent="0.25">
      <c r="B1033693" s="78"/>
      <c r="C1033693" s="77"/>
    </row>
    <row r="1033694" spans="2:3" x14ac:dyDescent="0.25">
      <c r="B1033694" s="78"/>
      <c r="C1033694" s="77"/>
    </row>
    <row r="1033695" spans="2:3" x14ac:dyDescent="0.25">
      <c r="B1033695" s="78"/>
      <c r="C1033695" s="77"/>
    </row>
    <row r="1033696" spans="2:3" x14ac:dyDescent="0.25">
      <c r="B1033696" s="78"/>
      <c r="C1033696" s="77"/>
    </row>
    <row r="1033697" spans="2:3" x14ac:dyDescent="0.25">
      <c r="B1033697" s="78"/>
      <c r="C1033697" s="77"/>
    </row>
    <row r="1033698" spans="2:3" x14ac:dyDescent="0.25">
      <c r="B1033698" s="78"/>
      <c r="C1033698" s="77"/>
    </row>
    <row r="1033699" spans="2:3" x14ac:dyDescent="0.25">
      <c r="B1033699" s="78"/>
      <c r="C1033699" s="77"/>
    </row>
    <row r="1033700" spans="2:3" x14ac:dyDescent="0.25">
      <c r="B1033700" s="78"/>
      <c r="C1033700" s="77"/>
    </row>
    <row r="1033701" spans="2:3" x14ac:dyDescent="0.25">
      <c r="B1033701" s="78"/>
      <c r="C1033701" s="77"/>
    </row>
    <row r="1033702" spans="2:3" x14ac:dyDescent="0.25">
      <c r="B1033702" s="78"/>
      <c r="C1033702" s="77"/>
    </row>
    <row r="1033703" spans="2:3" x14ac:dyDescent="0.25">
      <c r="B1033703" s="78"/>
      <c r="C1033703" s="77"/>
    </row>
    <row r="1033704" spans="2:3" x14ac:dyDescent="0.25">
      <c r="B1033704" s="78"/>
      <c r="C1033704" s="77"/>
    </row>
    <row r="1033814" spans="2:3" x14ac:dyDescent="0.25">
      <c r="B1033814" s="78"/>
      <c r="C1033814" s="77"/>
    </row>
    <row r="1033815" spans="2:3" x14ac:dyDescent="0.25">
      <c r="B1033815" s="78"/>
      <c r="C1033815" s="77"/>
    </row>
    <row r="1033816" spans="2:3" x14ac:dyDescent="0.25">
      <c r="B1033816" s="78"/>
      <c r="C1033816" s="77"/>
    </row>
    <row r="1033817" spans="2:3" x14ac:dyDescent="0.25">
      <c r="B1033817" s="78"/>
      <c r="C1033817" s="77"/>
    </row>
    <row r="1033818" spans="2:3" x14ac:dyDescent="0.25">
      <c r="B1033818" s="78"/>
      <c r="C1033818" s="77"/>
    </row>
    <row r="1033819" spans="2:3" x14ac:dyDescent="0.25">
      <c r="B1033819" s="78"/>
      <c r="C1033819" s="77"/>
    </row>
    <row r="1033820" spans="2:3" x14ac:dyDescent="0.25">
      <c r="B1033820" s="78"/>
      <c r="C1033820" s="77"/>
    </row>
    <row r="1033821" spans="2:3" x14ac:dyDescent="0.25">
      <c r="B1033821" s="78"/>
      <c r="C1033821" s="77"/>
    </row>
    <row r="1033822" spans="2:3" x14ac:dyDescent="0.25">
      <c r="B1033822" s="78"/>
      <c r="C1033822" s="77"/>
    </row>
    <row r="1033823" spans="2:3" x14ac:dyDescent="0.25">
      <c r="B1033823" s="78"/>
      <c r="C1033823" s="77"/>
    </row>
    <row r="1033824" spans="2:3" x14ac:dyDescent="0.25">
      <c r="B1033824" s="78"/>
      <c r="C1033824" s="77"/>
    </row>
    <row r="1033825" spans="2:3" x14ac:dyDescent="0.25">
      <c r="B1033825" s="78"/>
      <c r="C1033825" s="77"/>
    </row>
    <row r="1033826" spans="2:3" x14ac:dyDescent="0.25">
      <c r="B1033826" s="78"/>
      <c r="C1033826" s="77"/>
    </row>
    <row r="1033936" spans="2:3" x14ac:dyDescent="0.25">
      <c r="B1033936" s="78"/>
      <c r="C1033936" s="77"/>
    </row>
    <row r="1033937" spans="2:3" x14ac:dyDescent="0.25">
      <c r="B1033937" s="78"/>
      <c r="C1033937" s="77"/>
    </row>
    <row r="1033938" spans="2:3" x14ac:dyDescent="0.25">
      <c r="B1033938" s="78"/>
      <c r="C1033938" s="77"/>
    </row>
    <row r="1033939" spans="2:3" x14ac:dyDescent="0.25">
      <c r="B1033939" s="78"/>
      <c r="C1033939" s="77"/>
    </row>
    <row r="1033940" spans="2:3" x14ac:dyDescent="0.25">
      <c r="B1033940" s="78"/>
      <c r="C1033940" s="77"/>
    </row>
    <row r="1033941" spans="2:3" x14ac:dyDescent="0.25">
      <c r="B1033941" s="78"/>
      <c r="C1033941" s="77"/>
    </row>
    <row r="1033942" spans="2:3" x14ac:dyDescent="0.25">
      <c r="B1033942" s="78"/>
      <c r="C1033942" s="77"/>
    </row>
    <row r="1033943" spans="2:3" x14ac:dyDescent="0.25">
      <c r="B1033943" s="78"/>
      <c r="C1033943" s="77"/>
    </row>
    <row r="1033944" spans="2:3" x14ac:dyDescent="0.25">
      <c r="B1033944" s="78"/>
      <c r="C1033944" s="77"/>
    </row>
    <row r="1033945" spans="2:3" x14ac:dyDescent="0.25">
      <c r="B1033945" s="78"/>
      <c r="C1033945" s="77"/>
    </row>
    <row r="1033946" spans="2:3" x14ac:dyDescent="0.25">
      <c r="B1033946" s="78"/>
      <c r="C1033946" s="77"/>
    </row>
    <row r="1033947" spans="2:3" x14ac:dyDescent="0.25">
      <c r="B1033947" s="78"/>
      <c r="C1033947" s="77"/>
    </row>
    <row r="1033948" spans="2:3" x14ac:dyDescent="0.25">
      <c r="B1033948" s="78"/>
      <c r="C1033948" s="77"/>
    </row>
    <row r="1034058" spans="2:3" x14ac:dyDescent="0.25">
      <c r="B1034058" s="78"/>
      <c r="C1034058" s="77"/>
    </row>
    <row r="1034059" spans="2:3" x14ac:dyDescent="0.25">
      <c r="B1034059" s="78"/>
      <c r="C1034059" s="77"/>
    </row>
    <row r="1034060" spans="2:3" x14ac:dyDescent="0.25">
      <c r="B1034060" s="78"/>
      <c r="C1034060" s="77"/>
    </row>
    <row r="1034061" spans="2:3" x14ac:dyDescent="0.25">
      <c r="B1034061" s="78"/>
      <c r="C1034061" s="77"/>
    </row>
    <row r="1034062" spans="2:3" x14ac:dyDescent="0.25">
      <c r="B1034062" s="78"/>
      <c r="C1034062" s="77"/>
    </row>
    <row r="1034063" spans="2:3" x14ac:dyDescent="0.25">
      <c r="B1034063" s="78"/>
      <c r="C1034063" s="77"/>
    </row>
    <row r="1034064" spans="2:3" x14ac:dyDescent="0.25">
      <c r="B1034064" s="78"/>
      <c r="C1034064" s="77"/>
    </row>
    <row r="1034065" spans="2:3" x14ac:dyDescent="0.25">
      <c r="B1034065" s="78"/>
      <c r="C1034065" s="77"/>
    </row>
    <row r="1034066" spans="2:3" x14ac:dyDescent="0.25">
      <c r="B1034066" s="78"/>
      <c r="C1034066" s="77"/>
    </row>
    <row r="1034067" spans="2:3" x14ac:dyDescent="0.25">
      <c r="B1034067" s="78"/>
      <c r="C1034067" s="77"/>
    </row>
    <row r="1034068" spans="2:3" x14ac:dyDescent="0.25">
      <c r="B1034068" s="78"/>
      <c r="C1034068" s="77"/>
    </row>
    <row r="1034069" spans="2:3" x14ac:dyDescent="0.25">
      <c r="B1034069" s="78"/>
      <c r="C1034069" s="77"/>
    </row>
    <row r="1034070" spans="2:3" x14ac:dyDescent="0.25">
      <c r="B1034070" s="78"/>
      <c r="C1034070" s="77"/>
    </row>
    <row r="1034180" spans="2:3" x14ac:dyDescent="0.25">
      <c r="B1034180" s="78"/>
      <c r="C1034180" s="77"/>
    </row>
    <row r="1034181" spans="2:3" x14ac:dyDescent="0.25">
      <c r="B1034181" s="78"/>
      <c r="C1034181" s="77"/>
    </row>
    <row r="1034182" spans="2:3" x14ac:dyDescent="0.25">
      <c r="B1034182" s="78"/>
      <c r="C1034182" s="77"/>
    </row>
    <row r="1034183" spans="2:3" x14ac:dyDescent="0.25">
      <c r="B1034183" s="78"/>
      <c r="C1034183" s="77"/>
    </row>
    <row r="1034184" spans="2:3" x14ac:dyDescent="0.25">
      <c r="B1034184" s="78"/>
      <c r="C1034184" s="77"/>
    </row>
    <row r="1034185" spans="2:3" x14ac:dyDescent="0.25">
      <c r="B1034185" s="78"/>
      <c r="C1034185" s="77"/>
    </row>
    <row r="1034186" spans="2:3" x14ac:dyDescent="0.25">
      <c r="B1034186" s="78"/>
      <c r="C1034186" s="77"/>
    </row>
    <row r="1034187" spans="2:3" x14ac:dyDescent="0.25">
      <c r="B1034187" s="78"/>
      <c r="C1034187" s="77"/>
    </row>
    <row r="1034188" spans="2:3" x14ac:dyDescent="0.25">
      <c r="B1034188" s="78"/>
      <c r="C1034188" s="77"/>
    </row>
    <row r="1034189" spans="2:3" x14ac:dyDescent="0.25">
      <c r="B1034189" s="78"/>
      <c r="C1034189" s="77"/>
    </row>
    <row r="1034190" spans="2:3" x14ac:dyDescent="0.25">
      <c r="B1034190" s="78"/>
      <c r="C1034190" s="77"/>
    </row>
    <row r="1034191" spans="2:3" x14ac:dyDescent="0.25">
      <c r="B1034191" s="78"/>
      <c r="C1034191" s="77"/>
    </row>
    <row r="1034192" spans="2:3" x14ac:dyDescent="0.25">
      <c r="B1034192" s="78"/>
      <c r="C1034192" s="77"/>
    </row>
    <row r="1034302" spans="2:3" x14ac:dyDescent="0.25">
      <c r="B1034302" s="78"/>
      <c r="C1034302" s="77"/>
    </row>
    <row r="1034303" spans="2:3" x14ac:dyDescent="0.25">
      <c r="B1034303" s="78"/>
      <c r="C1034303" s="77"/>
    </row>
    <row r="1034304" spans="2:3" x14ac:dyDescent="0.25">
      <c r="B1034304" s="78"/>
      <c r="C1034304" s="77"/>
    </row>
    <row r="1034305" spans="2:3" x14ac:dyDescent="0.25">
      <c r="B1034305" s="78"/>
      <c r="C1034305" s="77"/>
    </row>
    <row r="1034306" spans="2:3" x14ac:dyDescent="0.25">
      <c r="B1034306" s="78"/>
      <c r="C1034306" s="77"/>
    </row>
    <row r="1034307" spans="2:3" x14ac:dyDescent="0.25">
      <c r="B1034307" s="78"/>
      <c r="C1034307" s="77"/>
    </row>
    <row r="1034308" spans="2:3" x14ac:dyDescent="0.25">
      <c r="B1034308" s="78"/>
      <c r="C1034308" s="77"/>
    </row>
    <row r="1034309" spans="2:3" x14ac:dyDescent="0.25">
      <c r="B1034309" s="78"/>
      <c r="C1034309" s="77"/>
    </row>
    <row r="1034310" spans="2:3" x14ac:dyDescent="0.25">
      <c r="B1034310" s="78"/>
      <c r="C1034310" s="77"/>
    </row>
    <row r="1034311" spans="2:3" x14ac:dyDescent="0.25">
      <c r="B1034311" s="78"/>
      <c r="C1034311" s="77"/>
    </row>
    <row r="1034312" spans="2:3" x14ac:dyDescent="0.25">
      <c r="B1034312" s="78"/>
      <c r="C1034312" s="77"/>
    </row>
    <row r="1034313" spans="2:3" x14ac:dyDescent="0.25">
      <c r="B1034313" s="78"/>
      <c r="C1034313" s="77"/>
    </row>
    <row r="1034314" spans="2:3" x14ac:dyDescent="0.25">
      <c r="B1034314" s="78"/>
      <c r="C1034314" s="77"/>
    </row>
    <row r="1034424" spans="2:3" x14ac:dyDescent="0.25">
      <c r="B1034424" s="78"/>
      <c r="C1034424" s="77"/>
    </row>
    <row r="1034425" spans="2:3" x14ac:dyDescent="0.25">
      <c r="B1034425" s="78"/>
      <c r="C1034425" s="77"/>
    </row>
    <row r="1034426" spans="2:3" x14ac:dyDescent="0.25">
      <c r="B1034426" s="78"/>
      <c r="C1034426" s="77"/>
    </row>
    <row r="1034427" spans="2:3" x14ac:dyDescent="0.25">
      <c r="B1034427" s="78"/>
      <c r="C1034427" s="77"/>
    </row>
    <row r="1034428" spans="2:3" x14ac:dyDescent="0.25">
      <c r="B1034428" s="78"/>
      <c r="C1034428" s="77"/>
    </row>
    <row r="1034429" spans="2:3" x14ac:dyDescent="0.25">
      <c r="B1034429" s="78"/>
      <c r="C1034429" s="77"/>
    </row>
    <row r="1034430" spans="2:3" x14ac:dyDescent="0.25">
      <c r="B1034430" s="78"/>
      <c r="C1034430" s="77"/>
    </row>
    <row r="1034431" spans="2:3" x14ac:dyDescent="0.25">
      <c r="B1034431" s="78"/>
      <c r="C1034431" s="77"/>
    </row>
    <row r="1034432" spans="2:3" x14ac:dyDescent="0.25">
      <c r="B1034432" s="78"/>
      <c r="C1034432" s="77"/>
    </row>
    <row r="1034433" spans="2:3" x14ac:dyDescent="0.25">
      <c r="B1034433" s="78"/>
      <c r="C1034433" s="77"/>
    </row>
    <row r="1034434" spans="2:3" x14ac:dyDescent="0.25">
      <c r="B1034434" s="78"/>
      <c r="C1034434" s="77"/>
    </row>
    <row r="1034435" spans="2:3" x14ac:dyDescent="0.25">
      <c r="B1034435" s="78"/>
      <c r="C1034435" s="77"/>
    </row>
    <row r="1034436" spans="2:3" x14ac:dyDescent="0.25">
      <c r="B1034436" s="78"/>
      <c r="C1034436" s="77"/>
    </row>
    <row r="1034546" spans="2:3" x14ac:dyDescent="0.25">
      <c r="B1034546" s="78"/>
      <c r="C1034546" s="77"/>
    </row>
    <row r="1034547" spans="2:3" x14ac:dyDescent="0.25">
      <c r="B1034547" s="78"/>
      <c r="C1034547" s="77"/>
    </row>
    <row r="1034548" spans="2:3" x14ac:dyDescent="0.25">
      <c r="B1034548" s="78"/>
      <c r="C1034548" s="77"/>
    </row>
    <row r="1034549" spans="2:3" x14ac:dyDescent="0.25">
      <c r="B1034549" s="78"/>
      <c r="C1034549" s="77"/>
    </row>
    <row r="1034550" spans="2:3" x14ac:dyDescent="0.25">
      <c r="B1034550" s="78"/>
      <c r="C1034550" s="77"/>
    </row>
    <row r="1034551" spans="2:3" x14ac:dyDescent="0.25">
      <c r="B1034551" s="78"/>
      <c r="C1034551" s="77"/>
    </row>
    <row r="1034552" spans="2:3" x14ac:dyDescent="0.25">
      <c r="B1034552" s="78"/>
      <c r="C1034552" s="77"/>
    </row>
    <row r="1034553" spans="2:3" x14ac:dyDescent="0.25">
      <c r="B1034553" s="78"/>
      <c r="C1034553" s="77"/>
    </row>
    <row r="1034554" spans="2:3" x14ac:dyDescent="0.25">
      <c r="B1034554" s="78"/>
      <c r="C1034554" s="77"/>
    </row>
    <row r="1034555" spans="2:3" x14ac:dyDescent="0.25">
      <c r="B1034555" s="78"/>
      <c r="C1034555" s="77"/>
    </row>
    <row r="1034556" spans="2:3" x14ac:dyDescent="0.25">
      <c r="B1034556" s="78"/>
      <c r="C1034556" s="77"/>
    </row>
    <row r="1034557" spans="2:3" x14ac:dyDescent="0.25">
      <c r="B1034557" s="78"/>
      <c r="C1034557" s="77"/>
    </row>
    <row r="1034558" spans="2:3" x14ac:dyDescent="0.25">
      <c r="B1034558" s="78"/>
      <c r="C1034558" s="77"/>
    </row>
    <row r="1034668" spans="2:3" x14ac:dyDescent="0.25">
      <c r="B1034668" s="78"/>
      <c r="C1034668" s="77"/>
    </row>
    <row r="1034669" spans="2:3" x14ac:dyDescent="0.25">
      <c r="B1034669" s="78"/>
      <c r="C1034669" s="77"/>
    </row>
    <row r="1034670" spans="2:3" x14ac:dyDescent="0.25">
      <c r="B1034670" s="78"/>
      <c r="C1034670" s="77"/>
    </row>
    <row r="1034671" spans="2:3" x14ac:dyDescent="0.25">
      <c r="B1034671" s="78"/>
      <c r="C1034671" s="77"/>
    </row>
    <row r="1034672" spans="2:3" x14ac:dyDescent="0.25">
      <c r="B1034672" s="78"/>
      <c r="C1034672" s="77"/>
    </row>
    <row r="1034673" spans="2:3" x14ac:dyDescent="0.25">
      <c r="B1034673" s="78"/>
      <c r="C1034673" s="77"/>
    </row>
    <row r="1034674" spans="2:3" x14ac:dyDescent="0.25">
      <c r="B1034674" s="78"/>
      <c r="C1034674" s="77"/>
    </row>
    <row r="1034675" spans="2:3" x14ac:dyDescent="0.25">
      <c r="B1034675" s="78"/>
      <c r="C1034675" s="77"/>
    </row>
    <row r="1034676" spans="2:3" x14ac:dyDescent="0.25">
      <c r="B1034676" s="78"/>
      <c r="C1034676" s="77"/>
    </row>
    <row r="1034677" spans="2:3" x14ac:dyDescent="0.25">
      <c r="B1034677" s="78"/>
      <c r="C1034677" s="77"/>
    </row>
    <row r="1034678" spans="2:3" x14ac:dyDescent="0.25">
      <c r="B1034678" s="78"/>
      <c r="C1034678" s="77"/>
    </row>
    <row r="1034679" spans="2:3" x14ac:dyDescent="0.25">
      <c r="B1034679" s="78"/>
      <c r="C1034679" s="77"/>
    </row>
    <row r="1034680" spans="2:3" x14ac:dyDescent="0.25">
      <c r="B1034680" s="78"/>
      <c r="C1034680" s="77"/>
    </row>
    <row r="1034790" spans="2:3" x14ac:dyDescent="0.25">
      <c r="B1034790" s="78"/>
      <c r="C1034790" s="77"/>
    </row>
    <row r="1034791" spans="2:3" x14ac:dyDescent="0.25">
      <c r="B1034791" s="78"/>
      <c r="C1034791" s="77"/>
    </row>
    <row r="1034792" spans="2:3" x14ac:dyDescent="0.25">
      <c r="B1034792" s="78"/>
      <c r="C1034792" s="77"/>
    </row>
    <row r="1034793" spans="2:3" x14ac:dyDescent="0.25">
      <c r="B1034793" s="78"/>
      <c r="C1034793" s="77"/>
    </row>
    <row r="1034794" spans="2:3" x14ac:dyDescent="0.25">
      <c r="B1034794" s="78"/>
      <c r="C1034794" s="77"/>
    </row>
    <row r="1034795" spans="2:3" x14ac:dyDescent="0.25">
      <c r="B1034795" s="78"/>
      <c r="C1034795" s="77"/>
    </row>
    <row r="1034796" spans="2:3" x14ac:dyDescent="0.25">
      <c r="B1034796" s="78"/>
      <c r="C1034796" s="77"/>
    </row>
    <row r="1034797" spans="2:3" x14ac:dyDescent="0.25">
      <c r="B1034797" s="78"/>
      <c r="C1034797" s="77"/>
    </row>
    <row r="1034798" spans="2:3" x14ac:dyDescent="0.25">
      <c r="B1034798" s="78"/>
      <c r="C1034798" s="77"/>
    </row>
    <row r="1034799" spans="2:3" x14ac:dyDescent="0.25">
      <c r="B1034799" s="78"/>
      <c r="C1034799" s="77"/>
    </row>
    <row r="1034800" spans="2:3" x14ac:dyDescent="0.25">
      <c r="B1034800" s="78"/>
      <c r="C1034800" s="77"/>
    </row>
    <row r="1034801" spans="2:3" x14ac:dyDescent="0.25">
      <c r="B1034801" s="78"/>
      <c r="C1034801" s="77"/>
    </row>
    <row r="1034802" spans="2:3" x14ac:dyDescent="0.25">
      <c r="B1034802" s="78"/>
      <c r="C1034802" s="77"/>
    </row>
    <row r="1034912" spans="2:3" x14ac:dyDescent="0.25">
      <c r="B1034912" s="78"/>
      <c r="C1034912" s="77"/>
    </row>
    <row r="1034913" spans="2:3" x14ac:dyDescent="0.25">
      <c r="B1034913" s="78"/>
      <c r="C1034913" s="77"/>
    </row>
    <row r="1034914" spans="2:3" x14ac:dyDescent="0.25">
      <c r="B1034914" s="78"/>
      <c r="C1034914" s="77"/>
    </row>
    <row r="1034915" spans="2:3" x14ac:dyDescent="0.25">
      <c r="B1034915" s="78"/>
      <c r="C1034915" s="77"/>
    </row>
    <row r="1034916" spans="2:3" x14ac:dyDescent="0.25">
      <c r="B1034916" s="78"/>
      <c r="C1034916" s="77"/>
    </row>
    <row r="1034917" spans="2:3" x14ac:dyDescent="0.25">
      <c r="B1034917" s="78"/>
      <c r="C1034917" s="77"/>
    </row>
    <row r="1034918" spans="2:3" x14ac:dyDescent="0.25">
      <c r="B1034918" s="78"/>
      <c r="C1034918" s="77"/>
    </row>
    <row r="1034919" spans="2:3" x14ac:dyDescent="0.25">
      <c r="B1034919" s="78"/>
      <c r="C1034919" s="77"/>
    </row>
    <row r="1034920" spans="2:3" x14ac:dyDescent="0.25">
      <c r="B1034920" s="78"/>
      <c r="C1034920" s="77"/>
    </row>
    <row r="1034921" spans="2:3" x14ac:dyDescent="0.25">
      <c r="B1034921" s="78"/>
      <c r="C1034921" s="77"/>
    </row>
    <row r="1034922" spans="2:3" x14ac:dyDescent="0.25">
      <c r="B1034922" s="78"/>
      <c r="C1034922" s="77"/>
    </row>
    <row r="1034923" spans="2:3" x14ac:dyDescent="0.25">
      <c r="B1034923" s="78"/>
      <c r="C1034923" s="77"/>
    </row>
    <row r="1034924" spans="2:3" x14ac:dyDescent="0.25">
      <c r="B1034924" s="78"/>
      <c r="C1034924" s="77"/>
    </row>
    <row r="1035034" spans="2:3" x14ac:dyDescent="0.25">
      <c r="B1035034" s="78"/>
      <c r="C1035034" s="77"/>
    </row>
    <row r="1035035" spans="2:3" x14ac:dyDescent="0.25">
      <c r="B1035035" s="78"/>
      <c r="C1035035" s="77"/>
    </row>
    <row r="1035036" spans="2:3" x14ac:dyDescent="0.25">
      <c r="B1035036" s="78"/>
      <c r="C1035036" s="77"/>
    </row>
    <row r="1035037" spans="2:3" x14ac:dyDescent="0.25">
      <c r="B1035037" s="78"/>
      <c r="C1035037" s="77"/>
    </row>
    <row r="1035038" spans="2:3" x14ac:dyDescent="0.25">
      <c r="B1035038" s="78"/>
      <c r="C1035038" s="77"/>
    </row>
    <row r="1035039" spans="2:3" x14ac:dyDescent="0.25">
      <c r="B1035039" s="78"/>
      <c r="C1035039" s="77"/>
    </row>
    <row r="1035040" spans="2:3" x14ac:dyDescent="0.25">
      <c r="B1035040" s="78"/>
      <c r="C1035040" s="77"/>
    </row>
    <row r="1035041" spans="2:3" x14ac:dyDescent="0.25">
      <c r="B1035041" s="78"/>
      <c r="C1035041" s="77"/>
    </row>
    <row r="1035042" spans="2:3" x14ac:dyDescent="0.25">
      <c r="B1035042" s="78"/>
      <c r="C1035042" s="77"/>
    </row>
    <row r="1035043" spans="2:3" x14ac:dyDescent="0.25">
      <c r="B1035043" s="78"/>
      <c r="C1035043" s="77"/>
    </row>
    <row r="1035044" spans="2:3" x14ac:dyDescent="0.25">
      <c r="B1035044" s="78"/>
      <c r="C1035044" s="77"/>
    </row>
    <row r="1035045" spans="2:3" x14ac:dyDescent="0.25">
      <c r="B1035045" s="78"/>
      <c r="C1035045" s="77"/>
    </row>
    <row r="1035046" spans="2:3" x14ac:dyDescent="0.25">
      <c r="B1035046" s="78"/>
      <c r="C1035046" s="77"/>
    </row>
    <row r="1035156" spans="2:3" x14ac:dyDescent="0.25">
      <c r="B1035156" s="78"/>
      <c r="C1035156" s="77"/>
    </row>
    <row r="1035157" spans="2:3" x14ac:dyDescent="0.25">
      <c r="B1035157" s="78"/>
      <c r="C1035157" s="77"/>
    </row>
    <row r="1035158" spans="2:3" x14ac:dyDescent="0.25">
      <c r="B1035158" s="78"/>
      <c r="C1035158" s="77"/>
    </row>
    <row r="1035159" spans="2:3" x14ac:dyDescent="0.25">
      <c r="B1035159" s="78"/>
      <c r="C1035159" s="77"/>
    </row>
    <row r="1035160" spans="2:3" x14ac:dyDescent="0.25">
      <c r="B1035160" s="78"/>
      <c r="C1035160" s="77"/>
    </row>
    <row r="1035161" spans="2:3" x14ac:dyDescent="0.25">
      <c r="B1035161" s="78"/>
      <c r="C1035161" s="77"/>
    </row>
    <row r="1035162" spans="2:3" x14ac:dyDescent="0.25">
      <c r="B1035162" s="78"/>
      <c r="C1035162" s="77"/>
    </row>
    <row r="1035163" spans="2:3" x14ac:dyDescent="0.25">
      <c r="B1035163" s="78"/>
      <c r="C1035163" s="77"/>
    </row>
    <row r="1035164" spans="2:3" x14ac:dyDescent="0.25">
      <c r="B1035164" s="78"/>
      <c r="C1035164" s="77"/>
    </row>
    <row r="1035165" spans="2:3" x14ac:dyDescent="0.25">
      <c r="B1035165" s="78"/>
      <c r="C1035165" s="77"/>
    </row>
    <row r="1035166" spans="2:3" x14ac:dyDescent="0.25">
      <c r="B1035166" s="78"/>
      <c r="C1035166" s="77"/>
    </row>
    <row r="1035167" spans="2:3" x14ac:dyDescent="0.25">
      <c r="B1035167" s="78"/>
      <c r="C1035167" s="77"/>
    </row>
    <row r="1035168" spans="2:3" x14ac:dyDescent="0.25">
      <c r="B1035168" s="78"/>
      <c r="C1035168" s="77"/>
    </row>
    <row r="1035278" spans="2:3" x14ac:dyDescent="0.25">
      <c r="B1035278" s="78"/>
      <c r="C1035278" s="77"/>
    </row>
    <row r="1035279" spans="2:3" x14ac:dyDescent="0.25">
      <c r="B1035279" s="78"/>
      <c r="C1035279" s="77"/>
    </row>
    <row r="1035280" spans="2:3" x14ac:dyDescent="0.25">
      <c r="B1035280" s="78"/>
      <c r="C1035280" s="77"/>
    </row>
    <row r="1035281" spans="2:3" x14ac:dyDescent="0.25">
      <c r="B1035281" s="78"/>
      <c r="C1035281" s="77"/>
    </row>
    <row r="1035282" spans="2:3" x14ac:dyDescent="0.25">
      <c r="B1035282" s="78"/>
      <c r="C1035282" s="77"/>
    </row>
    <row r="1035283" spans="2:3" x14ac:dyDescent="0.25">
      <c r="B1035283" s="78"/>
      <c r="C1035283" s="77"/>
    </row>
    <row r="1035284" spans="2:3" x14ac:dyDescent="0.25">
      <c r="B1035284" s="78"/>
      <c r="C1035284" s="77"/>
    </row>
    <row r="1035285" spans="2:3" x14ac:dyDescent="0.25">
      <c r="B1035285" s="78"/>
      <c r="C1035285" s="77"/>
    </row>
    <row r="1035286" spans="2:3" x14ac:dyDescent="0.25">
      <c r="B1035286" s="78"/>
      <c r="C1035286" s="77"/>
    </row>
    <row r="1035287" spans="2:3" x14ac:dyDescent="0.25">
      <c r="B1035287" s="78"/>
      <c r="C1035287" s="77"/>
    </row>
    <row r="1035288" spans="2:3" x14ac:dyDescent="0.25">
      <c r="B1035288" s="78"/>
      <c r="C1035288" s="77"/>
    </row>
    <row r="1035289" spans="2:3" x14ac:dyDescent="0.25">
      <c r="B1035289" s="78"/>
      <c r="C1035289" s="77"/>
    </row>
    <row r="1035290" spans="2:3" x14ac:dyDescent="0.25">
      <c r="B1035290" s="78"/>
      <c r="C1035290" s="77"/>
    </row>
    <row r="1035400" spans="2:3" x14ac:dyDescent="0.25">
      <c r="B1035400" s="78"/>
      <c r="C1035400" s="77"/>
    </row>
    <row r="1035401" spans="2:3" x14ac:dyDescent="0.25">
      <c r="B1035401" s="78"/>
      <c r="C1035401" s="77"/>
    </row>
    <row r="1035402" spans="2:3" x14ac:dyDescent="0.25">
      <c r="B1035402" s="78"/>
      <c r="C1035402" s="77"/>
    </row>
    <row r="1035403" spans="2:3" x14ac:dyDescent="0.25">
      <c r="B1035403" s="78"/>
      <c r="C1035403" s="77"/>
    </row>
    <row r="1035404" spans="2:3" x14ac:dyDescent="0.25">
      <c r="B1035404" s="78"/>
      <c r="C1035404" s="77"/>
    </row>
    <row r="1035405" spans="2:3" x14ac:dyDescent="0.25">
      <c r="B1035405" s="78"/>
      <c r="C1035405" s="77"/>
    </row>
    <row r="1035406" spans="2:3" x14ac:dyDescent="0.25">
      <c r="B1035406" s="78"/>
      <c r="C1035406" s="77"/>
    </row>
    <row r="1035407" spans="2:3" x14ac:dyDescent="0.25">
      <c r="B1035407" s="78"/>
      <c r="C1035407" s="77"/>
    </row>
    <row r="1035408" spans="2:3" x14ac:dyDescent="0.25">
      <c r="B1035408" s="78"/>
      <c r="C1035408" s="77"/>
    </row>
    <row r="1035409" spans="2:3" x14ac:dyDescent="0.25">
      <c r="B1035409" s="78"/>
      <c r="C1035409" s="77"/>
    </row>
    <row r="1035410" spans="2:3" x14ac:dyDescent="0.25">
      <c r="B1035410" s="78"/>
      <c r="C1035410" s="77"/>
    </row>
    <row r="1035411" spans="2:3" x14ac:dyDescent="0.25">
      <c r="B1035411" s="78"/>
      <c r="C1035411" s="77"/>
    </row>
    <row r="1035412" spans="2:3" x14ac:dyDescent="0.25">
      <c r="B1035412" s="78"/>
      <c r="C1035412" s="77"/>
    </row>
    <row r="1035522" spans="2:3" x14ac:dyDescent="0.25">
      <c r="B1035522" s="78"/>
      <c r="C1035522" s="77"/>
    </row>
    <row r="1035523" spans="2:3" x14ac:dyDescent="0.25">
      <c r="B1035523" s="78"/>
      <c r="C1035523" s="77"/>
    </row>
    <row r="1035524" spans="2:3" x14ac:dyDescent="0.25">
      <c r="B1035524" s="78"/>
      <c r="C1035524" s="77"/>
    </row>
    <row r="1035525" spans="2:3" x14ac:dyDescent="0.25">
      <c r="B1035525" s="78"/>
      <c r="C1035525" s="77"/>
    </row>
    <row r="1035526" spans="2:3" x14ac:dyDescent="0.25">
      <c r="B1035526" s="78"/>
      <c r="C1035526" s="77"/>
    </row>
    <row r="1035527" spans="2:3" x14ac:dyDescent="0.25">
      <c r="B1035527" s="78"/>
      <c r="C1035527" s="77"/>
    </row>
    <row r="1035528" spans="2:3" x14ac:dyDescent="0.25">
      <c r="B1035528" s="78"/>
      <c r="C1035528" s="77"/>
    </row>
    <row r="1035529" spans="2:3" x14ac:dyDescent="0.25">
      <c r="B1035529" s="78"/>
      <c r="C1035529" s="77"/>
    </row>
    <row r="1035530" spans="2:3" x14ac:dyDescent="0.25">
      <c r="B1035530" s="78"/>
      <c r="C1035530" s="77"/>
    </row>
    <row r="1035531" spans="2:3" x14ac:dyDescent="0.25">
      <c r="B1035531" s="78"/>
      <c r="C1035531" s="77"/>
    </row>
    <row r="1035532" spans="2:3" x14ac:dyDescent="0.25">
      <c r="B1035532" s="78"/>
      <c r="C1035532" s="77"/>
    </row>
    <row r="1035533" spans="2:3" x14ac:dyDescent="0.25">
      <c r="B1035533" s="78"/>
      <c r="C1035533" s="77"/>
    </row>
    <row r="1035534" spans="2:3" x14ac:dyDescent="0.25">
      <c r="B1035534" s="78"/>
      <c r="C1035534" s="77"/>
    </row>
    <row r="1035644" spans="2:3" x14ac:dyDescent="0.25">
      <c r="B1035644" s="78"/>
      <c r="C1035644" s="77"/>
    </row>
    <row r="1035645" spans="2:3" x14ac:dyDescent="0.25">
      <c r="B1035645" s="78"/>
      <c r="C1035645" s="77"/>
    </row>
    <row r="1035646" spans="2:3" x14ac:dyDescent="0.25">
      <c r="B1035646" s="78"/>
      <c r="C1035646" s="77"/>
    </row>
    <row r="1035647" spans="2:3" x14ac:dyDescent="0.25">
      <c r="B1035647" s="78"/>
      <c r="C1035647" s="77"/>
    </row>
    <row r="1035648" spans="2:3" x14ac:dyDescent="0.25">
      <c r="B1035648" s="78"/>
      <c r="C1035648" s="77"/>
    </row>
    <row r="1035649" spans="2:3" x14ac:dyDescent="0.25">
      <c r="B1035649" s="78"/>
      <c r="C1035649" s="77"/>
    </row>
    <row r="1035650" spans="2:3" x14ac:dyDescent="0.25">
      <c r="B1035650" s="78"/>
      <c r="C1035650" s="77"/>
    </row>
    <row r="1035651" spans="2:3" x14ac:dyDescent="0.25">
      <c r="B1035651" s="78"/>
      <c r="C1035651" s="77"/>
    </row>
    <row r="1035652" spans="2:3" x14ac:dyDescent="0.25">
      <c r="B1035652" s="78"/>
      <c r="C1035652" s="77"/>
    </row>
    <row r="1035653" spans="2:3" x14ac:dyDescent="0.25">
      <c r="B1035653" s="78"/>
      <c r="C1035653" s="77"/>
    </row>
    <row r="1035654" spans="2:3" x14ac:dyDescent="0.25">
      <c r="B1035654" s="78"/>
      <c r="C1035654" s="77"/>
    </row>
    <row r="1035655" spans="2:3" x14ac:dyDescent="0.25">
      <c r="B1035655" s="78"/>
      <c r="C1035655" s="77"/>
    </row>
    <row r="1035656" spans="2:3" x14ac:dyDescent="0.25">
      <c r="B1035656" s="78"/>
      <c r="C1035656" s="77"/>
    </row>
    <row r="1035766" spans="2:3" x14ac:dyDescent="0.25">
      <c r="B1035766" s="78"/>
      <c r="C1035766" s="77"/>
    </row>
    <row r="1035767" spans="2:3" x14ac:dyDescent="0.25">
      <c r="B1035767" s="78"/>
      <c r="C1035767" s="77"/>
    </row>
    <row r="1035768" spans="2:3" x14ac:dyDescent="0.25">
      <c r="B1035768" s="78"/>
      <c r="C1035768" s="77"/>
    </row>
    <row r="1035769" spans="2:3" x14ac:dyDescent="0.25">
      <c r="B1035769" s="78"/>
      <c r="C1035769" s="77"/>
    </row>
    <row r="1035770" spans="2:3" x14ac:dyDescent="0.25">
      <c r="B1035770" s="78"/>
      <c r="C1035770" s="77"/>
    </row>
    <row r="1035771" spans="2:3" x14ac:dyDescent="0.25">
      <c r="B1035771" s="78"/>
      <c r="C1035771" s="77"/>
    </row>
    <row r="1035772" spans="2:3" x14ac:dyDescent="0.25">
      <c r="B1035772" s="78"/>
      <c r="C1035772" s="77"/>
    </row>
    <row r="1035773" spans="2:3" x14ac:dyDescent="0.25">
      <c r="B1035773" s="78"/>
      <c r="C1035773" s="77"/>
    </row>
    <row r="1035774" spans="2:3" x14ac:dyDescent="0.25">
      <c r="B1035774" s="78"/>
      <c r="C1035774" s="77"/>
    </row>
    <row r="1035775" spans="2:3" x14ac:dyDescent="0.25">
      <c r="B1035775" s="78"/>
      <c r="C1035775" s="77"/>
    </row>
    <row r="1035776" spans="2:3" x14ac:dyDescent="0.25">
      <c r="B1035776" s="78"/>
      <c r="C1035776" s="77"/>
    </row>
    <row r="1035777" spans="2:3" x14ac:dyDescent="0.25">
      <c r="B1035777" s="78"/>
      <c r="C1035777" s="77"/>
    </row>
    <row r="1035778" spans="2:3" x14ac:dyDescent="0.25">
      <c r="B1035778" s="78"/>
      <c r="C1035778" s="77"/>
    </row>
    <row r="1035888" spans="2:3" x14ac:dyDescent="0.25">
      <c r="B1035888" s="78"/>
      <c r="C1035888" s="77"/>
    </row>
    <row r="1035889" spans="2:3" x14ac:dyDescent="0.25">
      <c r="B1035889" s="78"/>
      <c r="C1035889" s="77"/>
    </row>
    <row r="1035890" spans="2:3" x14ac:dyDescent="0.25">
      <c r="B1035890" s="78"/>
      <c r="C1035890" s="77"/>
    </row>
    <row r="1035891" spans="2:3" x14ac:dyDescent="0.25">
      <c r="B1035891" s="78"/>
      <c r="C1035891" s="77"/>
    </row>
    <row r="1035892" spans="2:3" x14ac:dyDescent="0.25">
      <c r="B1035892" s="78"/>
      <c r="C1035892" s="77"/>
    </row>
    <row r="1035893" spans="2:3" x14ac:dyDescent="0.25">
      <c r="B1035893" s="78"/>
      <c r="C1035893" s="77"/>
    </row>
    <row r="1035894" spans="2:3" x14ac:dyDescent="0.25">
      <c r="B1035894" s="78"/>
      <c r="C1035894" s="77"/>
    </row>
    <row r="1035895" spans="2:3" x14ac:dyDescent="0.25">
      <c r="B1035895" s="78"/>
      <c r="C1035895" s="77"/>
    </row>
    <row r="1035896" spans="2:3" x14ac:dyDescent="0.25">
      <c r="B1035896" s="78"/>
      <c r="C1035896" s="77"/>
    </row>
    <row r="1035897" spans="2:3" x14ac:dyDescent="0.25">
      <c r="B1035897" s="78"/>
      <c r="C1035897" s="77"/>
    </row>
    <row r="1035898" spans="2:3" x14ac:dyDescent="0.25">
      <c r="B1035898" s="78"/>
      <c r="C1035898" s="77"/>
    </row>
    <row r="1035899" spans="2:3" x14ac:dyDescent="0.25">
      <c r="B1035899" s="78"/>
      <c r="C1035899" s="77"/>
    </row>
    <row r="1035900" spans="2:3" x14ac:dyDescent="0.25">
      <c r="B1035900" s="78"/>
      <c r="C1035900" s="77"/>
    </row>
    <row r="1036010" spans="2:3" x14ac:dyDescent="0.25">
      <c r="B1036010" s="78"/>
      <c r="C1036010" s="77"/>
    </row>
    <row r="1036011" spans="2:3" x14ac:dyDescent="0.25">
      <c r="B1036011" s="78"/>
      <c r="C1036011" s="77"/>
    </row>
    <row r="1036012" spans="2:3" x14ac:dyDescent="0.25">
      <c r="B1036012" s="78"/>
      <c r="C1036012" s="77"/>
    </row>
    <row r="1036013" spans="2:3" x14ac:dyDescent="0.25">
      <c r="B1036013" s="78"/>
      <c r="C1036013" s="77"/>
    </row>
    <row r="1036014" spans="2:3" x14ac:dyDescent="0.25">
      <c r="B1036014" s="78"/>
      <c r="C1036014" s="77"/>
    </row>
    <row r="1036015" spans="2:3" x14ac:dyDescent="0.25">
      <c r="B1036015" s="78"/>
      <c r="C1036015" s="77"/>
    </row>
    <row r="1036016" spans="2:3" x14ac:dyDescent="0.25">
      <c r="B1036016" s="78"/>
      <c r="C1036016" s="77"/>
    </row>
    <row r="1036017" spans="2:3" x14ac:dyDescent="0.25">
      <c r="B1036017" s="78"/>
      <c r="C1036017" s="77"/>
    </row>
    <row r="1036018" spans="2:3" x14ac:dyDescent="0.25">
      <c r="B1036018" s="78"/>
      <c r="C1036018" s="77"/>
    </row>
    <row r="1036019" spans="2:3" x14ac:dyDescent="0.25">
      <c r="B1036019" s="78"/>
      <c r="C1036019" s="77"/>
    </row>
    <row r="1036020" spans="2:3" x14ac:dyDescent="0.25">
      <c r="B1036020" s="78"/>
      <c r="C1036020" s="77"/>
    </row>
    <row r="1036021" spans="2:3" x14ac:dyDescent="0.25">
      <c r="B1036021" s="78"/>
      <c r="C1036021" s="77"/>
    </row>
    <row r="1036022" spans="2:3" x14ac:dyDescent="0.25">
      <c r="B1036022" s="78"/>
      <c r="C1036022" s="77"/>
    </row>
    <row r="1036132" spans="2:3" x14ac:dyDescent="0.25">
      <c r="B1036132" s="78"/>
      <c r="C1036132" s="77"/>
    </row>
    <row r="1036133" spans="2:3" x14ac:dyDescent="0.25">
      <c r="B1036133" s="78"/>
      <c r="C1036133" s="77"/>
    </row>
    <row r="1036134" spans="2:3" x14ac:dyDescent="0.25">
      <c r="B1036134" s="78"/>
      <c r="C1036134" s="77"/>
    </row>
    <row r="1036135" spans="2:3" x14ac:dyDescent="0.25">
      <c r="B1036135" s="78"/>
      <c r="C1036135" s="77"/>
    </row>
    <row r="1036136" spans="2:3" x14ac:dyDescent="0.25">
      <c r="B1036136" s="78"/>
      <c r="C1036136" s="77"/>
    </row>
    <row r="1036137" spans="2:3" x14ac:dyDescent="0.25">
      <c r="B1036137" s="78"/>
      <c r="C1036137" s="77"/>
    </row>
    <row r="1036138" spans="2:3" x14ac:dyDescent="0.25">
      <c r="B1036138" s="78"/>
      <c r="C1036138" s="77"/>
    </row>
    <row r="1036139" spans="2:3" x14ac:dyDescent="0.25">
      <c r="B1036139" s="78"/>
      <c r="C1036139" s="77"/>
    </row>
    <row r="1036140" spans="2:3" x14ac:dyDescent="0.25">
      <c r="B1036140" s="78"/>
      <c r="C1036140" s="77"/>
    </row>
    <row r="1036141" spans="2:3" x14ac:dyDescent="0.25">
      <c r="B1036141" s="78"/>
      <c r="C1036141" s="77"/>
    </row>
    <row r="1036142" spans="2:3" x14ac:dyDescent="0.25">
      <c r="B1036142" s="78"/>
      <c r="C1036142" s="77"/>
    </row>
    <row r="1036143" spans="2:3" x14ac:dyDescent="0.25">
      <c r="B1036143" s="78"/>
      <c r="C1036143" s="77"/>
    </row>
    <row r="1036144" spans="2:3" x14ac:dyDescent="0.25">
      <c r="B1036144" s="78"/>
      <c r="C1036144" s="77"/>
    </row>
    <row r="1036254" spans="2:3" x14ac:dyDescent="0.25">
      <c r="B1036254" s="78"/>
      <c r="C1036254" s="77"/>
    </row>
    <row r="1036255" spans="2:3" x14ac:dyDescent="0.25">
      <c r="B1036255" s="78"/>
      <c r="C1036255" s="77"/>
    </row>
    <row r="1036256" spans="2:3" x14ac:dyDescent="0.25">
      <c r="B1036256" s="78"/>
      <c r="C1036256" s="77"/>
    </row>
    <row r="1036257" spans="2:3" x14ac:dyDescent="0.25">
      <c r="B1036257" s="78"/>
      <c r="C1036257" s="77"/>
    </row>
    <row r="1036258" spans="2:3" x14ac:dyDescent="0.25">
      <c r="B1036258" s="78"/>
      <c r="C1036258" s="77"/>
    </row>
    <row r="1036259" spans="2:3" x14ac:dyDescent="0.25">
      <c r="B1036259" s="78"/>
      <c r="C1036259" s="77"/>
    </row>
    <row r="1036260" spans="2:3" x14ac:dyDescent="0.25">
      <c r="B1036260" s="78"/>
      <c r="C1036260" s="77"/>
    </row>
    <row r="1036261" spans="2:3" x14ac:dyDescent="0.25">
      <c r="B1036261" s="78"/>
      <c r="C1036261" s="77"/>
    </row>
    <row r="1036262" spans="2:3" x14ac:dyDescent="0.25">
      <c r="B1036262" s="78"/>
      <c r="C1036262" s="77"/>
    </row>
    <row r="1036263" spans="2:3" x14ac:dyDescent="0.25">
      <c r="B1036263" s="78"/>
      <c r="C1036263" s="77"/>
    </row>
    <row r="1036264" spans="2:3" x14ac:dyDescent="0.25">
      <c r="B1036264" s="78"/>
      <c r="C1036264" s="77"/>
    </row>
    <row r="1036265" spans="2:3" x14ac:dyDescent="0.25">
      <c r="B1036265" s="78"/>
      <c r="C1036265" s="77"/>
    </row>
    <row r="1036266" spans="2:3" x14ac:dyDescent="0.25">
      <c r="B1036266" s="78"/>
      <c r="C1036266" s="77"/>
    </row>
    <row r="1036376" spans="2:3" x14ac:dyDescent="0.25">
      <c r="B1036376" s="78"/>
      <c r="C1036376" s="77"/>
    </row>
    <row r="1036377" spans="2:3" x14ac:dyDescent="0.25">
      <c r="B1036377" s="78"/>
      <c r="C1036377" s="77"/>
    </row>
    <row r="1036378" spans="2:3" x14ac:dyDescent="0.25">
      <c r="B1036378" s="78"/>
      <c r="C1036378" s="77"/>
    </row>
    <row r="1036379" spans="2:3" x14ac:dyDescent="0.25">
      <c r="B1036379" s="78"/>
      <c r="C1036379" s="77"/>
    </row>
    <row r="1036380" spans="2:3" x14ac:dyDescent="0.25">
      <c r="B1036380" s="78"/>
      <c r="C1036380" s="77"/>
    </row>
    <row r="1036381" spans="2:3" x14ac:dyDescent="0.25">
      <c r="B1036381" s="78"/>
      <c r="C1036381" s="77"/>
    </row>
    <row r="1036382" spans="2:3" x14ac:dyDescent="0.25">
      <c r="B1036382" s="78"/>
      <c r="C1036382" s="77"/>
    </row>
    <row r="1036383" spans="2:3" x14ac:dyDescent="0.25">
      <c r="B1036383" s="78"/>
      <c r="C1036383" s="77"/>
    </row>
    <row r="1036384" spans="2:3" x14ac:dyDescent="0.25">
      <c r="B1036384" s="78"/>
      <c r="C1036384" s="77"/>
    </row>
    <row r="1036385" spans="2:3" x14ac:dyDescent="0.25">
      <c r="B1036385" s="78"/>
      <c r="C1036385" s="77"/>
    </row>
    <row r="1036386" spans="2:3" x14ac:dyDescent="0.25">
      <c r="B1036386" s="78"/>
      <c r="C1036386" s="77"/>
    </row>
    <row r="1036387" spans="2:3" x14ac:dyDescent="0.25">
      <c r="B1036387" s="78"/>
      <c r="C1036387" s="77"/>
    </row>
    <row r="1036388" spans="2:3" x14ac:dyDescent="0.25">
      <c r="B1036388" s="78"/>
      <c r="C1036388" s="77"/>
    </row>
    <row r="1036498" spans="2:3" x14ac:dyDescent="0.25">
      <c r="B1036498" s="78"/>
      <c r="C1036498" s="77"/>
    </row>
    <row r="1036499" spans="2:3" x14ac:dyDescent="0.25">
      <c r="B1036499" s="78"/>
      <c r="C1036499" s="77"/>
    </row>
    <row r="1036500" spans="2:3" x14ac:dyDescent="0.25">
      <c r="B1036500" s="78"/>
      <c r="C1036500" s="77"/>
    </row>
    <row r="1036501" spans="2:3" x14ac:dyDescent="0.25">
      <c r="B1036501" s="78"/>
      <c r="C1036501" s="77"/>
    </row>
    <row r="1036502" spans="2:3" x14ac:dyDescent="0.25">
      <c r="B1036502" s="78"/>
      <c r="C1036502" s="77"/>
    </row>
    <row r="1036503" spans="2:3" x14ac:dyDescent="0.25">
      <c r="B1036503" s="78"/>
      <c r="C1036503" s="77"/>
    </row>
    <row r="1036504" spans="2:3" x14ac:dyDescent="0.25">
      <c r="B1036504" s="78"/>
      <c r="C1036504" s="77"/>
    </row>
    <row r="1036505" spans="2:3" x14ac:dyDescent="0.25">
      <c r="B1036505" s="78"/>
      <c r="C1036505" s="77"/>
    </row>
    <row r="1036506" spans="2:3" x14ac:dyDescent="0.25">
      <c r="B1036506" s="78"/>
      <c r="C1036506" s="77"/>
    </row>
    <row r="1036507" spans="2:3" x14ac:dyDescent="0.25">
      <c r="B1036507" s="78"/>
      <c r="C1036507" s="77"/>
    </row>
    <row r="1036508" spans="2:3" x14ac:dyDescent="0.25">
      <c r="B1036508" s="78"/>
      <c r="C1036508" s="77"/>
    </row>
    <row r="1036509" spans="2:3" x14ac:dyDescent="0.25">
      <c r="B1036509" s="78"/>
      <c r="C1036509" s="77"/>
    </row>
    <row r="1036510" spans="2:3" x14ac:dyDescent="0.25">
      <c r="B1036510" s="78"/>
      <c r="C1036510" s="77"/>
    </row>
    <row r="1036620" spans="2:3" x14ac:dyDescent="0.25">
      <c r="B1036620" s="78"/>
      <c r="C1036620" s="77"/>
    </row>
    <row r="1036621" spans="2:3" x14ac:dyDescent="0.25">
      <c r="B1036621" s="78"/>
      <c r="C1036621" s="77"/>
    </row>
    <row r="1036622" spans="2:3" x14ac:dyDescent="0.25">
      <c r="B1036622" s="78"/>
      <c r="C1036622" s="77"/>
    </row>
    <row r="1036623" spans="2:3" x14ac:dyDescent="0.25">
      <c r="B1036623" s="78"/>
      <c r="C1036623" s="77"/>
    </row>
    <row r="1036624" spans="2:3" x14ac:dyDescent="0.25">
      <c r="B1036624" s="78"/>
      <c r="C1036624" s="77"/>
    </row>
    <row r="1036625" spans="2:3" x14ac:dyDescent="0.25">
      <c r="B1036625" s="78"/>
      <c r="C1036625" s="77"/>
    </row>
    <row r="1036626" spans="2:3" x14ac:dyDescent="0.25">
      <c r="B1036626" s="78"/>
      <c r="C1036626" s="77"/>
    </row>
    <row r="1036627" spans="2:3" x14ac:dyDescent="0.25">
      <c r="B1036627" s="78"/>
      <c r="C1036627" s="77"/>
    </row>
    <row r="1036628" spans="2:3" x14ac:dyDescent="0.25">
      <c r="B1036628" s="78"/>
      <c r="C1036628" s="77"/>
    </row>
    <row r="1036629" spans="2:3" x14ac:dyDescent="0.25">
      <c r="B1036629" s="78"/>
      <c r="C1036629" s="77"/>
    </row>
    <row r="1036630" spans="2:3" x14ac:dyDescent="0.25">
      <c r="B1036630" s="78"/>
      <c r="C1036630" s="77"/>
    </row>
    <row r="1036631" spans="2:3" x14ac:dyDescent="0.25">
      <c r="B1036631" s="78"/>
      <c r="C1036631" s="77"/>
    </row>
    <row r="1036632" spans="2:3" x14ac:dyDescent="0.25">
      <c r="B1036632" s="78"/>
      <c r="C1036632" s="77"/>
    </row>
    <row r="1036742" spans="2:3" x14ac:dyDescent="0.25">
      <c r="B1036742" s="78"/>
      <c r="C1036742" s="77"/>
    </row>
    <row r="1036743" spans="2:3" x14ac:dyDescent="0.25">
      <c r="B1036743" s="78"/>
      <c r="C1036743" s="77"/>
    </row>
    <row r="1036744" spans="2:3" x14ac:dyDescent="0.25">
      <c r="B1036744" s="78"/>
      <c r="C1036744" s="77"/>
    </row>
    <row r="1036745" spans="2:3" x14ac:dyDescent="0.25">
      <c r="B1036745" s="78"/>
      <c r="C1036745" s="77"/>
    </row>
    <row r="1036746" spans="2:3" x14ac:dyDescent="0.25">
      <c r="B1036746" s="78"/>
      <c r="C1036746" s="77"/>
    </row>
    <row r="1036747" spans="2:3" x14ac:dyDescent="0.25">
      <c r="B1036747" s="78"/>
      <c r="C1036747" s="77"/>
    </row>
    <row r="1036748" spans="2:3" x14ac:dyDescent="0.25">
      <c r="B1036748" s="78"/>
      <c r="C1036748" s="77"/>
    </row>
    <row r="1036749" spans="2:3" x14ac:dyDescent="0.25">
      <c r="B1036749" s="78"/>
      <c r="C1036749" s="77"/>
    </row>
    <row r="1036750" spans="2:3" x14ac:dyDescent="0.25">
      <c r="B1036750" s="78"/>
      <c r="C1036750" s="77"/>
    </row>
    <row r="1036751" spans="2:3" x14ac:dyDescent="0.25">
      <c r="B1036751" s="78"/>
      <c r="C1036751" s="77"/>
    </row>
    <row r="1036752" spans="2:3" x14ac:dyDescent="0.25">
      <c r="B1036752" s="78"/>
      <c r="C1036752" s="77"/>
    </row>
    <row r="1036753" spans="2:3" x14ac:dyDescent="0.25">
      <c r="B1036753" s="78"/>
      <c r="C1036753" s="77"/>
    </row>
    <row r="1036754" spans="2:3" x14ac:dyDescent="0.25">
      <c r="B1036754" s="78"/>
      <c r="C1036754" s="77"/>
    </row>
    <row r="1036864" spans="2:3" x14ac:dyDescent="0.25">
      <c r="B1036864" s="78"/>
      <c r="C1036864" s="77"/>
    </row>
    <row r="1036865" spans="2:3" x14ac:dyDescent="0.25">
      <c r="B1036865" s="78"/>
      <c r="C1036865" s="77"/>
    </row>
    <row r="1036866" spans="2:3" x14ac:dyDescent="0.25">
      <c r="B1036866" s="78"/>
      <c r="C1036866" s="77"/>
    </row>
    <row r="1036867" spans="2:3" x14ac:dyDescent="0.25">
      <c r="B1036867" s="78"/>
      <c r="C1036867" s="77"/>
    </row>
    <row r="1036868" spans="2:3" x14ac:dyDescent="0.25">
      <c r="B1036868" s="78"/>
      <c r="C1036868" s="77"/>
    </row>
    <row r="1036869" spans="2:3" x14ac:dyDescent="0.25">
      <c r="B1036869" s="78"/>
      <c r="C1036869" s="77"/>
    </row>
    <row r="1036870" spans="2:3" x14ac:dyDescent="0.25">
      <c r="B1036870" s="78"/>
      <c r="C1036870" s="77"/>
    </row>
    <row r="1036871" spans="2:3" x14ac:dyDescent="0.25">
      <c r="B1036871" s="78"/>
      <c r="C1036871" s="77"/>
    </row>
    <row r="1036872" spans="2:3" x14ac:dyDescent="0.25">
      <c r="B1036872" s="78"/>
      <c r="C1036872" s="77"/>
    </row>
    <row r="1036873" spans="2:3" x14ac:dyDescent="0.25">
      <c r="B1036873" s="78"/>
      <c r="C1036873" s="77"/>
    </row>
    <row r="1036874" spans="2:3" x14ac:dyDescent="0.25">
      <c r="B1036874" s="78"/>
      <c r="C1036874" s="77"/>
    </row>
    <row r="1036875" spans="2:3" x14ac:dyDescent="0.25">
      <c r="B1036875" s="78"/>
      <c r="C1036875" s="77"/>
    </row>
    <row r="1036876" spans="2:3" x14ac:dyDescent="0.25">
      <c r="B1036876" s="78"/>
      <c r="C1036876" s="77"/>
    </row>
    <row r="1036986" spans="2:3" x14ac:dyDescent="0.25">
      <c r="B1036986" s="78"/>
      <c r="C1036986" s="77"/>
    </row>
    <row r="1036987" spans="2:3" x14ac:dyDescent="0.25">
      <c r="B1036987" s="78"/>
      <c r="C1036987" s="77"/>
    </row>
    <row r="1036988" spans="2:3" x14ac:dyDescent="0.25">
      <c r="B1036988" s="78"/>
      <c r="C1036988" s="77"/>
    </row>
    <row r="1036989" spans="2:3" x14ac:dyDescent="0.25">
      <c r="B1036989" s="78"/>
      <c r="C1036989" s="77"/>
    </row>
    <row r="1036990" spans="2:3" x14ac:dyDescent="0.25">
      <c r="B1036990" s="78"/>
      <c r="C1036990" s="77"/>
    </row>
    <row r="1036991" spans="2:3" x14ac:dyDescent="0.25">
      <c r="B1036991" s="78"/>
      <c r="C1036991" s="77"/>
    </row>
    <row r="1036992" spans="2:3" x14ac:dyDescent="0.25">
      <c r="B1036992" s="78"/>
      <c r="C1036992" s="77"/>
    </row>
    <row r="1036993" spans="2:3" x14ac:dyDescent="0.25">
      <c r="B1036993" s="78"/>
      <c r="C1036993" s="77"/>
    </row>
    <row r="1036994" spans="2:3" x14ac:dyDescent="0.25">
      <c r="B1036994" s="78"/>
      <c r="C1036994" s="77"/>
    </row>
    <row r="1036995" spans="2:3" x14ac:dyDescent="0.25">
      <c r="B1036995" s="78"/>
      <c r="C1036995" s="77"/>
    </row>
    <row r="1036996" spans="2:3" x14ac:dyDescent="0.25">
      <c r="B1036996" s="78"/>
      <c r="C1036996" s="77"/>
    </row>
    <row r="1036997" spans="2:3" x14ac:dyDescent="0.25">
      <c r="B1036997" s="78"/>
      <c r="C1036997" s="77"/>
    </row>
    <row r="1036998" spans="2:3" x14ac:dyDescent="0.25">
      <c r="B1036998" s="78"/>
      <c r="C1036998" s="77"/>
    </row>
    <row r="1037108" spans="2:3" x14ac:dyDescent="0.25">
      <c r="B1037108" s="78"/>
      <c r="C1037108" s="77"/>
    </row>
    <row r="1037109" spans="2:3" x14ac:dyDescent="0.25">
      <c r="B1037109" s="78"/>
      <c r="C1037109" s="77"/>
    </row>
    <row r="1037110" spans="2:3" x14ac:dyDescent="0.25">
      <c r="B1037110" s="78"/>
      <c r="C1037110" s="77"/>
    </row>
    <row r="1037111" spans="2:3" x14ac:dyDescent="0.25">
      <c r="B1037111" s="78"/>
      <c r="C1037111" s="77"/>
    </row>
    <row r="1037112" spans="2:3" x14ac:dyDescent="0.25">
      <c r="B1037112" s="78"/>
      <c r="C1037112" s="77"/>
    </row>
    <row r="1037113" spans="2:3" x14ac:dyDescent="0.25">
      <c r="B1037113" s="78"/>
      <c r="C1037113" s="77"/>
    </row>
    <row r="1037114" spans="2:3" x14ac:dyDescent="0.25">
      <c r="B1037114" s="78"/>
      <c r="C1037114" s="77"/>
    </row>
    <row r="1037115" spans="2:3" x14ac:dyDescent="0.25">
      <c r="B1037115" s="78"/>
      <c r="C1037115" s="77"/>
    </row>
    <row r="1037116" spans="2:3" x14ac:dyDescent="0.25">
      <c r="B1037116" s="78"/>
      <c r="C1037116" s="77"/>
    </row>
    <row r="1037117" spans="2:3" x14ac:dyDescent="0.25">
      <c r="B1037117" s="78"/>
      <c r="C1037117" s="77"/>
    </row>
    <row r="1037118" spans="2:3" x14ac:dyDescent="0.25">
      <c r="B1037118" s="78"/>
      <c r="C1037118" s="77"/>
    </row>
    <row r="1037119" spans="2:3" x14ac:dyDescent="0.25">
      <c r="B1037119" s="78"/>
      <c r="C1037119" s="77"/>
    </row>
    <row r="1037120" spans="2:3" x14ac:dyDescent="0.25">
      <c r="B1037120" s="78"/>
      <c r="C1037120" s="77"/>
    </row>
    <row r="1037230" spans="2:3" x14ac:dyDescent="0.25">
      <c r="B1037230" s="78"/>
      <c r="C1037230" s="77"/>
    </row>
    <row r="1037231" spans="2:3" x14ac:dyDescent="0.25">
      <c r="B1037231" s="78"/>
      <c r="C1037231" s="77"/>
    </row>
    <row r="1037232" spans="2:3" x14ac:dyDescent="0.25">
      <c r="B1037232" s="78"/>
      <c r="C1037232" s="77"/>
    </row>
    <row r="1037233" spans="2:3" x14ac:dyDescent="0.25">
      <c r="B1037233" s="78"/>
      <c r="C1037233" s="77"/>
    </row>
    <row r="1037234" spans="2:3" x14ac:dyDescent="0.25">
      <c r="B1037234" s="78"/>
      <c r="C1037234" s="77"/>
    </row>
    <row r="1037235" spans="2:3" x14ac:dyDescent="0.25">
      <c r="B1037235" s="78"/>
      <c r="C1037235" s="77"/>
    </row>
    <row r="1037236" spans="2:3" x14ac:dyDescent="0.25">
      <c r="B1037236" s="78"/>
      <c r="C1037236" s="77"/>
    </row>
    <row r="1037237" spans="2:3" x14ac:dyDescent="0.25">
      <c r="B1037237" s="78"/>
      <c r="C1037237" s="77"/>
    </row>
    <row r="1037238" spans="2:3" x14ac:dyDescent="0.25">
      <c r="B1037238" s="78"/>
      <c r="C1037238" s="77"/>
    </row>
    <row r="1037239" spans="2:3" x14ac:dyDescent="0.25">
      <c r="B1037239" s="78"/>
      <c r="C1037239" s="77"/>
    </row>
    <row r="1037240" spans="2:3" x14ac:dyDescent="0.25">
      <c r="B1037240" s="78"/>
      <c r="C1037240" s="77"/>
    </row>
    <row r="1037241" spans="2:3" x14ac:dyDescent="0.25">
      <c r="B1037241" s="78"/>
      <c r="C1037241" s="77"/>
    </row>
    <row r="1037242" spans="2:3" x14ac:dyDescent="0.25">
      <c r="B1037242" s="78"/>
      <c r="C1037242" s="77"/>
    </row>
    <row r="1037352" spans="2:3" x14ac:dyDescent="0.25">
      <c r="B1037352" s="78"/>
      <c r="C1037352" s="77"/>
    </row>
    <row r="1037353" spans="2:3" x14ac:dyDescent="0.25">
      <c r="B1037353" s="78"/>
      <c r="C1037353" s="77"/>
    </row>
    <row r="1037354" spans="2:3" x14ac:dyDescent="0.25">
      <c r="B1037354" s="78"/>
      <c r="C1037354" s="77"/>
    </row>
    <row r="1037355" spans="2:3" x14ac:dyDescent="0.25">
      <c r="B1037355" s="78"/>
      <c r="C1037355" s="77"/>
    </row>
    <row r="1037356" spans="2:3" x14ac:dyDescent="0.25">
      <c r="B1037356" s="78"/>
      <c r="C1037356" s="77"/>
    </row>
    <row r="1037357" spans="2:3" x14ac:dyDescent="0.25">
      <c r="B1037357" s="78"/>
      <c r="C1037357" s="77"/>
    </row>
    <row r="1037358" spans="2:3" x14ac:dyDescent="0.25">
      <c r="B1037358" s="78"/>
      <c r="C1037358" s="77"/>
    </row>
    <row r="1037359" spans="2:3" x14ac:dyDescent="0.25">
      <c r="B1037359" s="78"/>
      <c r="C1037359" s="77"/>
    </row>
    <row r="1037360" spans="2:3" x14ac:dyDescent="0.25">
      <c r="B1037360" s="78"/>
      <c r="C1037360" s="77"/>
    </row>
    <row r="1037361" spans="2:3" x14ac:dyDescent="0.25">
      <c r="B1037361" s="78"/>
      <c r="C1037361" s="77"/>
    </row>
    <row r="1037362" spans="2:3" x14ac:dyDescent="0.25">
      <c r="B1037362" s="78"/>
      <c r="C1037362" s="77"/>
    </row>
    <row r="1037363" spans="2:3" x14ac:dyDescent="0.25">
      <c r="B1037363" s="78"/>
      <c r="C1037363" s="77"/>
    </row>
    <row r="1037364" spans="2:3" x14ac:dyDescent="0.25">
      <c r="B1037364" s="78"/>
      <c r="C1037364" s="77"/>
    </row>
    <row r="1037474" spans="2:3" x14ac:dyDescent="0.25">
      <c r="B1037474" s="78"/>
      <c r="C1037474" s="77"/>
    </row>
    <row r="1037475" spans="2:3" x14ac:dyDescent="0.25">
      <c r="B1037475" s="78"/>
      <c r="C1037475" s="77"/>
    </row>
    <row r="1037476" spans="2:3" x14ac:dyDescent="0.25">
      <c r="B1037476" s="78"/>
      <c r="C1037476" s="77"/>
    </row>
    <row r="1037477" spans="2:3" x14ac:dyDescent="0.25">
      <c r="B1037477" s="78"/>
      <c r="C1037477" s="77"/>
    </row>
    <row r="1037478" spans="2:3" x14ac:dyDescent="0.25">
      <c r="B1037478" s="78"/>
      <c r="C1037478" s="77"/>
    </row>
    <row r="1037479" spans="2:3" x14ac:dyDescent="0.25">
      <c r="B1037479" s="78"/>
      <c r="C1037479" s="77"/>
    </row>
    <row r="1037480" spans="2:3" x14ac:dyDescent="0.25">
      <c r="B1037480" s="78"/>
      <c r="C1037480" s="77"/>
    </row>
    <row r="1037481" spans="2:3" x14ac:dyDescent="0.25">
      <c r="B1037481" s="78"/>
      <c r="C1037481" s="77"/>
    </row>
    <row r="1037482" spans="2:3" x14ac:dyDescent="0.25">
      <c r="B1037482" s="78"/>
      <c r="C1037482" s="77"/>
    </row>
    <row r="1037483" spans="2:3" x14ac:dyDescent="0.25">
      <c r="B1037483" s="78"/>
      <c r="C1037483" s="77"/>
    </row>
    <row r="1037484" spans="2:3" x14ac:dyDescent="0.25">
      <c r="B1037484" s="78"/>
      <c r="C1037484" s="77"/>
    </row>
    <row r="1037485" spans="2:3" x14ac:dyDescent="0.25">
      <c r="B1037485" s="78"/>
      <c r="C1037485" s="77"/>
    </row>
    <row r="1037486" spans="2:3" x14ac:dyDescent="0.25">
      <c r="B1037486" s="78"/>
      <c r="C1037486" s="77"/>
    </row>
    <row r="1037596" spans="2:3" x14ac:dyDescent="0.25">
      <c r="B1037596" s="78"/>
      <c r="C1037596" s="77"/>
    </row>
    <row r="1037597" spans="2:3" x14ac:dyDescent="0.25">
      <c r="B1037597" s="78"/>
      <c r="C1037597" s="77"/>
    </row>
    <row r="1037598" spans="2:3" x14ac:dyDescent="0.25">
      <c r="B1037598" s="78"/>
      <c r="C1037598" s="77"/>
    </row>
    <row r="1037599" spans="2:3" x14ac:dyDescent="0.25">
      <c r="B1037599" s="78"/>
      <c r="C1037599" s="77"/>
    </row>
    <row r="1037600" spans="2:3" x14ac:dyDescent="0.25">
      <c r="B1037600" s="78"/>
      <c r="C1037600" s="77"/>
    </row>
    <row r="1037601" spans="2:3" x14ac:dyDescent="0.25">
      <c r="B1037601" s="78"/>
      <c r="C1037601" s="77"/>
    </row>
    <row r="1037602" spans="2:3" x14ac:dyDescent="0.25">
      <c r="B1037602" s="78"/>
      <c r="C1037602" s="77"/>
    </row>
    <row r="1037603" spans="2:3" x14ac:dyDescent="0.25">
      <c r="B1037603" s="78"/>
      <c r="C1037603" s="77"/>
    </row>
    <row r="1037604" spans="2:3" x14ac:dyDescent="0.25">
      <c r="B1037604" s="78"/>
      <c r="C1037604" s="77"/>
    </row>
    <row r="1037605" spans="2:3" x14ac:dyDescent="0.25">
      <c r="B1037605" s="78"/>
      <c r="C1037605" s="77"/>
    </row>
    <row r="1037606" spans="2:3" x14ac:dyDescent="0.25">
      <c r="B1037606" s="78"/>
      <c r="C1037606" s="77"/>
    </row>
    <row r="1037607" spans="2:3" x14ac:dyDescent="0.25">
      <c r="B1037607" s="78"/>
      <c r="C1037607" s="77"/>
    </row>
    <row r="1037608" spans="2:3" x14ac:dyDescent="0.25">
      <c r="B1037608" s="78"/>
      <c r="C1037608" s="77"/>
    </row>
    <row r="1037718" spans="2:3" x14ac:dyDescent="0.25">
      <c r="B1037718" s="78"/>
      <c r="C1037718" s="77"/>
    </row>
    <row r="1037719" spans="2:3" x14ac:dyDescent="0.25">
      <c r="B1037719" s="78"/>
      <c r="C1037719" s="77"/>
    </row>
    <row r="1037720" spans="2:3" x14ac:dyDescent="0.25">
      <c r="B1037720" s="78"/>
      <c r="C1037720" s="77"/>
    </row>
    <row r="1037721" spans="2:3" x14ac:dyDescent="0.25">
      <c r="B1037721" s="78"/>
      <c r="C1037721" s="77"/>
    </row>
    <row r="1037722" spans="2:3" x14ac:dyDescent="0.25">
      <c r="B1037722" s="78"/>
      <c r="C1037722" s="77"/>
    </row>
    <row r="1037723" spans="2:3" x14ac:dyDescent="0.25">
      <c r="B1037723" s="78"/>
      <c r="C1037723" s="77"/>
    </row>
    <row r="1037724" spans="2:3" x14ac:dyDescent="0.25">
      <c r="B1037724" s="78"/>
      <c r="C1037724" s="77"/>
    </row>
    <row r="1037725" spans="2:3" x14ac:dyDescent="0.25">
      <c r="B1037725" s="78"/>
      <c r="C1037725" s="77"/>
    </row>
    <row r="1037726" spans="2:3" x14ac:dyDescent="0.25">
      <c r="B1037726" s="78"/>
      <c r="C1037726" s="77"/>
    </row>
    <row r="1037727" spans="2:3" x14ac:dyDescent="0.25">
      <c r="B1037727" s="78"/>
      <c r="C1037727" s="77"/>
    </row>
    <row r="1037728" spans="2:3" x14ac:dyDescent="0.25">
      <c r="B1037728" s="78"/>
      <c r="C1037728" s="77"/>
    </row>
    <row r="1037729" spans="2:3" x14ac:dyDescent="0.25">
      <c r="B1037729" s="78"/>
      <c r="C1037729" s="77"/>
    </row>
    <row r="1037730" spans="2:3" x14ac:dyDescent="0.25">
      <c r="B1037730" s="78"/>
      <c r="C1037730" s="77"/>
    </row>
    <row r="1037840" spans="2:3" x14ac:dyDescent="0.25">
      <c r="B1037840" s="78"/>
      <c r="C1037840" s="77"/>
    </row>
    <row r="1037841" spans="2:3" x14ac:dyDescent="0.25">
      <c r="B1037841" s="78"/>
      <c r="C1037841" s="77"/>
    </row>
    <row r="1037842" spans="2:3" x14ac:dyDescent="0.25">
      <c r="B1037842" s="78"/>
      <c r="C1037842" s="77"/>
    </row>
    <row r="1037843" spans="2:3" x14ac:dyDescent="0.25">
      <c r="B1037843" s="78"/>
      <c r="C1037843" s="77"/>
    </row>
    <row r="1037844" spans="2:3" x14ac:dyDescent="0.25">
      <c r="B1037844" s="78"/>
      <c r="C1037844" s="77"/>
    </row>
    <row r="1037845" spans="2:3" x14ac:dyDescent="0.25">
      <c r="B1037845" s="78"/>
      <c r="C1037845" s="77"/>
    </row>
    <row r="1037846" spans="2:3" x14ac:dyDescent="0.25">
      <c r="B1037846" s="78"/>
      <c r="C1037846" s="77"/>
    </row>
    <row r="1037847" spans="2:3" x14ac:dyDescent="0.25">
      <c r="B1037847" s="78"/>
      <c r="C1037847" s="77"/>
    </row>
    <row r="1037848" spans="2:3" x14ac:dyDescent="0.25">
      <c r="B1037848" s="78"/>
      <c r="C1037848" s="77"/>
    </row>
    <row r="1037849" spans="2:3" x14ac:dyDescent="0.25">
      <c r="B1037849" s="78"/>
      <c r="C1037849" s="77"/>
    </row>
    <row r="1037850" spans="2:3" x14ac:dyDescent="0.25">
      <c r="B1037850" s="78"/>
      <c r="C1037850" s="77"/>
    </row>
    <row r="1037851" spans="2:3" x14ac:dyDescent="0.25">
      <c r="B1037851" s="78"/>
      <c r="C1037851" s="77"/>
    </row>
    <row r="1037852" spans="2:3" x14ac:dyDescent="0.25">
      <c r="B1037852" s="78"/>
      <c r="C1037852" s="77"/>
    </row>
    <row r="1037962" spans="2:3" x14ac:dyDescent="0.25">
      <c r="B1037962" s="78"/>
      <c r="C1037962" s="77"/>
    </row>
    <row r="1037963" spans="2:3" x14ac:dyDescent="0.25">
      <c r="B1037963" s="78"/>
      <c r="C1037963" s="77"/>
    </row>
    <row r="1037964" spans="2:3" x14ac:dyDescent="0.25">
      <c r="B1037964" s="78"/>
      <c r="C1037964" s="77"/>
    </row>
    <row r="1037965" spans="2:3" x14ac:dyDescent="0.25">
      <c r="B1037965" s="78"/>
      <c r="C1037965" s="77"/>
    </row>
    <row r="1037966" spans="2:3" x14ac:dyDescent="0.25">
      <c r="B1037966" s="78"/>
      <c r="C1037966" s="77"/>
    </row>
    <row r="1037967" spans="2:3" x14ac:dyDescent="0.25">
      <c r="B1037967" s="78"/>
      <c r="C1037967" s="77"/>
    </row>
    <row r="1037968" spans="2:3" x14ac:dyDescent="0.25">
      <c r="B1037968" s="78"/>
      <c r="C1037968" s="77"/>
    </row>
    <row r="1037969" spans="2:3" x14ac:dyDescent="0.25">
      <c r="B1037969" s="78"/>
      <c r="C1037969" s="77"/>
    </row>
    <row r="1037970" spans="2:3" x14ac:dyDescent="0.25">
      <c r="B1037970" s="78"/>
      <c r="C1037970" s="77"/>
    </row>
    <row r="1037971" spans="2:3" x14ac:dyDescent="0.25">
      <c r="B1037971" s="78"/>
      <c r="C1037971" s="77"/>
    </row>
    <row r="1037972" spans="2:3" x14ac:dyDescent="0.25">
      <c r="B1037972" s="78"/>
      <c r="C1037972" s="77"/>
    </row>
    <row r="1037973" spans="2:3" x14ac:dyDescent="0.25">
      <c r="B1037973" s="78"/>
      <c r="C1037973" s="77"/>
    </row>
    <row r="1037974" spans="2:3" x14ac:dyDescent="0.25">
      <c r="B1037974" s="78"/>
      <c r="C1037974" s="77"/>
    </row>
    <row r="1038084" spans="2:3" x14ac:dyDescent="0.25">
      <c r="B1038084" s="78"/>
      <c r="C1038084" s="77"/>
    </row>
    <row r="1038085" spans="2:3" x14ac:dyDescent="0.25">
      <c r="B1038085" s="78"/>
      <c r="C1038085" s="77"/>
    </row>
    <row r="1038086" spans="2:3" x14ac:dyDescent="0.25">
      <c r="B1038086" s="78"/>
      <c r="C1038086" s="77"/>
    </row>
    <row r="1038087" spans="2:3" x14ac:dyDescent="0.25">
      <c r="B1038087" s="78"/>
      <c r="C1038087" s="77"/>
    </row>
    <row r="1038088" spans="2:3" x14ac:dyDescent="0.25">
      <c r="B1038088" s="78"/>
      <c r="C1038088" s="77"/>
    </row>
    <row r="1038089" spans="2:3" x14ac:dyDescent="0.25">
      <c r="B1038089" s="78"/>
      <c r="C1038089" s="77"/>
    </row>
    <row r="1038090" spans="2:3" x14ac:dyDescent="0.25">
      <c r="B1038090" s="78"/>
      <c r="C1038090" s="77"/>
    </row>
    <row r="1038091" spans="2:3" x14ac:dyDescent="0.25">
      <c r="B1038091" s="78"/>
      <c r="C1038091" s="77"/>
    </row>
    <row r="1038092" spans="2:3" x14ac:dyDescent="0.25">
      <c r="B1038092" s="78"/>
      <c r="C1038092" s="77"/>
    </row>
    <row r="1038093" spans="2:3" x14ac:dyDescent="0.25">
      <c r="B1038093" s="78"/>
      <c r="C1038093" s="77"/>
    </row>
    <row r="1038094" spans="2:3" x14ac:dyDescent="0.25">
      <c r="B1038094" s="78"/>
      <c r="C1038094" s="77"/>
    </row>
    <row r="1038095" spans="2:3" x14ac:dyDescent="0.25">
      <c r="B1038095" s="78"/>
      <c r="C1038095" s="77"/>
    </row>
    <row r="1038096" spans="2:3" x14ac:dyDescent="0.25">
      <c r="B1038096" s="78"/>
      <c r="C1038096" s="77"/>
    </row>
    <row r="1038206" spans="2:3" x14ac:dyDescent="0.25">
      <c r="B1038206" s="78"/>
      <c r="C1038206" s="77"/>
    </row>
    <row r="1038207" spans="2:3" x14ac:dyDescent="0.25">
      <c r="B1038207" s="78"/>
      <c r="C1038207" s="77"/>
    </row>
    <row r="1038208" spans="2:3" x14ac:dyDescent="0.25">
      <c r="B1038208" s="78"/>
      <c r="C1038208" s="77"/>
    </row>
    <row r="1038209" spans="2:3" x14ac:dyDescent="0.25">
      <c r="B1038209" s="78"/>
      <c r="C1038209" s="77"/>
    </row>
    <row r="1038210" spans="2:3" x14ac:dyDescent="0.25">
      <c r="B1038210" s="78"/>
      <c r="C1038210" s="77"/>
    </row>
    <row r="1038211" spans="2:3" x14ac:dyDescent="0.25">
      <c r="B1038211" s="78"/>
      <c r="C1038211" s="77"/>
    </row>
    <row r="1038212" spans="2:3" x14ac:dyDescent="0.25">
      <c r="B1038212" s="78"/>
      <c r="C1038212" s="77"/>
    </row>
    <row r="1038213" spans="2:3" x14ac:dyDescent="0.25">
      <c r="B1038213" s="78"/>
      <c r="C1038213" s="77"/>
    </row>
    <row r="1038214" spans="2:3" x14ac:dyDescent="0.25">
      <c r="B1038214" s="78"/>
      <c r="C1038214" s="77"/>
    </row>
    <row r="1038215" spans="2:3" x14ac:dyDescent="0.25">
      <c r="B1038215" s="78"/>
      <c r="C1038215" s="77"/>
    </row>
    <row r="1038216" spans="2:3" x14ac:dyDescent="0.25">
      <c r="B1038216" s="78"/>
      <c r="C1038216" s="77"/>
    </row>
    <row r="1038217" spans="2:3" x14ac:dyDescent="0.25">
      <c r="B1038217" s="78"/>
      <c r="C1038217" s="77"/>
    </row>
    <row r="1038218" spans="2:3" x14ac:dyDescent="0.25">
      <c r="B1038218" s="78"/>
      <c r="C1038218" s="77"/>
    </row>
    <row r="1038328" spans="2:3" x14ac:dyDescent="0.25">
      <c r="B1038328" s="78"/>
      <c r="C1038328" s="77"/>
    </row>
    <row r="1038329" spans="2:3" x14ac:dyDescent="0.25">
      <c r="B1038329" s="78"/>
      <c r="C1038329" s="77"/>
    </row>
    <row r="1038330" spans="2:3" x14ac:dyDescent="0.25">
      <c r="B1038330" s="78"/>
      <c r="C1038330" s="77"/>
    </row>
    <row r="1038331" spans="2:3" x14ac:dyDescent="0.25">
      <c r="B1038331" s="78"/>
      <c r="C1038331" s="77"/>
    </row>
    <row r="1038332" spans="2:3" x14ac:dyDescent="0.25">
      <c r="B1038332" s="78"/>
      <c r="C1038332" s="77"/>
    </row>
    <row r="1038333" spans="2:3" x14ac:dyDescent="0.25">
      <c r="B1038333" s="78"/>
      <c r="C1038333" s="77"/>
    </row>
    <row r="1038334" spans="2:3" x14ac:dyDescent="0.25">
      <c r="B1038334" s="78"/>
      <c r="C1038334" s="77"/>
    </row>
    <row r="1038335" spans="2:3" x14ac:dyDescent="0.25">
      <c r="B1038335" s="78"/>
      <c r="C1038335" s="77"/>
    </row>
    <row r="1038336" spans="2:3" x14ac:dyDescent="0.25">
      <c r="B1038336" s="78"/>
      <c r="C1038336" s="77"/>
    </row>
    <row r="1038337" spans="2:3" x14ac:dyDescent="0.25">
      <c r="B1038337" s="78"/>
      <c r="C1038337" s="77"/>
    </row>
    <row r="1038338" spans="2:3" x14ac:dyDescent="0.25">
      <c r="B1038338" s="78"/>
      <c r="C1038338" s="77"/>
    </row>
    <row r="1038339" spans="2:3" x14ac:dyDescent="0.25">
      <c r="B1038339" s="78"/>
      <c r="C1038339" s="77"/>
    </row>
    <row r="1038340" spans="2:3" x14ac:dyDescent="0.25">
      <c r="B1038340" s="78"/>
      <c r="C1038340" s="77"/>
    </row>
    <row r="1038450" spans="2:3" x14ac:dyDescent="0.25">
      <c r="B1038450" s="78"/>
      <c r="C1038450" s="77"/>
    </row>
    <row r="1038451" spans="2:3" x14ac:dyDescent="0.25">
      <c r="B1038451" s="78"/>
      <c r="C1038451" s="77"/>
    </row>
    <row r="1038452" spans="2:3" x14ac:dyDescent="0.25">
      <c r="B1038452" s="78"/>
      <c r="C1038452" s="77"/>
    </row>
    <row r="1038453" spans="2:3" x14ac:dyDescent="0.25">
      <c r="B1038453" s="78"/>
      <c r="C1038453" s="77"/>
    </row>
    <row r="1038454" spans="2:3" x14ac:dyDescent="0.25">
      <c r="B1038454" s="78"/>
      <c r="C1038454" s="77"/>
    </row>
    <row r="1038455" spans="2:3" x14ac:dyDescent="0.25">
      <c r="B1038455" s="78"/>
      <c r="C1038455" s="77"/>
    </row>
    <row r="1038456" spans="2:3" x14ac:dyDescent="0.25">
      <c r="B1038456" s="78"/>
      <c r="C1038456" s="77"/>
    </row>
    <row r="1038457" spans="2:3" x14ac:dyDescent="0.25">
      <c r="B1038457" s="78"/>
      <c r="C1038457" s="77"/>
    </row>
    <row r="1038458" spans="2:3" x14ac:dyDescent="0.25">
      <c r="B1038458" s="78"/>
      <c r="C1038458" s="77"/>
    </row>
    <row r="1038459" spans="2:3" x14ac:dyDescent="0.25">
      <c r="B1038459" s="78"/>
      <c r="C1038459" s="77"/>
    </row>
    <row r="1038460" spans="2:3" x14ac:dyDescent="0.25">
      <c r="B1038460" s="78"/>
      <c r="C1038460" s="77"/>
    </row>
    <row r="1038461" spans="2:3" x14ac:dyDescent="0.25">
      <c r="B1038461" s="78"/>
      <c r="C1038461" s="77"/>
    </row>
    <row r="1038462" spans="2:3" x14ac:dyDescent="0.25">
      <c r="B1038462" s="78"/>
      <c r="C1038462" s="77"/>
    </row>
    <row r="1038572" spans="2:3" x14ac:dyDescent="0.25">
      <c r="B1038572" s="78"/>
      <c r="C1038572" s="77"/>
    </row>
    <row r="1038573" spans="2:3" x14ac:dyDescent="0.25">
      <c r="B1038573" s="78"/>
      <c r="C1038573" s="77"/>
    </row>
    <row r="1038574" spans="2:3" x14ac:dyDescent="0.25">
      <c r="B1038574" s="78"/>
      <c r="C1038574" s="77"/>
    </row>
    <row r="1038575" spans="2:3" x14ac:dyDescent="0.25">
      <c r="B1038575" s="78"/>
      <c r="C1038575" s="77"/>
    </row>
    <row r="1038576" spans="2:3" x14ac:dyDescent="0.25">
      <c r="B1038576" s="78"/>
      <c r="C1038576" s="77"/>
    </row>
    <row r="1038577" spans="2:3" x14ac:dyDescent="0.25">
      <c r="B1038577" s="78"/>
      <c r="C1038577" s="77"/>
    </row>
    <row r="1038578" spans="2:3" x14ac:dyDescent="0.25">
      <c r="B1038578" s="78"/>
      <c r="C1038578" s="77"/>
    </row>
    <row r="1038579" spans="2:3" x14ac:dyDescent="0.25">
      <c r="B1038579" s="78"/>
      <c r="C1038579" s="77"/>
    </row>
    <row r="1038580" spans="2:3" x14ac:dyDescent="0.25">
      <c r="B1038580" s="78"/>
      <c r="C1038580" s="77"/>
    </row>
    <row r="1038581" spans="2:3" x14ac:dyDescent="0.25">
      <c r="B1038581" s="78"/>
      <c r="C1038581" s="77"/>
    </row>
    <row r="1038582" spans="2:3" x14ac:dyDescent="0.25">
      <c r="B1038582" s="78"/>
      <c r="C1038582" s="77"/>
    </row>
    <row r="1038583" spans="2:3" x14ac:dyDescent="0.25">
      <c r="B1038583" s="78"/>
      <c r="C1038583" s="77"/>
    </row>
    <row r="1038584" spans="2:3" x14ac:dyDescent="0.25">
      <c r="B1038584" s="78"/>
      <c r="C1038584" s="77"/>
    </row>
    <row r="1038694" spans="2:3" x14ac:dyDescent="0.25">
      <c r="B1038694" s="78"/>
      <c r="C1038694" s="77"/>
    </row>
    <row r="1038695" spans="2:3" x14ac:dyDescent="0.25">
      <c r="B1038695" s="78"/>
      <c r="C1038695" s="77"/>
    </row>
    <row r="1038696" spans="2:3" x14ac:dyDescent="0.25">
      <c r="B1038696" s="78"/>
      <c r="C1038696" s="77"/>
    </row>
    <row r="1038697" spans="2:3" x14ac:dyDescent="0.25">
      <c r="B1038697" s="78"/>
      <c r="C1038697" s="77"/>
    </row>
    <row r="1038698" spans="2:3" x14ac:dyDescent="0.25">
      <c r="B1038698" s="78"/>
      <c r="C1038698" s="77"/>
    </row>
    <row r="1038699" spans="2:3" x14ac:dyDescent="0.25">
      <c r="B1038699" s="78"/>
      <c r="C1038699" s="77"/>
    </row>
    <row r="1038700" spans="2:3" x14ac:dyDescent="0.25">
      <c r="B1038700" s="78"/>
      <c r="C1038700" s="77"/>
    </row>
    <row r="1038701" spans="2:3" x14ac:dyDescent="0.25">
      <c r="B1038701" s="78"/>
      <c r="C1038701" s="77"/>
    </row>
    <row r="1038702" spans="2:3" x14ac:dyDescent="0.25">
      <c r="B1038702" s="78"/>
      <c r="C1038702" s="77"/>
    </row>
    <row r="1038703" spans="2:3" x14ac:dyDescent="0.25">
      <c r="B1038703" s="78"/>
      <c r="C1038703" s="77"/>
    </row>
    <row r="1038704" spans="2:3" x14ac:dyDescent="0.25">
      <c r="B1038704" s="78"/>
      <c r="C1038704" s="77"/>
    </row>
    <row r="1038705" spans="2:3" x14ac:dyDescent="0.25">
      <c r="B1038705" s="78"/>
      <c r="C1038705" s="77"/>
    </row>
    <row r="1038706" spans="2:3" x14ac:dyDescent="0.25">
      <c r="B1038706" s="78"/>
      <c r="C1038706" s="77"/>
    </row>
    <row r="1038816" spans="2:3" x14ac:dyDescent="0.25">
      <c r="B1038816" s="78"/>
      <c r="C1038816" s="77"/>
    </row>
    <row r="1038817" spans="2:3" x14ac:dyDescent="0.25">
      <c r="B1038817" s="78"/>
      <c r="C1038817" s="77"/>
    </row>
    <row r="1038818" spans="2:3" x14ac:dyDescent="0.25">
      <c r="B1038818" s="78"/>
      <c r="C1038818" s="77"/>
    </row>
    <row r="1038819" spans="2:3" x14ac:dyDescent="0.25">
      <c r="B1038819" s="78"/>
      <c r="C1038819" s="77"/>
    </row>
    <row r="1038820" spans="2:3" x14ac:dyDescent="0.25">
      <c r="B1038820" s="78"/>
      <c r="C1038820" s="77"/>
    </row>
    <row r="1038821" spans="2:3" x14ac:dyDescent="0.25">
      <c r="B1038821" s="78"/>
      <c r="C1038821" s="77"/>
    </row>
    <row r="1038822" spans="2:3" x14ac:dyDescent="0.25">
      <c r="B1038822" s="78"/>
      <c r="C1038822" s="77"/>
    </row>
    <row r="1038823" spans="2:3" x14ac:dyDescent="0.25">
      <c r="B1038823" s="78"/>
      <c r="C1038823" s="77"/>
    </row>
    <row r="1038824" spans="2:3" x14ac:dyDescent="0.25">
      <c r="B1038824" s="78"/>
      <c r="C1038824" s="77"/>
    </row>
    <row r="1038825" spans="2:3" x14ac:dyDescent="0.25">
      <c r="B1038825" s="78"/>
      <c r="C1038825" s="77"/>
    </row>
    <row r="1038826" spans="2:3" x14ac:dyDescent="0.25">
      <c r="B1038826" s="78"/>
      <c r="C1038826" s="77"/>
    </row>
    <row r="1038827" spans="2:3" x14ac:dyDescent="0.25">
      <c r="B1038827" s="78"/>
      <c r="C1038827" s="77"/>
    </row>
    <row r="1038828" spans="2:3" x14ac:dyDescent="0.25">
      <c r="B1038828" s="78"/>
      <c r="C1038828" s="77"/>
    </row>
    <row r="1038938" spans="2:3" x14ac:dyDescent="0.25">
      <c r="B1038938" s="78"/>
      <c r="C1038938" s="77"/>
    </row>
    <row r="1038939" spans="2:3" x14ac:dyDescent="0.25">
      <c r="B1038939" s="78"/>
      <c r="C1038939" s="77"/>
    </row>
    <row r="1038940" spans="2:3" x14ac:dyDescent="0.25">
      <c r="B1038940" s="78"/>
      <c r="C1038940" s="77"/>
    </row>
    <row r="1038941" spans="2:3" x14ac:dyDescent="0.25">
      <c r="B1038941" s="78"/>
      <c r="C1038941" s="77"/>
    </row>
    <row r="1038942" spans="2:3" x14ac:dyDescent="0.25">
      <c r="B1038942" s="78"/>
      <c r="C1038942" s="77"/>
    </row>
    <row r="1038943" spans="2:3" x14ac:dyDescent="0.25">
      <c r="B1038943" s="78"/>
      <c r="C1038943" s="77"/>
    </row>
    <row r="1038944" spans="2:3" x14ac:dyDescent="0.25">
      <c r="B1038944" s="78"/>
      <c r="C1038944" s="77"/>
    </row>
    <row r="1038945" spans="2:3" x14ac:dyDescent="0.25">
      <c r="B1038945" s="78"/>
      <c r="C1038945" s="77"/>
    </row>
    <row r="1038946" spans="2:3" x14ac:dyDescent="0.25">
      <c r="B1038946" s="78"/>
      <c r="C1038946" s="77"/>
    </row>
    <row r="1038947" spans="2:3" x14ac:dyDescent="0.25">
      <c r="B1038947" s="78"/>
      <c r="C1038947" s="77"/>
    </row>
    <row r="1038948" spans="2:3" x14ac:dyDescent="0.25">
      <c r="B1038948" s="78"/>
      <c r="C1038948" s="77"/>
    </row>
    <row r="1038949" spans="2:3" x14ac:dyDescent="0.25">
      <c r="B1038949" s="78"/>
      <c r="C1038949" s="77"/>
    </row>
    <row r="1038950" spans="2:3" x14ac:dyDescent="0.25">
      <c r="B1038950" s="78"/>
      <c r="C1038950" s="77"/>
    </row>
    <row r="1039060" spans="2:3" x14ac:dyDescent="0.25">
      <c r="B1039060" s="78"/>
      <c r="C1039060" s="77"/>
    </row>
    <row r="1039061" spans="2:3" x14ac:dyDescent="0.25">
      <c r="B1039061" s="78"/>
      <c r="C1039061" s="77"/>
    </row>
    <row r="1039062" spans="2:3" x14ac:dyDescent="0.25">
      <c r="B1039062" s="78"/>
      <c r="C1039062" s="77"/>
    </row>
    <row r="1039063" spans="2:3" x14ac:dyDescent="0.25">
      <c r="B1039063" s="78"/>
      <c r="C1039063" s="77"/>
    </row>
    <row r="1039064" spans="2:3" x14ac:dyDescent="0.25">
      <c r="B1039064" s="78"/>
      <c r="C1039064" s="77"/>
    </row>
    <row r="1039065" spans="2:3" x14ac:dyDescent="0.25">
      <c r="B1039065" s="78"/>
      <c r="C1039065" s="77"/>
    </row>
    <row r="1039066" spans="2:3" x14ac:dyDescent="0.25">
      <c r="B1039066" s="78"/>
      <c r="C1039066" s="77"/>
    </row>
    <row r="1039067" spans="2:3" x14ac:dyDescent="0.25">
      <c r="B1039067" s="78"/>
      <c r="C1039067" s="77"/>
    </row>
    <row r="1039068" spans="2:3" x14ac:dyDescent="0.25">
      <c r="B1039068" s="78"/>
      <c r="C1039068" s="77"/>
    </row>
    <row r="1039069" spans="2:3" x14ac:dyDescent="0.25">
      <c r="B1039069" s="78"/>
      <c r="C1039069" s="77"/>
    </row>
    <row r="1039070" spans="2:3" x14ac:dyDescent="0.25">
      <c r="B1039070" s="78"/>
      <c r="C1039070" s="77"/>
    </row>
    <row r="1039071" spans="2:3" x14ac:dyDescent="0.25">
      <c r="B1039071" s="78"/>
      <c r="C1039071" s="77"/>
    </row>
    <row r="1039072" spans="2:3" x14ac:dyDescent="0.25">
      <c r="B1039072" s="78"/>
      <c r="C1039072" s="77"/>
    </row>
    <row r="1039182" spans="2:3" x14ac:dyDescent="0.25">
      <c r="B1039182" s="78"/>
      <c r="C1039182" s="77"/>
    </row>
    <row r="1039183" spans="2:3" x14ac:dyDescent="0.25">
      <c r="B1039183" s="78"/>
      <c r="C1039183" s="77"/>
    </row>
    <row r="1039184" spans="2:3" x14ac:dyDescent="0.25">
      <c r="B1039184" s="78"/>
      <c r="C1039184" s="77"/>
    </row>
    <row r="1039185" spans="2:3" x14ac:dyDescent="0.25">
      <c r="B1039185" s="78"/>
      <c r="C1039185" s="77"/>
    </row>
    <row r="1039186" spans="2:3" x14ac:dyDescent="0.25">
      <c r="B1039186" s="78"/>
      <c r="C1039186" s="77"/>
    </row>
    <row r="1039187" spans="2:3" x14ac:dyDescent="0.25">
      <c r="B1039187" s="78"/>
      <c r="C1039187" s="77"/>
    </row>
    <row r="1039188" spans="2:3" x14ac:dyDescent="0.25">
      <c r="B1039188" s="78"/>
      <c r="C1039188" s="77"/>
    </row>
    <row r="1039189" spans="2:3" x14ac:dyDescent="0.25">
      <c r="B1039189" s="78"/>
      <c r="C1039189" s="77"/>
    </row>
    <row r="1039190" spans="2:3" x14ac:dyDescent="0.25">
      <c r="B1039190" s="78"/>
      <c r="C1039190" s="77"/>
    </row>
    <row r="1039191" spans="2:3" x14ac:dyDescent="0.25">
      <c r="B1039191" s="78"/>
      <c r="C1039191" s="77"/>
    </row>
    <row r="1039192" spans="2:3" x14ac:dyDescent="0.25">
      <c r="B1039192" s="78"/>
      <c r="C1039192" s="77"/>
    </row>
    <row r="1039193" spans="2:3" x14ac:dyDescent="0.25">
      <c r="B1039193" s="78"/>
      <c r="C1039193" s="77"/>
    </row>
    <row r="1039194" spans="2:3" x14ac:dyDescent="0.25">
      <c r="B1039194" s="78"/>
      <c r="C1039194" s="77"/>
    </row>
    <row r="1039304" spans="2:3" x14ac:dyDescent="0.25">
      <c r="B1039304" s="78"/>
      <c r="C1039304" s="77"/>
    </row>
    <row r="1039305" spans="2:3" x14ac:dyDescent="0.25">
      <c r="B1039305" s="78"/>
      <c r="C1039305" s="77"/>
    </row>
    <row r="1039306" spans="2:3" x14ac:dyDescent="0.25">
      <c r="B1039306" s="78"/>
      <c r="C1039306" s="77"/>
    </row>
    <row r="1039307" spans="2:3" x14ac:dyDescent="0.25">
      <c r="B1039307" s="78"/>
      <c r="C1039307" s="77"/>
    </row>
    <row r="1039308" spans="2:3" x14ac:dyDescent="0.25">
      <c r="B1039308" s="78"/>
      <c r="C1039308" s="77"/>
    </row>
    <row r="1039309" spans="2:3" x14ac:dyDescent="0.25">
      <c r="B1039309" s="78"/>
      <c r="C1039309" s="77"/>
    </row>
    <row r="1039310" spans="2:3" x14ac:dyDescent="0.25">
      <c r="B1039310" s="78"/>
      <c r="C1039310" s="77"/>
    </row>
    <row r="1039311" spans="2:3" x14ac:dyDescent="0.25">
      <c r="B1039311" s="78"/>
      <c r="C1039311" s="77"/>
    </row>
    <row r="1039312" spans="2:3" x14ac:dyDescent="0.25">
      <c r="B1039312" s="78"/>
      <c r="C1039312" s="77"/>
    </row>
    <row r="1039313" spans="2:3" x14ac:dyDescent="0.25">
      <c r="B1039313" s="78"/>
      <c r="C1039313" s="77"/>
    </row>
    <row r="1039314" spans="2:3" x14ac:dyDescent="0.25">
      <c r="B1039314" s="78"/>
      <c r="C1039314" s="77"/>
    </row>
    <row r="1039315" spans="2:3" x14ac:dyDescent="0.25">
      <c r="B1039315" s="78"/>
      <c r="C1039315" s="77"/>
    </row>
    <row r="1039316" spans="2:3" x14ac:dyDescent="0.25">
      <c r="B1039316" s="78"/>
      <c r="C1039316" s="77"/>
    </row>
    <row r="1039426" spans="2:3" x14ac:dyDescent="0.25">
      <c r="B1039426" s="78"/>
      <c r="C1039426" s="77"/>
    </row>
    <row r="1039427" spans="2:3" x14ac:dyDescent="0.25">
      <c r="B1039427" s="78"/>
      <c r="C1039427" s="77"/>
    </row>
    <row r="1039428" spans="2:3" x14ac:dyDescent="0.25">
      <c r="B1039428" s="78"/>
      <c r="C1039428" s="77"/>
    </row>
    <row r="1039429" spans="2:3" x14ac:dyDescent="0.25">
      <c r="B1039429" s="78"/>
      <c r="C1039429" s="77"/>
    </row>
    <row r="1039430" spans="2:3" x14ac:dyDescent="0.25">
      <c r="B1039430" s="78"/>
      <c r="C1039430" s="77"/>
    </row>
    <row r="1039431" spans="2:3" x14ac:dyDescent="0.25">
      <c r="B1039431" s="78"/>
      <c r="C1039431" s="77"/>
    </row>
    <row r="1039432" spans="2:3" x14ac:dyDescent="0.25">
      <c r="B1039432" s="78"/>
      <c r="C1039432" s="77"/>
    </row>
    <row r="1039433" spans="2:3" x14ac:dyDescent="0.25">
      <c r="B1039433" s="78"/>
      <c r="C1039433" s="77"/>
    </row>
    <row r="1039434" spans="2:3" x14ac:dyDescent="0.25">
      <c r="B1039434" s="78"/>
      <c r="C1039434" s="77"/>
    </row>
    <row r="1039435" spans="2:3" x14ac:dyDescent="0.25">
      <c r="B1039435" s="78"/>
      <c r="C1039435" s="77"/>
    </row>
    <row r="1039436" spans="2:3" x14ac:dyDescent="0.25">
      <c r="B1039436" s="78"/>
      <c r="C1039436" s="77"/>
    </row>
    <row r="1039437" spans="2:3" x14ac:dyDescent="0.25">
      <c r="B1039437" s="78"/>
      <c r="C1039437" s="77"/>
    </row>
    <row r="1039438" spans="2:3" x14ac:dyDescent="0.25">
      <c r="B1039438" s="78"/>
      <c r="C1039438" s="77"/>
    </row>
    <row r="1039548" spans="2:3" x14ac:dyDescent="0.25">
      <c r="B1039548" s="78"/>
      <c r="C1039548" s="77"/>
    </row>
    <row r="1039549" spans="2:3" x14ac:dyDescent="0.25">
      <c r="B1039549" s="78"/>
      <c r="C1039549" s="77"/>
    </row>
    <row r="1039550" spans="2:3" x14ac:dyDescent="0.25">
      <c r="B1039550" s="78"/>
      <c r="C1039550" s="77"/>
    </row>
    <row r="1039551" spans="2:3" x14ac:dyDescent="0.25">
      <c r="B1039551" s="78"/>
      <c r="C1039551" s="77"/>
    </row>
    <row r="1039552" spans="2:3" x14ac:dyDescent="0.25">
      <c r="B1039552" s="78"/>
      <c r="C1039552" s="77"/>
    </row>
    <row r="1039553" spans="2:3" x14ac:dyDescent="0.25">
      <c r="B1039553" s="78"/>
      <c r="C1039553" s="77"/>
    </row>
    <row r="1039554" spans="2:3" x14ac:dyDescent="0.25">
      <c r="B1039554" s="78"/>
      <c r="C1039554" s="77"/>
    </row>
    <row r="1039555" spans="2:3" x14ac:dyDescent="0.25">
      <c r="B1039555" s="78"/>
      <c r="C1039555" s="77"/>
    </row>
    <row r="1039556" spans="2:3" x14ac:dyDescent="0.25">
      <c r="B1039556" s="78"/>
      <c r="C1039556" s="77"/>
    </row>
    <row r="1039557" spans="2:3" x14ac:dyDescent="0.25">
      <c r="B1039557" s="78"/>
      <c r="C1039557" s="77"/>
    </row>
    <row r="1039558" spans="2:3" x14ac:dyDescent="0.25">
      <c r="B1039558" s="78"/>
      <c r="C1039558" s="77"/>
    </row>
    <row r="1039559" spans="2:3" x14ac:dyDescent="0.25">
      <c r="B1039559" s="78"/>
      <c r="C1039559" s="77"/>
    </row>
    <row r="1039560" spans="2:3" x14ac:dyDescent="0.25">
      <c r="B1039560" s="78"/>
      <c r="C1039560" s="77"/>
    </row>
    <row r="1039670" spans="2:3" x14ac:dyDescent="0.25">
      <c r="B1039670" s="78"/>
      <c r="C1039670" s="77"/>
    </row>
    <row r="1039671" spans="2:3" x14ac:dyDescent="0.25">
      <c r="B1039671" s="78"/>
      <c r="C1039671" s="77"/>
    </row>
    <row r="1039672" spans="2:3" x14ac:dyDescent="0.25">
      <c r="B1039672" s="78"/>
      <c r="C1039672" s="77"/>
    </row>
    <row r="1039673" spans="2:3" x14ac:dyDescent="0.25">
      <c r="B1039673" s="78"/>
      <c r="C1039673" s="77"/>
    </row>
    <row r="1039674" spans="2:3" x14ac:dyDescent="0.25">
      <c r="B1039674" s="78"/>
      <c r="C1039674" s="77"/>
    </row>
    <row r="1039675" spans="2:3" x14ac:dyDescent="0.25">
      <c r="B1039675" s="78"/>
      <c r="C1039675" s="77"/>
    </row>
    <row r="1039676" spans="2:3" x14ac:dyDescent="0.25">
      <c r="B1039676" s="78"/>
      <c r="C1039676" s="77"/>
    </row>
    <row r="1039677" spans="2:3" x14ac:dyDescent="0.25">
      <c r="B1039677" s="78"/>
      <c r="C1039677" s="77"/>
    </row>
    <row r="1039678" spans="2:3" x14ac:dyDescent="0.25">
      <c r="B1039678" s="78"/>
      <c r="C1039678" s="77"/>
    </row>
    <row r="1039679" spans="2:3" x14ac:dyDescent="0.25">
      <c r="B1039679" s="78"/>
      <c r="C1039679" s="77"/>
    </row>
    <row r="1039680" spans="2:3" x14ac:dyDescent="0.25">
      <c r="B1039680" s="78"/>
      <c r="C1039680" s="77"/>
    </row>
    <row r="1039681" spans="2:3" x14ac:dyDescent="0.25">
      <c r="B1039681" s="78"/>
      <c r="C1039681" s="77"/>
    </row>
    <row r="1039682" spans="2:3" x14ac:dyDescent="0.25">
      <c r="B1039682" s="78"/>
      <c r="C1039682" s="77"/>
    </row>
    <row r="1039792" spans="2:3" x14ac:dyDescent="0.25">
      <c r="B1039792" s="78"/>
      <c r="C1039792" s="77"/>
    </row>
    <row r="1039793" spans="2:3" x14ac:dyDescent="0.25">
      <c r="B1039793" s="78"/>
      <c r="C1039793" s="77"/>
    </row>
    <row r="1039794" spans="2:3" x14ac:dyDescent="0.25">
      <c r="B1039794" s="78"/>
      <c r="C1039794" s="77"/>
    </row>
    <row r="1039795" spans="2:3" x14ac:dyDescent="0.25">
      <c r="B1039795" s="78"/>
      <c r="C1039795" s="77"/>
    </row>
    <row r="1039796" spans="2:3" x14ac:dyDescent="0.25">
      <c r="B1039796" s="78"/>
      <c r="C1039796" s="77"/>
    </row>
    <row r="1039797" spans="2:3" x14ac:dyDescent="0.25">
      <c r="B1039797" s="78"/>
      <c r="C1039797" s="77"/>
    </row>
    <row r="1039798" spans="2:3" x14ac:dyDescent="0.25">
      <c r="B1039798" s="78"/>
      <c r="C1039798" s="77"/>
    </row>
    <row r="1039799" spans="2:3" x14ac:dyDescent="0.25">
      <c r="B1039799" s="78"/>
      <c r="C1039799" s="77"/>
    </row>
    <row r="1039800" spans="2:3" x14ac:dyDescent="0.25">
      <c r="B1039800" s="78"/>
      <c r="C1039800" s="77"/>
    </row>
    <row r="1039801" spans="2:3" x14ac:dyDescent="0.25">
      <c r="B1039801" s="78"/>
      <c r="C1039801" s="77"/>
    </row>
    <row r="1039802" spans="2:3" x14ac:dyDescent="0.25">
      <c r="B1039802" s="78"/>
      <c r="C1039802" s="77"/>
    </row>
    <row r="1039803" spans="2:3" x14ac:dyDescent="0.25">
      <c r="B1039803" s="78"/>
      <c r="C1039803" s="77"/>
    </row>
    <row r="1039804" spans="2:3" x14ac:dyDescent="0.25">
      <c r="B1039804" s="78"/>
      <c r="C1039804" s="77"/>
    </row>
    <row r="1039914" spans="2:3" x14ac:dyDescent="0.25">
      <c r="B1039914" s="78"/>
      <c r="C1039914" s="77"/>
    </row>
    <row r="1039915" spans="2:3" x14ac:dyDescent="0.25">
      <c r="B1039915" s="78"/>
      <c r="C1039915" s="77"/>
    </row>
    <row r="1039916" spans="2:3" x14ac:dyDescent="0.25">
      <c r="B1039916" s="78"/>
      <c r="C1039916" s="77"/>
    </row>
    <row r="1039917" spans="2:3" x14ac:dyDescent="0.25">
      <c r="B1039917" s="78"/>
      <c r="C1039917" s="77"/>
    </row>
    <row r="1039918" spans="2:3" x14ac:dyDescent="0.25">
      <c r="B1039918" s="78"/>
      <c r="C1039918" s="77"/>
    </row>
    <row r="1039919" spans="2:3" x14ac:dyDescent="0.25">
      <c r="B1039919" s="78"/>
      <c r="C1039919" s="77"/>
    </row>
    <row r="1039920" spans="2:3" x14ac:dyDescent="0.25">
      <c r="B1039920" s="78"/>
      <c r="C1039920" s="77"/>
    </row>
    <row r="1039921" spans="2:3" x14ac:dyDescent="0.25">
      <c r="B1039921" s="78"/>
      <c r="C1039921" s="77"/>
    </row>
    <row r="1039922" spans="2:3" x14ac:dyDescent="0.25">
      <c r="B1039922" s="78"/>
      <c r="C1039922" s="77"/>
    </row>
    <row r="1039923" spans="2:3" x14ac:dyDescent="0.25">
      <c r="B1039923" s="78"/>
      <c r="C1039923" s="77"/>
    </row>
    <row r="1039924" spans="2:3" x14ac:dyDescent="0.25">
      <c r="B1039924" s="78"/>
      <c r="C1039924" s="77"/>
    </row>
    <row r="1039925" spans="2:3" x14ac:dyDescent="0.25">
      <c r="B1039925" s="78"/>
      <c r="C1039925" s="77"/>
    </row>
    <row r="1039926" spans="2:3" x14ac:dyDescent="0.25">
      <c r="B1039926" s="78"/>
      <c r="C1039926" s="77"/>
    </row>
    <row r="1040036" spans="2:3" x14ac:dyDescent="0.25">
      <c r="B1040036" s="78"/>
      <c r="C1040036" s="77"/>
    </row>
    <row r="1040037" spans="2:3" x14ac:dyDescent="0.25">
      <c r="B1040037" s="78"/>
      <c r="C1040037" s="77"/>
    </row>
    <row r="1040038" spans="2:3" x14ac:dyDescent="0.25">
      <c r="B1040038" s="78"/>
      <c r="C1040038" s="77"/>
    </row>
    <row r="1040039" spans="2:3" x14ac:dyDescent="0.25">
      <c r="B1040039" s="78"/>
      <c r="C1040039" s="77"/>
    </row>
    <row r="1040040" spans="2:3" x14ac:dyDescent="0.25">
      <c r="B1040040" s="78"/>
      <c r="C1040040" s="77"/>
    </row>
    <row r="1040041" spans="2:3" x14ac:dyDescent="0.25">
      <c r="B1040041" s="78"/>
      <c r="C1040041" s="77"/>
    </row>
    <row r="1040042" spans="2:3" x14ac:dyDescent="0.25">
      <c r="B1040042" s="78"/>
      <c r="C1040042" s="77"/>
    </row>
    <row r="1040043" spans="2:3" x14ac:dyDescent="0.25">
      <c r="B1040043" s="78"/>
      <c r="C1040043" s="77"/>
    </row>
    <row r="1040044" spans="2:3" x14ac:dyDescent="0.25">
      <c r="B1040044" s="78"/>
      <c r="C1040044" s="77"/>
    </row>
    <row r="1040045" spans="2:3" x14ac:dyDescent="0.25">
      <c r="B1040045" s="78"/>
      <c r="C1040045" s="77"/>
    </row>
    <row r="1040046" spans="2:3" x14ac:dyDescent="0.25">
      <c r="B1040046" s="78"/>
      <c r="C1040046" s="77"/>
    </row>
    <row r="1040047" spans="2:3" x14ac:dyDescent="0.25">
      <c r="B1040047" s="78"/>
      <c r="C1040047" s="77"/>
    </row>
    <row r="1040048" spans="2:3" x14ac:dyDescent="0.25">
      <c r="B1040048" s="78"/>
      <c r="C1040048" s="77"/>
    </row>
    <row r="1040158" spans="2:3" x14ac:dyDescent="0.25">
      <c r="B1040158" s="78"/>
      <c r="C1040158" s="77"/>
    </row>
    <row r="1040159" spans="2:3" x14ac:dyDescent="0.25">
      <c r="B1040159" s="78"/>
      <c r="C1040159" s="77"/>
    </row>
    <row r="1040160" spans="2:3" x14ac:dyDescent="0.25">
      <c r="B1040160" s="78"/>
      <c r="C1040160" s="77"/>
    </row>
    <row r="1040161" spans="2:3" x14ac:dyDescent="0.25">
      <c r="B1040161" s="78"/>
      <c r="C1040161" s="77"/>
    </row>
    <row r="1040162" spans="2:3" x14ac:dyDescent="0.25">
      <c r="B1040162" s="78"/>
      <c r="C1040162" s="77"/>
    </row>
    <row r="1040163" spans="2:3" x14ac:dyDescent="0.25">
      <c r="B1040163" s="78"/>
      <c r="C1040163" s="77"/>
    </row>
    <row r="1040164" spans="2:3" x14ac:dyDescent="0.25">
      <c r="B1040164" s="78"/>
      <c r="C1040164" s="77"/>
    </row>
    <row r="1040165" spans="2:3" x14ac:dyDescent="0.25">
      <c r="B1040165" s="78"/>
      <c r="C1040165" s="77"/>
    </row>
    <row r="1040166" spans="2:3" x14ac:dyDescent="0.25">
      <c r="B1040166" s="78"/>
      <c r="C1040166" s="77"/>
    </row>
    <row r="1040167" spans="2:3" x14ac:dyDescent="0.25">
      <c r="B1040167" s="78"/>
      <c r="C1040167" s="77"/>
    </row>
    <row r="1040168" spans="2:3" x14ac:dyDescent="0.25">
      <c r="B1040168" s="78"/>
      <c r="C1040168" s="77"/>
    </row>
    <row r="1040169" spans="2:3" x14ac:dyDescent="0.25">
      <c r="B1040169" s="78"/>
      <c r="C1040169" s="77"/>
    </row>
    <row r="1040170" spans="2:3" x14ac:dyDescent="0.25">
      <c r="B1040170" s="78"/>
      <c r="C1040170" s="77"/>
    </row>
    <row r="1040280" spans="2:3" x14ac:dyDescent="0.25">
      <c r="B1040280" s="78"/>
      <c r="C1040280" s="77"/>
    </row>
    <row r="1040281" spans="2:3" x14ac:dyDescent="0.25">
      <c r="B1040281" s="78"/>
      <c r="C1040281" s="77"/>
    </row>
    <row r="1040282" spans="2:3" x14ac:dyDescent="0.25">
      <c r="B1040282" s="78"/>
      <c r="C1040282" s="77"/>
    </row>
    <row r="1040283" spans="2:3" x14ac:dyDescent="0.25">
      <c r="B1040283" s="78"/>
      <c r="C1040283" s="77"/>
    </row>
    <row r="1040284" spans="2:3" x14ac:dyDescent="0.25">
      <c r="B1040284" s="78"/>
      <c r="C1040284" s="77"/>
    </row>
    <row r="1040285" spans="2:3" x14ac:dyDescent="0.25">
      <c r="B1040285" s="78"/>
      <c r="C1040285" s="77"/>
    </row>
    <row r="1040286" spans="2:3" x14ac:dyDescent="0.25">
      <c r="B1040286" s="78"/>
      <c r="C1040286" s="77"/>
    </row>
    <row r="1040287" spans="2:3" x14ac:dyDescent="0.25">
      <c r="B1040287" s="78"/>
      <c r="C1040287" s="77"/>
    </row>
    <row r="1040288" spans="2:3" x14ac:dyDescent="0.25">
      <c r="B1040288" s="78"/>
      <c r="C1040288" s="77"/>
    </row>
    <row r="1040289" spans="2:3" x14ac:dyDescent="0.25">
      <c r="B1040289" s="78"/>
      <c r="C1040289" s="77"/>
    </row>
    <row r="1040290" spans="2:3" x14ac:dyDescent="0.25">
      <c r="B1040290" s="78"/>
      <c r="C1040290" s="77"/>
    </row>
    <row r="1040291" spans="2:3" x14ac:dyDescent="0.25">
      <c r="B1040291" s="78"/>
      <c r="C1040291" s="77"/>
    </row>
    <row r="1040292" spans="2:3" x14ac:dyDescent="0.25">
      <c r="B1040292" s="78"/>
      <c r="C1040292" s="77"/>
    </row>
    <row r="1040402" spans="2:3" x14ac:dyDescent="0.25">
      <c r="B1040402" s="78"/>
      <c r="C1040402" s="77"/>
    </row>
    <row r="1040403" spans="2:3" x14ac:dyDescent="0.25">
      <c r="B1040403" s="78"/>
      <c r="C1040403" s="77"/>
    </row>
    <row r="1040404" spans="2:3" x14ac:dyDescent="0.25">
      <c r="B1040404" s="78"/>
      <c r="C1040404" s="77"/>
    </row>
    <row r="1040405" spans="2:3" x14ac:dyDescent="0.25">
      <c r="B1040405" s="78"/>
      <c r="C1040405" s="77"/>
    </row>
    <row r="1040406" spans="2:3" x14ac:dyDescent="0.25">
      <c r="B1040406" s="78"/>
      <c r="C1040406" s="77"/>
    </row>
    <row r="1040407" spans="2:3" x14ac:dyDescent="0.25">
      <c r="B1040407" s="78"/>
      <c r="C1040407" s="77"/>
    </row>
    <row r="1040408" spans="2:3" x14ac:dyDescent="0.25">
      <c r="B1040408" s="78"/>
      <c r="C1040408" s="77"/>
    </row>
    <row r="1040409" spans="2:3" x14ac:dyDescent="0.25">
      <c r="B1040409" s="78"/>
      <c r="C1040409" s="77"/>
    </row>
    <row r="1040410" spans="2:3" x14ac:dyDescent="0.25">
      <c r="B1040410" s="78"/>
      <c r="C1040410" s="77"/>
    </row>
    <row r="1040411" spans="2:3" x14ac:dyDescent="0.25">
      <c r="B1040411" s="78"/>
      <c r="C1040411" s="77"/>
    </row>
    <row r="1040412" spans="2:3" x14ac:dyDescent="0.25">
      <c r="B1040412" s="78"/>
      <c r="C1040412" s="77"/>
    </row>
    <row r="1040413" spans="2:3" x14ac:dyDescent="0.25">
      <c r="B1040413" s="78"/>
      <c r="C1040413" s="77"/>
    </row>
    <row r="1040414" spans="2:3" x14ac:dyDescent="0.25">
      <c r="B1040414" s="78"/>
      <c r="C1040414" s="77"/>
    </row>
    <row r="1040524" spans="2:3" x14ac:dyDescent="0.25">
      <c r="B1040524" s="78"/>
      <c r="C1040524" s="77"/>
    </row>
    <row r="1040525" spans="2:3" x14ac:dyDescent="0.25">
      <c r="B1040525" s="78"/>
      <c r="C1040525" s="77"/>
    </row>
    <row r="1040526" spans="2:3" x14ac:dyDescent="0.25">
      <c r="B1040526" s="78"/>
      <c r="C1040526" s="77"/>
    </row>
    <row r="1040527" spans="2:3" x14ac:dyDescent="0.25">
      <c r="B1040527" s="78"/>
      <c r="C1040527" s="77"/>
    </row>
    <row r="1040528" spans="2:3" x14ac:dyDescent="0.25">
      <c r="B1040528" s="78"/>
      <c r="C1040528" s="77"/>
    </row>
    <row r="1040529" spans="2:3" x14ac:dyDescent="0.25">
      <c r="B1040529" s="78"/>
      <c r="C1040529" s="77"/>
    </row>
    <row r="1040530" spans="2:3" x14ac:dyDescent="0.25">
      <c r="B1040530" s="78"/>
      <c r="C1040530" s="77"/>
    </row>
    <row r="1040531" spans="2:3" x14ac:dyDescent="0.25">
      <c r="B1040531" s="78"/>
      <c r="C1040531" s="77"/>
    </row>
    <row r="1040532" spans="2:3" x14ac:dyDescent="0.25">
      <c r="B1040532" s="78"/>
      <c r="C1040532" s="77"/>
    </row>
    <row r="1040533" spans="2:3" x14ac:dyDescent="0.25">
      <c r="B1040533" s="78"/>
      <c r="C1040533" s="77"/>
    </row>
    <row r="1040534" spans="2:3" x14ac:dyDescent="0.25">
      <c r="B1040534" s="78"/>
      <c r="C1040534" s="77"/>
    </row>
    <row r="1040535" spans="2:3" x14ac:dyDescent="0.25">
      <c r="B1040535" s="78"/>
      <c r="C1040535" s="77"/>
    </row>
    <row r="1040536" spans="2:3" x14ac:dyDescent="0.25">
      <c r="B1040536" s="78"/>
      <c r="C1040536" s="77"/>
    </row>
    <row r="1040646" spans="2:3" x14ac:dyDescent="0.25">
      <c r="B1040646" s="78"/>
      <c r="C1040646" s="77"/>
    </row>
    <row r="1040647" spans="2:3" x14ac:dyDescent="0.25">
      <c r="B1040647" s="78"/>
      <c r="C1040647" s="77"/>
    </row>
    <row r="1040648" spans="2:3" x14ac:dyDescent="0.25">
      <c r="B1040648" s="78"/>
      <c r="C1040648" s="77"/>
    </row>
    <row r="1040649" spans="2:3" x14ac:dyDescent="0.25">
      <c r="B1040649" s="78"/>
      <c r="C1040649" s="77"/>
    </row>
    <row r="1040650" spans="2:3" x14ac:dyDescent="0.25">
      <c r="B1040650" s="78"/>
      <c r="C1040650" s="77"/>
    </row>
    <row r="1040651" spans="2:3" x14ac:dyDescent="0.25">
      <c r="B1040651" s="78"/>
      <c r="C1040651" s="77"/>
    </row>
    <row r="1040652" spans="2:3" x14ac:dyDescent="0.25">
      <c r="B1040652" s="78"/>
      <c r="C1040652" s="77"/>
    </row>
    <row r="1040653" spans="2:3" x14ac:dyDescent="0.25">
      <c r="B1040653" s="78"/>
      <c r="C1040653" s="77"/>
    </row>
    <row r="1040654" spans="2:3" x14ac:dyDescent="0.25">
      <c r="B1040654" s="78"/>
      <c r="C1040654" s="77"/>
    </row>
    <row r="1040655" spans="2:3" x14ac:dyDescent="0.25">
      <c r="B1040655" s="78"/>
      <c r="C1040655" s="77"/>
    </row>
    <row r="1040656" spans="2:3" x14ac:dyDescent="0.25">
      <c r="B1040656" s="78"/>
      <c r="C1040656" s="77"/>
    </row>
    <row r="1040657" spans="2:3" x14ac:dyDescent="0.25">
      <c r="B1040657" s="78"/>
      <c r="C1040657" s="77"/>
    </row>
    <row r="1040658" spans="2:3" x14ac:dyDescent="0.25">
      <c r="B1040658" s="78"/>
      <c r="C1040658" s="77"/>
    </row>
    <row r="1040768" spans="2:3" x14ac:dyDescent="0.25">
      <c r="B1040768" s="78"/>
      <c r="C1040768" s="77"/>
    </row>
    <row r="1040769" spans="2:3" x14ac:dyDescent="0.25">
      <c r="B1040769" s="78"/>
      <c r="C1040769" s="77"/>
    </row>
    <row r="1040770" spans="2:3" x14ac:dyDescent="0.25">
      <c r="B1040770" s="78"/>
      <c r="C1040770" s="77"/>
    </row>
    <row r="1040771" spans="2:3" x14ac:dyDescent="0.25">
      <c r="B1040771" s="78"/>
      <c r="C1040771" s="77"/>
    </row>
    <row r="1040772" spans="2:3" x14ac:dyDescent="0.25">
      <c r="B1040772" s="78"/>
      <c r="C1040772" s="77"/>
    </row>
    <row r="1040773" spans="2:3" x14ac:dyDescent="0.25">
      <c r="B1040773" s="78"/>
      <c r="C1040773" s="77"/>
    </row>
    <row r="1040774" spans="2:3" x14ac:dyDescent="0.25">
      <c r="B1040774" s="78"/>
      <c r="C1040774" s="77"/>
    </row>
    <row r="1040775" spans="2:3" x14ac:dyDescent="0.25">
      <c r="B1040775" s="78"/>
      <c r="C1040775" s="77"/>
    </row>
    <row r="1040776" spans="2:3" x14ac:dyDescent="0.25">
      <c r="B1040776" s="78"/>
      <c r="C1040776" s="77"/>
    </row>
    <row r="1040777" spans="2:3" x14ac:dyDescent="0.25">
      <c r="B1040777" s="78"/>
      <c r="C1040777" s="77"/>
    </row>
    <row r="1040778" spans="2:3" x14ac:dyDescent="0.25">
      <c r="B1040778" s="78"/>
      <c r="C1040778" s="77"/>
    </row>
    <row r="1040779" spans="2:3" x14ac:dyDescent="0.25">
      <c r="B1040779" s="78"/>
      <c r="C1040779" s="77"/>
    </row>
    <row r="1040780" spans="2:3" x14ac:dyDescent="0.25">
      <c r="B1040780" s="78"/>
      <c r="C1040780" s="77"/>
    </row>
    <row r="1040890" spans="2:3" x14ac:dyDescent="0.25">
      <c r="B1040890" s="78"/>
      <c r="C1040890" s="77"/>
    </row>
    <row r="1040891" spans="2:3" x14ac:dyDescent="0.25">
      <c r="B1040891" s="78"/>
      <c r="C1040891" s="77"/>
    </row>
    <row r="1040892" spans="2:3" x14ac:dyDescent="0.25">
      <c r="B1040892" s="78"/>
      <c r="C1040892" s="77"/>
    </row>
    <row r="1040893" spans="2:3" x14ac:dyDescent="0.25">
      <c r="B1040893" s="78"/>
      <c r="C1040893" s="77"/>
    </row>
    <row r="1040894" spans="2:3" x14ac:dyDescent="0.25">
      <c r="B1040894" s="78"/>
      <c r="C1040894" s="77"/>
    </row>
    <row r="1040895" spans="2:3" x14ac:dyDescent="0.25">
      <c r="B1040895" s="78"/>
      <c r="C1040895" s="77"/>
    </row>
    <row r="1040896" spans="2:3" x14ac:dyDescent="0.25">
      <c r="B1040896" s="78"/>
      <c r="C1040896" s="77"/>
    </row>
    <row r="1040897" spans="2:3" x14ac:dyDescent="0.25">
      <c r="B1040897" s="78"/>
      <c r="C1040897" s="77"/>
    </row>
    <row r="1040898" spans="2:3" x14ac:dyDescent="0.25">
      <c r="B1040898" s="78"/>
      <c r="C1040898" s="77"/>
    </row>
    <row r="1040899" spans="2:3" x14ac:dyDescent="0.25">
      <c r="B1040899" s="78"/>
      <c r="C1040899" s="77"/>
    </row>
    <row r="1040900" spans="2:3" x14ac:dyDescent="0.25">
      <c r="B1040900" s="78"/>
      <c r="C1040900" s="77"/>
    </row>
    <row r="1040901" spans="2:3" x14ac:dyDescent="0.25">
      <c r="B1040901" s="78"/>
      <c r="C1040901" s="77"/>
    </row>
    <row r="1040902" spans="2:3" x14ac:dyDescent="0.25">
      <c r="B1040902" s="78"/>
      <c r="C1040902" s="77"/>
    </row>
    <row r="1041012" spans="2:3" x14ac:dyDescent="0.25">
      <c r="B1041012" s="78"/>
      <c r="C1041012" s="77"/>
    </row>
    <row r="1041013" spans="2:3" x14ac:dyDescent="0.25">
      <c r="B1041013" s="78"/>
      <c r="C1041013" s="77"/>
    </row>
    <row r="1041014" spans="2:3" x14ac:dyDescent="0.25">
      <c r="B1041014" s="78"/>
      <c r="C1041014" s="77"/>
    </row>
    <row r="1041015" spans="2:3" x14ac:dyDescent="0.25">
      <c r="B1041015" s="78"/>
      <c r="C1041015" s="77"/>
    </row>
    <row r="1041016" spans="2:3" x14ac:dyDescent="0.25">
      <c r="B1041016" s="78"/>
      <c r="C1041016" s="77"/>
    </row>
    <row r="1041017" spans="2:3" x14ac:dyDescent="0.25">
      <c r="B1041017" s="78"/>
      <c r="C1041017" s="77"/>
    </row>
    <row r="1041018" spans="2:3" x14ac:dyDescent="0.25">
      <c r="B1041018" s="78"/>
      <c r="C1041018" s="77"/>
    </row>
    <row r="1041019" spans="2:3" x14ac:dyDescent="0.25">
      <c r="B1041019" s="78"/>
      <c r="C1041019" s="77"/>
    </row>
    <row r="1041020" spans="2:3" x14ac:dyDescent="0.25">
      <c r="B1041020" s="78"/>
      <c r="C1041020" s="77"/>
    </row>
    <row r="1041021" spans="2:3" x14ac:dyDescent="0.25">
      <c r="B1041021" s="78"/>
      <c r="C1041021" s="77"/>
    </row>
    <row r="1041022" spans="2:3" x14ac:dyDescent="0.25">
      <c r="B1041022" s="78"/>
      <c r="C1041022" s="77"/>
    </row>
    <row r="1041023" spans="2:3" x14ac:dyDescent="0.25">
      <c r="B1041023" s="78"/>
      <c r="C1041023" s="77"/>
    </row>
    <row r="1041024" spans="2:3" x14ac:dyDescent="0.25">
      <c r="B1041024" s="78"/>
      <c r="C1041024" s="77"/>
    </row>
    <row r="1041134" spans="2:3" x14ac:dyDescent="0.25">
      <c r="B1041134" s="78"/>
      <c r="C1041134" s="77"/>
    </row>
    <row r="1041135" spans="2:3" x14ac:dyDescent="0.25">
      <c r="B1041135" s="78"/>
      <c r="C1041135" s="77"/>
    </row>
    <row r="1041136" spans="2:3" x14ac:dyDescent="0.25">
      <c r="B1041136" s="78"/>
      <c r="C1041136" s="77"/>
    </row>
    <row r="1041137" spans="2:3" x14ac:dyDescent="0.25">
      <c r="B1041137" s="78"/>
      <c r="C1041137" s="77"/>
    </row>
    <row r="1041138" spans="2:3" x14ac:dyDescent="0.25">
      <c r="B1041138" s="78"/>
      <c r="C1041138" s="77"/>
    </row>
    <row r="1041139" spans="2:3" x14ac:dyDescent="0.25">
      <c r="B1041139" s="78"/>
      <c r="C1041139" s="77"/>
    </row>
    <row r="1041140" spans="2:3" x14ac:dyDescent="0.25">
      <c r="B1041140" s="78"/>
      <c r="C1041140" s="77"/>
    </row>
    <row r="1041141" spans="2:3" x14ac:dyDescent="0.25">
      <c r="B1041141" s="78"/>
      <c r="C1041141" s="77"/>
    </row>
    <row r="1041142" spans="2:3" x14ac:dyDescent="0.25">
      <c r="B1041142" s="78"/>
      <c r="C1041142" s="77"/>
    </row>
    <row r="1041143" spans="2:3" x14ac:dyDescent="0.25">
      <c r="B1041143" s="78"/>
      <c r="C1041143" s="77"/>
    </row>
    <row r="1041144" spans="2:3" x14ac:dyDescent="0.25">
      <c r="B1041144" s="78"/>
      <c r="C1041144" s="77"/>
    </row>
    <row r="1041145" spans="2:3" x14ac:dyDescent="0.25">
      <c r="B1041145" s="78"/>
      <c r="C1041145" s="77"/>
    </row>
    <row r="1041146" spans="2:3" x14ac:dyDescent="0.25">
      <c r="B1041146" s="78"/>
      <c r="C1041146" s="77"/>
    </row>
    <row r="1041256" spans="2:3" x14ac:dyDescent="0.25">
      <c r="B1041256" s="78"/>
      <c r="C1041256" s="77"/>
    </row>
    <row r="1041257" spans="2:3" x14ac:dyDescent="0.25">
      <c r="B1041257" s="78"/>
      <c r="C1041257" s="77"/>
    </row>
    <row r="1041258" spans="2:3" x14ac:dyDescent="0.25">
      <c r="B1041258" s="78"/>
      <c r="C1041258" s="77"/>
    </row>
    <row r="1041259" spans="2:3" x14ac:dyDescent="0.25">
      <c r="B1041259" s="78"/>
      <c r="C1041259" s="77"/>
    </row>
    <row r="1041260" spans="2:3" x14ac:dyDescent="0.25">
      <c r="B1041260" s="78"/>
      <c r="C1041260" s="77"/>
    </row>
    <row r="1041261" spans="2:3" x14ac:dyDescent="0.25">
      <c r="B1041261" s="78"/>
      <c r="C1041261" s="77"/>
    </row>
    <row r="1041262" spans="2:3" x14ac:dyDescent="0.25">
      <c r="B1041262" s="78"/>
      <c r="C1041262" s="77"/>
    </row>
    <row r="1041263" spans="2:3" x14ac:dyDescent="0.25">
      <c r="B1041263" s="78"/>
      <c r="C1041263" s="77"/>
    </row>
    <row r="1041264" spans="2:3" x14ac:dyDescent="0.25">
      <c r="B1041264" s="78"/>
      <c r="C1041264" s="77"/>
    </row>
    <row r="1041265" spans="2:3" x14ac:dyDescent="0.25">
      <c r="B1041265" s="78"/>
      <c r="C1041265" s="77"/>
    </row>
    <row r="1041266" spans="2:3" x14ac:dyDescent="0.25">
      <c r="B1041266" s="78"/>
      <c r="C1041266" s="77"/>
    </row>
    <row r="1041267" spans="2:3" x14ac:dyDescent="0.25">
      <c r="B1041267" s="78"/>
      <c r="C1041267" s="77"/>
    </row>
    <row r="1041268" spans="2:3" x14ac:dyDescent="0.25">
      <c r="B1041268" s="78"/>
      <c r="C1041268" s="77"/>
    </row>
    <row r="1041378" spans="2:3" x14ac:dyDescent="0.25">
      <c r="B1041378" s="78"/>
      <c r="C1041378" s="77"/>
    </row>
    <row r="1041379" spans="2:3" x14ac:dyDescent="0.25">
      <c r="B1041379" s="78"/>
      <c r="C1041379" s="77"/>
    </row>
    <row r="1041380" spans="2:3" x14ac:dyDescent="0.25">
      <c r="B1041380" s="78"/>
      <c r="C1041380" s="77"/>
    </row>
    <row r="1041381" spans="2:3" x14ac:dyDescent="0.25">
      <c r="B1041381" s="78"/>
      <c r="C1041381" s="77"/>
    </row>
    <row r="1041382" spans="2:3" x14ac:dyDescent="0.25">
      <c r="B1041382" s="78"/>
      <c r="C1041382" s="77"/>
    </row>
    <row r="1041383" spans="2:3" x14ac:dyDescent="0.25">
      <c r="B1041383" s="78"/>
      <c r="C1041383" s="77"/>
    </row>
    <row r="1041384" spans="2:3" x14ac:dyDescent="0.25">
      <c r="B1041384" s="78"/>
      <c r="C1041384" s="77"/>
    </row>
    <row r="1041385" spans="2:3" x14ac:dyDescent="0.25">
      <c r="B1041385" s="78"/>
      <c r="C1041385" s="77"/>
    </row>
    <row r="1041386" spans="2:3" x14ac:dyDescent="0.25">
      <c r="B1041386" s="78"/>
      <c r="C1041386" s="77"/>
    </row>
    <row r="1041387" spans="2:3" x14ac:dyDescent="0.25">
      <c r="B1041387" s="78"/>
      <c r="C1041387" s="77"/>
    </row>
    <row r="1041388" spans="2:3" x14ac:dyDescent="0.25">
      <c r="B1041388" s="78"/>
      <c r="C1041388" s="77"/>
    </row>
    <row r="1041389" spans="2:3" x14ac:dyDescent="0.25">
      <c r="B1041389" s="78"/>
      <c r="C1041389" s="77"/>
    </row>
    <row r="1041390" spans="2:3" x14ac:dyDescent="0.25">
      <c r="B1041390" s="78"/>
      <c r="C1041390" s="77"/>
    </row>
    <row r="1041500" spans="2:3" x14ac:dyDescent="0.25">
      <c r="B1041500" s="78"/>
      <c r="C1041500" s="77"/>
    </row>
    <row r="1041501" spans="2:3" x14ac:dyDescent="0.25">
      <c r="B1041501" s="78"/>
      <c r="C1041501" s="77"/>
    </row>
    <row r="1041502" spans="2:3" x14ac:dyDescent="0.25">
      <c r="B1041502" s="78"/>
      <c r="C1041502" s="77"/>
    </row>
    <row r="1041503" spans="2:3" x14ac:dyDescent="0.25">
      <c r="B1041503" s="78"/>
      <c r="C1041503" s="77"/>
    </row>
    <row r="1041504" spans="2:3" x14ac:dyDescent="0.25">
      <c r="B1041504" s="78"/>
      <c r="C1041504" s="77"/>
    </row>
    <row r="1041505" spans="2:3" x14ac:dyDescent="0.25">
      <c r="B1041505" s="78"/>
      <c r="C1041505" s="77"/>
    </row>
    <row r="1041506" spans="2:3" x14ac:dyDescent="0.25">
      <c r="B1041506" s="78"/>
      <c r="C1041506" s="77"/>
    </row>
    <row r="1041507" spans="2:3" x14ac:dyDescent="0.25">
      <c r="B1041507" s="78"/>
      <c r="C1041507" s="77"/>
    </row>
    <row r="1041508" spans="2:3" x14ac:dyDescent="0.25">
      <c r="B1041508" s="78"/>
      <c r="C1041508" s="77"/>
    </row>
    <row r="1041509" spans="2:3" x14ac:dyDescent="0.25">
      <c r="B1041509" s="78"/>
      <c r="C1041509" s="77"/>
    </row>
    <row r="1041510" spans="2:3" x14ac:dyDescent="0.25">
      <c r="B1041510" s="78"/>
      <c r="C1041510" s="77"/>
    </row>
    <row r="1041511" spans="2:3" x14ac:dyDescent="0.25">
      <c r="B1041511" s="78"/>
      <c r="C1041511" s="77"/>
    </row>
    <row r="1041512" spans="2:3" x14ac:dyDescent="0.25">
      <c r="B1041512" s="78"/>
      <c r="C1041512" s="77"/>
    </row>
    <row r="1041622" spans="2:3" x14ac:dyDescent="0.25">
      <c r="B1041622" s="78"/>
      <c r="C1041622" s="77"/>
    </row>
    <row r="1041623" spans="2:3" x14ac:dyDescent="0.25">
      <c r="B1041623" s="78"/>
      <c r="C1041623" s="77"/>
    </row>
    <row r="1041624" spans="2:3" x14ac:dyDescent="0.25">
      <c r="B1041624" s="78"/>
      <c r="C1041624" s="77"/>
    </row>
    <row r="1041625" spans="2:3" x14ac:dyDescent="0.25">
      <c r="B1041625" s="78"/>
      <c r="C1041625" s="77"/>
    </row>
    <row r="1041626" spans="2:3" x14ac:dyDescent="0.25">
      <c r="B1041626" s="78"/>
      <c r="C1041626" s="77"/>
    </row>
    <row r="1041627" spans="2:3" x14ac:dyDescent="0.25">
      <c r="B1041627" s="78"/>
      <c r="C1041627" s="77"/>
    </row>
    <row r="1041628" spans="2:3" x14ac:dyDescent="0.25">
      <c r="B1041628" s="78"/>
      <c r="C1041628" s="77"/>
    </row>
    <row r="1041629" spans="2:3" x14ac:dyDescent="0.25">
      <c r="B1041629" s="78"/>
      <c r="C1041629" s="77"/>
    </row>
    <row r="1041630" spans="2:3" x14ac:dyDescent="0.25">
      <c r="B1041630" s="78"/>
      <c r="C1041630" s="77"/>
    </row>
    <row r="1041631" spans="2:3" x14ac:dyDescent="0.25">
      <c r="B1041631" s="78"/>
      <c r="C1041631" s="77"/>
    </row>
    <row r="1041632" spans="2:3" x14ac:dyDescent="0.25">
      <c r="B1041632" s="78"/>
      <c r="C1041632" s="77"/>
    </row>
    <row r="1041633" spans="2:3" x14ac:dyDescent="0.25">
      <c r="B1041633" s="78"/>
      <c r="C1041633" s="77"/>
    </row>
    <row r="1041634" spans="2:3" x14ac:dyDescent="0.25">
      <c r="B1041634" s="78"/>
      <c r="C1041634" s="77"/>
    </row>
    <row r="1041744" spans="2:3" x14ac:dyDescent="0.25">
      <c r="B1041744" s="78"/>
      <c r="C1041744" s="77"/>
    </row>
    <row r="1041745" spans="2:3" x14ac:dyDescent="0.25">
      <c r="B1041745" s="78"/>
      <c r="C1041745" s="77"/>
    </row>
    <row r="1041746" spans="2:3" x14ac:dyDescent="0.25">
      <c r="B1041746" s="78"/>
      <c r="C1041746" s="77"/>
    </row>
    <row r="1041747" spans="2:3" x14ac:dyDescent="0.25">
      <c r="B1041747" s="78"/>
      <c r="C1041747" s="77"/>
    </row>
    <row r="1041748" spans="2:3" x14ac:dyDescent="0.25">
      <c r="B1041748" s="78"/>
      <c r="C1041748" s="77"/>
    </row>
    <row r="1041749" spans="2:3" x14ac:dyDescent="0.25">
      <c r="B1041749" s="78"/>
      <c r="C1041749" s="77"/>
    </row>
    <row r="1041750" spans="2:3" x14ac:dyDescent="0.25">
      <c r="B1041750" s="78"/>
      <c r="C1041750" s="77"/>
    </row>
    <row r="1041751" spans="2:3" x14ac:dyDescent="0.25">
      <c r="B1041751" s="78"/>
      <c r="C1041751" s="77"/>
    </row>
    <row r="1041752" spans="2:3" x14ac:dyDescent="0.25">
      <c r="B1041752" s="78"/>
      <c r="C1041752" s="77"/>
    </row>
    <row r="1041753" spans="2:3" x14ac:dyDescent="0.25">
      <c r="B1041753" s="78"/>
      <c r="C1041753" s="77"/>
    </row>
    <row r="1041754" spans="2:3" x14ac:dyDescent="0.25">
      <c r="B1041754" s="78"/>
      <c r="C1041754" s="77"/>
    </row>
    <row r="1041755" spans="2:3" x14ac:dyDescent="0.25">
      <c r="B1041755" s="78"/>
      <c r="C1041755" s="77"/>
    </row>
    <row r="1041756" spans="2:3" x14ac:dyDescent="0.25">
      <c r="B1041756" s="78"/>
      <c r="C1041756" s="77"/>
    </row>
    <row r="1041866" spans="2:3" x14ac:dyDescent="0.25">
      <c r="B1041866" s="78"/>
      <c r="C1041866" s="77"/>
    </row>
    <row r="1041867" spans="2:3" x14ac:dyDescent="0.25">
      <c r="B1041867" s="78"/>
      <c r="C1041867" s="77"/>
    </row>
    <row r="1041868" spans="2:3" x14ac:dyDescent="0.25">
      <c r="B1041868" s="78"/>
      <c r="C1041868" s="77"/>
    </row>
    <row r="1041869" spans="2:3" x14ac:dyDescent="0.25">
      <c r="B1041869" s="78"/>
      <c r="C1041869" s="77"/>
    </row>
    <row r="1041870" spans="2:3" x14ac:dyDescent="0.25">
      <c r="B1041870" s="78"/>
      <c r="C1041870" s="77"/>
    </row>
    <row r="1041871" spans="2:3" x14ac:dyDescent="0.25">
      <c r="B1041871" s="78"/>
      <c r="C1041871" s="77"/>
    </row>
    <row r="1041872" spans="2:3" x14ac:dyDescent="0.25">
      <c r="B1041872" s="78"/>
      <c r="C1041872" s="77"/>
    </row>
    <row r="1041873" spans="2:3" x14ac:dyDescent="0.25">
      <c r="B1041873" s="78"/>
      <c r="C1041873" s="77"/>
    </row>
    <row r="1041874" spans="2:3" x14ac:dyDescent="0.25">
      <c r="B1041874" s="78"/>
      <c r="C1041874" s="77"/>
    </row>
    <row r="1041875" spans="2:3" x14ac:dyDescent="0.25">
      <c r="B1041875" s="78"/>
      <c r="C1041875" s="77"/>
    </row>
    <row r="1041876" spans="2:3" x14ac:dyDescent="0.25">
      <c r="B1041876" s="78"/>
      <c r="C1041876" s="77"/>
    </row>
    <row r="1041877" spans="2:3" x14ac:dyDescent="0.25">
      <c r="B1041877" s="78"/>
      <c r="C1041877" s="77"/>
    </row>
    <row r="1041878" spans="2:3" x14ac:dyDescent="0.25">
      <c r="B1041878" s="78"/>
      <c r="C1041878" s="77"/>
    </row>
    <row r="1041988" spans="2:3" x14ac:dyDescent="0.25">
      <c r="B1041988" s="78"/>
      <c r="C1041988" s="77"/>
    </row>
    <row r="1041989" spans="2:3" x14ac:dyDescent="0.25">
      <c r="B1041989" s="78"/>
      <c r="C1041989" s="77"/>
    </row>
    <row r="1041990" spans="2:3" x14ac:dyDescent="0.25">
      <c r="B1041990" s="78"/>
      <c r="C1041990" s="77"/>
    </row>
    <row r="1041991" spans="2:3" x14ac:dyDescent="0.25">
      <c r="B1041991" s="78"/>
      <c r="C1041991" s="77"/>
    </row>
    <row r="1041992" spans="2:3" x14ac:dyDescent="0.25">
      <c r="B1041992" s="78"/>
      <c r="C1041992" s="77"/>
    </row>
    <row r="1041993" spans="2:3" x14ac:dyDescent="0.25">
      <c r="B1041993" s="78"/>
      <c r="C1041993" s="77"/>
    </row>
    <row r="1041994" spans="2:3" x14ac:dyDescent="0.25">
      <c r="B1041994" s="78"/>
      <c r="C1041994" s="77"/>
    </row>
    <row r="1041995" spans="2:3" x14ac:dyDescent="0.25">
      <c r="B1041995" s="78"/>
      <c r="C1041995" s="77"/>
    </row>
    <row r="1041996" spans="2:3" x14ac:dyDescent="0.25">
      <c r="B1041996" s="78"/>
      <c r="C1041996" s="77"/>
    </row>
    <row r="1041997" spans="2:3" x14ac:dyDescent="0.25">
      <c r="B1041997" s="78"/>
      <c r="C1041997" s="77"/>
    </row>
    <row r="1041998" spans="2:3" x14ac:dyDescent="0.25">
      <c r="B1041998" s="78"/>
      <c r="C1041998" s="77"/>
    </row>
    <row r="1041999" spans="2:3" x14ac:dyDescent="0.25">
      <c r="B1041999" s="78"/>
      <c r="C1041999" s="77"/>
    </row>
    <row r="1042000" spans="2:3" x14ac:dyDescent="0.25">
      <c r="B1042000" s="78"/>
      <c r="C1042000" s="77"/>
    </row>
    <row r="1042110" spans="2:3" x14ac:dyDescent="0.25">
      <c r="B1042110" s="78"/>
      <c r="C1042110" s="77"/>
    </row>
    <row r="1042111" spans="2:3" x14ac:dyDescent="0.25">
      <c r="B1042111" s="78"/>
      <c r="C1042111" s="77"/>
    </row>
    <row r="1042112" spans="2:3" x14ac:dyDescent="0.25">
      <c r="B1042112" s="78"/>
      <c r="C1042112" s="77"/>
    </row>
    <row r="1042113" spans="2:3" x14ac:dyDescent="0.25">
      <c r="B1042113" s="78"/>
      <c r="C1042113" s="77"/>
    </row>
    <row r="1042114" spans="2:3" x14ac:dyDescent="0.25">
      <c r="B1042114" s="78"/>
      <c r="C1042114" s="77"/>
    </row>
    <row r="1042115" spans="2:3" x14ac:dyDescent="0.25">
      <c r="B1042115" s="78"/>
      <c r="C1042115" s="77"/>
    </row>
    <row r="1042116" spans="2:3" x14ac:dyDescent="0.25">
      <c r="B1042116" s="78"/>
      <c r="C1042116" s="77"/>
    </row>
    <row r="1042117" spans="2:3" x14ac:dyDescent="0.25">
      <c r="B1042117" s="78"/>
      <c r="C1042117" s="77"/>
    </row>
    <row r="1042118" spans="2:3" x14ac:dyDescent="0.25">
      <c r="B1042118" s="78"/>
      <c r="C1042118" s="77"/>
    </row>
    <row r="1042119" spans="2:3" x14ac:dyDescent="0.25">
      <c r="B1042119" s="78"/>
      <c r="C1042119" s="77"/>
    </row>
    <row r="1042120" spans="2:3" x14ac:dyDescent="0.25">
      <c r="B1042120" s="78"/>
      <c r="C1042120" s="77"/>
    </row>
    <row r="1042121" spans="2:3" x14ac:dyDescent="0.25">
      <c r="B1042121" s="78"/>
      <c r="C1042121" s="77"/>
    </row>
    <row r="1042122" spans="2:3" x14ac:dyDescent="0.25">
      <c r="B1042122" s="78"/>
      <c r="C1042122" s="77"/>
    </row>
    <row r="1042232" spans="2:3" x14ac:dyDescent="0.25">
      <c r="B1042232" s="78"/>
      <c r="C1042232" s="77"/>
    </row>
    <row r="1042233" spans="2:3" x14ac:dyDescent="0.25">
      <c r="B1042233" s="78"/>
      <c r="C1042233" s="77"/>
    </row>
    <row r="1042234" spans="2:3" x14ac:dyDescent="0.25">
      <c r="B1042234" s="78"/>
      <c r="C1042234" s="77"/>
    </row>
    <row r="1042235" spans="2:3" x14ac:dyDescent="0.25">
      <c r="B1042235" s="78"/>
      <c r="C1042235" s="77"/>
    </row>
    <row r="1042236" spans="2:3" x14ac:dyDescent="0.25">
      <c r="B1042236" s="78"/>
      <c r="C1042236" s="77"/>
    </row>
    <row r="1042237" spans="2:3" x14ac:dyDescent="0.25">
      <c r="B1042237" s="78"/>
      <c r="C1042237" s="77"/>
    </row>
    <row r="1042238" spans="2:3" x14ac:dyDescent="0.25">
      <c r="B1042238" s="78"/>
      <c r="C1042238" s="77"/>
    </row>
    <row r="1042239" spans="2:3" x14ac:dyDescent="0.25">
      <c r="B1042239" s="78"/>
      <c r="C1042239" s="77"/>
    </row>
    <row r="1042240" spans="2:3" x14ac:dyDescent="0.25">
      <c r="B1042240" s="78"/>
      <c r="C1042240" s="77"/>
    </row>
    <row r="1042241" spans="2:3" x14ac:dyDescent="0.25">
      <c r="B1042241" s="78"/>
      <c r="C1042241" s="77"/>
    </row>
    <row r="1042242" spans="2:3" x14ac:dyDescent="0.25">
      <c r="B1042242" s="78"/>
      <c r="C1042242" s="77"/>
    </row>
    <row r="1042243" spans="2:3" x14ac:dyDescent="0.25">
      <c r="B1042243" s="78"/>
      <c r="C1042243" s="77"/>
    </row>
    <row r="1042244" spans="2:3" x14ac:dyDescent="0.25">
      <c r="B1042244" s="78"/>
      <c r="C1042244" s="77"/>
    </row>
    <row r="1042354" spans="2:3" x14ac:dyDescent="0.25">
      <c r="B1042354" s="78"/>
      <c r="C1042354" s="77"/>
    </row>
    <row r="1042355" spans="2:3" x14ac:dyDescent="0.25">
      <c r="B1042355" s="78"/>
      <c r="C1042355" s="77"/>
    </row>
    <row r="1042356" spans="2:3" x14ac:dyDescent="0.25">
      <c r="B1042356" s="78"/>
      <c r="C1042356" s="77"/>
    </row>
    <row r="1042357" spans="2:3" x14ac:dyDescent="0.25">
      <c r="B1042357" s="78"/>
      <c r="C1042357" s="77"/>
    </row>
    <row r="1042358" spans="2:3" x14ac:dyDescent="0.25">
      <c r="B1042358" s="78"/>
      <c r="C1042358" s="77"/>
    </row>
    <row r="1042359" spans="2:3" x14ac:dyDescent="0.25">
      <c r="B1042359" s="78"/>
      <c r="C1042359" s="77"/>
    </row>
    <row r="1042360" spans="2:3" x14ac:dyDescent="0.25">
      <c r="B1042360" s="78"/>
      <c r="C1042360" s="77"/>
    </row>
    <row r="1042361" spans="2:3" x14ac:dyDescent="0.25">
      <c r="B1042361" s="78"/>
      <c r="C1042361" s="77"/>
    </row>
    <row r="1042362" spans="2:3" x14ac:dyDescent="0.25">
      <c r="B1042362" s="78"/>
      <c r="C1042362" s="77"/>
    </row>
    <row r="1042363" spans="2:3" x14ac:dyDescent="0.25">
      <c r="B1042363" s="78"/>
      <c r="C1042363" s="77"/>
    </row>
    <row r="1042364" spans="2:3" x14ac:dyDescent="0.25">
      <c r="B1042364" s="78"/>
      <c r="C1042364" s="77"/>
    </row>
    <row r="1042365" spans="2:3" x14ac:dyDescent="0.25">
      <c r="B1042365" s="78"/>
      <c r="C1042365" s="77"/>
    </row>
    <row r="1042366" spans="2:3" x14ac:dyDescent="0.25">
      <c r="B1042366" s="78"/>
      <c r="C1042366" s="77"/>
    </row>
    <row r="1042476" spans="2:3" x14ac:dyDescent="0.25">
      <c r="B1042476" s="78"/>
      <c r="C1042476" s="77"/>
    </row>
    <row r="1042477" spans="2:3" x14ac:dyDescent="0.25">
      <c r="B1042477" s="78"/>
      <c r="C1042477" s="77"/>
    </row>
    <row r="1042478" spans="2:3" x14ac:dyDescent="0.25">
      <c r="B1042478" s="78"/>
      <c r="C1042478" s="77"/>
    </row>
    <row r="1042479" spans="2:3" x14ac:dyDescent="0.25">
      <c r="B1042479" s="78"/>
      <c r="C1042479" s="77"/>
    </row>
    <row r="1042480" spans="2:3" x14ac:dyDescent="0.25">
      <c r="B1042480" s="78"/>
      <c r="C1042480" s="77"/>
    </row>
    <row r="1042481" spans="2:3" x14ac:dyDescent="0.25">
      <c r="B1042481" s="78"/>
      <c r="C1042481" s="77"/>
    </row>
    <row r="1042482" spans="2:3" x14ac:dyDescent="0.25">
      <c r="B1042482" s="78"/>
      <c r="C1042482" s="77"/>
    </row>
    <row r="1042483" spans="2:3" x14ac:dyDescent="0.25">
      <c r="B1042483" s="78"/>
      <c r="C1042483" s="77"/>
    </row>
    <row r="1042484" spans="2:3" x14ac:dyDescent="0.25">
      <c r="B1042484" s="78"/>
      <c r="C1042484" s="77"/>
    </row>
    <row r="1042485" spans="2:3" x14ac:dyDescent="0.25">
      <c r="B1042485" s="78"/>
      <c r="C1042485" s="77"/>
    </row>
    <row r="1042486" spans="2:3" x14ac:dyDescent="0.25">
      <c r="B1042486" s="78"/>
      <c r="C1042486" s="77"/>
    </row>
    <row r="1042487" spans="2:3" x14ac:dyDescent="0.25">
      <c r="B1042487" s="78"/>
      <c r="C1042487" s="77"/>
    </row>
    <row r="1042488" spans="2:3" x14ac:dyDescent="0.25">
      <c r="B1042488" s="78"/>
      <c r="C1042488" s="77"/>
    </row>
    <row r="1042598" spans="2:3" x14ac:dyDescent="0.25">
      <c r="B1042598" s="78"/>
      <c r="C1042598" s="77"/>
    </row>
    <row r="1042599" spans="2:3" x14ac:dyDescent="0.25">
      <c r="B1042599" s="78"/>
      <c r="C1042599" s="77"/>
    </row>
    <row r="1042600" spans="2:3" x14ac:dyDescent="0.25">
      <c r="B1042600" s="78"/>
      <c r="C1042600" s="77"/>
    </row>
    <row r="1042601" spans="2:3" x14ac:dyDescent="0.25">
      <c r="B1042601" s="78"/>
      <c r="C1042601" s="77"/>
    </row>
    <row r="1042602" spans="2:3" x14ac:dyDescent="0.25">
      <c r="B1042602" s="78"/>
      <c r="C1042602" s="77"/>
    </row>
    <row r="1042603" spans="2:3" x14ac:dyDescent="0.25">
      <c r="B1042603" s="78"/>
      <c r="C1042603" s="77"/>
    </row>
    <row r="1042604" spans="2:3" x14ac:dyDescent="0.25">
      <c r="B1042604" s="78"/>
      <c r="C1042604" s="77"/>
    </row>
    <row r="1042605" spans="2:3" x14ac:dyDescent="0.25">
      <c r="B1042605" s="78"/>
      <c r="C1042605" s="77"/>
    </row>
    <row r="1042606" spans="2:3" x14ac:dyDescent="0.25">
      <c r="B1042606" s="78"/>
      <c r="C1042606" s="77"/>
    </row>
    <row r="1042607" spans="2:3" x14ac:dyDescent="0.25">
      <c r="B1042607" s="78"/>
      <c r="C1042607" s="77"/>
    </row>
    <row r="1042608" spans="2:3" x14ac:dyDescent="0.25">
      <c r="B1042608" s="78"/>
      <c r="C1042608" s="77"/>
    </row>
    <row r="1042609" spans="2:3" x14ac:dyDescent="0.25">
      <c r="B1042609" s="78"/>
      <c r="C1042609" s="77"/>
    </row>
    <row r="1042610" spans="2:3" x14ac:dyDescent="0.25">
      <c r="B1042610" s="78"/>
      <c r="C1042610" s="77"/>
    </row>
    <row r="1042720" spans="2:3" x14ac:dyDescent="0.25">
      <c r="B1042720" s="78"/>
      <c r="C1042720" s="77"/>
    </row>
    <row r="1042721" spans="2:3" x14ac:dyDescent="0.25">
      <c r="B1042721" s="78"/>
      <c r="C1042721" s="77"/>
    </row>
    <row r="1042722" spans="2:3" x14ac:dyDescent="0.25">
      <c r="B1042722" s="78"/>
      <c r="C1042722" s="77"/>
    </row>
    <row r="1042723" spans="2:3" x14ac:dyDescent="0.25">
      <c r="B1042723" s="78"/>
      <c r="C1042723" s="77"/>
    </row>
    <row r="1042724" spans="2:3" x14ac:dyDescent="0.25">
      <c r="B1042724" s="78"/>
      <c r="C1042724" s="77"/>
    </row>
    <row r="1042725" spans="2:3" x14ac:dyDescent="0.25">
      <c r="B1042725" s="78"/>
      <c r="C1042725" s="77"/>
    </row>
    <row r="1042726" spans="2:3" x14ac:dyDescent="0.25">
      <c r="B1042726" s="78"/>
      <c r="C1042726" s="77"/>
    </row>
    <row r="1042727" spans="2:3" x14ac:dyDescent="0.25">
      <c r="B1042727" s="78"/>
      <c r="C1042727" s="77"/>
    </row>
    <row r="1042728" spans="2:3" x14ac:dyDescent="0.25">
      <c r="B1042728" s="78"/>
      <c r="C1042728" s="77"/>
    </row>
    <row r="1042729" spans="2:3" x14ac:dyDescent="0.25">
      <c r="B1042729" s="78"/>
      <c r="C1042729" s="77"/>
    </row>
    <row r="1042730" spans="2:3" x14ac:dyDescent="0.25">
      <c r="B1042730" s="78"/>
      <c r="C1042730" s="77"/>
    </row>
    <row r="1042731" spans="2:3" x14ac:dyDescent="0.25">
      <c r="B1042731" s="78"/>
      <c r="C1042731" s="77"/>
    </row>
    <row r="1042732" spans="2:3" x14ac:dyDescent="0.25">
      <c r="B1042732" s="78"/>
      <c r="C1042732" s="77"/>
    </row>
    <row r="1042842" spans="2:3" x14ac:dyDescent="0.25">
      <c r="B1042842" s="78"/>
      <c r="C1042842" s="77"/>
    </row>
    <row r="1042843" spans="2:3" x14ac:dyDescent="0.25">
      <c r="B1042843" s="78"/>
      <c r="C1042843" s="77"/>
    </row>
    <row r="1042844" spans="2:3" x14ac:dyDescent="0.25">
      <c r="B1042844" s="78"/>
      <c r="C1042844" s="77"/>
    </row>
    <row r="1042845" spans="2:3" x14ac:dyDescent="0.25">
      <c r="B1042845" s="78"/>
      <c r="C1042845" s="77"/>
    </row>
    <row r="1042846" spans="2:3" x14ac:dyDescent="0.25">
      <c r="B1042846" s="78"/>
      <c r="C1042846" s="77"/>
    </row>
    <row r="1042847" spans="2:3" x14ac:dyDescent="0.25">
      <c r="B1042847" s="78"/>
      <c r="C1042847" s="77"/>
    </row>
    <row r="1042848" spans="2:3" x14ac:dyDescent="0.25">
      <c r="B1042848" s="78"/>
      <c r="C1042848" s="77"/>
    </row>
    <row r="1042849" spans="2:3" x14ac:dyDescent="0.25">
      <c r="B1042849" s="78"/>
      <c r="C1042849" s="77"/>
    </row>
    <row r="1042850" spans="2:3" x14ac:dyDescent="0.25">
      <c r="B1042850" s="78"/>
      <c r="C1042850" s="77"/>
    </row>
    <row r="1042851" spans="2:3" x14ac:dyDescent="0.25">
      <c r="B1042851" s="78"/>
      <c r="C1042851" s="77"/>
    </row>
    <row r="1042852" spans="2:3" x14ac:dyDescent="0.25">
      <c r="B1042852" s="78"/>
      <c r="C1042852" s="77"/>
    </row>
    <row r="1042853" spans="2:3" x14ac:dyDescent="0.25">
      <c r="B1042853" s="78"/>
      <c r="C1042853" s="77"/>
    </row>
    <row r="1042854" spans="2:3" x14ac:dyDescent="0.25">
      <c r="B1042854" s="78"/>
      <c r="C1042854" s="77"/>
    </row>
    <row r="1042964" spans="2:3" x14ac:dyDescent="0.25">
      <c r="B1042964" s="78"/>
      <c r="C1042964" s="77"/>
    </row>
    <row r="1042965" spans="2:3" x14ac:dyDescent="0.25">
      <c r="B1042965" s="78"/>
      <c r="C1042965" s="77"/>
    </row>
    <row r="1042966" spans="2:3" x14ac:dyDescent="0.25">
      <c r="B1042966" s="78"/>
      <c r="C1042966" s="77"/>
    </row>
    <row r="1042967" spans="2:3" x14ac:dyDescent="0.25">
      <c r="B1042967" s="78"/>
      <c r="C1042967" s="77"/>
    </row>
    <row r="1042968" spans="2:3" x14ac:dyDescent="0.25">
      <c r="B1042968" s="78"/>
      <c r="C1042968" s="77"/>
    </row>
    <row r="1042969" spans="2:3" x14ac:dyDescent="0.25">
      <c r="B1042969" s="78"/>
      <c r="C1042969" s="77"/>
    </row>
    <row r="1042970" spans="2:3" x14ac:dyDescent="0.25">
      <c r="B1042970" s="78"/>
      <c r="C1042970" s="77"/>
    </row>
    <row r="1042971" spans="2:3" x14ac:dyDescent="0.25">
      <c r="B1042971" s="78"/>
      <c r="C1042971" s="77"/>
    </row>
    <row r="1042972" spans="2:3" x14ac:dyDescent="0.25">
      <c r="B1042972" s="78"/>
      <c r="C1042972" s="77"/>
    </row>
    <row r="1042973" spans="2:3" x14ac:dyDescent="0.25">
      <c r="B1042973" s="78"/>
      <c r="C1042973" s="77"/>
    </row>
    <row r="1042974" spans="2:3" x14ac:dyDescent="0.25">
      <c r="B1042974" s="78"/>
      <c r="C1042974" s="77"/>
    </row>
    <row r="1042975" spans="2:3" x14ac:dyDescent="0.25">
      <c r="B1042975" s="78"/>
      <c r="C1042975" s="77"/>
    </row>
    <row r="1042976" spans="2:3" x14ac:dyDescent="0.25">
      <c r="B1042976" s="78"/>
      <c r="C1042976" s="77"/>
    </row>
    <row r="1043086" spans="2:3" x14ac:dyDescent="0.25">
      <c r="B1043086" s="78"/>
      <c r="C1043086" s="77"/>
    </row>
    <row r="1043087" spans="2:3" x14ac:dyDescent="0.25">
      <c r="B1043087" s="78"/>
      <c r="C1043087" s="77"/>
    </row>
    <row r="1043088" spans="2:3" x14ac:dyDescent="0.25">
      <c r="B1043088" s="78"/>
      <c r="C1043088" s="77"/>
    </row>
    <row r="1043089" spans="2:3" x14ac:dyDescent="0.25">
      <c r="B1043089" s="78"/>
      <c r="C1043089" s="77"/>
    </row>
    <row r="1043090" spans="2:3" x14ac:dyDescent="0.25">
      <c r="B1043090" s="78"/>
      <c r="C1043090" s="77"/>
    </row>
    <row r="1043091" spans="2:3" x14ac:dyDescent="0.25">
      <c r="B1043091" s="78"/>
      <c r="C1043091" s="77"/>
    </row>
    <row r="1043092" spans="2:3" x14ac:dyDescent="0.25">
      <c r="B1043092" s="78"/>
      <c r="C1043092" s="77"/>
    </row>
    <row r="1043093" spans="2:3" x14ac:dyDescent="0.25">
      <c r="B1043093" s="78"/>
      <c r="C1043093" s="77"/>
    </row>
    <row r="1043094" spans="2:3" x14ac:dyDescent="0.25">
      <c r="B1043094" s="78"/>
      <c r="C1043094" s="77"/>
    </row>
    <row r="1043095" spans="2:3" x14ac:dyDescent="0.25">
      <c r="B1043095" s="78"/>
      <c r="C1043095" s="77"/>
    </row>
    <row r="1043096" spans="2:3" x14ac:dyDescent="0.25">
      <c r="B1043096" s="78"/>
      <c r="C1043096" s="77"/>
    </row>
    <row r="1043097" spans="2:3" x14ac:dyDescent="0.25">
      <c r="B1043097" s="78"/>
      <c r="C1043097" s="77"/>
    </row>
    <row r="1043098" spans="2:3" x14ac:dyDescent="0.25">
      <c r="B1043098" s="78"/>
      <c r="C1043098" s="77"/>
    </row>
    <row r="1043208" spans="2:3" x14ac:dyDescent="0.25">
      <c r="B1043208" s="78"/>
      <c r="C1043208" s="77"/>
    </row>
    <row r="1043209" spans="2:3" x14ac:dyDescent="0.25">
      <c r="B1043209" s="78"/>
      <c r="C1043209" s="77"/>
    </row>
    <row r="1043210" spans="2:3" x14ac:dyDescent="0.25">
      <c r="B1043210" s="78"/>
      <c r="C1043210" s="77"/>
    </row>
    <row r="1043211" spans="2:3" x14ac:dyDescent="0.25">
      <c r="B1043211" s="78"/>
      <c r="C1043211" s="77"/>
    </row>
    <row r="1043212" spans="2:3" x14ac:dyDescent="0.25">
      <c r="B1043212" s="78"/>
      <c r="C1043212" s="77"/>
    </row>
    <row r="1043213" spans="2:3" x14ac:dyDescent="0.25">
      <c r="B1043213" s="78"/>
      <c r="C1043213" s="77"/>
    </row>
    <row r="1043214" spans="2:3" x14ac:dyDescent="0.25">
      <c r="B1043214" s="78"/>
      <c r="C1043214" s="77"/>
    </row>
    <row r="1043215" spans="2:3" x14ac:dyDescent="0.25">
      <c r="B1043215" s="78"/>
      <c r="C1043215" s="77"/>
    </row>
    <row r="1043216" spans="2:3" x14ac:dyDescent="0.25">
      <c r="B1043216" s="78"/>
      <c r="C1043216" s="77"/>
    </row>
    <row r="1043217" spans="2:3" x14ac:dyDescent="0.25">
      <c r="B1043217" s="78"/>
      <c r="C1043217" s="77"/>
    </row>
    <row r="1043218" spans="2:3" x14ac:dyDescent="0.25">
      <c r="B1043218" s="78"/>
      <c r="C1043218" s="77"/>
    </row>
    <row r="1043219" spans="2:3" x14ac:dyDescent="0.25">
      <c r="B1043219" s="78"/>
      <c r="C1043219" s="77"/>
    </row>
    <row r="1043220" spans="2:3" x14ac:dyDescent="0.25">
      <c r="B1043220" s="78"/>
      <c r="C1043220" s="77"/>
    </row>
    <row r="1043330" spans="2:3" x14ac:dyDescent="0.25">
      <c r="B1043330" s="78"/>
      <c r="C1043330" s="77"/>
    </row>
    <row r="1043331" spans="2:3" x14ac:dyDescent="0.25">
      <c r="B1043331" s="78"/>
      <c r="C1043331" s="77"/>
    </row>
    <row r="1043332" spans="2:3" x14ac:dyDescent="0.25">
      <c r="B1043332" s="78"/>
      <c r="C1043332" s="77"/>
    </row>
    <row r="1043333" spans="2:3" x14ac:dyDescent="0.25">
      <c r="B1043333" s="78"/>
      <c r="C1043333" s="77"/>
    </row>
    <row r="1043334" spans="2:3" x14ac:dyDescent="0.25">
      <c r="B1043334" s="78"/>
      <c r="C1043334" s="77"/>
    </row>
    <row r="1043335" spans="2:3" x14ac:dyDescent="0.25">
      <c r="B1043335" s="78"/>
      <c r="C1043335" s="77"/>
    </row>
    <row r="1043336" spans="2:3" x14ac:dyDescent="0.25">
      <c r="B1043336" s="78"/>
      <c r="C1043336" s="77"/>
    </row>
    <row r="1043337" spans="2:3" x14ac:dyDescent="0.25">
      <c r="B1043337" s="78"/>
      <c r="C1043337" s="77"/>
    </row>
    <row r="1043338" spans="2:3" x14ac:dyDescent="0.25">
      <c r="B1043338" s="78"/>
      <c r="C1043338" s="77"/>
    </row>
    <row r="1043339" spans="2:3" x14ac:dyDescent="0.25">
      <c r="B1043339" s="78"/>
      <c r="C1043339" s="77"/>
    </row>
    <row r="1043340" spans="2:3" x14ac:dyDescent="0.25">
      <c r="B1043340" s="78"/>
      <c r="C1043340" s="77"/>
    </row>
    <row r="1043341" spans="2:3" x14ac:dyDescent="0.25">
      <c r="B1043341" s="78"/>
      <c r="C1043341" s="77"/>
    </row>
    <row r="1043342" spans="2:3" x14ac:dyDescent="0.25">
      <c r="B1043342" s="78"/>
      <c r="C1043342" s="77"/>
    </row>
    <row r="1043452" spans="2:3" x14ac:dyDescent="0.25">
      <c r="B1043452" s="78"/>
      <c r="C1043452" s="77"/>
    </row>
    <row r="1043453" spans="2:3" x14ac:dyDescent="0.25">
      <c r="B1043453" s="78"/>
      <c r="C1043453" s="77"/>
    </row>
    <row r="1043454" spans="2:3" x14ac:dyDescent="0.25">
      <c r="B1043454" s="78"/>
      <c r="C1043454" s="77"/>
    </row>
    <row r="1043455" spans="2:3" x14ac:dyDescent="0.25">
      <c r="B1043455" s="78"/>
      <c r="C1043455" s="77"/>
    </row>
    <row r="1043456" spans="2:3" x14ac:dyDescent="0.25">
      <c r="B1043456" s="78"/>
      <c r="C1043456" s="77"/>
    </row>
    <row r="1043457" spans="2:3" x14ac:dyDescent="0.25">
      <c r="B1043457" s="78"/>
      <c r="C1043457" s="77"/>
    </row>
    <row r="1043458" spans="2:3" x14ac:dyDescent="0.25">
      <c r="B1043458" s="78"/>
      <c r="C1043458" s="77"/>
    </row>
    <row r="1043459" spans="2:3" x14ac:dyDescent="0.25">
      <c r="B1043459" s="78"/>
      <c r="C1043459" s="77"/>
    </row>
    <row r="1043460" spans="2:3" x14ac:dyDescent="0.25">
      <c r="B1043460" s="78"/>
      <c r="C1043460" s="77"/>
    </row>
    <row r="1043461" spans="2:3" x14ac:dyDescent="0.25">
      <c r="B1043461" s="78"/>
      <c r="C1043461" s="77"/>
    </row>
    <row r="1043462" spans="2:3" x14ac:dyDescent="0.25">
      <c r="B1043462" s="78"/>
      <c r="C1043462" s="77"/>
    </row>
    <row r="1043463" spans="2:3" x14ac:dyDescent="0.25">
      <c r="B1043463" s="78"/>
      <c r="C1043463" s="77"/>
    </row>
    <row r="1043464" spans="2:3" x14ac:dyDescent="0.25">
      <c r="B1043464" s="78"/>
      <c r="C1043464" s="77"/>
    </row>
    <row r="1043574" spans="2:3" x14ac:dyDescent="0.25">
      <c r="B1043574" s="78"/>
      <c r="C1043574" s="77"/>
    </row>
    <row r="1043575" spans="2:3" x14ac:dyDescent="0.25">
      <c r="B1043575" s="78"/>
      <c r="C1043575" s="77"/>
    </row>
    <row r="1043576" spans="2:3" x14ac:dyDescent="0.25">
      <c r="B1043576" s="78"/>
      <c r="C1043576" s="77"/>
    </row>
    <row r="1043577" spans="2:3" x14ac:dyDescent="0.25">
      <c r="B1043577" s="78"/>
      <c r="C1043577" s="77"/>
    </row>
    <row r="1043578" spans="2:3" x14ac:dyDescent="0.25">
      <c r="B1043578" s="78"/>
      <c r="C1043578" s="77"/>
    </row>
    <row r="1043579" spans="2:3" x14ac:dyDescent="0.25">
      <c r="B1043579" s="78"/>
      <c r="C1043579" s="77"/>
    </row>
    <row r="1043580" spans="2:3" x14ac:dyDescent="0.25">
      <c r="B1043580" s="78"/>
      <c r="C1043580" s="77"/>
    </row>
    <row r="1043581" spans="2:3" x14ac:dyDescent="0.25">
      <c r="B1043581" s="78"/>
      <c r="C1043581" s="77"/>
    </row>
    <row r="1043582" spans="2:3" x14ac:dyDescent="0.25">
      <c r="B1043582" s="78"/>
      <c r="C1043582" s="77"/>
    </row>
    <row r="1043583" spans="2:3" x14ac:dyDescent="0.25">
      <c r="B1043583" s="78"/>
      <c r="C1043583" s="77"/>
    </row>
    <row r="1043584" spans="2:3" x14ac:dyDescent="0.25">
      <c r="B1043584" s="78"/>
      <c r="C1043584" s="77"/>
    </row>
    <row r="1043585" spans="2:3" x14ac:dyDescent="0.25">
      <c r="B1043585" s="78"/>
      <c r="C1043585" s="77"/>
    </row>
    <row r="1043586" spans="2:3" x14ac:dyDescent="0.25">
      <c r="B1043586" s="78"/>
      <c r="C1043586" s="77"/>
    </row>
    <row r="1043696" spans="2:3" x14ac:dyDescent="0.25">
      <c r="B1043696" s="78"/>
      <c r="C1043696" s="77"/>
    </row>
    <row r="1043697" spans="2:3" x14ac:dyDescent="0.25">
      <c r="B1043697" s="78"/>
      <c r="C1043697" s="77"/>
    </row>
    <row r="1043698" spans="2:3" x14ac:dyDescent="0.25">
      <c r="B1043698" s="78"/>
      <c r="C1043698" s="77"/>
    </row>
    <row r="1043699" spans="2:3" x14ac:dyDescent="0.25">
      <c r="B1043699" s="78"/>
      <c r="C1043699" s="77"/>
    </row>
    <row r="1043700" spans="2:3" x14ac:dyDescent="0.25">
      <c r="B1043700" s="78"/>
      <c r="C1043700" s="77"/>
    </row>
    <row r="1043701" spans="2:3" x14ac:dyDescent="0.25">
      <c r="B1043701" s="78"/>
      <c r="C1043701" s="77"/>
    </row>
    <row r="1043702" spans="2:3" x14ac:dyDescent="0.25">
      <c r="B1043702" s="78"/>
      <c r="C1043702" s="77"/>
    </row>
    <row r="1043703" spans="2:3" x14ac:dyDescent="0.25">
      <c r="B1043703" s="78"/>
      <c r="C1043703" s="77"/>
    </row>
    <row r="1043704" spans="2:3" x14ac:dyDescent="0.25">
      <c r="B1043704" s="78"/>
      <c r="C1043704" s="77"/>
    </row>
    <row r="1043705" spans="2:3" x14ac:dyDescent="0.25">
      <c r="B1043705" s="78"/>
      <c r="C1043705" s="77"/>
    </row>
    <row r="1043706" spans="2:3" x14ac:dyDescent="0.25">
      <c r="B1043706" s="78"/>
      <c r="C1043706" s="77"/>
    </row>
    <row r="1043707" spans="2:3" x14ac:dyDescent="0.25">
      <c r="B1043707" s="78"/>
      <c r="C1043707" s="77"/>
    </row>
    <row r="1043708" spans="2:3" x14ac:dyDescent="0.25">
      <c r="B1043708" s="78"/>
      <c r="C1043708" s="77"/>
    </row>
    <row r="1043818" spans="2:3" x14ac:dyDescent="0.25">
      <c r="B1043818" s="78"/>
      <c r="C1043818" s="77"/>
    </row>
    <row r="1043819" spans="2:3" x14ac:dyDescent="0.25">
      <c r="B1043819" s="78"/>
      <c r="C1043819" s="77"/>
    </row>
    <row r="1043820" spans="2:3" x14ac:dyDescent="0.25">
      <c r="B1043820" s="78"/>
      <c r="C1043820" s="77"/>
    </row>
    <row r="1043821" spans="2:3" x14ac:dyDescent="0.25">
      <c r="B1043821" s="78"/>
      <c r="C1043821" s="77"/>
    </row>
    <row r="1043822" spans="2:3" x14ac:dyDescent="0.25">
      <c r="B1043822" s="78"/>
      <c r="C1043822" s="77"/>
    </row>
    <row r="1043823" spans="2:3" x14ac:dyDescent="0.25">
      <c r="B1043823" s="78"/>
      <c r="C1043823" s="77"/>
    </row>
    <row r="1043824" spans="2:3" x14ac:dyDescent="0.25">
      <c r="B1043824" s="78"/>
      <c r="C1043824" s="77"/>
    </row>
    <row r="1043825" spans="2:3" x14ac:dyDescent="0.25">
      <c r="B1043825" s="78"/>
      <c r="C1043825" s="77"/>
    </row>
    <row r="1043826" spans="2:3" x14ac:dyDescent="0.25">
      <c r="B1043826" s="78"/>
      <c r="C1043826" s="77"/>
    </row>
    <row r="1043827" spans="2:3" x14ac:dyDescent="0.25">
      <c r="B1043827" s="78"/>
      <c r="C1043827" s="77"/>
    </row>
    <row r="1043828" spans="2:3" x14ac:dyDescent="0.25">
      <c r="B1043828" s="78"/>
      <c r="C1043828" s="77"/>
    </row>
    <row r="1043829" spans="2:3" x14ac:dyDescent="0.25">
      <c r="B1043829" s="78"/>
      <c r="C1043829" s="77"/>
    </row>
    <row r="1043830" spans="2:3" x14ac:dyDescent="0.25">
      <c r="B1043830" s="78"/>
      <c r="C1043830" s="77"/>
    </row>
    <row r="1043940" spans="2:3" x14ac:dyDescent="0.25">
      <c r="B1043940" s="78"/>
      <c r="C1043940" s="77"/>
    </row>
    <row r="1043941" spans="2:3" x14ac:dyDescent="0.25">
      <c r="B1043941" s="78"/>
      <c r="C1043941" s="77"/>
    </row>
    <row r="1043942" spans="2:3" x14ac:dyDescent="0.25">
      <c r="B1043942" s="78"/>
      <c r="C1043942" s="77"/>
    </row>
    <row r="1043943" spans="2:3" x14ac:dyDescent="0.25">
      <c r="B1043943" s="78"/>
      <c r="C1043943" s="77"/>
    </row>
    <row r="1043944" spans="2:3" x14ac:dyDescent="0.25">
      <c r="B1043944" s="78"/>
      <c r="C1043944" s="77"/>
    </row>
    <row r="1043945" spans="2:3" x14ac:dyDescent="0.25">
      <c r="B1043945" s="78"/>
      <c r="C1043945" s="77"/>
    </row>
    <row r="1043946" spans="2:3" x14ac:dyDescent="0.25">
      <c r="B1043946" s="78"/>
      <c r="C1043946" s="77"/>
    </row>
    <row r="1043947" spans="2:3" x14ac:dyDescent="0.25">
      <c r="B1043947" s="78"/>
      <c r="C1043947" s="77"/>
    </row>
    <row r="1043948" spans="2:3" x14ac:dyDescent="0.25">
      <c r="B1043948" s="78"/>
      <c r="C1043948" s="77"/>
    </row>
    <row r="1043949" spans="2:3" x14ac:dyDescent="0.25">
      <c r="B1043949" s="78"/>
      <c r="C1043949" s="77"/>
    </row>
    <row r="1043950" spans="2:3" x14ac:dyDescent="0.25">
      <c r="B1043950" s="78"/>
      <c r="C1043950" s="77"/>
    </row>
    <row r="1043951" spans="2:3" x14ac:dyDescent="0.25">
      <c r="B1043951" s="78"/>
      <c r="C1043951" s="77"/>
    </row>
    <row r="1043952" spans="2:3" x14ac:dyDescent="0.25">
      <c r="B1043952" s="78"/>
      <c r="C1043952" s="77"/>
    </row>
    <row r="1044062" spans="2:3" x14ac:dyDescent="0.25">
      <c r="B1044062" s="78"/>
      <c r="C1044062" s="77"/>
    </row>
    <row r="1044063" spans="2:3" x14ac:dyDescent="0.25">
      <c r="B1044063" s="78"/>
      <c r="C1044063" s="77"/>
    </row>
    <row r="1044064" spans="2:3" x14ac:dyDescent="0.25">
      <c r="B1044064" s="78"/>
      <c r="C1044064" s="77"/>
    </row>
    <row r="1044065" spans="2:3" x14ac:dyDescent="0.25">
      <c r="B1044065" s="78"/>
      <c r="C1044065" s="77"/>
    </row>
    <row r="1044066" spans="2:3" x14ac:dyDescent="0.25">
      <c r="B1044066" s="78"/>
      <c r="C1044066" s="77"/>
    </row>
    <row r="1044067" spans="2:3" x14ac:dyDescent="0.25">
      <c r="B1044067" s="78"/>
      <c r="C1044067" s="77"/>
    </row>
    <row r="1044068" spans="2:3" x14ac:dyDescent="0.25">
      <c r="B1044068" s="78"/>
      <c r="C1044068" s="77"/>
    </row>
    <row r="1044069" spans="2:3" x14ac:dyDescent="0.25">
      <c r="B1044069" s="78"/>
      <c r="C1044069" s="77"/>
    </row>
    <row r="1044070" spans="2:3" x14ac:dyDescent="0.25">
      <c r="B1044070" s="78"/>
      <c r="C1044070" s="77"/>
    </row>
    <row r="1044071" spans="2:3" x14ac:dyDescent="0.25">
      <c r="B1044071" s="78"/>
      <c r="C1044071" s="77"/>
    </row>
    <row r="1044072" spans="2:3" x14ac:dyDescent="0.25">
      <c r="B1044072" s="78"/>
      <c r="C1044072" s="77"/>
    </row>
    <row r="1044073" spans="2:3" x14ac:dyDescent="0.25">
      <c r="B1044073" s="78"/>
      <c r="C1044073" s="77"/>
    </row>
    <row r="1044074" spans="2:3" x14ac:dyDescent="0.25">
      <c r="B1044074" s="78"/>
      <c r="C1044074" s="77"/>
    </row>
    <row r="1044184" spans="2:3" x14ac:dyDescent="0.25">
      <c r="B1044184" s="78"/>
      <c r="C1044184" s="77"/>
    </row>
    <row r="1044185" spans="2:3" x14ac:dyDescent="0.25">
      <c r="B1044185" s="78"/>
      <c r="C1044185" s="77"/>
    </row>
    <row r="1044186" spans="2:3" x14ac:dyDescent="0.25">
      <c r="B1044186" s="78"/>
      <c r="C1044186" s="77"/>
    </row>
    <row r="1044187" spans="2:3" x14ac:dyDescent="0.25">
      <c r="B1044187" s="78"/>
      <c r="C1044187" s="77"/>
    </row>
    <row r="1044188" spans="2:3" x14ac:dyDescent="0.25">
      <c r="B1044188" s="78"/>
      <c r="C1044188" s="77"/>
    </row>
    <row r="1044189" spans="2:3" x14ac:dyDescent="0.25">
      <c r="B1044189" s="78"/>
      <c r="C1044189" s="77"/>
    </row>
    <row r="1044190" spans="2:3" x14ac:dyDescent="0.25">
      <c r="B1044190" s="78"/>
      <c r="C1044190" s="77"/>
    </row>
    <row r="1044191" spans="2:3" x14ac:dyDescent="0.25">
      <c r="B1044191" s="78"/>
      <c r="C1044191" s="77"/>
    </row>
    <row r="1044192" spans="2:3" x14ac:dyDescent="0.25">
      <c r="B1044192" s="78"/>
      <c r="C1044192" s="77"/>
    </row>
    <row r="1044193" spans="2:3" x14ac:dyDescent="0.25">
      <c r="B1044193" s="78"/>
      <c r="C1044193" s="77"/>
    </row>
    <row r="1044194" spans="2:3" x14ac:dyDescent="0.25">
      <c r="B1044194" s="78"/>
      <c r="C1044194" s="77"/>
    </row>
    <row r="1044195" spans="2:3" x14ac:dyDescent="0.25">
      <c r="B1044195" s="78"/>
      <c r="C1044195" s="77"/>
    </row>
    <row r="1044196" spans="2:3" x14ac:dyDescent="0.25">
      <c r="B1044196" s="78"/>
      <c r="C1044196" s="77"/>
    </row>
    <row r="1044306" spans="2:3" x14ac:dyDescent="0.25">
      <c r="B1044306" s="78"/>
      <c r="C1044306" s="77"/>
    </row>
    <row r="1044307" spans="2:3" x14ac:dyDescent="0.25">
      <c r="B1044307" s="78"/>
      <c r="C1044307" s="77"/>
    </row>
    <row r="1044308" spans="2:3" x14ac:dyDescent="0.25">
      <c r="B1044308" s="78"/>
      <c r="C1044308" s="77"/>
    </row>
    <row r="1044309" spans="2:3" x14ac:dyDescent="0.25">
      <c r="B1044309" s="78"/>
      <c r="C1044309" s="77"/>
    </row>
    <row r="1044310" spans="2:3" x14ac:dyDescent="0.25">
      <c r="B1044310" s="78"/>
      <c r="C1044310" s="77"/>
    </row>
    <row r="1044311" spans="2:3" x14ac:dyDescent="0.25">
      <c r="B1044311" s="78"/>
      <c r="C1044311" s="77"/>
    </row>
    <row r="1044312" spans="2:3" x14ac:dyDescent="0.25">
      <c r="B1044312" s="78"/>
      <c r="C1044312" s="77"/>
    </row>
    <row r="1044313" spans="2:3" x14ac:dyDescent="0.25">
      <c r="B1044313" s="78"/>
      <c r="C1044313" s="77"/>
    </row>
    <row r="1044314" spans="2:3" x14ac:dyDescent="0.25">
      <c r="B1044314" s="78"/>
      <c r="C1044314" s="77"/>
    </row>
    <row r="1044315" spans="2:3" x14ac:dyDescent="0.25">
      <c r="B1044315" s="78"/>
      <c r="C1044315" s="77"/>
    </row>
    <row r="1044316" spans="2:3" x14ac:dyDescent="0.25">
      <c r="B1044316" s="78"/>
      <c r="C1044316" s="77"/>
    </row>
    <row r="1044317" spans="2:3" x14ac:dyDescent="0.25">
      <c r="B1044317" s="78"/>
      <c r="C1044317" s="77"/>
    </row>
    <row r="1044318" spans="2:3" x14ac:dyDescent="0.25">
      <c r="B1044318" s="78"/>
      <c r="C1044318" s="77"/>
    </row>
    <row r="1044428" spans="2:3" x14ac:dyDescent="0.25">
      <c r="B1044428" s="78"/>
      <c r="C1044428" s="77"/>
    </row>
    <row r="1044429" spans="2:3" x14ac:dyDescent="0.25">
      <c r="B1044429" s="78"/>
      <c r="C1044429" s="77"/>
    </row>
    <row r="1044430" spans="2:3" x14ac:dyDescent="0.25">
      <c r="B1044430" s="78"/>
      <c r="C1044430" s="77"/>
    </row>
    <row r="1044431" spans="2:3" x14ac:dyDescent="0.25">
      <c r="B1044431" s="78"/>
      <c r="C1044431" s="77"/>
    </row>
    <row r="1044432" spans="2:3" x14ac:dyDescent="0.25">
      <c r="B1044432" s="78"/>
      <c r="C1044432" s="77"/>
    </row>
    <row r="1044433" spans="2:3" x14ac:dyDescent="0.25">
      <c r="B1044433" s="78"/>
      <c r="C1044433" s="77"/>
    </row>
    <row r="1044434" spans="2:3" x14ac:dyDescent="0.25">
      <c r="B1044434" s="78"/>
      <c r="C1044434" s="77"/>
    </row>
    <row r="1044435" spans="2:3" x14ac:dyDescent="0.25">
      <c r="B1044435" s="78"/>
      <c r="C1044435" s="77"/>
    </row>
    <row r="1044436" spans="2:3" x14ac:dyDescent="0.25">
      <c r="B1044436" s="78"/>
      <c r="C1044436" s="77"/>
    </row>
    <row r="1044437" spans="2:3" x14ac:dyDescent="0.25">
      <c r="B1044437" s="78"/>
      <c r="C1044437" s="77"/>
    </row>
    <row r="1044438" spans="2:3" x14ac:dyDescent="0.25">
      <c r="B1044438" s="78"/>
      <c r="C1044438" s="77"/>
    </row>
    <row r="1044439" spans="2:3" x14ac:dyDescent="0.25">
      <c r="B1044439" s="78"/>
      <c r="C1044439" s="77"/>
    </row>
    <row r="1044440" spans="2:3" x14ac:dyDescent="0.25">
      <c r="B1044440" s="78"/>
      <c r="C1044440" s="77"/>
    </row>
    <row r="1044550" spans="2:3" x14ac:dyDescent="0.25">
      <c r="B1044550" s="78"/>
      <c r="C1044550" s="77"/>
    </row>
    <row r="1044551" spans="2:3" x14ac:dyDescent="0.25">
      <c r="B1044551" s="78"/>
      <c r="C1044551" s="77"/>
    </row>
    <row r="1044552" spans="2:3" x14ac:dyDescent="0.25">
      <c r="B1044552" s="78"/>
      <c r="C1044552" s="77"/>
    </row>
    <row r="1044553" spans="2:3" x14ac:dyDescent="0.25">
      <c r="B1044553" s="78"/>
      <c r="C1044553" s="77"/>
    </row>
    <row r="1044554" spans="2:3" x14ac:dyDescent="0.25">
      <c r="B1044554" s="78"/>
      <c r="C1044554" s="77"/>
    </row>
    <row r="1044555" spans="2:3" x14ac:dyDescent="0.25">
      <c r="B1044555" s="78"/>
      <c r="C1044555" s="77"/>
    </row>
    <row r="1044556" spans="2:3" x14ac:dyDescent="0.25">
      <c r="B1044556" s="78"/>
      <c r="C1044556" s="77"/>
    </row>
    <row r="1044557" spans="2:3" x14ac:dyDescent="0.25">
      <c r="B1044557" s="78"/>
      <c r="C1044557" s="77"/>
    </row>
    <row r="1044558" spans="2:3" x14ac:dyDescent="0.25">
      <c r="B1044558" s="78"/>
      <c r="C1044558" s="77"/>
    </row>
    <row r="1044559" spans="2:3" x14ac:dyDescent="0.25">
      <c r="B1044559" s="78"/>
      <c r="C1044559" s="77"/>
    </row>
    <row r="1044560" spans="2:3" x14ac:dyDescent="0.25">
      <c r="B1044560" s="78"/>
      <c r="C1044560" s="77"/>
    </row>
    <row r="1044561" spans="2:3" x14ac:dyDescent="0.25">
      <c r="B1044561" s="78"/>
      <c r="C1044561" s="77"/>
    </row>
    <row r="1044562" spans="2:3" x14ac:dyDescent="0.25">
      <c r="B1044562" s="78"/>
      <c r="C1044562" s="77"/>
    </row>
    <row r="1044672" spans="2:3" x14ac:dyDescent="0.25">
      <c r="B1044672" s="78"/>
      <c r="C1044672" s="77"/>
    </row>
    <row r="1044673" spans="2:3" x14ac:dyDescent="0.25">
      <c r="B1044673" s="78"/>
      <c r="C1044673" s="77"/>
    </row>
    <row r="1044674" spans="2:3" x14ac:dyDescent="0.25">
      <c r="B1044674" s="78"/>
      <c r="C1044674" s="77"/>
    </row>
    <row r="1044675" spans="2:3" x14ac:dyDescent="0.25">
      <c r="B1044675" s="78"/>
      <c r="C1044675" s="77"/>
    </row>
    <row r="1044676" spans="2:3" x14ac:dyDescent="0.25">
      <c r="B1044676" s="78"/>
      <c r="C1044676" s="77"/>
    </row>
    <row r="1044677" spans="2:3" x14ac:dyDescent="0.25">
      <c r="B1044677" s="78"/>
      <c r="C1044677" s="77"/>
    </row>
    <row r="1044678" spans="2:3" x14ac:dyDescent="0.25">
      <c r="B1044678" s="78"/>
      <c r="C1044678" s="77"/>
    </row>
    <row r="1044679" spans="2:3" x14ac:dyDescent="0.25">
      <c r="B1044679" s="78"/>
      <c r="C1044679" s="77"/>
    </row>
    <row r="1044680" spans="2:3" x14ac:dyDescent="0.25">
      <c r="B1044680" s="78"/>
      <c r="C1044680" s="77"/>
    </row>
    <row r="1044681" spans="2:3" x14ac:dyDescent="0.25">
      <c r="B1044681" s="78"/>
      <c r="C1044681" s="77"/>
    </row>
    <row r="1044682" spans="2:3" x14ac:dyDescent="0.25">
      <c r="B1044682" s="78"/>
      <c r="C1044682" s="77"/>
    </row>
    <row r="1044683" spans="2:3" x14ac:dyDescent="0.25">
      <c r="B1044683" s="78"/>
      <c r="C1044683" s="77"/>
    </row>
    <row r="1044684" spans="2:3" x14ac:dyDescent="0.25">
      <c r="B1044684" s="78"/>
      <c r="C1044684" s="77"/>
    </row>
    <row r="1044794" spans="2:3" x14ac:dyDescent="0.25">
      <c r="B1044794" s="78"/>
      <c r="C1044794" s="77"/>
    </row>
    <row r="1044795" spans="2:3" x14ac:dyDescent="0.25">
      <c r="B1044795" s="78"/>
      <c r="C1044795" s="77"/>
    </row>
    <row r="1044796" spans="2:3" x14ac:dyDescent="0.25">
      <c r="B1044796" s="78"/>
      <c r="C1044796" s="77"/>
    </row>
    <row r="1044797" spans="2:3" x14ac:dyDescent="0.25">
      <c r="B1044797" s="78"/>
      <c r="C1044797" s="77"/>
    </row>
    <row r="1044798" spans="2:3" x14ac:dyDescent="0.25">
      <c r="B1044798" s="78"/>
      <c r="C1044798" s="77"/>
    </row>
    <row r="1044799" spans="2:3" x14ac:dyDescent="0.25">
      <c r="B1044799" s="78"/>
      <c r="C1044799" s="77"/>
    </row>
    <row r="1044800" spans="2:3" x14ac:dyDescent="0.25">
      <c r="B1044800" s="78"/>
      <c r="C1044800" s="77"/>
    </row>
    <row r="1044801" spans="2:3" x14ac:dyDescent="0.25">
      <c r="B1044801" s="78"/>
      <c r="C1044801" s="77"/>
    </row>
    <row r="1044802" spans="2:3" x14ac:dyDescent="0.25">
      <c r="B1044802" s="78"/>
      <c r="C1044802" s="77"/>
    </row>
    <row r="1044803" spans="2:3" x14ac:dyDescent="0.25">
      <c r="B1044803" s="78"/>
      <c r="C1044803" s="77"/>
    </row>
    <row r="1044804" spans="2:3" x14ac:dyDescent="0.25">
      <c r="B1044804" s="78"/>
      <c r="C1044804" s="77"/>
    </row>
    <row r="1044805" spans="2:3" x14ac:dyDescent="0.25">
      <c r="B1044805" s="78"/>
      <c r="C1044805" s="77"/>
    </row>
    <row r="1044806" spans="2:3" x14ac:dyDescent="0.25">
      <c r="B1044806" s="78"/>
      <c r="C1044806" s="77"/>
    </row>
    <row r="1044916" spans="2:3" x14ac:dyDescent="0.25">
      <c r="B1044916" s="78"/>
      <c r="C1044916" s="77"/>
    </row>
    <row r="1044917" spans="2:3" x14ac:dyDescent="0.25">
      <c r="B1044917" s="78"/>
      <c r="C1044917" s="77"/>
    </row>
    <row r="1044918" spans="2:3" x14ac:dyDescent="0.25">
      <c r="B1044918" s="78"/>
      <c r="C1044918" s="77"/>
    </row>
    <row r="1044919" spans="2:3" x14ac:dyDescent="0.25">
      <c r="B1044919" s="78"/>
      <c r="C1044919" s="77"/>
    </row>
    <row r="1044920" spans="2:3" x14ac:dyDescent="0.25">
      <c r="B1044920" s="78"/>
      <c r="C1044920" s="77"/>
    </row>
    <row r="1044921" spans="2:3" x14ac:dyDescent="0.25">
      <c r="B1044921" s="78"/>
      <c r="C1044921" s="77"/>
    </row>
    <row r="1044922" spans="2:3" x14ac:dyDescent="0.25">
      <c r="B1044922" s="78"/>
      <c r="C1044922" s="77"/>
    </row>
    <row r="1044923" spans="2:3" x14ac:dyDescent="0.25">
      <c r="B1044923" s="78"/>
      <c r="C1044923" s="77"/>
    </row>
    <row r="1044924" spans="2:3" x14ac:dyDescent="0.25">
      <c r="B1044924" s="78"/>
      <c r="C1044924" s="77"/>
    </row>
    <row r="1044925" spans="2:3" x14ac:dyDescent="0.25">
      <c r="B1044925" s="78"/>
      <c r="C1044925" s="77"/>
    </row>
    <row r="1044926" spans="2:3" x14ac:dyDescent="0.25">
      <c r="B1044926" s="78"/>
      <c r="C1044926" s="77"/>
    </row>
    <row r="1044927" spans="2:3" x14ac:dyDescent="0.25">
      <c r="B1044927" s="78"/>
      <c r="C1044927" s="77"/>
    </row>
    <row r="1044928" spans="2:3" x14ac:dyDescent="0.25">
      <c r="B1044928" s="78"/>
      <c r="C1044928" s="77"/>
    </row>
    <row r="1045038" spans="2:3" x14ac:dyDescent="0.25">
      <c r="B1045038" s="78"/>
      <c r="C1045038" s="77"/>
    </row>
    <row r="1045039" spans="2:3" x14ac:dyDescent="0.25">
      <c r="B1045039" s="78"/>
      <c r="C1045039" s="77"/>
    </row>
    <row r="1045040" spans="2:3" x14ac:dyDescent="0.25">
      <c r="B1045040" s="78"/>
      <c r="C1045040" s="77"/>
    </row>
    <row r="1045041" spans="2:3" x14ac:dyDescent="0.25">
      <c r="B1045041" s="78"/>
      <c r="C1045041" s="77"/>
    </row>
    <row r="1045042" spans="2:3" x14ac:dyDescent="0.25">
      <c r="B1045042" s="78"/>
      <c r="C1045042" s="77"/>
    </row>
    <row r="1045043" spans="2:3" x14ac:dyDescent="0.25">
      <c r="B1045043" s="78"/>
      <c r="C1045043" s="77"/>
    </row>
    <row r="1045044" spans="2:3" x14ac:dyDescent="0.25">
      <c r="B1045044" s="78"/>
      <c r="C1045044" s="77"/>
    </row>
    <row r="1045045" spans="2:3" x14ac:dyDescent="0.25">
      <c r="B1045045" s="78"/>
      <c r="C1045045" s="77"/>
    </row>
    <row r="1045046" spans="2:3" x14ac:dyDescent="0.25">
      <c r="B1045046" s="78"/>
      <c r="C1045046" s="77"/>
    </row>
    <row r="1045047" spans="2:3" x14ac:dyDescent="0.25">
      <c r="B1045047" s="78"/>
      <c r="C1045047" s="77"/>
    </row>
    <row r="1045048" spans="2:3" x14ac:dyDescent="0.25">
      <c r="B1045048" s="78"/>
      <c r="C1045048" s="77"/>
    </row>
    <row r="1045049" spans="2:3" x14ac:dyDescent="0.25">
      <c r="B1045049" s="78"/>
      <c r="C1045049" s="77"/>
    </row>
    <row r="1045050" spans="2:3" x14ac:dyDescent="0.25">
      <c r="B1045050" s="78"/>
      <c r="C1045050" s="77"/>
    </row>
    <row r="1045160" spans="2:3" x14ac:dyDescent="0.25">
      <c r="B1045160" s="78"/>
      <c r="C1045160" s="77"/>
    </row>
    <row r="1045161" spans="2:3" x14ac:dyDescent="0.25">
      <c r="B1045161" s="78"/>
      <c r="C1045161" s="77"/>
    </row>
    <row r="1045162" spans="2:3" x14ac:dyDescent="0.25">
      <c r="B1045162" s="78"/>
      <c r="C1045162" s="77"/>
    </row>
    <row r="1045163" spans="2:3" x14ac:dyDescent="0.25">
      <c r="B1045163" s="78"/>
      <c r="C1045163" s="77"/>
    </row>
    <row r="1045164" spans="2:3" x14ac:dyDescent="0.25">
      <c r="B1045164" s="78"/>
      <c r="C1045164" s="77"/>
    </row>
    <row r="1045165" spans="2:3" x14ac:dyDescent="0.25">
      <c r="B1045165" s="78"/>
      <c r="C1045165" s="77"/>
    </row>
    <row r="1045166" spans="2:3" x14ac:dyDescent="0.25">
      <c r="B1045166" s="78"/>
      <c r="C1045166" s="77"/>
    </row>
    <row r="1045167" spans="2:3" x14ac:dyDescent="0.25">
      <c r="B1045167" s="78"/>
      <c r="C1045167" s="77"/>
    </row>
    <row r="1045168" spans="2:3" x14ac:dyDescent="0.25">
      <c r="B1045168" s="78"/>
      <c r="C1045168" s="77"/>
    </row>
    <row r="1045169" spans="2:3" x14ac:dyDescent="0.25">
      <c r="B1045169" s="78"/>
      <c r="C1045169" s="77"/>
    </row>
    <row r="1045170" spans="2:3" x14ac:dyDescent="0.25">
      <c r="B1045170" s="78"/>
      <c r="C1045170" s="77"/>
    </row>
    <row r="1045171" spans="2:3" x14ac:dyDescent="0.25">
      <c r="B1045171" s="78"/>
      <c r="C1045171" s="77"/>
    </row>
    <row r="1045172" spans="2:3" x14ac:dyDescent="0.25">
      <c r="B1045172" s="78"/>
      <c r="C1045172" s="77"/>
    </row>
    <row r="1045282" spans="2:3" x14ac:dyDescent="0.25">
      <c r="B1045282" s="78"/>
      <c r="C1045282" s="77"/>
    </row>
    <row r="1045283" spans="2:3" x14ac:dyDescent="0.25">
      <c r="B1045283" s="78"/>
      <c r="C1045283" s="77"/>
    </row>
    <row r="1045284" spans="2:3" x14ac:dyDescent="0.25">
      <c r="B1045284" s="78"/>
      <c r="C1045284" s="77"/>
    </row>
    <row r="1045285" spans="2:3" x14ac:dyDescent="0.25">
      <c r="B1045285" s="78"/>
      <c r="C1045285" s="77"/>
    </row>
    <row r="1045286" spans="2:3" x14ac:dyDescent="0.25">
      <c r="B1045286" s="78"/>
      <c r="C1045286" s="77"/>
    </row>
    <row r="1045287" spans="2:3" x14ac:dyDescent="0.25">
      <c r="B1045287" s="78"/>
      <c r="C1045287" s="77"/>
    </row>
    <row r="1045288" spans="2:3" x14ac:dyDescent="0.25">
      <c r="B1045288" s="78"/>
      <c r="C1045288" s="77"/>
    </row>
    <row r="1045289" spans="2:3" x14ac:dyDescent="0.25">
      <c r="B1045289" s="78"/>
      <c r="C1045289" s="77"/>
    </row>
    <row r="1045290" spans="2:3" x14ac:dyDescent="0.25">
      <c r="B1045290" s="78"/>
      <c r="C1045290" s="77"/>
    </row>
    <row r="1045291" spans="2:3" x14ac:dyDescent="0.25">
      <c r="B1045291" s="78"/>
      <c r="C1045291" s="77"/>
    </row>
    <row r="1045292" spans="2:3" x14ac:dyDescent="0.25">
      <c r="B1045292" s="78"/>
      <c r="C1045292" s="77"/>
    </row>
    <row r="1045293" spans="2:3" x14ac:dyDescent="0.25">
      <c r="B1045293" s="78"/>
      <c r="C1045293" s="77"/>
    </row>
    <row r="1045294" spans="2:3" x14ac:dyDescent="0.25">
      <c r="B1045294" s="78"/>
      <c r="C1045294" s="77"/>
    </row>
    <row r="1045404" spans="2:3" x14ac:dyDescent="0.25">
      <c r="B1045404" s="78"/>
      <c r="C1045404" s="77"/>
    </row>
    <row r="1045405" spans="2:3" x14ac:dyDescent="0.25">
      <c r="B1045405" s="78"/>
      <c r="C1045405" s="77"/>
    </row>
    <row r="1045406" spans="2:3" x14ac:dyDescent="0.25">
      <c r="B1045406" s="78"/>
      <c r="C1045406" s="77"/>
    </row>
    <row r="1045407" spans="2:3" x14ac:dyDescent="0.25">
      <c r="B1045407" s="78"/>
      <c r="C1045407" s="77"/>
    </row>
    <row r="1045408" spans="2:3" x14ac:dyDescent="0.25">
      <c r="B1045408" s="78"/>
      <c r="C1045408" s="77"/>
    </row>
    <row r="1045409" spans="2:3" x14ac:dyDescent="0.25">
      <c r="B1045409" s="78"/>
      <c r="C1045409" s="77"/>
    </row>
    <row r="1045410" spans="2:3" x14ac:dyDescent="0.25">
      <c r="B1045410" s="78"/>
      <c r="C1045410" s="77"/>
    </row>
    <row r="1045411" spans="2:3" x14ac:dyDescent="0.25">
      <c r="B1045411" s="78"/>
      <c r="C1045411" s="77"/>
    </row>
    <row r="1045412" spans="2:3" x14ac:dyDescent="0.25">
      <c r="B1045412" s="78"/>
      <c r="C1045412" s="77"/>
    </row>
    <row r="1045413" spans="2:3" x14ac:dyDescent="0.25">
      <c r="B1045413" s="78"/>
      <c r="C1045413" s="77"/>
    </row>
    <row r="1045414" spans="2:3" x14ac:dyDescent="0.25">
      <c r="B1045414" s="78"/>
      <c r="C1045414" s="77"/>
    </row>
    <row r="1045415" spans="2:3" x14ac:dyDescent="0.25">
      <c r="B1045415" s="78"/>
      <c r="C1045415" s="77"/>
    </row>
    <row r="1045416" spans="2:3" x14ac:dyDescent="0.25">
      <c r="B1045416" s="78"/>
      <c r="C1045416" s="77"/>
    </row>
    <row r="1045526" spans="2:3" x14ac:dyDescent="0.25">
      <c r="B1045526" s="78"/>
      <c r="C1045526" s="77"/>
    </row>
    <row r="1045527" spans="2:3" x14ac:dyDescent="0.25">
      <c r="B1045527" s="78"/>
      <c r="C1045527" s="77"/>
    </row>
    <row r="1045528" spans="2:3" x14ac:dyDescent="0.25">
      <c r="B1045528" s="78"/>
      <c r="C1045528" s="77"/>
    </row>
    <row r="1045529" spans="2:3" x14ac:dyDescent="0.25">
      <c r="B1045529" s="78"/>
      <c r="C1045529" s="77"/>
    </row>
    <row r="1045530" spans="2:3" x14ac:dyDescent="0.25">
      <c r="B1045530" s="78"/>
      <c r="C1045530" s="77"/>
    </row>
    <row r="1045531" spans="2:3" x14ac:dyDescent="0.25">
      <c r="B1045531" s="78"/>
      <c r="C1045531" s="77"/>
    </row>
    <row r="1045532" spans="2:3" x14ac:dyDescent="0.25">
      <c r="B1045532" s="78"/>
      <c r="C1045532" s="77"/>
    </row>
    <row r="1045533" spans="2:3" x14ac:dyDescent="0.25">
      <c r="B1045533" s="78"/>
      <c r="C1045533" s="77"/>
    </row>
    <row r="1045534" spans="2:3" x14ac:dyDescent="0.25">
      <c r="B1045534" s="78"/>
      <c r="C1045534" s="77"/>
    </row>
    <row r="1045535" spans="2:3" x14ac:dyDescent="0.25">
      <c r="B1045535" s="78"/>
      <c r="C1045535" s="77"/>
    </row>
    <row r="1045536" spans="2:3" x14ac:dyDescent="0.25">
      <c r="B1045536" s="78"/>
      <c r="C1045536" s="77"/>
    </row>
    <row r="1045537" spans="2:3" x14ac:dyDescent="0.25">
      <c r="B1045537" s="78"/>
      <c r="C1045537" s="77"/>
    </row>
    <row r="1045538" spans="2:3" x14ac:dyDescent="0.25">
      <c r="B1045538" s="78"/>
      <c r="C1045538" s="77"/>
    </row>
    <row r="1045648" spans="2:3" x14ac:dyDescent="0.25">
      <c r="B1045648" s="78"/>
      <c r="C1045648" s="77"/>
    </row>
    <row r="1045649" spans="2:3" x14ac:dyDescent="0.25">
      <c r="B1045649" s="78"/>
      <c r="C1045649" s="77"/>
    </row>
    <row r="1045650" spans="2:3" x14ac:dyDescent="0.25">
      <c r="B1045650" s="78"/>
      <c r="C1045650" s="77"/>
    </row>
    <row r="1045651" spans="2:3" x14ac:dyDescent="0.25">
      <c r="B1045651" s="78"/>
      <c r="C1045651" s="77"/>
    </row>
    <row r="1045652" spans="2:3" x14ac:dyDescent="0.25">
      <c r="B1045652" s="78"/>
      <c r="C1045652" s="77"/>
    </row>
    <row r="1045653" spans="2:3" x14ac:dyDescent="0.25">
      <c r="B1045653" s="78"/>
      <c r="C1045653" s="77"/>
    </row>
    <row r="1045654" spans="2:3" x14ac:dyDescent="0.25">
      <c r="B1045654" s="78"/>
      <c r="C1045654" s="77"/>
    </row>
    <row r="1045655" spans="2:3" x14ac:dyDescent="0.25">
      <c r="B1045655" s="78"/>
      <c r="C1045655" s="77"/>
    </row>
    <row r="1045656" spans="2:3" x14ac:dyDescent="0.25">
      <c r="B1045656" s="78"/>
      <c r="C1045656" s="77"/>
    </row>
    <row r="1045657" spans="2:3" x14ac:dyDescent="0.25">
      <c r="B1045657" s="78"/>
      <c r="C1045657" s="77"/>
    </row>
    <row r="1045658" spans="2:3" x14ac:dyDescent="0.25">
      <c r="B1045658" s="78"/>
      <c r="C1045658" s="77"/>
    </row>
    <row r="1045659" spans="2:3" x14ac:dyDescent="0.25">
      <c r="B1045659" s="78"/>
      <c r="C1045659" s="77"/>
    </row>
    <row r="1045660" spans="2:3" x14ac:dyDescent="0.25">
      <c r="B1045660" s="78"/>
      <c r="C1045660" s="77"/>
    </row>
    <row r="1045770" spans="2:3" x14ac:dyDescent="0.25">
      <c r="B1045770" s="78"/>
      <c r="C1045770" s="77"/>
    </row>
    <row r="1045771" spans="2:3" x14ac:dyDescent="0.25">
      <c r="B1045771" s="78"/>
      <c r="C1045771" s="77"/>
    </row>
    <row r="1045772" spans="2:3" x14ac:dyDescent="0.25">
      <c r="B1045772" s="78"/>
      <c r="C1045772" s="77"/>
    </row>
    <row r="1045773" spans="2:3" x14ac:dyDescent="0.25">
      <c r="B1045773" s="78"/>
      <c r="C1045773" s="77"/>
    </row>
    <row r="1045774" spans="2:3" x14ac:dyDescent="0.25">
      <c r="B1045774" s="78"/>
      <c r="C1045774" s="77"/>
    </row>
    <row r="1045775" spans="2:3" x14ac:dyDescent="0.25">
      <c r="B1045775" s="78"/>
      <c r="C1045775" s="77"/>
    </row>
    <row r="1045776" spans="2:3" x14ac:dyDescent="0.25">
      <c r="B1045776" s="78"/>
      <c r="C1045776" s="77"/>
    </row>
    <row r="1045777" spans="2:3" x14ac:dyDescent="0.25">
      <c r="B1045777" s="78"/>
      <c r="C1045777" s="77"/>
    </row>
    <row r="1045778" spans="2:3" x14ac:dyDescent="0.25">
      <c r="B1045778" s="78"/>
      <c r="C1045778" s="77"/>
    </row>
    <row r="1045779" spans="2:3" x14ac:dyDescent="0.25">
      <c r="B1045779" s="78"/>
      <c r="C1045779" s="77"/>
    </row>
    <row r="1045780" spans="2:3" x14ac:dyDescent="0.25">
      <c r="B1045780" s="78"/>
      <c r="C1045780" s="77"/>
    </row>
    <row r="1045781" spans="2:3" x14ac:dyDescent="0.25">
      <c r="B1045781" s="78"/>
      <c r="C1045781" s="77"/>
    </row>
    <row r="1045782" spans="2:3" x14ac:dyDescent="0.25">
      <c r="B1045782" s="78"/>
      <c r="C1045782" s="77"/>
    </row>
    <row r="1045892" spans="2:3" x14ac:dyDescent="0.25">
      <c r="B1045892" s="78"/>
      <c r="C1045892" s="77"/>
    </row>
    <row r="1045893" spans="2:3" x14ac:dyDescent="0.25">
      <c r="B1045893" s="78"/>
      <c r="C1045893" s="77"/>
    </row>
    <row r="1045894" spans="2:3" x14ac:dyDescent="0.25">
      <c r="B1045894" s="78"/>
      <c r="C1045894" s="77"/>
    </row>
    <row r="1045895" spans="2:3" x14ac:dyDescent="0.25">
      <c r="B1045895" s="78"/>
      <c r="C1045895" s="77"/>
    </row>
    <row r="1045896" spans="2:3" x14ac:dyDescent="0.25">
      <c r="B1045896" s="78"/>
      <c r="C1045896" s="77"/>
    </row>
    <row r="1045897" spans="2:3" x14ac:dyDescent="0.25">
      <c r="B1045897" s="78"/>
      <c r="C1045897" s="77"/>
    </row>
    <row r="1045898" spans="2:3" x14ac:dyDescent="0.25">
      <c r="B1045898" s="78"/>
      <c r="C1045898" s="77"/>
    </row>
    <row r="1045899" spans="2:3" x14ac:dyDescent="0.25">
      <c r="B1045899" s="78"/>
      <c r="C1045899" s="77"/>
    </row>
    <row r="1045900" spans="2:3" x14ac:dyDescent="0.25">
      <c r="B1045900" s="78"/>
      <c r="C1045900" s="77"/>
    </row>
    <row r="1045901" spans="2:3" x14ac:dyDescent="0.25">
      <c r="B1045901" s="78"/>
      <c r="C1045901" s="77"/>
    </row>
    <row r="1045902" spans="2:3" x14ac:dyDescent="0.25">
      <c r="B1045902" s="78"/>
      <c r="C1045902" s="77"/>
    </row>
    <row r="1045903" spans="2:3" x14ac:dyDescent="0.25">
      <c r="B1045903" s="78"/>
      <c r="C1045903" s="77"/>
    </row>
    <row r="1045904" spans="2:3" x14ac:dyDescent="0.25">
      <c r="B1045904" s="78"/>
      <c r="C1045904" s="77"/>
    </row>
    <row r="1046014" spans="2:3" x14ac:dyDescent="0.25">
      <c r="B1046014" s="78"/>
      <c r="C1046014" s="77"/>
    </row>
    <row r="1046015" spans="2:3" x14ac:dyDescent="0.25">
      <c r="B1046015" s="78"/>
      <c r="C1046015" s="77"/>
    </row>
    <row r="1046016" spans="2:3" x14ac:dyDescent="0.25">
      <c r="B1046016" s="78"/>
      <c r="C1046016" s="77"/>
    </row>
    <row r="1046017" spans="2:3" x14ac:dyDescent="0.25">
      <c r="B1046017" s="78"/>
      <c r="C1046017" s="77"/>
    </row>
    <row r="1046018" spans="2:3" x14ac:dyDescent="0.25">
      <c r="B1046018" s="78"/>
      <c r="C1046018" s="77"/>
    </row>
    <row r="1046019" spans="2:3" x14ac:dyDescent="0.25">
      <c r="B1046019" s="78"/>
      <c r="C1046019" s="77"/>
    </row>
    <row r="1046020" spans="2:3" x14ac:dyDescent="0.25">
      <c r="B1046020" s="78"/>
      <c r="C1046020" s="77"/>
    </row>
    <row r="1046021" spans="2:3" x14ac:dyDescent="0.25">
      <c r="B1046021" s="78"/>
      <c r="C1046021" s="77"/>
    </row>
    <row r="1046022" spans="2:3" x14ac:dyDescent="0.25">
      <c r="B1046022" s="78"/>
      <c r="C1046022" s="77"/>
    </row>
    <row r="1046023" spans="2:3" x14ac:dyDescent="0.25">
      <c r="B1046023" s="78"/>
      <c r="C1046023" s="77"/>
    </row>
    <row r="1046024" spans="2:3" x14ac:dyDescent="0.25">
      <c r="B1046024" s="78"/>
      <c r="C1046024" s="77"/>
    </row>
    <row r="1046025" spans="2:3" x14ac:dyDescent="0.25">
      <c r="B1046025" s="78"/>
      <c r="C1046025" s="77"/>
    </row>
    <row r="1046026" spans="2:3" x14ac:dyDescent="0.25">
      <c r="B1046026" s="78"/>
      <c r="C1046026" s="77"/>
    </row>
    <row r="1046136" spans="2:3" x14ac:dyDescent="0.25">
      <c r="B1046136" s="78"/>
      <c r="C1046136" s="77"/>
    </row>
    <row r="1046137" spans="2:3" x14ac:dyDescent="0.25">
      <c r="B1046137" s="78"/>
      <c r="C1046137" s="77"/>
    </row>
    <row r="1046138" spans="2:3" x14ac:dyDescent="0.25">
      <c r="B1046138" s="78"/>
      <c r="C1046138" s="77"/>
    </row>
    <row r="1046139" spans="2:3" x14ac:dyDescent="0.25">
      <c r="B1046139" s="78"/>
      <c r="C1046139" s="77"/>
    </row>
    <row r="1046140" spans="2:3" x14ac:dyDescent="0.25">
      <c r="B1046140" s="78"/>
      <c r="C1046140" s="77"/>
    </row>
    <row r="1046141" spans="2:3" x14ac:dyDescent="0.25">
      <c r="B1046141" s="78"/>
      <c r="C1046141" s="77"/>
    </row>
    <row r="1046142" spans="2:3" x14ac:dyDescent="0.25">
      <c r="B1046142" s="78"/>
      <c r="C1046142" s="77"/>
    </row>
    <row r="1046143" spans="2:3" x14ac:dyDescent="0.25">
      <c r="B1046143" s="78"/>
      <c r="C1046143" s="77"/>
    </row>
    <row r="1046144" spans="2:3" x14ac:dyDescent="0.25">
      <c r="B1046144" s="78"/>
      <c r="C1046144" s="77"/>
    </row>
    <row r="1046145" spans="2:3" x14ac:dyDescent="0.25">
      <c r="B1046145" s="78"/>
      <c r="C1046145" s="77"/>
    </row>
    <row r="1046146" spans="2:3" x14ac:dyDescent="0.25">
      <c r="B1046146" s="78"/>
      <c r="C1046146" s="77"/>
    </row>
    <row r="1046147" spans="2:3" x14ac:dyDescent="0.25">
      <c r="B1046147" s="78"/>
      <c r="C1046147" s="77"/>
    </row>
    <row r="1046148" spans="2:3" x14ac:dyDescent="0.25">
      <c r="B1046148" s="78"/>
      <c r="C1046148" s="77"/>
    </row>
    <row r="1046258" spans="2:3" x14ac:dyDescent="0.25">
      <c r="B1046258" s="78"/>
      <c r="C1046258" s="77"/>
    </row>
    <row r="1046259" spans="2:3" x14ac:dyDescent="0.25">
      <c r="B1046259" s="78"/>
      <c r="C1046259" s="77"/>
    </row>
    <row r="1046260" spans="2:3" x14ac:dyDescent="0.25">
      <c r="B1046260" s="78"/>
      <c r="C1046260" s="77"/>
    </row>
    <row r="1046261" spans="2:3" x14ac:dyDescent="0.25">
      <c r="B1046261" s="78"/>
      <c r="C1046261" s="77"/>
    </row>
    <row r="1046262" spans="2:3" x14ac:dyDescent="0.25">
      <c r="B1046262" s="78"/>
      <c r="C1046262" s="77"/>
    </row>
    <row r="1046263" spans="2:3" x14ac:dyDescent="0.25">
      <c r="B1046263" s="78"/>
      <c r="C1046263" s="77"/>
    </row>
    <row r="1046264" spans="2:3" x14ac:dyDescent="0.25">
      <c r="B1046264" s="78"/>
      <c r="C1046264" s="77"/>
    </row>
    <row r="1046265" spans="2:3" x14ac:dyDescent="0.25">
      <c r="B1046265" s="78"/>
      <c r="C1046265" s="77"/>
    </row>
    <row r="1046266" spans="2:3" x14ac:dyDescent="0.25">
      <c r="B1046266" s="78"/>
      <c r="C1046266" s="77"/>
    </row>
    <row r="1046267" spans="2:3" x14ac:dyDescent="0.25">
      <c r="B1046267" s="78"/>
      <c r="C1046267" s="77"/>
    </row>
    <row r="1046268" spans="2:3" x14ac:dyDescent="0.25">
      <c r="B1046268" s="78"/>
      <c r="C1046268" s="77"/>
    </row>
    <row r="1046269" spans="2:3" x14ac:dyDescent="0.25">
      <c r="B1046269" s="78"/>
      <c r="C1046269" s="77"/>
    </row>
    <row r="1046270" spans="2:3" x14ac:dyDescent="0.25">
      <c r="B1046270" s="78"/>
      <c r="C1046270" s="77"/>
    </row>
    <row r="1046380" spans="2:3" x14ac:dyDescent="0.25">
      <c r="B1046380" s="78"/>
      <c r="C1046380" s="77"/>
    </row>
    <row r="1046381" spans="2:3" x14ac:dyDescent="0.25">
      <c r="B1046381" s="78"/>
      <c r="C1046381" s="77"/>
    </row>
    <row r="1046382" spans="2:3" x14ac:dyDescent="0.25">
      <c r="B1046382" s="78"/>
      <c r="C1046382" s="77"/>
    </row>
    <row r="1046383" spans="2:3" x14ac:dyDescent="0.25">
      <c r="B1046383" s="78"/>
      <c r="C1046383" s="77"/>
    </row>
    <row r="1046384" spans="2:3" x14ac:dyDescent="0.25">
      <c r="B1046384" s="78"/>
      <c r="C1046384" s="77"/>
    </row>
    <row r="1046385" spans="2:3" x14ac:dyDescent="0.25">
      <c r="B1046385" s="78"/>
      <c r="C1046385" s="77"/>
    </row>
    <row r="1046386" spans="2:3" x14ac:dyDescent="0.25">
      <c r="B1046386" s="78"/>
      <c r="C1046386" s="77"/>
    </row>
    <row r="1046387" spans="2:3" x14ac:dyDescent="0.25">
      <c r="B1046387" s="78"/>
      <c r="C1046387" s="77"/>
    </row>
    <row r="1046388" spans="2:3" x14ac:dyDescent="0.25">
      <c r="B1046388" s="78"/>
      <c r="C1046388" s="77"/>
    </row>
    <row r="1046389" spans="2:3" x14ac:dyDescent="0.25">
      <c r="B1046389" s="78"/>
      <c r="C1046389" s="77"/>
    </row>
    <row r="1046390" spans="2:3" x14ac:dyDescent="0.25">
      <c r="B1046390" s="78"/>
      <c r="C1046390" s="77"/>
    </row>
    <row r="1046391" spans="2:3" x14ac:dyDescent="0.25">
      <c r="B1046391" s="78"/>
      <c r="C1046391" s="77"/>
    </row>
    <row r="1046392" spans="2:3" x14ac:dyDescent="0.25">
      <c r="B1046392" s="78"/>
      <c r="C1046392" s="77"/>
    </row>
    <row r="1046502" spans="2:3" x14ac:dyDescent="0.25">
      <c r="B1046502" s="78"/>
      <c r="C1046502" s="77"/>
    </row>
    <row r="1046503" spans="2:3" x14ac:dyDescent="0.25">
      <c r="B1046503" s="78"/>
      <c r="C1046503" s="77"/>
    </row>
    <row r="1046504" spans="2:3" x14ac:dyDescent="0.25">
      <c r="B1046504" s="78"/>
      <c r="C1046504" s="77"/>
    </row>
    <row r="1046505" spans="2:3" x14ac:dyDescent="0.25">
      <c r="B1046505" s="78"/>
      <c r="C1046505" s="77"/>
    </row>
    <row r="1046506" spans="2:3" x14ac:dyDescent="0.25">
      <c r="B1046506" s="78"/>
      <c r="C1046506" s="77"/>
    </row>
    <row r="1046507" spans="2:3" x14ac:dyDescent="0.25">
      <c r="B1046507" s="78"/>
      <c r="C1046507" s="77"/>
    </row>
    <row r="1046508" spans="2:3" x14ac:dyDescent="0.25">
      <c r="B1046508" s="78"/>
      <c r="C1046508" s="77"/>
    </row>
    <row r="1046509" spans="2:3" x14ac:dyDescent="0.25">
      <c r="B1046509" s="78"/>
      <c r="C1046509" s="77"/>
    </row>
    <row r="1046510" spans="2:3" x14ac:dyDescent="0.25">
      <c r="B1046510" s="78"/>
      <c r="C1046510" s="77"/>
    </row>
    <row r="1046511" spans="2:3" x14ac:dyDescent="0.25">
      <c r="B1046511" s="78"/>
      <c r="C1046511" s="77"/>
    </row>
    <row r="1046512" spans="2:3" x14ac:dyDescent="0.25">
      <c r="B1046512" s="78"/>
      <c r="C1046512" s="77"/>
    </row>
    <row r="1046513" spans="2:3" x14ac:dyDescent="0.25">
      <c r="B1046513" s="78"/>
      <c r="C1046513" s="77"/>
    </row>
    <row r="1046514" spans="2:3" x14ac:dyDescent="0.25">
      <c r="B1046514" s="78"/>
      <c r="C1046514" s="77"/>
    </row>
    <row r="1046624" spans="2:3" x14ac:dyDescent="0.25">
      <c r="B1046624" s="78"/>
      <c r="C1046624" s="77"/>
    </row>
    <row r="1046625" spans="2:3" x14ac:dyDescent="0.25">
      <c r="B1046625" s="78"/>
      <c r="C1046625" s="77"/>
    </row>
    <row r="1046626" spans="2:3" x14ac:dyDescent="0.25">
      <c r="B1046626" s="78"/>
      <c r="C1046626" s="77"/>
    </row>
    <row r="1046627" spans="2:3" x14ac:dyDescent="0.25">
      <c r="B1046627" s="78"/>
      <c r="C1046627" s="77"/>
    </row>
    <row r="1046628" spans="2:3" x14ac:dyDescent="0.25">
      <c r="B1046628" s="78"/>
      <c r="C1046628" s="77"/>
    </row>
    <row r="1046629" spans="2:3" x14ac:dyDescent="0.25">
      <c r="B1046629" s="78"/>
      <c r="C1046629" s="77"/>
    </row>
    <row r="1046630" spans="2:3" x14ac:dyDescent="0.25">
      <c r="B1046630" s="78"/>
      <c r="C1046630" s="77"/>
    </row>
    <row r="1046631" spans="2:3" x14ac:dyDescent="0.25">
      <c r="B1046631" s="78"/>
      <c r="C1046631" s="77"/>
    </row>
    <row r="1046632" spans="2:3" x14ac:dyDescent="0.25">
      <c r="B1046632" s="78"/>
      <c r="C1046632" s="77"/>
    </row>
    <row r="1046633" spans="2:3" x14ac:dyDescent="0.25">
      <c r="B1046633" s="78"/>
      <c r="C1046633" s="77"/>
    </row>
    <row r="1046634" spans="2:3" x14ac:dyDescent="0.25">
      <c r="B1046634" s="78"/>
      <c r="C1046634" s="77"/>
    </row>
    <row r="1046635" spans="2:3" x14ac:dyDescent="0.25">
      <c r="B1046635" s="78"/>
      <c r="C1046635" s="77"/>
    </row>
    <row r="1046636" spans="2:3" x14ac:dyDescent="0.25">
      <c r="B1046636" s="78"/>
      <c r="C1046636" s="77"/>
    </row>
    <row r="1046746" spans="2:3" x14ac:dyDescent="0.25">
      <c r="B1046746" s="78"/>
      <c r="C1046746" s="77"/>
    </row>
    <row r="1046747" spans="2:3" x14ac:dyDescent="0.25">
      <c r="B1046747" s="78"/>
      <c r="C1046747" s="77"/>
    </row>
    <row r="1046748" spans="2:3" x14ac:dyDescent="0.25">
      <c r="B1046748" s="78"/>
      <c r="C1046748" s="77"/>
    </row>
    <row r="1046749" spans="2:3" x14ac:dyDescent="0.25">
      <c r="B1046749" s="78"/>
      <c r="C1046749" s="77"/>
    </row>
    <row r="1046750" spans="2:3" x14ac:dyDescent="0.25">
      <c r="B1046750" s="78"/>
      <c r="C1046750" s="77"/>
    </row>
    <row r="1046751" spans="2:3" x14ac:dyDescent="0.25">
      <c r="B1046751" s="78"/>
      <c r="C1046751" s="77"/>
    </row>
    <row r="1046752" spans="2:3" x14ac:dyDescent="0.25">
      <c r="B1046752" s="78"/>
      <c r="C1046752" s="77"/>
    </row>
    <row r="1046753" spans="2:3" x14ac:dyDescent="0.25">
      <c r="B1046753" s="78"/>
      <c r="C1046753" s="77"/>
    </row>
    <row r="1046754" spans="2:3" x14ac:dyDescent="0.25">
      <c r="B1046754" s="78"/>
      <c r="C1046754" s="77"/>
    </row>
    <row r="1046755" spans="2:3" x14ac:dyDescent="0.25">
      <c r="B1046755" s="78"/>
      <c r="C1046755" s="77"/>
    </row>
    <row r="1046756" spans="2:3" x14ac:dyDescent="0.25">
      <c r="B1046756" s="78"/>
      <c r="C1046756" s="77"/>
    </row>
    <row r="1046757" spans="2:3" x14ac:dyDescent="0.25">
      <c r="B1046757" s="78"/>
      <c r="C1046757" s="77"/>
    </row>
    <row r="1046758" spans="2:3" x14ac:dyDescent="0.25">
      <c r="B1046758" s="78"/>
      <c r="C1046758" s="77"/>
    </row>
    <row r="1046868" spans="2:3" x14ac:dyDescent="0.25">
      <c r="B1046868" s="78"/>
      <c r="C1046868" s="77"/>
    </row>
    <row r="1046869" spans="2:3" x14ac:dyDescent="0.25">
      <c r="B1046869" s="78"/>
      <c r="C1046869" s="77"/>
    </row>
    <row r="1046870" spans="2:3" x14ac:dyDescent="0.25">
      <c r="B1046870" s="78"/>
      <c r="C1046870" s="77"/>
    </row>
    <row r="1046871" spans="2:3" x14ac:dyDescent="0.25">
      <c r="B1046871" s="78"/>
      <c r="C1046871" s="77"/>
    </row>
    <row r="1046872" spans="2:3" x14ac:dyDescent="0.25">
      <c r="B1046872" s="78"/>
      <c r="C1046872" s="77"/>
    </row>
    <row r="1046873" spans="2:3" x14ac:dyDescent="0.25">
      <c r="B1046873" s="78"/>
      <c r="C1046873" s="77"/>
    </row>
    <row r="1046874" spans="2:3" x14ac:dyDescent="0.25">
      <c r="B1046874" s="78"/>
      <c r="C1046874" s="77"/>
    </row>
    <row r="1046875" spans="2:3" x14ac:dyDescent="0.25">
      <c r="B1046875" s="78"/>
      <c r="C1046875" s="77"/>
    </row>
    <row r="1046876" spans="2:3" x14ac:dyDescent="0.25">
      <c r="B1046876" s="78"/>
      <c r="C1046876" s="77"/>
    </row>
    <row r="1046877" spans="2:3" x14ac:dyDescent="0.25">
      <c r="B1046877" s="78"/>
      <c r="C1046877" s="77"/>
    </row>
    <row r="1046878" spans="2:3" x14ac:dyDescent="0.25">
      <c r="B1046878" s="78"/>
      <c r="C1046878" s="77"/>
    </row>
    <row r="1046879" spans="2:3" x14ac:dyDescent="0.25">
      <c r="B1046879" s="78"/>
      <c r="C1046879" s="77"/>
    </row>
    <row r="1046880" spans="2:3" x14ac:dyDescent="0.25">
      <c r="B1046880" s="78"/>
      <c r="C1046880" s="77"/>
    </row>
    <row r="1046990" spans="2:3" x14ac:dyDescent="0.25">
      <c r="B1046990" s="78"/>
      <c r="C1046990" s="77"/>
    </row>
    <row r="1046991" spans="2:3" x14ac:dyDescent="0.25">
      <c r="B1046991" s="78"/>
      <c r="C1046991" s="77"/>
    </row>
    <row r="1046992" spans="2:3" x14ac:dyDescent="0.25">
      <c r="B1046992" s="78"/>
      <c r="C1046992" s="77"/>
    </row>
    <row r="1046993" spans="2:3" x14ac:dyDescent="0.25">
      <c r="B1046993" s="78"/>
      <c r="C1046993" s="77"/>
    </row>
    <row r="1046994" spans="2:3" x14ac:dyDescent="0.25">
      <c r="B1046994" s="78"/>
      <c r="C1046994" s="77"/>
    </row>
    <row r="1046995" spans="2:3" x14ac:dyDescent="0.25">
      <c r="B1046995" s="78"/>
      <c r="C1046995" s="77"/>
    </row>
    <row r="1046996" spans="2:3" x14ac:dyDescent="0.25">
      <c r="B1046996" s="78"/>
      <c r="C1046996" s="77"/>
    </row>
    <row r="1046997" spans="2:3" x14ac:dyDescent="0.25">
      <c r="B1046997" s="78"/>
      <c r="C1046997" s="77"/>
    </row>
    <row r="1046998" spans="2:3" x14ac:dyDescent="0.25">
      <c r="B1046998" s="78"/>
      <c r="C1046998" s="77"/>
    </row>
    <row r="1046999" spans="2:3" x14ac:dyDescent="0.25">
      <c r="B1046999" s="78"/>
      <c r="C1046999" s="77"/>
    </row>
    <row r="1047000" spans="2:3" x14ac:dyDescent="0.25">
      <c r="B1047000" s="78"/>
      <c r="C1047000" s="77"/>
    </row>
    <row r="1047001" spans="2:3" x14ac:dyDescent="0.25">
      <c r="B1047001" s="78"/>
      <c r="C1047001" s="77"/>
    </row>
    <row r="1047002" spans="2:3" x14ac:dyDescent="0.25">
      <c r="B1047002" s="78"/>
      <c r="C1047002" s="77"/>
    </row>
    <row r="1047112" spans="2:3" x14ac:dyDescent="0.25">
      <c r="B1047112" s="78"/>
      <c r="C1047112" s="77"/>
    </row>
    <row r="1047113" spans="2:3" x14ac:dyDescent="0.25">
      <c r="B1047113" s="78"/>
      <c r="C1047113" s="77"/>
    </row>
    <row r="1047114" spans="2:3" x14ac:dyDescent="0.25">
      <c r="B1047114" s="78"/>
      <c r="C1047114" s="77"/>
    </row>
    <row r="1047115" spans="2:3" x14ac:dyDescent="0.25">
      <c r="B1047115" s="78"/>
      <c r="C1047115" s="77"/>
    </row>
    <row r="1047116" spans="2:3" x14ac:dyDescent="0.25">
      <c r="B1047116" s="78"/>
      <c r="C1047116" s="77"/>
    </row>
    <row r="1047117" spans="2:3" x14ac:dyDescent="0.25">
      <c r="B1047117" s="78"/>
      <c r="C1047117" s="77"/>
    </row>
    <row r="1047118" spans="2:3" x14ac:dyDescent="0.25">
      <c r="B1047118" s="78"/>
      <c r="C1047118" s="77"/>
    </row>
    <row r="1047119" spans="2:3" x14ac:dyDescent="0.25">
      <c r="B1047119" s="78"/>
      <c r="C1047119" s="77"/>
    </row>
    <row r="1047120" spans="2:3" x14ac:dyDescent="0.25">
      <c r="B1047120" s="78"/>
      <c r="C1047120" s="77"/>
    </row>
    <row r="1047121" spans="2:3" x14ac:dyDescent="0.25">
      <c r="B1047121" s="78"/>
      <c r="C1047121" s="77"/>
    </row>
    <row r="1047122" spans="2:3" x14ac:dyDescent="0.25">
      <c r="B1047122" s="78"/>
      <c r="C1047122" s="77"/>
    </row>
    <row r="1047123" spans="2:3" x14ac:dyDescent="0.25">
      <c r="B1047123" s="78"/>
      <c r="C1047123" s="77"/>
    </row>
    <row r="1047124" spans="2:3" x14ac:dyDescent="0.25">
      <c r="B1047124" s="78"/>
      <c r="C1047124" s="77"/>
    </row>
    <row r="1047234" spans="2:3" x14ac:dyDescent="0.25">
      <c r="B1047234" s="78"/>
      <c r="C1047234" s="77"/>
    </row>
    <row r="1047235" spans="2:3" x14ac:dyDescent="0.25">
      <c r="B1047235" s="78"/>
      <c r="C1047235" s="77"/>
    </row>
    <row r="1047236" spans="2:3" x14ac:dyDescent="0.25">
      <c r="B1047236" s="78"/>
      <c r="C1047236" s="77"/>
    </row>
    <row r="1047237" spans="2:3" x14ac:dyDescent="0.25">
      <c r="B1047237" s="78"/>
      <c r="C1047237" s="77"/>
    </row>
    <row r="1047238" spans="2:3" x14ac:dyDescent="0.25">
      <c r="B1047238" s="78"/>
      <c r="C1047238" s="77"/>
    </row>
    <row r="1047239" spans="2:3" x14ac:dyDescent="0.25">
      <c r="B1047239" s="78"/>
      <c r="C1047239" s="77"/>
    </row>
    <row r="1047240" spans="2:3" x14ac:dyDescent="0.25">
      <c r="B1047240" s="78"/>
      <c r="C1047240" s="77"/>
    </row>
    <row r="1047241" spans="2:3" x14ac:dyDescent="0.25">
      <c r="B1047241" s="78"/>
      <c r="C1047241" s="77"/>
    </row>
    <row r="1047242" spans="2:3" x14ac:dyDescent="0.25">
      <c r="B1047242" s="78"/>
      <c r="C1047242" s="77"/>
    </row>
    <row r="1047243" spans="2:3" x14ac:dyDescent="0.25">
      <c r="B1047243" s="78"/>
      <c r="C1047243" s="77"/>
    </row>
    <row r="1047244" spans="2:3" x14ac:dyDescent="0.25">
      <c r="B1047244" s="78"/>
      <c r="C1047244" s="77"/>
    </row>
    <row r="1047245" spans="2:3" x14ac:dyDescent="0.25">
      <c r="B1047245" s="78"/>
      <c r="C1047245" s="77"/>
    </row>
    <row r="1047246" spans="2:3" x14ac:dyDescent="0.25">
      <c r="B1047246" s="78"/>
      <c r="C1047246" s="77"/>
    </row>
    <row r="1047356" spans="2:3" x14ac:dyDescent="0.25">
      <c r="B1047356" s="78"/>
      <c r="C1047356" s="77"/>
    </row>
    <row r="1047357" spans="2:3" x14ac:dyDescent="0.25">
      <c r="B1047357" s="78"/>
      <c r="C1047357" s="77"/>
    </row>
    <row r="1047358" spans="2:3" x14ac:dyDescent="0.25">
      <c r="B1047358" s="78"/>
      <c r="C1047358" s="77"/>
    </row>
    <row r="1047359" spans="2:3" x14ac:dyDescent="0.25">
      <c r="B1047359" s="78"/>
      <c r="C1047359" s="77"/>
    </row>
    <row r="1047360" spans="2:3" x14ac:dyDescent="0.25">
      <c r="B1047360" s="78"/>
      <c r="C1047360" s="77"/>
    </row>
    <row r="1047361" spans="2:3" x14ac:dyDescent="0.25">
      <c r="B1047361" s="78"/>
      <c r="C1047361" s="77"/>
    </row>
    <row r="1047362" spans="2:3" x14ac:dyDescent="0.25">
      <c r="B1047362" s="78"/>
      <c r="C1047362" s="77"/>
    </row>
    <row r="1047363" spans="2:3" x14ac:dyDescent="0.25">
      <c r="B1047363" s="78"/>
      <c r="C1047363" s="77"/>
    </row>
    <row r="1047364" spans="2:3" x14ac:dyDescent="0.25">
      <c r="B1047364" s="78"/>
      <c r="C1047364" s="77"/>
    </row>
    <row r="1047365" spans="2:3" x14ac:dyDescent="0.25">
      <c r="B1047365" s="78"/>
      <c r="C1047365" s="77"/>
    </row>
    <row r="1047366" spans="2:3" x14ac:dyDescent="0.25">
      <c r="B1047366" s="78"/>
      <c r="C1047366" s="77"/>
    </row>
    <row r="1047367" spans="2:3" x14ac:dyDescent="0.25">
      <c r="B1047367" s="78"/>
      <c r="C1047367" s="77"/>
    </row>
    <row r="1047368" spans="2:3" x14ac:dyDescent="0.25">
      <c r="B1047368" s="78"/>
      <c r="C1047368" s="77"/>
    </row>
    <row r="1047478" spans="2:3" x14ac:dyDescent="0.25">
      <c r="B1047478" s="78"/>
      <c r="C1047478" s="77"/>
    </row>
    <row r="1047479" spans="2:3" x14ac:dyDescent="0.25">
      <c r="B1047479" s="78"/>
      <c r="C1047479" s="77"/>
    </row>
    <row r="1047480" spans="2:3" x14ac:dyDescent="0.25">
      <c r="B1047480" s="78"/>
      <c r="C1047480" s="77"/>
    </row>
    <row r="1047481" spans="2:3" x14ac:dyDescent="0.25">
      <c r="B1047481" s="78"/>
      <c r="C1047481" s="77"/>
    </row>
    <row r="1047482" spans="2:3" x14ac:dyDescent="0.25">
      <c r="B1047482" s="78"/>
      <c r="C1047482" s="77"/>
    </row>
    <row r="1047483" spans="2:3" x14ac:dyDescent="0.25">
      <c r="B1047483" s="78"/>
      <c r="C1047483" s="77"/>
    </row>
    <row r="1047484" spans="2:3" x14ac:dyDescent="0.25">
      <c r="B1047484" s="78"/>
      <c r="C1047484" s="77"/>
    </row>
    <row r="1047485" spans="2:3" x14ac:dyDescent="0.25">
      <c r="B1047485" s="78"/>
      <c r="C1047485" s="77"/>
    </row>
    <row r="1047486" spans="2:3" x14ac:dyDescent="0.25">
      <c r="B1047486" s="78"/>
      <c r="C1047486" s="77"/>
    </row>
    <row r="1047487" spans="2:3" x14ac:dyDescent="0.25">
      <c r="B1047487" s="78"/>
      <c r="C1047487" s="77"/>
    </row>
    <row r="1047488" spans="2:3" x14ac:dyDescent="0.25">
      <c r="B1047488" s="78"/>
      <c r="C1047488" s="77"/>
    </row>
    <row r="1047489" spans="2:3" x14ac:dyDescent="0.25">
      <c r="B1047489" s="78"/>
      <c r="C1047489" s="77"/>
    </row>
    <row r="1047490" spans="2:3" x14ac:dyDescent="0.25">
      <c r="B1047490" s="78"/>
      <c r="C1047490" s="77"/>
    </row>
    <row r="1047600" spans="2:3" x14ac:dyDescent="0.25">
      <c r="B1047600" s="78"/>
      <c r="C1047600" s="77"/>
    </row>
    <row r="1047601" spans="2:3" x14ac:dyDescent="0.25">
      <c r="B1047601" s="78"/>
      <c r="C1047601" s="77"/>
    </row>
    <row r="1047602" spans="2:3" x14ac:dyDescent="0.25">
      <c r="B1047602" s="78"/>
      <c r="C1047602" s="77"/>
    </row>
    <row r="1047603" spans="2:3" x14ac:dyDescent="0.25">
      <c r="B1047603" s="78"/>
      <c r="C1047603" s="77"/>
    </row>
    <row r="1047604" spans="2:3" x14ac:dyDescent="0.25">
      <c r="B1047604" s="78"/>
      <c r="C1047604" s="77"/>
    </row>
    <row r="1047605" spans="2:3" x14ac:dyDescent="0.25">
      <c r="B1047605" s="78"/>
      <c r="C1047605" s="77"/>
    </row>
    <row r="1047606" spans="2:3" x14ac:dyDescent="0.25">
      <c r="B1047606" s="78"/>
      <c r="C1047606" s="77"/>
    </row>
    <row r="1047607" spans="2:3" x14ac:dyDescent="0.25">
      <c r="B1047607" s="78"/>
      <c r="C1047607" s="77"/>
    </row>
    <row r="1047608" spans="2:3" x14ac:dyDescent="0.25">
      <c r="B1047608" s="78"/>
      <c r="C1047608" s="77"/>
    </row>
    <row r="1047609" spans="2:3" x14ac:dyDescent="0.25">
      <c r="B1047609" s="78"/>
      <c r="C1047609" s="77"/>
    </row>
    <row r="1047610" spans="2:3" x14ac:dyDescent="0.25">
      <c r="B1047610" s="78"/>
      <c r="C1047610" s="77"/>
    </row>
    <row r="1047611" spans="2:3" x14ac:dyDescent="0.25">
      <c r="B1047611" s="78"/>
      <c r="C1047611" s="77"/>
    </row>
    <row r="1047612" spans="2:3" x14ac:dyDescent="0.25">
      <c r="B1047612" s="78"/>
      <c r="C1047612" s="77"/>
    </row>
    <row r="1047722" spans="2:3" x14ac:dyDescent="0.25">
      <c r="B1047722" s="78"/>
      <c r="C1047722" s="77"/>
    </row>
    <row r="1047723" spans="2:3" x14ac:dyDescent="0.25">
      <c r="B1047723" s="78"/>
      <c r="C1047723" s="77"/>
    </row>
    <row r="1047724" spans="2:3" x14ac:dyDescent="0.25">
      <c r="B1047724" s="78"/>
      <c r="C1047724" s="77"/>
    </row>
    <row r="1047725" spans="2:3" x14ac:dyDescent="0.25">
      <c r="B1047725" s="78"/>
      <c r="C1047725" s="77"/>
    </row>
    <row r="1047726" spans="2:3" x14ac:dyDescent="0.25">
      <c r="B1047726" s="78"/>
      <c r="C1047726" s="77"/>
    </row>
    <row r="1047727" spans="2:3" x14ac:dyDescent="0.25">
      <c r="B1047727" s="78"/>
      <c r="C1047727" s="77"/>
    </row>
    <row r="1047728" spans="2:3" x14ac:dyDescent="0.25">
      <c r="B1047728" s="78"/>
      <c r="C1047728" s="77"/>
    </row>
    <row r="1047729" spans="2:3" x14ac:dyDescent="0.25">
      <c r="B1047729" s="78"/>
      <c r="C1047729" s="77"/>
    </row>
    <row r="1047730" spans="2:3" x14ac:dyDescent="0.25">
      <c r="B1047730" s="78"/>
      <c r="C1047730" s="77"/>
    </row>
    <row r="1047731" spans="2:3" x14ac:dyDescent="0.25">
      <c r="B1047731" s="78"/>
      <c r="C1047731" s="77"/>
    </row>
    <row r="1047732" spans="2:3" x14ac:dyDescent="0.25">
      <c r="B1047732" s="78"/>
      <c r="C1047732" s="77"/>
    </row>
    <row r="1047733" spans="2:3" x14ac:dyDescent="0.25">
      <c r="B1047733" s="78"/>
      <c r="C1047733" s="77"/>
    </row>
    <row r="1047734" spans="2:3" x14ac:dyDescent="0.25">
      <c r="B1047734" s="78"/>
      <c r="C1047734" s="77"/>
    </row>
    <row r="1047844" spans="2:3" x14ac:dyDescent="0.25">
      <c r="B1047844" s="78"/>
      <c r="C1047844" s="77"/>
    </row>
    <row r="1047845" spans="2:3" x14ac:dyDescent="0.25">
      <c r="B1047845" s="78"/>
      <c r="C1047845" s="77"/>
    </row>
    <row r="1047846" spans="2:3" x14ac:dyDescent="0.25">
      <c r="B1047846" s="78"/>
      <c r="C1047846" s="77"/>
    </row>
    <row r="1047847" spans="2:3" x14ac:dyDescent="0.25">
      <c r="B1047847" s="78"/>
      <c r="C1047847" s="77"/>
    </row>
    <row r="1047848" spans="2:3" x14ac:dyDescent="0.25">
      <c r="B1047848" s="78"/>
      <c r="C1047848" s="77"/>
    </row>
    <row r="1047849" spans="2:3" x14ac:dyDescent="0.25">
      <c r="B1047849" s="78"/>
      <c r="C1047849" s="77"/>
    </row>
    <row r="1047850" spans="2:3" x14ac:dyDescent="0.25">
      <c r="B1047850" s="78"/>
      <c r="C1047850" s="77"/>
    </row>
    <row r="1047851" spans="2:3" x14ac:dyDescent="0.25">
      <c r="B1047851" s="78"/>
      <c r="C1047851" s="77"/>
    </row>
    <row r="1047852" spans="2:3" x14ac:dyDescent="0.25">
      <c r="B1047852" s="78"/>
      <c r="C1047852" s="77"/>
    </row>
    <row r="1047853" spans="2:3" x14ac:dyDescent="0.25">
      <c r="B1047853" s="78"/>
      <c r="C1047853" s="77"/>
    </row>
    <row r="1047854" spans="2:3" x14ac:dyDescent="0.25">
      <c r="B1047854" s="78"/>
      <c r="C1047854" s="77"/>
    </row>
    <row r="1047855" spans="2:3" x14ac:dyDescent="0.25">
      <c r="B1047855" s="78"/>
      <c r="C1047855" s="77"/>
    </row>
    <row r="1047856" spans="2:3" x14ac:dyDescent="0.25">
      <c r="B1047856" s="78"/>
      <c r="C1047856" s="77"/>
    </row>
    <row r="1047966" spans="2:3" x14ac:dyDescent="0.25">
      <c r="B1047966" s="78"/>
      <c r="C1047966" s="77"/>
    </row>
    <row r="1047967" spans="2:3" x14ac:dyDescent="0.25">
      <c r="B1047967" s="78"/>
      <c r="C1047967" s="77"/>
    </row>
    <row r="1047968" spans="2:3" x14ac:dyDescent="0.25">
      <c r="B1047968" s="78"/>
      <c r="C1047968" s="77"/>
    </row>
    <row r="1047969" spans="2:3" x14ac:dyDescent="0.25">
      <c r="B1047969" s="78"/>
      <c r="C1047969" s="77"/>
    </row>
    <row r="1047970" spans="2:3" x14ac:dyDescent="0.25">
      <c r="B1047970" s="78"/>
      <c r="C1047970" s="77"/>
    </row>
    <row r="1047971" spans="2:3" x14ac:dyDescent="0.25">
      <c r="B1047971" s="78"/>
      <c r="C1047971" s="77"/>
    </row>
    <row r="1047972" spans="2:3" x14ac:dyDescent="0.25">
      <c r="B1047972" s="78"/>
      <c r="C1047972" s="77"/>
    </row>
    <row r="1047973" spans="2:3" x14ac:dyDescent="0.25">
      <c r="B1047973" s="78"/>
      <c r="C1047973" s="77"/>
    </row>
    <row r="1047974" spans="2:3" x14ac:dyDescent="0.25">
      <c r="B1047974" s="78"/>
      <c r="C1047974" s="77"/>
    </row>
    <row r="1047975" spans="2:3" x14ac:dyDescent="0.25">
      <c r="B1047975" s="78"/>
      <c r="C1047975" s="77"/>
    </row>
    <row r="1047976" spans="2:3" x14ac:dyDescent="0.25">
      <c r="B1047976" s="78"/>
      <c r="C1047976" s="77"/>
    </row>
    <row r="1047977" spans="2:3" x14ac:dyDescent="0.25">
      <c r="B1047977" s="78"/>
      <c r="C1047977" s="77"/>
    </row>
    <row r="1047978" spans="2:3" x14ac:dyDescent="0.25">
      <c r="B1047978" s="78"/>
      <c r="C1047978" s="77"/>
    </row>
    <row r="1048088" spans="2:3" x14ac:dyDescent="0.25">
      <c r="B1048088" s="78"/>
      <c r="C1048088" s="77"/>
    </row>
    <row r="1048089" spans="2:3" x14ac:dyDescent="0.25">
      <c r="B1048089" s="78"/>
      <c r="C1048089" s="77"/>
    </row>
    <row r="1048090" spans="2:3" x14ac:dyDescent="0.25">
      <c r="B1048090" s="78"/>
      <c r="C1048090" s="77"/>
    </row>
    <row r="1048091" spans="2:3" x14ac:dyDescent="0.25">
      <c r="B1048091" s="78"/>
      <c r="C1048091" s="77"/>
    </row>
    <row r="1048092" spans="2:3" x14ac:dyDescent="0.25">
      <c r="B1048092" s="78"/>
      <c r="C1048092" s="77"/>
    </row>
    <row r="1048093" spans="2:3" x14ac:dyDescent="0.25">
      <c r="B1048093" s="78"/>
      <c r="C1048093" s="77"/>
    </row>
    <row r="1048094" spans="2:3" x14ac:dyDescent="0.25">
      <c r="B1048094" s="78"/>
      <c r="C1048094" s="77"/>
    </row>
    <row r="1048095" spans="2:3" x14ac:dyDescent="0.25">
      <c r="B1048095" s="78"/>
      <c r="C1048095" s="77"/>
    </row>
    <row r="1048096" spans="2:3" x14ac:dyDescent="0.25">
      <c r="B1048096" s="78"/>
      <c r="C1048096" s="77"/>
    </row>
    <row r="1048097" spans="2:3" x14ac:dyDescent="0.25">
      <c r="B1048097" s="78"/>
      <c r="C1048097" s="77"/>
    </row>
    <row r="1048098" spans="2:3" x14ac:dyDescent="0.25">
      <c r="B1048098" s="78"/>
      <c r="C1048098" s="77"/>
    </row>
    <row r="1048099" spans="2:3" x14ac:dyDescent="0.25">
      <c r="B1048099" s="78"/>
      <c r="C1048099" s="77"/>
    </row>
    <row r="1048100" spans="2:3" x14ac:dyDescent="0.25">
      <c r="B1048100" s="78"/>
      <c r="C1048100" s="77"/>
    </row>
    <row r="1048210" spans="2:3" x14ac:dyDescent="0.25">
      <c r="B1048210" s="78"/>
      <c r="C1048210" s="77"/>
    </row>
    <row r="1048211" spans="2:3" x14ac:dyDescent="0.25">
      <c r="B1048211" s="78"/>
      <c r="C1048211" s="77"/>
    </row>
    <row r="1048212" spans="2:3" x14ac:dyDescent="0.25">
      <c r="B1048212" s="78"/>
      <c r="C1048212" s="77"/>
    </row>
    <row r="1048213" spans="2:3" x14ac:dyDescent="0.25">
      <c r="B1048213" s="78"/>
      <c r="C1048213" s="77"/>
    </row>
    <row r="1048214" spans="2:3" x14ac:dyDescent="0.25">
      <c r="B1048214" s="78"/>
      <c r="C1048214" s="77"/>
    </row>
    <row r="1048215" spans="2:3" x14ac:dyDescent="0.25">
      <c r="B1048215" s="78"/>
      <c r="C1048215" s="77"/>
    </row>
    <row r="1048216" spans="2:3" x14ac:dyDescent="0.25">
      <c r="B1048216" s="78"/>
      <c r="C1048216" s="77"/>
    </row>
    <row r="1048217" spans="2:3" x14ac:dyDescent="0.25">
      <c r="B1048217" s="78"/>
      <c r="C1048217" s="77"/>
    </row>
    <row r="1048218" spans="2:3" x14ac:dyDescent="0.25">
      <c r="B1048218" s="78"/>
      <c r="C1048218" s="77"/>
    </row>
    <row r="1048219" spans="2:3" x14ac:dyDescent="0.25">
      <c r="B1048219" s="78"/>
      <c r="C1048219" s="77"/>
    </row>
    <row r="1048220" spans="2:3" x14ac:dyDescent="0.25">
      <c r="B1048220" s="78"/>
      <c r="C1048220" s="77"/>
    </row>
    <row r="1048221" spans="2:3" x14ac:dyDescent="0.25">
      <c r="B1048221" s="78"/>
      <c r="C1048221" s="77"/>
    </row>
    <row r="1048222" spans="2:3" x14ac:dyDescent="0.25">
      <c r="B1048222" s="78"/>
      <c r="C1048222" s="77"/>
    </row>
    <row r="1048332" spans="2:3" x14ac:dyDescent="0.25">
      <c r="B1048332" s="78"/>
      <c r="C1048332" s="77"/>
    </row>
    <row r="1048333" spans="2:3" x14ac:dyDescent="0.25">
      <c r="B1048333" s="78"/>
      <c r="C1048333" s="77"/>
    </row>
    <row r="1048334" spans="2:3" x14ac:dyDescent="0.25">
      <c r="B1048334" s="78"/>
      <c r="C1048334" s="77"/>
    </row>
    <row r="1048335" spans="2:3" x14ac:dyDescent="0.25">
      <c r="B1048335" s="78"/>
      <c r="C1048335" s="77"/>
    </row>
    <row r="1048336" spans="2:3" x14ac:dyDescent="0.25">
      <c r="B1048336" s="78"/>
      <c r="C1048336" s="77"/>
    </row>
    <row r="1048337" spans="2:3" x14ac:dyDescent="0.25">
      <c r="B1048337" s="78"/>
      <c r="C1048337" s="77"/>
    </row>
    <row r="1048338" spans="2:3" x14ac:dyDescent="0.25">
      <c r="B1048338" s="78"/>
      <c r="C1048338" s="77"/>
    </row>
    <row r="1048339" spans="2:3" x14ac:dyDescent="0.25">
      <c r="B1048339" s="78"/>
      <c r="C1048339" s="77"/>
    </row>
    <row r="1048340" spans="2:3" x14ac:dyDescent="0.25">
      <c r="B1048340" s="78"/>
      <c r="C1048340" s="77"/>
    </row>
    <row r="1048341" spans="2:3" x14ac:dyDescent="0.25">
      <c r="B1048341" s="78"/>
      <c r="C1048341" s="77"/>
    </row>
    <row r="1048342" spans="2:3" x14ac:dyDescent="0.25">
      <c r="B1048342" s="78"/>
      <c r="C1048342" s="77"/>
    </row>
    <row r="1048343" spans="2:3" x14ac:dyDescent="0.25">
      <c r="B1048343" s="78"/>
      <c r="C1048343" s="77"/>
    </row>
    <row r="1048344" spans="2:3" x14ac:dyDescent="0.25">
      <c r="B1048344" s="78"/>
      <c r="C1048344" s="77"/>
    </row>
    <row r="1048454" spans="2:3" x14ac:dyDescent="0.25">
      <c r="B1048454" s="78"/>
      <c r="C1048454" s="77"/>
    </row>
    <row r="1048455" spans="2:3" x14ac:dyDescent="0.25">
      <c r="B1048455" s="78"/>
      <c r="C1048455" s="77"/>
    </row>
    <row r="1048456" spans="2:3" x14ac:dyDescent="0.25">
      <c r="B1048456" s="78"/>
      <c r="C1048456" s="77"/>
    </row>
    <row r="1048457" spans="2:3" x14ac:dyDescent="0.25">
      <c r="B1048457" s="78"/>
      <c r="C1048457" s="77"/>
    </row>
    <row r="1048458" spans="2:3" x14ac:dyDescent="0.25">
      <c r="B1048458" s="78"/>
      <c r="C1048458" s="77"/>
    </row>
    <row r="1048459" spans="2:3" x14ac:dyDescent="0.25">
      <c r="B1048459" s="78"/>
      <c r="C1048459" s="77"/>
    </row>
    <row r="1048460" spans="2:3" x14ac:dyDescent="0.25">
      <c r="B1048460" s="78"/>
      <c r="C1048460" s="77"/>
    </row>
    <row r="1048461" spans="2:3" x14ac:dyDescent="0.25">
      <c r="B1048461" s="78"/>
      <c r="C1048461" s="77"/>
    </row>
    <row r="1048462" spans="2:3" x14ac:dyDescent="0.25">
      <c r="B1048462" s="78"/>
      <c r="C1048462" s="77"/>
    </row>
    <row r="1048463" spans="2:3" x14ac:dyDescent="0.25">
      <c r="B1048463" s="78"/>
      <c r="C1048463" s="77"/>
    </row>
    <row r="1048464" spans="2:3" x14ac:dyDescent="0.25">
      <c r="B1048464" s="78"/>
      <c r="C1048464" s="77"/>
    </row>
    <row r="1048465" spans="2:3" x14ac:dyDescent="0.25">
      <c r="B1048465" s="78"/>
      <c r="C1048465" s="77"/>
    </row>
    <row r="1048466" spans="2:3" x14ac:dyDescent="0.25">
      <c r="B1048466" s="78"/>
      <c r="C1048466" s="7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9A256-E02E-48F1-AA38-532C4A7EA407}">
  <sheetPr codeName="Sheet19"/>
  <dimension ref="A1:AS134"/>
  <sheetViews>
    <sheetView zoomScale="85" zoomScaleNormal="85" workbookViewId="0">
      <selection activeCell="L4" sqref="L4"/>
    </sheetView>
  </sheetViews>
  <sheetFormatPr defaultRowHeight="15" x14ac:dyDescent="0.25"/>
  <cols>
    <col min="1" max="1" width="14.7109375" bestFit="1" customWidth="1"/>
    <col min="2" max="4" width="10.7109375" customWidth="1"/>
    <col min="5" max="5" width="9.140625" customWidth="1"/>
    <col min="6" max="6" width="10.7109375" style="83" customWidth="1"/>
    <col min="7" max="8" width="15.140625" style="68" customWidth="1"/>
    <col min="9" max="9" width="22.85546875" style="68" customWidth="1"/>
    <col min="10" max="10" width="23" style="68" customWidth="1"/>
    <col min="11" max="11" width="23" style="82" customWidth="1"/>
    <col min="12" max="13" width="12" style="68" customWidth="1"/>
    <col min="14" max="14" width="19.7109375" style="68" customWidth="1"/>
    <col min="15" max="15" width="19.85546875" style="68" customWidth="1"/>
    <col min="16" max="16" width="19.85546875" style="82" customWidth="1"/>
    <col min="17" max="18" width="19.5703125" style="68" customWidth="1"/>
    <col min="19" max="19" width="27.28515625" style="68" customWidth="1"/>
    <col min="20" max="20" width="27.42578125" style="68" customWidth="1"/>
    <col min="21" max="21" width="27.42578125" style="82" customWidth="1"/>
    <col min="22" max="22" width="18.5703125" bestFit="1" customWidth="1"/>
    <col min="23" max="23" width="10.28515625" bestFit="1" customWidth="1"/>
    <col min="24" max="24" width="9.28515625" bestFit="1" customWidth="1"/>
    <col min="25" max="25" width="10.28515625" bestFit="1" customWidth="1"/>
    <col min="26" max="28" width="9.28515625" bestFit="1" customWidth="1"/>
    <col min="29" max="29" width="9.28515625" style="83" bestFit="1" customWidth="1"/>
  </cols>
  <sheetData>
    <row r="1" spans="1:45" x14ac:dyDescent="0.25">
      <c r="B1" t="s">
        <v>53</v>
      </c>
      <c r="F1" s="83" t="str">
        <f>B1&amp;"_NWP"</f>
        <v>MICL Total_NWP</v>
      </c>
      <c r="G1" t="s">
        <v>8</v>
      </c>
      <c r="H1"/>
      <c r="K1" s="83" t="str">
        <f>G1&amp;"_NWP"</f>
        <v>PC Annual Direct_NWP</v>
      </c>
      <c r="L1" t="s">
        <v>10</v>
      </c>
      <c r="M1"/>
      <c r="P1" s="83" t="str">
        <f>L1&amp;"_NWP"</f>
        <v>PC Annual Broker_NWP</v>
      </c>
      <c r="Q1" t="s">
        <v>69</v>
      </c>
      <c r="R1"/>
      <c r="U1" s="83" t="str">
        <f>Q1&amp;"_NWP"</f>
        <v>Short-Term_NWP</v>
      </c>
      <c r="V1" t="s">
        <v>88</v>
      </c>
      <c r="Y1" t="s">
        <v>88</v>
      </c>
      <c r="AD1" t="s">
        <v>8</v>
      </c>
      <c r="AG1" t="s">
        <v>8</v>
      </c>
      <c r="AK1" s="83"/>
      <c r="AL1" t="s">
        <v>10</v>
      </c>
      <c r="AO1" t="s">
        <v>10</v>
      </c>
      <c r="AS1" s="83"/>
    </row>
    <row r="2" spans="1:45" x14ac:dyDescent="0.25">
      <c r="G2" s="68" t="str">
        <f>G3&amp;" ("&amp;G1&amp;")"</f>
        <v>NWP (PC Annual Direct)</v>
      </c>
      <c r="H2" s="68" t="str">
        <f>H3&amp;" ("&amp;G1&amp;")"</f>
        <v>NWP - 7 Day Average (PC Annual Direct)</v>
      </c>
      <c r="I2" s="68" t="str">
        <f>I3&amp;" ("&amp;G1&amp;")"</f>
        <v>Average NWP (PC Annual Direct)</v>
      </c>
      <c r="J2" s="68" t="str">
        <f>J3&amp;" ("&amp;G1&amp;")"</f>
        <v>7 Day Average (PC Annual Direct)</v>
      </c>
      <c r="K2" s="82" t="str">
        <f>"Plan ("&amp;G1&amp;")"</f>
        <v>Plan (PC Annual Direct)</v>
      </c>
      <c r="L2" s="68" t="str">
        <f>L3&amp;" ("&amp;L1&amp;")"</f>
        <v>NWP (PC Annual Broker)</v>
      </c>
      <c r="M2" s="68" t="str">
        <f>M3&amp;" ("&amp;L1&amp;")"</f>
        <v>NWP - 7 Day Average (PC Annual Broker)</v>
      </c>
      <c r="N2" s="68" t="str">
        <f>N3&amp;" ("&amp;L1&amp;")"</f>
        <v>Average NWP (PC Annual Broker)</v>
      </c>
      <c r="O2" s="68" t="str">
        <f>O3&amp;" ("&amp;L1&amp;")"</f>
        <v>7 Day Average (PC Annual Broker)</v>
      </c>
      <c r="P2" s="82" t="str">
        <f>"Plan ("&amp;L1&amp;")"</f>
        <v>Plan (PC Annual Broker)</v>
      </c>
      <c r="Q2" s="68" t="str">
        <f t="shared" ref="Q2" si="0">Q4&amp;" ("&amp;Q1&amp;")"</f>
        <v>NWP (Short-Term) (Short-Term)</v>
      </c>
      <c r="S2" s="68" t="str">
        <f t="shared" ref="S2" si="1">S4&amp;" ("&amp;Q1&amp;")"</f>
        <v>Average NWP (Short-Term) (Short-Term)</v>
      </c>
      <c r="T2" s="68" t="str">
        <f t="shared" ref="T2" si="2">T4&amp;" ("&amp;Q1&amp;")"</f>
        <v>Average NWP - 7 Day Average (Short-Term) (Short-Term)</v>
      </c>
      <c r="V2" s="70" t="s">
        <v>96</v>
      </c>
      <c r="W2" s="70"/>
      <c r="X2" s="70"/>
      <c r="Y2" s="70" t="s">
        <v>97</v>
      </c>
      <c r="Z2" s="70"/>
      <c r="AA2" s="70"/>
      <c r="AB2" s="94" t="s">
        <v>96</v>
      </c>
      <c r="AC2" s="95" t="s">
        <v>97</v>
      </c>
      <c r="AD2" s="70" t="s">
        <v>96</v>
      </c>
      <c r="AE2" s="70"/>
      <c r="AF2" s="70"/>
      <c r="AG2" s="70" t="s">
        <v>97</v>
      </c>
      <c r="AH2" s="70"/>
      <c r="AI2" s="70"/>
      <c r="AJ2" s="94" t="s">
        <v>96</v>
      </c>
      <c r="AK2" s="95" t="s">
        <v>97</v>
      </c>
      <c r="AL2" s="70" t="s">
        <v>96</v>
      </c>
      <c r="AM2" s="70"/>
      <c r="AN2" s="70"/>
      <c r="AO2" s="70" t="s">
        <v>97</v>
      </c>
      <c r="AP2" s="70"/>
      <c r="AQ2" s="70"/>
      <c r="AR2" s="94" t="s">
        <v>96</v>
      </c>
      <c r="AS2" s="95" t="s">
        <v>97</v>
      </c>
    </row>
    <row r="3" spans="1:45" x14ac:dyDescent="0.25">
      <c r="G3" s="68" t="s">
        <v>117</v>
      </c>
      <c r="H3" s="68" t="s">
        <v>118</v>
      </c>
      <c r="I3" s="68" t="s">
        <v>119</v>
      </c>
      <c r="J3" s="68" t="s">
        <v>120</v>
      </c>
      <c r="L3" s="68" t="s">
        <v>117</v>
      </c>
      <c r="M3" s="68" t="s">
        <v>118</v>
      </c>
      <c r="N3" s="68" t="s">
        <v>119</v>
      </c>
      <c r="O3" s="68" t="s">
        <v>120</v>
      </c>
      <c r="Q3" s="68" t="s">
        <v>121</v>
      </c>
      <c r="S3" s="68" t="s">
        <v>122</v>
      </c>
      <c r="T3" s="68" t="s">
        <v>95</v>
      </c>
      <c r="V3" t="str">
        <f>"NB NWP ("&amp;V1&amp;")"</f>
        <v>NB NWP (Overall)</v>
      </c>
      <c r="W3" t="str">
        <f>"NB NWP - 7 Day Average ("&amp;V1&amp;")"</f>
        <v>NB NWP - 7 Day Average (Overall)</v>
      </c>
      <c r="X3" t="str">
        <f>"NB Average NWP - 7 Day Average ("&amp;V1&amp;")"</f>
        <v>NB Average NWP - 7 Day Average (Overall)</v>
      </c>
      <c r="Y3" t="str">
        <f>"RN NWP ("&amp;Y1&amp;")"</f>
        <v>RN NWP (Overall)</v>
      </c>
      <c r="Z3" t="str">
        <f>"RN NWP - 7 Day Average ("&amp;Y1&amp;")"</f>
        <v>RN NWP - 7 Day Average (Overall)</v>
      </c>
      <c r="AA3" t="str">
        <f>"RN Average NWP - 7 Day Average ("&amp;Y1&amp;")"</f>
        <v>RN Average NWP - 7 Day Average (Overall)</v>
      </c>
      <c r="AB3" t="str">
        <f>"NB Average NWP ("&amp;V1&amp;")"</f>
        <v>NB Average NWP (Overall)</v>
      </c>
      <c r="AC3" s="83" t="str">
        <f>"RN Average NWP ("&amp;Y1&amp;")"</f>
        <v>RN Average NWP (Overall)</v>
      </c>
      <c r="AD3" t="str">
        <f>"NB NWP ("&amp;AD1&amp;")"</f>
        <v>NB NWP (PC Annual Direct)</v>
      </c>
      <c r="AE3" t="str">
        <f>"NB NWP - 7 Day Average ("&amp;AD1&amp;")"</f>
        <v>NB NWP - 7 Day Average (PC Annual Direct)</v>
      </c>
      <c r="AF3" t="str">
        <f>"NB Average NWP - 7 Day Average ("&amp;AD1&amp;")"</f>
        <v>NB Average NWP - 7 Day Average (PC Annual Direct)</v>
      </c>
      <c r="AG3" t="str">
        <f>"RN NWP ("&amp;AG1&amp;")"</f>
        <v>RN NWP (PC Annual Direct)</v>
      </c>
      <c r="AH3" t="str">
        <f>"RN NWP - 7 Day Average ("&amp;AG1&amp;")"</f>
        <v>RN NWP - 7 Day Average (PC Annual Direct)</v>
      </c>
      <c r="AI3" t="str">
        <f>"RN Average NWP - 7 Day Average ("&amp;AG1&amp;")"</f>
        <v>RN Average NWP - 7 Day Average (PC Annual Direct)</v>
      </c>
      <c r="AJ3" t="str">
        <f>"NB Average NWP ("&amp;AD1&amp;")"</f>
        <v>NB Average NWP (PC Annual Direct)</v>
      </c>
      <c r="AK3" s="83" t="str">
        <f>"RN Average NWP ("&amp;AG1&amp;")"</f>
        <v>RN Average NWP (PC Annual Direct)</v>
      </c>
      <c r="AL3" t="str">
        <f>"NB NWP ("&amp;AL1&amp;")"</f>
        <v>NB NWP (PC Annual Broker)</v>
      </c>
      <c r="AM3" t="str">
        <f>"NB NWP - 7 Day Average ("&amp;AL1&amp;")"</f>
        <v>NB NWP - 7 Day Average (PC Annual Broker)</v>
      </c>
      <c r="AN3" t="str">
        <f>"NB Average NWP - 7 Day Average ("&amp;AL1&amp;")"</f>
        <v>NB Average NWP - 7 Day Average (PC Annual Broker)</v>
      </c>
      <c r="AO3" t="str">
        <f>"RN NWP ("&amp;AO1&amp;")"</f>
        <v>RN NWP (PC Annual Broker)</v>
      </c>
      <c r="AP3" t="str">
        <f>"RN NWP - 7 Day Average ("&amp;AO1&amp;")"</f>
        <v>RN NWP - 7 Day Average (PC Annual Broker)</v>
      </c>
      <c r="AQ3" t="str">
        <f>"RN Average NWP - 7 Day Average ("&amp;AO1&amp;")"</f>
        <v>RN Average NWP - 7 Day Average (PC Annual Broker)</v>
      </c>
      <c r="AR3" t="str">
        <f>"NB Average NWP ("&amp;AL1&amp;")"</f>
        <v>NB Average NWP (PC Annual Broker)</v>
      </c>
      <c r="AS3" s="83" t="str">
        <f>"RN Average NWP ("&amp;AO1&amp;")"</f>
        <v>RN Average NWP (PC Annual Broker)</v>
      </c>
    </row>
    <row r="4" spans="1:45" x14ac:dyDescent="0.25">
      <c r="A4" s="81" t="s">
        <v>98</v>
      </c>
      <c r="B4" s="43" t="s">
        <v>123</v>
      </c>
      <c r="C4" s="43" t="s">
        <v>124</v>
      </c>
      <c r="D4" s="43" t="s">
        <v>125</v>
      </c>
      <c r="E4" s="43" t="s">
        <v>126</v>
      </c>
      <c r="F4" s="93" t="s">
        <v>127</v>
      </c>
      <c r="G4" s="68" t="s">
        <v>128</v>
      </c>
      <c r="H4" s="68" t="s">
        <v>129</v>
      </c>
      <c r="I4" s="68" t="s">
        <v>130</v>
      </c>
      <c r="J4" s="68" t="s">
        <v>102</v>
      </c>
      <c r="K4" s="82" t="s">
        <v>131</v>
      </c>
      <c r="L4" s="68" t="s">
        <v>132</v>
      </c>
      <c r="M4" s="68" t="s">
        <v>133</v>
      </c>
      <c r="N4" s="68" t="s">
        <v>134</v>
      </c>
      <c r="O4" s="68" t="s">
        <v>104</v>
      </c>
      <c r="P4" s="82" t="s">
        <v>135</v>
      </c>
      <c r="Q4" s="75" t="s">
        <v>121</v>
      </c>
      <c r="R4" s="75" t="s">
        <v>136</v>
      </c>
      <c r="S4" s="75" t="s">
        <v>122</v>
      </c>
      <c r="T4" s="75" t="s">
        <v>137</v>
      </c>
      <c r="U4" s="91" t="s">
        <v>138</v>
      </c>
      <c r="V4" s="90" t="s">
        <v>139</v>
      </c>
      <c r="W4" s="90" t="s">
        <v>140</v>
      </c>
      <c r="X4" s="90" t="s">
        <v>141</v>
      </c>
      <c r="Y4" s="90" t="s">
        <v>142</v>
      </c>
      <c r="Z4" s="90" t="s">
        <v>143</v>
      </c>
      <c r="AA4" s="90" t="s">
        <v>144</v>
      </c>
      <c r="AB4" s="90" t="s">
        <v>145</v>
      </c>
      <c r="AC4" s="91" t="s">
        <v>146</v>
      </c>
      <c r="AD4" s="75" t="s">
        <v>147</v>
      </c>
      <c r="AE4" s="75" t="s">
        <v>148</v>
      </c>
      <c r="AF4" s="75" t="s">
        <v>149</v>
      </c>
      <c r="AG4" s="75" t="s">
        <v>150</v>
      </c>
      <c r="AH4" s="75" t="s">
        <v>151</v>
      </c>
      <c r="AI4" s="75" t="s">
        <v>152</v>
      </c>
      <c r="AJ4" s="75" t="s">
        <v>153</v>
      </c>
      <c r="AK4" s="91" t="s">
        <v>154</v>
      </c>
      <c r="AL4" s="75" t="s">
        <v>155</v>
      </c>
      <c r="AM4" s="75" t="s">
        <v>156</v>
      </c>
      <c r="AN4" s="75" t="s">
        <v>157</v>
      </c>
      <c r="AO4" s="75" t="s">
        <v>158</v>
      </c>
      <c r="AP4" s="75" t="s">
        <v>159</v>
      </c>
      <c r="AQ4" s="75" t="s">
        <v>160</v>
      </c>
      <c r="AR4" s="75" t="s">
        <v>161</v>
      </c>
      <c r="AS4" s="91" t="s">
        <v>162</v>
      </c>
    </row>
    <row r="5" spans="1:45" x14ac:dyDescent="0.25">
      <c r="A5" s="61">
        <v>45764</v>
      </c>
      <c r="B5" s="68">
        <v>203469.81857116416</v>
      </c>
      <c r="C5" s="68"/>
      <c r="D5" s="68">
        <v>1105.5079916894797</v>
      </c>
      <c r="E5" s="68"/>
      <c r="F5" s="82">
        <f>K5+P5+U5</f>
        <v>196224.45186441002</v>
      </c>
      <c r="G5" s="68">
        <v>146147.37214266998</v>
      </c>
      <c r="I5" s="68">
        <v>1085.5472289501233</v>
      </c>
      <c r="K5" s="82">
        <v>143168.45166355453</v>
      </c>
      <c r="L5" s="68">
        <v>53520.178571349999</v>
      </c>
      <c r="N5" s="68">
        <v>1092.248542272449</v>
      </c>
      <c r="P5" s="82">
        <v>51403.238235181598</v>
      </c>
      <c r="Q5" s="68">
        <v>3802.2678571441998</v>
      </c>
      <c r="S5" s="68">
        <v>41.783163265320873</v>
      </c>
      <c r="U5" s="82">
        <v>1652.7619656738848</v>
      </c>
      <c r="V5" s="69">
        <v>168545.30107117421</v>
      </c>
      <c r="W5" s="69"/>
      <c r="X5" s="69"/>
      <c r="Y5" s="69">
        <v>38726.785357134198</v>
      </c>
      <c r="Z5" s="69"/>
      <c r="AA5" s="68"/>
      <c r="AB5" s="69">
        <v>1177.4968606605776</v>
      </c>
      <c r="AC5" s="82">
        <v>936.94223688363081</v>
      </c>
      <c r="AD5" s="69">
        <v>119840.99749979001</v>
      </c>
      <c r="AE5" s="69"/>
      <c r="AF5" s="69"/>
      <c r="AG5" s="69">
        <v>26306.37464288</v>
      </c>
      <c r="AH5" s="69"/>
      <c r="AI5" s="68"/>
      <c r="AJ5" s="69">
        <v>1166.7012719039171</v>
      </c>
      <c r="AK5" s="82">
        <v>824.33265319260079</v>
      </c>
      <c r="AL5" s="69">
        <v>44902.035714240003</v>
      </c>
      <c r="AM5" s="69"/>
      <c r="AN5" s="69"/>
      <c r="AO5" s="69">
        <v>8618.1428571100005</v>
      </c>
      <c r="AP5" s="69"/>
      <c r="AQ5" s="68"/>
      <c r="AR5" s="69">
        <v>1122.550892856</v>
      </c>
      <c r="AS5" s="82">
        <v>957.57142856777784</v>
      </c>
    </row>
    <row r="6" spans="1:45" x14ac:dyDescent="0.25">
      <c r="A6" s="76">
        <f>A5+1</f>
        <v>45765</v>
      </c>
      <c r="B6" s="68">
        <v>233302.74142815155</v>
      </c>
      <c r="C6" s="68"/>
      <c r="D6" s="68">
        <v>1109.9593159849144</v>
      </c>
      <c r="E6" s="68"/>
      <c r="F6" s="82">
        <f t="shared" ref="F6:F69" si="3">K6+P6+U6</f>
        <v>196224.45186441002</v>
      </c>
      <c r="G6" s="68">
        <v>188988.20571401998</v>
      </c>
      <c r="I6" s="68">
        <v>1089.1230119319537</v>
      </c>
      <c r="K6" s="82">
        <v>143168.45166355453</v>
      </c>
      <c r="L6" s="68">
        <v>38031.84821412</v>
      </c>
      <c r="N6" s="68">
        <v>1056.44022817</v>
      </c>
      <c r="P6" s="82">
        <v>51403.238235181598</v>
      </c>
      <c r="Q6" s="68">
        <v>6282.6875000116006</v>
      </c>
      <c r="S6" s="68">
        <v>44.876339285797144</v>
      </c>
      <c r="U6" s="82">
        <v>1652.7619656738848</v>
      </c>
      <c r="V6" s="69">
        <v>202611.37964245159</v>
      </c>
      <c r="W6" s="69"/>
      <c r="X6" s="69"/>
      <c r="Y6" s="69">
        <v>36974.049285711597</v>
      </c>
      <c r="Z6" s="69"/>
      <c r="AA6" s="68"/>
      <c r="AB6" s="69">
        <v>1211.1856465515773</v>
      </c>
      <c r="AC6" s="82">
        <v>848.5363052111436</v>
      </c>
      <c r="AD6" s="69">
        <v>166619.55821401995</v>
      </c>
      <c r="AE6" s="69"/>
      <c r="AF6" s="69"/>
      <c r="AG6" s="69">
        <v>22368.647499999999</v>
      </c>
      <c r="AH6" s="69"/>
      <c r="AI6" s="68"/>
      <c r="AJ6" s="69">
        <v>1193.4093160605671</v>
      </c>
      <c r="AK6" s="82">
        <v>659.70881846119084</v>
      </c>
      <c r="AL6" s="69">
        <v>29709.13392842</v>
      </c>
      <c r="AM6" s="69"/>
      <c r="AN6" s="69"/>
      <c r="AO6" s="69">
        <v>8322.7142856999999</v>
      </c>
      <c r="AP6" s="69"/>
      <c r="AQ6" s="68"/>
      <c r="AR6" s="69">
        <v>1100.3382936451851</v>
      </c>
      <c r="AS6" s="82">
        <v>924.74603174444439</v>
      </c>
    </row>
    <row r="7" spans="1:45" x14ac:dyDescent="0.25">
      <c r="A7" s="76">
        <f t="shared" ref="A7:A70" si="4">A6+1</f>
        <v>45766</v>
      </c>
      <c r="B7" s="68">
        <v>198351.7953568621</v>
      </c>
      <c r="C7" s="68"/>
      <c r="D7" s="68">
        <v>1061.4551390227725</v>
      </c>
      <c r="E7" s="68"/>
      <c r="F7" s="82">
        <f t="shared" si="3"/>
        <v>196224.45186441002</v>
      </c>
      <c r="G7" s="68">
        <v>148805.66142843998</v>
      </c>
      <c r="I7" s="68">
        <v>1089.1567020912901</v>
      </c>
      <c r="K7" s="82">
        <v>143168.45166355453</v>
      </c>
      <c r="L7" s="68">
        <v>45920.187499860003</v>
      </c>
      <c r="N7" s="68">
        <v>918.40374999720007</v>
      </c>
      <c r="P7" s="82">
        <v>51403.238235181598</v>
      </c>
      <c r="Q7" s="68">
        <v>3625.9464285620998</v>
      </c>
      <c r="S7" s="68">
        <v>40.288293650689994</v>
      </c>
      <c r="U7" s="82">
        <v>1652.7619656738848</v>
      </c>
      <c r="V7" s="69">
        <v>145134.3067853121</v>
      </c>
      <c r="W7" s="69"/>
      <c r="X7" s="69"/>
      <c r="Y7" s="69">
        <v>56843.435000112106</v>
      </c>
      <c r="Z7" s="69"/>
      <c r="AA7" s="68"/>
      <c r="AB7" s="69">
        <v>1189.7122959850899</v>
      </c>
      <c r="AC7" s="82">
        <v>872.90470783844842</v>
      </c>
      <c r="AD7" s="69">
        <v>111929.56571413</v>
      </c>
      <c r="AE7" s="69"/>
      <c r="AF7" s="69"/>
      <c r="AG7" s="69">
        <v>36876.095714310002</v>
      </c>
      <c r="AH7" s="69"/>
      <c r="AI7" s="68"/>
      <c r="AJ7" s="69">
        <v>1219.9680925864516</v>
      </c>
      <c r="AK7" s="82">
        <v>821.72008152340527</v>
      </c>
      <c r="AL7" s="69">
        <v>29578.79464262</v>
      </c>
      <c r="AM7" s="69"/>
      <c r="AN7" s="69"/>
      <c r="AO7" s="69">
        <v>16341.39285724</v>
      </c>
      <c r="AP7" s="69"/>
      <c r="AQ7" s="68"/>
      <c r="AR7" s="69">
        <v>985.95982142066669</v>
      </c>
      <c r="AS7" s="82">
        <v>817.06964286200002</v>
      </c>
    </row>
    <row r="8" spans="1:45" x14ac:dyDescent="0.25">
      <c r="A8" s="76">
        <f t="shared" si="4"/>
        <v>45767</v>
      </c>
      <c r="B8" s="68">
        <v>156610.4571430111</v>
      </c>
      <c r="C8" s="68"/>
      <c r="D8" s="68">
        <v>967.6667535775216</v>
      </c>
      <c r="E8" s="68"/>
      <c r="F8" s="82">
        <f t="shared" si="3"/>
        <v>196224.45186441002</v>
      </c>
      <c r="G8" s="68">
        <v>101090.44821437</v>
      </c>
      <c r="I8" s="68">
        <v>897.06344445277102</v>
      </c>
      <c r="K8" s="82">
        <v>143168.45166355453</v>
      </c>
      <c r="L8" s="68">
        <v>53046.758928640003</v>
      </c>
      <c r="N8" s="68">
        <v>1082.5869169110206</v>
      </c>
      <c r="P8" s="82">
        <v>51403.238235181598</v>
      </c>
      <c r="Q8" s="68">
        <v>2473.2500000011</v>
      </c>
      <c r="S8" s="68">
        <v>32.542763157909214</v>
      </c>
      <c r="U8" s="82">
        <v>1652.7619656738848</v>
      </c>
      <c r="V8" s="69">
        <v>108113.71000018109</v>
      </c>
      <c r="W8" s="69"/>
      <c r="X8" s="69"/>
      <c r="Y8" s="69">
        <v>50969.997142831104</v>
      </c>
      <c r="Z8" s="69"/>
      <c r="AA8" s="68"/>
      <c r="AB8" s="69">
        <v>1050.0992353722099</v>
      </c>
      <c r="AC8" s="82">
        <v>863.30361210587728</v>
      </c>
      <c r="AD8" s="69">
        <v>69759.585000060004</v>
      </c>
      <c r="AE8" s="69"/>
      <c r="AF8" s="69"/>
      <c r="AG8" s="69">
        <v>31330.86321431</v>
      </c>
      <c r="AH8" s="69"/>
      <c r="AI8" s="68"/>
      <c r="AJ8" s="69">
        <v>971.54489180106793</v>
      </c>
      <c r="AK8" s="82">
        <v>766.26675642649309</v>
      </c>
      <c r="AL8" s="69">
        <v>35880.875000119995</v>
      </c>
      <c r="AM8" s="69"/>
      <c r="AN8" s="69"/>
      <c r="AO8" s="69">
        <v>17165.883928520001</v>
      </c>
      <c r="AP8" s="69"/>
      <c r="AQ8" s="68"/>
      <c r="AR8" s="69">
        <v>1157.447580649032</v>
      </c>
      <c r="AS8" s="82">
        <v>953.66021825111113</v>
      </c>
    </row>
    <row r="9" spans="1:45" x14ac:dyDescent="0.25">
      <c r="A9" s="76">
        <f t="shared" si="4"/>
        <v>45768</v>
      </c>
      <c r="B9" s="68">
        <v>146050.75750017029</v>
      </c>
      <c r="C9" s="68"/>
      <c r="D9" s="68">
        <v>1036.8131649607856</v>
      </c>
      <c r="E9" s="68"/>
      <c r="F9" s="82">
        <f t="shared" si="3"/>
        <v>196224.45186441002</v>
      </c>
      <c r="G9" s="68">
        <v>124411.41821441001</v>
      </c>
      <c r="I9" s="68">
        <v>1031.0182464583627</v>
      </c>
      <c r="K9" s="82">
        <v>143168.45166355453</v>
      </c>
      <c r="L9" s="68">
        <v>18718.758928619998</v>
      </c>
      <c r="N9" s="68">
        <v>935.93794643099989</v>
      </c>
      <c r="P9" s="82">
        <v>51403.238235181598</v>
      </c>
      <c r="Q9" s="68">
        <v>2920.5803571402998</v>
      </c>
      <c r="S9" s="68">
        <v>42.327251552757971</v>
      </c>
      <c r="U9" s="82">
        <v>1652.7619656738848</v>
      </c>
      <c r="V9" s="69">
        <v>114370.70000017031</v>
      </c>
      <c r="W9" s="69"/>
      <c r="X9" s="69"/>
      <c r="Y9" s="69">
        <v>34600.637857140311</v>
      </c>
      <c r="Z9" s="69"/>
      <c r="AA9" s="68"/>
      <c r="AB9" s="69">
        <v>1040.3879276276602</v>
      </c>
      <c r="AC9" s="82">
        <v>1111.4591817663979</v>
      </c>
      <c r="AD9" s="69">
        <v>98574.780357270007</v>
      </c>
      <c r="AE9" s="69"/>
      <c r="AF9" s="69"/>
      <c r="AG9" s="69">
        <v>25836.637857140006</v>
      </c>
      <c r="AH9" s="69"/>
      <c r="AI9" s="68"/>
      <c r="AJ9" s="69">
        <v>1019.0267029969157</v>
      </c>
      <c r="AK9" s="82">
        <v>1079.4840679483775</v>
      </c>
      <c r="AL9" s="69">
        <v>12875.339285759999</v>
      </c>
      <c r="AM9" s="69"/>
      <c r="AN9" s="69"/>
      <c r="AO9" s="69">
        <v>5843.4196428599998</v>
      </c>
      <c r="AP9" s="69"/>
      <c r="AQ9" s="68"/>
      <c r="AR9" s="69">
        <v>990.41071428923067</v>
      </c>
      <c r="AS9" s="82">
        <v>834.77423469428572</v>
      </c>
    </row>
    <row r="10" spans="1:45" x14ac:dyDescent="0.25">
      <c r="A10" s="76">
        <f t="shared" si="4"/>
        <v>45769</v>
      </c>
      <c r="B10" s="68">
        <v>169994.16499972218</v>
      </c>
      <c r="C10" s="68"/>
      <c r="D10" s="68">
        <v>1001.7176060087356</v>
      </c>
      <c r="E10" s="68"/>
      <c r="F10" s="82">
        <f t="shared" si="3"/>
        <v>196224.45186441002</v>
      </c>
      <c r="G10" s="68">
        <v>126954.99535682997</v>
      </c>
      <c r="I10" s="68">
        <v>986.85095203956689</v>
      </c>
      <c r="K10" s="82">
        <v>143168.45166355453</v>
      </c>
      <c r="L10" s="68">
        <v>42168.625000029999</v>
      </c>
      <c r="N10" s="68">
        <v>1028.5030487812194</v>
      </c>
      <c r="P10" s="82">
        <v>51403.238235181598</v>
      </c>
      <c r="Q10" s="68">
        <v>870.54464286220002</v>
      </c>
      <c r="S10" s="68">
        <v>28.082085253619354</v>
      </c>
      <c r="U10" s="82">
        <v>1652.7619656738848</v>
      </c>
      <c r="V10" s="69">
        <v>128004.96714266219</v>
      </c>
      <c r="W10" s="69"/>
      <c r="X10" s="69"/>
      <c r="Y10" s="69">
        <v>42859.742499922191</v>
      </c>
      <c r="Z10" s="69"/>
      <c r="AA10" s="68"/>
      <c r="AB10" s="69">
        <v>1086.6427649761458</v>
      </c>
      <c r="AC10" s="82">
        <v>824.85688205381916</v>
      </c>
      <c r="AD10" s="69">
        <v>99637.547499759996</v>
      </c>
      <c r="AE10" s="69"/>
      <c r="AF10" s="69"/>
      <c r="AG10" s="69">
        <v>27317.447857070001</v>
      </c>
      <c r="AH10" s="69"/>
      <c r="AI10" s="68"/>
      <c r="AJ10" s="69">
        <v>1062.8859257778024</v>
      </c>
      <c r="AK10" s="82">
        <v>782.64273685687806</v>
      </c>
      <c r="AL10" s="69">
        <v>27496.87500004</v>
      </c>
      <c r="AM10" s="69"/>
      <c r="AN10" s="69"/>
      <c r="AO10" s="69">
        <v>14671.749999989999</v>
      </c>
      <c r="AP10" s="69"/>
      <c r="AQ10" s="68"/>
      <c r="AR10" s="69">
        <v>1145.7031250016666</v>
      </c>
      <c r="AS10" s="82">
        <v>863.04411764647057</v>
      </c>
    </row>
    <row r="11" spans="1:45" x14ac:dyDescent="0.25">
      <c r="A11" s="76">
        <f t="shared" si="4"/>
        <v>45770</v>
      </c>
      <c r="B11" s="68">
        <v>154533.02357139316</v>
      </c>
      <c r="C11" s="68">
        <f>AVERAGE(B5:B11)</f>
        <v>180330.39408149637</v>
      </c>
      <c r="D11" s="68">
        <v>1018.6165333891589</v>
      </c>
      <c r="E11" s="68">
        <f>AVERAGE(D5:D11)</f>
        <v>1043.1052149476241</v>
      </c>
      <c r="F11" s="82">
        <f t="shared" si="3"/>
        <v>196224.45186441002</v>
      </c>
      <c r="G11" s="68">
        <v>123429.85392856998</v>
      </c>
      <c r="H11" s="68">
        <f>AVERAGE(G5:G11)</f>
        <v>137118.27928561569</v>
      </c>
      <c r="I11" s="68">
        <v>990.15157544374404</v>
      </c>
      <c r="J11" s="68">
        <f>AVERAGE(I5:I11)</f>
        <v>1024.1301659096875</v>
      </c>
      <c r="K11" s="82">
        <v>143168.45166355453</v>
      </c>
      <c r="L11" s="68">
        <v>29914.107142820001</v>
      </c>
      <c r="M11" s="68">
        <f>AVERAGE(L5:L11)</f>
        <v>40188.63775506286</v>
      </c>
      <c r="N11" s="68">
        <v>1107.9298941785185</v>
      </c>
      <c r="O11" s="68">
        <f>AVERAGE(N5:N11)</f>
        <v>1031.7214752487723</v>
      </c>
      <c r="P11" s="82">
        <v>51403.238235181598</v>
      </c>
      <c r="Q11" s="68">
        <v>1189.0625000032001</v>
      </c>
      <c r="R11" s="68">
        <f>AVERAGE(Q5:Q11)</f>
        <v>3023.4770408178151</v>
      </c>
      <c r="S11" s="68">
        <v>41.002155172524141</v>
      </c>
      <c r="T11" s="68">
        <f>AVERAGE(S5:S11)</f>
        <v>38.700293048374093</v>
      </c>
      <c r="U11" s="82">
        <v>1652.7619656738848</v>
      </c>
      <c r="V11" s="69">
        <v>130224.96642868318</v>
      </c>
      <c r="W11" s="68">
        <f>AVERAGE(V5:V11)</f>
        <v>142429.33301009066</v>
      </c>
      <c r="X11" s="69">
        <f>AVERAGE(AB5:AB11)</f>
        <v>1119.1105298849657</v>
      </c>
      <c r="Y11" s="69">
        <v>25497.119642713194</v>
      </c>
      <c r="Z11" s="68">
        <f>AVERAGE(Y5:Y11)</f>
        <v>40924.538112223534</v>
      </c>
      <c r="AA11" s="68">
        <f>AVERAGE(AC5:AC11)</f>
        <v>897.2681433492736</v>
      </c>
      <c r="AB11" s="69">
        <v>1078.2489780215005</v>
      </c>
      <c r="AC11" s="82">
        <v>822.87407758559777</v>
      </c>
      <c r="AD11" s="69">
        <v>106069.91285723998</v>
      </c>
      <c r="AE11" s="68">
        <f>AVERAGE(AD5:AD11)</f>
        <v>110347.4210203243</v>
      </c>
      <c r="AF11" s="69">
        <f>AVERAGE(AJ5:AJ11)</f>
        <v>1098.0883593035571</v>
      </c>
      <c r="AG11" s="69">
        <v>17359.941071329999</v>
      </c>
      <c r="AH11" s="68">
        <f>AVERAGE(AG5:AG11)</f>
        <v>26770.858265291427</v>
      </c>
      <c r="AI11" s="68">
        <f>AVERAGE(AK5:AK11)</f>
        <v>808.49616644325499</v>
      </c>
      <c r="AJ11" s="69">
        <v>1053.0823139981771</v>
      </c>
      <c r="AK11" s="82">
        <v>725.31805069383847</v>
      </c>
      <c r="AL11" s="69">
        <v>22965.991071439999</v>
      </c>
      <c r="AM11" s="68">
        <f>AVERAGE(AL5:AL11)</f>
        <v>29058.434948948568</v>
      </c>
      <c r="AN11" s="69">
        <f>AVERAGE(AR5:AR11)</f>
        <v>1092.9585687762544</v>
      </c>
      <c r="AO11" s="69">
        <v>6948.11607138</v>
      </c>
      <c r="AP11" s="68">
        <f>AVERAGE(AO5:AO11)</f>
        <v>11130.202806114286</v>
      </c>
      <c r="AQ11" s="68">
        <f>AVERAGE(AS5:AS11)</f>
        <v>906.20766913760451</v>
      </c>
      <c r="AR11" s="69">
        <v>1148.2995535719999</v>
      </c>
      <c r="AS11" s="82">
        <v>992.58801019714281</v>
      </c>
    </row>
    <row r="12" spans="1:45" x14ac:dyDescent="0.25">
      <c r="A12" s="76">
        <f t="shared" si="4"/>
        <v>45771</v>
      </c>
      <c r="B12" s="68">
        <v>188197.75571428408</v>
      </c>
      <c r="C12" s="68">
        <f t="shared" ref="C12:C75" si="5">AVERAGE(B6:B12)</f>
        <v>178148.67081622776</v>
      </c>
      <c r="D12" s="68">
        <v>1053.2184635850876</v>
      </c>
      <c r="E12" s="68">
        <f t="shared" ref="E12:E75" si="6">AVERAGE(D6:D12)</f>
        <v>1035.6352823612822</v>
      </c>
      <c r="F12" s="82">
        <f t="shared" si="3"/>
        <v>196224.45186441002</v>
      </c>
      <c r="G12" s="68">
        <v>160663.68428574994</v>
      </c>
      <c r="H12" s="68">
        <f t="shared" ref="H12:H75" si="7">AVERAGE(G6:G12)</f>
        <v>139192.03816319854</v>
      </c>
      <c r="I12" s="68">
        <v>1066.9209803268989</v>
      </c>
      <c r="J12" s="68">
        <f t="shared" ref="J12:J75" si="8">AVERAGE(I6:I12)</f>
        <v>1021.4692732492268</v>
      </c>
      <c r="K12" s="82">
        <v>143168.45166355453</v>
      </c>
      <c r="L12" s="68">
        <v>26019.06249996</v>
      </c>
      <c r="M12" s="68">
        <f t="shared" ref="M12:M75" si="9">AVERAGE(L6:L12)</f>
        <v>36259.90688772143</v>
      </c>
      <c r="N12" s="68">
        <v>929.25223214142864</v>
      </c>
      <c r="O12" s="68">
        <f t="shared" ref="O12:O75" si="10">AVERAGE(N6:N12)</f>
        <v>1008.4362880871982</v>
      </c>
      <c r="P12" s="82">
        <v>51403.238235181598</v>
      </c>
      <c r="Q12" s="68">
        <v>1515.0089285741001</v>
      </c>
      <c r="R12" s="68">
        <f t="shared" ref="R12:R75" si="11">AVERAGE(Q6:Q12)</f>
        <v>2696.7257653078004</v>
      </c>
      <c r="S12" s="68">
        <v>34.432021103956821</v>
      </c>
      <c r="T12" s="68">
        <f t="shared" ref="T12:T75" si="12">AVERAGE(S6:S12)</f>
        <v>37.650129882464952</v>
      </c>
      <c r="U12" s="82">
        <v>1652.7619656738848</v>
      </c>
      <c r="V12" s="69">
        <v>149472.00857151407</v>
      </c>
      <c r="W12" s="68">
        <f t="shared" ref="W12:W75" si="13">AVERAGE(V6:V12)</f>
        <v>139704.57693871061</v>
      </c>
      <c r="X12" s="69">
        <f t="shared" ref="X12:X75" si="14">AVERAGE(AB6:AB12)</f>
        <v>1111.6877491642313</v>
      </c>
      <c r="Y12" s="69">
        <v>40240.756071344105</v>
      </c>
      <c r="Z12" s="68">
        <f t="shared" ref="Z12:Z75" si="15">AVERAGE(Y6:Y12)</f>
        <v>41140.819642824943</v>
      </c>
      <c r="AA12" s="68">
        <f t="shared" ref="AA12:AA75" si="16">AVERAGE(AC6:AC12)</f>
        <v>888.41877300902433</v>
      </c>
      <c r="AB12" s="69">
        <v>1125.537395615434</v>
      </c>
      <c r="AC12" s="82">
        <v>874.99664450188618</v>
      </c>
      <c r="AD12" s="69">
        <v>126215.16928581001</v>
      </c>
      <c r="AE12" s="68">
        <f t="shared" ref="AE12:AE75" si="17">AVERAGE(AD6:AD12)</f>
        <v>111258.01698975571</v>
      </c>
      <c r="AF12" s="69">
        <f t="shared" ref="AF12:AF75" si="18">AVERAGE(AJ6:AJ12)</f>
        <v>1095.7828714379305</v>
      </c>
      <c r="AG12" s="69">
        <v>34448.514999940002</v>
      </c>
      <c r="AH12" s="68">
        <f t="shared" ref="AH12:AH75" si="19">AVERAGE(AG6:AG12)</f>
        <v>27934.021173442856</v>
      </c>
      <c r="AI12" s="68">
        <f t="shared" ref="AI12:AI75" si="20">AVERAGE(AK6:AK12)</f>
        <v>811.09377966822615</v>
      </c>
      <c r="AJ12" s="69">
        <v>1150.5628568445313</v>
      </c>
      <c r="AK12" s="82">
        <v>842.51594576739933</v>
      </c>
      <c r="AL12" s="69">
        <v>21741.830357129998</v>
      </c>
      <c r="AM12" s="68">
        <f t="shared" ref="AM12:AM75" si="21">AVERAGE(AL6:AL12)</f>
        <v>25749.834183647141</v>
      </c>
      <c r="AN12" s="69">
        <f t="shared" ref="AN12:AN75" si="22">AVERAGE(AR6:AR12)</f>
        <v>1067.6365800895587</v>
      </c>
      <c r="AO12" s="69">
        <v>4277.2321428300002</v>
      </c>
      <c r="AP12" s="68">
        <f t="shared" ref="AP12:AP75" si="23">AVERAGE(AO6:AO12)</f>
        <v>10510.072704074288</v>
      </c>
      <c r="AQ12" s="68">
        <f t="shared" ref="AQ12:AQ75" si="24">AVERAGE(AS6:AS12)</f>
        <v>891.61838342306498</v>
      </c>
      <c r="AR12" s="69">
        <v>945.29697204913032</v>
      </c>
      <c r="AS12" s="82">
        <v>855.44642856600001</v>
      </c>
    </row>
    <row r="13" spans="1:45" x14ac:dyDescent="0.25">
      <c r="A13" s="76">
        <f t="shared" si="4"/>
        <v>45772</v>
      </c>
      <c r="B13" s="68">
        <v>274507.52714257315</v>
      </c>
      <c r="C13" s="68">
        <f t="shared" si="5"/>
        <v>184035.06877543085</v>
      </c>
      <c r="D13" s="68">
        <v>1108.4492786915625</v>
      </c>
      <c r="E13" s="68">
        <f t="shared" si="6"/>
        <v>1035.4195627479464</v>
      </c>
      <c r="F13" s="82">
        <f t="shared" si="3"/>
        <v>196224.45186441002</v>
      </c>
      <c r="G13" s="68">
        <v>205469.55392858002</v>
      </c>
      <c r="H13" s="68">
        <f t="shared" si="7"/>
        <v>141546.51647956428</v>
      </c>
      <c r="I13" s="68">
        <v>1067.533837924492</v>
      </c>
      <c r="J13" s="68">
        <f t="shared" si="8"/>
        <v>1018.3851055338752</v>
      </c>
      <c r="K13" s="82">
        <v>143168.45166355453</v>
      </c>
      <c r="L13" s="68">
        <v>66038.008928290001</v>
      </c>
      <c r="M13" s="68">
        <f t="shared" si="9"/>
        <v>40260.78698974572</v>
      </c>
      <c r="N13" s="68">
        <v>1200.6910714234546</v>
      </c>
      <c r="O13" s="68">
        <f t="shared" si="10"/>
        <v>1029.0435514091203</v>
      </c>
      <c r="P13" s="82">
        <v>51403.238235181598</v>
      </c>
      <c r="Q13" s="68">
        <v>2999.9642857030999</v>
      </c>
      <c r="R13" s="68">
        <f t="shared" si="11"/>
        <v>2227.7653061208712</v>
      </c>
      <c r="S13" s="68">
        <v>43.477743271059417</v>
      </c>
      <c r="T13" s="68">
        <f t="shared" si="12"/>
        <v>37.450330451788133</v>
      </c>
      <c r="U13" s="82">
        <v>1652.7619656738848</v>
      </c>
      <c r="V13" s="69">
        <v>225931.37964252307</v>
      </c>
      <c r="W13" s="68">
        <f t="shared" si="13"/>
        <v>143036.00551014944</v>
      </c>
      <c r="X13" s="69">
        <f t="shared" si="14"/>
        <v>1102.6916268301288</v>
      </c>
      <c r="Y13" s="69">
        <v>51576.111785753092</v>
      </c>
      <c r="Z13" s="68">
        <f t="shared" si="15"/>
        <v>43226.8285714023</v>
      </c>
      <c r="AA13" s="68">
        <f t="shared" si="16"/>
        <v>911.49756493079781</v>
      </c>
      <c r="AB13" s="69">
        <v>1148.2127902128618</v>
      </c>
      <c r="AC13" s="82">
        <v>1010.0878486635579</v>
      </c>
      <c r="AD13" s="69">
        <v>165132.41535706999</v>
      </c>
      <c r="AE13" s="68">
        <f t="shared" si="17"/>
        <v>111045.56801019143</v>
      </c>
      <c r="AF13" s="69">
        <f t="shared" si="18"/>
        <v>1082.9968508904885</v>
      </c>
      <c r="AG13" s="69">
        <v>40337.138571509997</v>
      </c>
      <c r="AH13" s="68">
        <f t="shared" si="19"/>
        <v>30500.948469372863</v>
      </c>
      <c r="AI13" s="68">
        <f t="shared" si="20"/>
        <v>851.22825040352325</v>
      </c>
      <c r="AJ13" s="69">
        <v>1103.9071722284746</v>
      </c>
      <c r="AK13" s="82">
        <v>940.65011360827179</v>
      </c>
      <c r="AL13" s="69">
        <v>57798.999999749998</v>
      </c>
      <c r="AM13" s="68">
        <f t="shared" si="21"/>
        <v>29762.672193837145</v>
      </c>
      <c r="AN13" s="69">
        <f t="shared" si="22"/>
        <v>1086.1262463461737</v>
      </c>
      <c r="AO13" s="69">
        <v>8239.008928539999</v>
      </c>
      <c r="AP13" s="68">
        <f t="shared" si="23"/>
        <v>10498.11479590857</v>
      </c>
      <c r="AQ13" s="68">
        <f t="shared" si="24"/>
        <v>906.63696689778715</v>
      </c>
      <c r="AR13" s="69">
        <v>1229.7659574414893</v>
      </c>
      <c r="AS13" s="82">
        <v>1029.8761160674999</v>
      </c>
    </row>
    <row r="14" spans="1:45" x14ac:dyDescent="0.25">
      <c r="A14" s="76">
        <f t="shared" si="4"/>
        <v>45773</v>
      </c>
      <c r="B14" s="68">
        <v>200269.7803573104</v>
      </c>
      <c r="C14" s="68">
        <f t="shared" si="5"/>
        <v>184309.06663263775</v>
      </c>
      <c r="D14" s="68">
        <v>1060.3739648658568</v>
      </c>
      <c r="E14" s="68">
        <f t="shared" si="6"/>
        <v>1035.2651092969584</v>
      </c>
      <c r="F14" s="82">
        <f t="shared" si="3"/>
        <v>196224.45186441002</v>
      </c>
      <c r="G14" s="68">
        <v>145318.92321436998</v>
      </c>
      <c r="H14" s="68">
        <f t="shared" si="7"/>
        <v>141048.41102041141</v>
      </c>
      <c r="I14" s="68">
        <v>1048.3320217366563</v>
      </c>
      <c r="J14" s="68">
        <f t="shared" si="8"/>
        <v>1012.5530083403561</v>
      </c>
      <c r="K14" s="82">
        <v>143168.45166355453</v>
      </c>
      <c r="L14" s="68">
        <v>50607.741071520002</v>
      </c>
      <c r="M14" s="68">
        <f t="shared" si="9"/>
        <v>40930.437499982865</v>
      </c>
      <c r="N14" s="68">
        <v>1012.1548214304</v>
      </c>
      <c r="O14" s="68">
        <f t="shared" si="10"/>
        <v>1042.4365616138632</v>
      </c>
      <c r="P14" s="82">
        <v>51403.238235181598</v>
      </c>
      <c r="Q14" s="68">
        <v>4343.1160714204007</v>
      </c>
      <c r="R14" s="68">
        <f t="shared" si="11"/>
        <v>2330.2181122434854</v>
      </c>
      <c r="S14" s="68">
        <v>43.431160714204005</v>
      </c>
      <c r="T14" s="68">
        <f t="shared" si="12"/>
        <v>37.899311460861561</v>
      </c>
      <c r="U14" s="82">
        <v>1652.7619656738848</v>
      </c>
      <c r="V14" s="69">
        <v>152579.26464300044</v>
      </c>
      <c r="W14" s="68">
        <f t="shared" si="13"/>
        <v>144099.57091839061</v>
      </c>
      <c r="X14" s="69">
        <f t="shared" si="14"/>
        <v>1094.233235885403</v>
      </c>
      <c r="Y14" s="69">
        <v>52033.631785730402</v>
      </c>
      <c r="Z14" s="68">
        <f t="shared" si="15"/>
        <v>42539.713826490632</v>
      </c>
      <c r="AA14" s="68">
        <f t="shared" si="16"/>
        <v>924.07242319688464</v>
      </c>
      <c r="AB14" s="69">
        <v>1130.5035593720079</v>
      </c>
      <c r="AC14" s="82">
        <v>960.92871570105649</v>
      </c>
      <c r="AD14" s="69">
        <v>113993.96107155002</v>
      </c>
      <c r="AE14" s="68">
        <f t="shared" si="17"/>
        <v>111340.48163268001</v>
      </c>
      <c r="AF14" s="69">
        <f t="shared" si="18"/>
        <v>1067.2554053353281</v>
      </c>
      <c r="AG14" s="69">
        <v>31324.962142820001</v>
      </c>
      <c r="AH14" s="68">
        <f t="shared" si="19"/>
        <v>29707.92938773143</v>
      </c>
      <c r="AI14" s="68">
        <f t="shared" si="20"/>
        <v>858.48657102026505</v>
      </c>
      <c r="AJ14" s="69">
        <v>1109.7779737003277</v>
      </c>
      <c r="AK14" s="82">
        <v>872.52832584059763</v>
      </c>
      <c r="AL14" s="69">
        <v>34242.187500029999</v>
      </c>
      <c r="AM14" s="68">
        <f t="shared" si="21"/>
        <v>30428.871173467141</v>
      </c>
      <c r="AN14" s="69">
        <f t="shared" si="22"/>
        <v>1098.1417517683551</v>
      </c>
      <c r="AO14" s="69">
        <v>16365.55357149</v>
      </c>
      <c r="AP14" s="68">
        <f t="shared" si="23"/>
        <v>10501.566326515715</v>
      </c>
      <c r="AQ14" s="68">
        <f t="shared" si="24"/>
        <v>919.79807800869196</v>
      </c>
      <c r="AR14" s="69">
        <v>1070.0683593759375</v>
      </c>
      <c r="AS14" s="82">
        <v>909.19742063833337</v>
      </c>
    </row>
    <row r="15" spans="1:45" x14ac:dyDescent="0.25">
      <c r="A15" s="76">
        <f t="shared" si="4"/>
        <v>45774</v>
      </c>
      <c r="B15" s="68">
        <v>150699.20750003474</v>
      </c>
      <c r="C15" s="68">
        <f t="shared" si="5"/>
        <v>183464.60239792685</v>
      </c>
      <c r="D15" s="68">
        <v>993.20363799359291</v>
      </c>
      <c r="E15" s="68">
        <f t="shared" si="6"/>
        <v>1038.9132356421112</v>
      </c>
      <c r="F15" s="82">
        <f t="shared" si="3"/>
        <v>196224.45186441002</v>
      </c>
      <c r="G15" s="68">
        <v>113920.09142839002</v>
      </c>
      <c r="H15" s="68">
        <f t="shared" si="7"/>
        <v>142881.21719384284</v>
      </c>
      <c r="I15" s="68">
        <v>951.94215591163072</v>
      </c>
      <c r="J15" s="68">
        <f t="shared" si="8"/>
        <v>1020.3928242630502</v>
      </c>
      <c r="K15" s="82">
        <v>143168.45166355453</v>
      </c>
      <c r="L15" s="68">
        <v>35249.919643070003</v>
      </c>
      <c r="M15" s="68">
        <f t="shared" si="9"/>
        <v>38388.031887758574</v>
      </c>
      <c r="N15" s="68">
        <v>1101.5599888459376</v>
      </c>
      <c r="O15" s="68">
        <f t="shared" si="10"/>
        <v>1045.1470004617083</v>
      </c>
      <c r="P15" s="82">
        <v>51403.238235181598</v>
      </c>
      <c r="Q15" s="68">
        <v>1529.1964285746999</v>
      </c>
      <c r="R15" s="68">
        <f t="shared" si="11"/>
        <v>2195.3533163254283</v>
      </c>
      <c r="S15" s="68">
        <v>31.858258928639582</v>
      </c>
      <c r="T15" s="68">
        <f t="shared" si="12"/>
        <v>37.801525142394475</v>
      </c>
      <c r="U15" s="82">
        <v>1652.7619656738848</v>
      </c>
      <c r="V15" s="69">
        <v>125820.01892861469</v>
      </c>
      <c r="W15" s="68">
        <f t="shared" si="13"/>
        <v>146629.04362245256</v>
      </c>
      <c r="X15" s="69">
        <f t="shared" si="14"/>
        <v>1099.4168619022116</v>
      </c>
      <c r="Y15" s="69">
        <v>26408.384999994702</v>
      </c>
      <c r="Z15" s="68">
        <f t="shared" si="15"/>
        <v>39030.912091799713</v>
      </c>
      <c r="AA15" s="68">
        <f t="shared" si="16"/>
        <v>905.61350234342365</v>
      </c>
      <c r="AB15" s="69">
        <v>1086.3846174898706</v>
      </c>
      <c r="AC15" s="82">
        <v>734.09116613165008</v>
      </c>
      <c r="AD15" s="69">
        <v>92447.108214100008</v>
      </c>
      <c r="AE15" s="68">
        <f t="shared" si="17"/>
        <v>114581.55637754287</v>
      </c>
      <c r="AF15" s="69">
        <f t="shared" si="18"/>
        <v>1077.2611652282253</v>
      </c>
      <c r="AG15" s="69">
        <v>21472.983214289998</v>
      </c>
      <c r="AH15" s="68">
        <f t="shared" si="19"/>
        <v>28299.660816299998</v>
      </c>
      <c r="AI15" s="68">
        <f t="shared" si="20"/>
        <v>848.24558243318847</v>
      </c>
      <c r="AJ15" s="69">
        <v>1041.5852110513488</v>
      </c>
      <c r="AK15" s="82">
        <v>694.57983631695595</v>
      </c>
      <c r="AL15" s="69">
        <v>31843.714285940001</v>
      </c>
      <c r="AM15" s="68">
        <f t="shared" si="21"/>
        <v>29852.133928584284</v>
      </c>
      <c r="AN15" s="69">
        <f t="shared" si="22"/>
        <v>1101.2773581620913</v>
      </c>
      <c r="AO15" s="69">
        <v>3406.2053571299998</v>
      </c>
      <c r="AP15" s="68">
        <f t="shared" si="23"/>
        <v>8535.8979591742864</v>
      </c>
      <c r="AQ15" s="68">
        <f t="shared" si="24"/>
        <v>880.88105703367603</v>
      </c>
      <c r="AR15" s="69">
        <v>1179.3968254051852</v>
      </c>
      <c r="AS15" s="82">
        <v>681.24107142599996</v>
      </c>
    </row>
    <row r="16" spans="1:45" x14ac:dyDescent="0.25">
      <c r="A16" s="76">
        <f t="shared" si="4"/>
        <v>45775</v>
      </c>
      <c r="B16" s="68">
        <v>250757.84928547114</v>
      </c>
      <c r="C16" s="68">
        <f t="shared" si="5"/>
        <v>198422.75836725559</v>
      </c>
      <c r="D16" s="68">
        <v>1096.6943529881478</v>
      </c>
      <c r="E16" s="68">
        <f t="shared" si="6"/>
        <v>1047.4676910745916</v>
      </c>
      <c r="F16" s="82">
        <f t="shared" si="3"/>
        <v>196224.45186441002</v>
      </c>
      <c r="G16" s="68">
        <v>195094.39392821997</v>
      </c>
      <c r="H16" s="68">
        <f t="shared" si="7"/>
        <v>152978.78515295856</v>
      </c>
      <c r="I16" s="68">
        <v>1074.8921292996615</v>
      </c>
      <c r="J16" s="68">
        <f t="shared" si="8"/>
        <v>1026.6605218118073</v>
      </c>
      <c r="K16" s="82">
        <v>143168.45166355453</v>
      </c>
      <c r="L16" s="68">
        <v>53445.205357259998</v>
      </c>
      <c r="M16" s="68">
        <f t="shared" si="9"/>
        <v>43348.952806135712</v>
      </c>
      <c r="N16" s="68">
        <v>1137.1320288778722</v>
      </c>
      <c r="O16" s="68">
        <f t="shared" si="10"/>
        <v>1073.8890122398329</v>
      </c>
      <c r="P16" s="82">
        <v>51403.238235181598</v>
      </c>
      <c r="Q16" s="68">
        <v>2218.2499999912002</v>
      </c>
      <c r="R16" s="68">
        <f t="shared" si="11"/>
        <v>2095.0204081612715</v>
      </c>
      <c r="S16" s="68">
        <v>41.853773584739628</v>
      </c>
      <c r="T16" s="68">
        <f t="shared" si="12"/>
        <v>37.733885432677553</v>
      </c>
      <c r="U16" s="82">
        <v>1652.7619656738848</v>
      </c>
      <c r="V16" s="69">
        <v>210614.38642820119</v>
      </c>
      <c r="W16" s="68">
        <f t="shared" si="13"/>
        <v>160378.14168359982</v>
      </c>
      <c r="X16" s="69">
        <f t="shared" si="14"/>
        <v>1117.2404542290262</v>
      </c>
      <c r="Y16" s="69">
        <v>42361.712857261205</v>
      </c>
      <c r="Z16" s="68">
        <f t="shared" si="15"/>
        <v>40139.637091816985</v>
      </c>
      <c r="AA16" s="68">
        <f t="shared" si="16"/>
        <v>872.81801231316172</v>
      </c>
      <c r="AB16" s="69">
        <v>1165.1530739153629</v>
      </c>
      <c r="AC16" s="82">
        <v>881.89075155456442</v>
      </c>
      <c r="AD16" s="69">
        <v>161303.28821386001</v>
      </c>
      <c r="AE16" s="68">
        <f t="shared" si="17"/>
        <v>123542.77178562713</v>
      </c>
      <c r="AF16" s="69">
        <f t="shared" si="18"/>
        <v>1095.5627498164097</v>
      </c>
      <c r="AG16" s="69">
        <v>33791.105714360005</v>
      </c>
      <c r="AH16" s="68">
        <f t="shared" si="19"/>
        <v>29436.01336733143</v>
      </c>
      <c r="AI16" s="68">
        <f t="shared" si="20"/>
        <v>812.0960759368545</v>
      </c>
      <c r="AJ16" s="69">
        <v>1147.1377951142047</v>
      </c>
      <c r="AK16" s="82">
        <v>826.43752247403938</v>
      </c>
      <c r="AL16" s="69">
        <v>47092.84821435</v>
      </c>
      <c r="AM16" s="68">
        <f t="shared" si="21"/>
        <v>34740.349489811422</v>
      </c>
      <c r="AN16" s="69">
        <f t="shared" si="22"/>
        <v>1127.9788568863082</v>
      </c>
      <c r="AO16" s="69">
        <v>6352.3571429100002</v>
      </c>
      <c r="AP16" s="68">
        <f t="shared" si="23"/>
        <v>8608.6033163242864</v>
      </c>
      <c r="AQ16" s="68">
        <f t="shared" si="24"/>
        <v>891.26753662653323</v>
      </c>
      <c r="AR16" s="69">
        <v>1177.3212053587499</v>
      </c>
      <c r="AS16" s="82">
        <v>907.47959184428578</v>
      </c>
    </row>
    <row r="17" spans="1:45" x14ac:dyDescent="0.25">
      <c r="A17" s="76">
        <f t="shared" si="4"/>
        <v>45776</v>
      </c>
      <c r="B17" s="68">
        <v>202055.89107128981</v>
      </c>
      <c r="C17" s="68">
        <f t="shared" si="5"/>
        <v>203003.00494890806</v>
      </c>
      <c r="D17" s="68">
        <v>1043.4079557037185</v>
      </c>
      <c r="E17" s="68">
        <f t="shared" si="6"/>
        <v>1053.4234553167321</v>
      </c>
      <c r="F17" s="82">
        <f t="shared" si="3"/>
        <v>196224.45186441002</v>
      </c>
      <c r="G17" s="68">
        <v>158486.47142851999</v>
      </c>
      <c r="H17" s="68">
        <f t="shared" si="7"/>
        <v>157483.28173462857</v>
      </c>
      <c r="I17" s="68">
        <v>1073.7964447174893</v>
      </c>
      <c r="J17" s="68">
        <f t="shared" si="8"/>
        <v>1039.0813064800818</v>
      </c>
      <c r="K17" s="82">
        <v>143168.45166355453</v>
      </c>
      <c r="L17" s="68">
        <v>41987.151785629998</v>
      </c>
      <c r="M17" s="68">
        <f t="shared" si="9"/>
        <v>43323.028061221426</v>
      </c>
      <c r="N17" s="68">
        <v>912.76416925282604</v>
      </c>
      <c r="O17" s="68">
        <f t="shared" si="10"/>
        <v>1057.3548865929197</v>
      </c>
      <c r="P17" s="82">
        <v>51403.238235181598</v>
      </c>
      <c r="Q17" s="68">
        <v>1582.2678571398001</v>
      </c>
      <c r="R17" s="68">
        <f t="shared" si="11"/>
        <v>2196.6951530580714</v>
      </c>
      <c r="S17" s="68">
        <v>49.445870535618752</v>
      </c>
      <c r="T17" s="68">
        <f t="shared" si="12"/>
        <v>40.785854758677473</v>
      </c>
      <c r="U17" s="82">
        <v>1652.7619656738848</v>
      </c>
      <c r="V17" s="69">
        <v>165287.8864285498</v>
      </c>
      <c r="W17" s="68">
        <f t="shared" si="13"/>
        <v>165704.27301015522</v>
      </c>
      <c r="X17" s="69">
        <f t="shared" si="14"/>
        <v>1124.0328737977202</v>
      </c>
      <c r="Y17" s="69">
        <v>38350.272499879808</v>
      </c>
      <c r="Z17" s="68">
        <f t="shared" si="15"/>
        <v>39495.427091810932</v>
      </c>
      <c r="AA17" s="68">
        <f t="shared" si="16"/>
        <v>869.18272031093477</v>
      </c>
      <c r="AB17" s="69">
        <v>1134.1897019570024</v>
      </c>
      <c r="AC17" s="82">
        <v>799.40983803823042</v>
      </c>
      <c r="AD17" s="69">
        <v>137123.78821423999</v>
      </c>
      <c r="AE17" s="68">
        <f t="shared" si="17"/>
        <v>128897.94903055286</v>
      </c>
      <c r="AF17" s="69">
        <f t="shared" si="18"/>
        <v>1110.1874019623745</v>
      </c>
      <c r="AG17" s="69">
        <v>21362.683214280001</v>
      </c>
      <c r="AH17" s="68">
        <f t="shared" si="19"/>
        <v>28585.33270407571</v>
      </c>
      <c r="AI17" s="68">
        <f t="shared" si="20"/>
        <v>802.29650354701766</v>
      </c>
      <c r="AJ17" s="69">
        <v>1165.2584907995574</v>
      </c>
      <c r="AK17" s="82">
        <v>714.04573012802086</v>
      </c>
      <c r="AL17" s="69">
        <v>26581.830357170002</v>
      </c>
      <c r="AM17" s="68">
        <f t="shared" si="21"/>
        <v>34609.628826544285</v>
      </c>
      <c r="AN17" s="69">
        <f t="shared" si="22"/>
        <v>1099.9285653410193</v>
      </c>
      <c r="AO17" s="69">
        <v>15405.32142846</v>
      </c>
      <c r="AP17" s="68">
        <f t="shared" si="23"/>
        <v>8713.3992346771429</v>
      </c>
      <c r="AQ17" s="68">
        <f t="shared" si="24"/>
        <v>890.23997560132307</v>
      </c>
      <c r="AR17" s="69">
        <v>949.3510841846429</v>
      </c>
      <c r="AS17" s="82">
        <v>855.85119047000001</v>
      </c>
    </row>
    <row r="18" spans="1:45" x14ac:dyDescent="0.25">
      <c r="A18" s="76">
        <f t="shared" si="4"/>
        <v>45777</v>
      </c>
      <c r="B18" s="68">
        <v>218234.32464296353</v>
      </c>
      <c r="C18" s="68">
        <f t="shared" si="5"/>
        <v>212103.19081627525</v>
      </c>
      <c r="D18" s="68">
        <v>1003.1024356041474</v>
      </c>
      <c r="E18" s="68">
        <f t="shared" si="6"/>
        <v>1051.2071556331591</v>
      </c>
      <c r="F18" s="82">
        <f t="shared" si="3"/>
        <v>196224.45186441002</v>
      </c>
      <c r="G18" s="68">
        <v>189487.92285726001</v>
      </c>
      <c r="H18" s="68">
        <f t="shared" si="7"/>
        <v>166920.14872444145</v>
      </c>
      <c r="I18" s="68">
        <v>1000.0447056246361</v>
      </c>
      <c r="J18" s="68">
        <f t="shared" si="8"/>
        <v>1040.4946107916378</v>
      </c>
      <c r="K18" s="82">
        <v>143168.45166355453</v>
      </c>
      <c r="L18" s="68">
        <v>27370.392857129998</v>
      </c>
      <c r="M18" s="68">
        <f t="shared" si="9"/>
        <v>42959.640306122848</v>
      </c>
      <c r="N18" s="68">
        <v>977.51403061178564</v>
      </c>
      <c r="O18" s="68">
        <f t="shared" si="10"/>
        <v>1038.7240489405292</v>
      </c>
      <c r="P18" s="82">
        <v>51403.238235181598</v>
      </c>
      <c r="Q18" s="68">
        <v>1376.0089285734998</v>
      </c>
      <c r="R18" s="68">
        <f t="shared" si="11"/>
        <v>2223.4017857109711</v>
      </c>
      <c r="S18" s="68">
        <v>35.282280219833332</v>
      </c>
      <c r="T18" s="68">
        <f t="shared" si="12"/>
        <v>39.968729765435931</v>
      </c>
      <c r="U18" s="82">
        <v>1652.7619656738848</v>
      </c>
      <c r="V18" s="69">
        <v>170114.2728571035</v>
      </c>
      <c r="W18" s="68">
        <f t="shared" si="13"/>
        <v>171402.74535707239</v>
      </c>
      <c r="X18" s="69">
        <f t="shared" si="14"/>
        <v>1122.1816870627463</v>
      </c>
      <c r="Y18" s="69">
        <v>49496.060714433494</v>
      </c>
      <c r="Z18" s="68">
        <f t="shared" si="15"/>
        <v>42923.847244913828</v>
      </c>
      <c r="AA18" s="68">
        <f t="shared" si="16"/>
        <v>873.64354347644405</v>
      </c>
      <c r="AB18" s="69">
        <v>1065.2906708766841</v>
      </c>
      <c r="AC18" s="82">
        <v>854.09983974416241</v>
      </c>
      <c r="AD18" s="69">
        <v>150947.41571427998</v>
      </c>
      <c r="AE18" s="68">
        <f t="shared" si="17"/>
        <v>135309.02086727286</v>
      </c>
      <c r="AF18" s="69">
        <f t="shared" si="18"/>
        <v>1110.9579669083228</v>
      </c>
      <c r="AG18" s="69">
        <v>38540.507142980001</v>
      </c>
      <c r="AH18" s="68">
        <f t="shared" si="19"/>
        <v>31611.127857168573</v>
      </c>
      <c r="AI18" s="68">
        <f t="shared" si="20"/>
        <v>816.14586304074703</v>
      </c>
      <c r="AJ18" s="69">
        <v>1058.4762686198148</v>
      </c>
      <c r="AK18" s="82">
        <v>822.2635671499437</v>
      </c>
      <c r="AL18" s="69">
        <v>17790.84821425</v>
      </c>
      <c r="AM18" s="68">
        <f t="shared" si="21"/>
        <v>33870.322704088569</v>
      </c>
      <c r="AN18" s="69">
        <f t="shared" si="22"/>
        <v>1085.3886981437588</v>
      </c>
      <c r="AO18" s="69">
        <v>9579.5446428800005</v>
      </c>
      <c r="AP18" s="68">
        <f t="shared" si="23"/>
        <v>9089.3176020342853</v>
      </c>
      <c r="AQ18" s="68">
        <f t="shared" si="24"/>
        <v>872.85135911705595</v>
      </c>
      <c r="AR18" s="69">
        <v>1046.5204831911765</v>
      </c>
      <c r="AS18" s="82">
        <v>870.86769480727276</v>
      </c>
    </row>
    <row r="19" spans="1:45" x14ac:dyDescent="0.25">
      <c r="A19" s="76">
        <f t="shared" si="4"/>
        <v>45778</v>
      </c>
      <c r="B19" s="68">
        <v>362632.51499972318</v>
      </c>
      <c r="C19" s="68">
        <f t="shared" si="5"/>
        <v>237022.44214276658</v>
      </c>
      <c r="D19" s="68">
        <v>1008.7180169628878</v>
      </c>
      <c r="E19" s="68">
        <f t="shared" si="6"/>
        <v>1044.8499489728449</v>
      </c>
      <c r="F19" s="82">
        <f t="shared" si="3"/>
        <v>195346.707050094</v>
      </c>
      <c r="G19" s="68">
        <v>274421.81857132999</v>
      </c>
      <c r="H19" s="68">
        <f t="shared" si="7"/>
        <v>183171.31076523854</v>
      </c>
      <c r="I19" s="68">
        <v>1011.6754583042153</v>
      </c>
      <c r="J19" s="68">
        <f t="shared" si="8"/>
        <v>1032.6023933598258</v>
      </c>
      <c r="K19" s="82">
        <v>144002.19072668548</v>
      </c>
      <c r="L19" s="68">
        <v>86293.080356959996</v>
      </c>
      <c r="M19" s="68">
        <f t="shared" si="9"/>
        <v>51570.214285694288</v>
      </c>
      <c r="N19" s="68">
        <v>980.60318587454537</v>
      </c>
      <c r="O19" s="68">
        <f t="shared" si="10"/>
        <v>1046.0598994738316</v>
      </c>
      <c r="P19" s="82">
        <v>49745.069259853153</v>
      </c>
      <c r="Q19" s="68">
        <v>1917.6160714331002</v>
      </c>
      <c r="R19" s="68">
        <f t="shared" si="11"/>
        <v>2280.9170918336858</v>
      </c>
      <c r="S19" s="68">
        <v>39.135021865981635</v>
      </c>
      <c r="T19" s="68">
        <f t="shared" si="12"/>
        <v>40.64058701715377</v>
      </c>
      <c r="U19" s="82">
        <v>1599.4470635553726</v>
      </c>
      <c r="V19" s="69">
        <v>284330.90892826306</v>
      </c>
      <c r="W19" s="68">
        <f t="shared" si="13"/>
        <v>190668.30255089368</v>
      </c>
      <c r="X19" s="69">
        <f t="shared" si="14"/>
        <v>1117.7945359271882</v>
      </c>
      <c r="Y19" s="69">
        <v>80219.222142893123</v>
      </c>
      <c r="Z19" s="68">
        <f t="shared" si="15"/>
        <v>48635.056683706542</v>
      </c>
      <c r="AA19" s="68">
        <f t="shared" si="16"/>
        <v>863.19923416240465</v>
      </c>
      <c r="AB19" s="69">
        <v>1094.8273376665263</v>
      </c>
      <c r="AC19" s="82">
        <v>801.88647930361128</v>
      </c>
      <c r="AD19" s="69">
        <v>216844.72142844001</v>
      </c>
      <c r="AE19" s="68">
        <f t="shared" si="17"/>
        <v>148256.09974479143</v>
      </c>
      <c r="AF19" s="69">
        <f t="shared" si="18"/>
        <v>1104.2716477500669</v>
      </c>
      <c r="AG19" s="69">
        <v>57577.097142890001</v>
      </c>
      <c r="AH19" s="68">
        <f t="shared" si="19"/>
        <v>34915.211020447146</v>
      </c>
      <c r="AI19" s="68">
        <f t="shared" si="20"/>
        <v>805.75839646370616</v>
      </c>
      <c r="AJ19" s="69">
        <v>1103.758622736741</v>
      </c>
      <c r="AK19" s="82">
        <v>769.80367972811359</v>
      </c>
      <c r="AL19" s="69">
        <v>65568.571428390002</v>
      </c>
      <c r="AM19" s="68">
        <f t="shared" si="21"/>
        <v>40131.285714268575</v>
      </c>
      <c r="AN19" s="69">
        <f t="shared" si="22"/>
        <v>1099.0278414301417</v>
      </c>
      <c r="AO19" s="69">
        <v>20724.508928570001</v>
      </c>
      <c r="AP19" s="68">
        <f t="shared" si="23"/>
        <v>11438.928571425713</v>
      </c>
      <c r="AQ19" s="68">
        <f t="shared" si="24"/>
        <v>869.07049177088447</v>
      </c>
      <c r="AR19" s="69">
        <v>1040.7709750538095</v>
      </c>
      <c r="AS19" s="82">
        <v>828.98035714280002</v>
      </c>
    </row>
    <row r="20" spans="1:45" x14ac:dyDescent="0.25">
      <c r="A20" s="76">
        <f t="shared" si="4"/>
        <v>45779</v>
      </c>
      <c r="B20" s="68">
        <v>244729.04000010988</v>
      </c>
      <c r="C20" s="68">
        <f t="shared" si="5"/>
        <v>232768.3725509861</v>
      </c>
      <c r="D20" s="68">
        <v>1123.22344622421</v>
      </c>
      <c r="E20" s="68">
        <f t="shared" si="6"/>
        <v>1046.9605443346516</v>
      </c>
      <c r="F20" s="82">
        <f t="shared" si="3"/>
        <v>195346.707050094</v>
      </c>
      <c r="G20" s="68">
        <v>170058.95071419998</v>
      </c>
      <c r="H20" s="68">
        <f t="shared" si="7"/>
        <v>178112.65316318427</v>
      </c>
      <c r="I20" s="68">
        <v>1039.7935709089006</v>
      </c>
      <c r="J20" s="68">
        <f t="shared" si="8"/>
        <v>1028.6394980718844</v>
      </c>
      <c r="K20" s="82">
        <v>144002.19072668548</v>
      </c>
      <c r="L20" s="68">
        <v>70234.785714500002</v>
      </c>
      <c r="M20" s="68">
        <f t="shared" si="9"/>
        <v>52169.753826581429</v>
      </c>
      <c r="N20" s="68">
        <v>1300.6441798981482</v>
      </c>
      <c r="O20" s="68">
        <f t="shared" si="10"/>
        <v>1060.3389149702164</v>
      </c>
      <c r="P20" s="82">
        <v>49745.069259853153</v>
      </c>
      <c r="Q20" s="68">
        <v>4435.3035714099005</v>
      </c>
      <c r="R20" s="68">
        <f t="shared" si="11"/>
        <v>2485.9655612203715</v>
      </c>
      <c r="S20" s="68">
        <v>46.687406014841059</v>
      </c>
      <c r="T20" s="68">
        <f t="shared" si="12"/>
        <v>41.099110266265427</v>
      </c>
      <c r="U20" s="82">
        <v>1599.4470635553726</v>
      </c>
      <c r="V20" s="69">
        <v>211776.04107160988</v>
      </c>
      <c r="W20" s="68">
        <f t="shared" si="13"/>
        <v>188646.11132647749</v>
      </c>
      <c r="X20" s="69">
        <f t="shared" si="14"/>
        <v>1129.687107244968</v>
      </c>
      <c r="Y20" s="69">
        <v>37388.3024999099</v>
      </c>
      <c r="Z20" s="68">
        <f t="shared" si="15"/>
        <v>46608.226785728948</v>
      </c>
      <c r="AA20" s="68">
        <f t="shared" si="16"/>
        <v>834.41130611102119</v>
      </c>
      <c r="AB20" s="69">
        <v>1231.460789437321</v>
      </c>
      <c r="AC20" s="82">
        <v>808.57235230387289</v>
      </c>
      <c r="AD20" s="69">
        <v>147568.23749999001</v>
      </c>
      <c r="AE20" s="68">
        <f t="shared" si="17"/>
        <v>145746.93147949429</v>
      </c>
      <c r="AF20" s="69">
        <f t="shared" si="18"/>
        <v>1107.9377384587624</v>
      </c>
      <c r="AG20" s="69">
        <v>22490.713214209998</v>
      </c>
      <c r="AH20" s="68">
        <f t="shared" si="19"/>
        <v>32365.721683690004</v>
      </c>
      <c r="AI20" s="68">
        <f t="shared" si="20"/>
        <v>769.00968277618608</v>
      </c>
      <c r="AJ20" s="69">
        <v>1129.5698071893428</v>
      </c>
      <c r="AK20" s="82">
        <v>683.40911779563157</v>
      </c>
      <c r="AL20" s="69">
        <v>59772.500000209999</v>
      </c>
      <c r="AM20" s="68">
        <f t="shared" si="21"/>
        <v>40413.214285762857</v>
      </c>
      <c r="AN20" s="69">
        <f t="shared" si="22"/>
        <v>1131.6135408904515</v>
      </c>
      <c r="AO20" s="69">
        <v>10462.285714289999</v>
      </c>
      <c r="AP20" s="68">
        <f t="shared" si="23"/>
        <v>11756.539540818572</v>
      </c>
      <c r="AQ20" s="68">
        <f t="shared" si="24"/>
        <v>836.91550501717575</v>
      </c>
      <c r="AR20" s="69">
        <v>1457.8658536636585</v>
      </c>
      <c r="AS20" s="82">
        <v>804.79120879153845</v>
      </c>
    </row>
    <row r="21" spans="1:45" x14ac:dyDescent="0.25">
      <c r="A21" s="76">
        <f t="shared" si="4"/>
        <v>45780</v>
      </c>
      <c r="B21" s="68">
        <v>197559.85714287948</v>
      </c>
      <c r="C21" s="68">
        <f t="shared" si="5"/>
        <v>232381.24066321022</v>
      </c>
      <c r="D21" s="68">
        <v>1003.3596645523216</v>
      </c>
      <c r="E21" s="68">
        <f t="shared" si="6"/>
        <v>1038.815644289861</v>
      </c>
      <c r="F21" s="82">
        <f t="shared" si="3"/>
        <v>195346.707050094</v>
      </c>
      <c r="G21" s="68">
        <v>148619.24999995003</v>
      </c>
      <c r="H21" s="68">
        <f t="shared" si="7"/>
        <v>178584.12841826715</v>
      </c>
      <c r="I21" s="68">
        <v>974.03623946871164</v>
      </c>
      <c r="J21" s="68">
        <f t="shared" si="8"/>
        <v>1018.0258148907494</v>
      </c>
      <c r="K21" s="82">
        <v>144002.19072668548</v>
      </c>
      <c r="L21" s="68">
        <v>45030.321428650001</v>
      </c>
      <c r="M21" s="68">
        <f t="shared" si="9"/>
        <v>51372.979591885713</v>
      </c>
      <c r="N21" s="68">
        <v>1023.4163961056819</v>
      </c>
      <c r="O21" s="68">
        <f t="shared" si="10"/>
        <v>1061.9477113523994</v>
      </c>
      <c r="P21" s="82">
        <v>49745.069259853153</v>
      </c>
      <c r="Q21" s="68">
        <v>3910.2857142794001</v>
      </c>
      <c r="R21" s="68">
        <f t="shared" si="11"/>
        <v>2424.1326530573715</v>
      </c>
      <c r="S21" s="68">
        <v>34.913265306066073</v>
      </c>
      <c r="T21" s="68">
        <f t="shared" si="12"/>
        <v>39.88226806510287</v>
      </c>
      <c r="U21" s="82">
        <v>1599.4470635553726</v>
      </c>
      <c r="V21" s="69">
        <v>150973.21821415942</v>
      </c>
      <c r="W21" s="68">
        <f t="shared" si="13"/>
        <v>188416.67612235734</v>
      </c>
      <c r="X21" s="69">
        <f t="shared" si="14"/>
        <v>1122.2321733077479</v>
      </c>
      <c r="Y21" s="69">
        <v>50496.924642999402</v>
      </c>
      <c r="Z21" s="68">
        <f t="shared" si="15"/>
        <v>46388.697193910237</v>
      </c>
      <c r="AA21" s="68">
        <f t="shared" si="16"/>
        <v>823.23448048405589</v>
      </c>
      <c r="AB21" s="69">
        <v>1078.3190218114671</v>
      </c>
      <c r="AC21" s="82">
        <v>882.69093631229919</v>
      </c>
      <c r="AD21" s="69">
        <v>118463.16464272002</v>
      </c>
      <c r="AE21" s="68">
        <f t="shared" si="17"/>
        <v>146385.38913251858</v>
      </c>
      <c r="AF21" s="69">
        <f t="shared" si="18"/>
        <v>1099.5732654699289</v>
      </c>
      <c r="AG21" s="69">
        <v>30156.08535723</v>
      </c>
      <c r="AH21" s="68">
        <f t="shared" si="19"/>
        <v>32198.739285748572</v>
      </c>
      <c r="AI21" s="68">
        <f t="shared" si="20"/>
        <v>752.35896388732692</v>
      </c>
      <c r="AJ21" s="69">
        <v>1051.2266627784918</v>
      </c>
      <c r="AK21" s="82">
        <v>755.97329361858249</v>
      </c>
      <c r="AL21" s="69">
        <v>28599.767857160001</v>
      </c>
      <c r="AM21" s="68">
        <f t="shared" si="21"/>
        <v>39607.15433678143</v>
      </c>
      <c r="AN21" s="69">
        <f t="shared" si="22"/>
        <v>1130.0681554619312</v>
      </c>
      <c r="AO21" s="69">
        <v>16430.55357149</v>
      </c>
      <c r="AP21" s="68">
        <f t="shared" si="23"/>
        <v>11765.825255104286</v>
      </c>
      <c r="AQ21" s="68">
        <f t="shared" si="24"/>
        <v>845.1020379637165</v>
      </c>
      <c r="AR21" s="69">
        <v>1059.2506613762964</v>
      </c>
      <c r="AS21" s="82">
        <v>966.50315126411761</v>
      </c>
    </row>
    <row r="22" spans="1:45" x14ac:dyDescent="0.25">
      <c r="A22" s="76">
        <f t="shared" si="4"/>
        <v>45781</v>
      </c>
      <c r="B22" s="68">
        <v>184404.91714286225</v>
      </c>
      <c r="C22" s="68">
        <f t="shared" si="5"/>
        <v>237196.34204075701</v>
      </c>
      <c r="D22" s="68">
        <v>1043.0354512441199</v>
      </c>
      <c r="E22" s="68">
        <f t="shared" si="6"/>
        <v>1045.934474754222</v>
      </c>
      <c r="F22" s="82">
        <f t="shared" si="3"/>
        <v>195346.707050094</v>
      </c>
      <c r="G22" s="68">
        <v>140455.31892868</v>
      </c>
      <c r="H22" s="68">
        <f t="shared" si="7"/>
        <v>182374.87520402283</v>
      </c>
      <c r="I22" s="68">
        <v>1043.2680384118803</v>
      </c>
      <c r="J22" s="68">
        <f t="shared" si="8"/>
        <v>1031.0723695336421</v>
      </c>
      <c r="K22" s="82">
        <v>144002.19072668548</v>
      </c>
      <c r="L22" s="68">
        <v>40964.696428460004</v>
      </c>
      <c r="M22" s="68">
        <f t="shared" si="9"/>
        <v>52189.376275512855</v>
      </c>
      <c r="N22" s="68">
        <v>975.34991496333339</v>
      </c>
      <c r="O22" s="68">
        <f t="shared" si="10"/>
        <v>1043.9177007977419</v>
      </c>
      <c r="P22" s="82">
        <v>49745.069259853153</v>
      </c>
      <c r="Q22" s="68">
        <v>2984.9017857222998</v>
      </c>
      <c r="R22" s="68">
        <f t="shared" si="11"/>
        <v>2632.0905612213141</v>
      </c>
      <c r="S22" s="68">
        <v>31.420018797076839</v>
      </c>
      <c r="T22" s="68">
        <f t="shared" si="12"/>
        <v>39.819662332022475</v>
      </c>
      <c r="U22" s="82">
        <v>1599.4470635553726</v>
      </c>
      <c r="V22" s="69">
        <v>138727.66785722229</v>
      </c>
      <c r="W22" s="68">
        <f t="shared" si="13"/>
        <v>190260.62596930127</v>
      </c>
      <c r="X22" s="69">
        <f t="shared" si="14"/>
        <v>1129.5859486175598</v>
      </c>
      <c r="Y22" s="69">
        <v>48662.151071362307</v>
      </c>
      <c r="Z22" s="68">
        <f t="shared" si="15"/>
        <v>49567.806632677035</v>
      </c>
      <c r="AA22" s="68">
        <f t="shared" si="16"/>
        <v>844.66081775968109</v>
      </c>
      <c r="AB22" s="69">
        <v>1137.8610446585546</v>
      </c>
      <c r="AC22" s="82">
        <v>884.07552706102729</v>
      </c>
      <c r="AD22" s="69">
        <v>104832.73928589</v>
      </c>
      <c r="AE22" s="68">
        <f t="shared" si="17"/>
        <v>148154.76499991716</v>
      </c>
      <c r="AF22" s="69">
        <f t="shared" si="18"/>
        <v>1117.6336977229223</v>
      </c>
      <c r="AG22" s="69">
        <v>35622.579642790006</v>
      </c>
      <c r="AH22" s="68">
        <f t="shared" si="19"/>
        <v>34220.110204105717</v>
      </c>
      <c r="AI22" s="68">
        <f t="shared" si="20"/>
        <v>766.53150749790962</v>
      </c>
      <c r="AJ22" s="69">
        <v>1168.0082368223029</v>
      </c>
      <c r="AK22" s="82">
        <v>793.7876415910348</v>
      </c>
      <c r="AL22" s="69">
        <v>30910.02678561</v>
      </c>
      <c r="AM22" s="68">
        <f t="shared" si="21"/>
        <v>39473.770408162862</v>
      </c>
      <c r="AN22" s="69">
        <f t="shared" si="22"/>
        <v>1099.5740856969494</v>
      </c>
      <c r="AO22" s="69">
        <v>10054.66964285</v>
      </c>
      <c r="AP22" s="68">
        <f t="shared" si="23"/>
        <v>12715.605867349999</v>
      </c>
      <c r="AQ22" s="68">
        <f t="shared" si="24"/>
        <v>891.42002265785936</v>
      </c>
      <c r="AR22" s="69">
        <v>965.9383370503125</v>
      </c>
      <c r="AS22" s="82">
        <v>1005.466964285</v>
      </c>
    </row>
    <row r="23" spans="1:45" x14ac:dyDescent="0.25">
      <c r="A23" s="76">
        <f t="shared" si="4"/>
        <v>45782</v>
      </c>
      <c r="B23" s="68">
        <v>190965.34107143214</v>
      </c>
      <c r="C23" s="68">
        <f t="shared" si="5"/>
        <v>228654.55515303719</v>
      </c>
      <c r="D23" s="68">
        <v>1241.0203856757798</v>
      </c>
      <c r="E23" s="68">
        <f t="shared" si="6"/>
        <v>1066.5524794238836</v>
      </c>
      <c r="F23" s="82">
        <f t="shared" si="3"/>
        <v>195346.707050094</v>
      </c>
      <c r="G23" s="68">
        <v>151917.2785712</v>
      </c>
      <c r="H23" s="68">
        <f t="shared" si="7"/>
        <v>176206.71586730573</v>
      </c>
      <c r="I23" s="68">
        <v>1228.5051107090717</v>
      </c>
      <c r="J23" s="68">
        <f t="shared" si="8"/>
        <v>1053.0170811635578</v>
      </c>
      <c r="K23" s="82">
        <v>144002.19072668548</v>
      </c>
      <c r="L23" s="68">
        <v>29125.258928759999</v>
      </c>
      <c r="M23" s="68">
        <f t="shared" si="9"/>
        <v>48715.098214298567</v>
      </c>
      <c r="N23" s="68">
        <v>970.84196429199994</v>
      </c>
      <c r="O23" s="68">
        <f t="shared" si="10"/>
        <v>1020.1619772854743</v>
      </c>
      <c r="P23" s="82">
        <v>49745.069259853153</v>
      </c>
      <c r="Q23" s="68">
        <v>9922.8035714721009</v>
      </c>
      <c r="R23" s="68">
        <f t="shared" si="11"/>
        <v>3732.7410714328716</v>
      </c>
      <c r="S23" s="68">
        <v>127.21543040348847</v>
      </c>
      <c r="T23" s="68">
        <f t="shared" si="12"/>
        <v>52.014184734700883</v>
      </c>
      <c r="U23" s="82">
        <v>1599.4470635553726</v>
      </c>
      <c r="V23" s="69">
        <v>159064.18357142209</v>
      </c>
      <c r="W23" s="68">
        <f t="shared" si="13"/>
        <v>182896.31127547569</v>
      </c>
      <c r="X23" s="69">
        <f t="shared" si="14"/>
        <v>1159.0858863440649</v>
      </c>
      <c r="Y23" s="69">
        <v>41823.961071482096</v>
      </c>
      <c r="Z23" s="68">
        <f t="shared" si="15"/>
        <v>49490.984948994301</v>
      </c>
      <c r="AA23" s="68">
        <f t="shared" si="16"/>
        <v>875.37437179972972</v>
      </c>
      <c r="AB23" s="69">
        <v>1371.6526380008993</v>
      </c>
      <c r="AC23" s="82">
        <v>1096.8856298349044</v>
      </c>
      <c r="AD23" s="69">
        <v>125344.83535692</v>
      </c>
      <c r="AE23" s="68">
        <f t="shared" si="17"/>
        <v>143017.84316321142</v>
      </c>
      <c r="AF23" s="69">
        <f t="shared" si="18"/>
        <v>1148.9264184469105</v>
      </c>
      <c r="AG23" s="69">
        <v>26572.44321428</v>
      </c>
      <c r="AH23" s="68">
        <f t="shared" si="19"/>
        <v>33188.87270409429</v>
      </c>
      <c r="AI23" s="68">
        <f t="shared" si="20"/>
        <v>767.42188121219681</v>
      </c>
      <c r="AJ23" s="69">
        <v>1366.1868401821223</v>
      </c>
      <c r="AK23" s="82">
        <v>832.6701384740511</v>
      </c>
      <c r="AL23" s="69">
        <v>23796.54464303</v>
      </c>
      <c r="AM23" s="68">
        <f t="shared" si="21"/>
        <v>36145.727040831436</v>
      </c>
      <c r="AN23" s="69">
        <f t="shared" si="22"/>
        <v>1073.0314411399256</v>
      </c>
      <c r="AO23" s="69">
        <v>5328.7142857299996</v>
      </c>
      <c r="AP23" s="68">
        <f t="shared" si="23"/>
        <v>12569.371173467143</v>
      </c>
      <c r="AQ23" s="68">
        <f t="shared" si="24"/>
        <v>888.65423062605646</v>
      </c>
      <c r="AR23" s="69">
        <v>991.52269345958337</v>
      </c>
      <c r="AS23" s="82">
        <v>888.1190476216666</v>
      </c>
    </row>
    <row r="24" spans="1:45" x14ac:dyDescent="0.25">
      <c r="A24" s="76">
        <f t="shared" si="4"/>
        <v>45783</v>
      </c>
      <c r="B24" s="68">
        <v>206234.08285702099</v>
      </c>
      <c r="C24" s="68">
        <f t="shared" si="5"/>
        <v>229251.43969385597</v>
      </c>
      <c r="D24" s="68">
        <v>1070.0498067114509</v>
      </c>
      <c r="E24" s="68">
        <f t="shared" si="6"/>
        <v>1070.3584581392738</v>
      </c>
      <c r="F24" s="82">
        <f t="shared" si="3"/>
        <v>195346.707050094</v>
      </c>
      <c r="G24" s="68">
        <v>148524.44892870999</v>
      </c>
      <c r="H24" s="68">
        <f t="shared" si="7"/>
        <v>174783.5697959043</v>
      </c>
      <c r="I24" s="68">
        <v>1056.2587455671776</v>
      </c>
      <c r="J24" s="68">
        <f t="shared" si="8"/>
        <v>1050.511695570656</v>
      </c>
      <c r="K24" s="82">
        <v>144002.19072668548</v>
      </c>
      <c r="L24" s="68">
        <v>55838.991071169999</v>
      </c>
      <c r="M24" s="68">
        <f t="shared" si="9"/>
        <v>50693.932397947145</v>
      </c>
      <c r="N24" s="68">
        <v>1073.8267513686537</v>
      </c>
      <c r="O24" s="68">
        <f t="shared" si="10"/>
        <v>1043.1709175877354</v>
      </c>
      <c r="P24" s="82">
        <v>49745.069259853153</v>
      </c>
      <c r="Q24" s="68">
        <v>1870.6428571409999</v>
      </c>
      <c r="R24" s="68">
        <f t="shared" si="11"/>
        <v>3773.9375000044715</v>
      </c>
      <c r="S24" s="68">
        <v>39.800911854063827</v>
      </c>
      <c r="T24" s="68">
        <f t="shared" si="12"/>
        <v>50.636333494478741</v>
      </c>
      <c r="U24" s="82">
        <v>1599.4470635553726</v>
      </c>
      <c r="V24" s="69">
        <v>162431.51357123101</v>
      </c>
      <c r="W24" s="68">
        <f t="shared" si="13"/>
        <v>182488.25801014443</v>
      </c>
      <c r="X24" s="69">
        <f t="shared" si="14"/>
        <v>1166.6327410661972</v>
      </c>
      <c r="Y24" s="69">
        <v>45673.212142930992</v>
      </c>
      <c r="Z24" s="68">
        <f t="shared" si="15"/>
        <v>50537.119183715899</v>
      </c>
      <c r="AA24" s="68">
        <f t="shared" si="16"/>
        <v>877.66002361308324</v>
      </c>
      <c r="AB24" s="69">
        <v>1187.0176850119274</v>
      </c>
      <c r="AC24" s="82">
        <v>815.40940073170555</v>
      </c>
      <c r="AD24" s="69">
        <v>119547.87071434999</v>
      </c>
      <c r="AE24" s="68">
        <f t="shared" si="17"/>
        <v>140506.99780608428</v>
      </c>
      <c r="AF24" s="69">
        <f t="shared" si="18"/>
        <v>1150.3548958499216</v>
      </c>
      <c r="AG24" s="69">
        <v>28976.578214359997</v>
      </c>
      <c r="AH24" s="68">
        <f t="shared" si="19"/>
        <v>34276.571989820004</v>
      </c>
      <c r="AI24" s="68">
        <f t="shared" si="20"/>
        <v>771.84825748572916</v>
      </c>
      <c r="AJ24" s="69">
        <v>1175.2578326206362</v>
      </c>
      <c r="AK24" s="82">
        <v>745.03036404274712</v>
      </c>
      <c r="AL24" s="69">
        <v>41012.999999740001</v>
      </c>
      <c r="AM24" s="68">
        <f t="shared" si="21"/>
        <v>38207.322704055718</v>
      </c>
      <c r="AN24" s="69">
        <f t="shared" si="22"/>
        <v>1104.8098576839154</v>
      </c>
      <c r="AO24" s="69">
        <v>14825.99107143</v>
      </c>
      <c r="AP24" s="68">
        <f t="shared" si="23"/>
        <v>12486.609693891431</v>
      </c>
      <c r="AQ24" s="68">
        <f t="shared" si="24"/>
        <v>890.97793510874544</v>
      </c>
      <c r="AR24" s="69">
        <v>1171.7999999925714</v>
      </c>
      <c r="AS24" s="82">
        <v>872.11712184882356</v>
      </c>
    </row>
    <row r="25" spans="1:45" x14ac:dyDescent="0.25">
      <c r="A25" s="76">
        <f t="shared" si="4"/>
        <v>45784</v>
      </c>
      <c r="B25" s="68">
        <v>178327.36571437056</v>
      </c>
      <c r="C25" s="68">
        <f t="shared" si="5"/>
        <v>223550.44556119974</v>
      </c>
      <c r="D25" s="68">
        <v>1038.6437497109782</v>
      </c>
      <c r="E25" s="68">
        <f t="shared" si="6"/>
        <v>1075.4357887259641</v>
      </c>
      <c r="F25" s="82">
        <f t="shared" si="3"/>
        <v>195346.707050094</v>
      </c>
      <c r="G25" s="68">
        <v>133485.23178590002</v>
      </c>
      <c r="H25" s="68">
        <f t="shared" si="7"/>
        <v>166783.18535713857</v>
      </c>
      <c r="I25" s="68">
        <v>1029.6303803997253</v>
      </c>
      <c r="J25" s="68">
        <f t="shared" si="8"/>
        <v>1054.7382205385261</v>
      </c>
      <c r="K25" s="82">
        <v>144002.19072668548</v>
      </c>
      <c r="L25" s="68">
        <v>35946.303571320001</v>
      </c>
      <c r="M25" s="68">
        <f t="shared" si="9"/>
        <v>51919.062499974294</v>
      </c>
      <c r="N25" s="68">
        <v>945.95535714000005</v>
      </c>
      <c r="O25" s="68">
        <f t="shared" si="10"/>
        <v>1038.6625356631946</v>
      </c>
      <c r="P25" s="82">
        <v>49745.069259853153</v>
      </c>
      <c r="Q25" s="68">
        <v>869.04464286049995</v>
      </c>
      <c r="R25" s="68">
        <f t="shared" si="11"/>
        <v>3701.5140306169001</v>
      </c>
      <c r="S25" s="68">
        <v>24.829846938871427</v>
      </c>
      <c r="T25" s="68">
        <f t="shared" si="12"/>
        <v>49.143128740055616</v>
      </c>
      <c r="U25" s="82">
        <v>1599.4470635553726</v>
      </c>
      <c r="V25" s="69">
        <v>140670.57392854051</v>
      </c>
      <c r="W25" s="68">
        <f t="shared" si="13"/>
        <v>178282.01530606407</v>
      </c>
      <c r="X25" s="69">
        <f t="shared" si="14"/>
        <v>1178.117655030559</v>
      </c>
      <c r="Y25" s="69">
        <v>38525.836428690498</v>
      </c>
      <c r="Z25" s="68">
        <f t="shared" si="15"/>
        <v>48969.944285752616</v>
      </c>
      <c r="AA25" s="68">
        <f t="shared" si="16"/>
        <v>868.06170635248316</v>
      </c>
      <c r="AB25" s="69">
        <v>1145.6850686272169</v>
      </c>
      <c r="AC25" s="82">
        <v>786.91161891996137</v>
      </c>
      <c r="AD25" s="69">
        <v>107053.83285720999</v>
      </c>
      <c r="AE25" s="68">
        <f t="shared" si="17"/>
        <v>134236.48596936002</v>
      </c>
      <c r="AF25" s="69">
        <f t="shared" si="18"/>
        <v>1157.2411090083308</v>
      </c>
      <c r="AG25" s="69">
        <v>26431.39892869</v>
      </c>
      <c r="AH25" s="68">
        <f t="shared" si="19"/>
        <v>32546.699387778568</v>
      </c>
      <c r="AI25" s="68">
        <f t="shared" si="20"/>
        <v>769.11801915384308</v>
      </c>
      <c r="AJ25" s="69">
        <v>1106.6797607286783</v>
      </c>
      <c r="AK25" s="82">
        <v>803.15189882674076</v>
      </c>
      <c r="AL25" s="69">
        <v>24720.910714180001</v>
      </c>
      <c r="AM25" s="68">
        <f t="shared" si="21"/>
        <v>39197.331632617148</v>
      </c>
      <c r="AN25" s="69">
        <f t="shared" si="22"/>
        <v>1115.8323257616696</v>
      </c>
      <c r="AO25" s="69">
        <v>11225.392857139999</v>
      </c>
      <c r="AP25" s="68">
        <f t="shared" si="23"/>
        <v>12721.730867357142</v>
      </c>
      <c r="AQ25" s="68">
        <f t="shared" si="24"/>
        <v>866.79498636074243</v>
      </c>
      <c r="AR25" s="69">
        <v>1123.6777597354546</v>
      </c>
      <c r="AS25" s="82">
        <v>701.58705357124995</v>
      </c>
    </row>
    <row r="26" spans="1:45" x14ac:dyDescent="0.25">
      <c r="A26" s="76">
        <f t="shared" si="4"/>
        <v>45785</v>
      </c>
      <c r="B26" s="68">
        <v>174016.02678585943</v>
      </c>
      <c r="C26" s="68">
        <f t="shared" si="5"/>
        <v>196605.23295921923</v>
      </c>
      <c r="D26" s="68">
        <v>1161.3866685754554</v>
      </c>
      <c r="E26" s="68">
        <f t="shared" si="6"/>
        <v>1097.2455960991879</v>
      </c>
      <c r="F26" s="82">
        <f t="shared" si="3"/>
        <v>195346.707050094</v>
      </c>
      <c r="G26" s="68">
        <v>122428.87499989</v>
      </c>
      <c r="H26" s="68">
        <f t="shared" si="7"/>
        <v>145069.90770407571</v>
      </c>
      <c r="I26" s="68">
        <v>1096.1180183902129</v>
      </c>
      <c r="J26" s="68">
        <f t="shared" si="8"/>
        <v>1066.8014434079544</v>
      </c>
      <c r="K26" s="82">
        <v>144002.19072668548</v>
      </c>
      <c r="L26" s="68">
        <v>49406.544643120003</v>
      </c>
      <c r="M26" s="68">
        <f t="shared" si="9"/>
        <v>46649.557397997145</v>
      </c>
      <c r="N26" s="68">
        <v>1300.1722274505264</v>
      </c>
      <c r="O26" s="68">
        <f t="shared" si="10"/>
        <v>1084.3152558883348</v>
      </c>
      <c r="P26" s="82">
        <v>49745.069259853153</v>
      </c>
      <c r="Q26" s="68">
        <v>2180.6071428493997</v>
      </c>
      <c r="R26" s="68">
        <f t="shared" si="11"/>
        <v>3739.0841836763716</v>
      </c>
      <c r="S26" s="68">
        <v>47.404503105421732</v>
      </c>
      <c r="T26" s="68">
        <f t="shared" si="12"/>
        <v>50.324483202832774</v>
      </c>
      <c r="U26" s="82">
        <v>1599.4470635553726</v>
      </c>
      <c r="V26" s="69">
        <v>161356.96035726945</v>
      </c>
      <c r="W26" s="68">
        <f t="shared" si="13"/>
        <v>160714.30836735066</v>
      </c>
      <c r="X26" s="69">
        <f t="shared" si="14"/>
        <v>1191.4091873751076</v>
      </c>
      <c r="Y26" s="69">
        <v>14839.673571439398</v>
      </c>
      <c r="Z26" s="68">
        <f t="shared" si="15"/>
        <v>39630.008775544942</v>
      </c>
      <c r="AA26" s="68">
        <f t="shared" si="16"/>
        <v>903.44506479656616</v>
      </c>
      <c r="AB26" s="69">
        <v>1187.8680640783678</v>
      </c>
      <c r="AC26" s="82">
        <v>1049.5699884121927</v>
      </c>
      <c r="AD26" s="69">
        <v>121097.51392849001</v>
      </c>
      <c r="AE26" s="68">
        <f t="shared" si="17"/>
        <v>120558.31346936715</v>
      </c>
      <c r="AF26" s="69">
        <f t="shared" si="18"/>
        <v>1155.8421286726825</v>
      </c>
      <c r="AG26" s="69">
        <v>1331.3610713999999</v>
      </c>
      <c r="AH26" s="68">
        <f t="shared" si="19"/>
        <v>24511.594234708573</v>
      </c>
      <c r="AI26" s="68">
        <f t="shared" si="20"/>
        <v>849.86301586758577</v>
      </c>
      <c r="AJ26" s="69">
        <v>1093.9657603872031</v>
      </c>
      <c r="AK26" s="82">
        <v>1335.0186567243127</v>
      </c>
      <c r="AL26" s="69">
        <v>38078.83928593</v>
      </c>
      <c r="AM26" s="68">
        <f t="shared" si="21"/>
        <v>35270.227040837148</v>
      </c>
      <c r="AN26" s="69">
        <f t="shared" si="22"/>
        <v>1184.744125245011</v>
      </c>
      <c r="AO26" s="69">
        <v>11327.70535719</v>
      </c>
      <c r="AP26" s="68">
        <f t="shared" si="23"/>
        <v>11379.330357159999</v>
      </c>
      <c r="AQ26" s="68">
        <f t="shared" si="24"/>
        <v>872.84949970506761</v>
      </c>
      <c r="AR26" s="69">
        <v>1523.1535714372001</v>
      </c>
      <c r="AS26" s="82">
        <v>871.36195055307689</v>
      </c>
    </row>
    <row r="27" spans="1:45" x14ac:dyDescent="0.25">
      <c r="A27" s="76">
        <f t="shared" si="4"/>
        <v>45786</v>
      </c>
      <c r="B27" s="68">
        <v>208210.5642855945</v>
      </c>
      <c r="C27" s="68">
        <f t="shared" si="5"/>
        <v>191388.30785714561</v>
      </c>
      <c r="D27" s="68">
        <v>1102.8165267874708</v>
      </c>
      <c r="E27" s="68">
        <f t="shared" si="6"/>
        <v>1094.3303218939395</v>
      </c>
      <c r="F27" s="82">
        <f t="shared" si="3"/>
        <v>195346.707050094</v>
      </c>
      <c r="G27" s="68">
        <v>160883.32321419002</v>
      </c>
      <c r="H27" s="68">
        <f t="shared" si="7"/>
        <v>143759.10377550285</v>
      </c>
      <c r="I27" s="68">
        <v>1090.0358808205767</v>
      </c>
      <c r="J27" s="68">
        <f t="shared" si="8"/>
        <v>1073.9789162524794</v>
      </c>
      <c r="K27" s="82">
        <v>144002.19072668548</v>
      </c>
      <c r="L27" s="68">
        <v>44070.571428540003</v>
      </c>
      <c r="M27" s="68">
        <f t="shared" si="9"/>
        <v>42911.812500002859</v>
      </c>
      <c r="N27" s="68">
        <v>1074.8919860619512</v>
      </c>
      <c r="O27" s="68">
        <f t="shared" si="10"/>
        <v>1052.0649424831638</v>
      </c>
      <c r="P27" s="82">
        <v>49745.069259853153</v>
      </c>
      <c r="Q27" s="68">
        <v>3256.6696428645</v>
      </c>
      <c r="R27" s="68">
        <f t="shared" si="11"/>
        <v>3570.7079081698857</v>
      </c>
      <c r="S27" s="68">
        <v>41.75217490851923</v>
      </c>
      <c r="T27" s="68">
        <f t="shared" si="12"/>
        <v>49.619450187643942</v>
      </c>
      <c r="U27" s="82">
        <v>1599.4470635553726</v>
      </c>
      <c r="V27" s="69">
        <v>165137.93285702448</v>
      </c>
      <c r="W27" s="68">
        <f t="shared" si="13"/>
        <v>154051.72147955277</v>
      </c>
      <c r="X27" s="69">
        <f t="shared" si="14"/>
        <v>1185.3451924318399</v>
      </c>
      <c r="Y27" s="69">
        <v>46329.3010714345</v>
      </c>
      <c r="Z27" s="68">
        <f t="shared" si="15"/>
        <v>40907.294285762742</v>
      </c>
      <c r="AA27" s="68">
        <f t="shared" si="16"/>
        <v>919.99586697180428</v>
      </c>
      <c r="AB27" s="69">
        <v>1189.012824834447</v>
      </c>
      <c r="AC27" s="82">
        <v>924.42796753053892</v>
      </c>
      <c r="AD27" s="69">
        <v>135306.07571419998</v>
      </c>
      <c r="AE27" s="68">
        <f t="shared" si="17"/>
        <v>118806.57607139714</v>
      </c>
      <c r="AF27" s="69">
        <f t="shared" si="18"/>
        <v>1161.5658947622571</v>
      </c>
      <c r="AG27" s="69">
        <v>25577.247499990001</v>
      </c>
      <c r="AH27" s="68">
        <f t="shared" si="19"/>
        <v>24952.527704105712</v>
      </c>
      <c r="AI27" s="68">
        <f t="shared" si="20"/>
        <v>866.73097521261582</v>
      </c>
      <c r="AJ27" s="69">
        <v>1169.6361698163653</v>
      </c>
      <c r="AK27" s="82">
        <v>801.48483321084097</v>
      </c>
      <c r="AL27" s="69">
        <v>26575.18749996</v>
      </c>
      <c r="AM27" s="68">
        <f t="shared" si="21"/>
        <v>30527.753826515716</v>
      </c>
      <c r="AN27" s="69">
        <f t="shared" si="22"/>
        <v>1141.5408511188984</v>
      </c>
      <c r="AO27" s="69">
        <v>17495.383928579999</v>
      </c>
      <c r="AP27" s="68">
        <f t="shared" si="23"/>
        <v>12384.058673487145</v>
      </c>
      <c r="AQ27" s="68">
        <f t="shared" si="24"/>
        <v>896.73158042199066</v>
      </c>
      <c r="AR27" s="69">
        <v>1155.4429347808696</v>
      </c>
      <c r="AS27" s="82">
        <v>971.96577380999997</v>
      </c>
    </row>
    <row r="28" spans="1:45" x14ac:dyDescent="0.25">
      <c r="A28" s="76">
        <f t="shared" si="4"/>
        <v>45787</v>
      </c>
      <c r="B28" s="68">
        <v>257634.39928589927</v>
      </c>
      <c r="C28" s="68">
        <f t="shared" si="5"/>
        <v>199970.38530614841</v>
      </c>
      <c r="D28" s="68">
        <v>1121.5542882386051</v>
      </c>
      <c r="E28" s="68">
        <f t="shared" si="6"/>
        <v>1111.2152681348373</v>
      </c>
      <c r="F28" s="82">
        <f t="shared" si="3"/>
        <v>195346.707050094</v>
      </c>
      <c r="G28" s="68">
        <v>179137.06892872995</v>
      </c>
      <c r="H28" s="68">
        <f t="shared" si="7"/>
        <v>148118.79219390001</v>
      </c>
      <c r="I28" s="68">
        <v>1102.0196547763455</v>
      </c>
      <c r="J28" s="68">
        <f t="shared" si="8"/>
        <v>1092.2622612964271</v>
      </c>
      <c r="K28" s="82">
        <v>144002.19072668548</v>
      </c>
      <c r="L28" s="68">
        <v>75243.544642890003</v>
      </c>
      <c r="M28" s="68">
        <f t="shared" si="9"/>
        <v>47227.987244894277</v>
      </c>
      <c r="N28" s="68">
        <v>1123.0379797446269</v>
      </c>
      <c r="O28" s="68">
        <f t="shared" si="10"/>
        <v>1066.2965972887275</v>
      </c>
      <c r="P28" s="82">
        <v>49745.069259853153</v>
      </c>
      <c r="Q28" s="68">
        <v>3253.7857142793</v>
      </c>
      <c r="R28" s="68">
        <f t="shared" si="11"/>
        <v>3476.9221938841574</v>
      </c>
      <c r="S28" s="68">
        <v>33.544182621436086</v>
      </c>
      <c r="T28" s="68">
        <f t="shared" si="12"/>
        <v>49.423866946982521</v>
      </c>
      <c r="U28" s="82">
        <v>1599.4470635553726</v>
      </c>
      <c r="V28" s="69">
        <v>199960.7439286093</v>
      </c>
      <c r="W28" s="68">
        <f t="shared" si="13"/>
        <v>161049.93943875987</v>
      </c>
      <c r="X28" s="69">
        <f t="shared" si="14"/>
        <v>1208.8967563874703</v>
      </c>
      <c r="Y28" s="69">
        <v>60927.441071569294</v>
      </c>
      <c r="Z28" s="68">
        <f t="shared" si="15"/>
        <v>42397.368061272726</v>
      </c>
      <c r="AA28" s="68">
        <f t="shared" si="16"/>
        <v>919.99659995597483</v>
      </c>
      <c r="AB28" s="69">
        <v>1243.179969500879</v>
      </c>
      <c r="AC28" s="82">
        <v>882.69606720149397</v>
      </c>
      <c r="AD28" s="69">
        <v>136642.81535721998</v>
      </c>
      <c r="AE28" s="68">
        <f t="shared" si="17"/>
        <v>121403.66903061142</v>
      </c>
      <c r="AF28" s="69">
        <f t="shared" si="18"/>
        <v>1183.09267188831</v>
      </c>
      <c r="AG28" s="69">
        <v>42494.253571510002</v>
      </c>
      <c r="AH28" s="68">
        <f t="shared" si="19"/>
        <v>26715.123163288572</v>
      </c>
      <c r="AI28" s="68">
        <f t="shared" si="20"/>
        <v>882.96509952134943</v>
      </c>
      <c r="AJ28" s="69">
        <v>1201.9141026608618</v>
      </c>
      <c r="AK28" s="82">
        <v>869.61216377971755</v>
      </c>
      <c r="AL28" s="69">
        <v>60064.142857109997</v>
      </c>
      <c r="AM28" s="68">
        <f t="shared" si="21"/>
        <v>35022.664540794285</v>
      </c>
      <c r="AN28" s="69">
        <f t="shared" si="22"/>
        <v>1172.7851118253545</v>
      </c>
      <c r="AO28" s="69">
        <v>15179.401785780001</v>
      </c>
      <c r="AP28" s="68">
        <f t="shared" si="23"/>
        <v>12205.322704100001</v>
      </c>
      <c r="AQ28" s="68">
        <f t="shared" si="24"/>
        <v>867.08400013983089</v>
      </c>
      <c r="AR28" s="69">
        <v>1277.9604863214893</v>
      </c>
      <c r="AS28" s="82">
        <v>758.97008928900004</v>
      </c>
    </row>
    <row r="29" spans="1:45" x14ac:dyDescent="0.25">
      <c r="A29" s="76">
        <f t="shared" si="4"/>
        <v>45788</v>
      </c>
      <c r="B29" s="68">
        <v>139663.0371426325</v>
      </c>
      <c r="C29" s="68">
        <f t="shared" si="5"/>
        <v>193578.68816325846</v>
      </c>
      <c r="D29" s="68">
        <v>1013.3070660266468</v>
      </c>
      <c r="E29" s="68">
        <f t="shared" si="6"/>
        <v>1106.9683559609125</v>
      </c>
      <c r="F29" s="82">
        <f t="shared" si="3"/>
        <v>195346.707050094</v>
      </c>
      <c r="G29" s="68">
        <v>97712.679999930013</v>
      </c>
      <c r="H29" s="68">
        <f t="shared" si="7"/>
        <v>142012.70091836428</v>
      </c>
      <c r="I29" s="68">
        <v>960.59922966479871</v>
      </c>
      <c r="J29" s="68">
        <f t="shared" si="8"/>
        <v>1080.4524314754156</v>
      </c>
      <c r="K29" s="82">
        <v>144002.19072668548</v>
      </c>
      <c r="L29" s="68">
        <v>39534.080356990002</v>
      </c>
      <c r="M29" s="68">
        <f t="shared" si="9"/>
        <v>47023.613520398569</v>
      </c>
      <c r="N29" s="68">
        <v>1098.1688988052779</v>
      </c>
      <c r="O29" s="68">
        <f t="shared" si="10"/>
        <v>1083.8421664090054</v>
      </c>
      <c r="P29" s="82">
        <v>49745.069259853153</v>
      </c>
      <c r="Q29" s="68">
        <v>2416.2767857125</v>
      </c>
      <c r="R29" s="68">
        <f t="shared" si="11"/>
        <v>3395.6900510256141</v>
      </c>
      <c r="S29" s="68">
        <v>31.380217996266232</v>
      </c>
      <c r="T29" s="68">
        <f t="shared" si="12"/>
        <v>49.418181118295294</v>
      </c>
      <c r="U29" s="82">
        <v>1599.4470635553726</v>
      </c>
      <c r="V29" s="69">
        <v>106130.51607126252</v>
      </c>
      <c r="W29" s="68">
        <f t="shared" si="13"/>
        <v>156393.20346933702</v>
      </c>
      <c r="X29" s="69">
        <f t="shared" si="14"/>
        <v>1199.6504976807266</v>
      </c>
      <c r="Y29" s="69">
        <v>35948.797857082507</v>
      </c>
      <c r="Z29" s="68">
        <f t="shared" si="15"/>
        <v>40581.174744947042</v>
      </c>
      <c r="AA29" s="68">
        <f t="shared" si="16"/>
        <v>925.24610187523433</v>
      </c>
      <c r="AB29" s="69">
        <v>1073.1372337113501</v>
      </c>
      <c r="AC29" s="82">
        <v>920.822040495843</v>
      </c>
      <c r="AD29" s="69">
        <v>76920.507142810005</v>
      </c>
      <c r="AE29" s="68">
        <f t="shared" si="17"/>
        <v>117416.2072958857</v>
      </c>
      <c r="AF29" s="69">
        <f t="shared" si="18"/>
        <v>1159.3360725932114</v>
      </c>
      <c r="AG29" s="69">
        <v>20792.17285712</v>
      </c>
      <c r="AH29" s="68">
        <f t="shared" si="19"/>
        <v>24596.493622478571</v>
      </c>
      <c r="AI29" s="68">
        <f t="shared" si="20"/>
        <v>888.70568906863173</v>
      </c>
      <c r="AJ29" s="69">
        <v>1001.7120417566126</v>
      </c>
      <c r="AK29" s="82">
        <v>833.97176842201168</v>
      </c>
      <c r="AL29" s="69">
        <v>26793.732142739998</v>
      </c>
      <c r="AM29" s="68">
        <f t="shared" si="21"/>
        <v>34434.622448955713</v>
      </c>
      <c r="AN29" s="69">
        <f t="shared" si="22"/>
        <v>1208.7791944723226</v>
      </c>
      <c r="AO29" s="69">
        <v>12740.34821425</v>
      </c>
      <c r="AP29" s="68">
        <f t="shared" si="23"/>
        <v>12588.991071442857</v>
      </c>
      <c r="AQ29" s="68">
        <f t="shared" si="24"/>
        <v>853.44941559146343</v>
      </c>
      <c r="AR29" s="69">
        <v>1217.8969155790908</v>
      </c>
      <c r="AS29" s="82">
        <v>910.0248724464285</v>
      </c>
    </row>
    <row r="30" spans="1:45" x14ac:dyDescent="0.25">
      <c r="A30" s="76">
        <f t="shared" si="4"/>
        <v>45789</v>
      </c>
      <c r="B30" s="68">
        <v>215581.8582143212</v>
      </c>
      <c r="C30" s="68">
        <f t="shared" si="5"/>
        <v>197095.33346938548</v>
      </c>
      <c r="D30" s="68">
        <v>1074.1335766476425</v>
      </c>
      <c r="E30" s="68">
        <f t="shared" si="6"/>
        <v>1083.127383242607</v>
      </c>
      <c r="F30" s="82">
        <f t="shared" si="3"/>
        <v>195346.707050094</v>
      </c>
      <c r="G30" s="68">
        <v>153877.26000008997</v>
      </c>
      <c r="H30" s="68">
        <f t="shared" si="7"/>
        <v>142292.69826534856</v>
      </c>
      <c r="I30" s="68">
        <v>1049.6598620484756</v>
      </c>
      <c r="J30" s="68">
        <f t="shared" si="8"/>
        <v>1054.9031102381875</v>
      </c>
      <c r="K30" s="82">
        <v>144002.19072668548</v>
      </c>
      <c r="L30" s="68">
        <v>59978.3571428</v>
      </c>
      <c r="M30" s="68">
        <f t="shared" si="9"/>
        <v>51431.198979547138</v>
      </c>
      <c r="N30" s="68">
        <v>1110.7103174592592</v>
      </c>
      <c r="O30" s="68">
        <f t="shared" si="10"/>
        <v>1103.8233597186136</v>
      </c>
      <c r="P30" s="82">
        <v>49745.069259853153</v>
      </c>
      <c r="Q30" s="68">
        <v>1726.2410714312</v>
      </c>
      <c r="R30" s="68">
        <f t="shared" si="11"/>
        <v>2224.7525510197711</v>
      </c>
      <c r="S30" s="68">
        <v>43.15602678578</v>
      </c>
      <c r="T30" s="68">
        <f t="shared" si="12"/>
        <v>37.409694887194078</v>
      </c>
      <c r="U30" s="82">
        <v>1599.4470635553726</v>
      </c>
      <c r="V30" s="69">
        <v>181635.0225000612</v>
      </c>
      <c r="W30" s="68">
        <f t="shared" si="13"/>
        <v>159617.60903057124</v>
      </c>
      <c r="X30" s="69">
        <f t="shared" si="14"/>
        <v>1166.1005960318769</v>
      </c>
      <c r="Y30" s="69">
        <v>35673.076785691199</v>
      </c>
      <c r="Z30" s="68">
        <f t="shared" si="15"/>
        <v>39702.476989834053</v>
      </c>
      <c r="AA30" s="68">
        <f t="shared" si="16"/>
        <v>892.74828223102907</v>
      </c>
      <c r="AB30" s="69">
        <v>1136.8033264589506</v>
      </c>
      <c r="AC30" s="82">
        <v>869.40089232546734</v>
      </c>
      <c r="AD30" s="69">
        <v>130950.49571434999</v>
      </c>
      <c r="AE30" s="68">
        <f t="shared" si="17"/>
        <v>118217.01591837571</v>
      </c>
      <c r="AF30" s="69">
        <f t="shared" si="18"/>
        <v>1120.4882499717748</v>
      </c>
      <c r="AG30" s="69">
        <v>22926.764285740002</v>
      </c>
      <c r="AH30" s="68">
        <f t="shared" si="19"/>
        <v>24075.682346972859</v>
      </c>
      <c r="AI30" s="68">
        <f t="shared" si="20"/>
        <v>891.39170051031761</v>
      </c>
      <c r="AJ30" s="69">
        <v>1094.2520818320661</v>
      </c>
      <c r="AK30" s="82">
        <v>851.47221856585315</v>
      </c>
      <c r="AL30" s="69">
        <v>48958.285714279999</v>
      </c>
      <c r="AM30" s="68">
        <f t="shared" si="21"/>
        <v>38029.156887705714</v>
      </c>
      <c r="AN30" s="69">
        <f t="shared" si="22"/>
        <v>1241.9841158148108</v>
      </c>
      <c r="AO30" s="69">
        <v>11020.071428519999</v>
      </c>
      <c r="AP30" s="68">
        <f t="shared" si="23"/>
        <v>13402.042091841427</v>
      </c>
      <c r="AQ30" s="68">
        <f t="shared" si="24"/>
        <v>839.0249743855112</v>
      </c>
      <c r="AR30" s="69">
        <v>1223.957142857</v>
      </c>
      <c r="AS30" s="82">
        <v>787.14795917999993</v>
      </c>
    </row>
    <row r="31" spans="1:45" x14ac:dyDescent="0.25">
      <c r="A31" s="76">
        <f t="shared" si="4"/>
        <v>45790</v>
      </c>
      <c r="B31" s="68">
        <v>197973.54107109012</v>
      </c>
      <c r="C31" s="68">
        <f t="shared" si="5"/>
        <v>195915.25607139539</v>
      </c>
      <c r="D31" s="68">
        <v>1095.3211217323708</v>
      </c>
      <c r="E31" s="68">
        <f t="shared" si="6"/>
        <v>1086.7375711027385</v>
      </c>
      <c r="F31" s="82">
        <f t="shared" si="3"/>
        <v>195346.707050094</v>
      </c>
      <c r="G31" s="68">
        <v>129952.20178537002</v>
      </c>
      <c r="H31" s="68">
        <f t="shared" si="7"/>
        <v>139639.52010201427</v>
      </c>
      <c r="I31" s="68">
        <v>1026.0567978358781</v>
      </c>
      <c r="J31" s="68">
        <f t="shared" si="8"/>
        <v>1050.5885462765732</v>
      </c>
      <c r="K31" s="82">
        <v>144002.19072668548</v>
      </c>
      <c r="L31" s="68">
        <v>66913.39285715</v>
      </c>
      <c r="M31" s="68">
        <f t="shared" si="9"/>
        <v>53013.25637754429</v>
      </c>
      <c r="N31" s="68">
        <v>1239.1369047620371</v>
      </c>
      <c r="O31" s="68">
        <f t="shared" si="10"/>
        <v>1127.4390959176685</v>
      </c>
      <c r="P31" s="82">
        <v>49745.069259853153</v>
      </c>
      <c r="Q31" s="68">
        <v>1107.9464285700999</v>
      </c>
      <c r="R31" s="68">
        <f t="shared" si="11"/>
        <v>2115.7959183667854</v>
      </c>
      <c r="S31" s="68">
        <v>36.931547619003332</v>
      </c>
      <c r="T31" s="68">
        <f t="shared" si="12"/>
        <v>36.999785710756861</v>
      </c>
      <c r="U31" s="82">
        <v>1599.4470635553726</v>
      </c>
      <c r="V31" s="69">
        <v>146496.14428544012</v>
      </c>
      <c r="W31" s="68">
        <f t="shared" si="13"/>
        <v>157341.12770402967</v>
      </c>
      <c r="X31" s="69">
        <f t="shared" si="14"/>
        <v>1168.2805735525849</v>
      </c>
      <c r="Y31" s="69">
        <v>52585.343214220098</v>
      </c>
      <c r="Z31" s="68">
        <f t="shared" si="15"/>
        <v>40689.924285732501</v>
      </c>
      <c r="AA31" s="68">
        <f t="shared" si="16"/>
        <v>903.61115132004954</v>
      </c>
      <c r="AB31" s="69">
        <v>1202.2775276568827</v>
      </c>
      <c r="AC31" s="82">
        <v>891.44948435484923</v>
      </c>
      <c r="AD31" s="69">
        <v>100542.96571407003</v>
      </c>
      <c r="AE31" s="68">
        <f t="shared" si="17"/>
        <v>115502.02948976429</v>
      </c>
      <c r="AF31" s="69">
        <f t="shared" si="18"/>
        <v>1114.4228174626874</v>
      </c>
      <c r="AG31" s="69">
        <v>29409.236071299998</v>
      </c>
      <c r="AH31" s="68">
        <f t="shared" si="19"/>
        <v>24137.49061225</v>
      </c>
      <c r="AI31" s="68">
        <f t="shared" si="20"/>
        <v>895.82356833534357</v>
      </c>
      <c r="AJ31" s="69">
        <v>1132.7998050570247</v>
      </c>
      <c r="AK31" s="82">
        <v>776.05343881792942</v>
      </c>
      <c r="AL31" s="69">
        <v>44845.2321428</v>
      </c>
      <c r="AM31" s="68">
        <f t="shared" si="21"/>
        <v>38576.61862242857</v>
      </c>
      <c r="AN31" s="69">
        <f t="shared" si="22"/>
        <v>1268.7193198972575</v>
      </c>
      <c r="AO31" s="69">
        <v>22068.16071435</v>
      </c>
      <c r="AP31" s="68">
        <f t="shared" si="23"/>
        <v>14436.637755115711</v>
      </c>
      <c r="AQ31" s="68">
        <f t="shared" si="24"/>
        <v>864.56035639588333</v>
      </c>
      <c r="AR31" s="69">
        <v>1358.946428569697</v>
      </c>
      <c r="AS31" s="82">
        <v>1050.8647959214286</v>
      </c>
    </row>
    <row r="32" spans="1:45" x14ac:dyDescent="0.25">
      <c r="A32" s="76">
        <f t="shared" si="4"/>
        <v>45791</v>
      </c>
      <c r="B32" s="68">
        <v>158061.93392875002</v>
      </c>
      <c r="C32" s="68">
        <f t="shared" si="5"/>
        <v>193020.1943877353</v>
      </c>
      <c r="D32" s="68">
        <v>1028.0042639918574</v>
      </c>
      <c r="E32" s="68">
        <f t="shared" si="6"/>
        <v>1085.2176445714354</v>
      </c>
      <c r="F32" s="82">
        <f t="shared" si="3"/>
        <v>195346.707050094</v>
      </c>
      <c r="G32" s="68">
        <v>128082.39821449999</v>
      </c>
      <c r="H32" s="68">
        <f t="shared" si="7"/>
        <v>138867.68673467141</v>
      </c>
      <c r="I32" s="68">
        <v>1027.4741834507288</v>
      </c>
      <c r="J32" s="68">
        <f t="shared" si="8"/>
        <v>1050.2805181410024</v>
      </c>
      <c r="K32" s="82">
        <v>144002.19072668548</v>
      </c>
      <c r="L32" s="68">
        <v>28201.87499996</v>
      </c>
      <c r="M32" s="68">
        <f t="shared" si="9"/>
        <v>51906.909438778574</v>
      </c>
      <c r="N32" s="68">
        <v>972.47844827448273</v>
      </c>
      <c r="O32" s="68">
        <f t="shared" si="10"/>
        <v>1131.2281089368803</v>
      </c>
      <c r="P32" s="82">
        <v>49745.069259853153</v>
      </c>
      <c r="Q32" s="68">
        <v>1777.6607142899998</v>
      </c>
      <c r="R32" s="68">
        <f t="shared" si="11"/>
        <v>2245.5982142852854</v>
      </c>
      <c r="S32" s="68">
        <v>37.822568389148934</v>
      </c>
      <c r="T32" s="68">
        <f t="shared" si="12"/>
        <v>38.855888775082221</v>
      </c>
      <c r="U32" s="82">
        <v>1599.4470635553726</v>
      </c>
      <c r="V32" s="69">
        <v>126726.20071444999</v>
      </c>
      <c r="W32" s="68">
        <f t="shared" si="13"/>
        <v>155349.074387731</v>
      </c>
      <c r="X32" s="69">
        <f t="shared" si="14"/>
        <v>1163.6530969746609</v>
      </c>
      <c r="Y32" s="69">
        <v>33113.393928589998</v>
      </c>
      <c r="Z32" s="68">
        <f t="shared" si="15"/>
        <v>39916.718214289569</v>
      </c>
      <c r="AA32" s="68">
        <f t="shared" si="16"/>
        <v>909.38463908089761</v>
      </c>
      <c r="AB32" s="69">
        <v>1113.2927325817489</v>
      </c>
      <c r="AC32" s="82">
        <v>827.32603324589888</v>
      </c>
      <c r="AD32" s="69">
        <v>108404.79892875999</v>
      </c>
      <c r="AE32" s="68">
        <f t="shared" si="17"/>
        <v>115695.02464284285</v>
      </c>
      <c r="AF32" s="69">
        <f t="shared" si="18"/>
        <v>1114.7843302265878</v>
      </c>
      <c r="AG32" s="69">
        <v>19677.599285740002</v>
      </c>
      <c r="AH32" s="68">
        <f t="shared" si="19"/>
        <v>23172.66209182857</v>
      </c>
      <c r="AI32" s="68">
        <f t="shared" si="20"/>
        <v>885.48789296800521</v>
      </c>
      <c r="AJ32" s="69">
        <v>1109.2103500759804</v>
      </c>
      <c r="AK32" s="82">
        <v>730.80217125537092</v>
      </c>
      <c r="AL32" s="69">
        <v>16543.7410714</v>
      </c>
      <c r="AM32" s="68">
        <f t="shared" si="21"/>
        <v>37408.451530602855</v>
      </c>
      <c r="AN32" s="69">
        <f t="shared" si="22"/>
        <v>1255.9058995011208</v>
      </c>
      <c r="AO32" s="69">
        <v>11658.133928560001</v>
      </c>
      <c r="AP32" s="68">
        <f t="shared" si="23"/>
        <v>14498.457908175713</v>
      </c>
      <c r="AQ32" s="68">
        <f t="shared" si="24"/>
        <v>892.44499630944119</v>
      </c>
      <c r="AR32" s="69">
        <v>1033.9838169625</v>
      </c>
      <c r="AS32" s="82">
        <v>896.77953296615385</v>
      </c>
    </row>
    <row r="33" spans="1:45" x14ac:dyDescent="0.25">
      <c r="A33" s="76">
        <f t="shared" si="4"/>
        <v>45792</v>
      </c>
      <c r="B33" s="68">
        <v>236890.48892855042</v>
      </c>
      <c r="C33" s="68">
        <f t="shared" si="5"/>
        <v>202002.26040811974</v>
      </c>
      <c r="D33" s="68">
        <v>1058.8840292723689</v>
      </c>
      <c r="E33" s="68">
        <f t="shared" si="6"/>
        <v>1070.5744103852803</v>
      </c>
      <c r="F33" s="82">
        <f t="shared" si="3"/>
        <v>195346.707050094</v>
      </c>
      <c r="G33" s="68">
        <v>154536.94428562</v>
      </c>
      <c r="H33" s="68">
        <f t="shared" si="7"/>
        <v>143454.55377549</v>
      </c>
      <c r="I33" s="68">
        <v>1019.4835284612072</v>
      </c>
      <c r="J33" s="68">
        <f t="shared" si="8"/>
        <v>1039.3327338654301</v>
      </c>
      <c r="K33" s="82">
        <v>144002.19072668548</v>
      </c>
      <c r="L33" s="68">
        <v>80793.366071509998</v>
      </c>
      <c r="M33" s="68">
        <f t="shared" si="9"/>
        <v>56390.741071405719</v>
      </c>
      <c r="N33" s="68">
        <v>1122.1300843265278</v>
      </c>
      <c r="O33" s="68">
        <f t="shared" si="10"/>
        <v>1105.7935170620233</v>
      </c>
      <c r="P33" s="82">
        <v>49745.069259853153</v>
      </c>
      <c r="Q33" s="68">
        <v>1560.1785714204</v>
      </c>
      <c r="R33" s="68">
        <f t="shared" si="11"/>
        <v>2156.9655612239999</v>
      </c>
      <c r="S33" s="68">
        <v>47.27813852789091</v>
      </c>
      <c r="T33" s="68">
        <f t="shared" si="12"/>
        <v>38.837836692577817</v>
      </c>
      <c r="U33" s="82">
        <v>1599.4470635553726</v>
      </c>
      <c r="V33" s="69">
        <v>182509.60250007038</v>
      </c>
      <c r="W33" s="68">
        <f t="shared" si="13"/>
        <v>158370.88040813114</v>
      </c>
      <c r="X33" s="69">
        <f t="shared" si="14"/>
        <v>1156.0612015195925</v>
      </c>
      <c r="Y33" s="69">
        <v>55941.06499990038</v>
      </c>
      <c r="Z33" s="68">
        <f t="shared" si="15"/>
        <v>45788.345561212576</v>
      </c>
      <c r="AA33" s="68">
        <f t="shared" si="16"/>
        <v>886.27587356443848</v>
      </c>
      <c r="AB33" s="69">
        <v>1134.7247958928892</v>
      </c>
      <c r="AC33" s="82">
        <v>887.80862979697872</v>
      </c>
      <c r="AD33" s="69">
        <v>114518.19178569</v>
      </c>
      <c r="AE33" s="68">
        <f t="shared" si="17"/>
        <v>114755.12147958572</v>
      </c>
      <c r="AF33" s="69">
        <f t="shared" si="18"/>
        <v>1111.8183300104304</v>
      </c>
      <c r="AG33" s="69">
        <v>40018.752499929986</v>
      </c>
      <c r="AH33" s="68">
        <f t="shared" si="19"/>
        <v>28699.432295904284</v>
      </c>
      <c r="AI33" s="68">
        <f t="shared" si="20"/>
        <v>822.16362177429266</v>
      </c>
      <c r="AJ33" s="69">
        <v>1073.2037588741018</v>
      </c>
      <c r="AK33" s="82">
        <v>891.74875836832473</v>
      </c>
      <c r="AL33" s="69">
        <v>66431.232142959998</v>
      </c>
      <c r="AM33" s="68">
        <f t="shared" si="21"/>
        <v>41458.793367321428</v>
      </c>
      <c r="AN33" s="69">
        <f t="shared" si="22"/>
        <v>1214.0565325311507</v>
      </c>
      <c r="AO33" s="69">
        <v>14362.13392855</v>
      </c>
      <c r="AP33" s="68">
        <f t="shared" si="23"/>
        <v>14931.947704084287</v>
      </c>
      <c r="AQ33" s="68">
        <f t="shared" si="24"/>
        <v>881.94990756812854</v>
      </c>
      <c r="AR33" s="69">
        <v>1230.2080026474073</v>
      </c>
      <c r="AS33" s="82">
        <v>797.89632936388887</v>
      </c>
    </row>
    <row r="34" spans="1:45" x14ac:dyDescent="0.25">
      <c r="A34" s="76">
        <f t="shared" si="4"/>
        <v>45793</v>
      </c>
      <c r="B34" s="68">
        <v>228436.50285700677</v>
      </c>
      <c r="C34" s="68">
        <f t="shared" si="5"/>
        <v>204891.68020403577</v>
      </c>
      <c r="D34" s="68">
        <v>1172.5812824359962</v>
      </c>
      <c r="E34" s="68">
        <f t="shared" si="6"/>
        <v>1080.5408040493553</v>
      </c>
      <c r="F34" s="82">
        <f t="shared" si="3"/>
        <v>195346.707050094</v>
      </c>
      <c r="G34" s="68">
        <v>161059.88678562999</v>
      </c>
      <c r="H34" s="68">
        <f t="shared" si="7"/>
        <v>143479.77714283855</v>
      </c>
      <c r="I34" s="68">
        <v>1214.3034511100536</v>
      </c>
      <c r="J34" s="68">
        <f t="shared" si="8"/>
        <v>1057.0852439067839</v>
      </c>
      <c r="K34" s="82">
        <v>144002.19072668548</v>
      </c>
      <c r="L34" s="68">
        <v>64734.276785670001</v>
      </c>
      <c r="M34" s="68">
        <f t="shared" si="9"/>
        <v>59342.698979567147</v>
      </c>
      <c r="N34" s="68">
        <v>1044.1012384785483</v>
      </c>
      <c r="O34" s="68">
        <f t="shared" si="10"/>
        <v>1101.3948388358228</v>
      </c>
      <c r="P34" s="82">
        <v>49745.069259853153</v>
      </c>
      <c r="Q34" s="68">
        <v>2642.3392857067997</v>
      </c>
      <c r="R34" s="68">
        <f t="shared" si="11"/>
        <v>2069.2040816300428</v>
      </c>
      <c r="S34" s="68">
        <v>35.23119047609066</v>
      </c>
      <c r="T34" s="68">
        <f t="shared" si="12"/>
        <v>37.906267487945165</v>
      </c>
      <c r="U34" s="82">
        <v>1599.4470635553726</v>
      </c>
      <c r="V34" s="69">
        <v>187200.89607133676</v>
      </c>
      <c r="W34" s="68">
        <f t="shared" si="13"/>
        <v>161522.73229589005</v>
      </c>
      <c r="X34" s="69">
        <f t="shared" si="14"/>
        <v>1172.0606140107045</v>
      </c>
      <c r="Y34" s="69">
        <v>43877.946071376798</v>
      </c>
      <c r="Z34" s="68">
        <f t="shared" si="15"/>
        <v>45438.151989775753</v>
      </c>
      <c r="AA34" s="68">
        <f t="shared" si="16"/>
        <v>876.86847183726138</v>
      </c>
      <c r="AB34" s="69">
        <v>1301.00871227223</v>
      </c>
      <c r="AC34" s="82">
        <v>858.5761554402992</v>
      </c>
      <c r="AD34" s="69">
        <v>139599.61035700998</v>
      </c>
      <c r="AE34" s="68">
        <f t="shared" si="17"/>
        <v>115368.48357141569</v>
      </c>
      <c r="AF34" s="69">
        <f t="shared" si="18"/>
        <v>1133.3839523361692</v>
      </c>
      <c r="AG34" s="69">
        <v>21460.276428619996</v>
      </c>
      <c r="AH34" s="68">
        <f t="shared" si="19"/>
        <v>28111.293571422859</v>
      </c>
      <c r="AI34" s="68">
        <f t="shared" si="20"/>
        <v>821.52416534419444</v>
      </c>
      <c r="AJ34" s="69">
        <v>1320.5955260965377</v>
      </c>
      <c r="AK34" s="82">
        <v>797.00863820015343</v>
      </c>
      <c r="AL34" s="69">
        <v>44958.946428620002</v>
      </c>
      <c r="AM34" s="68">
        <f t="shared" si="21"/>
        <v>44085.044642844288</v>
      </c>
      <c r="AN34" s="69">
        <f t="shared" si="22"/>
        <v>1218.0118517301992</v>
      </c>
      <c r="AO34" s="69">
        <v>19775.330357049999</v>
      </c>
      <c r="AP34" s="68">
        <f t="shared" si="23"/>
        <v>15257.654336722857</v>
      </c>
      <c r="AQ34" s="68">
        <f t="shared" si="24"/>
        <v>860.80795391104516</v>
      </c>
      <c r="AR34" s="69">
        <v>1183.1301691742106</v>
      </c>
      <c r="AS34" s="82">
        <v>823.97209821041668</v>
      </c>
    </row>
    <row r="35" spans="1:45" x14ac:dyDescent="0.25">
      <c r="A35" s="76">
        <f t="shared" si="4"/>
        <v>45794</v>
      </c>
      <c r="B35" s="68">
        <v>186359.76642807314</v>
      </c>
      <c r="C35" s="68">
        <f t="shared" si="5"/>
        <v>194709.58979577487</v>
      </c>
      <c r="D35" s="68">
        <v>1150.8912056900122</v>
      </c>
      <c r="E35" s="68">
        <f t="shared" si="6"/>
        <v>1084.7317922566995</v>
      </c>
      <c r="F35" s="82">
        <f t="shared" si="3"/>
        <v>195346.707050094</v>
      </c>
      <c r="G35" s="68">
        <v>124845.10571412</v>
      </c>
      <c r="H35" s="68">
        <f t="shared" si="7"/>
        <v>135723.78239789428</v>
      </c>
      <c r="I35" s="68">
        <v>1107.8591749587169</v>
      </c>
      <c r="J35" s="68">
        <f t="shared" si="8"/>
        <v>1057.919461075694</v>
      </c>
      <c r="K35" s="82">
        <v>144002.19072668548</v>
      </c>
      <c r="L35" s="68">
        <v>57781.705356799997</v>
      </c>
      <c r="M35" s="68">
        <f t="shared" si="9"/>
        <v>56848.150510125721</v>
      </c>
      <c r="N35" s="68">
        <v>1179.2184766693877</v>
      </c>
      <c r="O35" s="68">
        <f t="shared" si="10"/>
        <v>1109.4206241107888</v>
      </c>
      <c r="P35" s="82">
        <v>49745.069259853153</v>
      </c>
      <c r="Q35" s="68">
        <v>3732.9553571532006</v>
      </c>
      <c r="R35" s="68">
        <f t="shared" si="11"/>
        <v>2137.6568877548857</v>
      </c>
      <c r="S35" s="68">
        <v>30.104478686719361</v>
      </c>
      <c r="T35" s="68">
        <f t="shared" si="12"/>
        <v>37.414881211557066</v>
      </c>
      <c r="U35" s="82">
        <v>1599.4470635553726</v>
      </c>
      <c r="V35" s="69">
        <v>142599.41178539317</v>
      </c>
      <c r="W35" s="68">
        <f t="shared" si="13"/>
        <v>153328.25627543058</v>
      </c>
      <c r="X35" s="69">
        <f t="shared" si="14"/>
        <v>1170.0487942591519</v>
      </c>
      <c r="Y35" s="69">
        <v>47493.309999833211</v>
      </c>
      <c r="Z35" s="68">
        <f t="shared" si="15"/>
        <v>43518.990408099176</v>
      </c>
      <c r="AA35" s="68">
        <f t="shared" si="16"/>
        <v>897.80693725277263</v>
      </c>
      <c r="AB35" s="69">
        <v>1229.0972312400127</v>
      </c>
      <c r="AC35" s="82">
        <v>1029.2653251100724</v>
      </c>
      <c r="AD35" s="69">
        <v>92304.438571360006</v>
      </c>
      <c r="AE35" s="68">
        <f t="shared" si="17"/>
        <v>109034.42974486428</v>
      </c>
      <c r="AF35" s="69">
        <f t="shared" si="18"/>
        <v>1129.0562996798546</v>
      </c>
      <c r="AG35" s="69">
        <v>32540.667142760001</v>
      </c>
      <c r="AH35" s="68">
        <f t="shared" si="19"/>
        <v>26689.352653029997</v>
      </c>
      <c r="AI35" s="68">
        <f t="shared" si="20"/>
        <v>834.3949679095665</v>
      </c>
      <c r="AJ35" s="69">
        <v>1171.6205340666584</v>
      </c>
      <c r="AK35" s="82">
        <v>959.70778173732231</v>
      </c>
      <c r="AL35" s="69">
        <v>46562.017856879997</v>
      </c>
      <c r="AM35" s="68">
        <f t="shared" si="21"/>
        <v>42156.169642811423</v>
      </c>
      <c r="AN35" s="69">
        <f t="shared" si="22"/>
        <v>1215.2221986915308</v>
      </c>
      <c r="AO35" s="69">
        <v>11219.687499919999</v>
      </c>
      <c r="AP35" s="68">
        <f t="shared" si="23"/>
        <v>14691.980867314285</v>
      </c>
      <c r="AQ35" s="68">
        <f t="shared" si="24"/>
        <v>885.95136377356891</v>
      </c>
      <c r="AR35" s="69">
        <v>1258.4329150508106</v>
      </c>
      <c r="AS35" s="82">
        <v>934.97395832666655</v>
      </c>
    </row>
    <row r="36" spans="1:45" x14ac:dyDescent="0.25">
      <c r="A36" s="76">
        <f t="shared" si="4"/>
        <v>45795</v>
      </c>
      <c r="B36" s="68">
        <v>139439.92642898549</v>
      </c>
      <c r="C36" s="68">
        <f t="shared" si="5"/>
        <v>194677.71683668246</v>
      </c>
      <c r="D36" s="68">
        <v>1073.6868083896616</v>
      </c>
      <c r="E36" s="68">
        <f t="shared" si="6"/>
        <v>1093.35746973713</v>
      </c>
      <c r="F36" s="82">
        <f t="shared" si="3"/>
        <v>195346.707050094</v>
      </c>
      <c r="G36" s="68">
        <v>101491.92642896999</v>
      </c>
      <c r="H36" s="68">
        <f t="shared" si="7"/>
        <v>136263.6747449</v>
      </c>
      <c r="I36" s="68">
        <v>1071.2710568408429</v>
      </c>
      <c r="J36" s="68">
        <f t="shared" si="8"/>
        <v>1073.7297221008432</v>
      </c>
      <c r="K36" s="82">
        <v>144002.19072668548</v>
      </c>
      <c r="L36" s="68">
        <v>35941.107142870002</v>
      </c>
      <c r="M36" s="68">
        <f t="shared" si="9"/>
        <v>56334.868622394293</v>
      </c>
      <c r="N36" s="68">
        <v>1026.8887755105716</v>
      </c>
      <c r="O36" s="68">
        <f t="shared" si="10"/>
        <v>1099.237749354402</v>
      </c>
      <c r="P36" s="82">
        <v>49745.069259853153</v>
      </c>
      <c r="Q36" s="68">
        <v>2006.8928571454999</v>
      </c>
      <c r="R36" s="68">
        <f t="shared" si="11"/>
        <v>2079.1734693881713</v>
      </c>
      <c r="S36" s="68">
        <v>31.855442176912696</v>
      </c>
      <c r="T36" s="68">
        <f t="shared" si="12"/>
        <v>37.482770380220835</v>
      </c>
      <c r="U36" s="82">
        <v>1599.4470635553726</v>
      </c>
      <c r="V36" s="69">
        <v>105723.2300003155</v>
      </c>
      <c r="W36" s="68">
        <f t="shared" si="13"/>
        <v>153270.07255100957</v>
      </c>
      <c r="X36" s="69">
        <f t="shared" si="14"/>
        <v>1184.6622764984209</v>
      </c>
      <c r="Y36" s="69">
        <v>35723.589285815498</v>
      </c>
      <c r="Z36" s="68">
        <f t="shared" si="15"/>
        <v>43486.817755061027</v>
      </c>
      <c r="AA36" s="68">
        <f t="shared" si="16"/>
        <v>893.66519857140997</v>
      </c>
      <c r="AB36" s="69">
        <v>1175.4316093862319</v>
      </c>
      <c r="AC36" s="82">
        <v>891.82986972630442</v>
      </c>
      <c r="AD36" s="69">
        <v>78216.283571669992</v>
      </c>
      <c r="AE36" s="68">
        <f t="shared" si="17"/>
        <v>109219.54066327286</v>
      </c>
      <c r="AF36" s="69">
        <f t="shared" si="18"/>
        <v>1150.7259312554593</v>
      </c>
      <c r="AG36" s="69">
        <v>23275.642857300001</v>
      </c>
      <c r="AH36" s="68">
        <f t="shared" si="19"/>
        <v>27044.134081627144</v>
      </c>
      <c r="AI36" s="68">
        <f t="shared" si="20"/>
        <v>838.7460217881287</v>
      </c>
      <c r="AJ36" s="69">
        <v>1153.3994627858451</v>
      </c>
      <c r="AK36" s="82">
        <v>864.42914557194797</v>
      </c>
      <c r="AL36" s="69">
        <v>25500.053571500001</v>
      </c>
      <c r="AM36" s="68">
        <f t="shared" si="21"/>
        <v>41971.358418348573</v>
      </c>
      <c r="AN36" s="69">
        <f t="shared" si="22"/>
        <v>1206.8216884886738</v>
      </c>
      <c r="AO36" s="69">
        <v>10441.053571369999</v>
      </c>
      <c r="AP36" s="68">
        <f t="shared" si="23"/>
        <v>14363.510204045713</v>
      </c>
      <c r="AQ36" s="68">
        <f t="shared" si="24"/>
        <v>870.68466299957367</v>
      </c>
      <c r="AR36" s="69">
        <v>1159.093344159091</v>
      </c>
      <c r="AS36" s="82">
        <v>803.15796702846148</v>
      </c>
    </row>
    <row r="37" spans="1:45" x14ac:dyDescent="0.25">
      <c r="A37" s="76">
        <f t="shared" si="4"/>
        <v>45796</v>
      </c>
      <c r="B37" s="68">
        <v>196723.76107147447</v>
      </c>
      <c r="C37" s="68">
        <f t="shared" si="5"/>
        <v>191983.7029591329</v>
      </c>
      <c r="D37" s="68">
        <v>1152.2821288655205</v>
      </c>
      <c r="E37" s="68">
        <f t="shared" si="6"/>
        <v>1104.5215486253983</v>
      </c>
      <c r="F37" s="82">
        <f t="shared" si="3"/>
        <v>195346.707050094</v>
      </c>
      <c r="G37" s="68">
        <v>132145.33250011</v>
      </c>
      <c r="H37" s="68">
        <f t="shared" si="7"/>
        <v>133159.11367347426</v>
      </c>
      <c r="I37" s="68">
        <v>1077.3038140180263</v>
      </c>
      <c r="J37" s="68">
        <f t="shared" si="8"/>
        <v>1077.6788580964935</v>
      </c>
      <c r="K37" s="82">
        <v>144002.19072668548</v>
      </c>
      <c r="L37" s="68">
        <v>63380.482142790002</v>
      </c>
      <c r="M37" s="68">
        <f t="shared" si="9"/>
        <v>56820.886479535715</v>
      </c>
      <c r="N37" s="68">
        <v>1320.426711308125</v>
      </c>
      <c r="O37" s="68">
        <f t="shared" si="10"/>
        <v>1129.1972341899543</v>
      </c>
      <c r="P37" s="82">
        <v>49745.069259853153</v>
      </c>
      <c r="Q37" s="68">
        <v>1197.9464285744</v>
      </c>
      <c r="R37" s="68">
        <f t="shared" si="11"/>
        <v>2003.7028061229144</v>
      </c>
      <c r="S37" s="68">
        <v>32.376930502010808</v>
      </c>
      <c r="T37" s="68">
        <f t="shared" si="12"/>
        <v>35.942899482539531</v>
      </c>
      <c r="U37" s="82">
        <v>1599.4470635553726</v>
      </c>
      <c r="V37" s="69">
        <v>169125.1435714144</v>
      </c>
      <c r="W37" s="68">
        <f t="shared" si="13"/>
        <v>151482.94698977433</v>
      </c>
      <c r="X37" s="69">
        <f t="shared" si="14"/>
        <v>1195.0963773520514</v>
      </c>
      <c r="Y37" s="69">
        <v>28796.563928634398</v>
      </c>
      <c r="Z37" s="68">
        <f t="shared" si="15"/>
        <v>42504.458775481486</v>
      </c>
      <c r="AA37" s="68">
        <f t="shared" si="16"/>
        <v>902.18279237443915</v>
      </c>
      <c r="AB37" s="69">
        <v>1209.8420324343654</v>
      </c>
      <c r="AC37" s="82">
        <v>929.02404894667075</v>
      </c>
      <c r="AD37" s="69">
        <v>110586.00071430003</v>
      </c>
      <c r="AE37" s="68">
        <f t="shared" si="17"/>
        <v>106310.32709183714</v>
      </c>
      <c r="AF37" s="69">
        <f t="shared" si="18"/>
        <v>1154.4183588227738</v>
      </c>
      <c r="AG37" s="69">
        <v>21559.331785809998</v>
      </c>
      <c r="AH37" s="68">
        <f t="shared" si="19"/>
        <v>26848.786581637141</v>
      </c>
      <c r="AI37" s="68">
        <f t="shared" si="20"/>
        <v>845.78904246142099</v>
      </c>
      <c r="AJ37" s="69">
        <v>1120.0990748032693</v>
      </c>
      <c r="AK37" s="82">
        <v>900.7733632788993</v>
      </c>
      <c r="AL37" s="69">
        <v>57341.196428540003</v>
      </c>
      <c r="AM37" s="68">
        <f t="shared" si="21"/>
        <v>43168.917091814285</v>
      </c>
      <c r="AN37" s="69">
        <f t="shared" si="22"/>
        <v>1231.7657775876391</v>
      </c>
      <c r="AO37" s="69">
        <v>6039.2857142499997</v>
      </c>
      <c r="AP37" s="68">
        <f t="shared" si="23"/>
        <v>13651.969387721427</v>
      </c>
      <c r="AQ37" s="68">
        <f t="shared" si="24"/>
        <v>881.48568340753297</v>
      </c>
      <c r="AR37" s="69">
        <v>1398.5657665497561</v>
      </c>
      <c r="AS37" s="82">
        <v>862.75510203571423</v>
      </c>
    </row>
    <row r="38" spans="1:45" x14ac:dyDescent="0.25">
      <c r="A38" s="76">
        <f t="shared" si="4"/>
        <v>45797</v>
      </c>
      <c r="B38" s="68">
        <v>188224.86785756718</v>
      </c>
      <c r="C38" s="68">
        <f t="shared" si="5"/>
        <v>190591.03535720109</v>
      </c>
      <c r="D38" s="68">
        <v>1024.5859912826634</v>
      </c>
      <c r="E38" s="68">
        <f t="shared" si="6"/>
        <v>1094.4165299897256</v>
      </c>
      <c r="F38" s="82">
        <f t="shared" si="3"/>
        <v>195346.707050094</v>
      </c>
      <c r="G38" s="68">
        <v>138520.30535730999</v>
      </c>
      <c r="H38" s="68">
        <f t="shared" si="7"/>
        <v>134383.12846946571</v>
      </c>
      <c r="I38" s="68">
        <v>1013.8748587075706</v>
      </c>
      <c r="J38" s="68">
        <f t="shared" si="8"/>
        <v>1075.9385810781637</v>
      </c>
      <c r="K38" s="82">
        <v>144002.19072668548</v>
      </c>
      <c r="L38" s="68">
        <v>48341.035714539998</v>
      </c>
      <c r="M38" s="68">
        <f t="shared" si="9"/>
        <v>54167.692602019997</v>
      </c>
      <c r="N38" s="68">
        <v>1028.5326747774468</v>
      </c>
      <c r="O38" s="68">
        <f t="shared" si="10"/>
        <v>1099.1109156207272</v>
      </c>
      <c r="P38" s="82">
        <v>49745.069259853153</v>
      </c>
      <c r="Q38" s="68">
        <v>1363.5267857172</v>
      </c>
      <c r="R38" s="68">
        <f t="shared" si="11"/>
        <v>2040.2142857153574</v>
      </c>
      <c r="S38" s="68">
        <v>34.088169642929998</v>
      </c>
      <c r="T38" s="68">
        <f t="shared" si="12"/>
        <v>35.536702628814773</v>
      </c>
      <c r="U38" s="82">
        <v>1599.4470635553726</v>
      </c>
      <c r="V38" s="69">
        <v>142451.87678604719</v>
      </c>
      <c r="W38" s="68">
        <f t="shared" si="13"/>
        <v>150905.19448986105</v>
      </c>
      <c r="X38" s="69">
        <f t="shared" si="14"/>
        <v>1183.8179152325979</v>
      </c>
      <c r="Y38" s="69">
        <v>47136.517857237195</v>
      </c>
      <c r="Z38" s="68">
        <f t="shared" si="15"/>
        <v>41726.055153055349</v>
      </c>
      <c r="AA38" s="68">
        <f t="shared" si="16"/>
        <v>893.01210473407866</v>
      </c>
      <c r="AB38" s="69">
        <v>1123.3282928207086</v>
      </c>
      <c r="AC38" s="82">
        <v>827.25467087232573</v>
      </c>
      <c r="AD38" s="69">
        <v>110498.49285732</v>
      </c>
      <c r="AE38" s="68">
        <f t="shared" si="17"/>
        <v>107732.54525515856</v>
      </c>
      <c r="AF38" s="69">
        <f t="shared" si="18"/>
        <v>1152.4773479161363</v>
      </c>
      <c r="AG38" s="69">
        <v>28021.812499989999</v>
      </c>
      <c r="AH38" s="68">
        <f t="shared" si="19"/>
        <v>26650.583214307142</v>
      </c>
      <c r="AI38" s="68">
        <f t="shared" si="20"/>
        <v>840.55883503852772</v>
      </c>
      <c r="AJ38" s="69">
        <v>1119.2127287105614</v>
      </c>
      <c r="AK38" s="82">
        <v>739.44198685767503</v>
      </c>
      <c r="AL38" s="69">
        <v>30589.857143009998</v>
      </c>
      <c r="AM38" s="68">
        <f t="shared" si="21"/>
        <v>41132.434948987146</v>
      </c>
      <c r="AN38" s="69">
        <f t="shared" si="22"/>
        <v>1193.7012732154885</v>
      </c>
      <c r="AO38" s="69">
        <v>17751.178571529999</v>
      </c>
      <c r="AP38" s="68">
        <f t="shared" si="23"/>
        <v>13035.257653032857</v>
      </c>
      <c r="AQ38" s="68">
        <f t="shared" si="24"/>
        <v>864.82964918965968</v>
      </c>
      <c r="AR38" s="69">
        <v>1092.4948979646429</v>
      </c>
      <c r="AS38" s="82">
        <v>934.27255639631574</v>
      </c>
    </row>
    <row r="39" spans="1:45" x14ac:dyDescent="0.25">
      <c r="A39" s="76">
        <f t="shared" si="4"/>
        <v>45798</v>
      </c>
      <c r="B39" s="68">
        <v>169662.65571410768</v>
      </c>
      <c r="C39" s="68">
        <f t="shared" si="5"/>
        <v>192248.28132653789</v>
      </c>
      <c r="D39" s="68">
        <v>1103.5596290101209</v>
      </c>
      <c r="E39" s="68">
        <f t="shared" si="6"/>
        <v>1105.2101535637635</v>
      </c>
      <c r="F39" s="82">
        <f t="shared" si="3"/>
        <v>195346.707050094</v>
      </c>
      <c r="G39" s="68">
        <v>122942.16464261001</v>
      </c>
      <c r="H39" s="68">
        <f t="shared" si="7"/>
        <v>133648.80938776713</v>
      </c>
      <c r="I39" s="68">
        <v>1081.4027880595684</v>
      </c>
      <c r="J39" s="68">
        <f t="shared" si="8"/>
        <v>1083.6426674508552</v>
      </c>
      <c r="K39" s="82">
        <v>144002.19072668548</v>
      </c>
      <c r="L39" s="68">
        <v>45241.616071500001</v>
      </c>
      <c r="M39" s="68">
        <f t="shared" si="9"/>
        <v>56601.94132652571</v>
      </c>
      <c r="N39" s="68">
        <v>1131.0404017875001</v>
      </c>
      <c r="O39" s="68">
        <f t="shared" si="10"/>
        <v>1121.7626232654438</v>
      </c>
      <c r="P39" s="82">
        <v>49745.069259853153</v>
      </c>
      <c r="Q39" s="68">
        <v>1478.8749999977001</v>
      </c>
      <c r="R39" s="68">
        <f t="shared" si="11"/>
        <v>1997.5306122450288</v>
      </c>
      <c r="S39" s="68">
        <v>29.577499999954004</v>
      </c>
      <c r="T39" s="68">
        <f t="shared" si="12"/>
        <v>34.358835716072633</v>
      </c>
      <c r="U39" s="82">
        <v>1599.4470635553726</v>
      </c>
      <c r="V39" s="69">
        <v>123328.80178562771</v>
      </c>
      <c r="W39" s="68">
        <f t="shared" si="13"/>
        <v>150419.85178574358</v>
      </c>
      <c r="X39" s="69">
        <f t="shared" si="14"/>
        <v>1196.1085162548382</v>
      </c>
      <c r="Y39" s="69">
        <v>47812.728928477707</v>
      </c>
      <c r="Z39" s="68">
        <f t="shared" si="15"/>
        <v>43825.960153039312</v>
      </c>
      <c r="AA39" s="68">
        <f t="shared" si="16"/>
        <v>908.84863262265651</v>
      </c>
      <c r="AB39" s="69">
        <v>1199.3269397374306</v>
      </c>
      <c r="AC39" s="82">
        <v>938.18172846594462</v>
      </c>
      <c r="AD39" s="69">
        <v>90697.453571260019</v>
      </c>
      <c r="AE39" s="68">
        <f t="shared" si="17"/>
        <v>105202.92448980141</v>
      </c>
      <c r="AF39" s="69">
        <f t="shared" si="18"/>
        <v>1154.4184132443543</v>
      </c>
      <c r="AG39" s="69">
        <v>32244.711071349997</v>
      </c>
      <c r="AH39" s="68">
        <f t="shared" si="19"/>
        <v>28445.884897965709</v>
      </c>
      <c r="AI39" s="68">
        <f t="shared" si="20"/>
        <v>876.12950079657799</v>
      </c>
      <c r="AJ39" s="69">
        <v>1122.7978073735057</v>
      </c>
      <c r="AK39" s="82">
        <v>979.79683156172291</v>
      </c>
      <c r="AL39" s="69">
        <v>31152.473214369998</v>
      </c>
      <c r="AM39" s="68">
        <f t="shared" si="21"/>
        <v>43219.396683697145</v>
      </c>
      <c r="AN39" s="69">
        <f t="shared" si="22"/>
        <v>1248.2780864700014</v>
      </c>
      <c r="AO39" s="69">
        <v>14089.142857129998</v>
      </c>
      <c r="AP39" s="68">
        <f t="shared" si="23"/>
        <v>13382.54464282857</v>
      </c>
      <c r="AQ39" s="68">
        <f t="shared" si="24"/>
        <v>848.53688144155819</v>
      </c>
      <c r="AR39" s="69">
        <v>1416.0215097440907</v>
      </c>
      <c r="AS39" s="82">
        <v>782.73015872944438</v>
      </c>
    </row>
    <row r="40" spans="1:45" x14ac:dyDescent="0.25">
      <c r="A40" s="76">
        <f t="shared" si="4"/>
        <v>45799</v>
      </c>
      <c r="B40" s="68">
        <v>217822.85464274517</v>
      </c>
      <c r="C40" s="68">
        <f t="shared" si="5"/>
        <v>189524.33357142285</v>
      </c>
      <c r="D40" s="68">
        <v>1095.5817700281002</v>
      </c>
      <c r="E40" s="68">
        <f t="shared" si="6"/>
        <v>1110.4526879574394</v>
      </c>
      <c r="F40" s="82">
        <f t="shared" si="3"/>
        <v>195346.707050094</v>
      </c>
      <c r="G40" s="68">
        <v>149423.04214263998</v>
      </c>
      <c r="H40" s="68">
        <f t="shared" si="7"/>
        <v>132918.25193877</v>
      </c>
      <c r="I40" s="68">
        <v>1077.9391726730425</v>
      </c>
      <c r="J40" s="68">
        <f t="shared" si="8"/>
        <v>1091.9934737668316</v>
      </c>
      <c r="K40" s="82">
        <v>144002.19072668548</v>
      </c>
      <c r="L40" s="68">
        <v>65938.214285830007</v>
      </c>
      <c r="M40" s="68">
        <f t="shared" si="9"/>
        <v>54479.776785714283</v>
      </c>
      <c r="N40" s="68">
        <v>1098.9702380971669</v>
      </c>
      <c r="O40" s="68">
        <f t="shared" si="10"/>
        <v>1118.4540738041067</v>
      </c>
      <c r="P40" s="82">
        <v>49745.069259853153</v>
      </c>
      <c r="Q40" s="68">
        <v>2461.5982142752</v>
      </c>
      <c r="R40" s="68">
        <f t="shared" si="11"/>
        <v>2126.3048469385717</v>
      </c>
      <c r="S40" s="68">
        <v>42.441348521986207</v>
      </c>
      <c r="T40" s="68">
        <f t="shared" si="12"/>
        <v>33.667865715229105</v>
      </c>
      <c r="U40" s="82">
        <v>1599.4470635553726</v>
      </c>
      <c r="V40" s="69">
        <v>182529.1446429952</v>
      </c>
      <c r="W40" s="68">
        <f t="shared" si="13"/>
        <v>150422.64352044716</v>
      </c>
      <c r="X40" s="69">
        <f t="shared" si="14"/>
        <v>1204.5250932325996</v>
      </c>
      <c r="Y40" s="69">
        <v>37755.308214025201</v>
      </c>
      <c r="Z40" s="68">
        <f t="shared" si="15"/>
        <v>41227.994897914286</v>
      </c>
      <c r="AA40" s="68">
        <f t="shared" si="16"/>
        <v>899.01308345598693</v>
      </c>
      <c r="AB40" s="69">
        <v>1193.6408347372198</v>
      </c>
      <c r="AC40" s="82">
        <v>818.95978563029178</v>
      </c>
      <c r="AD40" s="69">
        <v>120462.61785716002</v>
      </c>
      <c r="AE40" s="68">
        <f t="shared" si="17"/>
        <v>106052.12821429715</v>
      </c>
      <c r="AF40" s="69">
        <f t="shared" si="18"/>
        <v>1168.639733560108</v>
      </c>
      <c r="AG40" s="69">
        <v>28960.42428548</v>
      </c>
      <c r="AH40" s="68">
        <f t="shared" si="19"/>
        <v>26866.123724472855</v>
      </c>
      <c r="AI40" s="68">
        <f t="shared" si="20"/>
        <v>863.97486027515879</v>
      </c>
      <c r="AJ40" s="69">
        <v>1172.7530010843773</v>
      </c>
      <c r="AK40" s="82">
        <v>806.66627471839138</v>
      </c>
      <c r="AL40" s="69">
        <v>59604.928571559998</v>
      </c>
      <c r="AM40" s="68">
        <f t="shared" si="21"/>
        <v>42244.210459211426</v>
      </c>
      <c r="AN40" s="69">
        <f t="shared" si="22"/>
        <v>1242.833882010543</v>
      </c>
      <c r="AO40" s="69">
        <v>6333.2857142700004</v>
      </c>
      <c r="AP40" s="68">
        <f t="shared" si="23"/>
        <v>12235.566326502856</v>
      </c>
      <c r="AQ40" s="68">
        <f t="shared" si="24"/>
        <v>825.02720173628848</v>
      </c>
      <c r="AR40" s="69">
        <v>1192.0985714312001</v>
      </c>
      <c r="AS40" s="82">
        <v>633.32857142700004</v>
      </c>
    </row>
    <row r="41" spans="1:45" x14ac:dyDescent="0.25">
      <c r="A41" s="76">
        <f t="shared" si="4"/>
        <v>45800</v>
      </c>
      <c r="B41" s="68">
        <v>262476.64107142831</v>
      </c>
      <c r="C41" s="68">
        <f t="shared" si="5"/>
        <v>194387.21045919735</v>
      </c>
      <c r="D41" s="68">
        <v>1146.9386188479982</v>
      </c>
      <c r="E41" s="68">
        <f t="shared" si="6"/>
        <v>1106.7894503020111</v>
      </c>
      <c r="F41" s="82">
        <f t="shared" si="3"/>
        <v>195346.707050094</v>
      </c>
      <c r="G41" s="68">
        <v>183736.06071420002</v>
      </c>
      <c r="H41" s="68">
        <f t="shared" si="7"/>
        <v>136157.70535713714</v>
      </c>
      <c r="I41" s="68">
        <v>1109.8845187150903</v>
      </c>
      <c r="J41" s="68">
        <f t="shared" si="8"/>
        <v>1077.0764834246941</v>
      </c>
      <c r="K41" s="82">
        <v>144002.19072668548</v>
      </c>
      <c r="L41" s="68">
        <v>75352.821428650001</v>
      </c>
      <c r="M41" s="68">
        <f t="shared" si="9"/>
        <v>55996.711734711433</v>
      </c>
      <c r="N41" s="68">
        <v>1196.076530613492</v>
      </c>
      <c r="O41" s="68">
        <f t="shared" si="10"/>
        <v>1140.1648298233843</v>
      </c>
      <c r="P41" s="82">
        <v>49745.069259853153</v>
      </c>
      <c r="Q41" s="68">
        <v>3387.7589285783001</v>
      </c>
      <c r="R41" s="68">
        <f t="shared" si="11"/>
        <v>2232.7933673487855</v>
      </c>
      <c r="S41" s="68">
        <v>43.996869202315587</v>
      </c>
      <c r="T41" s="68">
        <f t="shared" si="12"/>
        <v>34.920105533261236</v>
      </c>
      <c r="U41" s="82">
        <v>1599.4470635553726</v>
      </c>
      <c r="V41" s="69">
        <v>227122.6710714683</v>
      </c>
      <c r="W41" s="68">
        <f t="shared" si="13"/>
        <v>156125.75423475166</v>
      </c>
      <c r="X41" s="69">
        <f t="shared" si="14"/>
        <v>1195.0589009511953</v>
      </c>
      <c r="Y41" s="69">
        <v>38741.728928538294</v>
      </c>
      <c r="Z41" s="68">
        <f t="shared" si="15"/>
        <v>40494.249591794498</v>
      </c>
      <c r="AA41" s="68">
        <f t="shared" si="16"/>
        <v>898.77384426739161</v>
      </c>
      <c r="AB41" s="69">
        <v>1234.7453663023971</v>
      </c>
      <c r="AC41" s="82">
        <v>856.90148112013105</v>
      </c>
      <c r="AD41" s="69">
        <v>157355.14428566</v>
      </c>
      <c r="AE41" s="68">
        <f t="shared" si="17"/>
        <v>108588.63306124715</v>
      </c>
      <c r="AF41" s="69">
        <f t="shared" si="18"/>
        <v>1150.7488560590423</v>
      </c>
      <c r="AG41" s="69">
        <v>26380.91642854</v>
      </c>
      <c r="AH41" s="68">
        <f t="shared" si="19"/>
        <v>27569.072295889997</v>
      </c>
      <c r="AI41" s="68">
        <f t="shared" si="20"/>
        <v>861.26518705726573</v>
      </c>
      <c r="AJ41" s="69">
        <v>1195.3593835890781</v>
      </c>
      <c r="AK41" s="82">
        <v>778.04092567490034</v>
      </c>
      <c r="AL41" s="69">
        <v>66379.767857230006</v>
      </c>
      <c r="AM41" s="68">
        <f t="shared" si="21"/>
        <v>45304.327806155714</v>
      </c>
      <c r="AN41" s="69">
        <f t="shared" si="22"/>
        <v>1256.1772860220021</v>
      </c>
      <c r="AO41" s="69">
        <v>8973.0535714199996</v>
      </c>
      <c r="AP41" s="68">
        <f t="shared" si="23"/>
        <v>10692.383928555713</v>
      </c>
      <c r="AQ41" s="68">
        <f t="shared" si="24"/>
        <v>823.850065257138</v>
      </c>
      <c r="AR41" s="69">
        <v>1276.5339972544232</v>
      </c>
      <c r="AS41" s="82">
        <v>815.73214285636357</v>
      </c>
    </row>
    <row r="42" spans="1:45" x14ac:dyDescent="0.25">
      <c r="A42" s="76">
        <f t="shared" si="4"/>
        <v>45801</v>
      </c>
      <c r="B42" s="68">
        <v>203755.63964298391</v>
      </c>
      <c r="C42" s="68">
        <f t="shared" si="5"/>
        <v>196872.33520418458</v>
      </c>
      <c r="D42" s="68">
        <v>1050.1595056989429</v>
      </c>
      <c r="E42" s="68">
        <f t="shared" si="6"/>
        <v>1092.3992074461441</v>
      </c>
      <c r="F42" s="82">
        <f t="shared" si="3"/>
        <v>195346.707050094</v>
      </c>
      <c r="G42" s="68">
        <v>146303.2200001</v>
      </c>
      <c r="H42" s="68">
        <f t="shared" si="7"/>
        <v>139223.15025513427</v>
      </c>
      <c r="I42" s="68">
        <v>997.99423074249569</v>
      </c>
      <c r="J42" s="68">
        <f t="shared" si="8"/>
        <v>1061.3814913938052</v>
      </c>
      <c r="K42" s="82">
        <v>144002.19072668548</v>
      </c>
      <c r="L42" s="68">
        <v>52492.7589286</v>
      </c>
      <c r="M42" s="68">
        <f t="shared" si="9"/>
        <v>55241.147959254282</v>
      </c>
      <c r="N42" s="68">
        <v>1116.8672112468084</v>
      </c>
      <c r="O42" s="68">
        <f t="shared" si="10"/>
        <v>1131.2575061915873</v>
      </c>
      <c r="P42" s="82">
        <v>49745.069259853153</v>
      </c>
      <c r="Q42" s="68">
        <v>4959.6607142839002</v>
      </c>
      <c r="R42" s="68">
        <f t="shared" si="11"/>
        <v>2408.0369897960286</v>
      </c>
      <c r="S42" s="68">
        <v>42.390262515247009</v>
      </c>
      <c r="T42" s="68">
        <f t="shared" si="12"/>
        <v>36.675217508765186</v>
      </c>
      <c r="U42" s="82">
        <v>1599.4470635553726</v>
      </c>
      <c r="V42" s="69">
        <v>144784.53285733389</v>
      </c>
      <c r="W42" s="68">
        <f t="shared" si="13"/>
        <v>156437.914387886</v>
      </c>
      <c r="X42" s="69">
        <f t="shared" si="14"/>
        <v>1182.1267543494448</v>
      </c>
      <c r="Y42" s="69">
        <v>63930.7674999339</v>
      </c>
      <c r="Z42" s="68">
        <f t="shared" si="15"/>
        <v>42842.457806094601</v>
      </c>
      <c r="AA42" s="68">
        <f t="shared" si="16"/>
        <v>887.46840940345021</v>
      </c>
      <c r="AB42" s="69">
        <v>1138.5722050277595</v>
      </c>
      <c r="AC42" s="82">
        <v>950.12728106248358</v>
      </c>
      <c r="AD42" s="69">
        <v>102791.69357154</v>
      </c>
      <c r="AE42" s="68">
        <f t="shared" si="17"/>
        <v>110086.81234698716</v>
      </c>
      <c r="AF42" s="69">
        <f t="shared" si="18"/>
        <v>1136.7585540662867</v>
      </c>
      <c r="AG42" s="69">
        <v>43511.526428559999</v>
      </c>
      <c r="AH42" s="68">
        <f t="shared" si="19"/>
        <v>29136.337908147139</v>
      </c>
      <c r="AI42" s="68">
        <f t="shared" si="20"/>
        <v>846.37993977232429</v>
      </c>
      <c r="AJ42" s="69">
        <v>1073.6884201173698</v>
      </c>
      <c r="AK42" s="82">
        <v>855.51105074273278</v>
      </c>
      <c r="AL42" s="69">
        <v>37033.178571509998</v>
      </c>
      <c r="AM42" s="68">
        <f t="shared" si="21"/>
        <v>43943.065051102858</v>
      </c>
      <c r="AN42" s="69">
        <f t="shared" si="22"/>
        <v>1247.0609643857572</v>
      </c>
      <c r="AO42" s="69">
        <v>15459.580357090001</v>
      </c>
      <c r="AP42" s="68">
        <f t="shared" si="23"/>
        <v>11298.082908151428</v>
      </c>
      <c r="AQ42" s="68">
        <f t="shared" si="24"/>
        <v>828.31432439877494</v>
      </c>
      <c r="AR42" s="69">
        <v>1194.6186635970967</v>
      </c>
      <c r="AS42" s="82">
        <v>966.22377231812504</v>
      </c>
    </row>
    <row r="43" spans="1:45" x14ac:dyDescent="0.25">
      <c r="A43" s="76">
        <f t="shared" si="4"/>
        <v>45802</v>
      </c>
      <c r="B43" s="68">
        <v>182684.70035711388</v>
      </c>
      <c r="C43" s="68">
        <f t="shared" si="5"/>
        <v>203050.16005106011</v>
      </c>
      <c r="D43" s="68">
        <v>983.23727688751399</v>
      </c>
      <c r="E43" s="68">
        <f t="shared" si="6"/>
        <v>1079.47784580298</v>
      </c>
      <c r="F43" s="82">
        <f t="shared" si="3"/>
        <v>195346.707050094</v>
      </c>
      <c r="G43" s="68">
        <v>136662.86107156001</v>
      </c>
      <c r="H43" s="68">
        <f t="shared" si="7"/>
        <v>144247.56948978998</v>
      </c>
      <c r="I43" s="68">
        <v>958.30984956868167</v>
      </c>
      <c r="J43" s="68">
        <f t="shared" si="8"/>
        <v>1045.2441760692107</v>
      </c>
      <c r="K43" s="82">
        <v>144002.19072668548</v>
      </c>
      <c r="L43" s="68">
        <v>43463.955356979997</v>
      </c>
      <c r="M43" s="68">
        <f t="shared" si="9"/>
        <v>56315.840561270001</v>
      </c>
      <c r="N43" s="68">
        <v>1010.7896594646511</v>
      </c>
      <c r="O43" s="68">
        <f t="shared" si="10"/>
        <v>1128.9576324707414</v>
      </c>
      <c r="P43" s="82">
        <v>49745.069259853153</v>
      </c>
      <c r="Q43" s="68">
        <v>2557.8839285738995</v>
      </c>
      <c r="R43" s="68">
        <f t="shared" si="11"/>
        <v>2486.7500000000859</v>
      </c>
      <c r="S43" s="68">
        <v>33.21927179966103</v>
      </c>
      <c r="T43" s="68">
        <f t="shared" si="12"/>
        <v>36.870050312014946</v>
      </c>
      <c r="U43" s="82">
        <v>1599.4470635553726</v>
      </c>
      <c r="V43" s="69">
        <v>142499.6210714239</v>
      </c>
      <c r="W43" s="68">
        <f t="shared" si="13"/>
        <v>161691.68454090151</v>
      </c>
      <c r="X43" s="69">
        <f t="shared" si="14"/>
        <v>1165.1062165756218</v>
      </c>
      <c r="Y43" s="69">
        <v>42742.963214263895</v>
      </c>
      <c r="Z43" s="68">
        <f t="shared" si="15"/>
        <v>43845.225510158656</v>
      </c>
      <c r="AA43" s="68">
        <f t="shared" si="16"/>
        <v>879.59514562109484</v>
      </c>
      <c r="AB43" s="69">
        <v>1056.2878449694724</v>
      </c>
      <c r="AC43" s="82">
        <v>836.71702324981698</v>
      </c>
      <c r="AD43" s="69">
        <v>106672.42464301999</v>
      </c>
      <c r="AE43" s="68">
        <f t="shared" si="17"/>
        <v>114151.97535718001</v>
      </c>
      <c r="AF43" s="69">
        <f t="shared" si="18"/>
        <v>1118.9178076679489</v>
      </c>
      <c r="AG43" s="69">
        <v>29990.436428540001</v>
      </c>
      <c r="AH43" s="68">
        <f t="shared" si="19"/>
        <v>30095.594132609996</v>
      </c>
      <c r="AI43" s="68">
        <f t="shared" si="20"/>
        <v>833.04693998945788</v>
      </c>
      <c r="AJ43" s="69">
        <v>1028.5142379974809</v>
      </c>
      <c r="AK43" s="82">
        <v>771.09814709188311</v>
      </c>
      <c r="AL43" s="69">
        <v>33269.312499829997</v>
      </c>
      <c r="AM43" s="68">
        <f t="shared" si="21"/>
        <v>45052.959183721418</v>
      </c>
      <c r="AN43" s="69">
        <f t="shared" si="22"/>
        <v>1234.7910050811404</v>
      </c>
      <c r="AO43" s="69">
        <v>10194.64285715</v>
      </c>
      <c r="AP43" s="68">
        <f t="shared" si="23"/>
        <v>11262.881377548572</v>
      </c>
      <c r="AQ43" s="68">
        <f t="shared" si="24"/>
        <v>834.9422678845898</v>
      </c>
      <c r="AR43" s="69">
        <v>1073.203629026774</v>
      </c>
      <c r="AS43" s="82">
        <v>849.55357142916671</v>
      </c>
    </row>
    <row r="44" spans="1:45" x14ac:dyDescent="0.25">
      <c r="A44" s="76">
        <f t="shared" si="4"/>
        <v>45803</v>
      </c>
      <c r="B44" s="68">
        <v>195771.17000027752</v>
      </c>
      <c r="C44" s="68">
        <f t="shared" si="5"/>
        <v>202914.07561231768</v>
      </c>
      <c r="D44" s="68">
        <v>1065.355809611119</v>
      </c>
      <c r="E44" s="68">
        <f t="shared" si="6"/>
        <v>1067.0598001952083</v>
      </c>
      <c r="F44" s="82">
        <f t="shared" si="3"/>
        <v>195346.707050094</v>
      </c>
      <c r="G44" s="68">
        <v>132090.57178600997</v>
      </c>
      <c r="H44" s="68">
        <f t="shared" si="7"/>
        <v>144239.74653063287</v>
      </c>
      <c r="I44" s="68">
        <v>1026.7709920046236</v>
      </c>
      <c r="J44" s="68">
        <f t="shared" si="8"/>
        <v>1038.0252014958676</v>
      </c>
      <c r="K44" s="82">
        <v>144002.19072668548</v>
      </c>
      <c r="L44" s="68">
        <v>61980.374999990003</v>
      </c>
      <c r="M44" s="68">
        <f t="shared" si="9"/>
        <v>56115.825255155716</v>
      </c>
      <c r="N44" s="68">
        <v>1126.9159090907274</v>
      </c>
      <c r="O44" s="68">
        <f t="shared" si="10"/>
        <v>1101.3132321539704</v>
      </c>
      <c r="P44" s="82">
        <v>49745.069259853153</v>
      </c>
      <c r="Q44" s="68">
        <v>1700.2232142775001</v>
      </c>
      <c r="R44" s="68">
        <f t="shared" si="11"/>
        <v>2558.5038265291</v>
      </c>
      <c r="S44" s="68">
        <v>26.157280219653849</v>
      </c>
      <c r="T44" s="68">
        <f t="shared" si="12"/>
        <v>35.981528843106808</v>
      </c>
      <c r="U44" s="82">
        <v>1599.4470635553726</v>
      </c>
      <c r="V44" s="69">
        <v>153209.28357172749</v>
      </c>
      <c r="W44" s="68">
        <f t="shared" si="13"/>
        <v>159417.99025523197</v>
      </c>
      <c r="X44" s="69">
        <f t="shared" si="14"/>
        <v>1159.5306211770719</v>
      </c>
      <c r="Y44" s="69">
        <v>44262.109642827505</v>
      </c>
      <c r="Z44" s="68">
        <f t="shared" si="15"/>
        <v>46054.589183614808</v>
      </c>
      <c r="AA44" s="68">
        <f t="shared" si="16"/>
        <v>866.13991750648631</v>
      </c>
      <c r="AB44" s="69">
        <v>1170.8128646445143</v>
      </c>
      <c r="AC44" s="82">
        <v>834.83745214441115</v>
      </c>
      <c r="AD44" s="69">
        <v>105531.38178589997</v>
      </c>
      <c r="AE44" s="68">
        <f t="shared" si="17"/>
        <v>113429.88693883715</v>
      </c>
      <c r="AF44" s="69">
        <f t="shared" si="18"/>
        <v>1119.7263033062743</v>
      </c>
      <c r="AG44" s="69">
        <v>26559.19000011</v>
      </c>
      <c r="AH44" s="68">
        <f t="shared" si="19"/>
        <v>30809.859591795714</v>
      </c>
      <c r="AI44" s="68">
        <f t="shared" si="20"/>
        <v>813.06770363153737</v>
      </c>
      <c r="AJ44" s="69">
        <v>1125.7585442715476</v>
      </c>
      <c r="AK44" s="82">
        <v>760.91870877345593</v>
      </c>
      <c r="AL44" s="69">
        <v>45977.678571550001</v>
      </c>
      <c r="AM44" s="68">
        <f t="shared" si="21"/>
        <v>43429.599489865708</v>
      </c>
      <c r="AN44" s="69">
        <f t="shared" si="22"/>
        <v>1212.5158900587817</v>
      </c>
      <c r="AO44" s="69">
        <v>16002.69642844</v>
      </c>
      <c r="AP44" s="68">
        <f t="shared" si="23"/>
        <v>12686.225765290001</v>
      </c>
      <c r="AQ44" s="68">
        <f t="shared" si="24"/>
        <v>838.69706623218633</v>
      </c>
      <c r="AR44" s="69">
        <v>1242.6399613932433</v>
      </c>
      <c r="AS44" s="82">
        <v>889.03869046888894</v>
      </c>
    </row>
    <row r="45" spans="1:45" x14ac:dyDescent="0.25">
      <c r="A45" s="76">
        <f t="shared" si="4"/>
        <v>45804</v>
      </c>
      <c r="B45" s="68">
        <v>174148.21535729562</v>
      </c>
      <c r="C45" s="68">
        <f t="shared" si="5"/>
        <v>200903.12525513602</v>
      </c>
      <c r="D45" s="68">
        <v>1063.3018938178582</v>
      </c>
      <c r="E45" s="68">
        <f t="shared" si="6"/>
        <v>1072.590643414522</v>
      </c>
      <c r="F45" s="82">
        <f t="shared" si="3"/>
        <v>195346.707050094</v>
      </c>
      <c r="G45" s="68">
        <v>127052.82250021996</v>
      </c>
      <c r="H45" s="68">
        <f t="shared" si="7"/>
        <v>142601.53469390571</v>
      </c>
      <c r="I45" s="68">
        <v>1011.1259421617452</v>
      </c>
      <c r="J45" s="68">
        <f t="shared" si="8"/>
        <v>1037.6324991321783</v>
      </c>
      <c r="K45" s="82">
        <v>144002.19072668548</v>
      </c>
      <c r="L45" s="68">
        <v>44826.223214220001</v>
      </c>
      <c r="M45" s="68">
        <f t="shared" si="9"/>
        <v>55613.709183681429</v>
      </c>
      <c r="N45" s="68">
        <v>1179.6374530057894</v>
      </c>
      <c r="O45" s="68">
        <f t="shared" si="10"/>
        <v>1122.8996290437335</v>
      </c>
      <c r="P45" s="82">
        <v>49745.069259853153</v>
      </c>
      <c r="Q45" s="68">
        <v>2269.1696428555997</v>
      </c>
      <c r="R45" s="68">
        <f t="shared" si="11"/>
        <v>2687.8813775488711</v>
      </c>
      <c r="S45" s="68">
        <v>44.49352240893333</v>
      </c>
      <c r="T45" s="68">
        <f t="shared" si="12"/>
        <v>37.468007809678724</v>
      </c>
      <c r="U45" s="82">
        <v>1599.4470635553726</v>
      </c>
      <c r="V45" s="69">
        <v>141483.55071443564</v>
      </c>
      <c r="W45" s="68">
        <f t="shared" si="13"/>
        <v>159279.65795928746</v>
      </c>
      <c r="X45" s="69">
        <f t="shared" si="14"/>
        <v>1169.0955034872843</v>
      </c>
      <c r="Y45" s="69">
        <v>34933.834285715602</v>
      </c>
      <c r="Z45" s="68">
        <f t="shared" si="15"/>
        <v>44311.348673397442</v>
      </c>
      <c r="AA45" s="68">
        <f t="shared" si="16"/>
        <v>858.76111457283525</v>
      </c>
      <c r="AB45" s="69">
        <v>1190.2824689921958</v>
      </c>
      <c r="AC45" s="82">
        <v>775.60305033676798</v>
      </c>
      <c r="AD45" s="69">
        <v>104859.47928590997</v>
      </c>
      <c r="AE45" s="68">
        <f t="shared" si="17"/>
        <v>112624.31357149284</v>
      </c>
      <c r="AF45" s="69">
        <f t="shared" si="18"/>
        <v>1117.9553943559911</v>
      </c>
      <c r="AG45" s="69">
        <v>22193.34321431</v>
      </c>
      <c r="AH45" s="68">
        <f t="shared" si="19"/>
        <v>29977.221122412859</v>
      </c>
      <c r="AI45" s="68">
        <f t="shared" si="20"/>
        <v>809.98757618557852</v>
      </c>
      <c r="AJ45" s="69">
        <v>1106.816366058579</v>
      </c>
      <c r="AK45" s="82">
        <v>717.88109473596307</v>
      </c>
      <c r="AL45" s="69">
        <v>34354.901785670001</v>
      </c>
      <c r="AM45" s="68">
        <f t="shared" si="21"/>
        <v>43967.463010245723</v>
      </c>
      <c r="AN45" s="69">
        <f t="shared" si="22"/>
        <v>1260.9386533594875</v>
      </c>
      <c r="AO45" s="69">
        <v>10471.32142855</v>
      </c>
      <c r="AP45" s="68">
        <f t="shared" si="23"/>
        <v>11646.246173435715</v>
      </c>
      <c r="AQ45" s="68">
        <f t="shared" si="24"/>
        <v>812.07977683424326</v>
      </c>
      <c r="AR45" s="69">
        <v>1431.4542410695833</v>
      </c>
      <c r="AS45" s="82">
        <v>747.95153061071426</v>
      </c>
    </row>
    <row r="46" spans="1:45" x14ac:dyDescent="0.25">
      <c r="A46" s="76">
        <f t="shared" si="4"/>
        <v>45805</v>
      </c>
      <c r="B46" s="68">
        <v>205989.29071392698</v>
      </c>
      <c r="C46" s="68">
        <f t="shared" si="5"/>
        <v>206092.64454082449</v>
      </c>
      <c r="D46" s="68">
        <v>1114.9213418068116</v>
      </c>
      <c r="E46" s="68">
        <f t="shared" si="6"/>
        <v>1074.2137452426207</v>
      </c>
      <c r="F46" s="82">
        <f t="shared" si="3"/>
        <v>195346.707050094</v>
      </c>
      <c r="G46" s="68">
        <v>154319.04964267998</v>
      </c>
      <c r="H46" s="68">
        <f t="shared" si="7"/>
        <v>147083.94683677281</v>
      </c>
      <c r="I46" s="68">
        <v>1129.5109713249135</v>
      </c>
      <c r="J46" s="68">
        <f t="shared" si="8"/>
        <v>1044.5050967415132</v>
      </c>
      <c r="K46" s="82">
        <v>144002.19072668548</v>
      </c>
      <c r="L46" s="68">
        <v>49598.937499810003</v>
      </c>
      <c r="M46" s="68">
        <f t="shared" si="9"/>
        <v>56236.183673440006</v>
      </c>
      <c r="N46" s="68">
        <v>1033.3111979127084</v>
      </c>
      <c r="O46" s="68">
        <f t="shared" si="10"/>
        <v>1108.9383142044776</v>
      </c>
      <c r="P46" s="82">
        <v>49745.069259853153</v>
      </c>
      <c r="Q46" s="68">
        <v>2071.3035714369998</v>
      </c>
      <c r="R46" s="68">
        <f t="shared" si="11"/>
        <v>2772.5140306116277</v>
      </c>
      <c r="S46" s="68">
        <v>41.426071428739995</v>
      </c>
      <c r="T46" s="68">
        <f t="shared" si="12"/>
        <v>39.16066087093386</v>
      </c>
      <c r="U46" s="82">
        <v>1599.4470635553726</v>
      </c>
      <c r="V46" s="69">
        <v>160681.31678540699</v>
      </c>
      <c r="W46" s="68">
        <f t="shared" si="13"/>
        <v>164615.73153068448</v>
      </c>
      <c r="X46" s="69">
        <f t="shared" si="14"/>
        <v>1168.0131024393729</v>
      </c>
      <c r="Y46" s="69">
        <v>47379.277499956996</v>
      </c>
      <c r="Z46" s="68">
        <f t="shared" si="15"/>
        <v>44249.427040751631</v>
      </c>
      <c r="AA46" s="68">
        <f t="shared" si="16"/>
        <v>859.93983340671184</v>
      </c>
      <c r="AB46" s="69">
        <v>1191.750132402052</v>
      </c>
      <c r="AC46" s="82">
        <v>946.4327603030805</v>
      </c>
      <c r="AD46" s="69">
        <v>128276.78107127002</v>
      </c>
      <c r="AE46" s="68">
        <f t="shared" si="17"/>
        <v>117992.78892863714</v>
      </c>
      <c r="AF46" s="69">
        <f t="shared" si="18"/>
        <v>1123.1016404158161</v>
      </c>
      <c r="AG46" s="69">
        <v>26042.268571410001</v>
      </c>
      <c r="AH46" s="68">
        <f t="shared" si="19"/>
        <v>29091.157908135712</v>
      </c>
      <c r="AI46" s="68">
        <f t="shared" si="20"/>
        <v>813.49909071286027</v>
      </c>
      <c r="AJ46" s="69">
        <v>1158.8215297922795</v>
      </c>
      <c r="AK46" s="82">
        <v>1004.3774332526957</v>
      </c>
      <c r="AL46" s="69">
        <v>30333.232142699999</v>
      </c>
      <c r="AM46" s="68">
        <f t="shared" si="21"/>
        <v>43850.428571435717</v>
      </c>
      <c r="AN46" s="69">
        <f t="shared" si="22"/>
        <v>1239.2048194835459</v>
      </c>
      <c r="AO46" s="69">
        <v>19265.70535711</v>
      </c>
      <c r="AP46" s="68">
        <f t="shared" si="23"/>
        <v>12385.755102004285</v>
      </c>
      <c r="AQ46" s="68">
        <f t="shared" si="24"/>
        <v>814.93800033188211</v>
      </c>
      <c r="AR46" s="69">
        <v>1263.8846726125</v>
      </c>
      <c r="AS46" s="82">
        <v>802.73772321291665</v>
      </c>
    </row>
    <row r="47" spans="1:45" x14ac:dyDescent="0.25">
      <c r="A47" s="76">
        <f t="shared" si="4"/>
        <v>45806</v>
      </c>
      <c r="B47" s="68">
        <v>169068.6071431012</v>
      </c>
      <c r="C47" s="68">
        <f t="shared" si="5"/>
        <v>199127.75204087535</v>
      </c>
      <c r="D47" s="68">
        <v>1091.8668847949011</v>
      </c>
      <c r="E47" s="68">
        <f t="shared" si="6"/>
        <v>1073.6830473521636</v>
      </c>
      <c r="F47" s="82">
        <f t="shared" si="3"/>
        <v>195346.707050094</v>
      </c>
      <c r="G47" s="68">
        <v>119280.63392873999</v>
      </c>
      <c r="H47" s="68">
        <f t="shared" si="7"/>
        <v>142777.88852050141</v>
      </c>
      <c r="I47" s="68">
        <v>1087.3484361337169</v>
      </c>
      <c r="J47" s="68">
        <f t="shared" si="8"/>
        <v>1045.8492772358954</v>
      </c>
      <c r="K47" s="82">
        <v>144002.19072668548</v>
      </c>
      <c r="L47" s="68">
        <v>47137.875000070002</v>
      </c>
      <c r="M47" s="68">
        <f t="shared" si="9"/>
        <v>53550.420918331438</v>
      </c>
      <c r="N47" s="68">
        <v>1047.5083333348889</v>
      </c>
      <c r="O47" s="68">
        <f t="shared" si="10"/>
        <v>1101.586613524152</v>
      </c>
      <c r="P47" s="82">
        <v>49745.069259853153</v>
      </c>
      <c r="Q47" s="68">
        <v>2650.0982142911998</v>
      </c>
      <c r="R47" s="68">
        <f t="shared" si="11"/>
        <v>2799.4426020424858</v>
      </c>
      <c r="S47" s="68">
        <v>41.407784598299997</v>
      </c>
      <c r="T47" s="68">
        <f t="shared" si="12"/>
        <v>39.01300888183583</v>
      </c>
      <c r="U47" s="82">
        <v>1599.4470635553726</v>
      </c>
      <c r="V47" s="69">
        <v>143116.71178600122</v>
      </c>
      <c r="W47" s="68">
        <f t="shared" si="13"/>
        <v>158985.38397968534</v>
      </c>
      <c r="X47" s="69">
        <f t="shared" si="14"/>
        <v>1165.2241700569064</v>
      </c>
      <c r="Y47" s="69">
        <v>28601.993571391202</v>
      </c>
      <c r="Z47" s="68">
        <f t="shared" si="15"/>
        <v>42941.810663232485</v>
      </c>
      <c r="AA47" s="68">
        <f t="shared" si="16"/>
        <v>866.40583933616995</v>
      </c>
      <c r="AB47" s="69">
        <v>1174.1183080599528</v>
      </c>
      <c r="AC47" s="82">
        <v>864.22182713649784</v>
      </c>
      <c r="AD47" s="69">
        <v>106337.22071449002</v>
      </c>
      <c r="AE47" s="68">
        <f t="shared" si="17"/>
        <v>115974.87505111285</v>
      </c>
      <c r="AF47" s="69">
        <f t="shared" si="18"/>
        <v>1121.1390314616872</v>
      </c>
      <c r="AG47" s="69">
        <v>12943.41321425</v>
      </c>
      <c r="AH47" s="68">
        <f t="shared" si="19"/>
        <v>26803.01346938857</v>
      </c>
      <c r="AI47" s="68">
        <f t="shared" si="20"/>
        <v>801.2687660817021</v>
      </c>
      <c r="AJ47" s="69">
        <v>1159.0147384054756</v>
      </c>
      <c r="AK47" s="82">
        <v>721.05400230028386</v>
      </c>
      <c r="AL47" s="69">
        <v>34129.392857219995</v>
      </c>
      <c r="AM47" s="68">
        <f t="shared" si="21"/>
        <v>40211.066326530003</v>
      </c>
      <c r="AN47" s="69">
        <f t="shared" si="22"/>
        <v>1231.4259419325172</v>
      </c>
      <c r="AO47" s="69">
        <v>13008.48214285</v>
      </c>
      <c r="AP47" s="68">
        <f t="shared" si="23"/>
        <v>13339.354591801428</v>
      </c>
      <c r="AQ47" s="68">
        <f t="shared" si="24"/>
        <v>848.35279625040596</v>
      </c>
      <c r="AR47" s="69">
        <v>1137.6464285739999</v>
      </c>
      <c r="AS47" s="82">
        <v>867.23214285666666</v>
      </c>
    </row>
    <row r="48" spans="1:45" x14ac:dyDescent="0.25">
      <c r="A48" s="76">
        <f t="shared" si="4"/>
        <v>45807</v>
      </c>
      <c r="B48" s="68">
        <v>305931.57892835344</v>
      </c>
      <c r="C48" s="68">
        <f t="shared" si="5"/>
        <v>205335.60030615036</v>
      </c>
      <c r="D48" s="68">
        <v>1117.4925730893965</v>
      </c>
      <c r="E48" s="68">
        <f t="shared" si="6"/>
        <v>1069.4764693866489</v>
      </c>
      <c r="F48" s="82">
        <f t="shared" si="3"/>
        <v>195346.707050094</v>
      </c>
      <c r="G48" s="68">
        <v>210552.10571384002</v>
      </c>
      <c r="H48" s="68">
        <f t="shared" si="7"/>
        <v>146608.75209187853</v>
      </c>
      <c r="I48" s="68">
        <v>1077.1966610148063</v>
      </c>
      <c r="J48" s="68">
        <f t="shared" si="8"/>
        <v>1041.1795832787118</v>
      </c>
      <c r="K48" s="82">
        <v>144002.19072668548</v>
      </c>
      <c r="L48" s="68">
        <v>90834.312500240005</v>
      </c>
      <c r="M48" s="68">
        <f t="shared" si="9"/>
        <v>55762.062499987143</v>
      </c>
      <c r="N48" s="68">
        <v>1164.5424679517948</v>
      </c>
      <c r="O48" s="68">
        <f t="shared" si="10"/>
        <v>1097.0817474296239</v>
      </c>
      <c r="P48" s="82">
        <v>49745.069259853153</v>
      </c>
      <c r="Q48" s="68">
        <v>4545.1607142734001</v>
      </c>
      <c r="R48" s="68">
        <f t="shared" si="11"/>
        <v>2964.7857142846428</v>
      </c>
      <c r="S48" s="68">
        <v>46.857326951272164</v>
      </c>
      <c r="T48" s="68">
        <f t="shared" si="12"/>
        <v>39.421645703115338</v>
      </c>
      <c r="U48" s="82">
        <v>1599.4470635553726</v>
      </c>
      <c r="V48" s="69">
        <v>260706.83892827347</v>
      </c>
      <c r="W48" s="68">
        <f t="shared" si="13"/>
        <v>163783.12224494322</v>
      </c>
      <c r="X48" s="69">
        <f t="shared" si="14"/>
        <v>1162.9742030890643</v>
      </c>
      <c r="Y48" s="69">
        <v>49769.900714353396</v>
      </c>
      <c r="Z48" s="68">
        <f t="shared" si="15"/>
        <v>44517.263775491789</v>
      </c>
      <c r="AA48" s="68">
        <f t="shared" si="16"/>
        <v>862.09943439248616</v>
      </c>
      <c r="AB48" s="69">
        <v>1218.9955975275025</v>
      </c>
      <c r="AC48" s="82">
        <v>826.75664651434556</v>
      </c>
      <c r="AD48" s="69">
        <v>183287.32107093002</v>
      </c>
      <c r="AE48" s="68">
        <f t="shared" si="17"/>
        <v>119679.47173472286</v>
      </c>
      <c r="AF48" s="69">
        <f t="shared" si="18"/>
        <v>1116.5495875694226</v>
      </c>
      <c r="AG48" s="69">
        <v>27264.784642910003</v>
      </c>
      <c r="AH48" s="68">
        <f t="shared" si="19"/>
        <v>26929.280357155716</v>
      </c>
      <c r="AI48" s="68">
        <f t="shared" si="20"/>
        <v>792.90084398029671</v>
      </c>
      <c r="AJ48" s="69">
        <v>1163.2332763432255</v>
      </c>
      <c r="AK48" s="82">
        <v>719.46547096506322</v>
      </c>
      <c r="AL48" s="69">
        <v>72874.357143069996</v>
      </c>
      <c r="AM48" s="68">
        <f t="shared" si="21"/>
        <v>41138.864795935704</v>
      </c>
      <c r="AN48" s="69">
        <f t="shared" si="22"/>
        <v>1234.9679146284925</v>
      </c>
      <c r="AO48" s="69">
        <v>17959.955357170002</v>
      </c>
      <c r="AP48" s="68">
        <f t="shared" si="23"/>
        <v>14623.19770405143</v>
      </c>
      <c r="AQ48" s="68">
        <f t="shared" si="24"/>
        <v>848.4427197200813</v>
      </c>
      <c r="AR48" s="69">
        <v>1301.3278061262499</v>
      </c>
      <c r="AS48" s="82">
        <v>816.36160714409095</v>
      </c>
    </row>
    <row r="49" spans="1:45" x14ac:dyDescent="0.25">
      <c r="A49" s="76">
        <f t="shared" si="4"/>
        <v>45808</v>
      </c>
      <c r="B49" s="68">
        <v>198084.60428604216</v>
      </c>
      <c r="C49" s="68">
        <f t="shared" si="5"/>
        <v>204525.45239801586</v>
      </c>
      <c r="D49" s="68">
        <v>1001.5001157265996</v>
      </c>
      <c r="E49" s="68">
        <f t="shared" si="6"/>
        <v>1062.5251279620286</v>
      </c>
      <c r="F49" s="82">
        <f t="shared" si="3"/>
        <v>195346.707050094</v>
      </c>
      <c r="G49" s="68">
        <v>141070.87214302996</v>
      </c>
      <c r="H49" s="68">
        <f t="shared" si="7"/>
        <v>145861.27382658285</v>
      </c>
      <c r="I49" s="68">
        <v>996.18612309997206</v>
      </c>
      <c r="J49" s="68">
        <f t="shared" si="8"/>
        <v>1040.9212821869228</v>
      </c>
      <c r="K49" s="82">
        <v>144002.19072668548</v>
      </c>
      <c r="L49" s="68">
        <v>53298.071428720003</v>
      </c>
      <c r="M49" s="68">
        <f t="shared" si="9"/>
        <v>55877.10714286143</v>
      </c>
      <c r="N49" s="68">
        <v>951.75127551285721</v>
      </c>
      <c r="O49" s="68">
        <f t="shared" si="10"/>
        <v>1073.4937566104879</v>
      </c>
      <c r="P49" s="82">
        <v>49745.069259853153</v>
      </c>
      <c r="Q49" s="68">
        <v>3715.6607142921994</v>
      </c>
      <c r="R49" s="68">
        <f t="shared" si="11"/>
        <v>2787.071428571543</v>
      </c>
      <c r="S49" s="68">
        <v>35.387244898020946</v>
      </c>
      <c r="T49" s="68">
        <f t="shared" si="12"/>
        <v>38.42121461494019</v>
      </c>
      <c r="U49" s="82">
        <v>1599.4470635553726</v>
      </c>
      <c r="V49" s="69">
        <v>144997.19428601221</v>
      </c>
      <c r="W49" s="68">
        <f t="shared" si="13"/>
        <v>163813.5024490401</v>
      </c>
      <c r="X49" s="69">
        <f t="shared" si="14"/>
        <v>1159.7809885339016</v>
      </c>
      <c r="Y49" s="69">
        <v>56803.070714322188</v>
      </c>
      <c r="Z49" s="68">
        <f t="shared" si="15"/>
        <v>43499.021377547251</v>
      </c>
      <c r="AA49" s="68">
        <f t="shared" si="16"/>
        <v>845.58786716877421</v>
      </c>
      <c r="AB49" s="69">
        <v>1116.2197031416213</v>
      </c>
      <c r="AC49" s="82">
        <v>834.54631049649936</v>
      </c>
      <c r="AD49" s="69">
        <v>110263.39071440001</v>
      </c>
      <c r="AE49" s="68">
        <f t="shared" si="17"/>
        <v>120746.8570408457</v>
      </c>
      <c r="AF49" s="69">
        <f t="shared" si="18"/>
        <v>1119.5535220567913</v>
      </c>
      <c r="AG49" s="69">
        <v>30807.481428629999</v>
      </c>
      <c r="AH49" s="68">
        <f t="shared" si="19"/>
        <v>25114.416785737147</v>
      </c>
      <c r="AI49" s="68">
        <f t="shared" si="20"/>
        <v>778.32301919047109</v>
      </c>
      <c r="AJ49" s="69">
        <v>1094.7159615289504</v>
      </c>
      <c r="AK49" s="82">
        <v>753.46627721395271</v>
      </c>
      <c r="AL49" s="69">
        <v>31018.142857319999</v>
      </c>
      <c r="AM49" s="68">
        <f t="shared" si="21"/>
        <v>40279.573979622859</v>
      </c>
      <c r="AN49" s="69">
        <f t="shared" si="22"/>
        <v>1217.1068388304834</v>
      </c>
      <c r="AO49" s="69">
        <v>22279.9285714</v>
      </c>
      <c r="AP49" s="68">
        <f t="shared" si="23"/>
        <v>15597.53316323857</v>
      </c>
      <c r="AQ49" s="68">
        <f t="shared" si="24"/>
        <v>828.29397220056069</v>
      </c>
      <c r="AR49" s="69">
        <v>1069.5911330110343</v>
      </c>
      <c r="AS49" s="82">
        <v>825.18253968148144</v>
      </c>
    </row>
    <row r="50" spans="1:45" x14ac:dyDescent="0.25">
      <c r="A50" s="76">
        <f t="shared" si="4"/>
        <v>45809</v>
      </c>
      <c r="B50" s="68">
        <v>271665.50321457291</v>
      </c>
      <c r="C50" s="68">
        <f t="shared" si="5"/>
        <v>217236.99566336715</v>
      </c>
      <c r="D50" s="68">
        <v>985.41164160018889</v>
      </c>
      <c r="E50" s="68">
        <f t="shared" si="6"/>
        <v>1062.8357514924107</v>
      </c>
      <c r="F50" s="82">
        <f t="shared" si="3"/>
        <v>197317.67152141826</v>
      </c>
      <c r="G50" s="68">
        <v>199494.75321459002</v>
      </c>
      <c r="H50" s="68">
        <f t="shared" si="7"/>
        <v>154837.25841844428</v>
      </c>
      <c r="I50" s="68">
        <v>980.60203783296902</v>
      </c>
      <c r="J50" s="68">
        <f t="shared" si="8"/>
        <v>1044.1058805103926</v>
      </c>
      <c r="K50" s="82">
        <v>146940.67594120422</v>
      </c>
      <c r="L50" s="68">
        <v>70298.294642840003</v>
      </c>
      <c r="M50" s="68">
        <f t="shared" si="9"/>
        <v>59710.584183698578</v>
      </c>
      <c r="N50" s="68">
        <v>976.36520337277784</v>
      </c>
      <c r="O50" s="68">
        <f t="shared" si="10"/>
        <v>1068.575977168792</v>
      </c>
      <c r="P50" s="82">
        <v>48724.233614540164</v>
      </c>
      <c r="Q50" s="68">
        <v>1872.4553571428999</v>
      </c>
      <c r="R50" s="68">
        <f t="shared" si="11"/>
        <v>2689.1530612242568</v>
      </c>
      <c r="S50" s="68">
        <v>29.25711495535781</v>
      </c>
      <c r="T50" s="68">
        <f t="shared" si="12"/>
        <v>37.85519220861115</v>
      </c>
      <c r="U50" s="82">
        <v>1652.7619656738848</v>
      </c>
      <c r="V50" s="69">
        <v>198492.94321479293</v>
      </c>
      <c r="W50" s="68">
        <f t="shared" si="13"/>
        <v>171812.5484695214</v>
      </c>
      <c r="X50" s="69">
        <f t="shared" si="14"/>
        <v>1162.2889080083571</v>
      </c>
      <c r="Y50" s="69">
        <v>75045.015356922901</v>
      </c>
      <c r="Z50" s="68">
        <f t="shared" si="15"/>
        <v>48113.60025506997</v>
      </c>
      <c r="AA50" s="68">
        <f t="shared" si="16"/>
        <v>843.75044621797758</v>
      </c>
      <c r="AB50" s="69">
        <v>1073.8432812906608</v>
      </c>
      <c r="AC50" s="82">
        <v>823.85507659424093</v>
      </c>
      <c r="AD50" s="69">
        <v>155000.05035756997</v>
      </c>
      <c r="AE50" s="68">
        <f t="shared" si="17"/>
        <v>127650.80357149569</v>
      </c>
      <c r="AF50" s="69">
        <f t="shared" si="18"/>
        <v>1123.6684702412806</v>
      </c>
      <c r="AG50" s="69">
        <v>44494.702857020005</v>
      </c>
      <c r="AH50" s="68">
        <f t="shared" si="19"/>
        <v>27186.454846948578</v>
      </c>
      <c r="AI50" s="68">
        <f t="shared" si="20"/>
        <v>779.98804842911534</v>
      </c>
      <c r="AJ50" s="69">
        <v>1057.3188752889062</v>
      </c>
      <c r="AK50" s="82">
        <v>782.75335176239309</v>
      </c>
      <c r="AL50" s="69">
        <v>41620.437500079999</v>
      </c>
      <c r="AM50" s="68">
        <f t="shared" si="21"/>
        <v>41472.591836801425</v>
      </c>
      <c r="AN50" s="69">
        <f t="shared" si="22"/>
        <v>1220.2598448344781</v>
      </c>
      <c r="AO50" s="69">
        <v>28677.85714276</v>
      </c>
      <c r="AP50" s="68">
        <f t="shared" si="23"/>
        <v>18237.992346897143</v>
      </c>
      <c r="AQ50" s="68">
        <f t="shared" si="24"/>
        <v>827.42437436093189</v>
      </c>
      <c r="AR50" s="69">
        <v>1095.2746710547369</v>
      </c>
      <c r="AS50" s="82">
        <v>843.46638655176469</v>
      </c>
    </row>
    <row r="51" spans="1:45" x14ac:dyDescent="0.25">
      <c r="A51" s="76">
        <f t="shared" si="4"/>
        <v>45810</v>
      </c>
      <c r="B51" s="68">
        <v>221225.75464253945</v>
      </c>
      <c r="C51" s="68">
        <f t="shared" si="5"/>
        <v>220873.36489797599</v>
      </c>
      <c r="D51" s="68">
        <v>1055.2658046553354</v>
      </c>
      <c r="E51" s="68">
        <f t="shared" si="6"/>
        <v>1061.3943222130131</v>
      </c>
      <c r="F51" s="82">
        <f t="shared" si="3"/>
        <v>197317.67152141826</v>
      </c>
      <c r="G51" s="68">
        <v>148604.71892844999</v>
      </c>
      <c r="H51" s="68">
        <f t="shared" si="7"/>
        <v>157196.42229593568</v>
      </c>
      <c r="I51" s="68">
        <v>993.41982431124734</v>
      </c>
      <c r="J51" s="68">
        <f t="shared" si="8"/>
        <v>1039.3414279827671</v>
      </c>
      <c r="K51" s="82">
        <v>146940.67594120422</v>
      </c>
      <c r="L51" s="68">
        <v>71409.964285519993</v>
      </c>
      <c r="M51" s="68">
        <f t="shared" si="9"/>
        <v>61057.668367345716</v>
      </c>
      <c r="N51" s="68">
        <v>1190.1660714253333</v>
      </c>
      <c r="O51" s="68">
        <f t="shared" si="10"/>
        <v>1077.6117146451643</v>
      </c>
      <c r="P51" s="82">
        <v>48724.233614540164</v>
      </c>
      <c r="Q51" s="68">
        <v>1211.0714285694999</v>
      </c>
      <c r="R51" s="68">
        <f t="shared" si="11"/>
        <v>2619.2742346945424</v>
      </c>
      <c r="S51" s="68">
        <v>33.640873015819437</v>
      </c>
      <c r="T51" s="68">
        <f t="shared" si="12"/>
        <v>38.924276893777673</v>
      </c>
      <c r="U51" s="82">
        <v>1652.7619656738848</v>
      </c>
      <c r="V51" s="69">
        <v>178189.50249968949</v>
      </c>
      <c r="W51" s="68">
        <f t="shared" si="13"/>
        <v>175381.151173516</v>
      </c>
      <c r="X51" s="69">
        <f t="shared" si="14"/>
        <v>1154.379978940847</v>
      </c>
      <c r="Y51" s="69">
        <v>44247.323571419496</v>
      </c>
      <c r="Z51" s="68">
        <f t="shared" si="15"/>
        <v>48111.48795915454</v>
      </c>
      <c r="AA51" s="68">
        <f t="shared" si="16"/>
        <v>851.05075502036539</v>
      </c>
      <c r="AB51" s="69">
        <v>1115.4503611719424</v>
      </c>
      <c r="AC51" s="82">
        <v>885.93961376112566</v>
      </c>
      <c r="AD51" s="69">
        <v>118144.72571411</v>
      </c>
      <c r="AE51" s="68">
        <f t="shared" si="17"/>
        <v>129452.70984695425</v>
      </c>
      <c r="AF51" s="69">
        <f t="shared" si="18"/>
        <v>1115.3159615141315</v>
      </c>
      <c r="AG51" s="69">
        <v>30459.99321434</v>
      </c>
      <c r="AH51" s="68">
        <f t="shared" si="19"/>
        <v>27743.712448981434</v>
      </c>
      <c r="AI51" s="68">
        <f t="shared" si="20"/>
        <v>783.16696737188283</v>
      </c>
      <c r="AJ51" s="69">
        <v>1067.2909831815034</v>
      </c>
      <c r="AK51" s="82">
        <v>783.17114137282772</v>
      </c>
      <c r="AL51" s="69">
        <v>58833.705357010003</v>
      </c>
      <c r="AM51" s="68">
        <f t="shared" si="21"/>
        <v>43309.167091867137</v>
      </c>
      <c r="AN51" s="69">
        <f t="shared" si="22"/>
        <v>1214.2666881252685</v>
      </c>
      <c r="AO51" s="69">
        <v>12576.25892851</v>
      </c>
      <c r="AP51" s="68">
        <f t="shared" si="23"/>
        <v>17748.501275478571</v>
      </c>
      <c r="AQ51" s="68">
        <f t="shared" si="24"/>
        <v>863.74688518368816</v>
      </c>
      <c r="AR51" s="69">
        <v>1200.6878644287756</v>
      </c>
      <c r="AS51" s="82">
        <v>1143.2962662281818</v>
      </c>
    </row>
    <row r="52" spans="1:45" x14ac:dyDescent="0.25">
      <c r="A52" s="76">
        <f t="shared" si="4"/>
        <v>45811</v>
      </c>
      <c r="B52" s="68">
        <v>158946.98142873927</v>
      </c>
      <c r="C52" s="68">
        <f t="shared" si="5"/>
        <v>218701.76005103931</v>
      </c>
      <c r="D52" s="68">
        <v>1104.3973277071759</v>
      </c>
      <c r="E52" s="68">
        <f t="shared" si="6"/>
        <v>1067.2650984829156</v>
      </c>
      <c r="F52" s="82">
        <f t="shared" si="3"/>
        <v>197317.67152141826</v>
      </c>
      <c r="G52" s="68">
        <v>114509.66892875999</v>
      </c>
      <c r="H52" s="68">
        <f t="shared" si="7"/>
        <v>155404.54321429858</v>
      </c>
      <c r="I52" s="68">
        <v>1114.7986012442434</v>
      </c>
      <c r="J52" s="68">
        <f t="shared" si="8"/>
        <v>1054.1518078516954</v>
      </c>
      <c r="K52" s="82">
        <v>146940.67594120422</v>
      </c>
      <c r="L52" s="68">
        <v>41853.812499979998</v>
      </c>
      <c r="M52" s="68">
        <f t="shared" si="9"/>
        <v>60633.038265311428</v>
      </c>
      <c r="N52" s="68">
        <v>1020.8246951214634</v>
      </c>
      <c r="O52" s="68">
        <f t="shared" si="10"/>
        <v>1054.9241778045462</v>
      </c>
      <c r="P52" s="82">
        <v>48724.233614540164</v>
      </c>
      <c r="Q52" s="68">
        <v>2583.4999999992997</v>
      </c>
      <c r="R52" s="68">
        <f t="shared" si="11"/>
        <v>2664.1785714293574</v>
      </c>
      <c r="S52" s="68">
        <v>41.007936507925393</v>
      </c>
      <c r="T52" s="68">
        <f t="shared" si="12"/>
        <v>38.426336050776534</v>
      </c>
      <c r="U52" s="82">
        <v>1652.7619656738848</v>
      </c>
      <c r="V52" s="69">
        <v>114389.7928571393</v>
      </c>
      <c r="W52" s="68">
        <f t="shared" si="13"/>
        <v>171510.61433675938</v>
      </c>
      <c r="X52" s="69">
        <f t="shared" si="14"/>
        <v>1152.8100361314823</v>
      </c>
      <c r="Y52" s="69">
        <v>47140.68857159929</v>
      </c>
      <c r="Z52" s="68">
        <f t="shared" si="15"/>
        <v>49855.324285709357</v>
      </c>
      <c r="AA52" s="68">
        <f t="shared" si="16"/>
        <v>883.14775202705312</v>
      </c>
      <c r="AB52" s="69">
        <v>1179.2928693266438</v>
      </c>
      <c r="AC52" s="82">
        <v>1000.282029383582</v>
      </c>
      <c r="AD52" s="69">
        <v>85416.899999989997</v>
      </c>
      <c r="AE52" s="68">
        <f t="shared" si="17"/>
        <v>126675.19852039427</v>
      </c>
      <c r="AF52" s="69">
        <f t="shared" si="18"/>
        <v>1120.3451698120939</v>
      </c>
      <c r="AG52" s="69">
        <v>29092.768928769998</v>
      </c>
      <c r="AH52" s="68">
        <f t="shared" si="19"/>
        <v>28729.344693904288</v>
      </c>
      <c r="AI52" s="68">
        <f t="shared" si="20"/>
        <v>829.45280137558871</v>
      </c>
      <c r="AJ52" s="69">
        <v>1142.0208241443165</v>
      </c>
      <c r="AK52" s="82">
        <v>1041.8819327619037</v>
      </c>
      <c r="AL52" s="69">
        <v>26389.39285715</v>
      </c>
      <c r="AM52" s="68">
        <f t="shared" si="21"/>
        <v>42171.237244935714</v>
      </c>
      <c r="AN52" s="69">
        <f t="shared" si="22"/>
        <v>1181.1329189929254</v>
      </c>
      <c r="AO52" s="69">
        <v>15464.41964283</v>
      </c>
      <c r="AP52" s="68">
        <f t="shared" si="23"/>
        <v>18461.801020375715</v>
      </c>
      <c r="AQ52" s="68">
        <f t="shared" si="24"/>
        <v>873.17049842599204</v>
      </c>
      <c r="AR52" s="69">
        <v>1199.5178571431818</v>
      </c>
      <c r="AS52" s="82">
        <v>813.91682330684216</v>
      </c>
    </row>
    <row r="53" spans="1:45" x14ac:dyDescent="0.25">
      <c r="A53" s="76">
        <f t="shared" si="4"/>
        <v>45812</v>
      </c>
      <c r="B53" s="68">
        <v>164549.10928519003</v>
      </c>
      <c r="C53" s="68">
        <f t="shared" si="5"/>
        <v>212781.73413264836</v>
      </c>
      <c r="D53" s="68">
        <v>1084.2202312828724</v>
      </c>
      <c r="E53" s="68">
        <f t="shared" si="6"/>
        <v>1062.879225550924</v>
      </c>
      <c r="F53" s="82">
        <f t="shared" si="3"/>
        <v>197317.67152141826</v>
      </c>
      <c r="G53" s="68">
        <v>128064.19857112999</v>
      </c>
      <c r="H53" s="68">
        <f t="shared" si="7"/>
        <v>151653.85020407714</v>
      </c>
      <c r="I53" s="68">
        <v>1097.5728486235159</v>
      </c>
      <c r="J53" s="68">
        <f t="shared" si="8"/>
        <v>1049.5892188943531</v>
      </c>
      <c r="K53" s="82">
        <v>146940.67594120422</v>
      </c>
      <c r="L53" s="68">
        <v>35237.49999977</v>
      </c>
      <c r="M53" s="68">
        <f t="shared" si="9"/>
        <v>58581.404336734282</v>
      </c>
      <c r="N53" s="68">
        <v>1006.7857142791429</v>
      </c>
      <c r="O53" s="68">
        <f t="shared" si="10"/>
        <v>1051.1348229997511</v>
      </c>
      <c r="P53" s="82">
        <v>48724.233614540164</v>
      </c>
      <c r="Q53" s="68">
        <v>1247.4107142900002</v>
      </c>
      <c r="R53" s="68">
        <f t="shared" si="11"/>
        <v>2546.4795918369282</v>
      </c>
      <c r="S53" s="68">
        <v>27.72023809533334</v>
      </c>
      <c r="T53" s="68">
        <f t="shared" si="12"/>
        <v>36.468359860289873</v>
      </c>
      <c r="U53" s="82">
        <v>1652.7619656738848</v>
      </c>
      <c r="V53" s="69">
        <v>125920.31107099999</v>
      </c>
      <c r="W53" s="68">
        <f t="shared" si="13"/>
        <v>166544.7563775584</v>
      </c>
      <c r="X53" s="69">
        <f t="shared" si="14"/>
        <v>1152.5009456393705</v>
      </c>
      <c r="Y53" s="69">
        <v>39876.208928480002</v>
      </c>
      <c r="Z53" s="68">
        <f t="shared" si="15"/>
        <v>48783.457346926923</v>
      </c>
      <c r="AA53" s="68">
        <f t="shared" si="16"/>
        <v>871.77454752812343</v>
      </c>
      <c r="AB53" s="69">
        <v>1189.5864989572704</v>
      </c>
      <c r="AC53" s="82">
        <v>866.82032881057251</v>
      </c>
      <c r="AD53" s="69">
        <v>103381.70392826998</v>
      </c>
      <c r="AE53" s="68">
        <f t="shared" si="17"/>
        <v>123118.75892853714</v>
      </c>
      <c r="AF53" s="69">
        <f t="shared" si="18"/>
        <v>1127.0014290038193</v>
      </c>
      <c r="AG53" s="69">
        <v>24682.494642860001</v>
      </c>
      <c r="AH53" s="68">
        <f t="shared" si="19"/>
        <v>28535.091275540002</v>
      </c>
      <c r="AI53" s="68">
        <f t="shared" si="20"/>
        <v>800.02700995882878</v>
      </c>
      <c r="AJ53" s="69">
        <v>1205.4153441343565</v>
      </c>
      <c r="AK53" s="82">
        <v>798.39689333537729</v>
      </c>
      <c r="AL53" s="69">
        <v>21291.196428439998</v>
      </c>
      <c r="AM53" s="68">
        <f t="shared" si="21"/>
        <v>40879.517857184284</v>
      </c>
      <c r="AN53" s="69">
        <f t="shared" si="22"/>
        <v>1152.6579402514255</v>
      </c>
      <c r="AO53" s="69">
        <v>13946.30357133</v>
      </c>
      <c r="AP53" s="68">
        <f t="shared" si="23"/>
        <v>17701.886479550001</v>
      </c>
      <c r="AQ53" s="68">
        <f t="shared" si="24"/>
        <v>891.31561959871829</v>
      </c>
      <c r="AR53" s="69">
        <v>1064.5598214219999</v>
      </c>
      <c r="AS53" s="82">
        <v>929.75357142199994</v>
      </c>
    </row>
    <row r="54" spans="1:45" x14ac:dyDescent="0.25">
      <c r="A54" s="76">
        <f t="shared" si="4"/>
        <v>45813</v>
      </c>
      <c r="B54" s="68">
        <v>206921.97428587443</v>
      </c>
      <c r="C54" s="68">
        <f t="shared" si="5"/>
        <v>218189.35801018737</v>
      </c>
      <c r="D54" s="68">
        <v>1061.6778076580026</v>
      </c>
      <c r="E54" s="68">
        <f t="shared" si="6"/>
        <v>1058.5665002456531</v>
      </c>
      <c r="F54" s="82">
        <f t="shared" si="3"/>
        <v>197317.67152141826</v>
      </c>
      <c r="G54" s="68">
        <v>131786.67964295999</v>
      </c>
      <c r="H54" s="68">
        <f t="shared" si="7"/>
        <v>153440.42816325143</v>
      </c>
      <c r="I54" s="68">
        <v>971.68184527227947</v>
      </c>
      <c r="J54" s="68">
        <f t="shared" si="8"/>
        <v>1033.0654201998618</v>
      </c>
      <c r="K54" s="82">
        <v>146940.67594120422</v>
      </c>
      <c r="L54" s="68">
        <v>68241.223214330006</v>
      </c>
      <c r="M54" s="68">
        <f t="shared" si="9"/>
        <v>61596.168367342856</v>
      </c>
      <c r="N54" s="68">
        <v>1156.6309019377968</v>
      </c>
      <c r="O54" s="68">
        <f t="shared" si="10"/>
        <v>1066.7237613715949</v>
      </c>
      <c r="P54" s="82">
        <v>48724.233614540164</v>
      </c>
      <c r="Q54" s="68">
        <v>6894.0714285844006</v>
      </c>
      <c r="R54" s="68">
        <f t="shared" si="11"/>
        <v>3152.7614795930999</v>
      </c>
      <c r="S54" s="68">
        <v>123.10841836757858</v>
      </c>
      <c r="T54" s="68">
        <f t="shared" si="12"/>
        <v>48.139878970186814</v>
      </c>
      <c r="U54" s="82">
        <v>1652.7619656738848</v>
      </c>
      <c r="V54" s="69">
        <v>173526.85142864441</v>
      </c>
      <c r="W54" s="68">
        <f t="shared" si="13"/>
        <v>170889.0620407931</v>
      </c>
      <c r="X54" s="69">
        <f t="shared" si="14"/>
        <v>1145.7585256897351</v>
      </c>
      <c r="Y54" s="69">
        <v>40289.194285814403</v>
      </c>
      <c r="Z54" s="68">
        <f t="shared" si="15"/>
        <v>50453.057448987383</v>
      </c>
      <c r="AA54" s="68">
        <f t="shared" si="16"/>
        <v>888.04271950147211</v>
      </c>
      <c r="AB54" s="69">
        <v>1126.9213684125043</v>
      </c>
      <c r="AC54" s="82">
        <v>978.09903094993899</v>
      </c>
      <c r="AD54" s="69">
        <v>108729.66392865001</v>
      </c>
      <c r="AE54" s="68">
        <f t="shared" si="17"/>
        <v>123460.53653056</v>
      </c>
      <c r="AF54" s="69">
        <f t="shared" si="18"/>
        <v>1108.3664014062588</v>
      </c>
      <c r="AG54" s="69">
        <v>23057.01571431</v>
      </c>
      <c r="AH54" s="68">
        <f t="shared" si="19"/>
        <v>29979.89163269143</v>
      </c>
      <c r="AI54" s="68">
        <f t="shared" si="20"/>
        <v>807.11624374183305</v>
      </c>
      <c r="AJ54" s="69">
        <v>1028.5695452225527</v>
      </c>
      <c r="AK54" s="82">
        <v>770.67863878131379</v>
      </c>
      <c r="AL54" s="69">
        <v>57903.116071409997</v>
      </c>
      <c r="AM54" s="68">
        <f t="shared" si="21"/>
        <v>44275.764030639999</v>
      </c>
      <c r="AN54" s="69">
        <f t="shared" si="22"/>
        <v>1162.4677244771933</v>
      </c>
      <c r="AO54" s="69">
        <v>10338.10714292</v>
      </c>
      <c r="AP54" s="68">
        <f t="shared" si="23"/>
        <v>17320.404336702857</v>
      </c>
      <c r="AQ54" s="68">
        <f t="shared" si="24"/>
        <v>901.68644520257112</v>
      </c>
      <c r="AR54" s="69">
        <v>1206.3149181543749</v>
      </c>
      <c r="AS54" s="82">
        <v>939.82792208363639</v>
      </c>
    </row>
    <row r="55" spans="1:45" x14ac:dyDescent="0.25">
      <c r="A55" s="76">
        <f t="shared" si="4"/>
        <v>45814</v>
      </c>
      <c r="B55" s="68">
        <v>229762.64535746205</v>
      </c>
      <c r="C55" s="68">
        <f t="shared" si="5"/>
        <v>207308.08178577432</v>
      </c>
      <c r="D55" s="68">
        <v>1064.4593778313485</v>
      </c>
      <c r="E55" s="68">
        <f t="shared" si="6"/>
        <v>1050.9903294945034</v>
      </c>
      <c r="F55" s="82">
        <f t="shared" si="3"/>
        <v>197317.67152141826</v>
      </c>
      <c r="G55" s="68">
        <v>145086.35071459998</v>
      </c>
      <c r="H55" s="68">
        <f t="shared" si="7"/>
        <v>144088.17744907428</v>
      </c>
      <c r="I55" s="68">
        <v>1093.8717262119753</v>
      </c>
      <c r="J55" s="68">
        <f t="shared" si="8"/>
        <v>1035.4475723708861</v>
      </c>
      <c r="K55" s="82">
        <v>146940.67594120422</v>
      </c>
      <c r="L55" s="68">
        <v>82058.026785719994</v>
      </c>
      <c r="M55" s="68">
        <f t="shared" si="9"/>
        <v>60342.413265268588</v>
      </c>
      <c r="N55" s="68">
        <v>988.65092512915658</v>
      </c>
      <c r="O55" s="68">
        <f t="shared" si="10"/>
        <v>1041.5963981112182</v>
      </c>
      <c r="P55" s="82">
        <v>48724.233614540164</v>
      </c>
      <c r="Q55" s="68">
        <v>2618.2678571421002</v>
      </c>
      <c r="R55" s="68">
        <f t="shared" si="11"/>
        <v>2877.491071431486</v>
      </c>
      <c r="S55" s="68">
        <v>37.403826530601428</v>
      </c>
      <c r="T55" s="68">
        <f t="shared" si="12"/>
        <v>46.789378910090988</v>
      </c>
      <c r="U55" s="82">
        <v>1652.7619656738848</v>
      </c>
      <c r="V55" s="69">
        <v>182142.39250029207</v>
      </c>
      <c r="W55" s="68">
        <f t="shared" si="13"/>
        <v>159665.56969393863</v>
      </c>
      <c r="X55" s="69">
        <f t="shared" si="14"/>
        <v>1137.4553223628247</v>
      </c>
      <c r="Y55" s="69">
        <v>50238.520714312108</v>
      </c>
      <c r="Z55" s="68">
        <f t="shared" si="15"/>
        <v>50520.003163267196</v>
      </c>
      <c r="AA55" s="68">
        <f t="shared" si="16"/>
        <v>891.24552788072174</v>
      </c>
      <c r="AB55" s="69">
        <v>1160.8731742391312</v>
      </c>
      <c r="AC55" s="82">
        <v>849.17630516909219</v>
      </c>
      <c r="AD55" s="69">
        <v>131210.50857171</v>
      </c>
      <c r="AE55" s="68">
        <f t="shared" si="17"/>
        <v>116020.99188781428</v>
      </c>
      <c r="AF55" s="69">
        <f t="shared" si="18"/>
        <v>1107.0661300968725</v>
      </c>
      <c r="AG55" s="69">
        <v>13875.84214289</v>
      </c>
      <c r="AH55" s="68">
        <f t="shared" si="19"/>
        <v>28067.185561260001</v>
      </c>
      <c r="AI55" s="68">
        <f t="shared" si="20"/>
        <v>808.95172223520933</v>
      </c>
      <c r="AJ55" s="69">
        <v>1154.1313771775217</v>
      </c>
      <c r="AK55" s="82">
        <v>732.31382041869733</v>
      </c>
      <c r="AL55" s="69">
        <v>48313.616071440003</v>
      </c>
      <c r="AM55" s="68">
        <f t="shared" si="21"/>
        <v>40767.086734692857</v>
      </c>
      <c r="AN55" s="69">
        <f t="shared" si="22"/>
        <v>1137.0741045702539</v>
      </c>
      <c r="AO55" s="69">
        <v>33744.410714279999</v>
      </c>
      <c r="AP55" s="68">
        <f t="shared" si="23"/>
        <v>19575.326530575716</v>
      </c>
      <c r="AQ55" s="68">
        <f t="shared" si="24"/>
        <v>905.57911101870093</v>
      </c>
      <c r="AR55" s="69">
        <v>1123.5724667776744</v>
      </c>
      <c r="AS55" s="82">
        <v>843.61026785699994</v>
      </c>
    </row>
    <row r="56" spans="1:45" x14ac:dyDescent="0.25">
      <c r="A56" s="76">
        <f t="shared" si="4"/>
        <v>45815</v>
      </c>
      <c r="B56" s="68">
        <v>221568.87178602989</v>
      </c>
      <c r="C56" s="68">
        <f t="shared" si="5"/>
        <v>210662.97714291539</v>
      </c>
      <c r="D56" s="68">
        <v>1126.0279100689659</v>
      </c>
      <c r="E56" s="68">
        <f t="shared" si="6"/>
        <v>1068.7800144005557</v>
      </c>
      <c r="F56" s="82">
        <f t="shared" si="3"/>
        <v>197317.67152141826</v>
      </c>
      <c r="G56" s="68">
        <v>159245.29142867003</v>
      </c>
      <c r="H56" s="68">
        <f t="shared" si="7"/>
        <v>146684.52306130857</v>
      </c>
      <c r="I56" s="68">
        <v>1093.7176608811483</v>
      </c>
      <c r="J56" s="68">
        <f t="shared" si="8"/>
        <v>1049.3806491967682</v>
      </c>
      <c r="K56" s="82">
        <v>146940.67594120422</v>
      </c>
      <c r="L56" s="68">
        <v>59557.32142878</v>
      </c>
      <c r="M56" s="68">
        <f t="shared" si="9"/>
        <v>61236.591836705724</v>
      </c>
      <c r="N56" s="68">
        <v>1167.7906162505883</v>
      </c>
      <c r="O56" s="68">
        <f t="shared" si="10"/>
        <v>1072.4591610737514</v>
      </c>
      <c r="P56" s="82">
        <v>48724.233614540164</v>
      </c>
      <c r="Q56" s="68">
        <v>2766.2589285798999</v>
      </c>
      <c r="R56" s="68">
        <f t="shared" si="11"/>
        <v>2741.8622449011573</v>
      </c>
      <c r="S56" s="68">
        <v>32.931653911665478</v>
      </c>
      <c r="T56" s="68">
        <f t="shared" si="12"/>
        <v>46.43858019775449</v>
      </c>
      <c r="U56" s="82">
        <v>1652.7619656738848</v>
      </c>
      <c r="V56" s="69">
        <v>165774.16607153989</v>
      </c>
      <c r="W56" s="68">
        <f t="shared" si="13"/>
        <v>162633.70852044257</v>
      </c>
      <c r="X56" s="69">
        <f t="shared" si="14"/>
        <v>1153.5703850176767</v>
      </c>
      <c r="Y56" s="69">
        <v>58560.964643069892</v>
      </c>
      <c r="Z56" s="68">
        <f t="shared" si="15"/>
        <v>50771.130867374013</v>
      </c>
      <c r="AA56" s="68">
        <f t="shared" si="16"/>
        <v>906.83163471005616</v>
      </c>
      <c r="AB56" s="69">
        <v>1229.0251417255849</v>
      </c>
      <c r="AC56" s="82">
        <v>943.6490583018408</v>
      </c>
      <c r="AD56" s="69">
        <v>123697.97857145999</v>
      </c>
      <c r="AE56" s="68">
        <f t="shared" si="17"/>
        <v>117940.21872453713</v>
      </c>
      <c r="AF56" s="69">
        <f t="shared" si="18"/>
        <v>1119.4370582859508</v>
      </c>
      <c r="AG56" s="69">
        <v>35547.312857209996</v>
      </c>
      <c r="AH56" s="68">
        <f t="shared" si="19"/>
        <v>28744.304336771427</v>
      </c>
      <c r="AI56" s="68">
        <f t="shared" si="20"/>
        <v>825.51218545250231</v>
      </c>
      <c r="AJ56" s="69">
        <v>1181.312458852499</v>
      </c>
      <c r="AK56" s="82">
        <v>869.389519735004</v>
      </c>
      <c r="AL56" s="69">
        <v>39309.928571500001</v>
      </c>
      <c r="AM56" s="68">
        <f t="shared" si="21"/>
        <v>41951.627551004283</v>
      </c>
      <c r="AN56" s="69">
        <f t="shared" si="22"/>
        <v>1171.4655073377253</v>
      </c>
      <c r="AO56" s="69">
        <v>20247.39285728</v>
      </c>
      <c r="AP56" s="68">
        <f t="shared" si="23"/>
        <v>19284.96428570143</v>
      </c>
      <c r="AQ56" s="68">
        <f t="shared" si="24"/>
        <v>925.43325744025788</v>
      </c>
      <c r="AR56" s="69">
        <v>1310.3309523833334</v>
      </c>
      <c r="AS56" s="82">
        <v>964.16156463238099</v>
      </c>
    </row>
    <row r="57" spans="1:45" x14ac:dyDescent="0.25">
      <c r="A57" s="76">
        <f t="shared" si="4"/>
        <v>45816</v>
      </c>
      <c r="B57" s="68">
        <v>133892.16964299971</v>
      </c>
      <c r="C57" s="68">
        <f t="shared" si="5"/>
        <v>190981.07234697643</v>
      </c>
      <c r="D57" s="68">
        <v>1000.059178474707</v>
      </c>
      <c r="E57" s="68">
        <f t="shared" si="6"/>
        <v>1070.872519668344</v>
      </c>
      <c r="F57" s="82">
        <f t="shared" si="3"/>
        <v>197317.67152141826</v>
      </c>
      <c r="G57" s="68">
        <v>89471.625000139989</v>
      </c>
      <c r="H57" s="68">
        <f t="shared" si="7"/>
        <v>130966.93331638713</v>
      </c>
      <c r="I57" s="68">
        <v>996.86029072508938</v>
      </c>
      <c r="J57" s="68">
        <f t="shared" si="8"/>
        <v>1051.7032567527856</v>
      </c>
      <c r="K57" s="82">
        <v>146940.67594120422</v>
      </c>
      <c r="L57" s="68">
        <v>41268.70535715</v>
      </c>
      <c r="M57" s="68">
        <f t="shared" si="9"/>
        <v>57089.507653035711</v>
      </c>
      <c r="N57" s="68">
        <v>937.92512175340914</v>
      </c>
      <c r="O57" s="68">
        <f t="shared" si="10"/>
        <v>1066.967720842413</v>
      </c>
      <c r="P57" s="82">
        <v>48724.233614540164</v>
      </c>
      <c r="Q57" s="68">
        <v>3151.8392857097001</v>
      </c>
      <c r="R57" s="68">
        <f t="shared" si="11"/>
        <v>2924.6313775535568</v>
      </c>
      <c r="S57" s="68">
        <v>35.413924558535953</v>
      </c>
      <c r="T57" s="68">
        <f t="shared" si="12"/>
        <v>47.318124426779939</v>
      </c>
      <c r="U57" s="82">
        <v>1652.7619656738848</v>
      </c>
      <c r="V57" s="69">
        <v>90415.861428709672</v>
      </c>
      <c r="W57" s="68">
        <f t="shared" si="13"/>
        <v>147194.12540814496</v>
      </c>
      <c r="X57" s="69">
        <f t="shared" si="14"/>
        <v>1159.688504166211</v>
      </c>
      <c r="Y57" s="69">
        <v>46628.147499999694</v>
      </c>
      <c r="Z57" s="68">
        <f t="shared" si="15"/>
        <v>46711.578316384977</v>
      </c>
      <c r="AA57" s="68">
        <f t="shared" si="16"/>
        <v>914.71166184808214</v>
      </c>
      <c r="AB57" s="69">
        <v>1116.6701153304004</v>
      </c>
      <c r="AC57" s="82">
        <v>879.01526656042358</v>
      </c>
      <c r="AD57" s="69">
        <v>64659.334642909998</v>
      </c>
      <c r="AE57" s="68">
        <f t="shared" si="17"/>
        <v>105034.40219387144</v>
      </c>
      <c r="AF57" s="69">
        <f t="shared" si="18"/>
        <v>1125.3817472298167</v>
      </c>
      <c r="AG57" s="69">
        <v>24812.290357229998</v>
      </c>
      <c r="AH57" s="68">
        <f t="shared" si="19"/>
        <v>25932.531122515713</v>
      </c>
      <c r="AI57" s="68">
        <f t="shared" si="20"/>
        <v>828.34675727168121</v>
      </c>
      <c r="AJ57" s="69">
        <v>1098.9316978959666</v>
      </c>
      <c r="AK57" s="82">
        <v>802.59535449664531</v>
      </c>
      <c r="AL57" s="69">
        <v>22604.68750009</v>
      </c>
      <c r="AM57" s="68">
        <f t="shared" si="21"/>
        <v>39235.091836719999</v>
      </c>
      <c r="AN57" s="69">
        <f t="shared" si="22"/>
        <v>1161.7813822525679</v>
      </c>
      <c r="AO57" s="69">
        <v>18664.01785706</v>
      </c>
      <c r="AP57" s="68">
        <f t="shared" si="23"/>
        <v>17854.415816315715</v>
      </c>
      <c r="AQ57" s="68">
        <f t="shared" si="24"/>
        <v>926.13298051117465</v>
      </c>
      <c r="AR57" s="69">
        <v>1027.4857954586364</v>
      </c>
      <c r="AS57" s="82">
        <v>848.36444804818177</v>
      </c>
    </row>
    <row r="58" spans="1:45" x14ac:dyDescent="0.25">
      <c r="A58" s="76">
        <f t="shared" si="4"/>
        <v>45817</v>
      </c>
      <c r="B58" s="68">
        <v>214299.29642885309</v>
      </c>
      <c r="C58" s="68">
        <f t="shared" si="5"/>
        <v>189991.5783164498</v>
      </c>
      <c r="D58" s="68">
        <v>1178.2490765369319</v>
      </c>
      <c r="E58" s="68">
        <f t="shared" si="6"/>
        <v>1088.4415585085721</v>
      </c>
      <c r="F58" s="82">
        <f t="shared" si="3"/>
        <v>197317.67152141826</v>
      </c>
      <c r="G58" s="68">
        <v>138416.81428597998</v>
      </c>
      <c r="H58" s="68">
        <f t="shared" si="7"/>
        <v>129511.51836746284</v>
      </c>
      <c r="I58" s="68">
        <v>1147.0833078965293</v>
      </c>
      <c r="J58" s="68">
        <f t="shared" si="8"/>
        <v>1073.6551829792545</v>
      </c>
      <c r="K58" s="82">
        <v>146940.67594120422</v>
      </c>
      <c r="L58" s="68">
        <v>71840.839285730006</v>
      </c>
      <c r="M58" s="68">
        <f t="shared" si="9"/>
        <v>57151.061224494282</v>
      </c>
      <c r="N58" s="68">
        <v>1177.718676815246</v>
      </c>
      <c r="O58" s="68">
        <f t="shared" si="10"/>
        <v>1065.1895216124005</v>
      </c>
      <c r="P58" s="82">
        <v>48724.233614540164</v>
      </c>
      <c r="Q58" s="68">
        <v>4041.6428571431002</v>
      </c>
      <c r="R58" s="68">
        <f t="shared" si="11"/>
        <v>3328.9987244926429</v>
      </c>
      <c r="S58" s="68">
        <v>63.15066964286094</v>
      </c>
      <c r="T58" s="68">
        <f t="shared" si="12"/>
        <v>51.533809659214448</v>
      </c>
      <c r="U58" s="82">
        <v>1652.7619656738848</v>
      </c>
      <c r="V58" s="69">
        <v>181986.32071455312</v>
      </c>
      <c r="W58" s="68">
        <f t="shared" si="13"/>
        <v>147736.52801026835</v>
      </c>
      <c r="X58" s="69">
        <f t="shared" si="14"/>
        <v>1179.7064913343643</v>
      </c>
      <c r="Y58" s="69">
        <v>36354.618571443105</v>
      </c>
      <c r="Z58" s="68">
        <f t="shared" si="15"/>
        <v>45584.049030674076</v>
      </c>
      <c r="AA58" s="68">
        <f t="shared" si="16"/>
        <v>927.9551643741936</v>
      </c>
      <c r="AB58" s="69">
        <v>1255.5762713490151</v>
      </c>
      <c r="AC58" s="82">
        <v>978.64413144390494</v>
      </c>
      <c r="AD58" s="69">
        <v>117331.53500023999</v>
      </c>
      <c r="AE58" s="68">
        <f t="shared" si="17"/>
        <v>104918.23209188999</v>
      </c>
      <c r="AF58" s="69">
        <f t="shared" si="18"/>
        <v>1144.4187122838825</v>
      </c>
      <c r="AG58" s="69">
        <v>21085.279285740002</v>
      </c>
      <c r="AH58" s="68">
        <f t="shared" si="19"/>
        <v>24593.286275572853</v>
      </c>
      <c r="AI58" s="68">
        <f t="shared" si="20"/>
        <v>847.78942575011877</v>
      </c>
      <c r="AJ58" s="69">
        <v>1200.5497385599647</v>
      </c>
      <c r="AK58" s="82">
        <v>919.26982072189071</v>
      </c>
      <c r="AL58" s="69">
        <v>60613.142857170002</v>
      </c>
      <c r="AM58" s="68">
        <f t="shared" si="21"/>
        <v>39489.297193885715</v>
      </c>
      <c r="AN58" s="69">
        <f t="shared" si="22"/>
        <v>1174.4890212465423</v>
      </c>
      <c r="AO58" s="69">
        <v>11227.696428560001</v>
      </c>
      <c r="AP58" s="68">
        <f t="shared" si="23"/>
        <v>17661.76403060857</v>
      </c>
      <c r="AQ58" s="68">
        <f t="shared" si="24"/>
        <v>877.37327338225077</v>
      </c>
      <c r="AR58" s="69">
        <v>1289.6413373865958</v>
      </c>
      <c r="AS58" s="82">
        <v>801.97831632571433</v>
      </c>
    </row>
    <row r="59" spans="1:45" x14ac:dyDescent="0.25">
      <c r="A59" s="76">
        <f t="shared" si="4"/>
        <v>45818</v>
      </c>
      <c r="B59" s="68">
        <v>215565.64000029326</v>
      </c>
      <c r="C59" s="68">
        <f t="shared" si="5"/>
        <v>198079.95811238608</v>
      </c>
      <c r="D59" s="68">
        <v>1095.9797388446825</v>
      </c>
      <c r="E59" s="68">
        <f t="shared" si="6"/>
        <v>1087.23904581393</v>
      </c>
      <c r="F59" s="82">
        <f t="shared" si="3"/>
        <v>197317.67152141826</v>
      </c>
      <c r="G59" s="68">
        <v>156469.30964314</v>
      </c>
      <c r="H59" s="68">
        <f t="shared" si="7"/>
        <v>135505.75275523143</v>
      </c>
      <c r="I59" s="68">
        <v>1082.0632439972933</v>
      </c>
      <c r="J59" s="68">
        <f t="shared" si="8"/>
        <v>1068.9787033725472</v>
      </c>
      <c r="K59" s="82">
        <v>146940.67594120422</v>
      </c>
      <c r="L59" s="68">
        <v>57572.794642869994</v>
      </c>
      <c r="M59" s="68">
        <f t="shared" si="9"/>
        <v>59396.630102049989</v>
      </c>
      <c r="N59" s="68">
        <v>1107.1691277474999</v>
      </c>
      <c r="O59" s="68">
        <f t="shared" si="10"/>
        <v>1077.5244405589769</v>
      </c>
      <c r="P59" s="82">
        <v>48724.233614540164</v>
      </c>
      <c r="Q59" s="68">
        <v>1523.5357142833</v>
      </c>
      <c r="R59" s="68">
        <f t="shared" si="11"/>
        <v>3177.575255104643</v>
      </c>
      <c r="S59" s="68">
        <v>31.740327380902084</v>
      </c>
      <c r="T59" s="68">
        <f t="shared" si="12"/>
        <v>50.209865498211116</v>
      </c>
      <c r="U59" s="82">
        <v>1652.7619656738848</v>
      </c>
      <c r="V59" s="69">
        <v>158536.28142870331</v>
      </c>
      <c r="W59" s="68">
        <f t="shared" si="13"/>
        <v>154043.16923477751</v>
      </c>
      <c r="X59" s="69">
        <f t="shared" si="14"/>
        <v>1181.7680716743841</v>
      </c>
      <c r="Y59" s="69">
        <v>58552.894285873299</v>
      </c>
      <c r="Z59" s="68">
        <f t="shared" si="15"/>
        <v>47214.364132713214</v>
      </c>
      <c r="AA59" s="68">
        <f t="shared" si="16"/>
        <v>915.82904810788841</v>
      </c>
      <c r="AB59" s="69">
        <v>1193.7239317067847</v>
      </c>
      <c r="AC59" s="82">
        <v>915.39921551944519</v>
      </c>
      <c r="AD59" s="69">
        <v>115305.53142877002</v>
      </c>
      <c r="AE59" s="68">
        <f t="shared" si="17"/>
        <v>109188.03658171571</v>
      </c>
      <c r="AF59" s="69">
        <f t="shared" si="18"/>
        <v>1144.8122082174168</v>
      </c>
      <c r="AG59" s="69">
        <v>41163.778214369995</v>
      </c>
      <c r="AH59" s="68">
        <f t="shared" si="19"/>
        <v>26317.716173515713</v>
      </c>
      <c r="AI59" s="68">
        <f t="shared" si="20"/>
        <v>832.9649467712195</v>
      </c>
      <c r="AJ59" s="69">
        <v>1144.7752956790566</v>
      </c>
      <c r="AK59" s="82">
        <v>938.11057990960785</v>
      </c>
      <c r="AL59" s="69">
        <v>41707.21428565</v>
      </c>
      <c r="AM59" s="68">
        <f t="shared" si="21"/>
        <v>41677.557397957142</v>
      </c>
      <c r="AN59" s="69">
        <f t="shared" si="22"/>
        <v>1189.3222482870256</v>
      </c>
      <c r="AO59" s="69">
        <v>15865.58035722</v>
      </c>
      <c r="AP59" s="68">
        <f t="shared" si="23"/>
        <v>17719.072704092854</v>
      </c>
      <c r="AQ59" s="68">
        <f t="shared" si="24"/>
        <v>874.42501546141625</v>
      </c>
      <c r="AR59" s="69">
        <v>1303.3504464265625</v>
      </c>
      <c r="AS59" s="82">
        <v>793.27901786100006</v>
      </c>
    </row>
    <row r="60" spans="1:45" x14ac:dyDescent="0.25">
      <c r="A60" s="76">
        <f t="shared" si="4"/>
        <v>45819</v>
      </c>
      <c r="B60" s="68">
        <v>156555.75678558703</v>
      </c>
      <c r="C60" s="68">
        <f t="shared" si="5"/>
        <v>196938.05061244281</v>
      </c>
      <c r="D60" s="68">
        <v>1024.6396516377222</v>
      </c>
      <c r="E60" s="68">
        <f t="shared" si="6"/>
        <v>1078.7275344360514</v>
      </c>
      <c r="F60" s="82">
        <f t="shared" si="3"/>
        <v>197317.67152141826</v>
      </c>
      <c r="G60" s="68">
        <v>108363.38178572</v>
      </c>
      <c r="H60" s="68">
        <f t="shared" si="7"/>
        <v>132691.35035731568</v>
      </c>
      <c r="I60" s="68">
        <v>970.18824447363602</v>
      </c>
      <c r="J60" s="68">
        <f t="shared" si="8"/>
        <v>1050.7809027797073</v>
      </c>
      <c r="K60" s="82">
        <v>146940.67594120422</v>
      </c>
      <c r="L60" s="68">
        <v>46362.23214272</v>
      </c>
      <c r="M60" s="68">
        <f t="shared" si="9"/>
        <v>60985.87755104286</v>
      </c>
      <c r="N60" s="68">
        <v>1130.786149822439</v>
      </c>
      <c r="O60" s="68">
        <f t="shared" si="10"/>
        <v>1095.2387884937336</v>
      </c>
      <c r="P60" s="82">
        <v>48724.233614540164</v>
      </c>
      <c r="Q60" s="68">
        <v>1830.1428571470001</v>
      </c>
      <c r="R60" s="68">
        <f t="shared" si="11"/>
        <v>3260.8227040842139</v>
      </c>
      <c r="S60" s="68">
        <v>37.3498542274898</v>
      </c>
      <c r="T60" s="68">
        <f t="shared" si="12"/>
        <v>51.585524945662037</v>
      </c>
      <c r="U60" s="82">
        <v>1652.7619656738848</v>
      </c>
      <c r="V60" s="69">
        <v>122183.662499807</v>
      </c>
      <c r="W60" s="68">
        <f t="shared" si="13"/>
        <v>153509.36229603566</v>
      </c>
      <c r="X60" s="69">
        <f t="shared" si="14"/>
        <v>1173.6438933320649</v>
      </c>
      <c r="Y60" s="69">
        <v>36202.237142926999</v>
      </c>
      <c r="Z60" s="68">
        <f t="shared" si="15"/>
        <v>46689.511020491358</v>
      </c>
      <c r="AA60" s="68">
        <f t="shared" si="16"/>
        <v>906.87125303497282</v>
      </c>
      <c r="AB60" s="69">
        <v>1132.7172505610345</v>
      </c>
      <c r="AC60" s="82">
        <v>804.11576330016294</v>
      </c>
      <c r="AD60" s="69">
        <v>86227.501785620014</v>
      </c>
      <c r="AE60" s="68">
        <f t="shared" si="17"/>
        <v>106737.43627562285</v>
      </c>
      <c r="AF60" s="69">
        <f t="shared" si="18"/>
        <v>1119.6582994030086</v>
      </c>
      <c r="AG60" s="69">
        <v>22135.880000099998</v>
      </c>
      <c r="AH60" s="68">
        <f t="shared" si="19"/>
        <v>25953.914081692859</v>
      </c>
      <c r="AI60" s="68">
        <f t="shared" si="20"/>
        <v>832.15668066531521</v>
      </c>
      <c r="AJ60" s="69">
        <v>1029.3379824334988</v>
      </c>
      <c r="AK60" s="82">
        <v>792.73903059404756</v>
      </c>
      <c r="AL60" s="69">
        <v>34126.017857040002</v>
      </c>
      <c r="AM60" s="68">
        <f t="shared" si="21"/>
        <v>43511.103316328561</v>
      </c>
      <c r="AN60" s="69">
        <f t="shared" si="22"/>
        <v>1240.3733324710254</v>
      </c>
      <c r="AO60" s="69">
        <v>12236.214285679998</v>
      </c>
      <c r="AP60" s="68">
        <f t="shared" si="23"/>
        <v>17474.774234714285</v>
      </c>
      <c r="AQ60" s="68">
        <f t="shared" si="24"/>
        <v>844.42840681860946</v>
      </c>
      <c r="AR60" s="69">
        <v>1421.91741071</v>
      </c>
      <c r="AS60" s="82">
        <v>719.77731092235285</v>
      </c>
    </row>
    <row r="61" spans="1:45" x14ac:dyDescent="0.25">
      <c r="A61" s="76">
        <f t="shared" si="4"/>
        <v>45820</v>
      </c>
      <c r="B61" s="68">
        <v>204882.73071413705</v>
      </c>
      <c r="C61" s="68">
        <f t="shared" si="5"/>
        <v>196646.73010219456</v>
      </c>
      <c r="D61" s="68">
        <v>1120.1346584984503</v>
      </c>
      <c r="E61" s="68">
        <f t="shared" si="6"/>
        <v>1087.0785131275438</v>
      </c>
      <c r="F61" s="82">
        <f t="shared" si="3"/>
        <v>197317.67152141826</v>
      </c>
      <c r="G61" s="68">
        <v>136284.67714297</v>
      </c>
      <c r="H61" s="68">
        <f t="shared" si="7"/>
        <v>133333.92142874573</v>
      </c>
      <c r="I61" s="68">
        <v>1067.649106194571</v>
      </c>
      <c r="J61" s="68">
        <f t="shared" si="8"/>
        <v>1064.4905114828919</v>
      </c>
      <c r="K61" s="82">
        <v>146940.67594120422</v>
      </c>
      <c r="L61" s="68">
        <v>65738.660714019992</v>
      </c>
      <c r="M61" s="68">
        <f t="shared" si="9"/>
        <v>60628.368622427144</v>
      </c>
      <c r="N61" s="68">
        <v>1195.2483766185453</v>
      </c>
      <c r="O61" s="68">
        <f t="shared" si="10"/>
        <v>1100.7555705909836</v>
      </c>
      <c r="P61" s="82">
        <v>48724.233614540164</v>
      </c>
      <c r="Q61" s="68">
        <v>2859.3928571469996</v>
      </c>
      <c r="R61" s="68">
        <f t="shared" si="11"/>
        <v>2684.4400510217288</v>
      </c>
      <c r="S61" s="68">
        <v>53.950808625415085</v>
      </c>
      <c r="T61" s="68">
        <f t="shared" si="12"/>
        <v>41.705866411067248</v>
      </c>
      <c r="U61" s="82">
        <v>1652.7619656738848</v>
      </c>
      <c r="V61" s="69">
        <v>169539.96214279701</v>
      </c>
      <c r="W61" s="68">
        <f t="shared" si="13"/>
        <v>152939.80668377172</v>
      </c>
      <c r="X61" s="69">
        <f t="shared" si="14"/>
        <v>1188.187453622126</v>
      </c>
      <c r="Y61" s="69">
        <v>38202.161428487001</v>
      </c>
      <c r="Z61" s="68">
        <f t="shared" si="15"/>
        <v>46391.363469444579</v>
      </c>
      <c r="AA61" s="68">
        <f t="shared" si="16"/>
        <v>887.91370681855562</v>
      </c>
      <c r="AB61" s="69">
        <v>1228.7262904429319</v>
      </c>
      <c r="AC61" s="82">
        <v>845.39620743501916</v>
      </c>
      <c r="AD61" s="69">
        <v>116686.274643</v>
      </c>
      <c r="AE61" s="68">
        <f t="shared" si="17"/>
        <v>107874.09494910143</v>
      </c>
      <c r="AF61" s="69">
        <f t="shared" si="18"/>
        <v>1136.5949208535196</v>
      </c>
      <c r="AG61" s="69">
        <v>19598.402499969998</v>
      </c>
      <c r="AH61" s="68">
        <f t="shared" si="19"/>
        <v>25459.826479644285</v>
      </c>
      <c r="AI61" s="68">
        <f t="shared" si="20"/>
        <v>830.03909635886328</v>
      </c>
      <c r="AJ61" s="69">
        <v>1147.1258953761294</v>
      </c>
      <c r="AK61" s="82">
        <v>755.85554863615039</v>
      </c>
      <c r="AL61" s="69">
        <v>49994.294642649998</v>
      </c>
      <c r="AM61" s="68">
        <f t="shared" si="21"/>
        <v>42381.271683648571</v>
      </c>
      <c r="AN61" s="69">
        <f t="shared" si="22"/>
        <v>1266.4326879832972</v>
      </c>
      <c r="AO61" s="69">
        <v>15744.366071369999</v>
      </c>
      <c r="AP61" s="68">
        <f t="shared" si="23"/>
        <v>18247.096938778566</v>
      </c>
      <c r="AQ61" s="68">
        <f t="shared" si="24"/>
        <v>828.54596735831547</v>
      </c>
      <c r="AR61" s="69">
        <v>1388.7304067402777</v>
      </c>
      <c r="AS61" s="82">
        <v>828.65084586157889</v>
      </c>
    </row>
    <row r="62" spans="1:45" x14ac:dyDescent="0.25">
      <c r="A62" s="76">
        <f t="shared" si="4"/>
        <v>45821</v>
      </c>
      <c r="B62" s="68">
        <v>213376.49892836128</v>
      </c>
      <c r="C62" s="68">
        <f t="shared" si="5"/>
        <v>194305.8520408945</v>
      </c>
      <c r="D62" s="68">
        <v>1123.4469588908198</v>
      </c>
      <c r="E62" s="68">
        <f t="shared" si="6"/>
        <v>1095.5053104217541</v>
      </c>
      <c r="F62" s="82">
        <f t="shared" si="3"/>
        <v>197317.67152141826</v>
      </c>
      <c r="G62" s="68">
        <v>153278.06142848</v>
      </c>
      <c r="H62" s="68">
        <f t="shared" si="7"/>
        <v>134504.16581644287</v>
      </c>
      <c r="I62" s="68">
        <v>1155.6327443579733</v>
      </c>
      <c r="J62" s="68">
        <f t="shared" si="8"/>
        <v>1073.313514075177</v>
      </c>
      <c r="K62" s="82">
        <v>146940.67594120422</v>
      </c>
      <c r="L62" s="68">
        <v>56573.919642731002</v>
      </c>
      <c r="M62" s="68">
        <f t="shared" si="9"/>
        <v>56987.781887714424</v>
      </c>
      <c r="N62" s="68">
        <v>992.52490601282454</v>
      </c>
      <c r="O62" s="68">
        <f t="shared" si="10"/>
        <v>1101.3089964315075</v>
      </c>
      <c r="P62" s="82">
        <v>48724.233614540164</v>
      </c>
      <c r="Q62" s="68">
        <v>3524.5178571502997</v>
      </c>
      <c r="R62" s="68">
        <f t="shared" si="11"/>
        <v>2813.9043367371855</v>
      </c>
      <c r="S62" s="68">
        <v>42.981925087198775</v>
      </c>
      <c r="T62" s="68">
        <f t="shared" si="12"/>
        <v>42.502737633438301</v>
      </c>
      <c r="U62" s="82">
        <v>1652.7619656738848</v>
      </c>
      <c r="V62" s="69">
        <v>182219.40535683127</v>
      </c>
      <c r="W62" s="68">
        <f t="shared" si="13"/>
        <v>152950.80852042019</v>
      </c>
      <c r="X62" s="69">
        <f t="shared" si="14"/>
        <v>1194.7523159439927</v>
      </c>
      <c r="Y62" s="69">
        <v>34681.611428680299</v>
      </c>
      <c r="Z62" s="68">
        <f t="shared" si="15"/>
        <v>44168.947857211468</v>
      </c>
      <c r="AA62" s="68">
        <f t="shared" si="16"/>
        <v>892.88301132982508</v>
      </c>
      <c r="AB62" s="69">
        <v>1206.8272104921971</v>
      </c>
      <c r="AC62" s="82">
        <v>883.96143674797941</v>
      </c>
      <c r="AD62" s="69">
        <v>135104.24464267</v>
      </c>
      <c r="AE62" s="68">
        <f t="shared" si="17"/>
        <v>108430.34295923858</v>
      </c>
      <c r="AF62" s="69">
        <f t="shared" si="18"/>
        <v>1146.0760370433566</v>
      </c>
      <c r="AG62" s="69">
        <v>18173.816785809999</v>
      </c>
      <c r="AH62" s="68">
        <f t="shared" si="19"/>
        <v>26073.822857204283</v>
      </c>
      <c r="AI62" s="68">
        <f t="shared" si="20"/>
        <v>843.75884184062215</v>
      </c>
      <c r="AJ62" s="69">
        <v>1220.4991905063805</v>
      </c>
      <c r="AK62" s="82">
        <v>828.35203879101061</v>
      </c>
      <c r="AL62" s="69">
        <v>43590.642857011</v>
      </c>
      <c r="AM62" s="68">
        <f t="shared" si="21"/>
        <v>41706.561224444427</v>
      </c>
      <c r="AN62" s="69">
        <f t="shared" si="22"/>
        <v>1261.6032029329542</v>
      </c>
      <c r="AO62" s="69">
        <v>12983.27678572</v>
      </c>
      <c r="AP62" s="68">
        <f t="shared" si="23"/>
        <v>15281.220663269998</v>
      </c>
      <c r="AQ62" s="68">
        <f t="shared" si="24"/>
        <v>817.13338107387005</v>
      </c>
      <c r="AR62" s="69">
        <v>1089.766071425275</v>
      </c>
      <c r="AS62" s="82">
        <v>763.72216386588229</v>
      </c>
    </row>
    <row r="63" spans="1:45" x14ac:dyDescent="0.25">
      <c r="A63" s="76">
        <f t="shared" si="4"/>
        <v>45822</v>
      </c>
      <c r="B63" s="68">
        <v>168738.86892872464</v>
      </c>
      <c r="C63" s="68">
        <f t="shared" si="5"/>
        <v>186758.70877556517</v>
      </c>
      <c r="D63" s="68">
        <v>1055.5898476630016</v>
      </c>
      <c r="E63" s="68">
        <f t="shared" si="6"/>
        <v>1085.4427300780449</v>
      </c>
      <c r="F63" s="82">
        <f t="shared" si="3"/>
        <v>197317.67152141826</v>
      </c>
      <c r="G63" s="68">
        <v>119081.61892871998</v>
      </c>
      <c r="H63" s="68">
        <f t="shared" si="7"/>
        <v>128766.49831645</v>
      </c>
      <c r="I63" s="68">
        <v>1011.9386968660067</v>
      </c>
      <c r="J63" s="68">
        <f t="shared" si="8"/>
        <v>1061.6308049301567</v>
      </c>
      <c r="K63" s="82">
        <v>146940.67594120422</v>
      </c>
      <c r="L63" s="68">
        <v>46427.169642859997</v>
      </c>
      <c r="M63" s="68">
        <f t="shared" si="9"/>
        <v>55112.045918297292</v>
      </c>
      <c r="N63" s="68">
        <v>1105.4088010204762</v>
      </c>
      <c r="O63" s="68">
        <f t="shared" si="10"/>
        <v>1092.3973085414914</v>
      </c>
      <c r="P63" s="82">
        <v>48724.233614540164</v>
      </c>
      <c r="Q63" s="68">
        <v>3230.0803571445999</v>
      </c>
      <c r="R63" s="68">
        <f t="shared" si="11"/>
        <v>2880.164540817857</v>
      </c>
      <c r="S63" s="68">
        <v>32.300803571445996</v>
      </c>
      <c r="T63" s="68">
        <f t="shared" si="12"/>
        <v>42.412616156264093</v>
      </c>
      <c r="U63" s="82">
        <v>1652.7619656738848</v>
      </c>
      <c r="V63" s="69">
        <v>134629.49892874461</v>
      </c>
      <c r="W63" s="68">
        <f t="shared" si="13"/>
        <v>148501.57035716373</v>
      </c>
      <c r="X63" s="69">
        <f t="shared" si="14"/>
        <v>1185.0624678314059</v>
      </c>
      <c r="Y63" s="69">
        <v>37339.450357124602</v>
      </c>
      <c r="Z63" s="68">
        <f t="shared" si="15"/>
        <v>41137.302959219283</v>
      </c>
      <c r="AA63" s="68">
        <f t="shared" si="16"/>
        <v>879.0651839008093</v>
      </c>
      <c r="AB63" s="69">
        <v>1161.196204937479</v>
      </c>
      <c r="AC63" s="82">
        <v>846.92426629873</v>
      </c>
      <c r="AD63" s="69">
        <v>93576.400714449977</v>
      </c>
      <c r="AE63" s="68">
        <f t="shared" si="17"/>
        <v>104127.26040823713</v>
      </c>
      <c r="AF63" s="69">
        <f t="shared" si="18"/>
        <v>1133.186680356476</v>
      </c>
      <c r="AG63" s="69">
        <v>25505.21821427</v>
      </c>
      <c r="AH63" s="68">
        <f t="shared" si="19"/>
        <v>24639.237908212854</v>
      </c>
      <c r="AI63" s="68">
        <f t="shared" si="20"/>
        <v>833.73572962122796</v>
      </c>
      <c r="AJ63" s="69">
        <v>1091.0869620443366</v>
      </c>
      <c r="AK63" s="82">
        <v>799.22773419924431</v>
      </c>
      <c r="AL63" s="69">
        <v>37823.01785715</v>
      </c>
      <c r="AM63" s="68">
        <f t="shared" si="21"/>
        <v>41494.145408108714</v>
      </c>
      <c r="AN63" s="69">
        <f t="shared" si="22"/>
        <v>1254.5226757217638</v>
      </c>
      <c r="AO63" s="69">
        <v>8604.1517857100007</v>
      </c>
      <c r="AP63" s="68">
        <f t="shared" si="23"/>
        <v>13617.90051018857</v>
      </c>
      <c r="AQ63" s="68">
        <f t="shared" si="24"/>
        <v>781.8263930991252</v>
      </c>
      <c r="AR63" s="69">
        <v>1260.7672619049999</v>
      </c>
      <c r="AS63" s="82">
        <v>717.01264880916676</v>
      </c>
    </row>
    <row r="64" spans="1:45" x14ac:dyDescent="0.25">
      <c r="A64" s="76">
        <f t="shared" si="4"/>
        <v>45823</v>
      </c>
      <c r="B64" s="68">
        <v>132781.29750035243</v>
      </c>
      <c r="C64" s="68">
        <f t="shared" si="5"/>
        <v>186600.01275518697</v>
      </c>
      <c r="D64" s="68">
        <v>916.94911578030019</v>
      </c>
      <c r="E64" s="68">
        <f t="shared" si="6"/>
        <v>1073.5698639788441</v>
      </c>
      <c r="F64" s="82">
        <f t="shared" si="3"/>
        <v>197317.67152141826</v>
      </c>
      <c r="G64" s="68">
        <v>92945.467143069996</v>
      </c>
      <c r="H64" s="68">
        <f t="shared" si="7"/>
        <v>129262.76147972571</v>
      </c>
      <c r="I64" s="68">
        <v>862.97047991169484</v>
      </c>
      <c r="J64" s="68">
        <f t="shared" si="8"/>
        <v>1042.5036890996721</v>
      </c>
      <c r="K64" s="82">
        <v>146940.67594120422</v>
      </c>
      <c r="L64" s="68">
        <v>37775.473214420002</v>
      </c>
      <c r="M64" s="68">
        <f t="shared" si="9"/>
        <v>54613.012755050149</v>
      </c>
      <c r="N64" s="68">
        <v>1020.9587355248649</v>
      </c>
      <c r="O64" s="68">
        <f t="shared" si="10"/>
        <v>1104.2592533659852</v>
      </c>
      <c r="P64" s="82">
        <v>48724.233614540164</v>
      </c>
      <c r="Q64" s="68">
        <v>2060.3571428624</v>
      </c>
      <c r="R64" s="68">
        <f t="shared" si="11"/>
        <v>2724.2385204111001</v>
      </c>
      <c r="S64" s="68">
        <v>26.414835164902563</v>
      </c>
      <c r="T64" s="68">
        <f t="shared" si="12"/>
        <v>41.127031957173607</v>
      </c>
      <c r="U64" s="82">
        <v>1652.7619656738848</v>
      </c>
      <c r="V64" s="69">
        <v>99395.13142892241</v>
      </c>
      <c r="W64" s="68">
        <f t="shared" si="13"/>
        <v>149784.32321433697</v>
      </c>
      <c r="X64" s="69">
        <f t="shared" si="14"/>
        <v>1167.6760256509845</v>
      </c>
      <c r="Y64" s="69">
        <v>35446.523214292407</v>
      </c>
      <c r="Z64" s="68">
        <f t="shared" si="15"/>
        <v>39539.928061261111</v>
      </c>
      <c r="AA64" s="68">
        <f t="shared" si="16"/>
        <v>865.98725845022966</v>
      </c>
      <c r="AB64" s="69">
        <v>994.96502006744868</v>
      </c>
      <c r="AC64" s="82">
        <v>787.46978840636643</v>
      </c>
      <c r="AD64" s="69">
        <v>68969.024285899999</v>
      </c>
      <c r="AE64" s="68">
        <f t="shared" si="17"/>
        <v>104742.93035723572</v>
      </c>
      <c r="AF64" s="69">
        <f t="shared" si="18"/>
        <v>1107.9269132769473</v>
      </c>
      <c r="AG64" s="69">
        <v>23976.442857170001</v>
      </c>
      <c r="AH64" s="68">
        <f t="shared" si="19"/>
        <v>24519.831122489995</v>
      </c>
      <c r="AI64" s="68">
        <f t="shared" si="20"/>
        <v>823.15852402221901</v>
      </c>
      <c r="AJ64" s="69">
        <v>922.11332833926429</v>
      </c>
      <c r="AK64" s="82">
        <v>728.55491530358199</v>
      </c>
      <c r="AL64" s="69">
        <v>28365.750000160002</v>
      </c>
      <c r="AM64" s="68">
        <f t="shared" si="21"/>
        <v>42317.154336690146</v>
      </c>
      <c r="AN64" s="69">
        <f t="shared" si="22"/>
        <v>1269.8289906571588</v>
      </c>
      <c r="AO64" s="69">
        <v>9409.7232142600005</v>
      </c>
      <c r="AP64" s="68">
        <f t="shared" si="23"/>
        <v>12295.85841836</v>
      </c>
      <c r="AQ64" s="68">
        <f t="shared" si="24"/>
        <v>772.65198640486119</v>
      </c>
      <c r="AR64" s="69">
        <v>1134.6300000064</v>
      </c>
      <c r="AS64" s="82">
        <v>784.14360118833338</v>
      </c>
    </row>
    <row r="65" spans="1:45" x14ac:dyDescent="0.25">
      <c r="A65" s="76">
        <f t="shared" si="4"/>
        <v>45824</v>
      </c>
      <c r="B65" s="68">
        <v>204289.56142831917</v>
      </c>
      <c r="C65" s="68">
        <f t="shared" si="5"/>
        <v>185170.05061225357</v>
      </c>
      <c r="D65" s="68">
        <v>1105.0800372698911</v>
      </c>
      <c r="E65" s="68">
        <f t="shared" si="6"/>
        <v>1063.1171440835526</v>
      </c>
      <c r="F65" s="82">
        <f t="shared" si="3"/>
        <v>197317.67152141826</v>
      </c>
      <c r="G65" s="68">
        <v>132841.02571405002</v>
      </c>
      <c r="H65" s="68">
        <f t="shared" si="7"/>
        <v>128466.22025516428</v>
      </c>
      <c r="I65" s="68">
        <v>1128.8641829087401</v>
      </c>
      <c r="J65" s="68">
        <f t="shared" si="8"/>
        <v>1039.9009569585592</v>
      </c>
      <c r="K65" s="82">
        <v>146940.67594120422</v>
      </c>
      <c r="L65" s="68">
        <v>68026.062499990003</v>
      </c>
      <c r="M65" s="68">
        <f t="shared" si="9"/>
        <v>54068.044642801571</v>
      </c>
      <c r="N65" s="68">
        <v>1015.3143656714926</v>
      </c>
      <c r="O65" s="68">
        <f t="shared" si="10"/>
        <v>1081.0586374883062</v>
      </c>
      <c r="P65" s="82">
        <v>48724.233614540164</v>
      </c>
      <c r="Q65" s="68">
        <v>3422.4732142792</v>
      </c>
      <c r="R65" s="68">
        <f t="shared" si="11"/>
        <v>2635.7857142876856</v>
      </c>
      <c r="S65" s="68">
        <v>60.043389724196487</v>
      </c>
      <c r="T65" s="68">
        <f t="shared" si="12"/>
        <v>40.683134825935831</v>
      </c>
      <c r="U65" s="82">
        <v>1652.7619656738848</v>
      </c>
      <c r="V65" s="69">
        <v>173925.81964255916</v>
      </c>
      <c r="W65" s="68">
        <f t="shared" si="13"/>
        <v>148632.82306119494</v>
      </c>
      <c r="X65" s="69">
        <f t="shared" si="14"/>
        <v>1163.3769710187712</v>
      </c>
      <c r="Y65" s="69">
        <v>33786.215000039199</v>
      </c>
      <c r="Z65" s="68">
        <f t="shared" si="15"/>
        <v>39173.013265346257</v>
      </c>
      <c r="AA65" s="68">
        <f t="shared" si="16"/>
        <v>838.09683056347762</v>
      </c>
      <c r="AB65" s="69">
        <v>1225.4828889235225</v>
      </c>
      <c r="AC65" s="82">
        <v>783.41113623664069</v>
      </c>
      <c r="AD65" s="69">
        <v>119435.52499978001</v>
      </c>
      <c r="AE65" s="68">
        <f t="shared" si="17"/>
        <v>105043.50035717001</v>
      </c>
      <c r="AF65" s="69">
        <f t="shared" si="18"/>
        <v>1114.6395169509181</v>
      </c>
      <c r="AG65" s="69">
        <v>13405.500714270001</v>
      </c>
      <c r="AH65" s="68">
        <f t="shared" si="19"/>
        <v>23422.71989799428</v>
      </c>
      <c r="AI65" s="68">
        <f t="shared" si="20"/>
        <v>779.12211465004168</v>
      </c>
      <c r="AJ65" s="69">
        <v>1247.5379642777609</v>
      </c>
      <c r="AK65" s="82">
        <v>611.01495511664916</v>
      </c>
      <c r="AL65" s="69">
        <v>51067.821428499999</v>
      </c>
      <c r="AM65" s="68">
        <f t="shared" si="21"/>
        <v>40953.536989737288</v>
      </c>
      <c r="AN65" s="69">
        <f t="shared" si="22"/>
        <v>1244.1902326096947</v>
      </c>
      <c r="AO65" s="69">
        <v>16958.24107149</v>
      </c>
      <c r="AP65" s="68">
        <f t="shared" si="23"/>
        <v>13114.507653064285</v>
      </c>
      <c r="AQ65" s="68">
        <f t="shared" si="24"/>
        <v>773.44583966098367</v>
      </c>
      <c r="AR65" s="69">
        <v>1110.1700310543479</v>
      </c>
      <c r="AS65" s="82">
        <v>807.53528911857143</v>
      </c>
    </row>
    <row r="66" spans="1:45" x14ac:dyDescent="0.25">
      <c r="A66" s="76">
        <f t="shared" si="4"/>
        <v>45825</v>
      </c>
      <c r="B66" s="68">
        <v>162800.73571463878</v>
      </c>
      <c r="C66" s="68">
        <f t="shared" si="5"/>
        <v>177632.20714287437</v>
      </c>
      <c r="D66" s="68">
        <v>1071.920872358997</v>
      </c>
      <c r="E66" s="68">
        <f t="shared" si="6"/>
        <v>1059.6801631570263</v>
      </c>
      <c r="F66" s="82">
        <f t="shared" si="3"/>
        <v>197317.67152141826</v>
      </c>
      <c r="G66" s="68">
        <v>117931.5660717</v>
      </c>
      <c r="H66" s="68">
        <f t="shared" si="7"/>
        <v>122960.82831638714</v>
      </c>
      <c r="I66" s="68">
        <v>1094.9588322900884</v>
      </c>
      <c r="J66" s="68">
        <f t="shared" si="8"/>
        <v>1041.7431838575301</v>
      </c>
      <c r="K66" s="82">
        <v>146940.67594120422</v>
      </c>
      <c r="L66" s="68">
        <v>42346.866071500001</v>
      </c>
      <c r="M66" s="68">
        <f t="shared" si="9"/>
        <v>51892.911989748711</v>
      </c>
      <c r="N66" s="68">
        <v>962.42877435227274</v>
      </c>
      <c r="O66" s="68">
        <f t="shared" si="10"/>
        <v>1060.3814441461307</v>
      </c>
      <c r="P66" s="82">
        <v>48724.233614540164</v>
      </c>
      <c r="Q66" s="68">
        <v>2522.3035714387997</v>
      </c>
      <c r="R66" s="68">
        <f t="shared" si="11"/>
        <v>2778.4668367384716</v>
      </c>
      <c r="S66" s="68">
        <v>51.475583090587747</v>
      </c>
      <c r="T66" s="68">
        <f t="shared" si="12"/>
        <v>43.502457070176646</v>
      </c>
      <c r="U66" s="82">
        <v>1652.7619656738848</v>
      </c>
      <c r="V66" s="69">
        <v>124075.07571451878</v>
      </c>
      <c r="W66" s="68">
        <f t="shared" si="13"/>
        <v>143709.79367345432</v>
      </c>
      <c r="X66" s="69">
        <f t="shared" si="14"/>
        <v>1158.587081338454</v>
      </c>
      <c r="Y66" s="69">
        <v>41247.963571558801</v>
      </c>
      <c r="Z66" s="68">
        <f t="shared" si="15"/>
        <v>36700.880306158477</v>
      </c>
      <c r="AA66" s="68">
        <f t="shared" si="16"/>
        <v>837.95876533619833</v>
      </c>
      <c r="AB66" s="69">
        <v>1160.1947039445647</v>
      </c>
      <c r="AC66" s="82">
        <v>914.43275892848931</v>
      </c>
      <c r="AD66" s="69">
        <v>97134.763214459977</v>
      </c>
      <c r="AE66" s="68">
        <f t="shared" si="17"/>
        <v>102447.67632655428</v>
      </c>
      <c r="AF66" s="69">
        <f t="shared" si="18"/>
        <v>1116.749197426833</v>
      </c>
      <c r="AG66" s="69">
        <v>20796.80285724</v>
      </c>
      <c r="AH66" s="68">
        <f t="shared" si="19"/>
        <v>20513.151989832859</v>
      </c>
      <c r="AI66" s="68">
        <f t="shared" si="20"/>
        <v>769.23689448706625</v>
      </c>
      <c r="AJ66" s="69">
        <v>1159.5430590104618</v>
      </c>
      <c r="AK66" s="82">
        <v>868.91403876877985</v>
      </c>
      <c r="AL66" s="69">
        <v>24418.008928619998</v>
      </c>
      <c r="AM66" s="68">
        <f t="shared" si="21"/>
        <v>38483.650510161577</v>
      </c>
      <c r="AN66" s="69">
        <f t="shared" si="22"/>
        <v>1209.6619634221734</v>
      </c>
      <c r="AO66" s="69">
        <v>17928.857142879999</v>
      </c>
      <c r="AP66" s="68">
        <f t="shared" si="23"/>
        <v>13409.261479587145</v>
      </c>
      <c r="AQ66" s="68">
        <f t="shared" si="24"/>
        <v>782.08528025825581</v>
      </c>
      <c r="AR66" s="69">
        <v>1061.6525621139131</v>
      </c>
      <c r="AS66" s="82">
        <v>853.75510204190471</v>
      </c>
    </row>
    <row r="67" spans="1:45" x14ac:dyDescent="0.25">
      <c r="A67" s="76">
        <f t="shared" si="4"/>
        <v>45826</v>
      </c>
      <c r="B67" s="68">
        <v>154359.82714317681</v>
      </c>
      <c r="C67" s="68">
        <f t="shared" si="5"/>
        <v>177318.50290824432</v>
      </c>
      <c r="D67" s="68">
        <v>1037.4607349613314</v>
      </c>
      <c r="E67" s="68">
        <f t="shared" si="6"/>
        <v>1061.5117464889704</v>
      </c>
      <c r="F67" s="82">
        <f t="shared" si="3"/>
        <v>197317.67152141826</v>
      </c>
      <c r="G67" s="68">
        <v>116305.26464312999</v>
      </c>
      <c r="H67" s="68">
        <f t="shared" si="7"/>
        <v>124095.38301030286</v>
      </c>
      <c r="I67" s="68">
        <v>955.94085735849853</v>
      </c>
      <c r="J67" s="68">
        <f t="shared" si="8"/>
        <v>1039.7078428410819</v>
      </c>
      <c r="K67" s="82">
        <v>146940.67594120422</v>
      </c>
      <c r="L67" s="68">
        <v>35216.910714329999</v>
      </c>
      <c r="M67" s="68">
        <f t="shared" si="9"/>
        <v>50300.723214264428</v>
      </c>
      <c r="N67" s="68">
        <v>1304.3300264566667</v>
      </c>
      <c r="O67" s="68">
        <f t="shared" si="10"/>
        <v>1085.1734265224491</v>
      </c>
      <c r="P67" s="82">
        <v>48724.233614540164</v>
      </c>
      <c r="Q67" s="68">
        <v>2837.6517857168001</v>
      </c>
      <c r="R67" s="68">
        <f t="shared" si="11"/>
        <v>2922.3966836770137</v>
      </c>
      <c r="S67" s="68">
        <v>50.672353316371428</v>
      </c>
      <c r="T67" s="68">
        <f t="shared" si="12"/>
        <v>45.405671225731162</v>
      </c>
      <c r="U67" s="82">
        <v>1652.7619656738848</v>
      </c>
      <c r="V67" s="69">
        <v>126933.9828573768</v>
      </c>
      <c r="W67" s="68">
        <f t="shared" si="13"/>
        <v>144388.41086739287</v>
      </c>
      <c r="X67" s="69">
        <f t="shared" si="14"/>
        <v>1157.4419637583785</v>
      </c>
      <c r="Y67" s="69">
        <v>30263.496071516794</v>
      </c>
      <c r="Z67" s="68">
        <f t="shared" si="15"/>
        <v>35852.488724528441</v>
      </c>
      <c r="AA67" s="68">
        <f t="shared" si="16"/>
        <v>843.02353205679742</v>
      </c>
      <c r="AB67" s="69">
        <v>1124.7014275005065</v>
      </c>
      <c r="AC67" s="82">
        <v>839.56913034435638</v>
      </c>
      <c r="AD67" s="69">
        <v>96293.000714509995</v>
      </c>
      <c r="AE67" s="68">
        <f t="shared" si="17"/>
        <v>103885.60474496715</v>
      </c>
      <c r="AF67" s="69">
        <f t="shared" si="18"/>
        <v>1114.9002253838694</v>
      </c>
      <c r="AG67" s="69">
        <v>20012.263928619999</v>
      </c>
      <c r="AH67" s="68">
        <f t="shared" si="19"/>
        <v>20209.778265335714</v>
      </c>
      <c r="AI67" s="68">
        <f t="shared" si="20"/>
        <v>762.16434871503486</v>
      </c>
      <c r="AJ67" s="69">
        <v>1016.3951781327524</v>
      </c>
      <c r="AK67" s="82">
        <v>743.23121018982783</v>
      </c>
      <c r="AL67" s="69">
        <v>27803.33035715</v>
      </c>
      <c r="AM67" s="68">
        <f t="shared" si="21"/>
        <v>37580.409438748713</v>
      </c>
      <c r="AN67" s="69">
        <f t="shared" si="22"/>
        <v>1227.1922567901893</v>
      </c>
      <c r="AO67" s="69">
        <v>7413.5803571799997</v>
      </c>
      <c r="AP67" s="68">
        <f t="shared" si="23"/>
        <v>12720.313775515717</v>
      </c>
      <c r="AQ67" s="68">
        <f t="shared" si="24"/>
        <v>796.93582881188797</v>
      </c>
      <c r="AR67" s="69">
        <v>1544.6294642861112</v>
      </c>
      <c r="AS67" s="82">
        <v>823.73115079777779</v>
      </c>
    </row>
    <row r="68" spans="1:45" x14ac:dyDescent="0.25">
      <c r="A68" s="76">
        <f t="shared" si="4"/>
        <v>45827</v>
      </c>
      <c r="B68" s="68">
        <v>171975.58964309341</v>
      </c>
      <c r="C68" s="68">
        <f t="shared" si="5"/>
        <v>172617.48275523804</v>
      </c>
      <c r="D68" s="68">
        <v>1171.135658964138</v>
      </c>
      <c r="E68" s="68">
        <f t="shared" si="6"/>
        <v>1068.7976036983544</v>
      </c>
      <c r="F68" s="82">
        <f t="shared" si="3"/>
        <v>197317.67152141826</v>
      </c>
      <c r="G68" s="68">
        <v>126560.92000024</v>
      </c>
      <c r="H68" s="68">
        <f t="shared" si="7"/>
        <v>122706.2748470557</v>
      </c>
      <c r="I68" s="68">
        <v>1153.714680290173</v>
      </c>
      <c r="J68" s="68">
        <f t="shared" si="8"/>
        <v>1052.0029248547394</v>
      </c>
      <c r="K68" s="82">
        <v>146940.67594120422</v>
      </c>
      <c r="L68" s="68">
        <v>43179.508928570001</v>
      </c>
      <c r="M68" s="68">
        <f t="shared" si="9"/>
        <v>47077.987244914424</v>
      </c>
      <c r="N68" s="68">
        <v>1167.0137548262162</v>
      </c>
      <c r="O68" s="68">
        <f t="shared" si="10"/>
        <v>1081.1399091235448</v>
      </c>
      <c r="P68" s="82">
        <v>48724.233614540164</v>
      </c>
      <c r="Q68" s="68">
        <v>2235.1607142833996</v>
      </c>
      <c r="R68" s="68">
        <f t="shared" si="11"/>
        <v>2833.2206632679286</v>
      </c>
      <c r="S68" s="68">
        <v>49.670238095186654</v>
      </c>
      <c r="T68" s="68">
        <f t="shared" si="12"/>
        <v>44.794161149984241</v>
      </c>
      <c r="U68" s="82">
        <v>1652.7619656738848</v>
      </c>
      <c r="V68" s="69">
        <v>143845.07142883341</v>
      </c>
      <c r="W68" s="68">
        <f t="shared" si="13"/>
        <v>140717.71219396949</v>
      </c>
      <c r="X68" s="69">
        <f t="shared" si="14"/>
        <v>1167.1642674759034</v>
      </c>
      <c r="Y68" s="69">
        <v>30365.678928543399</v>
      </c>
      <c r="Z68" s="68">
        <f t="shared" si="15"/>
        <v>34732.991224536498</v>
      </c>
      <c r="AA68" s="68">
        <f t="shared" si="16"/>
        <v>842.52730547199553</v>
      </c>
      <c r="AB68" s="69">
        <v>1296.7824164656045</v>
      </c>
      <c r="AC68" s="82">
        <v>841.92262134140697</v>
      </c>
      <c r="AD68" s="69">
        <v>105379.11607166</v>
      </c>
      <c r="AE68" s="68">
        <f t="shared" si="17"/>
        <v>102270.29637763285</v>
      </c>
      <c r="AF68" s="69">
        <f t="shared" si="18"/>
        <v>1137.3895051182988</v>
      </c>
      <c r="AG68" s="69">
        <v>21181.803928580001</v>
      </c>
      <c r="AH68" s="68">
        <f t="shared" si="19"/>
        <v>20435.978469422855</v>
      </c>
      <c r="AI68" s="68">
        <f t="shared" si="20"/>
        <v>758.81550529918604</v>
      </c>
      <c r="AJ68" s="69">
        <v>1304.5508535171352</v>
      </c>
      <c r="AK68" s="82">
        <v>732.41364472520854</v>
      </c>
      <c r="AL68" s="69">
        <v>36230.794642890003</v>
      </c>
      <c r="AM68" s="68">
        <f t="shared" si="21"/>
        <v>35614.195153068715</v>
      </c>
      <c r="AN68" s="69">
        <f t="shared" si="22"/>
        <v>1201.3297922220067</v>
      </c>
      <c r="AO68" s="69">
        <v>6948.7142856800001</v>
      </c>
      <c r="AP68" s="68">
        <f t="shared" si="23"/>
        <v>11463.792091845715</v>
      </c>
      <c r="AQ68" s="68">
        <f t="shared" si="24"/>
        <v>820.36763217207056</v>
      </c>
      <c r="AR68" s="69">
        <v>1207.6931547630002</v>
      </c>
      <c r="AS68" s="82">
        <v>992.67346938285721</v>
      </c>
    </row>
    <row r="69" spans="1:45" x14ac:dyDescent="0.25">
      <c r="A69" s="76">
        <f t="shared" si="4"/>
        <v>45828</v>
      </c>
      <c r="B69" s="68">
        <v>188064.84107135178</v>
      </c>
      <c r="C69" s="68">
        <f t="shared" si="5"/>
        <v>169001.53163280818</v>
      </c>
      <c r="D69" s="68">
        <v>1080.2962549310012</v>
      </c>
      <c r="E69" s="68">
        <f t="shared" si="6"/>
        <v>1062.6332174183801</v>
      </c>
      <c r="F69" s="82">
        <f t="shared" si="3"/>
        <v>197317.67152141826</v>
      </c>
      <c r="G69" s="68">
        <v>132276.09107140999</v>
      </c>
      <c r="H69" s="68">
        <f t="shared" si="7"/>
        <v>119705.99336747428</v>
      </c>
      <c r="I69" s="68">
        <v>1044.4054088374633</v>
      </c>
      <c r="J69" s="68">
        <f t="shared" si="8"/>
        <v>1036.1133054946663</v>
      </c>
      <c r="K69" s="82">
        <v>146940.67594120422</v>
      </c>
      <c r="L69" s="68">
        <v>50276.714285659997</v>
      </c>
      <c r="M69" s="68">
        <f t="shared" si="9"/>
        <v>46178.386479618574</v>
      </c>
      <c r="N69" s="68">
        <v>1069.7173252268085</v>
      </c>
      <c r="O69" s="68">
        <f t="shared" si="10"/>
        <v>1092.1673975826855</v>
      </c>
      <c r="P69" s="82">
        <v>48724.233614540164</v>
      </c>
      <c r="Q69" s="68">
        <v>5512.0357142818002</v>
      </c>
      <c r="R69" s="68">
        <f t="shared" si="11"/>
        <v>3117.1517857152858</v>
      </c>
      <c r="S69" s="68">
        <v>45.180620608867216</v>
      </c>
      <c r="T69" s="68">
        <f t="shared" si="12"/>
        <v>45.108260510222586</v>
      </c>
      <c r="U69" s="82">
        <v>1652.7619656738848</v>
      </c>
      <c r="V69" s="69">
        <v>159978.08035724179</v>
      </c>
      <c r="W69" s="68">
        <f t="shared" si="13"/>
        <v>137540.380051171</v>
      </c>
      <c r="X69" s="69">
        <f t="shared" si="14"/>
        <v>1156.6771832849349</v>
      </c>
      <c r="Y69" s="69">
        <v>33598.796428391797</v>
      </c>
      <c r="Z69" s="68">
        <f t="shared" si="15"/>
        <v>34578.303367352426</v>
      </c>
      <c r="AA69" s="68">
        <f t="shared" si="16"/>
        <v>860.06635449842452</v>
      </c>
      <c r="AB69" s="69">
        <v>1133.4176211554184</v>
      </c>
      <c r="AC69" s="82">
        <v>1006.7347799329816</v>
      </c>
      <c r="AD69" s="69">
        <v>113384.74107153999</v>
      </c>
      <c r="AE69" s="68">
        <f t="shared" si="17"/>
        <v>99167.510153185707</v>
      </c>
      <c r="AF69" s="69">
        <f t="shared" si="18"/>
        <v>1117.7212365559203</v>
      </c>
      <c r="AG69" s="69">
        <v>18891.349999869999</v>
      </c>
      <c r="AH69" s="68">
        <f t="shared" si="19"/>
        <v>20538.483214288575</v>
      </c>
      <c r="AI69" s="68">
        <f t="shared" si="20"/>
        <v>763.48761217667834</v>
      </c>
      <c r="AJ69" s="69">
        <v>1082.8213105697314</v>
      </c>
      <c r="AK69" s="82">
        <v>861.05678693345624</v>
      </c>
      <c r="AL69" s="69">
        <v>41081.303571420001</v>
      </c>
      <c r="AM69" s="68">
        <f t="shared" si="21"/>
        <v>35255.718112270006</v>
      </c>
      <c r="AN69" s="69">
        <f t="shared" si="22"/>
        <v>1208.6699707938722</v>
      </c>
      <c r="AO69" s="69">
        <v>9195.4107142400007</v>
      </c>
      <c r="AP69" s="68">
        <f t="shared" si="23"/>
        <v>10922.668367348571</v>
      </c>
      <c r="AQ69" s="68">
        <f t="shared" si="24"/>
        <v>830.68538427226929</v>
      </c>
      <c r="AR69" s="69">
        <v>1141.1473214283333</v>
      </c>
      <c r="AS69" s="82">
        <v>835.94642856727285</v>
      </c>
    </row>
    <row r="70" spans="1:45" x14ac:dyDescent="0.25">
      <c r="A70" s="76">
        <f t="shared" si="4"/>
        <v>45829</v>
      </c>
      <c r="B70" s="68">
        <v>176011.68178551437</v>
      </c>
      <c r="C70" s="68">
        <f t="shared" si="5"/>
        <v>170040.50489806381</v>
      </c>
      <c r="D70" s="68">
        <v>1114.6801243265768</v>
      </c>
      <c r="E70" s="68">
        <f t="shared" si="6"/>
        <v>1071.0746855131765</v>
      </c>
      <c r="F70" s="82">
        <f t="shared" ref="F70:F125" si="25">K70+P70+U70</f>
        <v>197317.67152141826</v>
      </c>
      <c r="G70" s="68">
        <v>132376.89607131001</v>
      </c>
      <c r="H70" s="68">
        <f t="shared" si="7"/>
        <v>121605.31867355858</v>
      </c>
      <c r="I70" s="68">
        <v>1106.1714071588999</v>
      </c>
      <c r="J70" s="68">
        <f t="shared" si="8"/>
        <v>1049.5751212507942</v>
      </c>
      <c r="K70" s="82">
        <v>146940.67594120422</v>
      </c>
      <c r="L70" s="68">
        <v>39591.133928509997</v>
      </c>
      <c r="M70" s="68">
        <f t="shared" si="9"/>
        <v>45201.80994899715</v>
      </c>
      <c r="N70" s="68">
        <v>1041.8719454871052</v>
      </c>
      <c r="O70" s="68">
        <f t="shared" si="10"/>
        <v>1083.0907039350609</v>
      </c>
      <c r="P70" s="82">
        <v>48724.233614540164</v>
      </c>
      <c r="Q70" s="68">
        <v>4043.6517856944001</v>
      </c>
      <c r="R70" s="68">
        <f t="shared" si="11"/>
        <v>3233.3762755081143</v>
      </c>
      <c r="S70" s="68">
        <v>41.687131811282477</v>
      </c>
      <c r="T70" s="68">
        <f t="shared" si="12"/>
        <v>46.449164544484937</v>
      </c>
      <c r="U70" s="82">
        <v>1652.7619656738848</v>
      </c>
      <c r="V70" s="69">
        <v>137358.12785688441</v>
      </c>
      <c r="W70" s="68">
        <f t="shared" si="13"/>
        <v>137930.18418376238</v>
      </c>
      <c r="X70" s="69">
        <f t="shared" si="14"/>
        <v>1167.5908263972271</v>
      </c>
      <c r="Y70" s="69">
        <v>42697.205714324395</v>
      </c>
      <c r="Z70" s="68">
        <f t="shared" si="15"/>
        <v>35343.696989809549</v>
      </c>
      <c r="AA70" s="68">
        <f t="shared" si="16"/>
        <v>868.45087526255622</v>
      </c>
      <c r="AB70" s="69">
        <v>1237.591706723523</v>
      </c>
      <c r="AC70" s="82">
        <v>905.61591164765241</v>
      </c>
      <c r="AD70" s="69">
        <v>105588.51178557999</v>
      </c>
      <c r="AE70" s="68">
        <f t="shared" si="17"/>
        <v>100883.52602048998</v>
      </c>
      <c r="AF70" s="69">
        <f t="shared" si="18"/>
        <v>1131.8012533934909</v>
      </c>
      <c r="AG70" s="69">
        <v>26788.384285730001</v>
      </c>
      <c r="AH70" s="68">
        <f t="shared" si="19"/>
        <v>20721.792653068573</v>
      </c>
      <c r="AI70" s="68">
        <f t="shared" si="20"/>
        <v>773.10014207132758</v>
      </c>
      <c r="AJ70" s="69">
        <v>1189.6470799073318</v>
      </c>
      <c r="AK70" s="82">
        <v>866.51544346178946</v>
      </c>
      <c r="AL70" s="69">
        <v>27725.96428561</v>
      </c>
      <c r="AM70" s="68">
        <f t="shared" si="21"/>
        <v>33813.281887764279</v>
      </c>
      <c r="AN70" s="69">
        <f t="shared" si="22"/>
        <v>1208.5990910776384</v>
      </c>
      <c r="AO70" s="69">
        <v>11865.1696429</v>
      </c>
      <c r="AP70" s="68">
        <f t="shared" si="23"/>
        <v>11388.528061232855</v>
      </c>
      <c r="AQ70" s="68">
        <f t="shared" si="24"/>
        <v>834.19402053970964</v>
      </c>
      <c r="AR70" s="69">
        <v>1260.2711038913637</v>
      </c>
      <c r="AS70" s="82">
        <v>741.57310268125002</v>
      </c>
    </row>
    <row r="71" spans="1:45" x14ac:dyDescent="0.25">
      <c r="A71" s="76">
        <f t="shared" ref="A71:A125" si="26">A70+1</f>
        <v>45830</v>
      </c>
      <c r="B71" s="68">
        <v>126157.1403572148</v>
      </c>
      <c r="C71" s="68">
        <f t="shared" si="5"/>
        <v>169094.19673475841</v>
      </c>
      <c r="D71" s="68">
        <v>1061.2037744454774</v>
      </c>
      <c r="E71" s="68">
        <f t="shared" si="6"/>
        <v>1091.682493893916</v>
      </c>
      <c r="F71" s="82">
        <f t="shared" si="25"/>
        <v>197317.67152141826</v>
      </c>
      <c r="G71" s="68">
        <v>91271.756428620007</v>
      </c>
      <c r="H71" s="68">
        <f t="shared" si="7"/>
        <v>121366.21714292285</v>
      </c>
      <c r="I71" s="68">
        <v>994.80981532283442</v>
      </c>
      <c r="J71" s="68">
        <f t="shared" si="8"/>
        <v>1068.409312023814</v>
      </c>
      <c r="K71" s="82">
        <v>146940.67594120422</v>
      </c>
      <c r="L71" s="68">
        <v>32242.071428610001</v>
      </c>
      <c r="M71" s="68">
        <f t="shared" si="9"/>
        <v>44411.32397959572</v>
      </c>
      <c r="N71" s="68">
        <v>1194.1507936522223</v>
      </c>
      <c r="O71" s="68">
        <f t="shared" si="10"/>
        <v>1107.8324265246833</v>
      </c>
      <c r="P71" s="82">
        <v>48724.233614540164</v>
      </c>
      <c r="Q71" s="68">
        <v>2643.3124999848001</v>
      </c>
      <c r="R71" s="68">
        <f t="shared" si="11"/>
        <v>3316.6556122398861</v>
      </c>
      <c r="S71" s="68">
        <v>40.666346153612309</v>
      </c>
      <c r="T71" s="68">
        <f t="shared" si="12"/>
        <v>48.485094685729187</v>
      </c>
      <c r="U71" s="82">
        <v>1652.7619656738848</v>
      </c>
      <c r="V71" s="69">
        <v>97330.80857151479</v>
      </c>
      <c r="W71" s="68">
        <f t="shared" si="13"/>
        <v>137635.28091841846</v>
      </c>
      <c r="X71" s="69">
        <f t="shared" si="14"/>
        <v>1199.3376292022074</v>
      </c>
      <c r="Y71" s="69">
        <v>31469.64428568479</v>
      </c>
      <c r="Z71" s="68">
        <f t="shared" si="15"/>
        <v>34775.571428579882</v>
      </c>
      <c r="AA71" s="68">
        <f t="shared" si="16"/>
        <v>871.07798742520595</v>
      </c>
      <c r="AB71" s="69">
        <v>1217.1926397023115</v>
      </c>
      <c r="AC71" s="82">
        <v>805.85957354491427</v>
      </c>
      <c r="AD71" s="69">
        <v>70343.853214319999</v>
      </c>
      <c r="AE71" s="68">
        <f t="shared" si="17"/>
        <v>101079.93015312143</v>
      </c>
      <c r="AF71" s="69">
        <f t="shared" si="18"/>
        <v>1162.5986709034985</v>
      </c>
      <c r="AG71" s="69">
        <v>20927.903214299997</v>
      </c>
      <c r="AH71" s="68">
        <f t="shared" si="19"/>
        <v>20286.286989801429</v>
      </c>
      <c r="AI71" s="68">
        <f t="shared" si="20"/>
        <v>768.95133251997402</v>
      </c>
      <c r="AJ71" s="69">
        <v>1137.6952509093155</v>
      </c>
      <c r="AK71" s="82">
        <v>699.51324844410669</v>
      </c>
      <c r="AL71" s="69">
        <v>24343.642857210001</v>
      </c>
      <c r="AM71" s="68">
        <f t="shared" si="21"/>
        <v>33238.695153057146</v>
      </c>
      <c r="AN71" s="69">
        <f t="shared" si="22"/>
        <v>1239.7126058164863</v>
      </c>
      <c r="AO71" s="69">
        <v>7898.4285713999998</v>
      </c>
      <c r="AP71" s="68">
        <f t="shared" si="23"/>
        <v>11172.62882653857</v>
      </c>
      <c r="AQ71" s="68">
        <f t="shared" si="24"/>
        <v>847.54538816994773</v>
      </c>
      <c r="AR71" s="69">
        <v>1352.4246031783334</v>
      </c>
      <c r="AS71" s="82">
        <v>877.60317459999999</v>
      </c>
    </row>
    <row r="72" spans="1:45" x14ac:dyDescent="0.25">
      <c r="A72" s="76">
        <f t="shared" si="26"/>
        <v>45831</v>
      </c>
      <c r="B72" s="68">
        <v>177475.63250011558</v>
      </c>
      <c r="C72" s="68">
        <f t="shared" si="5"/>
        <v>165263.6354593008</v>
      </c>
      <c r="D72" s="68">
        <v>1104.022392148629</v>
      </c>
      <c r="E72" s="68">
        <f t="shared" si="6"/>
        <v>1091.5314017337357</v>
      </c>
      <c r="F72" s="82">
        <f t="shared" si="25"/>
        <v>197317.67152141826</v>
      </c>
      <c r="G72" s="68">
        <v>136376.65035722</v>
      </c>
      <c r="H72" s="68">
        <f t="shared" si="7"/>
        <v>121871.30637766141</v>
      </c>
      <c r="I72" s="68">
        <v>1139.5942623401509</v>
      </c>
      <c r="J72" s="68">
        <f t="shared" si="8"/>
        <v>1069.9421805140153</v>
      </c>
      <c r="K72" s="82">
        <v>146940.67594120422</v>
      </c>
      <c r="L72" s="68">
        <v>39536.3571429</v>
      </c>
      <c r="M72" s="68">
        <f t="shared" si="9"/>
        <v>40341.366071440003</v>
      </c>
      <c r="N72" s="68">
        <v>964.30139372926828</v>
      </c>
      <c r="O72" s="68">
        <f t="shared" si="10"/>
        <v>1100.5448591043657</v>
      </c>
      <c r="P72" s="82">
        <v>48724.233614540164</v>
      </c>
      <c r="Q72" s="68">
        <v>1562.6249999956001</v>
      </c>
      <c r="R72" s="68">
        <f t="shared" si="11"/>
        <v>3050.9630101993716</v>
      </c>
      <c r="S72" s="68">
        <v>32.554687499908333</v>
      </c>
      <c r="T72" s="68">
        <f t="shared" si="12"/>
        <v>44.558137225116596</v>
      </c>
      <c r="U72" s="82">
        <v>1652.7619656738848</v>
      </c>
      <c r="V72" s="69">
        <v>154892.5846429056</v>
      </c>
      <c r="W72" s="68">
        <f t="shared" si="13"/>
        <v>134916.24734703937</v>
      </c>
      <c r="X72" s="69">
        <f t="shared" si="14"/>
        <v>1192.1414376531095</v>
      </c>
      <c r="Y72" s="69">
        <v>24145.672857205598</v>
      </c>
      <c r="Z72" s="68">
        <f t="shared" si="15"/>
        <v>33398.351122460801</v>
      </c>
      <c r="AA72" s="68">
        <f t="shared" si="16"/>
        <v>878.00432970471297</v>
      </c>
      <c r="AB72" s="69">
        <v>1175.1095480798363</v>
      </c>
      <c r="AC72" s="82">
        <v>831.8955321931893</v>
      </c>
      <c r="AD72" s="69">
        <v>118457.40607144</v>
      </c>
      <c r="AE72" s="68">
        <f t="shared" si="17"/>
        <v>100940.19887764427</v>
      </c>
      <c r="AF72" s="69">
        <f t="shared" si="18"/>
        <v>1155.782769083788</v>
      </c>
      <c r="AG72" s="69">
        <v>17919.244285780002</v>
      </c>
      <c r="AH72" s="68">
        <f t="shared" si="19"/>
        <v>20931.107500017144</v>
      </c>
      <c r="AI72" s="68">
        <f t="shared" si="20"/>
        <v>803.89799184602521</v>
      </c>
      <c r="AJ72" s="69">
        <v>1199.826651539787</v>
      </c>
      <c r="AK72" s="82">
        <v>855.64157039900795</v>
      </c>
      <c r="AL72" s="69">
        <v>34872.553571470002</v>
      </c>
      <c r="AM72" s="68">
        <f t="shared" si="21"/>
        <v>30925.085459195718</v>
      </c>
      <c r="AN72" s="69">
        <f t="shared" si="22"/>
        <v>1232.0803224687654</v>
      </c>
      <c r="AO72" s="69">
        <v>4663.8035714300004</v>
      </c>
      <c r="AP72" s="68">
        <f t="shared" si="23"/>
        <v>9416.2806122442853</v>
      </c>
      <c r="AQ72" s="68">
        <f t="shared" si="24"/>
        <v>815.46541064283031</v>
      </c>
      <c r="AR72" s="69">
        <v>1056.744047620303</v>
      </c>
      <c r="AS72" s="82">
        <v>582.97544642875005</v>
      </c>
    </row>
    <row r="73" spans="1:45" x14ac:dyDescent="0.25">
      <c r="A73" s="76">
        <f t="shared" si="26"/>
        <v>45832</v>
      </c>
      <c r="B73" s="68">
        <v>182750.90642866743</v>
      </c>
      <c r="C73" s="68">
        <f t="shared" si="5"/>
        <v>168113.65984701918</v>
      </c>
      <c r="D73" s="68">
        <v>1069.4191035970159</v>
      </c>
      <c r="E73" s="68">
        <f t="shared" si="6"/>
        <v>1091.1740061963098</v>
      </c>
      <c r="F73" s="82">
        <f t="shared" si="25"/>
        <v>197317.67152141826</v>
      </c>
      <c r="G73" s="68">
        <v>120180.59392860001</v>
      </c>
      <c r="H73" s="68">
        <f t="shared" si="7"/>
        <v>122192.59607150427</v>
      </c>
      <c r="I73" s="68">
        <v>1047.9196555837052</v>
      </c>
      <c r="J73" s="68">
        <f t="shared" si="8"/>
        <v>1063.2222981273894</v>
      </c>
      <c r="K73" s="82">
        <v>146940.67594120422</v>
      </c>
      <c r="L73" s="68">
        <v>59841.839285770002</v>
      </c>
      <c r="M73" s="68">
        <f t="shared" si="9"/>
        <v>42840.647959192858</v>
      </c>
      <c r="N73" s="68">
        <v>1068.6042729601786</v>
      </c>
      <c r="O73" s="68">
        <f t="shared" si="10"/>
        <v>1115.7127874769237</v>
      </c>
      <c r="P73" s="82">
        <v>48724.233614540164</v>
      </c>
      <c r="Q73" s="68">
        <v>2728.4732142973999</v>
      </c>
      <c r="R73" s="68">
        <f t="shared" si="11"/>
        <v>3080.4158163220286</v>
      </c>
      <c r="S73" s="68">
        <v>53.499474790145094</v>
      </c>
      <c r="T73" s="68">
        <f t="shared" si="12"/>
        <v>44.847264610767645</v>
      </c>
      <c r="U73" s="82">
        <v>1652.7619656738848</v>
      </c>
      <c r="V73" s="69">
        <v>135818.69535724743</v>
      </c>
      <c r="W73" s="68">
        <f t="shared" si="13"/>
        <v>136593.9072960006</v>
      </c>
      <c r="X73" s="69">
        <f t="shared" si="14"/>
        <v>1195.161936790779</v>
      </c>
      <c r="Y73" s="69">
        <v>49660.684285717405</v>
      </c>
      <c r="Z73" s="68">
        <f t="shared" si="15"/>
        <v>34600.168367340593</v>
      </c>
      <c r="AA73" s="68">
        <f t="shared" si="16"/>
        <v>873.78360355677808</v>
      </c>
      <c r="AB73" s="69">
        <v>1181.3381979082531</v>
      </c>
      <c r="AC73" s="82">
        <v>884.88767589294616</v>
      </c>
      <c r="AD73" s="69">
        <v>94658.784642900006</v>
      </c>
      <c r="AE73" s="68">
        <f t="shared" si="17"/>
        <v>100586.4876531357</v>
      </c>
      <c r="AF73" s="69">
        <f t="shared" si="18"/>
        <v>1149.6612165301153</v>
      </c>
      <c r="AG73" s="69">
        <v>25521.809285700001</v>
      </c>
      <c r="AH73" s="68">
        <f t="shared" si="19"/>
        <v>21606.108418368571</v>
      </c>
      <c r="AI73" s="68">
        <f t="shared" si="20"/>
        <v>801.63372033463736</v>
      </c>
      <c r="AJ73" s="69">
        <v>1116.6921911347547</v>
      </c>
      <c r="AK73" s="82">
        <v>853.06413818906424</v>
      </c>
      <c r="AL73" s="69">
        <v>38431.43750005</v>
      </c>
      <c r="AM73" s="68">
        <f t="shared" si="21"/>
        <v>32927.003826542859</v>
      </c>
      <c r="AN73" s="69">
        <f t="shared" si="22"/>
        <v>1263.4225159765397</v>
      </c>
      <c r="AO73" s="69">
        <v>21410.401785720001</v>
      </c>
      <c r="AP73" s="68">
        <f t="shared" si="23"/>
        <v>9913.6441326500008</v>
      </c>
      <c r="AQ73" s="68">
        <f t="shared" si="24"/>
        <v>811.13996631662417</v>
      </c>
      <c r="AR73" s="69">
        <v>1281.0479166683333</v>
      </c>
      <c r="AS73" s="82">
        <v>823.47699175846162</v>
      </c>
    </row>
    <row r="74" spans="1:45" x14ac:dyDescent="0.25">
      <c r="A74" s="76">
        <f t="shared" si="26"/>
        <v>45833</v>
      </c>
      <c r="B74" s="68">
        <v>176431.86928601301</v>
      </c>
      <c r="C74" s="68">
        <f t="shared" si="5"/>
        <v>171266.80872456721</v>
      </c>
      <c r="D74" s="68">
        <v>1118.096947917755</v>
      </c>
      <c r="E74" s="68">
        <f t="shared" si="6"/>
        <v>1102.6934651900847</v>
      </c>
      <c r="F74" s="82">
        <f t="shared" si="25"/>
        <v>197317.67152141826</v>
      </c>
      <c r="G74" s="68">
        <v>147098.53000022002</v>
      </c>
      <c r="H74" s="68">
        <f t="shared" si="7"/>
        <v>126591.63397966001</v>
      </c>
      <c r="I74" s="68">
        <v>1117.4442942183916</v>
      </c>
      <c r="J74" s="68">
        <f t="shared" si="8"/>
        <v>1086.2942176788026</v>
      </c>
      <c r="K74" s="82">
        <v>146940.67594120422</v>
      </c>
      <c r="L74" s="68">
        <v>27109.24107149</v>
      </c>
      <c r="M74" s="68">
        <f t="shared" si="9"/>
        <v>41682.409438787145</v>
      </c>
      <c r="N74" s="68">
        <v>1042.6631181342307</v>
      </c>
      <c r="O74" s="68">
        <f t="shared" si="10"/>
        <v>1078.3318005737185</v>
      </c>
      <c r="P74" s="82">
        <v>48724.233614540164</v>
      </c>
      <c r="Q74" s="68">
        <v>2224.0982143030001</v>
      </c>
      <c r="R74" s="68">
        <f t="shared" si="11"/>
        <v>2992.7653061200576</v>
      </c>
      <c r="S74" s="68">
        <v>38.346520936258621</v>
      </c>
      <c r="T74" s="68">
        <f t="shared" si="12"/>
        <v>43.086431413608679</v>
      </c>
      <c r="U74" s="82">
        <v>1652.7619656738848</v>
      </c>
      <c r="V74" s="69">
        <v>151008.832857323</v>
      </c>
      <c r="W74" s="68">
        <f t="shared" si="13"/>
        <v>140033.17158170723</v>
      </c>
      <c r="X74" s="69">
        <f t="shared" si="14"/>
        <v>1207.2696954579442</v>
      </c>
      <c r="Y74" s="69">
        <v>27647.134642992998</v>
      </c>
      <c r="Z74" s="68">
        <f t="shared" si="15"/>
        <v>34226.402448980058</v>
      </c>
      <c r="AA74" s="68">
        <f t="shared" si="16"/>
        <v>873.17554496518335</v>
      </c>
      <c r="AB74" s="69">
        <v>1209.4557381706625</v>
      </c>
      <c r="AC74" s="82">
        <v>835.31272020319182</v>
      </c>
      <c r="AD74" s="69">
        <v>130200.78821443002</v>
      </c>
      <c r="AE74" s="68">
        <f t="shared" si="17"/>
        <v>105430.45729598142</v>
      </c>
      <c r="AF74" s="69">
        <f t="shared" si="18"/>
        <v>1174.0183763864231</v>
      </c>
      <c r="AG74" s="69">
        <v>16897.74178579</v>
      </c>
      <c r="AH74" s="68">
        <f t="shared" si="19"/>
        <v>21161.176683678576</v>
      </c>
      <c r="AI74" s="68">
        <f t="shared" si="20"/>
        <v>805.48487311834947</v>
      </c>
      <c r="AJ74" s="69">
        <v>1186.8952971269073</v>
      </c>
      <c r="AK74" s="82">
        <v>770.1892796758126</v>
      </c>
      <c r="AL74" s="69">
        <v>18583.946428589999</v>
      </c>
      <c r="AM74" s="68">
        <f t="shared" si="21"/>
        <v>31609.948979605713</v>
      </c>
      <c r="AN74" s="69">
        <f t="shared" si="22"/>
        <v>1219.7511299222383</v>
      </c>
      <c r="AO74" s="69">
        <v>8525.2946429000003</v>
      </c>
      <c r="AP74" s="68">
        <f t="shared" si="23"/>
        <v>10072.460459181428</v>
      </c>
      <c r="AQ74" s="68">
        <f t="shared" si="24"/>
        <v>804.18219987668192</v>
      </c>
      <c r="AR74" s="69">
        <v>1238.9297619060001</v>
      </c>
      <c r="AS74" s="82">
        <v>775.02678571818183</v>
      </c>
    </row>
    <row r="75" spans="1:45" x14ac:dyDescent="0.25">
      <c r="A75" s="76">
        <f t="shared" si="26"/>
        <v>45834</v>
      </c>
      <c r="B75" s="68">
        <v>202019.48535685733</v>
      </c>
      <c r="C75" s="68">
        <f t="shared" si="5"/>
        <v>175558.79382653348</v>
      </c>
      <c r="D75" s="68">
        <v>1161.6511271571885</v>
      </c>
      <c r="E75" s="68">
        <f t="shared" si="6"/>
        <v>1101.3385320748062</v>
      </c>
      <c r="F75" s="82">
        <f t="shared" si="25"/>
        <v>197317.67152141826</v>
      </c>
      <c r="G75" s="68">
        <v>132454.74428539001</v>
      </c>
      <c r="H75" s="68">
        <f t="shared" si="7"/>
        <v>127433.60887753859</v>
      </c>
      <c r="I75" s="68">
        <v>1135.2019738621013</v>
      </c>
      <c r="J75" s="68">
        <f t="shared" si="8"/>
        <v>1083.6495453319351</v>
      </c>
      <c r="K75" s="82">
        <v>146940.67594120422</v>
      </c>
      <c r="L75" s="68">
        <v>66267.276785759997</v>
      </c>
      <c r="M75" s="68">
        <f t="shared" si="9"/>
        <v>44980.661989814274</v>
      </c>
      <c r="N75" s="68">
        <v>1162.5838032589472</v>
      </c>
      <c r="O75" s="68">
        <f t="shared" si="10"/>
        <v>1077.698950349823</v>
      </c>
      <c r="P75" s="82">
        <v>48724.233614540164</v>
      </c>
      <c r="Q75" s="68">
        <v>3297.4642857073</v>
      </c>
      <c r="R75" s="68">
        <f t="shared" si="11"/>
        <v>3144.5229591806151</v>
      </c>
      <c r="S75" s="68">
        <v>43.387687969832896</v>
      </c>
      <c r="T75" s="68">
        <f t="shared" si="12"/>
        <v>42.188924252843847</v>
      </c>
      <c r="U75" s="82">
        <v>1652.7619656738848</v>
      </c>
      <c r="V75" s="69">
        <v>180977.54678542732</v>
      </c>
      <c r="W75" s="68">
        <f t="shared" si="13"/>
        <v>145337.81091836348</v>
      </c>
      <c r="X75" s="69">
        <f t="shared" si="14"/>
        <v>1196.7519319689054</v>
      </c>
      <c r="Y75" s="69">
        <v>24339.402857137295</v>
      </c>
      <c r="Z75" s="68">
        <f t="shared" si="15"/>
        <v>33365.505867350606</v>
      </c>
      <c r="AA75" s="68">
        <f t="shared" si="16"/>
        <v>885.73628373353699</v>
      </c>
      <c r="AB75" s="69">
        <v>1223.1580720423333</v>
      </c>
      <c r="AC75" s="82">
        <v>929.84779271988407</v>
      </c>
      <c r="AD75" s="69">
        <v>117687.01999968001</v>
      </c>
      <c r="AE75" s="68">
        <f t="shared" si="17"/>
        <v>107188.72928569857</v>
      </c>
      <c r="AF75" s="69">
        <f t="shared" si="18"/>
        <v>1159.6806975828792</v>
      </c>
      <c r="AG75" s="69">
        <v>14767.724285709999</v>
      </c>
      <c r="AH75" s="68">
        <f t="shared" si="19"/>
        <v>20244.879591839999</v>
      </c>
      <c r="AI75" s="68">
        <f t="shared" si="20"/>
        <v>812.19491602540813</v>
      </c>
      <c r="AJ75" s="69">
        <v>1204.1871018923275</v>
      </c>
      <c r="AK75" s="82">
        <v>779.38394507461942</v>
      </c>
      <c r="AL75" s="69">
        <v>59993.062500040003</v>
      </c>
      <c r="AM75" s="68">
        <f t="shared" si="21"/>
        <v>35004.558673484287</v>
      </c>
      <c r="AN75" s="69">
        <f t="shared" si="22"/>
        <v>1218.6322863847811</v>
      </c>
      <c r="AO75" s="69">
        <v>6274.2142857199997</v>
      </c>
      <c r="AP75" s="68">
        <f t="shared" si="23"/>
        <v>9976.1033163299999</v>
      </c>
      <c r="AQ75" s="68">
        <f t="shared" si="24"/>
        <v>790.41689375504927</v>
      </c>
      <c r="AR75" s="69">
        <v>1199.8612500008001</v>
      </c>
      <c r="AS75" s="82">
        <v>896.31632653142856</v>
      </c>
    </row>
    <row r="76" spans="1:45" x14ac:dyDescent="0.25">
      <c r="A76" s="76">
        <f t="shared" si="26"/>
        <v>45835</v>
      </c>
      <c r="B76" s="68">
        <v>236389.58285685544</v>
      </c>
      <c r="C76" s="68">
        <f t="shared" ref="C76:C124" si="27">AVERAGE(B70:B76)</f>
        <v>182462.32836731969</v>
      </c>
      <c r="D76" s="68">
        <v>1126.0579680461331</v>
      </c>
      <c r="E76" s="68">
        <f t="shared" ref="E76:E124" si="28">AVERAGE(D70:D76)</f>
        <v>1107.8759196626822</v>
      </c>
      <c r="F76" s="82">
        <f t="shared" si="25"/>
        <v>197317.67152141826</v>
      </c>
      <c r="G76" s="68">
        <v>160820.90428585</v>
      </c>
      <c r="H76" s="68">
        <f t="shared" ref="H76:H124" si="29">AVERAGE(G70:G76)</f>
        <v>131511.43933674428</v>
      </c>
      <c r="I76" s="68">
        <v>1054.0047055721222</v>
      </c>
      <c r="J76" s="68">
        <f t="shared" ref="J76:J124" si="30">AVERAGE(I70:I76)</f>
        <v>1085.0208734368864</v>
      </c>
      <c r="K76" s="82">
        <v>146940.67594120422</v>
      </c>
      <c r="L76" s="68">
        <v>71074.616071010008</v>
      </c>
      <c r="M76" s="68">
        <f t="shared" ref="M76:M124" si="31">AVERAGE(L70:L76)</f>
        <v>47951.790816292858</v>
      </c>
      <c r="N76" s="68">
        <v>1246.9230889650878</v>
      </c>
      <c r="O76" s="68">
        <f t="shared" ref="O76:O124" si="32">AVERAGE(N70:N76)</f>
        <v>1103.0140594552915</v>
      </c>
      <c r="P76" s="82">
        <v>48724.233614540164</v>
      </c>
      <c r="Q76" s="68">
        <v>4494.0624999953998</v>
      </c>
      <c r="R76" s="68">
        <f t="shared" ref="R76:R124" si="33">AVERAGE(Q70:Q76)</f>
        <v>2999.0982142825565</v>
      </c>
      <c r="S76" s="68">
        <v>43.212139423032689</v>
      </c>
      <c r="T76" s="68">
        <f t="shared" ref="T76:T124" si="34">AVERAGE(S70:S76)</f>
        <v>41.907712654867488</v>
      </c>
      <c r="U76" s="82">
        <v>1652.7619656738848</v>
      </c>
      <c r="V76" s="69">
        <v>207968.13071407544</v>
      </c>
      <c r="W76" s="68">
        <f t="shared" ref="W76:W124" si="35">AVERAGE(V70:V76)</f>
        <v>152193.53239791116</v>
      </c>
      <c r="X76" s="69">
        <f t="shared" ref="X76:X124" si="36">AVERAGE(AB70:AB76)</f>
        <v>1206.5697858252818</v>
      </c>
      <c r="Y76" s="69">
        <v>32915.514642775401</v>
      </c>
      <c r="Z76" s="68">
        <f t="shared" ref="Z76:Z124" si="37">AVERAGE(Y70:Y76)</f>
        <v>33267.894183691133</v>
      </c>
      <c r="AA76" s="68">
        <f t="shared" ref="AA76:AA124" si="38">AVERAGE(AC70:AC76)</f>
        <v>868.06771436613508</v>
      </c>
      <c r="AB76" s="69">
        <v>1202.1425981500511</v>
      </c>
      <c r="AC76" s="82">
        <v>883.05479436116764</v>
      </c>
      <c r="AD76" s="69">
        <v>141245.63964301001</v>
      </c>
      <c r="AE76" s="68">
        <f t="shared" ref="AE76:AE124" si="39">AVERAGE(AD70:AD76)</f>
        <v>111168.85765305143</v>
      </c>
      <c r="AF76" s="69">
        <f t="shared" ref="AF76:AF124" si="40">AVERAGE(AJ70:AJ76)</f>
        <v>1164.3099109330592</v>
      </c>
      <c r="AG76" s="69">
        <v>19575.264642840004</v>
      </c>
      <c r="AH76" s="68">
        <f t="shared" ref="AH76:AH124" si="41">AVERAGE(AG70:AG76)</f>
        <v>20342.581683692853</v>
      </c>
      <c r="AI76" s="68">
        <f t="shared" ref="AI76:AI124" si="42">AVERAGE(AK70:AK76)</f>
        <v>797.03868735287574</v>
      </c>
      <c r="AJ76" s="69">
        <v>1115.2258040209899</v>
      </c>
      <c r="AK76" s="82">
        <v>754.9631862257304</v>
      </c>
      <c r="AL76" s="69">
        <v>62228.428571069999</v>
      </c>
      <c r="AM76" s="68">
        <f t="shared" ref="AM76:AM124" si="43">AVERAGE(AL70:AL76)</f>
        <v>38025.576530577149</v>
      </c>
      <c r="AN76" s="69">
        <f t="shared" ref="AN76:AN124" si="44">AVERAGE(AR70:AR76)</f>
        <v>1248.8672298175968</v>
      </c>
      <c r="AO76" s="69">
        <v>8846.1874999400006</v>
      </c>
      <c r="AP76" s="68">
        <f t="shared" ref="AP76:AP124" si="45">AVERAGE(AO70:AO76)</f>
        <v>9926.2142857157141</v>
      </c>
      <c r="AQ76" s="68">
        <f t="shared" ref="AQ76:AQ124" si="46">AVERAGE(AS70:AS76)</f>
        <v>785.88152733556865</v>
      </c>
      <c r="AR76" s="69">
        <v>1352.7919254580434</v>
      </c>
      <c r="AS76" s="82">
        <v>804.19886363090916</v>
      </c>
    </row>
    <row r="77" spans="1:45" x14ac:dyDescent="0.25">
      <c r="A77" s="76">
        <f t="shared" si="26"/>
        <v>45836</v>
      </c>
      <c r="B77" s="68">
        <v>182314.78857108924</v>
      </c>
      <c r="C77" s="68">
        <f t="shared" si="27"/>
        <v>183362.7721938304</v>
      </c>
      <c r="D77" s="68">
        <v>1111.8171639359002</v>
      </c>
      <c r="E77" s="68">
        <f t="shared" si="28"/>
        <v>1107.4669253211571</v>
      </c>
      <c r="F77" s="82">
        <f t="shared" si="25"/>
        <v>197317.67152141826</v>
      </c>
      <c r="G77" s="68">
        <v>123410.65464275</v>
      </c>
      <c r="H77" s="68">
        <f t="shared" si="29"/>
        <v>130230.54770409288</v>
      </c>
      <c r="I77" s="68">
        <v>1095.1300433571494</v>
      </c>
      <c r="J77" s="68">
        <f t="shared" si="30"/>
        <v>1083.4435357509221</v>
      </c>
      <c r="K77" s="82">
        <v>146940.67594120422</v>
      </c>
      <c r="L77" s="68">
        <v>53616.499999779997</v>
      </c>
      <c r="M77" s="68">
        <f t="shared" si="31"/>
        <v>49955.414540759994</v>
      </c>
      <c r="N77" s="68">
        <v>1051.3039215643137</v>
      </c>
      <c r="O77" s="68">
        <f t="shared" si="32"/>
        <v>1104.3614846091784</v>
      </c>
      <c r="P77" s="82">
        <v>48724.233614540164</v>
      </c>
      <c r="Q77" s="68">
        <v>5287.6339285592003</v>
      </c>
      <c r="R77" s="68">
        <f t="shared" si="33"/>
        <v>3176.8099489775282</v>
      </c>
      <c r="S77" s="68">
        <v>40.674107142763077</v>
      </c>
      <c r="T77" s="68">
        <f t="shared" si="34"/>
        <v>41.762994845079</v>
      </c>
      <c r="U77" s="82">
        <v>1652.7619656738848</v>
      </c>
      <c r="V77" s="69">
        <v>147750.18749967922</v>
      </c>
      <c r="W77" s="68">
        <f t="shared" si="35"/>
        <v>153678.1123468818</v>
      </c>
      <c r="X77" s="69">
        <f t="shared" si="36"/>
        <v>1204.1338968283912</v>
      </c>
      <c r="Y77" s="69">
        <v>39852.234999969209</v>
      </c>
      <c r="Z77" s="68">
        <f t="shared" si="37"/>
        <v>32861.469795926103</v>
      </c>
      <c r="AA77" s="68">
        <f t="shared" si="38"/>
        <v>870.43559599730077</v>
      </c>
      <c r="AB77" s="69">
        <v>1220.5404837452918</v>
      </c>
      <c r="AC77" s="82">
        <v>922.19108306581211</v>
      </c>
      <c r="AD77" s="69">
        <v>102937.77678553999</v>
      </c>
      <c r="AE77" s="68">
        <f t="shared" si="39"/>
        <v>110790.18122447429</v>
      </c>
      <c r="AF77" s="69">
        <f t="shared" si="40"/>
        <v>1165.8230737249926</v>
      </c>
      <c r="AG77" s="69">
        <v>20472.877857209998</v>
      </c>
      <c r="AH77" s="68">
        <f t="shared" si="41"/>
        <v>19440.366479618573</v>
      </c>
      <c r="AI77" s="68">
        <f t="shared" si="42"/>
        <v>781.87046012068038</v>
      </c>
      <c r="AJ77" s="69">
        <v>1200.2392194508657</v>
      </c>
      <c r="AK77" s="82">
        <v>760.33785283642237</v>
      </c>
      <c r="AL77" s="69">
        <v>39524.776785579998</v>
      </c>
      <c r="AM77" s="68">
        <f t="shared" si="43"/>
        <v>39711.121173430001</v>
      </c>
      <c r="AN77" s="69">
        <f t="shared" si="44"/>
        <v>1230.1541202232386</v>
      </c>
      <c r="AO77" s="69">
        <v>14091.723214199999</v>
      </c>
      <c r="AP77" s="68">
        <f t="shared" si="45"/>
        <v>10244.293367330001</v>
      </c>
      <c r="AQ77" s="68">
        <f t="shared" si="46"/>
        <v>805.76146993646159</v>
      </c>
      <c r="AR77" s="69">
        <v>1129.279336730857</v>
      </c>
      <c r="AS77" s="82">
        <v>880.73270088749996</v>
      </c>
    </row>
    <row r="78" spans="1:45" x14ac:dyDescent="0.25">
      <c r="A78" s="76">
        <f t="shared" si="26"/>
        <v>45837</v>
      </c>
      <c r="B78" s="68">
        <v>157644.80571424309</v>
      </c>
      <c r="C78" s="68">
        <f t="shared" si="27"/>
        <v>187861.0101019773</v>
      </c>
      <c r="D78" s="68">
        <v>1095.8697607489185</v>
      </c>
      <c r="E78" s="68">
        <f t="shared" si="28"/>
        <v>1112.4192090787915</v>
      </c>
      <c r="F78" s="82">
        <f t="shared" si="25"/>
        <v>197317.67152141826</v>
      </c>
      <c r="G78" s="68">
        <v>109555.22535713</v>
      </c>
      <c r="H78" s="68">
        <f t="shared" si="29"/>
        <v>132842.47183673715</v>
      </c>
      <c r="I78" s="68">
        <v>1036.3792570561345</v>
      </c>
      <c r="J78" s="68">
        <f t="shared" si="30"/>
        <v>1089.3820274271079</v>
      </c>
      <c r="K78" s="82">
        <v>146940.67594120422</v>
      </c>
      <c r="L78" s="68">
        <v>44995.598214260004</v>
      </c>
      <c r="M78" s="68">
        <f t="shared" si="31"/>
        <v>51777.346938710005</v>
      </c>
      <c r="N78" s="68">
        <v>1184.0946898489474</v>
      </c>
      <c r="O78" s="68">
        <f t="shared" si="32"/>
        <v>1102.9248983515677</v>
      </c>
      <c r="P78" s="82">
        <v>48724.233614540164</v>
      </c>
      <c r="Q78" s="68">
        <v>3093.9821428531</v>
      </c>
      <c r="R78" s="68">
        <f t="shared" si="33"/>
        <v>3241.1913265301432</v>
      </c>
      <c r="S78" s="68">
        <v>38.197310405593825</v>
      </c>
      <c r="T78" s="68">
        <f t="shared" si="34"/>
        <v>41.410275452504941</v>
      </c>
      <c r="U78" s="82">
        <v>1652.7619656738848</v>
      </c>
      <c r="V78" s="69">
        <v>129075.48964283311</v>
      </c>
      <c r="W78" s="68">
        <f t="shared" si="35"/>
        <v>158213.06678564157</v>
      </c>
      <c r="X78" s="69">
        <f t="shared" si="36"/>
        <v>1202.7096518991732</v>
      </c>
      <c r="Y78" s="69">
        <v>31663.298214263097</v>
      </c>
      <c r="Z78" s="68">
        <f t="shared" si="37"/>
        <v>32889.134642865858</v>
      </c>
      <c r="AA78" s="68">
        <f t="shared" si="38"/>
        <v>877.30690409601209</v>
      </c>
      <c r="AB78" s="69">
        <v>1207.2229251977835</v>
      </c>
      <c r="AC78" s="82">
        <v>853.95873023589445</v>
      </c>
      <c r="AD78" s="69">
        <v>93051.45392860999</v>
      </c>
      <c r="AE78" s="68">
        <f t="shared" si="39"/>
        <v>114034.12418365855</v>
      </c>
      <c r="AF78" s="69">
        <f t="shared" si="40"/>
        <v>1165.8510862928044</v>
      </c>
      <c r="AG78" s="69">
        <v>16503.771428520002</v>
      </c>
      <c r="AH78" s="68">
        <f t="shared" si="41"/>
        <v>18808.347653078574</v>
      </c>
      <c r="AI78" s="68">
        <f t="shared" si="42"/>
        <v>780.44661188736995</v>
      </c>
      <c r="AJ78" s="69">
        <v>1137.8913388839983</v>
      </c>
      <c r="AK78" s="82">
        <v>689.54631081093282</v>
      </c>
      <c r="AL78" s="69">
        <v>32930.053571370001</v>
      </c>
      <c r="AM78" s="68">
        <f t="shared" si="43"/>
        <v>40937.751275452858</v>
      </c>
      <c r="AN78" s="69">
        <f t="shared" si="44"/>
        <v>1225.1223401770196</v>
      </c>
      <c r="AO78" s="69">
        <v>12065.54464289</v>
      </c>
      <c r="AP78" s="68">
        <f t="shared" si="45"/>
        <v>10839.595663257143</v>
      </c>
      <c r="AQ78" s="68">
        <f t="shared" si="46"/>
        <v>812.97799051986817</v>
      </c>
      <c r="AR78" s="69">
        <v>1317.2021428548001</v>
      </c>
      <c r="AS78" s="82">
        <v>928.11881868384614</v>
      </c>
    </row>
    <row r="79" spans="1:45" x14ac:dyDescent="0.25">
      <c r="A79" s="76">
        <f t="shared" si="26"/>
        <v>45838</v>
      </c>
      <c r="B79" s="68">
        <v>260153.29357167386</v>
      </c>
      <c r="C79" s="68">
        <f t="shared" si="27"/>
        <v>199672.10454077134</v>
      </c>
      <c r="D79" s="68">
        <v>1099.2056010424949</v>
      </c>
      <c r="E79" s="68">
        <f t="shared" si="28"/>
        <v>1111.7310960636294</v>
      </c>
      <c r="F79" s="82">
        <f t="shared" si="25"/>
        <v>197317.67152141826</v>
      </c>
      <c r="G79" s="68">
        <v>189883.37392889993</v>
      </c>
      <c r="H79" s="68">
        <f t="shared" si="29"/>
        <v>140486.28948983428</v>
      </c>
      <c r="I79" s="68">
        <v>1069.6911884514209</v>
      </c>
      <c r="J79" s="68">
        <f t="shared" si="30"/>
        <v>1079.3958740144321</v>
      </c>
      <c r="K79" s="82">
        <v>146940.67594120422</v>
      </c>
      <c r="L79" s="68">
        <v>68107.258928490002</v>
      </c>
      <c r="M79" s="68">
        <f t="shared" si="31"/>
        <v>55858.904336651431</v>
      </c>
      <c r="N79" s="68">
        <v>1154.3603208218644</v>
      </c>
      <c r="O79" s="68">
        <f t="shared" si="32"/>
        <v>1130.0761736505101</v>
      </c>
      <c r="P79" s="82">
        <v>48724.233614540164</v>
      </c>
      <c r="Q79" s="68">
        <v>2162.6607142839002</v>
      </c>
      <c r="R79" s="68">
        <f t="shared" si="33"/>
        <v>3326.9107142856146</v>
      </c>
      <c r="S79" s="68">
        <v>37.287253694550003</v>
      </c>
      <c r="T79" s="68">
        <f t="shared" si="34"/>
        <v>42.086356337453743</v>
      </c>
      <c r="U79" s="82">
        <v>1652.7619656738848</v>
      </c>
      <c r="V79" s="69">
        <v>222387.84535726393</v>
      </c>
      <c r="W79" s="68">
        <f t="shared" si="35"/>
        <v>167855.24688769277</v>
      </c>
      <c r="X79" s="69">
        <f t="shared" si="36"/>
        <v>1202.2534269178209</v>
      </c>
      <c r="Y79" s="69">
        <v>39928.10892869391</v>
      </c>
      <c r="Z79" s="68">
        <f t="shared" si="37"/>
        <v>35143.768367364188</v>
      </c>
      <c r="AA79" s="68">
        <f t="shared" si="38"/>
        <v>879.64320825112907</v>
      </c>
      <c r="AB79" s="69">
        <v>1171.9159732103722</v>
      </c>
      <c r="AC79" s="82">
        <v>848.24966127900757</v>
      </c>
      <c r="AD79" s="69">
        <v>164225.79178591</v>
      </c>
      <c r="AE79" s="68">
        <f t="shared" si="39"/>
        <v>120572.46500001145</v>
      </c>
      <c r="AF79" s="69">
        <f t="shared" si="40"/>
        <v>1156.6905907911002</v>
      </c>
      <c r="AG79" s="69">
        <v>25657.582142989995</v>
      </c>
      <c r="AH79" s="68">
        <f t="shared" si="41"/>
        <v>19913.824489822855</v>
      </c>
      <c r="AI79" s="68">
        <f t="shared" si="42"/>
        <v>769.58902826029691</v>
      </c>
      <c r="AJ79" s="69">
        <v>1135.7031830278595</v>
      </c>
      <c r="AK79" s="82">
        <v>779.63848500949632</v>
      </c>
      <c r="AL79" s="69">
        <v>55999.392857070001</v>
      </c>
      <c r="AM79" s="68">
        <f t="shared" si="43"/>
        <v>43955.871173395717</v>
      </c>
      <c r="AN79" s="69">
        <f t="shared" si="44"/>
        <v>1251.9347551425951</v>
      </c>
      <c r="AO79" s="69">
        <v>12107.86607142</v>
      </c>
      <c r="AP79" s="68">
        <f t="shared" si="45"/>
        <v>11903.033163255715</v>
      </c>
      <c r="AQ79" s="68">
        <f t="shared" si="46"/>
        <v>853.24543767718967</v>
      </c>
      <c r="AR79" s="69">
        <v>1244.4309523793333</v>
      </c>
      <c r="AS79" s="82">
        <v>864.84757652999997</v>
      </c>
    </row>
    <row r="80" spans="1:45" x14ac:dyDescent="0.25">
      <c r="A80" s="76">
        <f t="shared" si="26"/>
        <v>45839</v>
      </c>
      <c r="B80" s="68">
        <v>316559.25464256096</v>
      </c>
      <c r="C80" s="68">
        <f t="shared" si="27"/>
        <v>218787.58285704188</v>
      </c>
      <c r="D80" s="68">
        <v>1052.9459819874464</v>
      </c>
      <c r="E80" s="68">
        <f t="shared" si="28"/>
        <v>1109.3777929765481</v>
      </c>
      <c r="F80" s="82">
        <f t="shared" si="25"/>
        <v>195975.90554548241</v>
      </c>
      <c r="G80" s="68">
        <v>237958.28142851003</v>
      </c>
      <c r="H80" s="68">
        <f t="shared" si="29"/>
        <v>157311.67341839286</v>
      </c>
      <c r="I80" s="68">
        <v>1051.1542421336601</v>
      </c>
      <c r="J80" s="68">
        <f t="shared" si="30"/>
        <v>1079.8579578072829</v>
      </c>
      <c r="K80" s="82">
        <v>151027.14087178677</v>
      </c>
      <c r="L80" s="68">
        <v>76459.937499770007</v>
      </c>
      <c r="M80" s="68">
        <f t="shared" si="31"/>
        <v>58232.918367222861</v>
      </c>
      <c r="N80" s="68">
        <v>1033.2423986455406</v>
      </c>
      <c r="O80" s="68">
        <f t="shared" si="32"/>
        <v>1125.0244773198476</v>
      </c>
      <c r="P80" s="82">
        <v>43349.317610140293</v>
      </c>
      <c r="Q80" s="68">
        <v>2141.0357142809003</v>
      </c>
      <c r="R80" s="68">
        <f t="shared" si="33"/>
        <v>3242.9910714261141</v>
      </c>
      <c r="S80" s="68">
        <v>42.820714285618003</v>
      </c>
      <c r="T80" s="68">
        <f t="shared" si="34"/>
        <v>40.560819122521302</v>
      </c>
      <c r="U80" s="82">
        <v>1599.4470635553726</v>
      </c>
      <c r="V80" s="69">
        <v>253330.29428539088</v>
      </c>
      <c r="W80" s="68">
        <f t="shared" si="35"/>
        <v>184642.61816314183</v>
      </c>
      <c r="X80" s="69">
        <f t="shared" si="36"/>
        <v>1193.079838720422</v>
      </c>
      <c r="Y80" s="69">
        <v>65369.9960714509</v>
      </c>
      <c r="Z80" s="68">
        <f t="shared" si="37"/>
        <v>37387.955765326114</v>
      </c>
      <c r="AA80" s="68">
        <f t="shared" si="38"/>
        <v>879.19838319454448</v>
      </c>
      <c r="AB80" s="69">
        <v>1117.1230805264611</v>
      </c>
      <c r="AC80" s="82">
        <v>881.77390049685403</v>
      </c>
      <c r="AD80" s="69">
        <v>198092.07107124</v>
      </c>
      <c r="AE80" s="68">
        <f t="shared" si="39"/>
        <v>135348.64877548857</v>
      </c>
      <c r="AF80" s="69">
        <f t="shared" si="40"/>
        <v>1154.8109762260106</v>
      </c>
      <c r="AG80" s="69">
        <v>39866.21035727</v>
      </c>
      <c r="AH80" s="68">
        <f t="shared" si="41"/>
        <v>21963.024642904285</v>
      </c>
      <c r="AI80" s="68">
        <f t="shared" si="42"/>
        <v>769.22950977158052</v>
      </c>
      <c r="AJ80" s="69">
        <v>1103.5348891791252</v>
      </c>
      <c r="AK80" s="82">
        <v>850.54750876804962</v>
      </c>
      <c r="AL80" s="69">
        <v>53097.18749987</v>
      </c>
      <c r="AM80" s="68">
        <f t="shared" si="43"/>
        <v>46050.978316227149</v>
      </c>
      <c r="AN80" s="69">
        <f t="shared" si="44"/>
        <v>1230.3175375634414</v>
      </c>
      <c r="AO80" s="69">
        <v>23362.749999899999</v>
      </c>
      <c r="AP80" s="68">
        <f t="shared" si="45"/>
        <v>12181.940050995714</v>
      </c>
      <c r="AQ80" s="68">
        <f t="shared" si="46"/>
        <v>859.21830128788554</v>
      </c>
      <c r="AR80" s="69">
        <v>1129.7273936142553</v>
      </c>
      <c r="AS80" s="82">
        <v>865.28703703333326</v>
      </c>
    </row>
    <row r="81" spans="1:45" x14ac:dyDescent="0.25">
      <c r="A81" s="76">
        <f t="shared" si="26"/>
        <v>45840</v>
      </c>
      <c r="B81" s="68">
        <v>145897.66428565999</v>
      </c>
      <c r="C81" s="68">
        <f t="shared" si="27"/>
        <v>214425.55357127712</v>
      </c>
      <c r="D81" s="68">
        <v>1058.5499242251619</v>
      </c>
      <c r="E81" s="68">
        <f t="shared" si="28"/>
        <v>1100.8710753061775</v>
      </c>
      <c r="F81" s="82">
        <f t="shared" si="25"/>
        <v>195975.90554548241</v>
      </c>
      <c r="G81" s="68">
        <v>117353.90535726002</v>
      </c>
      <c r="H81" s="68">
        <f t="shared" si="29"/>
        <v>153062.44132654142</v>
      </c>
      <c r="I81" s="68">
        <v>1060.1469026389257</v>
      </c>
      <c r="J81" s="68">
        <f t="shared" si="30"/>
        <v>1071.6726161530735</v>
      </c>
      <c r="K81" s="82">
        <v>151027.14087178677</v>
      </c>
      <c r="L81" s="68">
        <v>26160.59821412</v>
      </c>
      <c r="M81" s="68">
        <f t="shared" si="31"/>
        <v>58097.397959027156</v>
      </c>
      <c r="N81" s="68">
        <v>968.91104496740741</v>
      </c>
      <c r="O81" s="68">
        <f t="shared" si="32"/>
        <v>1114.4884668674442</v>
      </c>
      <c r="P81" s="82">
        <v>43349.317610140293</v>
      </c>
      <c r="Q81" s="68">
        <v>2383.1607142799999</v>
      </c>
      <c r="R81" s="68">
        <f t="shared" si="33"/>
        <v>3265.7142857085428</v>
      </c>
      <c r="S81" s="68">
        <v>39.719345237999995</v>
      </c>
      <c r="T81" s="68">
        <f t="shared" si="34"/>
        <v>40.756936879912928</v>
      </c>
      <c r="U81" s="82">
        <v>1599.4470635553726</v>
      </c>
      <c r="V81" s="69">
        <v>117823.67357133001</v>
      </c>
      <c r="W81" s="68">
        <f t="shared" si="35"/>
        <v>179901.8811222857</v>
      </c>
      <c r="X81" s="69">
        <f t="shared" si="36"/>
        <v>1182.3204368879285</v>
      </c>
      <c r="Y81" s="69">
        <v>30457.151428610003</v>
      </c>
      <c r="Z81" s="68">
        <f t="shared" si="37"/>
        <v>37789.386734699969</v>
      </c>
      <c r="AA81" s="68">
        <f t="shared" si="38"/>
        <v>887.56995762228996</v>
      </c>
      <c r="AB81" s="69">
        <v>1134.1399253432082</v>
      </c>
      <c r="AC81" s="82">
        <v>893.91374119740931</v>
      </c>
      <c r="AD81" s="69">
        <v>99683.003928680031</v>
      </c>
      <c r="AE81" s="68">
        <f t="shared" si="39"/>
        <v>130988.96530609571</v>
      </c>
      <c r="AF81" s="69">
        <f t="shared" si="40"/>
        <v>1145.6989006048816</v>
      </c>
      <c r="AG81" s="69">
        <v>17670.90142858</v>
      </c>
      <c r="AH81" s="68">
        <f t="shared" si="41"/>
        <v>22073.476020445716</v>
      </c>
      <c r="AI81" s="68">
        <f t="shared" si="42"/>
        <v>774.26381956197929</v>
      </c>
      <c r="AJ81" s="69">
        <v>1123.1107677790051</v>
      </c>
      <c r="AK81" s="82">
        <v>805.42944820860464</v>
      </c>
      <c r="AL81" s="69">
        <v>15757.50892837</v>
      </c>
      <c r="AM81" s="68">
        <f t="shared" si="43"/>
        <v>45647.201530481434</v>
      </c>
      <c r="AN81" s="69">
        <f t="shared" si="44"/>
        <v>1203.3990851803937</v>
      </c>
      <c r="AO81" s="69">
        <v>10403.08928575</v>
      </c>
      <c r="AP81" s="68">
        <f t="shared" si="45"/>
        <v>12450.196428545712</v>
      </c>
      <c r="AQ81" s="68">
        <f t="shared" si="46"/>
        <v>872.34649006326435</v>
      </c>
      <c r="AR81" s="69">
        <v>1050.5005952246668</v>
      </c>
      <c r="AS81" s="82">
        <v>866.92410714583332</v>
      </c>
    </row>
    <row r="82" spans="1:45" x14ac:dyDescent="0.25">
      <c r="A82" s="76">
        <f t="shared" si="26"/>
        <v>45841</v>
      </c>
      <c r="B82" s="68">
        <v>190609.76178581954</v>
      </c>
      <c r="C82" s="68">
        <f t="shared" si="27"/>
        <v>212795.59306112883</v>
      </c>
      <c r="D82" s="68">
        <v>1199.6566534022284</v>
      </c>
      <c r="E82" s="68">
        <f t="shared" si="28"/>
        <v>1106.3004361983262</v>
      </c>
      <c r="F82" s="82">
        <f t="shared" si="25"/>
        <v>195975.90554548241</v>
      </c>
      <c r="G82" s="68">
        <v>126918.43142857002</v>
      </c>
      <c r="H82" s="68">
        <f t="shared" si="29"/>
        <v>152271.53948985288</v>
      </c>
      <c r="I82" s="68">
        <v>1167.588150775164</v>
      </c>
      <c r="J82" s="68">
        <f t="shared" si="30"/>
        <v>1076.2992128549395</v>
      </c>
      <c r="K82" s="82">
        <v>151027.14087178677</v>
      </c>
      <c r="L82" s="68">
        <v>60096.651785829999</v>
      </c>
      <c r="M82" s="68">
        <f t="shared" si="31"/>
        <v>57215.880101894298</v>
      </c>
      <c r="N82" s="68">
        <v>1201.9330357166</v>
      </c>
      <c r="O82" s="68">
        <f t="shared" si="32"/>
        <v>1120.1097857899658</v>
      </c>
      <c r="P82" s="82">
        <v>43349.317610140293</v>
      </c>
      <c r="Q82" s="68">
        <v>3594.6785714195003</v>
      </c>
      <c r="R82" s="68">
        <f t="shared" si="33"/>
        <v>3308.1734693817139</v>
      </c>
      <c r="S82" s="68">
        <v>46.085622710506414</v>
      </c>
      <c r="T82" s="68">
        <f t="shared" si="34"/>
        <v>41.142356128580573</v>
      </c>
      <c r="U82" s="82">
        <v>1599.4470635553726</v>
      </c>
      <c r="V82" s="69">
        <v>155663.67928575957</v>
      </c>
      <c r="W82" s="68">
        <f t="shared" si="35"/>
        <v>176285.61433661889</v>
      </c>
      <c r="X82" s="69">
        <f t="shared" si="36"/>
        <v>1194.5161508938886</v>
      </c>
      <c r="Y82" s="69">
        <v>38540.761071479501</v>
      </c>
      <c r="Z82" s="68">
        <f t="shared" si="37"/>
        <v>39818.152193891714</v>
      </c>
      <c r="AA82" s="68">
        <f t="shared" si="38"/>
        <v>891.99721653948461</v>
      </c>
      <c r="AB82" s="69">
        <v>1308.528070084051</v>
      </c>
      <c r="AC82" s="82">
        <v>960.83860514024559</v>
      </c>
      <c r="AD82" s="69">
        <v>102466.29535707002</v>
      </c>
      <c r="AE82" s="68">
        <f t="shared" si="39"/>
        <v>128814.57607143717</v>
      </c>
      <c r="AF82" s="69">
        <f t="shared" si="40"/>
        <v>1152.675300971601</v>
      </c>
      <c r="AG82" s="69">
        <v>24452.136071500001</v>
      </c>
      <c r="AH82" s="68">
        <f t="shared" si="41"/>
        <v>23456.963418415715</v>
      </c>
      <c r="AI82" s="68">
        <f t="shared" si="42"/>
        <v>792.65506692605493</v>
      </c>
      <c r="AJ82" s="69">
        <v>1253.0219044593637</v>
      </c>
      <c r="AK82" s="82">
        <v>908.12267662314889</v>
      </c>
      <c r="AL82" s="69">
        <v>49602.705357270002</v>
      </c>
      <c r="AM82" s="68">
        <f t="shared" si="43"/>
        <v>44162.8647958</v>
      </c>
      <c r="AN82" s="69">
        <f t="shared" si="44"/>
        <v>1223.5065720809359</v>
      </c>
      <c r="AO82" s="69">
        <v>10493.946428560001</v>
      </c>
      <c r="AP82" s="68">
        <f t="shared" si="45"/>
        <v>13053.015306094285</v>
      </c>
      <c r="AQ82" s="68">
        <f t="shared" si="46"/>
        <v>859.61939318031307</v>
      </c>
      <c r="AR82" s="69">
        <v>1340.6136583045948</v>
      </c>
      <c r="AS82" s="82">
        <v>807.22664835076932</v>
      </c>
    </row>
    <row r="83" spans="1:45" x14ac:dyDescent="0.25">
      <c r="A83" s="76">
        <f t="shared" si="26"/>
        <v>45842</v>
      </c>
      <c r="B83" s="68">
        <v>220972.97357103741</v>
      </c>
      <c r="C83" s="68">
        <f t="shared" si="27"/>
        <v>210593.22030601199</v>
      </c>
      <c r="D83" s="68">
        <v>1067.578529906614</v>
      </c>
      <c r="E83" s="68">
        <f t="shared" si="28"/>
        <v>1097.9462307498234</v>
      </c>
      <c r="F83" s="82">
        <f t="shared" si="25"/>
        <v>195975.90554548241</v>
      </c>
      <c r="G83" s="68">
        <v>148427.58964262003</v>
      </c>
      <c r="H83" s="68">
        <f t="shared" si="29"/>
        <v>150501.06596939143</v>
      </c>
      <c r="I83" s="68">
        <v>1040.8066974961187</v>
      </c>
      <c r="J83" s="68">
        <f t="shared" si="30"/>
        <v>1074.4137831297962</v>
      </c>
      <c r="K83" s="82">
        <v>151027.14087178677</v>
      </c>
      <c r="L83" s="68">
        <v>68049.928571269993</v>
      </c>
      <c r="M83" s="68">
        <f t="shared" si="31"/>
        <v>56783.781887645717</v>
      </c>
      <c r="N83" s="68">
        <v>1063.2801339260936</v>
      </c>
      <c r="O83" s="68">
        <f t="shared" si="32"/>
        <v>1093.8750779272525</v>
      </c>
      <c r="P83" s="82">
        <v>43349.317610140293</v>
      </c>
      <c r="Q83" s="68">
        <v>4495.4553571473998</v>
      </c>
      <c r="R83" s="68">
        <f t="shared" si="33"/>
        <v>3308.372448974857</v>
      </c>
      <c r="S83" s="68">
        <v>42.409956199503775</v>
      </c>
      <c r="T83" s="68">
        <f t="shared" si="34"/>
        <v>41.027758525219305</v>
      </c>
      <c r="U83" s="82">
        <v>1599.4470635553726</v>
      </c>
      <c r="V83" s="69">
        <v>182137.71749968739</v>
      </c>
      <c r="W83" s="68">
        <f t="shared" si="35"/>
        <v>172595.55530599202</v>
      </c>
      <c r="X83" s="69">
        <f t="shared" si="36"/>
        <v>1191.6544794735507</v>
      </c>
      <c r="Y83" s="69">
        <v>43330.711428497394</v>
      </c>
      <c r="Z83" s="68">
        <f t="shared" si="37"/>
        <v>41306.037448994859</v>
      </c>
      <c r="AA83" s="68">
        <f t="shared" si="38"/>
        <v>882.01872971986961</v>
      </c>
      <c r="AB83" s="69">
        <v>1182.1108982076869</v>
      </c>
      <c r="AC83" s="82">
        <v>813.205386623864</v>
      </c>
      <c r="AD83" s="69">
        <v>123982.25321407002</v>
      </c>
      <c r="AE83" s="68">
        <f t="shared" si="39"/>
        <v>126348.37801015998</v>
      </c>
      <c r="AF83" s="69">
        <f t="shared" si="40"/>
        <v>1156.2968621224786</v>
      </c>
      <c r="AG83" s="69">
        <v>24445.336428549996</v>
      </c>
      <c r="AH83" s="68">
        <f t="shared" si="41"/>
        <v>24152.687959231425</v>
      </c>
      <c r="AI83" s="68">
        <f t="shared" si="42"/>
        <v>787.79685521959539</v>
      </c>
      <c r="AJ83" s="69">
        <v>1140.5767320771329</v>
      </c>
      <c r="AK83" s="82">
        <v>720.95570428051258</v>
      </c>
      <c r="AL83" s="69">
        <v>53660.008928470001</v>
      </c>
      <c r="AM83" s="68">
        <f t="shared" si="43"/>
        <v>42938.804846857143</v>
      </c>
      <c r="AN83" s="69">
        <f t="shared" si="44"/>
        <v>1200.5998174233423</v>
      </c>
      <c r="AO83" s="69">
        <v>14389.9196428</v>
      </c>
      <c r="AP83" s="68">
        <f t="shared" si="45"/>
        <v>13844.97704078857</v>
      </c>
      <c r="AQ83" s="68">
        <f t="shared" si="46"/>
        <v>852.92872576537115</v>
      </c>
      <c r="AR83" s="69">
        <v>1192.4446428548888</v>
      </c>
      <c r="AS83" s="82">
        <v>757.36419172631577</v>
      </c>
    </row>
    <row r="84" spans="1:45" x14ac:dyDescent="0.25">
      <c r="A84" s="76">
        <f t="shared" si="26"/>
        <v>45843</v>
      </c>
      <c r="B84" s="68">
        <v>231946.95928591915</v>
      </c>
      <c r="C84" s="68">
        <f t="shared" si="27"/>
        <v>217683.53040813055</v>
      </c>
      <c r="D84" s="68">
        <v>1148.6673991297682</v>
      </c>
      <c r="E84" s="68">
        <f t="shared" si="28"/>
        <v>1103.2105500632331</v>
      </c>
      <c r="F84" s="82">
        <f t="shared" si="25"/>
        <v>195975.90554548241</v>
      </c>
      <c r="G84" s="68">
        <v>158435.76285728</v>
      </c>
      <c r="H84" s="68">
        <f t="shared" si="29"/>
        <v>155504.65285718144</v>
      </c>
      <c r="I84" s="68">
        <v>1118.8100418147053</v>
      </c>
      <c r="J84" s="68">
        <f t="shared" si="30"/>
        <v>1077.7966400523042</v>
      </c>
      <c r="K84" s="82">
        <v>151027.14087178677</v>
      </c>
      <c r="L84" s="68">
        <v>65417.839285770002</v>
      </c>
      <c r="M84" s="68">
        <f t="shared" si="31"/>
        <v>58469.687499930013</v>
      </c>
      <c r="N84" s="68">
        <v>1090.2973214295</v>
      </c>
      <c r="O84" s="68">
        <f t="shared" si="32"/>
        <v>1099.445563622279</v>
      </c>
      <c r="P84" s="82">
        <v>43349.317610140293</v>
      </c>
      <c r="Q84" s="68">
        <v>8093.3571428691002</v>
      </c>
      <c r="R84" s="68">
        <f t="shared" si="33"/>
        <v>3709.1900510191285</v>
      </c>
      <c r="S84" s="68">
        <v>80.132248939298023</v>
      </c>
      <c r="T84" s="68">
        <f t="shared" si="34"/>
        <v>46.664635924724287</v>
      </c>
      <c r="U84" s="82">
        <v>1599.4470635553726</v>
      </c>
      <c r="V84" s="69">
        <v>184247.80392880912</v>
      </c>
      <c r="W84" s="68">
        <f t="shared" si="35"/>
        <v>177809.50051015342</v>
      </c>
      <c r="X84" s="69">
        <f t="shared" si="36"/>
        <v>1195.1094243613677</v>
      </c>
      <c r="Y84" s="69">
        <v>55792.512499979101</v>
      </c>
      <c r="Z84" s="68">
        <f t="shared" si="37"/>
        <v>43583.219948996273</v>
      </c>
      <c r="AA84" s="68">
        <f t="shared" si="38"/>
        <v>897.27709318571704</v>
      </c>
      <c r="AB84" s="69">
        <v>1244.7250979600096</v>
      </c>
      <c r="AC84" s="82">
        <v>1028.999627326745</v>
      </c>
      <c r="AD84" s="69">
        <v>126642.60750007001</v>
      </c>
      <c r="AE84" s="68">
        <f t="shared" si="39"/>
        <v>129734.78239795</v>
      </c>
      <c r="AF84" s="69">
        <f t="shared" si="40"/>
        <v>1154.3808811701588</v>
      </c>
      <c r="AG84" s="69">
        <v>31793.155357210006</v>
      </c>
      <c r="AH84" s="68">
        <f t="shared" si="41"/>
        <v>25769.870459231428</v>
      </c>
      <c r="AI84" s="68">
        <f t="shared" si="42"/>
        <v>809.30164844595583</v>
      </c>
      <c r="AJ84" s="69">
        <v>1186.827352784627</v>
      </c>
      <c r="AK84" s="82">
        <v>910.87140542094573</v>
      </c>
      <c r="AL84" s="69">
        <v>49511.839285870003</v>
      </c>
      <c r="AM84" s="68">
        <f t="shared" si="43"/>
        <v>44365.528061184283</v>
      </c>
      <c r="AN84" s="69">
        <f t="shared" si="44"/>
        <v>1211.7893173533243</v>
      </c>
      <c r="AO84" s="69">
        <v>15905.999999899999</v>
      </c>
      <c r="AP84" s="68">
        <f t="shared" si="45"/>
        <v>14104.159438745713</v>
      </c>
      <c r="AQ84" s="68">
        <f t="shared" si="46"/>
        <v>846.7037534573825</v>
      </c>
      <c r="AR84" s="69">
        <v>1207.6058362407318</v>
      </c>
      <c r="AS84" s="82">
        <v>837.15789473157895</v>
      </c>
    </row>
    <row r="85" spans="1:45" x14ac:dyDescent="0.25">
      <c r="A85" s="76">
        <f t="shared" si="26"/>
        <v>45844</v>
      </c>
      <c r="B85" s="68">
        <v>150771.85571413842</v>
      </c>
      <c r="C85" s="68">
        <f t="shared" si="27"/>
        <v>216701.68040811559</v>
      </c>
      <c r="D85" s="68">
        <v>1063.4552644304197</v>
      </c>
      <c r="E85" s="68">
        <f t="shared" si="28"/>
        <v>1098.5799077320191</v>
      </c>
      <c r="F85" s="82">
        <f t="shared" si="25"/>
        <v>195975.90554548241</v>
      </c>
      <c r="G85" s="68">
        <v>110019.81999988</v>
      </c>
      <c r="H85" s="68">
        <f t="shared" si="29"/>
        <v>155571.02352043145</v>
      </c>
      <c r="I85" s="68">
        <v>1012.1291032073038</v>
      </c>
      <c r="J85" s="68">
        <f t="shared" si="30"/>
        <v>1074.3323323596139</v>
      </c>
      <c r="K85" s="82">
        <v>151027.14087178677</v>
      </c>
      <c r="L85" s="68">
        <v>38522.38392855</v>
      </c>
      <c r="M85" s="68">
        <f t="shared" si="31"/>
        <v>57544.94260197143</v>
      </c>
      <c r="N85" s="68">
        <v>1167.3449675318182</v>
      </c>
      <c r="O85" s="68">
        <f t="shared" si="32"/>
        <v>1097.0527461484032</v>
      </c>
      <c r="P85" s="82">
        <v>43349.317610140293</v>
      </c>
      <c r="Q85" s="68">
        <v>2229.6517857083995</v>
      </c>
      <c r="R85" s="68">
        <f t="shared" si="33"/>
        <v>3585.7142857127428</v>
      </c>
      <c r="S85" s="68">
        <v>30.130429536599994</v>
      </c>
      <c r="T85" s="68">
        <f t="shared" si="34"/>
        <v>45.512224372010891</v>
      </c>
      <c r="U85" s="82">
        <v>1599.4470635553726</v>
      </c>
      <c r="V85" s="69">
        <v>126449.27107124841</v>
      </c>
      <c r="W85" s="68">
        <f t="shared" si="35"/>
        <v>177434.32642849852</v>
      </c>
      <c r="X85" s="69">
        <f t="shared" si="36"/>
        <v>1185.6346070607826</v>
      </c>
      <c r="Y85" s="69">
        <v>26552.2364285984</v>
      </c>
      <c r="Z85" s="68">
        <f t="shared" si="37"/>
        <v>42853.068265329886</v>
      </c>
      <c r="AA85" s="68">
        <f t="shared" si="38"/>
        <v>897.57822561618684</v>
      </c>
      <c r="AB85" s="69">
        <v>1140.8992040936896</v>
      </c>
      <c r="AC85" s="82">
        <v>856.06665724918275</v>
      </c>
      <c r="AD85" s="69">
        <v>94315.512142710009</v>
      </c>
      <c r="AE85" s="68">
        <f t="shared" si="39"/>
        <v>129915.36214282144</v>
      </c>
      <c r="AF85" s="69">
        <f t="shared" si="40"/>
        <v>1145.3552040080851</v>
      </c>
      <c r="AG85" s="69">
        <v>15704.307857170001</v>
      </c>
      <c r="AH85" s="68">
        <f t="shared" si="41"/>
        <v>25655.661377609998</v>
      </c>
      <c r="AI85" s="68">
        <f t="shared" si="42"/>
        <v>817.9205534297115</v>
      </c>
      <c r="AJ85" s="69">
        <v>1074.7115987494819</v>
      </c>
      <c r="AK85" s="82">
        <v>749.87864569722342</v>
      </c>
      <c r="AL85" s="69">
        <v>29904.107142830002</v>
      </c>
      <c r="AM85" s="68">
        <f t="shared" si="43"/>
        <v>43933.249999964282</v>
      </c>
      <c r="AN85" s="69">
        <f t="shared" si="44"/>
        <v>1209.3573785779804</v>
      </c>
      <c r="AO85" s="69">
        <v>8618.2767857199997</v>
      </c>
      <c r="AP85" s="68">
        <f t="shared" si="45"/>
        <v>13611.692602007142</v>
      </c>
      <c r="AQ85" s="68">
        <f t="shared" si="46"/>
        <v>837.23359058426161</v>
      </c>
      <c r="AR85" s="69">
        <v>1300.1785714273915</v>
      </c>
      <c r="AS85" s="82">
        <v>861.82767857199997</v>
      </c>
    </row>
    <row r="86" spans="1:45" x14ac:dyDescent="0.25">
      <c r="A86" s="76">
        <f t="shared" si="26"/>
        <v>45845</v>
      </c>
      <c r="B86" s="68">
        <v>233436.50178577722</v>
      </c>
      <c r="C86" s="68">
        <f t="shared" si="27"/>
        <v>212884.99586727325</v>
      </c>
      <c r="D86" s="68">
        <v>1216.7222729614125</v>
      </c>
      <c r="E86" s="68">
        <f t="shared" si="28"/>
        <v>1115.3680037204358</v>
      </c>
      <c r="F86" s="82">
        <f t="shared" si="25"/>
        <v>195975.90554548241</v>
      </c>
      <c r="G86" s="68">
        <v>156986.34107149002</v>
      </c>
      <c r="H86" s="68">
        <f t="shared" si="29"/>
        <v>150871.44739794431</v>
      </c>
      <c r="I86" s="68">
        <v>1192.5577441208725</v>
      </c>
      <c r="J86" s="68">
        <f t="shared" si="30"/>
        <v>1091.88469745525</v>
      </c>
      <c r="K86" s="82">
        <v>151027.14087178677</v>
      </c>
      <c r="L86" s="68">
        <v>73052.160714290003</v>
      </c>
      <c r="M86" s="68">
        <f t="shared" si="31"/>
        <v>58251.3571428</v>
      </c>
      <c r="N86" s="68">
        <v>1217.5360119048335</v>
      </c>
      <c r="O86" s="68">
        <f t="shared" si="32"/>
        <v>1106.0778448745418</v>
      </c>
      <c r="P86" s="82">
        <v>43349.317610140293</v>
      </c>
      <c r="Q86" s="68">
        <v>3397.9999999972001</v>
      </c>
      <c r="R86" s="68">
        <f t="shared" si="33"/>
        <v>3762.1913265289286</v>
      </c>
      <c r="S86" s="68">
        <v>59.614035087670175</v>
      </c>
      <c r="T86" s="68">
        <f t="shared" si="34"/>
        <v>48.70176457102805</v>
      </c>
      <c r="U86" s="82">
        <v>1599.4470635553726</v>
      </c>
      <c r="V86" s="69">
        <v>195151.4864286072</v>
      </c>
      <c r="W86" s="68">
        <f t="shared" si="35"/>
        <v>173543.41801011894</v>
      </c>
      <c r="X86" s="69">
        <f t="shared" si="36"/>
        <v>1209.2447873724207</v>
      </c>
      <c r="Y86" s="69">
        <v>41683.015357167198</v>
      </c>
      <c r="Z86" s="68">
        <f t="shared" si="37"/>
        <v>43103.769183683209</v>
      </c>
      <c r="AA86" s="68">
        <f t="shared" si="38"/>
        <v>905.4752880580545</v>
      </c>
      <c r="AB86" s="69">
        <v>1337.187235391837</v>
      </c>
      <c r="AC86" s="82">
        <v>903.52909837208108</v>
      </c>
      <c r="AD86" s="69">
        <v>132446.05785715999</v>
      </c>
      <c r="AE86" s="68">
        <f t="shared" si="39"/>
        <v>125375.40015300001</v>
      </c>
      <c r="AF86" s="69">
        <f t="shared" si="40"/>
        <v>1170.9618506332736</v>
      </c>
      <c r="AG86" s="69">
        <v>24540.283214330004</v>
      </c>
      <c r="AH86" s="68">
        <f t="shared" si="41"/>
        <v>25496.047244944286</v>
      </c>
      <c r="AI86" s="68">
        <f t="shared" si="42"/>
        <v>819.9431734243592</v>
      </c>
      <c r="AJ86" s="69">
        <v>1314.9497094041806</v>
      </c>
      <c r="AK86" s="82">
        <v>793.79682497202896</v>
      </c>
      <c r="AL86" s="69">
        <v>59307.42857145</v>
      </c>
      <c r="AM86" s="68">
        <f t="shared" si="43"/>
        <v>44405.826530590006</v>
      </c>
      <c r="AN86" s="69">
        <f t="shared" si="44"/>
        <v>1219.8590792585517</v>
      </c>
      <c r="AO86" s="69">
        <v>13744.732142839999</v>
      </c>
      <c r="AP86" s="68">
        <f t="shared" si="45"/>
        <v>13845.530612209999</v>
      </c>
      <c r="AQ86" s="68">
        <f t="shared" si="46"/>
        <v>844.58614767845199</v>
      </c>
      <c r="AR86" s="69">
        <v>1317.9428571433334</v>
      </c>
      <c r="AS86" s="82">
        <v>916.31547618933325</v>
      </c>
    </row>
    <row r="87" spans="1:45" x14ac:dyDescent="0.25">
      <c r="A87" s="76">
        <f t="shared" si="26"/>
        <v>45846</v>
      </c>
      <c r="B87" s="68">
        <v>156527.793214398</v>
      </c>
      <c r="C87" s="68">
        <f t="shared" si="27"/>
        <v>190023.35852039282</v>
      </c>
      <c r="D87" s="68">
        <v>967.80210108727795</v>
      </c>
      <c r="E87" s="68">
        <f t="shared" si="28"/>
        <v>1103.2045921632689</v>
      </c>
      <c r="F87" s="82">
        <f t="shared" si="25"/>
        <v>195975.90554548241</v>
      </c>
      <c r="G87" s="68">
        <v>125332.48964294</v>
      </c>
      <c r="H87" s="68">
        <f t="shared" si="29"/>
        <v>134782.04857143431</v>
      </c>
      <c r="I87" s="68">
        <v>966.74468973829937</v>
      </c>
      <c r="J87" s="68">
        <f t="shared" si="30"/>
        <v>1079.8261899701986</v>
      </c>
      <c r="K87" s="82">
        <v>151027.14087178677</v>
      </c>
      <c r="L87" s="68">
        <v>29383.187500029999</v>
      </c>
      <c r="M87" s="68">
        <f t="shared" si="31"/>
        <v>51526.107142837136</v>
      </c>
      <c r="N87" s="68">
        <v>918.22460937593746</v>
      </c>
      <c r="O87" s="68">
        <f t="shared" si="32"/>
        <v>1089.6467321217415</v>
      </c>
      <c r="P87" s="82">
        <v>43349.317610140293</v>
      </c>
      <c r="Q87" s="68">
        <v>1812.1160714279999</v>
      </c>
      <c r="R87" s="68">
        <f t="shared" si="33"/>
        <v>3715.2028061213714</v>
      </c>
      <c r="S87" s="68">
        <v>36.981960641387751</v>
      </c>
      <c r="T87" s="68">
        <f t="shared" si="34"/>
        <v>47.867656907566584</v>
      </c>
      <c r="U87" s="82">
        <v>1599.4470635553726</v>
      </c>
      <c r="V87" s="69">
        <v>118626.75142858802</v>
      </c>
      <c r="W87" s="68">
        <f t="shared" si="35"/>
        <v>154300.05474486141</v>
      </c>
      <c r="X87" s="69">
        <f t="shared" si="36"/>
        <v>1197.2594442319294</v>
      </c>
      <c r="Y87" s="69">
        <v>39713.157857237995</v>
      </c>
      <c r="Z87" s="68">
        <f t="shared" si="37"/>
        <v>39438.5065816528</v>
      </c>
      <c r="AA87" s="68">
        <f t="shared" si="38"/>
        <v>900.17831941409088</v>
      </c>
      <c r="AB87" s="69">
        <v>1033.2256785430241</v>
      </c>
      <c r="AC87" s="82">
        <v>844.69511998910855</v>
      </c>
      <c r="AD87" s="69">
        <v>104506.61750003</v>
      </c>
      <c r="AE87" s="68">
        <f t="shared" si="39"/>
        <v>112006.04964282714</v>
      </c>
      <c r="AF87" s="69">
        <f t="shared" si="40"/>
        <v>1160.0839303152254</v>
      </c>
      <c r="AG87" s="69">
        <v>20825.872142910001</v>
      </c>
      <c r="AH87" s="68">
        <f t="shared" si="41"/>
        <v>22775.998928607147</v>
      </c>
      <c r="AI87" s="68">
        <f t="shared" si="42"/>
        <v>804.98274399216257</v>
      </c>
      <c r="AJ87" s="69">
        <v>1027.3894469527854</v>
      </c>
      <c r="AK87" s="82">
        <v>745.82450274267262</v>
      </c>
      <c r="AL87" s="69">
        <v>12308.01785713</v>
      </c>
      <c r="AM87" s="68">
        <f t="shared" si="43"/>
        <v>38578.802295912858</v>
      </c>
      <c r="AN87" s="69">
        <f t="shared" si="44"/>
        <v>1193.7223950843177</v>
      </c>
      <c r="AO87" s="69">
        <v>17075.1696429</v>
      </c>
      <c r="AP87" s="68">
        <f t="shared" si="45"/>
        <v>12947.304846924284</v>
      </c>
      <c r="AQ87" s="68">
        <f t="shared" si="46"/>
        <v>849.35844797368998</v>
      </c>
      <c r="AR87" s="69">
        <v>946.77060439461536</v>
      </c>
      <c r="AS87" s="82">
        <v>898.69313910000005</v>
      </c>
    </row>
    <row r="88" spans="1:45" x14ac:dyDescent="0.25">
      <c r="A88" s="76">
        <f t="shared" si="26"/>
        <v>45847</v>
      </c>
      <c r="B88" s="68">
        <v>138990.2485717143</v>
      </c>
      <c r="C88" s="68">
        <f t="shared" si="27"/>
        <v>189036.58484697202</v>
      </c>
      <c r="D88" s="68">
        <v>1112.971434214392</v>
      </c>
      <c r="E88" s="68">
        <f t="shared" si="28"/>
        <v>1110.9790935903018</v>
      </c>
      <c r="F88" s="82">
        <f t="shared" si="25"/>
        <v>195975.90554548241</v>
      </c>
      <c r="G88" s="68">
        <v>109933.54321451999</v>
      </c>
      <c r="H88" s="68">
        <f t="shared" si="29"/>
        <v>133721.99683675714</v>
      </c>
      <c r="I88" s="68">
        <v>1102.3555844010286</v>
      </c>
      <c r="J88" s="68">
        <f t="shared" si="30"/>
        <v>1085.8560016504991</v>
      </c>
      <c r="K88" s="82">
        <v>151027.14087178677</v>
      </c>
      <c r="L88" s="68">
        <v>26580.303571469998</v>
      </c>
      <c r="M88" s="68">
        <f t="shared" si="31"/>
        <v>51586.065051030004</v>
      </c>
      <c r="N88" s="68">
        <v>1063.2121428588</v>
      </c>
      <c r="O88" s="68">
        <f t="shared" si="32"/>
        <v>1103.1183175347976</v>
      </c>
      <c r="P88" s="82">
        <v>43349.317610140293</v>
      </c>
      <c r="Q88" s="68">
        <v>2476.4017857242998</v>
      </c>
      <c r="R88" s="68">
        <f t="shared" si="33"/>
        <v>3728.5229591848433</v>
      </c>
      <c r="S88" s="68">
        <v>41.273363095404996</v>
      </c>
      <c r="T88" s="68">
        <f t="shared" si="34"/>
        <v>48.089659458624439</v>
      </c>
      <c r="U88" s="82">
        <v>1599.4470635553726</v>
      </c>
      <c r="V88" s="69">
        <v>113704.6996429943</v>
      </c>
      <c r="W88" s="68">
        <f t="shared" si="35"/>
        <v>153711.62989795627</v>
      </c>
      <c r="X88" s="69">
        <f t="shared" si="36"/>
        <v>1213.8474269050423</v>
      </c>
      <c r="Y88" s="69">
        <v>27761.950714444298</v>
      </c>
      <c r="Z88" s="68">
        <f t="shared" si="37"/>
        <v>39053.477908200548</v>
      </c>
      <c r="AA88" s="68">
        <f t="shared" si="38"/>
        <v>888.80469563206566</v>
      </c>
      <c r="AB88" s="69">
        <v>1250.2558040549991</v>
      </c>
      <c r="AC88" s="82">
        <v>814.298374723233</v>
      </c>
      <c r="AD88" s="69">
        <v>93693.092500159997</v>
      </c>
      <c r="AE88" s="68">
        <f t="shared" si="39"/>
        <v>111150.34801018143</v>
      </c>
      <c r="AF88" s="69">
        <f t="shared" si="40"/>
        <v>1173.9447132175724</v>
      </c>
      <c r="AG88" s="69">
        <v>16240.450714360002</v>
      </c>
      <c r="AH88" s="68">
        <f t="shared" si="41"/>
        <v>22571.648826575714</v>
      </c>
      <c r="AI88" s="68">
        <f t="shared" si="42"/>
        <v>791.0708808117671</v>
      </c>
      <c r="AJ88" s="69">
        <v>1220.1362480954365</v>
      </c>
      <c r="AK88" s="82">
        <v>708.04640594583725</v>
      </c>
      <c r="AL88" s="69">
        <v>17535.20535711</v>
      </c>
      <c r="AM88" s="68">
        <f t="shared" si="43"/>
        <v>38832.758928590003</v>
      </c>
      <c r="AN88" s="69">
        <f t="shared" si="44"/>
        <v>1222.5815483900794</v>
      </c>
      <c r="AO88" s="69">
        <v>9045.0982143599995</v>
      </c>
      <c r="AP88" s="68">
        <f t="shared" si="45"/>
        <v>12753.306122439999</v>
      </c>
      <c r="AQ88" s="68">
        <f t="shared" si="46"/>
        <v>842.98095493155802</v>
      </c>
      <c r="AR88" s="69">
        <v>1252.514668365</v>
      </c>
      <c r="AS88" s="82">
        <v>822.28165585090903</v>
      </c>
    </row>
    <row r="89" spans="1:45" x14ac:dyDescent="0.25">
      <c r="A89" s="76">
        <f t="shared" si="26"/>
        <v>45848</v>
      </c>
      <c r="B89" s="68">
        <v>216139.76214255876</v>
      </c>
      <c r="C89" s="68">
        <f t="shared" si="27"/>
        <v>192683.72775507762</v>
      </c>
      <c r="D89" s="68">
        <v>1208.8693181445815</v>
      </c>
      <c r="E89" s="68">
        <f t="shared" si="28"/>
        <v>1112.2951885534951</v>
      </c>
      <c r="F89" s="82">
        <f t="shared" si="25"/>
        <v>195975.90554548241</v>
      </c>
      <c r="G89" s="68">
        <v>133067.94071422998</v>
      </c>
      <c r="H89" s="68">
        <f t="shared" si="29"/>
        <v>134600.49816327999</v>
      </c>
      <c r="I89" s="68">
        <v>1093.7173112808418</v>
      </c>
      <c r="J89" s="68">
        <f t="shared" si="30"/>
        <v>1075.3030245798816</v>
      </c>
      <c r="K89" s="82">
        <v>151027.14087178677</v>
      </c>
      <c r="L89" s="68">
        <v>80926.392856899998</v>
      </c>
      <c r="M89" s="68">
        <f t="shared" si="31"/>
        <v>54561.742346897139</v>
      </c>
      <c r="N89" s="68">
        <v>1419.761278191228</v>
      </c>
      <c r="O89" s="68">
        <f t="shared" si="32"/>
        <v>1134.236637888316</v>
      </c>
      <c r="P89" s="82">
        <v>43349.317610140293</v>
      </c>
      <c r="Q89" s="68">
        <v>2145.4285714286998</v>
      </c>
      <c r="R89" s="68">
        <f t="shared" si="33"/>
        <v>3521.4872449004433</v>
      </c>
      <c r="S89" s="68">
        <v>39.007792207794544</v>
      </c>
      <c r="T89" s="68">
        <f t="shared" si="34"/>
        <v>47.078540815379888</v>
      </c>
      <c r="U89" s="82">
        <v>1599.4470635553726</v>
      </c>
      <c r="V89" s="69">
        <v>182730.50857113872</v>
      </c>
      <c r="W89" s="68">
        <f t="shared" si="35"/>
        <v>157578.3197958676</v>
      </c>
      <c r="X89" s="69">
        <f t="shared" si="36"/>
        <v>1217.613328788113</v>
      </c>
      <c r="Y89" s="69">
        <v>35554.682142848695</v>
      </c>
      <c r="Z89" s="68">
        <f t="shared" si="37"/>
        <v>38626.895204110435</v>
      </c>
      <c r="AA89" s="68">
        <f t="shared" si="38"/>
        <v>872.37255155608761</v>
      </c>
      <c r="AB89" s="69">
        <v>1334.8893832655447</v>
      </c>
      <c r="AC89" s="82">
        <v>845.81359660839939</v>
      </c>
      <c r="AD89" s="69">
        <v>105622.85678566998</v>
      </c>
      <c r="AE89" s="68">
        <f t="shared" si="39"/>
        <v>111601.28535712427</v>
      </c>
      <c r="AF89" s="69">
        <f t="shared" si="40"/>
        <v>1166.8783201555814</v>
      </c>
      <c r="AG89" s="69">
        <v>27445.083928560001</v>
      </c>
      <c r="AH89" s="68">
        <f t="shared" si="41"/>
        <v>22999.212806155712</v>
      </c>
      <c r="AI89" s="68">
        <f t="shared" si="42"/>
        <v>776.97134931949051</v>
      </c>
      <c r="AJ89" s="69">
        <v>1203.5571530254251</v>
      </c>
      <c r="AK89" s="82">
        <v>809.42595617721361</v>
      </c>
      <c r="AL89" s="69">
        <v>74962.223214040001</v>
      </c>
      <c r="AM89" s="68">
        <f t="shared" si="43"/>
        <v>42455.54719384286</v>
      </c>
      <c r="AN89" s="69">
        <f t="shared" si="44"/>
        <v>1249.6140672154872</v>
      </c>
      <c r="AO89" s="69">
        <v>5964.1696428599998</v>
      </c>
      <c r="AP89" s="68">
        <f t="shared" si="45"/>
        <v>12106.195153054285</v>
      </c>
      <c r="AQ89" s="68">
        <f t="shared" si="46"/>
        <v>834.16589164680522</v>
      </c>
      <c r="AR89" s="69">
        <v>1529.8412900824489</v>
      </c>
      <c r="AS89" s="82">
        <v>745.52120535749998</v>
      </c>
    </row>
    <row r="90" spans="1:45" x14ac:dyDescent="0.25">
      <c r="A90" s="76">
        <f t="shared" si="26"/>
        <v>45849</v>
      </c>
      <c r="B90" s="68">
        <v>237558.38500014198</v>
      </c>
      <c r="C90" s="68">
        <f t="shared" si="27"/>
        <v>195053.07224494967</v>
      </c>
      <c r="D90" s="68">
        <v>1211.7343996096572</v>
      </c>
      <c r="E90" s="68">
        <f t="shared" si="28"/>
        <v>1132.8888842253584</v>
      </c>
      <c r="F90" s="82">
        <f t="shared" si="25"/>
        <v>195975.90554548241</v>
      </c>
      <c r="G90" s="68">
        <v>163678.39392884003</v>
      </c>
      <c r="H90" s="68">
        <f t="shared" si="29"/>
        <v>136779.18448988287</v>
      </c>
      <c r="I90" s="68">
        <v>1198.015035341007</v>
      </c>
      <c r="J90" s="68">
        <f t="shared" si="30"/>
        <v>1097.7613585577228</v>
      </c>
      <c r="K90" s="82">
        <v>151027.14087178677</v>
      </c>
      <c r="L90" s="68">
        <v>68940.187499870008</v>
      </c>
      <c r="M90" s="68">
        <f t="shared" si="31"/>
        <v>54688.922193840008</v>
      </c>
      <c r="N90" s="68">
        <v>1168.4777542350848</v>
      </c>
      <c r="O90" s="68">
        <f t="shared" si="32"/>
        <v>1149.2648693610288</v>
      </c>
      <c r="P90" s="82">
        <v>43349.317610140293</v>
      </c>
      <c r="Q90" s="68">
        <v>4939.8035714318994</v>
      </c>
      <c r="R90" s="68">
        <f t="shared" si="33"/>
        <v>3584.9655612268002</v>
      </c>
      <c r="S90" s="68">
        <v>51.997932330862099</v>
      </c>
      <c r="T90" s="68">
        <f t="shared" si="34"/>
        <v>48.448251691288228</v>
      </c>
      <c r="U90" s="82">
        <v>1599.4470635553726</v>
      </c>
      <c r="V90" s="69">
        <v>209961.25464298195</v>
      </c>
      <c r="W90" s="68">
        <f t="shared" si="35"/>
        <v>161553.11081633827</v>
      </c>
      <c r="X90" s="69">
        <f t="shared" si="36"/>
        <v>1232.6268759809152</v>
      </c>
      <c r="Y90" s="69">
        <v>32536.933928591898</v>
      </c>
      <c r="Z90" s="68">
        <f t="shared" si="37"/>
        <v>37084.926989838226</v>
      </c>
      <c r="AA90" s="68">
        <f t="shared" si="38"/>
        <v>895.54199716153664</v>
      </c>
      <c r="AB90" s="69">
        <v>1287.2057285573007</v>
      </c>
      <c r="AC90" s="82">
        <v>975.39150586200731</v>
      </c>
      <c r="AD90" s="69">
        <v>143308.21000025998</v>
      </c>
      <c r="AE90" s="68">
        <f t="shared" si="39"/>
        <v>114362.13632658</v>
      </c>
      <c r="AF90" s="69">
        <f t="shared" si="40"/>
        <v>1185.6099802633223</v>
      </c>
      <c r="AG90" s="69">
        <v>20370.183928579998</v>
      </c>
      <c r="AH90" s="68">
        <f t="shared" si="41"/>
        <v>22417.048163302858</v>
      </c>
      <c r="AI90" s="68">
        <f t="shared" si="42"/>
        <v>795.56187949238563</v>
      </c>
      <c r="AJ90" s="69">
        <v>1271.6983528313208</v>
      </c>
      <c r="AK90" s="82">
        <v>851.08941549077815</v>
      </c>
      <c r="AL90" s="69">
        <v>61713.241071290002</v>
      </c>
      <c r="AM90" s="68">
        <f t="shared" si="43"/>
        <v>43606.008928531432</v>
      </c>
      <c r="AN90" s="69">
        <f t="shared" si="44"/>
        <v>1255.588378439903</v>
      </c>
      <c r="AO90" s="69">
        <v>7226.9464285800004</v>
      </c>
      <c r="AP90" s="68">
        <f t="shared" si="45"/>
        <v>11082.913265308571</v>
      </c>
      <c r="AQ90" s="68">
        <f t="shared" si="46"/>
        <v>840.68444248876017</v>
      </c>
      <c r="AR90" s="69">
        <v>1234.2648214257999</v>
      </c>
      <c r="AS90" s="82">
        <v>802.99404762000006</v>
      </c>
    </row>
    <row r="91" spans="1:45" x14ac:dyDescent="0.25">
      <c r="A91" s="76">
        <f t="shared" si="26"/>
        <v>45850</v>
      </c>
      <c r="B91" s="68">
        <v>156673.93857161791</v>
      </c>
      <c r="C91" s="68">
        <f t="shared" si="27"/>
        <v>184299.78357147807</v>
      </c>
      <c r="D91" s="68">
        <v>1204.7530426799337</v>
      </c>
      <c r="E91" s="68">
        <f t="shared" si="28"/>
        <v>1140.9011190182393</v>
      </c>
      <c r="F91" s="82">
        <f t="shared" si="25"/>
        <v>195975.90554548241</v>
      </c>
      <c r="G91" s="68">
        <v>108281.39392851002</v>
      </c>
      <c r="H91" s="68">
        <f t="shared" si="29"/>
        <v>129614.27464291571</v>
      </c>
      <c r="I91" s="68">
        <v>1119.3697967265316</v>
      </c>
      <c r="J91" s="68">
        <f t="shared" si="30"/>
        <v>1097.8413235451264</v>
      </c>
      <c r="K91" s="82">
        <v>151027.14087178677</v>
      </c>
      <c r="L91" s="68">
        <v>43217.008928830001</v>
      </c>
      <c r="M91" s="68">
        <f t="shared" si="31"/>
        <v>51517.374999991429</v>
      </c>
      <c r="N91" s="68">
        <v>1309.6063311766666</v>
      </c>
      <c r="O91" s="68">
        <f t="shared" si="32"/>
        <v>1180.5947278963383</v>
      </c>
      <c r="P91" s="82">
        <v>43349.317610140293</v>
      </c>
      <c r="Q91" s="68">
        <v>5175.5357142778994</v>
      </c>
      <c r="R91" s="68">
        <f t="shared" si="33"/>
        <v>3168.1339285709141</v>
      </c>
      <c r="S91" s="68">
        <v>43.860472154897451</v>
      </c>
      <c r="T91" s="68">
        <f t="shared" si="34"/>
        <v>43.266569293516717</v>
      </c>
      <c r="U91" s="82">
        <v>1599.4470635553726</v>
      </c>
      <c r="V91" s="69">
        <v>123951.8478573779</v>
      </c>
      <c r="W91" s="68">
        <f t="shared" si="35"/>
        <v>152939.40280613376</v>
      </c>
      <c r="X91" s="69">
        <f t="shared" si="36"/>
        <v>1240.9773769339611</v>
      </c>
      <c r="Y91" s="69">
        <v>37897.626428517891</v>
      </c>
      <c r="Z91" s="68">
        <f t="shared" si="37"/>
        <v>34528.514693915196</v>
      </c>
      <c r="AA91" s="68">
        <f t="shared" si="38"/>
        <v>902.15630111764381</v>
      </c>
      <c r="AB91" s="69">
        <v>1303.1786046313309</v>
      </c>
      <c r="AC91" s="82">
        <v>1075.2997550194941</v>
      </c>
      <c r="AD91" s="69">
        <v>85363.954999950001</v>
      </c>
      <c r="AE91" s="68">
        <f t="shared" si="39"/>
        <v>108465.18596942001</v>
      </c>
      <c r="AF91" s="69">
        <f t="shared" si="40"/>
        <v>1185.9014524002177</v>
      </c>
      <c r="AG91" s="69">
        <v>22917.438928559997</v>
      </c>
      <c r="AH91" s="68">
        <f t="shared" si="41"/>
        <v>21149.088673495717</v>
      </c>
      <c r="AI91" s="68">
        <f t="shared" si="42"/>
        <v>796.75395828930857</v>
      </c>
      <c r="AJ91" s="69">
        <v>1188.8676577428939</v>
      </c>
      <c r="AK91" s="82">
        <v>919.2159569994061</v>
      </c>
      <c r="AL91" s="69">
        <v>33412.357143150002</v>
      </c>
      <c r="AM91" s="68">
        <f t="shared" si="43"/>
        <v>41306.08290814286</v>
      </c>
      <c r="AN91" s="69">
        <f t="shared" si="44"/>
        <v>1290.6034275679351</v>
      </c>
      <c r="AO91" s="69">
        <v>9804.6517856800001</v>
      </c>
      <c r="AP91" s="68">
        <f t="shared" si="45"/>
        <v>10211.292091848571</v>
      </c>
      <c r="AQ91" s="68">
        <f t="shared" si="46"/>
        <v>861.15691160824895</v>
      </c>
      <c r="AR91" s="69">
        <v>1452.7111801369567</v>
      </c>
      <c r="AS91" s="82">
        <v>980.46517856800006</v>
      </c>
    </row>
    <row r="92" spans="1:45" x14ac:dyDescent="0.25">
      <c r="A92" s="76">
        <f t="shared" si="26"/>
        <v>45851</v>
      </c>
      <c r="B92" s="68">
        <v>116345.67714275961</v>
      </c>
      <c r="C92" s="68">
        <f t="shared" si="27"/>
        <v>179381.75806128111</v>
      </c>
      <c r="D92" s="68">
        <v>902.57219399576775</v>
      </c>
      <c r="E92" s="68">
        <f t="shared" si="28"/>
        <v>1117.9178232418603</v>
      </c>
      <c r="F92" s="82">
        <f t="shared" si="25"/>
        <v>195975.90554548241</v>
      </c>
      <c r="G92" s="68">
        <v>75813.570000020001</v>
      </c>
      <c r="H92" s="68">
        <f t="shared" si="29"/>
        <v>124727.66750007858</v>
      </c>
      <c r="I92" s="68">
        <v>826.32444604775083</v>
      </c>
      <c r="J92" s="68">
        <f t="shared" si="30"/>
        <v>1071.2978010937618</v>
      </c>
      <c r="K92" s="82">
        <v>151027.14087178677</v>
      </c>
      <c r="L92" s="68">
        <v>37622.366071310003</v>
      </c>
      <c r="M92" s="68">
        <f t="shared" si="31"/>
        <v>51388.801020385712</v>
      </c>
      <c r="N92" s="68">
        <v>1016.8207046300001</v>
      </c>
      <c r="O92" s="68">
        <f t="shared" si="32"/>
        <v>1159.0912617675074</v>
      </c>
      <c r="P92" s="82">
        <v>43349.317610140293</v>
      </c>
      <c r="Q92" s="68">
        <v>2909.7410714296002</v>
      </c>
      <c r="R92" s="68">
        <f t="shared" si="33"/>
        <v>3265.2895408168001</v>
      </c>
      <c r="S92" s="68">
        <v>36.371763392870001</v>
      </c>
      <c r="T92" s="68">
        <f t="shared" si="34"/>
        <v>44.158188415840996</v>
      </c>
      <c r="U92" s="82">
        <v>1599.4470635553726</v>
      </c>
      <c r="V92" s="69">
        <v>80935.438928529591</v>
      </c>
      <c r="W92" s="68">
        <f t="shared" si="35"/>
        <v>146437.4267857454</v>
      </c>
      <c r="X92" s="69">
        <f t="shared" si="36"/>
        <v>1218.9982091961795</v>
      </c>
      <c r="Y92" s="69">
        <v>38319.979285659596</v>
      </c>
      <c r="Z92" s="68">
        <f t="shared" si="37"/>
        <v>36209.620816352508</v>
      </c>
      <c r="AA92" s="68">
        <f t="shared" si="38"/>
        <v>896.17808726853116</v>
      </c>
      <c r="AB92" s="69">
        <v>987.04502992921914</v>
      </c>
      <c r="AC92" s="82">
        <v>814.21916030539387</v>
      </c>
      <c r="AD92" s="69">
        <v>51061.117499989996</v>
      </c>
      <c r="AE92" s="68">
        <f t="shared" si="39"/>
        <v>102285.9867347457</v>
      </c>
      <c r="AF92" s="69">
        <f t="shared" si="40"/>
        <v>1158.4830350761858</v>
      </c>
      <c r="AG92" s="69">
        <v>24752.452500029998</v>
      </c>
      <c r="AH92" s="68">
        <f t="shared" si="41"/>
        <v>22441.680765332858</v>
      </c>
      <c r="AI92" s="68">
        <f t="shared" si="42"/>
        <v>793.91605824214253</v>
      </c>
      <c r="AJ92" s="69">
        <v>882.78267748125882</v>
      </c>
      <c r="AK92" s="82">
        <v>730.01334536706088</v>
      </c>
      <c r="AL92" s="69">
        <v>26964.58035711</v>
      </c>
      <c r="AM92" s="68">
        <f t="shared" si="43"/>
        <v>40886.150510182859</v>
      </c>
      <c r="AN92" s="69">
        <f t="shared" si="44"/>
        <v>1265.3670861563435</v>
      </c>
      <c r="AO92" s="69">
        <v>10657.785714199999</v>
      </c>
      <c r="AP92" s="68">
        <f t="shared" si="45"/>
        <v>10502.650510202857</v>
      </c>
      <c r="AQ92" s="68">
        <f t="shared" si="46"/>
        <v>855.15719614411705</v>
      </c>
      <c r="AR92" s="69">
        <v>1123.52418154625</v>
      </c>
      <c r="AS92" s="82">
        <v>819.82967032307693</v>
      </c>
    </row>
    <row r="93" spans="1:45" x14ac:dyDescent="0.25">
      <c r="A93" s="76">
        <f t="shared" si="26"/>
        <v>45852</v>
      </c>
      <c r="B93" s="68">
        <v>208179.48428584231</v>
      </c>
      <c r="C93" s="68">
        <f t="shared" si="27"/>
        <v>175773.61270414756</v>
      </c>
      <c r="D93" s="68">
        <v>1204.8745160807443</v>
      </c>
      <c r="E93" s="68">
        <f t="shared" si="28"/>
        <v>1116.2252865446221</v>
      </c>
      <c r="F93" s="82">
        <f t="shared" si="25"/>
        <v>195975.90554548241</v>
      </c>
      <c r="G93" s="68">
        <v>147187.12714283998</v>
      </c>
      <c r="H93" s="68">
        <f t="shared" si="29"/>
        <v>123327.7797959857</v>
      </c>
      <c r="I93" s="68">
        <v>1190.2539304692634</v>
      </c>
      <c r="J93" s="68">
        <f t="shared" si="30"/>
        <v>1070.9686848578176</v>
      </c>
      <c r="K93" s="82">
        <v>151027.14087178677</v>
      </c>
      <c r="L93" s="68">
        <v>58971.339285850001</v>
      </c>
      <c r="M93" s="68">
        <f t="shared" si="31"/>
        <v>49377.255102037147</v>
      </c>
      <c r="N93" s="68">
        <v>1203.4967201193879</v>
      </c>
      <c r="O93" s="68">
        <f t="shared" si="32"/>
        <v>1157.0856486553007</v>
      </c>
      <c r="P93" s="82">
        <v>43349.317610140293</v>
      </c>
      <c r="Q93" s="68">
        <v>2021.0178571523002</v>
      </c>
      <c r="R93" s="68">
        <f t="shared" si="33"/>
        <v>3068.5778061246706</v>
      </c>
      <c r="S93" s="68">
        <v>49.293118467129275</v>
      </c>
      <c r="T93" s="68">
        <f t="shared" si="34"/>
        <v>42.683771755763736</v>
      </c>
      <c r="U93" s="82">
        <v>1599.4470635553726</v>
      </c>
      <c r="V93" s="69">
        <v>175687.4621428923</v>
      </c>
      <c r="W93" s="68">
        <f t="shared" si="35"/>
        <v>143656.85188778612</v>
      </c>
      <c r="X93" s="69">
        <f t="shared" si="36"/>
        <v>1210.051900676302</v>
      </c>
      <c r="Y93" s="69">
        <v>34513.040000102301</v>
      </c>
      <c r="Z93" s="68">
        <f t="shared" si="37"/>
        <v>35185.338622486095</v>
      </c>
      <c r="AA93" s="68">
        <f t="shared" si="38"/>
        <v>907.72896075288554</v>
      </c>
      <c r="AB93" s="69">
        <v>1274.5630757526951</v>
      </c>
      <c r="AC93" s="82">
        <v>984.38521276256165</v>
      </c>
      <c r="AD93" s="69">
        <v>126880.56035704</v>
      </c>
      <c r="AE93" s="68">
        <f t="shared" si="39"/>
        <v>101490.91566329999</v>
      </c>
      <c r="AF93" s="69">
        <f t="shared" si="40"/>
        <v>1148.8251400654465</v>
      </c>
      <c r="AG93" s="69">
        <v>20306.566785800002</v>
      </c>
      <c r="AH93" s="68">
        <f t="shared" si="41"/>
        <v>21836.864132685714</v>
      </c>
      <c r="AI93" s="68">
        <f t="shared" si="42"/>
        <v>812.73959010737315</v>
      </c>
      <c r="AJ93" s="69">
        <v>1247.344444329005</v>
      </c>
      <c r="AK93" s="82">
        <v>925.56154802864364</v>
      </c>
      <c r="AL93" s="69">
        <v>46785.883928700001</v>
      </c>
      <c r="AM93" s="68">
        <f t="shared" si="43"/>
        <v>39097.358418361437</v>
      </c>
      <c r="AN93" s="69">
        <f t="shared" si="44"/>
        <v>1262.7478046942008</v>
      </c>
      <c r="AO93" s="69">
        <v>12185.45535715</v>
      </c>
      <c r="AP93" s="68">
        <f t="shared" si="45"/>
        <v>10279.896683675715</v>
      </c>
      <c r="AQ93" s="68">
        <f t="shared" si="46"/>
        <v>858.16108808575086</v>
      </c>
      <c r="AR93" s="69">
        <v>1299.6078869083333</v>
      </c>
      <c r="AS93" s="82">
        <v>937.34271978076924</v>
      </c>
    </row>
    <row r="94" spans="1:45" x14ac:dyDescent="0.25">
      <c r="A94" s="76">
        <f t="shared" si="26"/>
        <v>45853</v>
      </c>
      <c r="B94" s="68">
        <v>177103.12642861728</v>
      </c>
      <c r="C94" s="68">
        <f t="shared" si="27"/>
        <v>178712.94602046462</v>
      </c>
      <c r="D94" s="68">
        <v>1043.2556478988272</v>
      </c>
      <c r="E94" s="68">
        <f t="shared" si="28"/>
        <v>1127.0043646605577</v>
      </c>
      <c r="F94" s="82">
        <f t="shared" si="25"/>
        <v>195975.90554548241</v>
      </c>
      <c r="G94" s="68">
        <v>129676.39428580001</v>
      </c>
      <c r="H94" s="68">
        <f t="shared" si="29"/>
        <v>123948.33760210857</v>
      </c>
      <c r="I94" s="68">
        <v>1040.2611849014654</v>
      </c>
      <c r="J94" s="68">
        <f t="shared" si="30"/>
        <v>1081.4710413096984</v>
      </c>
      <c r="K94" s="82">
        <v>151027.14087178677</v>
      </c>
      <c r="L94" s="68">
        <v>45220.526785670001</v>
      </c>
      <c r="M94" s="68">
        <f t="shared" si="31"/>
        <v>51639.732142842862</v>
      </c>
      <c r="N94" s="68">
        <v>1004.9005952371111</v>
      </c>
      <c r="O94" s="68">
        <f t="shared" si="32"/>
        <v>1169.4679323497542</v>
      </c>
      <c r="P94" s="82">
        <v>43349.317610140293</v>
      </c>
      <c r="Q94" s="68">
        <v>2206.2053571472998</v>
      </c>
      <c r="R94" s="68">
        <f t="shared" si="33"/>
        <v>3124.8762755131424</v>
      </c>
      <c r="S94" s="68">
        <v>35.583957373343544</v>
      </c>
      <c r="T94" s="68">
        <f t="shared" si="34"/>
        <v>42.484057003185981</v>
      </c>
      <c r="U94" s="82">
        <v>1599.4470635553726</v>
      </c>
      <c r="V94" s="69">
        <v>150227.46214290729</v>
      </c>
      <c r="W94" s="68">
        <f t="shared" si="35"/>
        <v>148171.23913268888</v>
      </c>
      <c r="X94" s="69">
        <f t="shared" si="36"/>
        <v>1224.0279219185429</v>
      </c>
      <c r="Y94" s="69">
        <v>29081.869642857306</v>
      </c>
      <c r="Z94" s="68">
        <f t="shared" si="37"/>
        <v>33666.583163288851</v>
      </c>
      <c r="AA94" s="68">
        <f t="shared" si="38"/>
        <v>899.21540699104935</v>
      </c>
      <c r="AB94" s="69">
        <v>1131.0578272387106</v>
      </c>
      <c r="AC94" s="82">
        <v>785.10024365625657</v>
      </c>
      <c r="AD94" s="69">
        <v>114042.01571440001</v>
      </c>
      <c r="AE94" s="68">
        <f t="shared" si="39"/>
        <v>102853.11540820998</v>
      </c>
      <c r="AF94" s="69">
        <f t="shared" si="40"/>
        <v>1160.6617626952593</v>
      </c>
      <c r="AG94" s="69">
        <v>15634.378571400001</v>
      </c>
      <c r="AH94" s="68">
        <f t="shared" si="41"/>
        <v>21095.222193898571</v>
      </c>
      <c r="AI94" s="68">
        <f t="shared" si="42"/>
        <v>807.99407777044064</v>
      </c>
      <c r="AJ94" s="69">
        <v>1110.2458053614757</v>
      </c>
      <c r="AK94" s="82">
        <v>712.60591638414428</v>
      </c>
      <c r="AL94" s="69">
        <v>33979.241071359997</v>
      </c>
      <c r="AM94" s="68">
        <f t="shared" si="43"/>
        <v>42193.247448965718</v>
      </c>
      <c r="AN94" s="69">
        <f t="shared" si="44"/>
        <v>1289.3007710728743</v>
      </c>
      <c r="AO94" s="69">
        <v>11241.285714309999</v>
      </c>
      <c r="AP94" s="68">
        <f t="shared" si="45"/>
        <v>9446.4846938771425</v>
      </c>
      <c r="AQ94" s="68">
        <f t="shared" si="46"/>
        <v>836.83621787441746</v>
      </c>
      <c r="AR94" s="69">
        <v>1132.6413690453332</v>
      </c>
      <c r="AS94" s="82">
        <v>749.41904762066656</v>
      </c>
    </row>
    <row r="95" spans="1:45" x14ac:dyDescent="0.25">
      <c r="A95" s="76">
        <f t="shared" si="26"/>
        <v>45854</v>
      </c>
      <c r="B95" s="68">
        <v>137875.41357133142</v>
      </c>
      <c r="C95" s="68">
        <f t="shared" si="27"/>
        <v>178553.68387755277</v>
      </c>
      <c r="D95" s="68">
        <v>1029.9190313468557</v>
      </c>
      <c r="E95" s="68">
        <f t="shared" si="28"/>
        <v>1115.139735679481</v>
      </c>
      <c r="F95" s="82">
        <f t="shared" si="25"/>
        <v>195975.90554548241</v>
      </c>
      <c r="G95" s="68">
        <v>97627.26178565</v>
      </c>
      <c r="H95" s="68">
        <f t="shared" si="29"/>
        <v>122190.29739798429</v>
      </c>
      <c r="I95" s="68">
        <v>1019.744464021958</v>
      </c>
      <c r="J95" s="68">
        <f t="shared" si="30"/>
        <v>1069.669452684117</v>
      </c>
      <c r="K95" s="82">
        <v>151027.14087178677</v>
      </c>
      <c r="L95" s="68">
        <v>37915.258928540003</v>
      </c>
      <c r="M95" s="68">
        <f t="shared" si="31"/>
        <v>53259.011479567154</v>
      </c>
      <c r="N95" s="68">
        <v>997.76997180368426</v>
      </c>
      <c r="O95" s="68">
        <f t="shared" si="32"/>
        <v>1160.1190507704518</v>
      </c>
      <c r="P95" s="82">
        <v>43349.317610140293</v>
      </c>
      <c r="Q95" s="68">
        <v>2332.8928571413999</v>
      </c>
      <c r="R95" s="68">
        <f t="shared" si="33"/>
        <v>3104.3750000012997</v>
      </c>
      <c r="S95" s="68">
        <v>45.742997198850979</v>
      </c>
      <c r="T95" s="68">
        <f t="shared" si="34"/>
        <v>43.122576160821119</v>
      </c>
      <c r="U95" s="82">
        <v>1599.4470635553726</v>
      </c>
      <c r="V95" s="69">
        <v>112560.91214269141</v>
      </c>
      <c r="W95" s="68">
        <f t="shared" si="35"/>
        <v>148007.84091835987</v>
      </c>
      <c r="X95" s="69">
        <f t="shared" si="36"/>
        <v>1206.346448639968</v>
      </c>
      <c r="Y95" s="69">
        <v>27647.3942857814</v>
      </c>
      <c r="Z95" s="68">
        <f t="shared" si="37"/>
        <v>33650.21795919416</v>
      </c>
      <c r="AA95" s="68">
        <f t="shared" si="38"/>
        <v>898.77613553709216</v>
      </c>
      <c r="AB95" s="69">
        <v>1126.4854911049758</v>
      </c>
      <c r="AC95" s="82">
        <v>811.22347454553153</v>
      </c>
      <c r="AD95" s="69">
        <v>83029.188928440009</v>
      </c>
      <c r="AE95" s="68">
        <f t="shared" si="39"/>
        <v>101329.70061224999</v>
      </c>
      <c r="AF95" s="69">
        <f t="shared" si="40"/>
        <v>1140.8228016380979</v>
      </c>
      <c r="AG95" s="69">
        <v>14598.07285721</v>
      </c>
      <c r="AH95" s="68">
        <f t="shared" si="41"/>
        <v>20860.596785734288</v>
      </c>
      <c r="AI95" s="68">
        <f t="shared" si="42"/>
        <v>816.9060758125346</v>
      </c>
      <c r="AJ95" s="69">
        <v>1081.2635206953057</v>
      </c>
      <c r="AK95" s="82">
        <v>770.43039224049551</v>
      </c>
      <c r="AL95" s="69">
        <v>27198.83035711</v>
      </c>
      <c r="AM95" s="68">
        <f t="shared" si="43"/>
        <v>43573.765306108573</v>
      </c>
      <c r="AN95" s="69">
        <f t="shared" si="44"/>
        <v>1279.3069386797999</v>
      </c>
      <c r="AO95" s="69">
        <v>10716.42857143</v>
      </c>
      <c r="AP95" s="68">
        <f t="shared" si="45"/>
        <v>9685.2461734585704</v>
      </c>
      <c r="AQ95" s="68">
        <f t="shared" si="46"/>
        <v>821.42863438552581</v>
      </c>
      <c r="AR95" s="69">
        <v>1182.5578416134783</v>
      </c>
      <c r="AS95" s="82">
        <v>714.42857142866671</v>
      </c>
    </row>
    <row r="96" spans="1:45" x14ac:dyDescent="0.25">
      <c r="A96" s="76">
        <f t="shared" si="26"/>
        <v>45855</v>
      </c>
      <c r="B96" s="68">
        <v>146186.92321436052</v>
      </c>
      <c r="C96" s="68">
        <f t="shared" si="27"/>
        <v>168560.42117352443</v>
      </c>
      <c r="D96" s="68">
        <v>1083.7632771672347</v>
      </c>
      <c r="E96" s="68">
        <f t="shared" si="28"/>
        <v>1097.2674441112886</v>
      </c>
      <c r="F96" s="82">
        <f t="shared" si="25"/>
        <v>195975.90554548241</v>
      </c>
      <c r="G96" s="68">
        <v>93786.262499930002</v>
      </c>
      <c r="H96" s="68">
        <f t="shared" si="29"/>
        <v>116578.62908165573</v>
      </c>
      <c r="I96" s="68">
        <v>1080.9645639615389</v>
      </c>
      <c r="J96" s="68">
        <f t="shared" si="30"/>
        <v>1067.8476316385024</v>
      </c>
      <c r="K96" s="82">
        <v>151027.14087178677</v>
      </c>
      <c r="L96" s="68">
        <v>50354.044643000001</v>
      </c>
      <c r="M96" s="68">
        <f t="shared" si="31"/>
        <v>48891.533163295717</v>
      </c>
      <c r="N96" s="68">
        <v>1049.0425967291667</v>
      </c>
      <c r="O96" s="68">
        <f t="shared" si="32"/>
        <v>1107.1592391330144</v>
      </c>
      <c r="P96" s="82">
        <v>43349.317610140293</v>
      </c>
      <c r="Q96" s="68">
        <v>2046.6160714305001</v>
      </c>
      <c r="R96" s="68">
        <f t="shared" si="33"/>
        <v>3090.2589285729855</v>
      </c>
      <c r="S96" s="68">
        <v>36.546715561258928</v>
      </c>
      <c r="T96" s="68">
        <f t="shared" si="34"/>
        <v>42.770993782744604</v>
      </c>
      <c r="U96" s="82">
        <v>1599.4470635553726</v>
      </c>
      <c r="V96" s="69">
        <v>121035.67071437051</v>
      </c>
      <c r="W96" s="68">
        <f t="shared" si="35"/>
        <v>139194.29265310729</v>
      </c>
      <c r="X96" s="69">
        <f t="shared" si="36"/>
        <v>1185.2649925743588</v>
      </c>
      <c r="Y96" s="69">
        <v>27197.868571420506</v>
      </c>
      <c r="Z96" s="68">
        <f t="shared" si="37"/>
        <v>32456.387448990128</v>
      </c>
      <c r="AA96" s="68">
        <f t="shared" si="38"/>
        <v>895.41995089790726</v>
      </c>
      <c r="AB96" s="69">
        <v>1187.3191908062786</v>
      </c>
      <c r="AC96" s="82">
        <v>822.32030413410587</v>
      </c>
      <c r="AD96" s="69">
        <v>80108.92071435001</v>
      </c>
      <c r="AE96" s="68">
        <f t="shared" si="39"/>
        <v>97684.852602061423</v>
      </c>
      <c r="AF96" s="69">
        <f t="shared" si="40"/>
        <v>1137.644469198867</v>
      </c>
      <c r="AG96" s="69">
        <v>13677.34178558</v>
      </c>
      <c r="AH96" s="68">
        <f t="shared" si="41"/>
        <v>18893.776479594286</v>
      </c>
      <c r="AI96" s="68">
        <f t="shared" si="42"/>
        <v>804.39347229848715</v>
      </c>
      <c r="AJ96" s="69">
        <v>1181.3088259508106</v>
      </c>
      <c r="AK96" s="82">
        <v>721.83773157888243</v>
      </c>
      <c r="AL96" s="69">
        <v>38880.133928590003</v>
      </c>
      <c r="AM96" s="68">
        <f t="shared" si="43"/>
        <v>38419.181122472859</v>
      </c>
      <c r="AN96" s="69">
        <f t="shared" si="44"/>
        <v>1224.1200902167191</v>
      </c>
      <c r="AO96" s="69">
        <v>11473.91071441</v>
      </c>
      <c r="AP96" s="68">
        <f t="shared" si="45"/>
        <v>10472.352040822856</v>
      </c>
      <c r="AQ96" s="68">
        <f t="shared" si="46"/>
        <v>832.00632662435214</v>
      </c>
      <c r="AR96" s="69">
        <v>1143.5333508408823</v>
      </c>
      <c r="AS96" s="82">
        <v>819.56505102928566</v>
      </c>
    </row>
    <row r="97" spans="1:45" x14ac:dyDescent="0.25">
      <c r="A97" s="76">
        <f t="shared" si="26"/>
        <v>45856</v>
      </c>
      <c r="B97" s="68">
        <v>193035.6028577259</v>
      </c>
      <c r="C97" s="68">
        <f t="shared" si="27"/>
        <v>162200.02372460783</v>
      </c>
      <c r="D97" s="68">
        <v>1176.6397144510702</v>
      </c>
      <c r="E97" s="68">
        <f t="shared" si="28"/>
        <v>1092.2539176600619</v>
      </c>
      <c r="F97" s="82">
        <f t="shared" si="25"/>
        <v>195975.90554548241</v>
      </c>
      <c r="G97" s="68">
        <v>143150.60285748</v>
      </c>
      <c r="H97" s="68">
        <f t="shared" si="29"/>
        <v>113646.08750003287</v>
      </c>
      <c r="I97" s="68">
        <v>1196.1989478375635</v>
      </c>
      <c r="J97" s="68">
        <f t="shared" si="30"/>
        <v>1067.5881905665817</v>
      </c>
      <c r="K97" s="82">
        <v>151027.14087178677</v>
      </c>
      <c r="L97" s="68">
        <v>45915.071428830001</v>
      </c>
      <c r="M97" s="68">
        <f t="shared" si="31"/>
        <v>45602.230867432852</v>
      </c>
      <c r="N97" s="68">
        <v>1043.5243506552272</v>
      </c>
      <c r="O97" s="68">
        <f t="shared" si="32"/>
        <v>1089.3087529073205</v>
      </c>
      <c r="P97" s="82">
        <v>43349.317610140293</v>
      </c>
      <c r="Q97" s="68">
        <v>3969.9285714159</v>
      </c>
      <c r="R97" s="68">
        <f t="shared" si="33"/>
        <v>2951.7053571421288</v>
      </c>
      <c r="S97" s="68">
        <v>40.100288600160603</v>
      </c>
      <c r="T97" s="68">
        <f t="shared" si="34"/>
        <v>41.071330392644391</v>
      </c>
      <c r="U97" s="82">
        <v>1599.4470635553726</v>
      </c>
      <c r="V97" s="69">
        <v>172765.43750057591</v>
      </c>
      <c r="W97" s="68">
        <f t="shared" si="35"/>
        <v>133880.60448990643</v>
      </c>
      <c r="X97" s="69">
        <f t="shared" si="36"/>
        <v>1186.8080732223657</v>
      </c>
      <c r="Y97" s="69">
        <v>24240.093928565897</v>
      </c>
      <c r="Z97" s="68">
        <f t="shared" si="37"/>
        <v>31271.124591843556</v>
      </c>
      <c r="AA97" s="68">
        <f t="shared" si="38"/>
        <v>866.56626894003</v>
      </c>
      <c r="AB97" s="69">
        <v>1298.0072930933493</v>
      </c>
      <c r="AC97" s="82">
        <v>773.41573215686617</v>
      </c>
      <c r="AD97" s="69">
        <v>134368.41071465999</v>
      </c>
      <c r="AE97" s="68">
        <f t="shared" si="39"/>
        <v>96407.73841840426</v>
      </c>
      <c r="AF97" s="69">
        <f t="shared" si="40"/>
        <v>1141.0523345862036</v>
      </c>
      <c r="AG97" s="69">
        <v>8782.1921428200003</v>
      </c>
      <c r="AH97" s="68">
        <f t="shared" si="41"/>
        <v>17238.34908162857</v>
      </c>
      <c r="AI97" s="68">
        <f t="shared" si="42"/>
        <v>761.43711869328092</v>
      </c>
      <c r="AJ97" s="69">
        <v>1295.5534105426755</v>
      </c>
      <c r="AK97" s="82">
        <v>550.39494025433328</v>
      </c>
      <c r="AL97" s="69">
        <v>34427.098214500002</v>
      </c>
      <c r="AM97" s="68">
        <f t="shared" si="43"/>
        <v>34521.160714360005</v>
      </c>
      <c r="AN97" s="69">
        <f t="shared" si="44"/>
        <v>1217.3881611189447</v>
      </c>
      <c r="AO97" s="69">
        <v>11487.973214330001</v>
      </c>
      <c r="AP97" s="68">
        <f t="shared" si="45"/>
        <v>11081.070153072857</v>
      </c>
      <c r="AQ97" s="68">
        <f t="shared" si="46"/>
        <v>826.70215995797116</v>
      </c>
      <c r="AR97" s="69">
        <v>1187.1413177413795</v>
      </c>
      <c r="AS97" s="82">
        <v>765.86488095533343</v>
      </c>
    </row>
    <row r="98" spans="1:45" x14ac:dyDescent="0.25">
      <c r="A98" s="76">
        <f t="shared" si="26"/>
        <v>45857</v>
      </c>
      <c r="B98" s="68">
        <v>138898.65642853279</v>
      </c>
      <c r="C98" s="68">
        <f t="shared" si="27"/>
        <v>159660.69770416711</v>
      </c>
      <c r="D98" s="68">
        <v>1120.4351436080644</v>
      </c>
      <c r="E98" s="68">
        <f t="shared" si="28"/>
        <v>1080.2085035069379</v>
      </c>
      <c r="F98" s="82">
        <f t="shared" si="25"/>
        <v>195975.90554548241</v>
      </c>
      <c r="G98" s="68">
        <v>94639.781428499991</v>
      </c>
      <c r="H98" s="68">
        <f t="shared" si="29"/>
        <v>111697.28571431713</v>
      </c>
      <c r="I98" s="68">
        <v>1103.4858235514153</v>
      </c>
      <c r="J98" s="68">
        <f t="shared" si="30"/>
        <v>1065.3190515415649</v>
      </c>
      <c r="K98" s="82">
        <v>151027.14087178677</v>
      </c>
      <c r="L98" s="68">
        <v>40828.642857179999</v>
      </c>
      <c r="M98" s="68">
        <f t="shared" si="31"/>
        <v>45261.035714339996</v>
      </c>
      <c r="N98" s="68">
        <v>1074.4379699257895</v>
      </c>
      <c r="O98" s="68">
        <f t="shared" si="32"/>
        <v>1055.7132727286239</v>
      </c>
      <c r="P98" s="82">
        <v>43349.317610140293</v>
      </c>
      <c r="Q98" s="68">
        <v>3430.2321428528003</v>
      </c>
      <c r="R98" s="68">
        <f t="shared" si="33"/>
        <v>2702.3762755099715</v>
      </c>
      <c r="S98" s="68">
        <v>35.00236880462041</v>
      </c>
      <c r="T98" s="68">
        <f t="shared" si="34"/>
        <v>39.805887056890533</v>
      </c>
      <c r="U98" s="82">
        <v>1599.4470635553726</v>
      </c>
      <c r="V98" s="69">
        <v>117059.32607132281</v>
      </c>
      <c r="W98" s="68">
        <f t="shared" si="35"/>
        <v>132895.95852046998</v>
      </c>
      <c r="X98" s="69">
        <f t="shared" si="36"/>
        <v>1164.5861352780835</v>
      </c>
      <c r="Y98" s="69">
        <v>25269.562500062799</v>
      </c>
      <c r="Z98" s="68">
        <f t="shared" si="37"/>
        <v>29467.115459207114</v>
      </c>
      <c r="AA98" s="68">
        <f t="shared" si="38"/>
        <v>875.77280135525041</v>
      </c>
      <c r="AB98" s="69">
        <v>1147.6250390213556</v>
      </c>
      <c r="AC98" s="82">
        <v>1139.7454819260361</v>
      </c>
      <c r="AD98" s="69">
        <v>81707.254642689993</v>
      </c>
      <c r="AE98" s="68">
        <f t="shared" si="39"/>
        <v>95885.352653081427</v>
      </c>
      <c r="AF98" s="69">
        <f t="shared" si="40"/>
        <v>1129.3834512797414</v>
      </c>
      <c r="AG98" s="69">
        <v>12932.52678581</v>
      </c>
      <c r="AH98" s="68">
        <f t="shared" si="41"/>
        <v>15811.933061235713</v>
      </c>
      <c r="AI98" s="68">
        <f t="shared" si="42"/>
        <v>784.50216894568689</v>
      </c>
      <c r="AJ98" s="69">
        <v>1107.1854745976586</v>
      </c>
      <c r="AK98" s="82">
        <v>1080.6713087662476</v>
      </c>
      <c r="AL98" s="69">
        <v>31921.839285779999</v>
      </c>
      <c r="AM98" s="68">
        <f t="shared" si="43"/>
        <v>34308.229591878575</v>
      </c>
      <c r="AN98" s="69">
        <f t="shared" si="44"/>
        <v>1172.7245194962163</v>
      </c>
      <c r="AO98" s="69">
        <v>8906.8035713999998</v>
      </c>
      <c r="AP98" s="68">
        <f t="shared" si="45"/>
        <v>10952.806122461427</v>
      </c>
      <c r="AQ98" s="68">
        <f t="shared" si="46"/>
        <v>813.87575689682831</v>
      </c>
      <c r="AR98" s="69">
        <v>1140.0656887778571</v>
      </c>
      <c r="AS98" s="82">
        <v>890.68035713999996</v>
      </c>
    </row>
    <row r="99" spans="1:45" x14ac:dyDescent="0.25">
      <c r="A99" s="76">
        <f t="shared" si="26"/>
        <v>45858</v>
      </c>
      <c r="B99" s="68">
        <v>122392.66714305979</v>
      </c>
      <c r="C99" s="68">
        <f t="shared" si="27"/>
        <v>160524.55341849572</v>
      </c>
      <c r="D99" s="68">
        <v>1056.0892539757813</v>
      </c>
      <c r="E99" s="68">
        <f t="shared" si="28"/>
        <v>1102.1395120755112</v>
      </c>
      <c r="F99" s="82">
        <f t="shared" si="25"/>
        <v>195975.90554548241</v>
      </c>
      <c r="G99" s="68">
        <v>73892.970714320007</v>
      </c>
      <c r="H99" s="68">
        <f t="shared" si="29"/>
        <v>111422.91438778855</v>
      </c>
      <c r="I99" s="68">
        <v>962.28536855950654</v>
      </c>
      <c r="J99" s="68">
        <f t="shared" si="30"/>
        <v>1084.7420404718157</v>
      </c>
      <c r="K99" s="82">
        <v>151027.14087178677</v>
      </c>
      <c r="L99" s="68">
        <v>46373.294643029993</v>
      </c>
      <c r="M99" s="68">
        <f t="shared" si="31"/>
        <v>46511.168367442857</v>
      </c>
      <c r="N99" s="68">
        <v>1189.058837000769</v>
      </c>
      <c r="O99" s="68">
        <f t="shared" si="32"/>
        <v>1080.3187202101622</v>
      </c>
      <c r="P99" s="82">
        <v>43349.317610140293</v>
      </c>
      <c r="Q99" s="68">
        <v>2126.4017857097997</v>
      </c>
      <c r="R99" s="68">
        <f t="shared" si="33"/>
        <v>2590.4706632642856</v>
      </c>
      <c r="S99" s="68">
        <v>33.22502790171562</v>
      </c>
      <c r="T99" s="68">
        <f t="shared" si="34"/>
        <v>39.356353415297058</v>
      </c>
      <c r="U99" s="82">
        <v>1599.4470635553726</v>
      </c>
      <c r="V99" s="69">
        <v>95668.175000099814</v>
      </c>
      <c r="W99" s="68">
        <f t="shared" si="35"/>
        <v>135000.63510212288</v>
      </c>
      <c r="X99" s="69">
        <f t="shared" si="36"/>
        <v>1186.3884318022017</v>
      </c>
      <c r="Y99" s="69">
        <v>28850.893928669797</v>
      </c>
      <c r="Z99" s="68">
        <f t="shared" si="37"/>
        <v>28114.388979637148</v>
      </c>
      <c r="AA99" s="68">
        <f t="shared" si="38"/>
        <v>888.04843994127884</v>
      </c>
      <c r="AB99" s="69">
        <v>1139.6611055980484</v>
      </c>
      <c r="AC99" s="82">
        <v>900.14863040759326</v>
      </c>
      <c r="AD99" s="69">
        <v>60849.764285670004</v>
      </c>
      <c r="AE99" s="68">
        <f t="shared" si="39"/>
        <v>97283.730765321423</v>
      </c>
      <c r="AF99" s="69">
        <f t="shared" si="40"/>
        <v>1153.5596549058109</v>
      </c>
      <c r="AG99" s="69">
        <v>13043.206428649999</v>
      </c>
      <c r="AH99" s="68">
        <f t="shared" si="41"/>
        <v>14139.183622467142</v>
      </c>
      <c r="AI99" s="68">
        <f t="shared" si="42"/>
        <v>778.55319038185678</v>
      </c>
      <c r="AJ99" s="69">
        <v>1052.0161028637449</v>
      </c>
      <c r="AK99" s="82">
        <v>688.37049542025147</v>
      </c>
      <c r="AL99" s="69">
        <v>32692.008928719999</v>
      </c>
      <c r="AM99" s="68">
        <f t="shared" si="43"/>
        <v>35126.433673537147</v>
      </c>
      <c r="AN99" s="69">
        <f t="shared" si="44"/>
        <v>1191.847487674884</v>
      </c>
      <c r="AO99" s="69">
        <v>13681.285714309999</v>
      </c>
      <c r="AP99" s="68">
        <f t="shared" si="45"/>
        <v>11384.734693905713</v>
      </c>
      <c r="AQ99" s="68">
        <f t="shared" si="46"/>
        <v>847.101031623312</v>
      </c>
      <c r="AR99" s="69">
        <v>1257.384958796923</v>
      </c>
      <c r="AS99" s="82">
        <v>1052.4065934084615</v>
      </c>
    </row>
    <row r="100" spans="1:45" x14ac:dyDescent="0.25">
      <c r="A100" s="76">
        <f t="shared" si="26"/>
        <v>45859</v>
      </c>
      <c r="B100" s="68">
        <v>141917.69142848541</v>
      </c>
      <c r="C100" s="68">
        <f t="shared" si="27"/>
        <v>151058.58301030187</v>
      </c>
      <c r="D100" s="68">
        <v>1100.9574732544775</v>
      </c>
      <c r="E100" s="68">
        <f t="shared" si="28"/>
        <v>1087.2942202431873</v>
      </c>
      <c r="F100" s="82">
        <f t="shared" si="25"/>
        <v>195975.90554548241</v>
      </c>
      <c r="G100" s="68">
        <v>104702.81642856001</v>
      </c>
      <c r="H100" s="68">
        <f t="shared" si="29"/>
        <v>105353.72714289141</v>
      </c>
      <c r="I100" s="68">
        <v>1093.6506408932721</v>
      </c>
      <c r="J100" s="68">
        <f t="shared" si="30"/>
        <v>1070.9415705323884</v>
      </c>
      <c r="K100" s="82">
        <v>151027.14087178677</v>
      </c>
      <c r="L100" s="68">
        <v>34199.258928470001</v>
      </c>
      <c r="M100" s="68">
        <f t="shared" si="31"/>
        <v>42972.299744960001</v>
      </c>
      <c r="N100" s="68">
        <v>1036.3411796506061</v>
      </c>
      <c r="O100" s="68">
        <f t="shared" si="32"/>
        <v>1056.4393572860506</v>
      </c>
      <c r="P100" s="82">
        <v>43349.317610140293</v>
      </c>
      <c r="Q100" s="68">
        <v>3015.6160714553998</v>
      </c>
      <c r="R100" s="68">
        <f t="shared" si="33"/>
        <v>2732.5561224504427</v>
      </c>
      <c r="S100" s="68">
        <v>56.898416442554712</v>
      </c>
      <c r="T100" s="68">
        <f t="shared" si="34"/>
        <v>40.442824554643543</v>
      </c>
      <c r="U100" s="82">
        <v>1599.4470635553726</v>
      </c>
      <c r="V100" s="69">
        <v>120347.21964292538</v>
      </c>
      <c r="W100" s="68">
        <f t="shared" si="35"/>
        <v>127094.88617355617</v>
      </c>
      <c r="X100" s="69">
        <f t="shared" si="36"/>
        <v>1169.7032551632713</v>
      </c>
      <c r="Y100" s="69">
        <v>24586.087857015395</v>
      </c>
      <c r="Z100" s="68">
        <f t="shared" si="37"/>
        <v>26696.252959196157</v>
      </c>
      <c r="AA100" s="68">
        <f t="shared" si="38"/>
        <v>887.22574510817594</v>
      </c>
      <c r="AB100" s="69">
        <v>1157.7668392801809</v>
      </c>
      <c r="AC100" s="82">
        <v>978.62634893084123</v>
      </c>
      <c r="AD100" s="69">
        <v>92558.576785729994</v>
      </c>
      <c r="AE100" s="68">
        <f t="shared" si="39"/>
        <v>92380.590255134273</v>
      </c>
      <c r="AF100" s="69">
        <f t="shared" si="40"/>
        <v>1141.1048389079829</v>
      </c>
      <c r="AG100" s="69">
        <v>12144.239642830002</v>
      </c>
      <c r="AH100" s="68">
        <f t="shared" si="41"/>
        <v>12973.136887757142</v>
      </c>
      <c r="AI100" s="68">
        <f t="shared" si="42"/>
        <v>755.05870975470702</v>
      </c>
      <c r="AJ100" s="69">
        <v>1160.1607323442076</v>
      </c>
      <c r="AK100" s="82">
        <v>761.10018363859444</v>
      </c>
      <c r="AL100" s="69">
        <v>24773.026785739999</v>
      </c>
      <c r="AM100" s="68">
        <f t="shared" si="43"/>
        <v>31981.739795971429</v>
      </c>
      <c r="AN100" s="69">
        <f t="shared" si="44"/>
        <v>1153.6477108888123</v>
      </c>
      <c r="AO100" s="69">
        <v>9426.2321427299994</v>
      </c>
      <c r="AP100" s="68">
        <f t="shared" si="45"/>
        <v>10990.559948988574</v>
      </c>
      <c r="AQ100" s="68">
        <f t="shared" si="46"/>
        <v>862.81766122177339</v>
      </c>
      <c r="AR100" s="69">
        <v>1032.2094494058333</v>
      </c>
      <c r="AS100" s="82">
        <v>1047.35912697</v>
      </c>
    </row>
    <row r="101" spans="1:45" x14ac:dyDescent="0.25">
      <c r="A101" s="76">
        <f t="shared" si="26"/>
        <v>45860</v>
      </c>
      <c r="B101" s="68">
        <v>169505.28857131721</v>
      </c>
      <c r="C101" s="68">
        <f t="shared" si="27"/>
        <v>149973.17760211616</v>
      </c>
      <c r="D101" s="68">
        <v>1108.9607824571206</v>
      </c>
      <c r="E101" s="68">
        <f t="shared" si="28"/>
        <v>1096.6806680372292</v>
      </c>
      <c r="F101" s="82">
        <f t="shared" si="25"/>
        <v>195975.90554548241</v>
      </c>
      <c r="G101" s="68">
        <v>127381.34214278999</v>
      </c>
      <c r="H101" s="68">
        <f t="shared" si="29"/>
        <v>105025.86255103284</v>
      </c>
      <c r="I101" s="68">
        <v>1101.1318179433742</v>
      </c>
      <c r="J101" s="68">
        <f t="shared" si="30"/>
        <v>1079.6373752526613</v>
      </c>
      <c r="K101" s="82">
        <v>151027.14087178677</v>
      </c>
      <c r="L101" s="68">
        <v>39920.74999995</v>
      </c>
      <c r="M101" s="68">
        <f t="shared" si="31"/>
        <v>42215.188775571427</v>
      </c>
      <c r="N101" s="68">
        <v>1078.9391891878379</v>
      </c>
      <c r="O101" s="68">
        <f t="shared" si="32"/>
        <v>1067.0162992790115</v>
      </c>
      <c r="P101" s="82">
        <v>43349.317610140293</v>
      </c>
      <c r="Q101" s="68">
        <v>2203.1964285772001</v>
      </c>
      <c r="R101" s="68">
        <f t="shared" si="33"/>
        <v>2732.1262755118573</v>
      </c>
      <c r="S101" s="68">
        <v>38.652568922407021</v>
      </c>
      <c r="T101" s="68">
        <f t="shared" si="34"/>
        <v>40.881197633081179</v>
      </c>
      <c r="U101" s="82">
        <v>1599.4470635553726</v>
      </c>
      <c r="V101" s="69">
        <v>139559.62035706724</v>
      </c>
      <c r="W101" s="68">
        <f t="shared" si="35"/>
        <v>125570.90877557902</v>
      </c>
      <c r="X101" s="69">
        <f t="shared" si="36"/>
        <v>1177.2096972393065</v>
      </c>
      <c r="Y101" s="69">
        <v>32148.864642827197</v>
      </c>
      <c r="Z101" s="68">
        <f t="shared" si="37"/>
        <v>27134.395102048999</v>
      </c>
      <c r="AA101" s="68">
        <f t="shared" si="38"/>
        <v>905.88437039854318</v>
      </c>
      <c r="AB101" s="69">
        <v>1183.602921770957</v>
      </c>
      <c r="AC101" s="82">
        <v>915.71062068882861</v>
      </c>
      <c r="AD101" s="69">
        <v>107833.61142849999</v>
      </c>
      <c r="AE101" s="68">
        <f t="shared" si="39"/>
        <v>91493.67535714859</v>
      </c>
      <c r="AF101" s="69">
        <f t="shared" si="40"/>
        <v>1146.829385878794</v>
      </c>
      <c r="AG101" s="69">
        <v>19547.730714289999</v>
      </c>
      <c r="AH101" s="68">
        <f t="shared" si="41"/>
        <v>13532.187193884283</v>
      </c>
      <c r="AI101" s="68">
        <f t="shared" si="42"/>
        <v>780.5398987820297</v>
      </c>
      <c r="AJ101" s="69">
        <v>1150.3176341571548</v>
      </c>
      <c r="AK101" s="82">
        <v>890.97423957540389</v>
      </c>
      <c r="AL101" s="69">
        <v>29522.812499989999</v>
      </c>
      <c r="AM101" s="68">
        <f t="shared" si="43"/>
        <v>31345.107142918569</v>
      </c>
      <c r="AN101" s="69">
        <f t="shared" si="44"/>
        <v>1167.5728278108479</v>
      </c>
      <c r="AO101" s="69">
        <v>10397.93749996</v>
      </c>
      <c r="AP101" s="68">
        <f t="shared" si="45"/>
        <v>10870.081632652857</v>
      </c>
      <c r="AQ101" s="68">
        <f t="shared" si="46"/>
        <v>870.02084672607373</v>
      </c>
      <c r="AR101" s="69">
        <v>1230.1171874995832</v>
      </c>
      <c r="AS101" s="82">
        <v>799.84134615076925</v>
      </c>
    </row>
    <row r="102" spans="1:45" x14ac:dyDescent="0.25">
      <c r="A102" s="76">
        <f t="shared" si="26"/>
        <v>45861</v>
      </c>
      <c r="B102" s="68">
        <v>144228.21500015623</v>
      </c>
      <c r="C102" s="68">
        <f t="shared" si="27"/>
        <v>150880.72066337685</v>
      </c>
      <c r="D102" s="68">
        <v>1137.0938256717018</v>
      </c>
      <c r="E102" s="68">
        <f t="shared" si="28"/>
        <v>1111.9913529407788</v>
      </c>
      <c r="F102" s="82">
        <f t="shared" si="25"/>
        <v>195975.90554548241</v>
      </c>
      <c r="G102" s="68">
        <v>110414.09892867004</v>
      </c>
      <c r="H102" s="68">
        <f t="shared" si="29"/>
        <v>106852.55357146429</v>
      </c>
      <c r="I102" s="68">
        <v>1153.3066079400585</v>
      </c>
      <c r="J102" s="68">
        <f t="shared" si="30"/>
        <v>1098.7176815266755</v>
      </c>
      <c r="K102" s="82">
        <v>151027.14087178677</v>
      </c>
      <c r="L102" s="68">
        <v>31510.401785769998</v>
      </c>
      <c r="M102" s="68">
        <f t="shared" si="31"/>
        <v>41300.209183747138</v>
      </c>
      <c r="N102" s="68">
        <v>1016.4645737345161</v>
      </c>
      <c r="O102" s="68">
        <f t="shared" si="32"/>
        <v>1069.6869566977018</v>
      </c>
      <c r="P102" s="82">
        <v>43349.317610140293</v>
      </c>
      <c r="Q102" s="68">
        <v>2303.7142857161998</v>
      </c>
      <c r="R102" s="68">
        <f t="shared" si="33"/>
        <v>2727.9579081654001</v>
      </c>
      <c r="S102" s="68">
        <v>43.46630727766415</v>
      </c>
      <c r="T102" s="68">
        <f t="shared" si="34"/>
        <v>40.555956215768781</v>
      </c>
      <c r="U102" s="82">
        <v>1599.4470635553726</v>
      </c>
      <c r="V102" s="69">
        <v>117093.08214294621</v>
      </c>
      <c r="W102" s="68">
        <f t="shared" si="35"/>
        <v>126218.36163275827</v>
      </c>
      <c r="X102" s="69">
        <f t="shared" si="36"/>
        <v>1196.3334517296819</v>
      </c>
      <c r="Y102" s="69">
        <v>29438.847142926203</v>
      </c>
      <c r="Z102" s="68">
        <f t="shared" si="37"/>
        <v>27390.316938783973</v>
      </c>
      <c r="AA102" s="68">
        <f t="shared" si="38"/>
        <v>913.55497742584339</v>
      </c>
      <c r="AB102" s="69">
        <v>1260.3517725376021</v>
      </c>
      <c r="AC102" s="82">
        <v>864.91772373663196</v>
      </c>
      <c r="AD102" s="69">
        <v>89614.760714360018</v>
      </c>
      <c r="AE102" s="68">
        <f t="shared" si="39"/>
        <v>92434.471326565719</v>
      </c>
      <c r="AF102" s="69">
        <f t="shared" si="40"/>
        <v>1170.6587144887071</v>
      </c>
      <c r="AG102" s="69">
        <v>20799.338214310003</v>
      </c>
      <c r="AH102" s="68">
        <f t="shared" si="41"/>
        <v>14418.082244898571</v>
      </c>
      <c r="AI102" s="68">
        <f t="shared" si="42"/>
        <v>794.62412401426457</v>
      </c>
      <c r="AJ102" s="69">
        <v>1248.0688209646978</v>
      </c>
      <c r="AK102" s="82">
        <v>869.01996886613858</v>
      </c>
      <c r="AL102" s="69">
        <v>25174.607142870002</v>
      </c>
      <c r="AM102" s="68">
        <f t="shared" si="43"/>
        <v>31055.932398027137</v>
      </c>
      <c r="AN102" s="69">
        <f t="shared" si="44"/>
        <v>1169.8918241985145</v>
      </c>
      <c r="AO102" s="69">
        <v>6335.7946429000003</v>
      </c>
      <c r="AP102" s="68">
        <f t="shared" si="45"/>
        <v>10244.27678572</v>
      </c>
      <c r="AQ102" s="68">
        <f t="shared" si="46"/>
        <v>858.4709742776929</v>
      </c>
      <c r="AR102" s="69">
        <v>1198.7908163271429</v>
      </c>
      <c r="AS102" s="82">
        <v>633.57946429000003</v>
      </c>
    </row>
    <row r="103" spans="1:45" x14ac:dyDescent="0.25">
      <c r="A103" s="76">
        <f t="shared" si="26"/>
        <v>45862</v>
      </c>
      <c r="B103" s="68">
        <v>166755.18642839103</v>
      </c>
      <c r="C103" s="68">
        <f t="shared" si="27"/>
        <v>153819.04397966692</v>
      </c>
      <c r="D103" s="68">
        <v>1127.975334448417</v>
      </c>
      <c r="E103" s="68">
        <f t="shared" si="28"/>
        <v>1118.3073611238046</v>
      </c>
      <c r="F103" s="82">
        <f t="shared" si="25"/>
        <v>195975.90554548241</v>
      </c>
      <c r="G103" s="68">
        <v>127946.04357124001</v>
      </c>
      <c r="H103" s="68">
        <f t="shared" si="29"/>
        <v>111732.52229593716</v>
      </c>
      <c r="I103" s="68">
        <v>1087.2673193848864</v>
      </c>
      <c r="J103" s="68">
        <f t="shared" si="30"/>
        <v>1099.6180751585823</v>
      </c>
      <c r="K103" s="82">
        <v>151027.14087178677</v>
      </c>
      <c r="L103" s="68">
        <v>36486.669642859997</v>
      </c>
      <c r="M103" s="68">
        <f t="shared" si="31"/>
        <v>39319.155612298571</v>
      </c>
      <c r="N103" s="68">
        <v>1216.2223214286666</v>
      </c>
      <c r="O103" s="68">
        <f t="shared" si="32"/>
        <v>1093.5697745119162</v>
      </c>
      <c r="P103" s="82">
        <v>43349.317610140293</v>
      </c>
      <c r="Q103" s="68">
        <v>2322.4732142910002</v>
      </c>
      <c r="R103" s="68">
        <f t="shared" si="33"/>
        <v>2767.3660714311854</v>
      </c>
      <c r="S103" s="68">
        <v>47.397412536551023</v>
      </c>
      <c r="T103" s="68">
        <f t="shared" si="34"/>
        <v>42.106055783667649</v>
      </c>
      <c r="U103" s="82">
        <v>1599.4470635553726</v>
      </c>
      <c r="V103" s="69">
        <v>142629.65499982101</v>
      </c>
      <c r="W103" s="68">
        <f t="shared" si="35"/>
        <v>129303.21653067975</v>
      </c>
      <c r="X103" s="69">
        <f t="shared" si="36"/>
        <v>1198.0782549933167</v>
      </c>
      <c r="Y103" s="69">
        <v>26448.004642861</v>
      </c>
      <c r="Z103" s="68">
        <f t="shared" si="37"/>
        <v>27283.193520418328</v>
      </c>
      <c r="AA103" s="68">
        <f t="shared" si="38"/>
        <v>925.96044713634899</v>
      </c>
      <c r="AB103" s="69">
        <v>1199.5328136517237</v>
      </c>
      <c r="AC103" s="82">
        <v>909.15859210764575</v>
      </c>
      <c r="AD103" s="69">
        <v>106268.52107124001</v>
      </c>
      <c r="AE103" s="68">
        <f t="shared" si="39"/>
        <v>96171.557091835726</v>
      </c>
      <c r="AF103" s="69">
        <f t="shared" si="40"/>
        <v>1165.587664936244</v>
      </c>
      <c r="AG103" s="69">
        <v>21677.522499999999</v>
      </c>
      <c r="AH103" s="68">
        <f t="shared" si="41"/>
        <v>15560.965204101425</v>
      </c>
      <c r="AI103" s="68">
        <f t="shared" si="42"/>
        <v>815.71631168953616</v>
      </c>
      <c r="AJ103" s="69">
        <v>1145.8114790835698</v>
      </c>
      <c r="AK103" s="82">
        <v>869.48304530578343</v>
      </c>
      <c r="AL103" s="69">
        <v>34038.660714290003</v>
      </c>
      <c r="AM103" s="68">
        <f t="shared" si="43"/>
        <v>30364.293367412854</v>
      </c>
      <c r="AN103" s="69">
        <f t="shared" si="44"/>
        <v>1193.5555252558061</v>
      </c>
      <c r="AO103" s="69">
        <v>2448.0089285700001</v>
      </c>
      <c r="AP103" s="68">
        <f t="shared" si="45"/>
        <v>8954.8622448857132</v>
      </c>
      <c r="AQ103" s="68">
        <f t="shared" si="46"/>
        <v>828.81914300815208</v>
      </c>
      <c r="AR103" s="69">
        <v>1309.1792582419232</v>
      </c>
      <c r="AS103" s="82">
        <v>612.00223214250002</v>
      </c>
    </row>
    <row r="104" spans="1:45" x14ac:dyDescent="0.25">
      <c r="A104" s="76">
        <f t="shared" si="26"/>
        <v>45863</v>
      </c>
      <c r="B104" s="68">
        <v>226805.31928574727</v>
      </c>
      <c r="C104" s="68">
        <f t="shared" si="27"/>
        <v>158643.28918366996</v>
      </c>
      <c r="D104" s="68">
        <v>1175.108093646943</v>
      </c>
      <c r="E104" s="68">
        <f t="shared" si="28"/>
        <v>1118.0885581517866</v>
      </c>
      <c r="F104" s="82">
        <f t="shared" si="25"/>
        <v>195975.90554548241</v>
      </c>
      <c r="G104" s="68">
        <v>167892.83714268001</v>
      </c>
      <c r="H104" s="68">
        <f t="shared" si="29"/>
        <v>115267.12719382286</v>
      </c>
      <c r="I104" s="68">
        <v>1202.5291514009944</v>
      </c>
      <c r="J104" s="68">
        <f t="shared" si="30"/>
        <v>1100.5223899533582</v>
      </c>
      <c r="K104" s="82">
        <v>151027.14087178677</v>
      </c>
      <c r="L104" s="68">
        <v>54721.357143089997</v>
      </c>
      <c r="M104" s="68">
        <f t="shared" si="31"/>
        <v>40577.196428621421</v>
      </c>
      <c r="N104" s="68">
        <v>1032.4784366620754</v>
      </c>
      <c r="O104" s="68">
        <f t="shared" si="32"/>
        <v>1091.9917867986087</v>
      </c>
      <c r="P104" s="82">
        <v>43349.317610140293</v>
      </c>
      <c r="Q104" s="68">
        <v>4191.1249999772999</v>
      </c>
      <c r="R104" s="68">
        <f t="shared" si="33"/>
        <v>2798.9655612256715</v>
      </c>
      <c r="S104" s="68">
        <v>41.911249999772998</v>
      </c>
      <c r="T104" s="68">
        <f t="shared" si="34"/>
        <v>42.36476455504085</v>
      </c>
      <c r="U104" s="82">
        <v>1599.4470635553726</v>
      </c>
      <c r="V104" s="69">
        <v>189722.65607152725</v>
      </c>
      <c r="W104" s="68">
        <f t="shared" si="35"/>
        <v>131725.67632652997</v>
      </c>
      <c r="X104" s="69">
        <f t="shared" si="36"/>
        <v>1190.8760854157808</v>
      </c>
      <c r="Y104" s="69">
        <v>41273.78821419731</v>
      </c>
      <c r="Z104" s="68">
        <f t="shared" si="37"/>
        <v>29716.578418365672</v>
      </c>
      <c r="AA104" s="68">
        <f t="shared" si="38"/>
        <v>958.14017908306755</v>
      </c>
      <c r="AB104" s="69">
        <v>1247.5921060505987</v>
      </c>
      <c r="AC104" s="82">
        <v>998.67385578389576</v>
      </c>
      <c r="AD104" s="69">
        <v>146408.03999989998</v>
      </c>
      <c r="AE104" s="68">
        <f t="shared" si="39"/>
        <v>97891.504132584276</v>
      </c>
      <c r="AF104" s="69">
        <f t="shared" si="40"/>
        <v>1159.7641128635744</v>
      </c>
      <c r="AG104" s="69">
        <v>21484.79714278</v>
      </c>
      <c r="AH104" s="68">
        <f t="shared" si="41"/>
        <v>17375.623061238573</v>
      </c>
      <c r="AI104" s="68">
        <f t="shared" si="42"/>
        <v>870.90101780328234</v>
      </c>
      <c r="AJ104" s="69">
        <v>1254.7885460339858</v>
      </c>
      <c r="AK104" s="82">
        <v>936.68788305055693</v>
      </c>
      <c r="AL104" s="69">
        <v>39123.491071650002</v>
      </c>
      <c r="AM104" s="68">
        <f t="shared" si="43"/>
        <v>31035.206632719997</v>
      </c>
      <c r="AN104" s="69">
        <f t="shared" si="44"/>
        <v>1183.6516270954048</v>
      </c>
      <c r="AO104" s="69">
        <v>15597.866071439999</v>
      </c>
      <c r="AP104" s="68">
        <f t="shared" si="45"/>
        <v>9541.9897959014288</v>
      </c>
      <c r="AQ104" s="68">
        <f t="shared" si="46"/>
        <v>843.20246216881878</v>
      </c>
      <c r="AR104" s="69">
        <v>1117.8140306185715</v>
      </c>
      <c r="AS104" s="82">
        <v>866.54811508</v>
      </c>
    </row>
    <row r="105" spans="1:45" x14ac:dyDescent="0.25">
      <c r="A105" s="76">
        <f t="shared" si="26"/>
        <v>45864</v>
      </c>
      <c r="B105" s="68">
        <v>147493.70821424539</v>
      </c>
      <c r="C105" s="68">
        <f t="shared" si="27"/>
        <v>159871.15372448604</v>
      </c>
      <c r="D105" s="68">
        <v>983.65108696662605</v>
      </c>
      <c r="E105" s="68">
        <f t="shared" si="28"/>
        <v>1098.5479786315811</v>
      </c>
      <c r="F105" s="82">
        <f t="shared" si="25"/>
        <v>195975.90554548241</v>
      </c>
      <c r="G105" s="68">
        <v>106741.58321411</v>
      </c>
      <c r="H105" s="68">
        <f t="shared" si="29"/>
        <v>116995.95602033859</v>
      </c>
      <c r="I105" s="68">
        <v>938.90201156930323</v>
      </c>
      <c r="J105" s="68">
        <f t="shared" si="30"/>
        <v>1077.0104168130565</v>
      </c>
      <c r="K105" s="82">
        <v>151027.14087178677</v>
      </c>
      <c r="L105" s="68">
        <v>37003.758928689997</v>
      </c>
      <c r="M105" s="68">
        <f t="shared" si="31"/>
        <v>40030.784438837138</v>
      </c>
      <c r="N105" s="68">
        <v>1027.8821924636111</v>
      </c>
      <c r="O105" s="68">
        <f t="shared" si="32"/>
        <v>1085.340961446869</v>
      </c>
      <c r="P105" s="82">
        <v>43349.317610140293</v>
      </c>
      <c r="Q105" s="68">
        <v>3748.3660714453999</v>
      </c>
      <c r="R105" s="68">
        <f t="shared" si="33"/>
        <v>2844.4132653103288</v>
      </c>
      <c r="S105" s="68">
        <v>42.59506899369773</v>
      </c>
      <c r="T105" s="68">
        <f t="shared" si="34"/>
        <v>43.44943601062333</v>
      </c>
      <c r="U105" s="82">
        <v>1599.4470635553726</v>
      </c>
      <c r="V105" s="69">
        <v>113002.09321425542</v>
      </c>
      <c r="W105" s="68">
        <f t="shared" si="35"/>
        <v>131146.0716326632</v>
      </c>
      <c r="X105" s="69">
        <f t="shared" si="36"/>
        <v>1180.6259552366778</v>
      </c>
      <c r="Y105" s="69">
        <v>38239.981071435395</v>
      </c>
      <c r="Z105" s="68">
        <f t="shared" si="37"/>
        <v>31569.495357133183</v>
      </c>
      <c r="AA105" s="68">
        <f t="shared" si="38"/>
        <v>916.25979685396953</v>
      </c>
      <c r="AB105" s="69">
        <v>1075.8741277676347</v>
      </c>
      <c r="AC105" s="82">
        <v>846.58280632235051</v>
      </c>
      <c r="AD105" s="69">
        <v>84156.61999983</v>
      </c>
      <c r="AE105" s="68">
        <f t="shared" si="39"/>
        <v>98241.413469318577</v>
      </c>
      <c r="AF105" s="69">
        <f t="shared" si="40"/>
        <v>1148.6118664977164</v>
      </c>
      <c r="AG105" s="69">
        <v>22584.963214279996</v>
      </c>
      <c r="AH105" s="68">
        <f t="shared" si="41"/>
        <v>18754.542551020004</v>
      </c>
      <c r="AI105" s="68">
        <f t="shared" si="42"/>
        <v>817.6221246576348</v>
      </c>
      <c r="AJ105" s="69">
        <v>1029.119750036655</v>
      </c>
      <c r="AK105" s="82">
        <v>707.7190567467145</v>
      </c>
      <c r="AL105" s="69">
        <v>25097.107142979999</v>
      </c>
      <c r="AM105" s="68">
        <f t="shared" si="43"/>
        <v>30060.244898034289</v>
      </c>
      <c r="AN105" s="69">
        <f t="shared" si="44"/>
        <v>1176.6677531891271</v>
      </c>
      <c r="AO105" s="69">
        <v>11906.651785709999</v>
      </c>
      <c r="AP105" s="68">
        <f t="shared" si="45"/>
        <v>9970.5395408028562</v>
      </c>
      <c r="AQ105" s="68">
        <f t="shared" si="46"/>
        <v>846.80473846431323</v>
      </c>
      <c r="AR105" s="69">
        <v>1091.178571433913</v>
      </c>
      <c r="AS105" s="82">
        <v>915.89629120846143</v>
      </c>
    </row>
    <row r="106" spans="1:45" x14ac:dyDescent="0.25">
      <c r="A106" s="76">
        <f t="shared" si="26"/>
        <v>45865</v>
      </c>
      <c r="B106" s="68">
        <v>108643.82214324237</v>
      </c>
      <c r="C106" s="68">
        <f t="shared" si="27"/>
        <v>157907.03301022641</v>
      </c>
      <c r="D106" s="68">
        <v>1066.0135956200113</v>
      </c>
      <c r="E106" s="68">
        <f t="shared" si="28"/>
        <v>1099.965741723614</v>
      </c>
      <c r="F106" s="82">
        <f t="shared" si="25"/>
        <v>195975.90554548241</v>
      </c>
      <c r="G106" s="68">
        <v>81861.197142949983</v>
      </c>
      <c r="H106" s="68">
        <f t="shared" si="29"/>
        <v>118134.27408157142</v>
      </c>
      <c r="I106" s="68">
        <v>1039.0644372080919</v>
      </c>
      <c r="J106" s="68">
        <f t="shared" si="30"/>
        <v>1087.9788551914257</v>
      </c>
      <c r="K106" s="82">
        <v>151027.14087178677</v>
      </c>
      <c r="L106" s="68">
        <v>23610.812500280001</v>
      </c>
      <c r="M106" s="68">
        <f t="shared" si="31"/>
        <v>36779.001275587143</v>
      </c>
      <c r="N106" s="68">
        <v>1026.5570652295653</v>
      </c>
      <c r="O106" s="68">
        <f t="shared" si="32"/>
        <v>1062.1264226224114</v>
      </c>
      <c r="P106" s="82">
        <v>43349.317610140293</v>
      </c>
      <c r="Q106" s="68">
        <v>3171.8125000124001</v>
      </c>
      <c r="R106" s="68">
        <f t="shared" si="33"/>
        <v>2993.7576530678425</v>
      </c>
      <c r="S106" s="68">
        <v>47.340485074811944</v>
      </c>
      <c r="T106" s="68">
        <f t="shared" si="34"/>
        <v>45.465929892494223</v>
      </c>
      <c r="U106" s="82">
        <v>1599.4470635553726</v>
      </c>
      <c r="V106" s="69">
        <v>81598.975357252377</v>
      </c>
      <c r="W106" s="68">
        <f t="shared" si="35"/>
        <v>129136.18596939927</v>
      </c>
      <c r="X106" s="69">
        <f t="shared" si="36"/>
        <v>1189.2897022872837</v>
      </c>
      <c r="Y106" s="69">
        <v>30216.659286002403</v>
      </c>
      <c r="Z106" s="68">
        <f t="shared" si="37"/>
        <v>31764.60469389498</v>
      </c>
      <c r="AA106" s="68">
        <f t="shared" si="38"/>
        <v>914.37943318031523</v>
      </c>
      <c r="AB106" s="69">
        <v>1200.3073349522886</v>
      </c>
      <c r="AC106" s="82">
        <v>886.98608469201235</v>
      </c>
      <c r="AD106" s="69">
        <v>63645.421785660001</v>
      </c>
      <c r="AE106" s="68">
        <f t="shared" si="39"/>
        <v>98640.793112174288</v>
      </c>
      <c r="AF106" s="69">
        <f t="shared" si="40"/>
        <v>1164.090791656811</v>
      </c>
      <c r="AG106" s="69">
        <v>18215.77535729</v>
      </c>
      <c r="AH106" s="68">
        <f t="shared" si="41"/>
        <v>19493.480969397144</v>
      </c>
      <c r="AI106" s="68">
        <f t="shared" si="42"/>
        <v>828.00859373856213</v>
      </c>
      <c r="AJ106" s="69">
        <v>1160.3685789774077</v>
      </c>
      <c r="AK106" s="82">
        <v>761.07577898674356</v>
      </c>
      <c r="AL106" s="69">
        <v>14781.74107158</v>
      </c>
      <c r="AM106" s="68">
        <f t="shared" si="43"/>
        <v>27501.635204157144</v>
      </c>
      <c r="AN106" s="69">
        <f t="shared" si="44"/>
        <v>1159.47804557616</v>
      </c>
      <c r="AO106" s="69">
        <v>8829.0714286999992</v>
      </c>
      <c r="AP106" s="68">
        <f t="shared" si="45"/>
        <v>9277.3660714300004</v>
      </c>
      <c r="AQ106" s="68">
        <f t="shared" si="46"/>
        <v>822.59053124453294</v>
      </c>
      <c r="AR106" s="69">
        <v>1137.0570055061539</v>
      </c>
      <c r="AS106" s="82">
        <v>882.90714286999992</v>
      </c>
    </row>
    <row r="107" spans="1:45" x14ac:dyDescent="0.25">
      <c r="A107" s="76">
        <f t="shared" si="26"/>
        <v>45866</v>
      </c>
      <c r="B107" s="68">
        <v>186654.22071425646</v>
      </c>
      <c r="C107" s="68">
        <f t="shared" si="27"/>
        <v>164297.96576533656</v>
      </c>
      <c r="D107" s="68">
        <v>1105.6551781337673</v>
      </c>
      <c r="E107" s="68">
        <f t="shared" si="28"/>
        <v>1100.6368424206553</v>
      </c>
      <c r="F107" s="82">
        <f t="shared" si="25"/>
        <v>195975.90554548241</v>
      </c>
      <c r="G107" s="68">
        <v>133375.38142860998</v>
      </c>
      <c r="H107" s="68">
        <f t="shared" si="29"/>
        <v>122230.3547958643</v>
      </c>
      <c r="I107" s="68">
        <v>1105.3041099833174</v>
      </c>
      <c r="J107" s="68">
        <f t="shared" si="30"/>
        <v>1089.6436364900037</v>
      </c>
      <c r="K107" s="82">
        <v>151027.14087178677</v>
      </c>
      <c r="L107" s="68">
        <v>51045.651785640002</v>
      </c>
      <c r="M107" s="68">
        <f t="shared" si="31"/>
        <v>39185.628826611428</v>
      </c>
      <c r="N107" s="68">
        <v>1063.4510788675</v>
      </c>
      <c r="O107" s="68">
        <f t="shared" si="32"/>
        <v>1065.9992653676818</v>
      </c>
      <c r="P107" s="82">
        <v>43349.317610140293</v>
      </c>
      <c r="Q107" s="68">
        <v>2233.1875000065002</v>
      </c>
      <c r="R107" s="68">
        <f t="shared" si="33"/>
        <v>2881.982142860857</v>
      </c>
      <c r="S107" s="68">
        <v>54.467987805036586</v>
      </c>
      <c r="T107" s="68">
        <f t="shared" si="34"/>
        <v>45.118725801420204</v>
      </c>
      <c r="U107" s="82">
        <v>1599.4470635553726</v>
      </c>
      <c r="V107" s="69">
        <v>151280.05964282647</v>
      </c>
      <c r="W107" s="68">
        <f t="shared" si="35"/>
        <v>133555.1631122423</v>
      </c>
      <c r="X107" s="69">
        <f t="shared" si="36"/>
        <v>1194.2157947903993</v>
      </c>
      <c r="Y107" s="69">
        <v>37607.348571436494</v>
      </c>
      <c r="Z107" s="68">
        <f t="shared" si="37"/>
        <v>33624.784795955136</v>
      </c>
      <c r="AA107" s="68">
        <f t="shared" si="38"/>
        <v>902.24631352493873</v>
      </c>
      <c r="AB107" s="69">
        <v>1192.2494868019903</v>
      </c>
      <c r="AC107" s="82">
        <v>893.69451134320627</v>
      </c>
      <c r="AD107" s="69">
        <v>111587.31857148002</v>
      </c>
      <c r="AE107" s="68">
        <f t="shared" si="39"/>
        <v>101359.18479585285</v>
      </c>
      <c r="AF107" s="69">
        <f t="shared" si="40"/>
        <v>1164.8622899170286</v>
      </c>
      <c r="AG107" s="69">
        <v>21788.062857129997</v>
      </c>
      <c r="AH107" s="68">
        <f t="shared" si="41"/>
        <v>20871.170000011425</v>
      </c>
      <c r="AI107" s="68">
        <f t="shared" si="42"/>
        <v>844.1252542020278</v>
      </c>
      <c r="AJ107" s="69">
        <v>1165.5612201657302</v>
      </c>
      <c r="AK107" s="82">
        <v>873.91680688285385</v>
      </c>
      <c r="AL107" s="69">
        <v>37459.553571340002</v>
      </c>
      <c r="AM107" s="68">
        <f t="shared" si="43"/>
        <v>29313.996173528572</v>
      </c>
      <c r="AN107" s="69">
        <f t="shared" si="44"/>
        <v>1184.6442236395665</v>
      </c>
      <c r="AO107" s="69">
        <v>13586.0982143</v>
      </c>
      <c r="AP107" s="68">
        <f t="shared" si="45"/>
        <v>9871.6326530828574</v>
      </c>
      <c r="AQ107" s="68">
        <f t="shared" si="46"/>
        <v>787.13669137739009</v>
      </c>
      <c r="AR107" s="69">
        <v>1208.3726958496775</v>
      </c>
      <c r="AS107" s="82">
        <v>799.18224789999999</v>
      </c>
    </row>
    <row r="108" spans="1:45" x14ac:dyDescent="0.25">
      <c r="A108" s="76">
        <f t="shared" si="26"/>
        <v>45867</v>
      </c>
      <c r="B108" s="68">
        <v>150939.7346430287</v>
      </c>
      <c r="C108" s="68">
        <f t="shared" si="27"/>
        <v>161645.74377558107</v>
      </c>
      <c r="D108" s="68">
        <v>1056.845068245651</v>
      </c>
      <c r="E108" s="68">
        <f t="shared" si="28"/>
        <v>1093.1917403904451</v>
      </c>
      <c r="F108" s="82">
        <f t="shared" si="25"/>
        <v>195975.90554548241</v>
      </c>
      <c r="G108" s="68">
        <v>105414.02928572</v>
      </c>
      <c r="H108" s="68">
        <f t="shared" si="29"/>
        <v>119092.16724485428</v>
      </c>
      <c r="I108" s="68">
        <v>1112.669771203897</v>
      </c>
      <c r="J108" s="68">
        <f t="shared" si="30"/>
        <v>1091.2919155272211</v>
      </c>
      <c r="K108" s="82">
        <v>151027.14087178677</v>
      </c>
      <c r="L108" s="68">
        <v>44364.053571600001</v>
      </c>
      <c r="M108" s="68">
        <f t="shared" si="31"/>
        <v>39820.386479704284</v>
      </c>
      <c r="N108" s="68">
        <v>924.25111607500003</v>
      </c>
      <c r="O108" s="68">
        <f t="shared" si="32"/>
        <v>1043.900969208705</v>
      </c>
      <c r="P108" s="82">
        <v>43349.317610140293</v>
      </c>
      <c r="Q108" s="68">
        <v>1161.6517857086999</v>
      </c>
      <c r="R108" s="68">
        <f t="shared" si="33"/>
        <v>2733.1900510224996</v>
      </c>
      <c r="S108" s="68">
        <v>32.268105158574997</v>
      </c>
      <c r="T108" s="68">
        <f t="shared" si="34"/>
        <v>44.206659549444204</v>
      </c>
      <c r="U108" s="82">
        <v>1599.4470635553726</v>
      </c>
      <c r="V108" s="69">
        <v>124415.6921431487</v>
      </c>
      <c r="W108" s="68">
        <f t="shared" si="35"/>
        <v>131391.7447959682</v>
      </c>
      <c r="X108" s="69">
        <f t="shared" si="36"/>
        <v>1193.0067494143309</v>
      </c>
      <c r="Y108" s="69">
        <v>27685.694285588695</v>
      </c>
      <c r="Z108" s="68">
        <f t="shared" si="37"/>
        <v>32987.189030635353</v>
      </c>
      <c r="AA108" s="68">
        <f t="shared" si="38"/>
        <v>878.24055645125134</v>
      </c>
      <c r="AB108" s="69">
        <v>1175.139604138478</v>
      </c>
      <c r="AC108" s="82">
        <v>747.67032117301653</v>
      </c>
      <c r="AD108" s="69">
        <v>92178.549285779998</v>
      </c>
      <c r="AE108" s="68">
        <f t="shared" si="39"/>
        <v>99122.747346892851</v>
      </c>
      <c r="AF108" s="69">
        <f t="shared" si="40"/>
        <v>1174.2751599547355</v>
      </c>
      <c r="AG108" s="69">
        <v>13235.47999994</v>
      </c>
      <c r="AH108" s="68">
        <f t="shared" si="41"/>
        <v>19969.419897961427</v>
      </c>
      <c r="AI108" s="68">
        <f t="shared" si="42"/>
        <v>816.6314997391238</v>
      </c>
      <c r="AJ108" s="69">
        <v>1216.2077244211025</v>
      </c>
      <c r="AK108" s="82">
        <v>698.51795833507538</v>
      </c>
      <c r="AL108" s="69">
        <v>31075.491071659999</v>
      </c>
      <c r="AM108" s="68">
        <f t="shared" si="43"/>
        <v>29535.807398052861</v>
      </c>
      <c r="AN108" s="69">
        <f t="shared" si="44"/>
        <v>1156.8917257665782</v>
      </c>
      <c r="AO108" s="69">
        <v>13288.562499940001</v>
      </c>
      <c r="AP108" s="68">
        <f t="shared" si="45"/>
        <v>10284.579081651429</v>
      </c>
      <c r="AQ108" s="68">
        <f t="shared" si="46"/>
        <v>778.33842367283592</v>
      </c>
      <c r="AR108" s="69">
        <v>1035.8497023886666</v>
      </c>
      <c r="AS108" s="82">
        <v>738.25347221888887</v>
      </c>
    </row>
    <row r="109" spans="1:45" x14ac:dyDescent="0.25">
      <c r="A109" s="76">
        <f t="shared" si="26"/>
        <v>45868</v>
      </c>
      <c r="B109" s="68">
        <v>135656.4728571556</v>
      </c>
      <c r="C109" s="68">
        <f t="shared" si="27"/>
        <v>160421.20918372381</v>
      </c>
      <c r="D109" s="68">
        <v>1013.6246236397456</v>
      </c>
      <c r="E109" s="68">
        <f t="shared" si="28"/>
        <v>1075.5532829573087</v>
      </c>
      <c r="F109" s="82">
        <f t="shared" si="25"/>
        <v>195975.90554548241</v>
      </c>
      <c r="G109" s="68">
        <v>100853.42821444999</v>
      </c>
      <c r="H109" s="68">
        <f t="shared" si="29"/>
        <v>117726.35714282285</v>
      </c>
      <c r="I109" s="68">
        <v>1021.5201825192295</v>
      </c>
      <c r="J109" s="68">
        <f t="shared" si="30"/>
        <v>1072.4652833242458</v>
      </c>
      <c r="K109" s="82">
        <v>151027.14087178677</v>
      </c>
      <c r="L109" s="68">
        <v>32827.205356980005</v>
      </c>
      <c r="M109" s="68">
        <f t="shared" si="31"/>
        <v>40008.501275591436</v>
      </c>
      <c r="N109" s="68">
        <v>937.92015305657151</v>
      </c>
      <c r="O109" s="68">
        <f t="shared" si="32"/>
        <v>1032.6803376832843</v>
      </c>
      <c r="P109" s="82">
        <v>43349.317610140293</v>
      </c>
      <c r="Q109" s="68">
        <v>1975.8392857255997</v>
      </c>
      <c r="R109" s="68">
        <f t="shared" si="33"/>
        <v>2686.3507653095571</v>
      </c>
      <c r="S109" s="68">
        <v>42.953027950556518</v>
      </c>
      <c r="T109" s="68">
        <f t="shared" si="34"/>
        <v>44.133333931285968</v>
      </c>
      <c r="U109" s="82">
        <v>1599.4470635553726</v>
      </c>
      <c r="V109" s="69">
        <v>114440.38035719561</v>
      </c>
      <c r="W109" s="68">
        <f t="shared" si="35"/>
        <v>131012.78739800384</v>
      </c>
      <c r="X109" s="69">
        <f t="shared" si="36"/>
        <v>1167.3681601475985</v>
      </c>
      <c r="Y109" s="69">
        <v>23191.9317856856</v>
      </c>
      <c r="Z109" s="68">
        <f t="shared" si="37"/>
        <v>32094.772551029553</v>
      </c>
      <c r="AA109" s="68">
        <f t="shared" si="38"/>
        <v>872.75217693309673</v>
      </c>
      <c r="AB109" s="69">
        <v>1080.8816476704751</v>
      </c>
      <c r="AC109" s="82">
        <v>826.4990671095502</v>
      </c>
      <c r="AD109" s="69">
        <v>86498.505357360002</v>
      </c>
      <c r="AE109" s="68">
        <f t="shared" si="39"/>
        <v>98677.568010178555</v>
      </c>
      <c r="AF109" s="69">
        <f t="shared" si="40"/>
        <v>1145.2672881326762</v>
      </c>
      <c r="AG109" s="69">
        <v>14354.922857090001</v>
      </c>
      <c r="AH109" s="68">
        <f t="shared" si="41"/>
        <v>19048.78913264428</v>
      </c>
      <c r="AI109" s="68">
        <f t="shared" si="42"/>
        <v>821.0068564899459</v>
      </c>
      <c r="AJ109" s="69">
        <v>1045.0137182102821</v>
      </c>
      <c r="AK109" s="82">
        <v>899.64746612189344</v>
      </c>
      <c r="AL109" s="69">
        <v>25966.035714109999</v>
      </c>
      <c r="AM109" s="68">
        <f t="shared" si="43"/>
        <v>29648.868622515718</v>
      </c>
      <c r="AN109" s="69">
        <f t="shared" si="44"/>
        <v>1146.915619795061</v>
      </c>
      <c r="AO109" s="69">
        <v>6861.1696428699997</v>
      </c>
      <c r="AP109" s="68">
        <f t="shared" si="45"/>
        <v>10359.632653075712</v>
      </c>
      <c r="AQ109" s="68">
        <f t="shared" si="46"/>
        <v>769.50766261795491</v>
      </c>
      <c r="AR109" s="69">
        <v>1128.9580745265216</v>
      </c>
      <c r="AS109" s="82">
        <v>571.76413690583331</v>
      </c>
    </row>
    <row r="110" spans="1:45" x14ac:dyDescent="0.25">
      <c r="A110" s="76">
        <f t="shared" si="26"/>
        <v>45869</v>
      </c>
      <c r="B110" s="68">
        <v>159079.53999950411</v>
      </c>
      <c r="C110" s="68">
        <f t="shared" si="27"/>
        <v>159324.68826531139</v>
      </c>
      <c r="D110" s="68">
        <v>988.89870414936308</v>
      </c>
      <c r="E110" s="68">
        <f t="shared" si="28"/>
        <v>1055.6851929145867</v>
      </c>
      <c r="F110" s="82">
        <f t="shared" si="25"/>
        <v>195975.90554548241</v>
      </c>
      <c r="G110" s="68">
        <v>119949.85249964998</v>
      </c>
      <c r="H110" s="68">
        <f t="shared" si="29"/>
        <v>116584.04413259569</v>
      </c>
      <c r="I110" s="68">
        <v>1002.3282088179822</v>
      </c>
      <c r="J110" s="68">
        <f t="shared" si="30"/>
        <v>1060.3311246718308</v>
      </c>
      <c r="K110" s="82">
        <v>151027.14087178677</v>
      </c>
      <c r="L110" s="68">
        <v>36404.473214140002</v>
      </c>
      <c r="M110" s="68">
        <f t="shared" si="31"/>
        <v>39996.758928631432</v>
      </c>
      <c r="N110" s="68">
        <v>887.91398083268302</v>
      </c>
      <c r="O110" s="68">
        <f t="shared" si="32"/>
        <v>985.7791461695723</v>
      </c>
      <c r="P110" s="82">
        <v>43349.317610140293</v>
      </c>
      <c r="Q110" s="68">
        <v>2725.2142857140998</v>
      </c>
      <c r="R110" s="68">
        <f t="shared" si="33"/>
        <v>2743.8852040842858</v>
      </c>
      <c r="S110" s="68">
        <v>48.66454081632321</v>
      </c>
      <c r="T110" s="68">
        <f t="shared" si="34"/>
        <v>44.314352256967709</v>
      </c>
      <c r="U110" s="82">
        <v>1599.4470635553726</v>
      </c>
      <c r="V110" s="69">
        <v>125427.67785678408</v>
      </c>
      <c r="W110" s="68">
        <f t="shared" si="35"/>
        <v>128555.36209185571</v>
      </c>
      <c r="X110" s="69">
        <f t="shared" si="36"/>
        <v>1147.9551156317905</v>
      </c>
      <c r="Y110" s="69">
        <v>36377.076428434091</v>
      </c>
      <c r="Z110" s="68">
        <f t="shared" si="37"/>
        <v>33513.211377539992</v>
      </c>
      <c r="AA110" s="68">
        <f t="shared" si="38"/>
        <v>863.34378283545016</v>
      </c>
      <c r="AB110" s="69">
        <v>1063.6415020410686</v>
      </c>
      <c r="AC110" s="82">
        <v>843.29983342411924</v>
      </c>
      <c r="AD110" s="69">
        <v>101732.92785691998</v>
      </c>
      <c r="AE110" s="68">
        <f t="shared" si="39"/>
        <v>98029.626122418573</v>
      </c>
      <c r="AF110" s="69">
        <f t="shared" si="40"/>
        <v>1128.7839944680081</v>
      </c>
      <c r="AG110" s="69">
        <v>18216.924642730002</v>
      </c>
      <c r="AH110" s="68">
        <f t="shared" si="41"/>
        <v>18554.418010177142</v>
      </c>
      <c r="AI110" s="68">
        <f t="shared" si="42"/>
        <v>821.0601026605442</v>
      </c>
      <c r="AJ110" s="69">
        <v>1030.4284234308934</v>
      </c>
      <c r="AK110" s="82">
        <v>869.8557684999713</v>
      </c>
      <c r="AL110" s="69">
        <v>20969.535714149999</v>
      </c>
      <c r="AM110" s="68">
        <f t="shared" si="43"/>
        <v>27781.850765352861</v>
      </c>
      <c r="AN110" s="69">
        <f t="shared" si="44"/>
        <v>1117.5556935360646</v>
      </c>
      <c r="AO110" s="69">
        <v>15434.937499989999</v>
      </c>
      <c r="AP110" s="68">
        <f t="shared" si="45"/>
        <v>12214.908163278571</v>
      </c>
      <c r="AQ110" s="68">
        <f t="shared" si="46"/>
        <v>782.30563919493522</v>
      </c>
      <c r="AR110" s="69">
        <v>1103.6597744289472</v>
      </c>
      <c r="AS110" s="82">
        <v>701.58806818136361</v>
      </c>
    </row>
    <row r="111" spans="1:45" x14ac:dyDescent="0.25">
      <c r="A111" s="76">
        <f t="shared" si="26"/>
        <v>45870</v>
      </c>
      <c r="B111" s="68">
        <v>306934.95321427181</v>
      </c>
      <c r="C111" s="68">
        <f t="shared" si="27"/>
        <v>170771.77882652922</v>
      </c>
      <c r="D111" s="68">
        <v>1073.6253115176521</v>
      </c>
      <c r="E111" s="68">
        <f t="shared" si="28"/>
        <v>1041.1876526104024</v>
      </c>
      <c r="F111" s="82">
        <f t="shared" si="25"/>
        <v>197370.21845711308</v>
      </c>
      <c r="G111" s="68">
        <v>222977.74785728005</v>
      </c>
      <c r="H111" s="68">
        <f t="shared" si="29"/>
        <v>124453.31709182428</v>
      </c>
      <c r="I111" s="68">
        <v>1074.9534811611281</v>
      </c>
      <c r="J111" s="68">
        <f t="shared" si="30"/>
        <v>1042.1060289232785</v>
      </c>
      <c r="K111" s="82">
        <v>155917.86923125098</v>
      </c>
      <c r="L111" s="68">
        <v>80121.241071280005</v>
      </c>
      <c r="M111" s="68">
        <f t="shared" si="31"/>
        <v>43625.313775515715</v>
      </c>
      <c r="N111" s="68">
        <v>1027.1953983497438</v>
      </c>
      <c r="O111" s="68">
        <f t="shared" si="32"/>
        <v>985.02442641066773</v>
      </c>
      <c r="P111" s="82">
        <v>39852.902162306746</v>
      </c>
      <c r="Q111" s="68">
        <v>3835.9642857118001</v>
      </c>
      <c r="R111" s="68">
        <f t="shared" si="33"/>
        <v>2693.1479591892144</v>
      </c>
      <c r="S111" s="68">
        <v>44.091543513928734</v>
      </c>
      <c r="T111" s="68">
        <f t="shared" si="34"/>
        <v>44.625822758989962</v>
      </c>
      <c r="U111" s="82">
        <v>1599.4470635553726</v>
      </c>
      <c r="V111" s="69">
        <v>250801.46357130181</v>
      </c>
      <c r="W111" s="68">
        <f t="shared" si="35"/>
        <v>137280.9060203949</v>
      </c>
      <c r="X111" s="69">
        <f t="shared" si="36"/>
        <v>1134.0745833959115</v>
      </c>
      <c r="Y111" s="69">
        <v>59969.453928681796</v>
      </c>
      <c r="Z111" s="68">
        <f t="shared" si="37"/>
        <v>36184.020765323497</v>
      </c>
      <c r="AA111" s="68">
        <f t="shared" si="38"/>
        <v>846.04326700417244</v>
      </c>
      <c r="AB111" s="69">
        <v>1150.428380399446</v>
      </c>
      <c r="AC111" s="82">
        <v>877.57024496495137</v>
      </c>
      <c r="AD111" s="69">
        <v>189075.21357150003</v>
      </c>
      <c r="AE111" s="68">
        <f t="shared" si="39"/>
        <v>104124.93663264715</v>
      </c>
      <c r="AF111" s="69">
        <f t="shared" si="40"/>
        <v>1114.680622879715</v>
      </c>
      <c r="AG111" s="69">
        <v>33902.534285779999</v>
      </c>
      <c r="AH111" s="68">
        <f t="shared" si="41"/>
        <v>20328.38045917714</v>
      </c>
      <c r="AI111" s="68">
        <f t="shared" si="42"/>
        <v>797.62311000170325</v>
      </c>
      <c r="AJ111" s="69">
        <v>1156.0649449159339</v>
      </c>
      <c r="AK111" s="82">
        <v>772.62893443867029</v>
      </c>
      <c r="AL111" s="69">
        <v>57890.285714090001</v>
      </c>
      <c r="AM111" s="68">
        <f t="shared" si="43"/>
        <v>30462.821428558575</v>
      </c>
      <c r="AN111" s="69">
        <f t="shared" si="44"/>
        <v>1111.0168788817978</v>
      </c>
      <c r="AO111" s="69">
        <v>22230.95535719</v>
      </c>
      <c r="AP111" s="68">
        <f t="shared" si="45"/>
        <v>13162.492346957142</v>
      </c>
      <c r="AQ111" s="68">
        <f t="shared" si="46"/>
        <v>790.84016654773302</v>
      </c>
      <c r="AR111" s="69">
        <v>1072.0423280387038</v>
      </c>
      <c r="AS111" s="82">
        <v>926.28980654958332</v>
      </c>
    </row>
    <row r="112" spans="1:45" x14ac:dyDescent="0.25">
      <c r="A112" s="76">
        <f t="shared" si="26"/>
        <v>45871</v>
      </c>
      <c r="B112" s="68">
        <v>143419.33392819559</v>
      </c>
      <c r="C112" s="68">
        <f t="shared" si="27"/>
        <v>170189.72535709353</v>
      </c>
      <c r="D112" s="68">
        <v>1138.7402831505838</v>
      </c>
      <c r="E112" s="68">
        <f t="shared" si="28"/>
        <v>1063.3432520652534</v>
      </c>
      <c r="F112" s="82">
        <f t="shared" si="25"/>
        <v>197370.21845711308</v>
      </c>
      <c r="G112" s="68">
        <v>101036.53928562001</v>
      </c>
      <c r="H112" s="68">
        <f t="shared" si="29"/>
        <v>123638.31081632571</v>
      </c>
      <c r="I112" s="68">
        <v>1113.3418922303517</v>
      </c>
      <c r="J112" s="68">
        <f t="shared" si="30"/>
        <v>1067.026011874857</v>
      </c>
      <c r="K112" s="82">
        <v>155917.86923125098</v>
      </c>
      <c r="L112" s="68">
        <v>38781.133928299998</v>
      </c>
      <c r="M112" s="68">
        <f t="shared" si="31"/>
        <v>43879.22448974572</v>
      </c>
      <c r="N112" s="68">
        <v>1108.0323979514285</v>
      </c>
      <c r="O112" s="68">
        <f t="shared" si="32"/>
        <v>996.47445576607038</v>
      </c>
      <c r="P112" s="82">
        <v>39852.902162306746</v>
      </c>
      <c r="Q112" s="68">
        <v>3601.6607142756002</v>
      </c>
      <c r="R112" s="68">
        <f t="shared" si="33"/>
        <v>2672.1900510220999</v>
      </c>
      <c r="S112" s="68">
        <v>37.130522827583505</v>
      </c>
      <c r="T112" s="68">
        <f t="shared" si="34"/>
        <v>43.845173306687926</v>
      </c>
      <c r="U112" s="82">
        <v>1599.4470635553726</v>
      </c>
      <c r="V112" s="69">
        <v>112625.83964273562</v>
      </c>
      <c r="W112" s="68">
        <f t="shared" si="35"/>
        <v>137227.15551017781</v>
      </c>
      <c r="X112" s="69">
        <f t="shared" si="36"/>
        <v>1163.2172969242158</v>
      </c>
      <c r="Y112" s="69">
        <v>34395.154999735591</v>
      </c>
      <c r="Z112" s="68">
        <f t="shared" si="37"/>
        <v>35634.759897937809</v>
      </c>
      <c r="AA112" s="68">
        <f t="shared" si="38"/>
        <v>853.9236438029036</v>
      </c>
      <c r="AB112" s="69">
        <v>1279.8731224657645</v>
      </c>
      <c r="AC112" s="82">
        <v>901.74544391346853</v>
      </c>
      <c r="AD112" s="69">
        <v>85874.027142880004</v>
      </c>
      <c r="AE112" s="68">
        <f t="shared" si="39"/>
        <v>104370.28051022573</v>
      </c>
      <c r="AF112" s="69">
        <f t="shared" si="40"/>
        <v>1138.5165808060265</v>
      </c>
      <c r="AG112" s="69">
        <v>15162.512142739999</v>
      </c>
      <c r="AH112" s="68">
        <f t="shared" si="41"/>
        <v>19268.030306100001</v>
      </c>
      <c r="AI112" s="68">
        <f t="shared" si="42"/>
        <v>810.83743569549358</v>
      </c>
      <c r="AJ112" s="69">
        <v>1195.971455520837</v>
      </c>
      <c r="AK112" s="82">
        <v>800.21933660324726</v>
      </c>
      <c r="AL112" s="69">
        <v>23150.151785580001</v>
      </c>
      <c r="AM112" s="68">
        <f t="shared" si="43"/>
        <v>30184.68494893</v>
      </c>
      <c r="AN112" s="69">
        <f t="shared" si="44"/>
        <v>1161.8320096196317</v>
      </c>
      <c r="AO112" s="69">
        <v>15630.98214272</v>
      </c>
      <c r="AP112" s="68">
        <f t="shared" si="45"/>
        <v>13694.539540815716</v>
      </c>
      <c r="AQ112" s="68">
        <f t="shared" si="46"/>
        <v>777.52402075644898</v>
      </c>
      <c r="AR112" s="69">
        <v>1446.8844865987501</v>
      </c>
      <c r="AS112" s="82">
        <v>822.6832706694737</v>
      </c>
    </row>
    <row r="113" spans="1:45" x14ac:dyDescent="0.25">
      <c r="A113" s="76">
        <f t="shared" si="26"/>
        <v>45872</v>
      </c>
      <c r="B113" s="68">
        <v>134886.65535708089</v>
      </c>
      <c r="C113" s="68">
        <f t="shared" si="27"/>
        <v>173938.70153049906</v>
      </c>
      <c r="D113" s="68">
        <v>1286.2191641783641</v>
      </c>
      <c r="E113" s="68">
        <f t="shared" si="28"/>
        <v>1094.8011904307323</v>
      </c>
      <c r="F113" s="82">
        <f t="shared" si="25"/>
        <v>197370.21845711308</v>
      </c>
      <c r="G113" s="68">
        <v>102792.25357143997</v>
      </c>
      <c r="H113" s="68">
        <f t="shared" si="29"/>
        <v>126628.46173468142</v>
      </c>
      <c r="I113" s="68">
        <v>1338.6318164886845</v>
      </c>
      <c r="J113" s="68">
        <f t="shared" si="30"/>
        <v>1109.8213517720844</v>
      </c>
      <c r="K113" s="82">
        <v>155917.86923125098</v>
      </c>
      <c r="L113" s="68">
        <v>29504.1071428</v>
      </c>
      <c r="M113" s="68">
        <f t="shared" si="31"/>
        <v>44721.123724391437</v>
      </c>
      <c r="N113" s="68">
        <v>1053.7181122428572</v>
      </c>
      <c r="O113" s="68">
        <f t="shared" si="32"/>
        <v>1000.3546053393977</v>
      </c>
      <c r="P113" s="82">
        <v>39852.902162306746</v>
      </c>
      <c r="Q113" s="68">
        <v>2590.2946428409</v>
      </c>
      <c r="R113" s="68">
        <f t="shared" si="33"/>
        <v>2589.1160714261714</v>
      </c>
      <c r="S113" s="68">
        <v>37.004209183441425</v>
      </c>
      <c r="T113" s="68">
        <f t="shared" si="34"/>
        <v>42.368562465063569</v>
      </c>
      <c r="U113" s="82">
        <v>1599.4470635553726</v>
      </c>
      <c r="V113" s="69">
        <v>103870.74249996089</v>
      </c>
      <c r="W113" s="68">
        <f t="shared" si="35"/>
        <v>140408.83653056476</v>
      </c>
      <c r="X113" s="69">
        <f t="shared" si="36"/>
        <v>1189.8341539801033</v>
      </c>
      <c r="Y113" s="69">
        <v>33606.207499960903</v>
      </c>
      <c r="Z113" s="68">
        <f t="shared" si="37"/>
        <v>36118.981071360453</v>
      </c>
      <c r="AA113" s="68">
        <f t="shared" si="38"/>
        <v>887.01044941945531</v>
      </c>
      <c r="AB113" s="69">
        <v>1386.6253343435005</v>
      </c>
      <c r="AC113" s="82">
        <v>1118.5937240078752</v>
      </c>
      <c r="AD113" s="69">
        <v>88374.063928549993</v>
      </c>
      <c r="AE113" s="68">
        <f t="shared" si="39"/>
        <v>107902.94367349571</v>
      </c>
      <c r="AF113" s="69">
        <f t="shared" si="40"/>
        <v>1173.6948786301818</v>
      </c>
      <c r="AG113" s="69">
        <v>14418.18964289</v>
      </c>
      <c r="AH113" s="68">
        <f t="shared" si="41"/>
        <v>18725.518061185714</v>
      </c>
      <c r="AI113" s="68">
        <f t="shared" si="42"/>
        <v>849.64089638717962</v>
      </c>
      <c r="AJ113" s="69">
        <v>1406.6166637464935</v>
      </c>
      <c r="AK113" s="82">
        <v>1032.7000038285462</v>
      </c>
      <c r="AL113" s="69">
        <v>12906.38392857</v>
      </c>
      <c r="AM113" s="68">
        <f t="shared" si="43"/>
        <v>29916.776785642858</v>
      </c>
      <c r="AN113" s="69">
        <f t="shared" si="44"/>
        <v>1153.0427222683952</v>
      </c>
      <c r="AO113" s="69">
        <v>16597.723214230002</v>
      </c>
      <c r="AP113" s="68">
        <f t="shared" si="45"/>
        <v>14804.346938748573</v>
      </c>
      <c r="AQ113" s="68">
        <f t="shared" si="46"/>
        <v>799.58838618778839</v>
      </c>
      <c r="AR113" s="69">
        <v>1075.5319940474999</v>
      </c>
      <c r="AS113" s="82">
        <v>1037.3577008893751</v>
      </c>
    </row>
    <row r="114" spans="1:45" x14ac:dyDescent="0.25">
      <c r="A114" s="76">
        <f t="shared" si="26"/>
        <v>45873</v>
      </c>
      <c r="B114" s="68">
        <v>180492.90285706756</v>
      </c>
      <c r="C114" s="68">
        <f t="shared" si="27"/>
        <v>173058.51326518631</v>
      </c>
      <c r="D114" s="68">
        <v>1196.812393382105</v>
      </c>
      <c r="E114" s="68">
        <f t="shared" si="28"/>
        <v>1107.8236497519235</v>
      </c>
      <c r="F114" s="82">
        <f t="shared" si="25"/>
        <v>197370.21845711308</v>
      </c>
      <c r="G114" s="68">
        <v>132586.31357134</v>
      </c>
      <c r="H114" s="68">
        <f t="shared" si="29"/>
        <v>126515.73775507144</v>
      </c>
      <c r="I114" s="68">
        <v>1242.5286138494814</v>
      </c>
      <c r="J114" s="68">
        <f t="shared" si="30"/>
        <v>1129.4248523243934</v>
      </c>
      <c r="K114" s="82">
        <v>155917.86923125098</v>
      </c>
      <c r="L114" s="68">
        <v>46072.508928590003</v>
      </c>
      <c r="M114" s="68">
        <f t="shared" si="31"/>
        <v>44010.674744812852</v>
      </c>
      <c r="N114" s="68">
        <v>1047.1024756497727</v>
      </c>
      <c r="O114" s="68">
        <f t="shared" si="32"/>
        <v>998.01909059400816</v>
      </c>
      <c r="P114" s="82">
        <v>39852.902162306746</v>
      </c>
      <c r="Q114" s="68">
        <v>1834.0803571375</v>
      </c>
      <c r="R114" s="68">
        <f t="shared" si="33"/>
        <v>2532.1007653020283</v>
      </c>
      <c r="S114" s="68">
        <v>35.270776098798073</v>
      </c>
      <c r="T114" s="68">
        <f t="shared" si="34"/>
        <v>39.626103649886637</v>
      </c>
      <c r="U114" s="82">
        <v>1599.4470635553726</v>
      </c>
      <c r="V114" s="69">
        <v>163094.35285700753</v>
      </c>
      <c r="W114" s="68">
        <f t="shared" si="35"/>
        <v>142096.59270401919</v>
      </c>
      <c r="X114" s="69">
        <f t="shared" si="36"/>
        <v>1198.9750852151831</v>
      </c>
      <c r="Y114" s="69">
        <v>19232.6303571975</v>
      </c>
      <c r="Z114" s="68">
        <f t="shared" si="37"/>
        <v>33494.021326469163</v>
      </c>
      <c r="AA114" s="68">
        <f t="shared" si="38"/>
        <v>889.62761796647567</v>
      </c>
      <c r="AB114" s="69">
        <v>1256.2360054475503</v>
      </c>
      <c r="AC114" s="82">
        <v>912.01469117234922</v>
      </c>
      <c r="AD114" s="69">
        <v>126954.22785700997</v>
      </c>
      <c r="AE114" s="68">
        <f t="shared" si="39"/>
        <v>110098.21642857142</v>
      </c>
      <c r="AF114" s="69">
        <f t="shared" si="40"/>
        <v>1187.2469577928825</v>
      </c>
      <c r="AG114" s="69">
        <v>5632.08571433</v>
      </c>
      <c r="AH114" s="68">
        <f t="shared" si="41"/>
        <v>16417.521326499998</v>
      </c>
      <c r="AI114" s="68">
        <f t="shared" si="42"/>
        <v>859.26131628787437</v>
      </c>
      <c r="AJ114" s="69">
        <v>1260.4257743046353</v>
      </c>
      <c r="AK114" s="82">
        <v>941.25974618771727</v>
      </c>
      <c r="AL114" s="69">
        <v>34306.044642859997</v>
      </c>
      <c r="AM114" s="68">
        <f t="shared" si="43"/>
        <v>29466.275510145719</v>
      </c>
      <c r="AN114" s="69">
        <f t="shared" si="44"/>
        <v>1149.4133452399192</v>
      </c>
      <c r="AO114" s="69">
        <v>11766.46428573</v>
      </c>
      <c r="AP114" s="68">
        <f t="shared" si="45"/>
        <v>14544.399234667146</v>
      </c>
      <c r="AQ114" s="68">
        <f t="shared" si="46"/>
        <v>797.48105825664538</v>
      </c>
      <c r="AR114" s="69">
        <v>1182.9670566503448</v>
      </c>
      <c r="AS114" s="82">
        <v>784.43095238199999</v>
      </c>
    </row>
    <row r="115" spans="1:45" x14ac:dyDescent="0.25">
      <c r="A115" s="76">
        <f t="shared" si="26"/>
        <v>45874</v>
      </c>
      <c r="B115" s="68">
        <v>141131.53571381513</v>
      </c>
      <c r="C115" s="68">
        <f t="shared" si="27"/>
        <v>171657.34198958441</v>
      </c>
      <c r="D115" s="68">
        <v>1157.291249051674</v>
      </c>
      <c r="E115" s="68">
        <f t="shared" si="28"/>
        <v>1122.1731041527839</v>
      </c>
      <c r="F115" s="82">
        <f t="shared" si="25"/>
        <v>197370.21845711308</v>
      </c>
      <c r="G115" s="68">
        <v>95174.589285260008</v>
      </c>
      <c r="H115" s="68">
        <f t="shared" si="29"/>
        <v>125052.96061214858</v>
      </c>
      <c r="I115" s="68">
        <v>1178.2229374632188</v>
      </c>
      <c r="J115" s="68">
        <f t="shared" si="30"/>
        <v>1138.7895903614394</v>
      </c>
      <c r="K115" s="82">
        <v>155917.86923125098</v>
      </c>
      <c r="L115" s="68">
        <v>39184.991071409997</v>
      </c>
      <c r="M115" s="68">
        <f t="shared" si="31"/>
        <v>43270.80867335714</v>
      </c>
      <c r="N115" s="68">
        <v>955.73148954658529</v>
      </c>
      <c r="O115" s="68">
        <f t="shared" si="32"/>
        <v>1002.5162868042346</v>
      </c>
      <c r="P115" s="82">
        <v>39852.902162306746</v>
      </c>
      <c r="Q115" s="68">
        <v>6771.9553571451006</v>
      </c>
      <c r="R115" s="68">
        <f t="shared" si="33"/>
        <v>3333.5727040786574</v>
      </c>
      <c r="S115" s="68">
        <v>125.40658068787224</v>
      </c>
      <c r="T115" s="68">
        <f t="shared" si="34"/>
        <v>52.931600154071965</v>
      </c>
      <c r="U115" s="82">
        <v>1599.4470635553726</v>
      </c>
      <c r="V115" s="69">
        <v>123373.00928526511</v>
      </c>
      <c r="W115" s="68">
        <f t="shared" si="35"/>
        <v>141947.63801003582</v>
      </c>
      <c r="X115" s="69">
        <f t="shared" si="36"/>
        <v>1203.9463951807722</v>
      </c>
      <c r="Y115" s="69">
        <v>24530.481785695101</v>
      </c>
      <c r="Z115" s="68">
        <f t="shared" si="37"/>
        <v>33043.276683627228</v>
      </c>
      <c r="AA115" s="68">
        <f t="shared" si="38"/>
        <v>956.68465358575952</v>
      </c>
      <c r="AB115" s="69">
        <v>1209.9387738976013</v>
      </c>
      <c r="AC115" s="82">
        <v>1217.0695705080027</v>
      </c>
      <c r="AD115" s="69">
        <v>88133.919999580015</v>
      </c>
      <c r="AE115" s="68">
        <f t="shared" si="39"/>
        <v>109520.41224482856</v>
      </c>
      <c r="AF115" s="69">
        <f t="shared" si="40"/>
        <v>1181.8383231631958</v>
      </c>
      <c r="AG115" s="69">
        <v>7040.6692856799991</v>
      </c>
      <c r="AH115" s="68">
        <f t="shared" si="41"/>
        <v>15532.548367319998</v>
      </c>
      <c r="AI115" s="68">
        <f t="shared" si="42"/>
        <v>927.56855518104533</v>
      </c>
      <c r="AJ115" s="69">
        <v>1178.3472820132949</v>
      </c>
      <c r="AK115" s="82">
        <v>1176.6686305872709</v>
      </c>
      <c r="AL115" s="69">
        <v>28467.133928539999</v>
      </c>
      <c r="AM115" s="68">
        <f t="shared" si="43"/>
        <v>29093.653061128571</v>
      </c>
      <c r="AN115" s="69">
        <f t="shared" si="44"/>
        <v>1152.054572562914</v>
      </c>
      <c r="AO115" s="69">
        <v>10717.85714287</v>
      </c>
      <c r="AP115" s="68">
        <f t="shared" si="45"/>
        <v>14177.155612228571</v>
      </c>
      <c r="AQ115" s="68">
        <f t="shared" si="46"/>
        <v>801.38216572404906</v>
      </c>
      <c r="AR115" s="69">
        <v>1054.3382936496296</v>
      </c>
      <c r="AS115" s="82">
        <v>765.56122449071427</v>
      </c>
    </row>
    <row r="116" spans="1:45" x14ac:dyDescent="0.25">
      <c r="A116" s="76">
        <f t="shared" si="26"/>
        <v>45875</v>
      </c>
      <c r="B116" s="68">
        <v>112612.65321464</v>
      </c>
      <c r="C116" s="68">
        <f t="shared" si="27"/>
        <v>168365.36775493927</v>
      </c>
      <c r="D116" s="68">
        <v>1094.0348433823854</v>
      </c>
      <c r="E116" s="68">
        <f t="shared" si="28"/>
        <v>1133.6602784017325</v>
      </c>
      <c r="F116" s="82">
        <f t="shared" si="25"/>
        <v>197370.21845711308</v>
      </c>
      <c r="G116" s="68">
        <v>83946.67107163</v>
      </c>
      <c r="H116" s="68">
        <f t="shared" si="29"/>
        <v>122637.70959174573</v>
      </c>
      <c r="I116" s="68">
        <v>1153.1136135896122</v>
      </c>
      <c r="J116" s="68">
        <f t="shared" si="30"/>
        <v>1157.5886519429228</v>
      </c>
      <c r="K116" s="82">
        <v>155917.86923125098</v>
      </c>
      <c r="L116" s="68">
        <v>26664.258928719999</v>
      </c>
      <c r="M116" s="68">
        <f t="shared" si="31"/>
        <v>42390.387755034295</v>
      </c>
      <c r="N116" s="68">
        <v>888.80863095733332</v>
      </c>
      <c r="O116" s="68">
        <f t="shared" si="32"/>
        <v>995.50035507577206</v>
      </c>
      <c r="P116" s="82">
        <v>39852.902162306746</v>
      </c>
      <c r="Q116" s="68">
        <v>2001.72321429</v>
      </c>
      <c r="R116" s="68">
        <f t="shared" si="33"/>
        <v>3337.2704081592856</v>
      </c>
      <c r="S116" s="68">
        <v>47.660076530714285</v>
      </c>
      <c r="T116" s="68">
        <f t="shared" si="34"/>
        <v>53.604035665523057</v>
      </c>
      <c r="U116" s="82">
        <v>1599.4470635553726</v>
      </c>
      <c r="V116" s="69">
        <v>105455.39535748</v>
      </c>
      <c r="W116" s="68">
        <f t="shared" si="35"/>
        <v>140664.06872436215</v>
      </c>
      <c r="X116" s="69">
        <f t="shared" si="36"/>
        <v>1215.1961910362845</v>
      </c>
      <c r="Y116" s="69">
        <v>9158.9810714499981</v>
      </c>
      <c r="Z116" s="68">
        <f t="shared" si="37"/>
        <v>31038.569438736424</v>
      </c>
      <c r="AA116" s="68">
        <f t="shared" si="38"/>
        <v>946.49937671137354</v>
      </c>
      <c r="AB116" s="69">
        <v>1159.630218659061</v>
      </c>
      <c r="AC116" s="82">
        <v>755.20212898884915</v>
      </c>
      <c r="AD116" s="69">
        <v>83067.806071629995</v>
      </c>
      <c r="AE116" s="68">
        <f t="shared" si="39"/>
        <v>109030.31234686714</v>
      </c>
      <c r="AF116" s="69">
        <f t="shared" si="40"/>
        <v>1200.1482634747656</v>
      </c>
      <c r="AG116" s="69">
        <v>878.86500000000001</v>
      </c>
      <c r="AH116" s="68">
        <f t="shared" si="41"/>
        <v>13607.397244878568</v>
      </c>
      <c r="AI116" s="68">
        <f t="shared" si="42"/>
        <v>861.99602175373923</v>
      </c>
      <c r="AJ116" s="69">
        <v>1173.1833003912702</v>
      </c>
      <c r="AK116" s="82">
        <v>440.63973213075167</v>
      </c>
      <c r="AL116" s="69">
        <v>20385.866071560002</v>
      </c>
      <c r="AM116" s="68">
        <f t="shared" si="43"/>
        <v>28296.485969335714</v>
      </c>
      <c r="AN116" s="69">
        <f t="shared" si="44"/>
        <v>1136.3881767131249</v>
      </c>
      <c r="AO116" s="69">
        <v>6278.3928571599999</v>
      </c>
      <c r="AP116" s="68">
        <f t="shared" si="45"/>
        <v>14093.901785698572</v>
      </c>
      <c r="AQ116" s="68">
        <f t="shared" si="46"/>
        <v>809.39290126835851</v>
      </c>
      <c r="AR116" s="69">
        <v>1019.2933035780001</v>
      </c>
      <c r="AS116" s="82">
        <v>627.83928571599995</v>
      </c>
    </row>
    <row r="117" spans="1:45" x14ac:dyDescent="0.25">
      <c r="A117" s="76">
        <f t="shared" si="26"/>
        <v>45876</v>
      </c>
      <c r="B117" s="68">
        <v>152939.08857121962</v>
      </c>
      <c r="C117" s="68">
        <f t="shared" si="27"/>
        <v>167488.1604080415</v>
      </c>
      <c r="D117" s="68">
        <v>1274.793761519175</v>
      </c>
      <c r="E117" s="68">
        <f t="shared" si="28"/>
        <v>1174.5024294545626</v>
      </c>
      <c r="F117" s="82">
        <f t="shared" si="25"/>
        <v>197370.21845711308</v>
      </c>
      <c r="G117" s="68">
        <v>93272.552857090021</v>
      </c>
      <c r="H117" s="68">
        <f t="shared" si="29"/>
        <v>118826.66678566571</v>
      </c>
      <c r="I117" s="68">
        <v>1214.6596900207855</v>
      </c>
      <c r="J117" s="68">
        <f t="shared" si="30"/>
        <v>1187.9217206861802</v>
      </c>
      <c r="K117" s="82">
        <v>155917.86923125098</v>
      </c>
      <c r="L117" s="68">
        <v>56903.883928410003</v>
      </c>
      <c r="M117" s="68">
        <f t="shared" si="31"/>
        <v>45318.874999929998</v>
      </c>
      <c r="N117" s="68">
        <v>1323.3461378700001</v>
      </c>
      <c r="O117" s="68">
        <f t="shared" si="32"/>
        <v>1057.7049489382459</v>
      </c>
      <c r="P117" s="82">
        <v>39852.902162306746</v>
      </c>
      <c r="Q117" s="68">
        <v>2762.6517857196</v>
      </c>
      <c r="R117" s="68">
        <f t="shared" si="33"/>
        <v>3342.6186224457856</v>
      </c>
      <c r="S117" s="68">
        <v>42.502335164916921</v>
      </c>
      <c r="T117" s="68">
        <f t="shared" si="34"/>
        <v>52.72372057246502</v>
      </c>
      <c r="U117" s="82">
        <v>1599.4470635553726</v>
      </c>
      <c r="V117" s="69">
        <v>137019.92178547964</v>
      </c>
      <c r="W117" s="68">
        <f t="shared" si="35"/>
        <v>142320.10357131864</v>
      </c>
      <c r="X117" s="69">
        <f t="shared" si="36"/>
        <v>1253.2906957406269</v>
      </c>
      <c r="Y117" s="69">
        <v>18681.818571459597</v>
      </c>
      <c r="Z117" s="68">
        <f t="shared" si="37"/>
        <v>28510.675459168637</v>
      </c>
      <c r="AA117" s="68">
        <f t="shared" si="38"/>
        <v>981.59783692847134</v>
      </c>
      <c r="AB117" s="69">
        <v>1330.3030349714645</v>
      </c>
      <c r="AC117" s="82">
        <v>1088.9890549438032</v>
      </c>
      <c r="AD117" s="69">
        <v>83878.162857019997</v>
      </c>
      <c r="AE117" s="68">
        <f t="shared" si="39"/>
        <v>106479.63163259572</v>
      </c>
      <c r="AF117" s="69">
        <f t="shared" si="40"/>
        <v>1232.2802314879486</v>
      </c>
      <c r="AG117" s="69">
        <v>9394.3900000699996</v>
      </c>
      <c r="AH117" s="68">
        <f t="shared" si="41"/>
        <v>12347.035153069999</v>
      </c>
      <c r="AI117" s="68">
        <f t="shared" si="42"/>
        <v>872.30518001870973</v>
      </c>
      <c r="AJ117" s="69">
        <v>1255.3521995231758</v>
      </c>
      <c r="AK117" s="82">
        <v>942.01987635476576</v>
      </c>
      <c r="AL117" s="69">
        <v>50379.107142740002</v>
      </c>
      <c r="AM117" s="68">
        <f t="shared" si="43"/>
        <v>32497.853316277142</v>
      </c>
      <c r="AN117" s="69">
        <f t="shared" si="44"/>
        <v>1178.6395864881165</v>
      </c>
      <c r="AO117" s="69">
        <v>6524.7767856699993</v>
      </c>
      <c r="AP117" s="68">
        <f t="shared" si="45"/>
        <v>12821.021683652856</v>
      </c>
      <c r="AQ117" s="68">
        <f t="shared" si="46"/>
        <v>842.32474429693934</v>
      </c>
      <c r="AR117" s="69">
        <v>1399.4196428538889</v>
      </c>
      <c r="AS117" s="82">
        <v>932.1109693814285</v>
      </c>
    </row>
    <row r="118" spans="1:45" x14ac:dyDescent="0.25">
      <c r="A118" s="76">
        <f t="shared" si="26"/>
        <v>45877</v>
      </c>
      <c r="B118" s="68">
        <v>195291.64142855271</v>
      </c>
      <c r="C118" s="68">
        <f t="shared" si="27"/>
        <v>151539.11586722449</v>
      </c>
      <c r="D118" s="68">
        <v>1243.5689357402794</v>
      </c>
      <c r="E118" s="68">
        <f t="shared" si="28"/>
        <v>1198.7800900577952</v>
      </c>
      <c r="F118" s="82">
        <f t="shared" si="25"/>
        <v>197370.21845711308</v>
      </c>
      <c r="G118" s="68">
        <v>132142.20392855001</v>
      </c>
      <c r="H118" s="68">
        <f t="shared" si="29"/>
        <v>105850.16051013286</v>
      </c>
      <c r="I118" s="68">
        <v>1183.0824281935763</v>
      </c>
      <c r="J118" s="68">
        <f t="shared" si="30"/>
        <v>1203.3687131193872</v>
      </c>
      <c r="K118" s="82">
        <v>155917.86923125098</v>
      </c>
      <c r="L118" s="68">
        <v>58156.857142859997</v>
      </c>
      <c r="M118" s="68">
        <f t="shared" si="31"/>
        <v>42181.105867298567</v>
      </c>
      <c r="N118" s="68">
        <v>1292.3746031746666</v>
      </c>
      <c r="O118" s="68">
        <f t="shared" si="32"/>
        <v>1095.5876924846636</v>
      </c>
      <c r="P118" s="82">
        <v>39852.902162306746</v>
      </c>
      <c r="Q118" s="68">
        <v>4992.5803571427004</v>
      </c>
      <c r="R118" s="68">
        <f t="shared" si="33"/>
        <v>3507.8494897930577</v>
      </c>
      <c r="S118" s="68">
        <v>52.55347744360737</v>
      </c>
      <c r="T118" s="68">
        <f t="shared" si="34"/>
        <v>53.932568276704835</v>
      </c>
      <c r="U118" s="82">
        <v>1599.4470635553726</v>
      </c>
      <c r="V118" s="69">
        <v>163379.07928567272</v>
      </c>
      <c r="W118" s="68">
        <f t="shared" si="35"/>
        <v>129831.19153051451</v>
      </c>
      <c r="X118" s="69">
        <f t="shared" si="36"/>
        <v>1284.9234419963773</v>
      </c>
      <c r="Y118" s="69">
        <v>36905.142500022703</v>
      </c>
      <c r="Z118" s="68">
        <f t="shared" si="37"/>
        <v>25215.773826503053</v>
      </c>
      <c r="AA118" s="68">
        <f t="shared" si="38"/>
        <v>993.89920742857919</v>
      </c>
      <c r="AB118" s="69">
        <v>1371.8576041896988</v>
      </c>
      <c r="AC118" s="82">
        <v>963.67983846570655</v>
      </c>
      <c r="AD118" s="69">
        <v>116521.07035713998</v>
      </c>
      <c r="AE118" s="68">
        <f t="shared" si="39"/>
        <v>96114.754030544282</v>
      </c>
      <c r="AF118" s="69">
        <f t="shared" si="40"/>
        <v>1246.6076405622953</v>
      </c>
      <c r="AG118" s="69">
        <v>15621.133571410001</v>
      </c>
      <c r="AH118" s="68">
        <f t="shared" si="41"/>
        <v>9735.4064795885733</v>
      </c>
      <c r="AI118" s="68">
        <f t="shared" si="42"/>
        <v>879.7044207612978</v>
      </c>
      <c r="AJ118" s="69">
        <v>1256.3568084363612</v>
      </c>
      <c r="AK118" s="82">
        <v>824.4236196367857</v>
      </c>
      <c r="AL118" s="69">
        <v>41865.428571390003</v>
      </c>
      <c r="AM118" s="68">
        <f t="shared" si="43"/>
        <v>30208.58801017714</v>
      </c>
      <c r="AN118" s="69">
        <f t="shared" si="44"/>
        <v>1255.5205097979174</v>
      </c>
      <c r="AO118" s="69">
        <v>16291.42857147</v>
      </c>
      <c r="AP118" s="68">
        <f t="shared" si="45"/>
        <v>11972.517857121429</v>
      </c>
      <c r="AQ118" s="68">
        <f t="shared" si="46"/>
        <v>832.48957322196111</v>
      </c>
      <c r="AR118" s="69">
        <v>1610.2087912073077</v>
      </c>
      <c r="AS118" s="82">
        <v>857.44360902473682</v>
      </c>
    </row>
    <row r="119" spans="1:45" x14ac:dyDescent="0.25">
      <c r="A119" s="76">
        <f t="shared" si="26"/>
        <v>45878</v>
      </c>
      <c r="B119" s="68">
        <v>153967.34107139733</v>
      </c>
      <c r="C119" s="68">
        <f t="shared" si="27"/>
        <v>153045.97403053902</v>
      </c>
      <c r="D119" s="68">
        <v>1083.7947997827735</v>
      </c>
      <c r="E119" s="68">
        <f t="shared" si="28"/>
        <v>1190.9307352909652</v>
      </c>
      <c r="F119" s="82">
        <f t="shared" si="25"/>
        <v>197370.21845711308</v>
      </c>
      <c r="G119" s="68">
        <v>104788.30535733001</v>
      </c>
      <c r="H119" s="68">
        <f t="shared" si="29"/>
        <v>106386.12709180571</v>
      </c>
      <c r="I119" s="68">
        <v>1117.8317586618746</v>
      </c>
      <c r="J119" s="68">
        <f t="shared" si="30"/>
        <v>1204.0101226096049</v>
      </c>
      <c r="K119" s="82">
        <v>155917.86923125098</v>
      </c>
      <c r="L119" s="68">
        <v>45017.419642640001</v>
      </c>
      <c r="M119" s="68">
        <f t="shared" si="31"/>
        <v>43072.003826489999</v>
      </c>
      <c r="N119" s="68">
        <v>937.86290922166665</v>
      </c>
      <c r="O119" s="68">
        <f t="shared" si="32"/>
        <v>1071.277765523269</v>
      </c>
      <c r="P119" s="82">
        <v>39852.902162306746</v>
      </c>
      <c r="Q119" s="68">
        <v>4161.6160714273001</v>
      </c>
      <c r="R119" s="68">
        <f t="shared" si="33"/>
        <v>3587.8431122432999</v>
      </c>
      <c r="S119" s="68">
        <v>34.393521251465287</v>
      </c>
      <c r="T119" s="68">
        <f t="shared" si="34"/>
        <v>53.541568051545092</v>
      </c>
      <c r="U119" s="82">
        <v>1599.4470635553726</v>
      </c>
      <c r="V119" s="69">
        <v>124137.5100001573</v>
      </c>
      <c r="W119" s="68">
        <f t="shared" si="35"/>
        <v>131475.71586728902</v>
      </c>
      <c r="X119" s="69">
        <f t="shared" si="36"/>
        <v>1275.7316397866311</v>
      </c>
      <c r="Y119" s="69">
        <v>33991.447142667304</v>
      </c>
      <c r="Z119" s="68">
        <f t="shared" si="37"/>
        <v>25158.1012754933</v>
      </c>
      <c r="AA119" s="68">
        <f t="shared" si="38"/>
        <v>985.6993385081015</v>
      </c>
      <c r="AB119" s="69">
        <v>1215.530506997542</v>
      </c>
      <c r="AC119" s="82">
        <v>844.34636147012498</v>
      </c>
      <c r="AD119" s="69">
        <v>88490.233214540014</v>
      </c>
      <c r="AE119" s="68">
        <f t="shared" si="39"/>
        <v>96488.497755067146</v>
      </c>
      <c r="AF119" s="69">
        <f t="shared" si="40"/>
        <v>1254.2924794082242</v>
      </c>
      <c r="AG119" s="69">
        <v>16298.072142789999</v>
      </c>
      <c r="AH119" s="68">
        <f t="shared" si="41"/>
        <v>9897.6293367385715</v>
      </c>
      <c r="AI119" s="68">
        <f t="shared" si="42"/>
        <v>866.89573954350612</v>
      </c>
      <c r="AJ119" s="69">
        <v>1249.7653274423376</v>
      </c>
      <c r="AK119" s="82">
        <v>710.55856807870543</v>
      </c>
      <c r="AL119" s="69">
        <v>31485.660714189999</v>
      </c>
      <c r="AM119" s="68">
        <f t="shared" si="43"/>
        <v>31399.374999978572</v>
      </c>
      <c r="AN119" s="69">
        <f t="shared" si="44"/>
        <v>1193.917936662566</v>
      </c>
      <c r="AO119" s="69">
        <v>13531.758928450001</v>
      </c>
      <c r="AP119" s="68">
        <f t="shared" si="45"/>
        <v>11672.628826511429</v>
      </c>
      <c r="AQ119" s="68">
        <f t="shared" si="46"/>
        <v>828.67565160069182</v>
      </c>
      <c r="AR119" s="69">
        <v>1015.6664746512903</v>
      </c>
      <c r="AS119" s="82">
        <v>795.98581932058823</v>
      </c>
    </row>
    <row r="120" spans="1:45" x14ac:dyDescent="0.25">
      <c r="A120" s="76">
        <f t="shared" si="26"/>
        <v>45879</v>
      </c>
      <c r="B120" s="68">
        <v>123763.03857147222</v>
      </c>
      <c r="C120" s="68">
        <f t="shared" si="27"/>
        <v>151456.88591830921</v>
      </c>
      <c r="D120" s="68">
        <v>1023.9856076872099</v>
      </c>
      <c r="E120" s="68">
        <f t="shared" si="28"/>
        <v>1153.4687986493718</v>
      </c>
      <c r="F120" s="82">
        <f t="shared" si="25"/>
        <v>197370.21845711308</v>
      </c>
      <c r="G120" s="68">
        <v>94107.681428600015</v>
      </c>
      <c r="H120" s="68">
        <f t="shared" si="29"/>
        <v>105145.47392854285</v>
      </c>
      <c r="I120" s="68">
        <v>1025.7197718733682</v>
      </c>
      <c r="J120" s="68">
        <f t="shared" si="30"/>
        <v>1159.3084019502737</v>
      </c>
      <c r="K120" s="82">
        <v>155917.86923125098</v>
      </c>
      <c r="L120" s="68">
        <v>26965.383928570001</v>
      </c>
      <c r="M120" s="68">
        <f t="shared" si="31"/>
        <v>42709.329081600001</v>
      </c>
      <c r="N120" s="68">
        <v>929.84082512310351</v>
      </c>
      <c r="O120" s="68">
        <f t="shared" si="32"/>
        <v>1053.5810102204468</v>
      </c>
      <c r="P120" s="82">
        <v>39852.902162306746</v>
      </c>
      <c r="Q120" s="68">
        <v>2689.9732143022002</v>
      </c>
      <c r="R120" s="68">
        <f t="shared" si="33"/>
        <v>3602.0829081663428</v>
      </c>
      <c r="S120" s="68">
        <v>51.730254121196154</v>
      </c>
      <c r="T120" s="68">
        <f t="shared" si="34"/>
        <v>55.645288756938619</v>
      </c>
      <c r="U120" s="82">
        <v>1599.4470635553726</v>
      </c>
      <c r="V120" s="69">
        <v>86296.51464293219</v>
      </c>
      <c r="W120" s="68">
        <f t="shared" si="35"/>
        <v>128965.1118877135</v>
      </c>
      <c r="X120" s="69">
        <f t="shared" si="36"/>
        <v>1229.9573058601623</v>
      </c>
      <c r="Y120" s="69">
        <v>40156.4971428422</v>
      </c>
      <c r="Z120" s="68">
        <f t="shared" si="37"/>
        <v>26093.856938762059</v>
      </c>
      <c r="AA120" s="68">
        <f t="shared" si="38"/>
        <v>969.16542627939191</v>
      </c>
      <c r="AB120" s="69">
        <v>1066.2049968582185</v>
      </c>
      <c r="AC120" s="82">
        <v>1002.8563384069073</v>
      </c>
      <c r="AD120" s="69">
        <v>66041.978928669996</v>
      </c>
      <c r="AE120" s="68">
        <f t="shared" si="39"/>
        <v>93298.199897941435</v>
      </c>
      <c r="AF120" s="69">
        <f t="shared" si="40"/>
        <v>1198.8932042244317</v>
      </c>
      <c r="AG120" s="69">
        <v>28065.702499930001</v>
      </c>
      <c r="AH120" s="68">
        <f t="shared" si="41"/>
        <v>11847.274030601429</v>
      </c>
      <c r="AI120" s="68">
        <f t="shared" si="42"/>
        <v>868.27090342754116</v>
      </c>
      <c r="AJ120" s="69">
        <v>1018.8217374599457</v>
      </c>
      <c r="AK120" s="82">
        <v>1042.3261510167913</v>
      </c>
      <c r="AL120" s="69">
        <v>17564.56249996</v>
      </c>
      <c r="AM120" s="68">
        <f t="shared" si="43"/>
        <v>32064.829081605712</v>
      </c>
      <c r="AN120" s="69">
        <f t="shared" si="44"/>
        <v>1197.0969598339946</v>
      </c>
      <c r="AO120" s="69">
        <v>9400.8214286099992</v>
      </c>
      <c r="AP120" s="68">
        <f t="shared" si="45"/>
        <v>10644.499999994285</v>
      </c>
      <c r="AQ120" s="68">
        <f t="shared" si="46"/>
        <v>783.78742431550643</v>
      </c>
      <c r="AR120" s="69">
        <v>1097.7851562475</v>
      </c>
      <c r="AS120" s="82">
        <v>723.1401098930769</v>
      </c>
    </row>
    <row r="121" spans="1:45" x14ac:dyDescent="0.25">
      <c r="A121" s="76">
        <f t="shared" si="26"/>
        <v>45880</v>
      </c>
      <c r="B121" s="68">
        <v>179735.63535726332</v>
      </c>
      <c r="C121" s="68">
        <f t="shared" si="27"/>
        <v>151348.7048469086</v>
      </c>
      <c r="D121" s="68">
        <v>1153.1299173328673</v>
      </c>
      <c r="E121" s="68">
        <f t="shared" si="28"/>
        <v>1147.2284449280519</v>
      </c>
      <c r="F121" s="82">
        <f t="shared" si="25"/>
        <v>197370.21845711308</v>
      </c>
      <c r="G121" s="68">
        <v>132718.75142862002</v>
      </c>
      <c r="H121" s="68">
        <f t="shared" si="29"/>
        <v>105164.39362244002</v>
      </c>
      <c r="I121" s="68">
        <v>1118.34759142385</v>
      </c>
      <c r="J121" s="68">
        <f t="shared" si="30"/>
        <v>1141.5682558894694</v>
      </c>
      <c r="K121" s="82">
        <v>155917.86923125098</v>
      </c>
      <c r="L121" s="68">
        <v>44492.866071490003</v>
      </c>
      <c r="M121" s="68">
        <f t="shared" si="31"/>
        <v>42483.665816300003</v>
      </c>
      <c r="N121" s="68">
        <v>1202.5098938240542</v>
      </c>
      <c r="O121" s="68">
        <f t="shared" si="32"/>
        <v>1075.78206995963</v>
      </c>
      <c r="P121" s="82">
        <v>39852.902162306746</v>
      </c>
      <c r="Q121" s="68">
        <v>2524.0178571532997</v>
      </c>
      <c r="R121" s="68">
        <f t="shared" si="33"/>
        <v>3700.6454081686002</v>
      </c>
      <c r="S121" s="68">
        <v>51.51056851333265</v>
      </c>
      <c r="T121" s="68">
        <f t="shared" si="34"/>
        <v>57.965259101872128</v>
      </c>
      <c r="U121" s="82">
        <v>1599.4470635553726</v>
      </c>
      <c r="V121" s="69">
        <v>158186.37464294332</v>
      </c>
      <c r="W121" s="68">
        <f t="shared" si="35"/>
        <v>128263.97214284718</v>
      </c>
      <c r="X121" s="69">
        <f t="shared" si="36"/>
        <v>1227.1417991866062</v>
      </c>
      <c r="Y121" s="69">
        <v>24073.2785714733</v>
      </c>
      <c r="Z121" s="68">
        <f t="shared" si="37"/>
        <v>26785.378112230032</v>
      </c>
      <c r="AA121" s="68">
        <f t="shared" si="38"/>
        <v>961.11811628513567</v>
      </c>
      <c r="AB121" s="69">
        <v>1236.5274587326587</v>
      </c>
      <c r="AC121" s="82">
        <v>855.68352121255623</v>
      </c>
      <c r="AD121" s="69">
        <v>115053.48178573002</v>
      </c>
      <c r="AE121" s="68">
        <f t="shared" si="39"/>
        <v>91598.093316329992</v>
      </c>
      <c r="AF121" s="69">
        <f t="shared" si="40"/>
        <v>1188.743370158051</v>
      </c>
      <c r="AG121" s="69">
        <v>17665.269642889998</v>
      </c>
      <c r="AH121" s="68">
        <f t="shared" si="41"/>
        <v>13566.300306109999</v>
      </c>
      <c r="AI121" s="68">
        <f t="shared" si="42"/>
        <v>848.82990464072918</v>
      </c>
      <c r="AJ121" s="69">
        <v>1189.3769358399732</v>
      </c>
      <c r="AK121" s="82">
        <v>805.17275468003379</v>
      </c>
      <c r="AL121" s="69">
        <v>40608.875000059998</v>
      </c>
      <c r="AM121" s="68">
        <f t="shared" si="43"/>
        <v>32965.233418348573</v>
      </c>
      <c r="AN121" s="69">
        <f t="shared" si="44"/>
        <v>1215.2393388381388</v>
      </c>
      <c r="AO121" s="69">
        <v>3883.9910714299999</v>
      </c>
      <c r="AP121" s="68">
        <f t="shared" si="45"/>
        <v>9518.4323979514284</v>
      </c>
      <c r="AQ121" s="68">
        <f t="shared" si="46"/>
        <v>764.20183758069686</v>
      </c>
      <c r="AR121" s="69">
        <v>1309.9637096793547</v>
      </c>
      <c r="AS121" s="82">
        <v>647.33184523833336</v>
      </c>
    </row>
    <row r="122" spans="1:45" x14ac:dyDescent="0.25">
      <c r="A122" s="76">
        <f t="shared" si="26"/>
        <v>45881</v>
      </c>
      <c r="B122" s="68">
        <v>156537.82821448045</v>
      </c>
      <c r="C122" s="68">
        <f t="shared" si="27"/>
        <v>153549.60377557509</v>
      </c>
      <c r="D122" s="68">
        <v>1111.6869207074992</v>
      </c>
      <c r="E122" s="68">
        <f t="shared" si="28"/>
        <v>1140.7135408788843</v>
      </c>
      <c r="F122" s="82">
        <f t="shared" si="25"/>
        <v>197370.21845711308</v>
      </c>
      <c r="G122" s="68">
        <v>119133.62285736001</v>
      </c>
      <c r="H122" s="68">
        <f t="shared" si="29"/>
        <v>108587.11270416858</v>
      </c>
      <c r="I122" s="68">
        <v>1137.7229812072685</v>
      </c>
      <c r="J122" s="68">
        <f t="shared" si="30"/>
        <v>1135.7825478529051</v>
      </c>
      <c r="K122" s="82">
        <v>155917.86923125098</v>
      </c>
      <c r="L122" s="68">
        <v>34992.008928540003</v>
      </c>
      <c r="M122" s="68">
        <f t="shared" si="31"/>
        <v>41884.668367318569</v>
      </c>
      <c r="N122" s="68">
        <v>972.00024801500012</v>
      </c>
      <c r="O122" s="68">
        <f t="shared" si="32"/>
        <v>1078.1061783122607</v>
      </c>
      <c r="P122" s="82">
        <v>39852.902162306746</v>
      </c>
      <c r="Q122" s="68">
        <v>2412.1964285804002</v>
      </c>
      <c r="R122" s="68">
        <f t="shared" si="33"/>
        <v>3077.8227040879283</v>
      </c>
      <c r="S122" s="68">
        <v>56.097591362334889</v>
      </c>
      <c r="T122" s="68">
        <f t="shared" si="34"/>
        <v>48.06397491250965</v>
      </c>
      <c r="U122" s="82">
        <v>1599.4470635553726</v>
      </c>
      <c r="V122" s="69">
        <v>123936.8396430104</v>
      </c>
      <c r="W122" s="68">
        <f t="shared" si="35"/>
        <v>128344.5193368108</v>
      </c>
      <c r="X122" s="69">
        <f t="shared" si="36"/>
        <v>1226.4041345868898</v>
      </c>
      <c r="Y122" s="69">
        <v>35013.185000050406</v>
      </c>
      <c r="Z122" s="68">
        <f t="shared" si="37"/>
        <v>28282.907142852211</v>
      </c>
      <c r="AA122" s="68">
        <f t="shared" si="38"/>
        <v>918.74642692984776</v>
      </c>
      <c r="AB122" s="69">
        <v>1204.7751216995848</v>
      </c>
      <c r="AC122" s="82">
        <v>920.46774502098674</v>
      </c>
      <c r="AD122" s="69">
        <v>102464.41107163002</v>
      </c>
      <c r="AE122" s="68">
        <f t="shared" si="39"/>
        <v>93645.306326622842</v>
      </c>
      <c r="AF122" s="69">
        <f t="shared" si="40"/>
        <v>1197.2512570711594</v>
      </c>
      <c r="AG122" s="69">
        <v>16669.211785729996</v>
      </c>
      <c r="AH122" s="68">
        <f t="shared" si="41"/>
        <v>14941.806377545714</v>
      </c>
      <c r="AI122" s="68">
        <f t="shared" si="42"/>
        <v>789.27338808374031</v>
      </c>
      <c r="AJ122" s="69">
        <v>1237.9024904050543</v>
      </c>
      <c r="AK122" s="82">
        <v>759.77301468834901</v>
      </c>
      <c r="AL122" s="69">
        <v>19060.2321428</v>
      </c>
      <c r="AM122" s="68">
        <f t="shared" si="43"/>
        <v>31621.390306099998</v>
      </c>
      <c r="AN122" s="69">
        <f t="shared" si="44"/>
        <v>1200.7640979081918</v>
      </c>
      <c r="AO122" s="69">
        <v>15931.776785739999</v>
      </c>
      <c r="AP122" s="68">
        <f t="shared" si="45"/>
        <v>10263.278061218571</v>
      </c>
      <c r="AQ122" s="68">
        <f t="shared" si="46"/>
        <v>797.08395538327352</v>
      </c>
      <c r="AR122" s="69">
        <v>953.01160714000002</v>
      </c>
      <c r="AS122" s="82">
        <v>995.73604910874997</v>
      </c>
    </row>
    <row r="123" spans="1:45" x14ac:dyDescent="0.25">
      <c r="A123" s="76">
        <f t="shared" si="26"/>
        <v>45882</v>
      </c>
      <c r="B123" s="68">
        <v>119467.83571413942</v>
      </c>
      <c r="C123" s="68">
        <f t="shared" si="27"/>
        <v>154528.91556121784</v>
      </c>
      <c r="D123" s="68">
        <v>1108.1555690122243</v>
      </c>
      <c r="E123" s="68">
        <f t="shared" si="28"/>
        <v>1142.7307873974328</v>
      </c>
      <c r="F123" s="82">
        <f t="shared" si="25"/>
        <v>197370.21845711308</v>
      </c>
      <c r="G123" s="68">
        <v>103411.8357142</v>
      </c>
      <c r="H123" s="68">
        <f t="shared" si="29"/>
        <v>111367.85051025003</v>
      </c>
      <c r="I123" s="68">
        <v>1127.1297191425599</v>
      </c>
      <c r="J123" s="68">
        <f t="shared" si="30"/>
        <v>1132.0705629318975</v>
      </c>
      <c r="K123" s="82">
        <v>155917.86923125098</v>
      </c>
      <c r="L123" s="68">
        <v>14935.44642851</v>
      </c>
      <c r="M123" s="68">
        <f t="shared" si="31"/>
        <v>40209.123724431432</v>
      </c>
      <c r="N123" s="68">
        <v>933.46540178187502</v>
      </c>
      <c r="O123" s="68">
        <f t="shared" si="32"/>
        <v>1084.4857170014809</v>
      </c>
      <c r="P123" s="82">
        <v>39852.902162306746</v>
      </c>
      <c r="Q123" s="68">
        <v>1120.5535714294001</v>
      </c>
      <c r="R123" s="68">
        <f t="shared" si="33"/>
        <v>2951.9413265364137</v>
      </c>
      <c r="S123" s="68">
        <v>32.957457983217651</v>
      </c>
      <c r="T123" s="68">
        <f t="shared" si="34"/>
        <v>45.963600834295839</v>
      </c>
      <c r="U123" s="82">
        <v>1599.4470635553726</v>
      </c>
      <c r="V123" s="69">
        <v>93625.408928449411</v>
      </c>
      <c r="W123" s="68">
        <f t="shared" si="35"/>
        <v>126654.5212755207</v>
      </c>
      <c r="X123" s="69">
        <f t="shared" si="36"/>
        <v>1234.7366050902231</v>
      </c>
      <c r="Y123" s="69">
        <v>26962.980357119399</v>
      </c>
      <c r="Z123" s="68">
        <f t="shared" si="37"/>
        <v>30826.335612233557</v>
      </c>
      <c r="AA123" s="68">
        <f t="shared" si="38"/>
        <v>935.12635821053823</v>
      </c>
      <c r="AB123" s="69">
        <v>1217.9575121823941</v>
      </c>
      <c r="AC123" s="82">
        <v>869.86164795368234</v>
      </c>
      <c r="AD123" s="69">
        <v>84630.524999929999</v>
      </c>
      <c r="AE123" s="68">
        <f t="shared" si="39"/>
        <v>93868.551887808571</v>
      </c>
      <c r="AF123" s="69">
        <f t="shared" si="40"/>
        <v>1205.3534904312187</v>
      </c>
      <c r="AG123" s="69">
        <v>18781.310714269999</v>
      </c>
      <c r="AH123" s="68">
        <f t="shared" si="41"/>
        <v>17499.298622441427</v>
      </c>
      <c r="AI123" s="68">
        <f t="shared" si="42"/>
        <v>843.29943704151742</v>
      </c>
      <c r="AJ123" s="69">
        <v>1229.8989339116829</v>
      </c>
      <c r="AK123" s="82">
        <v>818.82207483519119</v>
      </c>
      <c r="AL123" s="69">
        <v>7874.3303570899998</v>
      </c>
      <c r="AM123" s="68">
        <f t="shared" si="43"/>
        <v>29834.028061175712</v>
      </c>
      <c r="AN123" s="69">
        <f t="shared" si="44"/>
        <v>1195.763810916513</v>
      </c>
      <c r="AO123" s="69">
        <v>7061.1160714199996</v>
      </c>
      <c r="AP123" s="68">
        <f t="shared" si="45"/>
        <v>10375.095663255712</v>
      </c>
      <c r="AQ123" s="68">
        <f t="shared" si="46"/>
        <v>833.48398727063056</v>
      </c>
      <c r="AR123" s="69">
        <v>984.29129463624997</v>
      </c>
      <c r="AS123" s="82">
        <v>882.63950892749995</v>
      </c>
    </row>
    <row r="124" spans="1:45" x14ac:dyDescent="0.25">
      <c r="A124" s="76">
        <f t="shared" si="26"/>
        <v>45883</v>
      </c>
      <c r="B124" s="68">
        <v>158633.24678543006</v>
      </c>
      <c r="C124" s="68">
        <f t="shared" si="27"/>
        <v>155342.3667346765</v>
      </c>
      <c r="D124" s="68">
        <v>1175.7873790700505</v>
      </c>
      <c r="E124" s="68">
        <f t="shared" si="28"/>
        <v>1128.5870184761293</v>
      </c>
      <c r="F124" s="82">
        <f t="shared" si="25"/>
        <v>197370.21845711308</v>
      </c>
      <c r="G124" s="68">
        <v>119779.64857112002</v>
      </c>
      <c r="H124" s="68">
        <f t="shared" si="29"/>
        <v>115154.57846939715</v>
      </c>
      <c r="I124" s="68">
        <v>1166.1040149167216</v>
      </c>
      <c r="J124" s="68">
        <f t="shared" si="30"/>
        <v>1125.1340379170313</v>
      </c>
      <c r="K124" s="82">
        <v>155917.86923125098</v>
      </c>
      <c r="L124" s="68">
        <v>35397.2232143</v>
      </c>
      <c r="M124" s="68">
        <f t="shared" si="31"/>
        <v>37136.743622415714</v>
      </c>
      <c r="N124" s="68">
        <v>1106.163225446875</v>
      </c>
      <c r="O124" s="68">
        <f t="shared" si="32"/>
        <v>1053.4595866553202</v>
      </c>
      <c r="P124" s="82">
        <v>39852.902162306746</v>
      </c>
      <c r="Q124" s="68">
        <v>3456.3750000100999</v>
      </c>
      <c r="R124" s="68">
        <f t="shared" si="33"/>
        <v>3051.0446428636287</v>
      </c>
      <c r="S124" s="68">
        <v>60.638157894914031</v>
      </c>
      <c r="T124" s="68">
        <f t="shared" si="34"/>
        <v>48.554432652866872</v>
      </c>
      <c r="U124" s="82">
        <v>1599.4470635553726</v>
      </c>
      <c r="V124" s="69">
        <v>120022.32607125012</v>
      </c>
      <c r="W124" s="68">
        <f t="shared" si="35"/>
        <v>124226.29331634507</v>
      </c>
      <c r="X124" s="69">
        <f t="shared" si="36"/>
        <v>1225.1750874481354</v>
      </c>
      <c r="Y124" s="69">
        <v>42067.295714190099</v>
      </c>
      <c r="Z124" s="68">
        <f t="shared" si="37"/>
        <v>34167.118061195062</v>
      </c>
      <c r="AA124" s="68">
        <f t="shared" si="38"/>
        <v>929.37035295836336</v>
      </c>
      <c r="AB124" s="69">
        <v>1263.3724114768513</v>
      </c>
      <c r="AC124" s="82">
        <v>1048.6970181785791</v>
      </c>
      <c r="AD124" s="69">
        <v>87917.486785520014</v>
      </c>
      <c r="AE124" s="68">
        <f t="shared" si="39"/>
        <v>94445.598163308576</v>
      </c>
      <c r="AF124" s="69">
        <f t="shared" si="40"/>
        <v>1200.9361491108468</v>
      </c>
      <c r="AG124" s="69">
        <v>31862.161785600001</v>
      </c>
      <c r="AH124" s="68">
        <f t="shared" si="41"/>
        <v>20708.980306088572</v>
      </c>
      <c r="AI124" s="68">
        <f t="shared" si="42"/>
        <v>855.95878740660226</v>
      </c>
      <c r="AJ124" s="69">
        <v>1224.4308102805714</v>
      </c>
      <c r="AK124" s="82">
        <v>1030.6353289103602</v>
      </c>
      <c r="AL124" s="69">
        <v>28648.464285720001</v>
      </c>
      <c r="AM124" s="68">
        <f t="shared" si="43"/>
        <v>26729.650510172854</v>
      </c>
      <c r="AN124" s="69">
        <f t="shared" si="44"/>
        <v>1173.7874910412372</v>
      </c>
      <c r="AO124" s="69">
        <v>6748.7589285800004</v>
      </c>
      <c r="AP124" s="68">
        <f t="shared" si="45"/>
        <v>10407.093112242857</v>
      </c>
      <c r="AQ124" s="68">
        <f t="shared" si="46"/>
        <v>807.44843495550583</v>
      </c>
      <c r="AR124" s="69">
        <v>1245.5854037269567</v>
      </c>
      <c r="AS124" s="82">
        <v>749.8621031755556</v>
      </c>
    </row>
    <row r="125" spans="1:45" x14ac:dyDescent="0.25">
      <c r="A125" s="76">
        <f t="shared" si="26"/>
        <v>45884</v>
      </c>
      <c r="B125" s="68">
        <v>200064.17678540718</v>
      </c>
      <c r="C125" s="68">
        <f t="shared" ref="C125" si="47">AVERAGE(B119:B125)</f>
        <v>156024.15749994144</v>
      </c>
      <c r="D125" s="68">
        <v>1099.7189704919676</v>
      </c>
      <c r="E125" s="68">
        <f t="shared" ref="E125" si="48">AVERAGE(D119:D125)</f>
        <v>1108.037023440656</v>
      </c>
      <c r="F125" s="82">
        <f t="shared" si="25"/>
        <v>197370.21845711308</v>
      </c>
      <c r="G125" s="68">
        <v>152976.82857121999</v>
      </c>
      <c r="H125" s="68">
        <f t="shared" ref="H125" si="49">AVERAGE(G119:G125)</f>
        <v>118130.95341835001</v>
      </c>
      <c r="I125" s="68">
        <v>1111.5731491272757</v>
      </c>
      <c r="J125" s="68">
        <f t="shared" ref="J125" si="50">AVERAGE(I119:I125)</f>
        <v>1114.9184266218456</v>
      </c>
      <c r="K125" s="82">
        <v>155917.86923125098</v>
      </c>
      <c r="L125" s="68">
        <v>43471.303571329998</v>
      </c>
      <c r="M125" s="68">
        <f t="shared" ref="M125" si="51">AVERAGE(L119:L125)</f>
        <v>35038.807397911434</v>
      </c>
      <c r="N125" s="68">
        <v>987.98417207568173</v>
      </c>
      <c r="O125" s="68">
        <f t="shared" ref="O125" si="52">AVERAGE(N119:N125)</f>
        <v>1009.9752393554653</v>
      </c>
      <c r="P125" s="82">
        <v>39852.902162306746</v>
      </c>
      <c r="Q125" s="68">
        <v>3616.0446428572</v>
      </c>
      <c r="R125" s="68">
        <f t="shared" ref="R125" si="53">AVERAGE(Q119:Q125)</f>
        <v>2854.3966836799855</v>
      </c>
      <c r="S125" s="68">
        <v>38.063627819549474</v>
      </c>
      <c r="T125" s="68">
        <f t="shared" ref="T125" si="54">AVERAGE(S119:S125)</f>
        <v>46.484454135144304</v>
      </c>
      <c r="U125" s="82">
        <v>1599.4470635553726</v>
      </c>
      <c r="V125" s="69">
        <v>159627.49499979717</v>
      </c>
      <c r="W125" s="68">
        <f t="shared" ref="W125" si="55">AVERAGE(V119:V125)</f>
        <v>123690.35270407714</v>
      </c>
      <c r="X125" s="69">
        <f t="shared" ref="X125" si="56">AVERAGE(AB119:AB125)</f>
        <v>1210.1597196948665</v>
      </c>
      <c r="Y125" s="69">
        <v>44052.726428467198</v>
      </c>
      <c r="Z125" s="68">
        <f t="shared" ref="Z125" si="57">AVERAGE(Y119:Y125)</f>
        <v>35188.201479544274</v>
      </c>
      <c r="AA125" s="68">
        <f t="shared" ref="AA125" si="58">AVERAGE(AC119:AC125)</f>
        <v>903.66001892244753</v>
      </c>
      <c r="AB125" s="69">
        <v>1266.7500299168153</v>
      </c>
      <c r="AC125" s="82">
        <v>783.70750021429637</v>
      </c>
      <c r="AD125" s="69">
        <v>128647.13785702</v>
      </c>
      <c r="AE125" s="68">
        <f t="shared" ref="AE125" si="59">AVERAGE(AD119:AD125)</f>
        <v>96177.893520434285</v>
      </c>
      <c r="AF125" s="69">
        <f t="shared" ref="AF125" si="60">AVERAGE(AJ119:AJ125)</f>
        <v>1196.9675765537881</v>
      </c>
      <c r="AG125" s="69">
        <v>24329.690714200002</v>
      </c>
      <c r="AH125" s="68">
        <f t="shared" ref="AH125" si="61">AVERAGE(AG119:AG125)</f>
        <v>21953.059897915715</v>
      </c>
      <c r="AI125" s="68">
        <f t="shared" ref="AI125" si="62">AVERAGE(AK119:AK125)</f>
        <v>843.79667084889763</v>
      </c>
      <c r="AJ125" s="69">
        <v>1228.5768005369519</v>
      </c>
      <c r="AK125" s="82">
        <v>739.28880373285347</v>
      </c>
      <c r="AL125" s="69">
        <v>27364.312499920001</v>
      </c>
      <c r="AM125" s="68">
        <f t="shared" ref="AM125" si="63">AVERAGE(AL119:AL125)</f>
        <v>24658.062499962856</v>
      </c>
      <c r="AN125" s="69">
        <f t="shared" ref="AN125" si="64">AVERAGE(AR119:AR125)</f>
        <v>1129.9094494396488</v>
      </c>
      <c r="AO125" s="69">
        <v>16106.991071410001</v>
      </c>
      <c r="AP125" s="68">
        <f t="shared" ref="AP125" si="65">AVERAGE(AO119:AO125)</f>
        <v>10380.744897948573</v>
      </c>
      <c r="AQ125" s="68">
        <f t="shared" ref="AQ125" si="66">AVERAGE(AS119:AS125)</f>
        <v>784.9999136129037</v>
      </c>
      <c r="AR125" s="69">
        <v>1303.0624999961906</v>
      </c>
      <c r="AS125" s="82">
        <v>700.30395962652176</v>
      </c>
    </row>
    <row r="134" spans="5:5" x14ac:dyDescent="0.25">
      <c r="E134" s="9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0B1D-BE5A-4EDC-B0E0-26D5550F4793}">
  <sheetPr codeName="Sheet26"/>
  <dimension ref="A1:CA125"/>
  <sheetViews>
    <sheetView topLeftCell="A88" zoomScale="70" zoomScaleNormal="70" workbookViewId="0">
      <selection activeCell="H122" sqref="H122"/>
    </sheetView>
  </sheetViews>
  <sheetFormatPr defaultRowHeight="15" x14ac:dyDescent="0.25"/>
  <cols>
    <col min="1" max="1" width="12.42578125" bestFit="1" customWidth="1"/>
    <col min="2" max="8" width="11.5703125" style="68" customWidth="1"/>
    <col min="9" max="9" width="11.5703125" style="82" customWidth="1"/>
    <col min="10" max="16" width="11.5703125" style="68" customWidth="1"/>
    <col min="17" max="17" width="11.5703125" style="82" customWidth="1"/>
    <col min="18" max="24" width="11.5703125" style="68" customWidth="1"/>
    <col min="25" max="25" width="11.5703125" style="82" customWidth="1"/>
    <col min="26" max="32" width="11.5703125" style="68" customWidth="1"/>
    <col min="33" max="33" width="11.5703125" style="82" customWidth="1"/>
    <col min="34" max="40" width="11.5703125" style="68" customWidth="1"/>
    <col min="41" max="41" width="11.5703125" style="82" customWidth="1"/>
    <col min="42" max="48" width="11.5703125" customWidth="1"/>
    <col min="49" max="49" width="11.5703125" style="83" customWidth="1"/>
    <col min="50" max="56" width="11.5703125" style="68" customWidth="1"/>
    <col min="57" max="57" width="11.5703125" style="82" customWidth="1"/>
    <col min="58" max="64" width="11.5703125" style="68" customWidth="1"/>
    <col min="65" max="65" width="11.5703125" style="82" customWidth="1"/>
    <col min="66" max="71" width="11.5703125" style="68" customWidth="1"/>
    <col min="73" max="73" width="9.140625" style="83" customWidth="1"/>
  </cols>
  <sheetData>
    <row r="1" spans="1:79" x14ac:dyDescent="0.25">
      <c r="B1" s="68" t="s">
        <v>88</v>
      </c>
      <c r="D1" t="s">
        <v>8</v>
      </c>
      <c r="E1"/>
      <c r="F1" t="s">
        <v>10</v>
      </c>
      <c r="G1"/>
      <c r="H1" t="s">
        <v>69</v>
      </c>
      <c r="I1"/>
      <c r="J1" s="68" t="s">
        <v>88</v>
      </c>
      <c r="L1" s="68" t="s">
        <v>8</v>
      </c>
      <c r="N1" s="68" t="s">
        <v>10</v>
      </c>
      <c r="P1" t="s">
        <v>69</v>
      </c>
      <c r="Q1" s="83"/>
      <c r="R1" s="68" t="s">
        <v>88</v>
      </c>
      <c r="T1" s="68" t="s">
        <v>8</v>
      </c>
      <c r="V1" s="68" t="s">
        <v>10</v>
      </c>
      <c r="X1" t="s">
        <v>69</v>
      </c>
      <c r="Y1" s="83"/>
      <c r="Z1" s="68" t="s">
        <v>88</v>
      </c>
      <c r="AB1" s="68" t="s">
        <v>8</v>
      </c>
      <c r="AD1" s="68" t="s">
        <v>10</v>
      </c>
      <c r="AF1" t="s">
        <v>69</v>
      </c>
      <c r="AG1" s="83"/>
      <c r="AH1" s="68" t="s">
        <v>88</v>
      </c>
      <c r="AJ1" s="68" t="s">
        <v>8</v>
      </c>
      <c r="AL1" s="68" t="s">
        <v>10</v>
      </c>
      <c r="AN1" t="s">
        <v>69</v>
      </c>
      <c r="AO1" s="83"/>
      <c r="AP1" s="68" t="s">
        <v>88</v>
      </c>
      <c r="AQ1" s="68"/>
      <c r="AR1" s="68" t="s">
        <v>8</v>
      </c>
      <c r="AS1" s="68"/>
      <c r="AT1" s="68" t="s">
        <v>10</v>
      </c>
      <c r="AU1" s="68"/>
      <c r="AV1" s="68" t="s">
        <v>69</v>
      </c>
      <c r="AW1" s="82"/>
      <c r="AX1" s="68" t="s">
        <v>88</v>
      </c>
      <c r="AZ1" s="68" t="s">
        <v>8</v>
      </c>
      <c r="BB1" s="68" t="s">
        <v>10</v>
      </c>
      <c r="BD1" t="s">
        <v>69</v>
      </c>
      <c r="BE1" s="83"/>
      <c r="BF1" s="68" t="s">
        <v>88</v>
      </c>
      <c r="BH1" t="s">
        <v>8</v>
      </c>
      <c r="BI1"/>
      <c r="BJ1" t="s">
        <v>10</v>
      </c>
      <c r="BK1"/>
      <c r="BL1" t="s">
        <v>69</v>
      </c>
      <c r="BM1" s="83"/>
      <c r="BN1" s="68" t="s">
        <v>88</v>
      </c>
      <c r="BP1" s="68" t="s">
        <v>8</v>
      </c>
      <c r="BR1" s="68" t="s">
        <v>10</v>
      </c>
      <c r="BT1" t="s">
        <v>69</v>
      </c>
      <c r="BV1" t="s">
        <v>341</v>
      </c>
      <c r="BW1" t="s">
        <v>342</v>
      </c>
      <c r="BX1" t="s">
        <v>343</v>
      </c>
      <c r="BY1" t="s">
        <v>344</v>
      </c>
    </row>
    <row r="2" spans="1:79" x14ac:dyDescent="0.25">
      <c r="B2" s="68" t="s">
        <v>166</v>
      </c>
      <c r="J2" s="68" t="s">
        <v>167</v>
      </c>
      <c r="K2" s="68" t="s">
        <v>164</v>
      </c>
      <c r="R2" s="68" t="s">
        <v>168</v>
      </c>
      <c r="S2" s="68" t="s">
        <v>165</v>
      </c>
      <c r="Z2" s="68" t="s">
        <v>169</v>
      </c>
      <c r="AH2" s="68" t="s">
        <v>163</v>
      </c>
      <c r="AJ2" s="68" t="s">
        <v>163</v>
      </c>
      <c r="AL2" s="68" t="s">
        <v>163</v>
      </c>
      <c r="AP2" t="s">
        <v>170</v>
      </c>
      <c r="AX2" s="68" t="s">
        <v>171</v>
      </c>
      <c r="BF2" s="68" t="s">
        <v>172</v>
      </c>
      <c r="BN2" s="68" t="s">
        <v>173</v>
      </c>
      <c r="BT2" s="68"/>
      <c r="BU2" s="82"/>
    </row>
    <row r="3" spans="1:79" x14ac:dyDescent="0.25">
      <c r="B3" s="68" t="str">
        <f>"Average "&amp;B2&amp;" ("&amp;B1&amp;")"</f>
        <v>Average Proposer Age (Overall)</v>
      </c>
      <c r="C3" s="68" t="str">
        <f>"Average "&amp;B2&amp;" - 7 Day Avg ("&amp;B1&amp;")"</f>
        <v>Average Proposer Age - 7 Day Avg (Overall)</v>
      </c>
      <c r="D3" s="68" t="str">
        <f>"Average "&amp;B2&amp;" ("&amp;D1&amp;")"</f>
        <v>Average Proposer Age (PC Annual Direct)</v>
      </c>
      <c r="E3" s="68" t="str">
        <f>"Average "&amp;B2&amp;" - 7 Day Avg ("&amp;D1&amp;")"</f>
        <v>Average Proposer Age - 7 Day Avg (PC Annual Direct)</v>
      </c>
      <c r="F3" s="68" t="str">
        <f>"Average "&amp;B2&amp;" ("&amp;F1&amp;")"</f>
        <v>Average Proposer Age (PC Annual Broker)</v>
      </c>
      <c r="G3" s="68" t="str">
        <f>"Average "&amp;B2&amp;" - 7 Day Avg ("&amp;F1&amp;")"</f>
        <v>Average Proposer Age - 7 Day Avg (PC Annual Broker)</v>
      </c>
      <c r="H3" s="68" t="str">
        <f>"Average "&amp;B2&amp;" ("&amp;H1&amp;")"</f>
        <v>Average Proposer Age (Short-Term)</v>
      </c>
      <c r="I3" s="82" t="str">
        <f>"Average "&amp;B2&amp;" - 7 Day Avg ("&amp;H1&amp;")"</f>
        <v>Average Proposer Age - 7 Day Avg (Short-Term)</v>
      </c>
      <c r="J3" s="68" t="str">
        <f>"Average "&amp;J2&amp;" ("&amp;J1&amp;")"</f>
        <v>Average Proportion Under 25 (Overall)</v>
      </c>
      <c r="K3" s="68" t="str">
        <f>"Average "&amp;J2&amp;" - 7 Day Avg ("&amp;J1&amp;")"</f>
        <v>Average Proportion Under 25 - 7 Day Avg (Overall)</v>
      </c>
      <c r="L3" s="68" t="str">
        <f>"Average "&amp;J2&amp;" ("&amp;L1&amp;")"</f>
        <v>Average Proportion Under 25 (PC Annual Direct)</v>
      </c>
      <c r="M3" s="68" t="str">
        <f>"Average "&amp;J2&amp;" - 7 Day Avg ("&amp;L1&amp;")"</f>
        <v>Average Proportion Under 25 - 7 Day Avg (PC Annual Direct)</v>
      </c>
      <c r="N3" s="68" t="str">
        <f>"Average "&amp;J2&amp;" ("&amp;N1&amp;")"</f>
        <v>Average Proportion Under 25 (PC Annual Broker)</v>
      </c>
      <c r="O3" s="68" t="str">
        <f>"Average "&amp;J2&amp;" - 7 Day Avg ("&amp;N1&amp;")"</f>
        <v>Average Proportion Under 25 - 7 Day Avg (PC Annual Broker)</v>
      </c>
      <c r="P3" s="68" t="str">
        <f>"Average "&amp;J2&amp;" ("&amp;P1&amp;")"</f>
        <v>Average Proportion Under 25 (Short-Term)</v>
      </c>
      <c r="Q3" s="82" t="str">
        <f>"Average "&amp;J2&amp;" - 7 Day Avg ("&amp;P1&amp;")"</f>
        <v>Average Proportion Under 25 - 7 Day Avg (Short-Term)</v>
      </c>
      <c r="R3" s="68" t="str">
        <f>"Average "&amp;R2&amp;" ("&amp;R1&amp;")"</f>
        <v>Average Premium Proportion Under 25 (Overall)</v>
      </c>
      <c r="S3" s="68" t="str">
        <f t="shared" ref="S3" si="0">"Average "&amp;R2&amp;" - 7 Day Avg ("&amp;R1&amp;")"</f>
        <v>Average Premium Proportion Under 25 - 7 Day Avg (Overall)</v>
      </c>
      <c r="T3" s="68" t="str">
        <f>"Average "&amp;R2&amp;" ("&amp;T1&amp;")"</f>
        <v>Average Premium Proportion Under 25 (PC Annual Direct)</v>
      </c>
      <c r="U3" s="68" t="str">
        <f>"Average "&amp;R2&amp;" - 7 Day Avg ("&amp;T1&amp;")"</f>
        <v>Average Premium Proportion Under 25 - 7 Day Avg (PC Annual Direct)</v>
      </c>
      <c r="V3" s="68" t="str">
        <f>"Average "&amp;R2&amp;" ("&amp;V1&amp;")"</f>
        <v>Average Premium Proportion Under 25 (PC Annual Broker)</v>
      </c>
      <c r="W3" s="68" t="str">
        <f>"Average "&amp;R2&amp;" - 7 Day Avg ("&amp;V1&amp;")"</f>
        <v>Average Premium Proportion Under 25 - 7 Day Avg (PC Annual Broker)</v>
      </c>
      <c r="X3" s="68" t="str">
        <f>"Average "&amp;R2&amp;" ("&amp;X1&amp;")"</f>
        <v>Average Premium Proportion Under 25 (Short-Term)</v>
      </c>
      <c r="Y3" s="68" t="str">
        <f>"Average "&amp;R2&amp;" - 7 Day Avg ("&amp;X1&amp;")"</f>
        <v>Average Premium Proportion Under 25 - 7 Day Avg (Short-Term)</v>
      </c>
      <c r="Z3" s="68" t="str">
        <f t="shared" ref="Z3" si="1">"Average "&amp;Z2&amp;" ("&amp;Z1&amp;")"</f>
        <v>Average Mileage (Overall)</v>
      </c>
      <c r="AA3" s="68" t="str">
        <f t="shared" ref="AA3" si="2">"Average "&amp;Z2&amp;" - 7 Day Avg ("&amp;Z1&amp;")"</f>
        <v>Average Mileage - 7 Day Avg (Overall)</v>
      </c>
      <c r="AB3" s="68" t="str">
        <f t="shared" ref="AB3" si="3">"Average "&amp;Z2&amp;" ("&amp;AB1&amp;")"</f>
        <v>Average Mileage (PC Annual Direct)</v>
      </c>
      <c r="AC3" s="68" t="str">
        <f t="shared" ref="AC3" si="4">"Average "&amp;Z2&amp;" - 7 Day Avg ("&amp;AB1&amp;")"</f>
        <v>Average Mileage - 7 Day Avg (PC Annual Direct)</v>
      </c>
      <c r="AD3" s="68" t="str">
        <f t="shared" ref="AD3" si="5">"Average "&amp;Z2&amp;" ("&amp;AD1&amp;")"</f>
        <v>Average Mileage (PC Annual Broker)</v>
      </c>
      <c r="AE3" s="68" t="str">
        <f t="shared" ref="AE3" si="6">"Average "&amp;Z2&amp;" - 7 Day Avg ("&amp;AD1&amp;")"</f>
        <v>Average Mileage - 7 Day Avg (PC Annual Broker)</v>
      </c>
      <c r="AF3" s="68" t="str">
        <f t="shared" ref="AF3" si="7">"Average "&amp;Z2&amp;" ("&amp;AF1&amp;")"</f>
        <v>Average Mileage (Short-Term)</v>
      </c>
      <c r="AG3" s="82" t="str">
        <f t="shared" ref="AG3" si="8">"Average "&amp;Z2&amp;" - 7 Day Avg ("&amp;AF1&amp;")"</f>
        <v>Average Mileage - 7 Day Avg (Short-Term)</v>
      </c>
      <c r="AH3" s="68" t="str">
        <f t="shared" ref="AH3" si="9">"Average "&amp;AH2&amp;" ("&amp;AH1&amp;")"</f>
        <v>Average NCD (Overall)</v>
      </c>
      <c r="AI3" s="68" t="str">
        <f t="shared" ref="AI3" si="10">"Average "&amp;AH2&amp;" - 7 Day Avg ("&amp;AH1&amp;")"</f>
        <v>Average NCD - 7 Day Avg (Overall)</v>
      </c>
      <c r="AJ3" s="68" t="str">
        <f t="shared" ref="AJ3" si="11">"Average "&amp;AJ2&amp;" ("&amp;AJ1&amp;")"</f>
        <v>Average NCD (PC Annual Direct)</v>
      </c>
      <c r="AK3" s="68" t="str">
        <f t="shared" ref="AK3" si="12">"Average "&amp;AJ2&amp;" - 7 Day Avg ("&amp;AJ1&amp;")"</f>
        <v>Average NCD - 7 Day Avg (PC Annual Direct)</v>
      </c>
      <c r="AL3" s="68" t="str">
        <f t="shared" ref="AL3" si="13">"Average "&amp;AL2&amp;" ("&amp;AL1&amp;")"</f>
        <v>Average NCD (PC Annual Broker)</v>
      </c>
      <c r="AM3" s="68" t="str">
        <f t="shared" ref="AM3" si="14">"Average "&amp;AL2&amp;" - 7 Day Avg ("&amp;AL1&amp;")"</f>
        <v>Average NCD - 7 Day Avg (PC Annual Broker)</v>
      </c>
      <c r="AN3" s="68" t="str">
        <f t="shared" ref="AN3" si="15">"Average "&amp;AH2&amp;" ("&amp;AN1&amp;")"</f>
        <v>Average NCD (Short-Term)</v>
      </c>
      <c r="AO3" s="82" t="str">
        <f t="shared" ref="AO3" si="16">"Average "&amp;AH2&amp;" - 7 Day Avg ("&amp;AN1&amp;")"</f>
        <v>Average NCD - 7 Day Avg (Short-Term)</v>
      </c>
      <c r="AP3" t="str">
        <f t="shared" ref="AP3" si="17">"Average "&amp;AP2&amp;" ("&amp;AP1&amp;")"</f>
        <v>Average Monthly Payment (Overall)</v>
      </c>
      <c r="AQ3" t="str">
        <f t="shared" ref="AQ3" si="18">"Average "&amp;AP2&amp;" - 7 Day Avg ("&amp;AP1&amp;")"</f>
        <v>Average Monthly Payment - 7 Day Avg (Overall)</v>
      </c>
      <c r="AR3" t="str">
        <f t="shared" ref="AR3" si="19">"Average "&amp;AP2&amp;" ("&amp;AR1&amp;")"</f>
        <v>Average Monthly Payment (PC Annual Direct)</v>
      </c>
      <c r="AS3" t="str">
        <f t="shared" ref="AS3" si="20">"Average "&amp;AP2&amp;" - 7 Day Avg ("&amp;AR1&amp;")"</f>
        <v>Average Monthly Payment - 7 Day Avg (PC Annual Direct)</v>
      </c>
      <c r="AT3" t="str">
        <f t="shared" ref="AT3" si="21">"Average "&amp;AP2&amp;" ("&amp;AT1&amp;")"</f>
        <v>Average Monthly Payment (PC Annual Broker)</v>
      </c>
      <c r="AU3" t="str">
        <f t="shared" ref="AU3" si="22">"Average "&amp;AP2&amp;" - 7 Day Avg ("&amp;AT1&amp;")"</f>
        <v>Average Monthly Payment - 7 Day Avg (PC Annual Broker)</v>
      </c>
      <c r="AV3" t="str">
        <f t="shared" ref="AV3" si="23">"Average "&amp;AP2&amp;" ("&amp;AV1&amp;")"</f>
        <v>Average Monthly Payment (Short-Term)</v>
      </c>
      <c r="AW3" s="83" t="str">
        <f t="shared" ref="AW3" si="24">"Average "&amp;AP2&amp;" - 7 Day Avg ("&amp;AV1&amp;")"</f>
        <v>Average Monthly Payment - 7 Day Avg (Short-Term)</v>
      </c>
      <c r="AX3" s="68" t="str">
        <f t="shared" ref="AX3" si="25">"Average "&amp;AX2&amp;" ("&amp;AX1&amp;")"</f>
        <v>Average Vehicle Value (Overall)</v>
      </c>
      <c r="AY3" s="68" t="str">
        <f t="shared" ref="AY3" si="26">"Average "&amp;AX2&amp;" - 7 Day Avg ("&amp;AX1&amp;")"</f>
        <v>Average Vehicle Value - 7 Day Avg (Overall)</v>
      </c>
      <c r="AZ3" s="68" t="str">
        <f t="shared" ref="AZ3" si="27">"Average "&amp;AX2&amp;" ("&amp;AZ1&amp;")"</f>
        <v>Average Vehicle Value (PC Annual Direct)</v>
      </c>
      <c r="BA3" s="68" t="str">
        <f t="shared" ref="BA3" si="28">"Average "&amp;AX2&amp;" - 7 Day Avg ("&amp;AZ1&amp;")"</f>
        <v>Average Vehicle Value - 7 Day Avg (PC Annual Direct)</v>
      </c>
      <c r="BB3" s="68" t="str">
        <f t="shared" ref="BB3" si="29">"Average "&amp;AX2&amp;" ("&amp;BB1&amp;")"</f>
        <v>Average Vehicle Value (PC Annual Broker)</v>
      </c>
      <c r="BC3" s="68" t="str">
        <f t="shared" ref="BC3" si="30">"Average "&amp;AX2&amp;" - 7 Day Avg ("&amp;BB1&amp;")"</f>
        <v>Average Vehicle Value - 7 Day Avg (PC Annual Broker)</v>
      </c>
      <c r="BD3" s="68" t="str">
        <f t="shared" ref="BD3" si="31">"Average "&amp;AX2&amp;" ("&amp;BD1&amp;")"</f>
        <v>Average Vehicle Value (Short-Term)</v>
      </c>
      <c r="BE3" s="82" t="str">
        <f t="shared" ref="BE3" si="32">"Average "&amp;AX2&amp;" - 7 Day Avg ("&amp;BD1&amp;")"</f>
        <v>Average Vehicle Value - 7 Day Avg (Short-Term)</v>
      </c>
      <c r="BF3" s="68" t="str">
        <f t="shared" ref="BF3" si="33">"Average "&amp;BF2&amp;" ("&amp;BF1&amp;")"</f>
        <v>Average Proportion Over £25k (Overall)</v>
      </c>
      <c r="BG3" s="68" t="str">
        <f t="shared" ref="BG3" si="34">"Average "&amp;BF2&amp;" - 7 Day Avg ("&amp;BF1&amp;")"</f>
        <v>Average Proportion Over £25k - 7 Day Avg (Overall)</v>
      </c>
      <c r="BH3" s="68" t="str">
        <f t="shared" ref="BH3" si="35">"Average "&amp;BF2&amp;" ("&amp;BH1&amp;")"</f>
        <v>Average Proportion Over £25k (PC Annual Direct)</v>
      </c>
      <c r="BI3" s="68" t="str">
        <f t="shared" ref="BI3" si="36">"Average "&amp;BF2&amp;" - 7 Day Avg ("&amp;BH1&amp;")"</f>
        <v>Average Proportion Over £25k - 7 Day Avg (PC Annual Direct)</v>
      </c>
      <c r="BJ3" s="68" t="str">
        <f t="shared" ref="BJ3" si="37">"Average "&amp;BF2&amp;" ("&amp;BJ1&amp;")"</f>
        <v>Average Proportion Over £25k (PC Annual Broker)</v>
      </c>
      <c r="BK3" s="68" t="str">
        <f t="shared" ref="BK3" si="38">"Average "&amp;BF2&amp;" - 7 Day Avg ("&amp;BJ1&amp;")"</f>
        <v>Average Proportion Over £25k - 7 Day Avg (PC Annual Broker)</v>
      </c>
      <c r="BL3" s="68" t="str">
        <f t="shared" ref="BL3" si="39">"Average "&amp;BF2&amp;" ("&amp;BL1&amp;")"</f>
        <v>Average Proportion Over £25k (Short-Term)</v>
      </c>
      <c r="BM3" s="82" t="str">
        <f t="shared" ref="BM3" si="40">"Average "&amp;BF2&amp;" - 7 Day Avg ("&amp;BL1&amp;")"</f>
        <v>Average Proportion Over £25k - 7 Day Avg (Short-Term)</v>
      </c>
      <c r="BN3" s="68" t="str">
        <f t="shared" ref="BN3" si="41">"Average "&amp;BN2&amp;" ("&amp;BN1&amp;")"</f>
        <v>Average Area Rating (Overall)</v>
      </c>
      <c r="BO3" s="68" t="str">
        <f t="shared" ref="BO3" si="42">"Average "&amp;BN2&amp;" - 7 Day Avg ("&amp;BN1&amp;")"</f>
        <v>Average Area Rating - 7 Day Avg (Overall)</v>
      </c>
      <c r="BP3" s="68" t="str">
        <f t="shared" ref="BP3" si="43">"Average "&amp;BN2&amp;" ("&amp;BP1&amp;")"</f>
        <v>Average Area Rating (PC Annual Direct)</v>
      </c>
      <c r="BQ3" s="68" t="str">
        <f t="shared" ref="BQ3" si="44">"Average "&amp;BN2&amp;" - 7 Day Avg ("&amp;BP1&amp;")"</f>
        <v>Average Area Rating - 7 Day Avg (PC Annual Direct)</v>
      </c>
      <c r="BR3" s="68" t="str">
        <f t="shared" ref="BR3" si="45">"Average "&amp;BN2&amp;" ("&amp;BR1&amp;")"</f>
        <v>Average Area Rating (PC Annual Broker)</v>
      </c>
      <c r="BS3" s="68" t="str">
        <f t="shared" ref="BS3" si="46">"Average "&amp;BN2&amp;" - 7 Day Avg ("&amp;BR1&amp;")"</f>
        <v>Average Area Rating - 7 Day Avg (PC Annual Broker)</v>
      </c>
      <c r="BT3" t="str">
        <f t="shared" ref="BT3" si="47">"Average "&amp;BN2&amp;" ("&amp;BT1&amp;")"</f>
        <v>Average Area Rating (Short-Term)</v>
      </c>
      <c r="BU3" s="83" t="str">
        <f t="shared" ref="BU3" si="48">"Average "&amp;BN2&amp;" - 7 Day Avg ("&amp;BT1&amp;")"</f>
        <v>Average Area Rating - 7 Day Avg (Short-Term)</v>
      </c>
    </row>
    <row r="4" spans="1:79" x14ac:dyDescent="0.25">
      <c r="A4" s="73" t="s">
        <v>98</v>
      </c>
      <c r="B4" s="68" t="s">
        <v>174</v>
      </c>
      <c r="C4" s="68" t="s">
        <v>175</v>
      </c>
      <c r="D4" s="68" t="s">
        <v>176</v>
      </c>
      <c r="E4" s="68" t="s">
        <v>177</v>
      </c>
      <c r="F4" s="68" t="s">
        <v>178</v>
      </c>
      <c r="G4" s="68" t="s">
        <v>179</v>
      </c>
      <c r="H4" s="68" t="s">
        <v>180</v>
      </c>
      <c r="I4" s="82" t="s">
        <v>181</v>
      </c>
      <c r="J4" s="75" t="s">
        <v>182</v>
      </c>
      <c r="K4" s="75" t="s">
        <v>183</v>
      </c>
      <c r="L4" s="75" t="s">
        <v>184</v>
      </c>
      <c r="M4" s="75" t="s">
        <v>185</v>
      </c>
      <c r="N4" s="75" t="s">
        <v>186</v>
      </c>
      <c r="O4" s="75" t="s">
        <v>187</v>
      </c>
      <c r="P4" s="75" t="s">
        <v>188</v>
      </c>
      <c r="Q4" s="91" t="s">
        <v>189</v>
      </c>
      <c r="R4" s="68" t="s">
        <v>190</v>
      </c>
      <c r="S4" s="68" t="s">
        <v>191</v>
      </c>
      <c r="T4" s="68" t="s">
        <v>192</v>
      </c>
      <c r="U4" s="68" t="s">
        <v>193</v>
      </c>
      <c r="V4" s="68" t="s">
        <v>194</v>
      </c>
      <c r="W4" s="68" t="s">
        <v>195</v>
      </c>
      <c r="X4" s="68" t="s">
        <v>196</v>
      </c>
      <c r="Y4" s="68" t="s">
        <v>197</v>
      </c>
      <c r="Z4" s="75" t="s">
        <v>198</v>
      </c>
      <c r="AA4" s="104" t="s">
        <v>199</v>
      </c>
      <c r="AB4" s="75" t="s">
        <v>200</v>
      </c>
      <c r="AC4" s="104" t="s">
        <v>201</v>
      </c>
      <c r="AD4" s="75" t="s">
        <v>202</v>
      </c>
      <c r="AE4" s="104" t="s">
        <v>203</v>
      </c>
      <c r="AF4" s="75" t="s">
        <v>204</v>
      </c>
      <c r="AG4" s="91" t="s">
        <v>205</v>
      </c>
      <c r="AH4" s="68" t="s">
        <v>206</v>
      </c>
      <c r="AI4" s="68" t="s">
        <v>207</v>
      </c>
      <c r="AJ4" s="68" t="s">
        <v>208</v>
      </c>
      <c r="AK4" s="68" t="s">
        <v>209</v>
      </c>
      <c r="AL4" s="68" t="s">
        <v>210</v>
      </c>
      <c r="AM4" s="68" t="s">
        <v>211</v>
      </c>
      <c r="AN4" s="68" t="s">
        <v>212</v>
      </c>
      <c r="AO4" s="82" t="s">
        <v>213</v>
      </c>
      <c r="AP4" s="73" t="s">
        <v>214</v>
      </c>
      <c r="AQ4" s="73" t="s">
        <v>215</v>
      </c>
      <c r="AR4" s="73" t="s">
        <v>216</v>
      </c>
      <c r="AS4" s="73" t="s">
        <v>217</v>
      </c>
      <c r="AT4" s="73" t="s">
        <v>218</v>
      </c>
      <c r="AU4" s="73" t="s">
        <v>219</v>
      </c>
      <c r="AV4" s="73" t="s">
        <v>220</v>
      </c>
      <c r="AW4" s="105" t="s">
        <v>221</v>
      </c>
      <c r="AX4" s="75" t="s">
        <v>222</v>
      </c>
      <c r="AY4" s="104" t="s">
        <v>223</v>
      </c>
      <c r="AZ4" s="75" t="s">
        <v>224</v>
      </c>
      <c r="BA4" s="104" t="s">
        <v>225</v>
      </c>
      <c r="BB4" s="75" t="s">
        <v>226</v>
      </c>
      <c r="BC4" s="104" t="s">
        <v>227</v>
      </c>
      <c r="BD4" s="75" t="s">
        <v>228</v>
      </c>
      <c r="BE4" s="91" t="s">
        <v>229</v>
      </c>
      <c r="BF4" s="75" t="s">
        <v>230</v>
      </c>
      <c r="BG4" s="75" t="s">
        <v>231</v>
      </c>
      <c r="BH4" s="75" t="s">
        <v>232</v>
      </c>
      <c r="BI4" s="75" t="s">
        <v>233</v>
      </c>
      <c r="BJ4" s="75" t="s">
        <v>234</v>
      </c>
      <c r="BK4" s="75" t="s">
        <v>235</v>
      </c>
      <c r="BL4" s="75" t="s">
        <v>236</v>
      </c>
      <c r="BM4" s="91" t="s">
        <v>237</v>
      </c>
      <c r="BN4" s="75" t="s">
        <v>238</v>
      </c>
      <c r="BO4" s="104" t="s">
        <v>239</v>
      </c>
      <c r="BP4" s="75" t="s">
        <v>240</v>
      </c>
      <c r="BQ4" s="104" t="s">
        <v>241</v>
      </c>
      <c r="BR4" s="75" t="s">
        <v>242</v>
      </c>
      <c r="BS4" s="104" t="s">
        <v>243</v>
      </c>
      <c r="BT4" s="75" t="s">
        <v>244</v>
      </c>
      <c r="BU4" s="91" t="s">
        <v>245</v>
      </c>
      <c r="BV4" s="73" t="s">
        <v>341</v>
      </c>
      <c r="BW4" s="73" t="s">
        <v>342</v>
      </c>
      <c r="BX4" s="73" t="s">
        <v>343</v>
      </c>
      <c r="BY4" s="73" t="s">
        <v>344</v>
      </c>
      <c r="BZ4" s="73" t="s">
        <v>345</v>
      </c>
      <c r="CA4" s="73" t="s">
        <v>346</v>
      </c>
    </row>
    <row r="5" spans="1:79" x14ac:dyDescent="0.25">
      <c r="A5" s="115">
        <v>45764</v>
      </c>
      <c r="B5" s="69">
        <v>37.889849601755238</v>
      </c>
      <c r="C5" s="74"/>
      <c r="D5" s="69">
        <v>38.296296296296291</v>
      </c>
      <c r="E5" s="74"/>
      <c r="F5" s="69">
        <v>36.755102040816325</v>
      </c>
      <c r="G5" s="74"/>
      <c r="H5" s="69">
        <v>35.230769230769234</v>
      </c>
      <c r="I5" s="84"/>
      <c r="J5" s="106">
        <v>2.7152742395804494E-2</v>
      </c>
      <c r="K5" s="107"/>
      <c r="L5" s="106">
        <v>2.9629629629629627E-2</v>
      </c>
      <c r="M5" s="107"/>
      <c r="N5" s="106">
        <v>2.0408163265306121E-2</v>
      </c>
      <c r="O5" s="107"/>
      <c r="P5" s="106">
        <v>0.18681318681318682</v>
      </c>
      <c r="Q5" s="116"/>
      <c r="R5" s="106">
        <v>4.6200304133543486E-2</v>
      </c>
      <c r="S5" s="107"/>
      <c r="T5" s="106">
        <v>4.9858928844964977E-2</v>
      </c>
      <c r="U5" s="107"/>
      <c r="V5" s="106">
        <v>2.6797803232064647E-2</v>
      </c>
      <c r="W5" s="107"/>
      <c r="X5" s="106">
        <v>0.17868095638453441</v>
      </c>
      <c r="Y5" s="116"/>
      <c r="Z5" s="69">
        <v>7787.5473015811322</v>
      </c>
      <c r="AA5" s="74"/>
      <c r="AB5" s="69">
        <v>7248.0444444444438</v>
      </c>
      <c r="AC5" s="74"/>
      <c r="AD5" s="69">
        <v>9336.7346938775518</v>
      </c>
      <c r="AE5" s="74"/>
      <c r="AF5" s="69">
        <v>1</v>
      </c>
      <c r="AG5" s="84"/>
      <c r="AH5" s="108">
        <v>3.2960940874950273</v>
      </c>
      <c r="AI5" s="109"/>
      <c r="AJ5" s="108">
        <v>3.6518518518518515</v>
      </c>
      <c r="AK5" s="108"/>
      <c r="AL5" s="108">
        <v>2.3469387755102042</v>
      </c>
      <c r="AM5" s="108"/>
      <c r="AN5" s="108">
        <v>0</v>
      </c>
      <c r="AO5" s="117"/>
      <c r="AP5" s="110">
        <v>0.64478862783074409</v>
      </c>
      <c r="AQ5" s="111"/>
      <c r="AR5" s="110">
        <v>0.88148148148148142</v>
      </c>
      <c r="AS5" s="111"/>
      <c r="AT5" s="110">
        <v>0</v>
      </c>
      <c r="AU5" s="111"/>
      <c r="AV5" s="110">
        <v>0</v>
      </c>
      <c r="AW5" s="118"/>
      <c r="AX5" s="69">
        <v>4678.3841017146269</v>
      </c>
      <c r="AY5" s="74"/>
      <c r="AZ5" s="69">
        <v>5440.3333333333321</v>
      </c>
      <c r="BA5" s="74"/>
      <c r="BB5" s="69">
        <v>2556.0612244897961</v>
      </c>
      <c r="BC5" s="74"/>
      <c r="BD5" s="69">
        <v>4827.1428571428569</v>
      </c>
      <c r="BE5" s="84"/>
      <c r="BF5" s="106">
        <v>2.1733110089356328E-2</v>
      </c>
      <c r="BG5" s="107"/>
      <c r="BH5" s="106">
        <v>2.9629629629629627E-2</v>
      </c>
      <c r="BI5" s="106"/>
      <c r="BJ5" s="106">
        <v>0</v>
      </c>
      <c r="BK5" s="106"/>
      <c r="BL5" s="106">
        <v>1.098901098901099E-2</v>
      </c>
      <c r="BM5" s="116"/>
      <c r="BN5" s="108">
        <v>38.909298688574516</v>
      </c>
      <c r="BO5" s="109"/>
      <c r="BP5" s="108">
        <v>41.599999999999994</v>
      </c>
      <c r="BQ5" s="109"/>
      <c r="BR5" s="108">
        <v>31.612244897959183</v>
      </c>
      <c r="BS5" s="109"/>
      <c r="BT5" s="108">
        <v>31.329670329670328</v>
      </c>
      <c r="BU5" s="117"/>
      <c r="BV5" s="174">
        <f>'Plan Figures'!$B$72</f>
        <v>7.6707847839770166E-2</v>
      </c>
      <c r="BW5" s="174">
        <f>'Plan Figures'!$B$73</f>
        <v>0.14955977288801073</v>
      </c>
      <c r="BX5" s="174">
        <f>'Plan Figures'!$B$82</f>
        <v>0.18784027894390259</v>
      </c>
      <c r="BY5" s="174">
        <f>'Plan Figures'!$B$83</f>
        <v>0.30359623569051164</v>
      </c>
      <c r="BZ5" s="174">
        <v>2.0073240928235613E-2</v>
      </c>
      <c r="CA5" s="116"/>
    </row>
    <row r="6" spans="1:79" x14ac:dyDescent="0.25">
      <c r="A6" s="115">
        <f>A5+1</f>
        <v>45765</v>
      </c>
      <c r="B6" s="69">
        <v>39.297091813117994</v>
      </c>
      <c r="C6" s="74"/>
      <c r="D6" s="69">
        <v>39.988505747126439</v>
      </c>
      <c r="E6" s="74"/>
      <c r="F6" s="69">
        <v>35.972222222222221</v>
      </c>
      <c r="G6" s="74"/>
      <c r="H6" s="69">
        <v>37.978571428571428</v>
      </c>
      <c r="I6" s="84"/>
      <c r="J6" s="106">
        <v>5.2206156901220546E-2</v>
      </c>
      <c r="K6" s="107"/>
      <c r="L6" s="106">
        <v>6.3218390804597693E-2</v>
      </c>
      <c r="M6" s="107"/>
      <c r="N6" s="106">
        <v>0</v>
      </c>
      <c r="O6" s="107"/>
      <c r="P6" s="106">
        <v>9.285714285714286E-2</v>
      </c>
      <c r="Q6" s="116"/>
      <c r="R6" s="106">
        <v>8.4543538429831616E-2</v>
      </c>
      <c r="S6" s="107"/>
      <c r="T6" s="106">
        <v>0.10117339597563864</v>
      </c>
      <c r="U6" s="107"/>
      <c r="V6" s="106">
        <v>0</v>
      </c>
      <c r="W6" s="107"/>
      <c r="X6" s="106">
        <v>9.6083199154006232E-2</v>
      </c>
      <c r="Y6" s="116"/>
      <c r="Z6" s="69">
        <v>7359.8259738834849</v>
      </c>
      <c r="AA6" s="74"/>
      <c r="AB6" s="69">
        <v>7204.0114942528735</v>
      </c>
      <c r="AC6" s="74"/>
      <c r="AD6" s="69">
        <v>8247.2222222222226</v>
      </c>
      <c r="AE6" s="74"/>
      <c r="AF6" s="69">
        <v>1</v>
      </c>
      <c r="AG6" s="84"/>
      <c r="AH6" s="108">
        <v>4.0487110101801136</v>
      </c>
      <c r="AI6" s="109"/>
      <c r="AJ6" s="108">
        <v>4.195402298850575</v>
      </c>
      <c r="AK6" s="108"/>
      <c r="AL6" s="108">
        <v>3.4166666666666665</v>
      </c>
      <c r="AM6" s="108"/>
      <c r="AN6" s="108">
        <v>0</v>
      </c>
      <c r="AO6" s="117"/>
      <c r="AP6" s="110">
        <v>0.66423808598940104</v>
      </c>
      <c r="AQ6" s="111"/>
      <c r="AR6" s="110">
        <v>0.80459770114942519</v>
      </c>
      <c r="AS6" s="111"/>
      <c r="AT6" s="110">
        <v>0</v>
      </c>
      <c r="AU6" s="111"/>
      <c r="AV6" s="110">
        <v>0</v>
      </c>
      <c r="AW6" s="118"/>
      <c r="AX6" s="69">
        <v>4940.5836373871498</v>
      </c>
      <c r="AY6" s="74"/>
      <c r="AZ6" s="69">
        <v>5471.8793103448279</v>
      </c>
      <c r="BA6" s="74"/>
      <c r="BB6" s="69">
        <v>2324.7222222222222</v>
      </c>
      <c r="BC6" s="74"/>
      <c r="BD6" s="69">
        <v>6556.528571428571</v>
      </c>
      <c r="BE6" s="84"/>
      <c r="BF6" s="106">
        <v>1.4298845767686707E-2</v>
      </c>
      <c r="BG6" s="107"/>
      <c r="BH6" s="106">
        <v>1.7241379310344827E-2</v>
      </c>
      <c r="BI6" s="106"/>
      <c r="BJ6" s="106">
        <v>0</v>
      </c>
      <c r="BK6" s="106"/>
      <c r="BL6" s="106">
        <v>2.1428571428571429E-2</v>
      </c>
      <c r="BM6" s="116"/>
      <c r="BN6" s="108">
        <v>43.160824812220518</v>
      </c>
      <c r="BO6" s="109"/>
      <c r="BP6" s="108">
        <v>46.02873563218391</v>
      </c>
      <c r="BQ6" s="109"/>
      <c r="BR6" s="108">
        <v>29.611111111111111</v>
      </c>
      <c r="BS6" s="109"/>
      <c r="BT6" s="108">
        <v>30.085714285714285</v>
      </c>
      <c r="BU6" s="117"/>
      <c r="BV6" s="174">
        <f>'Plan Figures'!$B$72</f>
        <v>7.6707847839770166E-2</v>
      </c>
      <c r="BW6" s="174">
        <f>'Plan Figures'!$B$73</f>
        <v>0.14955977288801073</v>
      </c>
      <c r="BX6" s="174">
        <f>'Plan Figures'!$B$82</f>
        <v>0.18784027894390259</v>
      </c>
      <c r="BY6" s="174">
        <f>'Plan Figures'!$B$83</f>
        <v>0.30359623569051164</v>
      </c>
      <c r="BZ6" s="174">
        <v>5.0483447361294332E-3</v>
      </c>
      <c r="CA6" s="116"/>
    </row>
    <row r="7" spans="1:79" x14ac:dyDescent="0.25">
      <c r="A7" s="115">
        <f t="shared" ref="A7:A70" si="49">A6+1</f>
        <v>45766</v>
      </c>
      <c r="B7" s="69">
        <v>38.872817756298808</v>
      </c>
      <c r="C7" s="74"/>
      <c r="D7" s="69">
        <v>39.620437956204377</v>
      </c>
      <c r="E7" s="74"/>
      <c r="F7" s="69">
        <v>36.840000000000003</v>
      </c>
      <c r="G7" s="74"/>
      <c r="H7" s="69">
        <v>35.455555555555556</v>
      </c>
      <c r="I7" s="84"/>
      <c r="J7" s="106">
        <v>5.3436793280903318E-2</v>
      </c>
      <c r="K7" s="107"/>
      <c r="L7" s="106">
        <v>6.5693430656934296E-2</v>
      </c>
      <c r="M7" s="107"/>
      <c r="N7" s="106">
        <v>0.02</v>
      </c>
      <c r="O7" s="107"/>
      <c r="P7" s="106">
        <v>0.14444444444444443</v>
      </c>
      <c r="Q7" s="116"/>
      <c r="R7" s="106">
        <v>0.10369744987721592</v>
      </c>
      <c r="S7" s="107"/>
      <c r="T7" s="106">
        <v>0.12753747666056767</v>
      </c>
      <c r="U7" s="107"/>
      <c r="V7" s="106">
        <v>2.6407036587202455E-2</v>
      </c>
      <c r="W7" s="107"/>
      <c r="X7" s="106">
        <v>0.10415507281329708</v>
      </c>
      <c r="Y7" s="116"/>
      <c r="Z7" s="69">
        <v>7503.2799355999932</v>
      </c>
      <c r="AA7" s="74"/>
      <c r="AB7" s="69">
        <v>7003.649635036496</v>
      </c>
      <c r="AC7" s="74"/>
      <c r="AD7" s="69">
        <v>8905</v>
      </c>
      <c r="AE7" s="74"/>
      <c r="AF7" s="69">
        <v>1</v>
      </c>
      <c r="AG7" s="84"/>
      <c r="AH7" s="108">
        <v>3.7749196377148486</v>
      </c>
      <c r="AI7" s="109"/>
      <c r="AJ7" s="108">
        <v>4.2335766423357661</v>
      </c>
      <c r="AK7" s="108"/>
      <c r="AL7" s="108">
        <v>2.54</v>
      </c>
      <c r="AM7" s="108"/>
      <c r="AN7" s="108">
        <v>0</v>
      </c>
      <c r="AO7" s="117"/>
      <c r="AP7" s="110">
        <v>0.57102852723738273</v>
      </c>
      <c r="AQ7" s="111"/>
      <c r="AR7" s="110">
        <v>0.78102189781021891</v>
      </c>
      <c r="AS7" s="111"/>
      <c r="AT7" s="110">
        <v>0</v>
      </c>
      <c r="AU7" s="111"/>
      <c r="AV7" s="110">
        <v>0</v>
      </c>
      <c r="AW7" s="118"/>
      <c r="AX7" s="69">
        <v>5632.5689478458762</v>
      </c>
      <c r="AY7" s="74"/>
      <c r="AZ7" s="69">
        <v>6568.3284671532847</v>
      </c>
      <c r="BA7" s="74"/>
      <c r="BB7" s="69">
        <v>3081.06</v>
      </c>
      <c r="BC7" s="74"/>
      <c r="BD7" s="69">
        <v>4289.1222222222223</v>
      </c>
      <c r="BE7" s="84"/>
      <c r="BF7" s="106">
        <v>2.6683881482858104E-2</v>
      </c>
      <c r="BG7" s="107"/>
      <c r="BH7" s="106">
        <v>3.6496350364963501E-2</v>
      </c>
      <c r="BI7" s="106"/>
      <c r="BJ7" s="106">
        <v>0</v>
      </c>
      <c r="BK7" s="106"/>
      <c r="BL7" s="106">
        <v>1.1111111111111112E-2</v>
      </c>
      <c r="BM7" s="116"/>
      <c r="BN7" s="108">
        <v>40.05770750943627</v>
      </c>
      <c r="BO7" s="109"/>
      <c r="BP7" s="108">
        <v>42.824817518248175</v>
      </c>
      <c r="BQ7" s="109"/>
      <c r="BR7" s="108">
        <v>32.54</v>
      </c>
      <c r="BS7" s="109"/>
      <c r="BT7" s="108">
        <v>33.477777777777774</v>
      </c>
      <c r="BU7" s="117"/>
      <c r="BV7" s="174">
        <f>'Plan Figures'!$B$72</f>
        <v>7.6707847839770166E-2</v>
      </c>
      <c r="BW7" s="174">
        <f>'Plan Figures'!$B$73</f>
        <v>0.14955977288801073</v>
      </c>
      <c r="BX7" s="174">
        <f>'Plan Figures'!$B$82</f>
        <v>0.18784027894390259</v>
      </c>
      <c r="BY7" s="174">
        <f>'Plan Figures'!$B$83</f>
        <v>0.30359623569051164</v>
      </c>
      <c r="BZ7" s="174">
        <v>4.2253522233128338E-2</v>
      </c>
      <c r="CA7" s="116"/>
    </row>
    <row r="8" spans="1:79" x14ac:dyDescent="0.25">
      <c r="A8" s="115">
        <f t="shared" si="49"/>
        <v>45767</v>
      </c>
      <c r="B8" s="69">
        <v>39.634520380256475</v>
      </c>
      <c r="C8" s="74"/>
      <c r="D8" s="69">
        <v>42.035398230088532</v>
      </c>
      <c r="E8" s="74"/>
      <c r="F8" s="69">
        <v>34.122448979591837</v>
      </c>
      <c r="G8" s="74"/>
      <c r="H8" s="69">
        <v>36.05263157894737</v>
      </c>
      <c r="I8" s="84"/>
      <c r="J8" s="106">
        <v>5.558463140287731E-2</v>
      </c>
      <c r="K8" s="107"/>
      <c r="L8" s="106">
        <v>6.1946902654867304E-2</v>
      </c>
      <c r="M8" s="107"/>
      <c r="N8" s="106">
        <v>4.0816326530612242E-2</v>
      </c>
      <c r="O8" s="107"/>
      <c r="P8" s="106">
        <v>0.15789473684210525</v>
      </c>
      <c r="Q8" s="116"/>
      <c r="R8" s="106">
        <v>8.6064101083741032E-2</v>
      </c>
      <c r="S8" s="107"/>
      <c r="T8" s="106">
        <v>7.6524228629647598E-2</v>
      </c>
      <c r="U8" s="107"/>
      <c r="V8" s="106">
        <v>9.8879408447102954E-2</v>
      </c>
      <c r="W8" s="107"/>
      <c r="X8" s="106">
        <v>0.201127059535744</v>
      </c>
      <c r="Y8" s="116"/>
      <c r="Z8" s="69">
        <v>7749.5058557834345</v>
      </c>
      <c r="AA8" s="74"/>
      <c r="AB8" s="69">
        <v>7354.7168141592983</v>
      </c>
      <c r="AC8" s="74"/>
      <c r="AD8" s="69">
        <v>8681.6326530612241</v>
      </c>
      <c r="AE8" s="74"/>
      <c r="AF8" s="69">
        <v>1</v>
      </c>
      <c r="AG8" s="84"/>
      <c r="AH8" s="108">
        <v>4.4392487240573422</v>
      </c>
      <c r="AI8" s="109"/>
      <c r="AJ8" s="108">
        <v>4.9646017699115088</v>
      </c>
      <c r="AK8" s="108"/>
      <c r="AL8" s="108">
        <v>3.2448979591836733</v>
      </c>
      <c r="AM8" s="108"/>
      <c r="AN8" s="108">
        <v>0</v>
      </c>
      <c r="AO8" s="117"/>
      <c r="AP8" s="110">
        <v>0.53608398672318947</v>
      </c>
      <c r="AQ8" s="111"/>
      <c r="AR8" s="110">
        <v>0.76991150442477851</v>
      </c>
      <c r="AS8" s="111"/>
      <c r="AT8" s="110">
        <v>0</v>
      </c>
      <c r="AU8" s="111"/>
      <c r="AV8" s="110">
        <v>0</v>
      </c>
      <c r="AW8" s="118"/>
      <c r="AX8" s="69">
        <v>4867.5652213963831</v>
      </c>
      <c r="AY8" s="74"/>
      <c r="AZ8" s="69">
        <v>6065.0619469026606</v>
      </c>
      <c r="BA8" s="74"/>
      <c r="BB8" s="69">
        <v>2114.6530612244896</v>
      </c>
      <c r="BC8" s="74"/>
      <c r="BD8" s="69">
        <v>4874.7368421052633</v>
      </c>
      <c r="BE8" s="84"/>
      <c r="BF8" s="106">
        <v>1.8502582969656158E-2</v>
      </c>
      <c r="BG8" s="107"/>
      <c r="BH8" s="106">
        <v>2.6548672566371705E-2</v>
      </c>
      <c r="BI8" s="106"/>
      <c r="BJ8" s="106">
        <v>0</v>
      </c>
      <c r="BK8" s="106"/>
      <c r="BL8" s="106">
        <v>1.3157894736842105E-2</v>
      </c>
      <c r="BM8" s="116"/>
      <c r="BN8" s="108">
        <v>42.387760730554689</v>
      </c>
      <c r="BO8" s="109"/>
      <c r="BP8" s="108">
        <v>44.168141592920392</v>
      </c>
      <c r="BQ8" s="109"/>
      <c r="BR8" s="108">
        <v>38.346938775510203</v>
      </c>
      <c r="BS8" s="109"/>
      <c r="BT8" s="108">
        <v>26.710526315789473</v>
      </c>
      <c r="BU8" s="117"/>
      <c r="BV8" s="174">
        <f>'Plan Figures'!$B$72</f>
        <v>7.6707847839770166E-2</v>
      </c>
      <c r="BW8" s="174">
        <f>'Plan Figures'!$B$73</f>
        <v>0.14955977288801073</v>
      </c>
      <c r="BX8" s="174">
        <f>'Plan Figures'!$B$82</f>
        <v>0.18784027894390259</v>
      </c>
      <c r="BY8" s="174">
        <f>'Plan Figures'!$B$83</f>
        <v>0.30359623569051164</v>
      </c>
      <c r="BZ8" s="174">
        <v>9.9253732982490531E-2</v>
      </c>
      <c r="CA8" s="116"/>
    </row>
    <row r="9" spans="1:79" x14ac:dyDescent="0.25">
      <c r="A9" s="115">
        <f t="shared" si="49"/>
        <v>45768</v>
      </c>
      <c r="B9" s="69">
        <v>39.719980421030328</v>
      </c>
      <c r="C9" s="74"/>
      <c r="D9" s="69">
        <v>40.355371900826484</v>
      </c>
      <c r="E9" s="74"/>
      <c r="F9" s="69">
        <v>35.85</v>
      </c>
      <c r="G9" s="74"/>
      <c r="H9" s="69">
        <v>38.173913043478258</v>
      </c>
      <c r="I9" s="84"/>
      <c r="J9" s="106">
        <v>3.5504684849017913E-2</v>
      </c>
      <c r="K9" s="107"/>
      <c r="L9" s="106">
        <v>4.1322314049586813E-2</v>
      </c>
      <c r="M9" s="107"/>
      <c r="N9" s="106">
        <v>0</v>
      </c>
      <c r="O9" s="107"/>
      <c r="P9" s="106">
        <v>0.2608695652173913</v>
      </c>
      <c r="Q9" s="116"/>
      <c r="R9" s="106">
        <v>5.8570623493637314E-2</v>
      </c>
      <c r="S9" s="107"/>
      <c r="T9" s="106">
        <v>6.2913365860605697E-2</v>
      </c>
      <c r="U9" s="107"/>
      <c r="V9" s="106">
        <v>0</v>
      </c>
      <c r="W9" s="107"/>
      <c r="X9" s="106">
        <v>0.24897204261655217</v>
      </c>
      <c r="Y9" s="116"/>
      <c r="Z9" s="69">
        <v>7245.9354915527174</v>
      </c>
      <c r="AA9" s="74"/>
      <c r="AB9" s="69">
        <v>6938.0082644628164</v>
      </c>
      <c r="AC9" s="74"/>
      <c r="AD9" s="69">
        <v>9175</v>
      </c>
      <c r="AE9" s="74"/>
      <c r="AF9" s="69">
        <v>1</v>
      </c>
      <c r="AG9" s="84"/>
      <c r="AH9" s="108">
        <v>4.2133003992055587</v>
      </c>
      <c r="AI9" s="109"/>
      <c r="AJ9" s="108">
        <v>4.504132231404963</v>
      </c>
      <c r="AK9" s="108"/>
      <c r="AL9" s="108">
        <v>2.5</v>
      </c>
      <c r="AM9" s="108"/>
      <c r="AN9" s="108">
        <v>0</v>
      </c>
      <c r="AO9" s="117"/>
      <c r="AP9" s="110">
        <v>0.6867156464732217</v>
      </c>
      <c r="AQ9" s="111"/>
      <c r="AR9" s="110">
        <v>0.80165289256198335</v>
      </c>
      <c r="AS9" s="111"/>
      <c r="AT9" s="110">
        <v>0</v>
      </c>
      <c r="AU9" s="111"/>
      <c r="AV9" s="110">
        <v>0</v>
      </c>
      <c r="AW9" s="118"/>
      <c r="AX9" s="69">
        <v>4495.7645047102451</v>
      </c>
      <c r="AY9" s="74"/>
      <c r="AZ9" s="69">
        <v>4866.2396694214922</v>
      </c>
      <c r="BA9" s="74"/>
      <c r="BB9" s="69">
        <v>2266.6999999999998</v>
      </c>
      <c r="BC9" s="74"/>
      <c r="BD9" s="69">
        <v>3626.550724637681</v>
      </c>
      <c r="BE9" s="84"/>
      <c r="BF9" s="106">
        <v>2.1238628241439867E-2</v>
      </c>
      <c r="BG9" s="107"/>
      <c r="BH9" s="106">
        <v>2.4793388429752088E-2</v>
      </c>
      <c r="BI9" s="106"/>
      <c r="BJ9" s="106">
        <v>0</v>
      </c>
      <c r="BK9" s="106"/>
      <c r="BL9" s="106">
        <v>0</v>
      </c>
      <c r="BM9" s="116"/>
      <c r="BN9" s="108">
        <v>41.850718165202657</v>
      </c>
      <c r="BO9" s="109"/>
      <c r="BP9" s="108">
        <v>43.892561983471118</v>
      </c>
      <c r="BQ9" s="109"/>
      <c r="BR9" s="108">
        <v>29.75</v>
      </c>
      <c r="BS9" s="109"/>
      <c r="BT9" s="108">
        <v>30.884057971014492</v>
      </c>
      <c r="BU9" s="117"/>
      <c r="BV9" s="174">
        <f>'Plan Figures'!$B$72</f>
        <v>7.6707847839770166E-2</v>
      </c>
      <c r="BW9" s="174">
        <f>'Plan Figures'!$B$73</f>
        <v>0.14955977288801073</v>
      </c>
      <c r="BX9" s="174">
        <f>'Plan Figures'!$B$82</f>
        <v>0.18784027894390259</v>
      </c>
      <c r="BY9" s="174">
        <f>'Plan Figures'!$B$83</f>
        <v>0.30359623569051164</v>
      </c>
      <c r="BZ9" s="174">
        <v>7.6655052541320143E-2</v>
      </c>
      <c r="CA9" s="116"/>
    </row>
    <row r="10" spans="1:79" x14ac:dyDescent="0.25">
      <c r="A10" s="115">
        <f t="shared" si="49"/>
        <v>45769</v>
      </c>
      <c r="B10" s="69">
        <v>39.691779303766985</v>
      </c>
      <c r="C10" s="74"/>
      <c r="D10" s="69">
        <v>40.465116279069761</v>
      </c>
      <c r="E10" s="74"/>
      <c r="F10" s="69">
        <v>37.268292682926827</v>
      </c>
      <c r="G10" s="74"/>
      <c r="H10" s="69">
        <v>35.354838709677416</v>
      </c>
      <c r="I10" s="84"/>
      <c r="J10" s="106">
        <v>3.5329045460547652E-2</v>
      </c>
      <c r="K10" s="107"/>
      <c r="L10" s="106">
        <v>3.1007751937984489E-2</v>
      </c>
      <c r="M10" s="107"/>
      <c r="N10" s="106">
        <v>4.878048780487805E-2</v>
      </c>
      <c r="O10" s="107"/>
      <c r="P10" s="106">
        <v>0.19354838709677419</v>
      </c>
      <c r="Q10" s="116"/>
      <c r="R10" s="106">
        <v>6.9190986222828418E-2</v>
      </c>
      <c r="S10" s="107"/>
      <c r="T10" s="106">
        <v>4.8774114657685844E-2</v>
      </c>
      <c r="U10" s="107"/>
      <c r="V10" s="106">
        <v>0.12806682185383464</v>
      </c>
      <c r="W10" s="107"/>
      <c r="X10" s="106">
        <v>0.194756976850224</v>
      </c>
      <c r="Y10" s="116"/>
      <c r="Z10" s="69">
        <v>7559.974782289737</v>
      </c>
      <c r="AA10" s="74"/>
      <c r="AB10" s="69">
        <v>7220.9302325581384</v>
      </c>
      <c r="AC10" s="74"/>
      <c r="AD10" s="69">
        <v>8634.1463414634145</v>
      </c>
      <c r="AE10" s="74"/>
      <c r="AF10" s="69">
        <v>1</v>
      </c>
      <c r="AG10" s="84"/>
      <c r="AH10" s="108">
        <v>4.6619487278168688</v>
      </c>
      <c r="AI10" s="109"/>
      <c r="AJ10" s="108">
        <v>5.2480620155038755</v>
      </c>
      <c r="AK10" s="108"/>
      <c r="AL10" s="108">
        <v>2.8292682926829267</v>
      </c>
      <c r="AM10" s="108"/>
      <c r="AN10" s="108">
        <v>0</v>
      </c>
      <c r="AO10" s="117"/>
      <c r="AP10" s="110">
        <v>0.59352796372918659</v>
      </c>
      <c r="AQ10" s="111"/>
      <c r="AR10" s="110">
        <v>0.78294573643410847</v>
      </c>
      <c r="AS10" s="111"/>
      <c r="AT10" s="110">
        <v>0</v>
      </c>
      <c r="AU10" s="111"/>
      <c r="AV10" s="110">
        <v>0</v>
      </c>
      <c r="AW10" s="118"/>
      <c r="AX10" s="69">
        <v>4558.8083123576007</v>
      </c>
      <c r="AY10" s="74"/>
      <c r="AZ10" s="69">
        <v>5298.9379844961231</v>
      </c>
      <c r="BA10" s="74"/>
      <c r="BB10" s="69">
        <v>2239.3658536585367</v>
      </c>
      <c r="BC10" s="74"/>
      <c r="BD10" s="69">
        <v>2092.3548387096776</v>
      </c>
      <c r="BE10" s="84"/>
      <c r="BF10" s="106">
        <v>2.3506057969472735E-2</v>
      </c>
      <c r="BG10" s="107"/>
      <c r="BH10" s="106">
        <v>3.1007751937984489E-2</v>
      </c>
      <c r="BI10" s="106"/>
      <c r="BJ10" s="106">
        <v>0</v>
      </c>
      <c r="BK10" s="106"/>
      <c r="BL10" s="106">
        <v>0</v>
      </c>
      <c r="BM10" s="116"/>
      <c r="BN10" s="108">
        <v>43.22186398389907</v>
      </c>
      <c r="BO10" s="109"/>
      <c r="BP10" s="108">
        <v>45.930232558139529</v>
      </c>
      <c r="BQ10" s="109"/>
      <c r="BR10" s="108">
        <v>34.756097560975611</v>
      </c>
      <c r="BS10" s="109"/>
      <c r="BT10" s="108">
        <v>31.161290322580644</v>
      </c>
      <c r="BU10" s="117"/>
      <c r="BV10" s="174">
        <f>'Plan Figures'!$B$72</f>
        <v>7.6707847839770166E-2</v>
      </c>
      <c r="BW10" s="174">
        <f>'Plan Figures'!$B$73</f>
        <v>0.14955977288801073</v>
      </c>
      <c r="BX10" s="174">
        <f>'Plan Figures'!$B$82</f>
        <v>0.18784027894390259</v>
      </c>
      <c r="BY10" s="174">
        <f>'Plan Figures'!$B$83</f>
        <v>0.30359623569051164</v>
      </c>
      <c r="BZ10" s="174">
        <v>0.11393692945832974</v>
      </c>
      <c r="CA10" s="116"/>
    </row>
    <row r="11" spans="1:79" x14ac:dyDescent="0.25">
      <c r="A11" s="115">
        <f t="shared" si="49"/>
        <v>45770</v>
      </c>
      <c r="B11" s="69">
        <v>39.729605705461516</v>
      </c>
      <c r="C11" s="74">
        <f>AVERAGE(B5:B11)</f>
        <v>39.262234997383906</v>
      </c>
      <c r="D11" s="69">
        <v>40.208000000000034</v>
      </c>
      <c r="E11" s="74">
        <f>AVERAGE(D5:D11)</f>
        <v>40.138446629944561</v>
      </c>
      <c r="F11" s="69">
        <v>37.518518518518519</v>
      </c>
      <c r="G11" s="74">
        <f>AVERAGE(F5:F11)</f>
        <v>36.332369206296541</v>
      </c>
      <c r="H11" s="69">
        <v>33.724137931034484</v>
      </c>
      <c r="I11" s="84">
        <f>AVERAGE(H5:H11)</f>
        <v>35.99577392543339</v>
      </c>
      <c r="J11" s="106">
        <v>3.9484758292235751E-2</v>
      </c>
      <c r="K11" s="107">
        <f>AVERAGE(J5:J11)</f>
        <v>4.2671258940372429E-2</v>
      </c>
      <c r="L11" s="106">
        <v>4.0000000000000029E-2</v>
      </c>
      <c r="M11" s="107">
        <f>AVERAGE(L5:L11)</f>
        <v>4.7545488533371469E-2</v>
      </c>
      <c r="N11" s="106">
        <v>3.7037037037037035E-2</v>
      </c>
      <c r="O11" s="107">
        <f t="shared" ref="O11:O26" si="50">AVERAGE(N5:N11)</f>
        <v>2.3863144948261923E-2</v>
      </c>
      <c r="P11" s="106">
        <v>0.2413793103448276</v>
      </c>
      <c r="Q11" s="116">
        <f t="shared" ref="Q11:Q74" si="51">AVERAGE(P5:P11)</f>
        <v>0.1825438248022675</v>
      </c>
      <c r="R11" s="106">
        <v>6.5583342049868043E-2</v>
      </c>
      <c r="S11" s="107">
        <f>AVERAGE(R5:R11)</f>
        <v>7.3407192184380826E-2</v>
      </c>
      <c r="T11" s="106">
        <v>5.9589204326503199E-2</v>
      </c>
      <c r="U11" s="107">
        <f>AVERAGE(T5:T11)</f>
        <v>7.5195816422230513E-2</v>
      </c>
      <c r="V11" s="106">
        <v>8.251750547709312E-2</v>
      </c>
      <c r="W11" s="107">
        <f t="shared" ref="W11:W26" si="52">AVERAGE(V5:V11)</f>
        <v>5.1809796513899685E-2</v>
      </c>
      <c r="X11" s="106">
        <v>0.26177585883177906</v>
      </c>
      <c r="Y11" s="116">
        <f t="shared" ref="Y11:Y74" si="53">AVERAGE(X5:X11)</f>
        <v>0.18365016659801955</v>
      </c>
      <c r="Z11" s="69">
        <v>7847.6375568558678</v>
      </c>
      <c r="AA11" s="74">
        <f>AVERAGE(Z5:Z11)</f>
        <v>7579.100985363767</v>
      </c>
      <c r="AB11" s="69">
        <v>7501.1920000000055</v>
      </c>
      <c r="AC11" s="74">
        <f>AVERAGE(AB5:AB11)</f>
        <v>7210.078983559154</v>
      </c>
      <c r="AD11" s="69">
        <v>9462.0370370370365</v>
      </c>
      <c r="AE11" s="74">
        <f t="shared" ref="AE11:AE26" si="54">AVERAGE(AD5:AD11)</f>
        <v>8920.2532782373492</v>
      </c>
      <c r="AF11" s="69">
        <v>1</v>
      </c>
      <c r="AG11" s="84">
        <f t="shared" ref="AG11:AG74" si="55">AVERAGE(AF5:AF11)</f>
        <v>1</v>
      </c>
      <c r="AH11" s="108">
        <v>4.208460922890664</v>
      </c>
      <c r="AI11" s="109">
        <f>AVERAGE(AH5:AH11)</f>
        <v>4.0918119299086317</v>
      </c>
      <c r="AJ11" s="108">
        <v>4.496000000000004</v>
      </c>
      <c r="AK11" s="108">
        <f>AVERAGE(AJ5:AJ11)</f>
        <v>4.4705181156940776</v>
      </c>
      <c r="AL11" s="108">
        <v>2.8888888888888888</v>
      </c>
      <c r="AM11" s="108">
        <f t="shared" ref="AM11:AM26" si="56">AVERAGE(AL5:AL11)</f>
        <v>2.8238086547046231</v>
      </c>
      <c r="AN11" s="108">
        <v>0</v>
      </c>
      <c r="AO11" s="117">
        <f t="shared" ref="AO11:AO74" si="57">AVERAGE(AN5:AN11)</f>
        <v>0</v>
      </c>
      <c r="AP11" s="110">
        <v>0.63763136598289594</v>
      </c>
      <c r="AQ11" s="111">
        <f>AVERAGE(AP5:AP11)</f>
        <v>0.61914488628086028</v>
      </c>
      <c r="AR11" s="110">
        <v>0.7759999999999998</v>
      </c>
      <c r="AS11" s="111">
        <f>AVERAGE(AR5:AR11)</f>
        <v>0.79965874483742794</v>
      </c>
      <c r="AT11" s="110">
        <v>0</v>
      </c>
      <c r="AU11" s="111">
        <f t="shared" ref="AU11:AU26" si="58">AVERAGE(AT5:AT11)</f>
        <v>0</v>
      </c>
      <c r="AV11" s="110">
        <v>0</v>
      </c>
      <c r="AW11" s="118">
        <f t="shared" ref="AW11:AW74" si="59">AVERAGE(AV5:AV11)</f>
        <v>0</v>
      </c>
      <c r="AX11" s="69">
        <v>4852.9914079968794</v>
      </c>
      <c r="AY11" s="74">
        <f>AVERAGE(AX5:AX11)</f>
        <v>4860.9523047726807</v>
      </c>
      <c r="AZ11" s="69">
        <v>5254.1200000000035</v>
      </c>
      <c r="BA11" s="74">
        <f>AVERAGE(AZ5:AZ11)</f>
        <v>5566.414387378818</v>
      </c>
      <c r="BB11" s="69">
        <v>3007.7777777777778</v>
      </c>
      <c r="BC11" s="74">
        <f t="shared" ref="BC11:BC26" si="60">AVERAGE(BB5:BB11)</f>
        <v>2512.9057341961175</v>
      </c>
      <c r="BD11" s="69">
        <v>1407.6896551724137</v>
      </c>
      <c r="BE11" s="84">
        <f t="shared" ref="BE11:BE74" si="61">AVERAGE(BD5:BD11)</f>
        <v>3953.4465302026692</v>
      </c>
      <c r="BF11" s="106">
        <v>6.5735192369370784E-3</v>
      </c>
      <c r="BG11" s="107">
        <f>AVERAGE(BF5:BF11)</f>
        <v>1.893380367962957E-2</v>
      </c>
      <c r="BH11" s="106">
        <v>8.0000000000000054E-3</v>
      </c>
      <c r="BI11" s="106">
        <f>AVERAGE(BH5:BH11)</f>
        <v>2.4816738891292323E-2</v>
      </c>
      <c r="BJ11" s="106">
        <v>0</v>
      </c>
      <c r="BK11" s="106">
        <f t="shared" ref="BK11:BK26" si="62">AVERAGE(BJ5:BJ11)</f>
        <v>0</v>
      </c>
      <c r="BL11" s="106">
        <v>0</v>
      </c>
      <c r="BM11" s="116">
        <f t="shared" ref="BM11:BM74" si="63">AVERAGE(BL5:BL11)</f>
        <v>8.0980840379336633E-3</v>
      </c>
      <c r="BN11" s="108">
        <v>41.82024479893645</v>
      </c>
      <c r="BO11" s="109">
        <f>AVERAGE(BN5:BN11)</f>
        <v>41.629774098403459</v>
      </c>
      <c r="BP11" s="108">
        <v>43.944000000000031</v>
      </c>
      <c r="BQ11" s="109">
        <f>AVERAGE(BP5:BP11)</f>
        <v>44.055498469280451</v>
      </c>
      <c r="BR11" s="108">
        <v>32.037037037037038</v>
      </c>
      <c r="BS11" s="109">
        <f t="shared" ref="BS11:BS26" si="64">AVERAGE(BR5:BR11)</f>
        <v>32.664775626084733</v>
      </c>
      <c r="BT11" s="108">
        <v>37.344827586206897</v>
      </c>
      <c r="BU11" s="117">
        <f t="shared" ref="BU11:BU74" si="65">AVERAGE(BT5:BT11)</f>
        <v>31.5705520841077</v>
      </c>
      <c r="BV11" s="174">
        <f>'Plan Figures'!$B$72</f>
        <v>7.6707847839770166E-2</v>
      </c>
      <c r="BW11" s="174">
        <f>'Plan Figures'!$B$73</f>
        <v>0.14955977288801073</v>
      </c>
      <c r="BX11" s="174">
        <f>'Plan Figures'!$B$82</f>
        <v>0.18784027894390259</v>
      </c>
      <c r="BY11" s="174">
        <f>'Plan Figures'!$B$83</f>
        <v>0.30359623569051164</v>
      </c>
      <c r="BZ11" s="174">
        <v>7.5808250675018549E-2</v>
      </c>
      <c r="CA11" s="116">
        <f t="shared" ref="CA11:CA74" si="66">AVERAGE(BZ5:BZ11)</f>
        <v>6.1861296222093194E-2</v>
      </c>
    </row>
    <row r="12" spans="1:79" x14ac:dyDescent="0.25">
      <c r="A12" s="115">
        <f t="shared" si="49"/>
        <v>45771</v>
      </c>
      <c r="B12" s="69">
        <v>40.497438844322708</v>
      </c>
      <c r="C12" s="74">
        <f t="shared" ref="C12:K75" si="67">AVERAGE(B6:B12)</f>
        <v>39.634747746322113</v>
      </c>
      <c r="D12" s="69">
        <v>40.801324503311257</v>
      </c>
      <c r="E12" s="74">
        <f t="shared" si="67"/>
        <v>40.49630780237527</v>
      </c>
      <c r="F12" s="69">
        <v>38.857142857142854</v>
      </c>
      <c r="G12" s="74">
        <f t="shared" ref="G12:G75" si="68">AVERAGE(F6:F12)</f>
        <v>36.632660751486036</v>
      </c>
      <c r="H12" s="69">
        <v>36.340909090909093</v>
      </c>
      <c r="I12" s="84">
        <f t="shared" ref="I12:I75" si="69">AVERAGE(H6:H12)</f>
        <v>36.154365334024796</v>
      </c>
      <c r="J12" s="106">
        <v>2.791110253701197E-2</v>
      </c>
      <c r="K12" s="107">
        <f t="shared" si="67"/>
        <v>4.2779596103402061E-2</v>
      </c>
      <c r="L12" s="106">
        <v>3.3112582781456949E-2</v>
      </c>
      <c r="M12" s="107">
        <f t="shared" ref="M12:M75" si="70">AVERAGE(L6:L12)</f>
        <v>4.804305326934679E-2</v>
      </c>
      <c r="N12" s="106">
        <v>0</v>
      </c>
      <c r="O12" s="107">
        <f t="shared" si="50"/>
        <v>2.094769305321819E-2</v>
      </c>
      <c r="P12" s="106">
        <v>0.13636363636363635</v>
      </c>
      <c r="Q12" s="116">
        <f t="shared" si="51"/>
        <v>0.1753367461666174</v>
      </c>
      <c r="R12" s="106">
        <v>6.0526528291970652E-2</v>
      </c>
      <c r="S12" s="107">
        <f t="shared" ref="S12:S75" si="71">AVERAGE(R6:R12)</f>
        <v>7.5453795635584714E-2</v>
      </c>
      <c r="T12" s="106">
        <v>6.9972928987768232E-2</v>
      </c>
      <c r="U12" s="107">
        <f t="shared" ref="U12:U75" si="72">AVERAGE(T6:T12)</f>
        <v>7.8069245014059555E-2</v>
      </c>
      <c r="V12" s="106">
        <v>0</v>
      </c>
      <c r="W12" s="107">
        <f t="shared" si="52"/>
        <v>4.7981538909319034E-2</v>
      </c>
      <c r="X12" s="106">
        <v>9.8249067367605109E-2</v>
      </c>
      <c r="Y12" s="116">
        <f t="shared" si="53"/>
        <v>0.17215989673845825</v>
      </c>
      <c r="Z12" s="69">
        <v>7569.0069813508217</v>
      </c>
      <c r="AA12" s="74">
        <f t="shared" ref="AA12:AA75" si="73">AVERAGE(Z6:Z12)</f>
        <v>7547.8809396165798</v>
      </c>
      <c r="AB12" s="69">
        <v>7381.0993377483437</v>
      </c>
      <c r="AC12" s="74">
        <f t="shared" ref="AC12:AC75" si="74">AVERAGE(AB6:AB12)</f>
        <v>7229.0868254597099</v>
      </c>
      <c r="AD12" s="69">
        <v>8607.1428571428569</v>
      </c>
      <c r="AE12" s="74">
        <f t="shared" si="54"/>
        <v>8816.0258729895359</v>
      </c>
      <c r="AF12" s="69">
        <v>1</v>
      </c>
      <c r="AG12" s="84">
        <f t="shared" si="55"/>
        <v>1</v>
      </c>
      <c r="AH12" s="108">
        <v>4.2596880232559924</v>
      </c>
      <c r="AI12" s="109">
        <f t="shared" ref="AI12:AI75" si="75">AVERAGE(AH6:AH12)</f>
        <v>4.2294682064459126</v>
      </c>
      <c r="AJ12" s="108">
        <v>4.4569536423841063</v>
      </c>
      <c r="AK12" s="108">
        <f t="shared" ref="AK12:AK75" si="76">AVERAGE(AJ6:AJ12)</f>
        <v>4.5855326571986854</v>
      </c>
      <c r="AL12" s="108">
        <v>3.2142857142857144</v>
      </c>
      <c r="AM12" s="108">
        <f t="shared" si="56"/>
        <v>2.9477153602439818</v>
      </c>
      <c r="AN12" s="108">
        <v>0</v>
      </c>
      <c r="AO12" s="117">
        <f t="shared" si="57"/>
        <v>0</v>
      </c>
      <c r="AP12" s="110">
        <v>0.61949174252648875</v>
      </c>
      <c r="AQ12" s="111">
        <f t="shared" ref="AQ12:AQ75" si="77">AVERAGE(AP6:AP12)</f>
        <v>0.61553104552310944</v>
      </c>
      <c r="AR12" s="110">
        <v>0.73509933774834435</v>
      </c>
      <c r="AS12" s="111">
        <f t="shared" ref="AS12:AS75" si="78">AVERAGE(AR6:AR12)</f>
        <v>0.7787470100184084</v>
      </c>
      <c r="AT12" s="110">
        <v>0</v>
      </c>
      <c r="AU12" s="111">
        <f t="shared" si="58"/>
        <v>0</v>
      </c>
      <c r="AV12" s="110">
        <v>0</v>
      </c>
      <c r="AW12" s="118">
        <f t="shared" si="59"/>
        <v>0</v>
      </c>
      <c r="AX12" s="69">
        <v>4890.543616633533</v>
      </c>
      <c r="AY12" s="74">
        <f t="shared" ref="AY12:BG75" si="79">AVERAGE(AX6:AX12)</f>
        <v>4891.2608069039534</v>
      </c>
      <c r="AZ12" s="69">
        <v>5393.7682119205301</v>
      </c>
      <c r="BA12" s="74">
        <f t="shared" ref="BA12:BA75" si="80">AVERAGE(AZ6:AZ12)</f>
        <v>5559.7622271769878</v>
      </c>
      <c r="BB12" s="69">
        <v>2188.0357142857142</v>
      </c>
      <c r="BC12" s="74">
        <f t="shared" si="60"/>
        <v>2460.3306613098202</v>
      </c>
      <c r="BD12" s="69">
        <v>2512.5227272727275</v>
      </c>
      <c r="BE12" s="84">
        <f t="shared" si="61"/>
        <v>3622.7865116497937</v>
      </c>
      <c r="BF12" s="106">
        <v>1.1162013378855654E-2</v>
      </c>
      <c r="BG12" s="107">
        <f t="shared" si="79"/>
        <v>1.7423647006700901E-2</v>
      </c>
      <c r="BH12" s="106">
        <v>1.324503311258278E-2</v>
      </c>
      <c r="BI12" s="106">
        <f t="shared" ref="BI12:BI75" si="81">AVERAGE(BH6:BH12)</f>
        <v>2.2476082245999913E-2</v>
      </c>
      <c r="BJ12" s="106">
        <v>0</v>
      </c>
      <c r="BK12" s="106">
        <f t="shared" si="62"/>
        <v>0</v>
      </c>
      <c r="BL12" s="106">
        <v>0</v>
      </c>
      <c r="BM12" s="116">
        <f t="shared" si="63"/>
        <v>6.528225325217807E-3</v>
      </c>
      <c r="BN12" s="108">
        <v>42.469031034815494</v>
      </c>
      <c r="BO12" s="109">
        <f t="shared" ref="BO12:BO75" si="82">AVERAGE(BN6:BN12)</f>
        <v>42.138307290723596</v>
      </c>
      <c r="BP12" s="108">
        <v>44.05298013245033</v>
      </c>
      <c r="BQ12" s="109">
        <f t="shared" ref="BQ12:BQ75" si="83">AVERAGE(BP6:BP12)</f>
        <v>44.40592420248764</v>
      </c>
      <c r="BR12" s="108">
        <v>34.035714285714285</v>
      </c>
      <c r="BS12" s="109">
        <f t="shared" si="64"/>
        <v>33.010985538621178</v>
      </c>
      <c r="BT12" s="108">
        <v>25.40909090909091</v>
      </c>
      <c r="BU12" s="117">
        <f t="shared" si="65"/>
        <v>30.724755024024923</v>
      </c>
      <c r="BV12" s="174">
        <f>'Plan Figures'!$B$72</f>
        <v>7.6707847839770166E-2</v>
      </c>
      <c r="BW12" s="174">
        <f>'Plan Figures'!$B$73</f>
        <v>0.14955977288801073</v>
      </c>
      <c r="BX12" s="174">
        <f>'Plan Figures'!$B$82</f>
        <v>0.18784027894390259</v>
      </c>
      <c r="BY12" s="174">
        <f>'Plan Figures'!$B$83</f>
        <v>0.30359623569051164</v>
      </c>
      <c r="BZ12" s="174">
        <v>1.0638298957661238E-2</v>
      </c>
      <c r="CA12" s="116">
        <f t="shared" si="66"/>
        <v>6.051344736915399E-2</v>
      </c>
    </row>
    <row r="13" spans="1:79" x14ac:dyDescent="0.25">
      <c r="A13" s="115">
        <f t="shared" si="49"/>
        <v>45772</v>
      </c>
      <c r="B13" s="69">
        <v>39.167086787727584</v>
      </c>
      <c r="C13" s="74">
        <f t="shared" si="67"/>
        <v>39.616175599837774</v>
      </c>
      <c r="D13" s="69">
        <v>40.69948186528498</v>
      </c>
      <c r="E13" s="74">
        <f t="shared" si="67"/>
        <v>40.597875819255059</v>
      </c>
      <c r="F13" s="69">
        <v>33.799999999999997</v>
      </c>
      <c r="G13" s="74">
        <f t="shared" si="68"/>
        <v>36.322343291168579</v>
      </c>
      <c r="H13" s="69">
        <v>37.521739130434781</v>
      </c>
      <c r="I13" s="84">
        <f t="shared" si="69"/>
        <v>36.08910357714813</v>
      </c>
      <c r="J13" s="106">
        <v>3.630288264401324E-2</v>
      </c>
      <c r="K13" s="107">
        <f t="shared" si="67"/>
        <v>4.050769978094388E-2</v>
      </c>
      <c r="L13" s="106">
        <v>2.5906735751295339E-2</v>
      </c>
      <c r="M13" s="107">
        <f t="shared" si="70"/>
        <v>4.2712816833160742E-2</v>
      </c>
      <c r="N13" s="106">
        <v>7.2727272727272724E-2</v>
      </c>
      <c r="O13" s="107">
        <f t="shared" si="50"/>
        <v>3.1337303442828576E-2</v>
      </c>
      <c r="P13" s="106">
        <v>0.13043478260869565</v>
      </c>
      <c r="Q13" s="116">
        <f t="shared" si="51"/>
        <v>0.18070498041683927</v>
      </c>
      <c r="R13" s="106">
        <v>7.4410513562411212E-2</v>
      </c>
      <c r="S13" s="107">
        <f t="shared" si="71"/>
        <v>7.4006220654524654E-2</v>
      </c>
      <c r="T13" s="106">
        <v>4.0105505655715468E-2</v>
      </c>
      <c r="U13" s="107">
        <f t="shared" si="72"/>
        <v>6.9345260682641963E-2</v>
      </c>
      <c r="V13" s="106">
        <v>0.17886614810762225</v>
      </c>
      <c r="W13" s="107">
        <f t="shared" si="52"/>
        <v>7.3533845781836499E-2</v>
      </c>
      <c r="X13" s="106">
        <v>0.12460862629195855</v>
      </c>
      <c r="Y13" s="116">
        <f t="shared" si="53"/>
        <v>0.17623495775816569</v>
      </c>
      <c r="Z13" s="69">
        <v>7520.4881346687234</v>
      </c>
      <c r="AA13" s="74">
        <f t="shared" si="73"/>
        <v>7570.8326768716142</v>
      </c>
      <c r="AB13" s="69">
        <v>7375.3886010362703</v>
      </c>
      <c r="AC13" s="74">
        <f t="shared" si="74"/>
        <v>7253.5692692859093</v>
      </c>
      <c r="AD13" s="69">
        <v>8052.7090909090912</v>
      </c>
      <c r="AE13" s="74">
        <f t="shared" si="54"/>
        <v>8788.2382828019454</v>
      </c>
      <c r="AF13" s="69">
        <v>1</v>
      </c>
      <c r="AG13" s="84">
        <f t="shared" si="55"/>
        <v>1</v>
      </c>
      <c r="AH13" s="108">
        <v>4.0000322667658317</v>
      </c>
      <c r="AI13" s="109">
        <f t="shared" si="75"/>
        <v>4.2225141002438722</v>
      </c>
      <c r="AJ13" s="108">
        <v>4.5233160621761659</v>
      </c>
      <c r="AK13" s="108">
        <f t="shared" si="76"/>
        <v>4.6323774805309128</v>
      </c>
      <c r="AL13" s="108">
        <v>2.1818181818181817</v>
      </c>
      <c r="AM13" s="108">
        <f t="shared" si="56"/>
        <v>2.7713084338370555</v>
      </c>
      <c r="AN13" s="108">
        <v>0</v>
      </c>
      <c r="AO13" s="117">
        <f t="shared" si="57"/>
        <v>0</v>
      </c>
      <c r="AP13" s="110">
        <v>0.66443734012245237</v>
      </c>
      <c r="AQ13" s="111">
        <f t="shared" si="77"/>
        <v>0.61555951039925971</v>
      </c>
      <c r="AR13" s="110">
        <v>0.85492227979274615</v>
      </c>
      <c r="AS13" s="111">
        <f t="shared" si="78"/>
        <v>0.78593623553888281</v>
      </c>
      <c r="AT13" s="110">
        <v>0</v>
      </c>
      <c r="AU13" s="111">
        <f t="shared" si="58"/>
        <v>0</v>
      </c>
      <c r="AV13" s="110">
        <v>0</v>
      </c>
      <c r="AW13" s="118">
        <f t="shared" si="59"/>
        <v>0</v>
      </c>
      <c r="AX13" s="69">
        <v>5048.3212251685927</v>
      </c>
      <c r="AY13" s="74">
        <f t="shared" si="79"/>
        <v>4906.6518908727303</v>
      </c>
      <c r="AZ13" s="69">
        <v>5930.4145077720214</v>
      </c>
      <c r="BA13" s="74">
        <f t="shared" si="80"/>
        <v>5625.2672553808734</v>
      </c>
      <c r="BB13" s="69">
        <v>1963.3636363636363</v>
      </c>
      <c r="BC13" s="74">
        <f t="shared" si="60"/>
        <v>2408.7080061871648</v>
      </c>
      <c r="BD13" s="69">
        <v>3786.1014492753625</v>
      </c>
      <c r="BE13" s="84">
        <f t="shared" si="61"/>
        <v>3227.0112084850502</v>
      </c>
      <c r="BF13" s="106">
        <v>1.6107571881756419E-2</v>
      </c>
      <c r="BG13" s="107">
        <f t="shared" si="79"/>
        <v>1.7682036451568E-2</v>
      </c>
      <c r="BH13" s="106">
        <v>2.072538860103627E-2</v>
      </c>
      <c r="BI13" s="106">
        <f t="shared" si="81"/>
        <v>2.2973797858955834E-2</v>
      </c>
      <c r="BJ13" s="106">
        <v>0</v>
      </c>
      <c r="BK13" s="106">
        <f t="shared" si="62"/>
        <v>0</v>
      </c>
      <c r="BL13" s="106">
        <v>0</v>
      </c>
      <c r="BM13" s="116">
        <f t="shared" si="63"/>
        <v>3.4670008354218884E-3</v>
      </c>
      <c r="BN13" s="108">
        <v>40.598671669213353</v>
      </c>
      <c r="BO13" s="109">
        <f t="shared" si="82"/>
        <v>41.772285413151145</v>
      </c>
      <c r="BP13" s="108">
        <v>42.186528497409334</v>
      </c>
      <c r="BQ13" s="109">
        <f t="shared" si="83"/>
        <v>43.857037468948413</v>
      </c>
      <c r="BR13" s="108">
        <v>35.109090909090909</v>
      </c>
      <c r="BS13" s="109">
        <f t="shared" si="64"/>
        <v>33.796411224046857</v>
      </c>
      <c r="BT13" s="108">
        <v>28.014492753623188</v>
      </c>
      <c r="BU13" s="117">
        <f t="shared" si="65"/>
        <v>30.428866233726193</v>
      </c>
      <c r="BV13" s="174">
        <f>'Plan Figures'!$B$72</f>
        <v>7.6707847839770166E-2</v>
      </c>
      <c r="BW13" s="174">
        <f>'Plan Figures'!$B$73</f>
        <v>0.14955977288801073</v>
      </c>
      <c r="BX13" s="174">
        <f>'Plan Figures'!$B$82</f>
        <v>0.18784027894390259</v>
      </c>
      <c r="BY13" s="174">
        <f>'Plan Figures'!$B$83</f>
        <v>0.30359623569051164</v>
      </c>
      <c r="BZ13" s="174">
        <v>2.2981168411969854E-2</v>
      </c>
      <c r="CA13" s="116">
        <f t="shared" si="66"/>
        <v>6.3075279322845484E-2</v>
      </c>
    </row>
    <row r="14" spans="1:79" x14ac:dyDescent="0.25">
      <c r="A14" s="115">
        <f t="shared" si="49"/>
        <v>45773</v>
      </c>
      <c r="B14" s="69">
        <v>39.300660753008806</v>
      </c>
      <c r="C14" s="74">
        <f t="shared" si="67"/>
        <v>39.6772960279392</v>
      </c>
      <c r="D14" s="69">
        <v>39.863309352517987</v>
      </c>
      <c r="E14" s="74">
        <f t="shared" si="67"/>
        <v>40.632571733014153</v>
      </c>
      <c r="F14" s="69">
        <v>37.76</v>
      </c>
      <c r="G14" s="74">
        <f t="shared" si="68"/>
        <v>36.453771862597144</v>
      </c>
      <c r="H14" s="69">
        <v>35.619999999999997</v>
      </c>
      <c r="I14" s="84">
        <f t="shared" si="69"/>
        <v>36.112595640640201</v>
      </c>
      <c r="J14" s="106">
        <v>6.8740797691766234E-2</v>
      </c>
      <c r="K14" s="107">
        <f t="shared" si="67"/>
        <v>4.269398612535287E-2</v>
      </c>
      <c r="L14" s="106">
        <v>8.6330935251798552E-2</v>
      </c>
      <c r="M14" s="107">
        <f t="shared" si="70"/>
        <v>4.566103177528421E-2</v>
      </c>
      <c r="N14" s="106">
        <v>0.02</v>
      </c>
      <c r="O14" s="107">
        <f t="shared" si="50"/>
        <v>3.1337303442828576E-2</v>
      </c>
      <c r="P14" s="106">
        <v>0.19</v>
      </c>
      <c r="Q14" s="116">
        <f t="shared" si="51"/>
        <v>0.18721291692477576</v>
      </c>
      <c r="R14" s="106">
        <v>0.11269804390813139</v>
      </c>
      <c r="S14" s="107">
        <f t="shared" si="71"/>
        <v>7.529201980179831E-2</v>
      </c>
      <c r="T14" s="106">
        <v>0.1245486820089528</v>
      </c>
      <c r="U14" s="107">
        <f t="shared" si="72"/>
        <v>6.8918290018125536E-2</v>
      </c>
      <c r="V14" s="106">
        <v>7.4957123830899045E-2</v>
      </c>
      <c r="W14" s="107">
        <f t="shared" si="52"/>
        <v>8.0469572530936007E-2</v>
      </c>
      <c r="X14" s="106">
        <v>0.15595287287555373</v>
      </c>
      <c r="Y14" s="116">
        <f t="shared" si="53"/>
        <v>0.18363464348134523</v>
      </c>
      <c r="Z14" s="69">
        <v>7908.0409434725489</v>
      </c>
      <c r="AA14" s="74">
        <f t="shared" si="73"/>
        <v>7628.6556779962648</v>
      </c>
      <c r="AB14" s="69">
        <v>7524</v>
      </c>
      <c r="AC14" s="74">
        <f t="shared" si="74"/>
        <v>7327.9050357092683</v>
      </c>
      <c r="AD14" s="69">
        <v>9011.9599999999991</v>
      </c>
      <c r="AE14" s="74">
        <f t="shared" si="54"/>
        <v>8803.518282801946</v>
      </c>
      <c r="AF14" s="69">
        <v>1</v>
      </c>
      <c r="AG14" s="84">
        <f t="shared" si="55"/>
        <v>1</v>
      </c>
      <c r="AH14" s="108">
        <v>3.9519267731970928</v>
      </c>
      <c r="AI14" s="109">
        <f t="shared" si="75"/>
        <v>4.2478008338841935</v>
      </c>
      <c r="AJ14" s="108">
        <v>4.230215827338129</v>
      </c>
      <c r="AK14" s="108">
        <f t="shared" si="76"/>
        <v>4.6318973641026782</v>
      </c>
      <c r="AL14" s="108">
        <v>3.2</v>
      </c>
      <c r="AM14" s="108">
        <f t="shared" si="56"/>
        <v>2.8655941481227698</v>
      </c>
      <c r="AN14" s="108">
        <v>0</v>
      </c>
      <c r="AO14" s="117">
        <f t="shared" si="57"/>
        <v>0</v>
      </c>
      <c r="AP14" s="110">
        <v>0.61250571178296509</v>
      </c>
      <c r="AQ14" s="111">
        <f t="shared" si="77"/>
        <v>0.62148482247719994</v>
      </c>
      <c r="AR14" s="110">
        <v>0.83453237410071934</v>
      </c>
      <c r="AS14" s="111">
        <f t="shared" si="78"/>
        <v>0.79358058929466857</v>
      </c>
      <c r="AT14" s="110">
        <v>0</v>
      </c>
      <c r="AU14" s="111">
        <f t="shared" si="58"/>
        <v>0</v>
      </c>
      <c r="AV14" s="110">
        <v>0</v>
      </c>
      <c r="AW14" s="118">
        <f t="shared" si="59"/>
        <v>0</v>
      </c>
      <c r="AX14" s="69">
        <v>5161.8752816719907</v>
      </c>
      <c r="AY14" s="74">
        <f t="shared" si="79"/>
        <v>4839.4099385621748</v>
      </c>
      <c r="AZ14" s="69">
        <v>6057.7338129496402</v>
      </c>
      <c r="BA14" s="74">
        <f t="shared" si="80"/>
        <v>5552.3251619232105</v>
      </c>
      <c r="BB14" s="69">
        <v>2665.26</v>
      </c>
      <c r="BC14" s="74">
        <f t="shared" si="60"/>
        <v>2349.3080061871651</v>
      </c>
      <c r="BD14" s="69">
        <v>6945.42</v>
      </c>
      <c r="BE14" s="84">
        <f t="shared" si="61"/>
        <v>3606.4823195961612</v>
      </c>
      <c r="BF14" s="106">
        <v>2.6401712687742589E-2</v>
      </c>
      <c r="BG14" s="107">
        <f t="shared" si="79"/>
        <v>1.764172662369436E-2</v>
      </c>
      <c r="BH14" s="106">
        <v>3.5971223021582732E-2</v>
      </c>
      <c r="BI14" s="106">
        <f t="shared" si="81"/>
        <v>2.2898779667044296E-2</v>
      </c>
      <c r="BJ14" s="106">
        <v>0</v>
      </c>
      <c r="BK14" s="106">
        <f t="shared" si="62"/>
        <v>0</v>
      </c>
      <c r="BL14" s="106">
        <v>0.01</v>
      </c>
      <c r="BM14" s="116">
        <f t="shared" si="63"/>
        <v>3.3082706766917294E-3</v>
      </c>
      <c r="BN14" s="108">
        <v>42.801972648815664</v>
      </c>
      <c r="BO14" s="109">
        <f t="shared" si="82"/>
        <v>42.164323290205338</v>
      </c>
      <c r="BP14" s="108">
        <v>45.697841726618705</v>
      </c>
      <c r="BQ14" s="109">
        <f t="shared" si="83"/>
        <v>44.267469498715634</v>
      </c>
      <c r="BR14" s="108">
        <v>34.799999999999997</v>
      </c>
      <c r="BS14" s="109">
        <f t="shared" si="64"/>
        <v>34.119268366904009</v>
      </c>
      <c r="BT14" s="108">
        <v>31.48</v>
      </c>
      <c r="BU14" s="117">
        <f t="shared" si="65"/>
        <v>30.14346940832937</v>
      </c>
      <c r="BV14" s="174">
        <f>'Plan Figures'!$B$72</f>
        <v>7.6707847839770166E-2</v>
      </c>
      <c r="BW14" s="174">
        <f>'Plan Figures'!$B$73</f>
        <v>0.14955977288801073</v>
      </c>
      <c r="BX14" s="174">
        <f>'Plan Figures'!$B$82</f>
        <v>0.18784027894390259</v>
      </c>
      <c r="BY14" s="174">
        <f>'Plan Figures'!$B$83</f>
        <v>0.30359623569051164</v>
      </c>
      <c r="BZ14" s="174">
        <v>6.3535912197155153E-2</v>
      </c>
      <c r="CA14" s="116">
        <f t="shared" si="66"/>
        <v>6.6115620746277887E-2</v>
      </c>
    </row>
    <row r="15" spans="1:79" x14ac:dyDescent="0.25">
      <c r="A15" s="115">
        <f t="shared" si="49"/>
        <v>45774</v>
      </c>
      <c r="B15" s="69">
        <v>39.260716836991186</v>
      </c>
      <c r="C15" s="74">
        <f t="shared" si="67"/>
        <v>39.623895521758449</v>
      </c>
      <c r="D15" s="69">
        <v>40.025000000000027</v>
      </c>
      <c r="E15" s="74">
        <f t="shared" si="67"/>
        <v>40.345371985858648</v>
      </c>
      <c r="F15" s="69">
        <v>36.40625</v>
      </c>
      <c r="G15" s="74">
        <f t="shared" si="68"/>
        <v>36.780029151226884</v>
      </c>
      <c r="H15" s="69">
        <v>33.4375</v>
      </c>
      <c r="I15" s="84">
        <f t="shared" si="69"/>
        <v>35.739005415076292</v>
      </c>
      <c r="J15" s="106">
        <v>5.9189705367933498E-2</v>
      </c>
      <c r="K15" s="107">
        <f t="shared" si="67"/>
        <v>4.3208996691789466E-2</v>
      </c>
      <c r="L15" s="106">
        <v>7.5000000000000053E-2</v>
      </c>
      <c r="M15" s="107">
        <f t="shared" si="70"/>
        <v>4.7525759967446034E-2</v>
      </c>
      <c r="N15" s="106">
        <v>0</v>
      </c>
      <c r="O15" s="107">
        <f t="shared" si="50"/>
        <v>2.5506399652741117E-2</v>
      </c>
      <c r="P15" s="106">
        <v>0.29166666666666669</v>
      </c>
      <c r="Q15" s="116">
        <f t="shared" si="51"/>
        <v>0.20632319261399884</v>
      </c>
      <c r="R15" s="106">
        <v>9.0671279741572977E-2</v>
      </c>
      <c r="S15" s="107">
        <f t="shared" si="71"/>
        <v>7.5950188181488576E-2</v>
      </c>
      <c r="T15" s="106">
        <v>0.11506452693535424</v>
      </c>
      <c r="U15" s="107">
        <f t="shared" si="72"/>
        <v>7.4424046918940778E-2</v>
      </c>
      <c r="V15" s="106">
        <v>0</v>
      </c>
      <c r="W15" s="107">
        <f t="shared" si="52"/>
        <v>6.6343942752778426E-2</v>
      </c>
      <c r="X15" s="106">
        <v>0.36354294388926722</v>
      </c>
      <c r="Y15" s="116">
        <f t="shared" si="53"/>
        <v>0.20683691267470569</v>
      </c>
      <c r="Z15" s="69">
        <v>7511.0077409711203</v>
      </c>
      <c r="AA15" s="74">
        <f t="shared" si="73"/>
        <v>7594.5845187373634</v>
      </c>
      <c r="AB15" s="69">
        <v>7149.9916666666722</v>
      </c>
      <c r="AC15" s="74">
        <f t="shared" si="74"/>
        <v>7298.6585860674631</v>
      </c>
      <c r="AD15" s="69">
        <v>8875</v>
      </c>
      <c r="AE15" s="74">
        <f t="shared" si="54"/>
        <v>8831.1421895074855</v>
      </c>
      <c r="AF15" s="69">
        <v>1</v>
      </c>
      <c r="AG15" s="84">
        <f t="shared" si="55"/>
        <v>1</v>
      </c>
      <c r="AH15" s="108">
        <v>3.9320998962888263</v>
      </c>
      <c r="AI15" s="109">
        <f t="shared" si="75"/>
        <v>4.1753510013458337</v>
      </c>
      <c r="AJ15" s="108">
        <v>4.2000000000000037</v>
      </c>
      <c r="AK15" s="108">
        <f t="shared" si="76"/>
        <v>4.5226685398296071</v>
      </c>
      <c r="AL15" s="108">
        <v>2.9375</v>
      </c>
      <c r="AM15" s="108">
        <f t="shared" si="56"/>
        <v>2.8216801539536731</v>
      </c>
      <c r="AN15" s="108">
        <v>0</v>
      </c>
      <c r="AO15" s="117">
        <f t="shared" si="57"/>
        <v>0</v>
      </c>
      <c r="AP15" s="110">
        <v>0.55866926329960931</v>
      </c>
      <c r="AQ15" s="111">
        <f t="shared" si="77"/>
        <v>0.62471129055954566</v>
      </c>
      <c r="AR15" s="110">
        <v>0.70833333333333304</v>
      </c>
      <c r="AS15" s="111">
        <f t="shared" si="78"/>
        <v>0.78478370771017636</v>
      </c>
      <c r="AT15" s="110">
        <v>0</v>
      </c>
      <c r="AU15" s="111">
        <f t="shared" si="58"/>
        <v>0</v>
      </c>
      <c r="AV15" s="110">
        <v>0</v>
      </c>
      <c r="AW15" s="118">
        <f t="shared" si="59"/>
        <v>0</v>
      </c>
      <c r="AX15" s="69">
        <v>4419.6742860247396</v>
      </c>
      <c r="AY15" s="74">
        <f t="shared" si="79"/>
        <v>4775.4255192233686</v>
      </c>
      <c r="AZ15" s="69">
        <v>4739.1166666666704</v>
      </c>
      <c r="BA15" s="74">
        <f t="shared" si="80"/>
        <v>5362.9044076037826</v>
      </c>
      <c r="BB15" s="69">
        <v>3227.09375</v>
      </c>
      <c r="BC15" s="74">
        <f t="shared" si="60"/>
        <v>2508.2281045836667</v>
      </c>
      <c r="BD15" s="69">
        <v>3655.9583333333335</v>
      </c>
      <c r="BE15" s="84">
        <f t="shared" si="61"/>
        <v>3432.3711040573135</v>
      </c>
      <c r="BF15" s="106">
        <v>6.5725795682307049E-3</v>
      </c>
      <c r="BG15" s="107">
        <f t="shared" si="79"/>
        <v>1.5937440423490722E-2</v>
      </c>
      <c r="BH15" s="106">
        <v>8.3333333333333402E-3</v>
      </c>
      <c r="BI15" s="106">
        <f t="shared" si="81"/>
        <v>2.0296588348038814E-2</v>
      </c>
      <c r="BJ15" s="106">
        <v>0</v>
      </c>
      <c r="BK15" s="106">
        <f t="shared" si="62"/>
        <v>0</v>
      </c>
      <c r="BL15" s="106">
        <v>0</v>
      </c>
      <c r="BM15" s="116">
        <f t="shared" si="63"/>
        <v>1.4285714285714286E-3</v>
      </c>
      <c r="BN15" s="108">
        <v>42.580730590173573</v>
      </c>
      <c r="BO15" s="109">
        <f t="shared" si="82"/>
        <v>42.191890413008032</v>
      </c>
      <c r="BP15" s="108">
        <v>45.6666666666667</v>
      </c>
      <c r="BQ15" s="109">
        <f t="shared" si="83"/>
        <v>44.481544509250817</v>
      </c>
      <c r="BR15" s="108">
        <v>31.0625</v>
      </c>
      <c r="BS15" s="109">
        <f t="shared" si="64"/>
        <v>33.078634256116835</v>
      </c>
      <c r="BT15" s="108">
        <v>30.1875</v>
      </c>
      <c r="BU15" s="117">
        <f t="shared" si="65"/>
        <v>30.640179934645158</v>
      </c>
      <c r="BV15" s="174">
        <f>'Plan Figures'!$B$72</f>
        <v>7.6707847839770166E-2</v>
      </c>
      <c r="BW15" s="174">
        <f>'Plan Figures'!$B$73</f>
        <v>0.14955977288801073</v>
      </c>
      <c r="BX15" s="174">
        <f>'Plan Figures'!$B$82</f>
        <v>0.18784027894390259</v>
      </c>
      <c r="BY15" s="174">
        <f>'Plan Figures'!$B$83</f>
        <v>0.30359623569051164</v>
      </c>
      <c r="BZ15" s="174">
        <v>9.3539058387586013E-2</v>
      </c>
      <c r="CA15" s="116">
        <f t="shared" si="66"/>
        <v>6.5299238661291531E-2</v>
      </c>
    </row>
    <row r="16" spans="1:79" x14ac:dyDescent="0.25">
      <c r="A16" s="115">
        <f t="shared" si="49"/>
        <v>45775</v>
      </c>
      <c r="B16" s="69">
        <v>38.696817740313413</v>
      </c>
      <c r="C16" s="74">
        <f t="shared" si="67"/>
        <v>39.477729424513164</v>
      </c>
      <c r="D16" s="69">
        <v>39.5</v>
      </c>
      <c r="E16" s="74">
        <f t="shared" si="67"/>
        <v>40.223176000026292</v>
      </c>
      <c r="F16" s="69">
        <v>35.595744680851062</v>
      </c>
      <c r="G16" s="74">
        <f t="shared" si="68"/>
        <v>36.743706962777033</v>
      </c>
      <c r="H16" s="69">
        <v>32.471698113207545</v>
      </c>
      <c r="I16" s="84">
        <f t="shared" si="69"/>
        <v>34.924403282180478</v>
      </c>
      <c r="J16" s="106">
        <v>6.1140405204977856E-2</v>
      </c>
      <c r="K16" s="107">
        <f t="shared" si="67"/>
        <v>4.6871242456926601E-2</v>
      </c>
      <c r="L16" s="106">
        <v>5.4945054945054944E-2</v>
      </c>
      <c r="M16" s="107">
        <f t="shared" si="70"/>
        <v>4.9471865809655756E-2</v>
      </c>
      <c r="N16" s="106">
        <v>8.5106382978723402E-2</v>
      </c>
      <c r="O16" s="107">
        <f t="shared" si="50"/>
        <v>3.7664454363987313E-2</v>
      </c>
      <c r="P16" s="106">
        <v>0.18867924528301888</v>
      </c>
      <c r="Q16" s="116">
        <f t="shared" si="51"/>
        <v>0.19601028976623133</v>
      </c>
      <c r="R16" s="106">
        <v>9.9390358351424984E-2</v>
      </c>
      <c r="S16" s="107">
        <f t="shared" si="71"/>
        <v>8.1781578875458241E-2</v>
      </c>
      <c r="T16" s="106">
        <v>7.4647894391154199E-2</v>
      </c>
      <c r="U16" s="107">
        <f t="shared" si="72"/>
        <v>7.6100408137590572E-2</v>
      </c>
      <c r="V16" s="106">
        <v>0.18807430106421288</v>
      </c>
      <c r="W16" s="107">
        <f t="shared" si="52"/>
        <v>9.3211700047665991E-2</v>
      </c>
      <c r="X16" s="106">
        <v>0.13878379031075003</v>
      </c>
      <c r="Y16" s="116">
        <f t="shared" si="53"/>
        <v>0.19109573377387681</v>
      </c>
      <c r="Z16" s="69">
        <v>7850.8973825424091</v>
      </c>
      <c r="AA16" s="74">
        <f t="shared" si="73"/>
        <v>7681.007646021606</v>
      </c>
      <c r="AB16" s="69">
        <v>7584.5219780219668</v>
      </c>
      <c r="AC16" s="74">
        <f t="shared" si="74"/>
        <v>7391.0176880044846</v>
      </c>
      <c r="AD16" s="69">
        <v>8904.1914893617013</v>
      </c>
      <c r="AE16" s="74">
        <f t="shared" si="54"/>
        <v>8792.4552594162997</v>
      </c>
      <c r="AF16" s="69">
        <v>1</v>
      </c>
      <c r="AG16" s="84">
        <f t="shared" si="55"/>
        <v>1</v>
      </c>
      <c r="AH16" s="108">
        <v>3.9009517647247272</v>
      </c>
      <c r="AI16" s="109">
        <f t="shared" si="75"/>
        <v>4.1307297678485719</v>
      </c>
      <c r="AJ16" s="108">
        <v>4.115384615384615</v>
      </c>
      <c r="AK16" s="108">
        <f t="shared" si="76"/>
        <v>4.4671331661124132</v>
      </c>
      <c r="AL16" s="108">
        <v>3.0851063829787235</v>
      </c>
      <c r="AM16" s="108">
        <f t="shared" si="56"/>
        <v>2.9052667800934908</v>
      </c>
      <c r="AN16" s="108">
        <v>0</v>
      </c>
      <c r="AO16" s="117">
        <f t="shared" si="57"/>
        <v>0</v>
      </c>
      <c r="AP16" s="110">
        <v>0.66295366840516412</v>
      </c>
      <c r="AQ16" s="111">
        <f t="shared" si="77"/>
        <v>0.62131672226410894</v>
      </c>
      <c r="AR16" s="110">
        <v>0.83516483516483508</v>
      </c>
      <c r="AS16" s="111">
        <f t="shared" si="78"/>
        <v>0.78957112808201224</v>
      </c>
      <c r="AT16" s="110">
        <v>0</v>
      </c>
      <c r="AU16" s="111">
        <f t="shared" si="58"/>
        <v>0</v>
      </c>
      <c r="AV16" s="110">
        <v>0</v>
      </c>
      <c r="AW16" s="118">
        <f t="shared" si="59"/>
        <v>0</v>
      </c>
      <c r="AX16" s="69">
        <v>4990.9008941062848</v>
      </c>
      <c r="AY16" s="74">
        <f t="shared" si="79"/>
        <v>4846.1592891370883</v>
      </c>
      <c r="AZ16" s="69">
        <v>5579.5879120879126</v>
      </c>
      <c r="BA16" s="74">
        <f t="shared" si="80"/>
        <v>5464.8112994132707</v>
      </c>
      <c r="BB16" s="69">
        <v>2730.5744680851062</v>
      </c>
      <c r="BC16" s="74">
        <f t="shared" si="60"/>
        <v>2574.4958857386814</v>
      </c>
      <c r="BD16" s="69">
        <v>2329.8867924528304</v>
      </c>
      <c r="BE16" s="84">
        <f t="shared" si="61"/>
        <v>3247.1333994594779</v>
      </c>
      <c r="BF16" s="106">
        <v>2.1807686460696186E-2</v>
      </c>
      <c r="BG16" s="107">
        <f t="shared" si="79"/>
        <v>1.6018734454813052E-2</v>
      </c>
      <c r="BH16" s="106">
        <v>2.7472527472527469E-2</v>
      </c>
      <c r="BI16" s="106">
        <f t="shared" si="81"/>
        <v>2.0679322497006724E-2</v>
      </c>
      <c r="BJ16" s="106">
        <v>0</v>
      </c>
      <c r="BK16" s="106">
        <f t="shared" si="62"/>
        <v>0</v>
      </c>
      <c r="BL16" s="106">
        <v>0</v>
      </c>
      <c r="BM16" s="116">
        <f t="shared" si="63"/>
        <v>1.4285714285714286E-3</v>
      </c>
      <c r="BN16" s="108">
        <v>44.665289707054775</v>
      </c>
      <c r="BO16" s="109">
        <f t="shared" si="82"/>
        <v>42.593972061844056</v>
      </c>
      <c r="BP16" s="108">
        <v>47.214285714285715</v>
      </c>
      <c r="BQ16" s="109">
        <f t="shared" si="83"/>
        <v>44.956076470795765</v>
      </c>
      <c r="BR16" s="108">
        <v>34.872340425531917</v>
      </c>
      <c r="BS16" s="109">
        <f t="shared" si="64"/>
        <v>33.81039717404996</v>
      </c>
      <c r="BT16" s="108">
        <v>33.849056603773583</v>
      </c>
      <c r="BU16" s="117">
        <f t="shared" si="65"/>
        <v>31.063751167896463</v>
      </c>
      <c r="BV16" s="174">
        <f>'Plan Figures'!$B$72</f>
        <v>7.6707847839770166E-2</v>
      </c>
      <c r="BW16" s="174">
        <f>'Plan Figures'!$B$73</f>
        <v>0.14955977288801073</v>
      </c>
      <c r="BX16" s="174">
        <f>'Plan Figures'!$B$82</f>
        <v>0.18784027894390259</v>
      </c>
      <c r="BY16" s="174">
        <f>'Plan Figures'!$B$83</f>
        <v>0.30359623569051164</v>
      </c>
      <c r="BZ16" s="174">
        <v>4.8006195175092387E-2</v>
      </c>
      <c r="CA16" s="116">
        <f t="shared" si="66"/>
        <v>6.1206544751830419E-2</v>
      </c>
    </row>
    <row r="17" spans="1:79" x14ac:dyDescent="0.25">
      <c r="A17" s="115">
        <f t="shared" si="49"/>
        <v>45776</v>
      </c>
      <c r="B17" s="69">
        <v>38.971392502894787</v>
      </c>
      <c r="C17" s="74">
        <f t="shared" si="67"/>
        <v>39.37481702438857</v>
      </c>
      <c r="D17" s="69">
        <v>40.020270270270274</v>
      </c>
      <c r="E17" s="74">
        <f t="shared" si="67"/>
        <v>40.159626570197794</v>
      </c>
      <c r="F17" s="69">
        <v>35.608695652173914</v>
      </c>
      <c r="G17" s="74">
        <f t="shared" si="68"/>
        <v>36.506621672669475</v>
      </c>
      <c r="H17" s="69">
        <v>35.9375</v>
      </c>
      <c r="I17" s="84">
        <f t="shared" si="69"/>
        <v>35.00764060936941</v>
      </c>
      <c r="J17" s="106">
        <v>4.6368915809073298E-2</v>
      </c>
      <c r="K17" s="107">
        <f t="shared" si="67"/>
        <v>4.8448366792430267E-2</v>
      </c>
      <c r="L17" s="106">
        <v>6.0810810810810814E-2</v>
      </c>
      <c r="M17" s="107">
        <f t="shared" si="70"/>
        <v>5.3729445648630955E-2</v>
      </c>
      <c r="N17" s="106">
        <v>0</v>
      </c>
      <c r="O17" s="107">
        <f t="shared" si="50"/>
        <v>3.0695813249004739E-2</v>
      </c>
      <c r="P17" s="106">
        <v>0.21875</v>
      </c>
      <c r="Q17" s="116">
        <f t="shared" si="51"/>
        <v>0.19961052018097789</v>
      </c>
      <c r="R17" s="106">
        <v>7.431650961390672E-2</v>
      </c>
      <c r="S17" s="107">
        <f t="shared" si="71"/>
        <v>8.251379650275513E-2</v>
      </c>
      <c r="T17" s="106">
        <v>9.3451527588207531E-2</v>
      </c>
      <c r="U17" s="107">
        <f t="shared" si="72"/>
        <v>8.2482895699093658E-2</v>
      </c>
      <c r="V17" s="106">
        <v>0</v>
      </c>
      <c r="W17" s="107">
        <f t="shared" si="52"/>
        <v>7.4916439782832467E-2</v>
      </c>
      <c r="X17" s="106">
        <v>0.12974144255011696</v>
      </c>
      <c r="Y17" s="116">
        <f t="shared" si="53"/>
        <v>0.18180780030243296</v>
      </c>
      <c r="Z17" s="69">
        <v>8224.5871003487318</v>
      </c>
      <c r="AA17" s="74">
        <f t="shared" si="73"/>
        <v>7775.9522628871755</v>
      </c>
      <c r="AB17" s="69">
        <v>8025.6418918918916</v>
      </c>
      <c r="AC17" s="74">
        <f t="shared" si="74"/>
        <v>7505.9764964807355</v>
      </c>
      <c r="AD17" s="69">
        <v>8872.826086956522</v>
      </c>
      <c r="AE17" s="74">
        <f t="shared" si="54"/>
        <v>8826.552365915315</v>
      </c>
      <c r="AF17" s="69">
        <v>1</v>
      </c>
      <c r="AG17" s="84">
        <f t="shared" si="55"/>
        <v>1</v>
      </c>
      <c r="AH17" s="108">
        <v>3.7867085285202782</v>
      </c>
      <c r="AI17" s="109">
        <f t="shared" si="75"/>
        <v>4.0056954536633445</v>
      </c>
      <c r="AJ17" s="108">
        <v>4.2027027027027026</v>
      </c>
      <c r="AK17" s="108">
        <f t="shared" si="76"/>
        <v>4.3177961214265324</v>
      </c>
      <c r="AL17" s="108">
        <v>2.4565217391304346</v>
      </c>
      <c r="AM17" s="108">
        <f t="shared" si="56"/>
        <v>2.8520172724431343</v>
      </c>
      <c r="AN17" s="108">
        <v>0</v>
      </c>
      <c r="AO17" s="117">
        <f t="shared" si="57"/>
        <v>0</v>
      </c>
      <c r="AP17" s="110">
        <v>0.61797711412338363</v>
      </c>
      <c r="AQ17" s="111">
        <f t="shared" si="77"/>
        <v>0.62480945803470844</v>
      </c>
      <c r="AR17" s="110">
        <v>0.81081081081081086</v>
      </c>
      <c r="AS17" s="111">
        <f t="shared" si="78"/>
        <v>0.79355185299296971</v>
      </c>
      <c r="AT17" s="110">
        <v>0</v>
      </c>
      <c r="AU17" s="111">
        <f t="shared" si="58"/>
        <v>0</v>
      </c>
      <c r="AV17" s="110">
        <v>0</v>
      </c>
      <c r="AW17" s="118">
        <f t="shared" si="59"/>
        <v>0</v>
      </c>
      <c r="AX17" s="69">
        <v>4797.6870742231749</v>
      </c>
      <c r="AY17" s="74">
        <f t="shared" si="79"/>
        <v>4880.2848265464563</v>
      </c>
      <c r="AZ17" s="69">
        <v>5319.3243243243242</v>
      </c>
      <c r="BA17" s="74">
        <f t="shared" si="80"/>
        <v>5467.7236336744436</v>
      </c>
      <c r="BB17" s="69">
        <v>3128.7391304347825</v>
      </c>
      <c r="BC17" s="74">
        <f t="shared" si="60"/>
        <v>2701.5492109924312</v>
      </c>
      <c r="BD17" s="69">
        <v>2769.34375</v>
      </c>
      <c r="BE17" s="84">
        <f t="shared" si="61"/>
        <v>3343.8461010723809</v>
      </c>
      <c r="BF17" s="106">
        <v>1.5449427853084589E-2</v>
      </c>
      <c r="BG17" s="107">
        <f t="shared" si="79"/>
        <v>1.4867787295329032E-2</v>
      </c>
      <c r="BH17" s="106">
        <v>2.0270270270270268E-2</v>
      </c>
      <c r="BI17" s="106">
        <f t="shared" si="81"/>
        <v>1.9145396544476122E-2</v>
      </c>
      <c r="BJ17" s="106">
        <v>0</v>
      </c>
      <c r="BK17" s="106">
        <f t="shared" si="62"/>
        <v>0</v>
      </c>
      <c r="BL17" s="106">
        <v>0</v>
      </c>
      <c r="BM17" s="116">
        <f t="shared" si="63"/>
        <v>1.4285714285714286E-3</v>
      </c>
      <c r="BN17" s="108">
        <v>43.464034600903624</v>
      </c>
      <c r="BO17" s="109">
        <f t="shared" si="82"/>
        <v>42.628567864273272</v>
      </c>
      <c r="BP17" s="108">
        <v>46.554054054054056</v>
      </c>
      <c r="BQ17" s="109">
        <f t="shared" si="83"/>
        <v>45.045193827354979</v>
      </c>
      <c r="BR17" s="108">
        <v>33.565217391304351</v>
      </c>
      <c r="BS17" s="109">
        <f t="shared" si="64"/>
        <v>33.640271435525499</v>
      </c>
      <c r="BT17" s="108">
        <v>27.65625</v>
      </c>
      <c r="BU17" s="117">
        <f t="shared" si="65"/>
        <v>30.563031121813513</v>
      </c>
      <c r="BV17" s="174">
        <f>'Plan Figures'!$B$72</f>
        <v>7.6707847839770166E-2</v>
      </c>
      <c r="BW17" s="174">
        <f>'Plan Figures'!$B$73</f>
        <v>0.14955977288801073</v>
      </c>
      <c r="BX17" s="174">
        <f>'Plan Figures'!$B$82</f>
        <v>0.18784027894390259</v>
      </c>
      <c r="BY17" s="174">
        <f>'Plan Figures'!$B$83</f>
        <v>0.30359623569051164</v>
      </c>
      <c r="BZ17" s="174">
        <v>7.2090631656026818E-2</v>
      </c>
      <c r="CA17" s="116">
        <f t="shared" si="66"/>
        <v>5.5228502208644281E-2</v>
      </c>
    </row>
    <row r="18" spans="1:79" x14ac:dyDescent="0.25">
      <c r="A18" s="115">
        <f t="shared" si="49"/>
        <v>45777</v>
      </c>
      <c r="B18" s="69">
        <v>39.774547701248423</v>
      </c>
      <c r="C18" s="74">
        <f t="shared" si="67"/>
        <v>39.381237309500989</v>
      </c>
      <c r="D18" s="69">
        <v>40.078947368421048</v>
      </c>
      <c r="E18" s="74">
        <f t="shared" si="67"/>
        <v>40.141190479972224</v>
      </c>
      <c r="F18" s="69">
        <v>37.714285714285715</v>
      </c>
      <c r="G18" s="74">
        <f t="shared" si="68"/>
        <v>36.534588414921934</v>
      </c>
      <c r="H18" s="69">
        <v>32.743589743589745</v>
      </c>
      <c r="I18" s="84">
        <f t="shared" si="69"/>
        <v>34.86756229687731</v>
      </c>
      <c r="J18" s="106">
        <v>5.5038513606496385E-2</v>
      </c>
      <c r="K18" s="107">
        <f t="shared" si="67"/>
        <v>5.0670331837324646E-2</v>
      </c>
      <c r="L18" s="106">
        <v>5.7894736842105263E-2</v>
      </c>
      <c r="M18" s="107">
        <f t="shared" si="70"/>
        <v>5.6285836626074559E-2</v>
      </c>
      <c r="N18" s="106">
        <v>3.5714285714285712E-2</v>
      </c>
      <c r="O18" s="107">
        <f t="shared" si="50"/>
        <v>3.0506848774325974E-2</v>
      </c>
      <c r="P18" s="106">
        <v>0.30769230769230771</v>
      </c>
      <c r="Q18" s="116">
        <f t="shared" si="51"/>
        <v>0.20908380551633218</v>
      </c>
      <c r="R18" s="106">
        <v>9.0596675467483498E-2</v>
      </c>
      <c r="S18" s="107">
        <f t="shared" si="71"/>
        <v>8.608712984812876E-2</v>
      </c>
      <c r="T18" s="106">
        <v>8.7944262952753816E-2</v>
      </c>
      <c r="U18" s="107">
        <f t="shared" si="72"/>
        <v>8.6533618359986617E-2</v>
      </c>
      <c r="V18" s="106">
        <v>9.8181885796351051E-2</v>
      </c>
      <c r="W18" s="107">
        <f t="shared" si="52"/>
        <v>7.7154208399869306E-2</v>
      </c>
      <c r="X18" s="106">
        <v>0.30497751649696814</v>
      </c>
      <c r="Y18" s="116">
        <f t="shared" si="53"/>
        <v>0.18797946568317422</v>
      </c>
      <c r="Z18" s="69">
        <v>8081.7149468273101</v>
      </c>
      <c r="AA18" s="74">
        <f t="shared" si="73"/>
        <v>7809.3918900259523</v>
      </c>
      <c r="AB18" s="69">
        <v>7880.8157894736632</v>
      </c>
      <c r="AC18" s="74">
        <f t="shared" si="74"/>
        <v>7560.2084664055446</v>
      </c>
      <c r="AD18" s="69">
        <v>9464.2857142857138</v>
      </c>
      <c r="AE18" s="74">
        <f t="shared" si="54"/>
        <v>8826.8736055222689</v>
      </c>
      <c r="AF18" s="69">
        <v>1</v>
      </c>
      <c r="AG18" s="84">
        <f t="shared" si="55"/>
        <v>1</v>
      </c>
      <c r="AH18" s="108">
        <v>3.9387392303521214</v>
      </c>
      <c r="AI18" s="109">
        <f t="shared" si="75"/>
        <v>3.9671637833006961</v>
      </c>
      <c r="AJ18" s="108">
        <v>4.0157894736842099</v>
      </c>
      <c r="AK18" s="108">
        <f t="shared" si="76"/>
        <v>4.2491946176671318</v>
      </c>
      <c r="AL18" s="108">
        <v>3.4285714285714284</v>
      </c>
      <c r="AM18" s="108">
        <f t="shared" si="56"/>
        <v>2.9291147781120688</v>
      </c>
      <c r="AN18" s="108">
        <v>0</v>
      </c>
      <c r="AO18" s="117">
        <f t="shared" si="57"/>
        <v>0</v>
      </c>
      <c r="AP18" s="110">
        <v>0.71049731874065025</v>
      </c>
      <c r="AQ18" s="111">
        <f t="shared" si="77"/>
        <v>0.63521887985724479</v>
      </c>
      <c r="AR18" s="110">
        <v>0.81578947368421062</v>
      </c>
      <c r="AS18" s="111">
        <f t="shared" si="78"/>
        <v>0.79923606351928556</v>
      </c>
      <c r="AT18" s="110">
        <v>0</v>
      </c>
      <c r="AU18" s="111">
        <f t="shared" si="58"/>
        <v>0</v>
      </c>
      <c r="AV18" s="110">
        <v>0</v>
      </c>
      <c r="AW18" s="118">
        <f t="shared" si="59"/>
        <v>0</v>
      </c>
      <c r="AX18" s="69">
        <v>5483.7248976809906</v>
      </c>
      <c r="AY18" s="74">
        <f t="shared" si="79"/>
        <v>4970.3896107870441</v>
      </c>
      <c r="AZ18" s="69">
        <v>5880.2473684210527</v>
      </c>
      <c r="BA18" s="74">
        <f t="shared" si="80"/>
        <v>5557.1704005917354</v>
      </c>
      <c r="BB18" s="69">
        <v>2790.4642857142858</v>
      </c>
      <c r="BC18" s="74">
        <f t="shared" si="60"/>
        <v>2670.5044264119319</v>
      </c>
      <c r="BD18" s="69">
        <v>4008.6923076923076</v>
      </c>
      <c r="BE18" s="84">
        <f t="shared" si="61"/>
        <v>3715.417908575223</v>
      </c>
      <c r="BF18" s="106">
        <v>4.5838536692945171E-3</v>
      </c>
      <c r="BG18" s="107">
        <f t="shared" si="79"/>
        <v>1.4583549357094381E-2</v>
      </c>
      <c r="BH18" s="106">
        <v>5.263157894736842E-3</v>
      </c>
      <c r="BI18" s="106">
        <f t="shared" si="81"/>
        <v>1.8754419100867097E-2</v>
      </c>
      <c r="BJ18" s="106">
        <v>0</v>
      </c>
      <c r="BK18" s="106">
        <f t="shared" si="62"/>
        <v>0</v>
      </c>
      <c r="BL18" s="106">
        <v>0</v>
      </c>
      <c r="BM18" s="116">
        <f t="shared" si="63"/>
        <v>1.4285714285714286E-3</v>
      </c>
      <c r="BN18" s="108">
        <v>40.204243317838575</v>
      </c>
      <c r="BO18" s="109">
        <f t="shared" si="82"/>
        <v>42.397710509830723</v>
      </c>
      <c r="BP18" s="108">
        <v>40.873684210526321</v>
      </c>
      <c r="BQ18" s="109">
        <f t="shared" si="83"/>
        <v>44.606577286001595</v>
      </c>
      <c r="BR18" s="108">
        <v>35.75</v>
      </c>
      <c r="BS18" s="109">
        <f t="shared" si="64"/>
        <v>34.170694715948784</v>
      </c>
      <c r="BT18" s="108">
        <v>35.051282051282051</v>
      </c>
      <c r="BU18" s="117">
        <f t="shared" si="65"/>
        <v>30.235381759681388</v>
      </c>
      <c r="BV18" s="174">
        <f>'Plan Figures'!$B$72</f>
        <v>7.6707847839770166E-2</v>
      </c>
      <c r="BW18" s="174">
        <f>'Plan Figures'!$B$73</f>
        <v>0.14955977288801073</v>
      </c>
      <c r="BX18" s="174">
        <f>'Plan Figures'!$B$82</f>
        <v>0.18784027894390259</v>
      </c>
      <c r="BY18" s="174">
        <f>'Plan Figures'!$B$83</f>
        <v>0.30359623569051164</v>
      </c>
      <c r="BZ18" s="174">
        <v>5.3571430582653061E-2</v>
      </c>
      <c r="CA18" s="116">
        <f t="shared" si="66"/>
        <v>5.205181362402065E-2</v>
      </c>
    </row>
    <row r="19" spans="1:79" x14ac:dyDescent="0.25">
      <c r="A19" s="115">
        <f t="shared" si="49"/>
        <v>45778</v>
      </c>
      <c r="B19" s="69">
        <v>39.537278285390101</v>
      </c>
      <c r="C19" s="74">
        <f t="shared" si="67"/>
        <v>39.24407151536775</v>
      </c>
      <c r="D19" s="69">
        <v>41.080882352941039</v>
      </c>
      <c r="E19" s="74">
        <f t="shared" si="67"/>
        <v>40.181127315633617</v>
      </c>
      <c r="F19" s="69">
        <v>34.852272727272727</v>
      </c>
      <c r="G19" s="74">
        <f t="shared" si="68"/>
        <v>35.962464110654771</v>
      </c>
      <c r="H19" s="69">
        <v>33.979591836734691</v>
      </c>
      <c r="I19" s="84">
        <f t="shared" si="69"/>
        <v>34.53023126056668</v>
      </c>
      <c r="J19" s="106">
        <v>4.1623348870943773E-2</v>
      </c>
      <c r="K19" s="107">
        <f t="shared" si="67"/>
        <v>5.2629224170743463E-2</v>
      </c>
      <c r="L19" s="106">
        <v>5.5147058823529223E-2</v>
      </c>
      <c r="M19" s="107">
        <f t="shared" si="70"/>
        <v>5.9433618917799177E-2</v>
      </c>
      <c r="N19" s="106">
        <v>0</v>
      </c>
      <c r="O19" s="107">
        <f t="shared" si="50"/>
        <v>3.0506848774325974E-2</v>
      </c>
      <c r="P19" s="106">
        <v>0.26530612244897961</v>
      </c>
      <c r="Q19" s="116">
        <f t="shared" si="51"/>
        <v>0.22750416067138121</v>
      </c>
      <c r="R19" s="106">
        <v>6.1902215446229758E-2</v>
      </c>
      <c r="S19" s="107">
        <f t="shared" si="71"/>
        <v>8.6283656584451501E-2</v>
      </c>
      <c r="T19" s="106">
        <v>7.9605572855139931E-2</v>
      </c>
      <c r="U19" s="107">
        <f t="shared" si="72"/>
        <v>8.7909710341039712E-2</v>
      </c>
      <c r="V19" s="106">
        <v>0</v>
      </c>
      <c r="W19" s="107">
        <f t="shared" si="52"/>
        <v>7.7154208399869306E-2</v>
      </c>
      <c r="X19" s="106">
        <v>0.31406182341333738</v>
      </c>
      <c r="Y19" s="116">
        <f t="shared" si="53"/>
        <v>0.21880985940399314</v>
      </c>
      <c r="Z19" s="69">
        <v>7583.9719084571507</v>
      </c>
      <c r="AA19" s="74">
        <f t="shared" si="73"/>
        <v>7811.5297367554285</v>
      </c>
      <c r="AB19" s="69">
        <v>7209.3713235294017</v>
      </c>
      <c r="AC19" s="74">
        <f t="shared" si="74"/>
        <v>7535.6758929456946</v>
      </c>
      <c r="AD19" s="69">
        <v>8759.6477272727279</v>
      </c>
      <c r="AE19" s="74">
        <f t="shared" si="54"/>
        <v>8848.6600155408214</v>
      </c>
      <c r="AF19" s="69">
        <v>1</v>
      </c>
      <c r="AG19" s="84">
        <f t="shared" si="55"/>
        <v>1</v>
      </c>
      <c r="AH19" s="108">
        <v>4.0325898020058331</v>
      </c>
      <c r="AI19" s="109">
        <f t="shared" si="75"/>
        <v>3.9347211802649587</v>
      </c>
      <c r="AJ19" s="108">
        <v>4.5257352941176325</v>
      </c>
      <c r="AK19" s="108">
        <f t="shared" si="76"/>
        <v>4.2590205679147797</v>
      </c>
      <c r="AL19" s="108">
        <v>2.5227272727272729</v>
      </c>
      <c r="AM19" s="108">
        <f t="shared" si="56"/>
        <v>2.830320715032292</v>
      </c>
      <c r="AN19" s="108">
        <v>0.33739456346618019</v>
      </c>
      <c r="AO19" s="117">
        <f t="shared" si="57"/>
        <v>4.8199223352311457E-2</v>
      </c>
      <c r="AP19" s="110">
        <v>0.54925844800544554</v>
      </c>
      <c r="AQ19" s="111">
        <f t="shared" si="77"/>
        <v>0.62518555206852422</v>
      </c>
      <c r="AR19" s="110">
        <v>0.72794117647058953</v>
      </c>
      <c r="AS19" s="111">
        <f t="shared" si="78"/>
        <v>0.79821346905103496</v>
      </c>
      <c r="AT19" s="110">
        <v>0</v>
      </c>
      <c r="AU19" s="111">
        <f t="shared" si="58"/>
        <v>0</v>
      </c>
      <c r="AV19" s="110">
        <v>0</v>
      </c>
      <c r="AW19" s="118">
        <f t="shared" si="59"/>
        <v>0</v>
      </c>
      <c r="AX19" s="69">
        <v>5167.1968569277196</v>
      </c>
      <c r="AY19" s="74">
        <f t="shared" si="79"/>
        <v>5009.9115022576425</v>
      </c>
      <c r="AZ19" s="69">
        <v>5955.4595588235015</v>
      </c>
      <c r="BA19" s="74">
        <f t="shared" si="80"/>
        <v>5637.4120215778748</v>
      </c>
      <c r="BB19" s="69">
        <v>2747.7272727272725</v>
      </c>
      <c r="BC19" s="74">
        <f t="shared" si="60"/>
        <v>2750.4603633321544</v>
      </c>
      <c r="BD19" s="69">
        <v>3881.1836734693879</v>
      </c>
      <c r="BE19" s="84">
        <f t="shared" si="61"/>
        <v>3910.940900889032</v>
      </c>
      <c r="BF19" s="106">
        <v>8.3220976970521613E-3</v>
      </c>
      <c r="BG19" s="107">
        <f t="shared" si="79"/>
        <v>1.417784711683674E-2</v>
      </c>
      <c r="BH19" s="106">
        <v>1.1029411764705845E-2</v>
      </c>
      <c r="BI19" s="106">
        <f t="shared" si="81"/>
        <v>1.8437901765456115E-2</v>
      </c>
      <c r="BJ19" s="106">
        <v>0</v>
      </c>
      <c r="BK19" s="106">
        <f t="shared" si="62"/>
        <v>0</v>
      </c>
      <c r="BL19" s="106">
        <v>0</v>
      </c>
      <c r="BM19" s="116">
        <f t="shared" si="63"/>
        <v>1.4285714285714286E-3</v>
      </c>
      <c r="BN19" s="108">
        <v>40.820723382374524</v>
      </c>
      <c r="BO19" s="109">
        <f t="shared" si="82"/>
        <v>42.162237988053441</v>
      </c>
      <c r="BP19" s="108">
        <v>43.551470588235155</v>
      </c>
      <c r="BQ19" s="109">
        <f t="shared" si="83"/>
        <v>44.534933065399422</v>
      </c>
      <c r="BR19" s="108">
        <v>32.363636363636367</v>
      </c>
      <c r="BS19" s="109">
        <f t="shared" si="64"/>
        <v>33.931826441366219</v>
      </c>
      <c r="BT19" s="108">
        <v>37.95918367346939</v>
      </c>
      <c r="BU19" s="117">
        <f t="shared" si="65"/>
        <v>32.0282521545926</v>
      </c>
      <c r="BV19" s="174">
        <f>'Plan Figures'!$B$72</f>
        <v>7.6707847839770166E-2</v>
      </c>
      <c r="BW19" s="174">
        <f>'Plan Figures'!$B$73</f>
        <v>0.14955977288801073</v>
      </c>
      <c r="BX19" s="174">
        <f>'Plan Figures'!$B$82</f>
        <v>0.18784027894390259</v>
      </c>
      <c r="BY19" s="174">
        <f>'Plan Figures'!$B$83</f>
        <v>0.30359623569051164</v>
      </c>
      <c r="BZ19" s="174">
        <v>1.8978445960108527E-2</v>
      </c>
      <c r="CA19" s="116">
        <f t="shared" si="66"/>
        <v>5.3243263195798828E-2</v>
      </c>
    </row>
    <row r="20" spans="1:79" x14ac:dyDescent="0.25">
      <c r="A20" s="115">
        <f t="shared" si="49"/>
        <v>45779</v>
      </c>
      <c r="B20" s="69">
        <v>39.075714220204361</v>
      </c>
      <c r="C20" s="74">
        <f t="shared" si="67"/>
        <v>39.231018291435866</v>
      </c>
      <c r="D20" s="69">
        <v>40.146341463414643</v>
      </c>
      <c r="E20" s="74">
        <f t="shared" si="67"/>
        <v>40.102107258223569</v>
      </c>
      <c r="F20" s="69">
        <v>35.851851851851855</v>
      </c>
      <c r="G20" s="74">
        <f t="shared" si="68"/>
        <v>36.255585803776462</v>
      </c>
      <c r="H20" s="69">
        <v>35.147368421052633</v>
      </c>
      <c r="I20" s="84">
        <f t="shared" si="69"/>
        <v>34.19103544494066</v>
      </c>
      <c r="J20" s="106">
        <v>4.5895566864856151E-2</v>
      </c>
      <c r="K20" s="107">
        <f t="shared" si="67"/>
        <v>5.3999607630863873E-2</v>
      </c>
      <c r="L20" s="106">
        <v>4.2682926829268296E-2</v>
      </c>
      <c r="M20" s="107">
        <f t="shared" si="70"/>
        <v>6.1830217643223877E-2</v>
      </c>
      <c r="N20" s="106">
        <v>5.5555555555555552E-2</v>
      </c>
      <c r="O20" s="107">
        <f t="shared" si="50"/>
        <v>2.8053746321223528E-2</v>
      </c>
      <c r="P20" s="106">
        <v>0.18947368421052632</v>
      </c>
      <c r="Q20" s="116">
        <f t="shared" si="51"/>
        <v>0.23593828947164272</v>
      </c>
      <c r="R20" s="106">
        <v>0.10429123251665941</v>
      </c>
      <c r="S20" s="107">
        <f t="shared" si="71"/>
        <v>9.0552330720772664E-2</v>
      </c>
      <c r="T20" s="106">
        <v>7.0546568155781517E-2</v>
      </c>
      <c r="U20" s="107">
        <f t="shared" si="72"/>
        <v>9.2258433555334876E-2</v>
      </c>
      <c r="V20" s="106">
        <v>0.1787466426384807</v>
      </c>
      <c r="W20" s="107">
        <f t="shared" si="52"/>
        <v>7.7137136189991962E-2</v>
      </c>
      <c r="X20" s="106">
        <v>0.2191024128617621</v>
      </c>
      <c r="Y20" s="116">
        <f t="shared" si="53"/>
        <v>0.23230897177110793</v>
      </c>
      <c r="Z20" s="69">
        <v>7431.8265744015453</v>
      </c>
      <c r="AA20" s="74">
        <f t="shared" si="73"/>
        <v>7798.863799574402</v>
      </c>
      <c r="AB20" s="69">
        <v>7225.6097560975622</v>
      </c>
      <c r="AC20" s="74">
        <f t="shared" si="74"/>
        <v>7514.2789150973094</v>
      </c>
      <c r="AD20" s="69">
        <v>8101.8518518518522</v>
      </c>
      <c r="AE20" s="74">
        <f t="shared" si="54"/>
        <v>8855.6804099612164</v>
      </c>
      <c r="AF20" s="69">
        <v>1</v>
      </c>
      <c r="AG20" s="84">
        <f t="shared" si="55"/>
        <v>1</v>
      </c>
      <c r="AH20" s="108">
        <v>4.5098390867704525</v>
      </c>
      <c r="AI20" s="109">
        <f t="shared" si="75"/>
        <v>4.0075507259799048</v>
      </c>
      <c r="AJ20" s="108">
        <v>5.3231707317073171</v>
      </c>
      <c r="AK20" s="108">
        <f t="shared" si="76"/>
        <v>4.3732855207049441</v>
      </c>
      <c r="AL20" s="108">
        <v>2.074074074074074</v>
      </c>
      <c r="AM20" s="108">
        <f t="shared" si="56"/>
        <v>2.814928699640276</v>
      </c>
      <c r="AN20" s="108">
        <v>0</v>
      </c>
      <c r="AO20" s="117">
        <f t="shared" si="57"/>
        <v>4.8199223352311457E-2</v>
      </c>
      <c r="AP20" s="110">
        <v>0.62248383991218104</v>
      </c>
      <c r="AQ20" s="111">
        <f t="shared" si="77"/>
        <v>0.61919219489562838</v>
      </c>
      <c r="AR20" s="110">
        <v>0.8292682926829269</v>
      </c>
      <c r="AS20" s="111">
        <f t="shared" si="78"/>
        <v>0.79454861374963215</v>
      </c>
      <c r="AT20" s="110">
        <v>0</v>
      </c>
      <c r="AU20" s="111">
        <f t="shared" si="58"/>
        <v>0</v>
      </c>
      <c r="AV20" s="110">
        <v>0</v>
      </c>
      <c r="AW20" s="118">
        <f t="shared" si="59"/>
        <v>0</v>
      </c>
      <c r="AX20" s="69">
        <v>4476.2923761266029</v>
      </c>
      <c r="AY20" s="74">
        <f t="shared" si="79"/>
        <v>4928.1930952516432</v>
      </c>
      <c r="AZ20" s="69">
        <v>5162.2256097560976</v>
      </c>
      <c r="BA20" s="74">
        <f t="shared" si="80"/>
        <v>5527.6707504327424</v>
      </c>
      <c r="BB20" s="69">
        <v>2385.9074074074074</v>
      </c>
      <c r="BC20" s="74">
        <f t="shared" si="60"/>
        <v>2810.8237591955508</v>
      </c>
      <c r="BD20" s="69">
        <v>4949.5473684210529</v>
      </c>
      <c r="BE20" s="84">
        <f t="shared" si="61"/>
        <v>4077.1474607669879</v>
      </c>
      <c r="BF20" s="106">
        <v>9.1918973614212827E-3</v>
      </c>
      <c r="BG20" s="107">
        <f t="shared" si="79"/>
        <v>1.3189893613931721E-2</v>
      </c>
      <c r="BH20" s="106">
        <v>1.2195121951219513E-2</v>
      </c>
      <c r="BI20" s="106">
        <f t="shared" si="81"/>
        <v>1.7219292244053715E-2</v>
      </c>
      <c r="BJ20" s="106">
        <v>0</v>
      </c>
      <c r="BK20" s="106">
        <f t="shared" si="62"/>
        <v>0</v>
      </c>
      <c r="BL20" s="106">
        <v>1.0526315789473684E-2</v>
      </c>
      <c r="BM20" s="116">
        <f t="shared" si="63"/>
        <v>2.932330827067669E-3</v>
      </c>
      <c r="BN20" s="108">
        <v>37.797150847101513</v>
      </c>
      <c r="BO20" s="109">
        <f t="shared" si="82"/>
        <v>41.762020727751754</v>
      </c>
      <c r="BP20" s="108">
        <v>40.371951219512198</v>
      </c>
      <c r="BQ20" s="109">
        <f t="shared" si="83"/>
        <v>44.275707739985549</v>
      </c>
      <c r="BR20" s="108">
        <v>30.092592592592592</v>
      </c>
      <c r="BS20" s="109">
        <f t="shared" si="64"/>
        <v>33.215183824723603</v>
      </c>
      <c r="BT20" s="108">
        <v>28.96842105263158</v>
      </c>
      <c r="BU20" s="117">
        <f t="shared" si="65"/>
        <v>32.164527625879515</v>
      </c>
      <c r="BV20" s="174">
        <f>'Plan Figures'!$B$72</f>
        <v>7.6707847839770166E-2</v>
      </c>
      <c r="BW20" s="174">
        <f>'Plan Figures'!$B$73</f>
        <v>0.14955977288801073</v>
      </c>
      <c r="BX20" s="174">
        <f>'Plan Figures'!$B$82</f>
        <v>0.18784027894390259</v>
      </c>
      <c r="BY20" s="174">
        <f>'Plan Figures'!$B$83</f>
        <v>0.30359623569051164</v>
      </c>
      <c r="BZ20" s="174">
        <v>5.7369967860860446E-2</v>
      </c>
      <c r="CA20" s="116">
        <f t="shared" si="66"/>
        <v>5.815594883135463E-2</v>
      </c>
    </row>
    <row r="21" spans="1:79" x14ac:dyDescent="0.25">
      <c r="A21" s="115">
        <f t="shared" si="49"/>
        <v>45780</v>
      </c>
      <c r="B21" s="69">
        <v>40.581144107298073</v>
      </c>
      <c r="C21" s="74">
        <f t="shared" si="67"/>
        <v>39.413944484905763</v>
      </c>
      <c r="D21" s="69">
        <v>42.183006535947705</v>
      </c>
      <c r="E21" s="74">
        <f t="shared" si="67"/>
        <v>40.433492570142107</v>
      </c>
      <c r="F21" s="69">
        <v>35.022727272727273</v>
      </c>
      <c r="G21" s="74">
        <f t="shared" si="68"/>
        <v>35.864546842737504</v>
      </c>
      <c r="H21" s="69">
        <v>37.875</v>
      </c>
      <c r="I21" s="84">
        <f t="shared" si="69"/>
        <v>34.513178302083517</v>
      </c>
      <c r="J21" s="106">
        <v>5.5807834920354703E-2</v>
      </c>
      <c r="K21" s="107">
        <f t="shared" si="67"/>
        <v>5.2152041520662232E-2</v>
      </c>
      <c r="L21" s="106">
        <v>5.8823529411764691E-2</v>
      </c>
      <c r="M21" s="107">
        <f t="shared" si="70"/>
        <v>5.7900588237504755E-2</v>
      </c>
      <c r="N21" s="106">
        <v>4.5454545454545456E-2</v>
      </c>
      <c r="O21" s="107">
        <f t="shared" si="50"/>
        <v>3.1690109957587156E-2</v>
      </c>
      <c r="P21" s="106">
        <v>0.125</v>
      </c>
      <c r="Q21" s="116">
        <f t="shared" si="51"/>
        <v>0.22665257518592846</v>
      </c>
      <c r="R21" s="106">
        <v>8.4737786522404282E-2</v>
      </c>
      <c r="S21" s="107">
        <f t="shared" si="71"/>
        <v>8.6558008237097375E-2</v>
      </c>
      <c r="T21" s="106">
        <v>9.2912096322613977E-2</v>
      </c>
      <c r="U21" s="107">
        <f t="shared" si="72"/>
        <v>8.7738921314429313E-2</v>
      </c>
      <c r="V21" s="106">
        <v>5.2740851600916495E-2</v>
      </c>
      <c r="W21" s="107">
        <f t="shared" si="52"/>
        <v>7.3963383014280154E-2</v>
      </c>
      <c r="X21" s="106">
        <v>0.14252703492606678</v>
      </c>
      <c r="Y21" s="116">
        <f t="shared" si="53"/>
        <v>0.23039099492118123</v>
      </c>
      <c r="Z21" s="69">
        <v>7726.7769906827671</v>
      </c>
      <c r="AA21" s="74">
        <f t="shared" si="73"/>
        <v>7772.9689491758618</v>
      </c>
      <c r="AB21" s="69">
        <v>7401.9084967320259</v>
      </c>
      <c r="AC21" s="74">
        <f t="shared" si="74"/>
        <v>7496.8372717733128</v>
      </c>
      <c r="AD21" s="69">
        <v>8909.0909090909099</v>
      </c>
      <c r="AE21" s="74">
        <f t="shared" si="54"/>
        <v>8840.9848255456327</v>
      </c>
      <c r="AF21" s="69">
        <v>1</v>
      </c>
      <c r="AG21" s="84">
        <f t="shared" si="55"/>
        <v>1</v>
      </c>
      <c r="AH21" s="108">
        <v>4.5503210607138369</v>
      </c>
      <c r="AI21" s="109">
        <f t="shared" si="75"/>
        <v>4.093035624196582</v>
      </c>
      <c r="AJ21" s="108">
        <v>4.8888888888888884</v>
      </c>
      <c r="AK21" s="108">
        <f t="shared" si="76"/>
        <v>4.467381672355053</v>
      </c>
      <c r="AL21" s="108">
        <v>3.4090909090909092</v>
      </c>
      <c r="AM21" s="108">
        <f t="shared" si="56"/>
        <v>2.8447988295104065</v>
      </c>
      <c r="AN21" s="108">
        <v>0</v>
      </c>
      <c r="AO21" s="117">
        <f t="shared" si="57"/>
        <v>4.8199223352311457E-2</v>
      </c>
      <c r="AP21" s="110">
        <v>0.60778181263919429</v>
      </c>
      <c r="AQ21" s="111">
        <f t="shared" si="77"/>
        <v>0.61851735216080406</v>
      </c>
      <c r="AR21" s="110">
        <v>0.78431372549019607</v>
      </c>
      <c r="AS21" s="111">
        <f t="shared" si="78"/>
        <v>0.78737452109098605</v>
      </c>
      <c r="AT21" s="110">
        <v>0</v>
      </c>
      <c r="AU21" s="111">
        <f t="shared" si="58"/>
        <v>0</v>
      </c>
      <c r="AV21" s="110">
        <v>0</v>
      </c>
      <c r="AW21" s="118">
        <f t="shared" si="59"/>
        <v>0</v>
      </c>
      <c r="AX21" s="69">
        <v>4775.4112736936113</v>
      </c>
      <c r="AY21" s="74">
        <f t="shared" si="79"/>
        <v>4872.9839512547323</v>
      </c>
      <c r="AZ21" s="69">
        <v>5176.1241830065355</v>
      </c>
      <c r="BA21" s="74">
        <f t="shared" si="80"/>
        <v>5401.7265175837283</v>
      </c>
      <c r="BB21" s="69">
        <v>3372.6136363636365</v>
      </c>
      <c r="BC21" s="74">
        <f t="shared" si="60"/>
        <v>2911.8742786760699</v>
      </c>
      <c r="BD21" s="69">
        <v>6551.9375</v>
      </c>
      <c r="BE21" s="84">
        <f t="shared" si="61"/>
        <v>4020.9356750527013</v>
      </c>
      <c r="BF21" s="106">
        <v>1.0143611295967905E-2</v>
      </c>
      <c r="BG21" s="107">
        <f t="shared" si="79"/>
        <v>1.0867307700821048E-2</v>
      </c>
      <c r="BH21" s="106">
        <v>1.30718954248366E-2</v>
      </c>
      <c r="BI21" s="106">
        <f t="shared" si="81"/>
        <v>1.3947959730232839E-2</v>
      </c>
      <c r="BJ21" s="106">
        <v>0</v>
      </c>
      <c r="BK21" s="106">
        <f t="shared" si="62"/>
        <v>0</v>
      </c>
      <c r="BL21" s="106">
        <v>8.9285714285714281E-3</v>
      </c>
      <c r="BM21" s="116">
        <f t="shared" si="63"/>
        <v>2.7792696025778735E-3</v>
      </c>
      <c r="BN21" s="108">
        <v>42.37754891138789</v>
      </c>
      <c r="BO21" s="109">
        <f t="shared" si="82"/>
        <v>41.70138876526206</v>
      </c>
      <c r="BP21" s="108">
        <v>45.810457516339866</v>
      </c>
      <c r="BQ21" s="109">
        <f t="shared" si="83"/>
        <v>44.29179570994571</v>
      </c>
      <c r="BR21" s="108">
        <v>30.636363636363637</v>
      </c>
      <c r="BS21" s="109">
        <f t="shared" si="64"/>
        <v>32.620378629918406</v>
      </c>
      <c r="BT21" s="108">
        <v>24.026785714285715</v>
      </c>
      <c r="BU21" s="117">
        <f t="shared" si="65"/>
        <v>31.099782727920335</v>
      </c>
      <c r="BV21" s="174">
        <f>'Plan Figures'!$B$72</f>
        <v>7.6707847839770166E-2</v>
      </c>
      <c r="BW21" s="174">
        <f>'Plan Figures'!$B$73</f>
        <v>0.14955977288801073</v>
      </c>
      <c r="BX21" s="174">
        <f>'Plan Figures'!$B$82</f>
        <v>0.18784027894390259</v>
      </c>
      <c r="BY21" s="174">
        <f>'Plan Figures'!$B$83</f>
        <v>0.30359623569051164</v>
      </c>
      <c r="BZ21" s="174">
        <v>4.1344598855611862E-2</v>
      </c>
      <c r="CA21" s="116">
        <f t="shared" si="66"/>
        <v>5.4985761211134153E-2</v>
      </c>
    </row>
    <row r="22" spans="1:79" x14ac:dyDescent="0.25">
      <c r="A22" s="115">
        <f t="shared" si="49"/>
        <v>45781</v>
      </c>
      <c r="B22" s="69">
        <v>40.266954062234205</v>
      </c>
      <c r="C22" s="74">
        <f t="shared" si="67"/>
        <v>39.557692659940479</v>
      </c>
      <c r="D22" s="69">
        <v>41.014814814814812</v>
      </c>
      <c r="E22" s="74">
        <f t="shared" si="67"/>
        <v>40.574894686544219</v>
      </c>
      <c r="F22" s="69">
        <v>37.88095238095238</v>
      </c>
      <c r="G22" s="74">
        <f t="shared" si="68"/>
        <v>36.075218611444988</v>
      </c>
      <c r="H22" s="69">
        <v>35.905263157894737</v>
      </c>
      <c r="I22" s="84">
        <f t="shared" si="69"/>
        <v>34.86571589606848</v>
      </c>
      <c r="J22" s="106">
        <v>3.3911514322718023E-2</v>
      </c>
      <c r="K22" s="107">
        <f t="shared" si="67"/>
        <v>4.8540871371345738E-2</v>
      </c>
      <c r="L22" s="106">
        <v>4.4444444444444439E-2</v>
      </c>
      <c r="M22" s="107">
        <f t="shared" si="70"/>
        <v>5.3535508872425377E-2</v>
      </c>
      <c r="N22" s="106">
        <v>0</v>
      </c>
      <c r="O22" s="107">
        <f t="shared" si="50"/>
        <v>3.1690109957587156E-2</v>
      </c>
      <c r="P22" s="106">
        <v>0.10526315789473684</v>
      </c>
      <c r="Q22" s="116">
        <f t="shared" si="51"/>
        <v>0.20002350250422415</v>
      </c>
      <c r="R22" s="106">
        <v>4.4994839461915931E-2</v>
      </c>
      <c r="S22" s="107">
        <f t="shared" si="71"/>
        <v>8.0032802482860668E-2</v>
      </c>
      <c r="T22" s="106">
        <v>5.5663939879058273E-2</v>
      </c>
      <c r="U22" s="107">
        <f t="shared" si="72"/>
        <v>7.9253123163529907E-2</v>
      </c>
      <c r="V22" s="106">
        <v>0</v>
      </c>
      <c r="W22" s="107">
        <f t="shared" si="52"/>
        <v>7.3963383014280154E-2</v>
      </c>
      <c r="X22" s="106">
        <v>0.1604653180155125</v>
      </c>
      <c r="Y22" s="116">
        <f t="shared" si="53"/>
        <v>0.20137990551064483</v>
      </c>
      <c r="Z22" s="69">
        <v>7822.3952702551896</v>
      </c>
      <c r="AA22" s="74">
        <f t="shared" si="73"/>
        <v>7817.4528819307297</v>
      </c>
      <c r="AB22" s="69">
        <v>7394.1185185185177</v>
      </c>
      <c r="AC22" s="74">
        <f t="shared" si="74"/>
        <v>7531.7125363235755</v>
      </c>
      <c r="AD22" s="69">
        <v>9226.1904761904771</v>
      </c>
      <c r="AE22" s="74">
        <f t="shared" si="54"/>
        <v>8891.1548935728442</v>
      </c>
      <c r="AF22" s="69">
        <v>1</v>
      </c>
      <c r="AG22" s="84">
        <f t="shared" si="55"/>
        <v>1</v>
      </c>
      <c r="AH22" s="108">
        <v>4.3511701312665965</v>
      </c>
      <c r="AI22" s="109">
        <f t="shared" si="75"/>
        <v>4.1529028006219777</v>
      </c>
      <c r="AJ22" s="108">
        <v>4.674074074074074</v>
      </c>
      <c r="AK22" s="108">
        <f t="shared" si="76"/>
        <v>4.5351065400799202</v>
      </c>
      <c r="AL22" s="108">
        <v>3.3333333333333335</v>
      </c>
      <c r="AM22" s="108">
        <f t="shared" si="56"/>
        <v>2.9013464485580251</v>
      </c>
      <c r="AN22" s="108">
        <v>0</v>
      </c>
      <c r="AO22" s="117">
        <f t="shared" si="57"/>
        <v>4.8199223352311457E-2</v>
      </c>
      <c r="AP22" s="110">
        <v>0.57535416773916559</v>
      </c>
      <c r="AQ22" s="111">
        <f t="shared" si="77"/>
        <v>0.62090090993788338</v>
      </c>
      <c r="AR22" s="110">
        <v>0.75555555555555554</v>
      </c>
      <c r="AS22" s="111">
        <f t="shared" si="78"/>
        <v>0.79412055283701777</v>
      </c>
      <c r="AT22" s="110">
        <v>0</v>
      </c>
      <c r="AU22" s="111">
        <f t="shared" si="58"/>
        <v>0</v>
      </c>
      <c r="AV22" s="110">
        <v>0</v>
      </c>
      <c r="AW22" s="118">
        <f t="shared" si="59"/>
        <v>0</v>
      </c>
      <c r="AX22" s="69">
        <v>5811.003519964569</v>
      </c>
      <c r="AY22" s="74">
        <f t="shared" si="79"/>
        <v>5071.745270388993</v>
      </c>
      <c r="AZ22" s="69">
        <v>6719.6444444444433</v>
      </c>
      <c r="BA22" s="74">
        <f t="shared" si="80"/>
        <v>5684.6590572662672</v>
      </c>
      <c r="BB22" s="69">
        <v>2902.3809523809523</v>
      </c>
      <c r="BC22" s="74">
        <f t="shared" si="60"/>
        <v>2865.4867361590627</v>
      </c>
      <c r="BD22" s="69">
        <v>6037.2842105263162</v>
      </c>
      <c r="BE22" s="84">
        <f t="shared" si="61"/>
        <v>4361.1250860802702</v>
      </c>
      <c r="BF22" s="106">
        <v>2.8203635673488509E-2</v>
      </c>
      <c r="BG22" s="107">
        <f t="shared" si="79"/>
        <v>1.3957458573000734E-2</v>
      </c>
      <c r="BH22" s="106">
        <v>3.7037037037037028E-2</v>
      </c>
      <c r="BI22" s="106">
        <f t="shared" si="81"/>
        <v>1.8048488830761936E-2</v>
      </c>
      <c r="BJ22" s="106">
        <v>0</v>
      </c>
      <c r="BK22" s="106">
        <f t="shared" si="62"/>
        <v>0</v>
      </c>
      <c r="BL22" s="106">
        <v>0</v>
      </c>
      <c r="BM22" s="116">
        <f t="shared" si="63"/>
        <v>2.7792696025778735E-3</v>
      </c>
      <c r="BN22" s="108">
        <v>41.960784807582115</v>
      </c>
      <c r="BO22" s="109">
        <f t="shared" si="82"/>
        <v>41.612825082034711</v>
      </c>
      <c r="BP22" s="108">
        <v>45.133333333333333</v>
      </c>
      <c r="BQ22" s="109">
        <f t="shared" si="83"/>
        <v>44.215605233755234</v>
      </c>
      <c r="BR22" s="108">
        <v>31.833333333333332</v>
      </c>
      <c r="BS22" s="109">
        <f t="shared" si="64"/>
        <v>32.730497677537457</v>
      </c>
      <c r="BT22" s="108">
        <v>28.336842105263159</v>
      </c>
      <c r="BU22" s="117">
        <f t="shared" si="65"/>
        <v>30.835403028672211</v>
      </c>
      <c r="BV22" s="174">
        <f>'Plan Figures'!$B$72</f>
        <v>7.6707847839770166E-2</v>
      </c>
      <c r="BW22" s="174">
        <f>'Plan Figures'!$B$73</f>
        <v>0.14955977288801073</v>
      </c>
      <c r="BX22" s="174">
        <f>'Plan Figures'!$B$82</f>
        <v>0.18784027894390259</v>
      </c>
      <c r="BY22" s="174">
        <f>'Plan Figures'!$B$83</f>
        <v>0.30359623569051164</v>
      </c>
      <c r="BZ22" s="174">
        <v>7.1404051805827984E-2</v>
      </c>
      <c r="CA22" s="116">
        <f t="shared" si="66"/>
        <v>5.1823617413740156E-2</v>
      </c>
    </row>
    <row r="23" spans="1:79" x14ac:dyDescent="0.25">
      <c r="A23" s="115">
        <f t="shared" si="49"/>
        <v>45782</v>
      </c>
      <c r="B23" s="69">
        <v>40.219561881449408</v>
      </c>
      <c r="C23" s="74">
        <f t="shared" si="67"/>
        <v>39.77522753724562</v>
      </c>
      <c r="D23" s="69">
        <v>40.951612903225836</v>
      </c>
      <c r="E23" s="74">
        <f t="shared" si="67"/>
        <v>40.782267958433629</v>
      </c>
      <c r="F23" s="69">
        <v>37.200000000000003</v>
      </c>
      <c r="G23" s="74">
        <f t="shared" si="68"/>
        <v>36.304397942751976</v>
      </c>
      <c r="H23" s="69">
        <v>36.820512820512818</v>
      </c>
      <c r="I23" s="84">
        <f t="shared" si="69"/>
        <v>35.486975139969232</v>
      </c>
      <c r="J23" s="106">
        <v>7.137407142757965E-2</v>
      </c>
      <c r="K23" s="107">
        <f t="shared" si="67"/>
        <v>5.0002823688860283E-2</v>
      </c>
      <c r="L23" s="106">
        <v>8.0645161290322634E-2</v>
      </c>
      <c r="M23" s="107">
        <f t="shared" si="70"/>
        <v>5.7206952636035049E-2</v>
      </c>
      <c r="N23" s="106">
        <v>3.3333333333333333E-2</v>
      </c>
      <c r="O23" s="107">
        <f t="shared" si="50"/>
        <v>2.429396000824572E-2</v>
      </c>
      <c r="P23" s="106">
        <v>0.15384615384615385</v>
      </c>
      <c r="Q23" s="116">
        <f t="shared" si="51"/>
        <v>0.19504734658467202</v>
      </c>
      <c r="R23" s="106">
        <v>9.073170915956863E-2</v>
      </c>
      <c r="S23" s="107">
        <f t="shared" si="71"/>
        <v>7.8795852598309749E-2</v>
      </c>
      <c r="T23" s="106">
        <v>0.1014073683614586</v>
      </c>
      <c r="U23" s="107">
        <f t="shared" si="72"/>
        <v>8.3075905159287658E-2</v>
      </c>
      <c r="V23" s="106">
        <v>4.977178314348181E-2</v>
      </c>
      <c r="W23" s="107">
        <f t="shared" si="52"/>
        <v>5.4205880454175723E-2</v>
      </c>
      <c r="X23" s="106">
        <v>4.7513213610964972E-2</v>
      </c>
      <c r="Y23" s="116">
        <f t="shared" si="53"/>
        <v>0.18834125169638985</v>
      </c>
      <c r="Z23" s="69">
        <v>7311.5712069632464</v>
      </c>
      <c r="AA23" s="74">
        <f t="shared" si="73"/>
        <v>7740.4062854194199</v>
      </c>
      <c r="AB23" s="69">
        <v>7092.7258064516191</v>
      </c>
      <c r="AC23" s="74">
        <f t="shared" si="74"/>
        <v>7461.4559403849544</v>
      </c>
      <c r="AD23" s="69">
        <v>8266.6333333333332</v>
      </c>
      <c r="AE23" s="74">
        <f t="shared" si="54"/>
        <v>8800.0751569973636</v>
      </c>
      <c r="AF23" s="69">
        <v>1</v>
      </c>
      <c r="AG23" s="84">
        <f t="shared" si="55"/>
        <v>1</v>
      </c>
      <c r="AH23" s="108">
        <v>4.5703263837511008</v>
      </c>
      <c r="AI23" s="109">
        <f t="shared" si="75"/>
        <v>4.2485277461971744</v>
      </c>
      <c r="AJ23" s="108">
        <v>5.0887096774193594</v>
      </c>
      <c r="AK23" s="108">
        <f t="shared" si="76"/>
        <v>4.6741529775134554</v>
      </c>
      <c r="AL23" s="108">
        <v>2.4666666666666668</v>
      </c>
      <c r="AM23" s="108">
        <f t="shared" si="56"/>
        <v>2.8129979176563031</v>
      </c>
      <c r="AN23" s="108">
        <v>0</v>
      </c>
      <c r="AO23" s="117">
        <f t="shared" si="57"/>
        <v>4.8199223352311457E-2</v>
      </c>
      <c r="AP23" s="110">
        <v>0.59623945218625729</v>
      </c>
      <c r="AQ23" s="111">
        <f t="shared" si="77"/>
        <v>0.61137030762089684</v>
      </c>
      <c r="AR23" s="110">
        <v>0.74193548387096753</v>
      </c>
      <c r="AS23" s="111">
        <f t="shared" si="78"/>
        <v>0.78080207408075097</v>
      </c>
      <c r="AT23" s="110">
        <v>0</v>
      </c>
      <c r="AU23" s="111">
        <f t="shared" si="58"/>
        <v>0</v>
      </c>
      <c r="AV23" s="110">
        <v>0</v>
      </c>
      <c r="AW23" s="118">
        <f t="shared" si="59"/>
        <v>0</v>
      </c>
      <c r="AX23" s="69">
        <v>5598.7530780578054</v>
      </c>
      <c r="AY23" s="74">
        <f t="shared" si="79"/>
        <v>5158.5812966677822</v>
      </c>
      <c r="AZ23" s="69">
        <v>6431.9677419354894</v>
      </c>
      <c r="BA23" s="74">
        <f t="shared" si="80"/>
        <v>5806.4276043873488</v>
      </c>
      <c r="BB23" s="69">
        <v>2186.4333333333334</v>
      </c>
      <c r="BC23" s="74">
        <f t="shared" si="60"/>
        <v>2787.7522883373813</v>
      </c>
      <c r="BD23" s="69">
        <v>4921.2564102564102</v>
      </c>
      <c r="BE23" s="84">
        <f t="shared" si="61"/>
        <v>4731.3207457664957</v>
      </c>
      <c r="BF23" s="106">
        <v>2.5923454442880776E-2</v>
      </c>
      <c r="BG23" s="107">
        <f t="shared" si="79"/>
        <v>1.4545425427598535E-2</v>
      </c>
      <c r="BH23" s="106">
        <v>3.2258064516129059E-2</v>
      </c>
      <c r="BI23" s="106">
        <f t="shared" si="81"/>
        <v>1.873213697984788E-2</v>
      </c>
      <c r="BJ23" s="106">
        <v>0</v>
      </c>
      <c r="BK23" s="106">
        <f t="shared" si="62"/>
        <v>0</v>
      </c>
      <c r="BL23" s="106">
        <v>0</v>
      </c>
      <c r="BM23" s="116">
        <f t="shared" si="63"/>
        <v>2.7792696025778735E-3</v>
      </c>
      <c r="BN23" s="108">
        <v>45.175300090557286</v>
      </c>
      <c r="BO23" s="109">
        <f t="shared" si="82"/>
        <v>41.685683708249364</v>
      </c>
      <c r="BP23" s="108">
        <v>47.064516129032299</v>
      </c>
      <c r="BQ23" s="109">
        <f t="shared" si="83"/>
        <v>44.194209578719033</v>
      </c>
      <c r="BR23" s="108">
        <v>37.366666666666667</v>
      </c>
      <c r="BS23" s="109">
        <f t="shared" si="64"/>
        <v>33.08682999769956</v>
      </c>
      <c r="BT23" s="108">
        <v>30.589743589743591</v>
      </c>
      <c r="BU23" s="117">
        <f t="shared" si="65"/>
        <v>30.369786883810782</v>
      </c>
      <c r="BV23" s="174">
        <f>'Plan Figures'!$B$72</f>
        <v>7.6707847839770166E-2</v>
      </c>
      <c r="BW23" s="174">
        <f>'Plan Figures'!$B$73</f>
        <v>0.14955977288801073</v>
      </c>
      <c r="BX23" s="174">
        <f>'Plan Figures'!$B$82</f>
        <v>0.18784027894390259</v>
      </c>
      <c r="BY23" s="174">
        <f>'Plan Figures'!$B$83</f>
        <v>0.30359623569051164</v>
      </c>
      <c r="BZ23" s="174">
        <v>4.7256498215606166E-2</v>
      </c>
      <c r="CA23" s="116">
        <f t="shared" si="66"/>
        <v>5.1716517848099268E-2</v>
      </c>
    </row>
    <row r="24" spans="1:79" x14ac:dyDescent="0.25">
      <c r="A24" s="115">
        <f t="shared" si="49"/>
        <v>45783</v>
      </c>
      <c r="B24" s="69">
        <v>39.690902171799905</v>
      </c>
      <c r="C24" s="74">
        <f t="shared" si="67"/>
        <v>39.878014632803499</v>
      </c>
      <c r="D24" s="69">
        <v>40.836879432624116</v>
      </c>
      <c r="E24" s="74">
        <f t="shared" si="67"/>
        <v>40.898926410198456</v>
      </c>
      <c r="F24" s="69">
        <v>36.596153846153847</v>
      </c>
      <c r="G24" s="74">
        <f t="shared" si="68"/>
        <v>36.445463399034828</v>
      </c>
      <c r="H24" s="69">
        <v>34.808510638297875</v>
      </c>
      <c r="I24" s="84">
        <f t="shared" si="69"/>
        <v>35.325690945440364</v>
      </c>
      <c r="J24" s="106">
        <v>5.696948338467718E-2</v>
      </c>
      <c r="K24" s="107">
        <f t="shared" si="67"/>
        <v>5.1517190485375119E-2</v>
      </c>
      <c r="L24" s="106">
        <v>6.3829787234042562E-2</v>
      </c>
      <c r="M24" s="107">
        <f t="shared" si="70"/>
        <v>5.7638234982211024E-2</v>
      </c>
      <c r="N24" s="106">
        <v>3.8461538461538464E-2</v>
      </c>
      <c r="O24" s="107">
        <f t="shared" si="50"/>
        <v>2.9788465502751216E-2</v>
      </c>
      <c r="P24" s="106">
        <v>0.27659574468085107</v>
      </c>
      <c r="Q24" s="116">
        <f t="shared" si="51"/>
        <v>0.20331102439622223</v>
      </c>
      <c r="R24" s="106">
        <v>0.10195216069927693</v>
      </c>
      <c r="S24" s="107">
        <f t="shared" si="71"/>
        <v>8.2743802753362641E-2</v>
      </c>
      <c r="T24" s="106">
        <v>0.1072884424121216</v>
      </c>
      <c r="U24" s="107">
        <f t="shared" si="72"/>
        <v>8.5052607276989683E-2</v>
      </c>
      <c r="V24" s="106">
        <v>8.3710547241842542E-2</v>
      </c>
      <c r="W24" s="107">
        <f t="shared" si="52"/>
        <v>6.6164530060153229E-2</v>
      </c>
      <c r="X24" s="106">
        <v>0.22277960212240985</v>
      </c>
      <c r="Y24" s="116">
        <f t="shared" si="53"/>
        <v>0.20163241734957454</v>
      </c>
      <c r="Z24" s="69">
        <v>7845.9181395156229</v>
      </c>
      <c r="AA24" s="74">
        <f t="shared" si="73"/>
        <v>7686.3107195861185</v>
      </c>
      <c r="AB24" s="69">
        <v>7588.6524822695037</v>
      </c>
      <c r="AC24" s="74">
        <f t="shared" si="74"/>
        <v>7399.0288818674717</v>
      </c>
      <c r="AD24" s="69">
        <v>8559.6153846153848</v>
      </c>
      <c r="AE24" s="74">
        <f t="shared" si="54"/>
        <v>8755.3307709486289</v>
      </c>
      <c r="AF24" s="69">
        <v>1</v>
      </c>
      <c r="AG24" s="84">
        <f t="shared" si="55"/>
        <v>1</v>
      </c>
      <c r="AH24" s="108">
        <v>3.8726123402081551</v>
      </c>
      <c r="AI24" s="109">
        <f t="shared" si="75"/>
        <v>4.2607997192954423</v>
      </c>
      <c r="AJ24" s="108">
        <v>4.1914893617021276</v>
      </c>
      <c r="AK24" s="108">
        <f t="shared" si="76"/>
        <v>4.6725510716562297</v>
      </c>
      <c r="AL24" s="108">
        <v>3.0192307692307692</v>
      </c>
      <c r="AM24" s="108">
        <f t="shared" si="56"/>
        <v>2.8933849219563506</v>
      </c>
      <c r="AN24" s="108">
        <v>0</v>
      </c>
      <c r="AO24" s="117">
        <f t="shared" si="57"/>
        <v>4.8199223352311457E-2</v>
      </c>
      <c r="AP24" s="110">
        <v>0.58469652929153038</v>
      </c>
      <c r="AQ24" s="111">
        <f t="shared" si="77"/>
        <v>0.60661593835920347</v>
      </c>
      <c r="AR24" s="110">
        <v>0.8014184397163121</v>
      </c>
      <c r="AS24" s="111">
        <f t="shared" si="78"/>
        <v>0.77946030678153699</v>
      </c>
      <c r="AT24" s="110">
        <v>0</v>
      </c>
      <c r="AU24" s="111">
        <f t="shared" si="58"/>
        <v>0</v>
      </c>
      <c r="AV24" s="110">
        <v>0</v>
      </c>
      <c r="AW24" s="118">
        <f t="shared" si="59"/>
        <v>0</v>
      </c>
      <c r="AX24" s="69">
        <v>4436.5443794723597</v>
      </c>
      <c r="AY24" s="74">
        <f t="shared" si="79"/>
        <v>5106.9894831319516</v>
      </c>
      <c r="AZ24" s="69">
        <v>5031.8794326241132</v>
      </c>
      <c r="BA24" s="74">
        <f t="shared" si="80"/>
        <v>5765.3640484301768</v>
      </c>
      <c r="BB24" s="69">
        <v>2829.5961538461538</v>
      </c>
      <c r="BC24" s="74">
        <f t="shared" si="60"/>
        <v>2745.0175773961487</v>
      </c>
      <c r="BD24" s="69">
        <v>3403.0638297872342</v>
      </c>
      <c r="BE24" s="84">
        <f t="shared" si="61"/>
        <v>4821.852185736102</v>
      </c>
      <c r="BF24" s="106">
        <v>1.0348611137903193E-2</v>
      </c>
      <c r="BG24" s="107">
        <f t="shared" si="79"/>
        <v>1.3816737325429764E-2</v>
      </c>
      <c r="BH24" s="106">
        <v>1.4184397163120567E-2</v>
      </c>
      <c r="BI24" s="106">
        <f t="shared" si="81"/>
        <v>1.7862726535969351E-2</v>
      </c>
      <c r="BJ24" s="106">
        <v>0</v>
      </c>
      <c r="BK24" s="106">
        <f t="shared" si="62"/>
        <v>0</v>
      </c>
      <c r="BL24" s="106">
        <v>0</v>
      </c>
      <c r="BM24" s="116">
        <f t="shared" si="63"/>
        <v>2.7792696025778735E-3</v>
      </c>
      <c r="BN24" s="108">
        <v>41.069807518358942</v>
      </c>
      <c r="BO24" s="109">
        <f t="shared" si="82"/>
        <v>41.343651267885839</v>
      </c>
      <c r="BP24" s="108">
        <v>44.177304964539005</v>
      </c>
      <c r="BQ24" s="109">
        <f t="shared" si="83"/>
        <v>43.854673994502598</v>
      </c>
      <c r="BR24" s="108">
        <v>32.71153846153846</v>
      </c>
      <c r="BS24" s="109">
        <f t="shared" si="64"/>
        <v>32.964875864875872</v>
      </c>
      <c r="BT24" s="108">
        <v>27.191489361702128</v>
      </c>
      <c r="BU24" s="117">
        <f t="shared" si="65"/>
        <v>30.303392506911088</v>
      </c>
      <c r="BV24" s="174">
        <f>'Plan Figures'!$B$72</f>
        <v>7.6707847839770166E-2</v>
      </c>
      <c r="BW24" s="174">
        <f>'Plan Figures'!$B$73</f>
        <v>0.14955977288801073</v>
      </c>
      <c r="BX24" s="174">
        <f>'Plan Figures'!$B$82</f>
        <v>0.18784027894390259</v>
      </c>
      <c r="BY24" s="174">
        <f>'Plan Figures'!$B$83</f>
        <v>0.30359623569051164</v>
      </c>
      <c r="BZ24" s="174">
        <v>3.8222648088525699E-2</v>
      </c>
      <c r="CA24" s="116">
        <f t="shared" si="66"/>
        <v>4.6878234481313397E-2</v>
      </c>
    </row>
    <row r="25" spans="1:79" x14ac:dyDescent="0.25">
      <c r="A25" s="115">
        <f t="shared" si="49"/>
        <v>45784</v>
      </c>
      <c r="B25" s="69">
        <v>39.780828994670152</v>
      </c>
      <c r="C25" s="74">
        <f t="shared" si="67"/>
        <v>39.878911960435175</v>
      </c>
      <c r="D25" s="69">
        <v>39.015384615384612</v>
      </c>
      <c r="E25" s="74">
        <f t="shared" si="67"/>
        <v>40.746988874050395</v>
      </c>
      <c r="F25" s="69">
        <v>41.526315789473685</v>
      </c>
      <c r="G25" s="74">
        <f t="shared" si="68"/>
        <v>36.990039124061681</v>
      </c>
      <c r="H25" s="69">
        <v>32.799999999999997</v>
      </c>
      <c r="I25" s="84">
        <f t="shared" si="69"/>
        <v>35.333749553498969</v>
      </c>
      <c r="J25" s="106">
        <v>8.147130386375187E-2</v>
      </c>
      <c r="K25" s="107">
        <f t="shared" si="67"/>
        <v>5.5293303379268757E-2</v>
      </c>
      <c r="L25" s="106">
        <v>6.1538461538461535E-2</v>
      </c>
      <c r="M25" s="107">
        <f t="shared" si="70"/>
        <v>5.8158767081690481E-2</v>
      </c>
      <c r="N25" s="106">
        <v>5.2631578947368418E-2</v>
      </c>
      <c r="O25" s="107">
        <f t="shared" si="50"/>
        <v>3.2205221678905889E-2</v>
      </c>
      <c r="P25" s="106">
        <v>0.37142857142857144</v>
      </c>
      <c r="Q25" s="116">
        <f t="shared" si="51"/>
        <v>0.21241620492997418</v>
      </c>
      <c r="R25" s="106">
        <v>0.15672204817277088</v>
      </c>
      <c r="S25" s="107">
        <f t="shared" si="71"/>
        <v>9.2190284568403696E-2</v>
      </c>
      <c r="T25" s="106">
        <v>0.11399943282637648</v>
      </c>
      <c r="U25" s="107">
        <f t="shared" si="72"/>
        <v>8.8774774401792919E-2</v>
      </c>
      <c r="V25" s="106">
        <v>0.12067652495599027</v>
      </c>
      <c r="W25" s="107">
        <f t="shared" si="52"/>
        <v>6.9378049940101674E-2</v>
      </c>
      <c r="X25" s="106">
        <v>0.4210699351720637</v>
      </c>
      <c r="Y25" s="116">
        <f t="shared" si="53"/>
        <v>0.21821704858887389</v>
      </c>
      <c r="Z25" s="69">
        <v>7768.1814957946372</v>
      </c>
      <c r="AA25" s="74">
        <f t="shared" si="73"/>
        <v>7641.5202265814505</v>
      </c>
      <c r="AB25" s="69">
        <v>7472.3076923076915</v>
      </c>
      <c r="AC25" s="74">
        <f t="shared" si="74"/>
        <v>7340.6705822723325</v>
      </c>
      <c r="AD25" s="69">
        <v>8289.4736842105267</v>
      </c>
      <c r="AE25" s="74">
        <f t="shared" si="54"/>
        <v>8587.5004809378879</v>
      </c>
      <c r="AF25" s="69">
        <v>1</v>
      </c>
      <c r="AG25" s="84">
        <f t="shared" si="55"/>
        <v>1</v>
      </c>
      <c r="AH25" s="108">
        <v>3.7193599979820333</v>
      </c>
      <c r="AI25" s="109">
        <f t="shared" si="75"/>
        <v>4.2294598289568581</v>
      </c>
      <c r="AJ25" s="108">
        <v>3.9692307692307689</v>
      </c>
      <c r="AK25" s="108">
        <f t="shared" si="76"/>
        <v>4.665899828162881</v>
      </c>
      <c r="AL25" s="108">
        <v>2.8947368421052633</v>
      </c>
      <c r="AM25" s="108">
        <f t="shared" si="56"/>
        <v>2.8171228381754703</v>
      </c>
      <c r="AN25" s="108">
        <v>0</v>
      </c>
      <c r="AO25" s="117">
        <f t="shared" si="57"/>
        <v>4.8199223352311457E-2</v>
      </c>
      <c r="AP25" s="110">
        <v>0.59245764619542141</v>
      </c>
      <c r="AQ25" s="111">
        <f t="shared" si="77"/>
        <v>0.58975312799559931</v>
      </c>
      <c r="AR25" s="110">
        <v>0.7846153846153846</v>
      </c>
      <c r="AS25" s="111">
        <f t="shared" si="78"/>
        <v>0.77500686548599018</v>
      </c>
      <c r="AT25" s="110">
        <v>0</v>
      </c>
      <c r="AU25" s="111">
        <f t="shared" si="58"/>
        <v>0</v>
      </c>
      <c r="AV25" s="110">
        <v>0</v>
      </c>
      <c r="AW25" s="118">
        <f t="shared" si="59"/>
        <v>0</v>
      </c>
      <c r="AX25" s="69">
        <v>5706.1247058911358</v>
      </c>
      <c r="AY25" s="74">
        <f t="shared" si="79"/>
        <v>5138.7608843048283</v>
      </c>
      <c r="AZ25" s="69">
        <v>4896.7538461538461</v>
      </c>
      <c r="BA25" s="74">
        <f t="shared" si="80"/>
        <v>5624.8649738205759</v>
      </c>
      <c r="BB25" s="69">
        <v>2747.7631578947367</v>
      </c>
      <c r="BC25" s="74">
        <f t="shared" si="60"/>
        <v>2738.91741627907</v>
      </c>
      <c r="BD25" s="69">
        <v>2469.2571428571428</v>
      </c>
      <c r="BE25" s="84">
        <f t="shared" si="61"/>
        <v>4601.9328764739348</v>
      </c>
      <c r="BF25" s="106">
        <v>2.3265547515111038E-2</v>
      </c>
      <c r="BG25" s="107">
        <f t="shared" si="79"/>
        <v>1.6485550731974979E-2</v>
      </c>
      <c r="BH25" s="106">
        <v>1.5384615384615384E-2</v>
      </c>
      <c r="BI25" s="106">
        <f t="shared" si="81"/>
        <v>1.9308649034523426E-2</v>
      </c>
      <c r="BJ25" s="106">
        <v>0</v>
      </c>
      <c r="BK25" s="106">
        <f t="shared" si="62"/>
        <v>0</v>
      </c>
      <c r="BL25" s="106">
        <v>0</v>
      </c>
      <c r="BM25" s="116">
        <f t="shared" si="63"/>
        <v>2.7792696025778735E-3</v>
      </c>
      <c r="BN25" s="108">
        <v>38.260370744843328</v>
      </c>
      <c r="BO25" s="109">
        <f t="shared" si="82"/>
        <v>41.065955186029377</v>
      </c>
      <c r="BP25" s="108">
        <v>40.04615384615385</v>
      </c>
      <c r="BQ25" s="109">
        <f t="shared" si="83"/>
        <v>43.736455371020824</v>
      </c>
      <c r="BR25" s="108">
        <v>34.631578947368418</v>
      </c>
      <c r="BS25" s="109">
        <f t="shared" si="64"/>
        <v>32.80510142878564</v>
      </c>
      <c r="BT25" s="108">
        <v>35</v>
      </c>
      <c r="BU25" s="117">
        <f t="shared" si="65"/>
        <v>30.296066499585084</v>
      </c>
      <c r="BV25" s="174">
        <f>'Plan Figures'!$B$72</f>
        <v>7.6707847839770166E-2</v>
      </c>
      <c r="BW25" s="174">
        <f>'Plan Figures'!$B$73</f>
        <v>0.14955977288801073</v>
      </c>
      <c r="BX25" s="174">
        <f>'Plan Figures'!$B$82</f>
        <v>0.18784027894390259</v>
      </c>
      <c r="BY25" s="174">
        <f>'Plan Figures'!$B$83</f>
        <v>0.30359623569051164</v>
      </c>
      <c r="BZ25" s="174">
        <v>0.20398593473041698</v>
      </c>
      <c r="CA25" s="116">
        <f t="shared" si="66"/>
        <v>6.8366020788136819E-2</v>
      </c>
    </row>
    <row r="26" spans="1:79" x14ac:dyDescent="0.25">
      <c r="A26" s="115">
        <f t="shared" si="49"/>
        <v>45785</v>
      </c>
      <c r="B26" s="69">
        <v>39.065297603476921</v>
      </c>
      <c r="C26" s="74">
        <f t="shared" si="67"/>
        <v>39.811486148733287</v>
      </c>
      <c r="D26" s="69">
        <v>40.883928571428605</v>
      </c>
      <c r="E26" s="74">
        <f t="shared" si="67"/>
        <v>40.71885261954862</v>
      </c>
      <c r="F26" s="69">
        <v>33.736842105263158</v>
      </c>
      <c r="G26" s="74">
        <f t="shared" si="68"/>
        <v>36.830691892346024</v>
      </c>
      <c r="H26" s="69">
        <v>35.369565217391305</v>
      </c>
      <c r="I26" s="84">
        <f t="shared" si="69"/>
        <v>35.53231717930705</v>
      </c>
      <c r="J26" s="106">
        <v>6.6693738610037523E-2</v>
      </c>
      <c r="K26" s="107">
        <f t="shared" si="67"/>
        <v>5.8874787627710722E-2</v>
      </c>
      <c r="L26" s="106">
        <v>5.3571428571428617E-2</v>
      </c>
      <c r="M26" s="107">
        <f t="shared" si="70"/>
        <v>5.7933677045676105E-2</v>
      </c>
      <c r="N26" s="106">
        <v>0.10526315789473684</v>
      </c>
      <c r="O26" s="107">
        <f t="shared" si="50"/>
        <v>4.7242815663868294E-2</v>
      </c>
      <c r="P26" s="106">
        <v>0.21739130434782608</v>
      </c>
      <c r="Q26" s="116">
        <f t="shared" si="51"/>
        <v>0.20557123091552368</v>
      </c>
      <c r="R26" s="106">
        <v>0.10384131593015075</v>
      </c>
      <c r="S26" s="107">
        <f t="shared" si="71"/>
        <v>9.8181584637535263E-2</v>
      </c>
      <c r="T26" s="106">
        <v>7.4311875248450787E-2</v>
      </c>
      <c r="U26" s="107">
        <f t="shared" si="72"/>
        <v>8.8018531886551621E-2</v>
      </c>
      <c r="V26" s="106">
        <v>0.17230077059204804</v>
      </c>
      <c r="W26" s="107">
        <f t="shared" si="52"/>
        <v>9.3992445738965688E-2</v>
      </c>
      <c r="X26" s="106">
        <v>0.21065152234609738</v>
      </c>
      <c r="Y26" s="116">
        <f t="shared" si="53"/>
        <v>0.20344414843641107</v>
      </c>
      <c r="Z26" s="69">
        <v>7670.639688162466</v>
      </c>
      <c r="AA26" s="74">
        <f t="shared" si="73"/>
        <v>7653.9013379679254</v>
      </c>
      <c r="AB26" s="69">
        <v>7026.6428571428632</v>
      </c>
      <c r="AC26" s="74">
        <f t="shared" si="74"/>
        <v>7314.5665156456826</v>
      </c>
      <c r="AD26" s="69">
        <v>9592.105263157895</v>
      </c>
      <c r="AE26" s="74">
        <f t="shared" si="54"/>
        <v>8706.4229860643391</v>
      </c>
      <c r="AF26" s="69">
        <v>1</v>
      </c>
      <c r="AG26" s="84">
        <f t="shared" si="55"/>
        <v>1</v>
      </c>
      <c r="AH26" s="108">
        <v>3.9816479651957644</v>
      </c>
      <c r="AI26" s="109">
        <f t="shared" si="75"/>
        <v>4.2221824236982766</v>
      </c>
      <c r="AJ26" s="108">
        <v>4.59821428571429</v>
      </c>
      <c r="AK26" s="108">
        <f t="shared" si="76"/>
        <v>4.6762539698195464</v>
      </c>
      <c r="AL26" s="108">
        <v>2.1842105263157894</v>
      </c>
      <c r="AM26" s="108">
        <f t="shared" si="56"/>
        <v>2.7687633029738299</v>
      </c>
      <c r="AN26" s="108">
        <v>0</v>
      </c>
      <c r="AO26" s="117">
        <f t="shared" si="57"/>
        <v>0</v>
      </c>
      <c r="AP26" s="110">
        <v>0.61898347646815011</v>
      </c>
      <c r="AQ26" s="111">
        <f t="shared" si="77"/>
        <v>0.59971384634741443</v>
      </c>
      <c r="AR26" s="110">
        <v>0.83035714285714268</v>
      </c>
      <c r="AS26" s="111">
        <f t="shared" si="78"/>
        <v>0.78963771782692649</v>
      </c>
      <c r="AT26" s="110">
        <v>0</v>
      </c>
      <c r="AU26" s="111">
        <f t="shared" si="58"/>
        <v>0</v>
      </c>
      <c r="AV26" s="110">
        <v>0</v>
      </c>
      <c r="AW26" s="118">
        <f t="shared" si="59"/>
        <v>0</v>
      </c>
      <c r="AX26" s="69">
        <v>5005.7248242469777</v>
      </c>
      <c r="AY26" s="74">
        <f t="shared" si="79"/>
        <v>5115.6934510647234</v>
      </c>
      <c r="AZ26" s="69">
        <v>5675.5803571428623</v>
      </c>
      <c r="BA26" s="74">
        <f t="shared" si="80"/>
        <v>5584.8822307233404</v>
      </c>
      <c r="BB26" s="69">
        <v>3047.3947368421054</v>
      </c>
      <c r="BC26" s="74">
        <f t="shared" si="60"/>
        <v>2781.7270540097606</v>
      </c>
      <c r="BD26" s="69">
        <v>2234.9565217391305</v>
      </c>
      <c r="BE26" s="84">
        <f t="shared" si="61"/>
        <v>4366.7575690838985</v>
      </c>
      <c r="BF26" s="106">
        <v>1.3311472612218295E-2</v>
      </c>
      <c r="BG26" s="107">
        <f t="shared" si="79"/>
        <v>1.7198318576998713E-2</v>
      </c>
      <c r="BH26" s="106">
        <v>1.785714285714287E-2</v>
      </c>
      <c r="BI26" s="106">
        <f t="shared" si="81"/>
        <v>2.028403919058586E-2</v>
      </c>
      <c r="BJ26" s="106">
        <v>0</v>
      </c>
      <c r="BK26" s="106">
        <f t="shared" si="62"/>
        <v>0</v>
      </c>
      <c r="BL26" s="106">
        <v>0</v>
      </c>
      <c r="BM26" s="116">
        <f t="shared" si="63"/>
        <v>2.7792696025778735E-3</v>
      </c>
      <c r="BN26" s="108">
        <v>39.438375013033848</v>
      </c>
      <c r="BO26" s="109">
        <f t="shared" si="82"/>
        <v>40.868476847552131</v>
      </c>
      <c r="BP26" s="108">
        <v>42.48214285714289</v>
      </c>
      <c r="BQ26" s="109">
        <f t="shared" si="83"/>
        <v>43.583694266579066</v>
      </c>
      <c r="BR26" s="108">
        <v>30.55263157894737</v>
      </c>
      <c r="BS26" s="109">
        <f t="shared" si="64"/>
        <v>32.546386459544351</v>
      </c>
      <c r="BT26" s="108">
        <v>30.347826086956523</v>
      </c>
      <c r="BU26" s="117">
        <f t="shared" si="65"/>
        <v>29.208729701511817</v>
      </c>
      <c r="BV26" s="174">
        <f>'Plan Figures'!$B$72</f>
        <v>7.6707847839770166E-2</v>
      </c>
      <c r="BW26" s="174">
        <f>'Plan Figures'!$B$73</f>
        <v>0.14955977288801073</v>
      </c>
      <c r="BX26" s="174">
        <f>'Plan Figures'!$B$82</f>
        <v>0.18784027894390259</v>
      </c>
      <c r="BY26" s="174">
        <f>'Plan Figures'!$B$83</f>
        <v>0.30359623569051164</v>
      </c>
      <c r="BZ26" s="174">
        <v>6.693548422134496E-2</v>
      </c>
      <c r="CA26" s="116">
        <f t="shared" si="66"/>
        <v>7.5217026254027722E-2</v>
      </c>
    </row>
    <row r="27" spans="1:79" x14ac:dyDescent="0.25">
      <c r="A27" s="115">
        <f t="shared" si="49"/>
        <v>45786</v>
      </c>
      <c r="B27" s="69">
        <v>38.296226113362025</v>
      </c>
      <c r="C27" s="74">
        <f t="shared" si="67"/>
        <v>39.700130704898662</v>
      </c>
      <c r="D27" s="69">
        <v>39.027027027027025</v>
      </c>
      <c r="E27" s="74">
        <f t="shared" si="67"/>
        <v>40.558950557207531</v>
      </c>
      <c r="F27" s="69">
        <v>35.658536585365852</v>
      </c>
      <c r="G27" s="74">
        <f t="shared" si="68"/>
        <v>36.803075425705174</v>
      </c>
      <c r="H27" s="69">
        <v>36.666666666666664</v>
      </c>
      <c r="I27" s="84">
        <f t="shared" si="69"/>
        <v>35.749359785823337</v>
      </c>
      <c r="J27" s="106">
        <v>4.7636510179476954E-2</v>
      </c>
      <c r="K27" s="107">
        <f t="shared" si="67"/>
        <v>5.9123493815513704E-2</v>
      </c>
      <c r="L27" s="106">
        <v>4.0540540540540536E-2</v>
      </c>
      <c r="M27" s="107">
        <f t="shared" si="70"/>
        <v>5.7627621861572144E-2</v>
      </c>
      <c r="N27" s="106">
        <v>7.3170731707317069E-2</v>
      </c>
      <c r="O27" s="107">
        <f t="shared" ref="O27:O90" si="84">AVERAGE(N21:N27)</f>
        <v>4.9759269399834223E-2</v>
      </c>
      <c r="P27" s="106">
        <v>0.17948717948717949</v>
      </c>
      <c r="Q27" s="116">
        <f t="shared" si="51"/>
        <v>0.20414458738361699</v>
      </c>
      <c r="R27" s="106">
        <v>8.0370518801037502E-2</v>
      </c>
      <c r="S27" s="107">
        <f t="shared" si="71"/>
        <v>9.4764339821017854E-2</v>
      </c>
      <c r="T27" s="106">
        <v>6.4208077768491092E-2</v>
      </c>
      <c r="U27" s="107">
        <f t="shared" si="72"/>
        <v>8.711303325979583E-2</v>
      </c>
      <c r="V27" s="106">
        <v>0.13225480074273438</v>
      </c>
      <c r="W27" s="107">
        <f t="shared" ref="W27:W90" si="85">AVERAGE(V21:V27)</f>
        <v>8.7350754039573361E-2</v>
      </c>
      <c r="X27" s="106">
        <v>0.17669507905439771</v>
      </c>
      <c r="Y27" s="116">
        <f t="shared" si="53"/>
        <v>0.19738595789250185</v>
      </c>
      <c r="Z27" s="69">
        <v>7625.377190922828</v>
      </c>
      <c r="AA27" s="74">
        <f t="shared" si="73"/>
        <v>7681.5514260423943</v>
      </c>
      <c r="AB27" s="69">
        <v>7243.9189189189183</v>
      </c>
      <c r="AC27" s="74">
        <f t="shared" si="74"/>
        <v>7317.1821103344482</v>
      </c>
      <c r="AD27" s="69">
        <v>9036.585365853658</v>
      </c>
      <c r="AE27" s="74">
        <f t="shared" ref="AE27:AE90" si="86">AVERAGE(AD21:AD27)</f>
        <v>8839.9563452074544</v>
      </c>
      <c r="AF27" s="69">
        <v>1</v>
      </c>
      <c r="AG27" s="84">
        <f t="shared" si="55"/>
        <v>1</v>
      </c>
      <c r="AH27" s="108">
        <v>3.5296667802391153</v>
      </c>
      <c r="AI27" s="109">
        <f t="shared" si="75"/>
        <v>4.0821578084795149</v>
      </c>
      <c r="AJ27" s="108">
        <v>3.9527027027027022</v>
      </c>
      <c r="AK27" s="108">
        <f t="shared" si="76"/>
        <v>4.4804728228188875</v>
      </c>
      <c r="AL27" s="108">
        <v>2.024390243902439</v>
      </c>
      <c r="AM27" s="108">
        <f t="shared" ref="AM27:AM90" si="87">AVERAGE(AL21:AL27)</f>
        <v>2.7616656129493102</v>
      </c>
      <c r="AN27" s="108">
        <v>0</v>
      </c>
      <c r="AO27" s="117">
        <f t="shared" si="57"/>
        <v>0</v>
      </c>
      <c r="AP27" s="110">
        <v>0.62329125144551245</v>
      </c>
      <c r="AQ27" s="111">
        <f t="shared" si="77"/>
        <v>0.5998291908521759</v>
      </c>
      <c r="AR27" s="110">
        <v>0.79729729729729726</v>
      </c>
      <c r="AS27" s="111">
        <f t="shared" si="78"/>
        <v>0.78507043277183652</v>
      </c>
      <c r="AT27" s="110">
        <v>0</v>
      </c>
      <c r="AU27" s="111">
        <f t="shared" ref="AU27:AU90" si="88">AVERAGE(AT21:AT27)</f>
        <v>0</v>
      </c>
      <c r="AV27" s="110">
        <v>0</v>
      </c>
      <c r="AW27" s="118">
        <f t="shared" si="59"/>
        <v>0</v>
      </c>
      <c r="AX27" s="69">
        <v>5546.9132303281476</v>
      </c>
      <c r="AY27" s="74">
        <f t="shared" si="79"/>
        <v>5268.6392873792292</v>
      </c>
      <c r="AZ27" s="69">
        <v>6345.9391891891883</v>
      </c>
      <c r="BA27" s="74">
        <f t="shared" si="80"/>
        <v>5753.9841706423531</v>
      </c>
      <c r="BB27" s="69">
        <v>2671.6585365853657</v>
      </c>
      <c r="BC27" s="74">
        <f t="shared" ref="BC27:BC90" si="89">AVERAGE(BB21:BB27)</f>
        <v>2822.5486438923258</v>
      </c>
      <c r="BD27" s="69">
        <v>4641.8076923076924</v>
      </c>
      <c r="BE27" s="84">
        <f t="shared" si="61"/>
        <v>4322.7947582105608</v>
      </c>
      <c r="BF27" s="106">
        <v>3.1721798185122704E-2</v>
      </c>
      <c r="BG27" s="107">
        <f t="shared" si="79"/>
        <v>2.0416875837527489E-2</v>
      </c>
      <c r="BH27" s="106">
        <v>4.0540540540540536E-2</v>
      </c>
      <c r="BI27" s="106">
        <f t="shared" si="81"/>
        <v>2.4333384703346009E-2</v>
      </c>
      <c r="BJ27" s="106">
        <v>0</v>
      </c>
      <c r="BK27" s="106">
        <f t="shared" ref="BK27:BK90" si="90">AVERAGE(BJ21:BJ27)</f>
        <v>0</v>
      </c>
      <c r="BL27" s="106">
        <v>2.564102564102564E-2</v>
      </c>
      <c r="BM27" s="116">
        <f t="shared" si="63"/>
        <v>4.9385138670852962E-3</v>
      </c>
      <c r="BN27" s="108">
        <v>40.548064443765711</v>
      </c>
      <c r="BO27" s="109">
        <f t="shared" si="82"/>
        <v>41.261464504218445</v>
      </c>
      <c r="BP27" s="108">
        <v>43.189189189189186</v>
      </c>
      <c r="BQ27" s="109">
        <f t="shared" si="83"/>
        <v>43.986156833675771</v>
      </c>
      <c r="BR27" s="108">
        <v>31.073170731707318</v>
      </c>
      <c r="BS27" s="109">
        <f t="shared" ref="BS27:BS90" si="91">AVERAGE(BR21:BR27)</f>
        <v>32.686469050846455</v>
      </c>
      <c r="BT27" s="108">
        <v>34.512820512820511</v>
      </c>
      <c r="BU27" s="117">
        <f t="shared" si="65"/>
        <v>30.000786767253089</v>
      </c>
      <c r="BV27" s="174">
        <f>'Plan Figures'!$B$72</f>
        <v>7.6707847839770166E-2</v>
      </c>
      <c r="BW27" s="174">
        <f>'Plan Figures'!$B$73</f>
        <v>0.14955977288801073</v>
      </c>
      <c r="BX27" s="174">
        <f>'Plan Figures'!$B$82</f>
        <v>0.18784027894390259</v>
      </c>
      <c r="BY27" s="174">
        <f>'Plan Figures'!$B$83</f>
        <v>0.30359623569051164</v>
      </c>
      <c r="BZ27" s="174">
        <v>4.9706786435245558E-2</v>
      </c>
      <c r="CA27" s="116">
        <f t="shared" si="66"/>
        <v>7.4122286050368455E-2</v>
      </c>
    </row>
    <row r="28" spans="1:79" x14ac:dyDescent="0.25">
      <c r="A28" s="115">
        <f t="shared" si="49"/>
        <v>45787</v>
      </c>
      <c r="B28" s="69">
        <v>38.335726228490529</v>
      </c>
      <c r="C28" s="74">
        <f t="shared" si="67"/>
        <v>39.379356722211874</v>
      </c>
      <c r="D28" s="69">
        <v>39.638036809815958</v>
      </c>
      <c r="E28" s="74">
        <f t="shared" si="67"/>
        <v>40.195383453474427</v>
      </c>
      <c r="F28" s="69">
        <v>35.179104477611943</v>
      </c>
      <c r="G28" s="74">
        <f t="shared" si="68"/>
        <v>36.825415026402979</v>
      </c>
      <c r="H28" s="69">
        <v>35.03092783505155</v>
      </c>
      <c r="I28" s="84">
        <f t="shared" si="69"/>
        <v>35.343063762259277</v>
      </c>
      <c r="J28" s="106">
        <v>4.3565583557660638E-2</v>
      </c>
      <c r="K28" s="107">
        <f t="shared" si="67"/>
        <v>5.7374600763700268E-2</v>
      </c>
      <c r="L28" s="106">
        <v>4.2944785276073615E-2</v>
      </c>
      <c r="M28" s="107">
        <f t="shared" si="70"/>
        <v>5.5359229842187697E-2</v>
      </c>
      <c r="N28" s="106">
        <v>4.4776119402985072E-2</v>
      </c>
      <c r="O28" s="107">
        <f t="shared" si="84"/>
        <v>4.9662351392468454E-2</v>
      </c>
      <c r="P28" s="106">
        <v>0.21649484536082475</v>
      </c>
      <c r="Q28" s="116">
        <f t="shared" si="51"/>
        <v>0.21721527957802053</v>
      </c>
      <c r="R28" s="106">
        <v>7.3842876001237609E-2</v>
      </c>
      <c r="S28" s="107">
        <f t="shared" si="71"/>
        <v>9.3207924032279746E-2</v>
      </c>
      <c r="T28" s="106">
        <v>4.29105312027196E-2</v>
      </c>
      <c r="U28" s="107">
        <f t="shared" si="72"/>
        <v>7.9969952528382349E-2</v>
      </c>
      <c r="V28" s="106">
        <v>0.13853395349424139</v>
      </c>
      <c r="W28" s="107">
        <f t="shared" si="85"/>
        <v>9.9606911452905483E-2</v>
      </c>
      <c r="X28" s="106">
        <v>0.28084593769703908</v>
      </c>
      <c r="Y28" s="116">
        <f t="shared" si="53"/>
        <v>0.21714580114549789</v>
      </c>
      <c r="Z28" s="69">
        <v>7467.7387190334703</v>
      </c>
      <c r="AA28" s="74">
        <f t="shared" si="73"/>
        <v>7644.5459586639236</v>
      </c>
      <c r="AB28" s="69">
        <v>6871.1595092024536</v>
      </c>
      <c r="AC28" s="74">
        <f t="shared" si="74"/>
        <v>7241.360826401652</v>
      </c>
      <c r="AD28" s="69">
        <v>8932.805970149253</v>
      </c>
      <c r="AE28" s="74">
        <f t="shared" si="86"/>
        <v>8843.344211072932</v>
      </c>
      <c r="AF28" s="69">
        <v>1</v>
      </c>
      <c r="AG28" s="84">
        <f t="shared" si="55"/>
        <v>1</v>
      </c>
      <c r="AH28" s="108">
        <v>4.0393534387611361</v>
      </c>
      <c r="AI28" s="109">
        <f t="shared" si="75"/>
        <v>4.0091624339148435</v>
      </c>
      <c r="AJ28" s="108">
        <v>4.7300613496932513</v>
      </c>
      <c r="AK28" s="108">
        <f t="shared" si="76"/>
        <v>4.4577831743623682</v>
      </c>
      <c r="AL28" s="108">
        <v>2.3731343283582089</v>
      </c>
      <c r="AM28" s="108">
        <f t="shared" si="87"/>
        <v>2.6136718157017818</v>
      </c>
      <c r="AN28" s="108">
        <v>0</v>
      </c>
      <c r="AO28" s="117">
        <f t="shared" si="57"/>
        <v>0</v>
      </c>
      <c r="AP28" s="110">
        <v>0.55135166564188753</v>
      </c>
      <c r="AQ28" s="111">
        <f t="shared" si="77"/>
        <v>0.59176774128113219</v>
      </c>
      <c r="AR28" s="110">
        <v>0.77914110429447847</v>
      </c>
      <c r="AS28" s="111">
        <f t="shared" si="78"/>
        <v>0.78433148688673404</v>
      </c>
      <c r="AT28" s="110">
        <v>0</v>
      </c>
      <c r="AU28" s="111">
        <f t="shared" si="88"/>
        <v>0</v>
      </c>
      <c r="AV28" s="110">
        <v>0</v>
      </c>
      <c r="AW28" s="118">
        <f t="shared" si="59"/>
        <v>0</v>
      </c>
      <c r="AX28" s="69">
        <v>4697.9243205340927</v>
      </c>
      <c r="AY28" s="74">
        <f t="shared" si="79"/>
        <v>5257.5697226421553</v>
      </c>
      <c r="AZ28" s="69">
        <v>5641.625766871166</v>
      </c>
      <c r="BA28" s="74">
        <f t="shared" si="80"/>
        <v>5820.4843969087297</v>
      </c>
      <c r="BB28" s="69">
        <v>2407.2388059701493</v>
      </c>
      <c r="BC28" s="74">
        <f t="shared" si="89"/>
        <v>2684.6379538361134</v>
      </c>
      <c r="BD28" s="69">
        <v>4386.8969072164946</v>
      </c>
      <c r="BE28" s="84">
        <f t="shared" si="61"/>
        <v>4013.5032449557739</v>
      </c>
      <c r="BF28" s="106">
        <v>8.6827033959352377E-3</v>
      </c>
      <c r="BG28" s="107">
        <f t="shared" si="79"/>
        <v>2.0208174708951393E-2</v>
      </c>
      <c r="BH28" s="106">
        <v>1.2269938650306749E-2</v>
      </c>
      <c r="BI28" s="106">
        <f t="shared" si="81"/>
        <v>2.4218819449841746E-2</v>
      </c>
      <c r="BJ28" s="106">
        <v>0</v>
      </c>
      <c r="BK28" s="106">
        <f t="shared" si="90"/>
        <v>0</v>
      </c>
      <c r="BL28" s="106">
        <v>0</v>
      </c>
      <c r="BM28" s="116">
        <f t="shared" si="63"/>
        <v>3.663003663003663E-3</v>
      </c>
      <c r="BN28" s="108">
        <v>40.708236417921057</v>
      </c>
      <c r="BO28" s="109">
        <f t="shared" si="82"/>
        <v>41.022991290866045</v>
      </c>
      <c r="BP28" s="108">
        <v>44.214723926380366</v>
      </c>
      <c r="BQ28" s="109">
        <f t="shared" si="83"/>
        <v>43.758194892252995</v>
      </c>
      <c r="BR28" s="108">
        <v>32.238805970149251</v>
      </c>
      <c r="BS28" s="109">
        <f t="shared" si="91"/>
        <v>32.915389384244399</v>
      </c>
      <c r="BT28" s="108">
        <v>31.52577319587629</v>
      </c>
      <c r="BU28" s="117">
        <f t="shared" si="65"/>
        <v>31.0720706931946</v>
      </c>
      <c r="BV28" s="174">
        <f>'Plan Figures'!$B$72</f>
        <v>7.6707847839770166E-2</v>
      </c>
      <c r="BW28" s="174">
        <f>'Plan Figures'!$B$73</f>
        <v>0.14955977288801073</v>
      </c>
      <c r="BX28" s="174">
        <f>'Plan Figures'!$B$82</f>
        <v>0.18784027894390259</v>
      </c>
      <c r="BY28" s="174">
        <f>'Plan Figures'!$B$83</f>
        <v>0.30359623569051164</v>
      </c>
      <c r="BZ28" s="174">
        <v>0.16852718866713079</v>
      </c>
      <c r="CA28" s="116">
        <f t="shared" si="66"/>
        <v>9.2291227452014013E-2</v>
      </c>
    </row>
    <row r="29" spans="1:79" x14ac:dyDescent="0.25">
      <c r="A29" s="115">
        <f t="shared" si="49"/>
        <v>45788</v>
      </c>
      <c r="B29" s="69">
        <v>38.994023015886931</v>
      </c>
      <c r="C29" s="74">
        <f t="shared" si="67"/>
        <v>39.197509429876554</v>
      </c>
      <c r="D29" s="69">
        <v>41.088235294117688</v>
      </c>
      <c r="E29" s="74">
        <f t="shared" si="67"/>
        <v>40.205872093374843</v>
      </c>
      <c r="F29" s="69">
        <v>33.083333333333336</v>
      </c>
      <c r="G29" s="74">
        <f t="shared" si="68"/>
        <v>36.140040876743122</v>
      </c>
      <c r="H29" s="69">
        <v>35.441558441558442</v>
      </c>
      <c r="I29" s="84">
        <f t="shared" si="69"/>
        <v>35.276820231354094</v>
      </c>
      <c r="J29" s="106">
        <v>8.6963399723334348E-2</v>
      </c>
      <c r="K29" s="107">
        <f t="shared" si="67"/>
        <v>6.4953441535216885E-2</v>
      </c>
      <c r="L29" s="106">
        <v>7.843137254901969E-2</v>
      </c>
      <c r="M29" s="107">
        <f t="shared" si="70"/>
        <v>6.0214505285698446E-2</v>
      </c>
      <c r="N29" s="106">
        <v>0.1111111111111111</v>
      </c>
      <c r="O29" s="107">
        <f t="shared" si="84"/>
        <v>6.5535367265484326E-2</v>
      </c>
      <c r="P29" s="106">
        <v>0.22077922077922077</v>
      </c>
      <c r="Q29" s="116">
        <f t="shared" si="51"/>
        <v>0.23371757427580392</v>
      </c>
      <c r="R29" s="106">
        <v>0.12224364384972584</v>
      </c>
      <c r="S29" s="107">
        <f t="shared" si="71"/>
        <v>0.1042434675162526</v>
      </c>
      <c r="T29" s="106">
        <v>9.7190274004119045E-2</v>
      </c>
      <c r="U29" s="107">
        <f t="shared" si="72"/>
        <v>8.5902285974819609E-2</v>
      </c>
      <c r="V29" s="106">
        <v>0.17648538772108724</v>
      </c>
      <c r="W29" s="107">
        <f t="shared" si="85"/>
        <v>0.12481910969877509</v>
      </c>
      <c r="X29" s="106">
        <v>0.24790575819250243</v>
      </c>
      <c r="Y29" s="116">
        <f t="shared" si="53"/>
        <v>0.22963729259935359</v>
      </c>
      <c r="Z29" s="69">
        <v>7518.8015631016697</v>
      </c>
      <c r="AA29" s="74">
        <f t="shared" si="73"/>
        <v>7601.175429070563</v>
      </c>
      <c r="AB29" s="69">
        <v>7341.7647058823604</v>
      </c>
      <c r="AC29" s="74">
        <f t="shared" si="74"/>
        <v>7233.8817103107722</v>
      </c>
      <c r="AD29" s="69">
        <v>8041.666666666667</v>
      </c>
      <c r="AE29" s="74">
        <f t="shared" si="86"/>
        <v>8674.1265239981021</v>
      </c>
      <c r="AF29" s="69">
        <v>1</v>
      </c>
      <c r="AG29" s="84">
        <f t="shared" si="55"/>
        <v>1</v>
      </c>
      <c r="AH29" s="108">
        <v>3.4021922648269429</v>
      </c>
      <c r="AI29" s="109">
        <f t="shared" si="75"/>
        <v>3.8735941672806069</v>
      </c>
      <c r="AJ29" s="108">
        <v>3.8627450980392197</v>
      </c>
      <c r="AK29" s="108">
        <f t="shared" si="76"/>
        <v>4.3418790349288168</v>
      </c>
      <c r="AL29" s="108">
        <v>2.1111111111111112</v>
      </c>
      <c r="AM29" s="108">
        <f t="shared" si="87"/>
        <v>2.4390686410986069</v>
      </c>
      <c r="AN29" s="108">
        <v>0</v>
      </c>
      <c r="AO29" s="117">
        <f t="shared" si="57"/>
        <v>0</v>
      </c>
      <c r="AP29" s="110">
        <v>0.51371997997487018</v>
      </c>
      <c r="AQ29" s="111">
        <f t="shared" si="77"/>
        <v>0.58296285731480424</v>
      </c>
      <c r="AR29" s="110">
        <v>0.69607843137254877</v>
      </c>
      <c r="AS29" s="111">
        <f t="shared" si="78"/>
        <v>0.77583475486059028</v>
      </c>
      <c r="AT29" s="110">
        <v>0</v>
      </c>
      <c r="AU29" s="111">
        <f t="shared" si="88"/>
        <v>0</v>
      </c>
      <c r="AV29" s="110">
        <v>0</v>
      </c>
      <c r="AW29" s="118">
        <f t="shared" si="59"/>
        <v>0</v>
      </c>
      <c r="AX29" s="69">
        <v>4549.4244528118534</v>
      </c>
      <c r="AY29" s="74">
        <f t="shared" si="79"/>
        <v>5077.3441416203395</v>
      </c>
      <c r="AZ29" s="69">
        <v>5004.9019607843193</v>
      </c>
      <c r="BA29" s="74">
        <f t="shared" si="80"/>
        <v>5575.5211849572852</v>
      </c>
      <c r="BB29" s="69">
        <v>3262.9166666666665</v>
      </c>
      <c r="BC29" s="74">
        <f t="shared" si="89"/>
        <v>2736.1430558769302</v>
      </c>
      <c r="BD29" s="69">
        <v>4578.6103896103896</v>
      </c>
      <c r="BE29" s="84">
        <f t="shared" si="61"/>
        <v>3805.1212705392131</v>
      </c>
      <c r="BF29" s="106">
        <v>0</v>
      </c>
      <c r="BG29" s="107">
        <f t="shared" si="79"/>
        <v>1.6179083898453035E-2</v>
      </c>
      <c r="BH29" s="106">
        <v>0</v>
      </c>
      <c r="BI29" s="106">
        <f t="shared" si="81"/>
        <v>1.8927814158836456E-2</v>
      </c>
      <c r="BJ29" s="106">
        <v>0</v>
      </c>
      <c r="BK29" s="106">
        <f t="shared" si="90"/>
        <v>0</v>
      </c>
      <c r="BL29" s="106">
        <v>0</v>
      </c>
      <c r="BM29" s="116">
        <f t="shared" si="63"/>
        <v>3.663003663003663E-3</v>
      </c>
      <c r="BN29" s="108">
        <v>42.827183868560553</v>
      </c>
      <c r="BO29" s="109">
        <f t="shared" si="82"/>
        <v>41.146762585291533</v>
      </c>
      <c r="BP29" s="108">
        <v>44.96078431372554</v>
      </c>
      <c r="BQ29" s="109">
        <f t="shared" si="83"/>
        <v>43.733545032309017</v>
      </c>
      <c r="BR29" s="108">
        <v>36.833333333333336</v>
      </c>
      <c r="BS29" s="109">
        <f t="shared" si="91"/>
        <v>33.629675098530114</v>
      </c>
      <c r="BT29" s="108">
        <v>32.18181818181818</v>
      </c>
      <c r="BU29" s="117">
        <f t="shared" si="65"/>
        <v>31.62135298984532</v>
      </c>
      <c r="BV29" s="174">
        <f>'Plan Figures'!$B$72</f>
        <v>7.6707847839770166E-2</v>
      </c>
      <c r="BW29" s="174">
        <f>'Plan Figures'!$B$73</f>
        <v>0.14955977288801073</v>
      </c>
      <c r="BX29" s="174">
        <f>'Plan Figures'!$B$82</f>
        <v>0.18784027894390259</v>
      </c>
      <c r="BY29" s="174">
        <f>'Plan Figures'!$B$83</f>
        <v>0.30359623569051164</v>
      </c>
      <c r="BZ29" s="174">
        <v>7.3723015619329021E-2</v>
      </c>
      <c r="CA29" s="116">
        <f t="shared" si="66"/>
        <v>9.2622507996799899E-2</v>
      </c>
    </row>
    <row r="30" spans="1:79" x14ac:dyDescent="0.25">
      <c r="A30" s="115">
        <f t="shared" si="49"/>
        <v>45789</v>
      </c>
      <c r="B30" s="69">
        <v>38.660624170125232</v>
      </c>
      <c r="C30" s="74">
        <f t="shared" si="67"/>
        <v>38.974804042544527</v>
      </c>
      <c r="D30" s="69">
        <v>38.938775510204081</v>
      </c>
      <c r="E30" s="74">
        <f t="shared" si="67"/>
        <v>39.918323894371724</v>
      </c>
      <c r="F30" s="69">
        <v>37.907407407407405</v>
      </c>
      <c r="G30" s="74">
        <f t="shared" si="68"/>
        <v>36.241099077801323</v>
      </c>
      <c r="H30" s="69">
        <v>36.200000000000003</v>
      </c>
      <c r="I30" s="84">
        <f t="shared" si="69"/>
        <v>35.188175542709409</v>
      </c>
      <c r="J30" s="106">
        <v>5.4716625378352035E-2</v>
      </c>
      <c r="K30" s="107">
        <f t="shared" si="67"/>
        <v>6.2573806385327224E-2</v>
      </c>
      <c r="L30" s="106">
        <v>6.1224489795918366E-2</v>
      </c>
      <c r="M30" s="107">
        <f t="shared" si="70"/>
        <v>5.7440123643640713E-2</v>
      </c>
      <c r="N30" s="106">
        <v>3.7037037037037035E-2</v>
      </c>
      <c r="O30" s="107">
        <f t="shared" si="84"/>
        <v>6.6064467794584858E-2</v>
      </c>
      <c r="P30" s="106">
        <v>0.25</v>
      </c>
      <c r="Q30" s="116">
        <f t="shared" si="51"/>
        <v>0.24745383801206766</v>
      </c>
      <c r="R30" s="106">
        <v>0.10240619521497575</v>
      </c>
      <c r="S30" s="107">
        <f t="shared" si="71"/>
        <v>0.10591125123845362</v>
      </c>
      <c r="T30" s="106">
        <v>0.11574640259158231</v>
      </c>
      <c r="U30" s="107">
        <f t="shared" si="72"/>
        <v>8.795071943626584E-2</v>
      </c>
      <c r="V30" s="106">
        <v>6.5525272807039237E-2</v>
      </c>
      <c r="W30" s="107">
        <f t="shared" si="85"/>
        <v>0.12706960822214045</v>
      </c>
      <c r="X30" s="106">
        <v>0.19468912118071721</v>
      </c>
      <c r="Y30" s="116">
        <f t="shared" si="53"/>
        <v>0.25066242225217533</v>
      </c>
      <c r="Z30" s="69">
        <v>7166.8270127409924</v>
      </c>
      <c r="AA30" s="74">
        <f t="shared" si="73"/>
        <v>7580.4976870388127</v>
      </c>
      <c r="AB30" s="69">
        <v>6813.9387755102052</v>
      </c>
      <c r="AC30" s="74">
        <f t="shared" si="74"/>
        <v>7194.0549916048558</v>
      </c>
      <c r="AD30" s="69">
        <v>8138.8703703703704</v>
      </c>
      <c r="AE30" s="74">
        <f t="shared" si="86"/>
        <v>8655.8746721462503</v>
      </c>
      <c r="AF30" s="69">
        <v>1</v>
      </c>
      <c r="AG30" s="84">
        <f t="shared" si="55"/>
        <v>1</v>
      </c>
      <c r="AH30" s="108">
        <v>3.6435213321322459</v>
      </c>
      <c r="AI30" s="109">
        <f t="shared" si="75"/>
        <v>3.7411934456207701</v>
      </c>
      <c r="AJ30" s="108">
        <v>4.3061224489795924</v>
      </c>
      <c r="AK30" s="108">
        <f t="shared" si="76"/>
        <v>4.2300808594374217</v>
      </c>
      <c r="AL30" s="108">
        <v>1.8518518518518519</v>
      </c>
      <c r="AM30" s="108">
        <f t="shared" si="87"/>
        <v>2.3512379532679186</v>
      </c>
      <c r="AN30" s="108">
        <v>0</v>
      </c>
      <c r="AO30" s="117">
        <f t="shared" si="57"/>
        <v>0</v>
      </c>
      <c r="AP30" s="110">
        <v>0.60619790536932261</v>
      </c>
      <c r="AQ30" s="111">
        <f t="shared" si="77"/>
        <v>0.58438549348381363</v>
      </c>
      <c r="AR30" s="110">
        <v>0.82993197278911568</v>
      </c>
      <c r="AS30" s="111">
        <f t="shared" si="78"/>
        <v>0.78840568184889703</v>
      </c>
      <c r="AT30" s="110">
        <v>0</v>
      </c>
      <c r="AU30" s="111">
        <f t="shared" si="88"/>
        <v>0</v>
      </c>
      <c r="AV30" s="110">
        <v>0</v>
      </c>
      <c r="AW30" s="118">
        <f t="shared" si="59"/>
        <v>0</v>
      </c>
      <c r="AX30" s="69">
        <v>4809.4218456549806</v>
      </c>
      <c r="AY30" s="74">
        <f t="shared" si="79"/>
        <v>4964.5825369913646</v>
      </c>
      <c r="AZ30" s="69">
        <v>5797.5510204081629</v>
      </c>
      <c r="BA30" s="74">
        <f t="shared" si="80"/>
        <v>5484.8902247390943</v>
      </c>
      <c r="BB30" s="69">
        <v>2134.5740740740739</v>
      </c>
      <c r="BC30" s="74">
        <f t="shared" si="89"/>
        <v>2728.7345902684647</v>
      </c>
      <c r="BD30" s="69">
        <v>2686.625</v>
      </c>
      <c r="BE30" s="84">
        <f t="shared" si="61"/>
        <v>3485.8882119311543</v>
      </c>
      <c r="BF30" s="106">
        <v>9.9376705798249598E-3</v>
      </c>
      <c r="BG30" s="107">
        <f t="shared" si="79"/>
        <v>1.3895400489445061E-2</v>
      </c>
      <c r="BH30" s="106">
        <v>1.3605442176870748E-2</v>
      </c>
      <c r="BI30" s="106">
        <f t="shared" si="81"/>
        <v>1.6263153824656696E-2</v>
      </c>
      <c r="BJ30" s="106">
        <v>0</v>
      </c>
      <c r="BK30" s="106">
        <f t="shared" si="90"/>
        <v>0</v>
      </c>
      <c r="BL30" s="106">
        <v>0</v>
      </c>
      <c r="BM30" s="116">
        <f t="shared" si="63"/>
        <v>3.663003663003663E-3</v>
      </c>
      <c r="BN30" s="108">
        <v>42.004685015662055</v>
      </c>
      <c r="BO30" s="109">
        <f t="shared" si="82"/>
        <v>40.693817574592217</v>
      </c>
      <c r="BP30" s="108">
        <v>46.027210884353742</v>
      </c>
      <c r="BQ30" s="109">
        <f t="shared" si="83"/>
        <v>43.585358568783512</v>
      </c>
      <c r="BR30" s="108">
        <v>31.092592592592592</v>
      </c>
      <c r="BS30" s="109">
        <f t="shared" si="91"/>
        <v>32.733378802233823</v>
      </c>
      <c r="BT30" s="108">
        <v>31.725000000000001</v>
      </c>
      <c r="BU30" s="117">
        <f t="shared" si="65"/>
        <v>31.783532477024803</v>
      </c>
      <c r="BV30" s="174">
        <f>'Plan Figures'!$B$72</f>
        <v>7.6707847839770166E-2</v>
      </c>
      <c r="BW30" s="174">
        <f>'Plan Figures'!$B$73</f>
        <v>0.14955977288801073</v>
      </c>
      <c r="BX30" s="174">
        <f>'Plan Figures'!$B$82</f>
        <v>0.18784027894390259</v>
      </c>
      <c r="BY30" s="174">
        <f>'Plan Figures'!$B$83</f>
        <v>0.30359623569051164</v>
      </c>
      <c r="BZ30" s="174">
        <v>6.0982191073189765E-2</v>
      </c>
      <c r="CA30" s="116">
        <f t="shared" si="66"/>
        <v>9.4583321262168965E-2</v>
      </c>
    </row>
    <row r="31" spans="1:79" x14ac:dyDescent="0.25">
      <c r="A31" s="115">
        <f t="shared" si="49"/>
        <v>45790</v>
      </c>
      <c r="B31" s="69">
        <v>38.716118747656196</v>
      </c>
      <c r="C31" s="74">
        <f t="shared" si="67"/>
        <v>38.835549267666856</v>
      </c>
      <c r="D31" s="69">
        <v>40.023622047244132</v>
      </c>
      <c r="E31" s="74">
        <f t="shared" si="67"/>
        <v>39.80214426788887</v>
      </c>
      <c r="F31" s="69">
        <v>35.648148148148145</v>
      </c>
      <c r="G31" s="74">
        <f t="shared" si="68"/>
        <v>36.105669692371933</v>
      </c>
      <c r="H31" s="69">
        <v>35.466666666666669</v>
      </c>
      <c r="I31" s="84">
        <f t="shared" si="69"/>
        <v>35.282197832476378</v>
      </c>
      <c r="J31" s="106">
        <v>7.1764528297206476E-2</v>
      </c>
      <c r="K31" s="107">
        <f t="shared" si="67"/>
        <v>6.4687384229974262E-2</v>
      </c>
      <c r="L31" s="106">
        <v>8.6614173228346525E-2</v>
      </c>
      <c r="M31" s="107">
        <f t="shared" si="70"/>
        <v>6.0695035928541266E-2</v>
      </c>
      <c r="N31" s="106">
        <v>3.7037037037037035E-2</v>
      </c>
      <c r="O31" s="107">
        <f t="shared" si="84"/>
        <v>6.586096759108466E-2</v>
      </c>
      <c r="P31" s="106">
        <v>0.23333333333333334</v>
      </c>
      <c r="Q31" s="116">
        <f t="shared" si="51"/>
        <v>0.24127349353385083</v>
      </c>
      <c r="R31" s="106">
        <v>0.1177985211100694</v>
      </c>
      <c r="S31" s="107">
        <f t="shared" si="71"/>
        <v>0.10817501701142396</v>
      </c>
      <c r="T31" s="106">
        <v>0.13596310335720019</v>
      </c>
      <c r="U31" s="107">
        <f t="shared" si="72"/>
        <v>9.2047099571277075E-2</v>
      </c>
      <c r="V31" s="106">
        <v>8.2070506918155706E-2</v>
      </c>
      <c r="W31" s="107">
        <f t="shared" si="85"/>
        <v>0.12683531674732804</v>
      </c>
      <c r="X31" s="106">
        <v>0.14501571440178562</v>
      </c>
      <c r="Y31" s="116">
        <f t="shared" si="53"/>
        <v>0.2395532954349433</v>
      </c>
      <c r="Z31" s="69">
        <v>7268.377027040794</v>
      </c>
      <c r="AA31" s="74">
        <f t="shared" si="73"/>
        <v>7497.9918138281218</v>
      </c>
      <c r="AB31" s="69">
        <v>6811.7401574803207</v>
      </c>
      <c r="AC31" s="74">
        <f t="shared" si="74"/>
        <v>7083.0675166349738</v>
      </c>
      <c r="AD31" s="69">
        <v>8351.8518518518522</v>
      </c>
      <c r="AE31" s="74">
        <f t="shared" si="86"/>
        <v>8626.1941674657464</v>
      </c>
      <c r="AF31" s="69">
        <v>1</v>
      </c>
      <c r="AG31" s="84">
        <f t="shared" si="55"/>
        <v>1</v>
      </c>
      <c r="AH31" s="108">
        <v>3.9748326937527514</v>
      </c>
      <c r="AI31" s="109">
        <f t="shared" si="75"/>
        <v>3.7557963532699987</v>
      </c>
      <c r="AJ31" s="108">
        <v>4.5118110236220517</v>
      </c>
      <c r="AK31" s="108">
        <f t="shared" si="76"/>
        <v>4.2758410968545544</v>
      </c>
      <c r="AL31" s="108">
        <v>2.7222222222222223</v>
      </c>
      <c r="AM31" s="108">
        <f t="shared" si="87"/>
        <v>2.3088081608381263</v>
      </c>
      <c r="AN31" s="108">
        <v>0</v>
      </c>
      <c r="AO31" s="117">
        <f t="shared" si="57"/>
        <v>0</v>
      </c>
      <c r="AP31" s="110">
        <v>0.52416308980670423</v>
      </c>
      <c r="AQ31" s="111">
        <f t="shared" si="77"/>
        <v>0.57573785927169552</v>
      </c>
      <c r="AR31" s="110">
        <v>0.74803149606299191</v>
      </c>
      <c r="AS31" s="111">
        <f t="shared" si="78"/>
        <v>0.78077897561270848</v>
      </c>
      <c r="AT31" s="110">
        <v>0</v>
      </c>
      <c r="AU31" s="111">
        <f t="shared" si="88"/>
        <v>0</v>
      </c>
      <c r="AV31" s="110">
        <v>0</v>
      </c>
      <c r="AW31" s="118">
        <f t="shared" si="59"/>
        <v>0</v>
      </c>
      <c r="AX31" s="69">
        <v>4909.6772284275939</v>
      </c>
      <c r="AY31" s="74">
        <f t="shared" si="79"/>
        <v>5032.1729439849687</v>
      </c>
      <c r="AZ31" s="69">
        <v>6148.1496062992182</v>
      </c>
      <c r="BA31" s="74">
        <f t="shared" si="80"/>
        <v>5644.357392406966</v>
      </c>
      <c r="BB31" s="69">
        <v>2010.3148148148148</v>
      </c>
      <c r="BC31" s="74">
        <f t="shared" si="89"/>
        <v>2611.6943989782731</v>
      </c>
      <c r="BD31" s="69">
        <v>1264.2</v>
      </c>
      <c r="BE31" s="84">
        <f t="shared" si="61"/>
        <v>3180.3362362472644</v>
      </c>
      <c r="BF31" s="106">
        <v>1.6552518625474886E-2</v>
      </c>
      <c r="BG31" s="107">
        <f t="shared" si="79"/>
        <v>1.4781672987669589E-2</v>
      </c>
      <c r="BH31" s="106">
        <v>2.3622047244094509E-2</v>
      </c>
      <c r="BI31" s="106">
        <f t="shared" si="81"/>
        <v>1.7611389550510115E-2</v>
      </c>
      <c r="BJ31" s="106">
        <v>0</v>
      </c>
      <c r="BK31" s="106">
        <f t="shared" si="90"/>
        <v>0</v>
      </c>
      <c r="BL31" s="106">
        <v>0</v>
      </c>
      <c r="BM31" s="116">
        <f t="shared" si="63"/>
        <v>3.663003663003663E-3</v>
      </c>
      <c r="BN31" s="108">
        <v>41.574280122152715</v>
      </c>
      <c r="BO31" s="109">
        <f t="shared" si="82"/>
        <v>40.765885089419896</v>
      </c>
      <c r="BP31" s="108">
        <v>45.212598425196887</v>
      </c>
      <c r="BQ31" s="109">
        <f t="shared" si="83"/>
        <v>43.733257634591787</v>
      </c>
      <c r="BR31" s="108">
        <v>33.074074074074076</v>
      </c>
      <c r="BS31" s="109">
        <f t="shared" si="91"/>
        <v>32.785169604024624</v>
      </c>
      <c r="BT31" s="108">
        <v>28.566666666666666</v>
      </c>
      <c r="BU31" s="117">
        <f t="shared" si="65"/>
        <v>31.979986377734026</v>
      </c>
      <c r="BV31" s="174">
        <f>'Plan Figures'!$B$72</f>
        <v>7.6707847839770166E-2</v>
      </c>
      <c r="BW31" s="174">
        <f>'Plan Figures'!$B$73</f>
        <v>0.14955977288801073</v>
      </c>
      <c r="BX31" s="174">
        <f>'Plan Figures'!$B$82</f>
        <v>0.18784027894390259</v>
      </c>
      <c r="BY31" s="174">
        <f>'Plan Figures'!$B$83</f>
        <v>0.30359623569051164</v>
      </c>
      <c r="BZ31" s="174">
        <v>1.2931036189336668E-2</v>
      </c>
      <c r="CA31" s="116">
        <f t="shared" si="66"/>
        <v>9.0970233847999099E-2</v>
      </c>
    </row>
    <row r="32" spans="1:79" x14ac:dyDescent="0.25">
      <c r="A32" s="115">
        <f t="shared" si="49"/>
        <v>45791</v>
      </c>
      <c r="B32" s="69">
        <v>38.726572839092988</v>
      </c>
      <c r="C32" s="74">
        <f t="shared" si="67"/>
        <v>38.68494124544155</v>
      </c>
      <c r="D32" s="69">
        <v>39.632000000000033</v>
      </c>
      <c r="E32" s="74">
        <f t="shared" si="67"/>
        <v>39.890232179976792</v>
      </c>
      <c r="F32" s="69">
        <v>34.827586206896555</v>
      </c>
      <c r="G32" s="74">
        <f t="shared" si="68"/>
        <v>35.148708323432345</v>
      </c>
      <c r="H32" s="69">
        <v>38.425531914893618</v>
      </c>
      <c r="I32" s="84">
        <f t="shared" si="69"/>
        <v>36.085845248889747</v>
      </c>
      <c r="J32" s="106">
        <v>5.1913147453995237E-2</v>
      </c>
      <c r="K32" s="107">
        <f t="shared" si="67"/>
        <v>6.0464790457151883E-2</v>
      </c>
      <c r="L32" s="106">
        <v>5.600000000000005E-2</v>
      </c>
      <c r="M32" s="107">
        <f t="shared" si="70"/>
        <v>5.9903827137332485E-2</v>
      </c>
      <c r="N32" s="106">
        <v>3.4482758620689655E-2</v>
      </c>
      <c r="O32" s="107">
        <f t="shared" si="84"/>
        <v>6.3268278972987688E-2</v>
      </c>
      <c r="P32" s="106">
        <v>0.1276595744680851</v>
      </c>
      <c r="Q32" s="116">
        <f t="shared" si="51"/>
        <v>0.20644935111092422</v>
      </c>
      <c r="R32" s="106">
        <v>7.7511906131711147E-2</v>
      </c>
      <c r="S32" s="107">
        <f t="shared" si="71"/>
        <v>9.6859282434129709E-2</v>
      </c>
      <c r="T32" s="106">
        <v>7.0467009497236499E-2</v>
      </c>
      <c r="U32" s="107">
        <f t="shared" si="72"/>
        <v>8.58281819528285E-2</v>
      </c>
      <c r="V32" s="106">
        <v>0.10842680799430311</v>
      </c>
      <c r="W32" s="107">
        <f t="shared" si="85"/>
        <v>0.12508535718137273</v>
      </c>
      <c r="X32" s="106">
        <v>9.4651879978797218E-2</v>
      </c>
      <c r="Y32" s="116">
        <f t="shared" si="53"/>
        <v>0.19292214469304808</v>
      </c>
      <c r="Z32" s="69">
        <v>7665.2517893783415</v>
      </c>
      <c r="AA32" s="74">
        <f t="shared" si="73"/>
        <v>7483.2875700543664</v>
      </c>
      <c r="AB32" s="69">
        <v>7360.8000000000056</v>
      </c>
      <c r="AC32" s="74">
        <f t="shared" si="74"/>
        <v>7067.1378463053043</v>
      </c>
      <c r="AD32" s="69">
        <v>9000</v>
      </c>
      <c r="AE32" s="74">
        <f t="shared" si="86"/>
        <v>8727.6979268642426</v>
      </c>
      <c r="AF32" s="69">
        <v>1</v>
      </c>
      <c r="AG32" s="84">
        <f t="shared" si="55"/>
        <v>1</v>
      </c>
      <c r="AH32" s="108">
        <v>4.8403645844055854</v>
      </c>
      <c r="AI32" s="109">
        <f t="shared" si="75"/>
        <v>3.9159398656162203</v>
      </c>
      <c r="AJ32" s="108">
        <v>5.1520000000000046</v>
      </c>
      <c r="AK32" s="108">
        <f t="shared" si="76"/>
        <v>4.4448081298215874</v>
      </c>
      <c r="AL32" s="108">
        <v>3.5172413793103448</v>
      </c>
      <c r="AM32" s="108">
        <f t="shared" si="87"/>
        <v>2.3977373804388522</v>
      </c>
      <c r="AN32" s="108">
        <v>0</v>
      </c>
      <c r="AO32" s="117">
        <f t="shared" si="57"/>
        <v>0</v>
      </c>
      <c r="AP32" s="110">
        <v>0.63562682850314745</v>
      </c>
      <c r="AQ32" s="111">
        <f t="shared" si="77"/>
        <v>0.58190488531565632</v>
      </c>
      <c r="AR32" s="110">
        <v>0.78399999999999981</v>
      </c>
      <c r="AS32" s="111">
        <f t="shared" si="78"/>
        <v>0.78069106352479634</v>
      </c>
      <c r="AT32" s="110">
        <v>0</v>
      </c>
      <c r="AU32" s="111">
        <f t="shared" si="88"/>
        <v>0</v>
      </c>
      <c r="AV32" s="110">
        <v>0</v>
      </c>
      <c r="AW32" s="118">
        <f t="shared" si="59"/>
        <v>0</v>
      </c>
      <c r="AX32" s="69">
        <v>4441.8574396671511</v>
      </c>
      <c r="AY32" s="74">
        <f t="shared" si="79"/>
        <v>4851.5633345243996</v>
      </c>
      <c r="AZ32" s="69">
        <v>4931.8880000000045</v>
      </c>
      <c r="BA32" s="74">
        <f t="shared" si="80"/>
        <v>5649.3765572421316</v>
      </c>
      <c r="BB32" s="69">
        <v>2335.4137931034484</v>
      </c>
      <c r="BC32" s="74">
        <f t="shared" si="89"/>
        <v>2552.7873468652319</v>
      </c>
      <c r="BD32" s="69">
        <v>6248.489361702128</v>
      </c>
      <c r="BE32" s="84">
        <f t="shared" si="61"/>
        <v>3720.2265532251195</v>
      </c>
      <c r="BF32" s="106">
        <v>6.5038066942497011E-3</v>
      </c>
      <c r="BG32" s="107">
        <f t="shared" si="79"/>
        <v>1.2387138584689397E-2</v>
      </c>
      <c r="BH32" s="106">
        <v>8.0000000000000054E-3</v>
      </c>
      <c r="BI32" s="106">
        <f t="shared" si="81"/>
        <v>1.6556444495565061E-2</v>
      </c>
      <c r="BJ32" s="106">
        <v>0</v>
      </c>
      <c r="BK32" s="106">
        <f t="shared" si="90"/>
        <v>0</v>
      </c>
      <c r="BL32" s="106">
        <v>2.1276595744680851E-2</v>
      </c>
      <c r="BM32" s="116">
        <f t="shared" si="63"/>
        <v>6.7025173408152127E-3</v>
      </c>
      <c r="BN32" s="108">
        <v>44.016193810535249</v>
      </c>
      <c r="BO32" s="109">
        <f t="shared" si="82"/>
        <v>41.588145527375886</v>
      </c>
      <c r="BP32" s="108">
        <v>46.176000000000037</v>
      </c>
      <c r="BQ32" s="109">
        <f t="shared" si="83"/>
        <v>44.608949942284099</v>
      </c>
      <c r="BR32" s="108">
        <v>34.793103448275865</v>
      </c>
      <c r="BS32" s="109">
        <f t="shared" si="91"/>
        <v>32.808244532725688</v>
      </c>
      <c r="BT32" s="108">
        <v>26.191489361702128</v>
      </c>
      <c r="BU32" s="117">
        <f t="shared" si="65"/>
        <v>30.721627715120043</v>
      </c>
      <c r="BV32" s="174">
        <f>'Plan Figures'!$B$72</f>
        <v>7.6707847839770166E-2</v>
      </c>
      <c r="BW32" s="174">
        <f>'Plan Figures'!$B$73</f>
        <v>0.14955977288801073</v>
      </c>
      <c r="BX32" s="174">
        <f>'Plan Figures'!$B$82</f>
        <v>0.18784027894390259</v>
      </c>
      <c r="BY32" s="174">
        <f>'Plan Figures'!$B$83</f>
        <v>0.30359623569051164</v>
      </c>
      <c r="BZ32" s="174">
        <v>1.158077783226517E-2</v>
      </c>
      <c r="CA32" s="116">
        <f t="shared" si="66"/>
        <v>6.348378286254884E-2</v>
      </c>
    </row>
    <row r="33" spans="1:79" x14ac:dyDescent="0.25">
      <c r="A33" s="115">
        <f t="shared" si="49"/>
        <v>45792</v>
      </c>
      <c r="B33" s="69">
        <v>38.730068498135445</v>
      </c>
      <c r="C33" s="74">
        <f t="shared" si="67"/>
        <v>38.637051373249911</v>
      </c>
      <c r="D33" s="69">
        <v>39.907894736842103</v>
      </c>
      <c r="E33" s="74">
        <f t="shared" si="67"/>
        <v>39.750798775035868</v>
      </c>
      <c r="F33" s="69">
        <v>36.25</v>
      </c>
      <c r="G33" s="74">
        <f t="shared" si="68"/>
        <v>35.50773087982332</v>
      </c>
      <c r="H33" s="69">
        <v>33.333333333333336</v>
      </c>
      <c r="I33" s="84">
        <f t="shared" si="69"/>
        <v>35.794954979738613</v>
      </c>
      <c r="J33" s="106">
        <v>5.8005768047840106E-2</v>
      </c>
      <c r="K33" s="107">
        <f t="shared" si="67"/>
        <v>5.9223651805409401E-2</v>
      </c>
      <c r="L33" s="106">
        <v>7.2368421052631582E-2</v>
      </c>
      <c r="M33" s="107">
        <f t="shared" si="70"/>
        <v>6.2589111777504342E-2</v>
      </c>
      <c r="N33" s="106">
        <v>2.7777777777777776E-2</v>
      </c>
      <c r="O33" s="107">
        <f t="shared" si="84"/>
        <v>5.2198938956279251E-2</v>
      </c>
      <c r="P33" s="106">
        <v>0.33333333333333331</v>
      </c>
      <c r="Q33" s="116">
        <f t="shared" si="51"/>
        <v>0.22301249810885379</v>
      </c>
      <c r="R33" s="106">
        <v>0.11029216244113428</v>
      </c>
      <c r="S33" s="107">
        <f t="shared" si="71"/>
        <v>9.7780831935698781E-2</v>
      </c>
      <c r="T33" s="106">
        <v>0.12463942856861777</v>
      </c>
      <c r="U33" s="107">
        <f t="shared" si="72"/>
        <v>9.3017832427138056E-2</v>
      </c>
      <c r="V33" s="106">
        <v>8.0295997605274103E-2</v>
      </c>
      <c r="W33" s="107">
        <f t="shared" si="85"/>
        <v>0.11194181818326218</v>
      </c>
      <c r="X33" s="106">
        <v>0.24252603868473596</v>
      </c>
      <c r="Y33" s="116">
        <f t="shared" si="53"/>
        <v>0.19747564702713929</v>
      </c>
      <c r="Z33" s="69">
        <v>7754.3488903126081</v>
      </c>
      <c r="AA33" s="74">
        <f t="shared" si="73"/>
        <v>7495.2460275043859</v>
      </c>
      <c r="AB33" s="69">
        <v>7238.7828947368425</v>
      </c>
      <c r="AC33" s="74">
        <f t="shared" si="74"/>
        <v>7097.4435659615856</v>
      </c>
      <c r="AD33" s="69">
        <v>8854.1666666666661</v>
      </c>
      <c r="AE33" s="74">
        <f t="shared" si="86"/>
        <v>8622.2781273654946</v>
      </c>
      <c r="AF33" s="69">
        <v>1</v>
      </c>
      <c r="AG33" s="84">
        <f t="shared" si="55"/>
        <v>1</v>
      </c>
      <c r="AH33" s="108">
        <v>3.6843739188820663</v>
      </c>
      <c r="AI33" s="109">
        <f t="shared" si="75"/>
        <v>3.8734721447142633</v>
      </c>
      <c r="AJ33" s="108">
        <v>4.1842105263157894</v>
      </c>
      <c r="AK33" s="108">
        <f t="shared" si="76"/>
        <v>4.3856647356218019</v>
      </c>
      <c r="AL33" s="108">
        <v>2.6388888888888888</v>
      </c>
      <c r="AM33" s="108">
        <f t="shared" si="87"/>
        <v>2.4626914322350095</v>
      </c>
      <c r="AN33" s="108">
        <v>0</v>
      </c>
      <c r="AO33" s="117">
        <f t="shared" si="57"/>
        <v>0</v>
      </c>
      <c r="AP33" s="110">
        <v>0.51709136109827869</v>
      </c>
      <c r="AQ33" s="111">
        <f t="shared" si="77"/>
        <v>0.56734886883424607</v>
      </c>
      <c r="AR33" s="110">
        <v>0.76315789473684204</v>
      </c>
      <c r="AS33" s="111">
        <f t="shared" si="78"/>
        <v>0.77109117093618196</v>
      </c>
      <c r="AT33" s="110">
        <v>0</v>
      </c>
      <c r="AU33" s="111">
        <f t="shared" si="88"/>
        <v>0</v>
      </c>
      <c r="AV33" s="110">
        <v>0</v>
      </c>
      <c r="AW33" s="118">
        <f t="shared" si="59"/>
        <v>0</v>
      </c>
      <c r="AX33" s="69">
        <v>4561.6022598845766</v>
      </c>
      <c r="AY33" s="74">
        <f t="shared" si="79"/>
        <v>4788.1172539011995</v>
      </c>
      <c r="AZ33" s="69">
        <v>5618.4144736842109</v>
      </c>
      <c r="BA33" s="74">
        <f t="shared" si="80"/>
        <v>5641.2100024623242</v>
      </c>
      <c r="BB33" s="69">
        <v>2343.7916666666665</v>
      </c>
      <c r="BC33" s="74">
        <f t="shared" si="89"/>
        <v>2452.2726225544552</v>
      </c>
      <c r="BD33" s="69">
        <v>1644.878787878788</v>
      </c>
      <c r="BE33" s="84">
        <f t="shared" si="61"/>
        <v>3635.9297341022129</v>
      </c>
      <c r="BF33" s="106">
        <v>1.3373052442196862E-2</v>
      </c>
      <c r="BG33" s="107">
        <f t="shared" si="79"/>
        <v>1.2395935703257765E-2</v>
      </c>
      <c r="BH33" s="106">
        <v>1.9736842105263157E-2</v>
      </c>
      <c r="BI33" s="106">
        <f t="shared" si="81"/>
        <v>1.6824972959582244E-2</v>
      </c>
      <c r="BJ33" s="106">
        <v>0</v>
      </c>
      <c r="BK33" s="106">
        <f t="shared" si="90"/>
        <v>0</v>
      </c>
      <c r="BL33" s="106">
        <v>0</v>
      </c>
      <c r="BM33" s="116">
        <f t="shared" si="63"/>
        <v>6.7025173408152127E-3</v>
      </c>
      <c r="BN33" s="108">
        <v>38.596366038370796</v>
      </c>
      <c r="BO33" s="109">
        <f t="shared" si="82"/>
        <v>41.467858530995443</v>
      </c>
      <c r="BP33" s="108">
        <v>41.546052631578952</v>
      </c>
      <c r="BQ33" s="109">
        <f t="shared" si="83"/>
        <v>44.475222767203533</v>
      </c>
      <c r="BR33" s="108">
        <v>32.416666666666664</v>
      </c>
      <c r="BS33" s="109">
        <f t="shared" si="91"/>
        <v>33.074535259542728</v>
      </c>
      <c r="BT33" s="108">
        <v>31.878787878787879</v>
      </c>
      <c r="BU33" s="117">
        <f t="shared" si="65"/>
        <v>30.940336542524523</v>
      </c>
      <c r="BV33" s="174">
        <f>'Plan Figures'!$B$72</f>
        <v>7.6707847839770166E-2</v>
      </c>
      <c r="BW33" s="174">
        <f>'Plan Figures'!$B$73</f>
        <v>0.14955977288801073</v>
      </c>
      <c r="BX33" s="174">
        <f>'Plan Figures'!$B$82</f>
        <v>0.18784027894390259</v>
      </c>
      <c r="BY33" s="174">
        <f>'Plan Figures'!$B$83</f>
        <v>0.30359623569051164</v>
      </c>
      <c r="BZ33" s="174">
        <v>5.2564102949020378E-2</v>
      </c>
      <c r="CA33" s="116">
        <f t="shared" si="66"/>
        <v>6.1430728395073908E-2</v>
      </c>
    </row>
    <row r="34" spans="1:79" x14ac:dyDescent="0.25">
      <c r="A34" s="115">
        <f t="shared" si="49"/>
        <v>45793</v>
      </c>
      <c r="B34" s="69">
        <v>38.234862707834722</v>
      </c>
      <c r="C34" s="74">
        <f t="shared" si="67"/>
        <v>38.628285172460288</v>
      </c>
      <c r="D34" s="69">
        <v>37.872180451127825</v>
      </c>
      <c r="E34" s="74">
        <f t="shared" si="67"/>
        <v>39.58582069276455</v>
      </c>
      <c r="F34" s="69">
        <v>39</v>
      </c>
      <c r="G34" s="74">
        <f t="shared" si="68"/>
        <v>35.98508279619962</v>
      </c>
      <c r="H34" s="69">
        <v>36.946666666666665</v>
      </c>
      <c r="I34" s="84">
        <f t="shared" si="69"/>
        <v>35.834954979738612</v>
      </c>
      <c r="J34" s="106">
        <v>5.6337235877233716E-2</v>
      </c>
      <c r="K34" s="107">
        <f t="shared" si="67"/>
        <v>6.0466612619374645E-2</v>
      </c>
      <c r="L34" s="106">
        <v>8.2706766917293242E-2</v>
      </c>
      <c r="M34" s="107">
        <f t="shared" si="70"/>
        <v>6.8612858402754731E-2</v>
      </c>
      <c r="N34" s="106">
        <v>0</v>
      </c>
      <c r="O34" s="107">
        <f t="shared" si="84"/>
        <v>4.1745977283805379E-2</v>
      </c>
      <c r="P34" s="106">
        <v>0.21333333333333335</v>
      </c>
      <c r="Q34" s="116">
        <f t="shared" si="51"/>
        <v>0.22784766294401865</v>
      </c>
      <c r="R34" s="106">
        <v>7.8207217282329017E-2</v>
      </c>
      <c r="S34" s="107">
        <f t="shared" si="71"/>
        <v>9.7471788861597589E-2</v>
      </c>
      <c r="T34" s="106">
        <v>0.10774818203472339</v>
      </c>
      <c r="U34" s="107">
        <f t="shared" si="72"/>
        <v>9.923784732231411E-2</v>
      </c>
      <c r="V34" s="106">
        <v>0</v>
      </c>
      <c r="W34" s="107">
        <f t="shared" si="85"/>
        <v>9.3048275220014381E-2</v>
      </c>
      <c r="X34" s="106">
        <v>0.1935683343354167</v>
      </c>
      <c r="Y34" s="116">
        <f t="shared" si="53"/>
        <v>0.19988611206728488</v>
      </c>
      <c r="Z34" s="69">
        <v>8012.4644446314142</v>
      </c>
      <c r="AA34" s="74">
        <f t="shared" si="73"/>
        <v>7550.5442066056121</v>
      </c>
      <c r="AB34" s="69">
        <v>7687.9699248120305</v>
      </c>
      <c r="AC34" s="74">
        <f t="shared" si="74"/>
        <v>7160.8794239463168</v>
      </c>
      <c r="AD34" s="69">
        <v>8729.8387096774186</v>
      </c>
      <c r="AE34" s="74">
        <f t="shared" si="86"/>
        <v>8578.4571764831744</v>
      </c>
      <c r="AF34" s="69">
        <v>1</v>
      </c>
      <c r="AG34" s="84">
        <f t="shared" si="55"/>
        <v>1</v>
      </c>
      <c r="AH34" s="108">
        <v>3.9857539640511366</v>
      </c>
      <c r="AI34" s="109">
        <f t="shared" si="75"/>
        <v>3.9386274566874095</v>
      </c>
      <c r="AJ34" s="108">
        <v>4.1578947368421062</v>
      </c>
      <c r="AK34" s="108">
        <f t="shared" si="76"/>
        <v>4.4149778833560029</v>
      </c>
      <c r="AL34" s="108">
        <v>3.629032258064516</v>
      </c>
      <c r="AM34" s="108">
        <f t="shared" si="87"/>
        <v>2.6919260056867351</v>
      </c>
      <c r="AN34" s="108">
        <v>0</v>
      </c>
      <c r="AO34" s="117">
        <f t="shared" si="57"/>
        <v>0</v>
      </c>
      <c r="AP34" s="110">
        <v>0.60404317406961205</v>
      </c>
      <c r="AQ34" s="111">
        <f t="shared" si="77"/>
        <v>0.56459914349483176</v>
      </c>
      <c r="AR34" s="110">
        <v>0.88721804511278202</v>
      </c>
      <c r="AS34" s="111">
        <f t="shared" si="78"/>
        <v>0.78393699205267986</v>
      </c>
      <c r="AT34" s="110">
        <v>0</v>
      </c>
      <c r="AU34" s="111">
        <f t="shared" si="88"/>
        <v>0</v>
      </c>
      <c r="AV34" s="110">
        <v>0</v>
      </c>
      <c r="AW34" s="118">
        <f t="shared" si="59"/>
        <v>0</v>
      </c>
      <c r="AX34" s="69">
        <v>4892.1036523503208</v>
      </c>
      <c r="AY34" s="74">
        <f t="shared" si="79"/>
        <v>4694.5730284757956</v>
      </c>
      <c r="AZ34" s="69">
        <v>6004.3984962406021</v>
      </c>
      <c r="BA34" s="74">
        <f t="shared" si="80"/>
        <v>5592.4184748982416</v>
      </c>
      <c r="BB34" s="69">
        <v>2512.5</v>
      </c>
      <c r="BC34" s="74">
        <f t="shared" si="89"/>
        <v>2429.5356887565454</v>
      </c>
      <c r="BD34" s="69">
        <v>3714.4266666666667</v>
      </c>
      <c r="BE34" s="84">
        <f t="shared" si="61"/>
        <v>3503.4467304392097</v>
      </c>
      <c r="BF34" s="106">
        <v>1.5357029849227426E-2</v>
      </c>
      <c r="BG34" s="107">
        <f t="shared" si="79"/>
        <v>1.0058111655272725E-2</v>
      </c>
      <c r="BH34" s="106">
        <v>2.2556390977443611E-2</v>
      </c>
      <c r="BI34" s="106">
        <f t="shared" si="81"/>
        <v>1.4255808736282682E-2</v>
      </c>
      <c r="BJ34" s="106">
        <v>0</v>
      </c>
      <c r="BK34" s="106">
        <f t="shared" si="90"/>
        <v>0</v>
      </c>
      <c r="BL34" s="106">
        <v>0</v>
      </c>
      <c r="BM34" s="116">
        <f t="shared" si="63"/>
        <v>3.0395136778115501E-3</v>
      </c>
      <c r="BN34" s="108">
        <v>40.23058309596626</v>
      </c>
      <c r="BO34" s="109">
        <f t="shared" si="82"/>
        <v>41.422504052738383</v>
      </c>
      <c r="BP34" s="108">
        <v>42.864661654135347</v>
      </c>
      <c r="BQ34" s="109">
        <f t="shared" si="83"/>
        <v>44.42886169076727</v>
      </c>
      <c r="BR34" s="108">
        <v>34.645161290322584</v>
      </c>
      <c r="BS34" s="109">
        <f t="shared" si="91"/>
        <v>33.584819625059197</v>
      </c>
      <c r="BT34" s="108">
        <v>27.866666666666667</v>
      </c>
      <c r="BU34" s="117">
        <f t="shared" si="65"/>
        <v>29.990885993073977</v>
      </c>
      <c r="BV34" s="174">
        <f>'Plan Figures'!$B$72</f>
        <v>7.6707847839770166E-2</v>
      </c>
      <c r="BW34" s="174">
        <f>'Plan Figures'!$B$73</f>
        <v>0.14955977288801073</v>
      </c>
      <c r="BX34" s="174">
        <f>'Plan Figures'!$B$82</f>
        <v>0.18784027894390259</v>
      </c>
      <c r="BY34" s="174">
        <f>'Plan Figures'!$B$83</f>
        <v>0.30359623569051164</v>
      </c>
      <c r="BZ34" s="174">
        <v>3.0534352897616673E-2</v>
      </c>
      <c r="CA34" s="116">
        <f t="shared" si="66"/>
        <v>5.8691809318269783E-2</v>
      </c>
    </row>
    <row r="35" spans="1:79" x14ac:dyDescent="0.25">
      <c r="A35" s="115">
        <f t="shared" si="49"/>
        <v>45794</v>
      </c>
      <c r="B35" s="69">
        <v>38.627233030373404</v>
      </c>
      <c r="C35" s="74">
        <f t="shared" si="67"/>
        <v>38.669929001300709</v>
      </c>
      <c r="D35" s="69">
        <v>39.530973451327462</v>
      </c>
      <c r="E35" s="74">
        <f t="shared" si="67"/>
        <v>39.570525927266189</v>
      </c>
      <c r="F35" s="69">
        <v>36.530612244897959</v>
      </c>
      <c r="G35" s="74">
        <f t="shared" si="68"/>
        <v>36.178155334383341</v>
      </c>
      <c r="H35" s="69">
        <v>37.838709677419352</v>
      </c>
      <c r="I35" s="84">
        <f t="shared" si="69"/>
        <v>36.236066671505441</v>
      </c>
      <c r="J35" s="106">
        <v>6.7928889881123458E-2</v>
      </c>
      <c r="K35" s="107">
        <f t="shared" si="67"/>
        <v>6.3947084951297903E-2</v>
      </c>
      <c r="L35" s="106">
        <v>6.1946902654867311E-2</v>
      </c>
      <c r="M35" s="107">
        <f t="shared" si="70"/>
        <v>7.1327446599725244E-2</v>
      </c>
      <c r="N35" s="106">
        <v>8.1632653061224483E-2</v>
      </c>
      <c r="O35" s="107">
        <f t="shared" si="84"/>
        <v>4.7011196377839584E-2</v>
      </c>
      <c r="P35" s="106">
        <v>0.15322580645161291</v>
      </c>
      <c r="Q35" s="116">
        <f t="shared" si="51"/>
        <v>0.21880922881413126</v>
      </c>
      <c r="R35" s="106">
        <v>0.12247873758346066</v>
      </c>
      <c r="S35" s="107">
        <f t="shared" si="71"/>
        <v>0.10441976908762944</v>
      </c>
      <c r="T35" s="106">
        <v>0.10224671373934585</v>
      </c>
      <c r="U35" s="107">
        <f t="shared" si="72"/>
        <v>0.10771444482754644</v>
      </c>
      <c r="V35" s="106">
        <v>0.16048270344981636</v>
      </c>
      <c r="W35" s="107">
        <f t="shared" si="85"/>
        <v>9.6183810927953681E-2</v>
      </c>
      <c r="X35" s="106">
        <v>0.21086318528847489</v>
      </c>
      <c r="Y35" s="116">
        <f t="shared" si="53"/>
        <v>0.18988857600891856</v>
      </c>
      <c r="Z35" s="69">
        <v>7576.6925432739899</v>
      </c>
      <c r="AA35" s="74">
        <f t="shared" si="73"/>
        <v>7566.1090386399719</v>
      </c>
      <c r="AB35" s="69">
        <v>7177.4247787610684</v>
      </c>
      <c r="AC35" s="74">
        <f t="shared" si="74"/>
        <v>7204.6316053118335</v>
      </c>
      <c r="AD35" s="69">
        <v>8531.4285714285706</v>
      </c>
      <c r="AE35" s="74">
        <f t="shared" si="86"/>
        <v>8521.1175480945058</v>
      </c>
      <c r="AF35" s="69">
        <v>1</v>
      </c>
      <c r="AG35" s="84">
        <f t="shared" si="55"/>
        <v>1</v>
      </c>
      <c r="AH35" s="108">
        <v>3.9374709195150155</v>
      </c>
      <c r="AI35" s="109">
        <f t="shared" si="75"/>
        <v>3.9240728110808201</v>
      </c>
      <c r="AJ35" s="108">
        <v>4.5840707964601801</v>
      </c>
      <c r="AK35" s="108">
        <f t="shared" si="76"/>
        <v>4.3941220900369924</v>
      </c>
      <c r="AL35" s="108">
        <v>2.4693877551020407</v>
      </c>
      <c r="AM35" s="108">
        <f t="shared" si="87"/>
        <v>2.7056764952215682</v>
      </c>
      <c r="AN35" s="108">
        <v>0</v>
      </c>
      <c r="AO35" s="117">
        <f t="shared" si="57"/>
        <v>0</v>
      </c>
      <c r="AP35" s="110">
        <v>0.56044374385496221</v>
      </c>
      <c r="AQ35" s="111">
        <f t="shared" si="77"/>
        <v>0.56589801181098531</v>
      </c>
      <c r="AR35" s="110">
        <v>0.80530973451327426</v>
      </c>
      <c r="AS35" s="111">
        <f t="shared" si="78"/>
        <v>0.78767536779822211</v>
      </c>
      <c r="AT35" s="110">
        <v>0</v>
      </c>
      <c r="AU35" s="111">
        <f t="shared" si="88"/>
        <v>0</v>
      </c>
      <c r="AV35" s="110">
        <v>0</v>
      </c>
      <c r="AW35" s="118">
        <f t="shared" si="59"/>
        <v>0</v>
      </c>
      <c r="AX35" s="69">
        <v>4654.8896815659828</v>
      </c>
      <c r="AY35" s="74">
        <f t="shared" si="79"/>
        <v>4688.4252229089225</v>
      </c>
      <c r="AZ35" s="69">
        <v>5400.6725663716861</v>
      </c>
      <c r="BA35" s="74">
        <f t="shared" si="80"/>
        <v>5557.9965891125994</v>
      </c>
      <c r="BB35" s="69">
        <v>2936.1836734693879</v>
      </c>
      <c r="BC35" s="74">
        <f t="shared" si="89"/>
        <v>2505.0992412564369</v>
      </c>
      <c r="BD35" s="69">
        <v>5065.9193548387093</v>
      </c>
      <c r="BE35" s="84">
        <f t="shared" si="61"/>
        <v>3600.4499372423829</v>
      </c>
      <c r="BF35" s="106">
        <v>1.2317444919889292E-2</v>
      </c>
      <c r="BG35" s="107">
        <f t="shared" si="79"/>
        <v>1.0577360444409017E-2</v>
      </c>
      <c r="BH35" s="106">
        <v>1.7699115044247801E-2</v>
      </c>
      <c r="BI35" s="106">
        <f t="shared" si="81"/>
        <v>1.5031405363988547E-2</v>
      </c>
      <c r="BJ35" s="106">
        <v>0</v>
      </c>
      <c r="BK35" s="106">
        <f t="shared" si="90"/>
        <v>0</v>
      </c>
      <c r="BL35" s="106">
        <v>0</v>
      </c>
      <c r="BM35" s="116">
        <f t="shared" si="63"/>
        <v>3.0395136778115501E-3</v>
      </c>
      <c r="BN35" s="108">
        <v>43.515252637611056</v>
      </c>
      <c r="BO35" s="109">
        <f t="shared" si="82"/>
        <v>41.823506369836956</v>
      </c>
      <c r="BP35" s="108">
        <v>46.592920353982343</v>
      </c>
      <c r="BQ35" s="109">
        <f t="shared" si="83"/>
        <v>44.768604037567556</v>
      </c>
      <c r="BR35" s="108">
        <v>36.510204081632651</v>
      </c>
      <c r="BS35" s="109">
        <f t="shared" si="91"/>
        <v>34.195019355271107</v>
      </c>
      <c r="BT35" s="108">
        <v>28.79032258064516</v>
      </c>
      <c r="BU35" s="117">
        <f t="shared" si="65"/>
        <v>29.60010733375524</v>
      </c>
      <c r="BV35" s="174">
        <f>'Plan Figures'!$B$72</f>
        <v>7.6707847839770166E-2</v>
      </c>
      <c r="BW35" s="174">
        <f>'Plan Figures'!$B$73</f>
        <v>0.14955977288801073</v>
      </c>
      <c r="BX35" s="174">
        <f>'Plan Figures'!$B$82</f>
        <v>0.18784027894390259</v>
      </c>
      <c r="BY35" s="174">
        <f>'Plan Figures'!$B$83</f>
        <v>0.30359623569051164</v>
      </c>
      <c r="BZ35" s="174">
        <v>7.9061897105336371E-2</v>
      </c>
      <c r="CA35" s="116">
        <f t="shared" si="66"/>
        <v>4.5911053380870578E-2</v>
      </c>
    </row>
    <row r="36" spans="1:79" x14ac:dyDescent="0.25">
      <c r="A36" s="115">
        <f t="shared" si="49"/>
        <v>45795</v>
      </c>
      <c r="B36" s="69">
        <v>38.401084503930996</v>
      </c>
      <c r="C36" s="74">
        <f t="shared" si="67"/>
        <v>38.585223499592708</v>
      </c>
      <c r="D36" s="69">
        <v>39.252631578947408</v>
      </c>
      <c r="E36" s="74">
        <f t="shared" si="67"/>
        <v>39.308296825099013</v>
      </c>
      <c r="F36" s="69">
        <v>36.085714285714289</v>
      </c>
      <c r="G36" s="74">
        <f t="shared" si="68"/>
        <v>36.60706689900919</v>
      </c>
      <c r="H36" s="69">
        <v>36.063492063492063</v>
      </c>
      <c r="I36" s="84">
        <f t="shared" si="69"/>
        <v>36.32491433178167</v>
      </c>
      <c r="J36" s="106">
        <v>4.6148112403857376E-2</v>
      </c>
      <c r="K36" s="107">
        <f t="shared" si="67"/>
        <v>5.8116329619944056E-2</v>
      </c>
      <c r="L36" s="106">
        <v>6.3157894736842177E-2</v>
      </c>
      <c r="M36" s="107">
        <f t="shared" si="70"/>
        <v>6.9145521197985602E-2</v>
      </c>
      <c r="N36" s="106">
        <v>0</v>
      </c>
      <c r="O36" s="107">
        <f t="shared" si="84"/>
        <v>3.1138180504823715E-2</v>
      </c>
      <c r="P36" s="106">
        <v>0.17460317460317459</v>
      </c>
      <c r="Q36" s="116">
        <f t="shared" si="51"/>
        <v>0.21221265078898183</v>
      </c>
      <c r="R36" s="106">
        <v>6.2475188688346346E-2</v>
      </c>
      <c r="S36" s="107">
        <f t="shared" si="71"/>
        <v>9.5881418350289502E-2</v>
      </c>
      <c r="T36" s="106">
        <v>8.2431345682802665E-2</v>
      </c>
      <c r="U36" s="107">
        <f t="shared" si="72"/>
        <v>0.1056060264959298</v>
      </c>
      <c r="V36" s="106">
        <v>0</v>
      </c>
      <c r="W36" s="107">
        <f t="shared" si="85"/>
        <v>7.0971612682084073E-2</v>
      </c>
      <c r="X36" s="106">
        <v>0.17211663374561359</v>
      </c>
      <c r="Y36" s="116">
        <f t="shared" si="53"/>
        <v>0.17906155823079159</v>
      </c>
      <c r="Z36" s="69">
        <v>7686.3736475482756</v>
      </c>
      <c r="AA36" s="74">
        <f t="shared" si="73"/>
        <v>7590.0479078466306</v>
      </c>
      <c r="AB36" s="69">
        <v>7412.2105263157964</v>
      </c>
      <c r="AC36" s="74">
        <f t="shared" si="74"/>
        <v>7214.6952939451803</v>
      </c>
      <c r="AD36" s="69">
        <v>8457.1428571428569</v>
      </c>
      <c r="AE36" s="74">
        <f t="shared" si="86"/>
        <v>8580.4712895911052</v>
      </c>
      <c r="AF36" s="69">
        <v>1</v>
      </c>
      <c r="AG36" s="84">
        <f t="shared" si="55"/>
        <v>1</v>
      </c>
      <c r="AH36" s="108">
        <v>3.6494181493177429</v>
      </c>
      <c r="AI36" s="109">
        <f t="shared" si="75"/>
        <v>3.9593907945795057</v>
      </c>
      <c r="AJ36" s="108">
        <v>4.0315789473684251</v>
      </c>
      <c r="AK36" s="108">
        <f t="shared" si="76"/>
        <v>4.4182412113697351</v>
      </c>
      <c r="AL36" s="108">
        <v>2.6285714285714286</v>
      </c>
      <c r="AM36" s="108">
        <f t="shared" si="87"/>
        <v>2.779599397715899</v>
      </c>
      <c r="AN36" s="108">
        <v>0</v>
      </c>
      <c r="AO36" s="117">
        <f t="shared" si="57"/>
        <v>0</v>
      </c>
      <c r="AP36" s="110">
        <v>0.51448627581642858</v>
      </c>
      <c r="AQ36" s="111">
        <f t="shared" si="77"/>
        <v>0.56600748264549372</v>
      </c>
      <c r="AR36" s="110">
        <v>0.70526315789473648</v>
      </c>
      <c r="AS36" s="111">
        <f t="shared" si="78"/>
        <v>0.78898747158710614</v>
      </c>
      <c r="AT36" s="110">
        <v>0</v>
      </c>
      <c r="AU36" s="111">
        <f t="shared" si="88"/>
        <v>0</v>
      </c>
      <c r="AV36" s="110">
        <v>0</v>
      </c>
      <c r="AW36" s="118">
        <f t="shared" si="59"/>
        <v>0</v>
      </c>
      <c r="AX36" s="69">
        <v>5641.5465256427642</v>
      </c>
      <c r="AY36" s="74">
        <f t="shared" si="79"/>
        <v>4844.4426618847674</v>
      </c>
      <c r="AZ36" s="69">
        <v>6883.8315789473754</v>
      </c>
      <c r="BA36" s="74">
        <f t="shared" si="80"/>
        <v>5826.4151059930373</v>
      </c>
      <c r="BB36" s="69">
        <v>2281.7142857142858</v>
      </c>
      <c r="BC36" s="74">
        <f t="shared" si="89"/>
        <v>2364.9274725489536</v>
      </c>
      <c r="BD36" s="69">
        <v>4620</v>
      </c>
      <c r="BE36" s="84">
        <f t="shared" si="61"/>
        <v>3606.3627387266129</v>
      </c>
      <c r="BF36" s="106">
        <v>3.8394498195255922E-2</v>
      </c>
      <c r="BG36" s="107">
        <f t="shared" si="79"/>
        <v>1.6062288758017008E-2</v>
      </c>
      <c r="BH36" s="106">
        <v>5.2631578947368474E-2</v>
      </c>
      <c r="BI36" s="106">
        <f t="shared" si="81"/>
        <v>2.2550202356469758E-2</v>
      </c>
      <c r="BJ36" s="106">
        <v>0</v>
      </c>
      <c r="BK36" s="106">
        <f t="shared" si="90"/>
        <v>0</v>
      </c>
      <c r="BL36" s="106">
        <v>0</v>
      </c>
      <c r="BM36" s="116">
        <f t="shared" si="63"/>
        <v>3.0395136778115501E-3</v>
      </c>
      <c r="BN36" s="108">
        <v>42.396552845665603</v>
      </c>
      <c r="BO36" s="109">
        <f t="shared" si="82"/>
        <v>41.761987652280538</v>
      </c>
      <c r="BP36" s="108">
        <v>45.95789473684215</v>
      </c>
      <c r="BQ36" s="109">
        <f t="shared" si="83"/>
        <v>44.911048383727064</v>
      </c>
      <c r="BR36" s="108">
        <v>32.799999999999997</v>
      </c>
      <c r="BS36" s="109">
        <f t="shared" si="91"/>
        <v>33.618828879080631</v>
      </c>
      <c r="BT36" s="108">
        <v>29.571428571428573</v>
      </c>
      <c r="BU36" s="117">
        <f t="shared" si="65"/>
        <v>29.22719453227101</v>
      </c>
      <c r="BV36" s="174">
        <f>'Plan Figures'!$B$72</f>
        <v>7.6707847839770166E-2</v>
      </c>
      <c r="BW36" s="174">
        <f>'Plan Figures'!$B$73</f>
        <v>0.14955977288801073</v>
      </c>
      <c r="BX36" s="174">
        <f>'Plan Figures'!$B$82</f>
        <v>0.18784027894390259</v>
      </c>
      <c r="BY36" s="174">
        <f>'Plan Figures'!$B$83</f>
        <v>0.30359623569051164</v>
      </c>
      <c r="BZ36" s="174">
        <v>7.4365705433553086E-2</v>
      </c>
      <c r="CA36" s="116">
        <f t="shared" si="66"/>
        <v>4.6002866211474015E-2</v>
      </c>
    </row>
    <row r="37" spans="1:79" x14ac:dyDescent="0.25">
      <c r="A37" s="115">
        <f t="shared" si="49"/>
        <v>45796</v>
      </c>
      <c r="B37" s="69">
        <v>37.591724872569799</v>
      </c>
      <c r="C37" s="74">
        <f t="shared" si="67"/>
        <v>38.432523599941938</v>
      </c>
      <c r="D37" s="69">
        <v>39.178861788617915</v>
      </c>
      <c r="E37" s="74">
        <f t="shared" si="67"/>
        <v>39.34259486487241</v>
      </c>
      <c r="F37" s="69">
        <v>33.541666666666664</v>
      </c>
      <c r="G37" s="74">
        <f t="shared" si="68"/>
        <v>35.983389650331944</v>
      </c>
      <c r="H37" s="69">
        <v>31.513513513513512</v>
      </c>
      <c r="I37" s="84">
        <f t="shared" si="69"/>
        <v>35.655416262283602</v>
      </c>
      <c r="J37" s="106">
        <v>5.850006084605458E-2</v>
      </c>
      <c r="K37" s="107">
        <f t="shared" si="67"/>
        <v>5.8656820401044418E-2</v>
      </c>
      <c r="L37" s="106">
        <v>4.0650406504065068E-2</v>
      </c>
      <c r="M37" s="107">
        <f t="shared" si="70"/>
        <v>6.6206366442006573E-2</v>
      </c>
      <c r="N37" s="106">
        <v>0.10416666666666667</v>
      </c>
      <c r="O37" s="107">
        <f t="shared" si="84"/>
        <v>4.0728127594770805E-2</v>
      </c>
      <c r="P37" s="106">
        <v>0.32432432432432434</v>
      </c>
      <c r="Q37" s="116">
        <f t="shared" si="51"/>
        <v>0.22283041140674245</v>
      </c>
      <c r="R37" s="106">
        <v>0.11690100853164642</v>
      </c>
      <c r="S37" s="107">
        <f t="shared" si="71"/>
        <v>9.7952105966956735E-2</v>
      </c>
      <c r="T37" s="106">
        <v>5.4969110835405052E-2</v>
      </c>
      <c r="U37" s="107">
        <f t="shared" si="72"/>
        <v>9.6923556245047324E-2</v>
      </c>
      <c r="V37" s="106">
        <v>0.24404130158324358</v>
      </c>
      <c r="W37" s="107">
        <f t="shared" si="85"/>
        <v>9.6473902507256112E-2</v>
      </c>
      <c r="X37" s="106">
        <v>0.22191249906755722</v>
      </c>
      <c r="Y37" s="116">
        <f t="shared" si="53"/>
        <v>0.18295061221462589</v>
      </c>
      <c r="Z37" s="69">
        <v>7432.9473960816049</v>
      </c>
      <c r="AA37" s="74">
        <f t="shared" si="73"/>
        <v>7628.0651054667178</v>
      </c>
      <c r="AB37" s="69">
        <v>7141.4552845528515</v>
      </c>
      <c r="AC37" s="74">
        <f t="shared" si="74"/>
        <v>7261.4833666655595</v>
      </c>
      <c r="AD37" s="69">
        <v>8187.5</v>
      </c>
      <c r="AE37" s="74">
        <f t="shared" si="86"/>
        <v>8587.4183795381941</v>
      </c>
      <c r="AF37" s="69">
        <v>1</v>
      </c>
      <c r="AG37" s="84">
        <f t="shared" si="55"/>
        <v>1</v>
      </c>
      <c r="AH37" s="108">
        <v>4.0964619131280458</v>
      </c>
      <c r="AI37" s="109">
        <f t="shared" si="75"/>
        <v>4.0240965918646205</v>
      </c>
      <c r="AJ37" s="108">
        <v>4.8373983739837438</v>
      </c>
      <c r="AK37" s="108">
        <f t="shared" si="76"/>
        <v>4.4941377720846143</v>
      </c>
      <c r="AL37" s="108">
        <v>2.2083333333333335</v>
      </c>
      <c r="AM37" s="108">
        <f t="shared" si="87"/>
        <v>2.8305253236418251</v>
      </c>
      <c r="AN37" s="108">
        <v>0</v>
      </c>
      <c r="AO37" s="117">
        <f t="shared" si="57"/>
        <v>0</v>
      </c>
      <c r="AP37" s="110">
        <v>0.55492479710329257</v>
      </c>
      <c r="AQ37" s="111">
        <f t="shared" si="77"/>
        <v>0.55868275289320368</v>
      </c>
      <c r="AR37" s="110">
        <v>0.77235772357723553</v>
      </c>
      <c r="AS37" s="111">
        <f t="shared" si="78"/>
        <v>0.78076257884255185</v>
      </c>
      <c r="AT37" s="110">
        <v>0</v>
      </c>
      <c r="AU37" s="111">
        <f t="shared" si="88"/>
        <v>0</v>
      </c>
      <c r="AV37" s="110">
        <v>0</v>
      </c>
      <c r="AW37" s="118">
        <f t="shared" si="59"/>
        <v>0</v>
      </c>
      <c r="AX37" s="69">
        <v>5914.2345649424096</v>
      </c>
      <c r="AY37" s="74">
        <f t="shared" si="79"/>
        <v>5002.2730503543999</v>
      </c>
      <c r="AZ37" s="69">
        <v>7276.3414634146402</v>
      </c>
      <c r="BA37" s="74">
        <f t="shared" si="80"/>
        <v>6037.6708835653908</v>
      </c>
      <c r="BB37" s="69">
        <v>2438.4166666666665</v>
      </c>
      <c r="BC37" s="74">
        <f t="shared" si="89"/>
        <v>2408.3335572050387</v>
      </c>
      <c r="BD37" s="69">
        <v>2997.2162162162163</v>
      </c>
      <c r="BE37" s="84">
        <f t="shared" si="61"/>
        <v>3650.7329124717867</v>
      </c>
      <c r="BF37" s="106">
        <v>3.504788192231325E-2</v>
      </c>
      <c r="BG37" s="107">
        <f t="shared" si="79"/>
        <v>1.9649461806943904E-2</v>
      </c>
      <c r="BH37" s="106">
        <v>4.8780487804878085E-2</v>
      </c>
      <c r="BI37" s="106">
        <f t="shared" si="81"/>
        <v>2.7575208874756525E-2</v>
      </c>
      <c r="BJ37" s="106">
        <v>0</v>
      </c>
      <c r="BK37" s="106">
        <f t="shared" si="90"/>
        <v>0</v>
      </c>
      <c r="BL37" s="106">
        <v>0</v>
      </c>
      <c r="BM37" s="116">
        <f t="shared" si="63"/>
        <v>3.0395136778115501E-3</v>
      </c>
      <c r="BN37" s="108">
        <v>41.707447875560334</v>
      </c>
      <c r="BO37" s="109">
        <f t="shared" si="82"/>
        <v>41.719525203694573</v>
      </c>
      <c r="BP37" s="108">
        <v>45.016260162601668</v>
      </c>
      <c r="BQ37" s="109">
        <f t="shared" si="83"/>
        <v>44.766626852048205</v>
      </c>
      <c r="BR37" s="108">
        <v>33.270833333333336</v>
      </c>
      <c r="BS37" s="109">
        <f t="shared" si="91"/>
        <v>33.930006127757885</v>
      </c>
      <c r="BT37" s="108">
        <v>30.648648648648649</v>
      </c>
      <c r="BU37" s="117">
        <f t="shared" si="65"/>
        <v>29.073430053506534</v>
      </c>
      <c r="BV37" s="174">
        <f>'Plan Figures'!$B$72</f>
        <v>7.6707847839770166E-2</v>
      </c>
      <c r="BW37" s="174">
        <f>'Plan Figures'!$B$73</f>
        <v>0.14955977288801073</v>
      </c>
      <c r="BX37" s="174">
        <f>'Plan Figures'!$B$82</f>
        <v>0.18784027894390259</v>
      </c>
      <c r="BY37" s="174">
        <f>'Plan Figures'!$B$83</f>
        <v>0.30359623569051164</v>
      </c>
      <c r="BZ37" s="174">
        <v>1.8315016563700035E-2</v>
      </c>
      <c r="CA37" s="116">
        <f t="shared" si="66"/>
        <v>3.9907555567261201E-2</v>
      </c>
    </row>
    <row r="38" spans="1:79" x14ac:dyDescent="0.25">
      <c r="A38" s="115">
        <f t="shared" si="49"/>
        <v>45797</v>
      </c>
      <c r="B38" s="69">
        <v>38.905922447485274</v>
      </c>
      <c r="C38" s="74">
        <f t="shared" si="67"/>
        <v>38.459638414203241</v>
      </c>
      <c r="D38" s="69">
        <v>39.846715328467155</v>
      </c>
      <c r="E38" s="74">
        <f t="shared" si="67"/>
        <v>39.317322476475702</v>
      </c>
      <c r="F38" s="69">
        <v>36.170212765957444</v>
      </c>
      <c r="G38" s="74">
        <f t="shared" si="68"/>
        <v>36.057970310018987</v>
      </c>
      <c r="H38" s="69">
        <v>32.625</v>
      </c>
      <c r="I38" s="84">
        <f t="shared" si="69"/>
        <v>35.249463881331216</v>
      </c>
      <c r="J38" s="106">
        <v>7.0640421455663419E-2</v>
      </c>
      <c r="K38" s="107">
        <f t="shared" si="67"/>
        <v>5.8496233709395405E-2</v>
      </c>
      <c r="L38" s="106">
        <v>8.0291970802919693E-2</v>
      </c>
      <c r="M38" s="107">
        <f t="shared" si="70"/>
        <v>6.5303194666945591E-2</v>
      </c>
      <c r="N38" s="106">
        <v>4.2553191489361701E-2</v>
      </c>
      <c r="O38" s="107">
        <f t="shared" si="84"/>
        <v>4.1516149659388615E-2</v>
      </c>
      <c r="P38" s="106">
        <v>0.32500000000000001</v>
      </c>
      <c r="Q38" s="116">
        <f t="shared" si="51"/>
        <v>0.23592564950198053</v>
      </c>
      <c r="R38" s="106">
        <v>0.12490689375544275</v>
      </c>
      <c r="S38" s="107">
        <f t="shared" si="71"/>
        <v>9.8967587773438642E-2</v>
      </c>
      <c r="T38" s="106">
        <v>0.12879940977251444</v>
      </c>
      <c r="U38" s="107">
        <f t="shared" si="72"/>
        <v>9.5900171447235089E-2</v>
      </c>
      <c r="V38" s="106">
        <v>0.1051001847747305</v>
      </c>
      <c r="W38" s="107">
        <f t="shared" si="85"/>
        <v>9.9763856486766805E-2</v>
      </c>
      <c r="X38" s="106">
        <v>0.43167337851584919</v>
      </c>
      <c r="Y38" s="116">
        <f t="shared" si="53"/>
        <v>0.22390170708806353</v>
      </c>
      <c r="Z38" s="69">
        <v>7652.9253580847198</v>
      </c>
      <c r="AA38" s="74">
        <f t="shared" si="73"/>
        <v>7683.000581330135</v>
      </c>
      <c r="AB38" s="69">
        <v>7179.5620437956195</v>
      </c>
      <c r="AC38" s="74">
        <f t="shared" si="74"/>
        <v>7314.0293504248884</v>
      </c>
      <c r="AD38" s="69">
        <v>9042.5531914893618</v>
      </c>
      <c r="AE38" s="74">
        <f t="shared" si="86"/>
        <v>8686.0899994864103</v>
      </c>
      <c r="AF38" s="69">
        <v>1</v>
      </c>
      <c r="AG38" s="84">
        <f t="shared" si="55"/>
        <v>1</v>
      </c>
      <c r="AH38" s="108">
        <v>3.937303794734536</v>
      </c>
      <c r="AI38" s="109">
        <f t="shared" si="75"/>
        <v>4.0187353205763037</v>
      </c>
      <c r="AJ38" s="108">
        <v>4.4890510948905105</v>
      </c>
      <c r="AK38" s="108">
        <f t="shared" si="76"/>
        <v>4.4908863536943944</v>
      </c>
      <c r="AL38" s="108">
        <v>2.3404255319148937</v>
      </c>
      <c r="AM38" s="108">
        <f t="shared" si="87"/>
        <v>2.7759829393122066</v>
      </c>
      <c r="AN38" s="108">
        <v>0</v>
      </c>
      <c r="AO38" s="117">
        <f t="shared" si="57"/>
        <v>0</v>
      </c>
      <c r="AP38" s="110">
        <v>0.58084962008242647</v>
      </c>
      <c r="AQ38" s="111">
        <f t="shared" si="77"/>
        <v>0.56678082864687829</v>
      </c>
      <c r="AR38" s="110">
        <v>0.78102189781021891</v>
      </c>
      <c r="AS38" s="111">
        <f t="shared" si="78"/>
        <v>0.78547549337786993</v>
      </c>
      <c r="AT38" s="110">
        <v>0</v>
      </c>
      <c r="AU38" s="111">
        <f t="shared" si="88"/>
        <v>0</v>
      </c>
      <c r="AV38" s="110">
        <v>0</v>
      </c>
      <c r="AW38" s="118">
        <f t="shared" si="59"/>
        <v>0</v>
      </c>
      <c r="AX38" s="69">
        <v>4931.2124727570281</v>
      </c>
      <c r="AY38" s="74">
        <f t="shared" si="79"/>
        <v>5005.3495138300332</v>
      </c>
      <c r="AZ38" s="69">
        <v>5589.7080291970797</v>
      </c>
      <c r="BA38" s="74">
        <f t="shared" si="80"/>
        <v>5957.8935154079427</v>
      </c>
      <c r="BB38" s="69">
        <v>3014.7234042553191</v>
      </c>
      <c r="BC38" s="74">
        <f t="shared" si="89"/>
        <v>2551.8204985536822</v>
      </c>
      <c r="BD38" s="69">
        <v>3693.1750000000002</v>
      </c>
      <c r="BE38" s="84">
        <f t="shared" si="61"/>
        <v>3997.7293410432153</v>
      </c>
      <c r="BF38" s="106">
        <v>1.6285503366797002E-2</v>
      </c>
      <c r="BG38" s="107">
        <f t="shared" si="79"/>
        <v>1.9611316769989926E-2</v>
      </c>
      <c r="BH38" s="106">
        <v>2.18978102189781E-2</v>
      </c>
      <c r="BI38" s="106">
        <f t="shared" si="81"/>
        <v>2.7328889299739891E-2</v>
      </c>
      <c r="BJ38" s="106">
        <v>0</v>
      </c>
      <c r="BK38" s="106">
        <f t="shared" si="90"/>
        <v>0</v>
      </c>
      <c r="BL38" s="106">
        <v>0</v>
      </c>
      <c r="BM38" s="116">
        <f t="shared" si="63"/>
        <v>3.0395136778115501E-3</v>
      </c>
      <c r="BN38" s="108">
        <v>41.435376229486906</v>
      </c>
      <c r="BO38" s="109">
        <f t="shared" si="82"/>
        <v>41.699681790456602</v>
      </c>
      <c r="BP38" s="108">
        <v>45.255474452554743</v>
      </c>
      <c r="BQ38" s="109">
        <f t="shared" si="83"/>
        <v>44.772751998813597</v>
      </c>
      <c r="BR38" s="108">
        <v>30.319148936170212</v>
      </c>
      <c r="BS38" s="109">
        <f t="shared" si="91"/>
        <v>33.536445393771622</v>
      </c>
      <c r="BT38" s="108">
        <v>38.65</v>
      </c>
      <c r="BU38" s="117">
        <f t="shared" si="65"/>
        <v>30.513906243982724</v>
      </c>
      <c r="BV38" s="174">
        <f>'Plan Figures'!$B$72</f>
        <v>7.6707847839770166E-2</v>
      </c>
      <c r="BW38" s="174">
        <f>'Plan Figures'!$B$73</f>
        <v>0.14955977288801073</v>
      </c>
      <c r="BX38" s="174">
        <f>'Plan Figures'!$B$82</f>
        <v>0.18784027894390259</v>
      </c>
      <c r="BY38" s="174">
        <f>'Plan Figures'!$B$83</f>
        <v>0.30359623569051164</v>
      </c>
      <c r="BZ38" s="174">
        <v>8.8114756123958596E-2</v>
      </c>
      <c r="CA38" s="116">
        <f t="shared" si="66"/>
        <v>5.0648086986492903E-2</v>
      </c>
    </row>
    <row r="39" spans="1:79" x14ac:dyDescent="0.25">
      <c r="A39" s="115">
        <f t="shared" si="49"/>
        <v>45798</v>
      </c>
      <c r="B39" s="69">
        <v>38.500100425158067</v>
      </c>
      <c r="C39" s="74">
        <f t="shared" si="67"/>
        <v>38.427285212212531</v>
      </c>
      <c r="D39" s="69">
        <v>38.964912280701789</v>
      </c>
      <c r="E39" s="74">
        <f t="shared" si="67"/>
        <v>39.22202423086167</v>
      </c>
      <c r="F39" s="69">
        <v>37.174999999999997</v>
      </c>
      <c r="G39" s="74">
        <f t="shared" si="68"/>
        <v>36.393315137605192</v>
      </c>
      <c r="H39" s="69">
        <v>38.64</v>
      </c>
      <c r="I39" s="84">
        <f t="shared" si="69"/>
        <v>35.28010217920356</v>
      </c>
      <c r="J39" s="106">
        <v>0.11684035957224789</v>
      </c>
      <c r="K39" s="107">
        <f t="shared" si="67"/>
        <v>6.7771549726288655E-2</v>
      </c>
      <c r="L39" s="106">
        <v>0.12280701754385974</v>
      </c>
      <c r="M39" s="107">
        <f t="shared" si="70"/>
        <v>7.4847054316068404E-2</v>
      </c>
      <c r="N39" s="106">
        <v>0.1</v>
      </c>
      <c r="O39" s="107">
        <f t="shared" si="84"/>
        <v>5.0875755570718662E-2</v>
      </c>
      <c r="P39" s="106">
        <v>0.2</v>
      </c>
      <c r="Q39" s="116">
        <f t="shared" si="51"/>
        <v>0.24625999600653975</v>
      </c>
      <c r="R39" s="106">
        <v>0.19392474650177341</v>
      </c>
      <c r="S39" s="107">
        <f t="shared" si="71"/>
        <v>0.11559799354059042</v>
      </c>
      <c r="T39" s="106">
        <v>0.16690587564242496</v>
      </c>
      <c r="U39" s="107">
        <f t="shared" si="72"/>
        <v>0.10967715232511917</v>
      </c>
      <c r="V39" s="106">
        <v>0.26801611427135685</v>
      </c>
      <c r="W39" s="107">
        <f t="shared" si="85"/>
        <v>0.1225623288120602</v>
      </c>
      <c r="X39" s="106">
        <v>0.17346680029508849</v>
      </c>
      <c r="Y39" s="116">
        <f t="shared" si="53"/>
        <v>0.2351609814189623</v>
      </c>
      <c r="Z39" s="69">
        <v>8053.3501835635807</v>
      </c>
      <c r="AA39" s="74">
        <f t="shared" si="73"/>
        <v>7738.443209070886</v>
      </c>
      <c r="AB39" s="69">
        <v>7251.3070175438661</v>
      </c>
      <c r="AC39" s="74">
        <f t="shared" si="74"/>
        <v>7298.3874957882963</v>
      </c>
      <c r="AD39" s="69">
        <v>10343.700000000001</v>
      </c>
      <c r="AE39" s="74">
        <f t="shared" si="86"/>
        <v>8878.047142343552</v>
      </c>
      <c r="AF39" s="69">
        <v>1</v>
      </c>
      <c r="AG39" s="84">
        <f t="shared" si="55"/>
        <v>1</v>
      </c>
      <c r="AH39" s="108">
        <v>4.3552980512207755</v>
      </c>
      <c r="AI39" s="109">
        <f t="shared" si="75"/>
        <v>3.9494401015499028</v>
      </c>
      <c r="AJ39" s="108">
        <v>4.517543859649126</v>
      </c>
      <c r="AK39" s="108">
        <f t="shared" si="76"/>
        <v>4.4002497622156982</v>
      </c>
      <c r="AL39" s="108">
        <v>3.9</v>
      </c>
      <c r="AM39" s="108">
        <f t="shared" si="87"/>
        <v>2.8306627422678718</v>
      </c>
      <c r="AN39" s="108">
        <v>0</v>
      </c>
      <c r="AO39" s="117">
        <f t="shared" si="57"/>
        <v>0</v>
      </c>
      <c r="AP39" s="110">
        <v>0.55136220010488202</v>
      </c>
      <c r="AQ39" s="111">
        <f t="shared" si="77"/>
        <v>0.55474302458998326</v>
      </c>
      <c r="AR39" s="110">
        <v>0.74561403508771906</v>
      </c>
      <c r="AS39" s="111">
        <f t="shared" si="78"/>
        <v>0.77999178410468684</v>
      </c>
      <c r="AT39" s="110">
        <v>0</v>
      </c>
      <c r="AU39" s="111">
        <f t="shared" si="88"/>
        <v>0</v>
      </c>
      <c r="AV39" s="110">
        <v>0</v>
      </c>
      <c r="AW39" s="118">
        <f t="shared" si="59"/>
        <v>0</v>
      </c>
      <c r="AX39" s="69">
        <v>5306.9684430836114</v>
      </c>
      <c r="AY39" s="74">
        <f t="shared" si="79"/>
        <v>5128.9368000323857</v>
      </c>
      <c r="AZ39" s="69">
        <v>6268.5087719298299</v>
      </c>
      <c r="BA39" s="74">
        <f t="shared" si="80"/>
        <v>6148.8393399693459</v>
      </c>
      <c r="BB39" s="69">
        <v>2577.125</v>
      </c>
      <c r="BC39" s="74">
        <f t="shared" si="89"/>
        <v>2586.3506709674753</v>
      </c>
      <c r="BD39" s="69">
        <v>4266.28</v>
      </c>
      <c r="BE39" s="84">
        <f t="shared" si="61"/>
        <v>3714.5565750857681</v>
      </c>
      <c r="BF39" s="106">
        <v>2.5952025340123482E-2</v>
      </c>
      <c r="BG39" s="107">
        <f t="shared" si="79"/>
        <v>2.2389633719400465E-2</v>
      </c>
      <c r="BH39" s="106">
        <v>3.508771929824564E-2</v>
      </c>
      <c r="BI39" s="106">
        <f t="shared" si="81"/>
        <v>3.1198563485203553E-2</v>
      </c>
      <c r="BJ39" s="106">
        <v>0</v>
      </c>
      <c r="BK39" s="106">
        <f t="shared" si="90"/>
        <v>0</v>
      </c>
      <c r="BL39" s="106">
        <v>0.08</v>
      </c>
      <c r="BM39" s="116">
        <f t="shared" si="63"/>
        <v>1.1428571428571429E-2</v>
      </c>
      <c r="BN39" s="108">
        <v>44.756045096025268</v>
      </c>
      <c r="BO39" s="109">
        <f t="shared" si="82"/>
        <v>41.80537483124089</v>
      </c>
      <c r="BP39" s="108">
        <v>49.201754385964954</v>
      </c>
      <c r="BQ39" s="109">
        <f t="shared" si="83"/>
        <v>45.205002625380018</v>
      </c>
      <c r="BR39" s="108">
        <v>32.125</v>
      </c>
      <c r="BS39" s="109">
        <f t="shared" si="91"/>
        <v>33.155287758303636</v>
      </c>
      <c r="BT39" s="108">
        <v>41.38</v>
      </c>
      <c r="BU39" s="117">
        <f t="shared" si="65"/>
        <v>32.683693478025276</v>
      </c>
      <c r="BV39" s="174">
        <f>'Plan Figures'!$B$72</f>
        <v>7.6707847839770166E-2</v>
      </c>
      <c r="BW39" s="174">
        <f>'Plan Figures'!$B$73</f>
        <v>0.14955977288801073</v>
      </c>
      <c r="BX39" s="174">
        <f>'Plan Figures'!$B$82</f>
        <v>0.18784027894390259</v>
      </c>
      <c r="BY39" s="174">
        <f>'Plan Figures'!$B$83</f>
        <v>0.30359623569051164</v>
      </c>
      <c r="BZ39" s="174">
        <v>2.8753999124212708E-2</v>
      </c>
      <c r="CA39" s="116">
        <f t="shared" si="66"/>
        <v>5.3101404313913976E-2</v>
      </c>
    </row>
    <row r="40" spans="1:79" x14ac:dyDescent="0.25">
      <c r="A40" s="115">
        <f t="shared" si="49"/>
        <v>45799</v>
      </c>
      <c r="B40" s="69">
        <v>36.921433749151163</v>
      </c>
      <c r="C40" s="74">
        <f t="shared" si="67"/>
        <v>38.168908819500487</v>
      </c>
      <c r="D40" s="69">
        <v>37.661870503597122</v>
      </c>
      <c r="E40" s="74">
        <f t="shared" si="67"/>
        <v>38.901163626112385</v>
      </c>
      <c r="F40" s="69">
        <v>35.200000000000003</v>
      </c>
      <c r="G40" s="74">
        <f t="shared" si="68"/>
        <v>36.243315137605187</v>
      </c>
      <c r="H40" s="69">
        <v>34.517241379310342</v>
      </c>
      <c r="I40" s="84">
        <f t="shared" si="69"/>
        <v>35.44923190005742</v>
      </c>
      <c r="J40" s="106">
        <v>8.0406738984696344E-2</v>
      </c>
      <c r="K40" s="107">
        <f t="shared" si="67"/>
        <v>7.0971688431553825E-2</v>
      </c>
      <c r="L40" s="106">
        <v>7.1942446043165464E-2</v>
      </c>
      <c r="M40" s="107">
        <f t="shared" si="70"/>
        <v>7.478620074328754E-2</v>
      </c>
      <c r="N40" s="106">
        <v>0.1</v>
      </c>
      <c r="O40" s="107">
        <f t="shared" si="84"/>
        <v>6.1193215888178977E-2</v>
      </c>
      <c r="P40" s="106">
        <v>0.25862068965517243</v>
      </c>
      <c r="Q40" s="116">
        <f t="shared" si="51"/>
        <v>0.23558676119537392</v>
      </c>
      <c r="R40" s="106">
        <v>0.16789644628433875</v>
      </c>
      <c r="S40" s="107">
        <f t="shared" si="71"/>
        <v>0.12382717694676247</v>
      </c>
      <c r="T40" s="106">
        <v>0.13133035673083834</v>
      </c>
      <c r="U40" s="107">
        <f t="shared" si="72"/>
        <v>0.11063299920543639</v>
      </c>
      <c r="V40" s="106">
        <v>0.24838932008687525</v>
      </c>
      <c r="W40" s="107">
        <f t="shared" si="85"/>
        <v>0.14657566059514607</v>
      </c>
      <c r="X40" s="106">
        <v>0.23137552185570662</v>
      </c>
      <c r="Y40" s="116">
        <f t="shared" si="53"/>
        <v>0.23356805044338663</v>
      </c>
      <c r="Z40" s="69">
        <v>7921.2067134221425</v>
      </c>
      <c r="AA40" s="74">
        <f t="shared" si="73"/>
        <v>7762.2800409436759</v>
      </c>
      <c r="AB40" s="69">
        <v>7638.8345323741005</v>
      </c>
      <c r="AC40" s="74">
        <f t="shared" si="74"/>
        <v>7355.5377297364766</v>
      </c>
      <c r="AD40" s="69">
        <v>8600</v>
      </c>
      <c r="AE40" s="74">
        <f t="shared" si="86"/>
        <v>8841.737618534029</v>
      </c>
      <c r="AF40" s="69">
        <v>1</v>
      </c>
      <c r="AG40" s="84">
        <f t="shared" si="55"/>
        <v>1</v>
      </c>
      <c r="AH40" s="108">
        <v>3.4031857583960994</v>
      </c>
      <c r="AI40" s="109">
        <f t="shared" si="75"/>
        <v>3.9092703643376217</v>
      </c>
      <c r="AJ40" s="108">
        <v>3.6258992805755392</v>
      </c>
      <c r="AK40" s="108">
        <f t="shared" si="76"/>
        <v>4.3204910128242329</v>
      </c>
      <c r="AL40" s="108">
        <v>2.9</v>
      </c>
      <c r="AM40" s="108">
        <f t="shared" si="87"/>
        <v>2.867964329569459</v>
      </c>
      <c r="AN40" s="108">
        <v>0</v>
      </c>
      <c r="AO40" s="117">
        <f t="shared" si="57"/>
        <v>0</v>
      </c>
      <c r="AP40" s="110">
        <v>0.55676618394113941</v>
      </c>
      <c r="AQ40" s="111">
        <f t="shared" si="77"/>
        <v>0.56041085642467758</v>
      </c>
      <c r="AR40" s="110">
        <v>0.79856115107913672</v>
      </c>
      <c r="AS40" s="111">
        <f t="shared" si="78"/>
        <v>0.78504939215358616</v>
      </c>
      <c r="AT40" s="110">
        <v>0</v>
      </c>
      <c r="AU40" s="111">
        <f t="shared" si="88"/>
        <v>0</v>
      </c>
      <c r="AV40" s="110">
        <v>0</v>
      </c>
      <c r="AW40" s="118">
        <f t="shared" si="59"/>
        <v>0</v>
      </c>
      <c r="AX40" s="69">
        <v>3963.458502318058</v>
      </c>
      <c r="AY40" s="74">
        <f t="shared" si="79"/>
        <v>5043.4876918085956</v>
      </c>
      <c r="AZ40" s="69">
        <v>4686.0431654676249</v>
      </c>
      <c r="BA40" s="74">
        <f t="shared" si="80"/>
        <v>6015.6434387955478</v>
      </c>
      <c r="BB40" s="69">
        <v>2288.9666666666667</v>
      </c>
      <c r="BC40" s="74">
        <f t="shared" si="89"/>
        <v>2578.5185281103322</v>
      </c>
      <c r="BD40" s="69">
        <v>4289.1896551724139</v>
      </c>
      <c r="BE40" s="84">
        <f t="shared" si="61"/>
        <v>4092.3152704134291</v>
      </c>
      <c r="BF40" s="106">
        <v>5.0159115670372918E-3</v>
      </c>
      <c r="BG40" s="107">
        <f t="shared" si="79"/>
        <v>2.1195756451520525E-2</v>
      </c>
      <c r="BH40" s="106">
        <v>7.1942446043165463E-3</v>
      </c>
      <c r="BI40" s="106">
        <f t="shared" si="81"/>
        <v>2.9406763842211182E-2</v>
      </c>
      <c r="BJ40" s="106">
        <v>0</v>
      </c>
      <c r="BK40" s="106">
        <f t="shared" si="90"/>
        <v>0</v>
      </c>
      <c r="BL40" s="106">
        <v>0</v>
      </c>
      <c r="BM40" s="116">
        <f t="shared" si="63"/>
        <v>1.1428571428571429E-2</v>
      </c>
      <c r="BN40" s="108">
        <v>39.387697925810656</v>
      </c>
      <c r="BO40" s="109">
        <f t="shared" si="82"/>
        <v>41.918422243732302</v>
      </c>
      <c r="BP40" s="108">
        <v>44.223021582733807</v>
      </c>
      <c r="BQ40" s="109">
        <f t="shared" si="83"/>
        <v>45.587426761259287</v>
      </c>
      <c r="BR40" s="108">
        <v>28.266666666666666</v>
      </c>
      <c r="BS40" s="109">
        <f t="shared" si="91"/>
        <v>32.562430615446495</v>
      </c>
      <c r="BT40" s="108">
        <v>28.517241379310345</v>
      </c>
      <c r="BU40" s="117">
        <f t="shared" si="65"/>
        <v>32.203472549528485</v>
      </c>
      <c r="BV40" s="174">
        <f>'Plan Figures'!$B$72</f>
        <v>7.6707847839770166E-2</v>
      </c>
      <c r="BW40" s="174">
        <f>'Plan Figures'!$B$73</f>
        <v>0.14955977288801073</v>
      </c>
      <c r="BX40" s="174">
        <f>'Plan Figures'!$B$82</f>
        <v>0.18784027894390259</v>
      </c>
      <c r="BY40" s="174">
        <f>'Plan Figures'!$B$83</f>
        <v>0.30359623569051164</v>
      </c>
      <c r="BZ40" s="174">
        <v>6.9004849463059459E-2</v>
      </c>
      <c r="CA40" s="116">
        <f t="shared" si="66"/>
        <v>5.545008238734813E-2</v>
      </c>
    </row>
    <row r="41" spans="1:79" x14ac:dyDescent="0.25">
      <c r="A41" s="115">
        <f t="shared" si="49"/>
        <v>45800</v>
      </c>
      <c r="B41" s="69">
        <v>39.327579756604017</v>
      </c>
      <c r="C41" s="74">
        <f t="shared" si="67"/>
        <v>38.325011255038952</v>
      </c>
      <c r="D41" s="69">
        <v>40.114457831325296</v>
      </c>
      <c r="E41" s="74">
        <f t="shared" si="67"/>
        <v>39.221488966140591</v>
      </c>
      <c r="F41" s="69">
        <v>37.269841269841272</v>
      </c>
      <c r="G41" s="74">
        <f t="shared" si="68"/>
        <v>35.996149604725368</v>
      </c>
      <c r="H41" s="69">
        <v>34.376623376623378</v>
      </c>
      <c r="I41" s="84">
        <f t="shared" si="69"/>
        <v>35.082082858622663</v>
      </c>
      <c r="J41" s="106">
        <v>6.9826320232925593E-2</v>
      </c>
      <c r="K41" s="107">
        <f t="shared" si="67"/>
        <v>7.2898700482366949E-2</v>
      </c>
      <c r="L41" s="106">
        <v>7.2289156626506021E-2</v>
      </c>
      <c r="M41" s="107">
        <f t="shared" si="70"/>
        <v>7.3297970701746498E-2</v>
      </c>
      <c r="N41" s="106">
        <v>6.3492063492063489E-2</v>
      </c>
      <c r="O41" s="107">
        <f t="shared" si="84"/>
        <v>7.0263510672759474E-2</v>
      </c>
      <c r="P41" s="106">
        <v>0.16883116883116883</v>
      </c>
      <c r="Q41" s="116">
        <f t="shared" si="51"/>
        <v>0.22922930912363615</v>
      </c>
      <c r="R41" s="106">
        <v>0.11836546624982662</v>
      </c>
      <c r="S41" s="107">
        <f t="shared" si="71"/>
        <v>0.12956406965640499</v>
      </c>
      <c r="T41" s="106">
        <v>0.10513057190747287</v>
      </c>
      <c r="U41" s="107">
        <f t="shared" si="72"/>
        <v>0.11025905490154346</v>
      </c>
      <c r="V41" s="106">
        <v>0.14665947668149565</v>
      </c>
      <c r="W41" s="107">
        <f t="shared" si="85"/>
        <v>0.16752701440678833</v>
      </c>
      <c r="X41" s="106">
        <v>0.20682920915274486</v>
      </c>
      <c r="Y41" s="116">
        <f t="shared" si="53"/>
        <v>0.23546246113157637</v>
      </c>
      <c r="Z41" s="69">
        <v>7350.8143424867403</v>
      </c>
      <c r="AA41" s="74">
        <f t="shared" si="73"/>
        <v>7667.7585977801509</v>
      </c>
      <c r="AB41" s="69">
        <v>6908.8795180722891</v>
      </c>
      <c r="AC41" s="74">
        <f t="shared" si="74"/>
        <v>7244.2391002022277</v>
      </c>
      <c r="AD41" s="69">
        <v>8547.6190476190477</v>
      </c>
      <c r="AE41" s="74">
        <f t="shared" si="86"/>
        <v>8815.7062382399763</v>
      </c>
      <c r="AF41" s="69">
        <v>1</v>
      </c>
      <c r="AG41" s="84">
        <f t="shared" si="55"/>
        <v>1</v>
      </c>
      <c r="AH41" s="108">
        <v>4.2943168236593046</v>
      </c>
      <c r="AI41" s="109">
        <f t="shared" si="75"/>
        <v>3.9533507728530739</v>
      </c>
      <c r="AJ41" s="108">
        <v>4.9397590361445776</v>
      </c>
      <c r="AK41" s="108">
        <f t="shared" si="76"/>
        <v>4.4321859127245862</v>
      </c>
      <c r="AL41" s="108">
        <v>2.6190476190476191</v>
      </c>
      <c r="AM41" s="108">
        <f t="shared" si="87"/>
        <v>2.7236808097099021</v>
      </c>
      <c r="AN41" s="108">
        <v>0</v>
      </c>
      <c r="AO41" s="117">
        <f t="shared" si="57"/>
        <v>0</v>
      </c>
      <c r="AP41" s="110">
        <v>0.58393275084476759</v>
      </c>
      <c r="AQ41" s="111">
        <f t="shared" si="77"/>
        <v>0.55753793882112845</v>
      </c>
      <c r="AR41" s="110">
        <v>0.80722891566265054</v>
      </c>
      <c r="AS41" s="111">
        <f t="shared" si="78"/>
        <v>0.77362237366071029</v>
      </c>
      <c r="AT41" s="110">
        <v>0</v>
      </c>
      <c r="AU41" s="111">
        <f t="shared" si="88"/>
        <v>0</v>
      </c>
      <c r="AV41" s="110">
        <v>0</v>
      </c>
      <c r="AW41" s="118">
        <f t="shared" si="59"/>
        <v>0</v>
      </c>
      <c r="AX41" s="69">
        <v>5527.3387369190705</v>
      </c>
      <c r="AY41" s="74">
        <f t="shared" si="79"/>
        <v>5134.235561032704</v>
      </c>
      <c r="AZ41" s="69">
        <v>6734.4819277108427</v>
      </c>
      <c r="BA41" s="74">
        <f t="shared" si="80"/>
        <v>6119.9410718627259</v>
      </c>
      <c r="BB41" s="69">
        <v>2354.6031746031745</v>
      </c>
      <c r="BC41" s="74">
        <f t="shared" si="89"/>
        <v>2555.9618387679288</v>
      </c>
      <c r="BD41" s="69">
        <v>4681.2337662337659</v>
      </c>
      <c r="BE41" s="84">
        <f t="shared" si="61"/>
        <v>4230.4305703515865</v>
      </c>
      <c r="BF41" s="106">
        <v>3.921936386270828E-2</v>
      </c>
      <c r="BG41" s="107">
        <f t="shared" si="79"/>
        <v>2.4604661310589217E-2</v>
      </c>
      <c r="BH41" s="106">
        <v>5.4216867469879519E-2</v>
      </c>
      <c r="BI41" s="106">
        <f t="shared" si="81"/>
        <v>3.3929689055416309E-2</v>
      </c>
      <c r="BJ41" s="106">
        <v>0</v>
      </c>
      <c r="BK41" s="106">
        <f t="shared" si="90"/>
        <v>0</v>
      </c>
      <c r="BL41" s="106">
        <v>0</v>
      </c>
      <c r="BM41" s="116">
        <f t="shared" si="63"/>
        <v>1.1428571428571429E-2</v>
      </c>
      <c r="BN41" s="108">
        <v>39.633166959632717</v>
      </c>
      <c r="BO41" s="109">
        <f t="shared" si="82"/>
        <v>41.833077081398933</v>
      </c>
      <c r="BP41" s="108">
        <v>42.349397590361448</v>
      </c>
      <c r="BQ41" s="109">
        <f t="shared" si="83"/>
        <v>45.513817609291593</v>
      </c>
      <c r="BR41" s="108">
        <v>32.555555555555557</v>
      </c>
      <c r="BS41" s="109">
        <f t="shared" si="91"/>
        <v>32.263915510479769</v>
      </c>
      <c r="BT41" s="108">
        <v>31.116883116883116</v>
      </c>
      <c r="BU41" s="117">
        <f t="shared" si="65"/>
        <v>32.667789185273691</v>
      </c>
      <c r="BV41" s="174">
        <f>'Plan Figures'!$B$72</f>
        <v>7.6707847839770166E-2</v>
      </c>
      <c r="BW41" s="174">
        <f>'Plan Figures'!$B$73</f>
        <v>0.14955977288801073</v>
      </c>
      <c r="BX41" s="174">
        <f>'Plan Figures'!$B$82</f>
        <v>0.18784027894390259</v>
      </c>
      <c r="BY41" s="174">
        <f>'Plan Figures'!$B$83</f>
        <v>0.30359623569051164</v>
      </c>
      <c r="BZ41" s="174">
        <v>4.1416792633447046E-2</v>
      </c>
      <c r="CA41" s="116">
        <f t="shared" si="66"/>
        <v>5.7004716635323902E-2</v>
      </c>
    </row>
    <row r="42" spans="1:79" x14ac:dyDescent="0.25">
      <c r="A42" s="115">
        <f t="shared" si="49"/>
        <v>45801</v>
      </c>
      <c r="B42" s="69">
        <v>39.360452706006264</v>
      </c>
      <c r="C42" s="74">
        <f t="shared" si="67"/>
        <v>38.429756922986506</v>
      </c>
      <c r="D42" s="69">
        <v>40.523809523809533</v>
      </c>
      <c r="E42" s="74">
        <f t="shared" si="67"/>
        <v>39.36332269078089</v>
      </c>
      <c r="F42" s="69">
        <v>35.744680851063826</v>
      </c>
      <c r="G42" s="74">
        <f t="shared" si="68"/>
        <v>35.883873691320495</v>
      </c>
      <c r="H42" s="69">
        <v>35.042735042735046</v>
      </c>
      <c r="I42" s="84">
        <f t="shared" si="69"/>
        <v>34.682657910810619</v>
      </c>
      <c r="J42" s="106">
        <v>2.0642239619893726E-2</v>
      </c>
      <c r="K42" s="107">
        <f t="shared" si="67"/>
        <v>6.6143464730762713E-2</v>
      </c>
      <c r="L42" s="106">
        <v>2.0408163265306124E-2</v>
      </c>
      <c r="M42" s="107">
        <f t="shared" si="70"/>
        <v>6.7363865074666338E-2</v>
      </c>
      <c r="N42" s="106">
        <v>2.1276595744680851E-2</v>
      </c>
      <c r="O42" s="107">
        <f t="shared" si="84"/>
        <v>6.1641216770396093E-2</v>
      </c>
      <c r="P42" s="106">
        <v>0.17094017094017094</v>
      </c>
      <c r="Q42" s="116">
        <f t="shared" si="51"/>
        <v>0.23175993262200159</v>
      </c>
      <c r="R42" s="106">
        <v>3.5942793036409473E-2</v>
      </c>
      <c r="S42" s="107">
        <f t="shared" si="71"/>
        <v>0.11720179186396909</v>
      </c>
      <c r="T42" s="106">
        <v>2.9344586537241389E-2</v>
      </c>
      <c r="U42" s="107">
        <f t="shared" si="72"/>
        <v>9.9844465301242816E-2</v>
      </c>
      <c r="V42" s="106">
        <v>3.9878799610196643E-2</v>
      </c>
      <c r="W42" s="107">
        <f t="shared" si="85"/>
        <v>0.15029788528684263</v>
      </c>
      <c r="X42" s="106">
        <v>0.18892241332566381</v>
      </c>
      <c r="Y42" s="116">
        <f t="shared" si="53"/>
        <v>0.23232806513688908</v>
      </c>
      <c r="Z42" s="69">
        <v>7392.1485849981591</v>
      </c>
      <c r="AA42" s="74">
        <f t="shared" si="73"/>
        <v>7641.3951751693166</v>
      </c>
      <c r="AB42" s="69">
        <v>6949.3197278911575</v>
      </c>
      <c r="AC42" s="74">
        <f t="shared" si="74"/>
        <v>7211.6526643636689</v>
      </c>
      <c r="AD42" s="69">
        <v>8840.4042553191484</v>
      </c>
      <c r="AE42" s="74">
        <f t="shared" si="86"/>
        <v>8859.8456216529157</v>
      </c>
      <c r="AF42" s="69">
        <v>1</v>
      </c>
      <c r="AG42" s="84">
        <f t="shared" si="55"/>
        <v>1</v>
      </c>
      <c r="AH42" s="108">
        <v>4.3399907980638073</v>
      </c>
      <c r="AI42" s="109">
        <f t="shared" si="75"/>
        <v>4.010853612645759</v>
      </c>
      <c r="AJ42" s="108">
        <v>4.8163265306122449</v>
      </c>
      <c r="AK42" s="108">
        <f t="shared" si="76"/>
        <v>4.4653653033177383</v>
      </c>
      <c r="AL42" s="108">
        <v>2.8936170212765959</v>
      </c>
      <c r="AM42" s="108">
        <f t="shared" si="87"/>
        <v>2.7842849905919818</v>
      </c>
      <c r="AN42" s="108">
        <v>0</v>
      </c>
      <c r="AO42" s="117">
        <f t="shared" si="57"/>
        <v>0</v>
      </c>
      <c r="AP42" s="110">
        <v>0.54996864052857686</v>
      </c>
      <c r="AQ42" s="111">
        <f t="shared" si="77"/>
        <v>0.55604149548878756</v>
      </c>
      <c r="AR42" s="110">
        <v>0.72789115646258506</v>
      </c>
      <c r="AS42" s="111">
        <f t="shared" si="78"/>
        <v>0.762562576796326</v>
      </c>
      <c r="AT42" s="110">
        <v>0</v>
      </c>
      <c r="AU42" s="111">
        <f t="shared" si="88"/>
        <v>0</v>
      </c>
      <c r="AV42" s="110">
        <v>0</v>
      </c>
      <c r="AW42" s="118">
        <f t="shared" si="59"/>
        <v>0</v>
      </c>
      <c r="AX42" s="69">
        <v>5791.9850907285108</v>
      </c>
      <c r="AY42" s="74">
        <f t="shared" si="79"/>
        <v>5296.6777623416356</v>
      </c>
      <c r="AZ42" s="69">
        <v>6862.5442176870756</v>
      </c>
      <c r="BA42" s="74">
        <f t="shared" si="80"/>
        <v>6328.7798791934965</v>
      </c>
      <c r="BB42" s="69">
        <v>2456.1063829787236</v>
      </c>
      <c r="BC42" s="74">
        <f t="shared" si="89"/>
        <v>2487.3793686978338</v>
      </c>
      <c r="BD42" s="69">
        <v>4558.8803418803418</v>
      </c>
      <c r="BE42" s="84">
        <f t="shared" si="61"/>
        <v>4157.9964256432486</v>
      </c>
      <c r="BF42" s="106">
        <v>3.5979256857009707E-2</v>
      </c>
      <c r="BG42" s="107">
        <f t="shared" si="79"/>
        <v>2.7984920158749278E-2</v>
      </c>
      <c r="BH42" s="106">
        <v>4.7619047619047623E-2</v>
      </c>
      <c r="BI42" s="106">
        <f t="shared" si="81"/>
        <v>3.820396513753057E-2</v>
      </c>
      <c r="BJ42" s="106">
        <v>0</v>
      </c>
      <c r="BK42" s="106">
        <f t="shared" si="90"/>
        <v>0</v>
      </c>
      <c r="BL42" s="106">
        <v>0</v>
      </c>
      <c r="BM42" s="116">
        <f t="shared" si="63"/>
        <v>1.1428571428571429E-2</v>
      </c>
      <c r="BN42" s="108">
        <v>39.37062688356076</v>
      </c>
      <c r="BO42" s="109">
        <f t="shared" si="82"/>
        <v>41.240987687963177</v>
      </c>
      <c r="BP42" s="108">
        <v>41.435374149659864</v>
      </c>
      <c r="BQ42" s="109">
        <f t="shared" si="83"/>
        <v>44.777025294388373</v>
      </c>
      <c r="BR42" s="108">
        <v>33.021276595744681</v>
      </c>
      <c r="BS42" s="109">
        <f t="shared" si="91"/>
        <v>31.765497298210057</v>
      </c>
      <c r="BT42" s="108">
        <v>32.606837606837608</v>
      </c>
      <c r="BU42" s="117">
        <f t="shared" si="65"/>
        <v>33.213005617586902</v>
      </c>
      <c r="BV42" s="174">
        <f>'Plan Figures'!$B$72</f>
        <v>7.6707847839770166E-2</v>
      </c>
      <c r="BW42" s="174">
        <f>'Plan Figures'!$B$73</f>
        <v>0.14955977288801073</v>
      </c>
      <c r="BX42" s="174">
        <f>'Plan Figures'!$B$82</f>
        <v>0.18784027894390259</v>
      </c>
      <c r="BY42" s="174">
        <f>'Plan Figures'!$B$83</f>
        <v>0.30359623569051164</v>
      </c>
      <c r="BZ42" s="174">
        <v>3.1199785987804849E-2</v>
      </c>
      <c r="CA42" s="116">
        <f t="shared" si="66"/>
        <v>5.016727218996226E-2</v>
      </c>
    </row>
    <row r="43" spans="1:79" x14ac:dyDescent="0.25">
      <c r="A43" s="115">
        <f t="shared" si="49"/>
        <v>45802</v>
      </c>
      <c r="B43" s="69">
        <v>39.873113557991125</v>
      </c>
      <c r="C43" s="74">
        <f t="shared" si="67"/>
        <v>38.640046787852249</v>
      </c>
      <c r="D43" s="69">
        <v>40.825174825174827</v>
      </c>
      <c r="E43" s="74">
        <f t="shared" si="67"/>
        <v>39.58797172595623</v>
      </c>
      <c r="F43" s="69">
        <v>36.720930232558139</v>
      </c>
      <c r="G43" s="74">
        <f t="shared" si="68"/>
        <v>35.974618826583907</v>
      </c>
      <c r="H43" s="69">
        <v>36.662337662337663</v>
      </c>
      <c r="I43" s="84">
        <f t="shared" si="69"/>
        <v>34.768207282074279</v>
      </c>
      <c r="J43" s="106">
        <v>3.7676310103412144E-2</v>
      </c>
      <c r="K43" s="107">
        <f t="shared" si="67"/>
        <v>6.4933207259270528E-2</v>
      </c>
      <c r="L43" s="106">
        <v>4.195804195804196E-2</v>
      </c>
      <c r="M43" s="107">
        <f t="shared" si="70"/>
        <v>6.4335314677694877E-2</v>
      </c>
      <c r="N43" s="106">
        <v>2.3255813953488372E-2</v>
      </c>
      <c r="O43" s="107">
        <f t="shared" si="84"/>
        <v>6.4963475906608711E-2</v>
      </c>
      <c r="P43" s="106">
        <v>9.0909090909090912E-2</v>
      </c>
      <c r="Q43" s="116">
        <f t="shared" si="51"/>
        <v>0.21980363495141816</v>
      </c>
      <c r="R43" s="106">
        <v>6.8283061963931121E-2</v>
      </c>
      <c r="S43" s="107">
        <f t="shared" si="71"/>
        <v>0.11803148804619548</v>
      </c>
      <c r="T43" s="106">
        <v>7.9760495386689861E-2</v>
      </c>
      <c r="U43" s="107">
        <f t="shared" si="72"/>
        <v>9.9462915258940993E-2</v>
      </c>
      <c r="V43" s="106">
        <v>2.6980895295155724E-2</v>
      </c>
      <c r="W43" s="107">
        <f t="shared" si="85"/>
        <v>0.1541522989004363</v>
      </c>
      <c r="X43" s="106">
        <v>0.15687841861562668</v>
      </c>
      <c r="Y43" s="116">
        <f t="shared" si="53"/>
        <v>0.23015117726117668</v>
      </c>
      <c r="Z43" s="69">
        <v>7514.2775612873884</v>
      </c>
      <c r="AA43" s="74">
        <f t="shared" si="73"/>
        <v>7616.8100199891915</v>
      </c>
      <c r="AB43" s="69">
        <v>7283.2167832167834</v>
      </c>
      <c r="AC43" s="74">
        <f t="shared" si="74"/>
        <v>7193.2249867780947</v>
      </c>
      <c r="AD43" s="69">
        <v>8313.9534883720935</v>
      </c>
      <c r="AE43" s="74">
        <f t="shared" si="86"/>
        <v>8839.3899975428067</v>
      </c>
      <c r="AF43" s="69">
        <v>1</v>
      </c>
      <c r="AG43" s="84">
        <f t="shared" si="55"/>
        <v>1</v>
      </c>
      <c r="AH43" s="108">
        <v>4.2201104570732637</v>
      </c>
      <c r="AI43" s="109">
        <f t="shared" si="75"/>
        <v>4.0923810851822617</v>
      </c>
      <c r="AJ43" s="108">
        <v>4.8671328671328666</v>
      </c>
      <c r="AK43" s="108">
        <f t="shared" si="76"/>
        <v>4.5847301489983732</v>
      </c>
      <c r="AL43" s="108">
        <v>2.0930232558139537</v>
      </c>
      <c r="AM43" s="108">
        <f t="shared" si="87"/>
        <v>2.7077781087694852</v>
      </c>
      <c r="AN43" s="108">
        <v>0</v>
      </c>
      <c r="AO43" s="117">
        <f t="shared" si="57"/>
        <v>0</v>
      </c>
      <c r="AP43" s="110">
        <v>0.55821051965963386</v>
      </c>
      <c r="AQ43" s="111">
        <f t="shared" si="77"/>
        <v>0.56228781603781697</v>
      </c>
      <c r="AR43" s="110">
        <v>0.72727272727272729</v>
      </c>
      <c r="AS43" s="111">
        <f t="shared" si="78"/>
        <v>0.76570680099318189</v>
      </c>
      <c r="AT43" s="110">
        <v>0</v>
      </c>
      <c r="AU43" s="111">
        <f t="shared" si="88"/>
        <v>0</v>
      </c>
      <c r="AV43" s="110">
        <v>0</v>
      </c>
      <c r="AW43" s="118">
        <f t="shared" si="59"/>
        <v>0</v>
      </c>
      <c r="AX43" s="69">
        <v>4791.6345621736191</v>
      </c>
      <c r="AY43" s="74">
        <f t="shared" si="79"/>
        <v>5175.2617675603306</v>
      </c>
      <c r="AZ43" s="69">
        <v>5542.1678321678319</v>
      </c>
      <c r="BA43" s="74">
        <f t="shared" si="80"/>
        <v>6137.1136296535615</v>
      </c>
      <c r="BB43" s="69">
        <v>2299.5348837209303</v>
      </c>
      <c r="BC43" s="74">
        <f t="shared" si="89"/>
        <v>2489.9251684130686</v>
      </c>
      <c r="BD43" s="69">
        <v>5106.3116883116882</v>
      </c>
      <c r="BE43" s="84">
        <f t="shared" si="61"/>
        <v>4227.4695239734892</v>
      </c>
      <c r="BF43" s="106">
        <v>5.3674088428810945E-3</v>
      </c>
      <c r="BG43" s="107">
        <f t="shared" si="79"/>
        <v>2.3266764536981444E-2</v>
      </c>
      <c r="BH43" s="106">
        <v>6.993006993006993E-3</v>
      </c>
      <c r="BI43" s="106">
        <f t="shared" si="81"/>
        <v>3.168416914405036E-2</v>
      </c>
      <c r="BJ43" s="106">
        <v>0</v>
      </c>
      <c r="BK43" s="106">
        <f t="shared" si="90"/>
        <v>0</v>
      </c>
      <c r="BL43" s="106">
        <v>0</v>
      </c>
      <c r="BM43" s="116">
        <f t="shared" si="63"/>
        <v>1.1428571428571429E-2</v>
      </c>
      <c r="BN43" s="108">
        <v>41.469764088486997</v>
      </c>
      <c r="BO43" s="109">
        <f t="shared" si="82"/>
        <v>41.108589294080517</v>
      </c>
      <c r="BP43" s="108">
        <v>43.83916083916084</v>
      </c>
      <c r="BQ43" s="109">
        <f t="shared" si="83"/>
        <v>44.474349023291047</v>
      </c>
      <c r="BR43" s="108">
        <v>33.720930232558139</v>
      </c>
      <c r="BS43" s="109">
        <f t="shared" si="91"/>
        <v>31.897058760004086</v>
      </c>
      <c r="BT43" s="108">
        <v>22.805194805194805</v>
      </c>
      <c r="BU43" s="117">
        <f t="shared" si="65"/>
        <v>32.246400793839221</v>
      </c>
      <c r="BV43" s="174">
        <f>'Plan Figures'!$B$72</f>
        <v>7.6707847839770166E-2</v>
      </c>
      <c r="BW43" s="174">
        <f>'Plan Figures'!$B$73</f>
        <v>0.14955977288801073</v>
      </c>
      <c r="BX43" s="174">
        <f>'Plan Figures'!$B$82</f>
        <v>0.18784027894390259</v>
      </c>
      <c r="BY43" s="174">
        <f>'Plan Figures'!$B$83</f>
        <v>0.30359623569051164</v>
      </c>
      <c r="BZ43" s="174">
        <v>8.726838058575262E-2</v>
      </c>
      <c r="CA43" s="116">
        <f t="shared" si="66"/>
        <v>5.2010511497419323E-2</v>
      </c>
    </row>
    <row r="44" spans="1:79" x14ac:dyDescent="0.25">
      <c r="A44" s="115">
        <f t="shared" si="49"/>
        <v>45803</v>
      </c>
      <c r="B44" s="69">
        <v>39.472318044599319</v>
      </c>
      <c r="C44" s="74">
        <f t="shared" si="67"/>
        <v>38.908702955285037</v>
      </c>
      <c r="D44" s="69">
        <v>41.147286821705421</v>
      </c>
      <c r="E44" s="74">
        <f t="shared" si="67"/>
        <v>39.869175302111593</v>
      </c>
      <c r="F44" s="69">
        <v>35.545454545454547</v>
      </c>
      <c r="G44" s="74">
        <f t="shared" si="68"/>
        <v>36.260874237839325</v>
      </c>
      <c r="H44" s="69">
        <v>34.553846153846152</v>
      </c>
      <c r="I44" s="84">
        <f t="shared" si="69"/>
        <v>35.20254051640751</v>
      </c>
      <c r="J44" s="106">
        <v>4.8923465710075734E-2</v>
      </c>
      <c r="K44" s="107">
        <f t="shared" si="67"/>
        <v>6.3565122239844993E-2</v>
      </c>
      <c r="L44" s="106">
        <v>3.8759689922480613E-2</v>
      </c>
      <c r="M44" s="107">
        <f t="shared" si="70"/>
        <v>6.4065212308897099E-2</v>
      </c>
      <c r="N44" s="106">
        <v>7.2727272727272724E-2</v>
      </c>
      <c r="O44" s="107">
        <f t="shared" si="84"/>
        <v>6.0472133915266735E-2</v>
      </c>
      <c r="P44" s="106">
        <v>0.29230769230769232</v>
      </c>
      <c r="Q44" s="116">
        <f t="shared" si="51"/>
        <v>0.21522983037761365</v>
      </c>
      <c r="R44" s="106">
        <v>7.8971616271579129E-2</v>
      </c>
      <c r="S44" s="107">
        <f t="shared" si="71"/>
        <v>0.11261300343761446</v>
      </c>
      <c r="T44" s="106">
        <v>6.262301877684881E-2</v>
      </c>
      <c r="U44" s="107">
        <f t="shared" si="72"/>
        <v>0.10055633067914724</v>
      </c>
      <c r="V44" s="106">
        <v>0.10678408862645744</v>
      </c>
      <c r="W44" s="107">
        <f t="shared" si="85"/>
        <v>0.13454412562089546</v>
      </c>
      <c r="X44" s="106">
        <v>0.33521333858636415</v>
      </c>
      <c r="Y44" s="116">
        <f t="shared" si="53"/>
        <v>0.24633701147814913</v>
      </c>
      <c r="Z44" s="69">
        <v>7728.3080809217072</v>
      </c>
      <c r="AA44" s="74">
        <f t="shared" si="73"/>
        <v>7659.0044035377778</v>
      </c>
      <c r="AB44" s="69">
        <v>7175.9689922480611</v>
      </c>
      <c r="AC44" s="74">
        <f t="shared" si="74"/>
        <v>7198.1555164488391</v>
      </c>
      <c r="AD44" s="69">
        <v>9036.363636363636</v>
      </c>
      <c r="AE44" s="74">
        <f t="shared" si="86"/>
        <v>8960.6562313090399</v>
      </c>
      <c r="AF44" s="69">
        <v>1</v>
      </c>
      <c r="AG44" s="84">
        <f t="shared" si="55"/>
        <v>1</v>
      </c>
      <c r="AH44" s="108">
        <v>3.8767683657554421</v>
      </c>
      <c r="AI44" s="109">
        <f t="shared" si="75"/>
        <v>4.0609962927004606</v>
      </c>
      <c r="AJ44" s="108">
        <v>4.5271317829457356</v>
      </c>
      <c r="AK44" s="108">
        <f t="shared" si="76"/>
        <v>4.5404063502786576</v>
      </c>
      <c r="AL44" s="108">
        <v>2.3636363636363638</v>
      </c>
      <c r="AM44" s="108">
        <f t="shared" si="87"/>
        <v>2.7299642559556321</v>
      </c>
      <c r="AN44" s="108">
        <v>0</v>
      </c>
      <c r="AO44" s="117">
        <f t="shared" si="57"/>
        <v>0</v>
      </c>
      <c r="AP44" s="110">
        <v>0.54812023489707795</v>
      </c>
      <c r="AQ44" s="111">
        <f t="shared" si="77"/>
        <v>0.56131573572264348</v>
      </c>
      <c r="AR44" s="110">
        <v>0.78294573643410847</v>
      </c>
      <c r="AS44" s="111">
        <f t="shared" si="78"/>
        <v>0.76721937425844933</v>
      </c>
      <c r="AT44" s="110">
        <v>0</v>
      </c>
      <c r="AU44" s="111">
        <f t="shared" si="88"/>
        <v>0</v>
      </c>
      <c r="AV44" s="110">
        <v>0</v>
      </c>
      <c r="AW44" s="118">
        <f t="shared" si="59"/>
        <v>0</v>
      </c>
      <c r="AX44" s="69">
        <v>5176.1192993356417</v>
      </c>
      <c r="AY44" s="74">
        <f t="shared" si="79"/>
        <v>5069.8167296165057</v>
      </c>
      <c r="AZ44" s="69">
        <v>6030.1937984496108</v>
      </c>
      <c r="BA44" s="74">
        <f t="shared" si="80"/>
        <v>5959.0925346585564</v>
      </c>
      <c r="BB44" s="69">
        <v>3180.7636363636366</v>
      </c>
      <c r="BC44" s="74">
        <f t="shared" si="89"/>
        <v>2595.974735512636</v>
      </c>
      <c r="BD44" s="69">
        <v>4796.2615384615383</v>
      </c>
      <c r="BE44" s="84">
        <f t="shared" si="61"/>
        <v>4484.4759985799647</v>
      </c>
      <c r="BF44" s="106">
        <v>2.7134665093914746E-2</v>
      </c>
      <c r="BG44" s="107">
        <f t="shared" si="79"/>
        <v>2.2136304990067367E-2</v>
      </c>
      <c r="BH44" s="106">
        <v>3.8759689922480613E-2</v>
      </c>
      <c r="BI44" s="106">
        <f t="shared" si="81"/>
        <v>3.0252626589422148E-2</v>
      </c>
      <c r="BJ44" s="106">
        <v>0</v>
      </c>
      <c r="BK44" s="106">
        <f t="shared" si="90"/>
        <v>0</v>
      </c>
      <c r="BL44" s="106">
        <v>0</v>
      </c>
      <c r="BM44" s="116">
        <f t="shared" si="63"/>
        <v>1.1428571428571429E-2</v>
      </c>
      <c r="BN44" s="108">
        <v>40.029085901115963</v>
      </c>
      <c r="BO44" s="109">
        <f t="shared" si="82"/>
        <v>40.868823297731332</v>
      </c>
      <c r="BP44" s="108">
        <v>44.16279069767441</v>
      </c>
      <c r="BQ44" s="109">
        <f t="shared" si="83"/>
        <v>44.352424814015727</v>
      </c>
      <c r="BR44" s="108">
        <v>30.418181818181818</v>
      </c>
      <c r="BS44" s="109">
        <f t="shared" si="91"/>
        <v>31.489537114982436</v>
      </c>
      <c r="BT44" s="108">
        <v>27.338461538461537</v>
      </c>
      <c r="BU44" s="117">
        <f t="shared" si="65"/>
        <v>31.773516920955348</v>
      </c>
      <c r="BV44" s="174">
        <f>'Plan Figures'!$B$72</f>
        <v>7.6707847839770166E-2</v>
      </c>
      <c r="BW44" s="174">
        <f>'Plan Figures'!$B$73</f>
        <v>0.14955977288801073</v>
      </c>
      <c r="BX44" s="174">
        <f>'Plan Figures'!$B$82</f>
        <v>0.18784027894390259</v>
      </c>
      <c r="BY44" s="174">
        <f>'Plan Figures'!$B$83</f>
        <v>0.30359623569051164</v>
      </c>
      <c r="BZ44" s="174">
        <v>3.4328361885462226E-2</v>
      </c>
      <c r="CA44" s="116">
        <f t="shared" si="66"/>
        <v>5.4298132257671085E-2</v>
      </c>
    </row>
    <row r="45" spans="1:79" x14ac:dyDescent="0.25">
      <c r="A45" s="115">
        <f t="shared" si="49"/>
        <v>45804</v>
      </c>
      <c r="B45" s="69">
        <v>38.92543064213455</v>
      </c>
      <c r="C45" s="74">
        <f t="shared" si="67"/>
        <v>38.911489840234928</v>
      </c>
      <c r="D45" s="69">
        <v>39.428571428571423</v>
      </c>
      <c r="E45" s="74">
        <f t="shared" si="67"/>
        <v>39.809440459269346</v>
      </c>
      <c r="F45" s="69">
        <v>37.263157894736842</v>
      </c>
      <c r="G45" s="74">
        <f t="shared" si="68"/>
        <v>36.417009256236376</v>
      </c>
      <c r="H45" s="69">
        <v>35.607843137254903</v>
      </c>
      <c r="I45" s="84">
        <f t="shared" si="69"/>
        <v>35.628660964586786</v>
      </c>
      <c r="J45" s="106">
        <v>4.8867442940184636E-2</v>
      </c>
      <c r="K45" s="107">
        <f t="shared" si="67"/>
        <v>6.045469673763372E-2</v>
      </c>
      <c r="L45" s="106">
        <v>3.9682539682539673E-2</v>
      </c>
      <c r="M45" s="107">
        <f t="shared" si="70"/>
        <v>5.8263865005985668E-2</v>
      </c>
      <c r="N45" s="106">
        <v>7.8947368421052627E-2</v>
      </c>
      <c r="O45" s="107">
        <f t="shared" si="84"/>
        <v>6.5671302048365437E-2</v>
      </c>
      <c r="P45" s="106">
        <v>0.23529411764705882</v>
      </c>
      <c r="Q45" s="116">
        <f t="shared" si="51"/>
        <v>0.2024147043271935</v>
      </c>
      <c r="R45" s="106">
        <v>0.10089334146311664</v>
      </c>
      <c r="S45" s="107">
        <f t="shared" si="71"/>
        <v>0.10918249596728216</v>
      </c>
      <c r="T45" s="106">
        <v>6.7390719096265442E-2</v>
      </c>
      <c r="U45" s="107">
        <f t="shared" si="72"/>
        <v>9.1783660582540255E-2</v>
      </c>
      <c r="V45" s="106">
        <v>0.18633225888078733</v>
      </c>
      <c r="W45" s="107">
        <f t="shared" si="85"/>
        <v>0.14614870763604643</v>
      </c>
      <c r="X45" s="106">
        <v>0.2889351438312549</v>
      </c>
      <c r="Y45" s="116">
        <f t="shared" si="53"/>
        <v>0.22594583509463564</v>
      </c>
      <c r="Z45" s="69">
        <v>7332.2073759225859</v>
      </c>
      <c r="AA45" s="74">
        <f t="shared" si="73"/>
        <v>7613.1875489431859</v>
      </c>
      <c r="AB45" s="69">
        <v>7030.1587301587297</v>
      </c>
      <c r="AC45" s="74">
        <f t="shared" si="74"/>
        <v>7176.8121859292833</v>
      </c>
      <c r="AD45" s="69">
        <v>8355.2631578947367</v>
      </c>
      <c r="AE45" s="74">
        <f t="shared" si="86"/>
        <v>8862.4719407955236</v>
      </c>
      <c r="AF45" s="69">
        <v>1</v>
      </c>
      <c r="AG45" s="84">
        <f t="shared" si="55"/>
        <v>1</v>
      </c>
      <c r="AH45" s="108">
        <v>3.7283089777897573</v>
      </c>
      <c r="AI45" s="109">
        <f t="shared" si="75"/>
        <v>4.0311398902797793</v>
      </c>
      <c r="AJ45" s="108">
        <v>3.9841269841269833</v>
      </c>
      <c r="AK45" s="108">
        <f t="shared" si="76"/>
        <v>4.4682743344552964</v>
      </c>
      <c r="AL45" s="108">
        <v>2.8947368421052633</v>
      </c>
      <c r="AM45" s="108">
        <f t="shared" si="87"/>
        <v>2.809151585982828</v>
      </c>
      <c r="AN45" s="108">
        <v>0</v>
      </c>
      <c r="AO45" s="117">
        <f t="shared" si="57"/>
        <v>0</v>
      </c>
      <c r="AP45" s="110">
        <v>0.62107814915811876</v>
      </c>
      <c r="AQ45" s="111">
        <f t="shared" si="77"/>
        <v>0.56706266844774234</v>
      </c>
      <c r="AR45" s="110">
        <v>0.80952380952380953</v>
      </c>
      <c r="AS45" s="111">
        <f t="shared" si="78"/>
        <v>0.77129107593181945</v>
      </c>
      <c r="AT45" s="110">
        <v>0</v>
      </c>
      <c r="AU45" s="111">
        <f t="shared" si="88"/>
        <v>0</v>
      </c>
      <c r="AV45" s="110">
        <v>0</v>
      </c>
      <c r="AW45" s="118">
        <f t="shared" si="59"/>
        <v>0</v>
      </c>
      <c r="AX45" s="69">
        <v>5076.7766540246384</v>
      </c>
      <c r="AY45" s="74">
        <f t="shared" si="79"/>
        <v>5090.6116126547358</v>
      </c>
      <c r="AZ45" s="69">
        <v>5802.9285714285706</v>
      </c>
      <c r="BA45" s="74">
        <f t="shared" si="80"/>
        <v>5989.5526121201983</v>
      </c>
      <c r="BB45" s="69">
        <v>2685.2368421052633</v>
      </c>
      <c r="BC45" s="74">
        <f t="shared" si="89"/>
        <v>2548.9052266340564</v>
      </c>
      <c r="BD45" s="69">
        <v>2471.1372549019607</v>
      </c>
      <c r="BE45" s="84">
        <f t="shared" si="61"/>
        <v>4309.8991778516729</v>
      </c>
      <c r="BF45" s="106">
        <v>3.0445007311672483E-2</v>
      </c>
      <c r="BG45" s="107">
        <f t="shared" si="79"/>
        <v>2.4159091267906725E-2</v>
      </c>
      <c r="BH45" s="106">
        <v>3.9682539682539673E-2</v>
      </c>
      <c r="BI45" s="106">
        <f t="shared" si="81"/>
        <v>3.2793302227073801E-2</v>
      </c>
      <c r="BJ45" s="106">
        <v>0</v>
      </c>
      <c r="BK45" s="106">
        <f t="shared" si="90"/>
        <v>0</v>
      </c>
      <c r="BL45" s="106">
        <v>0</v>
      </c>
      <c r="BM45" s="116">
        <f t="shared" si="63"/>
        <v>1.1428571428571429E-2</v>
      </c>
      <c r="BN45" s="108">
        <v>40.141451490879987</v>
      </c>
      <c r="BO45" s="109">
        <f t="shared" si="82"/>
        <v>40.683976906501762</v>
      </c>
      <c r="BP45" s="108">
        <v>42.460317460317448</v>
      </c>
      <c r="BQ45" s="109">
        <f t="shared" si="83"/>
        <v>43.953116672267548</v>
      </c>
      <c r="BR45" s="108">
        <v>32.5</v>
      </c>
      <c r="BS45" s="109">
        <f t="shared" si="91"/>
        <v>31.80108726695812</v>
      </c>
      <c r="BT45" s="108">
        <v>31.176470588235293</v>
      </c>
      <c r="BU45" s="117">
        <f t="shared" si="65"/>
        <v>30.705869862131816</v>
      </c>
      <c r="BV45" s="174">
        <f>'Plan Figures'!$B$72</f>
        <v>7.6707847839770166E-2</v>
      </c>
      <c r="BW45" s="174">
        <f>'Plan Figures'!$B$73</f>
        <v>0.14955977288801073</v>
      </c>
      <c r="BX45" s="174">
        <f>'Plan Figures'!$B$82</f>
        <v>0.18784027894390259</v>
      </c>
      <c r="BY45" s="174">
        <f>'Plan Figures'!$B$83</f>
        <v>0.30359623569051164</v>
      </c>
      <c r="BZ45" s="174">
        <v>0.13702359371095948</v>
      </c>
      <c r="CA45" s="116">
        <f t="shared" si="66"/>
        <v>6.1285109055814045E-2</v>
      </c>
    </row>
    <row r="46" spans="1:79" x14ac:dyDescent="0.25">
      <c r="A46" s="115">
        <f t="shared" si="49"/>
        <v>45805</v>
      </c>
      <c r="B46" s="69">
        <v>37.190473159963076</v>
      </c>
      <c r="C46" s="74">
        <f t="shared" si="67"/>
        <v>38.724400230921368</v>
      </c>
      <c r="D46" s="69">
        <v>37.459854014598534</v>
      </c>
      <c r="E46" s="74">
        <f t="shared" si="67"/>
        <v>39.594432135540309</v>
      </c>
      <c r="F46" s="69">
        <v>36.416666666666664</v>
      </c>
      <c r="G46" s="74">
        <f t="shared" si="68"/>
        <v>36.308675922903042</v>
      </c>
      <c r="H46" s="69">
        <v>37.340000000000003</v>
      </c>
      <c r="I46" s="84">
        <f t="shared" si="69"/>
        <v>35.442946678872502</v>
      </c>
      <c r="J46" s="106">
        <v>9.1815137697440999E-2</v>
      </c>
      <c r="K46" s="107">
        <f t="shared" si="67"/>
        <v>5.6879665041232728E-2</v>
      </c>
      <c r="L46" s="106">
        <v>0.10218978102189781</v>
      </c>
      <c r="M46" s="107">
        <f t="shared" si="70"/>
        <v>5.5318545502848239E-2</v>
      </c>
      <c r="N46" s="106">
        <v>6.25E-2</v>
      </c>
      <c r="O46" s="107">
        <f t="shared" si="84"/>
        <v>6.0314159191222579E-2</v>
      </c>
      <c r="P46" s="106">
        <v>0.16</v>
      </c>
      <c r="Q46" s="116">
        <f t="shared" si="51"/>
        <v>0.19670041861290774</v>
      </c>
      <c r="R46" s="106">
        <v>0.13878956786329708</v>
      </c>
      <c r="S46" s="107">
        <f t="shared" si="71"/>
        <v>0.10130604187607127</v>
      </c>
      <c r="T46" s="106">
        <v>0.13620445095455536</v>
      </c>
      <c r="U46" s="107">
        <f t="shared" si="72"/>
        <v>8.7397742769987435E-2</v>
      </c>
      <c r="V46" s="106">
        <v>0.14698057508042234</v>
      </c>
      <c r="W46" s="107">
        <f t="shared" si="85"/>
        <v>0.12885791632305579</v>
      </c>
      <c r="X46" s="106">
        <v>0.13524954092009142</v>
      </c>
      <c r="Y46" s="116">
        <f t="shared" si="53"/>
        <v>0.2204862266124932</v>
      </c>
      <c r="Z46" s="69">
        <v>7717.4606981840489</v>
      </c>
      <c r="AA46" s="74">
        <f t="shared" si="73"/>
        <v>7565.2033367461099</v>
      </c>
      <c r="AB46" s="69">
        <v>7318.2481751824816</v>
      </c>
      <c r="AC46" s="74">
        <f t="shared" si="74"/>
        <v>7186.3752084490861</v>
      </c>
      <c r="AD46" s="69">
        <v>8875</v>
      </c>
      <c r="AE46" s="74">
        <f t="shared" si="86"/>
        <v>8652.6576550812351</v>
      </c>
      <c r="AF46" s="69">
        <v>1</v>
      </c>
      <c r="AG46" s="84">
        <f t="shared" si="55"/>
        <v>1</v>
      </c>
      <c r="AH46" s="108">
        <v>3.5592292594909862</v>
      </c>
      <c r="AI46" s="109">
        <f t="shared" si="75"/>
        <v>3.9174157771755236</v>
      </c>
      <c r="AJ46" s="108">
        <v>3.7518248175182478</v>
      </c>
      <c r="AK46" s="108">
        <f t="shared" si="76"/>
        <v>4.3588858998651707</v>
      </c>
      <c r="AL46" s="108">
        <v>3.0208333333333335</v>
      </c>
      <c r="AM46" s="108">
        <f t="shared" si="87"/>
        <v>2.6835563478875897</v>
      </c>
      <c r="AN46" s="108">
        <v>0</v>
      </c>
      <c r="AO46" s="117">
        <f t="shared" si="57"/>
        <v>0</v>
      </c>
      <c r="AP46" s="110">
        <v>0.59374612867575083</v>
      </c>
      <c r="AQ46" s="111">
        <f t="shared" si="77"/>
        <v>0.57311751538643796</v>
      </c>
      <c r="AR46" s="110">
        <v>0.8029197080291971</v>
      </c>
      <c r="AS46" s="111">
        <f t="shared" si="78"/>
        <v>0.77947760063774496</v>
      </c>
      <c r="AT46" s="110">
        <v>0</v>
      </c>
      <c r="AU46" s="111">
        <f t="shared" si="88"/>
        <v>0</v>
      </c>
      <c r="AV46" s="110">
        <v>0</v>
      </c>
      <c r="AW46" s="118">
        <f t="shared" si="59"/>
        <v>0</v>
      </c>
      <c r="AX46" s="69">
        <v>5332.8013512218722</v>
      </c>
      <c r="AY46" s="74">
        <f t="shared" si="79"/>
        <v>5094.3020281030595</v>
      </c>
      <c r="AZ46" s="69">
        <v>6272.7956204379552</v>
      </c>
      <c r="BA46" s="74">
        <f t="shared" si="80"/>
        <v>5990.1650190499304</v>
      </c>
      <c r="BB46" s="69">
        <v>2660.9375</v>
      </c>
      <c r="BC46" s="74">
        <f t="shared" si="89"/>
        <v>2560.878440919771</v>
      </c>
      <c r="BD46" s="69">
        <v>3812.76</v>
      </c>
      <c r="BE46" s="84">
        <f t="shared" si="61"/>
        <v>4245.1106064231008</v>
      </c>
      <c r="BF46" s="106">
        <v>2.1590768315481845E-2</v>
      </c>
      <c r="BG46" s="107">
        <f t="shared" si="79"/>
        <v>2.3536054550100778E-2</v>
      </c>
      <c r="BH46" s="106">
        <v>2.9197080291970798E-2</v>
      </c>
      <c r="BI46" s="106">
        <f t="shared" si="81"/>
        <v>3.1951782369034537E-2</v>
      </c>
      <c r="BJ46" s="106">
        <v>0</v>
      </c>
      <c r="BK46" s="106">
        <f t="shared" si="90"/>
        <v>0</v>
      </c>
      <c r="BL46" s="106">
        <v>0</v>
      </c>
      <c r="BM46" s="116">
        <f t="shared" si="63"/>
        <v>0</v>
      </c>
      <c r="BN46" s="108">
        <v>39.900953030052229</v>
      </c>
      <c r="BO46" s="109">
        <f t="shared" si="82"/>
        <v>39.990392325648472</v>
      </c>
      <c r="BP46" s="108">
        <v>42.065693430656935</v>
      </c>
      <c r="BQ46" s="109">
        <f t="shared" si="83"/>
        <v>42.933679392937826</v>
      </c>
      <c r="BR46" s="108">
        <v>33.75</v>
      </c>
      <c r="BS46" s="109">
        <f t="shared" si="91"/>
        <v>32.033230124100974</v>
      </c>
      <c r="BT46" s="108">
        <v>42.14</v>
      </c>
      <c r="BU46" s="117">
        <f t="shared" si="65"/>
        <v>30.81444129070325</v>
      </c>
      <c r="BV46" s="174">
        <f>'Plan Figures'!$B$72</f>
        <v>7.6707847839770166E-2</v>
      </c>
      <c r="BW46" s="174">
        <f>'Plan Figures'!$B$73</f>
        <v>0.14955977288801073</v>
      </c>
      <c r="BX46" s="174">
        <f>'Plan Figures'!$B$82</f>
        <v>0.18784027894390259</v>
      </c>
      <c r="BY46" s="174">
        <f>'Plan Figures'!$B$83</f>
        <v>0.30359623569051164</v>
      </c>
      <c r="BZ46" s="174">
        <v>1.3822895501617485E-2</v>
      </c>
      <c r="CA46" s="116">
        <f t="shared" si="66"/>
        <v>5.915209425258617E-2</v>
      </c>
    </row>
    <row r="47" spans="1:79" x14ac:dyDescent="0.25">
      <c r="A47" s="115">
        <f t="shared" si="49"/>
        <v>45806</v>
      </c>
      <c r="B47" s="69">
        <v>38.387003383880369</v>
      </c>
      <c r="C47" s="74">
        <f t="shared" si="67"/>
        <v>38.93376732159696</v>
      </c>
      <c r="D47" s="69">
        <v>39.927272727272765</v>
      </c>
      <c r="E47" s="74">
        <f t="shared" si="67"/>
        <v>39.918061024636827</v>
      </c>
      <c r="F47" s="69">
        <v>34.62222222222222</v>
      </c>
      <c r="G47" s="74">
        <f t="shared" si="68"/>
        <v>36.22613624036336</v>
      </c>
      <c r="H47" s="69">
        <v>34.8125</v>
      </c>
      <c r="I47" s="84">
        <f t="shared" si="69"/>
        <v>35.485126481828168</v>
      </c>
      <c r="J47" s="106">
        <v>3.2266316729648754E-2</v>
      </c>
      <c r="K47" s="107">
        <f t="shared" si="67"/>
        <v>5.0002461861940226E-2</v>
      </c>
      <c r="L47" s="106">
        <v>3.6363636363636397E-2</v>
      </c>
      <c r="M47" s="107">
        <f t="shared" si="70"/>
        <v>5.0235858405772653E-2</v>
      </c>
      <c r="N47" s="106">
        <v>2.2222222222222223E-2</v>
      </c>
      <c r="O47" s="107">
        <f t="shared" si="84"/>
        <v>4.9203048080111465E-2</v>
      </c>
      <c r="P47" s="106">
        <v>0.171875</v>
      </c>
      <c r="Q47" s="116">
        <f t="shared" si="51"/>
        <v>0.18430817723359741</v>
      </c>
      <c r="R47" s="106">
        <v>7.5074928373053837E-2</v>
      </c>
      <c r="S47" s="107">
        <f t="shared" si="71"/>
        <v>8.8045825031601979E-2</v>
      </c>
      <c r="T47" s="106">
        <v>8.251819407566402E-2</v>
      </c>
      <c r="U47" s="107">
        <f t="shared" si="72"/>
        <v>8.0424576676391107E-2</v>
      </c>
      <c r="V47" s="106">
        <v>5.1838432924614673E-2</v>
      </c>
      <c r="W47" s="107">
        <f t="shared" si="85"/>
        <v>0.10077921815701853</v>
      </c>
      <c r="X47" s="106">
        <v>0.15336695742388043</v>
      </c>
      <c r="Y47" s="116">
        <f t="shared" si="53"/>
        <v>0.20934214597937517</v>
      </c>
      <c r="Z47" s="69">
        <v>7877.0871110008075</v>
      </c>
      <c r="AA47" s="74">
        <f t="shared" si="73"/>
        <v>7558.9005364002051</v>
      </c>
      <c r="AB47" s="69">
        <v>7577.2727272727352</v>
      </c>
      <c r="AC47" s="74">
        <f t="shared" si="74"/>
        <v>7177.5806648631769</v>
      </c>
      <c r="AD47" s="69">
        <v>8633.3333333333339</v>
      </c>
      <c r="AE47" s="74">
        <f t="shared" si="86"/>
        <v>8657.4195598431434</v>
      </c>
      <c r="AF47" s="69">
        <v>1</v>
      </c>
      <c r="AG47" s="84">
        <f t="shared" si="55"/>
        <v>1</v>
      </c>
      <c r="AH47" s="108">
        <v>3.5384000648727265</v>
      </c>
      <c r="AI47" s="109">
        <f t="shared" si="75"/>
        <v>3.9367321066721841</v>
      </c>
      <c r="AJ47" s="108">
        <v>3.6545454545454574</v>
      </c>
      <c r="AK47" s="108">
        <f t="shared" si="76"/>
        <v>4.3629782104323018</v>
      </c>
      <c r="AL47" s="108">
        <v>3.2666666666666666</v>
      </c>
      <c r="AM47" s="108">
        <f t="shared" si="87"/>
        <v>2.7359373002685423</v>
      </c>
      <c r="AN47" s="108">
        <v>0</v>
      </c>
      <c r="AO47" s="117">
        <f t="shared" si="57"/>
        <v>0</v>
      </c>
      <c r="AP47" s="110">
        <v>0.56675832885214483</v>
      </c>
      <c r="AQ47" s="111">
        <f t="shared" si="77"/>
        <v>0.57454496465943872</v>
      </c>
      <c r="AR47" s="110">
        <v>0.79999999999999982</v>
      </c>
      <c r="AS47" s="111">
        <f t="shared" si="78"/>
        <v>0.77968315048358261</v>
      </c>
      <c r="AT47" s="110">
        <v>0</v>
      </c>
      <c r="AU47" s="111">
        <f t="shared" si="88"/>
        <v>0</v>
      </c>
      <c r="AV47" s="110">
        <v>0</v>
      </c>
      <c r="AW47" s="118">
        <f t="shared" si="59"/>
        <v>0</v>
      </c>
      <c r="AX47" s="69">
        <v>4432.7952596298237</v>
      </c>
      <c r="AY47" s="74">
        <f t="shared" si="79"/>
        <v>5161.3501362904544</v>
      </c>
      <c r="AZ47" s="69">
        <v>5049.6818181818235</v>
      </c>
      <c r="BA47" s="74">
        <f t="shared" si="80"/>
        <v>6042.1133980091026</v>
      </c>
      <c r="BB47" s="69">
        <v>2925.6888888888889</v>
      </c>
      <c r="BC47" s="74">
        <f t="shared" si="89"/>
        <v>2651.8387583800882</v>
      </c>
      <c r="BD47" s="69">
        <v>3694.625</v>
      </c>
      <c r="BE47" s="84">
        <f t="shared" si="61"/>
        <v>4160.1727985413281</v>
      </c>
      <c r="BF47" s="106">
        <v>6.4404355551380167E-3</v>
      </c>
      <c r="BG47" s="107">
        <f t="shared" si="79"/>
        <v>2.373955797697231E-2</v>
      </c>
      <c r="BH47" s="106">
        <v>9.0909090909090991E-3</v>
      </c>
      <c r="BI47" s="106">
        <f t="shared" si="81"/>
        <v>3.2222734438547763E-2</v>
      </c>
      <c r="BJ47" s="106">
        <v>0</v>
      </c>
      <c r="BK47" s="106">
        <f t="shared" si="90"/>
        <v>0</v>
      </c>
      <c r="BL47" s="106">
        <v>0</v>
      </c>
      <c r="BM47" s="116">
        <f t="shared" si="63"/>
        <v>0</v>
      </c>
      <c r="BN47" s="108">
        <v>37.213744903937261</v>
      </c>
      <c r="BO47" s="109">
        <f t="shared" si="82"/>
        <v>39.679827608237986</v>
      </c>
      <c r="BP47" s="108">
        <v>39.87272727272731</v>
      </c>
      <c r="BQ47" s="109">
        <f t="shared" si="83"/>
        <v>42.312208777222608</v>
      </c>
      <c r="BR47" s="108">
        <v>30.777777777777779</v>
      </c>
      <c r="BS47" s="109">
        <f t="shared" si="91"/>
        <v>32.391960282831135</v>
      </c>
      <c r="BT47" s="108">
        <v>26.078125</v>
      </c>
      <c r="BU47" s="117">
        <f t="shared" si="65"/>
        <v>30.465996093658912</v>
      </c>
      <c r="BV47" s="174">
        <f>'Plan Figures'!$B$72</f>
        <v>7.6707847839770166E-2</v>
      </c>
      <c r="BW47" s="174">
        <f>'Plan Figures'!$B$73</f>
        <v>0.14955977288801073</v>
      </c>
      <c r="BX47" s="174">
        <f>'Plan Figures'!$B$82</f>
        <v>0.18784027894390259</v>
      </c>
      <c r="BY47" s="174">
        <f>'Plan Figures'!$B$83</f>
        <v>0.30359623569051164</v>
      </c>
      <c r="BZ47" s="174">
        <v>4.9606300355325192E-2</v>
      </c>
      <c r="CA47" s="116">
        <f t="shared" si="66"/>
        <v>5.6380872951481267E-2</v>
      </c>
    </row>
    <row r="48" spans="1:79" x14ac:dyDescent="0.25">
      <c r="A48" s="115">
        <f t="shared" si="49"/>
        <v>45807</v>
      </c>
      <c r="B48" s="69">
        <v>38.652727826944499</v>
      </c>
      <c r="C48" s="74">
        <f t="shared" si="67"/>
        <v>38.837359903074173</v>
      </c>
      <c r="D48" s="69">
        <v>39.862244897959187</v>
      </c>
      <c r="E48" s="74">
        <f t="shared" si="67"/>
        <v>39.882030605584532</v>
      </c>
      <c r="F48" s="69">
        <v>35.615384615384613</v>
      </c>
      <c r="G48" s="74">
        <f t="shared" si="68"/>
        <v>35.989785289726697</v>
      </c>
      <c r="H48" s="69">
        <v>35.587628865979383</v>
      </c>
      <c r="I48" s="84">
        <f t="shared" si="69"/>
        <v>35.658127266021879</v>
      </c>
      <c r="J48" s="106">
        <v>6.5678254985153436E-2</v>
      </c>
      <c r="K48" s="107">
        <f t="shared" si="67"/>
        <v>4.940988111225849E-2</v>
      </c>
      <c r="L48" s="106">
        <v>6.6326530612244902E-2</v>
      </c>
      <c r="M48" s="107">
        <f t="shared" si="70"/>
        <v>4.938405468944964E-2</v>
      </c>
      <c r="N48" s="106">
        <v>6.4102564102564097E-2</v>
      </c>
      <c r="O48" s="107">
        <f t="shared" si="84"/>
        <v>4.9290262453040128E-2</v>
      </c>
      <c r="P48" s="106">
        <v>0.20618556701030927</v>
      </c>
      <c r="Q48" s="116">
        <f t="shared" si="51"/>
        <v>0.1896445198306175</v>
      </c>
      <c r="R48" s="106">
        <v>0.10495366587075332</v>
      </c>
      <c r="S48" s="107">
        <f t="shared" si="71"/>
        <v>8.6129853548877228E-2</v>
      </c>
      <c r="T48" s="106">
        <v>9.744838254263688E-2</v>
      </c>
      <c r="U48" s="107">
        <f t="shared" si="72"/>
        <v>7.9327121052843105E-2</v>
      </c>
      <c r="V48" s="106">
        <v>0.11677295483875627</v>
      </c>
      <c r="W48" s="107">
        <f t="shared" si="85"/>
        <v>9.6509715036627211E-2</v>
      </c>
      <c r="X48" s="106">
        <v>0.21642524034612812</v>
      </c>
      <c r="Y48" s="116">
        <f t="shared" si="53"/>
        <v>0.21071300757842995</v>
      </c>
      <c r="Z48" s="69">
        <v>7873.7564301194052</v>
      </c>
      <c r="AA48" s="74">
        <f t="shared" si="73"/>
        <v>7633.6065489191578</v>
      </c>
      <c r="AB48" s="69">
        <v>7336.7704081632864</v>
      </c>
      <c r="AC48" s="74">
        <f t="shared" si="74"/>
        <v>7238.7079348761763</v>
      </c>
      <c r="AD48" s="69">
        <v>9250</v>
      </c>
      <c r="AE48" s="74">
        <f t="shared" si="86"/>
        <v>8757.7596958975646</v>
      </c>
      <c r="AF48" s="69">
        <v>1</v>
      </c>
      <c r="AG48" s="84">
        <f t="shared" si="55"/>
        <v>1</v>
      </c>
      <c r="AH48" s="108">
        <v>3.4519419011996293</v>
      </c>
      <c r="AI48" s="109">
        <f t="shared" si="75"/>
        <v>3.8163928320350875</v>
      </c>
      <c r="AJ48" s="108">
        <v>3.6785714285714288</v>
      </c>
      <c r="AK48" s="108">
        <f t="shared" si="76"/>
        <v>4.1828085522075664</v>
      </c>
      <c r="AL48" s="108">
        <v>2.8974358974358974</v>
      </c>
      <c r="AM48" s="108">
        <f t="shared" si="87"/>
        <v>2.7757070543240103</v>
      </c>
      <c r="AN48" s="108">
        <v>0</v>
      </c>
      <c r="AO48" s="117">
        <f t="shared" si="57"/>
        <v>0</v>
      </c>
      <c r="AP48" s="110">
        <v>0.62655226377140638</v>
      </c>
      <c r="AQ48" s="111">
        <f t="shared" si="77"/>
        <v>0.58063346650610126</v>
      </c>
      <c r="AR48" s="110">
        <v>0.87755102040816335</v>
      </c>
      <c r="AS48" s="111">
        <f t="shared" si="78"/>
        <v>0.78972916544722727</v>
      </c>
      <c r="AT48" s="110">
        <v>0</v>
      </c>
      <c r="AU48" s="111">
        <f t="shared" si="88"/>
        <v>0</v>
      </c>
      <c r="AV48" s="110">
        <v>0</v>
      </c>
      <c r="AW48" s="118">
        <f t="shared" si="59"/>
        <v>0</v>
      </c>
      <c r="AX48" s="69">
        <v>4756.3865405288943</v>
      </c>
      <c r="AY48" s="74">
        <f t="shared" si="79"/>
        <v>5051.2141082347143</v>
      </c>
      <c r="AZ48" s="69">
        <v>5572.1683673469443</v>
      </c>
      <c r="BA48" s="74">
        <f t="shared" si="80"/>
        <v>5876.0686036714023</v>
      </c>
      <c r="BB48" s="69">
        <v>2715.102564102564</v>
      </c>
      <c r="BC48" s="74">
        <f t="shared" si="89"/>
        <v>2703.3386711657149</v>
      </c>
      <c r="BD48" s="69">
        <v>4566.3092783505153</v>
      </c>
      <c r="BE48" s="84">
        <f t="shared" si="61"/>
        <v>4143.7550145580062</v>
      </c>
      <c r="BF48" s="106">
        <v>2.1866481860692566E-2</v>
      </c>
      <c r="BG48" s="107">
        <f t="shared" si="79"/>
        <v>2.126057483382721E-2</v>
      </c>
      <c r="BH48" s="106">
        <v>3.0612244897959183E-2</v>
      </c>
      <c r="BI48" s="106">
        <f t="shared" si="81"/>
        <v>2.8850645499702E-2</v>
      </c>
      <c r="BJ48" s="106">
        <v>0</v>
      </c>
      <c r="BK48" s="106">
        <f t="shared" si="90"/>
        <v>0</v>
      </c>
      <c r="BL48" s="106">
        <v>1.0309278350515464E-2</v>
      </c>
      <c r="BM48" s="116">
        <f t="shared" si="63"/>
        <v>1.4727540500736377E-3</v>
      </c>
      <c r="BN48" s="108">
        <v>38.015020488371391</v>
      </c>
      <c r="BO48" s="109">
        <f t="shared" si="82"/>
        <v>39.448663826629222</v>
      </c>
      <c r="BP48" s="108">
        <v>40.653061224489797</v>
      </c>
      <c r="BQ48" s="109">
        <f t="shared" si="83"/>
        <v>42.069875010669513</v>
      </c>
      <c r="BR48" s="108">
        <v>31.435897435897434</v>
      </c>
      <c r="BS48" s="109">
        <f t="shared" si="91"/>
        <v>32.23200912287998</v>
      </c>
      <c r="BT48" s="108">
        <v>29.412371134020617</v>
      </c>
      <c r="BU48" s="117">
        <f t="shared" si="65"/>
        <v>30.222494381821409</v>
      </c>
      <c r="BV48" s="174">
        <f>'Plan Figures'!$B$72</f>
        <v>7.6707847839770166E-2</v>
      </c>
      <c r="BW48" s="174">
        <f>'Plan Figures'!$B$73</f>
        <v>0.14955977288801073</v>
      </c>
      <c r="BX48" s="174">
        <f>'Plan Figures'!$B$82</f>
        <v>0.18784027894390259</v>
      </c>
      <c r="BY48" s="174">
        <f>'Plan Figures'!$B$83</f>
        <v>0.30359623569051164</v>
      </c>
      <c r="BZ48" s="174">
        <v>5.3107345077912489E-2</v>
      </c>
      <c r="CA48" s="116">
        <f t="shared" si="66"/>
        <v>5.8050951872119193E-2</v>
      </c>
    </row>
    <row r="49" spans="1:79" x14ac:dyDescent="0.25">
      <c r="A49" s="115">
        <f t="shared" si="49"/>
        <v>45808</v>
      </c>
      <c r="B49" s="69">
        <v>39.90325789469788</v>
      </c>
      <c r="C49" s="74">
        <f t="shared" si="67"/>
        <v>38.914903501458696</v>
      </c>
      <c r="D49" s="69">
        <v>41.126760563380287</v>
      </c>
      <c r="E49" s="74">
        <f t="shared" si="67"/>
        <v>39.968166468380346</v>
      </c>
      <c r="F49" s="69">
        <v>36.821428571428569</v>
      </c>
      <c r="G49" s="74">
        <f t="shared" si="68"/>
        <v>36.143606392635945</v>
      </c>
      <c r="H49" s="69">
        <v>35.55238095238095</v>
      </c>
      <c r="I49" s="84">
        <f t="shared" si="69"/>
        <v>35.730933824542724</v>
      </c>
      <c r="J49" s="106">
        <v>3.0302050881852269E-2</v>
      </c>
      <c r="K49" s="107">
        <f t="shared" si="67"/>
        <v>5.0789854149681138E-2</v>
      </c>
      <c r="L49" s="106">
        <v>4.225352112676057E-2</v>
      </c>
      <c r="M49" s="107">
        <f t="shared" si="70"/>
        <v>5.2504820098228842E-2</v>
      </c>
      <c r="N49" s="106">
        <v>0</v>
      </c>
      <c r="O49" s="107">
        <f t="shared" si="84"/>
        <v>4.625074877522857E-2</v>
      </c>
      <c r="P49" s="106">
        <v>0.15238095238095239</v>
      </c>
      <c r="Q49" s="116">
        <f t="shared" si="51"/>
        <v>0.18699320289358626</v>
      </c>
      <c r="R49" s="106">
        <v>4.5296135836939623E-2</v>
      </c>
      <c r="S49" s="107">
        <f t="shared" si="71"/>
        <v>8.7466045377524379E-2</v>
      </c>
      <c r="T49" s="106">
        <v>6.0066016665997202E-2</v>
      </c>
      <c r="U49" s="107">
        <f t="shared" si="72"/>
        <v>8.3715896785522506E-2</v>
      </c>
      <c r="V49" s="106">
        <v>0</v>
      </c>
      <c r="W49" s="107">
        <f t="shared" si="85"/>
        <v>9.0812743663741965E-2</v>
      </c>
      <c r="X49" s="106">
        <v>0.1342700058156511</v>
      </c>
      <c r="Y49" s="116">
        <f t="shared" si="53"/>
        <v>0.20290552079128529</v>
      </c>
      <c r="Z49" s="69">
        <v>7928.2154780321334</v>
      </c>
      <c r="AA49" s="74">
        <f t="shared" si="73"/>
        <v>7710.1875336382964</v>
      </c>
      <c r="AB49" s="69">
        <v>7577.8380281690152</v>
      </c>
      <c r="AC49" s="74">
        <f t="shared" si="74"/>
        <v>7328.4962634872982</v>
      </c>
      <c r="AD49" s="69">
        <v>8839.2857142857138</v>
      </c>
      <c r="AE49" s="74">
        <f t="shared" si="86"/>
        <v>8757.5999043213615</v>
      </c>
      <c r="AF49" s="69">
        <v>1</v>
      </c>
      <c r="AG49" s="84">
        <f t="shared" si="55"/>
        <v>1</v>
      </c>
      <c r="AH49" s="108">
        <v>4.0963903263446664</v>
      </c>
      <c r="AI49" s="109">
        <f t="shared" si="75"/>
        <v>3.7815927646466383</v>
      </c>
      <c r="AJ49" s="108">
        <v>4.584507042253521</v>
      </c>
      <c r="AK49" s="108">
        <f t="shared" si="76"/>
        <v>4.1496914824420346</v>
      </c>
      <c r="AL49" s="108">
        <v>2.875</v>
      </c>
      <c r="AM49" s="108">
        <f t="shared" si="87"/>
        <v>2.7730474798559257</v>
      </c>
      <c r="AN49" s="108">
        <v>0</v>
      </c>
      <c r="AO49" s="117">
        <f t="shared" si="57"/>
        <v>0</v>
      </c>
      <c r="AP49" s="110">
        <v>0.52941726470433359</v>
      </c>
      <c r="AQ49" s="111">
        <f t="shared" si="77"/>
        <v>0.57769755567406655</v>
      </c>
      <c r="AR49" s="110">
        <v>0.73943661971830987</v>
      </c>
      <c r="AS49" s="111">
        <f t="shared" si="78"/>
        <v>0.79137851734090225</v>
      </c>
      <c r="AT49" s="110">
        <v>0</v>
      </c>
      <c r="AU49" s="111">
        <f t="shared" si="88"/>
        <v>0</v>
      </c>
      <c r="AV49" s="110">
        <v>0</v>
      </c>
      <c r="AW49" s="118">
        <f t="shared" si="59"/>
        <v>0</v>
      </c>
      <c r="AX49" s="69">
        <v>5569.1555448824638</v>
      </c>
      <c r="AY49" s="74">
        <f t="shared" si="79"/>
        <v>5019.3813159709925</v>
      </c>
      <c r="AZ49" s="69">
        <v>6779.1760563380285</v>
      </c>
      <c r="BA49" s="74">
        <f t="shared" si="80"/>
        <v>5864.1588663358243</v>
      </c>
      <c r="BB49" s="69">
        <v>2511.9642857142858</v>
      </c>
      <c r="BC49" s="74">
        <f t="shared" si="89"/>
        <v>2711.3183715565096</v>
      </c>
      <c r="BD49" s="69">
        <v>5264.4095238095242</v>
      </c>
      <c r="BE49" s="84">
        <f t="shared" si="61"/>
        <v>4244.5448976907473</v>
      </c>
      <c r="BF49" s="106">
        <v>3.0258763884924798E-2</v>
      </c>
      <c r="BG49" s="107">
        <f t="shared" si="79"/>
        <v>2.0443361552100792E-2</v>
      </c>
      <c r="BH49" s="106">
        <v>4.225352112676057E-2</v>
      </c>
      <c r="BI49" s="106">
        <f t="shared" si="81"/>
        <v>2.8084141715089557E-2</v>
      </c>
      <c r="BJ49" s="106">
        <v>0</v>
      </c>
      <c r="BK49" s="106">
        <f t="shared" si="90"/>
        <v>0</v>
      </c>
      <c r="BL49" s="106">
        <v>2.8571428571428571E-2</v>
      </c>
      <c r="BM49" s="116">
        <f t="shared" si="63"/>
        <v>5.5543867031348625E-3</v>
      </c>
      <c r="BN49" s="108">
        <v>41.069733617689266</v>
      </c>
      <c r="BO49" s="109">
        <f t="shared" si="82"/>
        <v>39.691393360076155</v>
      </c>
      <c r="BP49" s="108">
        <v>43.563380281690151</v>
      </c>
      <c r="BQ49" s="109">
        <f t="shared" si="83"/>
        <v>42.373875886673844</v>
      </c>
      <c r="BR49" s="108">
        <v>34.803571428571431</v>
      </c>
      <c r="BS49" s="109">
        <f t="shared" si="91"/>
        <v>32.486622670426655</v>
      </c>
      <c r="BT49" s="108">
        <v>33.428571428571431</v>
      </c>
      <c r="BU49" s="117">
        <f t="shared" si="65"/>
        <v>30.33988492778338</v>
      </c>
      <c r="BV49" s="174">
        <f>'Plan Figures'!$B$72</f>
        <v>7.6707847839770166E-2</v>
      </c>
      <c r="BW49" s="174">
        <f>'Plan Figures'!$B$73</f>
        <v>0.14955977288801073</v>
      </c>
      <c r="BX49" s="174">
        <f>'Plan Figures'!$B$82</f>
        <v>0.18784027894390259</v>
      </c>
      <c r="BY49" s="174">
        <f>'Plan Figures'!$B$83</f>
        <v>0.30359623569051164</v>
      </c>
      <c r="BZ49" s="174">
        <v>5.5483872632597714E-2</v>
      </c>
      <c r="CA49" s="116">
        <f t="shared" si="66"/>
        <v>6.1520107107089599E-2</v>
      </c>
    </row>
    <row r="50" spans="1:79" x14ac:dyDescent="0.25">
      <c r="A50" s="115">
        <f t="shared" si="49"/>
        <v>45809</v>
      </c>
      <c r="B50" s="69">
        <v>38.973667309742495</v>
      </c>
      <c r="C50" s="74">
        <f t="shared" si="67"/>
        <v>38.786411180280311</v>
      </c>
      <c r="D50" s="69">
        <v>40.549019607843135</v>
      </c>
      <c r="E50" s="74">
        <f t="shared" si="67"/>
        <v>39.928715723047254</v>
      </c>
      <c r="F50" s="69">
        <v>34.611111111111114</v>
      </c>
      <c r="G50" s="74">
        <f t="shared" si="68"/>
        <v>35.842203661000653</v>
      </c>
      <c r="H50" s="69">
        <v>34.28125</v>
      </c>
      <c r="I50" s="84">
        <f t="shared" si="69"/>
        <v>35.39077844420877</v>
      </c>
      <c r="J50" s="106">
        <v>4.7093586350101149E-2</v>
      </c>
      <c r="K50" s="107">
        <f t="shared" si="67"/>
        <v>5.2135179327779564E-2</v>
      </c>
      <c r="L50" s="106">
        <v>4.9019607843137247E-2</v>
      </c>
      <c r="M50" s="107">
        <f t="shared" si="70"/>
        <v>5.3513615224671025E-2</v>
      </c>
      <c r="N50" s="106">
        <v>4.1666666666666664E-2</v>
      </c>
      <c r="O50" s="107">
        <f t="shared" si="84"/>
        <v>4.8880870591396904E-2</v>
      </c>
      <c r="P50" s="106">
        <v>0.234375</v>
      </c>
      <c r="Q50" s="116">
        <f t="shared" si="51"/>
        <v>0.20748833276371612</v>
      </c>
      <c r="R50" s="106">
        <v>7.1445025956659039E-2</v>
      </c>
      <c r="S50" s="107">
        <f t="shared" si="71"/>
        <v>8.7917754519342667E-2</v>
      </c>
      <c r="T50" s="106">
        <v>6.662709598809595E-2</v>
      </c>
      <c r="U50" s="107">
        <f t="shared" si="72"/>
        <v>8.1839696871437662E-2</v>
      </c>
      <c r="V50" s="106">
        <v>8.1156840702693814E-2</v>
      </c>
      <c r="W50" s="107">
        <f t="shared" si="85"/>
        <v>9.8552164436247397E-2</v>
      </c>
      <c r="X50" s="106">
        <v>0.22014162077165172</v>
      </c>
      <c r="Y50" s="116">
        <f t="shared" si="53"/>
        <v>0.21194312109928887</v>
      </c>
      <c r="Z50" s="69">
        <v>7658.2787267545636</v>
      </c>
      <c r="AA50" s="74">
        <f t="shared" si="73"/>
        <v>7730.7591287050363</v>
      </c>
      <c r="AB50" s="69">
        <v>7348.0245098039313</v>
      </c>
      <c r="AC50" s="74">
        <f t="shared" si="74"/>
        <v>7337.7545101426058</v>
      </c>
      <c r="AD50" s="69">
        <v>8561.1111111111113</v>
      </c>
      <c r="AE50" s="74">
        <f t="shared" si="86"/>
        <v>8792.9081361412191</v>
      </c>
      <c r="AF50" s="69">
        <v>1</v>
      </c>
      <c r="AG50" s="84">
        <f t="shared" si="55"/>
        <v>1</v>
      </c>
      <c r="AH50" s="108">
        <v>4.1984628705146294</v>
      </c>
      <c r="AI50" s="109">
        <f t="shared" si="75"/>
        <v>3.7785002522811193</v>
      </c>
      <c r="AJ50" s="108">
        <v>4.6813725490196081</v>
      </c>
      <c r="AK50" s="108">
        <f t="shared" si="76"/>
        <v>4.1231542941401402</v>
      </c>
      <c r="AL50" s="108">
        <v>2.8472222222222223</v>
      </c>
      <c r="AM50" s="108">
        <f t="shared" si="87"/>
        <v>2.8807901893428212</v>
      </c>
      <c r="AN50" s="108">
        <v>0.32267037516683855</v>
      </c>
      <c r="AO50" s="117">
        <f t="shared" si="57"/>
        <v>4.6095767880976933E-2</v>
      </c>
      <c r="AP50" s="110">
        <v>0.56792549630352829</v>
      </c>
      <c r="AQ50" s="111">
        <f t="shared" si="77"/>
        <v>0.57908540948033715</v>
      </c>
      <c r="AR50" s="110">
        <v>0.76960784313725494</v>
      </c>
      <c r="AS50" s="111">
        <f t="shared" si="78"/>
        <v>0.79742639103583468</v>
      </c>
      <c r="AT50" s="110">
        <v>0</v>
      </c>
      <c r="AU50" s="111">
        <f t="shared" si="88"/>
        <v>0</v>
      </c>
      <c r="AV50" s="110">
        <v>0</v>
      </c>
      <c r="AW50" s="118">
        <f t="shared" si="59"/>
        <v>0</v>
      </c>
      <c r="AX50" s="69">
        <v>5141.5309475668482</v>
      </c>
      <c r="AY50" s="74">
        <f t="shared" si="79"/>
        <v>5069.3665138843116</v>
      </c>
      <c r="AZ50" s="69">
        <v>5893.156862745097</v>
      </c>
      <c r="BA50" s="74">
        <f t="shared" si="80"/>
        <v>5914.3001564182905</v>
      </c>
      <c r="BB50" s="69">
        <v>3029.7777777777778</v>
      </c>
      <c r="BC50" s="74">
        <f t="shared" si="89"/>
        <v>2815.6387849932025</v>
      </c>
      <c r="BD50" s="69">
        <v>3898.625</v>
      </c>
      <c r="BE50" s="84">
        <f t="shared" si="61"/>
        <v>4072.0182279319342</v>
      </c>
      <c r="BF50" s="106">
        <v>2.8938878792536472E-2</v>
      </c>
      <c r="BG50" s="107">
        <f t="shared" si="79"/>
        <v>2.3810714402051562E-2</v>
      </c>
      <c r="BH50" s="106">
        <v>3.9215686274509803E-2</v>
      </c>
      <c r="BI50" s="106">
        <f t="shared" si="81"/>
        <v>3.2687381612447101E-2</v>
      </c>
      <c r="BJ50" s="106">
        <v>0</v>
      </c>
      <c r="BK50" s="106">
        <f t="shared" si="90"/>
        <v>0</v>
      </c>
      <c r="BL50" s="106">
        <v>0</v>
      </c>
      <c r="BM50" s="116">
        <f t="shared" si="63"/>
        <v>5.5543867031348625E-3</v>
      </c>
      <c r="BN50" s="108">
        <v>40.857585089398405</v>
      </c>
      <c r="BO50" s="109">
        <f t="shared" si="82"/>
        <v>39.603939217349215</v>
      </c>
      <c r="BP50" s="108">
        <v>43.965686274509807</v>
      </c>
      <c r="BQ50" s="109">
        <f t="shared" si="83"/>
        <v>42.391950948866551</v>
      </c>
      <c r="BR50" s="108">
        <v>32.041666666666664</v>
      </c>
      <c r="BS50" s="109">
        <f t="shared" si="91"/>
        <v>32.2467278752993</v>
      </c>
      <c r="BT50" s="108">
        <v>31.015625</v>
      </c>
      <c r="BU50" s="117">
        <f t="shared" si="65"/>
        <v>31.512803527041267</v>
      </c>
      <c r="BV50" s="174">
        <f>'Plan Figures'!$B$72</f>
        <v>7.6707847839770166E-2</v>
      </c>
      <c r="BW50" s="174">
        <f>'Plan Figures'!$B$73</f>
        <v>0.14955977288801073</v>
      </c>
      <c r="BX50" s="174">
        <f>'Plan Figures'!$B$82</f>
        <v>0.18784027894390259</v>
      </c>
      <c r="BY50" s="174">
        <f>'Plan Figures'!$B$83</f>
        <v>0.30359623569051164</v>
      </c>
      <c r="BZ50" s="174">
        <v>4.2651831582993689E-2</v>
      </c>
      <c r="CA50" s="116">
        <f t="shared" si="66"/>
        <v>5.5146314392409752E-2</v>
      </c>
    </row>
    <row r="51" spans="1:79" x14ac:dyDescent="0.25">
      <c r="A51" s="115">
        <f t="shared" si="49"/>
        <v>45810</v>
      </c>
      <c r="B51" s="69">
        <v>38.022599369964595</v>
      </c>
      <c r="C51" s="74">
        <f t="shared" si="67"/>
        <v>38.57930851247535</v>
      </c>
      <c r="D51" s="69">
        <v>38.813333333333333</v>
      </c>
      <c r="E51" s="74">
        <f t="shared" si="67"/>
        <v>39.59529379613695</v>
      </c>
      <c r="F51" s="69">
        <v>36.049999999999997</v>
      </c>
      <c r="G51" s="74">
        <f t="shared" si="68"/>
        <v>35.914281583078569</v>
      </c>
      <c r="H51" s="69">
        <v>33.25</v>
      </c>
      <c r="I51" s="84">
        <f t="shared" si="69"/>
        <v>35.204514707945037</v>
      </c>
      <c r="J51" s="106">
        <v>6.6687268065281954E-2</v>
      </c>
      <c r="K51" s="107">
        <f t="shared" si="67"/>
        <v>5.4672865378523318E-2</v>
      </c>
      <c r="L51" s="106">
        <v>7.3333333333333334E-2</v>
      </c>
      <c r="M51" s="107">
        <f t="shared" si="70"/>
        <v>5.8452707140507133E-2</v>
      </c>
      <c r="N51" s="106">
        <v>0.05</v>
      </c>
      <c r="O51" s="107">
        <f t="shared" si="84"/>
        <v>4.5634117344643663E-2</v>
      </c>
      <c r="P51" s="106">
        <v>0.41666666666666669</v>
      </c>
      <c r="Q51" s="116">
        <f t="shared" si="51"/>
        <v>0.22525390052928387</v>
      </c>
      <c r="R51" s="106">
        <v>8.7312273394965639E-2</v>
      </c>
      <c r="S51" s="107">
        <f t="shared" si="71"/>
        <v>8.9109276965540746E-2</v>
      </c>
      <c r="T51" s="106">
        <v>8.495662725406887E-2</v>
      </c>
      <c r="U51" s="107">
        <f t="shared" si="72"/>
        <v>8.503021236818338E-2</v>
      </c>
      <c r="V51" s="106">
        <v>8.5986399457492549E-2</v>
      </c>
      <c r="W51" s="107">
        <f t="shared" si="85"/>
        <v>9.5581065983538133E-2</v>
      </c>
      <c r="X51" s="106">
        <v>0.45454143320614993</v>
      </c>
      <c r="Y51" s="116">
        <f t="shared" si="53"/>
        <v>0.22898999175925822</v>
      </c>
      <c r="Z51" s="69">
        <v>7818.8006920917924</v>
      </c>
      <c r="AA51" s="74">
        <f t="shared" si="73"/>
        <v>7743.6866445864771</v>
      </c>
      <c r="AB51" s="69">
        <v>7579.6466666666665</v>
      </c>
      <c r="AC51" s="74">
        <f t="shared" si="74"/>
        <v>7395.4227493452636</v>
      </c>
      <c r="AD51" s="69">
        <v>8421.6666666666661</v>
      </c>
      <c r="AE51" s="74">
        <f t="shared" si="86"/>
        <v>8705.0942833273657</v>
      </c>
      <c r="AF51" s="69">
        <v>1</v>
      </c>
      <c r="AG51" s="84">
        <f t="shared" si="55"/>
        <v>1</v>
      </c>
      <c r="AH51" s="108">
        <v>4.040589290734137</v>
      </c>
      <c r="AI51" s="109">
        <f t="shared" si="75"/>
        <v>3.8019032415637901</v>
      </c>
      <c r="AJ51" s="108">
        <v>4.7</v>
      </c>
      <c r="AK51" s="108">
        <f t="shared" si="76"/>
        <v>4.1478497537193215</v>
      </c>
      <c r="AL51" s="108">
        <v>2.4</v>
      </c>
      <c r="AM51" s="108">
        <f t="shared" si="87"/>
        <v>2.8859849945376261</v>
      </c>
      <c r="AN51" s="108">
        <v>0</v>
      </c>
      <c r="AO51" s="117">
        <f t="shared" si="57"/>
        <v>4.6095767880976933E-2</v>
      </c>
      <c r="AP51" s="110">
        <v>0.58511308534055773</v>
      </c>
      <c r="AQ51" s="111">
        <f t="shared" si="77"/>
        <v>0.58437010240083431</v>
      </c>
      <c r="AR51" s="110">
        <v>0.82</v>
      </c>
      <c r="AS51" s="111">
        <f t="shared" si="78"/>
        <v>0.80271985725953354</v>
      </c>
      <c r="AT51" s="110">
        <v>0</v>
      </c>
      <c r="AU51" s="111">
        <f t="shared" si="88"/>
        <v>0</v>
      </c>
      <c r="AV51" s="110">
        <v>0</v>
      </c>
      <c r="AW51" s="118">
        <f t="shared" si="59"/>
        <v>0</v>
      </c>
      <c r="AX51" s="69">
        <v>4045.6165654375368</v>
      </c>
      <c r="AY51" s="74">
        <f t="shared" si="79"/>
        <v>4907.8661233274397</v>
      </c>
      <c r="AZ51" s="69">
        <v>4650.7666666666664</v>
      </c>
      <c r="BA51" s="74">
        <f t="shared" si="80"/>
        <v>5717.2391375921561</v>
      </c>
      <c r="BB51" s="69">
        <v>2539.1999999999998</v>
      </c>
      <c r="BC51" s="74">
        <f t="shared" si="89"/>
        <v>2723.9868369412548</v>
      </c>
      <c r="BD51" s="69">
        <v>3224.6666666666665</v>
      </c>
      <c r="BE51" s="84">
        <f t="shared" si="61"/>
        <v>3847.5046748183813</v>
      </c>
      <c r="BF51" s="106">
        <v>4.757016953988274E-3</v>
      </c>
      <c r="BG51" s="107">
        <f t="shared" si="79"/>
        <v>2.061390752491921E-2</v>
      </c>
      <c r="BH51" s="106">
        <v>6.6666666666666662E-3</v>
      </c>
      <c r="BI51" s="106">
        <f t="shared" si="81"/>
        <v>2.8102664004473681E-2</v>
      </c>
      <c r="BJ51" s="106">
        <v>0</v>
      </c>
      <c r="BK51" s="106">
        <f t="shared" si="90"/>
        <v>0</v>
      </c>
      <c r="BL51" s="106">
        <v>0</v>
      </c>
      <c r="BM51" s="116">
        <f t="shared" si="63"/>
        <v>5.5543867031348625E-3</v>
      </c>
      <c r="BN51" s="108">
        <v>39.149384816966055</v>
      </c>
      <c r="BO51" s="109">
        <f t="shared" si="82"/>
        <v>39.478267633899229</v>
      </c>
      <c r="BP51" s="108">
        <v>41.919999999999995</v>
      </c>
      <c r="BQ51" s="109">
        <f t="shared" si="83"/>
        <v>42.071552277770202</v>
      </c>
      <c r="BR51" s="108">
        <v>32.25</v>
      </c>
      <c r="BS51" s="109">
        <f t="shared" si="91"/>
        <v>32.50841618698761</v>
      </c>
      <c r="BT51" s="108">
        <v>27.722222222222221</v>
      </c>
      <c r="BU51" s="117">
        <f t="shared" si="65"/>
        <v>31.56762648186422</v>
      </c>
      <c r="BV51" s="174">
        <f>'Plan Figures'!$B$72</f>
        <v>7.6707847839770166E-2</v>
      </c>
      <c r="BW51" s="174">
        <f>'Plan Figures'!$B$73</f>
        <v>0.14955977288801073</v>
      </c>
      <c r="BX51" s="174">
        <f>'Plan Figures'!$B$82</f>
        <v>0.18784027894390259</v>
      </c>
      <c r="BY51" s="174">
        <f>'Plan Figures'!$B$83</f>
        <v>0.30359623569051164</v>
      </c>
      <c r="BZ51" s="174">
        <v>0.20561798169962375</v>
      </c>
      <c r="CA51" s="116">
        <f t="shared" si="66"/>
        <v>7.9616260080147119E-2</v>
      </c>
    </row>
    <row r="52" spans="1:79" x14ac:dyDescent="0.25">
      <c r="A52" s="115">
        <f t="shared" si="49"/>
        <v>45811</v>
      </c>
      <c r="B52" s="69">
        <v>38.444278670887783</v>
      </c>
      <c r="C52" s="74">
        <f t="shared" si="67"/>
        <v>38.510572516582961</v>
      </c>
      <c r="D52" s="69">
        <v>38.718446601941785</v>
      </c>
      <c r="E52" s="74">
        <f t="shared" si="67"/>
        <v>39.493847392332718</v>
      </c>
      <c r="F52" s="69">
        <v>37.756097560975611</v>
      </c>
      <c r="G52" s="74">
        <f t="shared" si="68"/>
        <v>35.984701535398401</v>
      </c>
      <c r="H52" s="69">
        <v>33.476190476190474</v>
      </c>
      <c r="I52" s="84">
        <f t="shared" si="69"/>
        <v>34.899992899221544</v>
      </c>
      <c r="J52" s="106">
        <v>6.2510509568994163E-2</v>
      </c>
      <c r="K52" s="107">
        <f t="shared" si="67"/>
        <v>5.6621874896924676E-2</v>
      </c>
      <c r="L52" s="106">
        <v>6.7961165048543742E-2</v>
      </c>
      <c r="M52" s="107">
        <f t="shared" si="70"/>
        <v>6.2492510764222006E-2</v>
      </c>
      <c r="N52" s="106">
        <v>4.878048780487805E-2</v>
      </c>
      <c r="O52" s="107">
        <f t="shared" si="84"/>
        <v>4.1324562970904428E-2</v>
      </c>
      <c r="P52" s="106">
        <v>0.20634920634920634</v>
      </c>
      <c r="Q52" s="116">
        <f t="shared" si="51"/>
        <v>0.22111891320101923</v>
      </c>
      <c r="R52" s="106">
        <v>0.11703530351567523</v>
      </c>
      <c r="S52" s="107">
        <f t="shared" si="71"/>
        <v>9.1415271544477691E-2</v>
      </c>
      <c r="T52" s="106">
        <v>0.11076238094322595</v>
      </c>
      <c r="U52" s="107">
        <f t="shared" si="72"/>
        <v>9.1226164060606324E-2</v>
      </c>
      <c r="V52" s="106">
        <v>0.12602261229374315</v>
      </c>
      <c r="W52" s="107">
        <f t="shared" si="85"/>
        <v>8.6965402185388965E-2</v>
      </c>
      <c r="X52" s="106">
        <v>0.24947468826904382</v>
      </c>
      <c r="Y52" s="116">
        <f t="shared" si="53"/>
        <v>0.22335278382179949</v>
      </c>
      <c r="Z52" s="69">
        <v>7562.5445780172886</v>
      </c>
      <c r="AA52" s="74">
        <f t="shared" si="73"/>
        <v>7776.5919591714337</v>
      </c>
      <c r="AB52" s="69">
        <v>7028.1456310679678</v>
      </c>
      <c r="AC52" s="74">
        <f t="shared" si="74"/>
        <v>7395.1351637608686</v>
      </c>
      <c r="AD52" s="69">
        <v>8939.0243902439033</v>
      </c>
      <c r="AE52" s="74">
        <f t="shared" si="86"/>
        <v>8788.4887450915321</v>
      </c>
      <c r="AF52" s="69">
        <v>1</v>
      </c>
      <c r="AG52" s="84">
        <f t="shared" si="55"/>
        <v>1</v>
      </c>
      <c r="AH52" s="108">
        <v>3.4599430817800916</v>
      </c>
      <c r="AI52" s="109">
        <f t="shared" si="75"/>
        <v>3.7635652564195525</v>
      </c>
      <c r="AJ52" s="108">
        <v>3.6796116504854406</v>
      </c>
      <c r="AK52" s="108">
        <f t="shared" si="76"/>
        <v>4.1043475631991004</v>
      </c>
      <c r="AL52" s="108">
        <v>2.9268292682926829</v>
      </c>
      <c r="AM52" s="108">
        <f t="shared" si="87"/>
        <v>2.8905696268501146</v>
      </c>
      <c r="AN52" s="108">
        <v>0</v>
      </c>
      <c r="AO52" s="117">
        <f t="shared" si="57"/>
        <v>4.6095767880976933E-2</v>
      </c>
      <c r="AP52" s="110">
        <v>0.58205076954382984</v>
      </c>
      <c r="AQ52" s="111">
        <f t="shared" si="77"/>
        <v>0.57879476245593597</v>
      </c>
      <c r="AR52" s="110">
        <v>0.81553398058252413</v>
      </c>
      <c r="AS52" s="111">
        <f t="shared" si="78"/>
        <v>0.80357845312506426</v>
      </c>
      <c r="AT52" s="110">
        <v>0</v>
      </c>
      <c r="AU52" s="111">
        <f t="shared" si="88"/>
        <v>0</v>
      </c>
      <c r="AV52" s="110">
        <v>0</v>
      </c>
      <c r="AW52" s="118">
        <f t="shared" si="59"/>
        <v>0</v>
      </c>
      <c r="AX52" s="69">
        <v>3845.8111839250314</v>
      </c>
      <c r="AY52" s="74">
        <f t="shared" si="79"/>
        <v>4732.0139133132097</v>
      </c>
      <c r="AZ52" s="69">
        <v>4450.9611650485476</v>
      </c>
      <c r="BA52" s="74">
        <f t="shared" si="80"/>
        <v>5524.100936680722</v>
      </c>
      <c r="BB52" s="69">
        <v>2337.9512195121952</v>
      </c>
      <c r="BC52" s="74">
        <f t="shared" si="89"/>
        <v>2674.3746051422445</v>
      </c>
      <c r="BD52" s="69">
        <v>3789.4920634920636</v>
      </c>
      <c r="BE52" s="84">
        <f t="shared" si="61"/>
        <v>4035.8410760455386</v>
      </c>
      <c r="BF52" s="106">
        <v>0</v>
      </c>
      <c r="BG52" s="107">
        <f t="shared" si="79"/>
        <v>1.6264620766108854E-2</v>
      </c>
      <c r="BH52" s="106">
        <v>0</v>
      </c>
      <c r="BI52" s="106">
        <f t="shared" si="81"/>
        <v>2.2433729764110871E-2</v>
      </c>
      <c r="BJ52" s="106">
        <v>0</v>
      </c>
      <c r="BK52" s="106">
        <f t="shared" si="90"/>
        <v>0</v>
      </c>
      <c r="BL52" s="106">
        <v>0</v>
      </c>
      <c r="BM52" s="116">
        <f t="shared" si="63"/>
        <v>5.5543867031348625E-3</v>
      </c>
      <c r="BN52" s="108">
        <v>38.599551776928365</v>
      </c>
      <c r="BO52" s="109">
        <f t="shared" si="82"/>
        <v>39.257996246191851</v>
      </c>
      <c r="BP52" s="108">
        <v>41.009708737864116</v>
      </c>
      <c r="BQ52" s="109">
        <f t="shared" si="83"/>
        <v>41.864322460276867</v>
      </c>
      <c r="BR52" s="108">
        <v>32.560975609756099</v>
      </c>
      <c r="BS52" s="109">
        <f t="shared" si="91"/>
        <v>32.517126988381342</v>
      </c>
      <c r="BT52" s="108">
        <v>36.634920634920633</v>
      </c>
      <c r="BU52" s="117">
        <f t="shared" si="65"/>
        <v>32.347405059962128</v>
      </c>
      <c r="BV52" s="174">
        <f>'Plan Figures'!$B$72</f>
        <v>7.6707847839770166E-2</v>
      </c>
      <c r="BW52" s="174">
        <f>'Plan Figures'!$B$73</f>
        <v>0.14955977288801073</v>
      </c>
      <c r="BX52" s="174">
        <f>'Plan Figures'!$B$82</f>
        <v>0.18784027894390259</v>
      </c>
      <c r="BY52" s="174">
        <f>'Plan Figures'!$B$83</f>
        <v>0.30359623569051164</v>
      </c>
      <c r="BZ52" s="174">
        <v>7.746085126599403E-2</v>
      </c>
      <c r="CA52" s="116">
        <f t="shared" si="66"/>
        <v>7.1107296873723483E-2</v>
      </c>
    </row>
    <row r="53" spans="1:79" x14ac:dyDescent="0.25">
      <c r="A53" s="115">
        <f t="shared" si="49"/>
        <v>45812</v>
      </c>
      <c r="B53" s="69">
        <v>38.505276871168824</v>
      </c>
      <c r="C53" s="74">
        <f t="shared" si="67"/>
        <v>38.698401618183773</v>
      </c>
      <c r="D53" s="69">
        <v>39.205128205128233</v>
      </c>
      <c r="E53" s="74">
        <f t="shared" si="67"/>
        <v>39.743172276694104</v>
      </c>
      <c r="F53" s="69">
        <v>36.171428571428571</v>
      </c>
      <c r="G53" s="74">
        <f t="shared" si="68"/>
        <v>35.949667521792954</v>
      </c>
      <c r="H53" s="69">
        <v>36.422222222222224</v>
      </c>
      <c r="I53" s="84">
        <f t="shared" si="69"/>
        <v>34.768881788110434</v>
      </c>
      <c r="J53" s="106">
        <v>3.9436817827152977E-2</v>
      </c>
      <c r="K53" s="107">
        <f t="shared" si="67"/>
        <v>4.9139257772597818E-2</v>
      </c>
      <c r="L53" s="106">
        <v>5.1282051282051322E-2</v>
      </c>
      <c r="M53" s="107">
        <f t="shared" si="70"/>
        <v>5.5219977944243936E-2</v>
      </c>
      <c r="N53" s="106">
        <v>0</v>
      </c>
      <c r="O53" s="107">
        <f t="shared" si="84"/>
        <v>3.2395991542333004E-2</v>
      </c>
      <c r="P53" s="106">
        <v>0.15555555555555556</v>
      </c>
      <c r="Q53" s="116">
        <f t="shared" si="51"/>
        <v>0.2204839925660986</v>
      </c>
      <c r="R53" s="106">
        <v>3.7980011985579827E-2</v>
      </c>
      <c r="S53" s="107">
        <f t="shared" si="71"/>
        <v>7.701390641908952E-2</v>
      </c>
      <c r="T53" s="106">
        <v>4.7371932508291421E-2</v>
      </c>
      <c r="U53" s="107">
        <f t="shared" si="72"/>
        <v>7.8535804282568608E-2</v>
      </c>
      <c r="V53" s="106">
        <v>0</v>
      </c>
      <c r="W53" s="107">
        <f t="shared" si="85"/>
        <v>6.5968177173900064E-2</v>
      </c>
      <c r="X53" s="106">
        <v>0.14664662515113883</v>
      </c>
      <c r="Y53" s="116">
        <f t="shared" si="53"/>
        <v>0.22498093871194916</v>
      </c>
      <c r="Z53" s="69">
        <v>7655.810435035768</v>
      </c>
      <c r="AA53" s="74">
        <f t="shared" si="73"/>
        <v>7767.7847787216797</v>
      </c>
      <c r="AB53" s="69">
        <v>7418.1965811965874</v>
      </c>
      <c r="AC53" s="74">
        <f t="shared" si="74"/>
        <v>7409.4135074771693</v>
      </c>
      <c r="AD53" s="69">
        <v>8467.1428571428569</v>
      </c>
      <c r="AE53" s="74">
        <f t="shared" si="86"/>
        <v>8730.2234389690839</v>
      </c>
      <c r="AF53" s="69">
        <v>1</v>
      </c>
      <c r="AG53" s="84">
        <f t="shared" si="55"/>
        <v>1</v>
      </c>
      <c r="AH53" s="108">
        <v>3.6884889667446972</v>
      </c>
      <c r="AI53" s="109">
        <f t="shared" si="75"/>
        <v>3.7820309288843679</v>
      </c>
      <c r="AJ53" s="108">
        <v>3.7692307692307718</v>
      </c>
      <c r="AK53" s="108">
        <f t="shared" si="76"/>
        <v>4.1068341277294609</v>
      </c>
      <c r="AL53" s="108">
        <v>3.4285714285714284</v>
      </c>
      <c r="AM53" s="108">
        <f t="shared" si="87"/>
        <v>2.9488179261698422</v>
      </c>
      <c r="AN53" s="108">
        <v>0</v>
      </c>
      <c r="AO53" s="117">
        <f t="shared" si="57"/>
        <v>4.6095767880976933E-2</v>
      </c>
      <c r="AP53" s="110">
        <v>0.59795965493613457</v>
      </c>
      <c r="AQ53" s="111">
        <f t="shared" si="77"/>
        <v>0.57939669477884781</v>
      </c>
      <c r="AR53" s="110">
        <v>0.77777777777777757</v>
      </c>
      <c r="AS53" s="111">
        <f t="shared" si="78"/>
        <v>0.79998674880343279</v>
      </c>
      <c r="AT53" s="110">
        <v>0</v>
      </c>
      <c r="AU53" s="111">
        <f t="shared" si="88"/>
        <v>0</v>
      </c>
      <c r="AV53" s="110">
        <v>0</v>
      </c>
      <c r="AW53" s="118">
        <f t="shared" si="59"/>
        <v>0</v>
      </c>
      <c r="AX53" s="69">
        <v>4600.7453273182864</v>
      </c>
      <c r="AY53" s="74">
        <f t="shared" si="79"/>
        <v>4627.4344813269836</v>
      </c>
      <c r="AZ53" s="69">
        <v>5357.7350427350466</v>
      </c>
      <c r="BA53" s="74">
        <f t="shared" si="80"/>
        <v>5393.3779970088799</v>
      </c>
      <c r="BB53" s="69">
        <v>2073.8285714285716</v>
      </c>
      <c r="BC53" s="74">
        <f t="shared" si="89"/>
        <v>2590.501901060612</v>
      </c>
      <c r="BD53" s="69">
        <v>5597.6444444444442</v>
      </c>
      <c r="BE53" s="84">
        <f t="shared" si="61"/>
        <v>4290.8245681090311</v>
      </c>
      <c r="BF53" s="106">
        <v>1.9712955657235225E-2</v>
      </c>
      <c r="BG53" s="107">
        <f t="shared" si="79"/>
        <v>1.5996361814930766E-2</v>
      </c>
      <c r="BH53" s="106">
        <v>2.5641025641025661E-2</v>
      </c>
      <c r="BI53" s="106">
        <f t="shared" si="81"/>
        <v>2.1925721956832993E-2</v>
      </c>
      <c r="BJ53" s="106">
        <v>0</v>
      </c>
      <c r="BK53" s="106">
        <f t="shared" si="90"/>
        <v>0</v>
      </c>
      <c r="BL53" s="106">
        <v>0</v>
      </c>
      <c r="BM53" s="116">
        <f t="shared" si="63"/>
        <v>5.5543867031348625E-3</v>
      </c>
      <c r="BN53" s="108">
        <v>40.505357729893717</v>
      </c>
      <c r="BO53" s="109">
        <f t="shared" si="82"/>
        <v>39.344339774740639</v>
      </c>
      <c r="BP53" s="108">
        <v>42.632478632478666</v>
      </c>
      <c r="BQ53" s="109">
        <f t="shared" si="83"/>
        <v>41.945291774822827</v>
      </c>
      <c r="BR53" s="108">
        <v>33.428571428571431</v>
      </c>
      <c r="BS53" s="109">
        <f t="shared" si="91"/>
        <v>32.471208621034407</v>
      </c>
      <c r="BT53" s="108">
        <v>37.177777777777777</v>
      </c>
      <c r="BU53" s="117">
        <f t="shared" si="65"/>
        <v>31.638516171073238</v>
      </c>
      <c r="BV53" s="174">
        <f>'Plan Figures'!$B$72</f>
        <v>7.6707847839770166E-2</v>
      </c>
      <c r="BW53" s="174">
        <f>'Plan Figures'!$B$73</f>
        <v>0.14955977288801073</v>
      </c>
      <c r="BX53" s="174">
        <f>'Plan Figures'!$B$82</f>
        <v>0.18784027894390259</v>
      </c>
      <c r="BY53" s="174">
        <f>'Plan Figures'!$B$83</f>
        <v>0.30359623569051164</v>
      </c>
      <c r="BZ53" s="174">
        <v>1.8855658464974858E-2</v>
      </c>
      <c r="CA53" s="116">
        <f t="shared" si="66"/>
        <v>7.1826263011345953E-2</v>
      </c>
    </row>
    <row r="54" spans="1:79" x14ac:dyDescent="0.25">
      <c r="A54" s="115">
        <f t="shared" si="49"/>
        <v>45813</v>
      </c>
      <c r="B54" s="69">
        <v>38.437279041234142</v>
      </c>
      <c r="C54" s="74">
        <f t="shared" si="67"/>
        <v>38.7055838549486</v>
      </c>
      <c r="D54" s="69">
        <v>40.132352941176471</v>
      </c>
      <c r="E54" s="74">
        <f t="shared" si="67"/>
        <v>39.772469450108922</v>
      </c>
      <c r="F54" s="69">
        <v>34.542372881355931</v>
      </c>
      <c r="G54" s="74">
        <f t="shared" si="68"/>
        <v>35.93826047309777</v>
      </c>
      <c r="H54" s="69">
        <v>34.142857142857146</v>
      </c>
      <c r="I54" s="84">
        <f t="shared" si="69"/>
        <v>34.673218522804312</v>
      </c>
      <c r="J54" s="106">
        <v>6.6594839199638295E-2</v>
      </c>
      <c r="K54" s="107">
        <f t="shared" si="67"/>
        <v>5.4043332411167752E-2</v>
      </c>
      <c r="L54" s="106">
        <v>7.3529411764705899E-2</v>
      </c>
      <c r="M54" s="107">
        <f t="shared" si="70"/>
        <v>6.0529374430111006E-2</v>
      </c>
      <c r="N54" s="106">
        <v>5.0847457627118647E-2</v>
      </c>
      <c r="O54" s="107">
        <f t="shared" si="84"/>
        <v>3.6485310885889639E-2</v>
      </c>
      <c r="P54" s="106">
        <v>0.14285714285714285</v>
      </c>
      <c r="Q54" s="116">
        <f t="shared" si="51"/>
        <v>0.21633858440283329</v>
      </c>
      <c r="R54" s="106">
        <v>0.13076945732355308</v>
      </c>
      <c r="S54" s="107">
        <f t="shared" si="71"/>
        <v>8.4970267697732263E-2</v>
      </c>
      <c r="T54" s="106">
        <v>0.13720782419276883</v>
      </c>
      <c r="U54" s="107">
        <f t="shared" si="72"/>
        <v>8.6348608585012157E-2</v>
      </c>
      <c r="V54" s="106">
        <v>0.12599514040062648</v>
      </c>
      <c r="W54" s="107">
        <f t="shared" si="85"/>
        <v>7.6561992527616043E-2</v>
      </c>
      <c r="X54" s="106">
        <v>5.4952754436400027E-2</v>
      </c>
      <c r="Y54" s="116">
        <f t="shared" si="53"/>
        <v>0.21092176685659481</v>
      </c>
      <c r="Z54" s="69">
        <v>7732.7522262528219</v>
      </c>
      <c r="AA54" s="74">
        <f t="shared" si="73"/>
        <v>7747.1655094719681</v>
      </c>
      <c r="AB54" s="69">
        <v>7455.1323529411766</v>
      </c>
      <c r="AC54" s="74">
        <f t="shared" si="74"/>
        <v>7391.9648825726608</v>
      </c>
      <c r="AD54" s="69">
        <v>8406.7796610169498</v>
      </c>
      <c r="AE54" s="74">
        <f t="shared" si="86"/>
        <v>8697.8586286381724</v>
      </c>
      <c r="AF54" s="69">
        <v>1</v>
      </c>
      <c r="AG54" s="84">
        <f t="shared" si="55"/>
        <v>1</v>
      </c>
      <c r="AH54" s="108">
        <v>3.7625300761689551</v>
      </c>
      <c r="AI54" s="109">
        <f t="shared" si="75"/>
        <v>3.8140495019266862</v>
      </c>
      <c r="AJ54" s="108">
        <v>4.507352941176471</v>
      </c>
      <c r="AK54" s="108">
        <f t="shared" si="76"/>
        <v>4.228663768676749</v>
      </c>
      <c r="AL54" s="108">
        <v>2.0677966101694913</v>
      </c>
      <c r="AM54" s="108">
        <f t="shared" si="87"/>
        <v>2.7775507752416746</v>
      </c>
      <c r="AN54" s="108">
        <v>0</v>
      </c>
      <c r="AO54" s="117">
        <f t="shared" si="57"/>
        <v>4.6095767880976933E-2</v>
      </c>
      <c r="AP54" s="110">
        <v>0.55260956861650135</v>
      </c>
      <c r="AQ54" s="111">
        <f t="shared" si="77"/>
        <v>0.57737544331661306</v>
      </c>
      <c r="AR54" s="110">
        <v>0.79411764705882348</v>
      </c>
      <c r="AS54" s="111">
        <f t="shared" si="78"/>
        <v>0.79914641266897901</v>
      </c>
      <c r="AT54" s="110">
        <v>0</v>
      </c>
      <c r="AU54" s="111">
        <f t="shared" si="88"/>
        <v>0</v>
      </c>
      <c r="AV54" s="110">
        <v>0</v>
      </c>
      <c r="AW54" s="118">
        <f t="shared" si="59"/>
        <v>0</v>
      </c>
      <c r="AX54" s="69">
        <v>4651.0496154353923</v>
      </c>
      <c r="AY54" s="74">
        <f t="shared" si="79"/>
        <v>4658.6136750134929</v>
      </c>
      <c r="AZ54" s="69">
        <v>5642.1102941176478</v>
      </c>
      <c r="BA54" s="74">
        <f t="shared" si="80"/>
        <v>5478.0106364282829</v>
      </c>
      <c r="BB54" s="69">
        <v>2370.406779661017</v>
      </c>
      <c r="BC54" s="74">
        <f t="shared" si="89"/>
        <v>2511.1758854566301</v>
      </c>
      <c r="BD54" s="69">
        <v>4058.6428571428573</v>
      </c>
      <c r="BE54" s="84">
        <f t="shared" si="61"/>
        <v>4342.8271191294389</v>
      </c>
      <c r="BF54" s="106">
        <v>1.5350265794902817E-2</v>
      </c>
      <c r="BG54" s="107">
        <f t="shared" si="79"/>
        <v>1.7269194706325736E-2</v>
      </c>
      <c r="BH54" s="106">
        <v>2.2058823529411766E-2</v>
      </c>
      <c r="BI54" s="106">
        <f t="shared" si="81"/>
        <v>2.3778281162333378E-2</v>
      </c>
      <c r="BJ54" s="106">
        <v>0</v>
      </c>
      <c r="BK54" s="106">
        <f t="shared" si="90"/>
        <v>0</v>
      </c>
      <c r="BL54" s="106">
        <v>0</v>
      </c>
      <c r="BM54" s="116">
        <f t="shared" si="63"/>
        <v>5.5543867031348625E-3</v>
      </c>
      <c r="BN54" s="108">
        <v>38.571248298581871</v>
      </c>
      <c r="BO54" s="109">
        <f t="shared" si="82"/>
        <v>39.538268831118437</v>
      </c>
      <c r="BP54" s="108">
        <v>42.07352941176471</v>
      </c>
      <c r="BQ54" s="109">
        <f t="shared" si="83"/>
        <v>42.259692080399603</v>
      </c>
      <c r="BR54" s="108">
        <v>30.508474576271187</v>
      </c>
      <c r="BS54" s="109">
        <f t="shared" si="91"/>
        <v>32.432736735104896</v>
      </c>
      <c r="BT54" s="108">
        <v>33.571428571428569</v>
      </c>
      <c r="BU54" s="117">
        <f t="shared" si="65"/>
        <v>32.708988109848747</v>
      </c>
      <c r="BV54" s="174">
        <f>'Plan Figures'!$B$72</f>
        <v>7.6707847839770166E-2</v>
      </c>
      <c r="BW54" s="174">
        <f>'Plan Figures'!$B$73</f>
        <v>0.14955977288801073</v>
      </c>
      <c r="BX54" s="174">
        <f>'Plan Figures'!$B$82</f>
        <v>0.18784027894390259</v>
      </c>
      <c r="BY54" s="174">
        <f>'Plan Figures'!$B$83</f>
        <v>0.30359623569051164</v>
      </c>
      <c r="BZ54" s="174">
        <v>2.4833055249217879E-2</v>
      </c>
      <c r="CA54" s="116">
        <f t="shared" si="66"/>
        <v>6.8287227996187763E-2</v>
      </c>
    </row>
    <row r="55" spans="1:79" x14ac:dyDescent="0.25">
      <c r="A55" s="115">
        <f t="shared" si="49"/>
        <v>45814</v>
      </c>
      <c r="B55" s="69">
        <v>37.832761761511819</v>
      </c>
      <c r="C55" s="74">
        <f t="shared" si="67"/>
        <v>38.588445845601079</v>
      </c>
      <c r="D55" s="69">
        <v>39.766917293233078</v>
      </c>
      <c r="E55" s="74">
        <f t="shared" si="67"/>
        <v>39.758851220862326</v>
      </c>
      <c r="F55" s="69">
        <v>34.734939759036145</v>
      </c>
      <c r="G55" s="74">
        <f t="shared" si="68"/>
        <v>35.81248263647656</v>
      </c>
      <c r="H55" s="69">
        <v>37.185714285714283</v>
      </c>
      <c r="I55" s="84">
        <f t="shared" si="69"/>
        <v>34.901516439909294</v>
      </c>
      <c r="J55" s="106">
        <v>6.4754604902460308E-2</v>
      </c>
      <c r="K55" s="107">
        <f t="shared" si="67"/>
        <v>5.3911382399354446E-2</v>
      </c>
      <c r="L55" s="106">
        <v>8.2706766917293215E-2</v>
      </c>
      <c r="M55" s="107">
        <f t="shared" si="70"/>
        <v>6.2869408187975054E-2</v>
      </c>
      <c r="N55" s="106">
        <v>3.614457831325301E-2</v>
      </c>
      <c r="O55" s="107">
        <f t="shared" si="84"/>
        <v>3.2491312915988051E-2</v>
      </c>
      <c r="P55" s="106">
        <v>0.15714285714285714</v>
      </c>
      <c r="Q55" s="116">
        <f t="shared" si="51"/>
        <v>0.20933248299319723</v>
      </c>
      <c r="R55" s="106">
        <v>0.11796861664072586</v>
      </c>
      <c r="S55" s="107">
        <f t="shared" si="71"/>
        <v>8.6829546379156894E-2</v>
      </c>
      <c r="T55" s="106">
        <v>0.14605886353620678</v>
      </c>
      <c r="U55" s="107">
        <f t="shared" si="72"/>
        <v>9.3292963012665001E-2</v>
      </c>
      <c r="V55" s="106">
        <v>6.6791803143306724E-2</v>
      </c>
      <c r="W55" s="107">
        <f t="shared" si="85"/>
        <v>6.942182799969468E-2</v>
      </c>
      <c r="X55" s="106">
        <v>0.16531171780718584</v>
      </c>
      <c r="Y55" s="116">
        <f t="shared" si="53"/>
        <v>0.20361983506531736</v>
      </c>
      <c r="Z55" s="69">
        <v>8040.570812590905</v>
      </c>
      <c r="AA55" s="74">
        <f t="shared" si="73"/>
        <v>7770.9961355393252</v>
      </c>
      <c r="AB55" s="69">
        <v>7486.3082706766909</v>
      </c>
      <c r="AC55" s="74">
        <f t="shared" si="74"/>
        <v>7413.3274343602907</v>
      </c>
      <c r="AD55" s="69">
        <v>8946.9759036144587</v>
      </c>
      <c r="AE55" s="74">
        <f t="shared" si="86"/>
        <v>8654.5694720116662</v>
      </c>
      <c r="AF55" s="69">
        <v>1</v>
      </c>
      <c r="AG55" s="84">
        <f t="shared" si="55"/>
        <v>1</v>
      </c>
      <c r="AH55" s="108">
        <v>3.551554508744744</v>
      </c>
      <c r="AI55" s="109">
        <f t="shared" si="75"/>
        <v>3.8282798744331314</v>
      </c>
      <c r="AJ55" s="108">
        <v>3.8421052631578942</v>
      </c>
      <c r="AK55" s="108">
        <f t="shared" si="76"/>
        <v>4.252025745046244</v>
      </c>
      <c r="AL55" s="108">
        <v>3.0963855421686746</v>
      </c>
      <c r="AM55" s="108">
        <f t="shared" si="87"/>
        <v>2.805972153060643</v>
      </c>
      <c r="AN55" s="108">
        <v>0</v>
      </c>
      <c r="AO55" s="117">
        <f t="shared" si="57"/>
        <v>4.6095767880976933E-2</v>
      </c>
      <c r="AP55" s="110">
        <v>0.52207949013446397</v>
      </c>
      <c r="AQ55" s="111">
        <f t="shared" si="77"/>
        <v>0.56245076136847849</v>
      </c>
      <c r="AR55" s="110">
        <v>0.84962406015037584</v>
      </c>
      <c r="AS55" s="111">
        <f t="shared" si="78"/>
        <v>0.79515684691786659</v>
      </c>
      <c r="AT55" s="110">
        <v>0</v>
      </c>
      <c r="AU55" s="111">
        <f t="shared" si="88"/>
        <v>0</v>
      </c>
      <c r="AV55" s="110">
        <v>0</v>
      </c>
      <c r="AW55" s="118">
        <f t="shared" si="59"/>
        <v>0</v>
      </c>
      <c r="AX55" s="69">
        <v>4718.7201397887029</v>
      </c>
      <c r="AY55" s="74">
        <f t="shared" si="79"/>
        <v>4653.2327606220379</v>
      </c>
      <c r="AZ55" s="69">
        <v>6052.3909774436088</v>
      </c>
      <c r="BA55" s="74">
        <f t="shared" si="80"/>
        <v>5546.6138664420923</v>
      </c>
      <c r="BB55" s="69">
        <v>2589.4457831325303</v>
      </c>
      <c r="BC55" s="74">
        <f t="shared" si="89"/>
        <v>2493.2249167466252</v>
      </c>
      <c r="BD55" s="69">
        <v>3029.457142857143</v>
      </c>
      <c r="BE55" s="84">
        <f t="shared" si="61"/>
        <v>4123.2768140589569</v>
      </c>
      <c r="BF55" s="106">
        <v>1.8480689916264212E-2</v>
      </c>
      <c r="BG55" s="107">
        <f t="shared" si="79"/>
        <v>1.6785510142835972E-2</v>
      </c>
      <c r="BH55" s="106">
        <v>3.0075187969924807E-2</v>
      </c>
      <c r="BI55" s="106">
        <f t="shared" si="81"/>
        <v>2.3701558744042752E-2</v>
      </c>
      <c r="BJ55" s="106">
        <v>0</v>
      </c>
      <c r="BK55" s="106">
        <f t="shared" si="90"/>
        <v>0</v>
      </c>
      <c r="BL55" s="106">
        <v>0</v>
      </c>
      <c r="BM55" s="116">
        <f t="shared" si="63"/>
        <v>4.081632653061224E-3</v>
      </c>
      <c r="BN55" s="108">
        <v>36.970220354650273</v>
      </c>
      <c r="BO55" s="109">
        <f t="shared" si="82"/>
        <v>39.389011669158279</v>
      </c>
      <c r="BP55" s="108">
        <v>40.278195488721806</v>
      </c>
      <c r="BQ55" s="109">
        <f t="shared" si="83"/>
        <v>42.206139832432747</v>
      </c>
      <c r="BR55" s="108">
        <v>31.710843373493976</v>
      </c>
      <c r="BS55" s="109">
        <f t="shared" si="91"/>
        <v>32.472014726190118</v>
      </c>
      <c r="BT55" s="108">
        <v>29.342857142857142</v>
      </c>
      <c r="BU55" s="117">
        <f t="shared" si="65"/>
        <v>32.699057539682542</v>
      </c>
      <c r="BV55" s="174">
        <f>'Plan Figures'!$B$72</f>
        <v>7.6707847839770166E-2</v>
      </c>
      <c r="BW55" s="174">
        <f>'Plan Figures'!$B$73</f>
        <v>0.14955977288801073</v>
      </c>
      <c r="BX55" s="174">
        <f>'Plan Figures'!$B$82</f>
        <v>0.18784027894390259</v>
      </c>
      <c r="BY55" s="174">
        <f>'Plan Figures'!$B$83</f>
        <v>0.30359623569051164</v>
      </c>
      <c r="BZ55" s="174">
        <v>3.4482759428144792E-2</v>
      </c>
      <c r="CA55" s="116">
        <f t="shared" si="66"/>
        <v>6.5626572903363795E-2</v>
      </c>
    </row>
    <row r="56" spans="1:79" x14ac:dyDescent="0.25">
      <c r="A56" s="115">
        <f t="shared" si="49"/>
        <v>45815</v>
      </c>
      <c r="B56" s="69">
        <v>38.382579590061859</v>
      </c>
      <c r="C56" s="74">
        <f t="shared" si="67"/>
        <v>38.371206087795933</v>
      </c>
      <c r="D56" s="69">
        <v>39.698630136986296</v>
      </c>
      <c r="E56" s="74">
        <f t="shared" si="67"/>
        <v>39.554832588520334</v>
      </c>
      <c r="F56" s="69">
        <v>34.627450980392155</v>
      </c>
      <c r="G56" s="74">
        <f t="shared" si="68"/>
        <v>35.499057266328506</v>
      </c>
      <c r="H56" s="69">
        <v>37.107142857142854</v>
      </c>
      <c r="I56" s="84">
        <f t="shared" si="69"/>
        <v>35.123625283446714</v>
      </c>
      <c r="J56" s="106">
        <v>7.6157910737446072E-2</v>
      </c>
      <c r="K56" s="107">
        <f t="shared" si="67"/>
        <v>6.0462219521582136E-2</v>
      </c>
      <c r="L56" s="106">
        <v>8.2191780821917804E-2</v>
      </c>
      <c r="M56" s="107">
        <f t="shared" si="70"/>
        <v>6.8574873858711791E-2</v>
      </c>
      <c r="N56" s="106">
        <v>5.8823529411764705E-2</v>
      </c>
      <c r="O56" s="107">
        <f t="shared" si="84"/>
        <v>4.0894674260525864E-2</v>
      </c>
      <c r="P56" s="106">
        <v>0.17857142857142858</v>
      </c>
      <c r="Q56" s="116">
        <f t="shared" si="51"/>
        <v>0.21307397959183669</v>
      </c>
      <c r="R56" s="106">
        <v>0.12231365352004619</v>
      </c>
      <c r="S56" s="107">
        <f t="shared" si="71"/>
        <v>9.7832048905314981E-2</v>
      </c>
      <c r="T56" s="106">
        <v>0.11690195388118346</v>
      </c>
      <c r="U56" s="107">
        <f t="shared" si="72"/>
        <v>0.10141238261483447</v>
      </c>
      <c r="V56" s="106">
        <v>0.13287709019895239</v>
      </c>
      <c r="W56" s="107">
        <f t="shared" si="85"/>
        <v>8.8404269456687876E-2</v>
      </c>
      <c r="X56" s="106">
        <v>0.20641919043606519</v>
      </c>
      <c r="Y56" s="116">
        <f t="shared" si="53"/>
        <v>0.21392686143966225</v>
      </c>
      <c r="Z56" s="69">
        <v>7820.656503307895</v>
      </c>
      <c r="AA56" s="74">
        <f t="shared" si="73"/>
        <v>7755.6305677215769</v>
      </c>
      <c r="AB56" s="69">
        <v>7337.7260273972588</v>
      </c>
      <c r="AC56" s="74">
        <f t="shared" si="74"/>
        <v>7379.0257199643247</v>
      </c>
      <c r="AD56" s="69">
        <v>9225.4901960784318</v>
      </c>
      <c r="AE56" s="74">
        <f t="shared" si="86"/>
        <v>8709.7415408391989</v>
      </c>
      <c r="AF56" s="69">
        <v>1</v>
      </c>
      <c r="AG56" s="84">
        <f t="shared" si="55"/>
        <v>1</v>
      </c>
      <c r="AH56" s="108">
        <v>4.0464115732046499</v>
      </c>
      <c r="AI56" s="109">
        <f t="shared" si="75"/>
        <v>3.821140052555986</v>
      </c>
      <c r="AJ56" s="108">
        <v>4.4657534246575343</v>
      </c>
      <c r="AK56" s="108">
        <f t="shared" si="76"/>
        <v>4.2350609425325318</v>
      </c>
      <c r="AL56" s="108">
        <v>2.8627450980392157</v>
      </c>
      <c r="AM56" s="108">
        <f t="shared" si="87"/>
        <v>2.8042214527805309</v>
      </c>
      <c r="AN56" s="108">
        <v>0</v>
      </c>
      <c r="AO56" s="117">
        <f t="shared" si="57"/>
        <v>4.6095767880976933E-2</v>
      </c>
      <c r="AP56" s="110">
        <v>0.58790467991608863</v>
      </c>
      <c r="AQ56" s="111">
        <f t="shared" si="77"/>
        <v>0.5708061063987292</v>
      </c>
      <c r="AR56" s="110">
        <v>0.79452054794520544</v>
      </c>
      <c r="AS56" s="111">
        <f t="shared" si="78"/>
        <v>0.80302597952170873</v>
      </c>
      <c r="AT56" s="110">
        <v>0</v>
      </c>
      <c r="AU56" s="111">
        <f t="shared" si="88"/>
        <v>0</v>
      </c>
      <c r="AV56" s="110">
        <v>0</v>
      </c>
      <c r="AW56" s="118">
        <f t="shared" si="59"/>
        <v>0</v>
      </c>
      <c r="AX56" s="69">
        <v>5207.1744033738732</v>
      </c>
      <c r="AY56" s="74">
        <f t="shared" si="79"/>
        <v>4601.5211689779535</v>
      </c>
      <c r="AZ56" s="69">
        <v>6064.8424657534242</v>
      </c>
      <c r="BA56" s="74">
        <f t="shared" si="80"/>
        <v>5444.5662106442915</v>
      </c>
      <c r="BB56" s="69">
        <v>2761.2745098039218</v>
      </c>
      <c r="BC56" s="74">
        <f t="shared" si="89"/>
        <v>2528.8406630451454</v>
      </c>
      <c r="BD56" s="69">
        <v>4186.8452380952385</v>
      </c>
      <c r="BE56" s="84">
        <f t="shared" si="61"/>
        <v>3969.3390589569162</v>
      </c>
      <c r="BF56" s="106">
        <v>2.534071896190037E-2</v>
      </c>
      <c r="BG56" s="107">
        <f t="shared" si="79"/>
        <v>1.6082932296689622E-2</v>
      </c>
      <c r="BH56" s="106">
        <v>3.4246575342465752E-2</v>
      </c>
      <c r="BI56" s="106">
        <f t="shared" si="81"/>
        <v>2.2557709346286352E-2</v>
      </c>
      <c r="BJ56" s="106">
        <v>0</v>
      </c>
      <c r="BK56" s="106">
        <f t="shared" si="90"/>
        <v>0</v>
      </c>
      <c r="BL56" s="106">
        <v>0</v>
      </c>
      <c r="BM56" s="116">
        <f t="shared" si="63"/>
        <v>0</v>
      </c>
      <c r="BN56" s="108">
        <v>41.95083390006949</v>
      </c>
      <c r="BO56" s="109">
        <f t="shared" si="82"/>
        <v>39.514883138069749</v>
      </c>
      <c r="BP56" s="108">
        <v>44.479452054794521</v>
      </c>
      <c r="BQ56" s="109">
        <f t="shared" si="83"/>
        <v>42.337007228590515</v>
      </c>
      <c r="BR56" s="108">
        <v>34.764705882352942</v>
      </c>
      <c r="BS56" s="109">
        <f t="shared" si="91"/>
        <v>32.466462505301756</v>
      </c>
      <c r="BT56" s="108">
        <v>30.023809523809526</v>
      </c>
      <c r="BU56" s="117">
        <f t="shared" si="65"/>
        <v>32.21266298185941</v>
      </c>
      <c r="BV56" s="174">
        <f>'Plan Figures'!$B$72</f>
        <v>7.6707847839770166E-2</v>
      </c>
      <c r="BW56" s="174">
        <f>'Plan Figures'!$B$73</f>
        <v>0.14955977288801073</v>
      </c>
      <c r="BX56" s="174">
        <f>'Plan Figures'!$B$82</f>
        <v>0.18784027894390259</v>
      </c>
      <c r="BY56" s="174">
        <f>'Plan Figures'!$B$83</f>
        <v>0.30359623569051164</v>
      </c>
      <c r="BZ56" s="174">
        <v>0.10857908934074133</v>
      </c>
      <c r="CA56" s="116">
        <f t="shared" si="66"/>
        <v>7.3211603861670027E-2</v>
      </c>
    </row>
    <row r="57" spans="1:79" x14ac:dyDescent="0.25">
      <c r="A57" s="115">
        <f t="shared" si="49"/>
        <v>45816</v>
      </c>
      <c r="B57" s="69">
        <v>38.779247305238506</v>
      </c>
      <c r="C57" s="74">
        <f t="shared" si="67"/>
        <v>38.343431801438221</v>
      </c>
      <c r="D57" s="69">
        <v>40.022222222222268</v>
      </c>
      <c r="E57" s="74">
        <f t="shared" si="67"/>
        <v>39.479575819145921</v>
      </c>
      <c r="F57" s="69">
        <v>36.25</v>
      </c>
      <c r="G57" s="74">
        <f t="shared" si="68"/>
        <v>35.733184250455487</v>
      </c>
      <c r="H57" s="69">
        <v>35.606741573033709</v>
      </c>
      <c r="I57" s="84">
        <f t="shared" si="69"/>
        <v>35.312981222451526</v>
      </c>
      <c r="J57" s="106">
        <v>7.461805928613946E-2</v>
      </c>
      <c r="K57" s="107">
        <f t="shared" si="67"/>
        <v>6.4394287083873319E-2</v>
      </c>
      <c r="L57" s="106">
        <v>8.8888888888888989E-2</v>
      </c>
      <c r="M57" s="107">
        <f t="shared" si="70"/>
        <v>7.4270485436676331E-2</v>
      </c>
      <c r="N57" s="106">
        <v>4.5454545454545456E-2</v>
      </c>
      <c r="O57" s="107">
        <f t="shared" si="84"/>
        <v>4.1435799801651414E-2</v>
      </c>
      <c r="P57" s="106">
        <v>0.12359550561797752</v>
      </c>
      <c r="Q57" s="116">
        <f t="shared" si="51"/>
        <v>0.19724833753726215</v>
      </c>
      <c r="R57" s="106">
        <v>0.14421543775475407</v>
      </c>
      <c r="S57" s="107">
        <f t="shared" si="71"/>
        <v>0.10822782201932857</v>
      </c>
      <c r="T57" s="106">
        <v>0.1754938467114622</v>
      </c>
      <c r="U57" s="107">
        <f t="shared" si="72"/>
        <v>0.11696477557531537</v>
      </c>
      <c r="V57" s="106">
        <v>7.3985497916062043E-2</v>
      </c>
      <c r="W57" s="107">
        <f t="shared" si="85"/>
        <v>8.7379791915740482E-2</v>
      </c>
      <c r="X57" s="106">
        <v>0.17586953196256816</v>
      </c>
      <c r="Y57" s="116">
        <f t="shared" si="53"/>
        <v>0.20760227732407882</v>
      </c>
      <c r="Z57" s="69">
        <v>7792.7047541652619</v>
      </c>
      <c r="AA57" s="74">
        <f t="shared" si="73"/>
        <v>7774.8342859231052</v>
      </c>
      <c r="AB57" s="69">
        <v>7217.7777777777865</v>
      </c>
      <c r="AC57" s="74">
        <f t="shared" si="74"/>
        <v>7360.41904396059</v>
      </c>
      <c r="AD57" s="69">
        <v>8988.636363636364</v>
      </c>
      <c r="AE57" s="74">
        <f t="shared" si="86"/>
        <v>8770.8165769142324</v>
      </c>
      <c r="AF57" s="69">
        <v>1</v>
      </c>
      <c r="AG57" s="84">
        <f t="shared" si="55"/>
        <v>1</v>
      </c>
      <c r="AH57" s="108">
        <v>3.8536048825830016</v>
      </c>
      <c r="AI57" s="109">
        <f t="shared" si="75"/>
        <v>3.7718746257086115</v>
      </c>
      <c r="AJ57" s="108">
        <v>4.3111111111111162</v>
      </c>
      <c r="AK57" s="108">
        <f t="shared" si="76"/>
        <v>4.1821664514027468</v>
      </c>
      <c r="AL57" s="108">
        <v>2.9318181818181817</v>
      </c>
      <c r="AM57" s="108">
        <f t="shared" si="87"/>
        <v>2.8163065898656674</v>
      </c>
      <c r="AN57" s="108">
        <v>0</v>
      </c>
      <c r="AO57" s="117">
        <f t="shared" si="57"/>
        <v>0</v>
      </c>
      <c r="AP57" s="110">
        <v>0.52885594283128468</v>
      </c>
      <c r="AQ57" s="111">
        <f t="shared" si="77"/>
        <v>0.56522474161698011</v>
      </c>
      <c r="AR57" s="110">
        <v>0.78888888888888864</v>
      </c>
      <c r="AS57" s="111">
        <f t="shared" si="78"/>
        <v>0.80578041462908501</v>
      </c>
      <c r="AT57" s="110">
        <v>0</v>
      </c>
      <c r="AU57" s="111">
        <f t="shared" si="88"/>
        <v>0</v>
      </c>
      <c r="AV57" s="110">
        <v>0</v>
      </c>
      <c r="AW57" s="118">
        <f t="shared" si="59"/>
        <v>0</v>
      </c>
      <c r="AX57" s="69">
        <v>4517.4886334398825</v>
      </c>
      <c r="AY57" s="74">
        <f t="shared" si="79"/>
        <v>4512.3722669598155</v>
      </c>
      <c r="AZ57" s="69">
        <v>5482.888888888896</v>
      </c>
      <c r="BA57" s="74">
        <f t="shared" si="80"/>
        <v>5385.9565000934044</v>
      </c>
      <c r="BB57" s="69">
        <v>2551.75</v>
      </c>
      <c r="BC57" s="74">
        <f t="shared" si="89"/>
        <v>2460.5509805054617</v>
      </c>
      <c r="BD57" s="69">
        <v>4656.7752808988762</v>
      </c>
      <c r="BE57" s="84">
        <f t="shared" si="61"/>
        <v>4077.6462419424702</v>
      </c>
      <c r="BF57" s="106">
        <v>1.4897350502289729E-2</v>
      </c>
      <c r="BG57" s="107">
        <f t="shared" si="79"/>
        <v>1.4076999683797232E-2</v>
      </c>
      <c r="BH57" s="106">
        <v>2.2222222222222247E-2</v>
      </c>
      <c r="BI57" s="106">
        <f t="shared" si="81"/>
        <v>2.0130071624530985E-2</v>
      </c>
      <c r="BJ57" s="106">
        <v>0</v>
      </c>
      <c r="BK57" s="106">
        <f t="shared" si="90"/>
        <v>0</v>
      </c>
      <c r="BL57" s="106">
        <v>0</v>
      </c>
      <c r="BM57" s="116">
        <f t="shared" si="63"/>
        <v>0</v>
      </c>
      <c r="BN57" s="108">
        <v>38.511794588569771</v>
      </c>
      <c r="BO57" s="109">
        <f t="shared" si="82"/>
        <v>39.179770209379932</v>
      </c>
      <c r="BP57" s="108">
        <v>40.144444444444488</v>
      </c>
      <c r="BQ57" s="109">
        <f t="shared" si="83"/>
        <v>41.791115538581188</v>
      </c>
      <c r="BR57" s="108">
        <v>35.204545454545453</v>
      </c>
      <c r="BS57" s="109">
        <f t="shared" si="91"/>
        <v>32.918302332141586</v>
      </c>
      <c r="BT57" s="108">
        <v>33.719101123595507</v>
      </c>
      <c r="BU57" s="117">
        <f t="shared" si="65"/>
        <v>32.59887385665877</v>
      </c>
      <c r="BV57" s="174">
        <f>'Plan Figures'!$B$72</f>
        <v>7.6707847839770166E-2</v>
      </c>
      <c r="BW57" s="174">
        <f>'Plan Figures'!$B$73</f>
        <v>0.14955977288801073</v>
      </c>
      <c r="BX57" s="174">
        <f>'Plan Figures'!$B$82</f>
        <v>0.18784027894390259</v>
      </c>
      <c r="BY57" s="174">
        <f>'Plan Figures'!$B$83</f>
        <v>0.30359623569051164</v>
      </c>
      <c r="BZ57" s="174">
        <v>9.2495637055618002E-2</v>
      </c>
      <c r="CA57" s="116">
        <f t="shared" si="66"/>
        <v>8.033214750061636E-2</v>
      </c>
    </row>
    <row r="58" spans="1:79" x14ac:dyDescent="0.25">
      <c r="A58" s="115">
        <f t="shared" si="49"/>
        <v>45817</v>
      </c>
      <c r="B58" s="69">
        <v>38.732589828197966</v>
      </c>
      <c r="C58" s="74">
        <f t="shared" si="67"/>
        <v>38.444859009757273</v>
      </c>
      <c r="D58" s="69">
        <v>40.14876033057854</v>
      </c>
      <c r="E58" s="74">
        <f t="shared" si="67"/>
        <v>39.670351104466668</v>
      </c>
      <c r="F58" s="69">
        <v>35.950819672131146</v>
      </c>
      <c r="G58" s="74">
        <f t="shared" si="68"/>
        <v>35.719015632188508</v>
      </c>
      <c r="H58" s="69">
        <v>31.703125</v>
      </c>
      <c r="I58" s="84">
        <f t="shared" si="69"/>
        <v>35.09199907959438</v>
      </c>
      <c r="J58" s="106">
        <v>3.3088678335514356E-2</v>
      </c>
      <c r="K58" s="107">
        <f t="shared" si="67"/>
        <v>5.9594488551049381E-2</v>
      </c>
      <c r="L58" s="106">
        <v>4.1322314049586806E-2</v>
      </c>
      <c r="M58" s="107">
        <f t="shared" si="70"/>
        <v>6.9697482681855397E-2</v>
      </c>
      <c r="N58" s="106">
        <v>1.6393442622950821E-2</v>
      </c>
      <c r="O58" s="107">
        <f t="shared" si="84"/>
        <v>3.6634863033501532E-2</v>
      </c>
      <c r="P58" s="106">
        <v>0.328125</v>
      </c>
      <c r="Q58" s="116">
        <f t="shared" si="51"/>
        <v>0.18459952801345256</v>
      </c>
      <c r="R58" s="106">
        <v>6.2570252422544353E-2</v>
      </c>
      <c r="S58" s="107">
        <f t="shared" si="71"/>
        <v>0.10469324759469693</v>
      </c>
      <c r="T58" s="106">
        <v>5.8587937861689407E-2</v>
      </c>
      <c r="U58" s="107">
        <f t="shared" si="72"/>
        <v>0.11319781994783258</v>
      </c>
      <c r="V58" s="106">
        <v>5.7558163668632902E-2</v>
      </c>
      <c r="W58" s="107">
        <f t="shared" si="85"/>
        <v>8.3318615374474811E-2</v>
      </c>
      <c r="X58" s="106">
        <v>0.2880458795040387</v>
      </c>
      <c r="Y58" s="116">
        <f t="shared" si="53"/>
        <v>0.18381719822377723</v>
      </c>
      <c r="Z58" s="69">
        <v>7101.2902870898224</v>
      </c>
      <c r="AA58" s="74">
        <f t="shared" si="73"/>
        <v>7672.3327994942529</v>
      </c>
      <c r="AB58" s="69">
        <v>6685.9090909090974</v>
      </c>
      <c r="AC58" s="74">
        <f t="shared" si="74"/>
        <v>7232.7422474237956</v>
      </c>
      <c r="AD58" s="69">
        <v>7947.5409836065573</v>
      </c>
      <c r="AE58" s="74">
        <f t="shared" si="86"/>
        <v>8703.0843364770753</v>
      </c>
      <c r="AF58" s="69">
        <v>1</v>
      </c>
      <c r="AG58" s="84">
        <f t="shared" si="55"/>
        <v>1</v>
      </c>
      <c r="AH58" s="108">
        <v>3.2810532341189744</v>
      </c>
      <c r="AI58" s="109">
        <f t="shared" si="75"/>
        <v>3.6633694747635879</v>
      </c>
      <c r="AJ58" s="108">
        <v>3.7520661157024824</v>
      </c>
      <c r="AK58" s="108">
        <f t="shared" si="76"/>
        <v>4.0467473250745298</v>
      </c>
      <c r="AL58" s="108">
        <v>2.360655737704918</v>
      </c>
      <c r="AM58" s="108">
        <f t="shared" si="87"/>
        <v>2.8106859809663698</v>
      </c>
      <c r="AN58" s="108">
        <v>0</v>
      </c>
      <c r="AO58" s="117">
        <f t="shared" si="57"/>
        <v>0</v>
      </c>
      <c r="AP58" s="110">
        <v>0.52089295936288504</v>
      </c>
      <c r="AQ58" s="111">
        <f t="shared" si="77"/>
        <v>0.55605043790588404</v>
      </c>
      <c r="AR58" s="110">
        <v>0.78512396694214859</v>
      </c>
      <c r="AS58" s="111">
        <f t="shared" si="78"/>
        <v>0.80079812419224894</v>
      </c>
      <c r="AT58" s="110">
        <v>0</v>
      </c>
      <c r="AU58" s="111">
        <f t="shared" si="88"/>
        <v>0</v>
      </c>
      <c r="AV58" s="110">
        <v>0</v>
      </c>
      <c r="AW58" s="118">
        <f t="shared" si="59"/>
        <v>0</v>
      </c>
      <c r="AX58" s="69">
        <v>5093.1252441673614</v>
      </c>
      <c r="AY58" s="74">
        <f t="shared" si="79"/>
        <v>4662.0163639212187</v>
      </c>
      <c r="AZ58" s="69">
        <v>6538.4958677686009</v>
      </c>
      <c r="BA58" s="74">
        <f t="shared" si="80"/>
        <v>5655.6321002508248</v>
      </c>
      <c r="BB58" s="69">
        <v>2247.4262295081967</v>
      </c>
      <c r="BC58" s="74">
        <f t="shared" si="89"/>
        <v>2418.8690132923475</v>
      </c>
      <c r="BD58" s="69">
        <v>2171.25</v>
      </c>
      <c r="BE58" s="84">
        <f t="shared" si="61"/>
        <v>3927.1581467043752</v>
      </c>
      <c r="BF58" s="106">
        <v>2.741541891383608E-2</v>
      </c>
      <c r="BG58" s="107">
        <f t="shared" si="79"/>
        <v>1.7313914249489776E-2</v>
      </c>
      <c r="BH58" s="106">
        <v>4.1322314049586806E-2</v>
      </c>
      <c r="BI58" s="106">
        <f t="shared" si="81"/>
        <v>2.5080878393519579E-2</v>
      </c>
      <c r="BJ58" s="106">
        <v>0</v>
      </c>
      <c r="BK58" s="106">
        <f t="shared" si="90"/>
        <v>0</v>
      </c>
      <c r="BL58" s="106">
        <v>0</v>
      </c>
      <c r="BM58" s="116">
        <f t="shared" si="63"/>
        <v>0</v>
      </c>
      <c r="BN58" s="108">
        <v>40.711457737073857</v>
      </c>
      <c r="BO58" s="109">
        <f t="shared" si="82"/>
        <v>39.402923483681043</v>
      </c>
      <c r="BP58" s="108">
        <v>45.000000000000036</v>
      </c>
      <c r="BQ58" s="109">
        <f t="shared" si="83"/>
        <v>42.2311155385812</v>
      </c>
      <c r="BR58" s="108">
        <v>32.26229508196721</v>
      </c>
      <c r="BS58" s="109">
        <f t="shared" si="91"/>
        <v>32.920058772422614</v>
      </c>
      <c r="BT58" s="108">
        <v>37.6875</v>
      </c>
      <c r="BU58" s="117">
        <f t="shared" si="65"/>
        <v>34.022484967769877</v>
      </c>
      <c r="BV58" s="174">
        <f>'Plan Figures'!$B$72</f>
        <v>7.6707847839770166E-2</v>
      </c>
      <c r="BW58" s="174">
        <f>'Plan Figures'!$B$73</f>
        <v>0.14955977288801073</v>
      </c>
      <c r="BX58" s="174">
        <f>'Plan Figures'!$B$82</f>
        <v>0.18784027894390259</v>
      </c>
      <c r="BY58" s="174">
        <f>'Plan Figures'!$B$83</f>
        <v>0.30359623569051164</v>
      </c>
      <c r="BZ58" s="174">
        <v>0.15097402544151628</v>
      </c>
      <c r="CA58" s="116">
        <f t="shared" si="66"/>
        <v>7.2525868035172456E-2</v>
      </c>
    </row>
    <row r="59" spans="1:79" x14ac:dyDescent="0.25">
      <c r="A59" s="115">
        <f t="shared" si="49"/>
        <v>45818</v>
      </c>
      <c r="B59" s="69">
        <v>37.909742606393998</v>
      </c>
      <c r="C59" s="74">
        <f t="shared" si="67"/>
        <v>38.36849671482959</v>
      </c>
      <c r="D59" s="69">
        <v>39.234482758620693</v>
      </c>
      <c r="E59" s="74">
        <f t="shared" si="67"/>
        <v>39.744070555420798</v>
      </c>
      <c r="F59" s="69">
        <v>34.230769230769234</v>
      </c>
      <c r="G59" s="74">
        <f t="shared" si="68"/>
        <v>35.215397299301877</v>
      </c>
      <c r="H59" s="69">
        <v>37.979166666666664</v>
      </c>
      <c r="I59" s="84">
        <f t="shared" si="69"/>
        <v>35.735281392519553</v>
      </c>
      <c r="J59" s="106">
        <v>0.11167460396520056</v>
      </c>
      <c r="K59" s="107">
        <f t="shared" si="67"/>
        <v>6.6617930607650283E-2</v>
      </c>
      <c r="L59" s="106">
        <v>0.12413793103448277</v>
      </c>
      <c r="M59" s="107">
        <f t="shared" si="70"/>
        <v>7.7722734965560966E-2</v>
      </c>
      <c r="N59" s="106">
        <v>7.6923076923076927E-2</v>
      </c>
      <c r="O59" s="107">
        <f t="shared" si="84"/>
        <v>4.065523290752994E-2</v>
      </c>
      <c r="P59" s="106">
        <v>0.1875</v>
      </c>
      <c r="Q59" s="116">
        <f t="shared" si="51"/>
        <v>0.18190678424928025</v>
      </c>
      <c r="R59" s="106">
        <v>0.18948599269319744</v>
      </c>
      <c r="S59" s="107">
        <f t="shared" si="71"/>
        <v>0.11504334604862868</v>
      </c>
      <c r="T59" s="106">
        <v>0.20235922714712498</v>
      </c>
      <c r="U59" s="107">
        <f t="shared" si="72"/>
        <v>0.12628308369124672</v>
      </c>
      <c r="V59" s="106">
        <v>0.15290611125527881</v>
      </c>
      <c r="W59" s="107">
        <f t="shared" si="85"/>
        <v>8.7159115226122769E-2</v>
      </c>
      <c r="X59" s="106">
        <v>0.24970111817100446</v>
      </c>
      <c r="Y59" s="116">
        <f t="shared" si="53"/>
        <v>0.18384954535262876</v>
      </c>
      <c r="Z59" s="69">
        <v>7178.2564043603315</v>
      </c>
      <c r="AA59" s="74">
        <f t="shared" si="73"/>
        <v>7617.4344889718295</v>
      </c>
      <c r="AB59" s="69">
        <v>6803.9999999999991</v>
      </c>
      <c r="AC59" s="74">
        <f t="shared" si="74"/>
        <v>7200.7214429855139</v>
      </c>
      <c r="AD59" s="69">
        <v>8230.711538461539</v>
      </c>
      <c r="AE59" s="74">
        <f t="shared" si="86"/>
        <v>8601.8967862224526</v>
      </c>
      <c r="AF59" s="69">
        <v>1</v>
      </c>
      <c r="AG59" s="84">
        <f t="shared" si="55"/>
        <v>1</v>
      </c>
      <c r="AH59" s="108">
        <v>3.4799497499605847</v>
      </c>
      <c r="AI59" s="109">
        <f t="shared" si="75"/>
        <v>3.6662275702179441</v>
      </c>
      <c r="AJ59" s="108">
        <v>3.8689655172413793</v>
      </c>
      <c r="AK59" s="108">
        <f t="shared" si="76"/>
        <v>4.0737978774682357</v>
      </c>
      <c r="AL59" s="108">
        <v>2.4038461538461537</v>
      </c>
      <c r="AM59" s="108">
        <f t="shared" si="87"/>
        <v>2.7359741074740094</v>
      </c>
      <c r="AN59" s="108">
        <v>0</v>
      </c>
      <c r="AO59" s="117">
        <f t="shared" si="57"/>
        <v>0</v>
      </c>
      <c r="AP59" s="110">
        <v>0.55773023944026068</v>
      </c>
      <c r="AQ59" s="111">
        <f t="shared" si="77"/>
        <v>0.55257607646251705</v>
      </c>
      <c r="AR59" s="110">
        <v>0.75862068965517249</v>
      </c>
      <c r="AS59" s="111">
        <f t="shared" si="78"/>
        <v>0.79266765405977024</v>
      </c>
      <c r="AT59" s="110">
        <v>0</v>
      </c>
      <c r="AU59" s="111">
        <f t="shared" si="88"/>
        <v>0</v>
      </c>
      <c r="AV59" s="110">
        <v>0</v>
      </c>
      <c r="AW59" s="118">
        <f t="shared" si="59"/>
        <v>0</v>
      </c>
      <c r="AX59" s="69">
        <v>4358.6031859934219</v>
      </c>
      <c r="AY59" s="74">
        <f t="shared" si="79"/>
        <v>4735.272364216703</v>
      </c>
      <c r="AZ59" s="69">
        <v>5022.4137931034484</v>
      </c>
      <c r="BA59" s="74">
        <f t="shared" si="80"/>
        <v>5737.2681899729523</v>
      </c>
      <c r="BB59" s="69">
        <v>2512.7115384615386</v>
      </c>
      <c r="BC59" s="74">
        <f t="shared" si="89"/>
        <v>2443.8347731422537</v>
      </c>
      <c r="BD59" s="69">
        <v>4765.333333333333</v>
      </c>
      <c r="BE59" s="84">
        <f t="shared" si="61"/>
        <v>4066.5640423959849</v>
      </c>
      <c r="BF59" s="106">
        <v>5.0702749040023691E-3</v>
      </c>
      <c r="BG59" s="107">
        <f t="shared" si="79"/>
        <v>1.8038239235775827E-2</v>
      </c>
      <c r="BH59" s="106">
        <v>6.8965517241379309E-3</v>
      </c>
      <c r="BI59" s="106">
        <f t="shared" si="81"/>
        <v>2.6066100068396429E-2</v>
      </c>
      <c r="BJ59" s="106">
        <v>0</v>
      </c>
      <c r="BK59" s="106">
        <f t="shared" si="90"/>
        <v>0</v>
      </c>
      <c r="BL59" s="106">
        <v>0</v>
      </c>
      <c r="BM59" s="116">
        <f t="shared" si="63"/>
        <v>0</v>
      </c>
      <c r="BN59" s="108">
        <v>41.091075161322522</v>
      </c>
      <c r="BO59" s="109">
        <f t="shared" si="82"/>
        <v>39.758855395737363</v>
      </c>
      <c r="BP59" s="108">
        <v>44.427586206896557</v>
      </c>
      <c r="BQ59" s="109">
        <f t="shared" si="83"/>
        <v>42.719383748442972</v>
      </c>
      <c r="BR59" s="108">
        <v>31.846153846153847</v>
      </c>
      <c r="BS59" s="109">
        <f t="shared" si="91"/>
        <v>32.81794137762229</v>
      </c>
      <c r="BT59" s="108">
        <v>32.916666666666664</v>
      </c>
      <c r="BU59" s="117">
        <f t="shared" si="65"/>
        <v>33.491305829447882</v>
      </c>
      <c r="BV59" s="174">
        <f>'Plan Figures'!$B$72</f>
        <v>7.6707847839770166E-2</v>
      </c>
      <c r="BW59" s="174">
        <f>'Plan Figures'!$B$73</f>
        <v>0.14955977288801073</v>
      </c>
      <c r="BX59" s="174">
        <f>'Plan Figures'!$B$82</f>
        <v>0.18784027894390259</v>
      </c>
      <c r="BY59" s="174">
        <f>'Plan Figures'!$B$83</f>
        <v>0.30359623569051164</v>
      </c>
      <c r="BZ59" s="174">
        <v>0.16879623483960204</v>
      </c>
      <c r="CA59" s="116">
        <f t="shared" si="66"/>
        <v>8.5573779974259315E-2</v>
      </c>
    </row>
    <row r="60" spans="1:79" x14ac:dyDescent="0.25">
      <c r="A60" s="115">
        <f t="shared" si="49"/>
        <v>45819</v>
      </c>
      <c r="B60" s="69">
        <v>38.400683029124565</v>
      </c>
      <c r="C60" s="74">
        <f t="shared" si="67"/>
        <v>38.353554737394688</v>
      </c>
      <c r="D60" s="69">
        <v>39.54464285714289</v>
      </c>
      <c r="E60" s="74">
        <f t="shared" si="67"/>
        <v>39.792572648565752</v>
      </c>
      <c r="F60" s="69">
        <v>35.292682926829265</v>
      </c>
      <c r="G60" s="74">
        <f t="shared" si="68"/>
        <v>35.089862207216264</v>
      </c>
      <c r="H60" s="69">
        <v>33.04081632653061</v>
      </c>
      <c r="I60" s="84">
        <f t="shared" si="69"/>
        <v>35.25222340742075</v>
      </c>
      <c r="J60" s="106">
        <v>5.2403546044691385E-2</v>
      </c>
      <c r="K60" s="107">
        <f t="shared" si="67"/>
        <v>6.8470320353012926E-2</v>
      </c>
      <c r="L60" s="106">
        <v>3.571428571428574E-2</v>
      </c>
      <c r="M60" s="107">
        <f t="shared" si="70"/>
        <v>7.5498768455880189E-2</v>
      </c>
      <c r="N60" s="106">
        <v>9.7560975609756101E-2</v>
      </c>
      <c r="O60" s="107">
        <f t="shared" si="84"/>
        <v>5.4592515137495093E-2</v>
      </c>
      <c r="P60" s="106">
        <v>0.30612244897959184</v>
      </c>
      <c r="Q60" s="116">
        <f t="shared" si="51"/>
        <v>0.20341634045271398</v>
      </c>
      <c r="R60" s="106">
        <v>0.13118071473742646</v>
      </c>
      <c r="S60" s="107">
        <f t="shared" si="71"/>
        <v>0.12835773215603535</v>
      </c>
      <c r="T60" s="106">
        <v>6.1180126053094933E-2</v>
      </c>
      <c r="U60" s="107">
        <f t="shared" si="72"/>
        <v>0.12825568276907579</v>
      </c>
      <c r="V60" s="106">
        <v>0.28935440446532729</v>
      </c>
      <c r="W60" s="107">
        <f t="shared" si="85"/>
        <v>0.12849545872116952</v>
      </c>
      <c r="X60" s="106">
        <v>0.26899246741286387</v>
      </c>
      <c r="Y60" s="116">
        <f t="shared" si="53"/>
        <v>0.20132752281858948</v>
      </c>
      <c r="Z60" s="69">
        <v>8387.3378274612187</v>
      </c>
      <c r="AA60" s="74">
        <f t="shared" si="73"/>
        <v>7721.9384021754659</v>
      </c>
      <c r="AB60" s="69">
        <v>8111.598214285722</v>
      </c>
      <c r="AC60" s="74">
        <f t="shared" si="74"/>
        <v>7299.7788191411046</v>
      </c>
      <c r="AD60" s="69">
        <v>9158.5365853658532</v>
      </c>
      <c r="AE60" s="74">
        <f t="shared" si="86"/>
        <v>8700.6673188257355</v>
      </c>
      <c r="AF60" s="69">
        <v>1</v>
      </c>
      <c r="AG60" s="84">
        <f t="shared" si="55"/>
        <v>1</v>
      </c>
      <c r="AH60" s="108">
        <v>3.9119234606983513</v>
      </c>
      <c r="AI60" s="109">
        <f t="shared" si="75"/>
        <v>3.6981467836398942</v>
      </c>
      <c r="AJ60" s="108">
        <v>4.214285714285718</v>
      </c>
      <c r="AK60" s="108">
        <f t="shared" si="76"/>
        <v>4.1373771553332279</v>
      </c>
      <c r="AL60" s="108">
        <v>3.0975609756097562</v>
      </c>
      <c r="AM60" s="108">
        <f t="shared" si="87"/>
        <v>2.6886868999080558</v>
      </c>
      <c r="AN60" s="108">
        <v>0</v>
      </c>
      <c r="AO60" s="117">
        <f t="shared" si="57"/>
        <v>0</v>
      </c>
      <c r="AP60" s="110">
        <v>0.56131815209002378</v>
      </c>
      <c r="AQ60" s="111">
        <f t="shared" si="77"/>
        <v>0.5473415760559297</v>
      </c>
      <c r="AR60" s="110">
        <v>0.76785714285714257</v>
      </c>
      <c r="AS60" s="111">
        <f t="shared" si="78"/>
        <v>0.79125042049967953</v>
      </c>
      <c r="AT60" s="110">
        <v>0</v>
      </c>
      <c r="AU60" s="111">
        <f t="shared" si="88"/>
        <v>0</v>
      </c>
      <c r="AV60" s="110">
        <v>0</v>
      </c>
      <c r="AW60" s="118">
        <f t="shared" si="59"/>
        <v>0</v>
      </c>
      <c r="AX60" s="69">
        <v>5100.7596084213092</v>
      </c>
      <c r="AY60" s="74">
        <f t="shared" si="79"/>
        <v>4806.7029758028493</v>
      </c>
      <c r="AZ60" s="69">
        <v>5969.1071428571477</v>
      </c>
      <c r="BA60" s="74">
        <f t="shared" si="80"/>
        <v>5824.6070614189675</v>
      </c>
      <c r="BB60" s="69">
        <v>2741.8780487804879</v>
      </c>
      <c r="BC60" s="74">
        <f t="shared" si="89"/>
        <v>2539.2704127639558</v>
      </c>
      <c r="BD60" s="69">
        <v>2887.4285714285716</v>
      </c>
      <c r="BE60" s="84">
        <f t="shared" si="61"/>
        <v>3679.3903462508601</v>
      </c>
      <c r="BF60" s="106">
        <v>1.9580865770582247E-2</v>
      </c>
      <c r="BG60" s="107">
        <f t="shared" si="79"/>
        <v>1.8019369251968263E-2</v>
      </c>
      <c r="BH60" s="106">
        <v>2.6785714285714309E-2</v>
      </c>
      <c r="BI60" s="106">
        <f t="shared" si="81"/>
        <v>2.6229627017637664E-2</v>
      </c>
      <c r="BJ60" s="106">
        <v>0</v>
      </c>
      <c r="BK60" s="106">
        <f t="shared" si="90"/>
        <v>0</v>
      </c>
      <c r="BL60" s="106">
        <v>0</v>
      </c>
      <c r="BM60" s="116">
        <f t="shared" si="63"/>
        <v>0</v>
      </c>
      <c r="BN60" s="108">
        <v>36.87389438310236</v>
      </c>
      <c r="BO60" s="109">
        <f t="shared" si="82"/>
        <v>39.240074917624305</v>
      </c>
      <c r="BP60" s="108">
        <v>40.758928571428605</v>
      </c>
      <c r="BQ60" s="109">
        <f t="shared" si="83"/>
        <v>42.451733739721533</v>
      </c>
      <c r="BR60" s="108">
        <v>26.292682926829269</v>
      </c>
      <c r="BS60" s="109">
        <f t="shared" si="91"/>
        <v>31.798528734516264</v>
      </c>
      <c r="BT60" s="108">
        <v>42.183673469387756</v>
      </c>
      <c r="BU60" s="117">
        <f t="shared" si="65"/>
        <v>34.206433785392164</v>
      </c>
      <c r="BV60" s="174">
        <f>'Plan Figures'!$B$72</f>
        <v>7.6707847839770166E-2</v>
      </c>
      <c r="BW60" s="174">
        <f>'Plan Figures'!$B$73</f>
        <v>0.14955977288801073</v>
      </c>
      <c r="BX60" s="174">
        <f>'Plan Figures'!$B$82</f>
        <v>0.18784027894390259</v>
      </c>
      <c r="BY60" s="174">
        <f>'Plan Figures'!$B$83</f>
        <v>0.30359623569051164</v>
      </c>
      <c r="BZ60" s="174">
        <v>0.18134111049981688</v>
      </c>
      <c r="CA60" s="116">
        <f t="shared" si="66"/>
        <v>0.10878598740780816</v>
      </c>
    </row>
    <row r="61" spans="1:79" x14ac:dyDescent="0.25">
      <c r="A61" s="115">
        <f t="shared" si="49"/>
        <v>45820</v>
      </c>
      <c r="B61" s="69">
        <v>37.68380648111895</v>
      </c>
      <c r="C61" s="74">
        <f t="shared" si="67"/>
        <v>38.24591580023538</v>
      </c>
      <c r="D61" s="69">
        <v>37.8203125</v>
      </c>
      <c r="E61" s="74">
        <f t="shared" si="67"/>
        <v>39.462281156969105</v>
      </c>
      <c r="F61" s="69">
        <v>37.363636363636367</v>
      </c>
      <c r="G61" s="74">
        <f t="shared" si="68"/>
        <v>35.492899847542041</v>
      </c>
      <c r="H61" s="69">
        <v>35.660377358490564</v>
      </c>
      <c r="I61" s="84">
        <f t="shared" si="69"/>
        <v>35.469012009654094</v>
      </c>
      <c r="J61" s="106">
        <v>9.8215795836586475E-2</v>
      </c>
      <c r="K61" s="107">
        <f t="shared" si="67"/>
        <v>7.2987599872576941E-2</v>
      </c>
      <c r="L61" s="106">
        <v>0.12499999999999999</v>
      </c>
      <c r="M61" s="107">
        <f t="shared" si="70"/>
        <v>8.2851709632350765E-2</v>
      </c>
      <c r="N61" s="106">
        <v>3.6363636363636362E-2</v>
      </c>
      <c r="O61" s="107">
        <f t="shared" si="84"/>
        <v>5.2523397814140484E-2</v>
      </c>
      <c r="P61" s="106">
        <v>9.4339622641509441E-2</v>
      </c>
      <c r="Q61" s="116">
        <f t="shared" si="51"/>
        <v>0.19648526613619491</v>
      </c>
      <c r="R61" s="106">
        <v>0.16390257154185767</v>
      </c>
      <c r="S61" s="107">
        <f t="shared" si="71"/>
        <v>0.13309103418722174</v>
      </c>
      <c r="T61" s="106">
        <v>0.19550183631377063</v>
      </c>
      <c r="U61" s="107">
        <f t="shared" si="72"/>
        <v>0.13658339878636178</v>
      </c>
      <c r="V61" s="106">
        <v>0.10258884951639581</v>
      </c>
      <c r="W61" s="107">
        <f t="shared" si="85"/>
        <v>0.12515170288056512</v>
      </c>
      <c r="X61" s="106">
        <v>6.7443763036261151E-2</v>
      </c>
      <c r="Y61" s="116">
        <f t="shared" si="53"/>
        <v>0.20311195261856962</v>
      </c>
      <c r="Z61" s="69">
        <v>7683.7409240419356</v>
      </c>
      <c r="AA61" s="74">
        <f t="shared" si="73"/>
        <v>7714.9367875739099</v>
      </c>
      <c r="AB61" s="69">
        <v>7253.6640625</v>
      </c>
      <c r="AC61" s="74">
        <f t="shared" si="74"/>
        <v>7270.9976347923657</v>
      </c>
      <c r="AD61" s="69">
        <v>8718.181818181818</v>
      </c>
      <c r="AE61" s="74">
        <f t="shared" si="86"/>
        <v>8745.1533412778608</v>
      </c>
      <c r="AF61" s="69">
        <v>1</v>
      </c>
      <c r="AG61" s="84">
        <f t="shared" si="55"/>
        <v>1</v>
      </c>
      <c r="AH61" s="108">
        <v>3.371134812029124</v>
      </c>
      <c r="AI61" s="109">
        <f t="shared" si="75"/>
        <v>3.6422331744770609</v>
      </c>
      <c r="AJ61" s="108">
        <v>3.9609374999999996</v>
      </c>
      <c r="AK61" s="108">
        <f t="shared" si="76"/>
        <v>4.0593178065937323</v>
      </c>
      <c r="AL61" s="108">
        <v>2.0181818181818181</v>
      </c>
      <c r="AM61" s="108">
        <f t="shared" si="87"/>
        <v>2.6815990724812453</v>
      </c>
      <c r="AN61" s="108">
        <v>0</v>
      </c>
      <c r="AO61" s="117">
        <f t="shared" si="57"/>
        <v>0</v>
      </c>
      <c r="AP61" s="110">
        <v>0.59974423994309889</v>
      </c>
      <c r="AQ61" s="111">
        <f t="shared" si="77"/>
        <v>0.55407510053115794</v>
      </c>
      <c r="AR61" s="110">
        <v>0.859375</v>
      </c>
      <c r="AS61" s="111">
        <f t="shared" si="78"/>
        <v>0.80057289949127619</v>
      </c>
      <c r="AT61" s="110">
        <v>0</v>
      </c>
      <c r="AU61" s="111">
        <f t="shared" si="88"/>
        <v>0</v>
      </c>
      <c r="AV61" s="110">
        <v>0</v>
      </c>
      <c r="AW61" s="118">
        <f t="shared" si="59"/>
        <v>0</v>
      </c>
      <c r="AX61" s="69">
        <v>4098.1574606407949</v>
      </c>
      <c r="AY61" s="74">
        <f t="shared" si="79"/>
        <v>4727.718382260764</v>
      </c>
      <c r="AZ61" s="69">
        <v>4931.5234375</v>
      </c>
      <c r="BA61" s="74">
        <f t="shared" si="80"/>
        <v>5723.0946533307315</v>
      </c>
      <c r="BB61" s="69">
        <v>2167.090909090909</v>
      </c>
      <c r="BC61" s="74">
        <f t="shared" si="89"/>
        <v>2510.2252883967981</v>
      </c>
      <c r="BD61" s="69">
        <v>3389.0754716981132</v>
      </c>
      <c r="BE61" s="84">
        <f t="shared" si="61"/>
        <v>3583.7378626158966</v>
      </c>
      <c r="BF61" s="106">
        <v>1.090444072623816E-2</v>
      </c>
      <c r="BG61" s="107">
        <f t="shared" si="79"/>
        <v>1.7384251385016165E-2</v>
      </c>
      <c r="BH61" s="106">
        <v>1.5624999999999998E-2</v>
      </c>
      <c r="BI61" s="106">
        <f t="shared" si="81"/>
        <v>2.5310509370578833E-2</v>
      </c>
      <c r="BJ61" s="106">
        <v>0</v>
      </c>
      <c r="BK61" s="106">
        <f t="shared" si="90"/>
        <v>0</v>
      </c>
      <c r="BL61" s="106">
        <v>0</v>
      </c>
      <c r="BM61" s="116">
        <f t="shared" si="63"/>
        <v>0</v>
      </c>
      <c r="BN61" s="108">
        <v>38.906567067202545</v>
      </c>
      <c r="BO61" s="109">
        <f t="shared" si="82"/>
        <v>39.287977598855832</v>
      </c>
      <c r="BP61" s="108">
        <v>41.249999999999993</v>
      </c>
      <c r="BQ61" s="109">
        <f t="shared" si="83"/>
        <v>42.334086680898004</v>
      </c>
      <c r="BR61" s="108">
        <v>33.509090909090908</v>
      </c>
      <c r="BS61" s="109">
        <f t="shared" si="91"/>
        <v>32.227188210633365</v>
      </c>
      <c r="BT61" s="108">
        <v>35.264150943396224</v>
      </c>
      <c r="BU61" s="117">
        <f t="shared" si="65"/>
        <v>34.448251267101831</v>
      </c>
      <c r="BV61" s="174">
        <f>'Plan Figures'!$B$72</f>
        <v>7.6707847839770166E-2</v>
      </c>
      <c r="BW61" s="174">
        <f>'Plan Figures'!$B$73</f>
        <v>0.14955977288801073</v>
      </c>
      <c r="BX61" s="174">
        <f>'Plan Figures'!$B$82</f>
        <v>0.18784027894390259</v>
      </c>
      <c r="BY61" s="174">
        <f>'Plan Figures'!$B$83</f>
        <v>0.30359623569051164</v>
      </c>
      <c r="BZ61" s="174">
        <v>3.2307692099170247E-2</v>
      </c>
      <c r="CA61" s="116">
        <f t="shared" si="66"/>
        <v>0.10985379267208709</v>
      </c>
    </row>
    <row r="62" spans="1:79" x14ac:dyDescent="0.25">
      <c r="A62" s="115">
        <f t="shared" si="49"/>
        <v>45821</v>
      </c>
      <c r="B62" s="69">
        <v>38.195720489754748</v>
      </c>
      <c r="C62" s="74">
        <f t="shared" si="67"/>
        <v>38.29776704712723</v>
      </c>
      <c r="D62" s="69">
        <v>40.157894736842103</v>
      </c>
      <c r="E62" s="74">
        <f t="shared" si="67"/>
        <v>39.518135077484679</v>
      </c>
      <c r="F62" s="69">
        <v>33.631578947368418</v>
      </c>
      <c r="G62" s="74">
        <f t="shared" si="68"/>
        <v>35.335276874446656</v>
      </c>
      <c r="H62" s="69">
        <v>36.207317073170735</v>
      </c>
      <c r="I62" s="84">
        <f t="shared" si="69"/>
        <v>35.329240979290731</v>
      </c>
      <c r="J62" s="106">
        <v>6.8556790722119634E-2</v>
      </c>
      <c r="K62" s="107">
        <f t="shared" si="67"/>
        <v>7.3530769275385419E-2</v>
      </c>
      <c r="L62" s="106">
        <v>6.0150375939849621E-2</v>
      </c>
      <c r="M62" s="107">
        <f t="shared" si="70"/>
        <v>7.9629368064144543E-2</v>
      </c>
      <c r="N62" s="106">
        <v>8.771929824561403E-2</v>
      </c>
      <c r="O62" s="107">
        <f t="shared" si="84"/>
        <v>5.9891214947334917E-2</v>
      </c>
      <c r="P62" s="106">
        <v>0.2073170731707317</v>
      </c>
      <c r="Q62" s="116">
        <f t="shared" si="51"/>
        <v>0.20365301128303415</v>
      </c>
      <c r="R62" s="106">
        <v>0.11772903655788709</v>
      </c>
      <c r="S62" s="107">
        <f t="shared" si="71"/>
        <v>0.13305680846110191</v>
      </c>
      <c r="T62" s="106">
        <v>8.359470705407307E-2</v>
      </c>
      <c r="U62" s="107">
        <f t="shared" si="72"/>
        <v>0.12765994786034268</v>
      </c>
      <c r="V62" s="106">
        <v>0.20375886226014964</v>
      </c>
      <c r="W62" s="107">
        <f t="shared" si="85"/>
        <v>0.14471842561154272</v>
      </c>
      <c r="X62" s="106">
        <v>0.22128913275860307</v>
      </c>
      <c r="Y62" s="116">
        <f t="shared" si="53"/>
        <v>0.21110872618305782</v>
      </c>
      <c r="Z62" s="69">
        <v>7371.9590178655626</v>
      </c>
      <c r="AA62" s="74">
        <f t="shared" si="73"/>
        <v>7619.4208168988616</v>
      </c>
      <c r="AB62" s="69">
        <v>7005.4962406015029</v>
      </c>
      <c r="AC62" s="74">
        <f t="shared" si="74"/>
        <v>7202.3102019244816</v>
      </c>
      <c r="AD62" s="69">
        <v>8262.78947368421</v>
      </c>
      <c r="AE62" s="74">
        <f t="shared" si="86"/>
        <v>8647.4124227163957</v>
      </c>
      <c r="AF62" s="69">
        <v>1</v>
      </c>
      <c r="AG62" s="84">
        <f t="shared" si="55"/>
        <v>1</v>
      </c>
      <c r="AH62" s="108">
        <v>4.0557799263352043</v>
      </c>
      <c r="AI62" s="109">
        <f t="shared" si="75"/>
        <v>3.7142653769899843</v>
      </c>
      <c r="AJ62" s="108">
        <v>4.6240601503759393</v>
      </c>
      <c r="AK62" s="108">
        <f t="shared" si="76"/>
        <v>4.171025647624881</v>
      </c>
      <c r="AL62" s="108">
        <v>2.7543859649122808</v>
      </c>
      <c r="AM62" s="108">
        <f t="shared" si="87"/>
        <v>2.6327419900160467</v>
      </c>
      <c r="AN62" s="108">
        <v>0</v>
      </c>
      <c r="AO62" s="117">
        <f t="shared" si="57"/>
        <v>0</v>
      </c>
      <c r="AP62" s="110">
        <v>0.60382674841229267</v>
      </c>
      <c r="AQ62" s="111">
        <f t="shared" si="77"/>
        <v>0.5657532802851335</v>
      </c>
      <c r="AR62" s="110">
        <v>0.86466165413533824</v>
      </c>
      <c r="AS62" s="111">
        <f t="shared" si="78"/>
        <v>0.80272112720341382</v>
      </c>
      <c r="AT62" s="110">
        <v>0</v>
      </c>
      <c r="AU62" s="111">
        <f t="shared" si="88"/>
        <v>0</v>
      </c>
      <c r="AV62" s="110">
        <v>0</v>
      </c>
      <c r="AW62" s="118">
        <f t="shared" si="59"/>
        <v>0</v>
      </c>
      <c r="AX62" s="69">
        <v>5014.9233078838452</v>
      </c>
      <c r="AY62" s="74">
        <f t="shared" si="79"/>
        <v>4770.0331205600696</v>
      </c>
      <c r="AZ62" s="69">
        <v>6210.1729323308264</v>
      </c>
      <c r="BA62" s="74">
        <f t="shared" si="80"/>
        <v>5745.6349326003347</v>
      </c>
      <c r="BB62" s="69">
        <v>2227.7017543859647</v>
      </c>
      <c r="BC62" s="74">
        <f t="shared" si="89"/>
        <v>2458.5475700044312</v>
      </c>
      <c r="BD62" s="69">
        <v>5439.9390243902435</v>
      </c>
      <c r="BE62" s="84">
        <f t="shared" si="61"/>
        <v>3928.0924171206248</v>
      </c>
      <c r="BF62" s="106">
        <v>3.6783521462953578E-2</v>
      </c>
      <c r="BG62" s="107">
        <f t="shared" si="79"/>
        <v>1.9998941605971789E-2</v>
      </c>
      <c r="BH62" s="106">
        <v>5.2631578947368418E-2</v>
      </c>
      <c r="BI62" s="106">
        <f t="shared" si="81"/>
        <v>2.8532850938785069E-2</v>
      </c>
      <c r="BJ62" s="106">
        <v>0</v>
      </c>
      <c r="BK62" s="106">
        <f t="shared" si="90"/>
        <v>0</v>
      </c>
      <c r="BL62" s="106">
        <v>2.4390243902439025E-2</v>
      </c>
      <c r="BM62" s="116">
        <f t="shared" si="63"/>
        <v>3.4843205574912892E-3</v>
      </c>
      <c r="BN62" s="108">
        <v>39.351602382224378</v>
      </c>
      <c r="BO62" s="109">
        <f t="shared" si="82"/>
        <v>39.628175031366418</v>
      </c>
      <c r="BP62" s="108">
        <v>44.586466165413526</v>
      </c>
      <c r="BQ62" s="109">
        <f t="shared" si="83"/>
        <v>42.949553920425387</v>
      </c>
      <c r="BR62" s="108">
        <v>27.228070175438596</v>
      </c>
      <c r="BS62" s="109">
        <f t="shared" si="91"/>
        <v>31.586792039482599</v>
      </c>
      <c r="BT62" s="108">
        <v>30.170731707317074</v>
      </c>
      <c r="BU62" s="117">
        <f t="shared" si="65"/>
        <v>34.566519062024675</v>
      </c>
      <c r="BV62" s="174">
        <f>'Plan Figures'!$B$72</f>
        <v>7.6707847839770166E-2</v>
      </c>
      <c r="BW62" s="174">
        <f>'Plan Figures'!$B$73</f>
        <v>0.14955977288801073</v>
      </c>
      <c r="BX62" s="174">
        <f>'Plan Figures'!$B$82</f>
        <v>0.18784027894390259</v>
      </c>
      <c r="BY62" s="174">
        <f>'Plan Figures'!$B$83</f>
        <v>0.30359623569051164</v>
      </c>
      <c r="BZ62" s="174">
        <v>0.14570819595881937</v>
      </c>
      <c r="CA62" s="116">
        <f t="shared" si="66"/>
        <v>0.12574314074789772</v>
      </c>
    </row>
    <row r="63" spans="1:79" x14ac:dyDescent="0.25">
      <c r="A63" s="115">
        <f t="shared" si="49"/>
        <v>45822</v>
      </c>
      <c r="B63" s="69">
        <v>39.365199621974035</v>
      </c>
      <c r="C63" s="74">
        <f t="shared" si="67"/>
        <v>38.438141337400396</v>
      </c>
      <c r="D63" s="69">
        <v>39.86440677966101</v>
      </c>
      <c r="E63" s="74">
        <f t="shared" si="67"/>
        <v>39.54181745500965</v>
      </c>
      <c r="F63" s="69">
        <v>37.976190476190474</v>
      </c>
      <c r="G63" s="74">
        <f t="shared" si="68"/>
        <v>35.813668230989272</v>
      </c>
      <c r="H63" s="69">
        <v>36.35</v>
      </c>
      <c r="I63" s="84">
        <f t="shared" si="69"/>
        <v>35.221077713984606</v>
      </c>
      <c r="J63" s="106">
        <v>8.1220258808525195E-2</v>
      </c>
      <c r="K63" s="107">
        <f t="shared" si="67"/>
        <v>7.4253961856968156E-2</v>
      </c>
      <c r="L63" s="106">
        <v>8.4745762711864389E-2</v>
      </c>
      <c r="M63" s="107">
        <f t="shared" si="70"/>
        <v>7.9994222619851188E-2</v>
      </c>
      <c r="N63" s="106">
        <v>7.1428571428571425E-2</v>
      </c>
      <c r="O63" s="107">
        <f t="shared" si="84"/>
        <v>6.169193523545017E-2</v>
      </c>
      <c r="P63" s="106">
        <v>0.15</v>
      </c>
      <c r="Q63" s="116">
        <f t="shared" si="51"/>
        <v>0.1995713786299729</v>
      </c>
      <c r="R63" s="106">
        <v>0.12278814801740062</v>
      </c>
      <c r="S63" s="107">
        <f t="shared" si="71"/>
        <v>0.13312459338929541</v>
      </c>
      <c r="T63" s="106">
        <v>0.12102975302365515</v>
      </c>
      <c r="U63" s="107">
        <f t="shared" si="72"/>
        <v>0.12824963345212434</v>
      </c>
      <c r="V63" s="106">
        <v>0.1213640488759913</v>
      </c>
      <c r="W63" s="107">
        <f t="shared" si="85"/>
        <v>0.14307370542254824</v>
      </c>
      <c r="X63" s="106">
        <v>0.20808305852587528</v>
      </c>
      <c r="Y63" s="116">
        <f t="shared" si="53"/>
        <v>0.21134642162445924</v>
      </c>
      <c r="Z63" s="69">
        <v>8002.5628202137359</v>
      </c>
      <c r="AA63" s="74">
        <f t="shared" si="73"/>
        <v>7645.4074335996966</v>
      </c>
      <c r="AB63" s="69">
        <v>7637.2881355932204</v>
      </c>
      <c r="AC63" s="74">
        <f t="shared" si="74"/>
        <v>7245.1047888096191</v>
      </c>
      <c r="AD63" s="69">
        <v>9059.5238095238092</v>
      </c>
      <c r="AE63" s="74">
        <f t="shared" si="86"/>
        <v>8623.7029389228774</v>
      </c>
      <c r="AF63" s="69">
        <v>1</v>
      </c>
      <c r="AG63" s="84">
        <f t="shared" si="55"/>
        <v>1</v>
      </c>
      <c r="AH63" s="108">
        <v>3.227629320519481</v>
      </c>
      <c r="AI63" s="109">
        <f t="shared" si="75"/>
        <v>3.5972964837492456</v>
      </c>
      <c r="AJ63" s="108">
        <v>3.2627118644067798</v>
      </c>
      <c r="AK63" s="108">
        <f t="shared" si="76"/>
        <v>3.9991625675890594</v>
      </c>
      <c r="AL63" s="108">
        <v>3.1428571428571428</v>
      </c>
      <c r="AM63" s="108">
        <f t="shared" si="87"/>
        <v>2.6727579964186075</v>
      </c>
      <c r="AN63" s="108">
        <v>0</v>
      </c>
      <c r="AO63" s="117">
        <f t="shared" si="57"/>
        <v>0</v>
      </c>
      <c r="AP63" s="110">
        <v>0.63633932356143574</v>
      </c>
      <c r="AQ63" s="111">
        <f t="shared" si="77"/>
        <v>0.57267251509161166</v>
      </c>
      <c r="AR63" s="110">
        <v>0.86440677966101687</v>
      </c>
      <c r="AS63" s="111">
        <f t="shared" si="78"/>
        <v>0.81270487459138685</v>
      </c>
      <c r="AT63" s="110">
        <v>0</v>
      </c>
      <c r="AU63" s="111">
        <f t="shared" si="88"/>
        <v>0</v>
      </c>
      <c r="AV63" s="110">
        <v>0</v>
      </c>
      <c r="AW63" s="118">
        <f t="shared" si="59"/>
        <v>0</v>
      </c>
      <c r="AX63" s="69">
        <v>4534.3498947647004</v>
      </c>
      <c r="AY63" s="74">
        <f t="shared" si="79"/>
        <v>4673.9153336159025</v>
      </c>
      <c r="AZ63" s="69">
        <v>5150.07627118644</v>
      </c>
      <c r="BA63" s="74">
        <f t="shared" si="80"/>
        <v>5614.9540476621933</v>
      </c>
      <c r="BB63" s="69">
        <v>2806</v>
      </c>
      <c r="BC63" s="74">
        <f t="shared" si="89"/>
        <v>2464.9369257467283</v>
      </c>
      <c r="BD63" s="69">
        <v>5132.6099999999997</v>
      </c>
      <c r="BE63" s="84">
        <f t="shared" si="61"/>
        <v>4063.2016688213052</v>
      </c>
      <c r="BF63" s="106">
        <v>6.2386208192297616E-3</v>
      </c>
      <c r="BG63" s="107">
        <f t="shared" si="79"/>
        <v>1.7270070442733133E-2</v>
      </c>
      <c r="BH63" s="106">
        <v>8.4745762711864389E-3</v>
      </c>
      <c r="BI63" s="106">
        <f t="shared" si="81"/>
        <v>2.4851136785745166E-2</v>
      </c>
      <c r="BJ63" s="106">
        <v>0</v>
      </c>
      <c r="BK63" s="106">
        <f t="shared" si="90"/>
        <v>0</v>
      </c>
      <c r="BL63" s="106">
        <v>0</v>
      </c>
      <c r="BM63" s="116">
        <f t="shared" si="63"/>
        <v>3.4843205574912892E-3</v>
      </c>
      <c r="BN63" s="108">
        <v>38.552361460228617</v>
      </c>
      <c r="BO63" s="109">
        <f t="shared" si="82"/>
        <v>39.142678968532003</v>
      </c>
      <c r="BP63" s="108">
        <v>42.872881355932201</v>
      </c>
      <c r="BQ63" s="109">
        <f t="shared" si="83"/>
        <v>42.720043820587918</v>
      </c>
      <c r="BR63" s="108">
        <v>26.5</v>
      </c>
      <c r="BS63" s="109">
        <f t="shared" si="91"/>
        <v>30.406119770575042</v>
      </c>
      <c r="BT63" s="108">
        <v>28.61</v>
      </c>
      <c r="BU63" s="117">
        <f t="shared" si="65"/>
        <v>34.364546272909031</v>
      </c>
      <c r="BV63" s="174">
        <f>'Plan Figures'!$B$72</f>
        <v>7.6707847839770166E-2</v>
      </c>
      <c r="BW63" s="174">
        <f>'Plan Figures'!$B$73</f>
        <v>0.14955977288801073</v>
      </c>
      <c r="BX63" s="174">
        <f>'Plan Figures'!$B$82</f>
        <v>0.18784027894390259</v>
      </c>
      <c r="BY63" s="174">
        <f>'Plan Figures'!$B$83</f>
        <v>0.30359623569051164</v>
      </c>
      <c r="BZ63" s="174">
        <v>6.0655207220524927E-2</v>
      </c>
      <c r="CA63" s="116">
        <f t="shared" si="66"/>
        <v>0.11889687187358111</v>
      </c>
    </row>
    <row r="64" spans="1:79" x14ac:dyDescent="0.25">
      <c r="A64" s="115">
        <f t="shared" si="49"/>
        <v>45823</v>
      </c>
      <c r="B64" s="69">
        <v>40.760447152606886</v>
      </c>
      <c r="C64" s="74">
        <f t="shared" si="67"/>
        <v>38.721169887024452</v>
      </c>
      <c r="D64" s="69">
        <v>42.805555555555593</v>
      </c>
      <c r="E64" s="74">
        <f t="shared" si="67"/>
        <v>39.939436502628688</v>
      </c>
      <c r="F64" s="69">
        <v>34.810810810810814</v>
      </c>
      <c r="G64" s="74">
        <f t="shared" si="68"/>
        <v>35.608069775390817</v>
      </c>
      <c r="H64" s="69">
        <v>34.666666666666664</v>
      </c>
      <c r="I64" s="84">
        <f t="shared" si="69"/>
        <v>35.086781298789319</v>
      </c>
      <c r="J64" s="106">
        <v>4.1399178806299702E-2</v>
      </c>
      <c r="K64" s="107">
        <f t="shared" si="67"/>
        <v>6.950840750270533E-2</v>
      </c>
      <c r="L64" s="106">
        <v>4.6296296296296328E-2</v>
      </c>
      <c r="M64" s="107">
        <f t="shared" si="70"/>
        <v>7.3909566535195093E-2</v>
      </c>
      <c r="N64" s="106">
        <v>2.7027027027027029E-2</v>
      </c>
      <c r="O64" s="107">
        <f t="shared" si="84"/>
        <v>5.9059432602947527E-2</v>
      </c>
      <c r="P64" s="106">
        <v>0.25641025641025639</v>
      </c>
      <c r="Q64" s="116">
        <f t="shared" si="51"/>
        <v>0.21854491445744134</v>
      </c>
      <c r="R64" s="106">
        <v>7.0536386023733064E-2</v>
      </c>
      <c r="S64" s="107">
        <f t="shared" si="71"/>
        <v>0.12259901457057809</v>
      </c>
      <c r="T64" s="106">
        <v>7.4644695268254263E-2</v>
      </c>
      <c r="U64" s="107">
        <f t="shared" si="72"/>
        <v>0.11384261181738033</v>
      </c>
      <c r="V64" s="106">
        <v>4.8529693658482136E-2</v>
      </c>
      <c r="W64" s="107">
        <f t="shared" si="85"/>
        <v>0.13943716195717967</v>
      </c>
      <c r="X64" s="106">
        <v>0.28868521407442371</v>
      </c>
      <c r="Y64" s="116">
        <f t="shared" si="53"/>
        <v>0.22746294764043862</v>
      </c>
      <c r="Z64" s="69">
        <v>7649.969788684497</v>
      </c>
      <c r="AA64" s="74">
        <f t="shared" si="73"/>
        <v>7625.0167242453008</v>
      </c>
      <c r="AB64" s="69">
        <v>7031.4259259259325</v>
      </c>
      <c r="AC64" s="74">
        <f t="shared" si="74"/>
        <v>7218.4830956879241</v>
      </c>
      <c r="AD64" s="69">
        <v>9471.9189189189183</v>
      </c>
      <c r="AE64" s="74">
        <f t="shared" si="86"/>
        <v>8692.7433039632433</v>
      </c>
      <c r="AF64" s="69">
        <v>1</v>
      </c>
      <c r="AG64" s="84">
        <f t="shared" si="55"/>
        <v>1</v>
      </c>
      <c r="AH64" s="108">
        <v>5.0358328298084079</v>
      </c>
      <c r="AI64" s="109">
        <f t="shared" si="75"/>
        <v>3.7661861904957328</v>
      </c>
      <c r="AJ64" s="108">
        <v>5.9907407407407458</v>
      </c>
      <c r="AK64" s="108">
        <f t="shared" si="76"/>
        <v>4.2391096575361491</v>
      </c>
      <c r="AL64" s="108">
        <v>2.2702702702702702</v>
      </c>
      <c r="AM64" s="108">
        <f t="shared" si="87"/>
        <v>2.5782511519117626</v>
      </c>
      <c r="AN64" s="108">
        <v>0</v>
      </c>
      <c r="AO64" s="117">
        <f t="shared" si="57"/>
        <v>0</v>
      </c>
      <c r="AP64" s="110">
        <v>0.49584888793557547</v>
      </c>
      <c r="AQ64" s="111">
        <f t="shared" si="77"/>
        <v>0.56795722153508177</v>
      </c>
      <c r="AR64" s="110">
        <v>0.66666666666666641</v>
      </c>
      <c r="AS64" s="111">
        <f t="shared" si="78"/>
        <v>0.79524455713106945</v>
      </c>
      <c r="AT64" s="110">
        <v>0</v>
      </c>
      <c r="AU64" s="111">
        <f t="shared" si="88"/>
        <v>0</v>
      </c>
      <c r="AV64" s="110">
        <v>0</v>
      </c>
      <c r="AW64" s="118">
        <f t="shared" si="59"/>
        <v>0</v>
      </c>
      <c r="AX64" s="69">
        <v>5919.3049631731446</v>
      </c>
      <c r="AY64" s="74">
        <f t="shared" si="79"/>
        <v>4874.1748092920816</v>
      </c>
      <c r="AZ64" s="69">
        <v>6978.8796296296359</v>
      </c>
      <c r="BA64" s="74">
        <f t="shared" si="80"/>
        <v>5828.6670106251568</v>
      </c>
      <c r="BB64" s="69">
        <v>2841.135135135135</v>
      </c>
      <c r="BC64" s="74">
        <f t="shared" si="89"/>
        <v>2506.2776593374615</v>
      </c>
      <c r="BD64" s="69">
        <v>3729.5769230769229</v>
      </c>
      <c r="BE64" s="84">
        <f t="shared" si="61"/>
        <v>3930.7447605610264</v>
      </c>
      <c r="BF64" s="106">
        <v>3.4433950551081671E-2</v>
      </c>
      <c r="BG64" s="107">
        <f t="shared" si="79"/>
        <v>2.0061013306846266E-2</v>
      </c>
      <c r="BH64" s="106">
        <v>4.6296296296296328E-2</v>
      </c>
      <c r="BI64" s="106">
        <f t="shared" si="81"/>
        <v>2.8290290224898606E-2</v>
      </c>
      <c r="BJ64" s="106">
        <v>0</v>
      </c>
      <c r="BK64" s="106">
        <f t="shared" si="90"/>
        <v>0</v>
      </c>
      <c r="BL64" s="106">
        <v>0</v>
      </c>
      <c r="BM64" s="116">
        <f t="shared" si="63"/>
        <v>3.4843205574912892E-3</v>
      </c>
      <c r="BN64" s="108">
        <v>43.464323455286916</v>
      </c>
      <c r="BO64" s="109">
        <f t="shared" si="82"/>
        <v>39.850183092348743</v>
      </c>
      <c r="BP64" s="108">
        <v>47.398148148148188</v>
      </c>
      <c r="BQ64" s="109">
        <f t="shared" si="83"/>
        <v>43.756287206831303</v>
      </c>
      <c r="BR64" s="108">
        <v>32.054054054054056</v>
      </c>
      <c r="BS64" s="109">
        <f t="shared" si="91"/>
        <v>29.956049570504842</v>
      </c>
      <c r="BT64" s="108">
        <v>33.96153846153846</v>
      </c>
      <c r="BU64" s="117">
        <f t="shared" si="65"/>
        <v>34.399180178329452</v>
      </c>
      <c r="BV64" s="174">
        <f>'Plan Figures'!$B$72</f>
        <v>7.6707847839770166E-2</v>
      </c>
      <c r="BW64" s="174">
        <f>'Plan Figures'!$B$73</f>
        <v>0.14955977288801073</v>
      </c>
      <c r="BX64" s="174">
        <f>'Plan Figures'!$B$82</f>
        <v>0.18784027894390259</v>
      </c>
      <c r="BY64" s="174">
        <f>'Plan Figures'!$B$83</f>
        <v>0.30359623569051164</v>
      </c>
      <c r="BZ64" s="174">
        <v>8.3195595485517818E-2</v>
      </c>
      <c r="CA64" s="116">
        <f t="shared" si="66"/>
        <v>0.11756829450642393</v>
      </c>
    </row>
    <row r="65" spans="1:79" x14ac:dyDescent="0.25">
      <c r="A65" s="115">
        <f t="shared" si="49"/>
        <v>45824</v>
      </c>
      <c r="B65" s="69">
        <v>36.782637678328015</v>
      </c>
      <c r="C65" s="74">
        <f t="shared" si="67"/>
        <v>38.442605294185874</v>
      </c>
      <c r="D65" s="69">
        <v>38.25423728813562</v>
      </c>
      <c r="E65" s="74">
        <f t="shared" si="67"/>
        <v>39.668790353708275</v>
      </c>
      <c r="F65" s="69">
        <v>34.194029850746269</v>
      </c>
      <c r="G65" s="74">
        <f t="shared" si="68"/>
        <v>35.357099800907257</v>
      </c>
      <c r="H65" s="69">
        <v>35.754385964912281</v>
      </c>
      <c r="I65" s="84">
        <f t="shared" si="69"/>
        <v>35.665532865205357</v>
      </c>
      <c r="J65" s="106">
        <v>4.8651081970286975E-2</v>
      </c>
      <c r="K65" s="107">
        <f t="shared" si="67"/>
        <v>7.1731608021958562E-2</v>
      </c>
      <c r="L65" s="106">
        <v>5.0847457627118682E-2</v>
      </c>
      <c r="M65" s="107">
        <f t="shared" si="70"/>
        <v>7.5270301331985354E-2</v>
      </c>
      <c r="N65" s="106">
        <v>4.4776119402985072E-2</v>
      </c>
      <c r="O65" s="107">
        <f t="shared" si="84"/>
        <v>6.3114100714380991E-2</v>
      </c>
      <c r="P65" s="106">
        <v>0.24561403508771928</v>
      </c>
      <c r="Q65" s="116">
        <f t="shared" si="51"/>
        <v>0.20675763375568693</v>
      </c>
      <c r="R65" s="106">
        <v>6.5571817588315401E-2</v>
      </c>
      <c r="S65" s="107">
        <f t="shared" si="71"/>
        <v>0.12302780959425966</v>
      </c>
      <c r="T65" s="106">
        <v>5.4799620960470086E-2</v>
      </c>
      <c r="U65" s="107">
        <f t="shared" si="72"/>
        <v>0.11330142368863472</v>
      </c>
      <c r="V65" s="106">
        <v>8.3503578395425063E-2</v>
      </c>
      <c r="W65" s="107">
        <f t="shared" si="85"/>
        <v>0.14314364977529287</v>
      </c>
      <c r="X65" s="106">
        <v>0.12727064022805995</v>
      </c>
      <c r="Y65" s="116">
        <f t="shared" si="53"/>
        <v>0.20449505631529877</v>
      </c>
      <c r="Z65" s="69">
        <v>7453.7374319578512</v>
      </c>
      <c r="AA65" s="74">
        <f t="shared" si="73"/>
        <v>7675.3663163693045</v>
      </c>
      <c r="AB65" s="69">
        <v>6997.3728813559374</v>
      </c>
      <c r="AC65" s="74">
        <f t="shared" si="74"/>
        <v>7262.9779228946163</v>
      </c>
      <c r="AD65" s="69">
        <v>8276.119402985074</v>
      </c>
      <c r="AE65" s="74">
        <f t="shared" si="86"/>
        <v>8739.683078160173</v>
      </c>
      <c r="AF65" s="69">
        <v>1</v>
      </c>
      <c r="AG65" s="84">
        <f t="shared" si="55"/>
        <v>1</v>
      </c>
      <c r="AH65" s="108">
        <v>3.5897836803432144</v>
      </c>
      <c r="AI65" s="109">
        <f t="shared" si="75"/>
        <v>3.8102905399563376</v>
      </c>
      <c r="AJ65" s="108">
        <v>4.262711864406783</v>
      </c>
      <c r="AK65" s="108">
        <f t="shared" si="76"/>
        <v>4.3120590502081919</v>
      </c>
      <c r="AL65" s="108">
        <v>2.4179104477611939</v>
      </c>
      <c r="AM65" s="108">
        <f t="shared" si="87"/>
        <v>2.586430396205516</v>
      </c>
      <c r="AN65" s="108">
        <v>0</v>
      </c>
      <c r="AO65" s="117">
        <f t="shared" si="57"/>
        <v>0</v>
      </c>
      <c r="AP65" s="110">
        <v>0.51248325778459736</v>
      </c>
      <c r="AQ65" s="111">
        <f t="shared" si="77"/>
        <v>0.56675583559532638</v>
      </c>
      <c r="AR65" s="110">
        <v>0.80508474576271161</v>
      </c>
      <c r="AS65" s="111">
        <f t="shared" si="78"/>
        <v>0.79809609696257833</v>
      </c>
      <c r="AT65" s="110">
        <v>0</v>
      </c>
      <c r="AU65" s="111">
        <f t="shared" si="88"/>
        <v>0</v>
      </c>
      <c r="AV65" s="110">
        <v>0</v>
      </c>
      <c r="AW65" s="118">
        <f t="shared" si="59"/>
        <v>0</v>
      </c>
      <c r="AX65" s="69">
        <v>4632.0860029889282</v>
      </c>
      <c r="AY65" s="74">
        <f t="shared" si="79"/>
        <v>4808.3120605523063</v>
      </c>
      <c r="AZ65" s="69">
        <v>6070.5932203389875</v>
      </c>
      <c r="BA65" s="74">
        <f t="shared" si="80"/>
        <v>5761.8237752780697</v>
      </c>
      <c r="BB65" s="69">
        <v>2115.626865671642</v>
      </c>
      <c r="BC65" s="74">
        <f t="shared" si="89"/>
        <v>2487.4491787893826</v>
      </c>
      <c r="BD65" s="69">
        <v>2239.2982456140353</v>
      </c>
      <c r="BE65" s="84">
        <f t="shared" si="61"/>
        <v>3940.4659385058885</v>
      </c>
      <c r="BF65" s="106">
        <v>1.6183681824776773E-2</v>
      </c>
      <c r="BG65" s="107">
        <f t="shared" si="79"/>
        <v>1.8456479436980651E-2</v>
      </c>
      <c r="BH65" s="106">
        <v>2.5423728813559341E-2</v>
      </c>
      <c r="BI65" s="106">
        <f t="shared" si="81"/>
        <v>2.6019063762608968E-2</v>
      </c>
      <c r="BJ65" s="106">
        <v>0</v>
      </c>
      <c r="BK65" s="106">
        <f t="shared" si="90"/>
        <v>0</v>
      </c>
      <c r="BL65" s="106">
        <v>0</v>
      </c>
      <c r="BM65" s="116">
        <f t="shared" si="63"/>
        <v>3.4843205574912892E-3</v>
      </c>
      <c r="BN65" s="108">
        <v>38.415435816515476</v>
      </c>
      <c r="BO65" s="109">
        <f t="shared" si="82"/>
        <v>39.522179960840404</v>
      </c>
      <c r="BP65" s="108">
        <v>43.813559322033939</v>
      </c>
      <c r="BQ65" s="109">
        <f t="shared" si="83"/>
        <v>43.586795681407573</v>
      </c>
      <c r="BR65" s="108">
        <v>28.955223880597014</v>
      </c>
      <c r="BS65" s="109">
        <f t="shared" si="91"/>
        <v>29.483610827451958</v>
      </c>
      <c r="BT65" s="108">
        <v>32.403508771929822</v>
      </c>
      <c r="BU65" s="117">
        <f t="shared" si="65"/>
        <v>33.644324288605148</v>
      </c>
      <c r="BV65" s="174">
        <f>'Plan Figures'!$B$72</f>
        <v>7.6707847839770166E-2</v>
      </c>
      <c r="BW65" s="174">
        <f>'Plan Figures'!$B$73</f>
        <v>0.14955977288801073</v>
      </c>
      <c r="BX65" s="174">
        <f>'Plan Figures'!$B$82</f>
        <v>0.18784027894390259</v>
      </c>
      <c r="BY65" s="174">
        <f>'Plan Figures'!$B$83</f>
        <v>0.30359623569051164</v>
      </c>
      <c r="BZ65" s="174">
        <v>5.4844608364975643E-2</v>
      </c>
      <c r="CA65" s="116">
        <f t="shared" si="66"/>
        <v>0.1038355206383467</v>
      </c>
    </row>
    <row r="66" spans="1:79" x14ac:dyDescent="0.25">
      <c r="A66" s="115">
        <f t="shared" si="49"/>
        <v>45825</v>
      </c>
      <c r="B66" s="69">
        <v>37.020016197569497</v>
      </c>
      <c r="C66" s="74">
        <f t="shared" si="67"/>
        <v>38.315501521496671</v>
      </c>
      <c r="D66" s="69">
        <v>38.111111111111143</v>
      </c>
      <c r="E66" s="74">
        <f t="shared" si="67"/>
        <v>39.508308689778339</v>
      </c>
      <c r="F66" s="69">
        <v>34.340909090909093</v>
      </c>
      <c r="G66" s="74">
        <f t="shared" si="68"/>
        <v>35.372834066641524</v>
      </c>
      <c r="H66" s="69">
        <v>38.061224489795919</v>
      </c>
      <c r="I66" s="84">
        <f t="shared" si="69"/>
        <v>35.67725541136668</v>
      </c>
      <c r="J66" s="106">
        <v>5.264243797779123E-2</v>
      </c>
      <c r="K66" s="107">
        <f t="shared" si="67"/>
        <v>6.3298441452328658E-2</v>
      </c>
      <c r="L66" s="106">
        <v>5.5555555555555608E-2</v>
      </c>
      <c r="M66" s="107">
        <f t="shared" si="70"/>
        <v>6.5472819120710041E-2</v>
      </c>
      <c r="N66" s="106">
        <v>4.5454545454545456E-2</v>
      </c>
      <c r="O66" s="107">
        <f t="shared" si="84"/>
        <v>5.8618596218876502E-2</v>
      </c>
      <c r="P66" s="106">
        <v>0.14285714285714285</v>
      </c>
      <c r="Q66" s="116">
        <f t="shared" si="51"/>
        <v>0.20038008273527877</v>
      </c>
      <c r="R66" s="106">
        <v>7.373212774581861E-2</v>
      </c>
      <c r="S66" s="107">
        <f t="shared" si="71"/>
        <v>0.10649154317320556</v>
      </c>
      <c r="T66" s="106">
        <v>6.9811007373246872E-2</v>
      </c>
      <c r="U66" s="107">
        <f t="shared" si="72"/>
        <v>9.4365963720937862E-2</v>
      </c>
      <c r="V66" s="106">
        <v>7.7691488806870809E-2</v>
      </c>
      <c r="W66" s="107">
        <f t="shared" si="85"/>
        <v>0.13239870371123458</v>
      </c>
      <c r="X66" s="106">
        <v>0.19059249976828743</v>
      </c>
      <c r="Y66" s="116">
        <f t="shared" si="53"/>
        <v>0.19605096797205349</v>
      </c>
      <c r="Z66" s="69">
        <v>7586.4641389145718</v>
      </c>
      <c r="AA66" s="74">
        <f t="shared" si="73"/>
        <v>7733.6817070199104</v>
      </c>
      <c r="AB66" s="69">
        <v>7244.0555555555629</v>
      </c>
      <c r="AC66" s="74">
        <f t="shared" si="74"/>
        <v>7325.8430022596967</v>
      </c>
      <c r="AD66" s="69">
        <v>8454.5227272727279</v>
      </c>
      <c r="AE66" s="74">
        <f t="shared" si="86"/>
        <v>8771.656105133201</v>
      </c>
      <c r="AF66" s="69">
        <v>1</v>
      </c>
      <c r="AG66" s="84">
        <f t="shared" si="55"/>
        <v>1</v>
      </c>
      <c r="AH66" s="108">
        <v>3.6073215966732128</v>
      </c>
      <c r="AI66" s="109">
        <f t="shared" si="75"/>
        <v>3.828486518058142</v>
      </c>
      <c r="AJ66" s="108">
        <v>3.8148148148148184</v>
      </c>
      <c r="AK66" s="108">
        <f t="shared" si="76"/>
        <v>4.3043232355758265</v>
      </c>
      <c r="AL66" s="108">
        <v>3.1136363636363638</v>
      </c>
      <c r="AM66" s="108">
        <f t="shared" si="87"/>
        <v>2.6878289976041181</v>
      </c>
      <c r="AN66" s="108">
        <v>0</v>
      </c>
      <c r="AO66" s="117">
        <f t="shared" si="57"/>
        <v>0</v>
      </c>
      <c r="AP66" s="110">
        <v>0.55156178654437216</v>
      </c>
      <c r="AQ66" s="111">
        <f t="shared" si="77"/>
        <v>0.56587462803877087</v>
      </c>
      <c r="AR66" s="110">
        <v>0.77777777777777768</v>
      </c>
      <c r="AS66" s="111">
        <f t="shared" si="78"/>
        <v>0.80083282383723631</v>
      </c>
      <c r="AT66" s="110">
        <v>0</v>
      </c>
      <c r="AU66" s="111">
        <f t="shared" si="88"/>
        <v>0</v>
      </c>
      <c r="AV66" s="110">
        <v>0</v>
      </c>
      <c r="AW66" s="118">
        <f t="shared" si="59"/>
        <v>0</v>
      </c>
      <c r="AX66" s="69">
        <v>4737.6590820068432</v>
      </c>
      <c r="AY66" s="74">
        <f t="shared" si="79"/>
        <v>4862.4629028399377</v>
      </c>
      <c r="AZ66" s="69">
        <v>5578.5925925925976</v>
      </c>
      <c r="BA66" s="74">
        <f t="shared" si="80"/>
        <v>5841.2778894908051</v>
      </c>
      <c r="BB66" s="69">
        <v>2683.2727272727275</v>
      </c>
      <c r="BC66" s="74">
        <f t="shared" si="89"/>
        <v>2511.8150629052661</v>
      </c>
      <c r="BD66" s="69">
        <v>3246.0612244897961</v>
      </c>
      <c r="BE66" s="84">
        <f t="shared" si="61"/>
        <v>3723.4270658139544</v>
      </c>
      <c r="BF66" s="106">
        <v>1.9698635233727599E-2</v>
      </c>
      <c r="BG66" s="107">
        <f t="shared" si="79"/>
        <v>2.0546245198369974E-2</v>
      </c>
      <c r="BH66" s="106">
        <v>2.7777777777777804E-2</v>
      </c>
      <c r="BI66" s="106">
        <f t="shared" si="81"/>
        <v>2.9002096055986089E-2</v>
      </c>
      <c r="BJ66" s="106">
        <v>0</v>
      </c>
      <c r="BK66" s="106">
        <f t="shared" si="90"/>
        <v>0</v>
      </c>
      <c r="BL66" s="106">
        <v>0</v>
      </c>
      <c r="BM66" s="116">
        <f t="shared" si="63"/>
        <v>3.4843205574912892E-3</v>
      </c>
      <c r="BN66" s="108">
        <v>39.762512989040225</v>
      </c>
      <c r="BO66" s="109">
        <f t="shared" si="82"/>
        <v>39.332385364800068</v>
      </c>
      <c r="BP66" s="108">
        <v>42.712962962963005</v>
      </c>
      <c r="BQ66" s="109">
        <f t="shared" si="83"/>
        <v>43.341849503702768</v>
      </c>
      <c r="BR66" s="108">
        <v>32.590909090909093</v>
      </c>
      <c r="BS66" s="109">
        <f t="shared" si="91"/>
        <v>29.590004433845561</v>
      </c>
      <c r="BT66" s="108">
        <v>31.285714285714285</v>
      </c>
      <c r="BU66" s="117">
        <f t="shared" si="65"/>
        <v>33.411331091326232</v>
      </c>
      <c r="BV66" s="174">
        <f>'Plan Figures'!$B$72</f>
        <v>7.6707847839770166E-2</v>
      </c>
      <c r="BW66" s="174">
        <f>'Plan Figures'!$B$73</f>
        <v>0.14955977288801073</v>
      </c>
      <c r="BX66" s="174">
        <f>'Plan Figures'!$B$82</f>
        <v>0.18784027894390259</v>
      </c>
      <c r="BY66" s="174">
        <f>'Plan Figures'!$B$83</f>
        <v>0.30359623569051164</v>
      </c>
      <c r="BZ66" s="174">
        <v>6.7127345389681417E-2</v>
      </c>
      <c r="CA66" s="116">
        <f t="shared" si="66"/>
        <v>8.9311393574072334E-2</v>
      </c>
    </row>
    <row r="67" spans="1:79" x14ac:dyDescent="0.25">
      <c r="A67" s="115">
        <f t="shared" si="49"/>
        <v>45826</v>
      </c>
      <c r="B67" s="69">
        <v>39.421962118122281</v>
      </c>
      <c r="C67" s="74">
        <f t="shared" si="67"/>
        <v>38.46139853421063</v>
      </c>
      <c r="D67" s="69">
        <v>40.000000000000036</v>
      </c>
      <c r="E67" s="74">
        <f t="shared" si="67"/>
        <v>39.573359710186502</v>
      </c>
      <c r="F67" s="69">
        <v>36.814814814814817</v>
      </c>
      <c r="G67" s="74">
        <f t="shared" si="68"/>
        <v>35.590281479210894</v>
      </c>
      <c r="H67" s="69">
        <v>38.446428571428569</v>
      </c>
      <c r="I67" s="84">
        <f t="shared" si="69"/>
        <v>36.449485732066385</v>
      </c>
      <c r="J67" s="106">
        <v>7.3849115407522911E-2</v>
      </c>
      <c r="K67" s="107">
        <f t="shared" si="67"/>
        <v>6.6362094218447451E-2</v>
      </c>
      <c r="L67" s="106">
        <v>8.1967213114754162E-2</v>
      </c>
      <c r="M67" s="107">
        <f t="shared" si="70"/>
        <v>7.2080380177919831E-2</v>
      </c>
      <c r="N67" s="106">
        <v>3.7037037037037035E-2</v>
      </c>
      <c r="O67" s="107">
        <f t="shared" si="84"/>
        <v>4.9972319279916633E-2</v>
      </c>
      <c r="P67" s="106">
        <v>0.16071428571428573</v>
      </c>
      <c r="Q67" s="116">
        <f t="shared" si="51"/>
        <v>0.1796074879830922</v>
      </c>
      <c r="R67" s="106">
        <v>0.12862848271171221</v>
      </c>
      <c r="S67" s="107">
        <f t="shared" si="71"/>
        <v>0.10612693859810353</v>
      </c>
      <c r="T67" s="106">
        <v>0.12093904077334344</v>
      </c>
      <c r="U67" s="107">
        <f t="shared" si="72"/>
        <v>0.10290295153811622</v>
      </c>
      <c r="V67" s="106">
        <v>0.15333770758326823</v>
      </c>
      <c r="W67" s="107">
        <f t="shared" si="85"/>
        <v>0.11296774701379757</v>
      </c>
      <c r="X67" s="106">
        <v>0.13713552138346716</v>
      </c>
      <c r="Y67" s="116">
        <f t="shared" si="53"/>
        <v>0.17721426139642538</v>
      </c>
      <c r="Z67" s="69">
        <v>7330.1112081228302</v>
      </c>
      <c r="AA67" s="74">
        <f t="shared" si="73"/>
        <v>7582.6493328287115</v>
      </c>
      <c r="AB67" s="69">
        <v>7122.9508196721372</v>
      </c>
      <c r="AC67" s="74">
        <f t="shared" si="74"/>
        <v>7184.6076601720415</v>
      </c>
      <c r="AD67" s="69">
        <v>8296.2962962962956</v>
      </c>
      <c r="AE67" s="74">
        <f t="shared" si="86"/>
        <v>8648.4789209804094</v>
      </c>
      <c r="AF67" s="69">
        <v>1</v>
      </c>
      <c r="AG67" s="84">
        <f t="shared" si="55"/>
        <v>1</v>
      </c>
      <c r="AH67" s="108">
        <v>4.3987917447706595</v>
      </c>
      <c r="AI67" s="109">
        <f t="shared" si="75"/>
        <v>3.8980391300684718</v>
      </c>
      <c r="AJ67" s="108">
        <v>4.5491803278688563</v>
      </c>
      <c r="AK67" s="108">
        <f t="shared" si="76"/>
        <v>4.3521653232305608</v>
      </c>
      <c r="AL67" s="108">
        <v>3.7407407407407409</v>
      </c>
      <c r="AM67" s="108">
        <f t="shared" si="87"/>
        <v>2.7797118211942586</v>
      </c>
      <c r="AN67" s="108">
        <v>0</v>
      </c>
      <c r="AO67" s="117">
        <f t="shared" si="57"/>
        <v>0</v>
      </c>
      <c r="AP67" s="110">
        <v>0.60323761458148306</v>
      </c>
      <c r="AQ67" s="111">
        <f t="shared" si="77"/>
        <v>0.57186312268040784</v>
      </c>
      <c r="AR67" s="110">
        <v>0.73770491803278671</v>
      </c>
      <c r="AS67" s="111">
        <f t="shared" si="78"/>
        <v>0.79652536314804245</v>
      </c>
      <c r="AT67" s="110">
        <v>0</v>
      </c>
      <c r="AU67" s="111">
        <f t="shared" si="88"/>
        <v>0</v>
      </c>
      <c r="AV67" s="110">
        <v>0</v>
      </c>
      <c r="AW67" s="118">
        <f t="shared" si="59"/>
        <v>0</v>
      </c>
      <c r="AX67" s="69">
        <v>5485.432893805877</v>
      </c>
      <c r="AY67" s="74">
        <f t="shared" si="79"/>
        <v>4917.4162293234476</v>
      </c>
      <c r="AZ67" s="69">
        <v>6185.8606557377107</v>
      </c>
      <c r="BA67" s="74">
        <f t="shared" si="80"/>
        <v>5872.2426770451711</v>
      </c>
      <c r="BB67" s="69">
        <v>2344.2222222222222</v>
      </c>
      <c r="BC67" s="74">
        <f t="shared" si="89"/>
        <v>2455.0070876826571</v>
      </c>
      <c r="BD67" s="69">
        <v>3422.8571428571427</v>
      </c>
      <c r="BE67" s="84">
        <f t="shared" si="61"/>
        <v>3799.9168617323216</v>
      </c>
      <c r="BF67" s="106">
        <v>2.6810560648065945E-2</v>
      </c>
      <c r="BG67" s="107">
        <f t="shared" si="79"/>
        <v>2.157905875229621E-2</v>
      </c>
      <c r="BH67" s="106">
        <v>3.2786885245901669E-2</v>
      </c>
      <c r="BI67" s="106">
        <f t="shared" si="81"/>
        <v>2.9859406193155715E-2</v>
      </c>
      <c r="BJ67" s="106">
        <v>0</v>
      </c>
      <c r="BK67" s="106">
        <f t="shared" si="90"/>
        <v>0</v>
      </c>
      <c r="BL67" s="106">
        <v>0</v>
      </c>
      <c r="BM67" s="116">
        <f t="shared" si="63"/>
        <v>3.4843205574912892E-3</v>
      </c>
      <c r="BN67" s="108">
        <v>40.143240161882041</v>
      </c>
      <c r="BO67" s="109">
        <f t="shared" si="82"/>
        <v>39.799434761768602</v>
      </c>
      <c r="BP67" s="108">
        <v>41.893442622950857</v>
      </c>
      <c r="BQ67" s="109">
        <f t="shared" si="83"/>
        <v>43.503922939634535</v>
      </c>
      <c r="BR67" s="108">
        <v>32.296296296296298</v>
      </c>
      <c r="BS67" s="109">
        <f t="shared" si="91"/>
        <v>30.447663486626567</v>
      </c>
      <c r="BT67" s="108">
        <v>27.553571428571427</v>
      </c>
      <c r="BU67" s="117">
        <f t="shared" si="65"/>
        <v>31.321316514066751</v>
      </c>
      <c r="BV67" s="174">
        <f>'Plan Figures'!$B$72</f>
        <v>7.6707847839770166E-2</v>
      </c>
      <c r="BW67" s="174">
        <f>'Plan Figures'!$B$73</f>
        <v>0.14955977288801073</v>
      </c>
      <c r="BX67" s="174">
        <f>'Plan Figures'!$B$82</f>
        <v>0.18784027894390259</v>
      </c>
      <c r="BY67" s="174">
        <f>'Plan Figures'!$B$83</f>
        <v>0.30359623569051164</v>
      </c>
      <c r="BZ67" s="174">
        <v>0.12559241814576491</v>
      </c>
      <c r="CA67" s="116">
        <f t="shared" si="66"/>
        <v>8.1347294666350614E-2</v>
      </c>
    </row>
    <row r="68" spans="1:79" x14ac:dyDescent="0.25">
      <c r="A68" s="115">
        <f t="shared" si="49"/>
        <v>45827</v>
      </c>
      <c r="B68" s="69">
        <v>38.63532547374826</v>
      </c>
      <c r="C68" s="74">
        <f t="shared" si="67"/>
        <v>38.597329818871962</v>
      </c>
      <c r="D68" s="69">
        <v>39.854545454545494</v>
      </c>
      <c r="E68" s="74">
        <f t="shared" si="67"/>
        <v>39.863964417978714</v>
      </c>
      <c r="F68" s="69">
        <v>35</v>
      </c>
      <c r="G68" s="74">
        <f t="shared" si="68"/>
        <v>35.25261914154855</v>
      </c>
      <c r="H68" s="69">
        <v>38.866666666666667</v>
      </c>
      <c r="I68" s="84">
        <f t="shared" si="69"/>
        <v>36.90752706180583</v>
      </c>
      <c r="J68" s="106">
        <v>6.8013434771081197E-2</v>
      </c>
      <c r="K68" s="107">
        <f t="shared" si="67"/>
        <v>6.2047471209089551E-2</v>
      </c>
      <c r="L68" s="106">
        <v>5.4545454545454598E-2</v>
      </c>
      <c r="M68" s="107">
        <f t="shared" si="70"/>
        <v>6.2015445112984777E-2</v>
      </c>
      <c r="N68" s="106">
        <v>0.10810810810810811</v>
      </c>
      <c r="O68" s="107">
        <f t="shared" si="84"/>
        <v>6.0221529529126884E-2</v>
      </c>
      <c r="P68" s="106">
        <v>0.13333333333333333</v>
      </c>
      <c r="Q68" s="116">
        <f t="shared" si="51"/>
        <v>0.18517801808192419</v>
      </c>
      <c r="R68" s="106">
        <v>0.11317926430484596</v>
      </c>
      <c r="S68" s="107">
        <f t="shared" si="71"/>
        <v>9.8880751849958995E-2</v>
      </c>
      <c r="T68" s="106">
        <v>7.5960801553763752E-2</v>
      </c>
      <c r="U68" s="107">
        <f t="shared" si="72"/>
        <v>8.5825660858115244E-2</v>
      </c>
      <c r="V68" s="106">
        <v>0.21966934133713703</v>
      </c>
      <c r="W68" s="107">
        <f t="shared" si="85"/>
        <v>0.12969353155961774</v>
      </c>
      <c r="X68" s="106">
        <v>0.16338310603963899</v>
      </c>
      <c r="Y68" s="116">
        <f t="shared" si="53"/>
        <v>0.19091988182547937</v>
      </c>
      <c r="Z68" s="69">
        <v>7411.1603473449777</v>
      </c>
      <c r="AA68" s="74">
        <f t="shared" si="73"/>
        <v>7543.7092504434322</v>
      </c>
      <c r="AB68" s="69">
        <v>6985.4545454545514</v>
      </c>
      <c r="AC68" s="74">
        <f t="shared" si="74"/>
        <v>7146.2920148798348</v>
      </c>
      <c r="AD68" s="69">
        <v>8702.6486486486483</v>
      </c>
      <c r="AE68" s="74">
        <f t="shared" si="86"/>
        <v>8646.2598967613831</v>
      </c>
      <c r="AF68" s="69">
        <v>1</v>
      </c>
      <c r="AG68" s="84">
        <f t="shared" si="55"/>
        <v>1</v>
      </c>
      <c r="AH68" s="108">
        <v>4.0565143522801748</v>
      </c>
      <c r="AI68" s="109">
        <f t="shared" si="75"/>
        <v>3.9959504929614793</v>
      </c>
      <c r="AJ68" s="108">
        <v>4.3818181818181863</v>
      </c>
      <c r="AK68" s="108">
        <f t="shared" si="76"/>
        <v>4.4122911349188731</v>
      </c>
      <c r="AL68" s="108">
        <v>3.1081081081081079</v>
      </c>
      <c r="AM68" s="108">
        <f t="shared" si="87"/>
        <v>2.9354155768980141</v>
      </c>
      <c r="AN68" s="108">
        <v>0</v>
      </c>
      <c r="AO68" s="117">
        <f t="shared" si="57"/>
        <v>0</v>
      </c>
      <c r="AP68" s="110">
        <v>0.5297165225875341</v>
      </c>
      <c r="AQ68" s="111">
        <f t="shared" si="77"/>
        <v>0.5618591630581844</v>
      </c>
      <c r="AR68" s="110">
        <v>0.70909090909090888</v>
      </c>
      <c r="AS68" s="111">
        <f t="shared" si="78"/>
        <v>0.77505620730388658</v>
      </c>
      <c r="AT68" s="110">
        <v>0</v>
      </c>
      <c r="AU68" s="111">
        <f t="shared" si="88"/>
        <v>0</v>
      </c>
      <c r="AV68" s="110">
        <v>0</v>
      </c>
      <c r="AW68" s="118">
        <f t="shared" si="59"/>
        <v>0</v>
      </c>
      <c r="AX68" s="69">
        <v>6071.5850069004582</v>
      </c>
      <c r="AY68" s="74">
        <f t="shared" si="79"/>
        <v>5199.3344502176851</v>
      </c>
      <c r="AZ68" s="69">
        <v>6962.3181818181884</v>
      </c>
      <c r="BA68" s="74">
        <f t="shared" si="80"/>
        <v>6162.3562119477701</v>
      </c>
      <c r="BB68" s="69">
        <v>3441.4324324324325</v>
      </c>
      <c r="BC68" s="74">
        <f t="shared" si="89"/>
        <v>2637.0558767314465</v>
      </c>
      <c r="BD68" s="69">
        <v>3863.3777777777777</v>
      </c>
      <c r="BE68" s="84">
        <f t="shared" si="61"/>
        <v>3867.6743340294165</v>
      </c>
      <c r="BF68" s="106">
        <v>2.7164949876283834E-2</v>
      </c>
      <c r="BG68" s="107">
        <f t="shared" si="79"/>
        <v>2.3901988630874168E-2</v>
      </c>
      <c r="BH68" s="106">
        <v>3.6363636363636397E-2</v>
      </c>
      <c r="BI68" s="106">
        <f t="shared" si="81"/>
        <v>3.2822068530818059E-2</v>
      </c>
      <c r="BJ68" s="106">
        <v>0</v>
      </c>
      <c r="BK68" s="106">
        <f t="shared" si="90"/>
        <v>0</v>
      </c>
      <c r="BL68" s="106">
        <v>0</v>
      </c>
      <c r="BM68" s="116">
        <f t="shared" si="63"/>
        <v>3.4843205574912892E-3</v>
      </c>
      <c r="BN68" s="108">
        <v>38.992691412627842</v>
      </c>
      <c r="BO68" s="109">
        <f t="shared" si="82"/>
        <v>39.811738239686505</v>
      </c>
      <c r="BP68" s="108">
        <v>41.945454545454588</v>
      </c>
      <c r="BQ68" s="109">
        <f t="shared" si="83"/>
        <v>43.603273588985189</v>
      </c>
      <c r="BR68" s="108">
        <v>30.297297297297298</v>
      </c>
      <c r="BS68" s="109">
        <f t="shared" si="91"/>
        <v>29.988835827798908</v>
      </c>
      <c r="BT68" s="108">
        <v>27.4</v>
      </c>
      <c r="BU68" s="117">
        <f t="shared" si="65"/>
        <v>30.197866379295867</v>
      </c>
      <c r="BV68" s="174">
        <f>'Plan Figures'!$B$72</f>
        <v>7.6707847839770166E-2</v>
      </c>
      <c r="BW68" s="174">
        <f>'Plan Figures'!$B$73</f>
        <v>0.14955977288801073</v>
      </c>
      <c r="BX68" s="174">
        <f>'Plan Figures'!$B$82</f>
        <v>0.18784027894390259</v>
      </c>
      <c r="BY68" s="174">
        <f>'Plan Figures'!$B$83</f>
        <v>0.30359623569051164</v>
      </c>
      <c r="BZ68" s="174">
        <v>2.64900659132907E-2</v>
      </c>
      <c r="CA68" s="116">
        <f t="shared" si="66"/>
        <v>8.0516205211224962E-2</v>
      </c>
    </row>
    <row r="69" spans="1:79" x14ac:dyDescent="0.25">
      <c r="A69" s="115">
        <f t="shared" si="49"/>
        <v>45828</v>
      </c>
      <c r="B69" s="69">
        <v>37.779747035456246</v>
      </c>
      <c r="C69" s="74">
        <f t="shared" si="67"/>
        <v>38.537905039686457</v>
      </c>
      <c r="D69" s="69">
        <v>37.755905511811029</v>
      </c>
      <c r="E69" s="74">
        <f t="shared" si="67"/>
        <v>39.520823100117134</v>
      </c>
      <c r="F69" s="69">
        <v>37.851063829787236</v>
      </c>
      <c r="G69" s="74">
        <f t="shared" si="68"/>
        <v>35.855402696179809</v>
      </c>
      <c r="H69" s="69">
        <v>36.106557377049178</v>
      </c>
      <c r="I69" s="84">
        <f t="shared" si="69"/>
        <v>36.893132819502753</v>
      </c>
      <c r="J69" s="106">
        <v>4.5925679174675292E-2</v>
      </c>
      <c r="K69" s="107">
        <f t="shared" si="67"/>
        <v>5.8814455273740351E-2</v>
      </c>
      <c r="L69" s="106">
        <v>6.2992125984251982E-2</v>
      </c>
      <c r="M69" s="107">
        <f t="shared" si="70"/>
        <v>6.2421409405042254E-2</v>
      </c>
      <c r="N69" s="106">
        <v>0</v>
      </c>
      <c r="O69" s="107">
        <f t="shared" si="84"/>
        <v>4.769020120832488E-2</v>
      </c>
      <c r="P69" s="106">
        <v>0.14754098360655737</v>
      </c>
      <c r="Q69" s="116">
        <f t="shared" si="51"/>
        <v>0.17663857671561356</v>
      </c>
      <c r="R69" s="106">
        <v>5.5855788568760126E-2</v>
      </c>
      <c r="S69" s="107">
        <f t="shared" si="71"/>
        <v>9.0041716422940871E-2</v>
      </c>
      <c r="T69" s="106">
        <v>7.4489498163660628E-2</v>
      </c>
      <c r="U69" s="107">
        <f t="shared" si="72"/>
        <v>8.4524916730913446E-2</v>
      </c>
      <c r="V69" s="106">
        <v>0</v>
      </c>
      <c r="W69" s="107">
        <f t="shared" si="85"/>
        <v>0.10058512266531064</v>
      </c>
      <c r="X69" s="106">
        <v>0.11816511918659914</v>
      </c>
      <c r="Y69" s="116">
        <f t="shared" si="53"/>
        <v>0.17618787988662166</v>
      </c>
      <c r="Z69" s="69">
        <v>7591.6680020945778</v>
      </c>
      <c r="AA69" s="74">
        <f t="shared" si="73"/>
        <v>7575.0962481904353</v>
      </c>
      <c r="AB69" s="69">
        <v>7307.4645669291349</v>
      </c>
      <c r="AC69" s="74">
        <f t="shared" si="74"/>
        <v>7189.4303472123529</v>
      </c>
      <c r="AD69" s="69">
        <v>8427.6595744680853</v>
      </c>
      <c r="AE69" s="74">
        <f t="shared" si="86"/>
        <v>8669.8127683019375</v>
      </c>
      <c r="AF69" s="69">
        <v>1</v>
      </c>
      <c r="AG69" s="84">
        <f t="shared" si="55"/>
        <v>1</v>
      </c>
      <c r="AH69" s="108">
        <v>3.605264667785256</v>
      </c>
      <c r="AI69" s="109">
        <f t="shared" si="75"/>
        <v>3.9315911703114863</v>
      </c>
      <c r="AJ69" s="108">
        <v>3.9448818897637801</v>
      </c>
      <c r="AK69" s="108">
        <f t="shared" si="76"/>
        <v>4.315265669117136</v>
      </c>
      <c r="AL69" s="108">
        <v>2.7234042553191489</v>
      </c>
      <c r="AM69" s="108">
        <f t="shared" si="87"/>
        <v>2.9309896183847099</v>
      </c>
      <c r="AN69" s="108">
        <v>0</v>
      </c>
      <c r="AO69" s="117">
        <f t="shared" si="57"/>
        <v>0</v>
      </c>
      <c r="AP69" s="110">
        <v>0.60149646244837918</v>
      </c>
      <c r="AQ69" s="111">
        <f t="shared" si="77"/>
        <v>0.56152626506333958</v>
      </c>
      <c r="AR69" s="110">
        <v>0.82677165354330706</v>
      </c>
      <c r="AS69" s="111">
        <f t="shared" si="78"/>
        <v>0.76964335007645357</v>
      </c>
      <c r="AT69" s="110">
        <v>0</v>
      </c>
      <c r="AU69" s="111">
        <f t="shared" si="88"/>
        <v>0</v>
      </c>
      <c r="AV69" s="110">
        <v>0</v>
      </c>
      <c r="AW69" s="118">
        <f t="shared" si="59"/>
        <v>0</v>
      </c>
      <c r="AX69" s="69">
        <v>5247.7686149142964</v>
      </c>
      <c r="AY69" s="74">
        <f t="shared" si="79"/>
        <v>5232.5980655077501</v>
      </c>
      <c r="AZ69" s="69">
        <v>6252.7007874015753</v>
      </c>
      <c r="BA69" s="74">
        <f t="shared" si="80"/>
        <v>6168.4316198150191</v>
      </c>
      <c r="BB69" s="69">
        <v>2525.4042553191489</v>
      </c>
      <c r="BC69" s="74">
        <f t="shared" si="89"/>
        <v>2679.5848054361873</v>
      </c>
      <c r="BD69" s="69">
        <v>5260.8934426229507</v>
      </c>
      <c r="BE69" s="84">
        <f t="shared" si="61"/>
        <v>3842.0963937769457</v>
      </c>
      <c r="BF69" s="106">
        <v>2.2914150950414446E-2</v>
      </c>
      <c r="BG69" s="107">
        <f t="shared" si="79"/>
        <v>2.192064998622572E-2</v>
      </c>
      <c r="BH69" s="106">
        <v>3.1496062992125984E-2</v>
      </c>
      <c r="BI69" s="106">
        <f t="shared" si="81"/>
        <v>2.9802709108640569E-2</v>
      </c>
      <c r="BJ69" s="106">
        <v>0</v>
      </c>
      <c r="BK69" s="106">
        <f t="shared" si="90"/>
        <v>0</v>
      </c>
      <c r="BL69" s="106">
        <v>0</v>
      </c>
      <c r="BM69" s="116">
        <f t="shared" si="63"/>
        <v>0</v>
      </c>
      <c r="BN69" s="108">
        <v>42.50341295857114</v>
      </c>
      <c r="BO69" s="109">
        <f t="shared" si="82"/>
        <v>40.261996893450316</v>
      </c>
      <c r="BP69" s="108">
        <v>45.204724409448822</v>
      </c>
      <c r="BQ69" s="109">
        <f t="shared" si="83"/>
        <v>43.691596195275942</v>
      </c>
      <c r="BR69" s="108">
        <v>35.319148936170215</v>
      </c>
      <c r="BS69" s="109">
        <f t="shared" si="91"/>
        <v>31.144704222189141</v>
      </c>
      <c r="BT69" s="108">
        <v>30.459016393442624</v>
      </c>
      <c r="BU69" s="117">
        <f t="shared" si="65"/>
        <v>30.239049905885228</v>
      </c>
      <c r="BV69" s="174">
        <f>'Plan Figures'!$B$72</f>
        <v>7.6707847839770166E-2</v>
      </c>
      <c r="BW69" s="174">
        <f>'Plan Figures'!$B$73</f>
        <v>0.14955977288801073</v>
      </c>
      <c r="BX69" s="174">
        <f>'Plan Figures'!$B$82</f>
        <v>0.18784027894390259</v>
      </c>
      <c r="BY69" s="174">
        <f>'Plan Figures'!$B$83</f>
        <v>0.30359623569051164</v>
      </c>
      <c r="BZ69" s="174">
        <v>3.9032724695812197E-2</v>
      </c>
      <c r="CA69" s="116">
        <f t="shared" si="66"/>
        <v>6.5276852173652519E-2</v>
      </c>
    </row>
    <row r="70" spans="1:79" x14ac:dyDescent="0.25">
      <c r="A70" s="115">
        <f t="shared" si="49"/>
        <v>45829</v>
      </c>
      <c r="B70" s="69">
        <v>39.260652399127181</v>
      </c>
      <c r="C70" s="74">
        <f t="shared" si="67"/>
        <v>38.522969722136907</v>
      </c>
      <c r="D70" s="69">
        <v>39.483333333333363</v>
      </c>
      <c r="E70" s="74">
        <f t="shared" si="67"/>
        <v>39.46638403635604</v>
      </c>
      <c r="F70" s="69">
        <v>38.55263157894737</v>
      </c>
      <c r="G70" s="74">
        <f t="shared" si="68"/>
        <v>35.937751425145088</v>
      </c>
      <c r="H70" s="69">
        <v>36.226804123711339</v>
      </c>
      <c r="I70" s="84">
        <f t="shared" si="69"/>
        <v>36.875533408604376</v>
      </c>
      <c r="J70" s="106">
        <v>6.3215307906234725E-2</v>
      </c>
      <c r="K70" s="107">
        <f t="shared" si="67"/>
        <v>5.6242319430556006E-2</v>
      </c>
      <c r="L70" s="106">
        <v>8.3333333333333398E-2</v>
      </c>
      <c r="M70" s="107">
        <f t="shared" si="70"/>
        <v>6.2219633779537827E-2</v>
      </c>
      <c r="N70" s="106">
        <v>0</v>
      </c>
      <c r="O70" s="107">
        <f t="shared" si="84"/>
        <v>3.7486119575671814E-2</v>
      </c>
      <c r="P70" s="106">
        <v>8.247422680412371E-2</v>
      </c>
      <c r="Q70" s="116">
        <f t="shared" si="51"/>
        <v>0.16699203768763124</v>
      </c>
      <c r="R70" s="106">
        <v>9.9182244010077483E-2</v>
      </c>
      <c r="S70" s="107">
        <f t="shared" si="71"/>
        <v>8.6669444421894698E-2</v>
      </c>
      <c r="T70" s="106">
        <v>0.12739687751294099</v>
      </c>
      <c r="U70" s="107">
        <f t="shared" si="72"/>
        <v>8.5434505943668568E-2</v>
      </c>
      <c r="V70" s="106">
        <v>0</v>
      </c>
      <c r="W70" s="107">
        <f t="shared" si="85"/>
        <v>8.324740139731189E-2</v>
      </c>
      <c r="X70" s="106">
        <v>0.14660766766127356</v>
      </c>
      <c r="Y70" s="116">
        <f t="shared" si="53"/>
        <v>0.16740568119167859</v>
      </c>
      <c r="Z70" s="69">
        <v>7313.2710114755891</v>
      </c>
      <c r="AA70" s="74">
        <f t="shared" si="73"/>
        <v>7476.6259897992713</v>
      </c>
      <c r="AB70" s="69">
        <v>7058.275000000006</v>
      </c>
      <c r="AC70" s="74">
        <f t="shared" si="74"/>
        <v>7106.7141849847521</v>
      </c>
      <c r="AD70" s="69">
        <v>8160.9736842105267</v>
      </c>
      <c r="AE70" s="74">
        <f t="shared" si="86"/>
        <v>8541.4484646857545</v>
      </c>
      <c r="AF70" s="69">
        <v>1</v>
      </c>
      <c r="AG70" s="84">
        <f t="shared" si="55"/>
        <v>1</v>
      </c>
      <c r="AH70" s="108">
        <v>3.5444267162693168</v>
      </c>
      <c r="AI70" s="109">
        <f t="shared" si="75"/>
        <v>3.9768479411328919</v>
      </c>
      <c r="AJ70" s="108">
        <v>4.025000000000003</v>
      </c>
      <c r="AK70" s="108">
        <f t="shared" si="76"/>
        <v>4.4241639742018819</v>
      </c>
      <c r="AL70" s="108">
        <v>2.0526315789473686</v>
      </c>
      <c r="AM70" s="108">
        <f t="shared" si="87"/>
        <v>2.7752431092547423</v>
      </c>
      <c r="AN70" s="108">
        <v>0</v>
      </c>
      <c r="AO70" s="117">
        <f t="shared" si="57"/>
        <v>0</v>
      </c>
      <c r="AP70" s="110">
        <v>0.58103876932319642</v>
      </c>
      <c r="AQ70" s="111">
        <f t="shared" si="77"/>
        <v>0.55362618588644819</v>
      </c>
      <c r="AR70" s="110">
        <v>0.7666666666666665</v>
      </c>
      <c r="AS70" s="111">
        <f t="shared" si="78"/>
        <v>0.75568047679154648</v>
      </c>
      <c r="AT70" s="110">
        <v>0</v>
      </c>
      <c r="AU70" s="111">
        <f t="shared" si="88"/>
        <v>0</v>
      </c>
      <c r="AV70" s="110">
        <v>0</v>
      </c>
      <c r="AW70" s="118">
        <f t="shared" si="59"/>
        <v>0</v>
      </c>
      <c r="AX70" s="69">
        <v>5155.6555157358998</v>
      </c>
      <c r="AY70" s="74">
        <f t="shared" si="79"/>
        <v>5321.3560113607773</v>
      </c>
      <c r="AZ70" s="69">
        <v>6088.7833333333392</v>
      </c>
      <c r="BA70" s="74">
        <f t="shared" si="80"/>
        <v>6302.5326286931477</v>
      </c>
      <c r="BB70" s="69">
        <v>2221</v>
      </c>
      <c r="BC70" s="74">
        <f t="shared" si="89"/>
        <v>2596.0133768647584</v>
      </c>
      <c r="BD70" s="69">
        <v>4883.4845360824738</v>
      </c>
      <c r="BE70" s="84">
        <f t="shared" si="61"/>
        <v>3806.5070417887287</v>
      </c>
      <c r="BF70" s="106">
        <v>1.2631277593982543E-2</v>
      </c>
      <c r="BG70" s="107">
        <f t="shared" si="79"/>
        <v>2.2833886668333258E-2</v>
      </c>
      <c r="BH70" s="106">
        <v>1.666666666666668E-2</v>
      </c>
      <c r="BI70" s="106">
        <f t="shared" si="81"/>
        <v>3.0973007736566315E-2</v>
      </c>
      <c r="BJ70" s="106">
        <v>0</v>
      </c>
      <c r="BK70" s="106">
        <f t="shared" si="90"/>
        <v>0</v>
      </c>
      <c r="BL70" s="106">
        <v>0</v>
      </c>
      <c r="BM70" s="116">
        <f t="shared" si="63"/>
        <v>0</v>
      </c>
      <c r="BN70" s="108">
        <v>39.982191359205203</v>
      </c>
      <c r="BO70" s="109">
        <f t="shared" si="82"/>
        <v>40.466258307589833</v>
      </c>
      <c r="BP70" s="108">
        <v>42.208333333333364</v>
      </c>
      <c r="BQ70" s="109">
        <f t="shared" si="83"/>
        <v>43.596660763476109</v>
      </c>
      <c r="BR70" s="108">
        <v>33</v>
      </c>
      <c r="BS70" s="109">
        <f t="shared" si="91"/>
        <v>32.073275650760571</v>
      </c>
      <c r="BT70" s="108">
        <v>30.432989690721648</v>
      </c>
      <c r="BU70" s="117">
        <f t="shared" si="65"/>
        <v>30.499477004559754</v>
      </c>
      <c r="BV70" s="174">
        <f>'Plan Figures'!$B$72</f>
        <v>7.6707847839770166E-2</v>
      </c>
      <c r="BW70" s="174">
        <f>'Plan Figures'!$B$73</f>
        <v>0.14955977288801073</v>
      </c>
      <c r="BX70" s="174">
        <f>'Plan Figures'!$B$82</f>
        <v>0.18784027894390259</v>
      </c>
      <c r="BY70" s="174">
        <f>'Plan Figures'!$B$83</f>
        <v>0.30359623569051164</v>
      </c>
      <c r="BZ70" s="174">
        <v>4.0088539306545781E-2</v>
      </c>
      <c r="CA70" s="116">
        <f t="shared" si="66"/>
        <v>6.2338756757369787E-2</v>
      </c>
    </row>
    <row r="71" spans="1:79" x14ac:dyDescent="0.25">
      <c r="A71" s="115">
        <f t="shared" ref="A71:A125" si="92">A70+1</f>
        <v>45830</v>
      </c>
      <c r="B71" s="69">
        <v>38.308837919000354</v>
      </c>
      <c r="C71" s="74">
        <f t="shared" si="67"/>
        <v>38.172739831621683</v>
      </c>
      <c r="D71" s="69">
        <v>39.739130434782659</v>
      </c>
      <c r="E71" s="74">
        <f t="shared" si="67"/>
        <v>39.02832330481705</v>
      </c>
      <c r="F71" s="69">
        <v>33.444444444444443</v>
      </c>
      <c r="G71" s="74">
        <f t="shared" si="68"/>
        <v>35.742556229949891</v>
      </c>
      <c r="H71" s="69">
        <v>34.153846153846153</v>
      </c>
      <c r="I71" s="84">
        <f t="shared" si="69"/>
        <v>36.802273335344296</v>
      </c>
      <c r="J71" s="106">
        <v>2.5401407145436757E-2</v>
      </c>
      <c r="K71" s="107">
        <f t="shared" si="67"/>
        <v>5.3956923479004153E-2</v>
      </c>
      <c r="L71" s="106">
        <v>1.0869565217391316E-2</v>
      </c>
      <c r="M71" s="107">
        <f t="shared" si="70"/>
        <v>5.7158672196837103E-2</v>
      </c>
      <c r="N71" s="106">
        <v>7.407407407407407E-2</v>
      </c>
      <c r="O71" s="107">
        <f t="shared" si="84"/>
        <v>4.4207126296678542E-2</v>
      </c>
      <c r="P71" s="106">
        <v>0.23076923076923078</v>
      </c>
      <c r="Q71" s="116">
        <f t="shared" si="51"/>
        <v>0.16332903402462759</v>
      </c>
      <c r="R71" s="106">
        <v>7.2437024422600443E-2</v>
      </c>
      <c r="S71" s="107">
        <f t="shared" si="71"/>
        <v>8.6940964193161469E-2</v>
      </c>
      <c r="T71" s="106">
        <v>2.7366387062501777E-2</v>
      </c>
      <c r="U71" s="107">
        <f t="shared" si="72"/>
        <v>7.8680461914275371E-2</v>
      </c>
      <c r="V71" s="106">
        <v>0.1854010620544583</v>
      </c>
      <c r="W71" s="107">
        <f t="shared" si="85"/>
        <v>0.10280045402530848</v>
      </c>
      <c r="X71" s="106">
        <v>0.25080475999141694</v>
      </c>
      <c r="Y71" s="116">
        <f t="shared" si="53"/>
        <v>0.16199418775124902</v>
      </c>
      <c r="Z71" s="69">
        <v>6829.7399699607804</v>
      </c>
      <c r="AA71" s="74">
        <f t="shared" si="73"/>
        <v>7359.4503014101674</v>
      </c>
      <c r="AB71" s="69">
        <v>6386.2826086956602</v>
      </c>
      <c r="AC71" s="74">
        <f t="shared" si="74"/>
        <v>7014.5508539518569</v>
      </c>
      <c r="AD71" s="69">
        <v>8370.3333333333339</v>
      </c>
      <c r="AE71" s="74">
        <f t="shared" si="86"/>
        <v>8384.0790953163851</v>
      </c>
      <c r="AF71" s="69">
        <v>1</v>
      </c>
      <c r="AG71" s="84">
        <f t="shared" si="55"/>
        <v>1</v>
      </c>
      <c r="AH71" s="108">
        <v>3.6421083561652705</v>
      </c>
      <c r="AI71" s="109">
        <f t="shared" si="75"/>
        <v>3.7777444448981576</v>
      </c>
      <c r="AJ71" s="108">
        <v>4.0543478260869614</v>
      </c>
      <c r="AK71" s="108">
        <f t="shared" si="76"/>
        <v>4.1475364149656269</v>
      </c>
      <c r="AL71" s="108">
        <v>2.2592592592592591</v>
      </c>
      <c r="AM71" s="108">
        <f t="shared" si="87"/>
        <v>2.7736701076817409</v>
      </c>
      <c r="AN71" s="108">
        <v>0</v>
      </c>
      <c r="AO71" s="117">
        <f t="shared" si="57"/>
        <v>0</v>
      </c>
      <c r="AP71" s="110">
        <v>0.5788213739428163</v>
      </c>
      <c r="AQ71" s="111">
        <f t="shared" si="77"/>
        <v>0.56547939817319692</v>
      </c>
      <c r="AR71" s="110">
        <v>0.74999999999999978</v>
      </c>
      <c r="AS71" s="111">
        <f t="shared" si="78"/>
        <v>0.76758523869630835</v>
      </c>
      <c r="AT71" s="110">
        <v>0</v>
      </c>
      <c r="AU71" s="111">
        <f t="shared" si="88"/>
        <v>0</v>
      </c>
      <c r="AV71" s="110">
        <v>0</v>
      </c>
      <c r="AW71" s="118">
        <f t="shared" si="59"/>
        <v>0</v>
      </c>
      <c r="AX71" s="69">
        <v>4700.0417342383907</v>
      </c>
      <c r="AY71" s="74">
        <f t="shared" si="79"/>
        <v>5147.1755500843847</v>
      </c>
      <c r="AZ71" s="69">
        <v>5331.1847826087023</v>
      </c>
      <c r="BA71" s="74">
        <f t="shared" si="80"/>
        <v>6067.1476505472992</v>
      </c>
      <c r="BB71" s="69">
        <v>2568.6666666666665</v>
      </c>
      <c r="BC71" s="74">
        <f t="shared" si="89"/>
        <v>2557.0893099406917</v>
      </c>
      <c r="BD71" s="69">
        <v>3911.8923076923079</v>
      </c>
      <c r="BE71" s="84">
        <f t="shared" si="61"/>
        <v>3832.5520967337834</v>
      </c>
      <c r="BF71" s="106">
        <v>8.3887155643886536E-3</v>
      </c>
      <c r="BG71" s="107">
        <f t="shared" si="79"/>
        <v>1.9113138813091402E-2</v>
      </c>
      <c r="BH71" s="106">
        <v>1.0869565217391316E-2</v>
      </c>
      <c r="BI71" s="106">
        <f t="shared" si="81"/>
        <v>2.5912046153865602E-2</v>
      </c>
      <c r="BJ71" s="106">
        <v>0</v>
      </c>
      <c r="BK71" s="106">
        <f t="shared" si="90"/>
        <v>0</v>
      </c>
      <c r="BL71" s="106">
        <v>0</v>
      </c>
      <c r="BM71" s="116">
        <f t="shared" si="63"/>
        <v>0</v>
      </c>
      <c r="BN71" s="108">
        <v>42.350956261704596</v>
      </c>
      <c r="BO71" s="109">
        <f t="shared" si="82"/>
        <v>40.30720585136379</v>
      </c>
      <c r="BP71" s="108">
        <v>44.532608695652229</v>
      </c>
      <c r="BQ71" s="109">
        <f t="shared" si="83"/>
        <v>43.187297984548124</v>
      </c>
      <c r="BR71" s="108">
        <v>34.962962962962962</v>
      </c>
      <c r="BS71" s="109">
        <f t="shared" si="91"/>
        <v>32.488834066318979</v>
      </c>
      <c r="BT71" s="108">
        <v>38.984615384615381</v>
      </c>
      <c r="BU71" s="117">
        <f t="shared" si="65"/>
        <v>31.217059422142171</v>
      </c>
      <c r="BV71" s="174">
        <f>'Plan Figures'!$B$72</f>
        <v>7.6707847839770166E-2</v>
      </c>
      <c r="BW71" s="174">
        <f>'Plan Figures'!$B$73</f>
        <v>0.14955977288801073</v>
      </c>
      <c r="BX71" s="174">
        <f>'Plan Figures'!$B$82</f>
        <v>0.18784027894390259</v>
      </c>
      <c r="BY71" s="174">
        <f>'Plan Figures'!$B$83</f>
        <v>0.30359623569051164</v>
      </c>
      <c r="BZ71" s="174">
        <v>0.1688089116520245</v>
      </c>
      <c r="CA71" s="116">
        <f t="shared" si="66"/>
        <v>7.456923049544216E-2</v>
      </c>
    </row>
    <row r="72" spans="1:79" x14ac:dyDescent="0.25">
      <c r="A72" s="115">
        <f t="shared" si="92"/>
        <v>45831</v>
      </c>
      <c r="B72" s="69">
        <v>37.66579191052999</v>
      </c>
      <c r="C72" s="74">
        <f t="shared" si="67"/>
        <v>38.298904721936253</v>
      </c>
      <c r="D72" s="69">
        <v>38.058333333333358</v>
      </c>
      <c r="E72" s="74">
        <f t="shared" si="67"/>
        <v>39.000337025559581</v>
      </c>
      <c r="F72" s="69">
        <v>36.512195121951223</v>
      </c>
      <c r="G72" s="74">
        <f t="shared" si="68"/>
        <v>36.073722697264877</v>
      </c>
      <c r="H72" s="69">
        <v>37</v>
      </c>
      <c r="I72" s="84">
        <f t="shared" si="69"/>
        <v>36.980218197499688</v>
      </c>
      <c r="J72" s="106">
        <v>5.5857043238062634E-2</v>
      </c>
      <c r="K72" s="107">
        <f t="shared" si="67"/>
        <v>5.4986346517257818E-2</v>
      </c>
      <c r="L72" s="106">
        <v>7.5000000000000067E-2</v>
      </c>
      <c r="M72" s="107">
        <f t="shared" si="70"/>
        <v>6.0609035392963022E-2</v>
      </c>
      <c r="N72" s="106">
        <v>0</v>
      </c>
      <c r="O72" s="107">
        <f t="shared" si="84"/>
        <v>3.7810537810537816E-2</v>
      </c>
      <c r="P72" s="106">
        <v>0.1875</v>
      </c>
      <c r="Q72" s="116">
        <f t="shared" si="51"/>
        <v>0.15502702901209625</v>
      </c>
      <c r="R72" s="106">
        <v>0.10585074666152698</v>
      </c>
      <c r="S72" s="107">
        <f t="shared" si="71"/>
        <v>9.2695096917905964E-2</v>
      </c>
      <c r="T72" s="106">
        <v>0.13528263417347719</v>
      </c>
      <c r="U72" s="107">
        <f t="shared" si="72"/>
        <v>9.0178035230419243E-2</v>
      </c>
      <c r="V72" s="106">
        <v>0</v>
      </c>
      <c r="W72" s="107">
        <f t="shared" si="85"/>
        <v>9.0871371397390627E-2</v>
      </c>
      <c r="X72" s="106">
        <v>0.21536562789213512</v>
      </c>
      <c r="Y72" s="116">
        <f t="shared" si="53"/>
        <v>0.17457918598897407</v>
      </c>
      <c r="Z72" s="69">
        <v>7297.9558060420177</v>
      </c>
      <c r="AA72" s="74">
        <f t="shared" si="73"/>
        <v>7337.1957834221912</v>
      </c>
      <c r="AB72" s="69">
        <v>6770.8333333333394</v>
      </c>
      <c r="AC72" s="74">
        <f t="shared" si="74"/>
        <v>6982.1880613772</v>
      </c>
      <c r="AD72" s="69">
        <v>8851.1951219512193</v>
      </c>
      <c r="AE72" s="74">
        <f t="shared" si="86"/>
        <v>8466.2327694544056</v>
      </c>
      <c r="AF72" s="69">
        <v>1</v>
      </c>
      <c r="AG72" s="84">
        <f t="shared" si="55"/>
        <v>1</v>
      </c>
      <c r="AH72" s="108">
        <v>3.3394243155488845</v>
      </c>
      <c r="AI72" s="109">
        <f t="shared" si="75"/>
        <v>3.7419788213561107</v>
      </c>
      <c r="AJ72" s="108">
        <v>3.5750000000000028</v>
      </c>
      <c r="AK72" s="108">
        <f t="shared" si="76"/>
        <v>4.0492918629075154</v>
      </c>
      <c r="AL72" s="108">
        <v>2.6585365853658538</v>
      </c>
      <c r="AM72" s="108">
        <f t="shared" si="87"/>
        <v>2.808045270196692</v>
      </c>
      <c r="AN72" s="108">
        <v>0</v>
      </c>
      <c r="AO72" s="117">
        <f t="shared" si="57"/>
        <v>0</v>
      </c>
      <c r="AP72" s="110">
        <v>0.60175457782729291</v>
      </c>
      <c r="AQ72" s="111">
        <f t="shared" si="77"/>
        <v>0.57823244389358208</v>
      </c>
      <c r="AR72" s="110">
        <v>0.80833333333333313</v>
      </c>
      <c r="AS72" s="111">
        <f t="shared" si="78"/>
        <v>0.76804932263496839</v>
      </c>
      <c r="AT72" s="110">
        <v>0</v>
      </c>
      <c r="AU72" s="111">
        <f t="shared" si="88"/>
        <v>0</v>
      </c>
      <c r="AV72" s="110">
        <v>0</v>
      </c>
      <c r="AW72" s="118">
        <f t="shared" si="59"/>
        <v>0</v>
      </c>
      <c r="AX72" s="69">
        <v>5095.0133091780463</v>
      </c>
      <c r="AY72" s="74">
        <f t="shared" si="79"/>
        <v>5213.3080223971165</v>
      </c>
      <c r="AZ72" s="69">
        <v>6104.6833333333379</v>
      </c>
      <c r="BA72" s="74">
        <f t="shared" si="80"/>
        <v>6072.0176666893512</v>
      </c>
      <c r="BB72" s="69">
        <v>2152.4146341463415</v>
      </c>
      <c r="BC72" s="74">
        <f t="shared" si="89"/>
        <v>2562.3447054370768</v>
      </c>
      <c r="BD72" s="69">
        <v>3468.9166666666665</v>
      </c>
      <c r="BE72" s="84">
        <f t="shared" si="61"/>
        <v>4008.211871169874</v>
      </c>
      <c r="BF72" s="106">
        <v>1.240731088303698E-2</v>
      </c>
      <c r="BG72" s="107">
        <f t="shared" si="79"/>
        <v>1.8573657249985713E-2</v>
      </c>
      <c r="BH72" s="106">
        <v>1.666666666666668E-2</v>
      </c>
      <c r="BI72" s="106">
        <f t="shared" si="81"/>
        <v>2.4661037275738078E-2</v>
      </c>
      <c r="BJ72" s="106">
        <v>0</v>
      </c>
      <c r="BK72" s="106">
        <f t="shared" si="90"/>
        <v>0</v>
      </c>
      <c r="BL72" s="106">
        <v>0</v>
      </c>
      <c r="BM72" s="116">
        <f t="shared" si="63"/>
        <v>0</v>
      </c>
      <c r="BN72" s="108">
        <v>40.707512842723631</v>
      </c>
      <c r="BO72" s="109">
        <f t="shared" si="82"/>
        <v>40.634645426536387</v>
      </c>
      <c r="BP72" s="108">
        <v>43.083333333333364</v>
      </c>
      <c r="BQ72" s="109">
        <f t="shared" si="83"/>
        <v>43.082979986162321</v>
      </c>
      <c r="BR72" s="108">
        <v>33.780487804878049</v>
      </c>
      <c r="BS72" s="109">
        <f t="shared" si="91"/>
        <v>33.178157484073417</v>
      </c>
      <c r="BT72" s="108">
        <v>33.125</v>
      </c>
      <c r="BU72" s="117">
        <f t="shared" si="65"/>
        <v>31.320129597580767</v>
      </c>
      <c r="BV72" s="174">
        <f>'Plan Figures'!$B$72</f>
        <v>7.6707847839770166E-2</v>
      </c>
      <c r="BW72" s="174">
        <f>'Plan Figures'!$B$73</f>
        <v>0.14955977288801073</v>
      </c>
      <c r="BX72" s="174">
        <f>'Plan Figures'!$B$82</f>
        <v>0.18784027894390259</v>
      </c>
      <c r="BY72" s="174">
        <f>'Plan Figures'!$B$83</f>
        <v>0.30359623569051164</v>
      </c>
      <c r="BZ72" s="174">
        <v>4.7091414654752493E-2</v>
      </c>
      <c r="CA72" s="116">
        <f t="shared" si="66"/>
        <v>7.3461631393981722E-2</v>
      </c>
    </row>
    <row r="73" spans="1:79" x14ac:dyDescent="0.25">
      <c r="A73" s="115">
        <f t="shared" si="92"/>
        <v>45832</v>
      </c>
      <c r="B73" s="69">
        <v>39.198144062159031</v>
      </c>
      <c r="C73" s="74">
        <f t="shared" si="67"/>
        <v>38.61006584544905</v>
      </c>
      <c r="D73" s="69">
        <v>40.217391304347863</v>
      </c>
      <c r="E73" s="74">
        <f t="shared" si="67"/>
        <v>39.301234196021973</v>
      </c>
      <c r="F73" s="69">
        <v>37.125</v>
      </c>
      <c r="G73" s="74">
        <f t="shared" si="68"/>
        <v>36.47144996999215</v>
      </c>
      <c r="H73" s="69">
        <v>34.490196078431374</v>
      </c>
      <c r="I73" s="84">
        <f t="shared" si="69"/>
        <v>36.470071281590471</v>
      </c>
      <c r="J73" s="106">
        <v>7.6093919821527065E-2</v>
      </c>
      <c r="K73" s="107">
        <f t="shared" si="67"/>
        <v>5.8336558209220082E-2</v>
      </c>
      <c r="L73" s="106">
        <v>6.9565217391304418E-2</v>
      </c>
      <c r="M73" s="107">
        <f t="shared" si="70"/>
        <v>6.2610415655212845E-2</v>
      </c>
      <c r="N73" s="106">
        <v>8.9285714285714288E-2</v>
      </c>
      <c r="O73" s="107">
        <f t="shared" si="84"/>
        <v>4.4072133357847647E-2</v>
      </c>
      <c r="P73" s="106">
        <v>0.21568627450980393</v>
      </c>
      <c r="Q73" s="116">
        <f t="shared" si="51"/>
        <v>0.16543119067676212</v>
      </c>
      <c r="R73" s="106">
        <v>0.12686983584999045</v>
      </c>
      <c r="S73" s="107">
        <f t="shared" si="71"/>
        <v>0.10028619807564479</v>
      </c>
      <c r="T73" s="106">
        <v>0.10148340950749432</v>
      </c>
      <c r="U73" s="107">
        <f t="shared" si="72"/>
        <v>9.4702664106740303E-2</v>
      </c>
      <c r="V73" s="106">
        <v>0.17032397602998994</v>
      </c>
      <c r="W73" s="107">
        <f t="shared" si="85"/>
        <v>0.10410458385783621</v>
      </c>
      <c r="X73" s="106">
        <v>0.2920098563757263</v>
      </c>
      <c r="Y73" s="116">
        <f t="shared" si="53"/>
        <v>0.18906737979003677</v>
      </c>
      <c r="Z73" s="69">
        <v>7884.4218355563798</v>
      </c>
      <c r="AA73" s="74">
        <f t="shared" si="73"/>
        <v>7379.7611686567352</v>
      </c>
      <c r="AB73" s="69">
        <v>7322.2695652173979</v>
      </c>
      <c r="AC73" s="74">
        <f t="shared" si="74"/>
        <v>6993.3614913288893</v>
      </c>
      <c r="AD73" s="69">
        <v>9064.2678571428569</v>
      </c>
      <c r="AE73" s="74">
        <f t="shared" si="86"/>
        <v>8553.33921657871</v>
      </c>
      <c r="AF73" s="69">
        <v>1</v>
      </c>
      <c r="AG73" s="84">
        <f t="shared" si="55"/>
        <v>1</v>
      </c>
      <c r="AH73" s="108">
        <v>3.7898888361204035</v>
      </c>
      <c r="AI73" s="109">
        <f t="shared" si="75"/>
        <v>3.7680598555628526</v>
      </c>
      <c r="AJ73" s="108">
        <v>4.2956521739130471</v>
      </c>
      <c r="AK73" s="108">
        <f t="shared" si="76"/>
        <v>4.1179829142072624</v>
      </c>
      <c r="AL73" s="108">
        <v>2.7678571428571428</v>
      </c>
      <c r="AM73" s="108">
        <f t="shared" si="87"/>
        <v>2.7586482386568032</v>
      </c>
      <c r="AN73" s="108">
        <v>0</v>
      </c>
      <c r="AO73" s="117">
        <f t="shared" si="57"/>
        <v>0</v>
      </c>
      <c r="AP73" s="110">
        <v>0.54272504825137713</v>
      </c>
      <c r="AQ73" s="111">
        <f t="shared" si="77"/>
        <v>0.57697005270886847</v>
      </c>
      <c r="AR73" s="110">
        <v>0.80869565217391293</v>
      </c>
      <c r="AS73" s="111">
        <f t="shared" si="78"/>
        <v>0.77246616183441652</v>
      </c>
      <c r="AT73" s="110">
        <v>0</v>
      </c>
      <c r="AU73" s="111">
        <f t="shared" si="88"/>
        <v>0</v>
      </c>
      <c r="AV73" s="110">
        <v>0</v>
      </c>
      <c r="AW73" s="118">
        <f t="shared" si="59"/>
        <v>0</v>
      </c>
      <c r="AX73" s="69">
        <v>5682.8419473698714</v>
      </c>
      <c r="AY73" s="74">
        <f t="shared" si="79"/>
        <v>5348.3341460204056</v>
      </c>
      <c r="AZ73" s="69">
        <v>7228.0173913043536</v>
      </c>
      <c r="BA73" s="74">
        <f t="shared" si="80"/>
        <v>6307.64978079103</v>
      </c>
      <c r="BB73" s="69">
        <v>2523.8214285714284</v>
      </c>
      <c r="BC73" s="74">
        <f t="shared" si="89"/>
        <v>2539.5659484797484</v>
      </c>
      <c r="BD73" s="69">
        <v>3099.9215686274511</v>
      </c>
      <c r="BE73" s="84">
        <f t="shared" si="61"/>
        <v>3987.3347774752533</v>
      </c>
      <c r="BF73" s="106">
        <v>2.3343012828016246E-2</v>
      </c>
      <c r="BG73" s="107">
        <f t="shared" si="79"/>
        <v>1.9094282620598375E-2</v>
      </c>
      <c r="BH73" s="106">
        <v>3.4782608695652202E-2</v>
      </c>
      <c r="BI73" s="106">
        <f t="shared" si="81"/>
        <v>2.566172740686299E-2</v>
      </c>
      <c r="BJ73" s="106">
        <v>0</v>
      </c>
      <c r="BK73" s="106">
        <f t="shared" si="90"/>
        <v>0</v>
      </c>
      <c r="BL73" s="106">
        <v>0</v>
      </c>
      <c r="BM73" s="116">
        <f t="shared" si="63"/>
        <v>0</v>
      </c>
      <c r="BN73" s="108">
        <v>38.85625583268331</v>
      </c>
      <c r="BO73" s="109">
        <f t="shared" si="82"/>
        <v>40.505180118485391</v>
      </c>
      <c r="BP73" s="108">
        <v>43.052173913043518</v>
      </c>
      <c r="BQ73" s="109">
        <f t="shared" si="83"/>
        <v>43.131438693316682</v>
      </c>
      <c r="BR73" s="108">
        <v>30.267857142857142</v>
      </c>
      <c r="BS73" s="109">
        <f t="shared" si="91"/>
        <v>32.846292920065999</v>
      </c>
      <c r="BT73" s="108">
        <v>35.058823529411768</v>
      </c>
      <c r="BU73" s="117">
        <f t="shared" si="65"/>
        <v>31.859145203823264</v>
      </c>
      <c r="BV73" s="174">
        <f>'Plan Figures'!$B$72</f>
        <v>7.6707847839770166E-2</v>
      </c>
      <c r="BW73" s="174">
        <f>'Plan Figures'!$B$73</f>
        <v>0.14955977288801073</v>
      </c>
      <c r="BX73" s="174">
        <f>'Plan Figures'!$B$82</f>
        <v>0.18784027894390259</v>
      </c>
      <c r="BY73" s="174">
        <f>'Plan Figures'!$B$83</f>
        <v>0.30359623569051164</v>
      </c>
      <c r="BZ73" s="174">
        <v>0.1253513213014758</v>
      </c>
      <c r="CA73" s="116">
        <f t="shared" si="66"/>
        <v>8.1779342238523761E-2</v>
      </c>
    </row>
    <row r="74" spans="1:79" x14ac:dyDescent="0.25">
      <c r="A74" s="115">
        <f t="shared" si="92"/>
        <v>45833</v>
      </c>
      <c r="B74" s="69">
        <v>35.291332259740464</v>
      </c>
      <c r="C74" s="74">
        <f t="shared" si="67"/>
        <v>38.019975865680216</v>
      </c>
      <c r="D74" s="69">
        <v>35.765151515151508</v>
      </c>
      <c r="E74" s="74">
        <f t="shared" si="67"/>
        <v>38.696255841043616</v>
      </c>
      <c r="F74" s="69">
        <v>32.884615384615387</v>
      </c>
      <c r="G74" s="74">
        <f t="shared" si="68"/>
        <v>35.909992908535095</v>
      </c>
      <c r="H74" s="69">
        <v>34.948275862068968</v>
      </c>
      <c r="I74" s="84">
        <f t="shared" si="69"/>
        <v>35.970335180253379</v>
      </c>
      <c r="J74" s="106">
        <v>0.1011652335471607</v>
      </c>
      <c r="K74" s="107">
        <f t="shared" si="67"/>
        <v>6.2238860800596915E-2</v>
      </c>
      <c r="L74" s="106">
        <v>0.12121212121212122</v>
      </c>
      <c r="M74" s="107">
        <f t="shared" si="70"/>
        <v>6.8216831097693859E-2</v>
      </c>
      <c r="N74" s="106">
        <v>0</v>
      </c>
      <c r="O74" s="107">
        <f t="shared" si="84"/>
        <v>3.8781128066842356E-2</v>
      </c>
      <c r="P74" s="106">
        <v>0.22413793103448276</v>
      </c>
      <c r="Q74" s="116">
        <f t="shared" si="51"/>
        <v>0.17449171143679029</v>
      </c>
      <c r="R74" s="106">
        <v>0.12255515450609795</v>
      </c>
      <c r="S74" s="107">
        <f t="shared" si="71"/>
        <v>9.9418579760557083E-2</v>
      </c>
      <c r="T74" s="106">
        <v>0.14426992525818075</v>
      </c>
      <c r="U74" s="107">
        <f t="shared" si="72"/>
        <v>9.8035647604574186E-2</v>
      </c>
      <c r="V74" s="106">
        <v>0</v>
      </c>
      <c r="W74" s="107">
        <f t="shared" si="85"/>
        <v>8.2199197060226464E-2</v>
      </c>
      <c r="X74" s="106">
        <v>0.18018137366860232</v>
      </c>
      <c r="Y74" s="116">
        <f t="shared" si="53"/>
        <v>0.19521678725934175</v>
      </c>
      <c r="Z74" s="69">
        <v>7478.0210822916642</v>
      </c>
      <c r="AA74" s="74">
        <f t="shared" si="73"/>
        <v>7400.8911506808554</v>
      </c>
      <c r="AB74" s="69">
        <v>7197.80303030303</v>
      </c>
      <c r="AC74" s="74">
        <f t="shared" si="74"/>
        <v>7004.054664276161</v>
      </c>
      <c r="AD74" s="69">
        <v>8942.2692307692305</v>
      </c>
      <c r="AE74" s="74">
        <f t="shared" si="86"/>
        <v>8645.6210643605573</v>
      </c>
      <c r="AF74" s="69">
        <v>1</v>
      </c>
      <c r="AG74" s="84">
        <f t="shared" si="55"/>
        <v>1</v>
      </c>
      <c r="AH74" s="108">
        <v>3.4268674338019642</v>
      </c>
      <c r="AI74" s="109">
        <f t="shared" si="75"/>
        <v>3.6292135254244675</v>
      </c>
      <c r="AJ74" s="108">
        <v>3.4621212121212124</v>
      </c>
      <c r="AK74" s="108">
        <f t="shared" si="76"/>
        <v>3.9626887548147418</v>
      </c>
      <c r="AL74" s="108">
        <v>3.2692307692307692</v>
      </c>
      <c r="AM74" s="108">
        <f t="shared" si="87"/>
        <v>2.6912896712982355</v>
      </c>
      <c r="AN74" s="108">
        <v>0</v>
      </c>
      <c r="AO74" s="117">
        <f t="shared" si="57"/>
        <v>0</v>
      </c>
      <c r="AP74" s="110">
        <v>0.66991054027848773</v>
      </c>
      <c r="AQ74" s="111">
        <f t="shared" si="77"/>
        <v>0.58649475637986914</v>
      </c>
      <c r="AR74" s="110">
        <v>0.80303030303030298</v>
      </c>
      <c r="AS74" s="111">
        <f t="shared" si="78"/>
        <v>0.78179835969120437</v>
      </c>
      <c r="AT74" s="110">
        <v>0</v>
      </c>
      <c r="AU74" s="111">
        <f t="shared" si="88"/>
        <v>0</v>
      </c>
      <c r="AV74" s="110">
        <v>0</v>
      </c>
      <c r="AW74" s="118">
        <f t="shared" si="59"/>
        <v>0</v>
      </c>
      <c r="AX74" s="69">
        <v>6107.3408762236222</v>
      </c>
      <c r="AY74" s="74">
        <f t="shared" si="79"/>
        <v>5437.178143508655</v>
      </c>
      <c r="AZ74" s="69">
        <v>6779.1136363636369</v>
      </c>
      <c r="BA74" s="74">
        <f t="shared" si="80"/>
        <v>6392.4002065947343</v>
      </c>
      <c r="BB74" s="69">
        <v>2717.8461538461538</v>
      </c>
      <c r="BC74" s="74">
        <f t="shared" si="89"/>
        <v>2592.9407958545958</v>
      </c>
      <c r="BD74" s="69">
        <v>3056.4655172413795</v>
      </c>
      <c r="BE74" s="84">
        <f t="shared" si="61"/>
        <v>3934.9931166730016</v>
      </c>
      <c r="BF74" s="106">
        <v>2.5279643029376898E-2</v>
      </c>
      <c r="BG74" s="107">
        <f t="shared" si="79"/>
        <v>1.8875580103642799E-2</v>
      </c>
      <c r="BH74" s="106">
        <v>3.03030303030303E-2</v>
      </c>
      <c r="BI74" s="106">
        <f t="shared" si="81"/>
        <v>2.5306890986452796E-2</v>
      </c>
      <c r="BJ74" s="106">
        <v>0</v>
      </c>
      <c r="BK74" s="106">
        <f t="shared" si="90"/>
        <v>0</v>
      </c>
      <c r="BL74" s="106">
        <v>0</v>
      </c>
      <c r="BM74" s="116">
        <f t="shared" si="63"/>
        <v>0</v>
      </c>
      <c r="BN74" s="108">
        <v>39.179048584343384</v>
      </c>
      <c r="BO74" s="109">
        <f t="shared" si="82"/>
        <v>40.367438464551299</v>
      </c>
      <c r="BP74" s="108">
        <v>40.386363636363633</v>
      </c>
      <c r="BQ74" s="109">
        <f t="shared" si="83"/>
        <v>42.916141695232788</v>
      </c>
      <c r="BR74" s="108">
        <v>33.192307692307693</v>
      </c>
      <c r="BS74" s="109">
        <f t="shared" si="91"/>
        <v>32.974294548067625</v>
      </c>
      <c r="BT74" s="108">
        <v>30.137931034482758</v>
      </c>
      <c r="BU74" s="117">
        <f t="shared" si="65"/>
        <v>32.228339433239164</v>
      </c>
      <c r="BV74" s="174">
        <f>'Plan Figures'!$B$72</f>
        <v>7.6707847839770166E-2</v>
      </c>
      <c r="BW74" s="174">
        <f>'Plan Figures'!$B$73</f>
        <v>0.14955977288801073</v>
      </c>
      <c r="BX74" s="174">
        <f>'Plan Figures'!$B$82</f>
        <v>0.18784027894390259</v>
      </c>
      <c r="BY74" s="174">
        <f>'Plan Figures'!$B$83</f>
        <v>0.30359623569051164</v>
      </c>
      <c r="BZ74" s="174">
        <v>4.6536797260489871E-2</v>
      </c>
      <c r="CA74" s="116">
        <f t="shared" si="66"/>
        <v>7.04856821120559E-2</v>
      </c>
    </row>
    <row r="75" spans="1:79" x14ac:dyDescent="0.25">
      <c r="A75" s="115">
        <f t="shared" si="92"/>
        <v>45834</v>
      </c>
      <c r="B75" s="69">
        <v>38.923608088885246</v>
      </c>
      <c r="C75" s="74">
        <f t="shared" si="67"/>
        <v>38.061159096414073</v>
      </c>
      <c r="D75" s="69">
        <v>40.615384615384649</v>
      </c>
      <c r="E75" s="74">
        <f t="shared" si="67"/>
        <v>38.804947149734922</v>
      </c>
      <c r="F75" s="69">
        <v>35.456140350877192</v>
      </c>
      <c r="G75" s="74">
        <f t="shared" si="68"/>
        <v>35.975155815803262</v>
      </c>
      <c r="H75" s="69">
        <v>38.39473684210526</v>
      </c>
      <c r="I75" s="84">
        <f t="shared" si="69"/>
        <v>35.902916633887465</v>
      </c>
      <c r="J75" s="106">
        <v>5.1840029091994561E-2</v>
      </c>
      <c r="K75" s="107">
        <f t="shared" si="67"/>
        <v>5.9928374275013109E-2</v>
      </c>
      <c r="L75" s="106">
        <v>5.9829059829059887E-2</v>
      </c>
      <c r="M75" s="107">
        <f t="shared" si="70"/>
        <v>6.8971631852494622E-2</v>
      </c>
      <c r="N75" s="106">
        <v>3.5087719298245612E-2</v>
      </c>
      <c r="O75" s="107">
        <f t="shared" si="84"/>
        <v>2.8349643951147713E-2</v>
      </c>
      <c r="P75" s="106">
        <v>0.23684210526315788</v>
      </c>
      <c r="Q75" s="116">
        <f t="shared" ref="Q75:Q125" si="93">AVERAGE(P69:P75)</f>
        <v>0.18927867885533664</v>
      </c>
      <c r="R75" s="106">
        <v>0.11296268717967201</v>
      </c>
      <c r="S75" s="107">
        <f t="shared" si="71"/>
        <v>9.9387640171246502E-2</v>
      </c>
      <c r="T75" s="106">
        <v>0.10831754600037019</v>
      </c>
      <c r="U75" s="107">
        <f t="shared" si="72"/>
        <v>0.1026580396683751</v>
      </c>
      <c r="V75" s="106">
        <v>0.11146028630057113</v>
      </c>
      <c r="W75" s="107">
        <f t="shared" si="85"/>
        <v>6.6740760626431334E-2</v>
      </c>
      <c r="X75" s="106">
        <v>0.32974471725984789</v>
      </c>
      <c r="Y75" s="116">
        <f t="shared" ref="Y75:Y125" si="94">AVERAGE(X69:X75)</f>
        <v>0.21898273171937158</v>
      </c>
      <c r="Z75" s="69">
        <v>7191.0383805555393</v>
      </c>
      <c r="AA75" s="74">
        <f t="shared" si="73"/>
        <v>7369.4451554252209</v>
      </c>
      <c r="AB75" s="69">
        <v>6672.7521367521431</v>
      </c>
      <c r="AC75" s="74">
        <f t="shared" si="74"/>
        <v>6959.3828916043867</v>
      </c>
      <c r="AD75" s="69">
        <v>8280.7017543859656</v>
      </c>
      <c r="AE75" s="74">
        <f t="shared" si="86"/>
        <v>8585.3429366087457</v>
      </c>
      <c r="AF75" s="69">
        <v>1</v>
      </c>
      <c r="AG75" s="84">
        <f t="shared" ref="AG75:AG125" si="95">AVERAGE(AF69:AF75)</f>
        <v>1</v>
      </c>
      <c r="AH75" s="108">
        <v>3.4316524520075684</v>
      </c>
      <c r="AI75" s="109">
        <f t="shared" si="75"/>
        <v>3.5399475396712377</v>
      </c>
      <c r="AJ75" s="108">
        <v>3.7777777777777812</v>
      </c>
      <c r="AK75" s="108">
        <f t="shared" si="76"/>
        <v>3.8763972685232555</v>
      </c>
      <c r="AL75" s="108">
        <v>2.736842105263158</v>
      </c>
      <c r="AM75" s="108">
        <f t="shared" si="87"/>
        <v>2.6382516708918144</v>
      </c>
      <c r="AN75" s="108">
        <v>0</v>
      </c>
      <c r="AO75" s="117">
        <f t="shared" ref="AO75:AO125" si="96">AVERAGE(AN69:AN75)</f>
        <v>0</v>
      </c>
      <c r="AP75" s="110">
        <v>0.53330287569180423</v>
      </c>
      <c r="AQ75" s="111">
        <f t="shared" si="77"/>
        <v>0.58700709253762196</v>
      </c>
      <c r="AR75" s="110">
        <v>0.79487179487179471</v>
      </c>
      <c r="AS75" s="111">
        <f t="shared" si="78"/>
        <v>0.79405277194561663</v>
      </c>
      <c r="AT75" s="110">
        <v>0</v>
      </c>
      <c r="AU75" s="111">
        <f t="shared" si="88"/>
        <v>0</v>
      </c>
      <c r="AV75" s="110">
        <v>0</v>
      </c>
      <c r="AW75" s="118">
        <f t="shared" ref="AW75:AW125" si="97">AVERAGE(AV69:AV75)</f>
        <v>0</v>
      </c>
      <c r="AX75" s="69">
        <v>5624.5056773562137</v>
      </c>
      <c r="AY75" s="74">
        <f t="shared" si="79"/>
        <v>5373.3096678594766</v>
      </c>
      <c r="AZ75" s="69">
        <v>7301.9401709401782</v>
      </c>
      <c r="BA75" s="74">
        <f t="shared" si="80"/>
        <v>6440.9176336121609</v>
      </c>
      <c r="BB75" s="69">
        <v>2196.6315789473683</v>
      </c>
      <c r="BC75" s="74">
        <f t="shared" si="89"/>
        <v>2415.1121024995869</v>
      </c>
      <c r="BD75" s="69">
        <v>3020.3421052631579</v>
      </c>
      <c r="BE75" s="84">
        <f t="shared" ref="BE75:BE125" si="98">AVERAGE(BD69:BD75)</f>
        <v>3814.5594491709126</v>
      </c>
      <c r="BF75" s="106">
        <v>2.8672197617838964E-2</v>
      </c>
      <c r="BG75" s="107">
        <f t="shared" si="79"/>
        <v>1.9090901209579247E-2</v>
      </c>
      <c r="BH75" s="106">
        <v>4.2735042735042771E-2</v>
      </c>
      <c r="BI75" s="106">
        <f t="shared" si="81"/>
        <v>2.6217091896653704E-2</v>
      </c>
      <c r="BJ75" s="106">
        <v>0</v>
      </c>
      <c r="BK75" s="106">
        <f t="shared" si="90"/>
        <v>0</v>
      </c>
      <c r="BL75" s="106">
        <v>0</v>
      </c>
      <c r="BM75" s="116">
        <f t="shared" ref="BM75:BM125" si="99">AVERAGE(BL69:BL75)</f>
        <v>0</v>
      </c>
      <c r="BN75" s="108">
        <v>39.788354479815489</v>
      </c>
      <c r="BO75" s="109">
        <f t="shared" si="82"/>
        <v>40.481104617006679</v>
      </c>
      <c r="BP75" s="108">
        <v>42.974358974359014</v>
      </c>
      <c r="BQ75" s="109">
        <f t="shared" si="83"/>
        <v>43.063128042219134</v>
      </c>
      <c r="BR75" s="108">
        <v>33.315789473684212</v>
      </c>
      <c r="BS75" s="109">
        <f t="shared" si="91"/>
        <v>33.405507716122898</v>
      </c>
      <c r="BT75" s="108">
        <v>30.736842105263158</v>
      </c>
      <c r="BU75" s="117">
        <f t="shared" ref="BU75:BU125" si="100">AVERAGE(BT69:BT75)</f>
        <v>32.705031162562477</v>
      </c>
      <c r="BV75" s="174">
        <f>'Plan Figures'!$B$72</f>
        <v>7.6707847839770166E-2</v>
      </c>
      <c r="BW75" s="174">
        <f>'Plan Figures'!$B$73</f>
        <v>0.14955977288801073</v>
      </c>
      <c r="BX75" s="174">
        <f>'Plan Figures'!$B$82</f>
        <v>0.18784027894390259</v>
      </c>
      <c r="BY75" s="174">
        <f>'Plan Figures'!$B$83</f>
        <v>0.30359623569051164</v>
      </c>
      <c r="BZ75" s="174">
        <v>0.15162907225801345</v>
      </c>
      <c r="CA75" s="116">
        <f t="shared" ref="CA75:CA125" si="101">AVERAGE(BZ69:BZ75)</f>
        <v>8.8362683018444868E-2</v>
      </c>
    </row>
    <row r="76" spans="1:79" x14ac:dyDescent="0.25">
      <c r="A76" s="115">
        <f t="shared" si="92"/>
        <v>45835</v>
      </c>
      <c r="B76" s="69">
        <v>37.479615760554466</v>
      </c>
      <c r="C76" s="74">
        <f t="shared" ref="C76:K104" si="102">AVERAGE(B70:B76)</f>
        <v>38.01828319999953</v>
      </c>
      <c r="D76" s="69">
        <v>38.313725490196077</v>
      </c>
      <c r="E76" s="74">
        <f t="shared" si="102"/>
        <v>38.884635718075643</v>
      </c>
      <c r="F76" s="69">
        <v>35.228070175438596</v>
      </c>
      <c r="G76" s="74">
        <f t="shared" ref="G76:G104" si="103">AVERAGE(F70:F76)</f>
        <v>35.600442436610606</v>
      </c>
      <c r="H76" s="69">
        <v>37.730769230769234</v>
      </c>
      <c r="I76" s="84">
        <f t="shared" ref="I76:I104" si="104">AVERAGE(H70:H76)</f>
        <v>36.134946898704619</v>
      </c>
      <c r="J76" s="106">
        <v>9.5137870233759206E-2</v>
      </c>
      <c r="K76" s="107">
        <f t="shared" si="102"/>
        <v>6.6958687283453666E-2</v>
      </c>
      <c r="L76" s="106">
        <v>0.10457516339869281</v>
      </c>
      <c r="M76" s="107">
        <f t="shared" ref="M76:M104" si="105">AVERAGE(L70:L76)</f>
        <v>7.4912065768843308E-2</v>
      </c>
      <c r="N76" s="106">
        <v>7.0175438596491224E-2</v>
      </c>
      <c r="O76" s="107">
        <f t="shared" si="84"/>
        <v>3.8374706607789313E-2</v>
      </c>
      <c r="P76" s="106">
        <v>0.18269230769230768</v>
      </c>
      <c r="Q76" s="116">
        <f t="shared" si="93"/>
        <v>0.19430029658187239</v>
      </c>
      <c r="R76" s="106">
        <v>0.1492390606186304</v>
      </c>
      <c r="S76" s="107">
        <f t="shared" ref="S76:S104" si="106">AVERAGE(R70:R76)</f>
        <v>0.11272810760694225</v>
      </c>
      <c r="T76" s="106">
        <v>0.16885296219447554</v>
      </c>
      <c r="U76" s="107">
        <f t="shared" ref="U76:U104" si="107">AVERAGE(T70:T76)</f>
        <v>0.1161385345299201</v>
      </c>
      <c r="V76" s="106">
        <v>0.10324160084619823</v>
      </c>
      <c r="W76" s="107">
        <f t="shared" si="85"/>
        <v>8.1489560747316808E-2</v>
      </c>
      <c r="X76" s="106">
        <v>0.17481200393359106</v>
      </c>
      <c r="Y76" s="116">
        <f t="shared" si="94"/>
        <v>0.22707514382608471</v>
      </c>
      <c r="Z76" s="69">
        <v>7302.1606151364176</v>
      </c>
      <c r="AA76" s="74">
        <f t="shared" ref="AA76:AA104" si="108">AVERAGE(Z70:Z76)</f>
        <v>7328.0869572883412</v>
      </c>
      <c r="AB76" s="69">
        <v>6875.8169934640528</v>
      </c>
      <c r="AC76" s="74">
        <f t="shared" ref="AC76:AC104" si="109">AVERAGE(AB70:AB76)</f>
        <v>6897.7189525379463</v>
      </c>
      <c r="AD76" s="69">
        <v>8487.7192982456145</v>
      </c>
      <c r="AE76" s="74">
        <f t="shared" si="86"/>
        <v>8593.9228971483935</v>
      </c>
      <c r="AF76" s="69">
        <v>1</v>
      </c>
      <c r="AG76" s="84">
        <f t="shared" si="95"/>
        <v>1</v>
      </c>
      <c r="AH76" s="108">
        <v>3.0087873156281471</v>
      </c>
      <c r="AI76" s="109">
        <f t="shared" ref="AI76:AI104" si="110">AVERAGE(AH70:AH76)</f>
        <v>3.454736489363079</v>
      </c>
      <c r="AJ76" s="108">
        <v>3.2810457516339873</v>
      </c>
      <c r="AK76" s="108">
        <f t="shared" ref="AK76:AK104" si="111">AVERAGE(AJ70:AJ76)</f>
        <v>3.7815635345047132</v>
      </c>
      <c r="AL76" s="108">
        <v>2.2982456140350878</v>
      </c>
      <c r="AM76" s="108">
        <f t="shared" si="87"/>
        <v>2.5775147221369488</v>
      </c>
      <c r="AN76" s="108">
        <v>0</v>
      </c>
      <c r="AO76" s="117">
        <f t="shared" si="96"/>
        <v>0</v>
      </c>
      <c r="AP76" s="110">
        <v>0.60331573731429922</v>
      </c>
      <c r="AQ76" s="111">
        <f t="shared" ref="AQ76:AQ104" si="112">AVERAGE(AP70:AP76)</f>
        <v>0.58726698894703921</v>
      </c>
      <c r="AR76" s="110">
        <v>0.83006535947712423</v>
      </c>
      <c r="AS76" s="111">
        <f t="shared" ref="AS76:AS104" si="113">AVERAGE(AR70:AR76)</f>
        <v>0.79452330136473337</v>
      </c>
      <c r="AT76" s="110">
        <v>0</v>
      </c>
      <c r="AU76" s="111">
        <f t="shared" si="88"/>
        <v>0</v>
      </c>
      <c r="AV76" s="110">
        <v>0</v>
      </c>
      <c r="AW76" s="118">
        <f t="shared" si="97"/>
        <v>0</v>
      </c>
      <c r="AX76" s="69">
        <v>4691.3602242281404</v>
      </c>
      <c r="AY76" s="74">
        <f t="shared" ref="AY76:BG104" si="114">AVERAGE(AX70:AX76)</f>
        <v>5293.8227549043122</v>
      </c>
      <c r="AZ76" s="69">
        <v>5513.8235294117649</v>
      </c>
      <c r="BA76" s="74">
        <f t="shared" ref="BA76:BA104" si="115">AVERAGE(AZ70:AZ76)</f>
        <v>6335.3637396136155</v>
      </c>
      <c r="BB76" s="69">
        <v>2480.0877192982457</v>
      </c>
      <c r="BC76" s="74">
        <f t="shared" si="89"/>
        <v>2408.6383116394577</v>
      </c>
      <c r="BD76" s="69">
        <v>3997.7403846153848</v>
      </c>
      <c r="BE76" s="84">
        <f t="shared" si="98"/>
        <v>3634.1090123126883</v>
      </c>
      <c r="BF76" s="106">
        <v>2.3752588083240128E-2</v>
      </c>
      <c r="BG76" s="107">
        <f t="shared" si="114"/>
        <v>1.9210677942840058E-2</v>
      </c>
      <c r="BH76" s="106">
        <v>3.2679738562091505E-2</v>
      </c>
      <c r="BI76" s="106">
        <f t="shared" ref="BI76:BI104" si="116">AVERAGE(BH70:BH76)</f>
        <v>2.6386188406648779E-2</v>
      </c>
      <c r="BJ76" s="106">
        <v>0</v>
      </c>
      <c r="BK76" s="106">
        <f t="shared" si="90"/>
        <v>0</v>
      </c>
      <c r="BL76" s="106">
        <v>0</v>
      </c>
      <c r="BM76" s="116">
        <f t="shared" si="99"/>
        <v>0</v>
      </c>
      <c r="BN76" s="108">
        <v>36.317581020811971</v>
      </c>
      <c r="BO76" s="109">
        <f t="shared" ref="BO76:BO104" si="117">AVERAGE(BN70:BN76)</f>
        <v>39.597414340183938</v>
      </c>
      <c r="BP76" s="108">
        <v>38.326797385620921</v>
      </c>
      <c r="BQ76" s="109">
        <f t="shared" ref="BQ76:BQ104" si="118">AVERAGE(BP70:BP76)</f>
        <v>42.080567038815147</v>
      </c>
      <c r="BR76" s="108">
        <v>31</v>
      </c>
      <c r="BS76" s="109">
        <f t="shared" si="91"/>
        <v>32.788486439527155</v>
      </c>
      <c r="BT76" s="108">
        <v>33.115384615384613</v>
      </c>
      <c r="BU76" s="117">
        <f t="shared" si="100"/>
        <v>33.084512337125616</v>
      </c>
      <c r="BV76" s="174">
        <f>'Plan Figures'!$B$72</f>
        <v>7.6707847839770166E-2</v>
      </c>
      <c r="BW76" s="174">
        <f>'Plan Figures'!$B$73</f>
        <v>0.14955977288801073</v>
      </c>
      <c r="BX76" s="174">
        <f>'Plan Figures'!$B$82</f>
        <v>0.18784027894390259</v>
      </c>
      <c r="BY76" s="174">
        <f>'Plan Figures'!$B$83</f>
        <v>0.30359623569051164</v>
      </c>
      <c r="BZ76" s="174">
        <v>4.5717115219267565E-2</v>
      </c>
      <c r="CA76" s="116">
        <f t="shared" si="101"/>
        <v>8.9317595950367062E-2</v>
      </c>
    </row>
    <row r="77" spans="1:79" x14ac:dyDescent="0.25">
      <c r="A77" s="115">
        <f t="shared" si="92"/>
        <v>45836</v>
      </c>
      <c r="B77" s="69">
        <v>36.920048424722928</v>
      </c>
      <c r="C77" s="74">
        <f t="shared" si="102"/>
        <v>37.683911203656066</v>
      </c>
      <c r="D77" s="69">
        <v>37.778761061946938</v>
      </c>
      <c r="E77" s="74">
        <f t="shared" si="102"/>
        <v>38.641125393591857</v>
      </c>
      <c r="F77" s="69">
        <v>35.019607843137258</v>
      </c>
      <c r="G77" s="74">
        <f t="shared" si="103"/>
        <v>35.095724760066297</v>
      </c>
      <c r="H77" s="69">
        <v>36.007692307692309</v>
      </c>
      <c r="I77" s="84">
        <f t="shared" si="104"/>
        <v>36.103645210701906</v>
      </c>
      <c r="J77" s="106">
        <v>5.5002342570660133E-2</v>
      </c>
      <c r="K77" s="107">
        <f t="shared" si="102"/>
        <v>6.5785406521228718E-2</v>
      </c>
      <c r="L77" s="106">
        <v>7.9646017699115126E-2</v>
      </c>
      <c r="M77" s="107">
        <f t="shared" si="105"/>
        <v>7.4385306392526412E-2</v>
      </c>
      <c r="N77" s="106">
        <v>0</v>
      </c>
      <c r="O77" s="107">
        <f t="shared" si="84"/>
        <v>3.8374706607789313E-2</v>
      </c>
      <c r="P77" s="106">
        <v>0.2</v>
      </c>
      <c r="Q77" s="116">
        <f t="shared" si="93"/>
        <v>0.21108969275271186</v>
      </c>
      <c r="R77" s="106">
        <v>9.5992071859861222E-2</v>
      </c>
      <c r="S77" s="107">
        <f t="shared" si="106"/>
        <v>0.11227236872833991</v>
      </c>
      <c r="T77" s="106">
        <v>0.1301221667782749</v>
      </c>
      <c r="U77" s="107">
        <f t="shared" si="107"/>
        <v>0.11652786156782494</v>
      </c>
      <c r="V77" s="106">
        <v>0</v>
      </c>
      <c r="W77" s="107">
        <f t="shared" si="85"/>
        <v>8.1489560747316808E-2</v>
      </c>
      <c r="X77" s="106">
        <v>0.27277086868689643</v>
      </c>
      <c r="Y77" s="116">
        <f t="shared" si="94"/>
        <v>0.24509845825831658</v>
      </c>
      <c r="Z77" s="69">
        <v>7466.7603645725858</v>
      </c>
      <c r="AA77" s="74">
        <f t="shared" si="108"/>
        <v>7350.0140077307688</v>
      </c>
      <c r="AB77" s="69">
        <v>7127.4247787610684</v>
      </c>
      <c r="AC77" s="74">
        <f t="shared" si="109"/>
        <v>6907.5974923609547</v>
      </c>
      <c r="AD77" s="69">
        <v>8258.823529411764</v>
      </c>
      <c r="AE77" s="74">
        <f t="shared" si="86"/>
        <v>8607.9014464628563</v>
      </c>
      <c r="AF77" s="69">
        <v>1</v>
      </c>
      <c r="AG77" s="84">
        <f t="shared" si="95"/>
        <v>1</v>
      </c>
      <c r="AH77" s="108">
        <v>3.2866699107686279</v>
      </c>
      <c r="AI77" s="109">
        <f t="shared" si="110"/>
        <v>3.4179140885772665</v>
      </c>
      <c r="AJ77" s="108">
        <v>3.4070796460177024</v>
      </c>
      <c r="AK77" s="108">
        <f t="shared" si="111"/>
        <v>3.6932891982215277</v>
      </c>
      <c r="AL77" s="108">
        <v>3.0392156862745097</v>
      </c>
      <c r="AM77" s="108">
        <f t="shared" si="87"/>
        <v>2.7184553088979686</v>
      </c>
      <c r="AN77" s="108">
        <v>0</v>
      </c>
      <c r="AO77" s="117">
        <f t="shared" si="96"/>
        <v>0</v>
      </c>
      <c r="AP77" s="110">
        <v>0.57775485100412782</v>
      </c>
      <c r="AQ77" s="111">
        <f t="shared" si="112"/>
        <v>0.58679785775860072</v>
      </c>
      <c r="AR77" s="110">
        <v>0.84070796460176977</v>
      </c>
      <c r="AS77" s="111">
        <f t="shared" si="113"/>
        <v>0.80510062964117679</v>
      </c>
      <c r="AT77" s="110">
        <v>0</v>
      </c>
      <c r="AU77" s="111">
        <f t="shared" si="88"/>
        <v>0</v>
      </c>
      <c r="AV77" s="110">
        <v>0</v>
      </c>
      <c r="AW77" s="118">
        <f t="shared" si="97"/>
        <v>0</v>
      </c>
      <c r="AX77" s="69">
        <v>4807.9326687085777</v>
      </c>
      <c r="AY77" s="74">
        <f t="shared" si="114"/>
        <v>5244.148062471837</v>
      </c>
      <c r="AZ77" s="69">
        <v>5801.5044247787664</v>
      </c>
      <c r="BA77" s="74">
        <f t="shared" si="115"/>
        <v>6294.3238955343913</v>
      </c>
      <c r="BB77" s="69">
        <v>2610.5294117647059</v>
      </c>
      <c r="BC77" s="74">
        <f t="shared" si="89"/>
        <v>2464.2853704629874</v>
      </c>
      <c r="BD77" s="69">
        <v>4726.5</v>
      </c>
      <c r="BE77" s="84">
        <f t="shared" si="98"/>
        <v>3611.6826500151924</v>
      </c>
      <c r="BF77" s="106">
        <v>1.8244890031709319E-2</v>
      </c>
      <c r="BG77" s="107">
        <f t="shared" si="114"/>
        <v>2.0012622576801028E-2</v>
      </c>
      <c r="BH77" s="106">
        <v>2.6548672566371705E-2</v>
      </c>
      <c r="BI77" s="106">
        <f t="shared" si="116"/>
        <v>2.7797903535178064E-2</v>
      </c>
      <c r="BJ77" s="106">
        <v>0</v>
      </c>
      <c r="BK77" s="106">
        <f t="shared" si="90"/>
        <v>0</v>
      </c>
      <c r="BL77" s="106">
        <v>0</v>
      </c>
      <c r="BM77" s="116">
        <f t="shared" si="99"/>
        <v>0</v>
      </c>
      <c r="BN77" s="108">
        <v>39.917382490430512</v>
      </c>
      <c r="BO77" s="109">
        <f t="shared" si="117"/>
        <v>39.588155930358987</v>
      </c>
      <c r="BP77" s="108">
        <v>42.858407079646049</v>
      </c>
      <c r="BQ77" s="109">
        <f t="shared" si="118"/>
        <v>42.173434716859809</v>
      </c>
      <c r="BR77" s="108">
        <v>33.470588235294116</v>
      </c>
      <c r="BS77" s="109">
        <f t="shared" si="91"/>
        <v>32.855713330283457</v>
      </c>
      <c r="BT77" s="108">
        <v>35.984615384615381</v>
      </c>
      <c r="BU77" s="117">
        <f t="shared" si="100"/>
        <v>33.877601721967579</v>
      </c>
      <c r="BV77" s="174">
        <f>'Plan Figures'!$B$72</f>
        <v>7.6707847839770166E-2</v>
      </c>
      <c r="BW77" s="174">
        <f>'Plan Figures'!$B$73</f>
        <v>0.14955977288801073</v>
      </c>
      <c r="BX77" s="174">
        <f>'Plan Figures'!$B$82</f>
        <v>0.18784027894390259</v>
      </c>
      <c r="BY77" s="174">
        <f>'Plan Figures'!$B$83</f>
        <v>0.30359623569051164</v>
      </c>
      <c r="BZ77" s="174">
        <v>0.15203637866382419</v>
      </c>
      <c r="CA77" s="116">
        <f t="shared" si="101"/>
        <v>0.10531014442997828</v>
      </c>
    </row>
    <row r="78" spans="1:79" x14ac:dyDescent="0.25">
      <c r="A78" s="115">
        <f t="shared" si="92"/>
        <v>45837</v>
      </c>
      <c r="B78" s="69">
        <v>37.300024798487314</v>
      </c>
      <c r="C78" s="74">
        <f t="shared" si="102"/>
        <v>37.539795043582778</v>
      </c>
      <c r="D78" s="69">
        <v>37.754716981132113</v>
      </c>
      <c r="E78" s="74">
        <f t="shared" si="102"/>
        <v>38.357637757356073</v>
      </c>
      <c r="F78" s="69">
        <v>36.026315789473685</v>
      </c>
      <c r="G78" s="74">
        <f t="shared" si="103"/>
        <v>35.464563523641907</v>
      </c>
      <c r="H78" s="69">
        <v>36.950617283950621</v>
      </c>
      <c r="I78" s="84">
        <f t="shared" si="104"/>
        <v>36.503183943573966</v>
      </c>
      <c r="J78" s="106">
        <v>0.10412706348287042</v>
      </c>
      <c r="K78" s="107">
        <f t="shared" si="102"/>
        <v>7.7031928855147799E-2</v>
      </c>
      <c r="L78" s="106">
        <v>0.11320754716981143</v>
      </c>
      <c r="M78" s="107">
        <f t="shared" si="105"/>
        <v>8.9005018100015001E-2</v>
      </c>
      <c r="N78" s="106">
        <v>7.8947368421052627E-2</v>
      </c>
      <c r="O78" s="107">
        <f t="shared" si="84"/>
        <v>3.9070891514500543E-2</v>
      </c>
      <c r="P78" s="106">
        <v>0.19753086419753085</v>
      </c>
      <c r="Q78" s="116">
        <f t="shared" si="93"/>
        <v>0.20634135467104042</v>
      </c>
      <c r="R78" s="106">
        <v>0.19637717391523912</v>
      </c>
      <c r="S78" s="107">
        <f t="shared" si="106"/>
        <v>0.12997810437014545</v>
      </c>
      <c r="T78" s="106">
        <v>0.18210925069866202</v>
      </c>
      <c r="U78" s="107">
        <f t="shared" si="107"/>
        <v>0.13863398494441928</v>
      </c>
      <c r="V78" s="106">
        <v>0.22686941401447672</v>
      </c>
      <c r="W78" s="107">
        <f t="shared" si="85"/>
        <v>8.7413611027319441E-2</v>
      </c>
      <c r="X78" s="106">
        <v>0.25814513196688532</v>
      </c>
      <c r="Y78" s="116">
        <f t="shared" si="94"/>
        <v>0.24614708282624062</v>
      </c>
      <c r="Z78" s="69">
        <v>7612.6684652543836</v>
      </c>
      <c r="AA78" s="74">
        <f t="shared" si="108"/>
        <v>7461.8609356298548</v>
      </c>
      <c r="AB78" s="69">
        <v>7198.1132075471769</v>
      </c>
      <c r="AC78" s="74">
        <f t="shared" si="109"/>
        <v>7023.5732921968865</v>
      </c>
      <c r="AD78" s="69">
        <v>8794.7368421052633</v>
      </c>
      <c r="AE78" s="74">
        <f t="shared" si="86"/>
        <v>8668.5305191445605</v>
      </c>
      <c r="AF78" s="69">
        <v>1</v>
      </c>
      <c r="AG78" s="84">
        <f t="shared" si="95"/>
        <v>1</v>
      </c>
      <c r="AH78" s="108">
        <v>3.6345552044214062</v>
      </c>
      <c r="AI78" s="109">
        <f t="shared" si="110"/>
        <v>3.4168350668995719</v>
      </c>
      <c r="AJ78" s="108">
        <v>3.9811320754717023</v>
      </c>
      <c r="AK78" s="108">
        <f t="shared" si="111"/>
        <v>3.6828298052764907</v>
      </c>
      <c r="AL78" s="108">
        <v>2.6842105263157894</v>
      </c>
      <c r="AM78" s="108">
        <f t="shared" si="87"/>
        <v>2.7791626327631866</v>
      </c>
      <c r="AN78" s="108">
        <v>0</v>
      </c>
      <c r="AO78" s="117">
        <f t="shared" si="96"/>
        <v>0</v>
      </c>
      <c r="AP78" s="110">
        <v>0.57539474232892762</v>
      </c>
      <c r="AQ78" s="111">
        <f t="shared" si="112"/>
        <v>0.5863083389566166</v>
      </c>
      <c r="AR78" s="110">
        <v>0.78301886792452813</v>
      </c>
      <c r="AS78" s="111">
        <f t="shared" si="113"/>
        <v>0.80981761077325221</v>
      </c>
      <c r="AT78" s="110">
        <v>0</v>
      </c>
      <c r="AU78" s="111">
        <f t="shared" si="88"/>
        <v>0</v>
      </c>
      <c r="AV78" s="110">
        <v>0</v>
      </c>
      <c r="AW78" s="118">
        <f t="shared" si="97"/>
        <v>0</v>
      </c>
      <c r="AX78" s="69">
        <v>4895.350189164692</v>
      </c>
      <c r="AY78" s="74">
        <f t="shared" si="114"/>
        <v>5272.0492703184518</v>
      </c>
      <c r="AZ78" s="69">
        <v>5678.2547169811378</v>
      </c>
      <c r="BA78" s="74">
        <f t="shared" si="115"/>
        <v>6343.905314730453</v>
      </c>
      <c r="BB78" s="69">
        <v>2717.4736842105262</v>
      </c>
      <c r="BC78" s="74">
        <f t="shared" si="89"/>
        <v>2485.5435158263958</v>
      </c>
      <c r="BD78" s="69">
        <v>5877.7160493827159</v>
      </c>
      <c r="BE78" s="84">
        <f t="shared" si="98"/>
        <v>3892.5146131138222</v>
      </c>
      <c r="BF78" s="106">
        <v>1.3865330325716744E-2</v>
      </c>
      <c r="BG78" s="107">
        <f t="shared" si="114"/>
        <v>2.0794996114133608E-2</v>
      </c>
      <c r="BH78" s="106">
        <v>1.8867924528301903E-2</v>
      </c>
      <c r="BI78" s="106">
        <f t="shared" si="116"/>
        <v>2.8940526293879582E-2</v>
      </c>
      <c r="BJ78" s="106">
        <v>0</v>
      </c>
      <c r="BK78" s="106">
        <f t="shared" si="90"/>
        <v>0</v>
      </c>
      <c r="BL78" s="106">
        <v>1.2345679012345678E-2</v>
      </c>
      <c r="BM78" s="116">
        <f t="shared" si="99"/>
        <v>1.7636684303350969E-3</v>
      </c>
      <c r="BN78" s="108">
        <v>38.861928370153109</v>
      </c>
      <c r="BO78" s="109">
        <f t="shared" si="117"/>
        <v>39.089723374423059</v>
      </c>
      <c r="BP78" s="108">
        <v>42.792452830188722</v>
      </c>
      <c r="BQ78" s="109">
        <f t="shared" si="118"/>
        <v>41.924841021793604</v>
      </c>
      <c r="BR78" s="108">
        <v>27.94736842105263</v>
      </c>
      <c r="BS78" s="109">
        <f t="shared" si="91"/>
        <v>31.853485538581975</v>
      </c>
      <c r="BT78" s="108">
        <v>39.666666666666664</v>
      </c>
      <c r="BU78" s="117">
        <f t="shared" si="100"/>
        <v>33.975037619403473</v>
      </c>
      <c r="BV78" s="174">
        <f>'Plan Figures'!$B$72</f>
        <v>7.6707847839770166E-2</v>
      </c>
      <c r="BW78" s="174">
        <f>'Plan Figures'!$B$73</f>
        <v>0.14955977288801073</v>
      </c>
      <c r="BX78" s="174">
        <f>'Plan Figures'!$B$82</f>
        <v>0.18784027894390259</v>
      </c>
      <c r="BY78" s="174">
        <f>'Plan Figures'!$B$83</f>
        <v>0.30359623569051164</v>
      </c>
      <c r="BZ78" s="174">
        <v>8.2837891909684172E-2</v>
      </c>
      <c r="CA78" s="116">
        <f t="shared" si="101"/>
        <v>9.3028570181072495E-2</v>
      </c>
    </row>
    <row r="79" spans="1:79" x14ac:dyDescent="0.25">
      <c r="A79" s="115">
        <f t="shared" si="92"/>
        <v>45838</v>
      </c>
      <c r="B79" s="69">
        <v>37.048475748488741</v>
      </c>
      <c r="C79" s="74">
        <f t="shared" si="102"/>
        <v>37.451607020434025</v>
      </c>
      <c r="D79" s="69">
        <v>37.528089887640441</v>
      </c>
      <c r="E79" s="74">
        <f t="shared" si="102"/>
        <v>38.281888693685652</v>
      </c>
      <c r="F79" s="69">
        <v>35.593220338983052</v>
      </c>
      <c r="G79" s="74">
        <f t="shared" si="103"/>
        <v>35.333281411789315</v>
      </c>
      <c r="H79" s="69">
        <v>36.206896551724135</v>
      </c>
      <c r="I79" s="84">
        <f t="shared" si="104"/>
        <v>36.389883450963126</v>
      </c>
      <c r="J79" s="106">
        <v>5.4869291820339922E-2</v>
      </c>
      <c r="K79" s="107">
        <f t="shared" si="102"/>
        <v>7.6890821509758858E-2</v>
      </c>
      <c r="L79" s="106">
        <v>4.4943820224719093E-2</v>
      </c>
      <c r="M79" s="107">
        <f t="shared" si="105"/>
        <v>8.4711278132117721E-2</v>
      </c>
      <c r="N79" s="106">
        <v>8.4745762711864403E-2</v>
      </c>
      <c r="O79" s="107">
        <f t="shared" si="84"/>
        <v>5.1177429044766888E-2</v>
      </c>
      <c r="P79" s="106">
        <v>0.22413793103448276</v>
      </c>
      <c r="Q79" s="116">
        <f t="shared" si="93"/>
        <v>0.2115753448188237</v>
      </c>
      <c r="R79" s="106">
        <v>0.108296803062518</v>
      </c>
      <c r="S79" s="107">
        <f t="shared" si="106"/>
        <v>0.13032754099885846</v>
      </c>
      <c r="T79" s="106">
        <v>9.7289240776905844E-2</v>
      </c>
      <c r="U79" s="107">
        <f t="shared" si="107"/>
        <v>0.13320635731633765</v>
      </c>
      <c r="V79" s="106">
        <v>0.13495677052501495</v>
      </c>
      <c r="W79" s="107">
        <f t="shared" si="85"/>
        <v>0.10669314967375014</v>
      </c>
      <c r="X79" s="106">
        <v>0.23518483349590777</v>
      </c>
      <c r="Y79" s="116">
        <f t="shared" si="94"/>
        <v>0.24897839791249385</v>
      </c>
      <c r="Z79" s="69">
        <v>7025.7258970991597</v>
      </c>
      <c r="AA79" s="74">
        <f t="shared" si="108"/>
        <v>7422.9709486380179</v>
      </c>
      <c r="AB79" s="69">
        <v>6689.1460674157297</v>
      </c>
      <c r="AC79" s="74">
        <f t="shared" si="109"/>
        <v>7011.9036827800855</v>
      </c>
      <c r="AD79" s="69">
        <v>8057.6271186440681</v>
      </c>
      <c r="AE79" s="74">
        <f t="shared" si="86"/>
        <v>8555.1636615292518</v>
      </c>
      <c r="AF79" s="69">
        <v>1</v>
      </c>
      <c r="AG79" s="84">
        <f t="shared" si="95"/>
        <v>1</v>
      </c>
      <c r="AH79" s="108">
        <v>3.0186611590842283</v>
      </c>
      <c r="AI79" s="109">
        <f t="shared" si="110"/>
        <v>3.371011758833192</v>
      </c>
      <c r="AJ79" s="108">
        <v>3.202247191011236</v>
      </c>
      <c r="AK79" s="108">
        <f t="shared" si="111"/>
        <v>3.629579403992381</v>
      </c>
      <c r="AL79" s="108">
        <v>2.4745762711864407</v>
      </c>
      <c r="AM79" s="108">
        <f t="shared" si="87"/>
        <v>2.7528825878804137</v>
      </c>
      <c r="AN79" s="108">
        <v>0</v>
      </c>
      <c r="AO79" s="117">
        <f t="shared" si="96"/>
        <v>0</v>
      </c>
      <c r="AP79" s="110">
        <v>0.62361971838439434</v>
      </c>
      <c r="AQ79" s="111">
        <f t="shared" si="112"/>
        <v>0.58943193046477405</v>
      </c>
      <c r="AR79" s="110">
        <v>0.83146067415730329</v>
      </c>
      <c r="AS79" s="111">
        <f t="shared" si="113"/>
        <v>0.81312151660524801</v>
      </c>
      <c r="AT79" s="110">
        <v>0</v>
      </c>
      <c r="AU79" s="111">
        <f t="shared" si="88"/>
        <v>0</v>
      </c>
      <c r="AV79" s="110">
        <v>0</v>
      </c>
      <c r="AW79" s="118">
        <f t="shared" si="97"/>
        <v>0</v>
      </c>
      <c r="AX79" s="69">
        <v>5246.6943656769454</v>
      </c>
      <c r="AY79" s="74">
        <f t="shared" si="114"/>
        <v>5293.7179926754379</v>
      </c>
      <c r="AZ79" s="69">
        <v>6158.6067415730331</v>
      </c>
      <c r="BA79" s="74">
        <f t="shared" si="115"/>
        <v>6351.608658764696</v>
      </c>
      <c r="BB79" s="69">
        <v>2512.6271186440677</v>
      </c>
      <c r="BC79" s="74">
        <f t="shared" si="89"/>
        <v>2537.0024421832136</v>
      </c>
      <c r="BD79" s="69">
        <v>3541.0862068965516</v>
      </c>
      <c r="BE79" s="84">
        <f t="shared" si="98"/>
        <v>3902.8245474323776</v>
      </c>
      <c r="BF79" s="106">
        <v>2.5281880475043015E-2</v>
      </c>
      <c r="BG79" s="107">
        <f t="shared" si="114"/>
        <v>2.2634220341563042E-2</v>
      </c>
      <c r="BH79" s="106">
        <v>3.3707865168539325E-2</v>
      </c>
      <c r="BI79" s="106">
        <f t="shared" si="116"/>
        <v>3.1374983222718526E-2</v>
      </c>
      <c r="BJ79" s="106">
        <v>0</v>
      </c>
      <c r="BK79" s="106">
        <f t="shared" si="90"/>
        <v>0</v>
      </c>
      <c r="BL79" s="106">
        <v>0</v>
      </c>
      <c r="BM79" s="116">
        <f t="shared" si="99"/>
        <v>1.7636684303350969E-3</v>
      </c>
      <c r="BN79" s="108">
        <v>37.906571210156187</v>
      </c>
      <c r="BO79" s="109">
        <f t="shared" si="117"/>
        <v>38.68958885548485</v>
      </c>
      <c r="BP79" s="108">
        <v>40.016853932584262</v>
      </c>
      <c r="BQ79" s="109">
        <f t="shared" si="118"/>
        <v>41.4867725359723</v>
      </c>
      <c r="BR79" s="108">
        <v>31.576271186440678</v>
      </c>
      <c r="BS79" s="109">
        <f t="shared" si="91"/>
        <v>31.538597450233777</v>
      </c>
      <c r="BT79" s="108">
        <v>32.672413793103445</v>
      </c>
      <c r="BU79" s="117">
        <f t="shared" si="100"/>
        <v>33.910382446989679</v>
      </c>
      <c r="BV79" s="174">
        <f>'Plan Figures'!$B$72</f>
        <v>7.6707847839770166E-2</v>
      </c>
      <c r="BW79" s="174">
        <f>'Plan Figures'!$B$73</f>
        <v>0.14955977288801073</v>
      </c>
      <c r="BX79" s="174">
        <f>'Plan Figures'!$B$82</f>
        <v>0.18784027894390259</v>
      </c>
      <c r="BY79" s="174">
        <f>'Plan Figures'!$B$83</f>
        <v>0.30359623569051164</v>
      </c>
      <c r="BZ79" s="174">
        <v>4.9805724056161287E-2</v>
      </c>
      <c r="CA79" s="116">
        <f t="shared" si="101"/>
        <v>9.3416328666988027E-2</v>
      </c>
    </row>
    <row r="80" spans="1:79" x14ac:dyDescent="0.25">
      <c r="A80" s="115">
        <f t="shared" si="92"/>
        <v>45839</v>
      </c>
      <c r="B80" s="69">
        <v>39.886522711411551</v>
      </c>
      <c r="C80" s="74">
        <f t="shared" si="102"/>
        <v>37.549946827470094</v>
      </c>
      <c r="D80" s="69">
        <v>40.290748898678231</v>
      </c>
      <c r="E80" s="74">
        <f t="shared" si="102"/>
        <v>38.29236835001857</v>
      </c>
      <c r="F80" s="69">
        <v>38.743243243243242</v>
      </c>
      <c r="G80" s="74">
        <f t="shared" si="103"/>
        <v>35.564459017966918</v>
      </c>
      <c r="H80" s="69">
        <v>33.72</v>
      </c>
      <c r="I80" s="84">
        <f t="shared" si="104"/>
        <v>36.279855439758641</v>
      </c>
      <c r="J80" s="106">
        <v>6.3067956477302359E-2</v>
      </c>
      <c r="K80" s="107">
        <f t="shared" si="102"/>
        <v>7.5029969603441035E-2</v>
      </c>
      <c r="L80" s="106">
        <v>7.9295154185021657E-2</v>
      </c>
      <c r="M80" s="107">
        <f t="shared" si="105"/>
        <v>8.6101269102648745E-2</v>
      </c>
      <c r="N80" s="106">
        <v>1.3513513513513514E-2</v>
      </c>
      <c r="O80" s="107">
        <f t="shared" si="84"/>
        <v>4.0352828934452481E-2</v>
      </c>
      <c r="P80" s="106">
        <v>0.28000000000000003</v>
      </c>
      <c r="Q80" s="116">
        <f t="shared" si="93"/>
        <v>0.22076301988885169</v>
      </c>
      <c r="R80" s="106">
        <v>8.981681022735867E-2</v>
      </c>
      <c r="S80" s="107">
        <f t="shared" si="106"/>
        <v>0.12503425162419676</v>
      </c>
      <c r="T80" s="106">
        <v>9.5402878452836515E-2</v>
      </c>
      <c r="U80" s="107">
        <f t="shared" si="107"/>
        <v>0.13233771002281511</v>
      </c>
      <c r="V80" s="106">
        <v>6.6594398817227854E-2</v>
      </c>
      <c r="W80" s="107">
        <f t="shared" si="85"/>
        <v>9.1874638643355558E-2</v>
      </c>
      <c r="X80" s="106">
        <v>0.29828270696992798</v>
      </c>
      <c r="Y80" s="116">
        <f t="shared" si="94"/>
        <v>0.24987451942595124</v>
      </c>
      <c r="Z80" s="69">
        <v>7165.2065104521325</v>
      </c>
      <c r="AA80" s="74">
        <f t="shared" si="108"/>
        <v>7320.2259021945547</v>
      </c>
      <c r="AB80" s="69">
        <v>6651.7841409691237</v>
      </c>
      <c r="AC80" s="74">
        <f t="shared" si="109"/>
        <v>6916.1200507446183</v>
      </c>
      <c r="AD80" s="69">
        <v>8761.3513513513517</v>
      </c>
      <c r="AE80" s="74">
        <f t="shared" si="86"/>
        <v>8511.889874987608</v>
      </c>
      <c r="AF80" s="69">
        <v>1</v>
      </c>
      <c r="AG80" s="84">
        <f t="shared" si="95"/>
        <v>1</v>
      </c>
      <c r="AH80" s="108">
        <v>3.5942413093516983</v>
      </c>
      <c r="AI80" s="109">
        <f t="shared" si="110"/>
        <v>3.3430621121519484</v>
      </c>
      <c r="AJ80" s="108">
        <v>4.026431718061656</v>
      </c>
      <c r="AK80" s="108">
        <f t="shared" si="111"/>
        <v>3.5911193388707536</v>
      </c>
      <c r="AL80" s="108">
        <v>2.2837837837837838</v>
      </c>
      <c r="AM80" s="108">
        <f t="shared" si="87"/>
        <v>2.6837292508699337</v>
      </c>
      <c r="AN80" s="108">
        <v>0.31202600173909334</v>
      </c>
      <c r="AO80" s="117">
        <f t="shared" si="96"/>
        <v>4.4575143105584761E-2</v>
      </c>
      <c r="AP80" s="110">
        <v>0.59707941865146175</v>
      </c>
      <c r="AQ80" s="111">
        <f t="shared" si="112"/>
        <v>0.5971968405219289</v>
      </c>
      <c r="AR80" s="110">
        <v>0.79295154185022121</v>
      </c>
      <c r="AS80" s="111">
        <f t="shared" si="113"/>
        <v>0.81087235798757773</v>
      </c>
      <c r="AT80" s="110">
        <v>0</v>
      </c>
      <c r="AU80" s="111">
        <f t="shared" si="88"/>
        <v>0</v>
      </c>
      <c r="AV80" s="110">
        <v>0</v>
      </c>
      <c r="AW80" s="118">
        <f t="shared" si="97"/>
        <v>0</v>
      </c>
      <c r="AX80" s="69">
        <v>4903.2435253213234</v>
      </c>
      <c r="AY80" s="74">
        <f t="shared" si="114"/>
        <v>5182.3467895256454</v>
      </c>
      <c r="AZ80" s="69">
        <v>5808.8193832598863</v>
      </c>
      <c r="BA80" s="74">
        <f t="shared" si="115"/>
        <v>6148.8660861869148</v>
      </c>
      <c r="BB80" s="69">
        <v>2149.1081081081079</v>
      </c>
      <c r="BC80" s="74">
        <f t="shared" si="89"/>
        <v>2483.4719678313113</v>
      </c>
      <c r="BD80" s="69">
        <v>1421.78</v>
      </c>
      <c r="BE80" s="84">
        <f t="shared" si="98"/>
        <v>3663.0900376284553</v>
      </c>
      <c r="BF80" s="106">
        <v>3.3171078813969905E-2</v>
      </c>
      <c r="BG80" s="107">
        <f t="shared" si="114"/>
        <v>2.4038229768127854E-2</v>
      </c>
      <c r="BH80" s="106">
        <v>4.4052863436123149E-2</v>
      </c>
      <c r="BI80" s="106">
        <f t="shared" si="116"/>
        <v>3.2699305328500093E-2</v>
      </c>
      <c r="BJ80" s="106">
        <v>0</v>
      </c>
      <c r="BK80" s="106">
        <f t="shared" si="90"/>
        <v>0</v>
      </c>
      <c r="BL80" s="106">
        <v>0</v>
      </c>
      <c r="BM80" s="116">
        <f t="shared" si="99"/>
        <v>1.7636684303350969E-3</v>
      </c>
      <c r="BN80" s="108">
        <v>41.660264514365664</v>
      </c>
      <c r="BO80" s="109">
        <f t="shared" si="117"/>
        <v>39.090161524296619</v>
      </c>
      <c r="BP80" s="108">
        <v>43.775330396475574</v>
      </c>
      <c r="BQ80" s="109">
        <f t="shared" si="118"/>
        <v>41.590080605034025</v>
      </c>
      <c r="BR80" s="108">
        <v>35.148648648648646</v>
      </c>
      <c r="BS80" s="109">
        <f t="shared" si="91"/>
        <v>32.235853379632566</v>
      </c>
      <c r="BT80" s="108">
        <v>44.56</v>
      </c>
      <c r="BU80" s="117">
        <f t="shared" si="100"/>
        <v>35.267693371359428</v>
      </c>
      <c r="BV80" s="174">
        <f>'Plan Figures'!$B$72</f>
        <v>7.6707847839770166E-2</v>
      </c>
      <c r="BW80" s="174">
        <f>'Plan Figures'!$B$73</f>
        <v>0.14955977288801073</v>
      </c>
      <c r="BX80" s="174">
        <f>'Plan Figures'!$B$82</f>
        <v>0.18784027894390259</v>
      </c>
      <c r="BY80" s="174">
        <f>'Plan Figures'!$B$83</f>
        <v>0.30359623569051164</v>
      </c>
      <c r="BZ80" s="174">
        <v>3.8569882103455667E-2</v>
      </c>
      <c r="CA80" s="116">
        <f t="shared" si="101"/>
        <v>8.1018980210128017E-2</v>
      </c>
    </row>
    <row r="81" spans="1:79" x14ac:dyDescent="0.25">
      <c r="A81" s="115">
        <f t="shared" si="92"/>
        <v>45840</v>
      </c>
      <c r="B81" s="69">
        <v>37.806259379845287</v>
      </c>
      <c r="C81" s="74">
        <f t="shared" si="102"/>
        <v>37.909222130342222</v>
      </c>
      <c r="D81" s="69">
        <v>38.081081081081109</v>
      </c>
      <c r="E81" s="74">
        <f t="shared" si="102"/>
        <v>38.623215430865649</v>
      </c>
      <c r="F81" s="69">
        <v>36.666666666666664</v>
      </c>
      <c r="G81" s="74">
        <f t="shared" si="103"/>
        <v>36.104752058259955</v>
      </c>
      <c r="H81" s="69">
        <v>37.166666666666664</v>
      </c>
      <c r="I81" s="84">
        <f t="shared" si="104"/>
        <v>36.596768411844032</v>
      </c>
      <c r="J81" s="106">
        <v>7.2469379779090029E-2</v>
      </c>
      <c r="K81" s="107">
        <f t="shared" si="102"/>
        <v>7.0930561922288096E-2</v>
      </c>
      <c r="L81" s="106">
        <v>7.2072072072072127E-2</v>
      </c>
      <c r="M81" s="107">
        <f t="shared" si="105"/>
        <v>7.908126208264174E-2</v>
      </c>
      <c r="N81" s="106">
        <v>7.407407407407407E-2</v>
      </c>
      <c r="O81" s="107">
        <f t="shared" si="84"/>
        <v>5.0934839516463062E-2</v>
      </c>
      <c r="P81" s="106">
        <v>0.2</v>
      </c>
      <c r="Q81" s="116">
        <f t="shared" si="93"/>
        <v>0.21731474402678272</v>
      </c>
      <c r="R81" s="106">
        <v>9.4258238150229684E-2</v>
      </c>
      <c r="S81" s="107">
        <f t="shared" si="106"/>
        <v>0.12099183500192988</v>
      </c>
      <c r="T81" s="106">
        <v>8.5608977618557611E-2</v>
      </c>
      <c r="U81" s="107">
        <f t="shared" si="107"/>
        <v>0.12395757464572608</v>
      </c>
      <c r="V81" s="106">
        <v>0.12473741351368287</v>
      </c>
      <c r="W81" s="107">
        <f t="shared" si="85"/>
        <v>0.10969426914531025</v>
      </c>
      <c r="X81" s="106">
        <v>0.18559536030016704</v>
      </c>
      <c r="Y81" s="116">
        <f t="shared" si="94"/>
        <v>0.25064794608760332</v>
      </c>
      <c r="Z81" s="69">
        <v>7206.8814085248068</v>
      </c>
      <c r="AA81" s="74">
        <f t="shared" si="108"/>
        <v>7281.4916630850039</v>
      </c>
      <c r="AB81" s="69">
        <v>6872.9639639639699</v>
      </c>
      <c r="AC81" s="74">
        <f t="shared" si="109"/>
        <v>6869.7144698390384</v>
      </c>
      <c r="AD81" s="69">
        <v>8611.1111111111113</v>
      </c>
      <c r="AE81" s="74">
        <f t="shared" si="86"/>
        <v>8464.581572179306</v>
      </c>
      <c r="AF81" s="69">
        <v>1</v>
      </c>
      <c r="AG81" s="84">
        <f t="shared" si="95"/>
        <v>1</v>
      </c>
      <c r="AH81" s="108">
        <v>3.1779766302299013</v>
      </c>
      <c r="AI81" s="109">
        <f t="shared" si="110"/>
        <v>3.3075062830702251</v>
      </c>
      <c r="AJ81" s="108">
        <v>3.2432432432432461</v>
      </c>
      <c r="AK81" s="108">
        <f t="shared" si="111"/>
        <v>3.5598510576024727</v>
      </c>
      <c r="AL81" s="108">
        <v>2.925925925925926</v>
      </c>
      <c r="AM81" s="108">
        <f t="shared" si="87"/>
        <v>2.6346857018263852</v>
      </c>
      <c r="AN81" s="108">
        <v>0</v>
      </c>
      <c r="AO81" s="117">
        <f t="shared" si="96"/>
        <v>4.4575143105584761E-2</v>
      </c>
      <c r="AP81" s="110">
        <v>0.69461276226616919</v>
      </c>
      <c r="AQ81" s="111">
        <f t="shared" si="112"/>
        <v>0.60072572937731206</v>
      </c>
      <c r="AR81" s="110">
        <v>0.86486486486486469</v>
      </c>
      <c r="AS81" s="111">
        <f t="shared" si="113"/>
        <v>0.81970586682108659</v>
      </c>
      <c r="AT81" s="110">
        <v>0</v>
      </c>
      <c r="AU81" s="111">
        <f t="shared" si="88"/>
        <v>0</v>
      </c>
      <c r="AV81" s="110">
        <v>0</v>
      </c>
      <c r="AW81" s="118">
        <f t="shared" si="97"/>
        <v>0</v>
      </c>
      <c r="AX81" s="69">
        <v>5484.9163377139494</v>
      </c>
      <c r="AY81" s="74">
        <f t="shared" si="114"/>
        <v>5093.4289983099779</v>
      </c>
      <c r="AZ81" s="69">
        <v>6238.5405405405463</v>
      </c>
      <c r="BA81" s="74">
        <f t="shared" si="115"/>
        <v>6071.6413582121877</v>
      </c>
      <c r="BB81" s="69">
        <v>2411.6296296296296</v>
      </c>
      <c r="BC81" s="74">
        <f t="shared" si="89"/>
        <v>2439.7267500860935</v>
      </c>
      <c r="BD81" s="69">
        <v>3259.3</v>
      </c>
      <c r="BE81" s="84">
        <f t="shared" si="98"/>
        <v>3692.0663923082584</v>
      </c>
      <c r="BF81" s="106">
        <v>2.1706648820817812E-2</v>
      </c>
      <c r="BG81" s="107">
        <f t="shared" si="114"/>
        <v>2.3527802024047979E-2</v>
      </c>
      <c r="BH81" s="106">
        <v>2.7027027027027049E-2</v>
      </c>
      <c r="BI81" s="106">
        <f t="shared" si="116"/>
        <v>3.2231304860499625E-2</v>
      </c>
      <c r="BJ81" s="106">
        <v>0</v>
      </c>
      <c r="BK81" s="106">
        <f t="shared" si="90"/>
        <v>0</v>
      </c>
      <c r="BL81" s="106">
        <v>0</v>
      </c>
      <c r="BM81" s="116">
        <f t="shared" si="99"/>
        <v>1.7636684303350969E-3</v>
      </c>
      <c r="BN81" s="108">
        <v>39.06395957513265</v>
      </c>
      <c r="BO81" s="109">
        <f t="shared" si="117"/>
        <v>39.073720237266507</v>
      </c>
      <c r="BP81" s="108">
        <v>41.20720720720724</v>
      </c>
      <c r="BQ81" s="109">
        <f t="shared" si="118"/>
        <v>41.707343972297394</v>
      </c>
      <c r="BR81" s="108">
        <v>30.296296296296298</v>
      </c>
      <c r="BS81" s="109">
        <f t="shared" si="91"/>
        <v>31.822137465916658</v>
      </c>
      <c r="BT81" s="108">
        <v>31.683333333333334</v>
      </c>
      <c r="BU81" s="117">
        <f t="shared" si="100"/>
        <v>35.488465128338085</v>
      </c>
      <c r="BV81" s="174">
        <f>'Plan Figures'!$B$72</f>
        <v>7.6707847839770166E-2</v>
      </c>
      <c r="BW81" s="174">
        <f>'Plan Figures'!$B$73</f>
        <v>0.14955977288801073</v>
      </c>
      <c r="BX81" s="174">
        <f>'Plan Figures'!$B$82</f>
        <v>0.18784027894390259</v>
      </c>
      <c r="BY81" s="174">
        <f>'Plan Figures'!$B$83</f>
        <v>0.30359623569051164</v>
      </c>
      <c r="BZ81" s="174">
        <v>7.7422147610597944E-2</v>
      </c>
      <c r="CA81" s="116">
        <f t="shared" si="101"/>
        <v>8.5431173117286319E-2</v>
      </c>
    </row>
    <row r="82" spans="1:79" x14ac:dyDescent="0.25">
      <c r="A82" s="115">
        <f t="shared" si="92"/>
        <v>45841</v>
      </c>
      <c r="B82" s="69">
        <v>37.628887677859552</v>
      </c>
      <c r="C82" s="74">
        <f t="shared" si="102"/>
        <v>37.72426207162426</v>
      </c>
      <c r="D82" s="69">
        <v>38.935779816513786</v>
      </c>
      <c r="E82" s="74">
        <f t="shared" si="102"/>
        <v>38.383271888169816</v>
      </c>
      <c r="F82" s="69">
        <v>34.78</v>
      </c>
      <c r="G82" s="74">
        <f t="shared" si="103"/>
        <v>36.00816057956321</v>
      </c>
      <c r="H82" s="69">
        <v>36.333333333333336</v>
      </c>
      <c r="I82" s="84">
        <f t="shared" si="104"/>
        <v>36.302282196305185</v>
      </c>
      <c r="J82" s="106">
        <v>7.5448530893772819E-2</v>
      </c>
      <c r="K82" s="107">
        <f t="shared" si="102"/>
        <v>7.4303205036827843E-2</v>
      </c>
      <c r="L82" s="106">
        <v>7.3394495412844096E-2</v>
      </c>
      <c r="M82" s="107">
        <f t="shared" si="105"/>
        <v>8.1019181451753769E-2</v>
      </c>
      <c r="N82" s="106">
        <v>0.08</v>
      </c>
      <c r="O82" s="107">
        <f t="shared" si="84"/>
        <v>5.7350879616713694E-2</v>
      </c>
      <c r="P82" s="106">
        <v>0.14102564102564102</v>
      </c>
      <c r="Q82" s="116">
        <f t="shared" si="93"/>
        <v>0.20362667770713747</v>
      </c>
      <c r="R82" s="106">
        <v>0.13184462466392222</v>
      </c>
      <c r="S82" s="107">
        <f t="shared" si="106"/>
        <v>0.12368925464253704</v>
      </c>
      <c r="T82" s="106">
        <v>0.11269138304344349</v>
      </c>
      <c r="U82" s="107">
        <f t="shared" si="107"/>
        <v>0.12458240850902226</v>
      </c>
      <c r="V82" s="106">
        <v>0.17548487741020241</v>
      </c>
      <c r="W82" s="107">
        <f t="shared" si="85"/>
        <v>0.11884063930382902</v>
      </c>
      <c r="X82" s="106">
        <v>7.8506423184746696E-2</v>
      </c>
      <c r="Y82" s="116">
        <f t="shared" si="94"/>
        <v>0.21475676121973178</v>
      </c>
      <c r="Z82" s="69">
        <v>7701.8907758852365</v>
      </c>
      <c r="AA82" s="74">
        <f t="shared" si="108"/>
        <v>7354.470576703533</v>
      </c>
      <c r="AB82" s="69">
        <v>7267.889908256886</v>
      </c>
      <c r="AC82" s="74">
        <f t="shared" si="109"/>
        <v>6954.7341514825739</v>
      </c>
      <c r="AD82" s="69">
        <v>8674</v>
      </c>
      <c r="AE82" s="74">
        <f t="shared" si="86"/>
        <v>8520.767035838453</v>
      </c>
      <c r="AF82" s="69">
        <v>1</v>
      </c>
      <c r="AG82" s="84">
        <f t="shared" si="95"/>
        <v>1</v>
      </c>
      <c r="AH82" s="108">
        <v>2.8388758985805271</v>
      </c>
      <c r="AI82" s="109">
        <f t="shared" si="110"/>
        <v>3.222823918294933</v>
      </c>
      <c r="AJ82" s="108">
        <v>3.1467889908256907</v>
      </c>
      <c r="AK82" s="108">
        <f t="shared" si="111"/>
        <v>3.4697098023236026</v>
      </c>
      <c r="AL82" s="108">
        <v>2.1800000000000002</v>
      </c>
      <c r="AM82" s="108">
        <f t="shared" si="87"/>
        <v>2.5551368296459342</v>
      </c>
      <c r="AN82" s="108">
        <v>0</v>
      </c>
      <c r="AO82" s="117">
        <f t="shared" si="96"/>
        <v>4.4575143105584761E-2</v>
      </c>
      <c r="AP82" s="110">
        <v>0.47074055061597825</v>
      </c>
      <c r="AQ82" s="111">
        <f t="shared" si="112"/>
        <v>0.59178825436647975</v>
      </c>
      <c r="AR82" s="110">
        <v>0.68807339449541249</v>
      </c>
      <c r="AS82" s="111">
        <f t="shared" si="113"/>
        <v>0.80444895248160342</v>
      </c>
      <c r="AT82" s="110">
        <v>0</v>
      </c>
      <c r="AU82" s="111">
        <f t="shared" si="88"/>
        <v>0</v>
      </c>
      <c r="AV82" s="110">
        <v>0</v>
      </c>
      <c r="AW82" s="118">
        <f t="shared" si="97"/>
        <v>0</v>
      </c>
      <c r="AX82" s="69">
        <v>5273.5914378962352</v>
      </c>
      <c r="AY82" s="74">
        <f t="shared" si="114"/>
        <v>5043.2983926728384</v>
      </c>
      <c r="AZ82" s="69">
        <v>6735.4587155963354</v>
      </c>
      <c r="BA82" s="74">
        <f t="shared" si="115"/>
        <v>5990.7154360202103</v>
      </c>
      <c r="BB82" s="69">
        <v>2098.8000000000002</v>
      </c>
      <c r="BC82" s="74">
        <f t="shared" si="89"/>
        <v>2425.7508102364691</v>
      </c>
      <c r="BD82" s="69">
        <v>3557.3461538461538</v>
      </c>
      <c r="BE82" s="84">
        <f t="shared" si="98"/>
        <v>3768.7812563915431</v>
      </c>
      <c r="BF82" s="106">
        <v>1.2553081349759436E-2</v>
      </c>
      <c r="BG82" s="107">
        <f t="shared" si="114"/>
        <v>2.1225071128608049E-2</v>
      </c>
      <c r="BH82" s="106">
        <v>1.8348623853211024E-2</v>
      </c>
      <c r="BI82" s="106">
        <f t="shared" si="116"/>
        <v>2.8747530734523668E-2</v>
      </c>
      <c r="BJ82" s="106">
        <v>0</v>
      </c>
      <c r="BK82" s="106">
        <f t="shared" si="90"/>
        <v>0</v>
      </c>
      <c r="BL82" s="106">
        <v>0</v>
      </c>
      <c r="BM82" s="116">
        <f t="shared" si="99"/>
        <v>1.7636684303350969E-3</v>
      </c>
      <c r="BN82" s="108">
        <v>38.20708453047888</v>
      </c>
      <c r="BO82" s="109">
        <f t="shared" si="117"/>
        <v>38.847824530218432</v>
      </c>
      <c r="BP82" s="108">
        <v>41.798165137614717</v>
      </c>
      <c r="BQ82" s="109">
        <f t="shared" si="118"/>
        <v>41.539316281333925</v>
      </c>
      <c r="BR82" s="108">
        <v>30.46</v>
      </c>
      <c r="BS82" s="109">
        <f t="shared" si="91"/>
        <v>31.414167541104629</v>
      </c>
      <c r="BT82" s="108">
        <v>31.576923076923077</v>
      </c>
      <c r="BU82" s="117">
        <f t="shared" si="100"/>
        <v>35.608476695718068</v>
      </c>
      <c r="BV82" s="174">
        <f>'Plan Figures'!$B$72</f>
        <v>7.6707847839770166E-2</v>
      </c>
      <c r="BW82" s="174">
        <f>'Plan Figures'!$B$73</f>
        <v>0.14955977288801073</v>
      </c>
      <c r="BX82" s="174">
        <f>'Plan Figures'!$B$82</f>
        <v>0.18784027894390259</v>
      </c>
      <c r="BY82" s="174">
        <f>'Plan Figures'!$B$83</f>
        <v>0.30359623569051164</v>
      </c>
      <c r="BZ82" s="174">
        <v>5.2291602793350871E-2</v>
      </c>
      <c r="CA82" s="116">
        <f t="shared" si="101"/>
        <v>7.1240106050905957E-2</v>
      </c>
    </row>
    <row r="83" spans="1:79" x14ac:dyDescent="0.25">
      <c r="A83" s="115">
        <f t="shared" si="92"/>
        <v>45842</v>
      </c>
      <c r="B83" s="69">
        <v>38.943106088395858</v>
      </c>
      <c r="C83" s="74">
        <f t="shared" si="102"/>
        <v>37.933332118458743</v>
      </c>
      <c r="D83" s="69">
        <v>39.853146853146846</v>
      </c>
      <c r="E83" s="74">
        <f t="shared" si="102"/>
        <v>38.603189225734205</v>
      </c>
      <c r="F83" s="69">
        <v>36.90625</v>
      </c>
      <c r="G83" s="74">
        <f t="shared" si="103"/>
        <v>36.247900554500561</v>
      </c>
      <c r="H83" s="69">
        <v>37.764150943396224</v>
      </c>
      <c r="I83" s="84">
        <f t="shared" si="104"/>
        <v>36.307051012394759</v>
      </c>
      <c r="J83" s="106">
        <v>1.4532118937488884E-2</v>
      </c>
      <c r="K83" s="107">
        <f t="shared" si="102"/>
        <v>6.2788097708789223E-2</v>
      </c>
      <c r="L83" s="106">
        <v>6.993006993006993E-3</v>
      </c>
      <c r="M83" s="107">
        <f t="shared" si="105"/>
        <v>6.7078873393798644E-2</v>
      </c>
      <c r="N83" s="106">
        <v>3.125E-2</v>
      </c>
      <c r="O83" s="107">
        <f t="shared" si="84"/>
        <v>5.1790102674357803E-2</v>
      </c>
      <c r="P83" s="106">
        <v>0.14150943396226415</v>
      </c>
      <c r="Q83" s="116">
        <f t="shared" si="93"/>
        <v>0.19774341003141699</v>
      </c>
      <c r="R83" s="106">
        <v>3.2844666269261212E-2</v>
      </c>
      <c r="S83" s="107">
        <f t="shared" si="106"/>
        <v>0.1070614840211986</v>
      </c>
      <c r="T83" s="106">
        <v>1.4815831878661386E-2</v>
      </c>
      <c r="U83" s="107">
        <f t="shared" si="107"/>
        <v>0.10257710417819169</v>
      </c>
      <c r="V83" s="106">
        <v>6.6274998714753702E-2</v>
      </c>
      <c r="W83" s="107">
        <f t="shared" si="85"/>
        <v>0.11355969614219408</v>
      </c>
      <c r="X83" s="106">
        <v>0.12205580635888606</v>
      </c>
      <c r="Y83" s="116">
        <f t="shared" si="94"/>
        <v>0.20722016156620246</v>
      </c>
      <c r="Z83" s="69">
        <v>7363.033383628117</v>
      </c>
      <c r="AA83" s="74">
        <f t="shared" si="108"/>
        <v>7363.1666864880599</v>
      </c>
      <c r="AB83" s="69">
        <v>6805.62937062937</v>
      </c>
      <c r="AC83" s="74">
        <f t="shared" si="109"/>
        <v>6944.7073482204751</v>
      </c>
      <c r="AD83" s="69">
        <v>8648.4375</v>
      </c>
      <c r="AE83" s="74">
        <f t="shared" si="86"/>
        <v>8543.7267789462221</v>
      </c>
      <c r="AF83" s="69">
        <v>1</v>
      </c>
      <c r="AG83" s="84">
        <f t="shared" si="95"/>
        <v>1</v>
      </c>
      <c r="AH83" s="108">
        <v>3.3121814833933865</v>
      </c>
      <c r="AI83" s="109">
        <f t="shared" si="110"/>
        <v>3.266165942261396</v>
      </c>
      <c r="AJ83" s="108">
        <v>3.6433566433566429</v>
      </c>
      <c r="AK83" s="108">
        <f t="shared" si="111"/>
        <v>3.5214685011411251</v>
      </c>
      <c r="AL83" s="108">
        <v>2.59375</v>
      </c>
      <c r="AM83" s="108">
        <f t="shared" si="87"/>
        <v>2.5973517419266359</v>
      </c>
      <c r="AN83" s="108">
        <v>0</v>
      </c>
      <c r="AO83" s="117">
        <f t="shared" si="96"/>
        <v>4.4575143105584761E-2</v>
      </c>
      <c r="AP83" s="110">
        <v>0.51071081610053204</v>
      </c>
      <c r="AQ83" s="111">
        <f t="shared" si="112"/>
        <v>0.57855897990737026</v>
      </c>
      <c r="AR83" s="110">
        <v>0.74125874125874125</v>
      </c>
      <c r="AS83" s="111">
        <f t="shared" si="113"/>
        <v>0.79176229273612009</v>
      </c>
      <c r="AT83" s="110">
        <v>0</v>
      </c>
      <c r="AU83" s="111">
        <f t="shared" si="88"/>
        <v>0</v>
      </c>
      <c r="AV83" s="110">
        <v>0</v>
      </c>
      <c r="AW83" s="118">
        <f t="shared" si="97"/>
        <v>0</v>
      </c>
      <c r="AX83" s="69">
        <v>5138.6391250825045</v>
      </c>
      <c r="AY83" s="74">
        <f t="shared" si="114"/>
        <v>5107.1953785091755</v>
      </c>
      <c r="AZ83" s="69">
        <v>6328.8321678321681</v>
      </c>
      <c r="BA83" s="74">
        <f t="shared" si="115"/>
        <v>6107.1452415088397</v>
      </c>
      <c r="BB83" s="69">
        <v>2486.234375</v>
      </c>
      <c r="BC83" s="74">
        <f t="shared" si="89"/>
        <v>2426.6289039081485</v>
      </c>
      <c r="BD83" s="69">
        <v>4787.3490566037735</v>
      </c>
      <c r="BE83" s="84">
        <f t="shared" si="98"/>
        <v>3881.582495247028</v>
      </c>
      <c r="BF83" s="106">
        <v>3.3726185968903061E-2</v>
      </c>
      <c r="BG83" s="107">
        <f t="shared" si="114"/>
        <v>2.2649870826559899E-2</v>
      </c>
      <c r="BH83" s="106">
        <v>4.8951048951048952E-2</v>
      </c>
      <c r="BI83" s="106">
        <f t="shared" si="116"/>
        <v>3.107200364723187E-2</v>
      </c>
      <c r="BJ83" s="106">
        <v>0</v>
      </c>
      <c r="BK83" s="106">
        <f t="shared" si="90"/>
        <v>0</v>
      </c>
      <c r="BL83" s="106">
        <v>0</v>
      </c>
      <c r="BM83" s="116">
        <f t="shared" si="99"/>
        <v>1.7636684303350969E-3</v>
      </c>
      <c r="BN83" s="108">
        <v>40.010128279402721</v>
      </c>
      <c r="BO83" s="109">
        <f t="shared" si="117"/>
        <v>39.375331281445675</v>
      </c>
      <c r="BP83" s="108">
        <v>42.769230769230774</v>
      </c>
      <c r="BQ83" s="109">
        <f t="shared" si="118"/>
        <v>42.173949621849616</v>
      </c>
      <c r="BR83" s="108">
        <v>33.9375</v>
      </c>
      <c r="BS83" s="109">
        <f t="shared" si="91"/>
        <v>31.833810398247486</v>
      </c>
      <c r="BT83" s="108">
        <v>31.490566037735849</v>
      </c>
      <c r="BU83" s="117">
        <f t="shared" si="100"/>
        <v>35.376359756053965</v>
      </c>
      <c r="BV83" s="174">
        <f>'Plan Figures'!$B$72</f>
        <v>7.6707847839770166E-2</v>
      </c>
      <c r="BW83" s="174">
        <f>'Plan Figures'!$B$73</f>
        <v>0.14955977288801073</v>
      </c>
      <c r="BX83" s="174">
        <f>'Plan Figures'!$B$82</f>
        <v>0.18784027894390259</v>
      </c>
      <c r="BY83" s="174">
        <f>'Plan Figures'!$B$83</f>
        <v>0.30359623569051164</v>
      </c>
      <c r="BZ83" s="174">
        <v>2.8311885659329263E-2</v>
      </c>
      <c r="CA83" s="116">
        <f t="shared" si="101"/>
        <v>6.8753644685200482E-2</v>
      </c>
    </row>
    <row r="84" spans="1:79" x14ac:dyDescent="0.25">
      <c r="A84" s="115">
        <f t="shared" si="92"/>
        <v>45843</v>
      </c>
      <c r="B84" s="69">
        <v>36.371679997607401</v>
      </c>
      <c r="C84" s="74">
        <f t="shared" si="102"/>
        <v>37.854993771727955</v>
      </c>
      <c r="D84" s="69">
        <v>37.338028169014081</v>
      </c>
      <c r="E84" s="74">
        <f t="shared" si="102"/>
        <v>38.540227383886659</v>
      </c>
      <c r="F84" s="69">
        <v>34.06666666666667</v>
      </c>
      <c r="G84" s="74">
        <f t="shared" si="103"/>
        <v>36.111766100719045</v>
      </c>
      <c r="H84" s="69">
        <v>36.910891089108908</v>
      </c>
      <c r="I84" s="84">
        <f t="shared" si="104"/>
        <v>36.436079409739982</v>
      </c>
      <c r="J84" s="106">
        <v>4.9575706217583115E-2</v>
      </c>
      <c r="K84" s="107">
        <f t="shared" si="102"/>
        <v>6.2012863944063933E-2</v>
      </c>
      <c r="L84" s="106">
        <v>4.2253521126760556E-2</v>
      </c>
      <c r="M84" s="107">
        <f t="shared" si="105"/>
        <v>6.1737088169176564E-2</v>
      </c>
      <c r="N84" s="106">
        <v>6.6666666666666666E-2</v>
      </c>
      <c r="O84" s="107">
        <f t="shared" si="84"/>
        <v>6.1313912198167328E-2</v>
      </c>
      <c r="P84" s="106">
        <v>0.18811881188118812</v>
      </c>
      <c r="Q84" s="116">
        <f t="shared" si="93"/>
        <v>0.19604609744301529</v>
      </c>
      <c r="R84" s="106">
        <v>8.2345990659220963E-2</v>
      </c>
      <c r="S84" s="107">
        <f t="shared" si="106"/>
        <v>0.10511204384967855</v>
      </c>
      <c r="T84" s="106">
        <v>5.2954485366209045E-2</v>
      </c>
      <c r="U84" s="107">
        <f t="shared" si="107"/>
        <v>9.1553149690753705E-2</v>
      </c>
      <c r="V84" s="106">
        <v>0.15095243515552878</v>
      </c>
      <c r="W84" s="107">
        <f t="shared" si="85"/>
        <v>0.13512432973584104</v>
      </c>
      <c r="X84" s="106">
        <v>0.10317544370554978</v>
      </c>
      <c r="Y84" s="116">
        <f t="shared" si="94"/>
        <v>0.1829922437117244</v>
      </c>
      <c r="Z84" s="69">
        <v>7387.4279062313472</v>
      </c>
      <c r="AA84" s="74">
        <f t="shared" si="108"/>
        <v>7351.8334781535978</v>
      </c>
      <c r="AB84" s="69">
        <v>6886.6197183098593</v>
      </c>
      <c r="AC84" s="74">
        <f t="shared" si="109"/>
        <v>6910.3066252988747</v>
      </c>
      <c r="AD84" s="69">
        <v>8608.3333333333339</v>
      </c>
      <c r="AE84" s="74">
        <f t="shared" si="86"/>
        <v>8593.6567509350189</v>
      </c>
      <c r="AF84" s="69">
        <v>1</v>
      </c>
      <c r="AG84" s="84">
        <f t="shared" si="95"/>
        <v>1</v>
      </c>
      <c r="AH84" s="108">
        <v>3.0141640433135932</v>
      </c>
      <c r="AI84" s="109">
        <f t="shared" si="110"/>
        <v>3.2272365326249632</v>
      </c>
      <c r="AJ84" s="108">
        <v>3.492957746478873</v>
      </c>
      <c r="AK84" s="108">
        <f t="shared" si="111"/>
        <v>3.5337368012070063</v>
      </c>
      <c r="AL84" s="108">
        <v>1.9</v>
      </c>
      <c r="AM84" s="108">
        <f t="shared" si="87"/>
        <v>2.4346066438874199</v>
      </c>
      <c r="AN84" s="108">
        <v>0</v>
      </c>
      <c r="AO84" s="117">
        <f t="shared" si="96"/>
        <v>4.4575143105584761E-2</v>
      </c>
      <c r="AP84" s="110">
        <v>0.5531362915744974</v>
      </c>
      <c r="AQ84" s="111">
        <f t="shared" si="112"/>
        <v>0.57504204284599436</v>
      </c>
      <c r="AR84" s="110">
        <v>0.78873239436619713</v>
      </c>
      <c r="AS84" s="111">
        <f t="shared" si="113"/>
        <v>0.78433721127389544</v>
      </c>
      <c r="AT84" s="110">
        <v>0</v>
      </c>
      <c r="AU84" s="111">
        <f t="shared" si="88"/>
        <v>0</v>
      </c>
      <c r="AV84" s="110">
        <v>0</v>
      </c>
      <c r="AW84" s="118">
        <f t="shared" si="97"/>
        <v>0</v>
      </c>
      <c r="AX84" s="69">
        <v>6048.4663978294375</v>
      </c>
      <c r="AY84" s="74">
        <f t="shared" si="114"/>
        <v>5284.4144826692982</v>
      </c>
      <c r="AZ84" s="69">
        <v>7528.2887323943651</v>
      </c>
      <c r="BA84" s="74">
        <f t="shared" si="115"/>
        <v>6353.8287140253533</v>
      </c>
      <c r="BB84" s="69">
        <v>2569.0500000000002</v>
      </c>
      <c r="BC84" s="74">
        <f t="shared" si="89"/>
        <v>2420.7032736560473</v>
      </c>
      <c r="BD84" s="69">
        <v>4776.4257425742571</v>
      </c>
      <c r="BE84" s="84">
        <f t="shared" si="98"/>
        <v>3888.7147441862076</v>
      </c>
      <c r="BF84" s="106">
        <v>4.4448452001522115E-2</v>
      </c>
      <c r="BG84" s="107">
        <f t="shared" si="114"/>
        <v>2.6393236822247444E-2</v>
      </c>
      <c r="BH84" s="106">
        <v>6.3380281690140844E-2</v>
      </c>
      <c r="BI84" s="106">
        <f t="shared" si="116"/>
        <v>3.6333662093484605E-2</v>
      </c>
      <c r="BJ84" s="106">
        <v>0</v>
      </c>
      <c r="BK84" s="106">
        <f t="shared" si="90"/>
        <v>0</v>
      </c>
      <c r="BL84" s="106">
        <v>0</v>
      </c>
      <c r="BM84" s="116">
        <f t="shared" si="99"/>
        <v>1.7636684303350969E-3</v>
      </c>
      <c r="BN84" s="108">
        <v>39.195262201222029</v>
      </c>
      <c r="BO84" s="109">
        <f t="shared" si="117"/>
        <v>39.272171240130184</v>
      </c>
      <c r="BP84" s="108">
        <v>42.676056338028168</v>
      </c>
      <c r="BQ84" s="109">
        <f t="shared" si="118"/>
        <v>42.147899515904207</v>
      </c>
      <c r="BR84" s="108">
        <v>30.983333333333334</v>
      </c>
      <c r="BS84" s="109">
        <f t="shared" si="91"/>
        <v>31.478488269395939</v>
      </c>
      <c r="BT84" s="108">
        <v>35.89108910891089</v>
      </c>
      <c r="BU84" s="117">
        <f t="shared" si="100"/>
        <v>35.362998859524751</v>
      </c>
      <c r="BV84" s="174">
        <f>'Plan Figures'!$B$72</f>
        <v>7.6707847839770166E-2</v>
      </c>
      <c r="BW84" s="174">
        <f>'Plan Figures'!$B$73</f>
        <v>0.14955977288801073</v>
      </c>
      <c r="BX84" s="174">
        <f>'Plan Figures'!$B$82</f>
        <v>0.18784027894390259</v>
      </c>
      <c r="BY84" s="174">
        <f>'Plan Figures'!$B$83</f>
        <v>0.30359623569051164</v>
      </c>
      <c r="BZ84" s="174">
        <v>8.5786527826681711E-2</v>
      </c>
      <c r="CA84" s="116">
        <f t="shared" si="101"/>
        <v>5.9289380279894409E-2</v>
      </c>
    </row>
    <row r="85" spans="1:79" x14ac:dyDescent="0.25">
      <c r="A85" s="115">
        <f t="shared" si="92"/>
        <v>45844</v>
      </c>
      <c r="B85" s="69">
        <v>37.160403010414321</v>
      </c>
      <c r="C85" s="74">
        <f t="shared" si="102"/>
        <v>37.835047802003245</v>
      </c>
      <c r="D85" s="69">
        <v>37.614678899082598</v>
      </c>
      <c r="E85" s="74">
        <f t="shared" si="102"/>
        <v>38.520221943593867</v>
      </c>
      <c r="F85" s="69">
        <v>35.666666666666664</v>
      </c>
      <c r="G85" s="74">
        <f t="shared" si="103"/>
        <v>36.060387654603751</v>
      </c>
      <c r="H85" s="69">
        <v>35.148648648648646</v>
      </c>
      <c r="I85" s="84">
        <f t="shared" si="104"/>
        <v>36.178655318982557</v>
      </c>
      <c r="J85" s="106">
        <v>7.0509914627117587E-2</v>
      </c>
      <c r="K85" s="107">
        <f t="shared" si="102"/>
        <v>5.7210414107527821E-2</v>
      </c>
      <c r="L85" s="106">
        <v>7.3394495412844096E-2</v>
      </c>
      <c r="M85" s="107">
        <f t="shared" si="105"/>
        <v>5.6049509346752659E-2</v>
      </c>
      <c r="N85" s="106">
        <v>6.0606060606060608E-2</v>
      </c>
      <c r="O85" s="107">
        <f t="shared" si="84"/>
        <v>5.8693725367454173E-2</v>
      </c>
      <c r="P85" s="106">
        <v>0.20270270270270271</v>
      </c>
      <c r="Q85" s="116">
        <f t="shared" si="93"/>
        <v>0.19678493151518267</v>
      </c>
      <c r="R85" s="106">
        <v>9.2890993705701724E-2</v>
      </c>
      <c r="S85" s="107">
        <f t="shared" si="106"/>
        <v>9.0328303819744646E-2</v>
      </c>
      <c r="T85" s="106">
        <v>8.118885501157648E-2</v>
      </c>
      <c r="U85" s="107">
        <f t="shared" si="107"/>
        <v>7.7135950306884346E-2</v>
      </c>
      <c r="V85" s="106">
        <v>0.11588600968932909</v>
      </c>
      <c r="W85" s="107">
        <f t="shared" si="85"/>
        <v>0.11926955768939139</v>
      </c>
      <c r="X85" s="106">
        <v>0.27302870002886415</v>
      </c>
      <c r="Y85" s="116">
        <f t="shared" si="94"/>
        <v>0.18511846772057852</v>
      </c>
      <c r="Z85" s="69">
        <v>7188.3661885523952</v>
      </c>
      <c r="AA85" s="74">
        <f t="shared" si="108"/>
        <v>7291.2188671961703</v>
      </c>
      <c r="AB85" s="69">
        <v>6831.7798165137674</v>
      </c>
      <c r="AC85" s="74">
        <f t="shared" si="109"/>
        <v>6857.973283722672</v>
      </c>
      <c r="AD85" s="69">
        <v>8379.0909090909099</v>
      </c>
      <c r="AE85" s="74">
        <f t="shared" si="86"/>
        <v>8534.2787605043959</v>
      </c>
      <c r="AF85" s="69">
        <v>1</v>
      </c>
      <c r="AG85" s="84">
        <f t="shared" si="95"/>
        <v>1</v>
      </c>
      <c r="AH85" s="108">
        <v>3.377577090278439</v>
      </c>
      <c r="AI85" s="109">
        <f t="shared" si="110"/>
        <v>3.1905253734616821</v>
      </c>
      <c r="AJ85" s="108">
        <v>3.8256880733944985</v>
      </c>
      <c r="AK85" s="108">
        <f t="shared" si="111"/>
        <v>3.5115305151959775</v>
      </c>
      <c r="AL85" s="108">
        <v>1.9090909090909092</v>
      </c>
      <c r="AM85" s="108">
        <f t="shared" si="87"/>
        <v>2.3238752699981515</v>
      </c>
      <c r="AN85" s="108">
        <v>0</v>
      </c>
      <c r="AO85" s="117">
        <f t="shared" si="96"/>
        <v>4.4575143105584761E-2</v>
      </c>
      <c r="AP85" s="110">
        <v>0.5908629392602639</v>
      </c>
      <c r="AQ85" s="111">
        <f t="shared" si="112"/>
        <v>0.57725178526475673</v>
      </c>
      <c r="AR85" s="110">
        <v>0.7706422018348621</v>
      </c>
      <c r="AS85" s="111">
        <f t="shared" si="113"/>
        <v>0.78256911611822899</v>
      </c>
      <c r="AT85" s="110">
        <v>0</v>
      </c>
      <c r="AU85" s="111">
        <f t="shared" si="88"/>
        <v>0</v>
      </c>
      <c r="AV85" s="110">
        <v>0</v>
      </c>
      <c r="AW85" s="118">
        <f t="shared" si="97"/>
        <v>0</v>
      </c>
      <c r="AX85" s="69">
        <v>5417.5365658180899</v>
      </c>
      <c r="AY85" s="74">
        <f t="shared" si="114"/>
        <v>5359.0125364769265</v>
      </c>
      <c r="AZ85" s="69">
        <v>6343.2568807339503</v>
      </c>
      <c r="BA85" s="74">
        <f t="shared" si="115"/>
        <v>6448.8290231328983</v>
      </c>
      <c r="BB85" s="69">
        <v>2375.4242424242425</v>
      </c>
      <c r="BC85" s="74">
        <f t="shared" si="89"/>
        <v>2371.8390676865783</v>
      </c>
      <c r="BD85" s="69">
        <v>3733.0675675675675</v>
      </c>
      <c r="BE85" s="84">
        <f t="shared" si="98"/>
        <v>3582.3363896411865</v>
      </c>
      <c r="BF85" s="106">
        <v>2.8136330440964977E-2</v>
      </c>
      <c r="BG85" s="107">
        <f t="shared" si="114"/>
        <v>2.8431951124425762E-2</v>
      </c>
      <c r="BH85" s="106">
        <v>3.6697247706422048E-2</v>
      </c>
      <c r="BI85" s="106">
        <f t="shared" si="116"/>
        <v>3.8880708261787481E-2</v>
      </c>
      <c r="BJ85" s="106">
        <v>0</v>
      </c>
      <c r="BK85" s="106">
        <f t="shared" si="90"/>
        <v>0</v>
      </c>
      <c r="BL85" s="106">
        <v>0</v>
      </c>
      <c r="BM85" s="116">
        <f t="shared" si="99"/>
        <v>0</v>
      </c>
      <c r="BN85" s="108">
        <v>41.311074171073024</v>
      </c>
      <c r="BO85" s="109">
        <f t="shared" si="117"/>
        <v>39.622049211690168</v>
      </c>
      <c r="BP85" s="108">
        <v>42.045871559633063</v>
      </c>
      <c r="BQ85" s="109">
        <f t="shared" si="118"/>
        <v>42.041245048681965</v>
      </c>
      <c r="BR85" s="108">
        <v>38.909090909090907</v>
      </c>
      <c r="BS85" s="109">
        <f t="shared" si="91"/>
        <v>33.044448624829982</v>
      </c>
      <c r="BT85" s="108">
        <v>34.945945945945944</v>
      </c>
      <c r="BU85" s="117">
        <f t="shared" si="100"/>
        <v>34.688610185136078</v>
      </c>
      <c r="BV85" s="174">
        <f>'Plan Figures'!$B$72</f>
        <v>7.6707847839770166E-2</v>
      </c>
      <c r="BW85" s="174">
        <f>'Plan Figures'!$B$73</f>
        <v>0.14955977288801073</v>
      </c>
      <c r="BX85" s="174">
        <f>'Plan Figures'!$B$82</f>
        <v>0.18784027894390259</v>
      </c>
      <c r="BY85" s="174">
        <f>'Plan Figures'!$B$83</f>
        <v>0.30359623569051164</v>
      </c>
      <c r="BZ85" s="174">
        <v>0.24961479249929605</v>
      </c>
      <c r="CA85" s="116">
        <f t="shared" si="101"/>
        <v>8.3114651792696101E-2</v>
      </c>
    </row>
    <row r="86" spans="1:79" x14ac:dyDescent="0.25">
      <c r="A86" s="115">
        <f t="shared" si="92"/>
        <v>45845</v>
      </c>
      <c r="B86" s="69">
        <v>36.670602903841846</v>
      </c>
      <c r="C86" s="74">
        <f t="shared" si="102"/>
        <v>37.781065967053685</v>
      </c>
      <c r="D86" s="69">
        <v>36.848484848484851</v>
      </c>
      <c r="E86" s="74">
        <f t="shared" si="102"/>
        <v>38.423135509428789</v>
      </c>
      <c r="F86" s="69">
        <v>36.25</v>
      </c>
      <c r="G86" s="74">
        <f t="shared" si="103"/>
        <v>36.15421332046332</v>
      </c>
      <c r="H86" s="69">
        <v>35.94736842105263</v>
      </c>
      <c r="I86" s="84">
        <f t="shared" si="104"/>
        <v>36.141579871743772</v>
      </c>
      <c r="J86" s="106">
        <v>0.10931886525929448</v>
      </c>
      <c r="K86" s="107">
        <f t="shared" si="102"/>
        <v>6.4988924598807035E-2</v>
      </c>
      <c r="L86" s="106">
        <v>0.1212121212121212</v>
      </c>
      <c r="M86" s="107">
        <f t="shared" si="105"/>
        <v>6.6944980916381541E-2</v>
      </c>
      <c r="N86" s="106">
        <v>8.3333333333333329E-2</v>
      </c>
      <c r="O86" s="107">
        <f t="shared" si="84"/>
        <v>5.8491949741949732E-2</v>
      </c>
      <c r="P86" s="106">
        <v>0.22807017543859648</v>
      </c>
      <c r="Q86" s="116">
        <f t="shared" si="93"/>
        <v>0.19734668071577036</v>
      </c>
      <c r="R86" s="106">
        <v>0.17591001976426951</v>
      </c>
      <c r="S86" s="107">
        <f t="shared" si="106"/>
        <v>9.9987334777137712E-2</v>
      </c>
      <c r="T86" s="106">
        <v>0.16695832648143669</v>
      </c>
      <c r="U86" s="107">
        <f t="shared" si="107"/>
        <v>8.7088676836103024E-2</v>
      </c>
      <c r="V86" s="106">
        <v>0.1939592575846743</v>
      </c>
      <c r="W86" s="107">
        <f t="shared" si="85"/>
        <v>0.12769848441219986</v>
      </c>
      <c r="X86" s="106">
        <v>0.20144202472000119</v>
      </c>
      <c r="Y86" s="116">
        <f t="shared" si="94"/>
        <v>0.18029806646687757</v>
      </c>
      <c r="Z86" s="69">
        <v>6955.3220223476283</v>
      </c>
      <c r="AA86" s="74">
        <f t="shared" si="108"/>
        <v>7281.161170803096</v>
      </c>
      <c r="AB86" s="69">
        <v>6559.075757575758</v>
      </c>
      <c r="AC86" s="74">
        <f t="shared" si="109"/>
        <v>6839.39181088839</v>
      </c>
      <c r="AD86" s="69">
        <v>7850</v>
      </c>
      <c r="AE86" s="74">
        <f t="shared" si="86"/>
        <v>8504.6177435552436</v>
      </c>
      <c r="AF86" s="69">
        <v>1</v>
      </c>
      <c r="AG86" s="84">
        <f t="shared" si="95"/>
        <v>1</v>
      </c>
      <c r="AH86" s="108">
        <v>3.1153507002733263</v>
      </c>
      <c r="AI86" s="109">
        <f t="shared" si="110"/>
        <v>3.2043381650601246</v>
      </c>
      <c r="AJ86" s="108">
        <v>3.5909090909090904</v>
      </c>
      <c r="AK86" s="108">
        <f t="shared" si="111"/>
        <v>3.5670536437528142</v>
      </c>
      <c r="AL86" s="108">
        <v>2.0833333333333335</v>
      </c>
      <c r="AM86" s="108">
        <f t="shared" si="87"/>
        <v>2.2679834217334216</v>
      </c>
      <c r="AN86" s="108">
        <v>0</v>
      </c>
      <c r="AO86" s="117">
        <f t="shared" si="96"/>
        <v>4.4575143105584761E-2</v>
      </c>
      <c r="AP86" s="110">
        <v>0.52499187822528603</v>
      </c>
      <c r="AQ86" s="111">
        <f t="shared" si="112"/>
        <v>0.5631620938134555</v>
      </c>
      <c r="AR86" s="110">
        <v>0.76515151515151514</v>
      </c>
      <c r="AS86" s="111">
        <f t="shared" si="113"/>
        <v>0.77309637911740203</v>
      </c>
      <c r="AT86" s="110">
        <v>0</v>
      </c>
      <c r="AU86" s="111">
        <f t="shared" si="88"/>
        <v>0</v>
      </c>
      <c r="AV86" s="110">
        <v>0</v>
      </c>
      <c r="AW86" s="118">
        <f t="shared" si="97"/>
        <v>0</v>
      </c>
      <c r="AX86" s="69">
        <v>5557.397840232562</v>
      </c>
      <c r="AY86" s="74">
        <f t="shared" si="114"/>
        <v>5403.3987471277287</v>
      </c>
      <c r="AZ86" s="69">
        <v>6861.80303030303</v>
      </c>
      <c r="BA86" s="74">
        <f t="shared" si="115"/>
        <v>6549.2856358086119</v>
      </c>
      <c r="BB86" s="69">
        <v>2699.95</v>
      </c>
      <c r="BC86" s="74">
        <f t="shared" si="89"/>
        <v>2398.5994793088539</v>
      </c>
      <c r="BD86" s="69">
        <v>3646.7543859649122</v>
      </c>
      <c r="BE86" s="84">
        <f t="shared" si="98"/>
        <v>3597.4318437938091</v>
      </c>
      <c r="BF86" s="106">
        <v>3.6385575718584182E-2</v>
      </c>
      <c r="BG86" s="107">
        <f t="shared" si="114"/>
        <v>3.0018193302074496E-2</v>
      </c>
      <c r="BH86" s="106">
        <v>5.3030303030303032E-2</v>
      </c>
      <c r="BI86" s="106">
        <f t="shared" si="116"/>
        <v>4.1641056527753725E-2</v>
      </c>
      <c r="BJ86" s="106">
        <v>0</v>
      </c>
      <c r="BK86" s="106">
        <f t="shared" si="90"/>
        <v>0</v>
      </c>
      <c r="BL86" s="106">
        <v>0</v>
      </c>
      <c r="BM86" s="116">
        <f t="shared" si="99"/>
        <v>0</v>
      </c>
      <c r="BN86" s="108">
        <v>41.941467251770263</v>
      </c>
      <c r="BO86" s="109">
        <f t="shared" si="117"/>
        <v>40.198462931920744</v>
      </c>
      <c r="BP86" s="108">
        <v>44.742424242424242</v>
      </c>
      <c r="BQ86" s="109">
        <f t="shared" si="118"/>
        <v>42.716326521516251</v>
      </c>
      <c r="BR86" s="108">
        <v>35.85</v>
      </c>
      <c r="BS86" s="109">
        <f t="shared" si="91"/>
        <v>33.654981312481311</v>
      </c>
      <c r="BT86" s="108">
        <v>37.350877192982459</v>
      </c>
      <c r="BU86" s="117">
        <f t="shared" si="100"/>
        <v>35.356962099404505</v>
      </c>
      <c r="BV86" s="174">
        <f>'Plan Figures'!$B$72</f>
        <v>7.6707847839770166E-2</v>
      </c>
      <c r="BW86" s="174">
        <f>'Plan Figures'!$B$73</f>
        <v>0.14955977288801073</v>
      </c>
      <c r="BX86" s="174">
        <f>'Plan Figures'!$B$82</f>
        <v>0.18784027894390259</v>
      </c>
      <c r="BY86" s="174">
        <f>'Plan Figures'!$B$83</f>
        <v>0.30359623569051164</v>
      </c>
      <c r="BZ86" s="174">
        <v>7.9676070742250638E-2</v>
      </c>
      <c r="CA86" s="116">
        <f t="shared" si="101"/>
        <v>8.7381844176423168E-2</v>
      </c>
    </row>
    <row r="87" spans="1:79" x14ac:dyDescent="0.25">
      <c r="A87" s="115">
        <f t="shared" si="92"/>
        <v>45846</v>
      </c>
      <c r="B87" s="69">
        <v>39.468105094458835</v>
      </c>
      <c r="C87" s="74">
        <f t="shared" si="102"/>
        <v>37.72129202177473</v>
      </c>
      <c r="D87" s="69">
        <v>40.22307692307696</v>
      </c>
      <c r="E87" s="74">
        <f t="shared" si="102"/>
        <v>38.413468084342888</v>
      </c>
      <c r="F87" s="69">
        <v>36.40625</v>
      </c>
      <c r="G87" s="74">
        <f t="shared" si="103"/>
        <v>35.820357142857141</v>
      </c>
      <c r="H87" s="69">
        <v>34.448979591836732</v>
      </c>
      <c r="I87" s="84">
        <f t="shared" si="104"/>
        <v>36.245719813434732</v>
      </c>
      <c r="J87" s="106">
        <v>8.6452477641422956E-2</v>
      </c>
      <c r="K87" s="107">
        <f t="shared" si="102"/>
        <v>6.8329570479395696E-2</v>
      </c>
      <c r="L87" s="106">
        <v>9.2307692307692382E-2</v>
      </c>
      <c r="M87" s="107">
        <f t="shared" si="105"/>
        <v>6.8803914933905932E-2</v>
      </c>
      <c r="N87" s="106">
        <v>6.25E-2</v>
      </c>
      <c r="O87" s="107">
        <f t="shared" si="84"/>
        <v>6.5490019240019237E-2</v>
      </c>
      <c r="P87" s="106">
        <v>0.30612244897959184</v>
      </c>
      <c r="Q87" s="116">
        <f t="shared" si="93"/>
        <v>0.20107845914142633</v>
      </c>
      <c r="R87" s="106">
        <v>0.11226299995747746</v>
      </c>
      <c r="S87" s="107">
        <f t="shared" si="106"/>
        <v>0.10319393331001182</v>
      </c>
      <c r="T87" s="106">
        <v>0.10497123663737176</v>
      </c>
      <c r="U87" s="107">
        <f t="shared" si="107"/>
        <v>8.84555851481795E-2</v>
      </c>
      <c r="V87" s="106">
        <v>0.12834112802078229</v>
      </c>
      <c r="W87" s="107">
        <f t="shared" si="85"/>
        <v>0.13651944572699334</v>
      </c>
      <c r="X87" s="106">
        <v>0.35588326591232022</v>
      </c>
      <c r="Y87" s="116">
        <f t="shared" si="94"/>
        <v>0.18852671774436217</v>
      </c>
      <c r="Z87" s="69">
        <v>7630.4442093366852</v>
      </c>
      <c r="AA87" s="74">
        <f t="shared" si="108"/>
        <v>7347.6236992151744</v>
      </c>
      <c r="AB87" s="69">
        <v>7265.3846153846216</v>
      </c>
      <c r="AC87" s="74">
        <f t="shared" si="109"/>
        <v>6927.0490215191767</v>
      </c>
      <c r="AD87" s="69">
        <v>9131.25</v>
      </c>
      <c r="AE87" s="74">
        <f t="shared" si="86"/>
        <v>8557.4604076479081</v>
      </c>
      <c r="AF87" s="69">
        <v>1</v>
      </c>
      <c r="AG87" s="84">
        <f t="shared" si="95"/>
        <v>1</v>
      </c>
      <c r="AH87" s="108">
        <v>3.7808599158009564</v>
      </c>
      <c r="AI87" s="109">
        <f t="shared" si="110"/>
        <v>3.2309979659814472</v>
      </c>
      <c r="AJ87" s="108">
        <v>4.2153846153846191</v>
      </c>
      <c r="AK87" s="108">
        <f t="shared" si="111"/>
        <v>3.5940469147989513</v>
      </c>
      <c r="AL87" s="108">
        <v>2.03125</v>
      </c>
      <c r="AM87" s="108">
        <f t="shared" si="87"/>
        <v>2.2319071669071673</v>
      </c>
      <c r="AN87" s="108">
        <v>0</v>
      </c>
      <c r="AO87" s="117">
        <f t="shared" si="96"/>
        <v>0</v>
      </c>
      <c r="AP87" s="110">
        <v>0.59810213357477859</v>
      </c>
      <c r="AQ87" s="111">
        <f t="shared" si="112"/>
        <v>0.56330819594535786</v>
      </c>
      <c r="AR87" s="110">
        <v>0.74615384615384595</v>
      </c>
      <c r="AS87" s="111">
        <f t="shared" si="113"/>
        <v>0.76641099401791979</v>
      </c>
      <c r="AT87" s="110">
        <v>0</v>
      </c>
      <c r="AU87" s="111">
        <f t="shared" si="88"/>
        <v>0</v>
      </c>
      <c r="AV87" s="110">
        <v>0</v>
      </c>
      <c r="AW87" s="118">
        <f t="shared" si="97"/>
        <v>0</v>
      </c>
      <c r="AX87" s="69">
        <v>4509.3588890133087</v>
      </c>
      <c r="AY87" s="74">
        <f t="shared" si="114"/>
        <v>5347.1295133694412</v>
      </c>
      <c r="AZ87" s="69">
        <v>4960.1153846153893</v>
      </c>
      <c r="BA87" s="74">
        <f t="shared" si="115"/>
        <v>6428.0422074308271</v>
      </c>
      <c r="BB87" s="69">
        <v>2689.3125</v>
      </c>
      <c r="BC87" s="74">
        <f t="shared" si="89"/>
        <v>2475.7715352934101</v>
      </c>
      <c r="BD87" s="69">
        <v>2266.9795918367345</v>
      </c>
      <c r="BE87" s="84">
        <f t="shared" si="98"/>
        <v>3718.1746426276286</v>
      </c>
      <c r="BF87" s="106">
        <v>6.1660013770595788E-3</v>
      </c>
      <c r="BG87" s="107">
        <f t="shared" si="114"/>
        <v>2.61603250968016E-2</v>
      </c>
      <c r="BH87" s="106">
        <v>7.6923076923076988E-3</v>
      </c>
      <c r="BI87" s="106">
        <f t="shared" si="116"/>
        <v>3.6446691421494377E-2</v>
      </c>
      <c r="BJ87" s="106">
        <v>0</v>
      </c>
      <c r="BK87" s="106">
        <f t="shared" si="90"/>
        <v>0</v>
      </c>
      <c r="BL87" s="106">
        <v>0</v>
      </c>
      <c r="BM87" s="116">
        <f t="shared" si="99"/>
        <v>0</v>
      </c>
      <c r="BN87" s="108">
        <v>39.320175409249451</v>
      </c>
      <c r="BO87" s="109">
        <f t="shared" si="117"/>
        <v>39.864164488332719</v>
      </c>
      <c r="BP87" s="108">
        <v>40.976923076923114</v>
      </c>
      <c r="BQ87" s="109">
        <f t="shared" si="118"/>
        <v>42.316554047294474</v>
      </c>
      <c r="BR87" s="108">
        <v>32.625</v>
      </c>
      <c r="BS87" s="109">
        <f t="shared" si="91"/>
        <v>33.294460076960078</v>
      </c>
      <c r="BT87" s="108">
        <v>41.510204081632651</v>
      </c>
      <c r="BU87" s="117">
        <f t="shared" si="100"/>
        <v>34.92127696820917</v>
      </c>
      <c r="BV87" s="174">
        <f>'Plan Figures'!$B$72</f>
        <v>7.6707847839770166E-2</v>
      </c>
      <c r="BW87" s="174">
        <f>'Plan Figures'!$B$73</f>
        <v>0.14955977288801073</v>
      </c>
      <c r="BX87" s="174">
        <f>'Plan Figures'!$B$82</f>
        <v>0.18784027894390259</v>
      </c>
      <c r="BY87" s="174">
        <f>'Plan Figures'!$B$83</f>
        <v>0.30359623569051164</v>
      </c>
      <c r="BZ87" s="174">
        <v>0.16718652594012551</v>
      </c>
      <c r="CA87" s="116">
        <f t="shared" si="101"/>
        <v>0.10575565043880457</v>
      </c>
    </row>
    <row r="88" spans="1:79" x14ac:dyDescent="0.25">
      <c r="A88" s="115">
        <f t="shared" si="92"/>
        <v>45847</v>
      </c>
      <c r="B88" s="69">
        <v>38.939002301230545</v>
      </c>
      <c r="C88" s="74">
        <f t="shared" si="102"/>
        <v>37.883112439115472</v>
      </c>
      <c r="D88" s="69">
        <v>39.920000000000044</v>
      </c>
      <c r="E88" s="74">
        <f t="shared" si="102"/>
        <v>38.676170787045599</v>
      </c>
      <c r="F88" s="69">
        <v>35</v>
      </c>
      <c r="G88" s="74">
        <f t="shared" si="103"/>
        <v>35.5822619047619</v>
      </c>
      <c r="H88" s="69">
        <v>35.6</v>
      </c>
      <c r="I88" s="84">
        <f t="shared" si="104"/>
        <v>36.021910289625211</v>
      </c>
      <c r="J88" s="106">
        <v>4.797674519814682E-2</v>
      </c>
      <c r="K88" s="107">
        <f t="shared" si="102"/>
        <v>6.4830622682118089E-2</v>
      </c>
      <c r="L88" s="106">
        <v>5.0000000000000051E-2</v>
      </c>
      <c r="M88" s="107">
        <f t="shared" si="105"/>
        <v>6.565076178075277E-2</v>
      </c>
      <c r="N88" s="106">
        <v>0.04</v>
      </c>
      <c r="O88" s="107">
        <f t="shared" si="84"/>
        <v>6.0622294372294369E-2</v>
      </c>
      <c r="P88" s="106">
        <v>0.23333333333333334</v>
      </c>
      <c r="Q88" s="116">
        <f t="shared" si="93"/>
        <v>0.20584036390333108</v>
      </c>
      <c r="R88" s="106">
        <v>7.5046210332564547E-2</v>
      </c>
      <c r="S88" s="107">
        <f t="shared" si="106"/>
        <v>0.10044935790748823</v>
      </c>
      <c r="T88" s="106">
        <v>6.0048733143062132E-2</v>
      </c>
      <c r="U88" s="107">
        <f t="shared" si="107"/>
        <v>8.4804121651680137E-2</v>
      </c>
      <c r="V88" s="106">
        <v>0.1274493667083671</v>
      </c>
      <c r="W88" s="107">
        <f t="shared" si="85"/>
        <v>0.13690686761194823</v>
      </c>
      <c r="X88" s="106">
        <v>0.17835497211092405</v>
      </c>
      <c r="Y88" s="116">
        <f t="shared" si="94"/>
        <v>0.18749237657447032</v>
      </c>
      <c r="Z88" s="69">
        <v>7167.8508689467353</v>
      </c>
      <c r="AA88" s="74">
        <f t="shared" si="108"/>
        <v>7342.047907846877</v>
      </c>
      <c r="AB88" s="69">
        <v>6794.9800000000068</v>
      </c>
      <c r="AC88" s="74">
        <f t="shared" si="109"/>
        <v>6915.9084552386112</v>
      </c>
      <c r="AD88" s="69">
        <v>8700</v>
      </c>
      <c r="AE88" s="74">
        <f t="shared" si="86"/>
        <v>8570.1588203463216</v>
      </c>
      <c r="AF88" s="69">
        <v>1</v>
      </c>
      <c r="AG88" s="84">
        <f t="shared" si="95"/>
        <v>1</v>
      </c>
      <c r="AH88" s="108">
        <v>3.9228002659989687</v>
      </c>
      <c r="AI88" s="109">
        <f t="shared" si="110"/>
        <v>3.3374013425198856</v>
      </c>
      <c r="AJ88" s="108">
        <v>4.0600000000000041</v>
      </c>
      <c r="AK88" s="108">
        <f t="shared" si="111"/>
        <v>3.7107264514784881</v>
      </c>
      <c r="AL88" s="108">
        <v>3.4</v>
      </c>
      <c r="AM88" s="108">
        <f t="shared" si="87"/>
        <v>2.2996320346320345</v>
      </c>
      <c r="AN88" s="108">
        <v>0</v>
      </c>
      <c r="AO88" s="117">
        <f t="shared" si="96"/>
        <v>0</v>
      </c>
      <c r="AP88" s="110">
        <v>0.62287773631513776</v>
      </c>
      <c r="AQ88" s="111">
        <f t="shared" si="112"/>
        <v>0.55306033509521058</v>
      </c>
      <c r="AR88" s="110">
        <v>0.7799999999999998</v>
      </c>
      <c r="AS88" s="111">
        <f t="shared" si="113"/>
        <v>0.75428744189436769</v>
      </c>
      <c r="AT88" s="110">
        <v>0</v>
      </c>
      <c r="AU88" s="111">
        <f t="shared" si="88"/>
        <v>0</v>
      </c>
      <c r="AV88" s="110">
        <v>0</v>
      </c>
      <c r="AW88" s="118">
        <f t="shared" si="97"/>
        <v>0</v>
      </c>
      <c r="AX88" s="69">
        <v>5997.4110816842367</v>
      </c>
      <c r="AY88" s="74">
        <f t="shared" si="114"/>
        <v>5420.3430482223393</v>
      </c>
      <c r="AZ88" s="69">
        <v>6795.5700000000079</v>
      </c>
      <c r="BA88" s="74">
        <f t="shared" si="115"/>
        <v>6507.6178444964635</v>
      </c>
      <c r="BB88" s="69">
        <v>2828.2</v>
      </c>
      <c r="BC88" s="74">
        <f t="shared" si="89"/>
        <v>2535.2815882034633</v>
      </c>
      <c r="BD88" s="69">
        <v>2475.5166666666669</v>
      </c>
      <c r="BE88" s="84">
        <f t="shared" si="98"/>
        <v>3606.2055950085805</v>
      </c>
      <c r="BF88" s="106">
        <v>2.3956836012120716E-2</v>
      </c>
      <c r="BG88" s="107">
        <f t="shared" si="114"/>
        <v>2.6481780409844866E-2</v>
      </c>
      <c r="BH88" s="106">
        <v>3.000000000000003E-2</v>
      </c>
      <c r="BI88" s="106">
        <f t="shared" si="116"/>
        <v>3.6871401846204806E-2</v>
      </c>
      <c r="BJ88" s="106">
        <v>0</v>
      </c>
      <c r="BK88" s="106">
        <f t="shared" si="90"/>
        <v>0</v>
      </c>
      <c r="BL88" s="106">
        <v>0</v>
      </c>
      <c r="BM88" s="116">
        <f t="shared" si="99"/>
        <v>0</v>
      </c>
      <c r="BN88" s="108">
        <v>39.485849442624819</v>
      </c>
      <c r="BO88" s="109">
        <f t="shared" si="117"/>
        <v>39.924434469403025</v>
      </c>
      <c r="BP88" s="108">
        <v>40.44000000000004</v>
      </c>
      <c r="BQ88" s="109">
        <f t="shared" si="118"/>
        <v>42.206953017693444</v>
      </c>
      <c r="BR88" s="108">
        <v>35.68</v>
      </c>
      <c r="BS88" s="109">
        <f t="shared" si="91"/>
        <v>34.063560606060612</v>
      </c>
      <c r="BT88" s="108">
        <v>39.516666666666666</v>
      </c>
      <c r="BU88" s="117">
        <f t="shared" si="100"/>
        <v>36.040324587256791</v>
      </c>
      <c r="BV88" s="174">
        <f>'Plan Figures'!$B$72</f>
        <v>7.6707847839770166E-2</v>
      </c>
      <c r="BW88" s="174">
        <f>'Plan Figures'!$B$73</f>
        <v>0.14955977288801073</v>
      </c>
      <c r="BX88" s="174">
        <f>'Plan Figures'!$B$82</f>
        <v>0.18784027894390259</v>
      </c>
      <c r="BY88" s="174">
        <f>'Plan Figures'!$B$83</f>
        <v>0.30359623569051164</v>
      </c>
      <c r="BZ88" s="174">
        <v>3.2906766025535328E-2</v>
      </c>
      <c r="CA88" s="116">
        <f t="shared" si="101"/>
        <v>9.9396310212367042E-2</v>
      </c>
    </row>
    <row r="89" spans="1:79" x14ac:dyDescent="0.25">
      <c r="A89" s="115">
        <f t="shared" si="92"/>
        <v>45848</v>
      </c>
      <c r="B89" s="69">
        <v>36.836228582537878</v>
      </c>
      <c r="C89" s="74">
        <f t="shared" si="102"/>
        <v>37.769875425498093</v>
      </c>
      <c r="D89" s="69">
        <v>37.721311475409863</v>
      </c>
      <c r="E89" s="74">
        <f t="shared" si="102"/>
        <v>38.502675309745037</v>
      </c>
      <c r="F89" s="69">
        <v>34.94736842105263</v>
      </c>
      <c r="G89" s="74">
        <f t="shared" si="103"/>
        <v>35.606171679197992</v>
      </c>
      <c r="H89" s="69">
        <v>37.236363636363635</v>
      </c>
      <c r="I89" s="84">
        <f t="shared" si="104"/>
        <v>36.150914618629535</v>
      </c>
      <c r="J89" s="106">
        <v>3.9125129929344603E-2</v>
      </c>
      <c r="K89" s="107">
        <f t="shared" si="102"/>
        <v>5.9641565401485484E-2</v>
      </c>
      <c r="L89" s="106">
        <v>4.91803278688525E-2</v>
      </c>
      <c r="M89" s="107">
        <f t="shared" si="105"/>
        <v>6.219159498875397E-2</v>
      </c>
      <c r="N89" s="106">
        <v>1.7543859649122806E-2</v>
      </c>
      <c r="O89" s="107">
        <f t="shared" si="84"/>
        <v>5.1699988607883336E-2</v>
      </c>
      <c r="P89" s="106">
        <v>0.2</v>
      </c>
      <c r="Q89" s="116">
        <f t="shared" si="93"/>
        <v>0.2142652723282395</v>
      </c>
      <c r="R89" s="106">
        <v>5.1162616284440625E-2</v>
      </c>
      <c r="S89" s="107">
        <f t="shared" si="106"/>
        <v>8.8923356710419427E-2</v>
      </c>
      <c r="T89" s="106">
        <v>4.1586361064188511E-2</v>
      </c>
      <c r="U89" s="107">
        <f t="shared" si="107"/>
        <v>7.464626136892942E-2</v>
      </c>
      <c r="V89" s="106">
        <v>6.1525376455420194E-2</v>
      </c>
      <c r="W89" s="107">
        <f t="shared" si="85"/>
        <v>0.12062693890412222</v>
      </c>
      <c r="X89" s="106">
        <v>0.25423242109467115</v>
      </c>
      <c r="Y89" s="116">
        <f t="shared" si="94"/>
        <v>0.21259609056160239</v>
      </c>
      <c r="Z89" s="69">
        <v>6689.2798541961492</v>
      </c>
      <c r="AA89" s="74">
        <f t="shared" si="108"/>
        <v>7197.389204748436</v>
      </c>
      <c r="AB89" s="69">
        <v>6188.5163934426282</v>
      </c>
      <c r="AC89" s="74">
        <f t="shared" si="109"/>
        <v>6761.7122388365733</v>
      </c>
      <c r="AD89" s="69">
        <v>7773.3157894736842</v>
      </c>
      <c r="AE89" s="74">
        <f t="shared" si="86"/>
        <v>8441.4896474139914</v>
      </c>
      <c r="AF89" s="69">
        <v>1</v>
      </c>
      <c r="AG89" s="84">
        <f t="shared" si="95"/>
        <v>1</v>
      </c>
      <c r="AH89" s="108">
        <v>3.6715965073199368</v>
      </c>
      <c r="AI89" s="109">
        <f t="shared" si="110"/>
        <v>3.4563614294826581</v>
      </c>
      <c r="AJ89" s="108">
        <v>4.598360655737709</v>
      </c>
      <c r="AK89" s="108">
        <f t="shared" si="111"/>
        <v>3.9180938321802046</v>
      </c>
      <c r="AL89" s="108">
        <v>1.7017543859649122</v>
      </c>
      <c r="AM89" s="108">
        <f t="shared" si="87"/>
        <v>2.2313112326270224</v>
      </c>
      <c r="AN89" s="108">
        <v>0</v>
      </c>
      <c r="AO89" s="117">
        <f t="shared" si="96"/>
        <v>0</v>
      </c>
      <c r="AP89" s="110">
        <v>0.54661214983430639</v>
      </c>
      <c r="AQ89" s="111">
        <f t="shared" si="112"/>
        <v>0.56389913498354305</v>
      </c>
      <c r="AR89" s="110">
        <v>0.80327868852458995</v>
      </c>
      <c r="AS89" s="111">
        <f t="shared" si="113"/>
        <v>0.77074534104139314</v>
      </c>
      <c r="AT89" s="110">
        <v>0</v>
      </c>
      <c r="AU89" s="111">
        <f t="shared" si="88"/>
        <v>0</v>
      </c>
      <c r="AV89" s="110">
        <v>0</v>
      </c>
      <c r="AW89" s="118">
        <f t="shared" si="97"/>
        <v>0</v>
      </c>
      <c r="AX89" s="69">
        <v>3912.5883872527152</v>
      </c>
      <c r="AY89" s="74">
        <f t="shared" si="114"/>
        <v>5225.9140409875499</v>
      </c>
      <c r="AZ89" s="69">
        <v>4426.1065573770529</v>
      </c>
      <c r="BA89" s="74">
        <f t="shared" si="115"/>
        <v>6177.7103933222807</v>
      </c>
      <c r="BB89" s="69">
        <v>2816.4736842105262</v>
      </c>
      <c r="BC89" s="74">
        <f t="shared" si="89"/>
        <v>2637.8064002335386</v>
      </c>
      <c r="BD89" s="69">
        <v>2155.6181818181817</v>
      </c>
      <c r="BE89" s="84">
        <f t="shared" si="98"/>
        <v>3405.9587418617275</v>
      </c>
      <c r="BF89" s="106">
        <v>5.5929982811179892E-3</v>
      </c>
      <c r="BG89" s="107">
        <f t="shared" si="114"/>
        <v>2.5487482828610377E-2</v>
      </c>
      <c r="BH89" s="106">
        <v>0</v>
      </c>
      <c r="BI89" s="106">
        <f t="shared" si="116"/>
        <v>3.4250169867174655E-2</v>
      </c>
      <c r="BJ89" s="106">
        <v>1.7543859649122806E-2</v>
      </c>
      <c r="BK89" s="106">
        <f t="shared" si="90"/>
        <v>2.5062656641604009E-3</v>
      </c>
      <c r="BL89" s="106">
        <v>0</v>
      </c>
      <c r="BM89" s="116">
        <f t="shared" si="99"/>
        <v>0</v>
      </c>
      <c r="BN89" s="108">
        <v>41.108422761821586</v>
      </c>
      <c r="BO89" s="109">
        <f t="shared" si="117"/>
        <v>40.338911359594839</v>
      </c>
      <c r="BP89" s="108">
        <v>44.926229508196755</v>
      </c>
      <c r="BQ89" s="109">
        <f t="shared" si="118"/>
        <v>42.653819356348023</v>
      </c>
      <c r="BR89" s="108">
        <v>32.982456140350877</v>
      </c>
      <c r="BS89" s="109">
        <f t="shared" si="91"/>
        <v>34.42391148325359</v>
      </c>
      <c r="BT89" s="108">
        <v>40.345454545454544</v>
      </c>
      <c r="BU89" s="117">
        <f t="shared" si="100"/>
        <v>37.292971939904142</v>
      </c>
      <c r="BV89" s="174">
        <f>'Plan Figures'!$B$72</f>
        <v>7.6707847839770166E-2</v>
      </c>
      <c r="BW89" s="174">
        <f>'Plan Figures'!$B$73</f>
        <v>0.14955977288801073</v>
      </c>
      <c r="BX89" s="174">
        <f>'Plan Figures'!$B$82</f>
        <v>0.18784027894390259</v>
      </c>
      <c r="BY89" s="174">
        <f>'Plan Figures'!$B$83</f>
        <v>0.30359623569051164</v>
      </c>
      <c r="BZ89" s="174">
        <v>9.143109587395272E-2</v>
      </c>
      <c r="CA89" s="116">
        <f t="shared" si="101"/>
        <v>0.10498766636673874</v>
      </c>
    </row>
    <row r="90" spans="1:79" x14ac:dyDescent="0.25">
      <c r="A90" s="115">
        <f t="shared" si="92"/>
        <v>45849</v>
      </c>
      <c r="B90" s="69">
        <v>37.784521502928641</v>
      </c>
      <c r="C90" s="74">
        <f t="shared" si="102"/>
        <v>37.60436334185993</v>
      </c>
      <c r="D90" s="69">
        <v>38.700729927007288</v>
      </c>
      <c r="E90" s="74">
        <f t="shared" si="102"/>
        <v>38.338044320296525</v>
      </c>
      <c r="F90" s="69">
        <v>35.610169491525426</v>
      </c>
      <c r="G90" s="74">
        <f t="shared" si="103"/>
        <v>35.421017320844484</v>
      </c>
      <c r="H90" s="69">
        <v>38.305263157894736</v>
      </c>
      <c r="I90" s="84">
        <f t="shared" si="104"/>
        <v>36.228216363557898</v>
      </c>
      <c r="J90" s="106">
        <v>0.10694501661747094</v>
      </c>
      <c r="K90" s="107">
        <f t="shared" si="102"/>
        <v>7.2843407927197207E-2</v>
      </c>
      <c r="L90" s="106">
        <v>0.1094890510948905</v>
      </c>
      <c r="M90" s="107">
        <f t="shared" si="105"/>
        <v>7.683388700330876E-2</v>
      </c>
      <c r="N90" s="106">
        <v>0.10169491525423729</v>
      </c>
      <c r="O90" s="107">
        <f t="shared" si="84"/>
        <v>6.1763547929917235E-2</v>
      </c>
      <c r="P90" s="106">
        <v>0.1368421052631579</v>
      </c>
      <c r="Q90" s="116">
        <f t="shared" si="93"/>
        <v>0.21359851108551003</v>
      </c>
      <c r="R90" s="106">
        <v>0.14392973481955973</v>
      </c>
      <c r="S90" s="107">
        <f t="shared" si="106"/>
        <v>0.10479265221760493</v>
      </c>
      <c r="T90" s="106">
        <v>0.141516797586799</v>
      </c>
      <c r="U90" s="107">
        <f t="shared" si="107"/>
        <v>9.2746399327234816E-2</v>
      </c>
      <c r="V90" s="106">
        <v>0.14915776499345018</v>
      </c>
      <c r="W90" s="107">
        <f t="shared" si="85"/>
        <v>0.13246733408679315</v>
      </c>
      <c r="X90" s="106">
        <v>0.15091873953749127</v>
      </c>
      <c r="Y90" s="116">
        <f t="shared" si="94"/>
        <v>0.21671936672997455</v>
      </c>
      <c r="Z90" s="69">
        <v>7006.1548375783414</v>
      </c>
      <c r="AA90" s="74">
        <f t="shared" si="108"/>
        <v>7146.406555312753</v>
      </c>
      <c r="AB90" s="69">
        <v>6543.7956204379561</v>
      </c>
      <c r="AC90" s="74">
        <f t="shared" si="109"/>
        <v>6724.3074173806581</v>
      </c>
      <c r="AD90" s="69">
        <v>8127.1186440677966</v>
      </c>
      <c r="AE90" s="74">
        <f t="shared" si="86"/>
        <v>8367.0155251379601</v>
      </c>
      <c r="AF90" s="69">
        <v>1</v>
      </c>
      <c r="AG90" s="84">
        <f t="shared" si="95"/>
        <v>1</v>
      </c>
      <c r="AH90" s="108">
        <v>3.4762902265203639</v>
      </c>
      <c r="AI90" s="109">
        <f t="shared" si="110"/>
        <v>3.4798055356436541</v>
      </c>
      <c r="AJ90" s="108">
        <v>3.9416058394160585</v>
      </c>
      <c r="AK90" s="108">
        <f t="shared" si="111"/>
        <v>3.9607008601886933</v>
      </c>
      <c r="AL90" s="108">
        <v>2.4237288135593222</v>
      </c>
      <c r="AM90" s="108">
        <f t="shared" si="87"/>
        <v>2.2070224917069252</v>
      </c>
      <c r="AN90" s="108">
        <v>0</v>
      </c>
      <c r="AO90" s="117">
        <f t="shared" si="96"/>
        <v>0</v>
      </c>
      <c r="AP90" s="110">
        <v>0.56463600857525853</v>
      </c>
      <c r="AQ90" s="111">
        <f t="shared" si="112"/>
        <v>0.57160273390850413</v>
      </c>
      <c r="AR90" s="110">
        <v>0.81021897810218979</v>
      </c>
      <c r="AS90" s="111">
        <f t="shared" si="113"/>
        <v>0.78059680344759996</v>
      </c>
      <c r="AT90" s="110">
        <v>0</v>
      </c>
      <c r="AU90" s="111">
        <f t="shared" si="88"/>
        <v>0</v>
      </c>
      <c r="AV90" s="110">
        <v>0</v>
      </c>
      <c r="AW90" s="118">
        <f t="shared" si="97"/>
        <v>0</v>
      </c>
      <c r="AX90" s="69">
        <v>4585.7845832506991</v>
      </c>
      <c r="AY90" s="74">
        <f t="shared" si="114"/>
        <v>5146.9348207258645</v>
      </c>
      <c r="AZ90" s="69">
        <v>5620.2700729927001</v>
      </c>
      <c r="BA90" s="74">
        <f t="shared" si="115"/>
        <v>6076.4872369166424</v>
      </c>
      <c r="BB90" s="69">
        <v>2193.0508474576272</v>
      </c>
      <c r="BC90" s="74">
        <f t="shared" si="89"/>
        <v>2595.9230391560568</v>
      </c>
      <c r="BD90" s="69">
        <v>3868.1894736842105</v>
      </c>
      <c r="BE90" s="84">
        <f t="shared" si="98"/>
        <v>3274.650230016076</v>
      </c>
      <c r="BF90" s="106">
        <v>2.5434054440326957E-2</v>
      </c>
      <c r="BG90" s="107">
        <f t="shared" si="114"/>
        <v>2.4302892610242356E-2</v>
      </c>
      <c r="BH90" s="106">
        <v>3.6496350364963501E-2</v>
      </c>
      <c r="BI90" s="106">
        <f t="shared" si="116"/>
        <v>3.2470927212019593E-2</v>
      </c>
      <c r="BJ90" s="106">
        <v>0</v>
      </c>
      <c r="BK90" s="106">
        <f t="shared" si="90"/>
        <v>2.5062656641604009E-3</v>
      </c>
      <c r="BL90" s="106">
        <v>0</v>
      </c>
      <c r="BM90" s="116">
        <f t="shared" si="99"/>
        <v>0</v>
      </c>
      <c r="BN90" s="108">
        <v>35.875542286017193</v>
      </c>
      <c r="BO90" s="109">
        <f t="shared" si="117"/>
        <v>39.748256217682624</v>
      </c>
      <c r="BP90" s="108">
        <v>38.145985401459853</v>
      </c>
      <c r="BQ90" s="109">
        <f t="shared" si="118"/>
        <v>41.993355732380742</v>
      </c>
      <c r="BR90" s="108">
        <v>30.64406779661017</v>
      </c>
      <c r="BS90" s="109">
        <f t="shared" si="91"/>
        <v>33.953421168483615</v>
      </c>
      <c r="BT90" s="108">
        <v>34.93684210526316</v>
      </c>
      <c r="BU90" s="117">
        <f t="shared" si="100"/>
        <v>37.785297092408044</v>
      </c>
      <c r="BV90" s="174">
        <f>'Plan Figures'!$B$72</f>
        <v>7.6707847839770166E-2</v>
      </c>
      <c r="BW90" s="174">
        <f>'Plan Figures'!$B$73</f>
        <v>0.14955977288801073</v>
      </c>
      <c r="BX90" s="174">
        <f>'Plan Figures'!$B$82</f>
        <v>0.18784027894390259</v>
      </c>
      <c r="BY90" s="174">
        <f>'Plan Figures'!$B$83</f>
        <v>0.30359623569051164</v>
      </c>
      <c r="BZ90" s="174">
        <v>1.7652608198821303E-2</v>
      </c>
      <c r="CA90" s="116">
        <f t="shared" si="101"/>
        <v>0.10346491244380904</v>
      </c>
    </row>
    <row r="91" spans="1:79" x14ac:dyDescent="0.25">
      <c r="A91" s="115">
        <f t="shared" si="92"/>
        <v>45850</v>
      </c>
      <c r="B91" s="69">
        <v>38.483066078852019</v>
      </c>
      <c r="C91" s="74">
        <f t="shared" si="102"/>
        <v>37.905989924894868</v>
      </c>
      <c r="D91" s="69">
        <v>39.835051546391796</v>
      </c>
      <c r="E91" s="74">
        <f t="shared" si="102"/>
        <v>38.694761945636209</v>
      </c>
      <c r="F91" s="69">
        <v>34.545454545454547</v>
      </c>
      <c r="G91" s="74">
        <f t="shared" si="103"/>
        <v>35.489415589242753</v>
      </c>
      <c r="H91" s="69">
        <v>33.728813559322035</v>
      </c>
      <c r="I91" s="84">
        <f t="shared" si="104"/>
        <v>35.773633859302628</v>
      </c>
      <c r="J91" s="106">
        <v>5.4013864902556712E-2</v>
      </c>
      <c r="K91" s="107">
        <f t="shared" si="102"/>
        <v>7.347743059647914E-2</v>
      </c>
      <c r="L91" s="106">
        <v>4.1237113402061897E-2</v>
      </c>
      <c r="M91" s="107">
        <f t="shared" si="105"/>
        <v>7.6688685899780382E-2</v>
      </c>
      <c r="N91" s="106">
        <v>9.0909090909090912E-2</v>
      </c>
      <c r="O91" s="107">
        <f t="shared" ref="O91:O125" si="119">AVERAGE(N85:N91)</f>
        <v>6.5226751393120702E-2</v>
      </c>
      <c r="P91" s="106">
        <v>0.23728813559322035</v>
      </c>
      <c r="Q91" s="116">
        <f t="shared" si="93"/>
        <v>0.22062270018722893</v>
      </c>
      <c r="R91" s="106">
        <v>9.7911137686397726E-2</v>
      </c>
      <c r="S91" s="107">
        <f t="shared" si="106"/>
        <v>0.10701624465005875</v>
      </c>
      <c r="T91" s="106">
        <v>4.4198237684488363E-2</v>
      </c>
      <c r="U91" s="107">
        <f t="shared" si="107"/>
        <v>9.1495506801274704E-2</v>
      </c>
      <c r="V91" s="106">
        <v>0.2165849052884328</v>
      </c>
      <c r="W91" s="107">
        <f t="shared" ref="W91:W125" si="120">AVERAGE(V85:V91)</f>
        <v>0.14184340124863656</v>
      </c>
      <c r="X91" s="106">
        <v>0.23072490770407264</v>
      </c>
      <c r="Y91" s="116">
        <f t="shared" si="94"/>
        <v>0.23494071872976355</v>
      </c>
      <c r="Z91" s="69">
        <v>7353.7313751451975</v>
      </c>
      <c r="AA91" s="74">
        <f t="shared" si="108"/>
        <v>7141.5927651575894</v>
      </c>
      <c r="AB91" s="69">
        <v>7048.4536082474306</v>
      </c>
      <c r="AC91" s="74">
        <f t="shared" si="109"/>
        <v>6747.4265445145957</v>
      </c>
      <c r="AD91" s="69">
        <v>8318.181818181818</v>
      </c>
      <c r="AE91" s="74">
        <f t="shared" ref="AE91:AE125" si="121">AVERAGE(AD85:AD91)</f>
        <v>8325.5653086877446</v>
      </c>
      <c r="AF91" s="69">
        <v>1</v>
      </c>
      <c r="AG91" s="84">
        <f t="shared" si="95"/>
        <v>1</v>
      </c>
      <c r="AH91" s="108">
        <v>3.5902642846372554</v>
      </c>
      <c r="AI91" s="109">
        <f t="shared" si="110"/>
        <v>3.5621055701184638</v>
      </c>
      <c r="AJ91" s="108">
        <v>4.1340206185567059</v>
      </c>
      <c r="AK91" s="108">
        <f t="shared" si="111"/>
        <v>4.0522812704855271</v>
      </c>
      <c r="AL91" s="108">
        <v>2.0303030303030303</v>
      </c>
      <c r="AM91" s="108">
        <f t="shared" ref="AM91:AM125" si="122">AVERAGE(AL85:AL91)</f>
        <v>2.225637210321644</v>
      </c>
      <c r="AN91" s="108">
        <v>0</v>
      </c>
      <c r="AO91" s="117">
        <f t="shared" si="96"/>
        <v>0</v>
      </c>
      <c r="AP91" s="110">
        <v>0.53679421879554368</v>
      </c>
      <c r="AQ91" s="111">
        <f t="shared" si="112"/>
        <v>0.56926815208293924</v>
      </c>
      <c r="AR91" s="110">
        <v>0.72164948453608213</v>
      </c>
      <c r="AS91" s="111">
        <f t="shared" si="113"/>
        <v>0.77101353061472644</v>
      </c>
      <c r="AT91" s="110">
        <v>0</v>
      </c>
      <c r="AU91" s="111">
        <f t="shared" ref="AU91:AU125" si="123">AVERAGE(AT85:AT91)</f>
        <v>0</v>
      </c>
      <c r="AV91" s="110">
        <v>0</v>
      </c>
      <c r="AW91" s="118">
        <f t="shared" si="97"/>
        <v>0</v>
      </c>
      <c r="AX91" s="69">
        <v>6457.0257833016603</v>
      </c>
      <c r="AY91" s="74">
        <f t="shared" si="114"/>
        <v>5205.3004472218954</v>
      </c>
      <c r="AZ91" s="69">
        <v>7719.4432989690795</v>
      </c>
      <c r="BA91" s="74">
        <f t="shared" si="115"/>
        <v>6103.795032141601</v>
      </c>
      <c r="BB91" s="69">
        <v>2773.2727272727275</v>
      </c>
      <c r="BC91" s="74">
        <f t="shared" ref="BC91:BC125" si="124">AVERAGE(BB85:BB91)</f>
        <v>2625.0977144807321</v>
      </c>
      <c r="BD91" s="69">
        <v>4566.7203389830511</v>
      </c>
      <c r="BE91" s="84">
        <f t="shared" si="98"/>
        <v>3244.6923152173317</v>
      </c>
      <c r="BF91" s="106">
        <v>6.1347910719490799E-2</v>
      </c>
      <c r="BG91" s="107">
        <f t="shared" si="114"/>
        <v>2.6717100998523601E-2</v>
      </c>
      <c r="BH91" s="106">
        <v>8.2474226804123793E-2</v>
      </c>
      <c r="BI91" s="106">
        <f t="shared" si="116"/>
        <v>3.5198633656874305E-2</v>
      </c>
      <c r="BJ91" s="106">
        <v>0</v>
      </c>
      <c r="BK91" s="106">
        <f t="shared" ref="BK91:BK125" si="125">AVERAGE(BJ85:BJ91)</f>
        <v>2.5062656641604009E-3</v>
      </c>
      <c r="BL91" s="106">
        <v>0</v>
      </c>
      <c r="BM91" s="116">
        <f t="shared" si="99"/>
        <v>0</v>
      </c>
      <c r="BN91" s="108">
        <v>42.649659522248847</v>
      </c>
      <c r="BO91" s="109">
        <f t="shared" si="117"/>
        <v>40.241741549257881</v>
      </c>
      <c r="BP91" s="108">
        <v>44.948453608247469</v>
      </c>
      <c r="BQ91" s="109">
        <f t="shared" si="118"/>
        <v>42.317983913840649</v>
      </c>
      <c r="BR91" s="108">
        <v>36.030303030303031</v>
      </c>
      <c r="BS91" s="109">
        <f t="shared" ref="BS91:BS125" si="126">AVERAGE(BR85:BR91)</f>
        <v>34.674416839479285</v>
      </c>
      <c r="BT91" s="108">
        <v>30.923728813559322</v>
      </c>
      <c r="BU91" s="117">
        <f t="shared" si="100"/>
        <v>37.075674193072111</v>
      </c>
      <c r="BV91" s="174">
        <f>'Plan Figures'!$B$72</f>
        <v>7.6707847839770166E-2</v>
      </c>
      <c r="BW91" s="174">
        <f>'Plan Figures'!$B$73</f>
        <v>0.14955977288801073</v>
      </c>
      <c r="BX91" s="174">
        <f>'Plan Figures'!$B$82</f>
        <v>0.18784027894390259</v>
      </c>
      <c r="BY91" s="174">
        <f>'Plan Figures'!$B$83</f>
        <v>0.30359623569051164</v>
      </c>
      <c r="BZ91" s="174">
        <v>0.11295924026331985</v>
      </c>
      <c r="CA91" s="116">
        <f t="shared" si="101"/>
        <v>0.1073467285061859</v>
      </c>
    </row>
    <row r="92" spans="1:79" x14ac:dyDescent="0.25">
      <c r="A92" s="115">
        <f t="shared" si="92"/>
        <v>45851</v>
      </c>
      <c r="B92" s="69">
        <v>39.536411932644469</v>
      </c>
      <c r="C92" s="74">
        <f t="shared" si="102"/>
        <v>38.245419770927747</v>
      </c>
      <c r="D92" s="69">
        <v>41.108695652173964</v>
      </c>
      <c r="E92" s="74">
        <f t="shared" si="102"/>
        <v>39.193907196077831</v>
      </c>
      <c r="F92" s="69">
        <v>35.648648648648646</v>
      </c>
      <c r="G92" s="74">
        <f t="shared" si="103"/>
        <v>35.486841586668746</v>
      </c>
      <c r="H92" s="69">
        <v>36.1</v>
      </c>
      <c r="I92" s="84">
        <f t="shared" si="104"/>
        <v>35.909541195209968</v>
      </c>
      <c r="J92" s="106">
        <v>4.6584142458436256E-2</v>
      </c>
      <c r="K92" s="107">
        <f t="shared" si="102"/>
        <v>7.0059463143810397E-2</v>
      </c>
      <c r="L92" s="106">
        <v>3.2608695652173954E-2</v>
      </c>
      <c r="M92" s="107">
        <f t="shared" si="105"/>
        <v>7.0862143076827491E-2</v>
      </c>
      <c r="N92" s="106">
        <v>8.1081081081081086E-2</v>
      </c>
      <c r="O92" s="107">
        <f t="shared" si="119"/>
        <v>6.8151754318123633E-2</v>
      </c>
      <c r="P92" s="106">
        <v>0.21249999999999999</v>
      </c>
      <c r="Q92" s="116">
        <f t="shared" si="93"/>
        <v>0.22202231408684284</v>
      </c>
      <c r="R92" s="106">
        <v>8.6876473548867225E-2</v>
      </c>
      <c r="S92" s="107">
        <f t="shared" si="106"/>
        <v>0.10615702748479669</v>
      </c>
      <c r="T92" s="106">
        <v>5.3607021050307055E-2</v>
      </c>
      <c r="U92" s="107">
        <f t="shared" si="107"/>
        <v>8.7555244806807639E-2</v>
      </c>
      <c r="V92" s="106">
        <v>0.14241884517162243</v>
      </c>
      <c r="W92" s="107">
        <f t="shared" si="120"/>
        <v>0.14563380631753559</v>
      </c>
      <c r="X92" s="106">
        <v>0.23556342458033167</v>
      </c>
      <c r="Y92" s="116">
        <f t="shared" si="94"/>
        <v>0.22958853652283034</v>
      </c>
      <c r="Z92" s="69">
        <v>7169.9276977168593</v>
      </c>
      <c r="AA92" s="74">
        <f t="shared" si="108"/>
        <v>7138.9586950382281</v>
      </c>
      <c r="AB92" s="69">
        <v>6596.7282608695732</v>
      </c>
      <c r="AC92" s="74">
        <f t="shared" si="109"/>
        <v>6713.8477508511396</v>
      </c>
      <c r="AD92" s="69">
        <v>8621.6216216216217</v>
      </c>
      <c r="AE92" s="74">
        <f t="shared" si="121"/>
        <v>8360.2125533349881</v>
      </c>
      <c r="AF92" s="69">
        <v>1</v>
      </c>
      <c r="AG92" s="84">
        <f t="shared" si="95"/>
        <v>1</v>
      </c>
      <c r="AH92" s="108">
        <v>4.087041845408935</v>
      </c>
      <c r="AI92" s="109">
        <f t="shared" si="110"/>
        <v>3.6634576779942489</v>
      </c>
      <c r="AJ92" s="108">
        <v>4.6086956521739175</v>
      </c>
      <c r="AK92" s="108">
        <f t="shared" si="111"/>
        <v>4.1641394960254443</v>
      </c>
      <c r="AL92" s="108">
        <v>2.810810810810811</v>
      </c>
      <c r="AM92" s="108">
        <f t="shared" si="122"/>
        <v>2.3544543391387727</v>
      </c>
      <c r="AN92" s="108">
        <v>0</v>
      </c>
      <c r="AO92" s="117">
        <f t="shared" si="96"/>
        <v>0</v>
      </c>
      <c r="AP92" s="110">
        <v>0.54154962256929051</v>
      </c>
      <c r="AQ92" s="111">
        <f t="shared" si="112"/>
        <v>0.56222339255565734</v>
      </c>
      <c r="AR92" s="110">
        <v>0.76086956521739102</v>
      </c>
      <c r="AS92" s="111">
        <f t="shared" si="113"/>
        <v>0.76961743966937335</v>
      </c>
      <c r="AT92" s="110">
        <v>0</v>
      </c>
      <c r="AU92" s="111">
        <f t="shared" si="123"/>
        <v>0</v>
      </c>
      <c r="AV92" s="110">
        <v>0</v>
      </c>
      <c r="AW92" s="118">
        <f t="shared" si="97"/>
        <v>0</v>
      </c>
      <c r="AX92" s="69">
        <v>4791.7928230709267</v>
      </c>
      <c r="AY92" s="74">
        <f t="shared" si="114"/>
        <v>5115.9084839723009</v>
      </c>
      <c r="AZ92" s="69">
        <v>5612.6304347826162</v>
      </c>
      <c r="BA92" s="74">
        <f t="shared" si="115"/>
        <v>5999.4198255771244</v>
      </c>
      <c r="BB92" s="69">
        <v>2758.9459459459458</v>
      </c>
      <c r="BC92" s="74">
        <f t="shared" si="124"/>
        <v>2679.8865292695468</v>
      </c>
      <c r="BD92" s="69">
        <v>4984.2124999999996</v>
      </c>
      <c r="BE92" s="84">
        <f t="shared" si="98"/>
        <v>3423.4273055648218</v>
      </c>
      <c r="BF92" s="106">
        <v>3.0966946627866053E-2</v>
      </c>
      <c r="BG92" s="107">
        <f t="shared" si="114"/>
        <v>2.7121474739509467E-2</v>
      </c>
      <c r="BH92" s="106">
        <v>4.3478260869565265E-2</v>
      </c>
      <c r="BI92" s="106">
        <f t="shared" si="116"/>
        <v>3.6167349823037612E-2</v>
      </c>
      <c r="BJ92" s="106">
        <v>0</v>
      </c>
      <c r="BK92" s="106">
        <f t="shared" si="125"/>
        <v>2.5062656641604009E-3</v>
      </c>
      <c r="BL92" s="106">
        <v>1.2500000000000001E-2</v>
      </c>
      <c r="BM92" s="116">
        <f t="shared" si="99"/>
        <v>1.7857142857142859E-3</v>
      </c>
      <c r="BN92" s="108">
        <v>41.5827888495159</v>
      </c>
      <c r="BO92" s="109">
        <f t="shared" si="117"/>
        <v>40.280557931892581</v>
      </c>
      <c r="BP92" s="108">
        <v>44.347826086956573</v>
      </c>
      <c r="BQ92" s="109">
        <f t="shared" si="118"/>
        <v>42.646834560601143</v>
      </c>
      <c r="BR92" s="108">
        <v>34.756756756756758</v>
      </c>
      <c r="BS92" s="109">
        <f t="shared" si="126"/>
        <v>34.081226246288686</v>
      </c>
      <c r="BT92" s="108">
        <v>33.524999999999999</v>
      </c>
      <c r="BU92" s="117">
        <f t="shared" si="100"/>
        <v>36.872681915079831</v>
      </c>
      <c r="BV92" s="174">
        <f>'Plan Figures'!$B$72</f>
        <v>7.6707847839770166E-2</v>
      </c>
      <c r="BW92" s="174">
        <f>'Plan Figures'!$B$73</f>
        <v>0.14955977288801073</v>
      </c>
      <c r="BX92" s="174">
        <f>'Plan Figures'!$B$82</f>
        <v>0.18784027894390259</v>
      </c>
      <c r="BY92" s="174">
        <f>'Plan Figures'!$B$83</f>
        <v>0.30359623569051164</v>
      </c>
      <c r="BZ92" s="174">
        <v>8.3819242615406839E-2</v>
      </c>
      <c r="CA92" s="116">
        <f t="shared" si="101"/>
        <v>8.3661649951344605E-2</v>
      </c>
    </row>
    <row r="93" spans="1:79" x14ac:dyDescent="0.25">
      <c r="A93" s="115">
        <f t="shared" si="92"/>
        <v>45852</v>
      </c>
      <c r="B93" s="69">
        <v>37.81733784276355</v>
      </c>
      <c r="C93" s="74">
        <f t="shared" si="102"/>
        <v>38.409239047916564</v>
      </c>
      <c r="D93" s="69">
        <v>38.532258064516128</v>
      </c>
      <c r="E93" s="74">
        <f t="shared" si="102"/>
        <v>39.434446226939436</v>
      </c>
      <c r="F93" s="69">
        <v>36</v>
      </c>
      <c r="G93" s="74">
        <f t="shared" si="103"/>
        <v>35.451127300954461</v>
      </c>
      <c r="H93" s="69">
        <v>35.365853658536587</v>
      </c>
      <c r="I93" s="84">
        <f t="shared" si="104"/>
        <v>35.826467657707681</v>
      </c>
      <c r="J93" s="106">
        <v>0.10405586292414737</v>
      </c>
      <c r="K93" s="107">
        <f t="shared" si="102"/>
        <v>6.9307605667360814E-2</v>
      </c>
      <c r="L93" s="106">
        <v>9.6774193548387094E-2</v>
      </c>
      <c r="M93" s="107">
        <f t="shared" si="105"/>
        <v>6.7371010553436902E-2</v>
      </c>
      <c r="N93" s="106">
        <v>0.12244897959183673</v>
      </c>
      <c r="O93" s="107">
        <f t="shared" si="119"/>
        <v>7.3739703783624128E-2</v>
      </c>
      <c r="P93" s="106">
        <v>0.17073170731707318</v>
      </c>
      <c r="Q93" s="116">
        <f t="shared" si="93"/>
        <v>0.21383110435519662</v>
      </c>
      <c r="R93" s="106">
        <v>0.16404488540229559</v>
      </c>
      <c r="S93" s="107">
        <f t="shared" si="106"/>
        <v>0.10446200829022897</v>
      </c>
      <c r="T93" s="106">
        <v>0.14375058071047658</v>
      </c>
      <c r="U93" s="107">
        <f t="shared" si="107"/>
        <v>8.4239852553813346E-2</v>
      </c>
      <c r="V93" s="106">
        <v>0.21282599446764622</v>
      </c>
      <c r="W93" s="107">
        <f t="shared" si="120"/>
        <v>0.14832905444367445</v>
      </c>
      <c r="X93" s="106">
        <v>0.21865750108347431</v>
      </c>
      <c r="Y93" s="116">
        <f t="shared" si="94"/>
        <v>0.23204789028904077</v>
      </c>
      <c r="Z93" s="69">
        <v>7477.9415035414859</v>
      </c>
      <c r="AA93" s="74">
        <f t="shared" si="108"/>
        <v>7213.6186209230655</v>
      </c>
      <c r="AB93" s="69">
        <v>6898.3064516129034</v>
      </c>
      <c r="AC93" s="74">
        <f t="shared" si="109"/>
        <v>6762.3092785707313</v>
      </c>
      <c r="AD93" s="69">
        <v>8959.1836734693879</v>
      </c>
      <c r="AE93" s="74">
        <f t="shared" si="121"/>
        <v>8518.6673638306147</v>
      </c>
      <c r="AF93" s="69">
        <v>1</v>
      </c>
      <c r="AG93" s="84">
        <f t="shared" si="95"/>
        <v>1</v>
      </c>
      <c r="AH93" s="108">
        <v>2.9511258871515373</v>
      </c>
      <c r="AI93" s="109">
        <f t="shared" si="110"/>
        <v>3.6399969904054221</v>
      </c>
      <c r="AJ93" s="108">
        <v>3.241935483870968</v>
      </c>
      <c r="AK93" s="108">
        <f t="shared" si="111"/>
        <v>4.1142861235914259</v>
      </c>
      <c r="AL93" s="108">
        <v>2.2244897959183674</v>
      </c>
      <c r="AM93" s="108">
        <f t="shared" si="122"/>
        <v>2.3746195480794916</v>
      </c>
      <c r="AN93" s="108">
        <v>0</v>
      </c>
      <c r="AO93" s="117">
        <f t="shared" si="96"/>
        <v>0</v>
      </c>
      <c r="AP93" s="110">
        <v>0.61181240015755811</v>
      </c>
      <c r="AQ93" s="111">
        <f t="shared" si="112"/>
        <v>0.57462632426026761</v>
      </c>
      <c r="AR93" s="110">
        <v>0.85483870967741937</v>
      </c>
      <c r="AS93" s="111">
        <f t="shared" si="113"/>
        <v>0.78242989603021673</v>
      </c>
      <c r="AT93" s="110">
        <v>0</v>
      </c>
      <c r="AU93" s="111">
        <f t="shared" si="123"/>
        <v>0</v>
      </c>
      <c r="AV93" s="110">
        <v>0</v>
      </c>
      <c r="AW93" s="118">
        <f t="shared" si="97"/>
        <v>0</v>
      </c>
      <c r="AX93" s="69">
        <v>4538.1620095683738</v>
      </c>
      <c r="AY93" s="74">
        <f t="shared" si="114"/>
        <v>4970.3033653059883</v>
      </c>
      <c r="AZ93" s="69">
        <v>5415.8629032258059</v>
      </c>
      <c r="BA93" s="74">
        <f t="shared" si="115"/>
        <v>5792.8569502803794</v>
      </c>
      <c r="BB93" s="69">
        <v>2330.8775510204082</v>
      </c>
      <c r="BC93" s="74">
        <f t="shared" si="124"/>
        <v>2627.161893701033</v>
      </c>
      <c r="BD93" s="69">
        <v>1888.9268292682927</v>
      </c>
      <c r="BE93" s="84">
        <f t="shared" si="98"/>
        <v>3172.3090831795912</v>
      </c>
      <c r="BF93" s="106">
        <v>1.155948682637168E-2</v>
      </c>
      <c r="BG93" s="107">
        <f t="shared" si="114"/>
        <v>2.357489061205054E-2</v>
      </c>
      <c r="BH93" s="106">
        <v>1.6129032258064516E-2</v>
      </c>
      <c r="BI93" s="106">
        <f t="shared" si="116"/>
        <v>3.0895739712717831E-2</v>
      </c>
      <c r="BJ93" s="106">
        <v>0</v>
      </c>
      <c r="BK93" s="106">
        <f t="shared" si="125"/>
        <v>2.5062656641604009E-3</v>
      </c>
      <c r="BL93" s="106">
        <v>2.4390243902439025E-2</v>
      </c>
      <c r="BM93" s="116">
        <f t="shared" si="99"/>
        <v>5.2700348432055755E-3</v>
      </c>
      <c r="BN93" s="108">
        <v>41.46670304890128</v>
      </c>
      <c r="BO93" s="109">
        <f t="shared" si="117"/>
        <v>40.212734474339868</v>
      </c>
      <c r="BP93" s="108">
        <v>46.04032258064516</v>
      </c>
      <c r="BQ93" s="109">
        <f t="shared" si="118"/>
        <v>42.83224860891842</v>
      </c>
      <c r="BR93" s="108">
        <v>29.938775510204081</v>
      </c>
      <c r="BS93" s="109">
        <f t="shared" si="126"/>
        <v>33.236765604889278</v>
      </c>
      <c r="BT93" s="108">
        <v>34.853658536585364</v>
      </c>
      <c r="BU93" s="117">
        <f t="shared" si="100"/>
        <v>36.515936392737387</v>
      </c>
      <c r="BV93" s="174">
        <f>'Plan Figures'!$B$72</f>
        <v>7.6707847839770166E-2</v>
      </c>
      <c r="BW93" s="174">
        <f>'Plan Figures'!$B$73</f>
        <v>0.14955977288801073</v>
      </c>
      <c r="BX93" s="174">
        <f>'Plan Figures'!$B$82</f>
        <v>0.18784027894390259</v>
      </c>
      <c r="BY93" s="174">
        <f>'Plan Figures'!$B$83</f>
        <v>0.30359623569051164</v>
      </c>
      <c r="BZ93" s="174">
        <v>9.7353496611172069E-2</v>
      </c>
      <c r="CA93" s="116">
        <f t="shared" si="101"/>
        <v>8.6186996504047667E-2</v>
      </c>
    </row>
    <row r="94" spans="1:79" x14ac:dyDescent="0.25">
      <c r="A94" s="115">
        <f t="shared" si="92"/>
        <v>45853</v>
      </c>
      <c r="B94" s="69">
        <v>38.328981008617802</v>
      </c>
      <c r="C94" s="74">
        <f t="shared" si="102"/>
        <v>38.246507035653558</v>
      </c>
      <c r="D94" s="69">
        <v>38.53600000000003</v>
      </c>
      <c r="E94" s="74">
        <f t="shared" si="102"/>
        <v>39.193435237928448</v>
      </c>
      <c r="F94" s="69">
        <v>37.755555555555553</v>
      </c>
      <c r="G94" s="74">
        <f t="shared" si="103"/>
        <v>35.643885237462399</v>
      </c>
      <c r="H94" s="69">
        <v>35.387096774193552</v>
      </c>
      <c r="I94" s="84">
        <f t="shared" si="104"/>
        <v>35.960484398044365</v>
      </c>
      <c r="J94" s="106">
        <v>7.053603730443761E-2</v>
      </c>
      <c r="K94" s="107">
        <f t="shared" si="102"/>
        <v>6.7033828476362897E-2</v>
      </c>
      <c r="L94" s="106">
        <v>8.0000000000000057E-2</v>
      </c>
      <c r="M94" s="107">
        <f t="shared" si="105"/>
        <v>6.5612768795195162E-2</v>
      </c>
      <c r="N94" s="106">
        <v>4.4444444444444446E-2</v>
      </c>
      <c r="O94" s="107">
        <f t="shared" si="119"/>
        <v>7.1160338704259044E-2</v>
      </c>
      <c r="P94" s="106">
        <v>0.16129032258064516</v>
      </c>
      <c r="Q94" s="116">
        <f t="shared" si="93"/>
        <v>0.19314080058391855</v>
      </c>
      <c r="R94" s="106">
        <v>0.10831797770549258</v>
      </c>
      <c r="S94" s="107">
        <f t="shared" si="106"/>
        <v>0.10389843368280258</v>
      </c>
      <c r="T94" s="106">
        <v>0.11029575699041627</v>
      </c>
      <c r="U94" s="107">
        <f t="shared" si="107"/>
        <v>8.5000498318533985E-2</v>
      </c>
      <c r="V94" s="106">
        <v>0.10263216037038114</v>
      </c>
      <c r="W94" s="107">
        <f t="shared" si="120"/>
        <v>0.14465634477933145</v>
      </c>
      <c r="X94" s="106">
        <v>0.10861004876619097</v>
      </c>
      <c r="Y94" s="116">
        <f t="shared" si="94"/>
        <v>0.19672314498245089</v>
      </c>
      <c r="Z94" s="69">
        <v>7041.2592162445417</v>
      </c>
      <c r="AA94" s="74">
        <f t="shared" si="108"/>
        <v>7129.4493361956165</v>
      </c>
      <c r="AB94" s="69">
        <v>6644.8000000000056</v>
      </c>
      <c r="AC94" s="74">
        <f t="shared" si="109"/>
        <v>6673.6543335157849</v>
      </c>
      <c r="AD94" s="69">
        <v>8155.5555555555557</v>
      </c>
      <c r="AE94" s="74">
        <f t="shared" si="121"/>
        <v>8379.2824431956942</v>
      </c>
      <c r="AF94" s="69">
        <v>1</v>
      </c>
      <c r="AG94" s="84">
        <f t="shared" si="95"/>
        <v>1</v>
      </c>
      <c r="AH94" s="108">
        <v>3.6856051181500771</v>
      </c>
      <c r="AI94" s="109">
        <f t="shared" si="110"/>
        <v>3.6263891621695814</v>
      </c>
      <c r="AJ94" s="108">
        <v>3.8880000000000035</v>
      </c>
      <c r="AK94" s="108">
        <f t="shared" si="111"/>
        <v>4.0675168928221952</v>
      </c>
      <c r="AL94" s="108">
        <v>3.1333333333333333</v>
      </c>
      <c r="AM94" s="108">
        <f t="shared" si="122"/>
        <v>2.5320600242699682</v>
      </c>
      <c r="AN94" s="108">
        <v>0</v>
      </c>
      <c r="AO94" s="117">
        <f t="shared" si="96"/>
        <v>0</v>
      </c>
      <c r="AP94" s="110">
        <v>0.58745287802413304</v>
      </c>
      <c r="AQ94" s="111">
        <f t="shared" si="112"/>
        <v>0.57310500203874681</v>
      </c>
      <c r="AR94" s="110">
        <v>0.79999999999999982</v>
      </c>
      <c r="AS94" s="111">
        <f t="shared" si="113"/>
        <v>0.79012220372252451</v>
      </c>
      <c r="AT94" s="110">
        <v>0</v>
      </c>
      <c r="AU94" s="111">
        <f t="shared" si="123"/>
        <v>0</v>
      </c>
      <c r="AV94" s="110">
        <v>0</v>
      </c>
      <c r="AW94" s="118">
        <f t="shared" si="97"/>
        <v>0</v>
      </c>
      <c r="AX94" s="69">
        <v>5275.8748586306847</v>
      </c>
      <c r="AY94" s="74">
        <f t="shared" si="114"/>
        <v>5079.8056466798998</v>
      </c>
      <c r="AZ94" s="69">
        <v>6240.6800000000057</v>
      </c>
      <c r="BA94" s="74">
        <f t="shared" si="115"/>
        <v>5975.7947524781821</v>
      </c>
      <c r="BB94" s="69">
        <v>2606</v>
      </c>
      <c r="BC94" s="74">
        <f t="shared" si="124"/>
        <v>2615.2601079867477</v>
      </c>
      <c r="BD94" s="69">
        <v>2780.5322580645161</v>
      </c>
      <c r="BE94" s="84">
        <f t="shared" si="98"/>
        <v>3245.6737497835602</v>
      </c>
      <c r="BF94" s="106">
        <v>2.9372643901206683E-2</v>
      </c>
      <c r="BG94" s="107">
        <f t="shared" si="114"/>
        <v>2.6890125258357267E-2</v>
      </c>
      <c r="BH94" s="106">
        <v>4.0000000000000029E-2</v>
      </c>
      <c r="BI94" s="106">
        <f t="shared" si="116"/>
        <v>3.5511124328102446E-2</v>
      </c>
      <c r="BJ94" s="106">
        <v>0</v>
      </c>
      <c r="BK94" s="106">
        <f t="shared" si="125"/>
        <v>2.5062656641604009E-3</v>
      </c>
      <c r="BL94" s="106">
        <v>0</v>
      </c>
      <c r="BM94" s="116">
        <f t="shared" si="99"/>
        <v>5.2700348432055755E-3</v>
      </c>
      <c r="BN94" s="108">
        <v>42.819611754021651</v>
      </c>
      <c r="BO94" s="109">
        <f t="shared" si="117"/>
        <v>40.712653952164473</v>
      </c>
      <c r="BP94" s="108">
        <v>46.856000000000037</v>
      </c>
      <c r="BQ94" s="109">
        <f t="shared" si="118"/>
        <v>43.672116740786564</v>
      </c>
      <c r="BR94" s="108">
        <v>31.644444444444446</v>
      </c>
      <c r="BS94" s="109">
        <f t="shared" si="126"/>
        <v>33.096686239809912</v>
      </c>
      <c r="BT94" s="108">
        <v>39.241935483870968</v>
      </c>
      <c r="BU94" s="117">
        <f t="shared" si="100"/>
        <v>36.191898021628575</v>
      </c>
      <c r="BV94" s="174">
        <f>'Plan Figures'!$B$72</f>
        <v>7.6707847839770166E-2</v>
      </c>
      <c r="BW94" s="174">
        <f>'Plan Figures'!$B$73</f>
        <v>0.14955977288801073</v>
      </c>
      <c r="BX94" s="174">
        <f>'Plan Figures'!$B$82</f>
        <v>0.18784027894390259</v>
      </c>
      <c r="BY94" s="174">
        <f>'Plan Figures'!$B$83</f>
        <v>0.30359623569051164</v>
      </c>
      <c r="BZ94" s="174">
        <v>1.5590204119314867E-2</v>
      </c>
      <c r="CA94" s="116">
        <f t="shared" si="101"/>
        <v>6.4530379101074717E-2</v>
      </c>
    </row>
    <row r="95" spans="1:79" x14ac:dyDescent="0.25">
      <c r="A95" s="115">
        <f t="shared" si="92"/>
        <v>45854</v>
      </c>
      <c r="B95" s="69">
        <v>39.361246351907162</v>
      </c>
      <c r="C95" s="74">
        <f t="shared" si="102"/>
        <v>38.306827614321648</v>
      </c>
      <c r="D95" s="69">
        <v>39.937500000000043</v>
      </c>
      <c r="E95" s="74">
        <f t="shared" si="102"/>
        <v>39.195935237928445</v>
      </c>
      <c r="F95" s="69">
        <v>37.921052631578945</v>
      </c>
      <c r="G95" s="74">
        <f t="shared" si="103"/>
        <v>36.061178470545102</v>
      </c>
      <c r="H95" s="69">
        <v>34.313725490196077</v>
      </c>
      <c r="I95" s="84">
        <f t="shared" si="104"/>
        <v>35.776730896643805</v>
      </c>
      <c r="J95" s="106">
        <v>6.7119324808172356E-2</v>
      </c>
      <c r="K95" s="107">
        <f t="shared" si="102"/>
        <v>6.9768482706366541E-2</v>
      </c>
      <c r="L95" s="106">
        <v>8.3333333333333412E-2</v>
      </c>
      <c r="M95" s="107">
        <f t="shared" si="105"/>
        <v>7.037467355709992E-2</v>
      </c>
      <c r="N95" s="106">
        <v>2.6315789473684209E-2</v>
      </c>
      <c r="O95" s="107">
        <f t="shared" si="119"/>
        <v>6.9205451486213931E-2</v>
      </c>
      <c r="P95" s="106">
        <v>0.23529411764705882</v>
      </c>
      <c r="Q95" s="116">
        <f t="shared" si="93"/>
        <v>0.19342091262873651</v>
      </c>
      <c r="R95" s="106">
        <v>0.10474907058885524</v>
      </c>
      <c r="S95" s="107">
        <f t="shared" si="106"/>
        <v>0.10814169943370125</v>
      </c>
      <c r="T95" s="106">
        <v>0.12920717662762643</v>
      </c>
      <c r="U95" s="107">
        <f t="shared" si="107"/>
        <v>9.4880275959186022E-2</v>
      </c>
      <c r="V95" s="106">
        <v>3.6907257232171156E-2</v>
      </c>
      <c r="W95" s="107">
        <f t="shared" si="120"/>
        <v>0.13172175771130343</v>
      </c>
      <c r="X95" s="106">
        <v>0.18381913932664076</v>
      </c>
      <c r="Y95" s="116">
        <f t="shared" si="94"/>
        <v>0.19750374029898182</v>
      </c>
      <c r="Z95" s="69">
        <v>7502.7030354853077</v>
      </c>
      <c r="AA95" s="74">
        <f t="shared" si="108"/>
        <v>7177.2853599868404</v>
      </c>
      <c r="AB95" s="69">
        <v>7232.1875000000073</v>
      </c>
      <c r="AC95" s="74">
        <f t="shared" si="109"/>
        <v>6736.1125478015001</v>
      </c>
      <c r="AD95" s="69">
        <v>8210.5263157894733</v>
      </c>
      <c r="AE95" s="74">
        <f t="shared" si="121"/>
        <v>8309.3576311656198</v>
      </c>
      <c r="AF95" s="69">
        <v>1</v>
      </c>
      <c r="AG95" s="84">
        <f t="shared" si="95"/>
        <v>1</v>
      </c>
      <c r="AH95" s="108">
        <v>3.1009603885007402</v>
      </c>
      <c r="AI95" s="109">
        <f t="shared" si="110"/>
        <v>3.5089834653841208</v>
      </c>
      <c r="AJ95" s="108">
        <v>3.3229166666666701</v>
      </c>
      <c r="AK95" s="108">
        <f t="shared" si="111"/>
        <v>3.9622192737745761</v>
      </c>
      <c r="AL95" s="108">
        <v>2.5526315789473686</v>
      </c>
      <c r="AM95" s="108">
        <f t="shared" si="122"/>
        <v>2.4110073926910212</v>
      </c>
      <c r="AN95" s="108">
        <v>0</v>
      </c>
      <c r="AO95" s="117">
        <f t="shared" si="96"/>
        <v>0</v>
      </c>
      <c r="AP95" s="110">
        <v>0.52146217817666163</v>
      </c>
      <c r="AQ95" s="111">
        <f t="shared" si="112"/>
        <v>0.55861706516182164</v>
      </c>
      <c r="AR95" s="110">
        <v>0.7291666666666663</v>
      </c>
      <c r="AS95" s="111">
        <f t="shared" si="113"/>
        <v>0.78286029896061982</v>
      </c>
      <c r="AT95" s="110">
        <v>0</v>
      </c>
      <c r="AU95" s="111">
        <f t="shared" si="123"/>
        <v>0</v>
      </c>
      <c r="AV95" s="110">
        <v>0</v>
      </c>
      <c r="AW95" s="118">
        <f t="shared" si="97"/>
        <v>0</v>
      </c>
      <c r="AX95" s="69">
        <v>5447.3009096684127</v>
      </c>
      <c r="AY95" s="74">
        <f t="shared" si="114"/>
        <v>5001.2184792490671</v>
      </c>
      <c r="AZ95" s="69">
        <v>6754.7395833333403</v>
      </c>
      <c r="BA95" s="74">
        <f t="shared" si="115"/>
        <v>5969.961835811514</v>
      </c>
      <c r="BB95" s="69">
        <v>2156.8157894736842</v>
      </c>
      <c r="BC95" s="74">
        <f t="shared" si="124"/>
        <v>2519.3480779115603</v>
      </c>
      <c r="BD95" s="69">
        <v>3628.3137254901962</v>
      </c>
      <c r="BE95" s="84">
        <f t="shared" si="98"/>
        <v>3410.3590439012069</v>
      </c>
      <c r="BF95" s="106">
        <v>2.9797838752952135E-2</v>
      </c>
      <c r="BG95" s="107">
        <f t="shared" si="114"/>
        <v>2.7724554221333183E-2</v>
      </c>
      <c r="BH95" s="106">
        <v>4.1666666666666706E-2</v>
      </c>
      <c r="BI95" s="106">
        <f t="shared" si="116"/>
        <v>3.717779099476911E-2</v>
      </c>
      <c r="BJ95" s="106">
        <v>0</v>
      </c>
      <c r="BK95" s="106">
        <f t="shared" si="125"/>
        <v>2.5062656641604009E-3</v>
      </c>
      <c r="BL95" s="106">
        <v>0</v>
      </c>
      <c r="BM95" s="116">
        <f t="shared" si="99"/>
        <v>5.2700348432055755E-3</v>
      </c>
      <c r="BN95" s="108">
        <v>39.427443021579208</v>
      </c>
      <c r="BO95" s="109">
        <f t="shared" si="117"/>
        <v>40.704310177729383</v>
      </c>
      <c r="BP95" s="108">
        <v>39.687500000000043</v>
      </c>
      <c r="BQ95" s="109">
        <f t="shared" si="118"/>
        <v>43.564616740786555</v>
      </c>
      <c r="BR95" s="108">
        <v>38.815789473684212</v>
      </c>
      <c r="BS95" s="109">
        <f t="shared" si="126"/>
        <v>33.544656164621941</v>
      </c>
      <c r="BT95" s="108">
        <v>36.607843137254903</v>
      </c>
      <c r="BU95" s="117">
        <f t="shared" si="100"/>
        <v>35.776351803141175</v>
      </c>
      <c r="BV95" s="174">
        <f>'Plan Figures'!$B$72</f>
        <v>7.6707847839770166E-2</v>
      </c>
      <c r="BW95" s="174">
        <f>'Plan Figures'!$B$73</f>
        <v>0.14955977288801073</v>
      </c>
      <c r="BX95" s="174">
        <f>'Plan Figures'!$B$82</f>
        <v>0.18784027894390259</v>
      </c>
      <c r="BY95" s="174">
        <f>'Plan Figures'!$B$83</f>
        <v>0.30359623569051164</v>
      </c>
      <c r="BZ95" s="174">
        <v>5.4007715835014819E-2</v>
      </c>
      <c r="CA95" s="116">
        <f t="shared" si="101"/>
        <v>6.7544800502428934E-2</v>
      </c>
    </row>
    <row r="96" spans="1:79" x14ac:dyDescent="0.25">
      <c r="A96" s="115">
        <f t="shared" si="92"/>
        <v>45855</v>
      </c>
      <c r="B96" s="69">
        <v>38.711710861597503</v>
      </c>
      <c r="C96" s="74">
        <f t="shared" si="102"/>
        <v>38.574753654187305</v>
      </c>
      <c r="D96" s="69">
        <v>40.701149425287404</v>
      </c>
      <c r="E96" s="74">
        <f t="shared" si="102"/>
        <v>39.621626373625233</v>
      </c>
      <c r="F96" s="69">
        <v>35.104166666666664</v>
      </c>
      <c r="G96" s="74">
        <f t="shared" si="103"/>
        <v>36.083578219918543</v>
      </c>
      <c r="H96" s="69">
        <v>33.517857142857146</v>
      </c>
      <c r="I96" s="84">
        <f t="shared" si="104"/>
        <v>35.245515683285731</v>
      </c>
      <c r="J96" s="106">
        <v>2.96562941960587E-2</v>
      </c>
      <c r="K96" s="107">
        <f t="shared" si="102"/>
        <v>6.8415791887325703E-2</v>
      </c>
      <c r="L96" s="106">
        <v>4.5977011494252928E-2</v>
      </c>
      <c r="M96" s="107">
        <f t="shared" si="105"/>
        <v>6.9917056932157121E-2</v>
      </c>
      <c r="N96" s="106">
        <v>0</v>
      </c>
      <c r="O96" s="107">
        <f t="shared" si="119"/>
        <v>6.6699185822053544E-2</v>
      </c>
      <c r="P96" s="106">
        <v>0.3392857142857143</v>
      </c>
      <c r="Q96" s="116">
        <f t="shared" si="93"/>
        <v>0.21331887181240994</v>
      </c>
      <c r="R96" s="106">
        <v>4.096773996961435E-2</v>
      </c>
      <c r="S96" s="107">
        <f t="shared" si="106"/>
        <v>0.1066852885315832</v>
      </c>
      <c r="T96" s="106">
        <v>5.5469036006140907E-2</v>
      </c>
      <c r="U96" s="107">
        <f t="shared" si="107"/>
        <v>9.6863515236607814E-2</v>
      </c>
      <c r="V96" s="106">
        <v>0</v>
      </c>
      <c r="W96" s="107">
        <f t="shared" si="120"/>
        <v>0.12293241821767198</v>
      </c>
      <c r="X96" s="106">
        <v>0.38439759009808772</v>
      </c>
      <c r="Y96" s="116">
        <f t="shared" si="94"/>
        <v>0.21609876444232709</v>
      </c>
      <c r="Z96" s="69">
        <v>7287.443433172245</v>
      </c>
      <c r="AA96" s="74">
        <f t="shared" si="108"/>
        <v>7262.7372998405681</v>
      </c>
      <c r="AB96" s="69">
        <v>6602.2758620689729</v>
      </c>
      <c r="AC96" s="74">
        <f t="shared" si="109"/>
        <v>6795.2210433195496</v>
      </c>
      <c r="AD96" s="69">
        <v>8545.125</v>
      </c>
      <c r="AE96" s="74">
        <f t="shared" si="121"/>
        <v>8419.6160898122362</v>
      </c>
      <c r="AF96" s="69">
        <v>1</v>
      </c>
      <c r="AG96" s="84">
        <f t="shared" si="95"/>
        <v>1</v>
      </c>
      <c r="AH96" s="108">
        <v>3.2109178831402381</v>
      </c>
      <c r="AI96" s="109">
        <f t="shared" si="110"/>
        <v>3.4431722333584496</v>
      </c>
      <c r="AJ96" s="108">
        <v>3.7126436781609238</v>
      </c>
      <c r="AK96" s="108">
        <f t="shared" si="111"/>
        <v>3.8356882769778928</v>
      </c>
      <c r="AL96" s="108">
        <v>2.3125</v>
      </c>
      <c r="AM96" s="108">
        <f t="shared" si="122"/>
        <v>2.4982567661246047</v>
      </c>
      <c r="AN96" s="108">
        <v>0</v>
      </c>
      <c r="AO96" s="117">
        <f t="shared" si="96"/>
        <v>0</v>
      </c>
      <c r="AP96" s="110">
        <v>0.49534664668552986</v>
      </c>
      <c r="AQ96" s="111">
        <f t="shared" si="112"/>
        <v>0.55129342185485364</v>
      </c>
      <c r="AR96" s="110">
        <v>0.77011494252873536</v>
      </c>
      <c r="AS96" s="111">
        <f t="shared" si="113"/>
        <v>0.77812262096121199</v>
      </c>
      <c r="AT96" s="110">
        <v>0</v>
      </c>
      <c r="AU96" s="111">
        <f t="shared" si="123"/>
        <v>0</v>
      </c>
      <c r="AV96" s="110">
        <v>0</v>
      </c>
      <c r="AW96" s="118">
        <f t="shared" si="97"/>
        <v>0</v>
      </c>
      <c r="AX96" s="69">
        <v>5745.0425665242346</v>
      </c>
      <c r="AY96" s="74">
        <f t="shared" si="114"/>
        <v>5262.9976477164264</v>
      </c>
      <c r="AZ96" s="69">
        <v>7462.0114942528817</v>
      </c>
      <c r="BA96" s="74">
        <f t="shared" si="115"/>
        <v>6403.6625410794904</v>
      </c>
      <c r="BB96" s="69">
        <v>2648.9375</v>
      </c>
      <c r="BC96" s="74">
        <f t="shared" si="124"/>
        <v>2495.414337310056</v>
      </c>
      <c r="BD96" s="69">
        <v>2693.1071428571427</v>
      </c>
      <c r="BE96" s="84">
        <f t="shared" si="98"/>
        <v>3487.1431811924863</v>
      </c>
      <c r="BF96" s="106">
        <v>4.4359401195719156E-2</v>
      </c>
      <c r="BG96" s="107">
        <f t="shared" si="114"/>
        <v>3.3262611780561925E-2</v>
      </c>
      <c r="BH96" s="106">
        <v>6.8965517241379393E-2</v>
      </c>
      <c r="BI96" s="106">
        <f t="shared" si="116"/>
        <v>4.7030007743537598E-2</v>
      </c>
      <c r="BJ96" s="106">
        <v>0</v>
      </c>
      <c r="BK96" s="106">
        <f t="shared" si="125"/>
        <v>0</v>
      </c>
      <c r="BL96" s="106">
        <v>0</v>
      </c>
      <c r="BM96" s="116">
        <f t="shared" si="99"/>
        <v>5.2700348432055755E-3</v>
      </c>
      <c r="BN96" s="108">
        <v>40.52063563531582</v>
      </c>
      <c r="BO96" s="109">
        <f t="shared" si="117"/>
        <v>40.620340588228558</v>
      </c>
      <c r="BP96" s="108">
        <v>42.758620689655217</v>
      </c>
      <c r="BQ96" s="109">
        <f t="shared" si="118"/>
        <v>43.254958338137769</v>
      </c>
      <c r="BR96" s="108">
        <v>36.520833333333336</v>
      </c>
      <c r="BS96" s="109">
        <f t="shared" si="126"/>
        <v>34.05013862076229</v>
      </c>
      <c r="BT96" s="108">
        <v>35.053571428571431</v>
      </c>
      <c r="BU96" s="117">
        <f t="shared" si="100"/>
        <v>35.020368500729312</v>
      </c>
      <c r="BV96" s="174">
        <f>'Plan Figures'!$B$72</f>
        <v>7.6707847839770166E-2</v>
      </c>
      <c r="BW96" s="174">
        <f>'Plan Figures'!$B$73</f>
        <v>0.14955977288801073</v>
      </c>
      <c r="BX96" s="174">
        <f>'Plan Figures'!$B$82</f>
        <v>0.18784027894390259</v>
      </c>
      <c r="BY96" s="174">
        <f>'Plan Figures'!$B$83</f>
        <v>0.30359623569051164</v>
      </c>
      <c r="BZ96" s="174">
        <v>8.8818758879714355E-2</v>
      </c>
      <c r="CA96" s="116">
        <f t="shared" si="101"/>
        <v>6.7171609503252031E-2</v>
      </c>
    </row>
    <row r="97" spans="1:79" x14ac:dyDescent="0.25">
      <c r="A97" s="115">
        <f t="shared" si="92"/>
        <v>45856</v>
      </c>
      <c r="B97" s="69">
        <v>37.640049849193019</v>
      </c>
      <c r="C97" s="74">
        <f t="shared" si="102"/>
        <v>38.554114846510792</v>
      </c>
      <c r="D97" s="69">
        <v>38.458333333333329</v>
      </c>
      <c r="E97" s="74">
        <f t="shared" si="102"/>
        <v>39.586998288814677</v>
      </c>
      <c r="F97" s="69">
        <v>35.386363636363633</v>
      </c>
      <c r="G97" s="74">
        <f t="shared" si="103"/>
        <v>36.051605954895429</v>
      </c>
      <c r="H97" s="69">
        <v>38.959595959595958</v>
      </c>
      <c r="I97" s="84">
        <f t="shared" si="104"/>
        <v>35.338991797814479</v>
      </c>
      <c r="J97" s="106">
        <v>6.0898877734316098E-2</v>
      </c>
      <c r="K97" s="107">
        <f t="shared" si="102"/>
        <v>6.1837772046875017E-2</v>
      </c>
      <c r="L97" s="106">
        <v>8.3333333333333329E-2</v>
      </c>
      <c r="M97" s="107">
        <f t="shared" si="105"/>
        <v>6.6180525823363243E-2</v>
      </c>
      <c r="N97" s="106">
        <v>0</v>
      </c>
      <c r="O97" s="107">
        <f t="shared" si="119"/>
        <v>5.2171340785733919E-2</v>
      </c>
      <c r="P97" s="106">
        <v>0.14141414141414141</v>
      </c>
      <c r="Q97" s="116">
        <f t="shared" si="93"/>
        <v>0.21397201983397901</v>
      </c>
      <c r="R97" s="106">
        <v>9.1708167646761513E-2</v>
      </c>
      <c r="S97" s="107">
        <f t="shared" si="106"/>
        <v>9.922506464975489E-2</v>
      </c>
      <c r="T97" s="106">
        <v>0.11918045462690506</v>
      </c>
      <c r="U97" s="107">
        <f t="shared" si="107"/>
        <v>9.3672609099480095E-2</v>
      </c>
      <c r="V97" s="106">
        <v>0</v>
      </c>
      <c r="W97" s="107">
        <f t="shared" si="120"/>
        <v>0.10162416607575053</v>
      </c>
      <c r="X97" s="106">
        <v>0.16176298602041592</v>
      </c>
      <c r="Y97" s="116">
        <f t="shared" si="94"/>
        <v>0.21764794251131628</v>
      </c>
      <c r="Z97" s="69">
        <v>7230.8436285731959</v>
      </c>
      <c r="AA97" s="74">
        <f t="shared" si="108"/>
        <v>7294.8356985541186</v>
      </c>
      <c r="AB97" s="69">
        <v>6962.9833333333336</v>
      </c>
      <c r="AC97" s="74">
        <f t="shared" si="109"/>
        <v>6855.1050023046037</v>
      </c>
      <c r="AD97" s="69">
        <v>8022.704545454545</v>
      </c>
      <c r="AE97" s="74">
        <f t="shared" si="121"/>
        <v>8404.6997900103433</v>
      </c>
      <c r="AF97" s="69">
        <v>1</v>
      </c>
      <c r="AG97" s="84">
        <f t="shared" si="95"/>
        <v>1</v>
      </c>
      <c r="AH97" s="108">
        <v>3.7772278415909066</v>
      </c>
      <c r="AI97" s="109">
        <f t="shared" si="110"/>
        <v>3.48616332122567</v>
      </c>
      <c r="AJ97" s="108">
        <v>4.0166666666666666</v>
      </c>
      <c r="AK97" s="108">
        <f t="shared" si="111"/>
        <v>3.8464112522994078</v>
      </c>
      <c r="AL97" s="108">
        <v>3.1590909090909092</v>
      </c>
      <c r="AM97" s="108">
        <f t="shared" si="122"/>
        <v>2.6033084940576887</v>
      </c>
      <c r="AN97" s="108">
        <v>0</v>
      </c>
      <c r="AO97" s="117">
        <f t="shared" si="96"/>
        <v>0</v>
      </c>
      <c r="AP97" s="110">
        <v>0.63219047042503862</v>
      </c>
      <c r="AQ97" s="111">
        <f t="shared" si="112"/>
        <v>0.560944059261965</v>
      </c>
      <c r="AR97" s="110">
        <v>0.86666666666666659</v>
      </c>
      <c r="AS97" s="111">
        <f t="shared" si="113"/>
        <v>0.786186576470423</v>
      </c>
      <c r="AT97" s="110">
        <v>0</v>
      </c>
      <c r="AU97" s="111">
        <f t="shared" si="123"/>
        <v>0</v>
      </c>
      <c r="AV97" s="110">
        <v>0</v>
      </c>
      <c r="AW97" s="118">
        <f t="shared" si="97"/>
        <v>0</v>
      </c>
      <c r="AX97" s="69">
        <v>4862.5327761482067</v>
      </c>
      <c r="AY97" s="74">
        <f t="shared" si="114"/>
        <v>5302.5331038446429</v>
      </c>
      <c r="AZ97" s="69">
        <v>5368.9166666666661</v>
      </c>
      <c r="BA97" s="74">
        <f t="shared" si="115"/>
        <v>6367.7549116043429</v>
      </c>
      <c r="BB97" s="69">
        <v>3477.409090909091</v>
      </c>
      <c r="BC97" s="74">
        <f t="shared" si="124"/>
        <v>2678.8940863745511</v>
      </c>
      <c r="BD97" s="69">
        <v>5703.3434343434346</v>
      </c>
      <c r="BE97" s="84">
        <f t="shared" si="98"/>
        <v>3749.3080327152334</v>
      </c>
      <c r="BF97" s="106">
        <v>2.4331717968167316E-2</v>
      </c>
      <c r="BG97" s="107">
        <f t="shared" si="114"/>
        <v>3.3105135141681979E-2</v>
      </c>
      <c r="BH97" s="106">
        <v>2.4999999999999998E-2</v>
      </c>
      <c r="BI97" s="106">
        <f t="shared" si="116"/>
        <v>4.5387671977114241E-2</v>
      </c>
      <c r="BJ97" s="106">
        <v>2.2727272727272728E-2</v>
      </c>
      <c r="BK97" s="106">
        <f t="shared" si="125"/>
        <v>3.246753246753247E-3</v>
      </c>
      <c r="BL97" s="106">
        <v>0</v>
      </c>
      <c r="BM97" s="116">
        <f t="shared" si="99"/>
        <v>5.2700348432055755E-3</v>
      </c>
      <c r="BN97" s="108">
        <v>40.770561112254711</v>
      </c>
      <c r="BO97" s="109">
        <f t="shared" si="117"/>
        <v>41.319628991976778</v>
      </c>
      <c r="BP97" s="108">
        <v>44.025000000000006</v>
      </c>
      <c r="BQ97" s="109">
        <f t="shared" si="118"/>
        <v>44.094817566500652</v>
      </c>
      <c r="BR97" s="108">
        <v>32.022727272727273</v>
      </c>
      <c r="BS97" s="109">
        <f t="shared" si="126"/>
        <v>34.247089974493306</v>
      </c>
      <c r="BT97" s="108">
        <v>29.363636363636363</v>
      </c>
      <c r="BU97" s="117">
        <f t="shared" si="100"/>
        <v>34.224196251925484</v>
      </c>
      <c r="BV97" s="174">
        <f>'Plan Figures'!$B$72</f>
        <v>7.6707847839770166E-2</v>
      </c>
      <c r="BW97" s="174">
        <f>'Plan Figures'!$B$73</f>
        <v>0.14955977288801073</v>
      </c>
      <c r="BX97" s="174">
        <f>'Plan Figures'!$B$82</f>
        <v>0.18784027894390259</v>
      </c>
      <c r="BY97" s="174">
        <f>'Plan Figures'!$B$83</f>
        <v>0.30359623569051164</v>
      </c>
      <c r="BZ97" s="174">
        <v>4.7386346963229735E-2</v>
      </c>
      <c r="CA97" s="116">
        <f t="shared" si="101"/>
        <v>7.1419286469596083E-2</v>
      </c>
    </row>
    <row r="98" spans="1:79" x14ac:dyDescent="0.25">
      <c r="A98" s="115">
        <f t="shared" si="92"/>
        <v>45857</v>
      </c>
      <c r="B98" s="69">
        <v>36.692315767368555</v>
      </c>
      <c r="C98" s="74">
        <f t="shared" si="102"/>
        <v>38.298293373441723</v>
      </c>
      <c r="D98" s="69">
        <v>36.511627906976791</v>
      </c>
      <c r="E98" s="74">
        <f t="shared" si="102"/>
        <v>39.112223483183961</v>
      </c>
      <c r="F98" s="69">
        <v>37.078947368421055</v>
      </c>
      <c r="G98" s="74">
        <f t="shared" si="103"/>
        <v>36.413533501033498</v>
      </c>
      <c r="H98" s="69">
        <v>37</v>
      </c>
      <c r="I98" s="84">
        <f t="shared" si="104"/>
        <v>35.806304146482759</v>
      </c>
      <c r="J98" s="106">
        <v>4.0327764088718264E-2</v>
      </c>
      <c r="K98" s="107">
        <f t="shared" si="102"/>
        <v>5.988261478775523E-2</v>
      </c>
      <c r="L98" s="106">
        <v>4.6511627906976799E-2</v>
      </c>
      <c r="M98" s="107">
        <f t="shared" si="105"/>
        <v>6.6934027895493936E-2</v>
      </c>
      <c r="N98" s="106">
        <v>2.6315789473684209E-2</v>
      </c>
      <c r="O98" s="107">
        <f t="shared" si="119"/>
        <v>4.2943726294961522E-2</v>
      </c>
      <c r="P98" s="106">
        <v>0.14285714285714285</v>
      </c>
      <c r="Q98" s="116">
        <f t="shared" si="93"/>
        <v>0.2004818780145394</v>
      </c>
      <c r="R98" s="106">
        <v>7.5607010268226901E-2</v>
      </c>
      <c r="S98" s="107">
        <f t="shared" si="106"/>
        <v>9.6038760732873332E-2</v>
      </c>
      <c r="T98" s="106">
        <v>8.6189287781190976E-2</v>
      </c>
      <c r="U98" s="107">
        <f t="shared" si="107"/>
        <v>9.9671330541866179E-2</v>
      </c>
      <c r="V98" s="106">
        <v>4.6158071802491596E-2</v>
      </c>
      <c r="W98" s="107">
        <f t="shared" si="120"/>
        <v>7.7277475577758922E-2</v>
      </c>
      <c r="X98" s="106">
        <v>0.13416157798645773</v>
      </c>
      <c r="Y98" s="116">
        <f t="shared" si="94"/>
        <v>0.20385318112308556</v>
      </c>
      <c r="Z98" s="69">
        <v>7446.6448722117511</v>
      </c>
      <c r="AA98" s="74">
        <f t="shared" si="108"/>
        <v>7308.1090552779124</v>
      </c>
      <c r="AB98" s="69">
        <v>7002.3139534883803</v>
      </c>
      <c r="AC98" s="74">
        <f t="shared" si="109"/>
        <v>6848.5136230533117</v>
      </c>
      <c r="AD98" s="69">
        <v>8489.4736842105267</v>
      </c>
      <c r="AE98" s="74">
        <f t="shared" si="121"/>
        <v>8429.1700565858719</v>
      </c>
      <c r="AF98" s="69">
        <v>1</v>
      </c>
      <c r="AG98" s="84">
        <f t="shared" si="95"/>
        <v>1</v>
      </c>
      <c r="AH98" s="108">
        <v>2.9547719813978151</v>
      </c>
      <c r="AI98" s="109">
        <f t="shared" si="110"/>
        <v>3.3953787064771785</v>
      </c>
      <c r="AJ98" s="108">
        <v>2.9767441860465151</v>
      </c>
      <c r="AK98" s="108">
        <f t="shared" si="111"/>
        <v>3.6810860476550951</v>
      </c>
      <c r="AL98" s="108">
        <v>2.9210526315789473</v>
      </c>
      <c r="AM98" s="108">
        <f t="shared" si="122"/>
        <v>2.7305584370971054</v>
      </c>
      <c r="AN98" s="108">
        <v>0</v>
      </c>
      <c r="AO98" s="117">
        <f t="shared" si="96"/>
        <v>0</v>
      </c>
      <c r="AP98" s="110">
        <v>0.54702365824850951</v>
      </c>
      <c r="AQ98" s="111">
        <f t="shared" si="112"/>
        <v>0.56240540775524583</v>
      </c>
      <c r="AR98" s="110">
        <v>0.79069767441860439</v>
      </c>
      <c r="AS98" s="111">
        <f t="shared" si="113"/>
        <v>0.79605060359649749</v>
      </c>
      <c r="AT98" s="110">
        <v>0</v>
      </c>
      <c r="AU98" s="111">
        <f t="shared" si="123"/>
        <v>0</v>
      </c>
      <c r="AV98" s="110">
        <v>0</v>
      </c>
      <c r="AW98" s="118">
        <f t="shared" si="97"/>
        <v>0</v>
      </c>
      <c r="AX98" s="69">
        <v>4811.1020461803382</v>
      </c>
      <c r="AY98" s="74">
        <f t="shared" si="114"/>
        <v>5067.40114139874</v>
      </c>
      <c r="AZ98" s="69">
        <v>5787.5000000000064</v>
      </c>
      <c r="BA98" s="74">
        <f t="shared" si="115"/>
        <v>6091.7630117516173</v>
      </c>
      <c r="BB98" s="69">
        <v>2613.2631578947367</v>
      </c>
      <c r="BC98" s="74">
        <f t="shared" si="124"/>
        <v>2656.0355764634091</v>
      </c>
      <c r="BD98" s="69">
        <v>4999.7142857142853</v>
      </c>
      <c r="BE98" s="84">
        <f t="shared" si="98"/>
        <v>3811.1643108196954</v>
      </c>
      <c r="BF98" s="106">
        <v>1.6111031304851274E-2</v>
      </c>
      <c r="BG98" s="107">
        <f t="shared" si="114"/>
        <v>2.6642723796733474E-2</v>
      </c>
      <c r="BH98" s="106">
        <v>2.32558139534884E-2</v>
      </c>
      <c r="BI98" s="106">
        <f t="shared" si="116"/>
        <v>3.6927898712737758E-2</v>
      </c>
      <c r="BJ98" s="106">
        <v>0</v>
      </c>
      <c r="BK98" s="106">
        <f t="shared" si="125"/>
        <v>3.246753246753247E-3</v>
      </c>
      <c r="BL98" s="106">
        <v>1.020408163265306E-2</v>
      </c>
      <c r="BM98" s="116">
        <f t="shared" si="99"/>
        <v>6.7277607907274412E-3</v>
      </c>
      <c r="BN98" s="108">
        <v>38.194885373895168</v>
      </c>
      <c r="BO98" s="109">
        <f t="shared" si="117"/>
        <v>40.683232685069108</v>
      </c>
      <c r="BP98" s="108">
        <v>40.732558139534923</v>
      </c>
      <c r="BQ98" s="109">
        <f t="shared" si="118"/>
        <v>43.492546785256003</v>
      </c>
      <c r="BR98" s="108">
        <v>32.473684210526315</v>
      </c>
      <c r="BS98" s="109">
        <f t="shared" si="126"/>
        <v>33.739001571668062</v>
      </c>
      <c r="BT98" s="108">
        <v>33.244897959183675</v>
      </c>
      <c r="BU98" s="117">
        <f t="shared" si="100"/>
        <v>34.555791844157532</v>
      </c>
      <c r="BV98" s="174">
        <f>'Plan Figures'!$B$72</f>
        <v>7.6707847839770166E-2</v>
      </c>
      <c r="BW98" s="174">
        <f>'Plan Figures'!$B$73</f>
        <v>0.14955977288801073</v>
      </c>
      <c r="BX98" s="174">
        <f>'Plan Figures'!$B$82</f>
        <v>0.18784027894390259</v>
      </c>
      <c r="BY98" s="174">
        <f>'Plan Figures'!$B$83</f>
        <v>0.30359623569051164</v>
      </c>
      <c r="BZ98" s="174">
        <v>5.0615212938981732E-2</v>
      </c>
      <c r="CA98" s="116">
        <f t="shared" si="101"/>
        <v>6.2512996851833494E-2</v>
      </c>
    </row>
    <row r="99" spans="1:79" x14ac:dyDescent="0.25">
      <c r="A99" s="115">
        <f t="shared" si="92"/>
        <v>45858</v>
      </c>
      <c r="B99" s="69">
        <v>38.33477079283638</v>
      </c>
      <c r="C99" s="74">
        <f t="shared" si="102"/>
        <v>38.126630353469139</v>
      </c>
      <c r="D99" s="69">
        <v>39.818181818181877</v>
      </c>
      <c r="E99" s="74">
        <f t="shared" si="102"/>
        <v>38.927864364042229</v>
      </c>
      <c r="F99" s="69">
        <v>35.410256410256409</v>
      </c>
      <c r="G99" s="74">
        <f t="shared" si="103"/>
        <v>36.379477466977463</v>
      </c>
      <c r="H99" s="69">
        <v>36.515625</v>
      </c>
      <c r="I99" s="84">
        <f t="shared" si="104"/>
        <v>35.865679146482755</v>
      </c>
      <c r="J99" s="106">
        <v>7.7625276173761928E-2</v>
      </c>
      <c r="K99" s="107">
        <f t="shared" si="102"/>
        <v>6.4317062461373184E-2</v>
      </c>
      <c r="L99" s="106">
        <v>7.7922077922078017E-2</v>
      </c>
      <c r="M99" s="107">
        <f t="shared" si="105"/>
        <v>7.3407368219765942E-2</v>
      </c>
      <c r="N99" s="106">
        <v>7.6923076923076927E-2</v>
      </c>
      <c r="O99" s="107">
        <f t="shared" si="119"/>
        <v>4.2349725700960926E-2</v>
      </c>
      <c r="P99" s="106">
        <v>0.1875</v>
      </c>
      <c r="Q99" s="116">
        <f t="shared" si="93"/>
        <v>0.19691044944311081</v>
      </c>
      <c r="R99" s="106">
        <v>0.13477631952518709</v>
      </c>
      <c r="S99" s="107">
        <f t="shared" si="106"/>
        <v>0.1028815958723476</v>
      </c>
      <c r="T99" s="106">
        <v>0.12138573900185279</v>
      </c>
      <c r="U99" s="107">
        <f t="shared" si="107"/>
        <v>0.10935400453494414</v>
      </c>
      <c r="V99" s="106">
        <v>0.1514370282012196</v>
      </c>
      <c r="W99" s="107">
        <f t="shared" si="120"/>
        <v>7.8565787439129967E-2</v>
      </c>
      <c r="X99" s="106">
        <v>0.23675978451308907</v>
      </c>
      <c r="Y99" s="116">
        <f t="shared" si="94"/>
        <v>0.20402408968490809</v>
      </c>
      <c r="Z99" s="69">
        <v>7598.9823899649255</v>
      </c>
      <c r="AA99" s="74">
        <f t="shared" si="108"/>
        <v>7369.4025827419218</v>
      </c>
      <c r="AB99" s="69">
        <v>7281.8181818181911</v>
      </c>
      <c r="AC99" s="74">
        <f t="shared" si="109"/>
        <v>6946.3836117602559</v>
      </c>
      <c r="AD99" s="69">
        <v>8243.5897435897441</v>
      </c>
      <c r="AE99" s="74">
        <f t="shared" si="121"/>
        <v>8375.1655025813197</v>
      </c>
      <c r="AF99" s="69">
        <v>1</v>
      </c>
      <c r="AG99" s="84">
        <f t="shared" si="95"/>
        <v>1</v>
      </c>
      <c r="AH99" s="108">
        <v>3.2554537601342766</v>
      </c>
      <c r="AI99" s="109">
        <f t="shared" si="110"/>
        <v>3.2765804085807986</v>
      </c>
      <c r="AJ99" s="108">
        <v>3.4025974025974066</v>
      </c>
      <c r="AK99" s="108">
        <f t="shared" si="111"/>
        <v>3.5087862977155928</v>
      </c>
      <c r="AL99" s="108">
        <v>2.9743589743589745</v>
      </c>
      <c r="AM99" s="108">
        <f t="shared" si="122"/>
        <v>2.753922460461129</v>
      </c>
      <c r="AN99" s="108">
        <v>0</v>
      </c>
      <c r="AO99" s="117">
        <f t="shared" si="96"/>
        <v>0</v>
      </c>
      <c r="AP99" s="110">
        <v>0.49048824044962086</v>
      </c>
      <c r="AQ99" s="111">
        <f t="shared" si="112"/>
        <v>0.5551109245952931</v>
      </c>
      <c r="AR99" s="110">
        <v>0.74025974025973995</v>
      </c>
      <c r="AS99" s="111">
        <f t="shared" si="113"/>
        <v>0.79310634288826165</v>
      </c>
      <c r="AT99" s="110">
        <v>0</v>
      </c>
      <c r="AU99" s="111">
        <f t="shared" si="123"/>
        <v>0</v>
      </c>
      <c r="AV99" s="110">
        <v>0</v>
      </c>
      <c r="AW99" s="118">
        <f t="shared" si="97"/>
        <v>0</v>
      </c>
      <c r="AX99" s="69">
        <v>4147.775255442285</v>
      </c>
      <c r="AY99" s="74">
        <f t="shared" si="114"/>
        <v>4975.3986317375047</v>
      </c>
      <c r="AZ99" s="69">
        <v>4979.740259740267</v>
      </c>
      <c r="BA99" s="74">
        <f t="shared" si="115"/>
        <v>6001.3501296027107</v>
      </c>
      <c r="BB99" s="69">
        <v>2513.1794871794873</v>
      </c>
      <c r="BC99" s="74">
        <f t="shared" si="124"/>
        <v>2620.9260823539157</v>
      </c>
      <c r="BD99" s="69">
        <v>5301.015625</v>
      </c>
      <c r="BE99" s="84">
        <f t="shared" si="98"/>
        <v>3856.4219001054093</v>
      </c>
      <c r="BF99" s="106">
        <v>8.6080118836540914E-3</v>
      </c>
      <c r="BG99" s="107">
        <f t="shared" si="114"/>
        <v>2.3448590261846047E-2</v>
      </c>
      <c r="BH99" s="106">
        <v>1.2987012987013003E-2</v>
      </c>
      <c r="BI99" s="106">
        <f t="shared" si="116"/>
        <v>3.2572006158087433E-2</v>
      </c>
      <c r="BJ99" s="106">
        <v>0</v>
      </c>
      <c r="BK99" s="106">
        <f t="shared" si="125"/>
        <v>3.246753246753247E-3</v>
      </c>
      <c r="BL99" s="106">
        <v>1.5625E-2</v>
      </c>
      <c r="BM99" s="116">
        <f t="shared" si="99"/>
        <v>7.1741893621560119E-3</v>
      </c>
      <c r="BN99" s="108">
        <v>40.449029616472714</v>
      </c>
      <c r="BO99" s="109">
        <f t="shared" si="117"/>
        <v>40.52126708034865</v>
      </c>
      <c r="BP99" s="108">
        <v>45.27272727272733</v>
      </c>
      <c r="BQ99" s="109">
        <f t="shared" si="118"/>
        <v>43.624675526080388</v>
      </c>
      <c r="BR99" s="108">
        <v>30.974358974358974</v>
      </c>
      <c r="BS99" s="109">
        <f t="shared" si="126"/>
        <v>33.198659031325526</v>
      </c>
      <c r="BT99" s="108">
        <v>34.265625</v>
      </c>
      <c r="BU99" s="117">
        <f t="shared" si="100"/>
        <v>34.661595415586099</v>
      </c>
      <c r="BV99" s="174">
        <f>'Plan Figures'!$B$72</f>
        <v>7.6707847839770166E-2</v>
      </c>
      <c r="BW99" s="174">
        <f>'Plan Figures'!$B$73</f>
        <v>0.14955977288801073</v>
      </c>
      <c r="BX99" s="174">
        <f>'Plan Figures'!$B$82</f>
        <v>0.18784027894390259</v>
      </c>
      <c r="BY99" s="174">
        <f>'Plan Figures'!$B$83</f>
        <v>0.30359623569051164</v>
      </c>
      <c r="BZ99" s="174">
        <v>0.1220994489347285</v>
      </c>
      <c r="CA99" s="116">
        <f t="shared" si="101"/>
        <v>6.7981597754593726E-2</v>
      </c>
    </row>
    <row r="100" spans="1:79" x14ac:dyDescent="0.25">
      <c r="A100" s="115">
        <f t="shared" si="92"/>
        <v>45859</v>
      </c>
      <c r="B100" s="69">
        <v>37.058897553804591</v>
      </c>
      <c r="C100" s="74">
        <f t="shared" si="102"/>
        <v>38.018281740760713</v>
      </c>
      <c r="D100" s="69">
        <v>37.114583333333371</v>
      </c>
      <c r="E100" s="74">
        <f t="shared" si="102"/>
        <v>38.725339402444696</v>
      </c>
      <c r="F100" s="69">
        <v>36.848484848484851</v>
      </c>
      <c r="G100" s="74">
        <f t="shared" si="103"/>
        <v>36.500689588189587</v>
      </c>
      <c r="H100" s="69">
        <v>33.566037735849058</v>
      </c>
      <c r="I100" s="84">
        <f t="shared" si="104"/>
        <v>35.608562586098827</v>
      </c>
      <c r="J100" s="106">
        <v>4.6475905910950729E-2</v>
      </c>
      <c r="K100" s="107">
        <f t="shared" si="102"/>
        <v>5.6091354316630815E-2</v>
      </c>
      <c r="L100" s="106">
        <v>6.2500000000000069E-2</v>
      </c>
      <c r="M100" s="107">
        <f t="shared" si="105"/>
        <v>6.8511054855710657E-2</v>
      </c>
      <c r="N100" s="106">
        <v>0</v>
      </c>
      <c r="O100" s="107">
        <f t="shared" si="119"/>
        <v>2.4857014330698542E-2</v>
      </c>
      <c r="P100" s="106">
        <v>0.28301886792452829</v>
      </c>
      <c r="Q100" s="116">
        <f t="shared" si="93"/>
        <v>0.21295147238703296</v>
      </c>
      <c r="R100" s="106">
        <v>4.8217475835923208E-2</v>
      </c>
      <c r="S100" s="107">
        <f t="shared" si="106"/>
        <v>8.6334823077151554E-2</v>
      </c>
      <c r="T100" s="106">
        <v>5.9715718658209078E-2</v>
      </c>
      <c r="U100" s="107">
        <f t="shared" si="107"/>
        <v>9.7349024241763074E-2</v>
      </c>
      <c r="V100" s="106">
        <v>0</v>
      </c>
      <c r="W100" s="107">
        <f t="shared" si="120"/>
        <v>4.8162073943751924E-2</v>
      </c>
      <c r="X100" s="106">
        <v>0.19581701204026547</v>
      </c>
      <c r="Y100" s="116">
        <f t="shared" si="94"/>
        <v>0.20076116267873539</v>
      </c>
      <c r="Z100" s="69">
        <v>7063.5967597976933</v>
      </c>
      <c r="AA100" s="74">
        <f t="shared" si="108"/>
        <v>7310.2104764928081</v>
      </c>
      <c r="AB100" s="69">
        <v>6920.2812500000073</v>
      </c>
      <c r="AC100" s="74">
        <f t="shared" si="109"/>
        <v>6949.5228686726996</v>
      </c>
      <c r="AD100" s="69">
        <v>7515.090909090909</v>
      </c>
      <c r="AE100" s="74">
        <f t="shared" si="121"/>
        <v>8168.8665362415359</v>
      </c>
      <c r="AF100" s="69">
        <v>1</v>
      </c>
      <c r="AG100" s="84">
        <f t="shared" si="95"/>
        <v>1</v>
      </c>
      <c r="AH100" s="108">
        <v>3.2742034612129687</v>
      </c>
      <c r="AI100" s="109">
        <f t="shared" si="110"/>
        <v>3.3227343477324318</v>
      </c>
      <c r="AJ100" s="108">
        <v>3.583333333333337</v>
      </c>
      <c r="AK100" s="108">
        <f t="shared" si="111"/>
        <v>3.55755741906736</v>
      </c>
      <c r="AL100" s="108">
        <v>2.393939393939394</v>
      </c>
      <c r="AM100" s="108">
        <f t="shared" si="122"/>
        <v>2.7781295458927038</v>
      </c>
      <c r="AN100" s="108">
        <v>0</v>
      </c>
      <c r="AO100" s="117">
        <f t="shared" si="96"/>
        <v>0</v>
      </c>
      <c r="AP100" s="110">
        <v>0.57249835724328912</v>
      </c>
      <c r="AQ100" s="111">
        <f t="shared" si="112"/>
        <v>0.54949463275039745</v>
      </c>
      <c r="AR100" s="110">
        <v>0.77083333333333315</v>
      </c>
      <c r="AS100" s="111">
        <f t="shared" si="113"/>
        <v>0.78110557483910648</v>
      </c>
      <c r="AT100" s="110">
        <v>0</v>
      </c>
      <c r="AU100" s="111">
        <f t="shared" si="123"/>
        <v>0</v>
      </c>
      <c r="AV100" s="110">
        <v>0</v>
      </c>
      <c r="AW100" s="118">
        <f t="shared" si="97"/>
        <v>0</v>
      </c>
      <c r="AX100" s="69">
        <v>4223.6243200848503</v>
      </c>
      <c r="AY100" s="74">
        <f t="shared" si="114"/>
        <v>4930.4646760970008</v>
      </c>
      <c r="AZ100" s="69">
        <v>4774.8958333333385</v>
      </c>
      <c r="BA100" s="74">
        <f t="shared" si="115"/>
        <v>5909.7834053323586</v>
      </c>
      <c r="BB100" s="69">
        <v>2641.6060606060605</v>
      </c>
      <c r="BC100" s="74">
        <f t="shared" si="124"/>
        <v>2665.3158694375802</v>
      </c>
      <c r="BD100" s="69">
        <v>2299.7547169811319</v>
      </c>
      <c r="BE100" s="84">
        <f t="shared" si="98"/>
        <v>3915.1115983501013</v>
      </c>
      <c r="BF100" s="106">
        <v>3.0970210715989162E-2</v>
      </c>
      <c r="BG100" s="107">
        <f t="shared" si="114"/>
        <v>2.6221550817505688E-2</v>
      </c>
      <c r="BH100" s="106">
        <v>3.1250000000000035E-2</v>
      </c>
      <c r="BI100" s="106">
        <f t="shared" si="116"/>
        <v>3.473214440693536E-2</v>
      </c>
      <c r="BJ100" s="106">
        <v>3.0303030303030304E-2</v>
      </c>
      <c r="BK100" s="106">
        <f t="shared" si="125"/>
        <v>7.575757575757576E-3</v>
      </c>
      <c r="BL100" s="106">
        <v>3.7735849056603772E-2</v>
      </c>
      <c r="BM100" s="116">
        <f t="shared" si="99"/>
        <v>9.0807043841795478E-3</v>
      </c>
      <c r="BN100" s="108">
        <v>42.39765036783902</v>
      </c>
      <c r="BO100" s="109">
        <f t="shared" si="117"/>
        <v>40.654259554482614</v>
      </c>
      <c r="BP100" s="108">
        <v>44.229166666666714</v>
      </c>
      <c r="BQ100" s="109">
        <f t="shared" si="118"/>
        <v>43.365938966940611</v>
      </c>
      <c r="BR100" s="108">
        <v>37.121212121212125</v>
      </c>
      <c r="BS100" s="109">
        <f t="shared" si="126"/>
        <v>34.224721404326672</v>
      </c>
      <c r="BT100" s="108">
        <v>44.962264150943398</v>
      </c>
      <c r="BU100" s="117">
        <f t="shared" si="100"/>
        <v>36.105681931922959</v>
      </c>
      <c r="BV100" s="174">
        <f>'Plan Figures'!$B$72</f>
        <v>7.6707847839770166E-2</v>
      </c>
      <c r="BW100" s="174">
        <f>'Plan Figures'!$B$73</f>
        <v>0.14955977288801073</v>
      </c>
      <c r="BX100" s="174">
        <f>'Plan Figures'!$B$82</f>
        <v>0.18784027894390259</v>
      </c>
      <c r="BY100" s="174">
        <f>'Plan Figures'!$B$83</f>
        <v>0.30359623569051164</v>
      </c>
      <c r="BZ100" s="174">
        <v>4.4117648750623635E-2</v>
      </c>
      <c r="CA100" s="116">
        <f t="shared" si="101"/>
        <v>6.0376476631658238E-2</v>
      </c>
    </row>
    <row r="101" spans="1:79" x14ac:dyDescent="0.25">
      <c r="A101" s="115">
        <f t="shared" si="92"/>
        <v>45860</v>
      </c>
      <c r="B101" s="69">
        <v>38.317135322563779</v>
      </c>
      <c r="C101" s="74">
        <f t="shared" si="102"/>
        <v>38.016589499895858</v>
      </c>
      <c r="D101" s="69">
        <v>39.275862068965559</v>
      </c>
      <c r="E101" s="74">
        <f t="shared" si="102"/>
        <v>38.831033983725483</v>
      </c>
      <c r="F101" s="69">
        <v>35.324324324324323</v>
      </c>
      <c r="G101" s="74">
        <f t="shared" si="103"/>
        <v>36.153370840870842</v>
      </c>
      <c r="H101" s="69">
        <v>31.964912280701753</v>
      </c>
      <c r="I101" s="84">
        <f t="shared" si="104"/>
        <v>35.119679087028565</v>
      </c>
      <c r="J101" s="106">
        <v>7.1844722553889989E-2</v>
      </c>
      <c r="K101" s="107">
        <f t="shared" si="102"/>
        <v>5.6278309352266867E-2</v>
      </c>
      <c r="L101" s="106">
        <v>8.6206896551724213E-2</v>
      </c>
      <c r="M101" s="107">
        <f t="shared" si="105"/>
        <v>6.939775436309982E-2</v>
      </c>
      <c r="N101" s="106">
        <v>2.7027027027027029E-2</v>
      </c>
      <c r="O101" s="107">
        <f t="shared" si="119"/>
        <v>2.2368811842496054E-2</v>
      </c>
      <c r="P101" s="106">
        <v>0.35087719298245612</v>
      </c>
      <c r="Q101" s="116">
        <f t="shared" si="93"/>
        <v>0.24003531101586309</v>
      </c>
      <c r="R101" s="106">
        <v>0.1350506956788641</v>
      </c>
      <c r="S101" s="107">
        <f t="shared" si="106"/>
        <v>9.0153782787633197E-2</v>
      </c>
      <c r="T101" s="106">
        <v>0.14725387653345354</v>
      </c>
      <c r="U101" s="107">
        <f t="shared" si="107"/>
        <v>0.10262875560505412</v>
      </c>
      <c r="V101" s="106">
        <v>8.6045924916348077E-2</v>
      </c>
      <c r="W101" s="107">
        <f t="shared" si="120"/>
        <v>4.5792611736032919E-2</v>
      </c>
      <c r="X101" s="106">
        <v>0.3174446218554649</v>
      </c>
      <c r="Y101" s="116">
        <f t="shared" si="94"/>
        <v>0.23059467312006024</v>
      </c>
      <c r="Z101" s="69">
        <v>7207.8303973283746</v>
      </c>
      <c r="AA101" s="74">
        <f t="shared" si="108"/>
        <v>7334.006359504785</v>
      </c>
      <c r="AB101" s="69">
        <v>6605.1724137931096</v>
      </c>
      <c r="AC101" s="74">
        <f t="shared" si="109"/>
        <v>6943.8617849288576</v>
      </c>
      <c r="AD101" s="69">
        <v>9124.864864864865</v>
      </c>
      <c r="AE101" s="74">
        <f t="shared" si="121"/>
        <v>8307.3392947142947</v>
      </c>
      <c r="AF101" s="69">
        <v>1</v>
      </c>
      <c r="AG101" s="84">
        <f t="shared" si="95"/>
        <v>1</v>
      </c>
      <c r="AH101" s="108">
        <v>3.120694921684271</v>
      </c>
      <c r="AI101" s="109">
        <f t="shared" si="110"/>
        <v>3.24203289109446</v>
      </c>
      <c r="AJ101" s="108">
        <v>3.1465517241379337</v>
      </c>
      <c r="AK101" s="108">
        <f t="shared" si="111"/>
        <v>3.4516362368013498</v>
      </c>
      <c r="AL101" s="108">
        <v>3.0540540540540539</v>
      </c>
      <c r="AM101" s="108">
        <f t="shared" si="122"/>
        <v>2.7668039345670921</v>
      </c>
      <c r="AN101" s="108">
        <v>0</v>
      </c>
      <c r="AO101" s="117">
        <f t="shared" si="96"/>
        <v>0</v>
      </c>
      <c r="AP101" s="110">
        <v>0.56109953090973896</v>
      </c>
      <c r="AQ101" s="111">
        <f t="shared" si="112"/>
        <v>0.54572986887691255</v>
      </c>
      <c r="AR101" s="110">
        <v>0.7413793103448274</v>
      </c>
      <c r="AS101" s="111">
        <f t="shared" si="113"/>
        <v>0.77273119060265327</v>
      </c>
      <c r="AT101" s="110">
        <v>0</v>
      </c>
      <c r="AU101" s="111">
        <f t="shared" si="123"/>
        <v>0</v>
      </c>
      <c r="AV101" s="110">
        <v>0</v>
      </c>
      <c r="AW101" s="118">
        <f t="shared" si="97"/>
        <v>0</v>
      </c>
      <c r="AX101" s="69">
        <v>4880.0459625389703</v>
      </c>
      <c r="AY101" s="74">
        <f t="shared" si="114"/>
        <v>4873.9176909410435</v>
      </c>
      <c r="AZ101" s="69">
        <v>5633.8189655172464</v>
      </c>
      <c r="BA101" s="74">
        <f t="shared" si="115"/>
        <v>5823.0889718348208</v>
      </c>
      <c r="BB101" s="69">
        <v>2527.5675675675675</v>
      </c>
      <c r="BC101" s="74">
        <f t="shared" si="124"/>
        <v>2654.1112362329468</v>
      </c>
      <c r="BD101" s="69">
        <v>2163.4035087719299</v>
      </c>
      <c r="BE101" s="84">
        <f t="shared" si="98"/>
        <v>3826.9503484511602</v>
      </c>
      <c r="BF101" s="106">
        <v>1.3048826300226501E-2</v>
      </c>
      <c r="BG101" s="107">
        <f t="shared" si="114"/>
        <v>2.3889576874508517E-2</v>
      </c>
      <c r="BH101" s="106">
        <v>1.7241379310344841E-2</v>
      </c>
      <c r="BI101" s="106">
        <f t="shared" si="116"/>
        <v>3.1480912879841769E-2</v>
      </c>
      <c r="BJ101" s="106">
        <v>0</v>
      </c>
      <c r="BK101" s="106">
        <f t="shared" si="125"/>
        <v>7.575757575757576E-3</v>
      </c>
      <c r="BL101" s="106">
        <v>0</v>
      </c>
      <c r="BM101" s="116">
        <f t="shared" si="99"/>
        <v>9.0807043841795478E-3</v>
      </c>
      <c r="BN101" s="108">
        <v>39.279085207971349</v>
      </c>
      <c r="BO101" s="109">
        <f t="shared" si="117"/>
        <v>40.148470047904006</v>
      </c>
      <c r="BP101" s="108">
        <v>41.47413793103452</v>
      </c>
      <c r="BQ101" s="109">
        <f t="shared" si="118"/>
        <v>42.597101528516973</v>
      </c>
      <c r="BR101" s="108">
        <v>32.405405405405403</v>
      </c>
      <c r="BS101" s="109">
        <f t="shared" si="126"/>
        <v>34.333430113035377</v>
      </c>
      <c r="BT101" s="108">
        <v>35.982456140350877</v>
      </c>
      <c r="BU101" s="117">
        <f t="shared" si="100"/>
        <v>35.640042025705803</v>
      </c>
      <c r="BV101" s="174">
        <f>'Plan Figures'!$B$72</f>
        <v>7.6707847839770166E-2</v>
      </c>
      <c r="BW101" s="174">
        <f>'Plan Figures'!$B$73</f>
        <v>0.14955977288801073</v>
      </c>
      <c r="BX101" s="174">
        <f>'Plan Figures'!$B$82</f>
        <v>0.18784027894390259</v>
      </c>
      <c r="BY101" s="174">
        <f>'Plan Figures'!$B$83</f>
        <v>0.30359623569051164</v>
      </c>
      <c r="BZ101" s="174">
        <v>5.2881357569752131E-2</v>
      </c>
      <c r="CA101" s="116">
        <f t="shared" si="101"/>
        <v>6.5703784267434992E-2</v>
      </c>
    </row>
    <row r="102" spans="1:79" x14ac:dyDescent="0.25">
      <c r="A102" s="115">
        <f t="shared" si="92"/>
        <v>45861</v>
      </c>
      <c r="B102" s="69">
        <v>38.602603696774111</v>
      </c>
      <c r="C102" s="74">
        <f t="shared" si="102"/>
        <v>37.908211977733991</v>
      </c>
      <c r="D102" s="69">
        <v>39.697916666666707</v>
      </c>
      <c r="E102" s="74">
        <f t="shared" si="102"/>
        <v>38.796807793249286</v>
      </c>
      <c r="F102" s="69">
        <v>35.225806451612904</v>
      </c>
      <c r="G102" s="74">
        <f t="shared" si="103"/>
        <v>35.768335672304261</v>
      </c>
      <c r="H102" s="69">
        <v>35.150943396226417</v>
      </c>
      <c r="I102" s="84">
        <f t="shared" si="104"/>
        <v>35.239281645032904</v>
      </c>
      <c r="J102" s="106">
        <v>3.9390250762895464E-2</v>
      </c>
      <c r="K102" s="107">
        <f t="shared" si="102"/>
        <v>5.2317013060084454E-2</v>
      </c>
      <c r="L102" s="106">
        <v>5.2083333333333384E-2</v>
      </c>
      <c r="M102" s="107">
        <f t="shared" si="105"/>
        <v>6.4933468648814094E-2</v>
      </c>
      <c r="N102" s="106">
        <v>0</v>
      </c>
      <c r="O102" s="107">
        <f t="shared" si="119"/>
        <v>1.8609413346255453E-2</v>
      </c>
      <c r="P102" s="106">
        <v>0.28301886792452829</v>
      </c>
      <c r="Q102" s="116">
        <f t="shared" si="93"/>
        <v>0.24685313248407303</v>
      </c>
      <c r="R102" s="106">
        <v>8.9346377693678355E-2</v>
      </c>
      <c r="S102" s="107">
        <f t="shared" si="106"/>
        <v>8.7953398088322227E-2</v>
      </c>
      <c r="T102" s="106">
        <v>0.11119205315556059</v>
      </c>
      <c r="U102" s="107">
        <f t="shared" si="107"/>
        <v>0.10005516653761613</v>
      </c>
      <c r="V102" s="106">
        <v>0</v>
      </c>
      <c r="W102" s="107">
        <f t="shared" si="120"/>
        <v>4.0520146417151327E-2</v>
      </c>
      <c r="X102" s="106">
        <v>0.2643983318876012</v>
      </c>
      <c r="Y102" s="116">
        <f t="shared" si="94"/>
        <v>0.24210598634305461</v>
      </c>
      <c r="Z102" s="69">
        <v>7195.9080655639873</v>
      </c>
      <c r="AA102" s="74">
        <f t="shared" si="108"/>
        <v>7290.1785066588809</v>
      </c>
      <c r="AB102" s="69">
        <v>6744.7812500000073</v>
      </c>
      <c r="AC102" s="74">
        <f t="shared" si="109"/>
        <v>6874.232320643142</v>
      </c>
      <c r="AD102" s="69">
        <v>8612.8709677419356</v>
      </c>
      <c r="AE102" s="74">
        <f t="shared" si="121"/>
        <v>8364.8171021360758</v>
      </c>
      <c r="AF102" s="69">
        <v>1</v>
      </c>
      <c r="AG102" s="84">
        <f t="shared" si="95"/>
        <v>1</v>
      </c>
      <c r="AH102" s="108">
        <v>3.7677480903280025</v>
      </c>
      <c r="AI102" s="109">
        <f t="shared" si="110"/>
        <v>3.3372882770697827</v>
      </c>
      <c r="AJ102" s="108">
        <v>4.1875000000000053</v>
      </c>
      <c r="AK102" s="108">
        <f t="shared" si="111"/>
        <v>3.5751481415632549</v>
      </c>
      <c r="AL102" s="108">
        <v>2.4838709677419355</v>
      </c>
      <c r="AM102" s="108">
        <f t="shared" si="122"/>
        <v>2.7569809901091737</v>
      </c>
      <c r="AN102" s="108">
        <v>0</v>
      </c>
      <c r="AO102" s="117">
        <f t="shared" si="96"/>
        <v>0</v>
      </c>
      <c r="AP102" s="110">
        <v>0.61326643342180676</v>
      </c>
      <c r="AQ102" s="111">
        <f t="shared" si="112"/>
        <v>0.55884476248336201</v>
      </c>
      <c r="AR102" s="110">
        <v>0.81249999999999978</v>
      </c>
      <c r="AS102" s="111">
        <f t="shared" si="113"/>
        <v>0.78463595250741525</v>
      </c>
      <c r="AT102" s="110">
        <v>0</v>
      </c>
      <c r="AU102" s="111">
        <f t="shared" si="123"/>
        <v>0</v>
      </c>
      <c r="AV102" s="110">
        <v>0</v>
      </c>
      <c r="AW102" s="118">
        <f t="shared" si="97"/>
        <v>0</v>
      </c>
      <c r="AX102" s="69">
        <v>5758.1943592860298</v>
      </c>
      <c r="AY102" s="74">
        <f t="shared" si="114"/>
        <v>4918.3310408864154</v>
      </c>
      <c r="AZ102" s="69">
        <v>6590.1770833333403</v>
      </c>
      <c r="BA102" s="74">
        <f t="shared" si="115"/>
        <v>5799.5800432633923</v>
      </c>
      <c r="BB102" s="69">
        <v>3204.483870967742</v>
      </c>
      <c r="BC102" s="74">
        <f t="shared" si="124"/>
        <v>2803.7781050178123</v>
      </c>
      <c r="BD102" s="69">
        <v>1777.9433962264152</v>
      </c>
      <c r="BE102" s="84">
        <f t="shared" si="98"/>
        <v>3562.6117299849061</v>
      </c>
      <c r="BF102" s="106">
        <v>3.9333550833155886E-2</v>
      </c>
      <c r="BG102" s="107">
        <f t="shared" si="114"/>
        <v>2.5251821457394765E-2</v>
      </c>
      <c r="BH102" s="106">
        <v>4.1666666666666706E-2</v>
      </c>
      <c r="BI102" s="106">
        <f t="shared" si="116"/>
        <v>3.1480912879841769E-2</v>
      </c>
      <c r="BJ102" s="106">
        <v>3.2258064516129031E-2</v>
      </c>
      <c r="BK102" s="106">
        <f t="shared" si="125"/>
        <v>1.2184052506633153E-2</v>
      </c>
      <c r="BL102" s="106">
        <v>0</v>
      </c>
      <c r="BM102" s="116">
        <f t="shared" si="99"/>
        <v>9.0807043841795478E-3</v>
      </c>
      <c r="BN102" s="108">
        <v>36.417421728307104</v>
      </c>
      <c r="BO102" s="109">
        <f t="shared" si="117"/>
        <v>39.718467006007984</v>
      </c>
      <c r="BP102" s="108">
        <v>39.812500000000043</v>
      </c>
      <c r="BQ102" s="109">
        <f t="shared" si="118"/>
        <v>42.614958671374112</v>
      </c>
      <c r="BR102" s="108">
        <v>25.93548387096774</v>
      </c>
      <c r="BS102" s="109">
        <f t="shared" si="126"/>
        <v>32.493386455504449</v>
      </c>
      <c r="BT102" s="108">
        <v>40.811320754716981</v>
      </c>
      <c r="BU102" s="117">
        <f t="shared" si="100"/>
        <v>36.240538828200393</v>
      </c>
      <c r="BV102" s="174">
        <f>'Plan Figures'!$B$72</f>
        <v>7.6707847839770166E-2</v>
      </c>
      <c r="BW102" s="174">
        <f>'Plan Figures'!$B$73</f>
        <v>0.14955977288801073</v>
      </c>
      <c r="BX102" s="174">
        <f>'Plan Figures'!$B$82</f>
        <v>0.18784027894390259</v>
      </c>
      <c r="BY102" s="174">
        <f>'Plan Figures'!$B$83</f>
        <v>0.30359623569051164</v>
      </c>
      <c r="BZ102" s="174">
        <v>9.7044060870225643E-2</v>
      </c>
      <c r="CA102" s="116">
        <f t="shared" si="101"/>
        <v>7.1851833558179395E-2</v>
      </c>
    </row>
    <row r="103" spans="1:79" x14ac:dyDescent="0.25">
      <c r="A103" s="115">
        <f t="shared" si="92"/>
        <v>45862</v>
      </c>
      <c r="B103" s="69">
        <v>40.133392198849272</v>
      </c>
      <c r="C103" s="74">
        <f t="shared" si="102"/>
        <v>38.111309311627103</v>
      </c>
      <c r="D103" s="69">
        <v>41.3983050847458</v>
      </c>
      <c r="E103" s="74">
        <f t="shared" si="102"/>
        <v>38.896401458886203</v>
      </c>
      <c r="F103" s="69">
        <v>35.166666666666664</v>
      </c>
      <c r="G103" s="74">
        <f t="shared" si="103"/>
        <v>35.77726424373283</v>
      </c>
      <c r="H103" s="69">
        <v>35.408163265306122</v>
      </c>
      <c r="I103" s="84">
        <f t="shared" si="104"/>
        <v>35.509325376811326</v>
      </c>
      <c r="J103" s="106">
        <v>8.1036754022276516E-2</v>
      </c>
      <c r="K103" s="107">
        <f t="shared" si="102"/>
        <v>5.9657078749544144E-2</v>
      </c>
      <c r="L103" s="106">
        <v>8.4745762711864486E-2</v>
      </c>
      <c r="M103" s="107">
        <f t="shared" si="105"/>
        <v>7.0471861679901465E-2</v>
      </c>
      <c r="N103" s="106">
        <v>6.6666666666666666E-2</v>
      </c>
      <c r="O103" s="107">
        <f t="shared" si="119"/>
        <v>2.8133222870064978E-2</v>
      </c>
      <c r="P103" s="106">
        <v>0.26530612244897961</v>
      </c>
      <c r="Q103" s="116">
        <f t="shared" si="93"/>
        <v>0.23628461936453951</v>
      </c>
      <c r="R103" s="106">
        <v>0.12392859564923575</v>
      </c>
      <c r="S103" s="107">
        <f t="shared" si="106"/>
        <v>9.980494889969671E-2</v>
      </c>
      <c r="T103" s="106">
        <v>0.11788217188233782</v>
      </c>
      <c r="U103" s="107">
        <f t="shared" si="107"/>
        <v>0.10897132880564427</v>
      </c>
      <c r="V103" s="106">
        <v>0.14167111422874221</v>
      </c>
      <c r="W103" s="107">
        <f t="shared" si="120"/>
        <v>6.075887702125736E-2</v>
      </c>
      <c r="X103" s="106">
        <v>0.17828900071659465</v>
      </c>
      <c r="Y103" s="116">
        <f t="shared" si="94"/>
        <v>0.21266190214569841</v>
      </c>
      <c r="Z103" s="69">
        <v>6830.9264054398263</v>
      </c>
      <c r="AA103" s="74">
        <f t="shared" si="108"/>
        <v>7224.9617884113932</v>
      </c>
      <c r="AB103" s="69">
        <v>6478.3898305084804</v>
      </c>
      <c r="AC103" s="74">
        <f t="shared" si="109"/>
        <v>6856.5343161345018</v>
      </c>
      <c r="AD103" s="69">
        <v>8250</v>
      </c>
      <c r="AE103" s="74">
        <f t="shared" si="121"/>
        <v>8322.6563878503603</v>
      </c>
      <c r="AF103" s="69">
        <v>1</v>
      </c>
      <c r="AG103" s="84">
        <f t="shared" si="95"/>
        <v>1</v>
      </c>
      <c r="AH103" s="108">
        <v>4.1770320962482428</v>
      </c>
      <c r="AI103" s="109">
        <f t="shared" si="110"/>
        <v>3.4753045932280693</v>
      </c>
      <c r="AJ103" s="108">
        <v>4.5932203389830546</v>
      </c>
      <c r="AK103" s="108">
        <f t="shared" si="111"/>
        <v>3.7009448073949884</v>
      </c>
      <c r="AL103" s="108">
        <v>2.5666666666666669</v>
      </c>
      <c r="AM103" s="108">
        <f t="shared" si="122"/>
        <v>2.7932905139186976</v>
      </c>
      <c r="AN103" s="108">
        <v>0</v>
      </c>
      <c r="AO103" s="117">
        <f t="shared" si="96"/>
        <v>0</v>
      </c>
      <c r="AP103" s="110">
        <v>0.62735262640223866</v>
      </c>
      <c r="AQ103" s="111">
        <f t="shared" si="112"/>
        <v>0.57770275958574879</v>
      </c>
      <c r="AR103" s="110">
        <v>0.78813559322033877</v>
      </c>
      <c r="AS103" s="111">
        <f t="shared" si="113"/>
        <v>0.78721033117764438</v>
      </c>
      <c r="AT103" s="110">
        <v>0</v>
      </c>
      <c r="AU103" s="111">
        <f t="shared" si="123"/>
        <v>0</v>
      </c>
      <c r="AV103" s="110">
        <v>0</v>
      </c>
      <c r="AW103" s="118">
        <f t="shared" si="97"/>
        <v>0</v>
      </c>
      <c r="AX103" s="69">
        <v>5929.3422228738018</v>
      </c>
      <c r="AY103" s="74">
        <f t="shared" si="114"/>
        <v>4944.6595632220688</v>
      </c>
      <c r="AZ103" s="69">
        <v>6789.7372881355986</v>
      </c>
      <c r="BA103" s="74">
        <f t="shared" si="115"/>
        <v>5703.5408709609237</v>
      </c>
      <c r="BB103" s="69">
        <v>2568.5666666666666</v>
      </c>
      <c r="BC103" s="74">
        <f t="shared" si="124"/>
        <v>2792.2965573987644</v>
      </c>
      <c r="BD103" s="69">
        <v>2685.1632653061224</v>
      </c>
      <c r="BE103" s="84">
        <f t="shared" si="98"/>
        <v>3561.4768903347608</v>
      </c>
      <c r="BF103" s="106">
        <v>4.722009015930833E-2</v>
      </c>
      <c r="BG103" s="107">
        <f t="shared" si="114"/>
        <v>2.5660491309336082E-2</v>
      </c>
      <c r="BH103" s="106">
        <v>5.9322033898305135E-2</v>
      </c>
      <c r="BI103" s="106">
        <f t="shared" si="116"/>
        <v>3.0103272402259733E-2</v>
      </c>
      <c r="BJ103" s="106">
        <v>0</v>
      </c>
      <c r="BK103" s="106">
        <f t="shared" si="125"/>
        <v>1.2184052506633153E-2</v>
      </c>
      <c r="BL103" s="106">
        <v>0</v>
      </c>
      <c r="BM103" s="116">
        <f t="shared" si="99"/>
        <v>9.0807043841795478E-3</v>
      </c>
      <c r="BN103" s="108">
        <v>41.362604842151612</v>
      </c>
      <c r="BO103" s="109">
        <f t="shared" si="117"/>
        <v>39.838748321270245</v>
      </c>
      <c r="BP103" s="108">
        <v>42.881355932203427</v>
      </c>
      <c r="BQ103" s="109">
        <f t="shared" si="118"/>
        <v>42.632492277452421</v>
      </c>
      <c r="BR103" s="108">
        <v>35.466666666666669</v>
      </c>
      <c r="BS103" s="109">
        <f t="shared" si="126"/>
        <v>32.342791217409214</v>
      </c>
      <c r="BT103" s="108">
        <v>34.224489795918366</v>
      </c>
      <c r="BU103" s="117">
        <f t="shared" si="100"/>
        <v>36.122098594964235</v>
      </c>
      <c r="BV103" s="174">
        <f>'Plan Figures'!$B$72</f>
        <v>7.6707847839770166E-2</v>
      </c>
      <c r="BW103" s="174">
        <f>'Plan Figures'!$B$73</f>
        <v>0.14955977288801073</v>
      </c>
      <c r="BX103" s="174">
        <f>'Plan Figures'!$B$82</f>
        <v>0.18784027894390259</v>
      </c>
      <c r="BY103" s="174">
        <f>'Plan Figures'!$B$83</f>
        <v>0.30359623569051164</v>
      </c>
      <c r="BZ103" s="174">
        <v>4.734576943439911E-2</v>
      </c>
      <c r="CA103" s="116">
        <f t="shared" si="101"/>
        <v>6.592712078027721E-2</v>
      </c>
    </row>
    <row r="104" spans="1:79" x14ac:dyDescent="0.25">
      <c r="A104" s="115">
        <f t="shared" si="92"/>
        <v>45863</v>
      </c>
      <c r="B104" s="69">
        <v>37.199336034480531</v>
      </c>
      <c r="C104" s="74">
        <f t="shared" si="102"/>
        <v>38.048350195239607</v>
      </c>
      <c r="D104" s="69">
        <v>37.921428571428578</v>
      </c>
      <c r="E104" s="74">
        <f t="shared" si="102"/>
        <v>38.819700778614099</v>
      </c>
      <c r="F104" s="69">
        <v>35.283018867924525</v>
      </c>
      <c r="G104" s="74">
        <f t="shared" si="103"/>
        <v>35.76250070538439</v>
      </c>
      <c r="H104" s="69">
        <v>35.4</v>
      </c>
      <c r="I104" s="84">
        <f t="shared" si="104"/>
        <v>35.000811668297622</v>
      </c>
      <c r="J104" s="106">
        <v>7.7704546000271477E-2</v>
      </c>
      <c r="K104" s="107">
        <f t="shared" si="102"/>
        <v>6.2057888501823477E-2</v>
      </c>
      <c r="L104" s="106">
        <v>7.1428571428571438E-2</v>
      </c>
      <c r="M104" s="107">
        <f t="shared" si="105"/>
        <v>6.8771181407792634E-2</v>
      </c>
      <c r="N104" s="106">
        <v>9.4339622641509441E-2</v>
      </c>
      <c r="O104" s="107">
        <f t="shared" si="119"/>
        <v>4.1610311818852046E-2</v>
      </c>
      <c r="P104" s="106">
        <v>0.2</v>
      </c>
      <c r="Q104" s="116">
        <f t="shared" si="93"/>
        <v>0.2446540277339479</v>
      </c>
      <c r="R104" s="106">
        <v>0.14727196480768351</v>
      </c>
      <c r="S104" s="107">
        <f t="shared" si="106"/>
        <v>0.10774263420839987</v>
      </c>
      <c r="T104" s="106">
        <v>0.11452528911623269</v>
      </c>
      <c r="U104" s="107">
        <f t="shared" si="107"/>
        <v>0.10830630516126251</v>
      </c>
      <c r="V104" s="106">
        <v>0.24211883842637924</v>
      </c>
      <c r="W104" s="107">
        <f t="shared" si="120"/>
        <v>9.5347282510740108E-2</v>
      </c>
      <c r="X104" s="106">
        <v>0.22070872549518569</v>
      </c>
      <c r="Y104" s="116">
        <f t="shared" si="94"/>
        <v>0.22108272207066551</v>
      </c>
      <c r="Z104" s="69">
        <v>7301.6413707256579</v>
      </c>
      <c r="AA104" s="74">
        <f t="shared" si="108"/>
        <v>7235.0757515760297</v>
      </c>
      <c r="AB104" s="69">
        <v>6551.3428571428576</v>
      </c>
      <c r="AC104" s="74">
        <f t="shared" si="109"/>
        <v>6797.7285338215761</v>
      </c>
      <c r="AD104" s="69">
        <v>9332.0754716981137</v>
      </c>
      <c r="AE104" s="74">
        <f t="shared" si="121"/>
        <v>8509.7093773137276</v>
      </c>
      <c r="AF104" s="69">
        <v>1</v>
      </c>
      <c r="AG104" s="84">
        <f t="shared" si="95"/>
        <v>1</v>
      </c>
      <c r="AH104" s="108">
        <v>3.2621678952431612</v>
      </c>
      <c r="AI104" s="109">
        <f t="shared" si="110"/>
        <v>3.4017246008926767</v>
      </c>
      <c r="AJ104" s="108">
        <v>3.5857142857142859</v>
      </c>
      <c r="AK104" s="108">
        <f t="shared" si="111"/>
        <v>3.6393801815446483</v>
      </c>
      <c r="AL104" s="108">
        <v>2.4339622641509435</v>
      </c>
      <c r="AM104" s="108">
        <f t="shared" si="122"/>
        <v>2.689700707498702</v>
      </c>
      <c r="AN104" s="108">
        <v>0</v>
      </c>
      <c r="AO104" s="117">
        <f t="shared" si="96"/>
        <v>0</v>
      </c>
      <c r="AP104" s="110">
        <v>0.58386379303127744</v>
      </c>
      <c r="AQ104" s="111">
        <f t="shared" si="112"/>
        <v>0.57079894852949731</v>
      </c>
      <c r="AR104" s="110">
        <v>0.80714285714285716</v>
      </c>
      <c r="AS104" s="111">
        <f t="shared" si="113"/>
        <v>0.7787069298171001</v>
      </c>
      <c r="AT104" s="110">
        <v>0</v>
      </c>
      <c r="AU104" s="111">
        <f t="shared" si="123"/>
        <v>0</v>
      </c>
      <c r="AV104" s="110">
        <v>0</v>
      </c>
      <c r="AW104" s="118">
        <f t="shared" si="97"/>
        <v>0</v>
      </c>
      <c r="AX104" s="69">
        <v>6326.1878526783439</v>
      </c>
      <c r="AY104" s="74">
        <f t="shared" si="114"/>
        <v>5153.7531455835169</v>
      </c>
      <c r="AZ104" s="69">
        <v>7799.8928571428569</v>
      </c>
      <c r="BA104" s="74">
        <f t="shared" si="115"/>
        <v>6050.8231838860938</v>
      </c>
      <c r="BB104" s="69">
        <v>2437.7358490566039</v>
      </c>
      <c r="BC104" s="74">
        <f t="shared" si="124"/>
        <v>2643.7718085626948</v>
      </c>
      <c r="BD104" s="69">
        <v>6163.33</v>
      </c>
      <c r="BE104" s="84">
        <f t="shared" si="98"/>
        <v>3627.1892568571266</v>
      </c>
      <c r="BF104" s="106">
        <v>4.6502425993641565E-2</v>
      </c>
      <c r="BG104" s="107">
        <f t="shared" si="114"/>
        <v>2.8827735312975257E-2</v>
      </c>
      <c r="BH104" s="106">
        <v>6.4285714285714279E-2</v>
      </c>
      <c r="BI104" s="106">
        <f t="shared" si="116"/>
        <v>3.5715517300218914E-2</v>
      </c>
      <c r="BJ104" s="106">
        <v>0</v>
      </c>
      <c r="BK104" s="106">
        <f t="shared" si="125"/>
        <v>8.937299259879905E-3</v>
      </c>
      <c r="BL104" s="106">
        <v>0</v>
      </c>
      <c r="BM104" s="116">
        <f t="shared" si="99"/>
        <v>9.0807043841795478E-3</v>
      </c>
      <c r="BN104" s="108">
        <v>38.47119577960126</v>
      </c>
      <c r="BO104" s="109">
        <f t="shared" si="117"/>
        <v>39.510267559462598</v>
      </c>
      <c r="BP104" s="108">
        <v>42.035714285714292</v>
      </c>
      <c r="BQ104" s="109">
        <f t="shared" si="118"/>
        <v>42.348308603983035</v>
      </c>
      <c r="BR104" s="108">
        <v>29.245283018867923</v>
      </c>
      <c r="BS104" s="109">
        <f t="shared" si="126"/>
        <v>31.946013466857881</v>
      </c>
      <c r="BT104" s="108">
        <v>26.79</v>
      </c>
      <c r="BU104" s="117">
        <f t="shared" si="100"/>
        <v>35.754436257301897</v>
      </c>
      <c r="BV104" s="174">
        <f>'Plan Figures'!$B$72</f>
        <v>7.6707847839770166E-2</v>
      </c>
      <c r="BW104" s="174">
        <f>'Plan Figures'!$B$73</f>
        <v>0.14955977288801073</v>
      </c>
      <c r="BX104" s="174">
        <f>'Plan Figures'!$B$82</f>
        <v>0.18784027894390259</v>
      </c>
      <c r="BY104" s="174">
        <f>'Plan Figures'!$B$83</f>
        <v>0.30359623569051164</v>
      </c>
      <c r="BZ104" s="174">
        <v>6.3839091278884527E-2</v>
      </c>
      <c r="CA104" s="116">
        <f t="shared" si="101"/>
        <v>6.8277512825370756E-2</v>
      </c>
    </row>
    <row r="105" spans="1:79" x14ac:dyDescent="0.25">
      <c r="A105" s="115">
        <f t="shared" si="92"/>
        <v>45864</v>
      </c>
      <c r="B105" s="69">
        <v>37.764756442540225</v>
      </c>
      <c r="C105" s="74">
        <f>AVERAGE(B99:B105)</f>
        <v>38.201556005978411</v>
      </c>
      <c r="D105" s="69">
        <v>37.508771929824597</v>
      </c>
      <c r="E105" s="74">
        <f>AVERAGE(D99:D105)</f>
        <v>38.962149924735215</v>
      </c>
      <c r="F105" s="69">
        <v>38.527777777777779</v>
      </c>
      <c r="G105" s="74">
        <f>AVERAGE(F99:F105)</f>
        <v>35.969476478149637</v>
      </c>
      <c r="H105" s="69">
        <v>37</v>
      </c>
      <c r="I105" s="84">
        <f>AVERAGE(H99:H105)</f>
        <v>35.000811668297622</v>
      </c>
      <c r="J105" s="106">
        <v>8.6532023317143797E-2</v>
      </c>
      <c r="K105" s="107">
        <f>AVERAGE(J99:J105)</f>
        <v>6.865849696302713E-2</v>
      </c>
      <c r="L105" s="106">
        <v>0.10526315789473695</v>
      </c>
      <c r="M105" s="107">
        <f>AVERAGE(L99:L105)</f>
        <v>7.7164257120329802E-2</v>
      </c>
      <c r="N105" s="106">
        <v>2.7777777777777776E-2</v>
      </c>
      <c r="O105" s="107">
        <f t="shared" si="119"/>
        <v>4.1819167290865399E-2</v>
      </c>
      <c r="P105" s="106">
        <v>0.15909090909090909</v>
      </c>
      <c r="Q105" s="116">
        <f t="shared" si="93"/>
        <v>0.24697313719591449</v>
      </c>
      <c r="R105" s="106">
        <v>0.15486601277126119</v>
      </c>
      <c r="S105" s="107">
        <f>AVERAGE(R99:R105)</f>
        <v>0.11906534885169044</v>
      </c>
      <c r="T105" s="106">
        <v>0.19171337607661534</v>
      </c>
      <c r="U105" s="107">
        <f>AVERAGE(T99:T105)</f>
        <v>0.12338117491775169</v>
      </c>
      <c r="V105" s="106">
        <v>4.8142551153601595E-2</v>
      </c>
      <c r="W105" s="107">
        <f t="shared" si="120"/>
        <v>9.5630779560898674E-2</v>
      </c>
      <c r="X105" s="106">
        <v>0.1591407684783514</v>
      </c>
      <c r="Y105" s="116">
        <f t="shared" si="94"/>
        <v>0.22465117785522179</v>
      </c>
      <c r="Z105" s="69">
        <v>7255.0843984129342</v>
      </c>
      <c r="AA105" s="74">
        <f>AVERAGE(Z99:Z105)</f>
        <v>7207.7099696047717</v>
      </c>
      <c r="AB105" s="69">
        <v>6648.6052631579014</v>
      </c>
      <c r="AC105" s="74">
        <f>AVERAGE(AB99:AB105)</f>
        <v>6747.1987209172221</v>
      </c>
      <c r="AD105" s="69">
        <v>9222.2222222222226</v>
      </c>
      <c r="AE105" s="74">
        <f t="shared" si="121"/>
        <v>8614.3877398868262</v>
      </c>
      <c r="AF105" s="69">
        <v>1</v>
      </c>
      <c r="AG105" s="84">
        <f t="shared" si="95"/>
        <v>1</v>
      </c>
      <c r="AH105" s="108">
        <v>3.2011705954804612</v>
      </c>
      <c r="AI105" s="109">
        <f>AVERAGE(AH99:AH105)</f>
        <v>3.4369244029044839</v>
      </c>
      <c r="AJ105" s="108">
        <v>3.2017543859649154</v>
      </c>
      <c r="AK105" s="108">
        <f>AVERAGE(AJ99:AJ105)</f>
        <v>3.6715244958187054</v>
      </c>
      <c r="AL105" s="108">
        <v>3.2222222222222223</v>
      </c>
      <c r="AM105" s="108">
        <f t="shared" si="122"/>
        <v>2.7327249347334557</v>
      </c>
      <c r="AN105" s="108">
        <v>0</v>
      </c>
      <c r="AO105" s="117">
        <f t="shared" si="96"/>
        <v>0</v>
      </c>
      <c r="AP105" s="110">
        <v>0.66508338856314086</v>
      </c>
      <c r="AQ105" s="111">
        <f>AVERAGE(AP99:AP105)</f>
        <v>0.58766462428873034</v>
      </c>
      <c r="AR105" s="110">
        <v>0.8771929824561403</v>
      </c>
      <c r="AS105" s="111">
        <f>AVERAGE(AR99:AR105)</f>
        <v>0.79106340239389095</v>
      </c>
      <c r="AT105" s="110">
        <v>0</v>
      </c>
      <c r="AU105" s="111">
        <f t="shared" si="123"/>
        <v>0</v>
      </c>
      <c r="AV105" s="110">
        <v>0</v>
      </c>
      <c r="AW105" s="118">
        <f t="shared" si="97"/>
        <v>0</v>
      </c>
      <c r="AX105" s="69">
        <v>4345.2613086413139</v>
      </c>
      <c r="AY105" s="74">
        <f>AVERAGE(AX99:AX105)</f>
        <v>5087.2044687922271</v>
      </c>
      <c r="AZ105" s="69">
        <v>4908.6929824561448</v>
      </c>
      <c r="BA105" s="74">
        <f>AVERAGE(AZ99:AZ105)</f>
        <v>5925.2793242369708</v>
      </c>
      <c r="BB105" s="69">
        <v>2562.7222222222222</v>
      </c>
      <c r="BC105" s="74">
        <f t="shared" si="124"/>
        <v>2636.5516748951927</v>
      </c>
      <c r="BD105" s="69">
        <v>5082.647727272727</v>
      </c>
      <c r="BE105" s="84">
        <f t="shared" si="98"/>
        <v>3639.0368913654752</v>
      </c>
      <c r="BF105" s="106">
        <v>1.3319939292743435E-2</v>
      </c>
      <c r="BG105" s="107">
        <f>AVERAGE(BF99:BF105)</f>
        <v>2.8429007882674141E-2</v>
      </c>
      <c r="BH105" s="106">
        <v>1.7543859649122823E-2</v>
      </c>
      <c r="BI105" s="106">
        <f>AVERAGE(BH99:BH105)</f>
        <v>3.4899523828166697E-2</v>
      </c>
      <c r="BJ105" s="106">
        <v>0</v>
      </c>
      <c r="BK105" s="106">
        <f t="shared" si="125"/>
        <v>8.937299259879905E-3</v>
      </c>
      <c r="BL105" s="106">
        <v>1.1363636363636364E-2</v>
      </c>
      <c r="BM105" s="116">
        <f t="shared" si="99"/>
        <v>9.2463550600343052E-3</v>
      </c>
      <c r="BN105" s="108">
        <v>38.412843128804525</v>
      </c>
      <c r="BO105" s="109">
        <f>AVERAGE(BN99:BN105)</f>
        <v>39.541404381592507</v>
      </c>
      <c r="BP105" s="108">
        <v>39.473684210526358</v>
      </c>
      <c r="BQ105" s="109">
        <f>AVERAGE(BP99:BP105)</f>
        <v>42.168469471267535</v>
      </c>
      <c r="BR105" s="108">
        <v>35.083333333333336</v>
      </c>
      <c r="BS105" s="109">
        <f t="shared" si="126"/>
        <v>32.318820484401741</v>
      </c>
      <c r="BT105" s="108">
        <v>34.159090909090907</v>
      </c>
      <c r="BU105" s="117">
        <f t="shared" si="100"/>
        <v>35.885035250145791</v>
      </c>
      <c r="BV105" s="174">
        <f>'Plan Figures'!$B$72</f>
        <v>7.6707847839770166E-2</v>
      </c>
      <c r="BW105" s="174">
        <f>'Plan Figures'!$B$73</f>
        <v>0.14955977288801073</v>
      </c>
      <c r="BX105" s="174">
        <f>'Plan Figures'!$B$82</f>
        <v>0.18784027894390259</v>
      </c>
      <c r="BY105" s="174">
        <f>'Plan Figures'!$B$83</f>
        <v>0.30359623569051164</v>
      </c>
      <c r="BZ105" s="174">
        <v>3.0813567360436257E-2</v>
      </c>
      <c r="CA105" s="116">
        <f t="shared" si="101"/>
        <v>6.5448706314149979E-2</v>
      </c>
    </row>
    <row r="106" spans="1:79" x14ac:dyDescent="0.25">
      <c r="A106" s="115">
        <f t="shared" si="92"/>
        <v>45865</v>
      </c>
      <c r="B106" s="69">
        <v>36.747437790090977</v>
      </c>
      <c r="C106" s="74">
        <f>AVERAGE(B100:B106)</f>
        <v>37.974794148443358</v>
      </c>
      <c r="D106" s="69">
        <v>35.987341772151943</v>
      </c>
      <c r="E106" s="74">
        <f>AVERAGE(D100:D106)</f>
        <v>38.41488706101665</v>
      </c>
      <c r="F106" s="69">
        <v>39.347826086956523</v>
      </c>
      <c r="G106" s="74">
        <f>AVERAGE(F100:F106)</f>
        <v>36.531986431963936</v>
      </c>
      <c r="H106" s="69">
        <v>36.373134328358212</v>
      </c>
      <c r="I106" s="84">
        <f>AVERAGE(H100:H106)</f>
        <v>34.980455858063081</v>
      </c>
      <c r="J106" s="106">
        <v>8.8344997222140662E-2</v>
      </c>
      <c r="K106" s="107">
        <f>AVERAGE(J100:J106)</f>
        <v>7.0189885684224088E-2</v>
      </c>
      <c r="L106" s="106">
        <v>7.5949367088607694E-2</v>
      </c>
      <c r="M106" s="107">
        <f>AVERAGE(L100:L106)</f>
        <v>7.6882441286976896E-2</v>
      </c>
      <c r="N106" s="106">
        <v>0.13043478260869565</v>
      </c>
      <c r="O106" s="107">
        <f t="shared" si="119"/>
        <v>4.9463696674525229E-2</v>
      </c>
      <c r="P106" s="106">
        <v>0.19402985074626866</v>
      </c>
      <c r="Q106" s="116">
        <f t="shared" si="93"/>
        <v>0.24790597301681</v>
      </c>
      <c r="R106" s="106">
        <v>0.11590422691303699</v>
      </c>
      <c r="S106" s="107">
        <f>AVERAGE(R100:R106)</f>
        <v>0.11636933562138331</v>
      </c>
      <c r="T106" s="106">
        <v>9.6010641742085442E-2</v>
      </c>
      <c r="U106" s="107">
        <f>AVERAGE(T100:T106)</f>
        <v>0.1197561610234992</v>
      </c>
      <c r="V106" s="106">
        <v>0.16937231012920778</v>
      </c>
      <c r="W106" s="107">
        <f t="shared" si="120"/>
        <v>9.8192962693468402E-2</v>
      </c>
      <c r="X106" s="106">
        <v>0.23132334768121748</v>
      </c>
      <c r="Y106" s="116">
        <f t="shared" si="94"/>
        <v>0.22387454402209725</v>
      </c>
      <c r="Z106" s="69">
        <v>7529.7598971072202</v>
      </c>
      <c r="AA106" s="74">
        <f>AVERAGE(Z100:Z106)</f>
        <v>7197.8210420536707</v>
      </c>
      <c r="AB106" s="69">
        <v>7379.7468354430475</v>
      </c>
      <c r="AC106" s="74">
        <f>AVERAGE(AB100:AB106)</f>
        <v>6761.1885285779153</v>
      </c>
      <c r="AD106" s="69">
        <v>8086.95652173913</v>
      </c>
      <c r="AE106" s="74">
        <f t="shared" si="121"/>
        <v>8592.0115653367375</v>
      </c>
      <c r="AF106" s="69">
        <v>1</v>
      </c>
      <c r="AG106" s="84">
        <f t="shared" si="95"/>
        <v>1</v>
      </c>
      <c r="AH106" s="108">
        <v>3.2508915930284057</v>
      </c>
      <c r="AI106" s="109">
        <f>AVERAGE(AH100:AH106)</f>
        <v>3.4362726647465016</v>
      </c>
      <c r="AJ106" s="108">
        <v>3.1518987341772196</v>
      </c>
      <c r="AK106" s="108">
        <f>AVERAGE(AJ100:AJ106)</f>
        <v>3.6357104003301073</v>
      </c>
      <c r="AL106" s="108">
        <v>3.6086956521739131</v>
      </c>
      <c r="AM106" s="108">
        <f t="shared" si="122"/>
        <v>2.8233444601355902</v>
      </c>
      <c r="AN106" s="108">
        <v>0</v>
      </c>
      <c r="AO106" s="117">
        <f t="shared" si="96"/>
        <v>0</v>
      </c>
      <c r="AP106" s="110">
        <v>0.58710729583174615</v>
      </c>
      <c r="AQ106" s="111">
        <f>AVERAGE(AP100:AP106)</f>
        <v>0.60146734648617683</v>
      </c>
      <c r="AR106" s="110">
        <v>0.75949367088607567</v>
      </c>
      <c r="AS106" s="111">
        <f>AVERAGE(AR100:AR106)</f>
        <v>0.79381110676908173</v>
      </c>
      <c r="AT106" s="110">
        <v>0</v>
      </c>
      <c r="AU106" s="111">
        <f t="shared" si="123"/>
        <v>0</v>
      </c>
      <c r="AV106" s="110">
        <v>0</v>
      </c>
      <c r="AW106" s="118">
        <f t="shared" si="97"/>
        <v>0</v>
      </c>
      <c r="AX106" s="69">
        <v>4520.9921268819362</v>
      </c>
      <c r="AY106" s="74">
        <f>AVERAGE(AX100:AX106)</f>
        <v>5140.5211647121778</v>
      </c>
      <c r="AZ106" s="69">
        <v>5190.2405063291208</v>
      </c>
      <c r="BA106" s="74">
        <f>AVERAGE(AZ100:AZ106)</f>
        <v>5955.3507880353782</v>
      </c>
      <c r="BB106" s="69">
        <v>2242.9565217391305</v>
      </c>
      <c r="BC106" s="74">
        <f t="shared" si="124"/>
        <v>2597.9483941179997</v>
      </c>
      <c r="BD106" s="69">
        <v>4387.0149253731342</v>
      </c>
      <c r="BE106" s="84">
        <f t="shared" si="98"/>
        <v>3508.4653628473511</v>
      </c>
      <c r="BF106" s="106">
        <v>1.957024319439157E-2</v>
      </c>
      <c r="BG106" s="107">
        <f>AVERAGE(BF100:BF106)</f>
        <v>2.999504092706521E-2</v>
      </c>
      <c r="BH106" s="106">
        <v>2.5316455696202562E-2</v>
      </c>
      <c r="BI106" s="106">
        <f>AVERAGE(BH100:BH106)</f>
        <v>3.6660872786622341E-2</v>
      </c>
      <c r="BJ106" s="106">
        <v>0</v>
      </c>
      <c r="BK106" s="106">
        <f t="shared" si="125"/>
        <v>8.937299259879905E-3</v>
      </c>
      <c r="BL106" s="106">
        <v>0</v>
      </c>
      <c r="BM106" s="116">
        <f t="shared" si="99"/>
        <v>7.0142122028914473E-3</v>
      </c>
      <c r="BN106" s="108">
        <v>39.492318410772796</v>
      </c>
      <c r="BO106" s="109">
        <f>AVERAGE(BN100:BN106)</f>
        <v>39.404731352206809</v>
      </c>
      <c r="BP106" s="108">
        <v>39.962025316455744</v>
      </c>
      <c r="BQ106" s="109">
        <f>AVERAGE(BP100:BP106)</f>
        <v>41.409797763228731</v>
      </c>
      <c r="BR106" s="108">
        <v>37.913043478260867</v>
      </c>
      <c r="BS106" s="109">
        <f t="shared" si="126"/>
        <v>33.310061127816297</v>
      </c>
      <c r="BT106" s="108">
        <v>32.298507462686565</v>
      </c>
      <c r="BU106" s="117">
        <f t="shared" si="100"/>
        <v>35.604018459101013</v>
      </c>
      <c r="BV106" s="174">
        <f>'Plan Figures'!$B$72</f>
        <v>7.6707847839770166E-2</v>
      </c>
      <c r="BW106" s="174">
        <f>'Plan Figures'!$B$73</f>
        <v>0.14955977288801073</v>
      </c>
      <c r="BX106" s="174">
        <f>'Plan Figures'!$B$82</f>
        <v>0.18784027894390259</v>
      </c>
      <c r="BY106" s="174">
        <f>'Plan Figures'!$B$83</f>
        <v>0.30359623569051164</v>
      </c>
      <c r="BZ106" s="174">
        <v>0.15258620694082045</v>
      </c>
      <c r="CA106" s="116">
        <f t="shared" si="101"/>
        <v>6.9803957457877389E-2</v>
      </c>
    </row>
    <row r="107" spans="1:79" x14ac:dyDescent="0.25">
      <c r="A107" s="115">
        <f t="shared" si="92"/>
        <v>45866</v>
      </c>
      <c r="B107" s="69">
        <v>38.119217483132019</v>
      </c>
      <c r="C107" s="74">
        <f t="shared" ref="C107:K124" si="127">AVERAGE(B101:B107)</f>
        <v>38.126268424061557</v>
      </c>
      <c r="D107" s="69">
        <v>38.99173553719011</v>
      </c>
      <c r="E107" s="74">
        <f t="shared" si="127"/>
        <v>38.683051661567617</v>
      </c>
      <c r="F107" s="69">
        <v>35.895833333333336</v>
      </c>
      <c r="G107" s="74">
        <f t="shared" ref="G107:G125" si="128">AVERAGE(F101:F107)</f>
        <v>36.395893358370863</v>
      </c>
      <c r="H107" s="69">
        <v>34.878048780487802</v>
      </c>
      <c r="I107" s="84">
        <f t="shared" ref="I107:I125" si="129">AVERAGE(H101:H107)</f>
        <v>35.167886007297184</v>
      </c>
      <c r="J107" s="106">
        <v>7.0976408255287823E-2</v>
      </c>
      <c r="K107" s="107">
        <f t="shared" si="127"/>
        <v>7.3689957447700807E-2</v>
      </c>
      <c r="L107" s="106">
        <v>9.0909090909090981E-2</v>
      </c>
      <c r="M107" s="107">
        <f t="shared" ref="M107:M125" si="130">AVERAGE(L101:L107)</f>
        <v>8.0940882845418449E-2</v>
      </c>
      <c r="N107" s="106">
        <v>2.0833333333333332E-2</v>
      </c>
      <c r="O107" s="107">
        <f t="shared" si="119"/>
        <v>5.2439887150715701E-2</v>
      </c>
      <c r="P107" s="106">
        <v>0.26829268292682928</v>
      </c>
      <c r="Q107" s="116">
        <f t="shared" si="93"/>
        <v>0.24580223230285303</v>
      </c>
      <c r="R107" s="106">
        <v>0.11471861822238028</v>
      </c>
      <c r="S107" s="107">
        <f t="shared" ref="S107:S125" si="131">AVERAGE(R101:R107)</f>
        <v>0.12586949881944859</v>
      </c>
      <c r="T107" s="106">
        <v>0.13603221239132002</v>
      </c>
      <c r="U107" s="107">
        <f t="shared" ref="U107:U125" si="132">AVERAGE(T101:T107)</f>
        <v>0.13065851727108649</v>
      </c>
      <c r="V107" s="106">
        <v>5.014943731250672E-2</v>
      </c>
      <c r="W107" s="107">
        <f t="shared" si="120"/>
        <v>0.10535716802382651</v>
      </c>
      <c r="X107" s="106">
        <v>0.31768732233304858</v>
      </c>
      <c r="Y107" s="116">
        <f t="shared" si="94"/>
        <v>0.2412845883496377</v>
      </c>
      <c r="Z107" s="69">
        <v>6965.3699877512599</v>
      </c>
      <c r="AA107" s="74">
        <f t="shared" ref="AA107:AA125" si="133">AVERAGE(Z101:Z107)</f>
        <v>7183.7886460470381</v>
      </c>
      <c r="AB107" s="69">
        <v>6380.1157024793447</v>
      </c>
      <c r="AC107" s="74">
        <f t="shared" ref="AC107:AC125" si="134">AVERAGE(AB101:AB107)</f>
        <v>6684.0220217892493</v>
      </c>
      <c r="AD107" s="69">
        <v>8458.3125</v>
      </c>
      <c r="AE107" s="74">
        <f t="shared" si="121"/>
        <v>8726.7575068951792</v>
      </c>
      <c r="AF107" s="69">
        <v>1</v>
      </c>
      <c r="AG107" s="84">
        <f t="shared" si="95"/>
        <v>1</v>
      </c>
      <c r="AH107" s="108">
        <v>3.363260547859471</v>
      </c>
      <c r="AI107" s="109">
        <f t="shared" ref="AI107:AI125" si="135">AVERAGE(AH101:AH107)</f>
        <v>3.4489951056960026</v>
      </c>
      <c r="AJ107" s="108">
        <v>3.6859504132231433</v>
      </c>
      <c r="AK107" s="108">
        <f t="shared" ref="AK107:AK125" si="136">AVERAGE(AJ101:AJ107)</f>
        <v>3.6503699831715082</v>
      </c>
      <c r="AL107" s="108">
        <v>2.5625</v>
      </c>
      <c r="AM107" s="108">
        <f t="shared" si="122"/>
        <v>2.8474245467156765</v>
      </c>
      <c r="AN107" s="108">
        <v>0</v>
      </c>
      <c r="AO107" s="117">
        <f t="shared" si="96"/>
        <v>0</v>
      </c>
      <c r="AP107" s="110">
        <v>0.56119528537424213</v>
      </c>
      <c r="AQ107" s="111">
        <f t="shared" ref="AQ107:AQ125" si="137">AVERAGE(AP101:AP107)</f>
        <v>0.5998526219334559</v>
      </c>
      <c r="AR107" s="110">
        <v>0.78512396694214859</v>
      </c>
      <c r="AS107" s="111">
        <f t="shared" ref="AS107:AS125" si="138">AVERAGE(AR101:AR107)</f>
        <v>0.79585262585605554</v>
      </c>
      <c r="AT107" s="110">
        <v>0</v>
      </c>
      <c r="AU107" s="111">
        <f t="shared" si="123"/>
        <v>0</v>
      </c>
      <c r="AV107" s="110">
        <v>0</v>
      </c>
      <c r="AW107" s="118">
        <f t="shared" si="97"/>
        <v>0</v>
      </c>
      <c r="AX107" s="69">
        <v>4279.0811529519897</v>
      </c>
      <c r="AY107" s="74">
        <f t="shared" ref="AY107:BG124" si="139">AVERAGE(AX101:AX107)</f>
        <v>5148.4435694074846</v>
      </c>
      <c r="AZ107" s="69">
        <v>4942.5041322314091</v>
      </c>
      <c r="BA107" s="74">
        <f t="shared" ref="BA107:BA125" si="140">AVERAGE(AZ101:AZ107)</f>
        <v>5979.2948307351026</v>
      </c>
      <c r="BB107" s="69">
        <v>2612.3958333333335</v>
      </c>
      <c r="BC107" s="74">
        <f t="shared" si="124"/>
        <v>2593.7755045076092</v>
      </c>
      <c r="BD107" s="69">
        <v>3580.731707317073</v>
      </c>
      <c r="BE107" s="84">
        <f t="shared" si="98"/>
        <v>3691.4620757524863</v>
      </c>
      <c r="BF107" s="106">
        <v>1.1879553177903984E-2</v>
      </c>
      <c r="BG107" s="107">
        <f t="shared" si="139"/>
        <v>2.7267804135910182E-2</v>
      </c>
      <c r="BH107" s="106">
        <v>1.6528925619834722E-2</v>
      </c>
      <c r="BI107" s="106">
        <f t="shared" ref="BI107:BI125" si="141">AVERAGE(BH101:BH107)</f>
        <v>3.4557862160884439E-2</v>
      </c>
      <c r="BJ107" s="106">
        <v>0</v>
      </c>
      <c r="BK107" s="106">
        <f t="shared" si="125"/>
        <v>4.608294930875576E-3</v>
      </c>
      <c r="BL107" s="106">
        <v>2.4390243902439025E-2</v>
      </c>
      <c r="BM107" s="116">
        <f t="shared" si="99"/>
        <v>5.1076971808679122E-3</v>
      </c>
      <c r="BN107" s="108">
        <v>41.530883423487133</v>
      </c>
      <c r="BO107" s="109">
        <f t="shared" ref="BO107:BO125" si="142">AVERAGE(BN101:BN107)</f>
        <v>39.28090750301368</v>
      </c>
      <c r="BP107" s="108">
        <v>43.413223140495901</v>
      </c>
      <c r="BQ107" s="109">
        <f t="shared" ref="BQ107:BQ125" si="143">AVERAGE(BP101:BP107)</f>
        <v>41.293234402347181</v>
      </c>
      <c r="BR107" s="108">
        <v>36.8125</v>
      </c>
      <c r="BS107" s="109">
        <f t="shared" si="126"/>
        <v>33.265959396214562</v>
      </c>
      <c r="BT107" s="108">
        <v>37.390243902439025</v>
      </c>
      <c r="BU107" s="117">
        <f t="shared" si="100"/>
        <v>34.522301280743243</v>
      </c>
      <c r="BV107" s="174">
        <f>'Plan Figures'!$B$72</f>
        <v>7.6707847839770166E-2</v>
      </c>
      <c r="BW107" s="174">
        <f>'Plan Figures'!$B$73</f>
        <v>0.14955977288801073</v>
      </c>
      <c r="BX107" s="174">
        <f>'Plan Figures'!$B$82</f>
        <v>0.18784027894390259</v>
      </c>
      <c r="BY107" s="174">
        <f>'Plan Figures'!$B$83</f>
        <v>0.30359623569051164</v>
      </c>
      <c r="BZ107" s="174">
        <v>8.1835564892358464E-2</v>
      </c>
      <c r="CA107" s="116">
        <f t="shared" si="101"/>
        <v>7.5192231192410933E-2</v>
      </c>
    </row>
    <row r="108" spans="1:79" x14ac:dyDescent="0.25">
      <c r="A108" s="115">
        <f t="shared" si="92"/>
        <v>45867</v>
      </c>
      <c r="B108" s="69">
        <v>37.329107094684289</v>
      </c>
      <c r="C108" s="74">
        <f t="shared" si="127"/>
        <v>37.985121534364488</v>
      </c>
      <c r="D108" s="69">
        <v>38.252631578947408</v>
      </c>
      <c r="E108" s="74">
        <f t="shared" si="127"/>
        <v>38.536875877279307</v>
      </c>
      <c r="F108" s="69">
        <v>35.5</v>
      </c>
      <c r="G108" s="74">
        <f t="shared" si="128"/>
        <v>36.420989883467392</v>
      </c>
      <c r="H108" s="69">
        <v>34.555555555555557</v>
      </c>
      <c r="I108" s="84">
        <f t="shared" si="129"/>
        <v>35.537977903704871</v>
      </c>
      <c r="J108" s="106">
        <v>7.68412113238615E-2</v>
      </c>
      <c r="K108" s="107">
        <f t="shared" si="127"/>
        <v>7.4403741557696759E-2</v>
      </c>
      <c r="L108" s="106">
        <v>0.11578947368421066</v>
      </c>
      <c r="M108" s="107">
        <f t="shared" si="130"/>
        <v>8.5166965292916536E-2</v>
      </c>
      <c r="N108" s="106">
        <v>0</v>
      </c>
      <c r="O108" s="107">
        <f t="shared" si="119"/>
        <v>4.8578883289711834E-2</v>
      </c>
      <c r="P108" s="106">
        <v>0.27777777777777779</v>
      </c>
      <c r="Q108" s="116">
        <f t="shared" si="93"/>
        <v>0.23535945870218469</v>
      </c>
      <c r="R108" s="106">
        <v>0.13066158757870774</v>
      </c>
      <c r="S108" s="107">
        <f t="shared" si="131"/>
        <v>0.12524248337656912</v>
      </c>
      <c r="T108" s="106">
        <v>0.1838634232755352</v>
      </c>
      <c r="U108" s="107">
        <f t="shared" si="132"/>
        <v>0.13588845251995529</v>
      </c>
      <c r="V108" s="106">
        <v>0</v>
      </c>
      <c r="W108" s="107">
        <f t="shared" si="120"/>
        <v>9.3064893035776808E-2</v>
      </c>
      <c r="X108" s="106">
        <v>0.29289420083784051</v>
      </c>
      <c r="Y108" s="116">
        <f t="shared" si="94"/>
        <v>0.23777738534711992</v>
      </c>
      <c r="Z108" s="69">
        <v>7446.8126571052508</v>
      </c>
      <c r="AA108" s="74">
        <f t="shared" si="133"/>
        <v>7217.9289688723056</v>
      </c>
      <c r="AB108" s="69">
        <v>6840.4526315789544</v>
      </c>
      <c r="AC108" s="74">
        <f t="shared" si="134"/>
        <v>6717.6334814729416</v>
      </c>
      <c r="AD108" s="69">
        <v>8656.2291666666661</v>
      </c>
      <c r="AE108" s="74">
        <f t="shared" si="121"/>
        <v>8659.8095500097243</v>
      </c>
      <c r="AF108" s="69">
        <v>1</v>
      </c>
      <c r="AG108" s="84">
        <f t="shared" si="95"/>
        <v>1</v>
      </c>
      <c r="AH108" s="108">
        <v>3.1235752180532526</v>
      </c>
      <c r="AI108" s="109">
        <f t="shared" si="135"/>
        <v>3.4494065766058566</v>
      </c>
      <c r="AJ108" s="108">
        <v>3.4105263157894776</v>
      </c>
      <c r="AK108" s="108">
        <f t="shared" si="136"/>
        <v>3.6880806391217287</v>
      </c>
      <c r="AL108" s="108">
        <v>2.5625</v>
      </c>
      <c r="AM108" s="108">
        <f t="shared" si="122"/>
        <v>2.7772025389936692</v>
      </c>
      <c r="AN108" s="108">
        <v>0</v>
      </c>
      <c r="AO108" s="117">
        <f t="shared" si="96"/>
        <v>0</v>
      </c>
      <c r="AP108" s="110">
        <v>0.54464166891832377</v>
      </c>
      <c r="AQ108" s="111">
        <f t="shared" si="137"/>
        <v>0.59750149879182513</v>
      </c>
      <c r="AR108" s="110">
        <v>0.82105263157894715</v>
      </c>
      <c r="AS108" s="111">
        <f t="shared" si="138"/>
        <v>0.8072345288895012</v>
      </c>
      <c r="AT108" s="110">
        <v>0</v>
      </c>
      <c r="AU108" s="111">
        <f t="shared" si="123"/>
        <v>0</v>
      </c>
      <c r="AV108" s="110">
        <v>0</v>
      </c>
      <c r="AW108" s="118">
        <f t="shared" si="97"/>
        <v>0</v>
      </c>
      <c r="AX108" s="69">
        <v>4454.3903537906672</v>
      </c>
      <c r="AY108" s="74">
        <f t="shared" si="139"/>
        <v>5087.6356253005843</v>
      </c>
      <c r="AZ108" s="69">
        <v>5353.6842105263213</v>
      </c>
      <c r="BA108" s="74">
        <f t="shared" si="140"/>
        <v>5939.275580022113</v>
      </c>
      <c r="BB108" s="69">
        <v>2675.3958333333335</v>
      </c>
      <c r="BC108" s="74">
        <f t="shared" si="124"/>
        <v>2614.893828188433</v>
      </c>
      <c r="BD108" s="69">
        <v>2658.4722222222222</v>
      </c>
      <c r="BE108" s="84">
        <f t="shared" si="98"/>
        <v>3762.1861776739565</v>
      </c>
      <c r="BF108" s="106">
        <v>2.0947756496858632E-2</v>
      </c>
      <c r="BG108" s="107">
        <f t="shared" si="139"/>
        <v>2.8396222735429057E-2</v>
      </c>
      <c r="BH108" s="106">
        <v>3.1578947368421088E-2</v>
      </c>
      <c r="BI108" s="106">
        <f t="shared" si="141"/>
        <v>3.660608616918104E-2</v>
      </c>
      <c r="BJ108" s="106">
        <v>0</v>
      </c>
      <c r="BK108" s="106">
        <f t="shared" si="125"/>
        <v>4.608294930875576E-3</v>
      </c>
      <c r="BL108" s="106">
        <v>0</v>
      </c>
      <c r="BM108" s="116">
        <f t="shared" si="99"/>
        <v>5.1076971808679122E-3</v>
      </c>
      <c r="BN108" s="108">
        <v>37.291098122743399</v>
      </c>
      <c r="BO108" s="109">
        <f t="shared" si="142"/>
        <v>38.996909347981116</v>
      </c>
      <c r="BP108" s="108">
        <v>41.631578947368467</v>
      </c>
      <c r="BQ108" s="109">
        <f t="shared" si="143"/>
        <v>41.315725976109171</v>
      </c>
      <c r="BR108" s="108">
        <v>28.75</v>
      </c>
      <c r="BS108" s="109">
        <f t="shared" si="126"/>
        <v>32.743758624013793</v>
      </c>
      <c r="BT108" s="108">
        <v>29.694444444444443</v>
      </c>
      <c r="BU108" s="117">
        <f t="shared" si="100"/>
        <v>33.624013895613757</v>
      </c>
      <c r="BV108" s="174">
        <f>'Plan Figures'!$B$72</f>
        <v>7.6707847839770166E-2</v>
      </c>
      <c r="BW108" s="174">
        <f>'Plan Figures'!$B$73</f>
        <v>0.14955977288801073</v>
      </c>
      <c r="BX108" s="174">
        <f>'Plan Figures'!$B$82</f>
        <v>0.18784027894390259</v>
      </c>
      <c r="BY108" s="174">
        <f>'Plan Figures'!$B$83</f>
        <v>0.30359623569051164</v>
      </c>
      <c r="BZ108" s="174">
        <v>5.7543861891510242E-2</v>
      </c>
      <c r="CA108" s="116">
        <f t="shared" si="101"/>
        <v>7.585830323837639E-2</v>
      </c>
    </row>
    <row r="109" spans="1:79" x14ac:dyDescent="0.25">
      <c r="A109" s="115">
        <f t="shared" si="92"/>
        <v>45868</v>
      </c>
      <c r="B109" s="69">
        <v>38.422194216444439</v>
      </c>
      <c r="C109" s="74">
        <f t="shared" si="127"/>
        <v>37.959348751460247</v>
      </c>
      <c r="D109" s="69">
        <v>38.91919191919196</v>
      </c>
      <c r="E109" s="74">
        <f t="shared" si="127"/>
        <v>38.425629484782917</v>
      </c>
      <c r="F109" s="69">
        <v>37</v>
      </c>
      <c r="G109" s="74">
        <f t="shared" si="128"/>
        <v>36.674446104665549</v>
      </c>
      <c r="H109" s="69">
        <v>37.717391304347828</v>
      </c>
      <c r="I109" s="84">
        <f t="shared" si="129"/>
        <v>35.904613319150783</v>
      </c>
      <c r="J109" s="106">
        <v>6.7132813451060119E-2</v>
      </c>
      <c r="K109" s="107">
        <f t="shared" si="127"/>
        <v>7.836696479886314E-2</v>
      </c>
      <c r="L109" s="106">
        <v>7.0707070707070788E-2</v>
      </c>
      <c r="M109" s="107">
        <f t="shared" si="130"/>
        <v>8.782749920345044E-2</v>
      </c>
      <c r="N109" s="106">
        <v>5.7142857142857141E-2</v>
      </c>
      <c r="O109" s="107">
        <f t="shared" si="119"/>
        <v>5.6742148595834284E-2</v>
      </c>
      <c r="P109" s="106">
        <v>0.15217391304347827</v>
      </c>
      <c r="Q109" s="116">
        <f t="shared" si="93"/>
        <v>0.21666732229060609</v>
      </c>
      <c r="R109" s="106">
        <v>0.11277443282684488</v>
      </c>
      <c r="S109" s="107">
        <f t="shared" si="131"/>
        <v>0.12858934839559291</v>
      </c>
      <c r="T109" s="106">
        <v>9.4387785862851778E-2</v>
      </c>
      <c r="U109" s="107">
        <f t="shared" si="132"/>
        <v>0.13348784290671117</v>
      </c>
      <c r="V109" s="106">
        <v>0.16707287917318348</v>
      </c>
      <c r="W109" s="107">
        <f t="shared" si="120"/>
        <v>0.11693244720337445</v>
      </c>
      <c r="X109" s="106">
        <v>0.14915903729881055</v>
      </c>
      <c r="Y109" s="116">
        <f t="shared" si="94"/>
        <v>0.2213146289772927</v>
      </c>
      <c r="Z109" s="69">
        <v>6910.8208998098617</v>
      </c>
      <c r="AA109" s="74">
        <f t="shared" si="133"/>
        <v>7177.2022309074309</v>
      </c>
      <c r="AB109" s="69">
        <v>6488.4444444444516</v>
      </c>
      <c r="AC109" s="74">
        <f t="shared" si="134"/>
        <v>6681.0139378221484</v>
      </c>
      <c r="AD109" s="69">
        <v>8122.8571428571431</v>
      </c>
      <c r="AE109" s="74">
        <f t="shared" si="121"/>
        <v>8589.8075750261814</v>
      </c>
      <c r="AF109" s="69">
        <v>1</v>
      </c>
      <c r="AG109" s="84">
        <f t="shared" si="95"/>
        <v>1</v>
      </c>
      <c r="AH109" s="108">
        <v>3.6532533249700294</v>
      </c>
      <c r="AI109" s="109">
        <f t="shared" si="135"/>
        <v>3.4330501815547185</v>
      </c>
      <c r="AJ109" s="108">
        <v>3.9595959595959638</v>
      </c>
      <c r="AK109" s="108">
        <f t="shared" si="136"/>
        <v>3.6555229190640088</v>
      </c>
      <c r="AL109" s="108">
        <v>2.8</v>
      </c>
      <c r="AM109" s="108">
        <f t="shared" si="122"/>
        <v>2.8223638293162496</v>
      </c>
      <c r="AN109" s="108">
        <v>0</v>
      </c>
      <c r="AO109" s="117">
        <f t="shared" si="96"/>
        <v>0</v>
      </c>
      <c r="AP109" s="110">
        <v>0.60357350768253215</v>
      </c>
      <c r="AQ109" s="111">
        <f t="shared" si="137"/>
        <v>0.59611679511478588</v>
      </c>
      <c r="AR109" s="110">
        <v>0.81818181818181801</v>
      </c>
      <c r="AS109" s="111">
        <f t="shared" si="138"/>
        <v>0.80804621720118952</v>
      </c>
      <c r="AT109" s="110">
        <v>0</v>
      </c>
      <c r="AU109" s="111">
        <f t="shared" si="123"/>
        <v>0</v>
      </c>
      <c r="AV109" s="110">
        <v>0</v>
      </c>
      <c r="AW109" s="118">
        <f t="shared" si="97"/>
        <v>0</v>
      </c>
      <c r="AX109" s="69">
        <v>4823.1228687146877</v>
      </c>
      <c r="AY109" s="74">
        <f t="shared" si="139"/>
        <v>4954.0539837903916</v>
      </c>
      <c r="AZ109" s="69">
        <v>5753.404040404047</v>
      </c>
      <c r="BA109" s="74">
        <f t="shared" si="140"/>
        <v>5819.7365738893577</v>
      </c>
      <c r="BB109" s="69">
        <v>2197.542857142857</v>
      </c>
      <c r="BC109" s="74">
        <f t="shared" si="124"/>
        <v>2471.0451119277354</v>
      </c>
      <c r="BD109" s="69">
        <v>4102.152173913043</v>
      </c>
      <c r="BE109" s="84">
        <f t="shared" si="98"/>
        <v>4094.2160030577606</v>
      </c>
      <c r="BF109" s="106">
        <v>2.2354574358612333E-2</v>
      </c>
      <c r="BG109" s="107">
        <f t="shared" si="139"/>
        <v>2.5970654667637118E-2</v>
      </c>
      <c r="BH109" s="106">
        <v>3.0303030303030335E-2</v>
      </c>
      <c r="BI109" s="106">
        <f t="shared" si="141"/>
        <v>3.4982709545804416E-2</v>
      </c>
      <c r="BJ109" s="106">
        <v>0</v>
      </c>
      <c r="BK109" s="106">
        <f t="shared" si="125"/>
        <v>0</v>
      </c>
      <c r="BL109" s="106">
        <v>0</v>
      </c>
      <c r="BM109" s="116">
        <f t="shared" si="99"/>
        <v>5.1076971808679122E-3</v>
      </c>
      <c r="BN109" s="108">
        <v>38.173888530038511</v>
      </c>
      <c r="BO109" s="109">
        <f t="shared" si="142"/>
        <v>39.247833176799887</v>
      </c>
      <c r="BP109" s="108">
        <v>40.909090909090949</v>
      </c>
      <c r="BQ109" s="109">
        <f t="shared" si="143"/>
        <v>41.472381820265021</v>
      </c>
      <c r="BR109" s="108">
        <v>30.485714285714284</v>
      </c>
      <c r="BS109" s="109">
        <f t="shared" si="126"/>
        <v>33.393791540406156</v>
      </c>
      <c r="BT109" s="108">
        <v>41.739130434782609</v>
      </c>
      <c r="BU109" s="117">
        <f t="shared" si="100"/>
        <v>33.756558135623138</v>
      </c>
      <c r="BV109" s="174">
        <f>'Plan Figures'!$B$72</f>
        <v>7.6707847839770166E-2</v>
      </c>
      <c r="BW109" s="174">
        <f>'Plan Figures'!$B$73</f>
        <v>0.14955977288801073</v>
      </c>
      <c r="BX109" s="174">
        <f>'Plan Figures'!$B$82</f>
        <v>0.18784027894390259</v>
      </c>
      <c r="BY109" s="174">
        <f>'Plan Figures'!$B$83</f>
        <v>0.30359623569051164</v>
      </c>
      <c r="BZ109" s="174">
        <v>3.6124796649210929E-2</v>
      </c>
      <c r="CA109" s="116">
        <f t="shared" si="101"/>
        <v>6.7155551206802847E-2</v>
      </c>
    </row>
    <row r="110" spans="1:79" x14ac:dyDescent="0.25">
      <c r="A110" s="115">
        <f t="shared" si="92"/>
        <v>45869</v>
      </c>
      <c r="B110" s="69">
        <v>37.767808666101118</v>
      </c>
      <c r="C110" s="74">
        <f t="shared" si="127"/>
        <v>37.62140824678194</v>
      </c>
      <c r="D110" s="69">
        <v>38.275000000000027</v>
      </c>
      <c r="E110" s="74">
        <f t="shared" si="127"/>
        <v>37.979443044104947</v>
      </c>
      <c r="F110" s="69">
        <v>36.292682926829265</v>
      </c>
      <c r="G110" s="74">
        <f t="shared" si="128"/>
        <v>36.835305570403065</v>
      </c>
      <c r="H110" s="69">
        <v>35.589285714285715</v>
      </c>
      <c r="I110" s="84">
        <f t="shared" si="129"/>
        <v>35.930487954719304</v>
      </c>
      <c r="J110" s="106">
        <v>8.0602520402629621E-2</v>
      </c>
      <c r="K110" s="107">
        <f t="shared" si="127"/>
        <v>7.8304931424627869E-2</v>
      </c>
      <c r="L110" s="106">
        <v>0.10833333333333342</v>
      </c>
      <c r="M110" s="107">
        <f t="shared" si="130"/>
        <v>9.1197152149374558E-2</v>
      </c>
      <c r="N110" s="106">
        <v>0</v>
      </c>
      <c r="O110" s="107">
        <f t="shared" si="119"/>
        <v>4.7218339072024766E-2</v>
      </c>
      <c r="P110" s="106">
        <v>0.17857142857142858</v>
      </c>
      <c r="Q110" s="116">
        <f t="shared" si="93"/>
        <v>0.20427665173667026</v>
      </c>
      <c r="R110" s="106">
        <v>0.12198186696928777</v>
      </c>
      <c r="S110" s="107">
        <f t="shared" si="131"/>
        <v>0.12831124429845747</v>
      </c>
      <c r="T110" s="106">
        <v>0.15912198451036605</v>
      </c>
      <c r="U110" s="107">
        <f t="shared" si="132"/>
        <v>0.13937924471071522</v>
      </c>
      <c r="V110" s="106">
        <v>0</v>
      </c>
      <c r="W110" s="107">
        <f t="shared" si="120"/>
        <v>9.6693716599268398E-2</v>
      </c>
      <c r="X110" s="106">
        <v>0.11674704479307797</v>
      </c>
      <c r="Y110" s="116">
        <f t="shared" si="94"/>
        <v>0.2125229209882189</v>
      </c>
      <c r="Z110" s="69">
        <v>7424.084636748029</v>
      </c>
      <c r="AA110" s="74">
        <f t="shared" si="133"/>
        <v>7261.9391210943159</v>
      </c>
      <c r="AB110" s="69">
        <v>7063.3333333333394</v>
      </c>
      <c r="AC110" s="74">
        <f t="shared" si="134"/>
        <v>6764.5772953685564</v>
      </c>
      <c r="AD110" s="69">
        <v>8512.1951219512193</v>
      </c>
      <c r="AE110" s="74">
        <f t="shared" si="121"/>
        <v>8627.264021019213</v>
      </c>
      <c r="AF110" s="69">
        <v>1</v>
      </c>
      <c r="AG110" s="84">
        <f t="shared" si="95"/>
        <v>1</v>
      </c>
      <c r="AH110" s="108">
        <v>3.523716088878126</v>
      </c>
      <c r="AI110" s="109">
        <f t="shared" si="135"/>
        <v>3.3397193233589868</v>
      </c>
      <c r="AJ110" s="108">
        <v>3.5166666666666693</v>
      </c>
      <c r="AK110" s="108">
        <f t="shared" si="136"/>
        <v>3.5017295373045245</v>
      </c>
      <c r="AL110" s="108">
        <v>3.5609756097560976</v>
      </c>
      <c r="AM110" s="108">
        <f t="shared" si="122"/>
        <v>2.964407964043311</v>
      </c>
      <c r="AN110" s="108">
        <v>0</v>
      </c>
      <c r="AO110" s="117">
        <f t="shared" si="96"/>
        <v>0</v>
      </c>
      <c r="AP110" s="110">
        <v>0.5889380388126888</v>
      </c>
      <c r="AQ110" s="111">
        <f t="shared" si="137"/>
        <v>0.59062899688770731</v>
      </c>
      <c r="AR110" s="110">
        <v>0.79166666666666641</v>
      </c>
      <c r="AS110" s="111">
        <f t="shared" si="138"/>
        <v>0.80855065626495037</v>
      </c>
      <c r="AT110" s="110">
        <v>0</v>
      </c>
      <c r="AU110" s="111">
        <f t="shared" si="123"/>
        <v>0</v>
      </c>
      <c r="AV110" s="110">
        <v>0</v>
      </c>
      <c r="AW110" s="118">
        <f t="shared" si="97"/>
        <v>0</v>
      </c>
      <c r="AX110" s="69">
        <v>4358.7343644116336</v>
      </c>
      <c r="AY110" s="74">
        <f t="shared" si="139"/>
        <v>4729.6814325815112</v>
      </c>
      <c r="AZ110" s="69">
        <v>4990.5833333333376</v>
      </c>
      <c r="BA110" s="74">
        <f t="shared" si="140"/>
        <v>5562.7145803461763</v>
      </c>
      <c r="BB110" s="69">
        <v>2518.8780487804879</v>
      </c>
      <c r="BC110" s="74">
        <f t="shared" si="124"/>
        <v>2463.9467379439957</v>
      </c>
      <c r="BD110" s="69">
        <v>3650.3571428571427</v>
      </c>
      <c r="BE110" s="84">
        <f t="shared" si="98"/>
        <v>4232.1008427079059</v>
      </c>
      <c r="BF110" s="106">
        <v>6.1993477769756783E-3</v>
      </c>
      <c r="BG110" s="107">
        <f t="shared" si="139"/>
        <v>2.011054861301817E-2</v>
      </c>
      <c r="BH110" s="106">
        <v>8.3333333333333402E-3</v>
      </c>
      <c r="BI110" s="106">
        <f t="shared" si="141"/>
        <v>2.7698609465094164E-2</v>
      </c>
      <c r="BJ110" s="106">
        <v>0</v>
      </c>
      <c r="BK110" s="106">
        <f t="shared" si="125"/>
        <v>0</v>
      </c>
      <c r="BL110" s="106">
        <v>0</v>
      </c>
      <c r="BM110" s="116">
        <f t="shared" si="99"/>
        <v>5.1076971808679122E-3</v>
      </c>
      <c r="BN110" s="108">
        <v>37.92603396092116</v>
      </c>
      <c r="BO110" s="109">
        <f t="shared" si="142"/>
        <v>38.756894479481261</v>
      </c>
      <c r="BP110" s="108">
        <v>38.600000000000037</v>
      </c>
      <c r="BQ110" s="109">
        <f t="shared" si="143"/>
        <v>40.860759544235968</v>
      </c>
      <c r="BR110" s="108">
        <v>36</v>
      </c>
      <c r="BS110" s="109">
        <f t="shared" si="126"/>
        <v>33.469982016596632</v>
      </c>
      <c r="BT110" s="108">
        <v>32.035714285714285</v>
      </c>
      <c r="BU110" s="117">
        <f t="shared" si="100"/>
        <v>33.443875919879694</v>
      </c>
      <c r="BV110" s="174">
        <f>'Plan Figures'!$B$72</f>
        <v>7.6707847839770166E-2</v>
      </c>
      <c r="BW110" s="174">
        <f>'Plan Figures'!$B$73</f>
        <v>0.14955977288801073</v>
      </c>
      <c r="BX110" s="174">
        <f>'Plan Figures'!$B$82</f>
        <v>0.18784027894390259</v>
      </c>
      <c r="BY110" s="174">
        <f>'Plan Figures'!$B$83</f>
        <v>0.30359623569051164</v>
      </c>
      <c r="BZ110" s="174">
        <v>9.1149672292728107E-3</v>
      </c>
      <c r="CA110" s="116">
        <f t="shared" si="101"/>
        <v>6.1694008034641958E-2</v>
      </c>
    </row>
    <row r="111" spans="1:79" x14ac:dyDescent="0.25">
      <c r="A111" s="115">
        <f t="shared" si="92"/>
        <v>45870</v>
      </c>
      <c r="B111" s="69">
        <v>38.796621140175176</v>
      </c>
      <c r="C111" s="74">
        <f t="shared" si="127"/>
        <v>37.849591833309759</v>
      </c>
      <c r="D111" s="69">
        <v>39.25</v>
      </c>
      <c r="E111" s="74">
        <f t="shared" si="127"/>
        <v>38.169238962472299</v>
      </c>
      <c r="F111" s="69">
        <v>37.679487179487182</v>
      </c>
      <c r="G111" s="74">
        <f t="shared" si="128"/>
        <v>37.177658186340587</v>
      </c>
      <c r="H111" s="69">
        <v>35.4367816091954</v>
      </c>
      <c r="I111" s="84">
        <f t="shared" si="129"/>
        <v>35.935742470318644</v>
      </c>
      <c r="J111" s="106">
        <v>6.9856616376756775E-2</v>
      </c>
      <c r="K111" s="107">
        <f t="shared" si="127"/>
        <v>7.7183798621268604E-2</v>
      </c>
      <c r="L111" s="106">
        <v>8.653846153846155E-2</v>
      </c>
      <c r="M111" s="107">
        <f t="shared" si="130"/>
        <v>9.335570787935886E-2</v>
      </c>
      <c r="N111" s="106">
        <v>2.564102564102564E-2</v>
      </c>
      <c r="O111" s="107">
        <f t="shared" si="119"/>
        <v>3.7404253786241362E-2</v>
      </c>
      <c r="P111" s="106">
        <v>0.11494252873563218</v>
      </c>
      <c r="Q111" s="116">
        <f t="shared" si="93"/>
        <v>0.19212558441318911</v>
      </c>
      <c r="R111" s="106">
        <v>9.9931691087620941E-2</v>
      </c>
      <c r="S111" s="107">
        <f t="shared" si="131"/>
        <v>0.12154834805273426</v>
      </c>
      <c r="T111" s="106">
        <v>0.10914935403521878</v>
      </c>
      <c r="U111" s="107">
        <f t="shared" si="132"/>
        <v>0.1386112539848561</v>
      </c>
      <c r="V111" s="106">
        <v>7.1220747040393259E-2</v>
      </c>
      <c r="W111" s="107">
        <f t="shared" si="120"/>
        <v>7.2279703544127535E-2</v>
      </c>
      <c r="X111" s="106">
        <v>0.16380682823156217</v>
      </c>
      <c r="Y111" s="116">
        <f t="shared" si="94"/>
        <v>0.20439407852198696</v>
      </c>
      <c r="Z111" s="69">
        <v>7224.5314022225602</v>
      </c>
      <c r="AA111" s="74">
        <f t="shared" si="133"/>
        <v>7250.9234113081593</v>
      </c>
      <c r="AB111" s="69">
        <v>6676.4423076923076</v>
      </c>
      <c r="AC111" s="74">
        <f t="shared" si="134"/>
        <v>6782.4486454470489</v>
      </c>
      <c r="AD111" s="69">
        <v>8724.3589743589746</v>
      </c>
      <c r="AE111" s="74">
        <f t="shared" si="121"/>
        <v>8540.4473785421942</v>
      </c>
      <c r="AF111" s="69">
        <v>1</v>
      </c>
      <c r="AG111" s="84">
        <f t="shared" si="95"/>
        <v>1</v>
      </c>
      <c r="AH111" s="108">
        <v>3.4069276229747456</v>
      </c>
      <c r="AI111" s="109">
        <f t="shared" si="135"/>
        <v>3.3603992844634982</v>
      </c>
      <c r="AJ111" s="108">
        <v>3.6634615384615383</v>
      </c>
      <c r="AK111" s="108">
        <f t="shared" si="136"/>
        <v>3.5128362876969894</v>
      </c>
      <c r="AL111" s="108">
        <v>2.7435897435897436</v>
      </c>
      <c r="AM111" s="108">
        <f t="shared" si="122"/>
        <v>3.0086404611059971</v>
      </c>
      <c r="AN111" s="108">
        <v>0.18011256981048054</v>
      </c>
      <c r="AO111" s="117">
        <f t="shared" si="96"/>
        <v>2.5730367115782936E-2</v>
      </c>
      <c r="AP111" s="110">
        <v>0.58254755546047921</v>
      </c>
      <c r="AQ111" s="111">
        <f t="shared" si="137"/>
        <v>0.59044096294902193</v>
      </c>
      <c r="AR111" s="110">
        <v>0.80288461538461531</v>
      </c>
      <c r="AS111" s="111">
        <f t="shared" si="138"/>
        <v>0.80794233601377297</v>
      </c>
      <c r="AT111" s="110">
        <v>0</v>
      </c>
      <c r="AU111" s="111">
        <f t="shared" si="123"/>
        <v>0</v>
      </c>
      <c r="AV111" s="110">
        <v>0</v>
      </c>
      <c r="AW111" s="118">
        <f t="shared" si="97"/>
        <v>0</v>
      </c>
      <c r="AX111" s="69">
        <v>5414.0729093068421</v>
      </c>
      <c r="AY111" s="74">
        <f t="shared" si="139"/>
        <v>4599.3792978141519</v>
      </c>
      <c r="AZ111" s="69">
        <v>6400.9663461538357</v>
      </c>
      <c r="BA111" s="74">
        <f t="shared" si="140"/>
        <v>5362.8679359191738</v>
      </c>
      <c r="BB111" s="69">
        <v>2796.602564102564</v>
      </c>
      <c r="BC111" s="74">
        <f t="shared" si="124"/>
        <v>2515.2134115219897</v>
      </c>
      <c r="BD111" s="69">
        <v>4399.0919540229888</v>
      </c>
      <c r="BE111" s="84">
        <f t="shared" si="98"/>
        <v>3980.0668361397611</v>
      </c>
      <c r="BF111" s="106">
        <v>3.8371395868654318E-2</v>
      </c>
      <c r="BG111" s="107">
        <f t="shared" si="139"/>
        <v>1.8948972880877133E-2</v>
      </c>
      <c r="BH111" s="106">
        <v>5.2884615384615384E-2</v>
      </c>
      <c r="BI111" s="106">
        <f t="shared" si="141"/>
        <v>2.6069881050651465E-2</v>
      </c>
      <c r="BJ111" s="106">
        <v>0</v>
      </c>
      <c r="BK111" s="106">
        <f t="shared" si="125"/>
        <v>0</v>
      </c>
      <c r="BL111" s="106">
        <v>0</v>
      </c>
      <c r="BM111" s="116">
        <f t="shared" si="99"/>
        <v>5.1076971808679122E-3</v>
      </c>
      <c r="BN111" s="108">
        <v>39.332137221944855</v>
      </c>
      <c r="BO111" s="109">
        <f t="shared" si="142"/>
        <v>38.879886114101772</v>
      </c>
      <c r="BP111" s="108">
        <v>42.42307692307692</v>
      </c>
      <c r="BQ111" s="109">
        <f t="shared" si="143"/>
        <v>40.916097063859191</v>
      </c>
      <c r="BR111" s="108">
        <v>31.102564102564102</v>
      </c>
      <c r="BS111" s="109">
        <f t="shared" si="126"/>
        <v>33.735307885696088</v>
      </c>
      <c r="BT111" s="108">
        <v>31.954022988505749</v>
      </c>
      <c r="BU111" s="117">
        <f t="shared" si="100"/>
        <v>34.181593489666227</v>
      </c>
      <c r="BV111" s="174">
        <f>'Plan Figures'!$B$72</f>
        <v>7.6707847839770166E-2</v>
      </c>
      <c r="BW111" s="174">
        <f>'Plan Figures'!$B$73</f>
        <v>0.14955977288801073</v>
      </c>
      <c r="BX111" s="174">
        <f>'Plan Figures'!$B$82</f>
        <v>0.18784027894390259</v>
      </c>
      <c r="BY111" s="174">
        <f>'Plan Figures'!$B$83</f>
        <v>0.30359623569051164</v>
      </c>
      <c r="BZ111" s="174">
        <v>4.4652908100186635E-2</v>
      </c>
      <c r="CA111" s="116">
        <f t="shared" si="101"/>
        <v>5.8953124723399399E-2</v>
      </c>
    </row>
    <row r="112" spans="1:79" x14ac:dyDescent="0.25">
      <c r="A112" s="115">
        <f t="shared" si="92"/>
        <v>45871</v>
      </c>
      <c r="B112" s="69">
        <v>36.737279221530407</v>
      </c>
      <c r="C112" s="74">
        <f t="shared" si="127"/>
        <v>37.702809373165493</v>
      </c>
      <c r="D112" s="69">
        <v>37.47252747252751</v>
      </c>
      <c r="E112" s="74">
        <f t="shared" si="127"/>
        <v>38.164061182858426</v>
      </c>
      <c r="F112" s="69">
        <v>34.828571428571429</v>
      </c>
      <c r="G112" s="74">
        <f t="shared" si="128"/>
        <v>36.649200136453963</v>
      </c>
      <c r="H112" s="69">
        <v>36.298969072164951</v>
      </c>
      <c r="I112" s="84">
        <f t="shared" si="129"/>
        <v>35.835595194913644</v>
      </c>
      <c r="J112" s="106">
        <v>2.3837934675009251E-2</v>
      </c>
      <c r="K112" s="107">
        <f t="shared" si="127"/>
        <v>6.8227500243820821E-2</v>
      </c>
      <c r="L112" s="106">
        <v>3.2967032967033003E-2</v>
      </c>
      <c r="M112" s="107">
        <f t="shared" si="130"/>
        <v>8.3027690032543996E-2</v>
      </c>
      <c r="N112" s="106">
        <v>0</v>
      </c>
      <c r="O112" s="107">
        <f t="shared" si="119"/>
        <v>3.3435999817987394E-2</v>
      </c>
      <c r="P112" s="106">
        <v>0.14432989690721648</v>
      </c>
      <c r="Q112" s="116">
        <f t="shared" si="93"/>
        <v>0.19001686838694734</v>
      </c>
      <c r="R112" s="106">
        <v>3.1356185327980346E-2</v>
      </c>
      <c r="S112" s="107">
        <f t="shared" si="131"/>
        <v>0.10390408698940842</v>
      </c>
      <c r="T112" s="106">
        <v>3.90580338490637E-2</v>
      </c>
      <c r="U112" s="107">
        <f t="shared" si="132"/>
        <v>0.11680334795234872</v>
      </c>
      <c r="V112" s="106">
        <v>0</v>
      </c>
      <c r="W112" s="107">
        <f t="shared" si="120"/>
        <v>6.5402196236470173E-2</v>
      </c>
      <c r="X112" s="106">
        <v>0.15292796477882037</v>
      </c>
      <c r="Y112" s="116">
        <f t="shared" si="94"/>
        <v>0.20350653513633968</v>
      </c>
      <c r="Z112" s="69">
        <v>7672.5140795546649</v>
      </c>
      <c r="AA112" s="74">
        <f t="shared" si="133"/>
        <v>7310.556222899836</v>
      </c>
      <c r="AB112" s="69">
        <v>7463.5164835164915</v>
      </c>
      <c r="AC112" s="74">
        <f t="shared" si="134"/>
        <v>6898.8645340697049</v>
      </c>
      <c r="AD112" s="69">
        <v>8257.1428571428569</v>
      </c>
      <c r="AE112" s="74">
        <f t="shared" si="121"/>
        <v>8402.5788978165692</v>
      </c>
      <c r="AF112" s="69">
        <v>1</v>
      </c>
      <c r="AG112" s="84">
        <f t="shared" si="95"/>
        <v>1</v>
      </c>
      <c r="AH112" s="108">
        <v>3.5338151979994969</v>
      </c>
      <c r="AI112" s="109">
        <f t="shared" si="135"/>
        <v>3.4079199419662181</v>
      </c>
      <c r="AJ112" s="108">
        <v>3.7362637362637403</v>
      </c>
      <c r="AK112" s="108">
        <f t="shared" si="136"/>
        <v>3.589194766311107</v>
      </c>
      <c r="AL112" s="108">
        <v>3.0285714285714285</v>
      </c>
      <c r="AM112" s="108">
        <f t="shared" si="122"/>
        <v>2.9809760620130263</v>
      </c>
      <c r="AN112" s="108">
        <v>0</v>
      </c>
      <c r="AO112" s="117">
        <f t="shared" si="96"/>
        <v>2.5730367115782936E-2</v>
      </c>
      <c r="AP112" s="110">
        <v>0.57010913333195856</v>
      </c>
      <c r="AQ112" s="111">
        <f t="shared" si="137"/>
        <v>0.57687321220171017</v>
      </c>
      <c r="AR112" s="110">
        <v>0.79120879120879095</v>
      </c>
      <c r="AS112" s="111">
        <f t="shared" si="138"/>
        <v>0.7956588801212946</v>
      </c>
      <c r="AT112" s="110">
        <v>0</v>
      </c>
      <c r="AU112" s="111">
        <f t="shared" si="123"/>
        <v>0</v>
      </c>
      <c r="AV112" s="110">
        <v>0</v>
      </c>
      <c r="AW112" s="118">
        <f t="shared" si="97"/>
        <v>0</v>
      </c>
      <c r="AX112" s="69">
        <v>4768.0100454606418</v>
      </c>
      <c r="AY112" s="74">
        <f t="shared" si="139"/>
        <v>4659.7719745026279</v>
      </c>
      <c r="AZ112" s="69">
        <v>5515.0329670329729</v>
      </c>
      <c r="BA112" s="74">
        <f t="shared" si="140"/>
        <v>5449.4879337158636</v>
      </c>
      <c r="BB112" s="69">
        <v>2833.6285714285714</v>
      </c>
      <c r="BC112" s="74">
        <f t="shared" si="124"/>
        <v>2553.9143185514686</v>
      </c>
      <c r="BD112" s="69">
        <v>4479.3814432989693</v>
      </c>
      <c r="BE112" s="84">
        <f t="shared" si="98"/>
        <v>3893.885938429225</v>
      </c>
      <c r="BF112" s="106">
        <v>2.3754547222164971E-2</v>
      </c>
      <c r="BG112" s="107">
        <f t="shared" si="139"/>
        <v>2.0439631156508785E-2</v>
      </c>
      <c r="BH112" s="106">
        <v>3.2967032967033003E-2</v>
      </c>
      <c r="BI112" s="106">
        <f t="shared" si="141"/>
        <v>2.8273191524638634E-2</v>
      </c>
      <c r="BJ112" s="106">
        <v>0</v>
      </c>
      <c r="BK112" s="106">
        <f t="shared" si="125"/>
        <v>0</v>
      </c>
      <c r="BL112" s="106">
        <v>0</v>
      </c>
      <c r="BM112" s="116">
        <f t="shared" si="99"/>
        <v>3.4843205574912892E-3</v>
      </c>
      <c r="BN112" s="108">
        <v>43.536422415588689</v>
      </c>
      <c r="BO112" s="109">
        <f t="shared" si="142"/>
        <v>39.61182601221379</v>
      </c>
      <c r="BP112" s="108">
        <v>45.230769230769276</v>
      </c>
      <c r="BQ112" s="109">
        <f t="shared" si="143"/>
        <v>41.738537781036754</v>
      </c>
      <c r="BR112" s="108">
        <v>39.200000000000003</v>
      </c>
      <c r="BS112" s="109">
        <f t="shared" si="126"/>
        <v>34.323403123791323</v>
      </c>
      <c r="BT112" s="108">
        <v>31.309278350515463</v>
      </c>
      <c r="BU112" s="117">
        <f t="shared" si="100"/>
        <v>33.774477409869732</v>
      </c>
      <c r="BV112" s="174">
        <f>'Plan Figures'!$B$72</f>
        <v>7.6707847839770166E-2</v>
      </c>
      <c r="BW112" s="174">
        <f>'Plan Figures'!$B$73</f>
        <v>0.14955977288801073</v>
      </c>
      <c r="BX112" s="174">
        <f>'Plan Figures'!$B$82</f>
        <v>0.18784027894390259</v>
      </c>
      <c r="BY112" s="174">
        <f>'Plan Figures'!$B$83</f>
        <v>0.30359623569051164</v>
      </c>
      <c r="BZ112" s="174">
        <v>5.3879941901155914E-2</v>
      </c>
      <c r="CA112" s="116">
        <f t="shared" si="101"/>
        <v>6.2248321086359346E-2</v>
      </c>
    </row>
    <row r="113" spans="1:79" x14ac:dyDescent="0.25">
      <c r="A113" s="115">
        <f t="shared" si="92"/>
        <v>45872</v>
      </c>
      <c r="B113" s="69">
        <v>37.781303780317998</v>
      </c>
      <c r="C113" s="74">
        <f t="shared" si="127"/>
        <v>37.850504514626493</v>
      </c>
      <c r="D113" s="69">
        <v>37.714285714285765</v>
      </c>
      <c r="E113" s="74">
        <f t="shared" si="127"/>
        <v>38.410767460306104</v>
      </c>
      <c r="F113" s="69">
        <v>37.964285714285715</v>
      </c>
      <c r="G113" s="74">
        <f t="shared" si="128"/>
        <v>36.451551511786704</v>
      </c>
      <c r="H113" s="69">
        <v>32.457142857142856</v>
      </c>
      <c r="I113" s="84">
        <f t="shared" si="129"/>
        <v>35.276167841882874</v>
      </c>
      <c r="J113" s="106">
        <v>5.7149652708475093E-2</v>
      </c>
      <c r="K113" s="107">
        <f t="shared" si="127"/>
        <v>6.3771022456154319E-2</v>
      </c>
      <c r="L113" s="106">
        <v>7.7922077922078017E-2</v>
      </c>
      <c r="M113" s="107">
        <f t="shared" si="130"/>
        <v>8.3309505865896916E-2</v>
      </c>
      <c r="N113" s="106">
        <v>0</v>
      </c>
      <c r="O113" s="107">
        <f t="shared" si="119"/>
        <v>1.4802459445316588E-2</v>
      </c>
      <c r="P113" s="106">
        <v>0.32857142857142857</v>
      </c>
      <c r="Q113" s="116">
        <f t="shared" si="93"/>
        <v>0.20923709379054159</v>
      </c>
      <c r="R113" s="106">
        <v>6.524104291918699E-2</v>
      </c>
      <c r="S113" s="107">
        <f t="shared" si="131"/>
        <v>9.6666489276001272E-2</v>
      </c>
      <c r="T113" s="106">
        <v>7.8144121546254303E-2</v>
      </c>
      <c r="U113" s="107">
        <f t="shared" si="132"/>
        <v>0.11425098792437283</v>
      </c>
      <c r="V113" s="106">
        <v>0</v>
      </c>
      <c r="W113" s="107">
        <f t="shared" si="120"/>
        <v>4.1206151932297638E-2</v>
      </c>
      <c r="X113" s="106">
        <v>0.29631212665255213</v>
      </c>
      <c r="Y113" s="116">
        <f t="shared" si="94"/>
        <v>0.21279064641795892</v>
      </c>
      <c r="Z113" s="69">
        <v>6960.7820667926671</v>
      </c>
      <c r="AA113" s="74">
        <f t="shared" si="133"/>
        <v>7229.2736757120429</v>
      </c>
      <c r="AB113" s="69">
        <v>6244.1428571428651</v>
      </c>
      <c r="AC113" s="74">
        <f t="shared" si="134"/>
        <v>6736.6353943125359</v>
      </c>
      <c r="AD113" s="69">
        <v>8946.4285714285706</v>
      </c>
      <c r="AE113" s="74">
        <f t="shared" si="121"/>
        <v>8525.3606192007755</v>
      </c>
      <c r="AF113" s="69">
        <v>1</v>
      </c>
      <c r="AG113" s="84">
        <f t="shared" si="95"/>
        <v>1</v>
      </c>
      <c r="AH113" s="108">
        <v>3.3211424814271751</v>
      </c>
      <c r="AI113" s="109">
        <f t="shared" si="135"/>
        <v>3.4179557831660428</v>
      </c>
      <c r="AJ113" s="108">
        <v>3.3636363636363682</v>
      </c>
      <c r="AK113" s="108">
        <f t="shared" si="136"/>
        <v>3.6194429990909858</v>
      </c>
      <c r="AL113" s="108">
        <v>3.2142857142857144</v>
      </c>
      <c r="AM113" s="108">
        <f t="shared" si="122"/>
        <v>2.9246317851718548</v>
      </c>
      <c r="AN113" s="108">
        <v>0</v>
      </c>
      <c r="AO113" s="117">
        <f t="shared" si="96"/>
        <v>2.5730367115782936E-2</v>
      </c>
      <c r="AP113" s="110">
        <v>0.57056583071035272</v>
      </c>
      <c r="AQ113" s="111">
        <f t="shared" si="137"/>
        <v>0.57451014575579684</v>
      </c>
      <c r="AR113" s="110">
        <v>0.77922077922077904</v>
      </c>
      <c r="AS113" s="111">
        <f t="shared" si="138"/>
        <v>0.79847703845482365</v>
      </c>
      <c r="AT113" s="110">
        <v>0</v>
      </c>
      <c r="AU113" s="111">
        <f t="shared" si="123"/>
        <v>0</v>
      </c>
      <c r="AV113" s="110">
        <v>0</v>
      </c>
      <c r="AW113" s="118">
        <f t="shared" si="97"/>
        <v>0</v>
      </c>
      <c r="AX113" s="69">
        <v>6056.9341170189473</v>
      </c>
      <c r="AY113" s="74">
        <f t="shared" si="139"/>
        <v>4879.192258807916</v>
      </c>
      <c r="AZ113" s="69">
        <v>7192.1688311688404</v>
      </c>
      <c r="BA113" s="74">
        <f t="shared" si="140"/>
        <v>5735.4776944072519</v>
      </c>
      <c r="BB113" s="69">
        <v>2946.4285714285716</v>
      </c>
      <c r="BC113" s="74">
        <f t="shared" si="124"/>
        <v>2654.4103256499598</v>
      </c>
      <c r="BD113" s="69">
        <v>4589.7285714285717</v>
      </c>
      <c r="BE113" s="84">
        <f t="shared" si="98"/>
        <v>3922.8450307228586</v>
      </c>
      <c r="BF113" s="106">
        <v>3.8037722047356906E-2</v>
      </c>
      <c r="BG113" s="107">
        <f t="shared" si="139"/>
        <v>2.3077842421218114E-2</v>
      </c>
      <c r="BH113" s="106">
        <v>5.1948051948052014E-2</v>
      </c>
      <c r="BI113" s="106">
        <f t="shared" si="141"/>
        <v>3.2077705274902842E-2</v>
      </c>
      <c r="BJ113" s="106">
        <v>0</v>
      </c>
      <c r="BK113" s="106">
        <f t="shared" si="125"/>
        <v>0</v>
      </c>
      <c r="BL113" s="106">
        <v>0</v>
      </c>
      <c r="BM113" s="116">
        <f t="shared" si="99"/>
        <v>3.4843205574912892E-3</v>
      </c>
      <c r="BN113" s="108">
        <v>41.523340339878352</v>
      </c>
      <c r="BO113" s="109">
        <f t="shared" si="142"/>
        <v>39.901972002086019</v>
      </c>
      <c r="BP113" s="108">
        <v>42.012987012987068</v>
      </c>
      <c r="BQ113" s="109">
        <f t="shared" si="143"/>
        <v>42.031532309112663</v>
      </c>
      <c r="BR113" s="108">
        <v>40.214285714285715</v>
      </c>
      <c r="BS113" s="109">
        <f t="shared" si="126"/>
        <v>34.65215201465201</v>
      </c>
      <c r="BT113" s="108">
        <v>29.557142857142857</v>
      </c>
      <c r="BU113" s="117">
        <f t="shared" si="100"/>
        <v>33.382853894792063</v>
      </c>
      <c r="BV113" s="174">
        <f>'Plan Figures'!$B$72</f>
        <v>7.6707847839770166E-2</v>
      </c>
      <c r="BW113" s="174">
        <f>'Plan Figures'!$B$73</f>
        <v>0.14955977288801073</v>
      </c>
      <c r="BX113" s="174">
        <f>'Plan Figures'!$B$82</f>
        <v>0.18784027894390259</v>
      </c>
      <c r="BY113" s="174">
        <f>'Plan Figures'!$B$83</f>
        <v>0.30359623569051164</v>
      </c>
      <c r="BZ113" s="174">
        <v>0.11958042525991879</v>
      </c>
      <c r="CA113" s="116">
        <f t="shared" si="101"/>
        <v>5.7533209417659111E-2</v>
      </c>
    </row>
    <row r="114" spans="1:79" x14ac:dyDescent="0.25">
      <c r="A114" s="115">
        <f t="shared" si="92"/>
        <v>45873</v>
      </c>
      <c r="B114" s="69">
        <v>38.873397887786503</v>
      </c>
      <c r="C114" s="77">
        <f t="shared" si="127"/>
        <v>37.958244572434275</v>
      </c>
      <c r="D114" s="69">
        <v>40.439252336448639</v>
      </c>
      <c r="E114" s="77">
        <f t="shared" si="127"/>
        <v>38.617555574485898</v>
      </c>
      <c r="F114" s="69">
        <v>35.06818181818182</v>
      </c>
      <c r="G114" s="77">
        <f t="shared" si="128"/>
        <v>36.333315581050769</v>
      </c>
      <c r="H114" s="69">
        <v>36.346153846153847</v>
      </c>
      <c r="I114" s="84">
        <f t="shared" si="129"/>
        <v>35.485897136978025</v>
      </c>
      <c r="J114" s="106">
        <v>0.10592627776428262</v>
      </c>
      <c r="K114" s="112">
        <f t="shared" si="127"/>
        <v>6.8763860957439277E-2</v>
      </c>
      <c r="L114" s="106">
        <v>0.13084112149532723</v>
      </c>
      <c r="M114" s="112">
        <f t="shared" si="130"/>
        <v>8.9014081663930669E-2</v>
      </c>
      <c r="N114" s="106">
        <v>4.5454545454545456E-2</v>
      </c>
      <c r="O114" s="112">
        <f t="shared" si="119"/>
        <v>1.8319775462632606E-2</v>
      </c>
      <c r="P114" s="106">
        <v>0.28846153846153844</v>
      </c>
      <c r="Q114" s="116">
        <f t="shared" si="93"/>
        <v>0.21211835886692862</v>
      </c>
      <c r="R114" s="106">
        <v>0.2048472254132564</v>
      </c>
      <c r="S114" s="112">
        <f t="shared" si="131"/>
        <v>0.10954200458898358</v>
      </c>
      <c r="T114" s="106">
        <v>0.19742844444283802</v>
      </c>
      <c r="U114" s="112">
        <f t="shared" si="132"/>
        <v>0.12302187821744683</v>
      </c>
      <c r="V114" s="106">
        <v>0.22052583650583799</v>
      </c>
      <c r="W114" s="112">
        <f t="shared" si="120"/>
        <v>6.5545637531344972E-2</v>
      </c>
      <c r="X114" s="106">
        <v>0.34730329037973867</v>
      </c>
      <c r="Y114" s="116">
        <f t="shared" si="94"/>
        <v>0.21702149899605749</v>
      </c>
      <c r="Z114" s="69">
        <v>7219.5430238936533</v>
      </c>
      <c r="AA114" s="77">
        <f t="shared" si="133"/>
        <v>7265.5841094466687</v>
      </c>
      <c r="AB114" s="69">
        <v>6501.8224299065487</v>
      </c>
      <c r="AC114" s="77">
        <f t="shared" si="134"/>
        <v>6754.0220696592796</v>
      </c>
      <c r="AD114" s="69">
        <v>8977.2727272727279</v>
      </c>
      <c r="AE114" s="77">
        <f t="shared" si="121"/>
        <v>8599.4977945254523</v>
      </c>
      <c r="AF114" s="69">
        <v>1</v>
      </c>
      <c r="AG114" s="84">
        <f t="shared" si="95"/>
        <v>1</v>
      </c>
      <c r="AH114" s="108">
        <v>3.5998342299796486</v>
      </c>
      <c r="AI114" s="113">
        <f t="shared" si="135"/>
        <v>3.4517520234689245</v>
      </c>
      <c r="AJ114" s="108">
        <v>3.7663551401869193</v>
      </c>
      <c r="AK114" s="108">
        <f t="shared" si="136"/>
        <v>3.6309293886572394</v>
      </c>
      <c r="AL114" s="108">
        <v>3.2045454545454546</v>
      </c>
      <c r="AM114" s="108">
        <f t="shared" si="122"/>
        <v>3.0163525643926339</v>
      </c>
      <c r="AN114" s="108">
        <v>0</v>
      </c>
      <c r="AO114" s="117">
        <f t="shared" si="96"/>
        <v>2.5730367115782936E-2</v>
      </c>
      <c r="AP114" s="110">
        <v>0.57529913349419293</v>
      </c>
      <c r="AQ114" s="114">
        <f t="shared" si="137"/>
        <v>0.57652498120150408</v>
      </c>
      <c r="AR114" s="110">
        <v>0.81308411214953258</v>
      </c>
      <c r="AS114" s="114">
        <f t="shared" si="138"/>
        <v>0.8024713449130213</v>
      </c>
      <c r="AT114" s="110">
        <v>0</v>
      </c>
      <c r="AU114" s="114">
        <f t="shared" si="123"/>
        <v>0</v>
      </c>
      <c r="AV114" s="110">
        <v>0</v>
      </c>
      <c r="AW114" s="119">
        <f t="shared" si="97"/>
        <v>0</v>
      </c>
      <c r="AX114" s="69">
        <v>5237.6080451464659</v>
      </c>
      <c r="AY114" s="77">
        <f t="shared" si="139"/>
        <v>5016.1246719785559</v>
      </c>
      <c r="AZ114" s="69">
        <v>6221.1588785046788</v>
      </c>
      <c r="BA114" s="77">
        <f t="shared" si="140"/>
        <v>5918.1426581605765</v>
      </c>
      <c r="BB114" s="69">
        <v>2855.8863636363635</v>
      </c>
      <c r="BC114" s="77">
        <f t="shared" si="124"/>
        <v>2689.1946871218211</v>
      </c>
      <c r="BD114" s="69">
        <v>2453.8461538461538</v>
      </c>
      <c r="BE114" s="84">
        <f t="shared" si="98"/>
        <v>3761.8613802270129</v>
      </c>
      <c r="BF114" s="106">
        <v>2.6450534873296256E-2</v>
      </c>
      <c r="BG114" s="112">
        <f t="shared" si="139"/>
        <v>2.5159411234845587E-2</v>
      </c>
      <c r="BH114" s="106">
        <v>3.738317757009349E-2</v>
      </c>
      <c r="BI114" s="106">
        <f t="shared" si="141"/>
        <v>3.5056884124939812E-2</v>
      </c>
      <c r="BJ114" s="106">
        <v>0</v>
      </c>
      <c r="BK114" s="106">
        <f t="shared" si="125"/>
        <v>0</v>
      </c>
      <c r="BL114" s="106">
        <v>0</v>
      </c>
      <c r="BM114" s="116">
        <f t="shared" si="99"/>
        <v>0</v>
      </c>
      <c r="BN114" s="108">
        <v>40.520053818490965</v>
      </c>
      <c r="BO114" s="113">
        <f t="shared" si="142"/>
        <v>39.757567772800847</v>
      </c>
      <c r="BP114" s="108">
        <v>44.915887850467328</v>
      </c>
      <c r="BQ114" s="113">
        <f t="shared" si="143"/>
        <v>42.24619869625144</v>
      </c>
      <c r="BR114" s="108">
        <v>29.90909090909091</v>
      </c>
      <c r="BS114" s="113">
        <f t="shared" si="126"/>
        <v>33.665950715950721</v>
      </c>
      <c r="BT114" s="108">
        <v>30.01923076923077</v>
      </c>
      <c r="BU114" s="120">
        <f t="shared" si="100"/>
        <v>32.329852018619455</v>
      </c>
      <c r="BV114" s="174">
        <f>'Plan Figures'!$B$72</f>
        <v>7.6707847839770166E-2</v>
      </c>
      <c r="BW114" s="174">
        <f>'Plan Figures'!$B$73</f>
        <v>0.14955977288801073</v>
      </c>
      <c r="BX114" s="174">
        <f>'Plan Figures'!$B$82</f>
        <v>0.18784027894390259</v>
      </c>
      <c r="BY114" s="174">
        <f>'Plan Figures'!$B$83</f>
        <v>0.30359623569051164</v>
      </c>
      <c r="BZ114" s="174">
        <v>0.1267067184198086</v>
      </c>
      <c r="CA114" s="116">
        <f t="shared" si="101"/>
        <v>6.3943374207294859E-2</v>
      </c>
    </row>
    <row r="115" spans="1:79" x14ac:dyDescent="0.25">
      <c r="A115" s="115">
        <f t="shared" si="92"/>
        <v>45874</v>
      </c>
      <c r="B115" s="69">
        <v>37.472645773936385</v>
      </c>
      <c r="C115" s="77">
        <f t="shared" si="127"/>
        <v>37.978750098041715</v>
      </c>
      <c r="D115" s="69">
        <v>36.061728395061778</v>
      </c>
      <c r="E115" s="77">
        <f t="shared" si="127"/>
        <v>38.304569405359381</v>
      </c>
      <c r="F115" s="69">
        <v>40.243902439024389</v>
      </c>
      <c r="G115" s="77">
        <f t="shared" si="128"/>
        <v>37.011015929482824</v>
      </c>
      <c r="H115" s="69">
        <v>36.703703703703702</v>
      </c>
      <c r="I115" s="84">
        <f t="shared" si="129"/>
        <v>35.792775443856321</v>
      </c>
      <c r="J115" s="106">
        <v>6.5542680249942406E-2</v>
      </c>
      <c r="K115" s="112">
        <f t="shared" si="127"/>
        <v>6.7149785089736555E-2</v>
      </c>
      <c r="L115" s="106">
        <v>8.6419753086419873E-2</v>
      </c>
      <c r="M115" s="112">
        <f t="shared" si="130"/>
        <v>8.4818407292817713E-2</v>
      </c>
      <c r="N115" s="106">
        <v>2.4390243902439025E-2</v>
      </c>
      <c r="O115" s="112">
        <f t="shared" si="119"/>
        <v>2.1804096020123894E-2</v>
      </c>
      <c r="P115" s="106">
        <v>0.20370370370370369</v>
      </c>
      <c r="Q115" s="116">
        <f t="shared" si="93"/>
        <v>0.20153634828491804</v>
      </c>
      <c r="R115" s="106">
        <v>0.11997659731263387</v>
      </c>
      <c r="S115" s="112">
        <f t="shared" si="131"/>
        <v>0.10801557740811589</v>
      </c>
      <c r="T115" s="106">
        <v>0.14244150552630319</v>
      </c>
      <c r="U115" s="112">
        <f t="shared" si="132"/>
        <v>0.11710446139612797</v>
      </c>
      <c r="V115" s="106">
        <v>7.1469146235005859E-2</v>
      </c>
      <c r="W115" s="112">
        <f t="shared" si="120"/>
        <v>7.5755515564917233E-2</v>
      </c>
      <c r="X115" s="106">
        <v>8.4931420155207688E-2</v>
      </c>
      <c r="Y115" s="116">
        <f t="shared" si="94"/>
        <v>0.18731253032710993</v>
      </c>
      <c r="Z115" s="69">
        <v>7588.8811136505292</v>
      </c>
      <c r="AA115" s="77">
        <f t="shared" si="133"/>
        <v>7285.8796032388518</v>
      </c>
      <c r="AB115" s="69">
        <v>6925.9259259259352</v>
      </c>
      <c r="AC115" s="77">
        <f t="shared" si="134"/>
        <v>6766.2325402802762</v>
      </c>
      <c r="AD115" s="69">
        <v>8926.8292682926822</v>
      </c>
      <c r="AE115" s="77">
        <f t="shared" si="121"/>
        <v>8638.1549519005966</v>
      </c>
      <c r="AF115" s="69">
        <v>1</v>
      </c>
      <c r="AG115" s="84">
        <f t="shared" si="95"/>
        <v>1</v>
      </c>
      <c r="AH115" s="108">
        <v>3.4868803245522972</v>
      </c>
      <c r="AI115" s="113">
        <f t="shared" si="135"/>
        <v>3.503652752968788</v>
      </c>
      <c r="AJ115" s="108">
        <v>3.4938271604938316</v>
      </c>
      <c r="AK115" s="108">
        <f t="shared" si="136"/>
        <v>3.6428295093292902</v>
      </c>
      <c r="AL115" s="108">
        <v>3.4878048780487805</v>
      </c>
      <c r="AM115" s="108">
        <f t="shared" si="122"/>
        <v>3.14853897554246</v>
      </c>
      <c r="AN115" s="108">
        <v>0</v>
      </c>
      <c r="AO115" s="117">
        <f t="shared" si="96"/>
        <v>2.5730367115782936E-2</v>
      </c>
      <c r="AP115" s="110">
        <v>0.48247979698581156</v>
      </c>
      <c r="AQ115" s="114">
        <f t="shared" si="137"/>
        <v>0.56764471378257375</v>
      </c>
      <c r="AR115" s="110">
        <v>0.72839506172839474</v>
      </c>
      <c r="AS115" s="114">
        <f t="shared" si="138"/>
        <v>0.78923454922008529</v>
      </c>
      <c r="AT115" s="110">
        <v>0</v>
      </c>
      <c r="AU115" s="114">
        <f t="shared" si="123"/>
        <v>0</v>
      </c>
      <c r="AV115" s="110">
        <v>0</v>
      </c>
      <c r="AW115" s="119">
        <f t="shared" si="97"/>
        <v>0</v>
      </c>
      <c r="AX115" s="69">
        <v>4308.2184752924231</v>
      </c>
      <c r="AY115" s="77">
        <f t="shared" si="139"/>
        <v>4995.2429750502342</v>
      </c>
      <c r="AZ115" s="69">
        <v>5168.2098765432174</v>
      </c>
      <c r="BA115" s="77">
        <f t="shared" si="140"/>
        <v>5891.6463247344191</v>
      </c>
      <c r="BB115" s="69">
        <v>2628.268292682927</v>
      </c>
      <c r="BC115" s="77">
        <f t="shared" si="124"/>
        <v>2682.46218131462</v>
      </c>
      <c r="BD115" s="69">
        <v>1501.0185185185185</v>
      </c>
      <c r="BE115" s="84">
        <f t="shared" si="98"/>
        <v>3596.5108511264834</v>
      </c>
      <c r="BF115" s="106">
        <v>8.1776236777256327E-3</v>
      </c>
      <c r="BG115" s="112">
        <f t="shared" si="139"/>
        <v>2.3335106546398011E-2</v>
      </c>
      <c r="BH115" s="106">
        <v>1.2345679012345694E-2</v>
      </c>
      <c r="BI115" s="106">
        <f t="shared" si="141"/>
        <v>3.2309274359786179E-2</v>
      </c>
      <c r="BJ115" s="106">
        <v>0</v>
      </c>
      <c r="BK115" s="106">
        <f t="shared" si="125"/>
        <v>0</v>
      </c>
      <c r="BL115" s="106">
        <v>0</v>
      </c>
      <c r="BM115" s="116">
        <f t="shared" si="99"/>
        <v>0</v>
      </c>
      <c r="BN115" s="108">
        <v>39.227961089027481</v>
      </c>
      <c r="BO115" s="113">
        <f t="shared" si="142"/>
        <v>40.034262482270002</v>
      </c>
      <c r="BP115" s="108">
        <v>42.827160493827222</v>
      </c>
      <c r="BQ115" s="113">
        <f t="shared" si="143"/>
        <v>42.416996060031252</v>
      </c>
      <c r="BR115" s="108">
        <v>32.073170731707314</v>
      </c>
      <c r="BS115" s="113">
        <f t="shared" si="126"/>
        <v>34.140689391908907</v>
      </c>
      <c r="BT115" s="108">
        <v>40.222222222222221</v>
      </c>
      <c r="BU115" s="120">
        <f t="shared" si="100"/>
        <v>33.833820272587708</v>
      </c>
      <c r="BV115" s="174">
        <f>'Plan Figures'!$B$72</f>
        <v>7.6707847839770166E-2</v>
      </c>
      <c r="BW115" s="174">
        <f>'Plan Figures'!$B$73</f>
        <v>0.14955977288801073</v>
      </c>
      <c r="BX115" s="174">
        <f>'Plan Figures'!$B$82</f>
        <v>0.18784027894390259</v>
      </c>
      <c r="BY115" s="174">
        <f>'Plan Figures'!$B$83</f>
        <v>0.30359623569051164</v>
      </c>
      <c r="BZ115" s="174">
        <v>7.0431893470353751E-2</v>
      </c>
      <c r="CA115" s="116">
        <f t="shared" si="101"/>
        <v>6.5784521575701055E-2</v>
      </c>
    </row>
    <row r="116" spans="1:79" x14ac:dyDescent="0.25">
      <c r="A116" s="115">
        <f t="shared" si="92"/>
        <v>45875</v>
      </c>
      <c r="B116" s="69">
        <v>35.786664241635883</v>
      </c>
      <c r="C116" s="77">
        <f t="shared" si="127"/>
        <v>37.60224581592621</v>
      </c>
      <c r="D116" s="69">
        <v>36.945205479452099</v>
      </c>
      <c r="E116" s="77">
        <f t="shared" si="127"/>
        <v>38.022571342539401</v>
      </c>
      <c r="F116" s="69">
        <v>32.966666666666669</v>
      </c>
      <c r="G116" s="77">
        <f t="shared" si="128"/>
        <v>36.434825453292355</v>
      </c>
      <c r="H116" s="69">
        <v>34.666666666666664</v>
      </c>
      <c r="I116" s="84">
        <f t="shared" si="129"/>
        <v>35.356957638473304</v>
      </c>
      <c r="J116" s="106">
        <v>0.11636072468040409</v>
      </c>
      <c r="K116" s="112">
        <f t="shared" si="127"/>
        <v>7.4182343836785694E-2</v>
      </c>
      <c r="L116" s="106">
        <v>0.16438356164383583</v>
      </c>
      <c r="M116" s="112">
        <f t="shared" si="130"/>
        <v>9.8200763140926989E-2</v>
      </c>
      <c r="N116" s="106">
        <v>0</v>
      </c>
      <c r="O116" s="112">
        <f t="shared" si="119"/>
        <v>1.3640830714001446E-2</v>
      </c>
      <c r="P116" s="106">
        <v>0.30952380952380953</v>
      </c>
      <c r="Q116" s="116">
        <f t="shared" si="93"/>
        <v>0.22401490492496534</v>
      </c>
      <c r="R116" s="106">
        <v>0.18211731719614974</v>
      </c>
      <c r="S116" s="112">
        <f t="shared" si="131"/>
        <v>0.11792170374658802</v>
      </c>
      <c r="T116" s="106">
        <v>0.23831541452417415</v>
      </c>
      <c r="U116" s="112">
        <f t="shared" si="132"/>
        <v>0.1376655512048883</v>
      </c>
      <c r="V116" s="106">
        <v>0</v>
      </c>
      <c r="W116" s="112">
        <f t="shared" si="120"/>
        <v>5.1887961397319583E-2</v>
      </c>
      <c r="X116" s="106">
        <v>0.25124780880806535</v>
      </c>
      <c r="Y116" s="116">
        <f t="shared" si="94"/>
        <v>0.20189664054271778</v>
      </c>
      <c r="Z116" s="69">
        <v>6908.6245120016656</v>
      </c>
      <c r="AA116" s="77">
        <f t="shared" si="133"/>
        <v>7285.5658335519684</v>
      </c>
      <c r="AB116" s="69">
        <v>6336.9178082191866</v>
      </c>
      <c r="AC116" s="77">
        <f t="shared" si="134"/>
        <v>6744.5858779623823</v>
      </c>
      <c r="AD116" s="69">
        <v>8326.6666666666661</v>
      </c>
      <c r="AE116" s="77">
        <f t="shared" si="121"/>
        <v>8667.2705981591007</v>
      </c>
      <c r="AF116" s="69">
        <v>1</v>
      </c>
      <c r="AG116" s="84">
        <f t="shared" si="95"/>
        <v>1</v>
      </c>
      <c r="AH116" s="108">
        <v>3.2381379090025311</v>
      </c>
      <c r="AI116" s="113">
        <f t="shared" si="135"/>
        <v>3.4443505506877168</v>
      </c>
      <c r="AJ116" s="108">
        <v>3.4383561643835661</v>
      </c>
      <c r="AK116" s="108">
        <f t="shared" si="136"/>
        <v>3.5683666814418054</v>
      </c>
      <c r="AL116" s="108">
        <v>2.7666666666666666</v>
      </c>
      <c r="AM116" s="108">
        <f t="shared" si="122"/>
        <v>3.1437770707805548</v>
      </c>
      <c r="AN116" s="108">
        <v>0</v>
      </c>
      <c r="AO116" s="117">
        <f t="shared" si="96"/>
        <v>2.5730367115782936E-2</v>
      </c>
      <c r="AP116" s="110">
        <v>0.58130456384730256</v>
      </c>
      <c r="AQ116" s="114">
        <f t="shared" si="137"/>
        <v>0.5644634360918267</v>
      </c>
      <c r="AR116" s="110">
        <v>0.82191780821917781</v>
      </c>
      <c r="AS116" s="114">
        <f t="shared" si="138"/>
        <v>0.78976826208256523</v>
      </c>
      <c r="AT116" s="110">
        <v>0</v>
      </c>
      <c r="AU116" s="114">
        <f t="shared" si="123"/>
        <v>0</v>
      </c>
      <c r="AV116" s="110">
        <v>0</v>
      </c>
      <c r="AW116" s="119">
        <f t="shared" si="97"/>
        <v>0</v>
      </c>
      <c r="AX116" s="69">
        <v>4564.1283730945752</v>
      </c>
      <c r="AY116" s="77">
        <f t="shared" si="139"/>
        <v>4958.2437613902175</v>
      </c>
      <c r="AZ116" s="69">
        <v>5394.5205479452125</v>
      </c>
      <c r="BA116" s="77">
        <f t="shared" si="140"/>
        <v>5840.3772543831565</v>
      </c>
      <c r="BB116" s="69">
        <v>2544.6333333333332</v>
      </c>
      <c r="BC116" s="77">
        <f t="shared" si="124"/>
        <v>2732.0465350561167</v>
      </c>
      <c r="BD116" s="69">
        <v>3239.3809523809523</v>
      </c>
      <c r="BE116" s="84">
        <f t="shared" si="98"/>
        <v>3473.2578194790426</v>
      </c>
      <c r="BF116" s="106">
        <v>2.9065228192365171E-2</v>
      </c>
      <c r="BG116" s="112">
        <f t="shared" si="139"/>
        <v>2.4293771379791277E-2</v>
      </c>
      <c r="BH116" s="106">
        <v>4.1095890410958957E-2</v>
      </c>
      <c r="BI116" s="106">
        <f t="shared" si="141"/>
        <v>3.3851111518061701E-2</v>
      </c>
      <c r="BJ116" s="106">
        <v>0</v>
      </c>
      <c r="BK116" s="106">
        <f t="shared" si="125"/>
        <v>0</v>
      </c>
      <c r="BL116" s="106">
        <v>0</v>
      </c>
      <c r="BM116" s="116">
        <f t="shared" si="99"/>
        <v>0</v>
      </c>
      <c r="BN116" s="108">
        <v>38.608131232740853</v>
      </c>
      <c r="BO116" s="113">
        <f t="shared" si="142"/>
        <v>40.096297154084617</v>
      </c>
      <c r="BP116" s="108">
        <v>42.808219178082247</v>
      </c>
      <c r="BQ116" s="113">
        <f t="shared" si="143"/>
        <v>42.688300098458583</v>
      </c>
      <c r="BR116" s="108">
        <v>28.366666666666667</v>
      </c>
      <c r="BS116" s="113">
        <f t="shared" si="126"/>
        <v>33.837968303473531</v>
      </c>
      <c r="BT116" s="108">
        <v>46.214285714285715</v>
      </c>
      <c r="BU116" s="120">
        <f t="shared" si="100"/>
        <v>34.473128169659581</v>
      </c>
      <c r="BV116" s="174">
        <f>'Plan Figures'!$B$72</f>
        <v>7.6707847839770166E-2</v>
      </c>
      <c r="BW116" s="174">
        <f>'Plan Figures'!$B$73</f>
        <v>0.14955977288801073</v>
      </c>
      <c r="BX116" s="174">
        <f>'Plan Figures'!$B$82</f>
        <v>0.18784027894390259</v>
      </c>
      <c r="BY116" s="174">
        <f>'Plan Figures'!$B$83</f>
        <v>0.30359623569051164</v>
      </c>
      <c r="BZ116" s="174">
        <v>7.7054795095890416E-2</v>
      </c>
      <c r="CA116" s="116">
        <f t="shared" si="101"/>
        <v>7.1631664210940985E-2</v>
      </c>
    </row>
    <row r="117" spans="1:79" x14ac:dyDescent="0.25">
      <c r="A117" s="115">
        <f t="shared" si="92"/>
        <v>45876</v>
      </c>
      <c r="B117" s="69">
        <v>36.54803480463589</v>
      </c>
      <c r="C117" s="77">
        <f t="shared" si="127"/>
        <v>37.42799240714546</v>
      </c>
      <c r="D117" s="69">
        <v>36.831168831168881</v>
      </c>
      <c r="E117" s="77">
        <f t="shared" si="127"/>
        <v>37.816309746992097</v>
      </c>
      <c r="F117" s="69">
        <v>36.02325581395349</v>
      </c>
      <c r="G117" s="77">
        <f t="shared" si="128"/>
        <v>36.396335865738671</v>
      </c>
      <c r="H117" s="69">
        <v>37.200000000000003</v>
      </c>
      <c r="I117" s="84">
        <f t="shared" si="129"/>
        <v>35.587059679289624</v>
      </c>
      <c r="J117" s="106">
        <v>6.6705742367747151E-2</v>
      </c>
      <c r="K117" s="112">
        <f t="shared" si="127"/>
        <v>7.2197089831802494E-2</v>
      </c>
      <c r="L117" s="106">
        <v>5.1948051948052014E-2</v>
      </c>
      <c r="M117" s="112">
        <f t="shared" si="130"/>
        <v>9.0145722943029652E-2</v>
      </c>
      <c r="N117" s="106">
        <v>9.3023255813953487E-2</v>
      </c>
      <c r="O117" s="112">
        <f t="shared" si="119"/>
        <v>2.6929867258851943E-2</v>
      </c>
      <c r="P117" s="106">
        <v>0.24615384615384617</v>
      </c>
      <c r="Q117" s="116">
        <f t="shared" si="93"/>
        <v>0.23366953600816784</v>
      </c>
      <c r="R117" s="106">
        <v>0.11604140311259002</v>
      </c>
      <c r="S117" s="112">
        <f t="shared" si="131"/>
        <v>0.11707306605277404</v>
      </c>
      <c r="T117" s="106">
        <v>5.6042730806983132E-2</v>
      </c>
      <c r="U117" s="112">
        <f t="shared" si="132"/>
        <v>0.12293994353297645</v>
      </c>
      <c r="V117" s="106">
        <v>0.20611526171562897</v>
      </c>
      <c r="W117" s="112">
        <f t="shared" si="120"/>
        <v>8.1332998785266578E-2</v>
      </c>
      <c r="X117" s="106">
        <v>0.2864128344603869</v>
      </c>
      <c r="Y117" s="116">
        <f t="shared" si="94"/>
        <v>0.22613461049519046</v>
      </c>
      <c r="Z117" s="69">
        <v>7266.1438700911594</v>
      </c>
      <c r="AA117" s="77">
        <f t="shared" si="133"/>
        <v>7263.0028668867008</v>
      </c>
      <c r="AB117" s="69">
        <v>6963.6363636363731</v>
      </c>
      <c r="AC117" s="77">
        <f t="shared" si="134"/>
        <v>6730.3434537199582</v>
      </c>
      <c r="AD117" s="69">
        <v>7837.2093023255811</v>
      </c>
      <c r="AE117" s="77">
        <f t="shared" si="121"/>
        <v>8570.8440524982943</v>
      </c>
      <c r="AF117" s="69">
        <v>1</v>
      </c>
      <c r="AG117" s="84">
        <f t="shared" si="95"/>
        <v>1</v>
      </c>
      <c r="AH117" s="108">
        <v>2.9037001231738491</v>
      </c>
      <c r="AI117" s="113">
        <f t="shared" si="135"/>
        <v>3.3557768413013918</v>
      </c>
      <c r="AJ117" s="108">
        <v>3.0259740259740298</v>
      </c>
      <c r="AK117" s="108">
        <f t="shared" si="136"/>
        <v>3.4982677327714278</v>
      </c>
      <c r="AL117" s="108">
        <v>2.6976744186046511</v>
      </c>
      <c r="AM117" s="108">
        <f t="shared" si="122"/>
        <v>3.0204483291874915</v>
      </c>
      <c r="AN117" s="108">
        <v>0</v>
      </c>
      <c r="AO117" s="117">
        <f t="shared" si="96"/>
        <v>2.5730367115782936E-2</v>
      </c>
      <c r="AP117" s="110">
        <v>0.51537297392401848</v>
      </c>
      <c r="AQ117" s="114">
        <f t="shared" si="137"/>
        <v>0.55395414110773078</v>
      </c>
      <c r="AR117" s="110">
        <v>0.80519480519480491</v>
      </c>
      <c r="AS117" s="114">
        <f t="shared" si="138"/>
        <v>0.7917008533008707</v>
      </c>
      <c r="AT117" s="110">
        <v>0</v>
      </c>
      <c r="AU117" s="114">
        <f t="shared" si="123"/>
        <v>0</v>
      </c>
      <c r="AV117" s="110">
        <v>0</v>
      </c>
      <c r="AW117" s="119">
        <f t="shared" si="97"/>
        <v>0</v>
      </c>
      <c r="AX117" s="69">
        <v>5080.4747988045165</v>
      </c>
      <c r="AY117" s="77">
        <f t="shared" si="139"/>
        <v>5061.3495377320587</v>
      </c>
      <c r="AZ117" s="69">
        <v>6669.6103896103987</v>
      </c>
      <c r="BA117" s="77">
        <f t="shared" si="140"/>
        <v>6080.2382624227366</v>
      </c>
      <c r="BB117" s="69">
        <v>2256.3953488372094</v>
      </c>
      <c r="BC117" s="77">
        <f t="shared" si="124"/>
        <v>2694.5490064927917</v>
      </c>
      <c r="BD117" s="69">
        <v>2971.523076923077</v>
      </c>
      <c r="BE117" s="84">
        <f t="shared" si="98"/>
        <v>3376.2815243456052</v>
      </c>
      <c r="BF117" s="106">
        <v>2.493740196406545E-2</v>
      </c>
      <c r="BG117" s="112">
        <f t="shared" si="139"/>
        <v>2.6970636263661245E-2</v>
      </c>
      <c r="BH117" s="106">
        <v>3.8961038961039009E-2</v>
      </c>
      <c r="BI117" s="106">
        <f t="shared" si="141"/>
        <v>3.8226498036305366E-2</v>
      </c>
      <c r="BJ117" s="106">
        <v>0</v>
      </c>
      <c r="BK117" s="106">
        <f t="shared" si="125"/>
        <v>0</v>
      </c>
      <c r="BL117" s="106">
        <v>0</v>
      </c>
      <c r="BM117" s="116">
        <f t="shared" si="99"/>
        <v>0</v>
      </c>
      <c r="BN117" s="108">
        <v>38.77923291432289</v>
      </c>
      <c r="BO117" s="113">
        <f t="shared" si="142"/>
        <v>40.218182718856291</v>
      </c>
      <c r="BP117" s="108">
        <v>41.441558441558499</v>
      </c>
      <c r="BQ117" s="113">
        <f t="shared" si="143"/>
        <v>43.09423701868122</v>
      </c>
      <c r="BR117" s="108">
        <v>34.046511627906973</v>
      </c>
      <c r="BS117" s="113">
        <f t="shared" si="126"/>
        <v>33.55889853603167</v>
      </c>
      <c r="BT117" s="108">
        <v>37.415384615384617</v>
      </c>
      <c r="BU117" s="120">
        <f t="shared" si="100"/>
        <v>35.241652502469627</v>
      </c>
      <c r="BV117" s="174">
        <f>'Plan Figures'!$B$72</f>
        <v>7.6707847839770166E-2</v>
      </c>
      <c r="BW117" s="174">
        <f>'Plan Figures'!$B$73</f>
        <v>0.14955977288801073</v>
      </c>
      <c r="BX117" s="174">
        <f>'Plan Figures'!$B$82</f>
        <v>0.18784027894390259</v>
      </c>
      <c r="BY117" s="174">
        <f>'Plan Figures'!$B$83</f>
        <v>0.30359623569051164</v>
      </c>
      <c r="BZ117" s="174">
        <v>7.5336042677466894E-2</v>
      </c>
      <c r="CA117" s="116">
        <f t="shared" si="101"/>
        <v>8.1091817846397282E-2</v>
      </c>
    </row>
    <row r="118" spans="1:79" x14ac:dyDescent="0.25">
      <c r="A118" s="115">
        <f t="shared" si="92"/>
        <v>45877</v>
      </c>
      <c r="B118" s="69">
        <v>36.873981005082705</v>
      </c>
      <c r="C118" s="77">
        <f t="shared" si="127"/>
        <v>37.153329530703687</v>
      </c>
      <c r="D118" s="69">
        <v>36.875000000000036</v>
      </c>
      <c r="E118" s="77">
        <f t="shared" si="127"/>
        <v>37.477024032706389</v>
      </c>
      <c r="F118" s="69">
        <v>36.844444444444441</v>
      </c>
      <c r="G118" s="77">
        <f t="shared" si="128"/>
        <v>36.277044046446846</v>
      </c>
      <c r="H118" s="69">
        <v>39.357894736842105</v>
      </c>
      <c r="I118" s="84">
        <f t="shared" si="129"/>
        <v>36.147218697524877</v>
      </c>
      <c r="J118" s="106">
        <v>0.12087645286978367</v>
      </c>
      <c r="K118" s="112">
        <f t="shared" si="127"/>
        <v>7.948563790223491E-2</v>
      </c>
      <c r="L118" s="106">
        <v>0.12500000000000011</v>
      </c>
      <c r="M118" s="112">
        <f t="shared" si="130"/>
        <v>9.5640228437535155E-2</v>
      </c>
      <c r="N118" s="106">
        <v>0.1111111111111111</v>
      </c>
      <c r="O118" s="112">
        <f t="shared" si="119"/>
        <v>3.9139879468864151E-2</v>
      </c>
      <c r="P118" s="106">
        <v>0.12631578947368421</v>
      </c>
      <c r="Q118" s="116">
        <f t="shared" si="93"/>
        <v>0.2352942875421753</v>
      </c>
      <c r="R118" s="106">
        <v>0.19839740562667119</v>
      </c>
      <c r="S118" s="112">
        <f t="shared" si="131"/>
        <v>0.13113959670120981</v>
      </c>
      <c r="T118" s="106">
        <v>0.19958225415099137</v>
      </c>
      <c r="U118" s="112">
        <f t="shared" si="132"/>
        <v>0.13585892926380114</v>
      </c>
      <c r="V118" s="106">
        <v>0.19568752487164293</v>
      </c>
      <c r="W118" s="112">
        <f t="shared" si="120"/>
        <v>9.9113967046873669E-2</v>
      </c>
      <c r="X118" s="106">
        <v>0.198603642190843</v>
      </c>
      <c r="Y118" s="116">
        <f t="shared" si="94"/>
        <v>0.23110558391794486</v>
      </c>
      <c r="Z118" s="69">
        <v>7582.5902503108482</v>
      </c>
      <c r="AA118" s="77">
        <f t="shared" si="133"/>
        <v>7314.1541308993119</v>
      </c>
      <c r="AB118" s="69">
        <v>6927.7232142857201</v>
      </c>
      <c r="AC118" s="77">
        <f t="shared" si="134"/>
        <v>6766.2407260904456</v>
      </c>
      <c r="AD118" s="69">
        <v>9266.6666666666661</v>
      </c>
      <c r="AE118" s="77">
        <f t="shared" si="121"/>
        <v>8648.3165799708204</v>
      </c>
      <c r="AF118" s="69">
        <v>1</v>
      </c>
      <c r="AG118" s="84">
        <f t="shared" si="95"/>
        <v>1</v>
      </c>
      <c r="AH118" s="108">
        <v>3.2343649311165614</v>
      </c>
      <c r="AI118" s="113">
        <f t="shared" si="135"/>
        <v>3.3311250281787941</v>
      </c>
      <c r="AJ118" s="108">
        <v>3.4910714285714315</v>
      </c>
      <c r="AK118" s="108">
        <f t="shared" si="136"/>
        <v>3.4736405742156977</v>
      </c>
      <c r="AL118" s="108">
        <v>2.6222222222222222</v>
      </c>
      <c r="AM118" s="108">
        <f t="shared" si="122"/>
        <v>3.0031101118492742</v>
      </c>
      <c r="AN118" s="108">
        <v>0</v>
      </c>
      <c r="AO118" s="117">
        <f t="shared" si="96"/>
        <v>0</v>
      </c>
      <c r="AP118" s="110">
        <v>0.53977610370014661</v>
      </c>
      <c r="AQ118" s="114">
        <f t="shared" si="137"/>
        <v>0.54784393371339768</v>
      </c>
      <c r="AR118" s="110">
        <v>0.75892857142857117</v>
      </c>
      <c r="AS118" s="114">
        <f t="shared" si="138"/>
        <v>0.78542141845000735</v>
      </c>
      <c r="AT118" s="110">
        <v>0</v>
      </c>
      <c r="AU118" s="114">
        <f t="shared" si="123"/>
        <v>0</v>
      </c>
      <c r="AV118" s="110">
        <v>0</v>
      </c>
      <c r="AW118" s="119">
        <f t="shared" si="97"/>
        <v>0</v>
      </c>
      <c r="AX118" s="69">
        <v>5278.0995423143077</v>
      </c>
      <c r="AY118" s="77">
        <f t="shared" si="139"/>
        <v>5041.9247710188401</v>
      </c>
      <c r="AZ118" s="69">
        <v>6217.1875000000055</v>
      </c>
      <c r="BA118" s="77">
        <f t="shared" si="140"/>
        <v>6053.9841415436176</v>
      </c>
      <c r="BB118" s="69">
        <v>2938.2888888888888</v>
      </c>
      <c r="BC118" s="77">
        <f t="shared" si="124"/>
        <v>2714.7899100336949</v>
      </c>
      <c r="BD118" s="69">
        <v>5838.5684210526315</v>
      </c>
      <c r="BE118" s="84">
        <f t="shared" si="98"/>
        <v>3581.9210196355534</v>
      </c>
      <c r="BF118" s="106">
        <v>3.811928851258594E-2</v>
      </c>
      <c r="BG118" s="112">
        <f t="shared" si="139"/>
        <v>2.6934620927080044E-2</v>
      </c>
      <c r="BH118" s="106">
        <v>4.4642857142857179E-2</v>
      </c>
      <c r="BI118" s="106">
        <f t="shared" si="141"/>
        <v>3.7049104001768481E-2</v>
      </c>
      <c r="BJ118" s="106">
        <v>2.2222222222222223E-2</v>
      </c>
      <c r="BK118" s="106">
        <f t="shared" si="125"/>
        <v>3.1746031746031746E-3</v>
      </c>
      <c r="BL118" s="106">
        <v>0</v>
      </c>
      <c r="BM118" s="116">
        <f t="shared" si="99"/>
        <v>0</v>
      </c>
      <c r="BN118" s="108">
        <v>39.513434250538403</v>
      </c>
      <c r="BO118" s="113">
        <f t="shared" si="142"/>
        <v>40.244082294369662</v>
      </c>
      <c r="BP118" s="108">
        <v>44.660714285714327</v>
      </c>
      <c r="BQ118" s="113">
        <f t="shared" si="143"/>
        <v>43.413899499057997</v>
      </c>
      <c r="BR118" s="108">
        <v>26.822222222222223</v>
      </c>
      <c r="BS118" s="113">
        <f t="shared" si="126"/>
        <v>32.947421124554253</v>
      </c>
      <c r="BT118" s="108">
        <v>35.863157894736844</v>
      </c>
      <c r="BU118" s="120">
        <f t="shared" si="100"/>
        <v>35.800100346216929</v>
      </c>
      <c r="BV118" s="174">
        <f>'Plan Figures'!$B$72</f>
        <v>7.6707847839770166E-2</v>
      </c>
      <c r="BW118" s="174">
        <f>'Plan Figures'!$B$73</f>
        <v>0.14955977288801073</v>
      </c>
      <c r="BX118" s="174">
        <f>'Plan Figures'!$B$82</f>
        <v>0.18784027894390259</v>
      </c>
      <c r="BY118" s="174">
        <f>'Plan Figures'!$B$83</f>
        <v>0.30359623569051164</v>
      </c>
      <c r="BZ118" s="174">
        <v>6.0173798612201186E-2</v>
      </c>
      <c r="CA118" s="116">
        <f t="shared" si="101"/>
        <v>8.330908791954221E-2</v>
      </c>
    </row>
    <row r="119" spans="1:79" x14ac:dyDescent="0.25">
      <c r="A119" s="115">
        <f t="shared" si="92"/>
        <v>45878</v>
      </c>
      <c r="B119" s="69">
        <v>37.437084437763481</v>
      </c>
      <c r="C119" s="77">
        <f t="shared" si="127"/>
        <v>37.253301704451268</v>
      </c>
      <c r="D119" s="69">
        <v>37.542553191489404</v>
      </c>
      <c r="E119" s="77">
        <f t="shared" si="127"/>
        <v>37.487027706843797</v>
      </c>
      <c r="F119" s="69">
        <v>37.208333333333336</v>
      </c>
      <c r="G119" s="77">
        <f t="shared" si="128"/>
        <v>36.617010032841407</v>
      </c>
      <c r="H119" s="69">
        <v>36.355371900826448</v>
      </c>
      <c r="I119" s="84">
        <f t="shared" si="129"/>
        <v>36.155276244476511</v>
      </c>
      <c r="J119" s="106">
        <v>9.8407880923928145E-2</v>
      </c>
      <c r="K119" s="112">
        <f t="shared" si="127"/>
        <v>9.0138487366366177E-2</v>
      </c>
      <c r="L119" s="106">
        <v>0.12765957446808526</v>
      </c>
      <c r="M119" s="112">
        <f t="shared" si="130"/>
        <v>0.1091677343662569</v>
      </c>
      <c r="N119" s="106">
        <v>4.1666666666666664E-2</v>
      </c>
      <c r="O119" s="112">
        <f t="shared" si="119"/>
        <v>4.5092260421245103E-2</v>
      </c>
      <c r="P119" s="106">
        <v>8.2644628099173556E-2</v>
      </c>
      <c r="Q119" s="116">
        <f t="shared" si="93"/>
        <v>0.22648210628388346</v>
      </c>
      <c r="R119" s="106">
        <v>0.17075497840707374</v>
      </c>
      <c r="S119" s="112">
        <f t="shared" si="131"/>
        <v>0.15105370999822315</v>
      </c>
      <c r="T119" s="106">
        <v>0.21585494537265923</v>
      </c>
      <c r="U119" s="112">
        <f t="shared" si="132"/>
        <v>0.16111563091002903</v>
      </c>
      <c r="V119" s="106">
        <v>7.2801778518547786E-2</v>
      </c>
      <c r="W119" s="112">
        <f t="shared" si="120"/>
        <v>0.10951422112095191</v>
      </c>
      <c r="X119" s="106">
        <v>9.4739123065184339E-2</v>
      </c>
      <c r="Y119" s="116">
        <f t="shared" si="94"/>
        <v>0.2227928922445683</v>
      </c>
      <c r="Z119" s="69">
        <v>7382.2309543248011</v>
      </c>
      <c r="AA119" s="77">
        <f t="shared" si="133"/>
        <v>7272.6851130093319</v>
      </c>
      <c r="AB119" s="69">
        <v>7063.4468085106473</v>
      </c>
      <c r="AC119" s="77">
        <f t="shared" si="134"/>
        <v>6709.0879153753249</v>
      </c>
      <c r="AD119" s="69">
        <v>8054.125</v>
      </c>
      <c r="AE119" s="77">
        <f t="shared" si="121"/>
        <v>8619.3140289504136</v>
      </c>
      <c r="AF119" s="69">
        <v>1</v>
      </c>
      <c r="AG119" s="84">
        <f t="shared" si="95"/>
        <v>1</v>
      </c>
      <c r="AH119" s="108">
        <v>3.6112428268063197</v>
      </c>
      <c r="AI119" s="113">
        <f t="shared" si="135"/>
        <v>3.3421861180083403</v>
      </c>
      <c r="AJ119" s="108">
        <v>3.7872340425531958</v>
      </c>
      <c r="AK119" s="108">
        <f t="shared" si="136"/>
        <v>3.4809220465427626</v>
      </c>
      <c r="AL119" s="108">
        <v>3.2916666666666665</v>
      </c>
      <c r="AM119" s="108">
        <f t="shared" si="122"/>
        <v>3.0406951458628795</v>
      </c>
      <c r="AN119" s="108">
        <v>0</v>
      </c>
      <c r="AO119" s="117">
        <f t="shared" si="96"/>
        <v>0</v>
      </c>
      <c r="AP119" s="110">
        <v>0.56158688795694423</v>
      </c>
      <c r="AQ119" s="114">
        <f t="shared" si="137"/>
        <v>0.54662647008839549</v>
      </c>
      <c r="AR119" s="110">
        <v>0.85106382978723394</v>
      </c>
      <c r="AS119" s="114">
        <f t="shared" si="138"/>
        <v>0.79397213824692769</v>
      </c>
      <c r="AT119" s="110">
        <v>0</v>
      </c>
      <c r="AU119" s="114">
        <f t="shared" si="123"/>
        <v>0</v>
      </c>
      <c r="AV119" s="110">
        <v>0</v>
      </c>
      <c r="AW119" s="119">
        <f t="shared" si="97"/>
        <v>0</v>
      </c>
      <c r="AX119" s="69">
        <v>4790.4209763817416</v>
      </c>
      <c r="AY119" s="77">
        <f t="shared" si="139"/>
        <v>5045.1263325789969</v>
      </c>
      <c r="AZ119" s="69">
        <v>5938.7659574468162</v>
      </c>
      <c r="BA119" s="77">
        <f t="shared" si="140"/>
        <v>6114.5174258884526</v>
      </c>
      <c r="BB119" s="69">
        <v>2538.75</v>
      </c>
      <c r="BC119" s="77">
        <f t="shared" si="124"/>
        <v>2672.6643998296131</v>
      </c>
      <c r="BD119" s="69">
        <v>5839.7107438016528</v>
      </c>
      <c r="BE119" s="84">
        <f t="shared" si="98"/>
        <v>3776.2537768502225</v>
      </c>
      <c r="BF119" s="106">
        <v>2.8079344397847247E-2</v>
      </c>
      <c r="BG119" s="112">
        <f t="shared" si="139"/>
        <v>2.7552449095034657E-2</v>
      </c>
      <c r="BH119" s="106">
        <v>4.255319148936175E-2</v>
      </c>
      <c r="BI119" s="106">
        <f t="shared" si="141"/>
        <v>3.8418555219244019E-2</v>
      </c>
      <c r="BJ119" s="106">
        <v>0</v>
      </c>
      <c r="BK119" s="106">
        <f t="shared" si="125"/>
        <v>3.1746031746031746E-3</v>
      </c>
      <c r="BL119" s="106">
        <v>0</v>
      </c>
      <c r="BM119" s="116">
        <f t="shared" si="99"/>
        <v>0</v>
      </c>
      <c r="BN119" s="108">
        <v>38.304071159691766</v>
      </c>
      <c r="BO119" s="113">
        <f t="shared" si="142"/>
        <v>39.49660354352725</v>
      </c>
      <c r="BP119" s="108">
        <v>43.244680851063883</v>
      </c>
      <c r="BQ119" s="113">
        <f t="shared" si="143"/>
        <v>43.13017258767151</v>
      </c>
      <c r="BR119" s="108">
        <v>28.729166666666668</v>
      </c>
      <c r="BS119" s="113">
        <f t="shared" si="126"/>
        <v>31.451587791220923</v>
      </c>
      <c r="BT119" s="108">
        <v>31.487603305785125</v>
      </c>
      <c r="BU119" s="120">
        <f t="shared" si="100"/>
        <v>35.825575339826877</v>
      </c>
      <c r="BV119" s="174">
        <f>'Plan Figures'!$B$72</f>
        <v>7.6707847839770166E-2</v>
      </c>
      <c r="BW119" s="174">
        <f>'Plan Figures'!$B$73</f>
        <v>0.14955977288801073</v>
      </c>
      <c r="BX119" s="174">
        <f>'Plan Figures'!$B$82</f>
        <v>0.18784027894390259</v>
      </c>
      <c r="BY119" s="174">
        <f>'Plan Figures'!$B$83</f>
        <v>0.30359623569051164</v>
      </c>
      <c r="BZ119" s="174">
        <v>4.0576615048402154E-2</v>
      </c>
      <c r="CA119" s="116">
        <f t="shared" si="101"/>
        <v>8.1408612654863113E-2</v>
      </c>
    </row>
    <row r="120" spans="1:79" x14ac:dyDescent="0.25">
      <c r="A120" s="115">
        <f t="shared" si="92"/>
        <v>45879</v>
      </c>
      <c r="B120" s="69">
        <v>37.932892349466407</v>
      </c>
      <c r="C120" s="77">
        <f t="shared" si="127"/>
        <v>37.274957214329611</v>
      </c>
      <c r="D120" s="69">
        <v>38.195652173913089</v>
      </c>
      <c r="E120" s="77">
        <f t="shared" si="127"/>
        <v>37.555794343933421</v>
      </c>
      <c r="F120" s="69">
        <v>37.103448275862071</v>
      </c>
      <c r="G120" s="77">
        <f t="shared" si="128"/>
        <v>36.494033255923746</v>
      </c>
      <c r="H120" s="69">
        <v>36.67307692307692</v>
      </c>
      <c r="I120" s="84">
        <f t="shared" si="129"/>
        <v>36.757552539609954</v>
      </c>
      <c r="J120" s="106">
        <v>4.1334795410662525E-2</v>
      </c>
      <c r="K120" s="112">
        <f t="shared" si="127"/>
        <v>8.7879222038107233E-2</v>
      </c>
      <c r="L120" s="106">
        <v>5.4347826086956583E-2</v>
      </c>
      <c r="M120" s="112">
        <f t="shared" si="130"/>
        <v>0.1057999841040967</v>
      </c>
      <c r="N120" s="106">
        <v>0</v>
      </c>
      <c r="O120" s="112">
        <f t="shared" si="119"/>
        <v>4.5092260421245103E-2</v>
      </c>
      <c r="P120" s="106">
        <v>0.25</v>
      </c>
      <c r="Q120" s="116">
        <f t="shared" si="93"/>
        <v>0.2152576164879651</v>
      </c>
      <c r="R120" s="106">
        <v>5.496463016242089E-2</v>
      </c>
      <c r="S120" s="112">
        <f t="shared" si="131"/>
        <v>0.14958565103297086</v>
      </c>
      <c r="T120" s="106">
        <v>6.6510059593263046E-2</v>
      </c>
      <c r="U120" s="112">
        <f t="shared" si="132"/>
        <v>0.15945362205960173</v>
      </c>
      <c r="V120" s="106">
        <v>0</v>
      </c>
      <c r="W120" s="112">
        <f t="shared" si="120"/>
        <v>0.10951422112095191</v>
      </c>
      <c r="X120" s="106">
        <v>0.20203998313766983</v>
      </c>
      <c r="Y120" s="116">
        <f t="shared" si="94"/>
        <v>0.20932544317101368</v>
      </c>
      <c r="Z120" s="69">
        <v>7700.9926216239419</v>
      </c>
      <c r="AA120" s="77">
        <f t="shared" si="133"/>
        <v>7378.4294779852271</v>
      </c>
      <c r="AB120" s="69">
        <v>7244.5652173913131</v>
      </c>
      <c r="AC120" s="77">
        <f t="shared" si="134"/>
        <v>6852.0053954108171</v>
      </c>
      <c r="AD120" s="69">
        <v>9175.8275862068967</v>
      </c>
      <c r="AE120" s="77">
        <f t="shared" si="121"/>
        <v>8652.0853167758887</v>
      </c>
      <c r="AF120" s="69">
        <v>1</v>
      </c>
      <c r="AG120" s="84">
        <f t="shared" si="95"/>
        <v>1</v>
      </c>
      <c r="AH120" s="108">
        <v>3.9799503007777912</v>
      </c>
      <c r="AI120" s="113">
        <f t="shared" si="135"/>
        <v>3.4363015207727137</v>
      </c>
      <c r="AJ120" s="108">
        <v>3.8369565217391348</v>
      </c>
      <c r="AK120" s="108">
        <f t="shared" si="136"/>
        <v>3.5485392119860153</v>
      </c>
      <c r="AL120" s="108">
        <v>4.4482758620689653</v>
      </c>
      <c r="AM120" s="108">
        <f t="shared" si="122"/>
        <v>3.2169794526890576</v>
      </c>
      <c r="AN120" s="108">
        <v>0</v>
      </c>
      <c r="AO120" s="117">
        <f t="shared" si="96"/>
        <v>0</v>
      </c>
      <c r="AP120" s="110">
        <v>0.58582750345466028</v>
      </c>
      <c r="AQ120" s="114">
        <f t="shared" si="137"/>
        <v>0.54880670905186801</v>
      </c>
      <c r="AR120" s="110">
        <v>0.77173913043478237</v>
      </c>
      <c r="AS120" s="114">
        <f t="shared" si="138"/>
        <v>0.79290333127749957</v>
      </c>
      <c r="AT120" s="110">
        <v>0</v>
      </c>
      <c r="AU120" s="114">
        <f t="shared" si="123"/>
        <v>0</v>
      </c>
      <c r="AV120" s="110">
        <v>0</v>
      </c>
      <c r="AW120" s="119">
        <f t="shared" si="97"/>
        <v>0</v>
      </c>
      <c r="AX120" s="69">
        <v>4181.4952402304716</v>
      </c>
      <c r="AY120" s="77">
        <f t="shared" si="139"/>
        <v>4777.2064930377865</v>
      </c>
      <c r="AZ120" s="69">
        <v>4566.3478260869624</v>
      </c>
      <c r="BA120" s="77">
        <f t="shared" si="140"/>
        <v>5739.4001394481847</v>
      </c>
      <c r="BB120" s="69">
        <v>2957.8965517241381</v>
      </c>
      <c r="BC120" s="77">
        <f t="shared" si="124"/>
        <v>2674.30268272898</v>
      </c>
      <c r="BD120" s="69">
        <v>3488.5576923076924</v>
      </c>
      <c r="BE120" s="84">
        <f t="shared" si="98"/>
        <v>3618.9436512615252</v>
      </c>
      <c r="BF120" s="106">
        <v>6.80035023264038E-5</v>
      </c>
      <c r="BG120" s="112">
        <f t="shared" si="139"/>
        <v>2.2128203588601732E-2</v>
      </c>
      <c r="BH120" s="106">
        <v>0</v>
      </c>
      <c r="BI120" s="106">
        <f t="shared" si="141"/>
        <v>3.0997404940950872E-2</v>
      </c>
      <c r="BJ120" s="106">
        <v>0</v>
      </c>
      <c r="BK120" s="106">
        <f t="shared" si="125"/>
        <v>3.1746031746031746E-3</v>
      </c>
      <c r="BL120" s="106">
        <v>1.9230769230769232E-2</v>
      </c>
      <c r="BM120" s="116">
        <f t="shared" si="99"/>
        <v>2.7472527472527475E-3</v>
      </c>
      <c r="BN120" s="108">
        <v>42.174668412164472</v>
      </c>
      <c r="BO120" s="113">
        <f t="shared" si="142"/>
        <v>39.58965041099669</v>
      </c>
      <c r="BP120" s="108">
        <v>44.945652173913096</v>
      </c>
      <c r="BQ120" s="113">
        <f t="shared" si="143"/>
        <v>43.549124753518086</v>
      </c>
      <c r="BR120" s="108">
        <v>33.413793103448278</v>
      </c>
      <c r="BS120" s="113">
        <f t="shared" si="126"/>
        <v>30.480088846815573</v>
      </c>
      <c r="BT120" s="108">
        <v>44.403846153846153</v>
      </c>
      <c r="BU120" s="120">
        <f t="shared" si="100"/>
        <v>37.946532953641629</v>
      </c>
      <c r="BV120" s="174">
        <f>'Plan Figures'!$B$72</f>
        <v>7.6707847839770166E-2</v>
      </c>
      <c r="BW120" s="174">
        <f>'Plan Figures'!$B$73</f>
        <v>0.14955977288801073</v>
      </c>
      <c r="BX120" s="174">
        <f>'Plan Figures'!$B$82</f>
        <v>0.18784027894390259</v>
      </c>
      <c r="BY120" s="174">
        <f>'Plan Figures'!$B$83</f>
        <v>0.30359623569051164</v>
      </c>
      <c r="BZ120" s="174">
        <v>8.2595872114687482E-2</v>
      </c>
      <c r="CA120" s="116">
        <f t="shared" si="101"/>
        <v>7.6125105062687215E-2</v>
      </c>
    </row>
    <row r="121" spans="1:79" x14ac:dyDescent="0.25">
      <c r="A121" s="115">
        <f t="shared" si="92"/>
        <v>45880</v>
      </c>
      <c r="B121" s="69">
        <v>37.241383022757915</v>
      </c>
      <c r="C121" s="77">
        <f t="shared" si="127"/>
        <v>37.041812233611232</v>
      </c>
      <c r="D121" s="69">
        <v>37.899159663865582</v>
      </c>
      <c r="E121" s="77">
        <f t="shared" si="127"/>
        <v>37.192923962135829</v>
      </c>
      <c r="F121" s="69">
        <v>35.054054054054056</v>
      </c>
      <c r="G121" s="77">
        <f t="shared" si="128"/>
        <v>36.492015003905493</v>
      </c>
      <c r="H121" s="69">
        <v>35.775510204081634</v>
      </c>
      <c r="I121" s="84">
        <f t="shared" si="129"/>
        <v>36.676032019313922</v>
      </c>
      <c r="J121" s="106">
        <v>5.7666596726367925E-2</v>
      </c>
      <c r="K121" s="112">
        <f t="shared" si="127"/>
        <v>8.0984981889833704E-2</v>
      </c>
      <c r="L121" s="106">
        <v>5.8823529411764761E-2</v>
      </c>
      <c r="M121" s="112">
        <f t="shared" si="130"/>
        <v>9.5511756663587771E-2</v>
      </c>
      <c r="N121" s="106">
        <v>5.4054054054054057E-2</v>
      </c>
      <c r="O121" s="112">
        <f t="shared" si="119"/>
        <v>4.6320761649746335E-2</v>
      </c>
      <c r="P121" s="106">
        <v>0.26530612244897961</v>
      </c>
      <c r="Q121" s="116">
        <f t="shared" si="93"/>
        <v>0.21194969991474238</v>
      </c>
      <c r="R121" s="106">
        <v>0.11908727957380562</v>
      </c>
      <c r="S121" s="112">
        <f t="shared" si="131"/>
        <v>0.13733423019876359</v>
      </c>
      <c r="T121" s="106">
        <v>9.6031989278506466E-2</v>
      </c>
      <c r="U121" s="112">
        <f t="shared" si="132"/>
        <v>0.14496841417898293</v>
      </c>
      <c r="V121" s="106">
        <v>0.17773535524759632</v>
      </c>
      <c r="W121" s="112">
        <f t="shared" si="120"/>
        <v>0.10340129522691741</v>
      </c>
      <c r="X121" s="106">
        <v>0.29755208886003748</v>
      </c>
      <c r="Y121" s="116">
        <f t="shared" si="94"/>
        <v>0.20221812866819924</v>
      </c>
      <c r="Z121" s="69">
        <v>7044.5945321216777</v>
      </c>
      <c r="AA121" s="77">
        <f t="shared" si="133"/>
        <v>7353.4368363035173</v>
      </c>
      <c r="AB121" s="69">
        <v>6673.9495798319394</v>
      </c>
      <c r="AC121" s="77">
        <f t="shared" si="134"/>
        <v>6876.5949882573022</v>
      </c>
      <c r="AD121" s="69">
        <v>8270.27027027027</v>
      </c>
      <c r="AE121" s="77">
        <f t="shared" si="121"/>
        <v>8551.0849657755371</v>
      </c>
      <c r="AF121" s="69">
        <v>1</v>
      </c>
      <c r="AG121" s="84">
        <f t="shared" si="95"/>
        <v>1</v>
      </c>
      <c r="AH121" s="108">
        <v>2.6054597167582281</v>
      </c>
      <c r="AI121" s="113">
        <f t="shared" si="135"/>
        <v>3.2942480188839398</v>
      </c>
      <c r="AJ121" s="108">
        <v>2.73949579831933</v>
      </c>
      <c r="AK121" s="108">
        <f t="shared" si="136"/>
        <v>3.4018450202906458</v>
      </c>
      <c r="AL121" s="108">
        <v>2.189189189189189</v>
      </c>
      <c r="AM121" s="108">
        <f t="shared" si="122"/>
        <v>3.071928557638163</v>
      </c>
      <c r="AN121" s="108">
        <v>0</v>
      </c>
      <c r="AO121" s="117">
        <f t="shared" si="96"/>
        <v>0</v>
      </c>
      <c r="AP121" s="110">
        <v>0.57583104737579793</v>
      </c>
      <c r="AQ121" s="114">
        <f t="shared" si="137"/>
        <v>0.54888269674924017</v>
      </c>
      <c r="AR121" s="110">
        <v>0.75630252100840312</v>
      </c>
      <c r="AS121" s="114">
        <f t="shared" si="138"/>
        <v>0.78479167540019545</v>
      </c>
      <c r="AT121" s="110">
        <v>0</v>
      </c>
      <c r="AU121" s="114">
        <f t="shared" si="123"/>
        <v>0</v>
      </c>
      <c r="AV121" s="110">
        <v>0</v>
      </c>
      <c r="AW121" s="119">
        <f t="shared" si="97"/>
        <v>0</v>
      </c>
      <c r="AX121" s="69">
        <v>4526.4637306001569</v>
      </c>
      <c r="AY121" s="77">
        <f t="shared" si="139"/>
        <v>4675.6144481025995</v>
      </c>
      <c r="AZ121" s="69">
        <v>5008.7226890756356</v>
      </c>
      <c r="BA121" s="77">
        <f t="shared" si="140"/>
        <v>5566.1949695297499</v>
      </c>
      <c r="BB121" s="69">
        <v>2994.9729729729729</v>
      </c>
      <c r="BC121" s="77">
        <f t="shared" si="124"/>
        <v>2694.1721983484958</v>
      </c>
      <c r="BD121" s="69">
        <v>3398.9183673469388</v>
      </c>
      <c r="BE121" s="84">
        <f t="shared" si="98"/>
        <v>3753.953967475923</v>
      </c>
      <c r="BF121" s="106">
        <v>1.2796245497239969E-2</v>
      </c>
      <c r="BG121" s="112">
        <f t="shared" si="139"/>
        <v>2.0177590820593689E-2</v>
      </c>
      <c r="BH121" s="106">
        <v>1.6806722689075643E-2</v>
      </c>
      <c r="BI121" s="106">
        <f t="shared" si="141"/>
        <v>2.8057911386519748E-2</v>
      </c>
      <c r="BJ121" s="106">
        <v>0</v>
      </c>
      <c r="BK121" s="106">
        <f t="shared" si="125"/>
        <v>3.1746031746031746E-3</v>
      </c>
      <c r="BL121" s="106">
        <v>0</v>
      </c>
      <c r="BM121" s="116">
        <f t="shared" si="99"/>
        <v>2.7472527472527475E-3</v>
      </c>
      <c r="BN121" s="108">
        <v>43.261611153728431</v>
      </c>
      <c r="BO121" s="113">
        <f t="shared" si="142"/>
        <v>39.981301458887756</v>
      </c>
      <c r="BP121" s="108">
        <v>46.445378151260549</v>
      </c>
      <c r="BQ121" s="113">
        <f t="shared" si="143"/>
        <v>43.767623367917125</v>
      </c>
      <c r="BR121" s="108">
        <v>33.081081081081081</v>
      </c>
      <c r="BS121" s="113">
        <f t="shared" si="126"/>
        <v>30.933230299957025</v>
      </c>
      <c r="BT121" s="108">
        <v>31.367346938775512</v>
      </c>
      <c r="BU121" s="120">
        <f t="shared" si="100"/>
        <v>38.139120977862312</v>
      </c>
      <c r="BV121" s="174">
        <f>'Plan Figures'!$B$72</f>
        <v>7.6707847839770166E-2</v>
      </c>
      <c r="BW121" s="174">
        <f>'Plan Figures'!$B$73</f>
        <v>0.14955977288801073</v>
      </c>
      <c r="BX121" s="174">
        <f>'Plan Figures'!$B$82</f>
        <v>0.18784027894390259</v>
      </c>
      <c r="BY121" s="174">
        <f>'Plan Figures'!$B$83</f>
        <v>0.30359623569051164</v>
      </c>
      <c r="BZ121" s="174">
        <v>3.8903627195125551E-2</v>
      </c>
      <c r="CA121" s="116">
        <f t="shared" si="101"/>
        <v>6.3581806316303918E-2</v>
      </c>
    </row>
    <row r="122" spans="1:79" x14ac:dyDescent="0.25">
      <c r="A122" s="115">
        <f t="shared" si="92"/>
        <v>45881</v>
      </c>
      <c r="B122" s="69">
        <v>38.087501469391015</v>
      </c>
      <c r="C122" s="77">
        <f t="shared" si="127"/>
        <v>37.129648761533318</v>
      </c>
      <c r="D122" s="69">
        <v>38.400000000000034</v>
      </c>
      <c r="E122" s="77">
        <f t="shared" si="127"/>
        <v>37.526962762841308</v>
      </c>
      <c r="F122" s="69">
        <v>37.194444444444443</v>
      </c>
      <c r="G122" s="77">
        <f t="shared" si="128"/>
        <v>36.056378147536925</v>
      </c>
      <c r="H122" s="69">
        <v>33.581395348837212</v>
      </c>
      <c r="I122" s="84">
        <f t="shared" si="129"/>
        <v>36.229987968618708</v>
      </c>
      <c r="J122" s="106">
        <v>5.6765882587560858E-2</v>
      </c>
      <c r="K122" s="112">
        <f t="shared" si="127"/>
        <v>7.9731153652350631E-2</v>
      </c>
      <c r="L122" s="106">
        <v>5.7142857142857197E-2</v>
      </c>
      <c r="M122" s="112">
        <f t="shared" si="130"/>
        <v>9.1329342957364515E-2</v>
      </c>
      <c r="N122" s="106">
        <v>5.5555555555555552E-2</v>
      </c>
      <c r="O122" s="112">
        <f t="shared" si="119"/>
        <v>5.0772949028762983E-2</v>
      </c>
      <c r="P122" s="106">
        <v>0.2558139534883721</v>
      </c>
      <c r="Q122" s="116">
        <f t="shared" si="93"/>
        <v>0.21939402131255217</v>
      </c>
      <c r="R122" s="106">
        <v>7.2773354448405547E-2</v>
      </c>
      <c r="S122" s="112">
        <f t="shared" si="131"/>
        <v>0.13059090978958809</v>
      </c>
      <c r="T122" s="106">
        <v>6.5030271051656999E-2</v>
      </c>
      <c r="U122" s="112">
        <f t="shared" si="132"/>
        <v>0.13390966639689064</v>
      </c>
      <c r="V122" s="106">
        <v>8.6234229499720871E-2</v>
      </c>
      <c r="W122" s="112">
        <f t="shared" si="120"/>
        <v>0.1055105928361624</v>
      </c>
      <c r="X122" s="106">
        <v>0.25992167778184827</v>
      </c>
      <c r="Y122" s="116">
        <f t="shared" si="94"/>
        <v>0.22721673690057648</v>
      </c>
      <c r="Z122" s="69">
        <v>7731.9054766387299</v>
      </c>
      <c r="AA122" s="77">
        <f t="shared" si="133"/>
        <v>7373.8688881589751</v>
      </c>
      <c r="AB122" s="69">
        <v>7168.5714285714348</v>
      </c>
      <c r="AC122" s="77">
        <f t="shared" si="134"/>
        <v>6911.2586314923738</v>
      </c>
      <c r="AD122" s="69">
        <v>9391.6666666666661</v>
      </c>
      <c r="AE122" s="77">
        <f t="shared" si="121"/>
        <v>8617.4903084003927</v>
      </c>
      <c r="AF122" s="69">
        <v>1</v>
      </c>
      <c r="AG122" s="84">
        <f t="shared" si="95"/>
        <v>1</v>
      </c>
      <c r="AH122" s="108">
        <v>3.1181195049824386</v>
      </c>
      <c r="AI122" s="113">
        <f t="shared" si="135"/>
        <v>3.2415679018025316</v>
      </c>
      <c r="AJ122" s="108">
        <v>3.2476190476190512</v>
      </c>
      <c r="AK122" s="108">
        <f t="shared" si="136"/>
        <v>3.3666724327371051</v>
      </c>
      <c r="AL122" s="108">
        <v>2.75</v>
      </c>
      <c r="AM122" s="108">
        <f t="shared" si="122"/>
        <v>2.9665278607740513</v>
      </c>
      <c r="AN122" s="108">
        <v>0</v>
      </c>
      <c r="AO122" s="117">
        <f t="shared" si="96"/>
        <v>0</v>
      </c>
      <c r="AP122" s="110">
        <v>0.53825156768960492</v>
      </c>
      <c r="AQ122" s="114">
        <f t="shared" si="137"/>
        <v>0.55685009256406781</v>
      </c>
      <c r="AR122" s="110">
        <v>0.72380952380952357</v>
      </c>
      <c r="AS122" s="114">
        <f t="shared" si="138"/>
        <v>0.78413659855464246</v>
      </c>
      <c r="AT122" s="110">
        <v>0</v>
      </c>
      <c r="AU122" s="114">
        <f t="shared" si="123"/>
        <v>0</v>
      </c>
      <c r="AV122" s="110">
        <v>0</v>
      </c>
      <c r="AW122" s="119">
        <f t="shared" si="97"/>
        <v>0</v>
      </c>
      <c r="AX122" s="69">
        <v>5170.8687058382302</v>
      </c>
      <c r="AY122" s="77">
        <f t="shared" si="139"/>
        <v>4798.850195323429</v>
      </c>
      <c r="AZ122" s="69">
        <v>6006.0476190476247</v>
      </c>
      <c r="BA122" s="77">
        <f t="shared" si="140"/>
        <v>5685.8860756018084</v>
      </c>
      <c r="BB122" s="69">
        <v>2752.4722222222222</v>
      </c>
      <c r="BC122" s="77">
        <f t="shared" si="124"/>
        <v>2711.915616854109</v>
      </c>
      <c r="BD122" s="69">
        <v>1661.1627906976744</v>
      </c>
      <c r="BE122" s="84">
        <f t="shared" si="98"/>
        <v>3776.8317206443744</v>
      </c>
      <c r="BF122" s="106">
        <v>3.5411287348000364E-2</v>
      </c>
      <c r="BG122" s="112">
        <f t="shared" si="139"/>
        <v>2.4068114202061508E-2</v>
      </c>
      <c r="BH122" s="106">
        <v>4.7619047619047658E-2</v>
      </c>
      <c r="BI122" s="106">
        <f t="shared" si="141"/>
        <v>3.3096964044620029E-2</v>
      </c>
      <c r="BJ122" s="106">
        <v>0</v>
      </c>
      <c r="BK122" s="106">
        <f t="shared" si="125"/>
        <v>3.1746031746031746E-3</v>
      </c>
      <c r="BL122" s="106">
        <v>0</v>
      </c>
      <c r="BM122" s="116">
        <f t="shared" si="99"/>
        <v>2.7472527472527475E-3</v>
      </c>
      <c r="BN122" s="108">
        <v>36.044193983908755</v>
      </c>
      <c r="BO122" s="113">
        <f t="shared" si="142"/>
        <v>39.526477586727943</v>
      </c>
      <c r="BP122" s="108">
        <v>39.09523809523813</v>
      </c>
      <c r="BQ122" s="113">
        <f t="shared" si="143"/>
        <v>43.234491596690113</v>
      </c>
      <c r="BR122" s="108">
        <v>27.138888888888889</v>
      </c>
      <c r="BS122" s="113">
        <f t="shared" si="126"/>
        <v>30.228332893840108</v>
      </c>
      <c r="BT122" s="108">
        <v>38.674418604651166</v>
      </c>
      <c r="BU122" s="120">
        <f t="shared" si="100"/>
        <v>37.918006175352161</v>
      </c>
      <c r="BV122" s="174">
        <f>'Plan Figures'!$B$72</f>
        <v>7.6707847839770166E-2</v>
      </c>
      <c r="BW122" s="174">
        <f>'Plan Figures'!$B$73</f>
        <v>0.14955977288801073</v>
      </c>
      <c r="BX122" s="174">
        <f>'Plan Figures'!$B$82</f>
        <v>0.18784027894390259</v>
      </c>
      <c r="BY122" s="174">
        <f>'Plan Figures'!$B$83</f>
        <v>0.30359623569051164</v>
      </c>
      <c r="BZ122" s="174">
        <v>9.8265897142089609E-2</v>
      </c>
      <c r="CA122" s="116">
        <f t="shared" si="101"/>
        <v>6.7558092555123322E-2</v>
      </c>
    </row>
    <row r="123" spans="1:79" x14ac:dyDescent="0.25">
      <c r="A123" s="115">
        <f t="shared" si="92"/>
        <v>45882</v>
      </c>
      <c r="B123" s="69">
        <v>38.504225185048604</v>
      </c>
      <c r="C123" s="77">
        <f t="shared" si="127"/>
        <v>37.517871753449434</v>
      </c>
      <c r="D123" s="69">
        <v>39.173913043478301</v>
      </c>
      <c r="E123" s="77">
        <f t="shared" si="127"/>
        <v>37.845349557702193</v>
      </c>
      <c r="F123" s="69">
        <v>34.625</v>
      </c>
      <c r="G123" s="77">
        <f t="shared" si="128"/>
        <v>36.293282909441693</v>
      </c>
      <c r="H123" s="69">
        <v>37.764705882352942</v>
      </c>
      <c r="I123" s="84">
        <f t="shared" si="129"/>
        <v>36.672564999431039</v>
      </c>
      <c r="J123" s="106">
        <v>7.4065289315408553E-2</v>
      </c>
      <c r="K123" s="112">
        <f t="shared" si="127"/>
        <v>7.3688948600208401E-2</v>
      </c>
      <c r="L123" s="106">
        <v>7.6086956521739205E-2</v>
      </c>
      <c r="M123" s="112">
        <f t="shared" si="130"/>
        <v>7.8715542225636453E-2</v>
      </c>
      <c r="N123" s="106">
        <v>6.25E-2</v>
      </c>
      <c r="O123" s="112">
        <f t="shared" si="119"/>
        <v>5.9701520457334407E-2</v>
      </c>
      <c r="P123" s="106">
        <v>0.26470588235294118</v>
      </c>
      <c r="Q123" s="116">
        <f t="shared" si="93"/>
        <v>0.21299146028814239</v>
      </c>
      <c r="R123" s="106">
        <v>0.12599055202950804</v>
      </c>
      <c r="S123" s="112">
        <f t="shared" si="131"/>
        <v>0.12257280048006787</v>
      </c>
      <c r="T123" s="106">
        <v>0.13245976886985161</v>
      </c>
      <c r="U123" s="112">
        <f t="shared" si="132"/>
        <v>0.11878743130341597</v>
      </c>
      <c r="V123" s="106">
        <v>6.6044345606374094E-2</v>
      </c>
      <c r="W123" s="112">
        <f t="shared" si="120"/>
        <v>0.1149454993513587</v>
      </c>
      <c r="X123" s="106">
        <v>0.32797086899308031</v>
      </c>
      <c r="Y123" s="116">
        <f t="shared" si="94"/>
        <v>0.2381771740698643</v>
      </c>
      <c r="Z123" s="69">
        <v>7091.6710560586334</v>
      </c>
      <c r="AA123" s="77">
        <f t="shared" si="133"/>
        <v>7400.0183944528271</v>
      </c>
      <c r="AB123" s="69">
        <v>6992.3913043478333</v>
      </c>
      <c r="AC123" s="77">
        <f t="shared" si="134"/>
        <v>7004.8977023678945</v>
      </c>
      <c r="AD123" s="69">
        <v>7687.5</v>
      </c>
      <c r="AE123" s="77">
        <f t="shared" si="121"/>
        <v>8526.1807845908679</v>
      </c>
      <c r="AF123" s="69">
        <v>1</v>
      </c>
      <c r="AG123" s="84">
        <f t="shared" si="95"/>
        <v>1</v>
      </c>
      <c r="AH123" s="108">
        <v>3.7659351765939153</v>
      </c>
      <c r="AI123" s="113">
        <f t="shared" si="135"/>
        <v>3.3169675114584436</v>
      </c>
      <c r="AJ123" s="108">
        <v>3.9782608695652213</v>
      </c>
      <c r="AK123" s="108">
        <f t="shared" si="136"/>
        <v>3.4438016763344845</v>
      </c>
      <c r="AL123" s="108">
        <v>2.5625</v>
      </c>
      <c r="AM123" s="108">
        <f t="shared" si="122"/>
        <v>2.9373611941073849</v>
      </c>
      <c r="AN123" s="108">
        <v>0</v>
      </c>
      <c r="AO123" s="117">
        <f t="shared" si="96"/>
        <v>0</v>
      </c>
      <c r="AP123" s="110">
        <v>0.66602533999451397</v>
      </c>
      <c r="AQ123" s="114">
        <f t="shared" si="137"/>
        <v>0.56895306058509809</v>
      </c>
      <c r="AR123" s="110">
        <v>0.78260869565217372</v>
      </c>
      <c r="AS123" s="114">
        <f t="shared" si="138"/>
        <v>0.77852101104507043</v>
      </c>
      <c r="AT123" s="110">
        <v>0</v>
      </c>
      <c r="AU123" s="114">
        <f t="shared" si="123"/>
        <v>0</v>
      </c>
      <c r="AV123" s="110">
        <v>0</v>
      </c>
      <c r="AW123" s="119">
        <f t="shared" si="97"/>
        <v>0</v>
      </c>
      <c r="AX123" s="69">
        <v>5740.7791266766535</v>
      </c>
      <c r="AY123" s="77">
        <f t="shared" si="139"/>
        <v>4966.943160120868</v>
      </c>
      <c r="AZ123" s="69">
        <v>6262.2173913043553</v>
      </c>
      <c r="BA123" s="77">
        <f t="shared" si="140"/>
        <v>5809.8427675102575</v>
      </c>
      <c r="BB123" s="69">
        <v>2759.6875</v>
      </c>
      <c r="BC123" s="77">
        <f t="shared" si="124"/>
        <v>2742.6376406636332</v>
      </c>
      <c r="BD123" s="69">
        <v>1943.5882352941176</v>
      </c>
      <c r="BE123" s="84">
        <f t="shared" si="98"/>
        <v>3591.7184753462548</v>
      </c>
      <c r="BF123" s="106">
        <v>4.6251759721841305E-2</v>
      </c>
      <c r="BG123" s="112">
        <f t="shared" si="139"/>
        <v>2.652333299198667E-2</v>
      </c>
      <c r="BH123" s="106">
        <v>5.4347826086956576E-2</v>
      </c>
      <c r="BI123" s="106">
        <f t="shared" si="141"/>
        <v>3.499009771261969E-2</v>
      </c>
      <c r="BJ123" s="106">
        <v>0</v>
      </c>
      <c r="BK123" s="106">
        <f t="shared" si="125"/>
        <v>3.1746031746031746E-3</v>
      </c>
      <c r="BL123" s="106">
        <v>0</v>
      </c>
      <c r="BM123" s="116">
        <f t="shared" si="99"/>
        <v>2.7472527472527475E-3</v>
      </c>
      <c r="BN123" s="108">
        <v>40.902006201914311</v>
      </c>
      <c r="BO123" s="113">
        <f t="shared" si="142"/>
        <v>39.854174010895576</v>
      </c>
      <c r="BP123" s="108">
        <v>42.891304347826136</v>
      </c>
      <c r="BQ123" s="113">
        <f t="shared" si="143"/>
        <v>43.246360906653521</v>
      </c>
      <c r="BR123" s="108">
        <v>29.5</v>
      </c>
      <c r="BS123" s="113">
        <f t="shared" si="126"/>
        <v>30.390237655744869</v>
      </c>
      <c r="BT123" s="108">
        <v>39.088235294117645</v>
      </c>
      <c r="BU123" s="120">
        <f t="shared" si="100"/>
        <v>36.899998972471003</v>
      </c>
      <c r="BV123" s="174">
        <f>'Plan Figures'!$B$72</f>
        <v>7.6707847839770166E-2</v>
      </c>
      <c r="BW123" s="174">
        <f>'Plan Figures'!$B$73</f>
        <v>0.14955977288801073</v>
      </c>
      <c r="BX123" s="174">
        <f>'Plan Figures'!$B$82</f>
        <v>0.18784027894390259</v>
      </c>
      <c r="BY123" s="174">
        <f>'Plan Figures'!$B$83</f>
        <v>0.30359623569051164</v>
      </c>
      <c r="BZ123" s="174">
        <v>6.6730221009388399E-2</v>
      </c>
      <c r="CA123" s="116">
        <f t="shared" si="101"/>
        <v>6.6083153399908751E-2</v>
      </c>
    </row>
    <row r="124" spans="1:79" x14ac:dyDescent="0.25">
      <c r="A124" s="115">
        <f t="shared" si="92"/>
        <v>45883</v>
      </c>
      <c r="B124" s="69">
        <v>38.278268032107988</v>
      </c>
      <c r="C124" s="77">
        <f t="shared" si="127"/>
        <v>37.765047928802588</v>
      </c>
      <c r="D124" s="69">
        <v>38.058252427184506</v>
      </c>
      <c r="E124" s="77">
        <f t="shared" si="127"/>
        <v>38.020647214275854</v>
      </c>
      <c r="F124" s="69">
        <v>38.96875</v>
      </c>
      <c r="G124" s="77">
        <f t="shared" si="128"/>
        <v>36.71406779316262</v>
      </c>
      <c r="H124" s="69">
        <v>34.929824561403507</v>
      </c>
      <c r="I124" s="84">
        <f t="shared" si="129"/>
        <v>36.348254222488677</v>
      </c>
      <c r="J124" s="106">
        <v>7.3974326270625515E-2</v>
      </c>
      <c r="K124" s="112">
        <f t="shared" si="127"/>
        <v>7.4727317729191042E-2</v>
      </c>
      <c r="L124" s="106">
        <v>8.7378640776699115E-2</v>
      </c>
      <c r="M124" s="112">
        <f t="shared" si="130"/>
        <v>8.3777054915443183E-2</v>
      </c>
      <c r="N124" s="106">
        <v>3.125E-2</v>
      </c>
      <c r="O124" s="112">
        <f t="shared" si="119"/>
        <v>5.0876769626769625E-2</v>
      </c>
      <c r="P124" s="106">
        <v>0.24561403508771928</v>
      </c>
      <c r="Q124" s="116">
        <f t="shared" si="93"/>
        <v>0.21291434442155285</v>
      </c>
      <c r="R124" s="106">
        <v>0.1098380541025674</v>
      </c>
      <c r="S124" s="112">
        <f t="shared" si="131"/>
        <v>0.12168660776435035</v>
      </c>
      <c r="T124" s="106">
        <v>0.10504581722803388</v>
      </c>
      <c r="U124" s="112">
        <f t="shared" si="132"/>
        <v>0.12578787222070895</v>
      </c>
      <c r="V124" s="106">
        <v>0.12455703622872978</v>
      </c>
      <c r="W124" s="112">
        <f t="shared" si="120"/>
        <v>0.10329432428180167</v>
      </c>
      <c r="X124" s="106">
        <v>0.1251724298268376</v>
      </c>
      <c r="Y124" s="116">
        <f t="shared" si="94"/>
        <v>0.21514283055078581</v>
      </c>
      <c r="Z124" s="69">
        <v>7454.1173669908103</v>
      </c>
      <c r="AA124" s="77">
        <f t="shared" si="133"/>
        <v>7426.8717511527775</v>
      </c>
      <c r="AB124" s="69">
        <v>6998.6310679611734</v>
      </c>
      <c r="AC124" s="77">
        <f t="shared" si="134"/>
        <v>7009.8969458428646</v>
      </c>
      <c r="AD124" s="69">
        <v>8962.5</v>
      </c>
      <c r="AE124" s="77">
        <f t="shared" si="121"/>
        <v>8686.9365985443565</v>
      </c>
      <c r="AF124" s="69">
        <v>1</v>
      </c>
      <c r="AG124" s="84">
        <f t="shared" si="95"/>
        <v>1</v>
      </c>
      <c r="AH124" s="108">
        <v>3.2317679743799914</v>
      </c>
      <c r="AI124" s="113">
        <f t="shared" si="135"/>
        <v>3.3638343473450356</v>
      </c>
      <c r="AJ124" s="108">
        <v>3.4757281553398096</v>
      </c>
      <c r="AK124" s="108">
        <f t="shared" si="136"/>
        <v>3.5080522662438822</v>
      </c>
      <c r="AL124" s="108">
        <v>2.46875</v>
      </c>
      <c r="AM124" s="108">
        <f t="shared" si="122"/>
        <v>2.9046577057352923</v>
      </c>
      <c r="AN124" s="108">
        <v>0</v>
      </c>
      <c r="AO124" s="117">
        <f t="shared" si="96"/>
        <v>0</v>
      </c>
      <c r="AP124" s="110">
        <v>0.59872600147721189</v>
      </c>
      <c r="AQ124" s="114">
        <f t="shared" si="137"/>
        <v>0.58086063594984005</v>
      </c>
      <c r="AR124" s="110">
        <v>0.78640776699029102</v>
      </c>
      <c r="AS124" s="114">
        <f t="shared" si="138"/>
        <v>0.77583714844442553</v>
      </c>
      <c r="AT124" s="110">
        <v>0</v>
      </c>
      <c r="AU124" s="114">
        <f t="shared" si="123"/>
        <v>0</v>
      </c>
      <c r="AV124" s="110">
        <v>0</v>
      </c>
      <c r="AW124" s="119">
        <f t="shared" si="97"/>
        <v>0</v>
      </c>
      <c r="AX124" s="69">
        <v>5220.5139437883854</v>
      </c>
      <c r="AY124" s="77">
        <f t="shared" si="139"/>
        <v>4986.9487522614209</v>
      </c>
      <c r="AZ124" s="69">
        <v>5988.1456310679678</v>
      </c>
      <c r="BA124" s="77">
        <f t="shared" si="140"/>
        <v>5712.4906591470517</v>
      </c>
      <c r="BB124" s="69">
        <v>2769.6875</v>
      </c>
      <c r="BC124" s="77">
        <f t="shared" si="124"/>
        <v>2815.9650908297458</v>
      </c>
      <c r="BD124" s="69">
        <v>3251.5789473684213</v>
      </c>
      <c r="BE124" s="84">
        <f t="shared" si="98"/>
        <v>3631.7264568384467</v>
      </c>
      <c r="BF124" s="106">
        <v>2.2175037091748617E-2</v>
      </c>
      <c r="BG124" s="112">
        <f t="shared" si="139"/>
        <v>2.612870943879855E-2</v>
      </c>
      <c r="BH124" s="106">
        <v>2.9126213592233042E-2</v>
      </c>
      <c r="BI124" s="106">
        <f t="shared" si="141"/>
        <v>3.3585122659933117E-2</v>
      </c>
      <c r="BJ124" s="106">
        <v>0</v>
      </c>
      <c r="BK124" s="106">
        <f t="shared" si="125"/>
        <v>3.1746031746031746E-3</v>
      </c>
      <c r="BL124" s="106">
        <v>0</v>
      </c>
      <c r="BM124" s="116">
        <f t="shared" si="99"/>
        <v>2.7472527472527475E-3</v>
      </c>
      <c r="BN124" s="108">
        <v>43.203758536825056</v>
      </c>
      <c r="BO124" s="113">
        <f t="shared" si="142"/>
        <v>40.486249099824462</v>
      </c>
      <c r="BP124" s="108">
        <v>45.873786407767042</v>
      </c>
      <c r="BQ124" s="113">
        <f t="shared" si="143"/>
        <v>43.879536330397592</v>
      </c>
      <c r="BR124" s="108">
        <v>34.71875</v>
      </c>
      <c r="BS124" s="113">
        <f t="shared" si="126"/>
        <v>30.486271708901022</v>
      </c>
      <c r="BT124" s="108">
        <v>31.508771929824562</v>
      </c>
      <c r="BU124" s="120">
        <f t="shared" si="100"/>
        <v>36.056197160248146</v>
      </c>
      <c r="BV124" s="174">
        <f>'Plan Figures'!$B$72</f>
        <v>7.6707847839770166E-2</v>
      </c>
      <c r="BW124" s="174">
        <f>'Plan Figures'!$B$73</f>
        <v>0.14955977288801073</v>
      </c>
      <c r="BX124" s="174">
        <f>'Plan Figures'!$B$82</f>
        <v>0.18784027894390259</v>
      </c>
      <c r="BY124" s="174">
        <f>'Plan Figures'!$B$83</f>
        <v>0.30359623569051164</v>
      </c>
      <c r="BZ124" s="174">
        <v>2.5265576866733291E-2</v>
      </c>
      <c r="CA124" s="116">
        <f t="shared" si="101"/>
        <v>5.8930229712661097E-2</v>
      </c>
    </row>
    <row r="125" spans="1:79" x14ac:dyDescent="0.25">
      <c r="A125" s="115">
        <f t="shared" si="92"/>
        <v>45884</v>
      </c>
      <c r="B125" s="69">
        <v>37.664679817413663</v>
      </c>
      <c r="C125" s="77">
        <f t="shared" ref="C125:E125" si="144">AVERAGE(B119:B125)</f>
        <v>37.878004901992725</v>
      </c>
      <c r="D125" s="69">
        <v>37.905797101449274</v>
      </c>
      <c r="E125" s="77">
        <f t="shared" si="144"/>
        <v>38.167903943054306</v>
      </c>
      <c r="F125" s="69">
        <v>36.909090909090907</v>
      </c>
      <c r="G125" s="77">
        <f t="shared" si="128"/>
        <v>36.723303002397834</v>
      </c>
      <c r="H125" s="69">
        <v>36.010526315789477</v>
      </c>
      <c r="I125" s="84">
        <f t="shared" si="129"/>
        <v>35.870058733766882</v>
      </c>
      <c r="J125" s="106">
        <v>8.2332927869974259E-2</v>
      </c>
      <c r="K125" s="112">
        <f t="shared" ref="K125" si="145">AVERAGE(J119:J125)</f>
        <v>6.9221099872075392E-2</v>
      </c>
      <c r="L125" s="106">
        <v>0.10144927536231885</v>
      </c>
      <c r="M125" s="112">
        <f t="shared" si="130"/>
        <v>8.0412665681488721E-2</v>
      </c>
      <c r="N125" s="106">
        <v>2.2727272727272728E-2</v>
      </c>
      <c r="O125" s="112">
        <f t="shared" si="119"/>
        <v>3.8250507000506993E-2</v>
      </c>
      <c r="P125" s="106">
        <v>0.17894736842105263</v>
      </c>
      <c r="Q125" s="116">
        <f t="shared" si="93"/>
        <v>0.22043314141403408</v>
      </c>
      <c r="R125" s="106">
        <v>0.12117671812427794</v>
      </c>
      <c r="S125" s="112">
        <f t="shared" si="131"/>
        <v>0.11065508097829417</v>
      </c>
      <c r="T125" s="106">
        <v>0.13598304056856095</v>
      </c>
      <c r="U125" s="112">
        <f t="shared" si="132"/>
        <v>0.11670227028036173</v>
      </c>
      <c r="V125" s="106">
        <v>6.3749772531038293E-2</v>
      </c>
      <c r="W125" s="112">
        <f t="shared" si="120"/>
        <v>8.4446073947429603E-2</v>
      </c>
      <c r="X125" s="106">
        <v>0.18516927285829474</v>
      </c>
      <c r="Y125" s="116">
        <f t="shared" si="94"/>
        <v>0.21322363493185037</v>
      </c>
      <c r="Z125" s="69">
        <v>7276.1681248374935</v>
      </c>
      <c r="AA125" s="77">
        <f t="shared" si="133"/>
        <v>7383.0971617994419</v>
      </c>
      <c r="AB125" s="69">
        <v>6889.9057971014499</v>
      </c>
      <c r="AC125" s="77">
        <f t="shared" si="134"/>
        <v>7004.4944576736834</v>
      </c>
      <c r="AD125" s="69">
        <v>8534.0909090909099</v>
      </c>
      <c r="AE125" s="77">
        <f t="shared" si="121"/>
        <v>8582.282918890678</v>
      </c>
      <c r="AF125" s="69">
        <v>1</v>
      </c>
      <c r="AG125" s="84">
        <f t="shared" si="95"/>
        <v>1</v>
      </c>
      <c r="AH125" s="108">
        <v>3.6800756504263612</v>
      </c>
      <c r="AI125" s="113">
        <f t="shared" si="135"/>
        <v>3.4275073072464344</v>
      </c>
      <c r="AJ125" s="108">
        <v>3.9927536231884062</v>
      </c>
      <c r="AK125" s="108">
        <f t="shared" si="136"/>
        <v>3.5797211511891645</v>
      </c>
      <c r="AL125" s="108">
        <v>2.7272727272727271</v>
      </c>
      <c r="AM125" s="108">
        <f t="shared" si="122"/>
        <v>2.9196649207425067</v>
      </c>
      <c r="AN125" s="108">
        <v>0</v>
      </c>
      <c r="AO125" s="117">
        <f t="shared" si="96"/>
        <v>0</v>
      </c>
      <c r="AP125" s="110">
        <v>0.59751306046322405</v>
      </c>
      <c r="AQ125" s="114">
        <f t="shared" si="137"/>
        <v>0.58910877263027961</v>
      </c>
      <c r="AR125" s="110">
        <v>0.78985507246376807</v>
      </c>
      <c r="AS125" s="114">
        <f t="shared" si="138"/>
        <v>0.7802552200208821</v>
      </c>
      <c r="AT125" s="110">
        <v>0</v>
      </c>
      <c r="AU125" s="114">
        <f t="shared" si="123"/>
        <v>0</v>
      </c>
      <c r="AV125" s="110">
        <v>0</v>
      </c>
      <c r="AW125" s="119">
        <f t="shared" si="97"/>
        <v>0</v>
      </c>
      <c r="AX125" s="69">
        <v>5026.2622377686166</v>
      </c>
      <c r="AY125" s="77">
        <f t="shared" ref="AY125" si="146">AVERAGE(AX119:AX125)</f>
        <v>4950.9719944691797</v>
      </c>
      <c r="AZ125" s="69">
        <v>5650.275362318841</v>
      </c>
      <c r="BA125" s="77">
        <f t="shared" si="140"/>
        <v>5631.5032109068861</v>
      </c>
      <c r="BB125" s="69">
        <v>3061.1363636363635</v>
      </c>
      <c r="BC125" s="77">
        <f t="shared" si="124"/>
        <v>2833.5147300793856</v>
      </c>
      <c r="BD125" s="69">
        <v>5382.4631578947365</v>
      </c>
      <c r="BE125" s="84">
        <f t="shared" si="98"/>
        <v>3566.5685621016046</v>
      </c>
      <c r="BF125" s="106">
        <v>2.1957204409849954E-2</v>
      </c>
      <c r="BG125" s="112">
        <f t="shared" ref="BG125" si="147">AVERAGE(BF119:BF125)</f>
        <v>2.3819840281264833E-2</v>
      </c>
      <c r="BH125" s="106">
        <v>2.8985507246376812E-2</v>
      </c>
      <c r="BI125" s="106">
        <f t="shared" si="141"/>
        <v>3.1348358389007354E-2</v>
      </c>
      <c r="BJ125" s="106">
        <v>0</v>
      </c>
      <c r="BK125" s="106">
        <f t="shared" si="125"/>
        <v>0</v>
      </c>
      <c r="BL125" s="106">
        <v>1.0526315789473684E-2</v>
      </c>
      <c r="BM125" s="116">
        <f t="shared" si="99"/>
        <v>4.2510121457489877E-3</v>
      </c>
      <c r="BN125" s="108">
        <v>39.741676238536343</v>
      </c>
      <c r="BO125" s="113">
        <f t="shared" si="142"/>
        <v>40.518855098109881</v>
      </c>
      <c r="BP125" s="108">
        <v>43.478260869565219</v>
      </c>
      <c r="BQ125" s="113">
        <f t="shared" si="143"/>
        <v>43.710614413804869</v>
      </c>
      <c r="BR125" s="108">
        <v>28.15909090909091</v>
      </c>
      <c r="BS125" s="113">
        <f t="shared" si="126"/>
        <v>30.677252949882256</v>
      </c>
      <c r="BT125" s="108">
        <v>31.726315789473684</v>
      </c>
      <c r="BU125" s="120">
        <f t="shared" si="100"/>
        <v>35.465219716639126</v>
      </c>
      <c r="BV125" s="174">
        <f>'Plan Figures'!$B$72</f>
        <v>7.6707847839770166E-2</v>
      </c>
      <c r="BW125" s="174">
        <f>'Plan Figures'!$B$73</f>
        <v>0.14955977288801073</v>
      </c>
      <c r="BX125" s="174">
        <f>'Plan Figures'!$B$82</f>
        <v>0.18784027894390259</v>
      </c>
      <c r="BY125" s="174">
        <f>'Plan Figures'!$B$83</f>
        <v>0.30359623569051164</v>
      </c>
      <c r="BZ125" s="174">
        <v>5.5165877359726931E-2</v>
      </c>
      <c r="CA125" s="116">
        <f t="shared" si="101"/>
        <v>5.8214812390879063E-2</v>
      </c>
    </row>
  </sheetData>
  <phoneticPr fontId="1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2B317-BE37-44BA-82D3-CF1FE3B4ED44}">
  <sheetPr codeName="Sheet37"/>
  <dimension ref="A1:AP83"/>
  <sheetViews>
    <sheetView zoomScale="70" zoomScaleNormal="70" workbookViewId="0">
      <selection activeCell="E14" sqref="E14"/>
    </sheetView>
  </sheetViews>
  <sheetFormatPr defaultRowHeight="15" x14ac:dyDescent="0.25"/>
  <cols>
    <col min="1" max="1" width="15" customWidth="1"/>
    <col min="2" max="2" width="20.28515625" customWidth="1"/>
    <col min="3" max="3" width="24.28515625" bestFit="1" customWidth="1"/>
    <col min="4" max="4" width="21.85546875" bestFit="1" customWidth="1"/>
    <col min="5" max="5" width="20.85546875" bestFit="1" customWidth="1"/>
    <col min="6" max="6" width="21.85546875" bestFit="1" customWidth="1"/>
    <col min="7" max="7" width="32.85546875" bestFit="1" customWidth="1"/>
    <col min="8" max="8" width="30.42578125" bestFit="1" customWidth="1"/>
    <col min="9" max="9" width="29.42578125" bestFit="1" customWidth="1"/>
    <col min="10" max="10" width="30.42578125" bestFit="1" customWidth="1"/>
    <col min="11" max="11" width="42.42578125" bestFit="1" customWidth="1"/>
    <col min="12" max="12" width="40" bestFit="1" customWidth="1"/>
    <col min="13" max="13" width="39.140625" bestFit="1" customWidth="1"/>
    <col min="14" max="14" width="40" bestFit="1" customWidth="1"/>
    <col min="15" max="15" width="33.7109375" bestFit="1" customWidth="1"/>
    <col min="16" max="16" width="31.28515625" bestFit="1" customWidth="1"/>
    <col min="17" max="17" width="30.42578125" bestFit="1" customWidth="1"/>
    <col min="18" max="18" width="31.28515625" bestFit="1" customWidth="1"/>
  </cols>
  <sheetData>
    <row r="1" spans="2:42" x14ac:dyDescent="0.25">
      <c r="C1" t="str">
        <f t="shared" ref="C1:R1" si="0">C4&amp;"_"&amp;C5</f>
        <v>MICL Total_W VYRs</v>
      </c>
      <c r="D1" t="str">
        <f t="shared" si="0"/>
        <v>MICL Total_NWP</v>
      </c>
      <c r="E1" t="str">
        <f t="shared" si="0"/>
        <v>MICL Total_NLR</v>
      </c>
      <c r="F1" t="str">
        <f t="shared" si="0"/>
        <v>MICL Total_GWP</v>
      </c>
      <c r="G1" t="str">
        <f t="shared" si="0"/>
        <v>PC Annual Direct_W VYRs</v>
      </c>
      <c r="H1" t="str">
        <f t="shared" si="0"/>
        <v>PC Annual Direct_NWP</v>
      </c>
      <c r="I1" t="str">
        <f t="shared" si="0"/>
        <v>PC Annual Direct_NLR</v>
      </c>
      <c r="J1" t="str">
        <f t="shared" si="0"/>
        <v>PC Annual Direct_GWP</v>
      </c>
      <c r="K1" t="str">
        <f t="shared" si="0"/>
        <v>PC Annual Broker_W VYRs</v>
      </c>
      <c r="L1" t="str">
        <f t="shared" si="0"/>
        <v>PC Annual Broker_NWP</v>
      </c>
      <c r="M1" t="str">
        <f t="shared" si="0"/>
        <v>PC Annual Broker_NLR</v>
      </c>
      <c r="N1" t="str">
        <f t="shared" si="0"/>
        <v>PC Annual Broker_GWP</v>
      </c>
      <c r="O1" t="str">
        <f t="shared" si="0"/>
        <v>Short-Term_W VYRs</v>
      </c>
      <c r="P1" t="str">
        <f t="shared" si="0"/>
        <v>Short-Term_NWP</v>
      </c>
      <c r="Q1" t="str">
        <f t="shared" si="0"/>
        <v>Short-Term_NLR</v>
      </c>
      <c r="R1" t="str">
        <f t="shared" si="0"/>
        <v>Short-Term_GWP</v>
      </c>
    </row>
    <row r="2" spans="2:42" x14ac:dyDescent="0.25">
      <c r="B2" t="s">
        <v>251</v>
      </c>
      <c r="G2" t="s">
        <v>252</v>
      </c>
      <c r="H2" t="s">
        <v>253</v>
      </c>
      <c r="I2" t="s">
        <v>254</v>
      </c>
      <c r="J2" t="s">
        <v>253</v>
      </c>
      <c r="K2" t="s">
        <v>252</v>
      </c>
      <c r="L2" t="s">
        <v>253</v>
      </c>
      <c r="M2" t="s">
        <v>254</v>
      </c>
      <c r="N2" t="s">
        <v>253</v>
      </c>
      <c r="O2" t="s">
        <v>255</v>
      </c>
      <c r="P2" t="s">
        <v>256</v>
      </c>
      <c r="Q2" t="s">
        <v>254</v>
      </c>
      <c r="R2" t="s">
        <v>256</v>
      </c>
    </row>
    <row r="3" spans="2:42" x14ac:dyDescent="0.25">
      <c r="C3" s="94" t="s">
        <v>257</v>
      </c>
      <c r="D3" s="94" t="s">
        <v>257</v>
      </c>
      <c r="E3" s="94" t="s">
        <v>257</v>
      </c>
      <c r="F3" s="94" t="s">
        <v>257</v>
      </c>
      <c r="G3" s="94" t="s">
        <v>257</v>
      </c>
      <c r="H3" s="94" t="s">
        <v>257</v>
      </c>
      <c r="I3" s="94" t="s">
        <v>257</v>
      </c>
      <c r="J3" s="94" t="s">
        <v>257</v>
      </c>
      <c r="K3" s="94" t="s">
        <v>257</v>
      </c>
      <c r="L3" s="94" t="s">
        <v>257</v>
      </c>
      <c r="M3" s="94" t="s">
        <v>257</v>
      </c>
      <c r="N3" s="94" t="s">
        <v>257</v>
      </c>
      <c r="O3" s="94" t="s">
        <v>257</v>
      </c>
      <c r="P3" s="94" t="s">
        <v>257</v>
      </c>
      <c r="Q3" s="94" t="s">
        <v>257</v>
      </c>
      <c r="R3" s="94" t="s">
        <v>257</v>
      </c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</row>
    <row r="4" spans="2:42" s="153" customFormat="1" x14ac:dyDescent="0.25">
      <c r="C4" s="169" t="s">
        <v>53</v>
      </c>
      <c r="D4" s="169" t="s">
        <v>53</v>
      </c>
      <c r="E4" s="169" t="s">
        <v>53</v>
      </c>
      <c r="F4" s="170" t="s">
        <v>53</v>
      </c>
      <c r="G4" s="154" t="s">
        <v>8</v>
      </c>
      <c r="H4" s="154" t="s">
        <v>8</v>
      </c>
      <c r="I4" s="154" t="s">
        <v>8</v>
      </c>
      <c r="J4" s="154" t="s">
        <v>8</v>
      </c>
      <c r="K4" s="171" t="s">
        <v>10</v>
      </c>
      <c r="L4" s="171" t="s">
        <v>10</v>
      </c>
      <c r="M4" s="171" t="s">
        <v>10</v>
      </c>
      <c r="N4" s="171" t="s">
        <v>10</v>
      </c>
      <c r="O4" s="172" t="s">
        <v>69</v>
      </c>
      <c r="P4" s="172" t="s">
        <v>69</v>
      </c>
      <c r="Q4" s="172" t="s">
        <v>69</v>
      </c>
      <c r="R4" s="173" t="s">
        <v>69</v>
      </c>
      <c r="S4" s="155"/>
      <c r="T4" s="155"/>
      <c r="U4" s="155"/>
      <c r="V4" s="156"/>
      <c r="W4" s="155"/>
      <c r="X4" s="155"/>
      <c r="Y4" s="155"/>
      <c r="Z4" s="156"/>
      <c r="AA4" s="157"/>
      <c r="AB4" s="157"/>
      <c r="AC4" s="157"/>
      <c r="AD4" s="157"/>
      <c r="AE4" s="158"/>
      <c r="AF4" s="158"/>
      <c r="AG4" s="158"/>
      <c r="AH4" s="159"/>
      <c r="AI4" s="158"/>
      <c r="AJ4" s="158"/>
      <c r="AK4" s="158"/>
      <c r="AL4" s="159"/>
      <c r="AM4" s="160"/>
      <c r="AN4" s="160"/>
      <c r="AO4" s="160"/>
      <c r="AP4" s="161"/>
    </row>
    <row r="5" spans="2:42" s="153" customFormat="1" ht="37.5" customHeight="1" x14ac:dyDescent="0.25">
      <c r="B5" s="162" t="s">
        <v>258</v>
      </c>
      <c r="C5" s="162" t="s">
        <v>259</v>
      </c>
      <c r="D5" s="162" t="s">
        <v>117</v>
      </c>
      <c r="E5" s="162" t="s">
        <v>260</v>
      </c>
      <c r="F5" s="162" t="s">
        <v>261</v>
      </c>
      <c r="G5" s="162" t="s">
        <v>259</v>
      </c>
      <c r="H5" s="162" t="s">
        <v>117</v>
      </c>
      <c r="I5" s="162" t="s">
        <v>260</v>
      </c>
      <c r="J5" s="162" t="s">
        <v>261</v>
      </c>
      <c r="K5" s="162" t="s">
        <v>259</v>
      </c>
      <c r="L5" s="162" t="s">
        <v>117</v>
      </c>
      <c r="M5" s="162" t="s">
        <v>260</v>
      </c>
      <c r="N5" s="162" t="s">
        <v>261</v>
      </c>
      <c r="O5" s="162" t="s">
        <v>259</v>
      </c>
      <c r="P5" s="162" t="s">
        <v>117</v>
      </c>
      <c r="Q5" s="162" t="s">
        <v>260</v>
      </c>
      <c r="R5" s="162" t="s">
        <v>261</v>
      </c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</row>
    <row r="6" spans="2:42" ht="15" customHeight="1" x14ac:dyDescent="0.25">
      <c r="B6" s="163">
        <f t="shared" ref="B6:B17" si="1">B7-7</f>
        <v>45800</v>
      </c>
      <c r="C6" s="164">
        <f t="shared" ref="C6:C18" si="2">SUM(G6,K6,O6)</f>
        <v>1341.3897377880132</v>
      </c>
      <c r="D6" s="165">
        <f t="shared" ref="D6:D18" si="3">SUM(H6,L6,P6)</f>
        <v>1041532.2075777237</v>
      </c>
      <c r="E6" s="47" t="e">
        <f t="shared" ref="E6:E18" si="4">SUM(I6,M6,Q6)</f>
        <v>#DIV/0!</v>
      </c>
      <c r="F6" s="164">
        <f t="shared" ref="F6:F18" si="5">SUM(J6,N6,R6)</f>
        <v>257809.93895937072</v>
      </c>
      <c r="G6" s="164">
        <v>1341.0726954268441</v>
      </c>
      <c r="H6" s="164">
        <v>783722.26861835283</v>
      </c>
      <c r="I6" s="164" t="e">
        <v>#DIV/0!</v>
      </c>
      <c r="J6" s="164">
        <v>0</v>
      </c>
      <c r="K6" s="164">
        <v>0</v>
      </c>
      <c r="L6" s="164">
        <v>246519.61637872556</v>
      </c>
      <c r="M6" s="164" t="e">
        <v>#DIV/0!</v>
      </c>
      <c r="N6" s="164">
        <v>246519.61637872556</v>
      </c>
      <c r="O6" s="164">
        <v>0.31704236116906859</v>
      </c>
      <c r="P6" s="165">
        <v>11290.322580645163</v>
      </c>
      <c r="Q6" s="47" t="e">
        <v>#DIV/0!</v>
      </c>
      <c r="R6" s="168">
        <v>11290.322580645163</v>
      </c>
      <c r="S6" s="164"/>
      <c r="T6" s="165"/>
      <c r="U6" s="47"/>
      <c r="V6" s="94"/>
      <c r="W6" s="164"/>
      <c r="X6" s="165"/>
      <c r="Y6" s="47"/>
      <c r="Z6" s="94"/>
      <c r="AA6" s="164"/>
      <c r="AB6" s="165"/>
      <c r="AC6" s="47"/>
      <c r="AD6" s="94"/>
      <c r="AE6" s="164"/>
      <c r="AF6" s="165"/>
      <c r="AG6" s="47"/>
      <c r="AH6" s="94"/>
      <c r="AI6" s="164"/>
      <c r="AJ6" s="165"/>
      <c r="AK6" s="47"/>
      <c r="AL6" s="94"/>
      <c r="AM6" s="164"/>
      <c r="AN6" s="165"/>
      <c r="AO6" s="47"/>
      <c r="AP6" s="94"/>
    </row>
    <row r="7" spans="2:42" ht="15" customHeight="1" x14ac:dyDescent="0.25">
      <c r="B7" s="163">
        <f t="shared" si="1"/>
        <v>45807</v>
      </c>
      <c r="C7" s="164">
        <f t="shared" si="2"/>
        <v>1341.3897377880132</v>
      </c>
      <c r="D7" s="165">
        <f t="shared" si="3"/>
        <v>1041532.2075777237</v>
      </c>
      <c r="E7" s="47" t="e">
        <f t="shared" si="4"/>
        <v>#DIV/0!</v>
      </c>
      <c r="F7" s="164">
        <f t="shared" si="5"/>
        <v>257809.93895937072</v>
      </c>
      <c r="G7" s="164">
        <v>1341.0726954268441</v>
      </c>
      <c r="H7" s="164">
        <v>783722.26861835283</v>
      </c>
      <c r="I7" s="164" t="e">
        <v>#DIV/0!</v>
      </c>
      <c r="J7" s="164">
        <v>0</v>
      </c>
      <c r="K7" s="164">
        <v>0</v>
      </c>
      <c r="L7" s="164">
        <v>246519.61637872556</v>
      </c>
      <c r="M7" s="164" t="e">
        <v>#DIV/0!</v>
      </c>
      <c r="N7" s="164">
        <v>246519.61637872556</v>
      </c>
      <c r="O7" s="164">
        <v>0.31704236116906859</v>
      </c>
      <c r="P7" s="165">
        <v>11290.322580645163</v>
      </c>
      <c r="Q7" s="47" t="e">
        <v>#DIV/0!</v>
      </c>
      <c r="R7" s="168">
        <v>11290.322580645163</v>
      </c>
      <c r="S7" s="164"/>
      <c r="T7" s="165"/>
      <c r="U7" s="47"/>
      <c r="V7" s="94"/>
      <c r="W7" s="164"/>
      <c r="X7" s="165"/>
      <c r="Y7" s="47"/>
      <c r="Z7" s="94"/>
      <c r="AA7" s="164"/>
      <c r="AB7" s="165"/>
      <c r="AC7" s="47"/>
      <c r="AD7" s="94"/>
      <c r="AE7" s="164"/>
      <c r="AF7" s="165"/>
      <c r="AG7" s="47"/>
      <c r="AH7" s="94"/>
      <c r="AI7" s="164"/>
      <c r="AJ7" s="165"/>
      <c r="AK7" s="47"/>
      <c r="AL7" s="94"/>
      <c r="AM7" s="164"/>
      <c r="AN7" s="165"/>
      <c r="AO7" s="47"/>
      <c r="AP7" s="94"/>
    </row>
    <row r="8" spans="2:42" ht="15" customHeight="1" x14ac:dyDescent="0.25">
      <c r="B8" s="163">
        <f t="shared" si="1"/>
        <v>45814</v>
      </c>
      <c r="C8" s="164">
        <f t="shared" si="2"/>
        <v>1374.263366319328</v>
      </c>
      <c r="D8" s="165">
        <f t="shared" si="3"/>
        <v>1051226.4411555417</v>
      </c>
      <c r="E8" s="47" t="e">
        <f t="shared" si="4"/>
        <v>#DIV/0!</v>
      </c>
      <c r="F8" s="164">
        <f t="shared" si="5"/>
        <v>253796.30787404365</v>
      </c>
      <c r="G8" s="164">
        <v>1373.9368018261741</v>
      </c>
      <c r="H8" s="164">
        <v>797430.13328149798</v>
      </c>
      <c r="I8" s="164" t="e">
        <v>#DIV/0!</v>
      </c>
      <c r="J8" s="164">
        <v>0</v>
      </c>
      <c r="K8" s="164">
        <v>0</v>
      </c>
      <c r="L8" s="164">
        <v>242183.40464823719</v>
      </c>
      <c r="M8" s="164" t="e">
        <v>#DIV/0!</v>
      </c>
      <c r="N8" s="164">
        <v>242183.40464823719</v>
      </c>
      <c r="O8" s="164">
        <v>0.32656449315402275</v>
      </c>
      <c r="P8" s="165">
        <v>11612.903225806449</v>
      </c>
      <c r="Q8" s="47" t="e">
        <v>#DIV/0!</v>
      </c>
      <c r="R8" s="168">
        <v>11612.903225806449</v>
      </c>
      <c r="S8" s="164"/>
      <c r="T8" s="165"/>
      <c r="U8" s="47"/>
      <c r="V8" s="94"/>
      <c r="W8" s="164"/>
      <c r="X8" s="165"/>
      <c r="Y8" s="47"/>
      <c r="Z8" s="94"/>
      <c r="AA8" s="164"/>
      <c r="AB8" s="165"/>
      <c r="AC8" s="47"/>
      <c r="AD8" s="94"/>
      <c r="AE8" s="164"/>
      <c r="AF8" s="165"/>
      <c r="AG8" s="47"/>
      <c r="AH8" s="94"/>
      <c r="AI8" s="164"/>
      <c r="AJ8" s="165"/>
      <c r="AK8" s="47"/>
      <c r="AL8" s="94"/>
      <c r="AM8" s="164"/>
      <c r="AN8" s="165"/>
      <c r="AO8" s="47"/>
      <c r="AP8" s="94"/>
    </row>
    <row r="9" spans="2:42" ht="15" customHeight="1" x14ac:dyDescent="0.25">
      <c r="B9" s="163">
        <f t="shared" si="1"/>
        <v>45821</v>
      </c>
      <c r="C9" s="164">
        <f t="shared" si="2"/>
        <v>1379.7423044078807</v>
      </c>
      <c r="D9" s="165">
        <f t="shared" si="3"/>
        <v>1052842.1467518446</v>
      </c>
      <c r="E9" s="47" t="e">
        <f t="shared" si="4"/>
        <v>#DIV/0!</v>
      </c>
      <c r="F9" s="164">
        <f t="shared" si="5"/>
        <v>253127.36935982245</v>
      </c>
      <c r="G9" s="164">
        <v>1379.4141528927291</v>
      </c>
      <c r="H9" s="164">
        <v>799714.77739202208</v>
      </c>
      <c r="I9" s="164" t="e">
        <v>#DIV/0!</v>
      </c>
      <c r="J9" s="164">
        <v>0</v>
      </c>
      <c r="K9" s="164">
        <v>0</v>
      </c>
      <c r="L9" s="164">
        <v>241460.70269315579</v>
      </c>
      <c r="M9" s="164" t="e">
        <v>#DIV/0!</v>
      </c>
      <c r="N9" s="164">
        <v>241460.70269315579</v>
      </c>
      <c r="O9" s="164">
        <v>0.32815151515151508</v>
      </c>
      <c r="P9" s="165">
        <v>11666.666666666664</v>
      </c>
      <c r="Q9" s="47" t="e">
        <v>#DIV/0!</v>
      </c>
      <c r="R9" s="168">
        <v>11666.666666666664</v>
      </c>
      <c r="S9" s="164"/>
      <c r="T9" s="165"/>
      <c r="U9" s="47"/>
      <c r="V9" s="94"/>
      <c r="W9" s="164"/>
      <c r="X9" s="165"/>
      <c r="Y9" s="47"/>
      <c r="Z9" s="94"/>
      <c r="AA9" s="164"/>
      <c r="AB9" s="165"/>
      <c r="AC9" s="47"/>
      <c r="AD9" s="94"/>
      <c r="AE9" s="164"/>
      <c r="AF9" s="165"/>
      <c r="AG9" s="47"/>
      <c r="AH9" s="94"/>
      <c r="AI9" s="164"/>
      <c r="AJ9" s="165"/>
      <c r="AK9" s="47"/>
      <c r="AL9" s="94"/>
      <c r="AM9" s="164"/>
      <c r="AN9" s="165"/>
      <c r="AO9" s="47"/>
      <c r="AP9" s="94"/>
    </row>
    <row r="10" spans="2:42" ht="15" customHeight="1" x14ac:dyDescent="0.25">
      <c r="B10" s="163">
        <f t="shared" si="1"/>
        <v>45828</v>
      </c>
      <c r="C10" s="164">
        <f t="shared" si="2"/>
        <v>1379.7423044078807</v>
      </c>
      <c r="D10" s="165">
        <f t="shared" si="3"/>
        <v>1052842.1467518446</v>
      </c>
      <c r="E10" s="47" t="e">
        <f t="shared" si="4"/>
        <v>#DIV/0!</v>
      </c>
      <c r="F10" s="164">
        <f t="shared" si="5"/>
        <v>253127.36935982245</v>
      </c>
      <c r="G10" s="164">
        <v>1379.4141528927291</v>
      </c>
      <c r="H10" s="164">
        <v>799714.77739202208</v>
      </c>
      <c r="I10" s="164" t="e">
        <v>#DIV/0!</v>
      </c>
      <c r="J10" s="164">
        <v>0</v>
      </c>
      <c r="K10" s="164">
        <v>0</v>
      </c>
      <c r="L10" s="164">
        <v>241460.70269315579</v>
      </c>
      <c r="M10" s="164" t="e">
        <v>#DIV/0!</v>
      </c>
      <c r="N10" s="164">
        <v>241460.70269315579</v>
      </c>
      <c r="O10" s="164">
        <v>0.32815151515151508</v>
      </c>
      <c r="P10" s="165">
        <v>11666.666666666664</v>
      </c>
      <c r="Q10" s="47" t="e">
        <v>#DIV/0!</v>
      </c>
      <c r="R10" s="168">
        <v>11666.666666666664</v>
      </c>
      <c r="S10" s="164"/>
      <c r="T10" s="165"/>
      <c r="U10" s="47"/>
      <c r="V10" s="94"/>
      <c r="W10" s="164"/>
      <c r="X10" s="165"/>
      <c r="Y10" s="47"/>
      <c r="Z10" s="94"/>
      <c r="AA10" s="164"/>
      <c r="AB10" s="165"/>
      <c r="AC10" s="47"/>
      <c r="AD10" s="94"/>
      <c r="AE10" s="164"/>
      <c r="AF10" s="165"/>
      <c r="AG10" s="47"/>
      <c r="AH10" s="94"/>
      <c r="AI10" s="164"/>
      <c r="AJ10" s="165"/>
      <c r="AK10" s="47"/>
      <c r="AL10" s="94"/>
      <c r="AM10" s="164"/>
      <c r="AN10" s="165"/>
      <c r="AO10" s="47"/>
      <c r="AP10" s="94"/>
    </row>
    <row r="11" spans="2:42" ht="15" customHeight="1" x14ac:dyDescent="0.25">
      <c r="B11" s="163">
        <f t="shared" si="1"/>
        <v>45835</v>
      </c>
      <c r="C11" s="164">
        <f t="shared" si="2"/>
        <v>1379.7423044078807</v>
      </c>
      <c r="D11" s="165">
        <f t="shared" si="3"/>
        <v>1052842.1467518446</v>
      </c>
      <c r="E11" s="47" t="e">
        <f t="shared" si="4"/>
        <v>#DIV/0!</v>
      </c>
      <c r="F11" s="164">
        <f t="shared" si="5"/>
        <v>253127.36935982245</v>
      </c>
      <c r="G11" s="164">
        <v>1379.4141528927291</v>
      </c>
      <c r="H11" s="164">
        <v>799714.77739202208</v>
      </c>
      <c r="I11" s="164" t="e">
        <v>#DIV/0!</v>
      </c>
      <c r="J11" s="164">
        <v>0</v>
      </c>
      <c r="K11" s="164">
        <v>0</v>
      </c>
      <c r="L11" s="164">
        <v>241460.70269315579</v>
      </c>
      <c r="M11" s="164" t="e">
        <v>#DIV/0!</v>
      </c>
      <c r="N11" s="164">
        <v>241460.70269315579</v>
      </c>
      <c r="O11" s="164">
        <v>0.32815151515151508</v>
      </c>
      <c r="P11" s="165">
        <v>11666.666666666664</v>
      </c>
      <c r="Q11" s="47" t="e">
        <v>#DIV/0!</v>
      </c>
      <c r="R11" s="168">
        <v>11666.666666666664</v>
      </c>
      <c r="S11" s="164"/>
      <c r="T11" s="165"/>
      <c r="U11" s="47"/>
      <c r="V11" s="94"/>
      <c r="W11" s="164"/>
      <c r="X11" s="165"/>
      <c r="Y11" s="47"/>
      <c r="Z11" s="94"/>
      <c r="AA11" s="164"/>
      <c r="AB11" s="165"/>
      <c r="AC11" s="47"/>
      <c r="AD11" s="94"/>
      <c r="AE11" s="164"/>
      <c r="AF11" s="165"/>
      <c r="AG11" s="47"/>
      <c r="AH11" s="94"/>
      <c r="AI11" s="164"/>
      <c r="AJ11" s="165"/>
      <c r="AK11" s="47"/>
      <c r="AL11" s="94"/>
      <c r="AM11" s="164"/>
      <c r="AN11" s="165"/>
      <c r="AO11" s="47"/>
      <c r="AP11" s="94"/>
    </row>
    <row r="12" spans="2:42" ht="15" customHeight="1" x14ac:dyDescent="0.25">
      <c r="B12" s="163">
        <f t="shared" si="1"/>
        <v>45842</v>
      </c>
      <c r="C12" s="164">
        <f t="shared" si="2"/>
        <v>1355.9731995444565</v>
      </c>
      <c r="D12" s="165">
        <f t="shared" si="3"/>
        <v>1050115.1265840617</v>
      </c>
      <c r="E12" s="47" t="e">
        <f t="shared" si="4"/>
        <v>#DIV/0!</v>
      </c>
      <c r="F12" s="164">
        <f t="shared" si="5"/>
        <v>237691.59981274692</v>
      </c>
      <c r="G12" s="164">
        <v>1355.6507971988526</v>
      </c>
      <c r="H12" s="164">
        <v>812423.52677131491</v>
      </c>
      <c r="I12" s="164" t="e">
        <v>#DIV/0!</v>
      </c>
      <c r="J12" s="164">
        <v>0</v>
      </c>
      <c r="K12" s="164">
        <v>0</v>
      </c>
      <c r="L12" s="164">
        <v>226239.9869095211</v>
      </c>
      <c r="M12" s="164" t="e">
        <v>#DIV/0!</v>
      </c>
      <c r="N12" s="164">
        <v>226239.9869095211</v>
      </c>
      <c r="O12" s="164">
        <v>0.32240234560399655</v>
      </c>
      <c r="P12" s="165">
        <v>11451.612903225807</v>
      </c>
      <c r="Q12" s="47" t="e">
        <v>#DIV/0!</v>
      </c>
      <c r="R12" s="168">
        <v>11451.612903225807</v>
      </c>
      <c r="S12" s="164"/>
      <c r="T12" s="165"/>
      <c r="U12" s="47"/>
      <c r="V12" s="94"/>
      <c r="W12" s="164"/>
      <c r="X12" s="165"/>
      <c r="Y12" s="47"/>
      <c r="Z12" s="94"/>
      <c r="AA12" s="164"/>
      <c r="AB12" s="165"/>
      <c r="AC12" s="47"/>
      <c r="AD12" s="94"/>
      <c r="AE12" s="164"/>
      <c r="AF12" s="165"/>
      <c r="AG12" s="47"/>
      <c r="AH12" s="94"/>
      <c r="AI12" s="164"/>
      <c r="AJ12" s="165"/>
      <c r="AK12" s="47"/>
      <c r="AL12" s="94"/>
      <c r="AM12" s="164"/>
      <c r="AN12" s="165"/>
      <c r="AO12" s="47"/>
      <c r="AP12" s="94"/>
    </row>
    <row r="13" spans="2:42" ht="15" customHeight="1" x14ac:dyDescent="0.25">
      <c r="B13" s="163">
        <f t="shared" si="1"/>
        <v>45849</v>
      </c>
      <c r="C13" s="164">
        <f t="shared" si="2"/>
        <v>1338.1463708968888</v>
      </c>
      <c r="D13" s="165">
        <f t="shared" si="3"/>
        <v>1048069.8614582251</v>
      </c>
      <c r="E13" s="47" t="e">
        <f t="shared" si="4"/>
        <v>#DIV/0!</v>
      </c>
      <c r="F13" s="164">
        <f t="shared" si="5"/>
        <v>226114.7726524403</v>
      </c>
      <c r="G13" s="164">
        <v>1337.8282804284454</v>
      </c>
      <c r="H13" s="164">
        <v>821955.0888057847</v>
      </c>
      <c r="I13" s="164" t="e">
        <v>#DIV/0!</v>
      </c>
      <c r="J13" s="164">
        <v>0</v>
      </c>
      <c r="K13" s="164">
        <v>0</v>
      </c>
      <c r="L13" s="164">
        <v>214824.45007179515</v>
      </c>
      <c r="M13" s="164" t="e">
        <v>#DIV/0!</v>
      </c>
      <c r="N13" s="164">
        <v>214824.45007179515</v>
      </c>
      <c r="O13" s="164">
        <v>0.31809046844335759</v>
      </c>
      <c r="P13" s="165">
        <v>11290.322580645163</v>
      </c>
      <c r="Q13" s="47" t="e">
        <v>#DIV/0!</v>
      </c>
      <c r="R13" s="168">
        <v>11290.322580645163</v>
      </c>
      <c r="S13" s="164"/>
      <c r="T13" s="165"/>
      <c r="U13" s="47"/>
      <c r="V13" s="94"/>
      <c r="W13" s="164"/>
      <c r="X13" s="165"/>
      <c r="Y13" s="47"/>
      <c r="Z13" s="94"/>
      <c r="AA13" s="164"/>
      <c r="AB13" s="165"/>
      <c r="AC13" s="47"/>
      <c r="AD13" s="94"/>
      <c r="AE13" s="164"/>
      <c r="AF13" s="165"/>
      <c r="AG13" s="47"/>
      <c r="AH13" s="94"/>
      <c r="AI13" s="164"/>
      <c r="AJ13" s="165"/>
      <c r="AK13" s="47"/>
      <c r="AL13" s="94"/>
      <c r="AM13" s="164"/>
      <c r="AN13" s="165"/>
      <c r="AO13" s="47"/>
      <c r="AP13" s="94"/>
    </row>
    <row r="14" spans="2:42" ht="15" customHeight="1" x14ac:dyDescent="0.25">
      <c r="B14" s="163">
        <f t="shared" si="1"/>
        <v>45856</v>
      </c>
      <c r="C14" s="164">
        <f t="shared" si="2"/>
        <v>1338.1463708968888</v>
      </c>
      <c r="D14" s="165">
        <f t="shared" si="3"/>
        <v>1048069.8614582251</v>
      </c>
      <c r="E14" s="47" t="e">
        <f t="shared" si="4"/>
        <v>#DIV/0!</v>
      </c>
      <c r="F14" s="164">
        <f t="shared" si="5"/>
        <v>226114.7726524403</v>
      </c>
      <c r="G14" s="164">
        <v>1337.8282804284454</v>
      </c>
      <c r="H14" s="164">
        <v>821955.0888057847</v>
      </c>
      <c r="I14" s="164" t="e">
        <v>#DIV/0!</v>
      </c>
      <c r="J14" s="164">
        <v>0</v>
      </c>
      <c r="K14" s="164">
        <v>0</v>
      </c>
      <c r="L14" s="164">
        <v>214824.45007179515</v>
      </c>
      <c r="M14" s="164" t="e">
        <v>#DIV/0!</v>
      </c>
      <c r="N14" s="164">
        <v>214824.45007179515</v>
      </c>
      <c r="O14" s="164">
        <v>0.31809046844335759</v>
      </c>
      <c r="P14" s="165">
        <v>11290.322580645163</v>
      </c>
      <c r="Q14" s="47" t="e">
        <v>#DIV/0!</v>
      </c>
      <c r="R14" s="168">
        <v>11290.322580645163</v>
      </c>
      <c r="S14" s="164"/>
      <c r="T14" s="165"/>
      <c r="U14" s="47"/>
      <c r="V14" s="94"/>
      <c r="W14" s="164"/>
      <c r="X14" s="165"/>
      <c r="Y14" s="47"/>
      <c r="Z14" s="94"/>
      <c r="AA14" s="164"/>
      <c r="AB14" s="165"/>
      <c r="AC14" s="47"/>
      <c r="AD14" s="94"/>
      <c r="AE14" s="164"/>
      <c r="AF14" s="165"/>
      <c r="AG14" s="47"/>
      <c r="AH14" s="94"/>
      <c r="AI14" s="164"/>
      <c r="AJ14" s="165"/>
      <c r="AK14" s="47"/>
      <c r="AL14" s="94"/>
      <c r="AM14" s="164"/>
      <c r="AN14" s="165"/>
      <c r="AO14" s="47"/>
      <c r="AP14" s="94"/>
    </row>
    <row r="15" spans="2:42" ht="15" customHeight="1" x14ac:dyDescent="0.25">
      <c r="B15" s="163">
        <f t="shared" si="1"/>
        <v>45863</v>
      </c>
      <c r="C15" s="164">
        <f t="shared" si="2"/>
        <v>1338.1463708968888</v>
      </c>
      <c r="D15" s="165">
        <f t="shared" si="3"/>
        <v>1048069.8614582251</v>
      </c>
      <c r="E15" s="47" t="e">
        <f t="shared" si="4"/>
        <v>#DIV/0!</v>
      </c>
      <c r="F15" s="164">
        <f t="shared" si="5"/>
        <v>226114.7726524403</v>
      </c>
      <c r="G15" s="164">
        <v>1337.8282804284454</v>
      </c>
      <c r="H15" s="164">
        <v>821955.0888057847</v>
      </c>
      <c r="I15" s="164" t="e">
        <v>#DIV/0!</v>
      </c>
      <c r="J15" s="164">
        <v>0</v>
      </c>
      <c r="K15" s="164">
        <v>0</v>
      </c>
      <c r="L15" s="164">
        <v>214824.45007179515</v>
      </c>
      <c r="M15" s="164" t="e">
        <v>#DIV/0!</v>
      </c>
      <c r="N15" s="164">
        <v>214824.45007179515</v>
      </c>
      <c r="O15" s="164">
        <v>0.31809046844335759</v>
      </c>
      <c r="P15" s="165">
        <v>11290.322580645163</v>
      </c>
      <c r="Q15" s="47" t="e">
        <v>#DIV/0!</v>
      </c>
      <c r="R15" s="168">
        <v>11290.322580645163</v>
      </c>
      <c r="S15" s="164"/>
      <c r="T15" s="165"/>
      <c r="U15" s="47"/>
      <c r="V15" s="94"/>
      <c r="W15" s="164"/>
      <c r="X15" s="165"/>
      <c r="Y15" s="47"/>
      <c r="Z15" s="94"/>
      <c r="AA15" s="164"/>
      <c r="AB15" s="165"/>
      <c r="AC15" s="47"/>
      <c r="AD15" s="94"/>
      <c r="AE15" s="164"/>
      <c r="AF15" s="165"/>
      <c r="AG15" s="47"/>
      <c r="AH15" s="94"/>
      <c r="AI15" s="164"/>
      <c r="AJ15" s="165"/>
      <c r="AK15" s="47"/>
      <c r="AL15" s="94"/>
      <c r="AM15" s="164"/>
      <c r="AN15" s="165"/>
      <c r="AO15" s="47"/>
      <c r="AP15" s="94"/>
    </row>
    <row r="16" spans="2:42" ht="15" customHeight="1" x14ac:dyDescent="0.25">
      <c r="B16" s="163">
        <f t="shared" si="1"/>
        <v>45870</v>
      </c>
      <c r="C16" s="164">
        <f t="shared" si="2"/>
        <v>1338.241890442139</v>
      </c>
      <c r="D16" s="165">
        <f t="shared" si="3"/>
        <v>1049397.0639417518</v>
      </c>
      <c r="E16" s="47" t="e">
        <f t="shared" si="4"/>
        <v>#DIV/0!</v>
      </c>
      <c r="F16" s="164">
        <f t="shared" si="5"/>
        <v>223639.48067813687</v>
      </c>
      <c r="G16" s="164">
        <v>1337.9237249233713</v>
      </c>
      <c r="H16" s="164">
        <v>825757.58326361491</v>
      </c>
      <c r="I16" s="164" t="e">
        <v>#DIV/0!</v>
      </c>
      <c r="J16" s="164">
        <v>0</v>
      </c>
      <c r="K16" s="164">
        <v>0</v>
      </c>
      <c r="L16" s="164">
        <v>212349.15809749172</v>
      </c>
      <c r="M16" s="164" t="e">
        <v>#DIV/0!</v>
      </c>
      <c r="N16" s="164">
        <v>212349.15809749172</v>
      </c>
      <c r="O16" s="164">
        <v>0.31816551876764332</v>
      </c>
      <c r="P16" s="165">
        <v>11290.322580645163</v>
      </c>
      <c r="Q16" s="47" t="e">
        <v>#DIV/0!</v>
      </c>
      <c r="R16" s="168">
        <v>11290.322580645163</v>
      </c>
      <c r="S16" s="164"/>
      <c r="T16" s="165"/>
      <c r="U16" s="47"/>
      <c r="V16" s="94"/>
      <c r="W16" s="164"/>
      <c r="X16" s="165"/>
      <c r="Y16" s="47"/>
      <c r="Z16" s="94"/>
      <c r="AA16" s="164"/>
      <c r="AB16" s="165"/>
      <c r="AC16" s="47"/>
      <c r="AD16" s="94"/>
      <c r="AE16" s="164"/>
      <c r="AF16" s="165"/>
      <c r="AG16" s="47"/>
      <c r="AH16" s="94"/>
      <c r="AI16" s="164"/>
      <c r="AJ16" s="165"/>
      <c r="AK16" s="47"/>
      <c r="AL16" s="94"/>
      <c r="AM16" s="164"/>
      <c r="AN16" s="165"/>
      <c r="AO16" s="47"/>
      <c r="AP16" s="94"/>
    </row>
    <row r="17" spans="1:42" ht="15" customHeight="1" x14ac:dyDescent="0.25">
      <c r="B17" s="163">
        <f t="shared" si="1"/>
        <v>45877</v>
      </c>
      <c r="C17" s="164">
        <f t="shared" si="2"/>
        <v>1338.8150077136397</v>
      </c>
      <c r="D17" s="165">
        <f t="shared" si="3"/>
        <v>1057360.2788429125</v>
      </c>
      <c r="E17" s="47" t="e">
        <f t="shared" si="4"/>
        <v>#DIV/0!</v>
      </c>
      <c r="F17" s="164">
        <f t="shared" si="5"/>
        <v>208787.72883231641</v>
      </c>
      <c r="G17" s="164">
        <v>1338.4963918929263</v>
      </c>
      <c r="H17" s="164">
        <v>848572.55001059617</v>
      </c>
      <c r="I17" s="164" t="e">
        <v>#DIV/0!</v>
      </c>
      <c r="J17" s="164">
        <v>0</v>
      </c>
      <c r="K17" s="164">
        <v>0</v>
      </c>
      <c r="L17" s="164">
        <v>197497.40625167126</v>
      </c>
      <c r="M17" s="164" t="e">
        <v>#DIV/0!</v>
      </c>
      <c r="N17" s="164">
        <v>197497.40625167126</v>
      </c>
      <c r="O17" s="164">
        <v>0.3186158207133577</v>
      </c>
      <c r="P17" s="165">
        <v>11290.322580645163</v>
      </c>
      <c r="Q17" s="47" t="e">
        <v>#DIV/0!</v>
      </c>
      <c r="R17" s="168">
        <v>11290.322580645163</v>
      </c>
      <c r="S17" s="164"/>
      <c r="T17" s="165"/>
      <c r="U17" s="47"/>
      <c r="V17" s="94"/>
      <c r="W17" s="164"/>
      <c r="X17" s="165"/>
      <c r="Y17" s="47"/>
      <c r="Z17" s="94"/>
      <c r="AA17" s="164"/>
      <c r="AB17" s="165"/>
      <c r="AC17" s="47"/>
      <c r="AD17" s="94"/>
      <c r="AE17" s="164"/>
      <c r="AF17" s="165"/>
      <c r="AG17" s="47"/>
      <c r="AH17" s="94"/>
      <c r="AI17" s="164"/>
      <c r="AJ17" s="165"/>
      <c r="AK17" s="47"/>
      <c r="AL17" s="94"/>
      <c r="AM17" s="164"/>
      <c r="AN17" s="165"/>
      <c r="AO17" s="47"/>
      <c r="AP17" s="94"/>
    </row>
    <row r="18" spans="1:42" ht="15" customHeight="1" x14ac:dyDescent="0.25">
      <c r="B18" s="163">
        <v>45884</v>
      </c>
      <c r="C18" s="164">
        <f t="shared" si="2"/>
        <v>1338.8150077136397</v>
      </c>
      <c r="D18" s="165">
        <f t="shared" si="3"/>
        <v>1057360.2788429125</v>
      </c>
      <c r="E18" s="47" t="e">
        <f t="shared" si="4"/>
        <v>#DIV/0!</v>
      </c>
      <c r="F18" s="164">
        <f t="shared" si="5"/>
        <v>208787.72883231641</v>
      </c>
      <c r="G18" s="164">
        <v>1338.4963918929263</v>
      </c>
      <c r="H18" s="164">
        <v>848572.55001059617</v>
      </c>
      <c r="I18" s="164" t="e">
        <v>#DIV/0!</v>
      </c>
      <c r="J18" s="164">
        <v>0</v>
      </c>
      <c r="K18" s="164">
        <v>0</v>
      </c>
      <c r="L18" s="164">
        <v>197497.40625167126</v>
      </c>
      <c r="M18" s="164" t="e">
        <v>#DIV/0!</v>
      </c>
      <c r="N18" s="164">
        <v>197497.40625167126</v>
      </c>
      <c r="O18" s="164">
        <v>0.3186158207133577</v>
      </c>
      <c r="P18" s="165">
        <v>11290.322580645163</v>
      </c>
      <c r="Q18" s="47" t="e">
        <v>#DIV/0!</v>
      </c>
      <c r="R18" s="168">
        <v>11290.322580645163</v>
      </c>
      <c r="S18" s="164"/>
      <c r="T18" s="165"/>
      <c r="U18" s="47"/>
      <c r="V18" s="94"/>
      <c r="W18" s="164"/>
      <c r="X18" s="165"/>
      <c r="Y18" s="47"/>
      <c r="Z18" s="94"/>
      <c r="AA18" s="164"/>
      <c r="AB18" s="165"/>
      <c r="AC18" s="47"/>
      <c r="AD18" s="94"/>
      <c r="AE18" s="164"/>
      <c r="AF18" s="165"/>
      <c r="AG18" s="47"/>
      <c r="AH18" s="94"/>
      <c r="AI18" s="164"/>
      <c r="AJ18" s="165"/>
      <c r="AK18" s="47"/>
      <c r="AL18" s="94"/>
      <c r="AM18" s="164"/>
      <c r="AN18" s="165"/>
      <c r="AO18" s="47"/>
      <c r="AP18" s="94"/>
    </row>
    <row r="19" spans="1:42" x14ac:dyDescent="0.25">
      <c r="D19" s="166"/>
      <c r="K19" s="164"/>
      <c r="L19" s="165"/>
      <c r="M19" s="47"/>
      <c r="N19" s="164"/>
    </row>
    <row r="20" spans="1:42" x14ac:dyDescent="0.25">
      <c r="A20" s="167" t="s">
        <v>262</v>
      </c>
      <c r="B20" t="s">
        <v>256</v>
      </c>
      <c r="C20" t="s">
        <v>263</v>
      </c>
      <c r="D20">
        <v>4</v>
      </c>
      <c r="G20" s="94" t="s">
        <v>264</v>
      </c>
      <c r="H20" s="94" t="s">
        <v>264</v>
      </c>
      <c r="I20" t="s">
        <v>265</v>
      </c>
      <c r="J20" t="s">
        <v>265</v>
      </c>
    </row>
    <row r="21" spans="1:42" x14ac:dyDescent="0.25">
      <c r="B21" t="s">
        <v>255</v>
      </c>
      <c r="C21" t="s">
        <v>266</v>
      </c>
      <c r="D21">
        <v>7</v>
      </c>
    </row>
    <row r="22" spans="1:42" x14ac:dyDescent="0.25">
      <c r="B22" t="s">
        <v>253</v>
      </c>
      <c r="C22" t="s">
        <v>267</v>
      </c>
      <c r="D22">
        <v>10</v>
      </c>
    </row>
    <row r="23" spans="1:42" x14ac:dyDescent="0.25">
      <c r="B23" t="s">
        <v>252</v>
      </c>
      <c r="C23" t="s">
        <v>268</v>
      </c>
      <c r="D23">
        <v>13</v>
      </c>
    </row>
    <row r="25" spans="1:42" x14ac:dyDescent="0.25">
      <c r="C25" t="s">
        <v>269</v>
      </c>
      <c r="D25" t="s">
        <v>269</v>
      </c>
      <c r="E25" t="s">
        <v>269</v>
      </c>
      <c r="F25" t="s">
        <v>269</v>
      </c>
      <c r="G25" t="s">
        <v>269</v>
      </c>
      <c r="H25" t="s">
        <v>269</v>
      </c>
      <c r="I25" t="s">
        <v>269</v>
      </c>
      <c r="J25" t="s">
        <v>269</v>
      </c>
      <c r="K25" t="s">
        <v>269</v>
      </c>
      <c r="L25" t="s">
        <v>269</v>
      </c>
      <c r="M25" t="s">
        <v>269</v>
      </c>
      <c r="N25" t="s">
        <v>269</v>
      </c>
      <c r="O25" t="s">
        <v>269</v>
      </c>
      <c r="P25" t="s">
        <v>269</v>
      </c>
      <c r="Q25" t="s">
        <v>269</v>
      </c>
      <c r="R25" t="s">
        <v>269</v>
      </c>
    </row>
    <row r="26" spans="1:42" x14ac:dyDescent="0.25">
      <c r="C26" s="169" t="s">
        <v>53</v>
      </c>
      <c r="D26" s="169" t="s">
        <v>53</v>
      </c>
      <c r="E26" s="169" t="s">
        <v>53</v>
      </c>
      <c r="F26" s="170" t="s">
        <v>53</v>
      </c>
      <c r="G26" s="154" t="s">
        <v>8</v>
      </c>
      <c r="H26" s="154" t="s">
        <v>8</v>
      </c>
      <c r="I26" s="154" t="s">
        <v>8</v>
      </c>
      <c r="J26" s="154" t="s">
        <v>8</v>
      </c>
      <c r="K26" s="171" t="s">
        <v>10</v>
      </c>
      <c r="L26" s="171" t="s">
        <v>10</v>
      </c>
      <c r="M26" s="171" t="s">
        <v>10</v>
      </c>
      <c r="N26" s="171" t="s">
        <v>10</v>
      </c>
      <c r="O26" s="172" t="s">
        <v>69</v>
      </c>
      <c r="P26" s="172" t="s">
        <v>69</v>
      </c>
      <c r="Q26" s="172" t="s">
        <v>69</v>
      </c>
      <c r="R26" s="173" t="s">
        <v>69</v>
      </c>
      <c r="S26" s="155"/>
      <c r="T26" s="155"/>
      <c r="U26" s="155"/>
      <c r="V26" s="156"/>
      <c r="W26" s="155"/>
      <c r="X26" s="155"/>
      <c r="Y26" s="155"/>
      <c r="Z26" s="156"/>
      <c r="AA26" s="157"/>
      <c r="AB26" s="157"/>
      <c r="AC26" s="157"/>
      <c r="AD26" s="157"/>
      <c r="AE26" s="158"/>
      <c r="AF26" s="158"/>
      <c r="AG26" s="158"/>
      <c r="AH26" s="159"/>
      <c r="AI26" s="158"/>
      <c r="AJ26" s="158"/>
      <c r="AK26" s="158"/>
      <c r="AL26" s="159"/>
      <c r="AM26" s="160"/>
      <c r="AN26" s="160"/>
      <c r="AO26" s="160"/>
      <c r="AP26" s="161"/>
    </row>
    <row r="27" spans="1:42" x14ac:dyDescent="0.25">
      <c r="C27" s="162" t="s">
        <v>259</v>
      </c>
      <c r="D27" s="162" t="s">
        <v>117</v>
      </c>
      <c r="E27" s="162" t="s">
        <v>260</v>
      </c>
      <c r="F27" s="162" t="s">
        <v>261</v>
      </c>
      <c r="G27" s="162" t="s">
        <v>259</v>
      </c>
      <c r="H27" s="162" t="s">
        <v>117</v>
      </c>
      <c r="I27" s="162" t="s">
        <v>260</v>
      </c>
      <c r="J27" s="162" t="s">
        <v>261</v>
      </c>
      <c r="K27" s="162" t="s">
        <v>259</v>
      </c>
      <c r="L27" s="162" t="s">
        <v>117</v>
      </c>
      <c r="M27" s="162" t="s">
        <v>260</v>
      </c>
      <c r="N27" s="162" t="s">
        <v>261</v>
      </c>
      <c r="O27" s="162" t="s">
        <v>259</v>
      </c>
      <c r="P27" s="162" t="s">
        <v>117</v>
      </c>
      <c r="Q27" s="162" t="s">
        <v>260</v>
      </c>
      <c r="R27" s="162" t="s">
        <v>261</v>
      </c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</row>
    <row r="28" spans="1:42" ht="15" customHeight="1" x14ac:dyDescent="0.25">
      <c r="B28" s="61">
        <f t="shared" ref="B28:B40" si="6">B6</f>
        <v>45800</v>
      </c>
      <c r="C28" s="164">
        <f t="shared" ref="C28:C40" si="7">SUM(G28,K28,O28)</f>
        <v>518.3219309367812</v>
      </c>
      <c r="D28" s="165">
        <f t="shared" ref="D28:D40" si="8">SUM(H28,L28,P28)</f>
        <v>1367426.9493506581</v>
      </c>
      <c r="E28" s="47" t="e">
        <f t="shared" ref="E28:E40" si="9">SUM(I28,M28,Q28)</f>
        <v>#DIV/0!</v>
      </c>
      <c r="F28" s="164">
        <f t="shared" ref="F28:F40" si="10">SUM(J28,N28,R28)</f>
        <v>1404023.3592109908</v>
      </c>
      <c r="G28" s="164">
        <v>518.00875313715926</v>
      </c>
      <c r="H28" s="164">
        <v>1008015.3350867983</v>
      </c>
      <c r="I28" s="164" t="e">
        <v>#DIV/0!</v>
      </c>
      <c r="J28" s="164">
        <v>1044611.744947131</v>
      </c>
      <c r="K28" s="164">
        <v>0</v>
      </c>
      <c r="L28" s="164">
        <v>348215.48481897212</v>
      </c>
      <c r="M28" s="164" t="e">
        <v>#DIV/0!</v>
      </c>
      <c r="N28" s="164">
        <v>348215.48481897212</v>
      </c>
      <c r="O28" s="164">
        <v>0.31317779962199005</v>
      </c>
      <c r="P28" s="165">
        <v>11196.129444887609</v>
      </c>
      <c r="Q28" s="47">
        <v>0</v>
      </c>
      <c r="R28" s="168">
        <v>11196.129444887609</v>
      </c>
      <c r="S28" s="164"/>
      <c r="T28" s="165"/>
      <c r="U28" s="47"/>
      <c r="V28" s="94"/>
      <c r="W28" s="164"/>
      <c r="X28" s="165"/>
      <c r="Y28" s="47"/>
      <c r="Z28" s="94"/>
      <c r="AA28" s="164"/>
      <c r="AB28" s="165"/>
      <c r="AC28" s="47"/>
      <c r="AD28" s="94"/>
      <c r="AE28" s="164"/>
      <c r="AF28" s="165"/>
      <c r="AG28" s="47"/>
      <c r="AH28" s="94"/>
      <c r="AI28" s="164"/>
      <c r="AJ28" s="165"/>
      <c r="AK28" s="47"/>
      <c r="AL28" s="94"/>
      <c r="AM28" s="164"/>
      <c r="AN28" s="165"/>
      <c r="AO28" s="47"/>
      <c r="AP28" s="94"/>
    </row>
    <row r="29" spans="1:42" ht="15" customHeight="1" x14ac:dyDescent="0.25">
      <c r="B29" s="61">
        <f t="shared" si="6"/>
        <v>45807</v>
      </c>
      <c r="C29" s="164">
        <f t="shared" si="7"/>
        <v>518.3219309367812</v>
      </c>
      <c r="D29" s="165">
        <f t="shared" si="8"/>
        <v>1367426.9493506581</v>
      </c>
      <c r="E29" s="47" t="e">
        <f t="shared" si="9"/>
        <v>#DIV/0!</v>
      </c>
      <c r="F29" s="164">
        <f t="shared" si="10"/>
        <v>1404023.3592109908</v>
      </c>
      <c r="G29" s="164">
        <v>518.00875313715926</v>
      </c>
      <c r="H29" s="164">
        <v>1008015.3350867983</v>
      </c>
      <c r="I29" s="164" t="e">
        <v>#DIV/0!</v>
      </c>
      <c r="J29" s="164">
        <v>1044611.744947131</v>
      </c>
      <c r="K29" s="164">
        <v>0</v>
      </c>
      <c r="L29" s="164">
        <v>348215.48481897212</v>
      </c>
      <c r="M29" s="164" t="e">
        <v>#DIV/0!</v>
      </c>
      <c r="N29" s="164">
        <v>348215.48481897212</v>
      </c>
      <c r="O29" s="164">
        <v>0.31317779962199005</v>
      </c>
      <c r="P29" s="165">
        <v>11196.129444887609</v>
      </c>
      <c r="Q29" s="47">
        <v>0</v>
      </c>
      <c r="R29" s="168">
        <v>11196.129444887609</v>
      </c>
      <c r="S29" s="164"/>
      <c r="T29" s="165"/>
      <c r="U29" s="47"/>
      <c r="V29" s="94"/>
      <c r="W29" s="164"/>
      <c r="X29" s="165"/>
      <c r="Y29" s="47"/>
      <c r="Z29" s="94"/>
      <c r="AA29" s="164"/>
      <c r="AB29" s="165"/>
      <c r="AC29" s="47"/>
      <c r="AD29" s="94"/>
      <c r="AE29" s="164"/>
      <c r="AF29" s="165"/>
      <c r="AG29" s="47"/>
      <c r="AH29" s="94"/>
      <c r="AI29" s="164"/>
      <c r="AJ29" s="165"/>
      <c r="AK29" s="47"/>
      <c r="AL29" s="94"/>
      <c r="AM29" s="164"/>
      <c r="AN29" s="165"/>
      <c r="AO29" s="47"/>
      <c r="AP29" s="94"/>
    </row>
    <row r="30" spans="1:42" ht="15" customHeight="1" x14ac:dyDescent="0.25">
      <c r="B30" s="61">
        <f t="shared" si="6"/>
        <v>45814</v>
      </c>
      <c r="C30" s="164">
        <f t="shared" si="7"/>
        <v>531.97866073313742</v>
      </c>
      <c r="D30" s="165">
        <f t="shared" si="8"/>
        <v>1379252.736178604</v>
      </c>
      <c r="E30" s="47" t="e">
        <f t="shared" si="9"/>
        <v>#DIV/0!</v>
      </c>
      <c r="F30" s="164">
        <f t="shared" si="10"/>
        <v>1415843.9410480629</v>
      </c>
      <c r="G30" s="164">
        <v>531.65607687076795</v>
      </c>
      <c r="H30" s="164">
        <v>1025646.2463739109</v>
      </c>
      <c r="I30" s="164" t="e">
        <v>#DIV/0!</v>
      </c>
      <c r="J30" s="164">
        <v>1062237.4512433698</v>
      </c>
      <c r="K30" s="164">
        <v>0</v>
      </c>
      <c r="L30" s="164">
        <v>342090.4709470942</v>
      </c>
      <c r="M30" s="164" t="e">
        <v>#DIV/0!</v>
      </c>
      <c r="N30" s="164">
        <v>342090.4709470942</v>
      </c>
      <c r="O30" s="164">
        <v>0.32258386236944686</v>
      </c>
      <c r="P30" s="165">
        <v>11516.018857598683</v>
      </c>
      <c r="Q30" s="47">
        <v>0</v>
      </c>
      <c r="R30" s="168">
        <v>11516.018857598683</v>
      </c>
      <c r="S30" s="164"/>
      <c r="T30" s="165"/>
      <c r="U30" s="47"/>
      <c r="V30" s="94"/>
      <c r="W30" s="164"/>
      <c r="X30" s="165"/>
      <c r="Y30" s="47"/>
      <c r="Z30" s="94"/>
      <c r="AA30" s="164"/>
      <c r="AB30" s="165"/>
      <c r="AC30" s="47"/>
      <c r="AD30" s="94"/>
      <c r="AE30" s="164"/>
      <c r="AF30" s="165"/>
      <c r="AG30" s="47"/>
      <c r="AH30" s="94"/>
      <c r="AI30" s="164"/>
      <c r="AJ30" s="165"/>
      <c r="AK30" s="47"/>
      <c r="AL30" s="94"/>
      <c r="AM30" s="164"/>
      <c r="AN30" s="165"/>
      <c r="AO30" s="47"/>
      <c r="AP30" s="94"/>
    </row>
    <row r="31" spans="1:42" ht="15" customHeight="1" x14ac:dyDescent="0.25">
      <c r="B31" s="61">
        <f t="shared" si="6"/>
        <v>45821</v>
      </c>
      <c r="C31" s="164">
        <f t="shared" si="7"/>
        <v>534.25478236586343</v>
      </c>
      <c r="D31" s="165">
        <f t="shared" si="8"/>
        <v>1381223.7006499278</v>
      </c>
      <c r="E31" s="47" t="e">
        <f t="shared" si="9"/>
        <v>#DIV/0!</v>
      </c>
      <c r="F31" s="164">
        <f t="shared" si="10"/>
        <v>1417814.0380209081</v>
      </c>
      <c r="G31" s="164">
        <v>533.93063082636945</v>
      </c>
      <c r="H31" s="164">
        <v>1028584.7315884295</v>
      </c>
      <c r="I31" s="164" t="e">
        <v>#DIV/0!</v>
      </c>
      <c r="J31" s="164">
        <v>1065175.0689594098</v>
      </c>
      <c r="K31" s="164">
        <v>0</v>
      </c>
      <c r="L31" s="164">
        <v>341069.63530178118</v>
      </c>
      <c r="M31" s="164" t="e">
        <v>#DIV/0!</v>
      </c>
      <c r="N31" s="164">
        <v>341069.63530178118</v>
      </c>
      <c r="O31" s="164">
        <v>0.32415153949402298</v>
      </c>
      <c r="P31" s="165">
        <v>11569.333759717194</v>
      </c>
      <c r="Q31" s="47">
        <v>0</v>
      </c>
      <c r="R31" s="168">
        <v>11569.333759717194</v>
      </c>
      <c r="S31" s="164"/>
      <c r="T31" s="165"/>
      <c r="U31" s="47"/>
      <c r="V31" s="94"/>
      <c r="W31" s="164"/>
      <c r="X31" s="165"/>
      <c r="Y31" s="47"/>
      <c r="Z31" s="94"/>
      <c r="AA31" s="164"/>
      <c r="AB31" s="165"/>
      <c r="AC31" s="47"/>
      <c r="AD31" s="94"/>
      <c r="AE31" s="164"/>
      <c r="AF31" s="165"/>
      <c r="AG31" s="47"/>
      <c r="AH31" s="94"/>
      <c r="AI31" s="164"/>
      <c r="AJ31" s="165"/>
      <c r="AK31" s="47"/>
      <c r="AL31" s="94"/>
      <c r="AM31" s="164"/>
      <c r="AN31" s="165"/>
      <c r="AO31" s="47"/>
      <c r="AP31" s="94"/>
    </row>
    <row r="32" spans="1:42" ht="15" customHeight="1" x14ac:dyDescent="0.25">
      <c r="B32" s="61">
        <f t="shared" si="6"/>
        <v>45828</v>
      </c>
      <c r="C32" s="164">
        <f t="shared" si="7"/>
        <v>534.25478236586343</v>
      </c>
      <c r="D32" s="165">
        <f t="shared" si="8"/>
        <v>1381223.7006499278</v>
      </c>
      <c r="E32" s="47" t="e">
        <f t="shared" si="9"/>
        <v>#DIV/0!</v>
      </c>
      <c r="F32" s="164">
        <f t="shared" si="10"/>
        <v>1417814.0380209081</v>
      </c>
      <c r="G32" s="164">
        <v>533.93063082636945</v>
      </c>
      <c r="H32" s="164">
        <v>1028584.7315884295</v>
      </c>
      <c r="I32" s="164" t="e">
        <v>#DIV/0!</v>
      </c>
      <c r="J32" s="164">
        <v>1065175.0689594098</v>
      </c>
      <c r="K32" s="164">
        <v>0</v>
      </c>
      <c r="L32" s="164">
        <v>341069.63530178118</v>
      </c>
      <c r="M32" s="164" t="e">
        <v>#DIV/0!</v>
      </c>
      <c r="N32" s="164">
        <v>341069.63530178118</v>
      </c>
      <c r="O32" s="164">
        <v>0.32415153949402298</v>
      </c>
      <c r="P32" s="165">
        <v>11569.333759717194</v>
      </c>
      <c r="Q32" s="47">
        <v>0</v>
      </c>
      <c r="R32" s="168">
        <v>11569.333759717194</v>
      </c>
      <c r="S32" s="164"/>
      <c r="T32" s="165"/>
      <c r="U32" s="47"/>
      <c r="V32" s="94"/>
      <c r="W32" s="164"/>
      <c r="X32" s="165"/>
      <c r="Y32" s="47"/>
      <c r="Z32" s="94"/>
      <c r="AA32" s="164"/>
      <c r="AB32" s="165"/>
      <c r="AC32" s="47"/>
      <c r="AD32" s="94"/>
      <c r="AE32" s="164"/>
      <c r="AF32" s="165"/>
      <c r="AG32" s="47"/>
      <c r="AH32" s="94"/>
      <c r="AI32" s="164"/>
      <c r="AJ32" s="165"/>
      <c r="AK32" s="47"/>
      <c r="AL32" s="94"/>
      <c r="AM32" s="164"/>
      <c r="AN32" s="165"/>
      <c r="AO32" s="47"/>
      <c r="AP32" s="94"/>
    </row>
    <row r="33" spans="1:42" ht="15" customHeight="1" x14ac:dyDescent="0.25">
      <c r="B33" s="61">
        <f t="shared" si="6"/>
        <v>45835</v>
      </c>
      <c r="C33" s="164">
        <f t="shared" si="7"/>
        <v>534.25478236586343</v>
      </c>
      <c r="D33" s="165">
        <f t="shared" si="8"/>
        <v>1381223.7006499278</v>
      </c>
      <c r="E33" s="47" t="e">
        <f t="shared" si="9"/>
        <v>#DIV/0!</v>
      </c>
      <c r="F33" s="164">
        <f t="shared" si="10"/>
        <v>1417814.0380209081</v>
      </c>
      <c r="G33" s="164">
        <v>533.93063082636945</v>
      </c>
      <c r="H33" s="164">
        <v>1028584.7315884295</v>
      </c>
      <c r="I33" s="164" t="e">
        <v>#DIV/0!</v>
      </c>
      <c r="J33" s="164">
        <v>1065175.0689594098</v>
      </c>
      <c r="K33" s="164">
        <v>0</v>
      </c>
      <c r="L33" s="164">
        <v>341069.63530178118</v>
      </c>
      <c r="M33" s="164" t="e">
        <v>#DIV/0!</v>
      </c>
      <c r="N33" s="164">
        <v>341069.63530178118</v>
      </c>
      <c r="O33" s="164">
        <v>0.32415153949402298</v>
      </c>
      <c r="P33" s="165">
        <v>11569.333759717194</v>
      </c>
      <c r="Q33" s="47">
        <v>0</v>
      </c>
      <c r="R33" s="168">
        <v>11569.333759717194</v>
      </c>
      <c r="S33" s="164"/>
      <c r="T33" s="165"/>
      <c r="U33" s="47"/>
      <c r="V33" s="94"/>
      <c r="W33" s="164"/>
      <c r="X33" s="165"/>
      <c r="Y33" s="47"/>
      <c r="Z33" s="94"/>
      <c r="AA33" s="164"/>
      <c r="AB33" s="165"/>
      <c r="AC33" s="47"/>
      <c r="AD33" s="94"/>
      <c r="AE33" s="164"/>
      <c r="AF33" s="165"/>
      <c r="AG33" s="47"/>
      <c r="AH33" s="94"/>
      <c r="AI33" s="164"/>
      <c r="AJ33" s="165"/>
      <c r="AK33" s="47"/>
      <c r="AL33" s="94"/>
      <c r="AM33" s="164"/>
      <c r="AN33" s="165"/>
      <c r="AO33" s="47"/>
      <c r="AP33" s="94"/>
    </row>
    <row r="34" spans="1:42" ht="15" customHeight="1" x14ac:dyDescent="0.25">
      <c r="B34" s="61">
        <f t="shared" si="6"/>
        <v>45842</v>
      </c>
      <c r="C34" s="164">
        <f t="shared" si="7"/>
        <v>526.82530682967797</v>
      </c>
      <c r="D34" s="165">
        <f t="shared" si="8"/>
        <v>1375856.6367461844</v>
      </c>
      <c r="E34" s="47" t="e">
        <f t="shared" si="9"/>
        <v>#DIV/0!</v>
      </c>
      <c r="F34" s="164">
        <f t="shared" si="10"/>
        <v>1412402.6119574981</v>
      </c>
      <c r="G34" s="164">
        <v>526.50683438070644</v>
      </c>
      <c r="H34" s="164">
        <v>1044930.5913107597</v>
      </c>
      <c r="I34" s="164" t="e">
        <v>#DIV/0!</v>
      </c>
      <c r="J34" s="164">
        <v>1081476.5665220735</v>
      </c>
      <c r="K34" s="164">
        <v>0</v>
      </c>
      <c r="L34" s="164">
        <v>319569.97128418164</v>
      </c>
      <c r="M34" s="164" t="e">
        <v>#DIV/0!</v>
      </c>
      <c r="N34" s="164">
        <v>319569.97128418164</v>
      </c>
      <c r="O34" s="164">
        <v>0.3184724489715251</v>
      </c>
      <c r="P34" s="165">
        <v>11356.074151243145</v>
      </c>
      <c r="Q34" s="47">
        <v>0</v>
      </c>
      <c r="R34" s="168">
        <v>11356.074151243145</v>
      </c>
      <c r="S34" s="164"/>
      <c r="T34" s="165"/>
      <c r="U34" s="47"/>
      <c r="V34" s="94"/>
      <c r="W34" s="164"/>
      <c r="X34" s="165"/>
      <c r="Y34" s="47"/>
      <c r="Z34" s="94"/>
      <c r="AA34" s="164"/>
      <c r="AB34" s="165"/>
      <c r="AC34" s="47"/>
      <c r="AD34" s="94"/>
      <c r="AE34" s="164"/>
      <c r="AF34" s="165"/>
      <c r="AG34" s="47"/>
      <c r="AH34" s="94"/>
      <c r="AI34" s="164"/>
      <c r="AJ34" s="165"/>
      <c r="AK34" s="47"/>
      <c r="AL34" s="94"/>
      <c r="AM34" s="164"/>
      <c r="AN34" s="165"/>
      <c r="AO34" s="47"/>
      <c r="AP34" s="94"/>
    </row>
    <row r="35" spans="1:42" ht="15" customHeight="1" x14ac:dyDescent="0.25">
      <c r="B35" s="61">
        <f t="shared" si="6"/>
        <v>45849</v>
      </c>
      <c r="C35" s="164">
        <f t="shared" si="7"/>
        <v>521.25320017753882</v>
      </c>
      <c r="D35" s="165">
        <f t="shared" si="8"/>
        <v>1371831.3388183771</v>
      </c>
      <c r="E35" s="47" t="e">
        <f t="shared" si="9"/>
        <v>#DIV/0!</v>
      </c>
      <c r="F35" s="164">
        <f t="shared" si="10"/>
        <v>1408344.0424099411</v>
      </c>
      <c r="G35" s="164">
        <v>520.93898704645915</v>
      </c>
      <c r="H35" s="164">
        <v>1057189.9861025074</v>
      </c>
      <c r="I35" s="164" t="e">
        <v>#DIV/0!</v>
      </c>
      <c r="J35" s="164">
        <v>1093702.6896940714</v>
      </c>
      <c r="K35" s="164">
        <v>0</v>
      </c>
      <c r="L35" s="164">
        <v>303445.22327098204</v>
      </c>
      <c r="M35" s="164" t="e">
        <v>#DIV/0!</v>
      </c>
      <c r="N35" s="164">
        <v>303445.22327098204</v>
      </c>
      <c r="O35" s="164">
        <v>0.3142131310796516</v>
      </c>
      <c r="P35" s="165">
        <v>11196.129444887609</v>
      </c>
      <c r="Q35" s="47">
        <v>0</v>
      </c>
      <c r="R35" s="168">
        <v>11196.129444887609</v>
      </c>
      <c r="S35" s="164"/>
      <c r="T35" s="165"/>
      <c r="U35" s="47"/>
      <c r="V35" s="94"/>
      <c r="W35" s="164"/>
      <c r="X35" s="165"/>
      <c r="Y35" s="47"/>
      <c r="Z35" s="94"/>
      <c r="AA35" s="164"/>
      <c r="AB35" s="165"/>
      <c r="AC35" s="47"/>
      <c r="AD35" s="94"/>
      <c r="AE35" s="164"/>
      <c r="AF35" s="165"/>
      <c r="AG35" s="47"/>
      <c r="AH35" s="94"/>
      <c r="AI35" s="164"/>
      <c r="AJ35" s="165"/>
      <c r="AK35" s="47"/>
      <c r="AL35" s="94"/>
      <c r="AM35" s="164"/>
      <c r="AN35" s="165"/>
      <c r="AO35" s="47"/>
      <c r="AP35" s="94"/>
    </row>
    <row r="36" spans="1:42" ht="15" customHeight="1" x14ac:dyDescent="0.25">
      <c r="B36" s="61">
        <f t="shared" si="6"/>
        <v>45856</v>
      </c>
      <c r="C36" s="164">
        <f t="shared" si="7"/>
        <v>521.25320017753882</v>
      </c>
      <c r="D36" s="165">
        <f t="shared" si="8"/>
        <v>1371831.3388183771</v>
      </c>
      <c r="E36" s="47" t="e">
        <f t="shared" si="9"/>
        <v>#DIV/0!</v>
      </c>
      <c r="F36" s="164">
        <f t="shared" si="10"/>
        <v>1408344.0424099411</v>
      </c>
      <c r="G36" s="164">
        <v>520.93898704645915</v>
      </c>
      <c r="H36" s="164">
        <v>1057189.9861025074</v>
      </c>
      <c r="I36" s="164" t="e">
        <v>#DIV/0!</v>
      </c>
      <c r="J36" s="164">
        <v>1093702.6896940714</v>
      </c>
      <c r="K36" s="164">
        <v>0</v>
      </c>
      <c r="L36" s="164">
        <v>303445.22327098204</v>
      </c>
      <c r="M36" s="164" t="e">
        <v>#DIV/0!</v>
      </c>
      <c r="N36" s="164">
        <v>303445.22327098204</v>
      </c>
      <c r="O36" s="164">
        <v>0.3142131310796516</v>
      </c>
      <c r="P36" s="165">
        <v>11196.129444887609</v>
      </c>
      <c r="Q36" s="47">
        <v>0</v>
      </c>
      <c r="R36" s="168">
        <v>11196.129444887609</v>
      </c>
      <c r="S36" s="164"/>
      <c r="T36" s="165"/>
      <c r="U36" s="47"/>
      <c r="V36" s="94"/>
      <c r="W36" s="164"/>
      <c r="X36" s="165"/>
      <c r="Y36" s="47"/>
      <c r="Z36" s="94"/>
      <c r="AA36" s="164"/>
      <c r="AB36" s="165"/>
      <c r="AC36" s="47"/>
      <c r="AD36" s="94"/>
      <c r="AE36" s="164"/>
      <c r="AF36" s="165"/>
      <c r="AG36" s="47"/>
      <c r="AH36" s="94"/>
      <c r="AI36" s="164"/>
      <c r="AJ36" s="165"/>
      <c r="AK36" s="47"/>
      <c r="AL36" s="94"/>
      <c r="AM36" s="164"/>
      <c r="AN36" s="165"/>
      <c r="AO36" s="47"/>
      <c r="AP36" s="94"/>
    </row>
    <row r="37" spans="1:42" ht="15" customHeight="1" x14ac:dyDescent="0.25">
      <c r="B37" s="61">
        <f t="shared" si="6"/>
        <v>45863</v>
      </c>
      <c r="C37" s="164">
        <f t="shared" si="7"/>
        <v>521.25320017753882</v>
      </c>
      <c r="D37" s="165">
        <f t="shared" si="8"/>
        <v>1371831.3388183771</v>
      </c>
      <c r="E37" s="47" t="e">
        <f t="shared" si="9"/>
        <v>#DIV/0!</v>
      </c>
      <c r="F37" s="164">
        <f t="shared" si="10"/>
        <v>1408344.0424099411</v>
      </c>
      <c r="G37" s="164">
        <v>520.93898704645915</v>
      </c>
      <c r="H37" s="164">
        <v>1057189.9861025074</v>
      </c>
      <c r="I37" s="164" t="e">
        <v>#DIV/0!</v>
      </c>
      <c r="J37" s="164">
        <v>1093702.6896940714</v>
      </c>
      <c r="K37" s="164">
        <v>0</v>
      </c>
      <c r="L37" s="164">
        <v>303445.22327098204</v>
      </c>
      <c r="M37" s="164" t="e">
        <v>#DIV/0!</v>
      </c>
      <c r="N37" s="164">
        <v>303445.22327098204</v>
      </c>
      <c r="O37" s="164">
        <v>0.3142131310796516</v>
      </c>
      <c r="P37" s="165">
        <v>11196.129444887609</v>
      </c>
      <c r="Q37" s="47">
        <v>0</v>
      </c>
      <c r="R37" s="168">
        <v>11196.129444887609</v>
      </c>
      <c r="S37" s="164"/>
      <c r="T37" s="165"/>
      <c r="U37" s="47"/>
      <c r="V37" s="94"/>
      <c r="W37" s="164"/>
      <c r="X37" s="165"/>
      <c r="Y37" s="47"/>
      <c r="Z37" s="94"/>
      <c r="AA37" s="164"/>
      <c r="AB37" s="165"/>
      <c r="AC37" s="47"/>
      <c r="AD37" s="94"/>
      <c r="AE37" s="164"/>
      <c r="AF37" s="165"/>
      <c r="AG37" s="47"/>
      <c r="AH37" s="94"/>
      <c r="AI37" s="164"/>
      <c r="AJ37" s="165"/>
      <c r="AK37" s="47"/>
      <c r="AL37" s="94"/>
      <c r="AM37" s="164"/>
      <c r="AN37" s="165"/>
      <c r="AO37" s="47"/>
      <c r="AP37" s="94"/>
    </row>
    <row r="38" spans="1:42" ht="15" customHeight="1" x14ac:dyDescent="0.25">
      <c r="B38" s="61">
        <f t="shared" si="6"/>
        <v>45870</v>
      </c>
      <c r="C38" s="164">
        <f t="shared" si="7"/>
        <v>521.28170333441199</v>
      </c>
      <c r="D38" s="165">
        <f t="shared" si="8"/>
        <v>1373225.6517300077</v>
      </c>
      <c r="E38" s="47" t="e">
        <f t="shared" si="9"/>
        <v>#DIV/0!</v>
      </c>
      <c r="F38" s="164">
        <f t="shared" si="10"/>
        <v>1409837.7740220868</v>
      </c>
      <c r="G38" s="164">
        <v>520.9674160678278</v>
      </c>
      <c r="H38" s="164">
        <v>1062080.7144619715</v>
      </c>
      <c r="I38" s="164" t="e">
        <v>#DIV/0!</v>
      </c>
      <c r="J38" s="164">
        <v>1098692.8367540506</v>
      </c>
      <c r="K38" s="164">
        <v>0</v>
      </c>
      <c r="L38" s="164">
        <v>299948.8078231485</v>
      </c>
      <c r="M38" s="164" t="e">
        <v>#DIV/0!</v>
      </c>
      <c r="N38" s="164">
        <v>299948.8078231485</v>
      </c>
      <c r="O38" s="164">
        <v>0.31428726658423861</v>
      </c>
      <c r="P38" s="165">
        <v>11196.129444887609</v>
      </c>
      <c r="Q38" s="47">
        <v>0</v>
      </c>
      <c r="R38" s="168">
        <v>11196.129444887609</v>
      </c>
      <c r="S38" s="164"/>
      <c r="T38" s="165"/>
      <c r="U38" s="47"/>
      <c r="V38" s="94"/>
      <c r="W38" s="164"/>
      <c r="X38" s="165"/>
      <c r="Y38" s="47"/>
      <c r="Z38" s="94"/>
      <c r="AA38" s="164"/>
      <c r="AB38" s="165"/>
      <c r="AC38" s="47"/>
      <c r="AD38" s="94"/>
      <c r="AE38" s="164"/>
      <c r="AF38" s="165"/>
      <c r="AG38" s="47"/>
      <c r="AH38" s="94"/>
      <c r="AI38" s="164"/>
      <c r="AJ38" s="165"/>
      <c r="AK38" s="47"/>
      <c r="AL38" s="94"/>
      <c r="AM38" s="164"/>
      <c r="AN38" s="165"/>
      <c r="AO38" s="47"/>
      <c r="AP38" s="94"/>
    </row>
    <row r="39" spans="1:42" ht="15" customHeight="1" x14ac:dyDescent="0.25">
      <c r="B39" s="61">
        <f t="shared" si="6"/>
        <v>45877</v>
      </c>
      <c r="C39" s="164">
        <f t="shared" si="7"/>
        <v>521.45272227565113</v>
      </c>
      <c r="D39" s="165">
        <f t="shared" si="8"/>
        <v>1381591.5291997918</v>
      </c>
      <c r="E39" s="47" t="e">
        <f t="shared" si="9"/>
        <v>#DIV/0!</v>
      </c>
      <c r="F39" s="164">
        <f t="shared" si="10"/>
        <v>1418800.1636949598</v>
      </c>
      <c r="G39" s="164">
        <v>521.13799019603937</v>
      </c>
      <c r="H39" s="164">
        <v>1091425.0846187568</v>
      </c>
      <c r="I39" s="164" t="e">
        <v>#DIV/0!</v>
      </c>
      <c r="J39" s="164">
        <v>1128633.719113925</v>
      </c>
      <c r="K39" s="164">
        <v>0</v>
      </c>
      <c r="L39" s="164">
        <v>278970.31513614731</v>
      </c>
      <c r="M39" s="164" t="e">
        <v>#DIV/0!</v>
      </c>
      <c r="N39" s="164">
        <v>278970.31513614731</v>
      </c>
      <c r="O39" s="164">
        <v>0.31473207961176058</v>
      </c>
      <c r="P39" s="165">
        <v>11196.129444887609</v>
      </c>
      <c r="Q39" s="47">
        <v>0</v>
      </c>
      <c r="R39" s="168">
        <v>11196.129444887609</v>
      </c>
      <c r="S39" s="164"/>
      <c r="T39" s="165"/>
      <c r="U39" s="47"/>
      <c r="V39" s="94"/>
      <c r="W39" s="164"/>
      <c r="X39" s="165"/>
      <c r="Y39" s="47"/>
      <c r="Z39" s="94"/>
      <c r="AA39" s="164"/>
      <c r="AB39" s="165"/>
      <c r="AC39" s="47"/>
      <c r="AD39" s="94"/>
      <c r="AE39" s="164"/>
      <c r="AF39" s="165"/>
      <c r="AG39" s="47"/>
      <c r="AH39" s="94"/>
      <c r="AI39" s="164"/>
      <c r="AJ39" s="165"/>
      <c r="AK39" s="47"/>
      <c r="AL39" s="94"/>
      <c r="AM39" s="164"/>
      <c r="AN39" s="165"/>
      <c r="AO39" s="47"/>
      <c r="AP39" s="94"/>
    </row>
    <row r="40" spans="1:42" ht="15" customHeight="1" x14ac:dyDescent="0.25">
      <c r="B40" s="61">
        <f t="shared" si="6"/>
        <v>45884</v>
      </c>
      <c r="C40" s="164">
        <f t="shared" si="7"/>
        <v>521.45272227565113</v>
      </c>
      <c r="D40" s="165">
        <f t="shared" si="8"/>
        <v>1381591.5291997918</v>
      </c>
      <c r="E40" s="47" t="e">
        <f t="shared" si="9"/>
        <v>#DIV/0!</v>
      </c>
      <c r="F40" s="164">
        <f t="shared" si="10"/>
        <v>1418800.1636949598</v>
      </c>
      <c r="G40" s="164">
        <v>521.13799019603937</v>
      </c>
      <c r="H40" s="164">
        <v>1091425.0846187568</v>
      </c>
      <c r="I40" s="164" t="e">
        <v>#DIV/0!</v>
      </c>
      <c r="J40" s="164">
        <v>1128633.719113925</v>
      </c>
      <c r="K40" s="164">
        <v>0</v>
      </c>
      <c r="L40" s="164">
        <v>278970.31513614731</v>
      </c>
      <c r="M40" s="164" t="e">
        <v>#DIV/0!</v>
      </c>
      <c r="N40" s="164">
        <v>278970.31513614731</v>
      </c>
      <c r="O40" s="164">
        <v>0.31473207961176058</v>
      </c>
      <c r="P40" s="165">
        <v>11196.129444887609</v>
      </c>
      <c r="Q40" s="47">
        <v>0</v>
      </c>
      <c r="R40" s="168">
        <v>11196.129444887609</v>
      </c>
      <c r="S40" s="164"/>
      <c r="T40" s="165"/>
      <c r="U40" s="47"/>
      <c r="V40" s="94"/>
      <c r="W40" s="164"/>
      <c r="X40" s="165"/>
      <c r="Y40" s="47"/>
      <c r="Z40" s="94"/>
      <c r="AA40" s="164"/>
      <c r="AB40" s="165"/>
      <c r="AC40" s="47"/>
      <c r="AD40" s="94"/>
      <c r="AE40" s="164"/>
      <c r="AF40" s="165"/>
      <c r="AG40" s="47"/>
      <c r="AH40" s="94"/>
      <c r="AI40" s="164"/>
      <c r="AJ40" s="165"/>
      <c r="AK40" s="47"/>
      <c r="AL40" s="94"/>
      <c r="AM40" s="164"/>
      <c r="AN40" s="165"/>
      <c r="AO40" s="47"/>
      <c r="AP40" s="94"/>
    </row>
    <row r="41" spans="1:42" x14ac:dyDescent="0.25">
      <c r="C41" s="168"/>
      <c r="D41" s="165"/>
      <c r="F41" s="94"/>
    </row>
    <row r="42" spans="1:42" x14ac:dyDescent="0.25">
      <c r="C42" s="94" t="s">
        <v>270</v>
      </c>
      <c r="D42" t="s">
        <v>270</v>
      </c>
      <c r="E42" t="s">
        <v>270</v>
      </c>
      <c r="F42" t="s">
        <v>270</v>
      </c>
    </row>
    <row r="43" spans="1:42" x14ac:dyDescent="0.25">
      <c r="C43" s="169" t="s">
        <v>53</v>
      </c>
      <c r="D43" s="169" t="s">
        <v>53</v>
      </c>
      <c r="E43" s="169" t="s">
        <v>53</v>
      </c>
      <c r="F43" s="170" t="s">
        <v>53</v>
      </c>
      <c r="G43" s="154" t="s">
        <v>8</v>
      </c>
      <c r="H43" s="154" t="s">
        <v>8</v>
      </c>
      <c r="I43" s="154" t="s">
        <v>8</v>
      </c>
      <c r="J43" s="154" t="s">
        <v>8</v>
      </c>
      <c r="K43" s="171" t="s">
        <v>10</v>
      </c>
      <c r="L43" s="171" t="s">
        <v>10</v>
      </c>
      <c r="M43" s="171" t="s">
        <v>10</v>
      </c>
      <c r="N43" s="171" t="s">
        <v>10</v>
      </c>
      <c r="O43" s="172" t="s">
        <v>69</v>
      </c>
      <c r="P43" s="172" t="s">
        <v>69</v>
      </c>
      <c r="Q43" s="172" t="s">
        <v>69</v>
      </c>
      <c r="R43" s="173" t="s">
        <v>69</v>
      </c>
      <c r="S43" s="155"/>
      <c r="T43" s="155"/>
      <c r="U43" s="155"/>
      <c r="V43" s="156"/>
      <c r="W43" s="155"/>
      <c r="X43" s="155"/>
      <c r="Y43" s="155"/>
      <c r="Z43" s="156"/>
      <c r="AA43" s="157"/>
      <c r="AB43" s="157"/>
      <c r="AC43" s="157"/>
      <c r="AD43" s="157"/>
      <c r="AE43" s="158"/>
      <c r="AF43" s="158"/>
      <c r="AG43" s="158"/>
      <c r="AH43" s="159"/>
      <c r="AI43" s="158"/>
      <c r="AJ43" s="158"/>
      <c r="AK43" s="158"/>
      <c r="AL43" s="159"/>
      <c r="AM43" s="160"/>
      <c r="AN43" s="160"/>
      <c r="AO43" s="160"/>
      <c r="AP43" s="161"/>
    </row>
    <row r="44" spans="1:42" ht="33" customHeight="1" x14ac:dyDescent="0.25">
      <c r="A44" s="162" t="s">
        <v>271</v>
      </c>
      <c r="C44" s="162" t="s">
        <v>259</v>
      </c>
      <c r="D44" s="162" t="s">
        <v>117</v>
      </c>
      <c r="E44" s="162" t="s">
        <v>260</v>
      </c>
      <c r="F44" s="162" t="s">
        <v>261</v>
      </c>
      <c r="G44" s="162" t="s">
        <v>259</v>
      </c>
      <c r="H44" s="162" t="s">
        <v>117</v>
      </c>
      <c r="I44" s="162" t="s">
        <v>260</v>
      </c>
      <c r="J44" s="162" t="s">
        <v>261</v>
      </c>
      <c r="K44" s="162" t="s">
        <v>259</v>
      </c>
      <c r="L44" s="162" t="s">
        <v>117</v>
      </c>
      <c r="M44" s="162" t="s">
        <v>260</v>
      </c>
      <c r="N44" s="162" t="s">
        <v>261</v>
      </c>
      <c r="O44" s="162" t="s">
        <v>259</v>
      </c>
      <c r="P44" s="162" t="s">
        <v>117</v>
      </c>
      <c r="Q44" s="162" t="s">
        <v>260</v>
      </c>
      <c r="R44" s="162" t="s">
        <v>261</v>
      </c>
      <c r="S44" s="162"/>
      <c r="T44" s="162"/>
      <c r="U44" s="162"/>
      <c r="V44" s="162"/>
      <c r="W44" s="162"/>
      <c r="X44" s="162"/>
      <c r="Y44" s="162"/>
      <c r="Z44" s="162"/>
      <c r="AA44" s="162"/>
      <c r="AB44" s="162"/>
      <c r="AC44" s="162"/>
      <c r="AD44" s="162"/>
      <c r="AE44" s="162"/>
      <c r="AF44" s="162"/>
      <c r="AG44" s="162"/>
      <c r="AH44" s="162"/>
      <c r="AI44" s="162"/>
      <c r="AJ44" s="162"/>
      <c r="AK44" s="162"/>
      <c r="AL44" s="162"/>
      <c r="AM44" s="162"/>
      <c r="AN44" s="162"/>
      <c r="AO44" s="162"/>
      <c r="AP44" s="162"/>
    </row>
    <row r="45" spans="1:42" ht="15" customHeight="1" x14ac:dyDescent="0.25">
      <c r="A45" s="94">
        <v>1</v>
      </c>
      <c r="B45" s="61">
        <f t="shared" ref="B45:B57" si="11">B28</f>
        <v>45800</v>
      </c>
      <c r="C45" s="164">
        <f t="shared" ref="C45:C57" si="12">SUM(G45,K45,O45)</f>
        <v>487.74286436111822</v>
      </c>
      <c r="D45" s="165">
        <f t="shared" ref="D45:D57" si="13">SUM(H45,L45,P45)</f>
        <v>1080321.8520991048</v>
      </c>
      <c r="E45" s="47" t="e">
        <f t="shared" ref="E45:E57" si="14">SUM(I45,M45,Q45)</f>
        <v>#DIV/0!</v>
      </c>
      <c r="F45" s="164">
        <f t="shared" ref="F45:F57" si="15">SUM(J45,N45,R45)</f>
        <v>1108931.9316487499</v>
      </c>
      <c r="G45" s="164">
        <v>487.42579814129783</v>
      </c>
      <c r="H45" s="164">
        <v>788039.01896821742</v>
      </c>
      <c r="I45" s="164">
        <v>0</v>
      </c>
      <c r="J45" s="164">
        <v>816649.0985178625</v>
      </c>
      <c r="K45" s="164">
        <v>0</v>
      </c>
      <c r="L45" s="164">
        <v>280992.36474034481</v>
      </c>
      <c r="M45" s="164">
        <v>0</v>
      </c>
      <c r="N45" s="164">
        <v>280992.36474034481</v>
      </c>
      <c r="O45" s="164">
        <v>0.31706621982039407</v>
      </c>
      <c r="P45" s="165">
        <v>11290.468390542619</v>
      </c>
      <c r="Q45" s="47" t="e">
        <v>#DIV/0!</v>
      </c>
      <c r="R45" s="168">
        <v>11290.468390542619</v>
      </c>
      <c r="S45" s="164"/>
      <c r="T45" s="165"/>
      <c r="U45" s="47"/>
      <c r="V45" s="94"/>
      <c r="W45" s="164"/>
      <c r="X45" s="165"/>
      <c r="Y45" s="47"/>
      <c r="Z45" s="94"/>
      <c r="AA45" s="164"/>
      <c r="AB45" s="165"/>
      <c r="AC45" s="47"/>
      <c r="AD45" s="94"/>
      <c r="AE45" s="164"/>
      <c r="AF45" s="165"/>
      <c r="AG45" s="47"/>
      <c r="AH45" s="94"/>
      <c r="AI45" s="164"/>
      <c r="AJ45" s="165"/>
      <c r="AK45" s="47"/>
      <c r="AL45" s="94"/>
      <c r="AM45" s="164"/>
      <c r="AN45" s="165"/>
      <c r="AO45" s="47"/>
      <c r="AP45" s="94"/>
    </row>
    <row r="46" spans="1:42" ht="15" customHeight="1" x14ac:dyDescent="0.25">
      <c r="A46" s="94">
        <v>1</v>
      </c>
      <c r="B46" s="61">
        <f t="shared" si="11"/>
        <v>45807</v>
      </c>
      <c r="C46" s="164">
        <f t="shared" si="12"/>
        <v>487.1018292641167</v>
      </c>
      <c r="D46" s="165">
        <f t="shared" si="13"/>
        <v>1082958.6960855345</v>
      </c>
      <c r="E46" s="47" t="e">
        <f t="shared" si="14"/>
        <v>#DIV/0!</v>
      </c>
      <c r="F46" s="164">
        <f t="shared" si="15"/>
        <v>1111537.5738680484</v>
      </c>
      <c r="G46" s="164">
        <v>486.7810956320962</v>
      </c>
      <c r="H46" s="164">
        <v>787179.59423584456</v>
      </c>
      <c r="I46" s="164">
        <v>0</v>
      </c>
      <c r="J46" s="164">
        <v>815758.47201835841</v>
      </c>
      <c r="K46" s="164">
        <v>0</v>
      </c>
      <c r="L46" s="164">
        <v>284319.86114916543</v>
      </c>
      <c r="M46" s="164">
        <v>0</v>
      </c>
      <c r="N46" s="164">
        <v>284319.86114916543</v>
      </c>
      <c r="O46" s="164">
        <v>0.32073363202048921</v>
      </c>
      <c r="P46" s="165">
        <v>11459.2407005245</v>
      </c>
      <c r="Q46" s="47" t="e">
        <v>#DIV/0!</v>
      </c>
      <c r="R46" s="168">
        <v>11459.2407005245</v>
      </c>
      <c r="S46" s="164"/>
      <c r="T46" s="165"/>
      <c r="U46" s="47"/>
      <c r="V46" s="94"/>
      <c r="W46" s="164"/>
      <c r="X46" s="165"/>
      <c r="Y46" s="47"/>
      <c r="Z46" s="94"/>
      <c r="AA46" s="164"/>
      <c r="AB46" s="165"/>
      <c r="AC46" s="47"/>
      <c r="AD46" s="94"/>
      <c r="AE46" s="164"/>
      <c r="AF46" s="165"/>
      <c r="AG46" s="47"/>
      <c r="AH46" s="94"/>
      <c r="AI46" s="164"/>
      <c r="AJ46" s="165"/>
      <c r="AK46" s="47"/>
      <c r="AL46" s="94"/>
      <c r="AM46" s="164"/>
      <c r="AN46" s="165"/>
      <c r="AO46" s="47"/>
      <c r="AP46" s="94"/>
    </row>
    <row r="47" spans="1:42" ht="15" customHeight="1" x14ac:dyDescent="0.25">
      <c r="A47" s="94">
        <v>1</v>
      </c>
      <c r="B47" s="61">
        <f t="shared" si="11"/>
        <v>45814</v>
      </c>
      <c r="C47" s="164">
        <f t="shared" si="12"/>
        <v>500.80702056779319</v>
      </c>
      <c r="D47" s="165">
        <f t="shared" si="13"/>
        <v>1096555.3305420531</v>
      </c>
      <c r="E47" s="47" t="e">
        <f t="shared" si="14"/>
        <v>#DIV/0!</v>
      </c>
      <c r="F47" s="164">
        <f t="shared" si="15"/>
        <v>1125169.7028539923</v>
      </c>
      <c r="G47" s="164">
        <v>500.48167647964101</v>
      </c>
      <c r="H47" s="164">
        <v>802056.7690729911</v>
      </c>
      <c r="I47" s="164">
        <v>0</v>
      </c>
      <c r="J47" s="164">
        <v>830671.14138493035</v>
      </c>
      <c r="K47" s="164">
        <v>0</v>
      </c>
      <c r="L47" s="164">
        <v>282942.52230062458</v>
      </c>
      <c r="M47" s="164">
        <v>0</v>
      </c>
      <c r="N47" s="164">
        <v>282942.52230062458</v>
      </c>
      <c r="O47" s="164">
        <v>0.32534408815218163</v>
      </c>
      <c r="P47" s="165">
        <v>11556.039168437414</v>
      </c>
      <c r="Q47" s="47" t="e">
        <v>#DIV/0!</v>
      </c>
      <c r="R47" s="168">
        <v>11556.039168437414</v>
      </c>
      <c r="S47" s="164"/>
      <c r="T47" s="165"/>
      <c r="U47" s="47"/>
      <c r="V47" s="94"/>
      <c r="W47" s="164"/>
      <c r="X47" s="165"/>
      <c r="Y47" s="47"/>
      <c r="Z47" s="94"/>
      <c r="AA47" s="164"/>
      <c r="AB47" s="165"/>
      <c r="AC47" s="47"/>
      <c r="AD47" s="94"/>
      <c r="AE47" s="164"/>
      <c r="AF47" s="165"/>
      <c r="AG47" s="47"/>
      <c r="AH47" s="94"/>
      <c r="AI47" s="164"/>
      <c r="AJ47" s="165"/>
      <c r="AK47" s="47"/>
      <c r="AL47" s="94"/>
      <c r="AM47" s="164"/>
      <c r="AN47" s="165"/>
      <c r="AO47" s="47"/>
      <c r="AP47" s="94"/>
    </row>
    <row r="48" spans="1:42" ht="15" customHeight="1" x14ac:dyDescent="0.25">
      <c r="A48" s="94">
        <v>1</v>
      </c>
      <c r="B48" s="61">
        <f t="shared" si="11"/>
        <v>45821</v>
      </c>
      <c r="C48" s="164">
        <f t="shared" si="12"/>
        <v>502.94526679246297</v>
      </c>
      <c r="D48" s="165">
        <f t="shared" si="13"/>
        <v>1101646.6098232451</v>
      </c>
      <c r="E48" s="47" t="e">
        <f t="shared" si="14"/>
        <v>#DIV/0!</v>
      </c>
      <c r="F48" s="164">
        <f t="shared" si="15"/>
        <v>1130259.2912368875</v>
      </c>
      <c r="G48" s="164">
        <v>502.61834621331133</v>
      </c>
      <c r="H48" s="164">
        <v>804326.20594578027</v>
      </c>
      <c r="I48" s="164">
        <v>0</v>
      </c>
      <c r="J48" s="164">
        <v>832938.88735942263</v>
      </c>
      <c r="K48" s="164">
        <v>0</v>
      </c>
      <c r="L48" s="164">
        <v>285711.14563534298</v>
      </c>
      <c r="M48" s="164">
        <v>0</v>
      </c>
      <c r="N48" s="164">
        <v>285711.14563534298</v>
      </c>
      <c r="O48" s="164">
        <v>0.32692057915164124</v>
      </c>
      <c r="P48" s="165">
        <v>11609.258242121801</v>
      </c>
      <c r="Q48" s="47" t="e">
        <v>#DIV/0!</v>
      </c>
      <c r="R48" s="168">
        <v>11609.258242121801</v>
      </c>
      <c r="S48" s="164"/>
      <c r="T48" s="165"/>
      <c r="U48" s="47"/>
      <c r="V48" s="94"/>
      <c r="W48" s="164"/>
      <c r="X48" s="165"/>
      <c r="Y48" s="47"/>
      <c r="Z48" s="94"/>
      <c r="AA48" s="164"/>
      <c r="AB48" s="165"/>
      <c r="AC48" s="47"/>
      <c r="AD48" s="94"/>
      <c r="AE48" s="164"/>
      <c r="AF48" s="165"/>
      <c r="AG48" s="47"/>
      <c r="AH48" s="94"/>
      <c r="AI48" s="164"/>
      <c r="AJ48" s="165"/>
      <c r="AK48" s="47"/>
      <c r="AL48" s="94"/>
      <c r="AM48" s="164"/>
      <c r="AN48" s="165"/>
      <c r="AO48" s="47"/>
      <c r="AP48" s="94"/>
    </row>
    <row r="49" spans="1:42" ht="15" customHeight="1" x14ac:dyDescent="0.25">
      <c r="A49" s="94">
        <v>1</v>
      </c>
      <c r="B49" s="61">
        <f t="shared" si="11"/>
        <v>45828</v>
      </c>
      <c r="C49" s="164">
        <f t="shared" si="12"/>
        <v>502.94077656137591</v>
      </c>
      <c r="D49" s="165">
        <f t="shared" si="13"/>
        <v>1105231.1761556896</v>
      </c>
      <c r="E49" s="47" t="e">
        <f t="shared" si="14"/>
        <v>#DIV/0!</v>
      </c>
      <c r="F49" s="164">
        <f t="shared" si="15"/>
        <v>1133842.8577850261</v>
      </c>
      <c r="G49" s="164">
        <v>502.6138606169996</v>
      </c>
      <c r="H49" s="164">
        <v>804298.10117972014</v>
      </c>
      <c r="I49" s="164">
        <v>0</v>
      </c>
      <c r="J49" s="164">
        <v>832909.78280905669</v>
      </c>
      <c r="K49" s="164">
        <v>0</v>
      </c>
      <c r="L49" s="164">
        <v>289324.1006216844</v>
      </c>
      <c r="M49" s="164">
        <v>0</v>
      </c>
      <c r="N49" s="164">
        <v>289324.1006216844</v>
      </c>
      <c r="O49" s="164">
        <v>0.32691594437630922</v>
      </c>
      <c r="P49" s="165">
        <v>11608.974354285041</v>
      </c>
      <c r="Q49" s="47" t="e">
        <v>#DIV/0!</v>
      </c>
      <c r="R49" s="168">
        <v>11608.974354285041</v>
      </c>
      <c r="S49" s="164"/>
      <c r="T49" s="165"/>
      <c r="U49" s="47"/>
      <c r="V49" s="94"/>
      <c r="W49" s="164"/>
      <c r="X49" s="165"/>
      <c r="Y49" s="47"/>
      <c r="Z49" s="94"/>
      <c r="AA49" s="164"/>
      <c r="AB49" s="165"/>
      <c r="AC49" s="47"/>
      <c r="AD49" s="94"/>
      <c r="AE49" s="164"/>
      <c r="AF49" s="165"/>
      <c r="AG49" s="47"/>
      <c r="AH49" s="94"/>
      <c r="AI49" s="164"/>
      <c r="AJ49" s="165"/>
      <c r="AK49" s="47"/>
      <c r="AL49" s="94"/>
      <c r="AM49" s="164"/>
      <c r="AN49" s="165"/>
      <c r="AO49" s="47"/>
      <c r="AP49" s="94"/>
    </row>
    <row r="50" spans="1:42" ht="15" customHeight="1" x14ac:dyDescent="0.25">
      <c r="A50" s="94">
        <v>1</v>
      </c>
      <c r="B50" s="61">
        <f t="shared" si="11"/>
        <v>45835</v>
      </c>
      <c r="C50" s="164">
        <f t="shared" si="12"/>
        <v>507.41029958701461</v>
      </c>
      <c r="D50" s="165">
        <f t="shared" si="13"/>
        <v>1079980.4755186688</v>
      </c>
      <c r="E50" s="47" t="e">
        <f t="shared" si="14"/>
        <v>#DIV/0!</v>
      </c>
      <c r="F50" s="164">
        <f t="shared" si="15"/>
        <v>1108184.4123462387</v>
      </c>
      <c r="G50" s="164">
        <v>507.08710903420138</v>
      </c>
      <c r="H50" s="164">
        <v>792836.0566178062</v>
      </c>
      <c r="I50" s="164">
        <v>0</v>
      </c>
      <c r="J50" s="164">
        <v>821039.99344537617</v>
      </c>
      <c r="K50" s="164">
        <v>0</v>
      </c>
      <c r="L50" s="164">
        <v>275805.63451600168</v>
      </c>
      <c r="M50" s="164">
        <v>0</v>
      </c>
      <c r="N50" s="164">
        <v>275805.63451600168</v>
      </c>
      <c r="O50" s="164">
        <v>0.32319055281320813</v>
      </c>
      <c r="P50" s="165">
        <v>11338.784384860821</v>
      </c>
      <c r="Q50" s="47" t="e">
        <v>#DIV/0!</v>
      </c>
      <c r="R50" s="168">
        <v>11338.784384860821</v>
      </c>
      <c r="S50" s="164"/>
      <c r="T50" s="165"/>
      <c r="U50" s="47"/>
      <c r="V50" s="94"/>
      <c r="W50" s="164"/>
      <c r="X50" s="165"/>
      <c r="Y50" s="47"/>
      <c r="Z50" s="94"/>
      <c r="AA50" s="164"/>
      <c r="AB50" s="165"/>
      <c r="AC50" s="47"/>
      <c r="AD50" s="94"/>
      <c r="AE50" s="164"/>
      <c r="AF50" s="165"/>
      <c r="AG50" s="47"/>
      <c r="AH50" s="94"/>
      <c r="AI50" s="164"/>
      <c r="AJ50" s="165"/>
      <c r="AK50" s="47"/>
      <c r="AL50" s="94"/>
      <c r="AM50" s="164"/>
      <c r="AN50" s="165"/>
      <c r="AO50" s="47"/>
      <c r="AP50" s="94"/>
    </row>
    <row r="51" spans="1:42" ht="15" customHeight="1" x14ac:dyDescent="0.25">
      <c r="A51" s="94">
        <v>1</v>
      </c>
      <c r="B51" s="61">
        <f t="shared" si="11"/>
        <v>45842</v>
      </c>
      <c r="C51" s="164">
        <f t="shared" si="12"/>
        <v>494.47168312711653</v>
      </c>
      <c r="D51" s="165">
        <f t="shared" si="13"/>
        <v>1099639.6445495945</v>
      </c>
      <c r="E51" s="47" t="e">
        <f t="shared" si="14"/>
        <v>#DIV/0!</v>
      </c>
      <c r="F51" s="164">
        <f t="shared" si="15"/>
        <v>1128353.7504778847</v>
      </c>
      <c r="G51" s="164">
        <v>494.14928078151252</v>
      </c>
      <c r="H51" s="164">
        <v>821000.05576863606</v>
      </c>
      <c r="I51" s="164">
        <v>0</v>
      </c>
      <c r="J51" s="164">
        <v>849714.16169692611</v>
      </c>
      <c r="K51" s="164">
        <v>0</v>
      </c>
      <c r="L51" s="164">
        <v>267155.66883691133</v>
      </c>
      <c r="M51" s="164">
        <v>0</v>
      </c>
      <c r="N51" s="164">
        <v>267155.66883691133</v>
      </c>
      <c r="O51" s="164">
        <v>0.32240234560399655</v>
      </c>
      <c r="P51" s="165">
        <v>11483.919944047318</v>
      </c>
      <c r="Q51" s="47" t="e">
        <v>#DIV/0!</v>
      </c>
      <c r="R51" s="168">
        <v>11483.919944047318</v>
      </c>
      <c r="S51" s="164"/>
      <c r="T51" s="165"/>
      <c r="U51" s="47"/>
      <c r="V51" s="94"/>
      <c r="W51" s="164"/>
      <c r="X51" s="165"/>
      <c r="Y51" s="47"/>
      <c r="Z51" s="94"/>
      <c r="AA51" s="164"/>
      <c r="AB51" s="165"/>
      <c r="AC51" s="47"/>
      <c r="AD51" s="94"/>
      <c r="AE51" s="164"/>
      <c r="AF51" s="165"/>
      <c r="AG51" s="47"/>
      <c r="AH51" s="94"/>
      <c r="AI51" s="164"/>
      <c r="AJ51" s="165"/>
      <c r="AK51" s="47"/>
      <c r="AL51" s="94"/>
      <c r="AM51" s="164"/>
      <c r="AN51" s="165"/>
      <c r="AO51" s="47"/>
      <c r="AP51" s="94"/>
    </row>
    <row r="52" spans="1:42" ht="15" customHeight="1" x14ac:dyDescent="0.25">
      <c r="A52" s="94">
        <v>1</v>
      </c>
      <c r="B52" s="61">
        <f t="shared" si="11"/>
        <v>45849</v>
      </c>
      <c r="C52" s="164">
        <f t="shared" si="12"/>
        <v>489.24170735338788</v>
      </c>
      <c r="D52" s="165">
        <f t="shared" si="13"/>
        <v>1103834.0409967243</v>
      </c>
      <c r="E52" s="47" t="e">
        <f t="shared" si="14"/>
        <v>#DIV/0!</v>
      </c>
      <c r="F52" s="164">
        <f t="shared" si="15"/>
        <v>1132518.8680779431</v>
      </c>
      <c r="G52" s="164">
        <v>488.92361688494452</v>
      </c>
      <c r="H52" s="164">
        <v>830541.39957888238</v>
      </c>
      <c r="I52" s="164">
        <v>0</v>
      </c>
      <c r="J52" s="164">
        <v>859226.22666010121</v>
      </c>
      <c r="K52" s="164">
        <v>0</v>
      </c>
      <c r="L52" s="164">
        <v>261970.55643252327</v>
      </c>
      <c r="M52" s="164">
        <v>0</v>
      </c>
      <c r="N52" s="164">
        <v>261970.55643252327</v>
      </c>
      <c r="O52" s="164">
        <v>0.31809046844335759</v>
      </c>
      <c r="P52" s="165">
        <v>11322.084985318665</v>
      </c>
      <c r="Q52" s="47" t="e">
        <v>#DIV/0!</v>
      </c>
      <c r="R52" s="168">
        <v>11322.084985318665</v>
      </c>
      <c r="S52" s="164"/>
      <c r="T52" s="165"/>
      <c r="U52" s="47"/>
      <c r="V52" s="94"/>
      <c r="W52" s="164"/>
      <c r="X52" s="165"/>
      <c r="Y52" s="47"/>
      <c r="Z52" s="94"/>
      <c r="AA52" s="164"/>
      <c r="AB52" s="165"/>
      <c r="AC52" s="47"/>
      <c r="AD52" s="94"/>
      <c r="AE52" s="164"/>
      <c r="AF52" s="165"/>
      <c r="AG52" s="47"/>
      <c r="AH52" s="94"/>
      <c r="AI52" s="164"/>
      <c r="AJ52" s="165"/>
      <c r="AK52" s="47"/>
      <c r="AL52" s="94"/>
      <c r="AM52" s="164"/>
      <c r="AN52" s="165"/>
      <c r="AO52" s="47"/>
      <c r="AP52" s="94"/>
    </row>
    <row r="53" spans="1:42" ht="15" customHeight="1" x14ac:dyDescent="0.25">
      <c r="A53" s="94">
        <v>1</v>
      </c>
      <c r="B53" s="61">
        <f t="shared" si="11"/>
        <v>45856</v>
      </c>
      <c r="C53" s="164">
        <f t="shared" si="12"/>
        <v>489.24170735338788</v>
      </c>
      <c r="D53" s="165">
        <f t="shared" si="13"/>
        <v>1112039.9314896716</v>
      </c>
      <c r="E53" s="47" t="e">
        <f t="shared" si="14"/>
        <v>#DIV/0!</v>
      </c>
      <c r="F53" s="164">
        <f t="shared" si="15"/>
        <v>1140721.6863296814</v>
      </c>
      <c r="G53" s="164">
        <v>488.92361688494452</v>
      </c>
      <c r="H53" s="164">
        <v>830452.44580878178</v>
      </c>
      <c r="I53" s="164">
        <v>0</v>
      </c>
      <c r="J53" s="164">
        <v>859134.20064879151</v>
      </c>
      <c r="K53" s="164">
        <v>0</v>
      </c>
      <c r="L53" s="164">
        <v>270265.48980021506</v>
      </c>
      <c r="M53" s="164">
        <v>0</v>
      </c>
      <c r="N53" s="164">
        <v>270265.48980021506</v>
      </c>
      <c r="O53" s="164">
        <v>0.31809046844335759</v>
      </c>
      <c r="P53" s="165">
        <v>11321.995880674782</v>
      </c>
      <c r="Q53" s="47" t="e">
        <v>#DIV/0!</v>
      </c>
      <c r="R53" s="168">
        <v>11321.995880674782</v>
      </c>
      <c r="S53" s="164"/>
      <c r="T53" s="165"/>
      <c r="U53" s="47"/>
      <c r="V53" s="94"/>
      <c r="W53" s="164"/>
      <c r="X53" s="165"/>
      <c r="Y53" s="47"/>
      <c r="Z53" s="94"/>
      <c r="AA53" s="164"/>
      <c r="AB53" s="165"/>
      <c r="AC53" s="47"/>
      <c r="AD53" s="94"/>
      <c r="AE53" s="164"/>
      <c r="AF53" s="165"/>
      <c r="AG53" s="47"/>
      <c r="AH53" s="94"/>
      <c r="AI53" s="164"/>
      <c r="AJ53" s="165"/>
      <c r="AK53" s="47"/>
      <c r="AL53" s="94"/>
      <c r="AM53" s="164"/>
      <c r="AN53" s="165"/>
      <c r="AO53" s="47"/>
      <c r="AP53" s="94"/>
    </row>
    <row r="54" spans="1:42" ht="15" customHeight="1" x14ac:dyDescent="0.25">
      <c r="A54" s="94">
        <v>1</v>
      </c>
      <c r="B54" s="61">
        <f t="shared" si="11"/>
        <v>45863</v>
      </c>
      <c r="C54" s="164">
        <f t="shared" si="12"/>
        <v>489.24170735338788</v>
      </c>
      <c r="D54" s="165">
        <f t="shared" si="13"/>
        <v>1120247.6506853153</v>
      </c>
      <c r="E54" s="47" t="e">
        <f t="shared" si="14"/>
        <v>#DIV/0!</v>
      </c>
      <c r="F54" s="164">
        <f t="shared" si="15"/>
        <v>1148926.3964257247</v>
      </c>
      <c r="G54" s="164">
        <v>488.92361688494452</v>
      </c>
      <c r="H54" s="164">
        <v>830365.32024283684</v>
      </c>
      <c r="I54" s="164">
        <v>0</v>
      </c>
      <c r="J54" s="164">
        <v>859044.0659832462</v>
      </c>
      <c r="K54" s="164">
        <v>0</v>
      </c>
      <c r="L54" s="164">
        <v>278560.42316790676</v>
      </c>
      <c r="M54" s="164">
        <v>0</v>
      </c>
      <c r="N54" s="164">
        <v>278560.42316790676</v>
      </c>
      <c r="O54" s="164">
        <v>0.31809046844335759</v>
      </c>
      <c r="P54" s="165">
        <v>11321.90727457164</v>
      </c>
      <c r="Q54" s="47" t="e">
        <v>#DIV/0!</v>
      </c>
      <c r="R54" s="168">
        <v>11321.90727457164</v>
      </c>
      <c r="S54" s="164"/>
      <c r="T54" s="165"/>
      <c r="U54" s="47"/>
      <c r="V54" s="94"/>
      <c r="W54" s="164"/>
      <c r="X54" s="165"/>
      <c r="Y54" s="47"/>
      <c r="Z54" s="94"/>
      <c r="AA54" s="164"/>
      <c r="AB54" s="165"/>
      <c r="AC54" s="47"/>
      <c r="AD54" s="94"/>
      <c r="AE54" s="164"/>
      <c r="AF54" s="165"/>
      <c r="AG54" s="47"/>
      <c r="AH54" s="94"/>
      <c r="AI54" s="164"/>
      <c r="AJ54" s="165"/>
      <c r="AK54" s="47"/>
      <c r="AL54" s="94"/>
      <c r="AM54" s="164"/>
      <c r="AN54" s="165"/>
      <c r="AO54" s="47"/>
      <c r="AP54" s="94"/>
    </row>
    <row r="55" spans="1:42" ht="15" customHeight="1" x14ac:dyDescent="0.25">
      <c r="A55" s="94">
        <v>1</v>
      </c>
      <c r="B55" s="61">
        <f t="shared" si="11"/>
        <v>45870</v>
      </c>
      <c r="C55" s="164">
        <f t="shared" si="12"/>
        <v>489.26846426146847</v>
      </c>
      <c r="D55" s="165">
        <f t="shared" si="13"/>
        <v>1128992.8888635153</v>
      </c>
      <c r="E55" s="47" t="e">
        <f t="shared" si="14"/>
        <v>#DIV/0!</v>
      </c>
      <c r="F55" s="164">
        <f t="shared" si="15"/>
        <v>1157746.7666781752</v>
      </c>
      <c r="G55" s="164">
        <v>488.9502987427008</v>
      </c>
      <c r="H55" s="164">
        <v>834120.97363045602</v>
      </c>
      <c r="I55" s="164">
        <v>0</v>
      </c>
      <c r="J55" s="164">
        <v>862874.8514451161</v>
      </c>
      <c r="K55" s="164">
        <v>0</v>
      </c>
      <c r="L55" s="164">
        <v>283550.09607022221</v>
      </c>
      <c r="M55" s="164">
        <v>0</v>
      </c>
      <c r="N55" s="164">
        <v>283550.09607022221</v>
      </c>
      <c r="O55" s="164">
        <v>0.31816551876764332</v>
      </c>
      <c r="P55" s="165">
        <v>11321.819162836908</v>
      </c>
      <c r="Q55" s="47" t="e">
        <v>#DIV/0!</v>
      </c>
      <c r="R55" s="168">
        <v>11321.819162836908</v>
      </c>
      <c r="S55" s="164"/>
      <c r="T55" s="165"/>
      <c r="U55" s="47"/>
      <c r="V55" s="94"/>
      <c r="W55" s="164"/>
      <c r="X55" s="165"/>
      <c r="Y55" s="47"/>
      <c r="Z55" s="94"/>
      <c r="AA55" s="164"/>
      <c r="AB55" s="165"/>
      <c r="AC55" s="47"/>
      <c r="AD55" s="94"/>
      <c r="AE55" s="164"/>
      <c r="AF55" s="165"/>
      <c r="AG55" s="47"/>
      <c r="AH55" s="94"/>
      <c r="AI55" s="164"/>
      <c r="AJ55" s="165"/>
      <c r="AK55" s="47"/>
      <c r="AL55" s="94"/>
      <c r="AM55" s="164"/>
      <c r="AN55" s="165"/>
      <c r="AO55" s="47"/>
      <c r="AP55" s="94"/>
    </row>
    <row r="56" spans="1:42" ht="15" customHeight="1" x14ac:dyDescent="0.25">
      <c r="A56" s="94">
        <v>1</v>
      </c>
      <c r="B56" s="61">
        <f t="shared" si="11"/>
        <v>45877</v>
      </c>
      <c r="C56" s="164">
        <f t="shared" si="12"/>
        <v>489.42900570995135</v>
      </c>
      <c r="D56" s="165">
        <f t="shared" si="13"/>
        <v>1139715.4174107248</v>
      </c>
      <c r="E56" s="47" t="e">
        <f t="shared" si="14"/>
        <v>#DIV/0!</v>
      </c>
      <c r="F56" s="164">
        <f t="shared" si="15"/>
        <v>1168934.8314186276</v>
      </c>
      <c r="G56" s="164">
        <v>489.11038988923798</v>
      </c>
      <c r="H56" s="164">
        <v>857080.67062302388</v>
      </c>
      <c r="I56" s="164">
        <v>0</v>
      </c>
      <c r="J56" s="164">
        <v>886300.08463092661</v>
      </c>
      <c r="K56" s="164">
        <v>0</v>
      </c>
      <c r="L56" s="164">
        <v>271344.42420705582</v>
      </c>
      <c r="M56" s="164">
        <v>0</v>
      </c>
      <c r="N56" s="164">
        <v>271344.42420705582</v>
      </c>
      <c r="O56" s="164">
        <v>0.3186158207133577</v>
      </c>
      <c r="P56" s="165">
        <v>11290.322580645163</v>
      </c>
      <c r="Q56" s="47" t="e">
        <v>#DIV/0!</v>
      </c>
      <c r="R56" s="168">
        <v>11290.322580645163</v>
      </c>
      <c r="S56" s="164"/>
      <c r="T56" s="165"/>
      <c r="U56" s="47"/>
      <c r="V56" s="94"/>
      <c r="W56" s="164"/>
      <c r="X56" s="165"/>
      <c r="Y56" s="47"/>
      <c r="Z56" s="94"/>
      <c r="AA56" s="164"/>
      <c r="AB56" s="165"/>
      <c r="AC56" s="47"/>
      <c r="AD56" s="94"/>
      <c r="AE56" s="164"/>
      <c r="AF56" s="165"/>
      <c r="AG56" s="47"/>
      <c r="AH56" s="94"/>
      <c r="AI56" s="164"/>
      <c r="AJ56" s="165"/>
      <c r="AK56" s="47"/>
      <c r="AL56" s="94"/>
      <c r="AM56" s="164"/>
      <c r="AN56" s="165"/>
      <c r="AO56" s="47"/>
      <c r="AP56" s="94"/>
    </row>
    <row r="57" spans="1:42" ht="15" customHeight="1" x14ac:dyDescent="0.25">
      <c r="A57" s="94">
        <v>1</v>
      </c>
      <c r="B57" s="61">
        <f t="shared" si="11"/>
        <v>45884</v>
      </c>
      <c r="C57" s="164">
        <f t="shared" si="12"/>
        <v>489.42900570995135</v>
      </c>
      <c r="D57" s="165">
        <f t="shared" si="13"/>
        <v>1139715.4174107248</v>
      </c>
      <c r="E57" s="47" t="e">
        <f t="shared" si="14"/>
        <v>#DIV/0!</v>
      </c>
      <c r="F57" s="164">
        <f t="shared" si="15"/>
        <v>1168934.8314186276</v>
      </c>
      <c r="G57" s="164">
        <v>489.11038988923798</v>
      </c>
      <c r="H57" s="164">
        <v>857080.67062302388</v>
      </c>
      <c r="I57" s="164">
        <v>0</v>
      </c>
      <c r="J57" s="164">
        <v>886300.08463092661</v>
      </c>
      <c r="K57" s="164">
        <v>0</v>
      </c>
      <c r="L57" s="164">
        <v>271344.42420705582</v>
      </c>
      <c r="M57" s="164">
        <v>0</v>
      </c>
      <c r="N57" s="164">
        <v>271344.42420705582</v>
      </c>
      <c r="O57" s="164">
        <v>0.3186158207133577</v>
      </c>
      <c r="P57" s="165">
        <v>11290.322580645163</v>
      </c>
      <c r="Q57" s="47" t="e">
        <v>#DIV/0!</v>
      </c>
      <c r="R57" s="168">
        <v>11290.322580645163</v>
      </c>
      <c r="S57" s="164"/>
      <c r="T57" s="165"/>
      <c r="U57" s="47"/>
      <c r="V57" s="94"/>
      <c r="W57" s="164"/>
      <c r="X57" s="165"/>
      <c r="Y57" s="47"/>
      <c r="Z57" s="94"/>
      <c r="AA57" s="164"/>
      <c r="AB57" s="165"/>
      <c r="AC57" s="47"/>
      <c r="AD57" s="94"/>
      <c r="AE57" s="164"/>
      <c r="AF57" s="165"/>
      <c r="AG57" s="47"/>
      <c r="AH57" s="94"/>
      <c r="AI57" s="164"/>
      <c r="AJ57" s="165"/>
      <c r="AK57" s="47"/>
      <c r="AL57" s="94"/>
      <c r="AM57" s="164"/>
      <c r="AN57" s="165"/>
      <c r="AO57" s="47"/>
      <c r="AP57" s="94"/>
    </row>
    <row r="58" spans="1:42" x14ac:dyDescent="0.25">
      <c r="C58" s="168"/>
      <c r="D58" s="165"/>
      <c r="F58" s="94"/>
    </row>
    <row r="66" spans="1:3" x14ac:dyDescent="0.25">
      <c r="A66" s="38" t="s">
        <v>339</v>
      </c>
    </row>
    <row r="67" spans="1:3" x14ac:dyDescent="0.25">
      <c r="A67" t="s">
        <v>332</v>
      </c>
    </row>
    <row r="68" spans="1:3" x14ac:dyDescent="0.25">
      <c r="A68" t="s">
        <v>333</v>
      </c>
    </row>
    <row r="69" spans="1:3" x14ac:dyDescent="0.25">
      <c r="A69" t="s">
        <v>334</v>
      </c>
    </row>
    <row r="71" spans="1:3" x14ac:dyDescent="0.25">
      <c r="B71" t="s">
        <v>335</v>
      </c>
      <c r="C71" t="s">
        <v>336</v>
      </c>
    </row>
    <row r="72" spans="1:3" x14ac:dyDescent="0.25">
      <c r="A72" t="s">
        <v>316</v>
      </c>
      <c r="B72">
        <v>7.6707847839770166E-2</v>
      </c>
      <c r="C72" t="s">
        <v>337</v>
      </c>
    </row>
    <row r="73" spans="1:3" x14ac:dyDescent="0.25">
      <c r="A73" t="s">
        <v>117</v>
      </c>
      <c r="B73">
        <v>0.14955977288801073</v>
      </c>
      <c r="C73" t="s">
        <v>338</v>
      </c>
    </row>
    <row r="76" spans="1:3" x14ac:dyDescent="0.25">
      <c r="A76" s="38" t="s">
        <v>69</v>
      </c>
    </row>
    <row r="77" spans="1:3" x14ac:dyDescent="0.25">
      <c r="A77" t="s">
        <v>332</v>
      </c>
    </row>
    <row r="78" spans="1:3" x14ac:dyDescent="0.25">
      <c r="A78" t="s">
        <v>333</v>
      </c>
    </row>
    <row r="79" spans="1:3" x14ac:dyDescent="0.25">
      <c r="A79" t="s">
        <v>340</v>
      </c>
    </row>
    <row r="81" spans="1:3" x14ac:dyDescent="0.25">
      <c r="B81" t="s">
        <v>335</v>
      </c>
      <c r="C81" t="s">
        <v>336</v>
      </c>
    </row>
    <row r="82" spans="1:3" x14ac:dyDescent="0.25">
      <c r="A82" t="s">
        <v>316</v>
      </c>
      <c r="B82">
        <v>0.18784027894390259</v>
      </c>
      <c r="C82" t="s">
        <v>337</v>
      </c>
    </row>
    <row r="83" spans="1:3" x14ac:dyDescent="0.25">
      <c r="A83" t="s">
        <v>117</v>
      </c>
      <c r="B83">
        <v>0.30359623569051164</v>
      </c>
      <c r="C83" t="s">
        <v>338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4dcc80ff-3a52-4766-b76e-262847ecd459}" enabled="0" method="" siteId="{4dcc80ff-3a52-4766-b76e-262847ecd459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Title Sheet</vt:lpstr>
      <vt:lpstr>Plan</vt:lpstr>
      <vt:lpstr>Total Sales Figures &gt;&gt;</vt:lpstr>
      <vt:lpstr>Headline - Sales, NWP, GWP</vt:lpstr>
      <vt:lpstr>Current - Sales, NWP, GWP</vt:lpstr>
      <vt:lpstr>Ultimate - Sales, NWP, GWP</vt:lpstr>
      <vt:lpstr>NB Sales Figures &gt;&gt;</vt:lpstr>
      <vt:lpstr>NB - Sales, NWP, GWP</vt:lpstr>
      <vt:lpstr>NB - Sales, NWP, GWP OLD</vt:lpstr>
      <vt:lpstr>REN Sales Figures &gt;&gt;</vt:lpstr>
      <vt:lpstr>RN - Sales, NWP, GWP</vt:lpstr>
      <vt:lpstr>RN - Sales, NWP, GWP OLD</vt:lpstr>
      <vt:lpstr>Charts &gt;&gt;</vt:lpstr>
      <vt:lpstr>Policies</vt:lpstr>
      <vt:lpstr>Premium</vt:lpstr>
      <vt:lpstr>Policies NBREN</vt:lpstr>
      <vt:lpstr>Premium NBREN</vt:lpstr>
      <vt:lpstr>Premium Distributions (NB+REN)</vt:lpstr>
      <vt:lpstr>Prem Dist Graph Data</vt:lpstr>
      <vt:lpstr>Risk Mix Tracking &gt;&gt;</vt:lpstr>
      <vt:lpstr>Proposer Age</vt:lpstr>
      <vt:lpstr>Proportion Aged u25</vt:lpstr>
      <vt:lpstr>Average Mileage</vt:lpstr>
      <vt:lpstr>Vehicle Value</vt:lpstr>
      <vt:lpstr>Vehicle Value Over 25k</vt:lpstr>
      <vt:lpstr>NCD</vt:lpstr>
      <vt:lpstr>Monthly Payments</vt:lpstr>
      <vt:lpstr>Area Rating</vt:lpstr>
      <vt:lpstr>Data Summaries &gt;&gt;</vt:lpstr>
      <vt:lpstr>PolCount</vt:lpstr>
      <vt:lpstr>NWP</vt:lpstr>
      <vt:lpstr>Averages Graph Data</vt:lpstr>
      <vt:lpstr>Plan Figures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Matthias Newsome</dc:creator>
  <cp:keywords/>
  <dc:description/>
  <cp:lastModifiedBy>Matthew Turner</cp:lastModifiedBy>
  <cp:revision/>
  <dcterms:created xsi:type="dcterms:W3CDTF">2023-11-24T17:07:42Z</dcterms:created>
  <dcterms:modified xsi:type="dcterms:W3CDTF">2025-08-18T09:18:50Z</dcterms:modified>
  <cp:category/>
  <cp:contentStatus/>
</cp:coreProperties>
</file>